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5.xml" ContentType="application/vnd.openxmlformats-officedocument.drawingml.chartshapes+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6.xml" ContentType="application/vnd.openxmlformats-officedocument.drawingml.chartshapes+xml"/>
  <Override PartName="/xl/charts/chart2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8.xml" ContentType="application/vnd.openxmlformats-officedocument.drawing+xml"/>
  <Override PartName="/xl/charts/chart29.xml" ContentType="application/vnd.openxmlformats-officedocument.drawingml.chart+xml"/>
  <Override PartName="/xl/drawings/drawing9.xml" ContentType="application/vnd.openxmlformats-officedocument.drawingml.chartshapes+xml"/>
  <Override PartName="/xl/drawings/drawing10.xml" ContentType="application/vnd.openxmlformats-officedocument.drawing+xml"/>
  <Override PartName="/xl/charts/chart30.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charts/chart31.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32.xml" ContentType="application/vnd.openxmlformats-officedocument.drawingml.chart+xml"/>
  <Override PartName="/xl/theme/themeOverride3.xml" ContentType="application/vnd.openxmlformats-officedocument.themeOverride+xml"/>
  <Override PartName="/xl/drawings/drawing14.xml" ContentType="application/vnd.openxmlformats-officedocument.drawing+xml"/>
  <Override PartName="/xl/comments1.xml" ContentType="application/vnd.openxmlformats-officedocument.spreadsheetml.comments+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hernandezma\Desktop\"/>
    </mc:Choice>
  </mc:AlternateContent>
  <bookViews>
    <workbookView xWindow="0" yWindow="30" windowWidth="15300" windowHeight="8715" tabRatio="808" firstSheet="1" activeTab="1"/>
  </bookViews>
  <sheets>
    <sheet name="4.3 Resilience components-f (2" sheetId="21" r:id="rId1"/>
    <sheet name="1. Home" sheetId="4" r:id="rId2"/>
    <sheet name="2. Descriptive statistics" sheetId="6" r:id="rId3"/>
    <sheet name="3. Graphs" sheetId="5" r:id="rId4"/>
    <sheet name="4. Resilience levels" sheetId="11" r:id="rId5"/>
    <sheet name="4.1 Polygon diagram - full" sheetId="12" state="hidden" r:id="rId6"/>
    <sheet name="4.1 Polygon diagram (HHBAT) " sheetId="17" r:id="rId7"/>
    <sheet name="4.3 Resilience components-full" sheetId="16" state="hidden" r:id="rId8"/>
    <sheet name="4.2 Resilience components HHBAT" sheetId="19" r:id="rId9"/>
    <sheet name="5. Database" sheetId="1" r:id="rId10"/>
    <sheet name="Resilience" sheetId="3" state="hidden" r:id="rId11"/>
    <sheet name="Sheet1" sheetId="15" state="hidden" r:id="rId12"/>
  </sheets>
  <externalReferences>
    <externalReference r:id="rId13"/>
  </externalReferences>
  <definedNames>
    <definedName name="_xlnm._FilterDatabase" localSheetId="9" hidden="1">'5. Database'!$O$1:$O$1177</definedName>
    <definedName name="climate">'[1]1.Description'!$C$11</definedName>
    <definedName name="Gender">Sheet1!$C$3:$C$5</definedName>
    <definedName name="moist_type">'[1]1.Description'!$C$12</definedName>
    <definedName name="Pracice">Sheet1!$B$3:$B$6</definedName>
    <definedName name="practice">Sheet1!$B$3:$B$6</definedName>
    <definedName name="region">'[1]1.Description'!$C$9</definedName>
    <definedName name="select">'[1]0.Start'!$R$14</definedName>
    <definedName name="soil">'[1]1.Description'!$C$15</definedName>
    <definedName name="time_tot">'[1]1.Description'!$E$20</definedName>
    <definedName name="title">'[1]1.Description'!$C$7</definedName>
  </definedNames>
  <calcPr calcId="152511"/>
</workbook>
</file>

<file path=xl/calcChain.xml><?xml version="1.0" encoding="utf-8"?>
<calcChain xmlns="http://schemas.openxmlformats.org/spreadsheetml/2006/main">
  <c r="G47" i="11" l="1"/>
  <c r="H47" i="11"/>
  <c r="I47" i="11"/>
  <c r="F47" i="11"/>
  <c r="F34" i="11"/>
  <c r="V152" i="6" l="1"/>
  <c r="V150" i="6"/>
  <c r="V151" i="6"/>
  <c r="V147" i="6"/>
  <c r="AG88" i="6"/>
  <c r="V81" i="6"/>
  <c r="V64" i="6"/>
  <c r="V60" i="6"/>
  <c r="V80" i="6" a="1"/>
  <c r="V80" i="6" s="1"/>
  <c r="V82" i="6"/>
  <c r="V21" i="6"/>
  <c r="V22" i="6"/>
  <c r="Q12" i="6"/>
  <c r="X21" i="6" s="1"/>
  <c r="Q13" i="6"/>
  <c r="V39" i="6"/>
  <c r="Q14" i="6"/>
  <c r="AG22" i="6"/>
  <c r="AG33" i="6"/>
  <c r="AG32" i="6"/>
  <c r="AG31" i="6"/>
  <c r="AG30" i="6"/>
  <c r="AG29" i="6"/>
  <c r="AG28" i="6"/>
  <c r="AG26" i="6"/>
  <c r="AG25" i="6"/>
  <c r="AG24" i="6"/>
  <c r="AG23" i="6"/>
  <c r="AG21" i="6"/>
  <c r="X22" i="6" l="1"/>
  <c r="J12" i="11"/>
  <c r="K110" i="6" l="1"/>
  <c r="V156" i="6" l="1"/>
  <c r="V155" i="6"/>
  <c r="V130" i="6"/>
  <c r="K40" i="6"/>
  <c r="V148" i="6"/>
  <c r="V143" i="6"/>
  <c r="X143" i="6" s="1"/>
  <c r="V144" i="6"/>
  <c r="X144" i="6" s="1"/>
  <c r="V142" i="6"/>
  <c r="X142" i="6" s="1"/>
  <c r="K165" i="6"/>
  <c r="K164" i="6"/>
  <c r="K163" i="6"/>
  <c r="K161" i="6"/>
  <c r="K162" i="6"/>
  <c r="K160" i="6"/>
  <c r="K157" i="6"/>
  <c r="K156" i="6"/>
  <c r="K155" i="6"/>
  <c r="K154" i="6"/>
  <c r="K153" i="6"/>
  <c r="K152" i="6"/>
  <c r="K151" i="6"/>
  <c r="K150" i="6"/>
  <c r="K149" i="6"/>
  <c r="K148" i="6"/>
  <c r="K147" i="6"/>
  <c r="K146" i="6"/>
  <c r="K143" i="6"/>
  <c r="K142" i="6"/>
  <c r="AG132" i="6"/>
  <c r="AG131" i="6"/>
  <c r="V115" i="6"/>
  <c r="AG115" i="6"/>
  <c r="AG114" i="6"/>
  <c r="AG113" i="6"/>
  <c r="AG112" i="6"/>
  <c r="AG111" i="6"/>
  <c r="AG110" i="6"/>
  <c r="AG109" i="6"/>
  <c r="AG108" i="6"/>
  <c r="AG107" i="6"/>
  <c r="AG106" i="6"/>
  <c r="K95" i="6"/>
  <c r="V134" i="6"/>
  <c r="V133" i="6"/>
  <c r="V132" i="6"/>
  <c r="V120" i="6"/>
  <c r="V129" i="6"/>
  <c r="V127" i="6"/>
  <c r="V126" i="6"/>
  <c r="V125" i="6"/>
  <c r="V124" i="6"/>
  <c r="V122" i="6"/>
  <c r="V121" i="6"/>
  <c r="V119" i="6"/>
  <c r="V118" i="6"/>
  <c r="V117" i="6"/>
  <c r="V116" i="6"/>
  <c r="V114" i="6"/>
  <c r="V113" i="6"/>
  <c r="V112" i="6"/>
  <c r="V111" i="6"/>
  <c r="V110" i="6"/>
  <c r="V109" i="6"/>
  <c r="V108" i="6"/>
  <c r="V106" i="6"/>
  <c r="K88" i="6"/>
  <c r="K127" i="6"/>
  <c r="K126" i="6"/>
  <c r="K125" i="6"/>
  <c r="K124" i="6"/>
  <c r="K123" i="6"/>
  <c r="K122" i="6"/>
  <c r="K121" i="6"/>
  <c r="K120" i="6"/>
  <c r="K119" i="6"/>
  <c r="K118" i="6"/>
  <c r="K117" i="6"/>
  <c r="K114" i="6"/>
  <c r="K116" i="6"/>
  <c r="K98" i="6"/>
  <c r="K111" i="6"/>
  <c r="K109" i="6"/>
  <c r="K108" i="6"/>
  <c r="K107" i="6"/>
  <c r="K97" i="6"/>
  <c r="AG95" i="6"/>
  <c r="AG94" i="6"/>
  <c r="AG93" i="6"/>
  <c r="AG92" i="6"/>
  <c r="AG91" i="6"/>
  <c r="AG90" i="6"/>
  <c r="AG89" i="6"/>
  <c r="AG83" i="6"/>
  <c r="AG85" i="6"/>
  <c r="AG84" i="6"/>
  <c r="AG82" i="6"/>
  <c r="AG81" i="6"/>
  <c r="AG80" i="6"/>
  <c r="V99" i="6"/>
  <c r="V98" i="6"/>
  <c r="V83" i="6"/>
  <c r="X96" i="6"/>
  <c r="X95" i="6"/>
  <c r="X94" i="6"/>
  <c r="V96" i="6"/>
  <c r="V95" i="6"/>
  <c r="V94" i="6"/>
  <c r="V89" i="6"/>
  <c r="V90" i="6"/>
  <c r="V88" i="6"/>
  <c r="V87" i="6"/>
  <c r="V84" i="6"/>
  <c r="K81" i="6"/>
  <c r="K99" i="6"/>
  <c r="K91" i="6"/>
  <c r="K96" i="6"/>
  <c r="K94" i="6"/>
  <c r="K93" i="6"/>
  <c r="K92" i="6"/>
  <c r="K57" i="6"/>
  <c r="K90" i="6"/>
  <c r="K87" i="6"/>
  <c r="V40" i="6"/>
  <c r="K85" i="6"/>
  <c r="K84" i="6"/>
  <c r="K83" i="6"/>
  <c r="K48" i="6"/>
  <c r="I50" i="11"/>
  <c r="J50" i="11" s="1"/>
  <c r="K112" i="6" l="1"/>
  <c r="V153" i="6"/>
  <c r="X153" i="6" s="1"/>
  <c r="V145" i="6"/>
  <c r="X145" i="6" s="1"/>
  <c r="AG60" i="6"/>
  <c r="AG59" i="6"/>
  <c r="AG58" i="6"/>
  <c r="AG57" i="6"/>
  <c r="AG56" i="6"/>
  <c r="AG55" i="6"/>
  <c r="AG54" i="6"/>
  <c r="AG53" i="6"/>
  <c r="AG52" i="6"/>
  <c r="AE60" i="6"/>
  <c r="AE59" i="6"/>
  <c r="AE58" i="6"/>
  <c r="AE57" i="6"/>
  <c r="AE56" i="6"/>
  <c r="AE55" i="6"/>
  <c r="AE54" i="6"/>
  <c r="AE53" i="6"/>
  <c r="AE52" i="6"/>
  <c r="AG49" i="6"/>
  <c r="AG48" i="6"/>
  <c r="AG47" i="6"/>
  <c r="AG46" i="6"/>
  <c r="AG45" i="6"/>
  <c r="AG44" i="6"/>
  <c r="AG43" i="6"/>
  <c r="AG42" i="6"/>
  <c r="AG41" i="6"/>
  <c r="AG40" i="6"/>
  <c r="K43" i="6"/>
  <c r="K39" i="6"/>
  <c r="K45" i="6"/>
  <c r="AG38" i="6"/>
  <c r="AI46" i="6" s="1"/>
  <c r="V72" i="6"/>
  <c r="V71" i="6"/>
  <c r="V70" i="6"/>
  <c r="V69" i="6"/>
  <c r="V68" i="6"/>
  <c r="V67" i="6"/>
  <c r="V66" i="6"/>
  <c r="V65" i="6"/>
  <c r="V63" i="6"/>
  <c r="V62" i="6"/>
  <c r="V58" i="6"/>
  <c r="V57" i="6"/>
  <c r="V56" i="6"/>
  <c r="V55" i="6"/>
  <c r="V54" i="6"/>
  <c r="V53" i="6"/>
  <c r="V52" i="6"/>
  <c r="V51" i="6"/>
  <c r="V50" i="6"/>
  <c r="K44" i="6"/>
  <c r="V47" i="6"/>
  <c r="V46" i="6"/>
  <c r="V45" i="6"/>
  <c r="V44" i="6"/>
  <c r="V43" i="6"/>
  <c r="V42" i="6"/>
  <c r="V41" i="6"/>
  <c r="K70" i="6"/>
  <c r="K71" i="6"/>
  <c r="K72" i="6"/>
  <c r="K66" i="6"/>
  <c r="K64" i="6"/>
  <c r="K61" i="6"/>
  <c r="K63" i="6"/>
  <c r="K49" i="6"/>
  <c r="K55" i="6"/>
  <c r="K59" i="6"/>
  <c r="K58" i="6"/>
  <c r="K56" i="6"/>
  <c r="K54" i="6"/>
  <c r="K53" i="6"/>
  <c r="K52" i="6"/>
  <c r="K41" i="6"/>
  <c r="K50" i="6"/>
  <c r="K46" i="6"/>
  <c r="K47" i="6"/>
  <c r="K38" i="6"/>
  <c r="F20" i="11"/>
  <c r="K26" i="6"/>
  <c r="K27" i="6"/>
  <c r="M27" i="6" s="1"/>
  <c r="I90" i="3"/>
  <c r="J90" i="3"/>
  <c r="K90" i="3"/>
  <c r="M89" i="3"/>
  <c r="I89" i="3"/>
  <c r="J89" i="3"/>
  <c r="K89" i="3"/>
  <c r="I77" i="3"/>
  <c r="L77" i="3" s="1"/>
  <c r="M77" i="3" s="1"/>
  <c r="K77" i="3"/>
  <c r="J77" i="3"/>
  <c r="I76" i="3"/>
  <c r="J76" i="3"/>
  <c r="K76" i="3"/>
  <c r="I75" i="3"/>
  <c r="L75" i="3" s="1"/>
  <c r="M75" i="3" s="1"/>
  <c r="K75" i="3"/>
  <c r="J75" i="3"/>
  <c r="I74" i="3"/>
  <c r="L74" i="3" s="1"/>
  <c r="M74" i="3" s="1"/>
  <c r="K74" i="3"/>
  <c r="J74" i="3"/>
  <c r="I71" i="3"/>
  <c r="L71" i="3" s="1"/>
  <c r="M71" i="3" s="1"/>
  <c r="K71" i="3"/>
  <c r="J71" i="3"/>
  <c r="I70" i="3"/>
  <c r="L70" i="3" s="1"/>
  <c r="M70" i="3" s="1"/>
  <c r="K70" i="3"/>
  <c r="J70" i="3"/>
  <c r="M69" i="3"/>
  <c r="L69" i="3"/>
  <c r="I68" i="3"/>
  <c r="L68" i="3" s="1"/>
  <c r="M68" i="3" s="1"/>
  <c r="K68" i="3"/>
  <c r="J68" i="3"/>
  <c r="I67" i="3"/>
  <c r="L67" i="3" s="1"/>
  <c r="M67" i="3" s="1"/>
  <c r="J67" i="3"/>
  <c r="K67" i="3"/>
  <c r="I66" i="3"/>
  <c r="L66" i="3" s="1"/>
  <c r="M66" i="3" s="1"/>
  <c r="K66" i="3"/>
  <c r="J66" i="3"/>
  <c r="I62" i="3"/>
  <c r="J62" i="3"/>
  <c r="K62" i="3"/>
  <c r="I61" i="3"/>
  <c r="L61" i="3" s="1"/>
  <c r="M61" i="3" s="1"/>
  <c r="K61" i="3"/>
  <c r="J61" i="3"/>
  <c r="I60" i="3"/>
  <c r="J60" i="3"/>
  <c r="K60" i="3"/>
  <c r="I53" i="3"/>
  <c r="J53" i="3"/>
  <c r="K53" i="3"/>
  <c r="I52" i="3"/>
  <c r="J52" i="3"/>
  <c r="K52" i="3"/>
  <c r="I51" i="3"/>
  <c r="L51" i="3" s="1"/>
  <c r="M51" i="3" s="1"/>
  <c r="K51" i="3"/>
  <c r="J51" i="3"/>
  <c r="I50" i="3"/>
  <c r="L50" i="3" s="1"/>
  <c r="M50" i="3" s="1"/>
  <c r="K50" i="3"/>
  <c r="J50" i="3"/>
  <c r="I49" i="3"/>
  <c r="L49" i="3" s="1"/>
  <c r="M49" i="3" s="1"/>
  <c r="K49" i="3"/>
  <c r="J49" i="3"/>
  <c r="I48" i="3"/>
  <c r="J48" i="3"/>
  <c r="K48" i="3"/>
  <c r="I47" i="3"/>
  <c r="J47" i="3"/>
  <c r="K47" i="3"/>
  <c r="I40" i="3"/>
  <c r="L40" i="3" s="1"/>
  <c r="M40" i="3" s="1"/>
  <c r="K40" i="3"/>
  <c r="J40" i="3"/>
  <c r="I27" i="3"/>
  <c r="L27" i="3" s="1"/>
  <c r="M27" i="3" s="1"/>
  <c r="K27" i="3"/>
  <c r="J27" i="3"/>
  <c r="I26" i="3"/>
  <c r="L26" i="3" s="1"/>
  <c r="M26" i="3" s="1"/>
  <c r="K26" i="3"/>
  <c r="J26" i="3"/>
  <c r="I25" i="3"/>
  <c r="L25" i="3" s="1"/>
  <c r="M25" i="3" s="1"/>
  <c r="K25" i="3"/>
  <c r="J25" i="3"/>
  <c r="I24" i="3"/>
  <c r="L24" i="3" s="1"/>
  <c r="M24" i="3" s="1"/>
  <c r="K24" i="3"/>
  <c r="J24" i="3"/>
  <c r="I23" i="3"/>
  <c r="L23" i="3" s="1"/>
  <c r="M23" i="3" s="1"/>
  <c r="K23" i="3"/>
  <c r="J23" i="3"/>
  <c r="I22" i="3"/>
  <c r="L22" i="3" s="1"/>
  <c r="M22" i="3" s="1"/>
  <c r="K22" i="3"/>
  <c r="J22" i="3"/>
  <c r="I21" i="3"/>
  <c r="J21" i="3"/>
  <c r="K21" i="3"/>
  <c r="I20" i="3"/>
  <c r="L20" i="3" s="1"/>
  <c r="M20" i="3" s="1"/>
  <c r="K20" i="3"/>
  <c r="J20" i="3"/>
  <c r="I89" i="11"/>
  <c r="J89" i="11" s="1"/>
  <c r="H89" i="11"/>
  <c r="G89" i="11"/>
  <c r="F89" i="11"/>
  <c r="I88" i="11"/>
  <c r="J88" i="11" s="1"/>
  <c r="H88" i="11"/>
  <c r="G88" i="11"/>
  <c r="F88" i="11"/>
  <c r="I81" i="11"/>
  <c r="J81" i="11" s="1"/>
  <c r="H81" i="11"/>
  <c r="G81" i="11"/>
  <c r="F81" i="11"/>
  <c r="I80" i="11"/>
  <c r="J80" i="11" s="1"/>
  <c r="H80" i="11"/>
  <c r="G80" i="11"/>
  <c r="F80" i="11"/>
  <c r="I79" i="11"/>
  <c r="J79" i="11" s="1"/>
  <c r="H79" i="11"/>
  <c r="G79" i="11"/>
  <c r="F79" i="11"/>
  <c r="I78" i="11"/>
  <c r="J78" i="11" s="1"/>
  <c r="H78" i="11"/>
  <c r="G78" i="11"/>
  <c r="F78" i="11"/>
  <c r="I77" i="11"/>
  <c r="J77" i="11" s="1"/>
  <c r="H77" i="11"/>
  <c r="G77" i="11"/>
  <c r="F77" i="11"/>
  <c r="I76" i="11"/>
  <c r="J76" i="11" s="1"/>
  <c r="H76" i="11"/>
  <c r="G76" i="11"/>
  <c r="F76" i="11"/>
  <c r="I75" i="11"/>
  <c r="J75" i="11" s="1"/>
  <c r="H75" i="11"/>
  <c r="G75" i="11"/>
  <c r="F75" i="11"/>
  <c r="I74" i="11"/>
  <c r="J74" i="11" s="1"/>
  <c r="H74" i="11"/>
  <c r="G74" i="11"/>
  <c r="F74" i="11"/>
  <c r="I73" i="11"/>
  <c r="J73" i="11" s="1"/>
  <c r="H73" i="11"/>
  <c r="G73" i="11"/>
  <c r="F73" i="11"/>
  <c r="I69" i="11"/>
  <c r="J69" i="11" s="1"/>
  <c r="H69" i="11"/>
  <c r="G69" i="11"/>
  <c r="F69" i="11"/>
  <c r="I68" i="11"/>
  <c r="J68" i="11" s="1"/>
  <c r="H68" i="11"/>
  <c r="G68" i="11"/>
  <c r="F68" i="11"/>
  <c r="I67" i="11"/>
  <c r="J67" i="11" s="1"/>
  <c r="H67" i="11"/>
  <c r="G67" i="11"/>
  <c r="F67" i="11"/>
  <c r="I66" i="11"/>
  <c r="J66" i="11" s="1"/>
  <c r="H66" i="11"/>
  <c r="G66" i="11"/>
  <c r="F66" i="11"/>
  <c r="I65" i="11"/>
  <c r="J65" i="11" s="1"/>
  <c r="H65" i="11"/>
  <c r="G65" i="11"/>
  <c r="F65" i="11"/>
  <c r="I64" i="11"/>
  <c r="J64" i="11" s="1"/>
  <c r="H64" i="11"/>
  <c r="G64" i="11"/>
  <c r="F64" i="11"/>
  <c r="I63" i="11"/>
  <c r="J63" i="11" s="1"/>
  <c r="H63" i="11"/>
  <c r="G63" i="11"/>
  <c r="F63" i="11"/>
  <c r="I62" i="11"/>
  <c r="J62" i="11" s="1"/>
  <c r="H62" i="11"/>
  <c r="G62" i="11"/>
  <c r="F62" i="11"/>
  <c r="I61" i="11"/>
  <c r="J61" i="11" s="1"/>
  <c r="H61" i="11"/>
  <c r="G61" i="11"/>
  <c r="F61" i="11"/>
  <c r="I60" i="11"/>
  <c r="J60" i="11" s="1"/>
  <c r="H60" i="11"/>
  <c r="G60" i="11"/>
  <c r="F60" i="11"/>
  <c r="I59" i="11"/>
  <c r="J59" i="11" s="1"/>
  <c r="H59" i="11"/>
  <c r="G59" i="11"/>
  <c r="F59" i="11"/>
  <c r="I58" i="11"/>
  <c r="J58" i="11" s="1"/>
  <c r="H58" i="11"/>
  <c r="G58" i="11"/>
  <c r="F58" i="11"/>
  <c r="I53" i="11"/>
  <c r="J53" i="11" s="1"/>
  <c r="H53" i="11"/>
  <c r="G53" i="11"/>
  <c r="F53" i="11"/>
  <c r="I52" i="11"/>
  <c r="J52" i="11" s="1"/>
  <c r="H52" i="11"/>
  <c r="G52" i="11"/>
  <c r="F52" i="11"/>
  <c r="I51" i="11"/>
  <c r="J51" i="11" s="1"/>
  <c r="H51" i="11"/>
  <c r="G51" i="11"/>
  <c r="F51" i="11"/>
  <c r="F50" i="11"/>
  <c r="I49" i="11"/>
  <c r="J49" i="11" s="1"/>
  <c r="H49" i="11"/>
  <c r="G49" i="11"/>
  <c r="F49" i="11"/>
  <c r="I48" i="11"/>
  <c r="J48" i="11" s="1"/>
  <c r="H48" i="11"/>
  <c r="G48" i="11"/>
  <c r="F48" i="11"/>
  <c r="J47" i="11"/>
  <c r="I46" i="11"/>
  <c r="J46" i="11" s="1"/>
  <c r="H46" i="11"/>
  <c r="G46" i="11"/>
  <c r="F46" i="11"/>
  <c r="I45" i="11"/>
  <c r="J45" i="11" s="1"/>
  <c r="H45" i="11"/>
  <c r="G45" i="11"/>
  <c r="F45" i="11"/>
  <c r="I44" i="11"/>
  <c r="J44" i="11" s="1"/>
  <c r="H44" i="11"/>
  <c r="G44" i="11"/>
  <c r="F44" i="11"/>
  <c r="I43" i="11"/>
  <c r="J43" i="11" s="1"/>
  <c r="H43" i="11"/>
  <c r="G43" i="11"/>
  <c r="F43" i="11"/>
  <c r="I42" i="11"/>
  <c r="J42" i="11" s="1"/>
  <c r="H42" i="11"/>
  <c r="G42" i="11"/>
  <c r="F42" i="11"/>
  <c r="I41" i="11"/>
  <c r="J41" i="11" s="1"/>
  <c r="H41" i="11"/>
  <c r="G41" i="11"/>
  <c r="F41" i="11"/>
  <c r="I40" i="11"/>
  <c r="J40" i="11" s="1"/>
  <c r="H40" i="11"/>
  <c r="G40" i="11"/>
  <c r="F40" i="11"/>
  <c r="I37" i="11"/>
  <c r="J37" i="11" s="1"/>
  <c r="H37" i="11"/>
  <c r="G37" i="11"/>
  <c r="F37" i="11"/>
  <c r="I36" i="11"/>
  <c r="J36" i="11" s="1"/>
  <c r="H36" i="11"/>
  <c r="G36" i="11"/>
  <c r="F36" i="11"/>
  <c r="I35" i="11"/>
  <c r="J35" i="11" s="1"/>
  <c r="H35" i="11"/>
  <c r="G35" i="11"/>
  <c r="F35" i="11"/>
  <c r="I34" i="11"/>
  <c r="J34" i="11" s="1"/>
  <c r="H34" i="11"/>
  <c r="G34" i="11"/>
  <c r="I33" i="11"/>
  <c r="J33" i="11" s="1"/>
  <c r="H33" i="11"/>
  <c r="G33" i="11"/>
  <c r="F33" i="11"/>
  <c r="I32" i="11"/>
  <c r="J32" i="11" s="1"/>
  <c r="H32" i="11"/>
  <c r="G32" i="11"/>
  <c r="F32" i="11"/>
  <c r="I31" i="11"/>
  <c r="J31" i="11" s="1"/>
  <c r="H31" i="11"/>
  <c r="G31" i="11"/>
  <c r="F31" i="11"/>
  <c r="I30" i="11"/>
  <c r="J30" i="11" s="1"/>
  <c r="H30" i="11"/>
  <c r="G30" i="11"/>
  <c r="F30" i="11"/>
  <c r="I29" i="11"/>
  <c r="J29" i="11" s="1"/>
  <c r="H29" i="11"/>
  <c r="G29" i="11"/>
  <c r="F29" i="11"/>
  <c r="I28" i="11"/>
  <c r="J28" i="11" s="1"/>
  <c r="H28" i="11"/>
  <c r="G28" i="11"/>
  <c r="F28" i="11"/>
  <c r="I27" i="11"/>
  <c r="J27" i="11" s="1"/>
  <c r="H27" i="11"/>
  <c r="G27" i="11"/>
  <c r="F27" i="11"/>
  <c r="I26" i="11"/>
  <c r="J26" i="11" s="1"/>
  <c r="H26" i="11"/>
  <c r="G26" i="11"/>
  <c r="F26" i="11"/>
  <c r="I25" i="11"/>
  <c r="J25" i="11" s="1"/>
  <c r="H25" i="11"/>
  <c r="G25" i="11"/>
  <c r="F25" i="11"/>
  <c r="I24" i="11"/>
  <c r="J24" i="11" s="1"/>
  <c r="H24" i="11"/>
  <c r="G24" i="11"/>
  <c r="F24" i="11"/>
  <c r="I23" i="11"/>
  <c r="J23" i="11" s="1"/>
  <c r="H23" i="11"/>
  <c r="G23" i="11"/>
  <c r="F23" i="11"/>
  <c r="I22" i="11"/>
  <c r="J22" i="11" s="1"/>
  <c r="H22" i="11"/>
  <c r="G22" i="11"/>
  <c r="F22" i="11"/>
  <c r="I21" i="11"/>
  <c r="J21" i="11" s="1"/>
  <c r="H21" i="11"/>
  <c r="G21" i="11"/>
  <c r="F21" i="11"/>
  <c r="I20" i="11"/>
  <c r="J20" i="11" s="1"/>
  <c r="H20" i="11"/>
  <c r="G20" i="11"/>
  <c r="K181" i="6"/>
  <c r="M181" i="6" s="1"/>
  <c r="K180" i="6"/>
  <c r="M180" i="6" s="1"/>
  <c r="K179" i="6"/>
  <c r="M179" i="6" s="1"/>
  <c r="K178" i="6"/>
  <c r="M178" i="6" s="1"/>
  <c r="K177" i="6"/>
  <c r="M177" i="6" s="1"/>
  <c r="K175" i="6"/>
  <c r="M175" i="6" s="1"/>
  <c r="V171" i="6"/>
  <c r="K173" i="6"/>
  <c r="M173" i="6" s="1"/>
  <c r="V173" i="6"/>
  <c r="X173" i="6" s="1"/>
  <c r="V172" i="6"/>
  <c r="X172" i="6" s="1"/>
  <c r="K172" i="6"/>
  <c r="AG165" i="6"/>
  <c r="AI165" i="6" s="1"/>
  <c r="M165" i="6"/>
  <c r="AG164" i="6"/>
  <c r="AI164" i="6" s="1"/>
  <c r="M164" i="6"/>
  <c r="AG163" i="6" a="1"/>
  <c r="AG163" i="6" s="1"/>
  <c r="AI163" i="6" s="1"/>
  <c r="M163" i="6"/>
  <c r="M162" i="6"/>
  <c r="AG161" i="6"/>
  <c r="AI161" i="6" s="1"/>
  <c r="M161" i="6"/>
  <c r="AG160" i="6"/>
  <c r="AI160" i="6" s="1"/>
  <c r="M160" i="6"/>
  <c r="AG159" i="6" a="1"/>
  <c r="AG159" i="6" s="1"/>
  <c r="AI159" i="6" s="1"/>
  <c r="AG157" i="6"/>
  <c r="AI157" i="6" s="1"/>
  <c r="M157" i="6"/>
  <c r="AG156" i="6"/>
  <c r="AI156" i="6" s="1"/>
  <c r="M156" i="6"/>
  <c r="AG155" i="6" a="1"/>
  <c r="AG155" i="6" s="1"/>
  <c r="AI155" i="6" s="1"/>
  <c r="X156" i="6"/>
  <c r="M155" i="6"/>
  <c r="X155" i="6"/>
  <c r="M154" i="6"/>
  <c r="AG153" i="6"/>
  <c r="AI153" i="6" s="1"/>
  <c r="M153" i="6"/>
  <c r="AG152" i="6"/>
  <c r="AI152" i="6" s="1"/>
  <c r="X152" i="6"/>
  <c r="M152" i="6"/>
  <c r="AG151" i="6" a="1"/>
  <c r="AG151" i="6" s="1"/>
  <c r="AI151" i="6" s="1"/>
  <c r="X151" i="6"/>
  <c r="M151" i="6"/>
  <c r="X150" i="6"/>
  <c r="M150" i="6"/>
  <c r="AG149" i="6"/>
  <c r="AI149" i="6" s="1"/>
  <c r="M149" i="6"/>
  <c r="AG148" i="6"/>
  <c r="AI148" i="6" s="1"/>
  <c r="X148" i="6"/>
  <c r="M148" i="6"/>
  <c r="AG147" i="6" a="1"/>
  <c r="AG147" i="6" s="1"/>
  <c r="AI147" i="6" s="1"/>
  <c r="X147" i="6"/>
  <c r="M147" i="6"/>
  <c r="M146" i="6"/>
  <c r="AG145" i="6"/>
  <c r="AI145" i="6" s="1"/>
  <c r="K22" i="6"/>
  <c r="M22" i="6" s="1"/>
  <c r="K23" i="6"/>
  <c r="M23" i="6" s="1"/>
  <c r="AG144" i="6"/>
  <c r="AI144" i="6" s="1"/>
  <c r="AG143" i="6" a="1"/>
  <c r="AG143" i="6" s="1"/>
  <c r="AI143" i="6" s="1"/>
  <c r="M143" i="6"/>
  <c r="M142" i="6"/>
  <c r="X134" i="6"/>
  <c r="AI131" i="6"/>
  <c r="X133" i="6"/>
  <c r="X132" i="6"/>
  <c r="X130" i="6"/>
  <c r="AG129" i="6"/>
  <c r="AI129" i="6" s="1"/>
  <c r="X129" i="6"/>
  <c r="AG128" i="6"/>
  <c r="AI128" i="6" s="1"/>
  <c r="AG127" i="6"/>
  <c r="AI127" i="6" s="1"/>
  <c r="X127" i="6"/>
  <c r="AG126" i="6"/>
  <c r="AI126" i="6" s="1"/>
  <c r="X126" i="6"/>
  <c r="AG125" i="6"/>
  <c r="AI125" i="6" s="1"/>
  <c r="X125" i="6"/>
  <c r="AG124" i="6"/>
  <c r="AI124" i="6" s="1"/>
  <c r="X124" i="6"/>
  <c r="AG123" i="6"/>
  <c r="AI123" i="6" s="1"/>
  <c r="AG122" i="6"/>
  <c r="AI122" i="6" s="1"/>
  <c r="AG121" i="6"/>
  <c r="AI121" i="6" s="1"/>
  <c r="AG120" i="6"/>
  <c r="AI120" i="6" s="1"/>
  <c r="X120" i="6"/>
  <c r="AG119" i="6"/>
  <c r="AI119" i="6" s="1"/>
  <c r="AG118" i="6"/>
  <c r="AI118" i="6" s="1"/>
  <c r="X118" i="6"/>
  <c r="AG117" i="6"/>
  <c r="AI117" i="6" s="1"/>
  <c r="AI115" i="6"/>
  <c r="X115" i="6"/>
  <c r="AI114" i="6"/>
  <c r="AI113" i="6"/>
  <c r="M114" i="6"/>
  <c r="AI112" i="6"/>
  <c r="X112" i="6"/>
  <c r="AI111" i="6"/>
  <c r="X111" i="6"/>
  <c r="K106" i="6"/>
  <c r="M106" i="6" s="1"/>
  <c r="AI110" i="6"/>
  <c r="AI109" i="6"/>
  <c r="AI108" i="6"/>
  <c r="AI107" i="6"/>
  <c r="V107" i="6"/>
  <c r="X107" i="6" s="1"/>
  <c r="AI106" i="6"/>
  <c r="X99" i="6"/>
  <c r="M99" i="6"/>
  <c r="X98" i="6"/>
  <c r="M96" i="6"/>
  <c r="AI95" i="6"/>
  <c r="M95" i="6"/>
  <c r="AI94" i="6"/>
  <c r="M94" i="6"/>
  <c r="AI93" i="6"/>
  <c r="M93" i="6"/>
  <c r="AI92" i="6"/>
  <c r="V92" i="6"/>
  <c r="X92" i="6" s="1"/>
  <c r="AI91" i="6"/>
  <c r="AI90" i="6"/>
  <c r="X90" i="6"/>
  <c r="M90" i="6"/>
  <c r="AI89" i="6"/>
  <c r="X89" i="6"/>
  <c r="AI88" i="6"/>
  <c r="X88" i="6"/>
  <c r="M88" i="6"/>
  <c r="X87" i="6"/>
  <c r="M87" i="6"/>
  <c r="AI85" i="6"/>
  <c r="K82" i="6"/>
  <c r="M85" i="6" s="1"/>
  <c r="AI84" i="6"/>
  <c r="X80" i="6"/>
  <c r="AI83" i="6"/>
  <c r="AI82" i="6"/>
  <c r="AI81" i="6"/>
  <c r="M81" i="6"/>
  <c r="AI80" i="6"/>
  <c r="K21" i="6"/>
  <c r="X64" i="6" s="1"/>
  <c r="K68" i="6"/>
  <c r="AG61" i="6" a="1"/>
  <c r="AG61" i="6" s="1"/>
  <c r="AI61" i="6" s="1"/>
  <c r="AG51" i="6" a="1"/>
  <c r="AG51" i="6" s="1"/>
  <c r="AF52" i="6"/>
  <c r="AF50" i="6"/>
  <c r="AI44" i="6"/>
  <c r="AI33" i="6"/>
  <c r="X32" i="6"/>
  <c r="X33" i="6" s="1"/>
  <c r="V32" i="6"/>
  <c r="V33" i="6" s="1"/>
  <c r="K31" i="6"/>
  <c r="K32" i="6"/>
  <c r="M32" i="6" s="1"/>
  <c r="AI32" i="6"/>
  <c r="AI31" i="6"/>
  <c r="X30" i="6"/>
  <c r="X31" i="6" s="1"/>
  <c r="V30" i="6"/>
  <c r="V31" i="6" s="1"/>
  <c r="AI30" i="6"/>
  <c r="K30" i="6"/>
  <c r="M30" i="6" s="1"/>
  <c r="AI29" i="6"/>
  <c r="X28" i="6"/>
  <c r="X29" i="6" s="1"/>
  <c r="V28" i="6"/>
  <c r="V29" i="6" s="1"/>
  <c r="AI28" i="6"/>
  <c r="AI26" i="6"/>
  <c r="V26" i="6"/>
  <c r="X26" i="6" s="1"/>
  <c r="AI25" i="6"/>
  <c r="V25" i="6"/>
  <c r="X25" i="6" s="1"/>
  <c r="AI24" i="6"/>
  <c r="AI23" i="6"/>
  <c r="V23" i="6"/>
  <c r="X23" i="6" s="1"/>
  <c r="AI22" i="6"/>
  <c r="AI21" i="6"/>
  <c r="X109" i="6"/>
  <c r="X110" i="6"/>
  <c r="X117" i="6"/>
  <c r="X119" i="6"/>
  <c r="X121" i="6"/>
  <c r="L76" i="3"/>
  <c r="M76" i="3" s="1"/>
  <c r="V86" i="6"/>
  <c r="X86" i="6" s="1"/>
  <c r="M98" i="6"/>
  <c r="L21" i="3"/>
  <c r="M21" i="3" s="1"/>
  <c r="X83" i="6"/>
  <c r="X82" i="6"/>
  <c r="M91" i="6"/>
  <c r="X106" i="6"/>
  <c r="M108" i="6"/>
  <c r="M111" i="6"/>
  <c r="X113" i="6"/>
  <c r="X114" i="6"/>
  <c r="X116" i="6"/>
  <c r="L53" i="3"/>
  <c r="M53" i="3" s="1"/>
  <c r="M92" i="6"/>
  <c r="M97" i="6"/>
  <c r="X122" i="6"/>
  <c r="X108" i="6"/>
  <c r="AG133" i="6"/>
  <c r="AI133" i="6" s="1"/>
  <c r="AI132" i="6"/>
  <c r="M40" i="6"/>
  <c r="M57" i="6"/>
  <c r="X62" i="6"/>
  <c r="M48" i="6"/>
  <c r="K115" i="6"/>
  <c r="M115" i="6" s="1"/>
  <c r="L89" i="3" l="1"/>
  <c r="X40" i="6"/>
  <c r="X39" i="6"/>
  <c r="X53" i="6"/>
  <c r="AI48" i="6"/>
  <c r="M112" i="6"/>
  <c r="L62" i="3"/>
  <c r="M62" i="3" s="1"/>
  <c r="L47" i="3"/>
  <c r="M47" i="3" s="1"/>
  <c r="L48" i="3"/>
  <c r="M48" i="3" s="1"/>
  <c r="L52" i="3"/>
  <c r="M52" i="3" s="1"/>
  <c r="L60" i="3"/>
  <c r="M60" i="3" s="1"/>
  <c r="L90" i="3"/>
  <c r="M90" i="3" s="1"/>
  <c r="M47" i="6"/>
  <c r="M50" i="6"/>
  <c r="M52" i="6"/>
  <c r="M54" i="6"/>
  <c r="M58" i="6"/>
  <c r="M55" i="6"/>
  <c r="M64" i="6"/>
  <c r="X42" i="6"/>
  <c r="X44" i="6"/>
  <c r="X46" i="6"/>
  <c r="M44" i="6"/>
  <c r="X51" i="6"/>
  <c r="X55" i="6"/>
  <c r="X57" i="6"/>
  <c r="X66" i="6"/>
  <c r="X68" i="6"/>
  <c r="X70" i="6"/>
  <c r="X72" i="6"/>
  <c r="M45" i="6"/>
  <c r="AI49" i="6"/>
  <c r="M46" i="6"/>
  <c r="M41" i="6"/>
  <c r="M53" i="6"/>
  <c r="M56" i="6"/>
  <c r="M59" i="6"/>
  <c r="M49" i="6"/>
  <c r="M61" i="6"/>
  <c r="M66" i="6"/>
  <c r="M71" i="6"/>
  <c r="X41" i="6"/>
  <c r="X45" i="6"/>
  <c r="X50" i="6"/>
  <c r="X54" i="6"/>
  <c r="X58" i="6"/>
  <c r="X65" i="6"/>
  <c r="X69" i="6"/>
  <c r="M39" i="6"/>
  <c r="M31" i="6"/>
  <c r="K33" i="6"/>
  <c r="M33" i="6" s="1"/>
  <c r="AI51" i="6"/>
  <c r="AG62" i="6"/>
  <c r="AI62" i="6" s="1"/>
  <c r="M21" i="6"/>
  <c r="K24" i="6"/>
  <c r="M24" i="6" s="1"/>
  <c r="K174" i="6"/>
  <c r="M174" i="6" s="1"/>
  <c r="M172" i="6"/>
  <c r="X171" i="6"/>
  <c r="V174" i="6"/>
  <c r="X174" i="6" s="1"/>
  <c r="K28" i="6"/>
  <c r="M28" i="6" s="1"/>
  <c r="M26" i="6"/>
  <c r="AI41" i="6"/>
  <c r="AI40" i="6"/>
  <c r="AI38" i="6"/>
  <c r="AI45" i="6"/>
  <c r="M107" i="6"/>
  <c r="M110" i="6"/>
  <c r="X84" i="6"/>
  <c r="X81" i="6"/>
  <c r="M124" i="6"/>
  <c r="M119" i="6"/>
  <c r="M118" i="6"/>
  <c r="M109" i="6"/>
  <c r="M72" i="6"/>
  <c r="M70" i="6"/>
  <c r="X43" i="6"/>
  <c r="X47" i="6"/>
  <c r="X52" i="6"/>
  <c r="X56" i="6"/>
  <c r="X63" i="6"/>
  <c r="X67" i="6"/>
  <c r="X71" i="6"/>
  <c r="X60" i="6"/>
  <c r="M43" i="6"/>
  <c r="M38" i="6"/>
  <c r="M117" i="6"/>
  <c r="M116" i="6"/>
  <c r="M121" i="6"/>
  <c r="M125" i="6"/>
  <c r="M123" i="6"/>
  <c r="M120" i="6"/>
  <c r="M127" i="6"/>
  <c r="M126" i="6"/>
  <c r="M122" i="6"/>
  <c r="AI43" i="6"/>
  <c r="AI47" i="6"/>
  <c r="M83" i="6"/>
  <c r="M84" i="6"/>
  <c r="AI60" i="6"/>
  <c r="AI56" i="6"/>
  <c r="AI52" i="6"/>
  <c r="AI57" i="6"/>
  <c r="AI58" i="6"/>
  <c r="AI54" i="6"/>
  <c r="AI53" i="6"/>
  <c r="AI55" i="6"/>
  <c r="AI59" i="6"/>
  <c r="M82" i="6"/>
  <c r="K80" i="6"/>
  <c r="M80" i="6" s="1"/>
  <c r="AI42" i="6"/>
</calcChain>
</file>

<file path=xl/comments1.xml><?xml version="1.0" encoding="utf-8"?>
<comments xmlns="http://schemas.openxmlformats.org/spreadsheetml/2006/main">
  <authors>
    <author>Maria HernandezLagana (AGPM)</author>
  </authors>
  <commentList>
    <comment ref="D69" authorId="0" shapeId="0">
      <text>
        <r>
          <rPr>
            <b/>
            <sz val="9"/>
            <color indexed="81"/>
            <rFont val="Tahoma"/>
            <family val="2"/>
          </rPr>
          <t>Maria HernandezLagana (AGPM):</t>
        </r>
        <r>
          <rPr>
            <sz val="9"/>
            <color indexed="81"/>
            <rFont val="Tahoma"/>
            <family val="2"/>
          </rPr>
          <t xml:space="preserve">
Not foud in the database!</t>
        </r>
      </text>
    </comment>
  </commentList>
</comments>
</file>

<file path=xl/sharedStrings.xml><?xml version="1.0" encoding="utf-8"?>
<sst xmlns="http://schemas.openxmlformats.org/spreadsheetml/2006/main" count="61509" uniqueCount="8024">
  <si>
    <t>S0_INFO.data_collector</t>
  </si>
  <si>
    <t>S0_INFO.id_of_respondent</t>
  </si>
  <si>
    <t>S0_INFO.respondent_rel</t>
  </si>
  <si>
    <t>S0_INFO.name_of_hh</t>
  </si>
  <si>
    <t>S0_INFO.country</t>
  </si>
  <si>
    <t>S0_INFO.region</t>
  </si>
  <si>
    <t>S0_INFO.district</t>
  </si>
  <si>
    <t>S0_INFO.village</t>
  </si>
  <si>
    <t>S0_INFO.coords:lat</t>
  </si>
  <si>
    <t>S0_INFO.coords:lon</t>
  </si>
  <si>
    <t>S0_INFO.date</t>
  </si>
  <si>
    <t>S0_INFO.gender</t>
  </si>
  <si>
    <t>S0_INFO.age</t>
  </si>
  <si>
    <t>S0_INFO.practice</t>
  </si>
  <si>
    <t>S0_INFO.comments</t>
  </si>
  <si>
    <t>S4_PSP_01._scoring.score_calculated</t>
  </si>
  <si>
    <t>S4_PSP_01._scoring.score_adequacy</t>
  </si>
  <si>
    <t>S4_PSP_01._scoring.score_importance</t>
  </si>
  <si>
    <t>S4_PSP_01._scoring.score_final</t>
  </si>
  <si>
    <t>S4_PSP_01.hh_composition#qty#men_16_45</t>
  </si>
  <si>
    <t>S4_PSP_01.hh_composition#qty#women_16_45</t>
  </si>
  <si>
    <t>S4_PSP_01.hh_composition#qty#boys_0_15</t>
  </si>
  <si>
    <t>S4_PSP_01.hh_composition#qty#girls_0_15</t>
  </si>
  <si>
    <t>S4_PSP_01.hh_composition#qty#women_46_p</t>
  </si>
  <si>
    <t>S4_PSP_01.hh_composition#qty#men_46_p</t>
  </si>
  <si>
    <t>S4_PSP_01.hh_composition#head#men_16_45</t>
  </si>
  <si>
    <t>S4_PSP_01.hh_composition#head#women_16_45</t>
  </si>
  <si>
    <t>S4_PSP_01.hh_composition#head#boys_0_15</t>
  </si>
  <si>
    <t>S4_PSP_01.hh_composition#head#girls_0_15</t>
  </si>
  <si>
    <t>S4_PSP_01.hh_composition#head#women_46_p</t>
  </si>
  <si>
    <t>S4_PSP_01.hh_composition#head#men_46_p</t>
  </si>
  <si>
    <t>S4_PSP_01.hh_roles#crops#men_16_45</t>
  </si>
  <si>
    <t>S4_PSP_01.hh_roles#crops#women_16_45</t>
  </si>
  <si>
    <t>S4_PSP_01.hh_roles#crops#boys_0_15</t>
  </si>
  <si>
    <t>S4_PSP_01.hh_roles#crops#girls_0_15</t>
  </si>
  <si>
    <t>S4_PSP_01.hh_roles#crops#women_46_p</t>
  </si>
  <si>
    <t>S4_PSP_01.hh_roles#crops#men_46_p</t>
  </si>
  <si>
    <t>S4_PSP_01.hh_roles#livestock#men_16_45</t>
  </si>
  <si>
    <t>S4_PSP_01.hh_roles#livestock#women_16_45</t>
  </si>
  <si>
    <t>S4_PSP_01.hh_roles#livestock#boys_0_15</t>
  </si>
  <si>
    <t>S4_PSP_01.hh_roles#livestock#girls_0_15</t>
  </si>
  <si>
    <t>S4_PSP_01.hh_roles#livestock#women_46_p</t>
  </si>
  <si>
    <t>S4_PSP_01.hh_roles#livestock#men_46_p</t>
  </si>
  <si>
    <t>S4_PSP_01.hh_roles#other_income#men_16_45</t>
  </si>
  <si>
    <t>S4_PSP_01.hh_roles#other_income#women_16_45</t>
  </si>
  <si>
    <t>S4_PSP_01.hh_roles#other_income#boys_0_15</t>
  </si>
  <si>
    <t>S4_PSP_01.hh_roles#other_income#girls_0_15</t>
  </si>
  <si>
    <t>S4_PSP_01.hh_roles#other_income#women_46_p</t>
  </si>
  <si>
    <t>S4_PSP_01.hh_roles#other_income#men_46_p</t>
  </si>
  <si>
    <t>S4_PSP_01.hh_roles#unable_to_work#men_16_45</t>
  </si>
  <si>
    <t>S4_PSP_01.hh_roles#unable_to_work#women_16_45</t>
  </si>
  <si>
    <t>S4_PSP_01.hh_roles#unable_to_work#boys_0_15</t>
  </si>
  <si>
    <t>S4_PSP_01.hh_roles#unable_to_work#girls_0_15</t>
  </si>
  <si>
    <t>S4_PSP_01.hh_roles#unable_to_work#women_46_p</t>
  </si>
  <si>
    <t>S4_PSP_01.hh_roles#unable_to_work#men_46_p</t>
  </si>
  <si>
    <t>S4_PSP_01.hh_roles#primary_edu#men_16_45</t>
  </si>
  <si>
    <t>S4_PSP_01.hh_roles#primary_edu#women_16_45</t>
  </si>
  <si>
    <t>S4_PSP_01.hh_roles#primary_edu#boys_0_15</t>
  </si>
  <si>
    <t>S4_PSP_01.hh_roles#primary_edu#girls_0_15</t>
  </si>
  <si>
    <t>S4_PSP_01.hh_roles#primary_edu#women_46_p</t>
  </si>
  <si>
    <t>S4_PSP_01.hh_roles#primary_edu#men_46_p</t>
  </si>
  <si>
    <t>S4_PSP_01.hh_roles#secondary_edu#men_16_45</t>
  </si>
  <si>
    <t>S4_PSP_01.hh_roles#secondary_edu#women_16_45</t>
  </si>
  <si>
    <t>S4_PSP_01.hh_roles#secondary_edu#boys_0_15</t>
  </si>
  <si>
    <t>S4_PSP_01.hh_roles#secondary_edu#girls_0_15</t>
  </si>
  <si>
    <t>S4_PSP_01.hh_roles#secondary_edu#women_46_p</t>
  </si>
  <si>
    <t>S4_PSP_01.hh_roles#secondary_edu#men_46_p</t>
  </si>
  <si>
    <t>S4_PSP_01.additional_activities</t>
  </si>
  <si>
    <t>S4_PSP_01.other_activities</t>
  </si>
  <si>
    <t>S4_PSP_01.elders_role#role#women</t>
  </si>
  <si>
    <t>S4_PSP_01.elders_role#role#men</t>
  </si>
  <si>
    <t>S4_PSP_01.elders_role#dscr#women</t>
  </si>
  <si>
    <t>S4_PSP_01.elders_role#dscr#men</t>
  </si>
  <si>
    <t>S4_PSP_01.adeq_imp:adq</t>
  </si>
  <si>
    <t>S4_PSP_01.adeq_imp:imp</t>
  </si>
  <si>
    <t>S4_PSP_02._scoring.score_calculated</t>
  </si>
  <si>
    <t>S4_PSP_02._scoring.score_adequacy</t>
  </si>
  <si>
    <t>S4_PSP_02._scoring.score_importance</t>
  </si>
  <si>
    <t>S4_PSP_02._scoring.score_final</t>
  </si>
  <si>
    <t>S4_PSP_02.activities#crop#response</t>
  </si>
  <si>
    <t>S4_PSP_02.activities#crop#traditional</t>
  </si>
  <si>
    <t>S4_PSP_02.activities#crop#main</t>
  </si>
  <si>
    <t>S4_PSP_02.activities#crop#years</t>
  </si>
  <si>
    <t>S4_PSP_02.activities#crop#comments</t>
  </si>
  <si>
    <t>S4_PSP_02.activities#livestock#response</t>
  </si>
  <si>
    <t>S4_PSP_02.activities#livestock#traditional</t>
  </si>
  <si>
    <t>S4_PSP_02.activities#livestock#main</t>
  </si>
  <si>
    <t>S4_PSP_02.activities#livestock#years</t>
  </si>
  <si>
    <t>S4_PSP_02.activities#livestock#comments</t>
  </si>
  <si>
    <t>S4_PSP_02.activities#agroforestry#response</t>
  </si>
  <si>
    <t>S4_PSP_02.activities#agroforestry#traditional</t>
  </si>
  <si>
    <t>S4_PSP_02.activities#agroforestry#main</t>
  </si>
  <si>
    <t>S4_PSP_02.activities#agroforestry#years</t>
  </si>
  <si>
    <t>S4_PSP_02.activities#agroforestry#comments</t>
  </si>
  <si>
    <t>S4_PSP_02.activities#aquacolture#response</t>
  </si>
  <si>
    <t>S4_PSP_02.activities#aquacolture#traditional</t>
  </si>
  <si>
    <t>S4_PSP_02.activities#aquacolture#main</t>
  </si>
  <si>
    <t>S4_PSP_02.activities#aquacolture#years</t>
  </si>
  <si>
    <t>S4_PSP_02.activities#aquacolture#comments</t>
  </si>
  <si>
    <t>S4_PSP_02.activities#bee_keeping#response</t>
  </si>
  <si>
    <t>S4_PSP_02.activities#bee_keeping#traditional</t>
  </si>
  <si>
    <t>S4_PSP_02.activities#bee_keeping#main</t>
  </si>
  <si>
    <t>S4_PSP_02.activities#bee_keeping#years</t>
  </si>
  <si>
    <t>S4_PSP_02.activities#bee_keeping#comments</t>
  </si>
  <si>
    <t>S4_PSP_02.activities#fishing#response</t>
  </si>
  <si>
    <t>S4_PSP_02.activities#fishing#traditional</t>
  </si>
  <si>
    <t>S4_PSP_02.activities#fishing#main</t>
  </si>
  <si>
    <t>S4_PSP_02.activities#fishing#years</t>
  </si>
  <si>
    <t>S4_PSP_02.activities#fishing#comments</t>
  </si>
  <si>
    <t>S4_PSP_02.activities#poultry_farming#response</t>
  </si>
  <si>
    <t>S4_PSP_02.activities#poultry_farming#traditional</t>
  </si>
  <si>
    <t>S4_PSP_02.activities#poultry_farming#main</t>
  </si>
  <si>
    <t>S4_PSP_02.activities#poultry_farming#years</t>
  </si>
  <si>
    <t>S4_PSP_02.activities#poultry_farming#comments</t>
  </si>
  <si>
    <t>S4_PSP_02.activities#other#question</t>
  </si>
  <si>
    <t>S4_PSP_02.activities#other#response</t>
  </si>
  <si>
    <t>S4_PSP_02.activities#other#traditional</t>
  </si>
  <si>
    <t>S4_PSP_02.activities#other#main</t>
  </si>
  <si>
    <t>S4_PSP_02.activities#other#years</t>
  </si>
  <si>
    <t>S4_PSP_02.activities#other#comments</t>
  </si>
  <si>
    <t>S4_PSP_02.purpose</t>
  </si>
  <si>
    <t>S4_PSP_02.purpose:market</t>
  </si>
  <si>
    <t>S4_PSP_02.purpose:agrobusiness</t>
  </si>
  <si>
    <t>S4_PSP_02.purpose:onfarm_consumption</t>
  </si>
  <si>
    <t>S4_PSP_02.purpose:other_specify</t>
  </si>
  <si>
    <t>S4_PSP_02.purpose:other_specify:text</t>
  </si>
  <si>
    <t>S4_PSP_02.off_farm_activities</t>
  </si>
  <si>
    <t>S4_PSP_02.off_farm_activities:charcoal</t>
  </si>
  <si>
    <t>S4_PSP_02.off_farm_activities:brick_making</t>
  </si>
  <si>
    <t>S4_PSP_02.off_farm_activities:pottery</t>
  </si>
  <si>
    <t>S4_PSP_02.off_farm_activities:crafts</t>
  </si>
  <si>
    <t>S4_PSP_02.off_farm_activities:trade</t>
  </si>
  <si>
    <t>S4_PSP_02.off_farm_activities:tour_guide</t>
  </si>
  <si>
    <t>S4_PSP_02.off_farm_activities:remittance_payment</t>
  </si>
  <si>
    <t>S4_PSP_02.off_farm_activities:other_specify</t>
  </si>
  <si>
    <t>S4_PSP_02.off_farm_activities:other_specify:text</t>
  </si>
  <si>
    <t>S4_PSP_02.off_farm_dscr</t>
  </si>
  <si>
    <t>S4_PSP_02.adeq_imp:adq</t>
  </si>
  <si>
    <t>S4_PSP_02.adeq_imp:imp</t>
  </si>
  <si>
    <t>S4_PSP_03._scoring.score_calculated</t>
  </si>
  <si>
    <t>S4_PSP_03._scoring.score_adequacy</t>
  </si>
  <si>
    <t>S4_PSP_03._scoring.score_importance</t>
  </si>
  <si>
    <t>S4_PSP_03._scoring.score_final</t>
  </si>
  <si>
    <t>S4_PSP_03.aquaculture</t>
  </si>
  <si>
    <t>S4_PSP_03.details#species#1</t>
  </si>
  <si>
    <t>S4_PSP_03.details#species#2</t>
  </si>
  <si>
    <t>S4_PSP_03.details#species#3</t>
  </si>
  <si>
    <t>S4_PSP_03.details#species#4</t>
  </si>
  <si>
    <t>S4_PSP_03.details#breeds_qty#1</t>
  </si>
  <si>
    <t>S4_PSP_03.details#breeds_qty#2</t>
  </si>
  <si>
    <t>S4_PSP_03.details#breeds_qty#3</t>
  </si>
  <si>
    <t>S4_PSP_03.details#breeds_qty#4</t>
  </si>
  <si>
    <t>S4_PSP_03.details#food_suppl#1</t>
  </si>
  <si>
    <t>S4_PSP_03.details#food_suppl#2</t>
  </si>
  <si>
    <t>S4_PSP_03.details#food_suppl#3</t>
  </si>
  <si>
    <t>S4_PSP_03.details#food_suppl#4</t>
  </si>
  <si>
    <t>S4_PSP_03.details#food_suppl_dscr#1</t>
  </si>
  <si>
    <t>S4_PSP_03.details#food_suppl_dscr#2</t>
  </si>
  <si>
    <t>S4_PSP_03.details#food_suppl_dscr#3</t>
  </si>
  <si>
    <t>S4_PSP_03.details#food_suppl_dscr#4</t>
  </si>
  <si>
    <t>S4_PSP_03.details#food_suppl_when#1</t>
  </si>
  <si>
    <t>S4_PSP_03.details#food_suppl_when#2</t>
  </si>
  <si>
    <t>S4_PSP_03.details#food_suppl_when#3</t>
  </si>
  <si>
    <t>S4_PSP_03.details#food_suppl_when#4</t>
  </si>
  <si>
    <t>S4_PSP_03.adeq_imp:adq</t>
  </si>
  <si>
    <t>S4_PSP_03.adeq_imp:imp</t>
  </si>
  <si>
    <t>S4_PSP_04._scoring.score_calculated</t>
  </si>
  <si>
    <t>S4_PSP_04._scoring.score_adequacy</t>
  </si>
  <si>
    <t>S4_PSP_04._scoring.score_importance</t>
  </si>
  <si>
    <t>S4_PSP_04._scoring.score_final</t>
  </si>
  <si>
    <t>S4_PSP_04.crops_cultivation</t>
  </si>
  <si>
    <t>S4_PSP_04.crops#banana#has</t>
  </si>
  <si>
    <t>S4_PSP_04.crops#banana#provenance</t>
  </si>
  <si>
    <t>S4_PSP_04.crops#beans#has</t>
  </si>
  <si>
    <t>S4_PSP_04.crops#beans#provenance</t>
  </si>
  <si>
    <t>S4_PSP_04.crops#cashewnut#has</t>
  </si>
  <si>
    <t>S4_PSP_04.crops#cashewnut#provenance</t>
  </si>
  <si>
    <t>S4_PSP_04.crops#cassava#has</t>
  </si>
  <si>
    <t>S4_PSP_04.crops#cassava#provenance</t>
  </si>
  <si>
    <t>S4_PSP_04.crops#chili#has</t>
  </si>
  <si>
    <t>S4_PSP_04.crops#chili#provenance</t>
  </si>
  <si>
    <t>S4_PSP_04.crops#coffee#has</t>
  </si>
  <si>
    <t>S4_PSP_04.crops#coffee#provenance</t>
  </si>
  <si>
    <t>S4_PSP_04.crops#cotton#has</t>
  </si>
  <si>
    <t>S4_PSP_04.crops#cotton#provenance</t>
  </si>
  <si>
    <t>S4_PSP_04.crops#cowpea#has</t>
  </si>
  <si>
    <t>S4_PSP_04.crops#cowpea#provenance</t>
  </si>
  <si>
    <t>S4_PSP_04.crops#garlic#has</t>
  </si>
  <si>
    <t>S4_PSP_04.crops#garlic#provenance</t>
  </si>
  <si>
    <t>S4_PSP_04.crops#maize#has</t>
  </si>
  <si>
    <t>S4_PSP_04.crops#maize#provenance</t>
  </si>
  <si>
    <t>S4_PSP_04.crops#millet#has</t>
  </si>
  <si>
    <t>S4_PSP_04.crops#millet#provenance</t>
  </si>
  <si>
    <t>S4_PSP_04.crops#okra#has</t>
  </si>
  <si>
    <t>S4_PSP_04.crops#okra#provenance</t>
  </si>
  <si>
    <t>S4_PSP_04.crops#onions#has</t>
  </si>
  <si>
    <t>S4_PSP_04.crops#onions#provenance</t>
  </si>
  <si>
    <t>S4_PSP_04.crops#palm_oil#has</t>
  </si>
  <si>
    <t>S4_PSP_04.crops#palm_oil#provenance</t>
  </si>
  <si>
    <t>S4_PSP_04.crops#peanut#has</t>
  </si>
  <si>
    <t>S4_PSP_04.crops#peanut#provenance</t>
  </si>
  <si>
    <t>S4_PSP_04.crops#peas#has</t>
  </si>
  <si>
    <t>S4_PSP_04.crops#peas#provenance</t>
  </si>
  <si>
    <t>S4_PSP_04.crops#peppers#has</t>
  </si>
  <si>
    <t>S4_PSP_04.crops#peppers#provenance</t>
  </si>
  <si>
    <t>S4_PSP_04.crops#plaintain#has</t>
  </si>
  <si>
    <t>S4_PSP_04.crops#plaintain#provenance</t>
  </si>
  <si>
    <t>S4_PSP_04.crops#potatoes#has</t>
  </si>
  <si>
    <t>S4_PSP_04.crops#potatoes#provenance</t>
  </si>
  <si>
    <t>S4_PSP_04.crops#rice#has</t>
  </si>
  <si>
    <t>S4_PSP_04.crops#rice#provenance</t>
  </si>
  <si>
    <t>S4_PSP_04.crops#simsim#has</t>
  </si>
  <si>
    <t>S4_PSP_04.crops#simsim#provenance</t>
  </si>
  <si>
    <t>S4_PSP_04.crops#sisal#has</t>
  </si>
  <si>
    <t>S4_PSP_04.crops#sisal#provenance</t>
  </si>
  <si>
    <t>S4_PSP_04.crops#sorghum#has</t>
  </si>
  <si>
    <t>S4_PSP_04.crops#sorghum#provenance</t>
  </si>
  <si>
    <t>S4_PSP_04.crops#soy#has</t>
  </si>
  <si>
    <t>S4_PSP_04.crops#soy#provenance</t>
  </si>
  <si>
    <t>S4_PSP_04.crops#sugar_cane#has</t>
  </si>
  <si>
    <t>S4_PSP_04.crops#sugar_cane#provenance</t>
  </si>
  <si>
    <t>S4_PSP_04.crops#sweet_potatoes#has</t>
  </si>
  <si>
    <t>S4_PSP_04.crops#sweet_potatoes#provenance</t>
  </si>
  <si>
    <t>S4_PSP_04.crops#tea#has</t>
  </si>
  <si>
    <t>S4_PSP_04.crops#tea#provenance</t>
  </si>
  <si>
    <t>S4_PSP_04.crops#tobacco#has</t>
  </si>
  <si>
    <t>S4_PSP_04.crops#tobacco#provenance</t>
  </si>
  <si>
    <t>S4_PSP_04.crops#tomato#has</t>
  </si>
  <si>
    <t>S4_PSP_04.crops#tomato#provenance</t>
  </si>
  <si>
    <t>S4_PSP_04.crops#wheat#has</t>
  </si>
  <si>
    <t>S4_PSP_04.crops#wheat#provenance</t>
  </si>
  <si>
    <t>S4_PSP_04.crops#yam#has</t>
  </si>
  <si>
    <t>S4_PSP_04.crops#yam#provenance</t>
  </si>
  <si>
    <t>S4_PSP_04.crops#other#crop</t>
  </si>
  <si>
    <t>S4_PSP_04.crops#other#has</t>
  </si>
  <si>
    <t>S4_PSP_04.crops#other#provenance</t>
  </si>
  <si>
    <t>S4_PSP_04.growing_perennial_crops</t>
  </si>
  <si>
    <t>S4_PSP_04.perennial_crops_dscr</t>
  </si>
  <si>
    <t>S4_PSP_04.adeq_imp:adq</t>
  </si>
  <si>
    <t>S4_PSP_04.adeq_imp:imp</t>
  </si>
  <si>
    <t>S4_PSP_05._scoring.score_calculated</t>
  </si>
  <si>
    <t>S4_PSP_05._scoring.score_adequacy</t>
  </si>
  <si>
    <t>S4_PSP_05._scoring.score_importance</t>
  </si>
  <si>
    <t>S4_PSP_05._scoring.score_final</t>
  </si>
  <si>
    <t>S4_PSP_05.animals</t>
  </si>
  <si>
    <t>S4_PSP_05.lvst_practices:col:other_specify</t>
  </si>
  <si>
    <t>S4_PSP_05.lvst_practices#qty#cattle_meat</t>
  </si>
  <si>
    <t>S4_PSP_05.lvst_practices#qty#cattle_dairy</t>
  </si>
  <si>
    <t>S4_PSP_05.lvst_practices#qty#goat</t>
  </si>
  <si>
    <t>S4_PSP_05.lvst_practices#qty#sheep</t>
  </si>
  <si>
    <t>S4_PSP_05.lvst_practices#qty#buffalos</t>
  </si>
  <si>
    <t>S4_PSP_05.lvst_practices#qty#pig</t>
  </si>
  <si>
    <t>S4_PSP_05.lvst_practices#qty#poultry</t>
  </si>
  <si>
    <t>S4_PSP_05.lvst_practices#qty#donkey</t>
  </si>
  <si>
    <t>S4_PSP_05.lvst_practices#qty#horses_mules</t>
  </si>
  <si>
    <t>S4_PSP_05.lvst_practices#qty#other_specify</t>
  </si>
  <si>
    <t>S4_PSP_05.lvst_practices#breeds#cattle_meat</t>
  </si>
  <si>
    <t>S4_PSP_05.lvst_practices#breeds#cattle_dairy</t>
  </si>
  <si>
    <t>S4_PSP_05.lvst_practices#breeds#goat</t>
  </si>
  <si>
    <t>S4_PSP_05.lvst_practices#breeds#sheep</t>
  </si>
  <si>
    <t>S4_PSP_05.lvst_practices#breeds#buffalos</t>
  </si>
  <si>
    <t>S4_PSP_05.lvst_practices#breeds#pig</t>
  </si>
  <si>
    <t>S4_PSP_05.lvst_practices#breeds#poultry</t>
  </si>
  <si>
    <t>S4_PSP_05.lvst_practices#breeds#donkey</t>
  </si>
  <si>
    <t>S4_PSP_05.lvst_practices#breeds#horses_mules</t>
  </si>
  <si>
    <t>S4_PSP_05.lvst_practices#breeds#other_specify</t>
  </si>
  <si>
    <t>S4_PSP_05.lvst_practices#tethering#cattle_meat</t>
  </si>
  <si>
    <t>S4_PSP_05.lvst_practices#tethering#cattle_dairy</t>
  </si>
  <si>
    <t>S4_PSP_05.lvst_practices#tethering#goat</t>
  </si>
  <si>
    <t>S4_PSP_05.lvst_practices#tethering#sheep</t>
  </si>
  <si>
    <t>S4_PSP_05.lvst_practices#tethering#buffalos</t>
  </si>
  <si>
    <t>S4_PSP_05.lvst_practices#tethering#pig</t>
  </si>
  <si>
    <t>S4_PSP_05.lvst_practices#tethering#poultry</t>
  </si>
  <si>
    <t>S4_PSP_05.lvst_practices#tethering#donkey</t>
  </si>
  <si>
    <t>S4_PSP_05.lvst_practices#tethering#horses_mules</t>
  </si>
  <si>
    <t>S4_PSP_05.lvst_practices#tethering#other_specify</t>
  </si>
  <si>
    <t>S4_PSP_05.lvst_practices#transhumance#cattle_meat</t>
  </si>
  <si>
    <t>S4_PSP_05.lvst_practices#transhumance#cattle_dairy</t>
  </si>
  <si>
    <t>S4_PSP_05.lvst_practices#transhumance#goat</t>
  </si>
  <si>
    <t>S4_PSP_05.lvst_practices#transhumance#sheep</t>
  </si>
  <si>
    <t>S4_PSP_05.lvst_practices#transhumance#buffalos</t>
  </si>
  <si>
    <t>S4_PSP_05.lvst_practices#transhumance#pig</t>
  </si>
  <si>
    <t>S4_PSP_05.lvst_practices#transhumance#poultry</t>
  </si>
  <si>
    <t>S4_PSP_05.lvst_practices#transhumance#donkey</t>
  </si>
  <si>
    <t>S4_PSP_05.lvst_practices#transhumance#horses_mules</t>
  </si>
  <si>
    <t>S4_PSP_05.lvst_practices#transhumance#other_specify</t>
  </si>
  <si>
    <t>S4_PSP_05.lvst_practices#paddocks#cattle_meat</t>
  </si>
  <si>
    <t>S4_PSP_05.lvst_practices#paddocks#cattle_dairy</t>
  </si>
  <si>
    <t>S4_PSP_05.lvst_practices#paddocks#goat</t>
  </si>
  <si>
    <t>S4_PSP_05.lvst_practices#paddocks#sheep</t>
  </si>
  <si>
    <t>S4_PSP_05.lvst_practices#paddocks#buffalos</t>
  </si>
  <si>
    <t>S4_PSP_05.lvst_practices#paddocks#pig</t>
  </si>
  <si>
    <t>S4_PSP_05.lvst_practices#paddocks#poultry</t>
  </si>
  <si>
    <t>S4_PSP_05.lvst_practices#paddocks#donkey</t>
  </si>
  <si>
    <t>S4_PSP_05.lvst_practices#paddocks#horses_mules</t>
  </si>
  <si>
    <t>S4_PSP_05.lvst_practices#paddocks#other_specify</t>
  </si>
  <si>
    <t>S4_PSP_05.other_lvst</t>
  </si>
  <si>
    <t>S4_PSP_05.other_livestock_practices</t>
  </si>
  <si>
    <t>S4_PSP_05.other_lvst_practices_descr</t>
  </si>
  <si>
    <t>S4_PSP_05.adeq_imp:adq</t>
  </si>
  <si>
    <t>S4_PSP_05.adeq_imp:imp</t>
  </si>
  <si>
    <t>S4_PSP_06._scoring.score_calculated</t>
  </si>
  <si>
    <t>S4_PSP_06._scoring.score_adequacy</t>
  </si>
  <si>
    <t>S4_PSP_06._scoring.score_importance</t>
  </si>
  <si>
    <t>S4_PSP_06._scoring.score_final</t>
  </si>
  <si>
    <t>S4_PSP_06.lvst_breeding:col:other_specify</t>
  </si>
  <si>
    <t>S4_PSP_06.lvst_breeding#tried#cattle_meat</t>
  </si>
  <si>
    <t>S4_PSP_06.lvst_breeding#tried#cattle_dairy</t>
  </si>
  <si>
    <t>S4_PSP_06.lvst_breeding#tried#goat</t>
  </si>
  <si>
    <t>S4_PSP_06.lvst_breeding#tried#sheep</t>
  </si>
  <si>
    <t>S4_PSP_06.lvst_breeding#tried#buffalos</t>
  </si>
  <si>
    <t>S4_PSP_06.lvst_breeding#tried#pig</t>
  </si>
  <si>
    <t>S4_PSP_06.lvst_breeding#tried#poultry</t>
  </si>
  <si>
    <t>S4_PSP_06.lvst_breeding#tried#donkey</t>
  </si>
  <si>
    <t>S4_PSP_06.lvst_breeding#tried#horses_mules</t>
  </si>
  <si>
    <t>S4_PSP_06.lvst_breeding#tried#other_specify</t>
  </si>
  <si>
    <t>S4_PSP_06.lvst_breeding#selection_criteria#cattle_meat</t>
  </si>
  <si>
    <t>S4_PSP_06.lvst_breeding#selection_criteria#cattle_dairy</t>
  </si>
  <si>
    <t>S4_PSP_06.lvst_breeding#selection_criteria#goat</t>
  </si>
  <si>
    <t>S4_PSP_06.lvst_breeding#selection_criteria#sheep</t>
  </si>
  <si>
    <t>S4_PSP_06.lvst_breeding#selection_criteria#buffalos</t>
  </si>
  <si>
    <t>S4_PSP_06.lvst_breeding#selection_criteria#pig</t>
  </si>
  <si>
    <t>S4_PSP_06.lvst_breeding#selection_criteria#poultry</t>
  </si>
  <si>
    <t>S4_PSP_06.lvst_breeding#selection_criteria#donkey</t>
  </si>
  <si>
    <t>S4_PSP_06.lvst_breeding#selection_criteria#horses_mules</t>
  </si>
  <si>
    <t>S4_PSP_06.lvst_breeding#selection_criteria#other_specify</t>
  </si>
  <si>
    <t>S4_PSP_06.lvst_breeding#if_not_why#cattle_meat</t>
  </si>
  <si>
    <t>S4_PSP_06.lvst_breeding#if_not_why#cattle_dairy</t>
  </si>
  <si>
    <t>S4_PSP_06.lvst_breeding#if_not_why#goat</t>
  </si>
  <si>
    <t>S4_PSP_06.lvst_breeding#if_not_why#sheep</t>
  </si>
  <si>
    <t>S4_PSP_06.lvst_breeding#if_not_why#buffalos</t>
  </si>
  <si>
    <t>S4_PSP_06.lvst_breeding#if_not_why#pig</t>
  </si>
  <si>
    <t>S4_PSP_06.lvst_breeding#if_not_why#poultry</t>
  </si>
  <si>
    <t>S4_PSP_06.lvst_breeding#if_not_why#donkey</t>
  </si>
  <si>
    <t>S4_PSP_06.lvst_breeding#if_not_why#horses_mules</t>
  </si>
  <si>
    <t>S4_PSP_06.lvst_breeding#if_not_why#other_specify</t>
  </si>
  <si>
    <t>S4_PSP_06.adeq_imp:adq</t>
  </si>
  <si>
    <t>S4_PSP_06.adeq_imp:imp</t>
  </si>
  <si>
    <t>S4_PSP_07._scoring.score_calculated</t>
  </si>
  <si>
    <t>S4_PSP_07._scoring.score_adequacy</t>
  </si>
  <si>
    <t>S4_PSP_07._scoring.score_importance</t>
  </si>
  <si>
    <t>S4_PSP_07._scoring.score_final</t>
  </si>
  <si>
    <t>S4_PSP_07.animal_nutrition:col:other_specify</t>
  </si>
  <si>
    <t>S4_PSP_07.animal_nutrition#food_suppl#cattle_meat</t>
  </si>
  <si>
    <t>S4_PSP_07.animal_nutrition#food_suppl#cattle_dairy</t>
  </si>
  <si>
    <t>S4_PSP_07.animal_nutrition#food_suppl#goat</t>
  </si>
  <si>
    <t>S4_PSP_07.animal_nutrition#food_suppl#sheep</t>
  </si>
  <si>
    <t>S4_PSP_07.animal_nutrition#food_suppl#buffalos</t>
  </si>
  <si>
    <t>S4_PSP_07.animal_nutrition#food_suppl#pig</t>
  </si>
  <si>
    <t>S4_PSP_07.animal_nutrition#food_suppl#poultry</t>
  </si>
  <si>
    <t>S4_PSP_07.animal_nutrition#food_suppl#donkey</t>
  </si>
  <si>
    <t>S4_PSP_07.animal_nutrition#food_suppl#horses_mules</t>
  </si>
  <si>
    <t>S4_PSP_07.animal_nutrition#food_suppl#other_specify</t>
  </si>
  <si>
    <t>S4_PSP_07.animal_nutrition#food_suppl_dscr#cattle_meat</t>
  </si>
  <si>
    <t>S4_PSP_07.animal_nutrition#food_suppl_dscr#cattle_dairy</t>
  </si>
  <si>
    <t>S4_PSP_07.animal_nutrition#food_suppl_dscr#goat</t>
  </si>
  <si>
    <t>S4_PSP_07.animal_nutrition#food_suppl_dscr#sheep</t>
  </si>
  <si>
    <t>S4_PSP_07.animal_nutrition#food_suppl_dscr#buffalos</t>
  </si>
  <si>
    <t>S4_PSP_07.animal_nutrition#food_suppl_dscr#pig</t>
  </si>
  <si>
    <t>S4_PSP_07.animal_nutrition#food_suppl_dscr#poultry</t>
  </si>
  <si>
    <t>S4_PSP_07.animal_nutrition#food_suppl_dscr#donkey</t>
  </si>
  <si>
    <t>S4_PSP_07.animal_nutrition#food_suppl_dscr#horses_mules</t>
  </si>
  <si>
    <t>S4_PSP_07.animal_nutrition#food_suppl_dscr#other_specify</t>
  </si>
  <si>
    <t>S4_PSP_07.animal_nutrition#food_suppl_when#cattle_meat</t>
  </si>
  <si>
    <t>S4_PSP_07.animal_nutrition#food_suppl_when#cattle_dairy</t>
  </si>
  <si>
    <t>S4_PSP_07.animal_nutrition#food_suppl_when#goat</t>
  </si>
  <si>
    <t>S4_PSP_07.animal_nutrition#food_suppl_when#sheep</t>
  </si>
  <si>
    <t>S4_PSP_07.animal_nutrition#food_suppl_when#buffalos</t>
  </si>
  <si>
    <t>S4_PSP_07.animal_nutrition#food_suppl_when#pig</t>
  </si>
  <si>
    <t>S4_PSP_07.animal_nutrition#food_suppl_when#poultry</t>
  </si>
  <si>
    <t>S4_PSP_07.animal_nutrition#food_suppl_when#donkey</t>
  </si>
  <si>
    <t>S4_PSP_07.animal_nutrition#food_suppl_when#horses_mules</t>
  </si>
  <si>
    <t>S4_PSP_07.animal_nutrition#food_suppl_when#other_specify</t>
  </si>
  <si>
    <t>S4_PSP_07.animal_nutrition#keep_grazing#cattle_meat</t>
  </si>
  <si>
    <t>S4_PSP_07.animal_nutrition#keep_grazing#cattle_dairy</t>
  </si>
  <si>
    <t>S4_PSP_07.animal_nutrition#keep_grazing#goat</t>
  </si>
  <si>
    <t>S4_PSP_07.animal_nutrition#keep_grazing#sheep</t>
  </si>
  <si>
    <t>S4_PSP_07.animal_nutrition#keep_grazing#buffalos</t>
  </si>
  <si>
    <t>S4_PSP_07.animal_nutrition#keep_grazing#pig</t>
  </si>
  <si>
    <t>S4_PSP_07.animal_nutrition#keep_grazing#poultry</t>
  </si>
  <si>
    <t>S4_PSP_07.animal_nutrition#keep_grazing#donkey</t>
  </si>
  <si>
    <t>S4_PSP_07.animal_nutrition#keep_grazing#horses_mules</t>
  </si>
  <si>
    <t>S4_PSP_07.animal_nutrition#keep_grazing#other_specify</t>
  </si>
  <si>
    <t>S4_PSP_07.animal_nutrition#grazing_when#cattle_meat</t>
  </si>
  <si>
    <t>S4_PSP_07.animal_nutrition#grazing_when#cattle_dairy</t>
  </si>
  <si>
    <t>S4_PSP_07.animal_nutrition#grazing_when#goat</t>
  </si>
  <si>
    <t>S4_PSP_07.animal_nutrition#grazing_when#sheep</t>
  </si>
  <si>
    <t>S4_PSP_07.animal_nutrition#grazing_when#buffalos</t>
  </si>
  <si>
    <t>S4_PSP_07.animal_nutrition#grazing_when#pig</t>
  </si>
  <si>
    <t>S4_PSP_07.animal_nutrition#grazing_when#poultry</t>
  </si>
  <si>
    <t>S4_PSP_07.animal_nutrition#grazing_when#donkey</t>
  </si>
  <si>
    <t>S4_PSP_07.animal_nutrition#grazing_when#horses_mules</t>
  </si>
  <si>
    <t>S4_PSP_07.animal_nutrition#grazing_when#other_specify</t>
  </si>
  <si>
    <t>S4_PSP_07.adeq_imp:adq</t>
  </si>
  <si>
    <t>S4_PSP_07.adeq_imp:imp</t>
  </si>
  <si>
    <t>S4_PSP_08._scoring.score_calculated</t>
  </si>
  <si>
    <t>S4_PSP_08._scoring.score_adequacy</t>
  </si>
  <si>
    <t>S4_PSP_08._scoring.score_importance</t>
  </si>
  <si>
    <t>S4_PSP_08._scoring.score_final</t>
  </si>
  <si>
    <t>S4_PSP_08.seed_breed_src#seed_aid#seed</t>
  </si>
  <si>
    <t>S4_PSP_08.seed_breed_src#seed_aid#breed</t>
  </si>
  <si>
    <t>S4_PSP_08.seed_breed_src#local_shops_mrkt#seed</t>
  </si>
  <si>
    <t>S4_PSP_08.seed_breed_src#local_shops_mrkt#breed</t>
  </si>
  <si>
    <t>S4_PSP_08.seed_breed_src#friends_family#seed</t>
  </si>
  <si>
    <t>S4_PSP_08.seed_breed_src#friends_family#breed</t>
  </si>
  <si>
    <t>S4_PSP_08.seed_breed_src#own_production#seed</t>
  </si>
  <si>
    <t>S4_PSP_08.seed_breed_src#own_production#breed</t>
  </si>
  <si>
    <t>S4_PSP_08.seed_breed_src#dealer#seed</t>
  </si>
  <si>
    <t>S4_PSP_08.seed_breed_src#dealer#breed</t>
  </si>
  <si>
    <t>S4_PSP_08.seed_breed_src#seed_bank#seed</t>
  </si>
  <si>
    <t>S4_PSP_08.seed_breed_src#seed_bank#breed</t>
  </si>
  <si>
    <t>S4_PSP_08.seed_breed_src#seed_prd_grp#seed</t>
  </si>
  <si>
    <t>S4_PSP_08.seed_breed_src#seed_prd_grp#breed</t>
  </si>
  <si>
    <t>S4_PSP_08.seed_breed_src#government#seed</t>
  </si>
  <si>
    <t>S4_PSP_08.seed_breed_src#government#breed</t>
  </si>
  <si>
    <t>S4_PSP_08.seed_breed_src#other_specify#src</t>
  </si>
  <si>
    <t>S4_PSP_08.seed_breed_src#other_specify#seed</t>
  </si>
  <si>
    <t>S4_PSP_08.seed_breed_src#other_specify#breed</t>
  </si>
  <si>
    <t>S4_PSP_08.adeq_imp_seed:adq</t>
  </si>
  <si>
    <t>S4_PSP_08.adeq_imp_seed:imp</t>
  </si>
  <si>
    <t>S4_PSP_08.adeq_imp_breed:adq</t>
  </si>
  <si>
    <t>S4_PSP_08.adeq_imp_breed:imp</t>
  </si>
  <si>
    <t>S4_PSP_09._scoring.score_calculated</t>
  </si>
  <si>
    <t>S4_PSP_09._scoring.score_adequacy</t>
  </si>
  <si>
    <t>S4_PSP_09._scoring.score_importance</t>
  </si>
  <si>
    <t>S4_PSP_09._scoring.score_final</t>
  </si>
  <si>
    <t>S4_PSP_09.use_new_varieties_15yrs</t>
  </si>
  <si>
    <t>S4_PSP_09.new_varieties_15yrs_dscr</t>
  </si>
  <si>
    <t>S4_PSP_09.crop_imprv_perc</t>
  </si>
  <si>
    <t>S4_PSP_09.use_reason_crops</t>
  </si>
  <si>
    <t>S4_PSP_09.poorly_resistant_biotic_crops</t>
  </si>
  <si>
    <t>S4_PSP_09.poorly_resistant_biotic_crops_dscr</t>
  </si>
  <si>
    <t>S4_PSP_09.poorly_resistant_biotic_crops_no_dscr</t>
  </si>
  <si>
    <t>S4_PSP_09.plants_bcm_disadaptive</t>
  </si>
  <si>
    <t>S4_PSP_09.plants_bcm_disadaptive_dscr</t>
  </si>
  <si>
    <t>S4_PSP_09.use_new_varieties_30yrs</t>
  </si>
  <si>
    <t>S4_PSP_09.new_varieties_30yrs_dscr</t>
  </si>
  <si>
    <t>S4_PSP_09.breed_non_lcl_perc</t>
  </si>
  <si>
    <t>S4_PSP_09.use_reason_breed</t>
  </si>
  <si>
    <t>S4_PSP_09.poorly_resistant_biotic_breed</t>
  </si>
  <si>
    <t>S4_PSP_09.poorly_resistant_biotic_breed_dscr</t>
  </si>
  <si>
    <t>S4_PSP_09.breed_bcm_disadaptive</t>
  </si>
  <si>
    <t>S4_PSP_09.breed_bcm_disadaptive_dscr</t>
  </si>
  <si>
    <t>S4_PSP_09.breed_bcm_disadaptive_how</t>
  </si>
  <si>
    <t>S4_PSP_09.adeq_imp:adq</t>
  </si>
  <si>
    <t>S4_PSP_09.adeq_imp:imp</t>
  </si>
  <si>
    <t>S4_PSP_10._scoring.score_calculated</t>
  </si>
  <si>
    <t>S4_PSP_10._scoring.score_adequacy</t>
  </si>
  <si>
    <t>S4_PSP_10._scoring.score_importance</t>
  </si>
  <si>
    <t>S4_PSP_10._scoring.score_final</t>
  </si>
  <si>
    <t>S4_PSP_10.planted_trees</t>
  </si>
  <si>
    <t>S4_PSP_10.planted_trees_no</t>
  </si>
  <si>
    <t>S4_PSP_10.trees_planted_qty</t>
  </si>
  <si>
    <t>S4_PSP_10.trees_planted_species</t>
  </si>
  <si>
    <t>S4_PSP_10.trees_planted_var_of_same_spec</t>
  </si>
  <si>
    <t>S4_PSP_10.trees_planted_var_of_same_spec_rsn</t>
  </si>
  <si>
    <t>S4_PSP_10.trees_planted_use</t>
  </si>
  <si>
    <t>S4_PSP_10.trees_planted_use:wood_for_ch</t>
  </si>
  <si>
    <t>S4_PSP_10.trees_planted_use:wood_for_con</t>
  </si>
  <si>
    <t>S4_PSP_10.trees_planted_use:trees_for_shade</t>
  </si>
  <si>
    <t>S4_PSP_10.trees_planted_use:feed_prod_animals</t>
  </si>
  <si>
    <t>S4_PSP_10.trees_planted_use:food_prod_people</t>
  </si>
  <si>
    <t>S4_PSP_10.trees_planted_use:fertilizers</t>
  </si>
  <si>
    <t>S4_PSP_10.trees_planted_use:natural_remedies_animals</t>
  </si>
  <si>
    <t>S4_PSP_10.trees_planted_use:natural_remedies_people</t>
  </si>
  <si>
    <t>S4_PSP_10.trees_planted_use:crops_protection</t>
  </si>
  <si>
    <t>S4_PSP_10.trees_planted_use:other_specify</t>
  </si>
  <si>
    <t>S4_PSP_10.trees_planted_use:other_specify:text</t>
  </si>
  <si>
    <t>S4_PSP_10.trees_nat_present</t>
  </si>
  <si>
    <t>S4_PSP_10.trees_nat_species</t>
  </si>
  <si>
    <t>S4_PSP_10.trees_nat_use</t>
  </si>
  <si>
    <t>S4_PSP_10.trees_nat_use:no_use</t>
  </si>
  <si>
    <t>S4_PSP_10.trees_nat_use:wood_for_ch</t>
  </si>
  <si>
    <t>S4_PSP_10.trees_nat_use:wood_for_con</t>
  </si>
  <si>
    <t>S4_PSP_10.trees_nat_use:trees_for_shade</t>
  </si>
  <si>
    <t>S4_PSP_10.trees_nat_use:feed_prod</t>
  </si>
  <si>
    <t>S4_PSP_10.trees_nat_use:food_prod</t>
  </si>
  <si>
    <t>S4_PSP_10.trees_nat_use:fertilizers</t>
  </si>
  <si>
    <t>S4_PSP_10.trees_nat_use:natural_remed_ani</t>
  </si>
  <si>
    <t>S4_PSP_10.trees_nat_use:natural_remed_peo</t>
  </si>
  <si>
    <t>S4_PSP_10.trees_nat_use:crops_protection</t>
  </si>
  <si>
    <t>S4_PSP_10.trees_nat_use:other_specify</t>
  </si>
  <si>
    <t>S4_PSP_10.trees_nat_use:other_specify:text</t>
  </si>
  <si>
    <t>S4_PSP_10.adeq_imp:adq</t>
  </si>
  <si>
    <t>S4_PSP_10.adeq_imp:imp</t>
  </si>
  <si>
    <t>S4_PSP_11._scoring.score_calculated</t>
  </si>
  <si>
    <t>S4_PSP_11._scoring.score_adequacy</t>
  </si>
  <si>
    <t>S4_PSP_11._scoring.score_importance</t>
  </si>
  <si>
    <t>S4_PSP_11._scoring.score_final</t>
  </si>
  <si>
    <t>S4_PSP_11.loss_50perc_crops</t>
  </si>
  <si>
    <t>S4_PSP_11.loss_crops_rsn</t>
  </si>
  <si>
    <t>S4_PSP_11.loss_crops_rsn:predator</t>
  </si>
  <si>
    <t>S4_PSP_11.loss_crops_rsn:drought</t>
  </si>
  <si>
    <t>S4_PSP_11.loss_crops_rsn:flood</t>
  </si>
  <si>
    <t>S4_PSP_11.loss_crops_rsn:straying</t>
  </si>
  <si>
    <t>S4_PSP_11.loss_crops_rsn:poor_qlty_seeds</t>
  </si>
  <si>
    <t>S4_PSP_11.loss_crops_rsn:other_specify</t>
  </si>
  <si>
    <t>S4_PSP_11.loss_crops_rsn:other_specify:text</t>
  </si>
  <si>
    <t>S4_PSP_11.loss_crops_coping</t>
  </si>
  <si>
    <t>S4_PSP_11.loss_crops_coping:internal_coping</t>
  </si>
  <si>
    <t>S4_PSP_11.loss_crops_coping:internal_coping:text</t>
  </si>
  <si>
    <t>S4_PSP_11.loss_crops_coping:external_support</t>
  </si>
  <si>
    <t>S4_PSP_11.loss_crops_coping:external_support:text</t>
  </si>
  <si>
    <t>S4_PSP_11.loss_50perc_lvstck</t>
  </si>
  <si>
    <t>S4_PSP_11.loss_lvstck_rsn</t>
  </si>
  <si>
    <t>S4_PSP_11.loss_lvstck_rsn:disease</t>
  </si>
  <si>
    <t>S4_PSP_11.loss_lvstck_rsn:drought</t>
  </si>
  <si>
    <t>S4_PSP_11.loss_lvstck_rsn:flood</t>
  </si>
  <si>
    <t>S4_PSP_11.loss_lvstck_rsn:straying</t>
  </si>
  <si>
    <t>S4_PSP_11.loss_lvstck_rsn:theft</t>
  </si>
  <si>
    <t>S4_PSP_11.loss_lvstck_rsn:other_specify</t>
  </si>
  <si>
    <t>S4_PSP_11.loss_lvstck_rsn:other_specify:text</t>
  </si>
  <si>
    <t>S4_PSP_11.loss_lvstck_coping</t>
  </si>
  <si>
    <t>S4_PSP_11.loss_lvstck_coping:internal_coping</t>
  </si>
  <si>
    <t>S4_PSP_11.loss_lvstck_coping:internal_coping:text</t>
  </si>
  <si>
    <t>S4_PSP_11.loss_lvstck_coping:external_support</t>
  </si>
  <si>
    <t>S4_PSP_11.loss_lvstck_coping:external_support:text</t>
  </si>
  <si>
    <t>S4_PSP_11.adeq_imp:adq</t>
  </si>
  <si>
    <t>S4_PSP_11.adeq_imp:imp</t>
  </si>
  <si>
    <t>S4_PSP_12._scoring.score_calculated</t>
  </si>
  <si>
    <t>S4_PSP_12._scoring.score_adequacy</t>
  </si>
  <si>
    <t>S4_PSP_12._scoring.score_importance</t>
  </si>
  <si>
    <t>S4_PSP_12._scoring.score_final</t>
  </si>
  <si>
    <t>S4_PSP_12.record_keeping#crop_yields#response</t>
  </si>
  <si>
    <t>S4_PSP_12.record_keeping#crop_yields#description</t>
  </si>
  <si>
    <t>S4_PSP_12.record_keeping#rainfall_patterns#response</t>
  </si>
  <si>
    <t>S4_PSP_12.record_keeping#rainfall_patterns#description</t>
  </si>
  <si>
    <t>S4_PSP_12.record_keeping#invasise_species#response</t>
  </si>
  <si>
    <t>S4_PSP_12.record_keeping#invasise_species#description</t>
  </si>
  <si>
    <t>S4_PSP_12.record_keeping#weeding#response</t>
  </si>
  <si>
    <t>S4_PSP_12.record_keeping#weeding#description</t>
  </si>
  <si>
    <t>S4_PSP_12.record_keeping#other_specify#event</t>
  </si>
  <si>
    <t>S4_PSP_12.record_keeping#other_specify#response</t>
  </si>
  <si>
    <t>S4_PSP_12.record_keeping#other_specify#description</t>
  </si>
  <si>
    <t>S4_PSP_12.record_keeping#stories#response</t>
  </si>
  <si>
    <t>S4_PSP_12.record_keeping#stories#description</t>
  </si>
  <si>
    <t>S4_PSP_12.adeq_imp:adq</t>
  </si>
  <si>
    <t>S4_PSP_12.adeq_imp:imp</t>
  </si>
  <si>
    <t>S4_PSP_13._scoring.score_calculated</t>
  </si>
  <si>
    <t>S4_PSP_13._scoring.score_adequacy</t>
  </si>
  <si>
    <t>S4_PSP_13._scoring.score_importance</t>
  </si>
  <si>
    <t>S4_PSP_13._scoring.score_final</t>
  </si>
  <si>
    <t>S4_PSP_13.infrastructure#religious_facility#response</t>
  </si>
  <si>
    <t>S4_PSP_13.infrastructure#religious_facility#building_access</t>
  </si>
  <si>
    <t>S4_PSP_13.infrastructure#religious_facility#no_access_elaborate</t>
  </si>
  <si>
    <t>S4_PSP_13.infrastructure#community_centre#response</t>
  </si>
  <si>
    <t>S4_PSP_13.infrastructure#community_centre#building_access</t>
  </si>
  <si>
    <t>S4_PSP_13.infrastructure#community_centre#no_access_elaborate</t>
  </si>
  <si>
    <t>S4_PSP_13.infrastructure#school#response</t>
  </si>
  <si>
    <t>S4_PSP_13.infrastructure#school#building_access</t>
  </si>
  <si>
    <t>S4_PSP_13.infrastructure#school#no_access_elaborate</t>
  </si>
  <si>
    <t>S4_PSP_13.infrastructure#health_centre#response</t>
  </si>
  <si>
    <t>S4_PSP_13.infrastructure#health_centre#building_access</t>
  </si>
  <si>
    <t>S4_PSP_13.infrastructure#health_centre#no_access_elaborate</t>
  </si>
  <si>
    <t>S4_PSP_13.infrastructure#veterinary_clinic#response</t>
  </si>
  <si>
    <t>S4_PSP_13.infrastructure#veterinary_clinic#building_access</t>
  </si>
  <si>
    <t>S4_PSP_13.infrastructure#veterinary_clinic#no_access_elaborate</t>
  </si>
  <si>
    <t>S4_PSP_13.infrastructure#input_shops#response</t>
  </si>
  <si>
    <t>S4_PSP_13.infrastructure#input_shops#building_access</t>
  </si>
  <si>
    <t>S4_PSP_13.infrastructure#input_shops#no_access_elaborate</t>
  </si>
  <si>
    <t>S4_PSP_13.infrastructure#cereal_bank#response</t>
  </si>
  <si>
    <t>S4_PSP_13.infrastructure#cereal_bank#building_access</t>
  </si>
  <si>
    <t>S4_PSP_13.infrastructure#cereal_bank#no_access_elaborate</t>
  </si>
  <si>
    <t>S4_PSP_13.infrastructure#granary#response</t>
  </si>
  <si>
    <t>S4_PSP_13.infrastructure#granary#building_access</t>
  </si>
  <si>
    <t>S4_PSP_13.infrastructure#granary#no_access_elaborate</t>
  </si>
  <si>
    <t>S4_PSP_13.infrastructure#other_specify#type</t>
  </si>
  <si>
    <t>S4_PSP_13.infrastructure#other_specify#response</t>
  </si>
  <si>
    <t>S4_PSP_13.infrastructure#other_specify#building_access</t>
  </si>
  <si>
    <t>S4_PSP_13.infrastructure#other_specify#no_access_elaborate</t>
  </si>
  <si>
    <t>S4_PSP_13.adeq_imp:adq</t>
  </si>
  <si>
    <t>S4_PSP_13.adeq_imp:imp</t>
  </si>
  <si>
    <t>S4_PSP_14._scoring.score_calculated</t>
  </si>
  <si>
    <t>S4_PSP_14._scoring.score_adequacy</t>
  </si>
  <si>
    <t>S4_PSP_14._scoring.score_importance</t>
  </si>
  <si>
    <t>S4_PSP_14._scoring.score_final</t>
  </si>
  <si>
    <t>S4_PSP_14.clim_chg_awareness</t>
  </si>
  <si>
    <t>S4_PSP_14.clim_chg_witness</t>
  </si>
  <si>
    <t>S4_PSP_14.clim_chg_types</t>
  </si>
  <si>
    <t>S4_PSP_14.clim_chg_types:incr_rainfall</t>
  </si>
  <si>
    <t>S4_PSP_14.clim_chg_types:decr_rainfall</t>
  </si>
  <si>
    <t>S4_PSP_14.clim_chg_types:incr_rainfall_var</t>
  </si>
  <si>
    <t>S4_PSP_14.clim_chg_types:incr_temperature</t>
  </si>
  <si>
    <t>S4_PSP_14.clim_chg_types:late_onset_rainy_season</t>
  </si>
  <si>
    <t>S4_PSP_14.clim_chg_types:shorter_rainy_season</t>
  </si>
  <si>
    <t>S4_PSP_14.clim_chg_types:other_specify</t>
  </si>
  <si>
    <t>S4_PSP_14.clim_chg_types:other_specify:text</t>
  </si>
  <si>
    <t>S4_PSP_14.clim_chg_impacts_on_farm_sys</t>
  </si>
  <si>
    <t>S4_PSP_14.clim_var_prediction_means</t>
  </si>
  <si>
    <t>S4_PSP_14.clim_var_prediction_means_dscr</t>
  </si>
  <si>
    <t>S4_PSP_14.access_to_weather_frcst</t>
  </si>
  <si>
    <t>S4_PSP_14.access_to_weather_frcst_dscr</t>
  </si>
  <si>
    <t>S4_PSP_14.adeq_imp_meteo_info:adq</t>
  </si>
  <si>
    <t>S4_PSP_14.adeq_imp_meteo_info:imp</t>
  </si>
  <si>
    <t>S4_PSP_14.access_to_cropping_pract_info</t>
  </si>
  <si>
    <t>S4_PSP_14.cropping_pract_source_of_info</t>
  </si>
  <si>
    <t>S4_PSP_14.cropping_pract_source_of_info:radio</t>
  </si>
  <si>
    <t>S4_PSP_14.cropping_pract_source_of_info:newspaper</t>
  </si>
  <si>
    <t>S4_PSP_14.cropping_pract_source_of_info:television</t>
  </si>
  <si>
    <t>S4_PSP_14.cropping_pract_source_of_info:extension_agent</t>
  </si>
  <si>
    <t>S4_PSP_14.cropping_pract_source_of_info:ffs_apfs</t>
  </si>
  <si>
    <t>S4_PSP_14.cropping_pract_source_of_info:other_farmers</t>
  </si>
  <si>
    <t>S4_PSP_14.cropping_pract_source_of_info:internet</t>
  </si>
  <si>
    <t>S4_PSP_14.cropping_pract_source_of_info:other_specify</t>
  </si>
  <si>
    <t>S4_PSP_14.cropping_pract_source_of_info:other_specify:text</t>
  </si>
  <si>
    <t>S4_PSP_14.access_limits</t>
  </si>
  <si>
    <t>S4_PSP_14.adeq_imp_cp_info:adq</t>
  </si>
  <si>
    <t>S4_PSP_14.adeq_imp_cp_info:imp</t>
  </si>
  <si>
    <t>S4_PSP_15._scoring.score_calculated</t>
  </si>
  <si>
    <t>S4_PSP_15._scoring.score_adequacy</t>
  </si>
  <si>
    <t>S4_PSP_15._scoring.score_importance</t>
  </si>
  <si>
    <t>S4_PSP_15._scoring.score_final</t>
  </si>
  <si>
    <t>S4_PSP_15.disease_ctrl</t>
  </si>
  <si>
    <t>S4_PSP_15.practices#antibiotics#response</t>
  </si>
  <si>
    <t>S4_PSP_15.practices#antibiotics#description:int</t>
  </si>
  <si>
    <t>S4_PSP_15.practices#antibiotics#description:txt</t>
  </si>
  <si>
    <t>S4_PSP_15.practices#antibiotics#why</t>
  </si>
  <si>
    <t>S4_PSP_15.practices#vaccines#response</t>
  </si>
  <si>
    <t>S4_PSP_15.practices#vaccines#description</t>
  </si>
  <si>
    <t>S4_PSP_15.practices#vaccines#why</t>
  </si>
  <si>
    <t>S4_PSP_15.practices#natural_remedies#response</t>
  </si>
  <si>
    <t>S4_PSP_15.practices#natural_remedies#description</t>
  </si>
  <si>
    <t>S4_PSP_15.practices#natural_remedies#why</t>
  </si>
  <si>
    <t>S4_PSP_15.practices#anti_parasites#response</t>
  </si>
  <si>
    <t>S4_PSP_15.practices#anti_parasites#description</t>
  </si>
  <si>
    <t>S4_PSP_15.practices#anti_parasites#why</t>
  </si>
  <si>
    <t>S4_PSP_15.practices#integrated_ah_mgmt#response</t>
  </si>
  <si>
    <t>S4_PSP_15.practices#integrated_ah_mgmt#description</t>
  </si>
  <si>
    <t>S4_PSP_15.practices#integrated_ah_mgmt#why</t>
  </si>
  <si>
    <t>S4_PSP_15.practices#other_specify#type</t>
  </si>
  <si>
    <t>S4_PSP_15.practices#other_specify#response</t>
  </si>
  <si>
    <t>S4_PSP_15.practices#other_specify#description</t>
  </si>
  <si>
    <t>S4_PSP_15.practices#other_specify#why</t>
  </si>
  <si>
    <t>S4_PSP_15.adeq_imp:adq</t>
  </si>
  <si>
    <t>S4_PSP_15.adeq_imp:imp</t>
  </si>
  <si>
    <t>S4_PSP_16._scoring.score_calculated</t>
  </si>
  <si>
    <t>S4_PSP_16._scoring.score_adequacy</t>
  </si>
  <si>
    <t>S4_PSP_16._scoring.score_importance</t>
  </si>
  <si>
    <t>S4_PSP_16._scoring.score_final</t>
  </si>
  <si>
    <t>S4_PSP_16.use_pest_ctrl</t>
  </si>
  <si>
    <t>S4_PSP_16.pest_ctrl_practices</t>
  </si>
  <si>
    <t>S4_PSP_16.pest_ctrl_practices:natural_pesticides</t>
  </si>
  <si>
    <t>S4_PSP_16.pest_ctrl_practices:natural_pesticides:text</t>
  </si>
  <si>
    <t>S4_PSP_16.pest_ctrl_practices:pest_resistant_seeds</t>
  </si>
  <si>
    <t>S4_PSP_16.pest_ctrl_practices:pest_resistant_seeds:text</t>
  </si>
  <si>
    <t>S4_PSP_16.pest_ctrl_practices:bio_ctrl_methods</t>
  </si>
  <si>
    <t>S4_PSP_16.pest_ctrl_practices:bio_ctrl_methods:text</t>
  </si>
  <si>
    <t>S4_PSP_16.pest_ctrl_practices:synth_pesticides</t>
  </si>
  <si>
    <t>S4_PSP_16.pest_ctrl_practices:crop_rotation</t>
  </si>
  <si>
    <t>S4_PSP_16.pest_ctrl_practices:plants_thinning</t>
  </si>
  <si>
    <t>S4_PSP_16.pest_ctrl_practices:manually_catching</t>
  </si>
  <si>
    <t>S4_PSP_16.pest_ctrl_practices:nursery_treatment</t>
  </si>
  <si>
    <t>S4_PSP_16.pest_ctrl_practices:traps</t>
  </si>
  <si>
    <t>S4_PSP_16.pest_ctrl_practices:other_specify</t>
  </si>
  <si>
    <t>S4_PSP_16.pest_ctrl_practices:other_specify:text</t>
  </si>
  <si>
    <t>S4_PSP_16.reasons</t>
  </si>
  <si>
    <t>S4_PSP_16.constraints</t>
  </si>
  <si>
    <t>S4_PSP_16.adeq_imp:adq</t>
  </si>
  <si>
    <t>S4_PSP_16.adeq_imp:imp</t>
  </si>
  <si>
    <t>S4_PSP_17._scoring.score_calculated</t>
  </si>
  <si>
    <t>S4_PSP_17._scoring.score_adequacy</t>
  </si>
  <si>
    <t>S4_PSP_17._scoring.score_importance</t>
  </si>
  <si>
    <t>S4_PSP_17._scoring.score_final</t>
  </si>
  <si>
    <t>S4_PSP_17.last_cropping_season#synth_pesticides#insecticide</t>
  </si>
  <si>
    <t>S4_PSP_17.last_cropping_season#synth_pesticides#herbicide</t>
  </si>
  <si>
    <t>S4_PSP_17.last_cropping_season#synth_pesticides#fungicide</t>
  </si>
  <si>
    <t>S4_PSP_17.last_cropping_season#brands#insecticide</t>
  </si>
  <si>
    <t>S4_PSP_17.last_cropping_season#brands#herbicide</t>
  </si>
  <si>
    <t>S4_PSP_17.last_cropping_season#brands#fungicide</t>
  </si>
  <si>
    <t>S4_PSP_17.last_cropping_season#quantity#insecticide</t>
  </si>
  <si>
    <t>S4_PSP_17.last_cropping_season#quantity#herbicide</t>
  </si>
  <si>
    <t>S4_PSP_17.last_cropping_season#quantity#fungicide</t>
  </si>
  <si>
    <t>S4_PSP_17.last_cropping_season#look_for_pests_bfr_spraying#insecticide</t>
  </si>
  <si>
    <t>S4_PSP_17.last_cropping_season#look_for_pests_bfr_spraying#herbicide</t>
  </si>
  <si>
    <t>S4_PSP_17.last_cropping_season#look_for_pests_bfr_spraying#fungicide</t>
  </si>
  <si>
    <t>S4_PSP_17.last_cropping_season#for_which_crops#insecticide</t>
  </si>
  <si>
    <t>S4_PSP_17.last_cropping_season#for_which_crops#herbicide</t>
  </si>
  <si>
    <t>S4_PSP_17.last_cropping_season#for_which_crops#fungicide</t>
  </si>
  <si>
    <t>S4_PSP_17.use_protective_gear</t>
  </si>
  <si>
    <t>S4_PSP_17.why_protection</t>
  </si>
  <si>
    <t>S4_PSP_17.kind_of_protection</t>
  </si>
  <si>
    <t>S4_PSP_17.kind_of_protection:eye_goggles</t>
  </si>
  <si>
    <t>S4_PSP_17.kind_of_protection:gloves</t>
  </si>
  <si>
    <t>S4_PSP_17.kind_of_protection:mask</t>
  </si>
  <si>
    <t>S4_PSP_17.kind_of_protection:jacket</t>
  </si>
  <si>
    <t>S4_PSP_17.kind_of_protection:other</t>
  </si>
  <si>
    <t>S4_PSP_17.containers_disposal</t>
  </si>
  <si>
    <t>S4_PSP_17.containers_disposal:to_collectors</t>
  </si>
  <si>
    <t>S4_PSP_17.containers_disposal:thrown_away</t>
  </si>
  <si>
    <t>S4_PSP_17.containers_disposal:reused</t>
  </si>
  <si>
    <t>S4_PSP_17.containers_disposal:throw_on_ground</t>
  </si>
  <si>
    <t>S4_PSP_17.containers_disposal:throw_water_stream</t>
  </si>
  <si>
    <t>S4_PSP_17.containers_disposal:other_specify</t>
  </si>
  <si>
    <t>S4_PSP_17.containers_disposal:other_specify:text</t>
  </si>
  <si>
    <t>S4_PSP_17.adeq_imp:adq</t>
  </si>
  <si>
    <t>S4_PSP_17.adeq_imp:imp</t>
  </si>
  <si>
    <t>S4_PSP_18._scoring.score_calculated</t>
  </si>
  <si>
    <t>S4_PSP_18._scoring.score_adequacy</t>
  </si>
  <si>
    <t>S4_PSP_18._scoring.score_importance</t>
  </si>
  <si>
    <t>S4_PSP_18._scoring.score_final</t>
  </si>
  <si>
    <t>S4_PSP_18.intercropping</t>
  </si>
  <si>
    <t>S4_PSP_18.intercropping_dscr</t>
  </si>
  <si>
    <t>S4_PSP_18.intercropping_perc</t>
  </si>
  <si>
    <t>S4_PSP_18.plant_and_aquacltr_intercropping</t>
  </si>
  <si>
    <t>S4_PSP_18.aquacltr_interc_dscr</t>
  </si>
  <si>
    <t>S4_PSP_18.adeq_imp:adq</t>
  </si>
  <si>
    <t>S4_PSP_18.adeq_imp:imp</t>
  </si>
  <si>
    <t>S4_GOV_01._scoring.score_calculated</t>
  </si>
  <si>
    <t>S4_GOV_01._scoring.score_adequacy</t>
  </si>
  <si>
    <t>S4_GOV_01._scoring.score_importance</t>
  </si>
  <si>
    <t>S4_GOV_01._scoring.score_final</t>
  </si>
  <si>
    <t>S4_GOV_01.awareness</t>
  </si>
  <si>
    <t>S4_GOV_01.awareness_elaborate</t>
  </si>
  <si>
    <t>S4_GOV_01.awareness_elaborate:none</t>
  </si>
  <si>
    <t>S4_GOV_01.awareness_elaborate:money_support</t>
  </si>
  <si>
    <t>S4_GOV_01.awareness_elaborate:education</t>
  </si>
  <si>
    <t>S4_GOV_01.awareness_elaborate:legal_support</t>
  </si>
  <si>
    <t>S4_GOV_01.awareness_elaborate:other</t>
  </si>
  <si>
    <t>S4_GOV_01.awareness_elaborate:other:text</t>
  </si>
  <si>
    <t>S4_GOV_01.adeq_imp:adq</t>
  </si>
  <si>
    <t>S4_GOV_01.adeq_imp:imp</t>
  </si>
  <si>
    <t>S4_GOV_02._scoring.score_calculated</t>
  </si>
  <si>
    <t>S4_GOV_02._scoring.score_adequacy</t>
  </si>
  <si>
    <t>S4_GOV_02._scoring.score_importance</t>
  </si>
  <si>
    <t>S4_GOV_02._scoring.score_final</t>
  </si>
  <si>
    <t>S4_GOV_02.rules</t>
  </si>
  <si>
    <t>S4_GOV_02.rules_elaborate</t>
  </si>
  <si>
    <t>S4_GOV_02.adeq_imp:adq</t>
  </si>
  <si>
    <t>S4_GOV_02.adeq_imp:imp</t>
  </si>
  <si>
    <t>S4_ENV_01._scoring.score_calculated</t>
  </si>
  <si>
    <t>S4_ENV_01._scoring.score_adequacy</t>
  </si>
  <si>
    <t>S4_ENV_01._scoring.score_importance</t>
  </si>
  <si>
    <t>S4_ENV_01._scoring.score_final</t>
  </si>
  <si>
    <t>S4_ENV_01.water_access#1#type_of_wtr_src</t>
  </si>
  <si>
    <t>S4_ENV_01.water_access#1#distance</t>
  </si>
  <si>
    <t>S4_ENV_01.water_access#1#time_to_walk</t>
  </si>
  <si>
    <t>S4_ENV_01.water_access#2#type_of_wtr_src</t>
  </si>
  <si>
    <t>S4_ENV_01.water_access#2#distance</t>
  </si>
  <si>
    <t>S4_ENV_01.water_access#2#time_to_walk</t>
  </si>
  <si>
    <t>S4_ENV_01.water_access#3#type_of_wtr_src</t>
  </si>
  <si>
    <t>S4_ENV_01.water_access#3#distance</t>
  </si>
  <si>
    <t>S4_ENV_01.water_access#3#time_to_walk</t>
  </si>
  <si>
    <t>S4_ENV_01.water_access#4#type_of_wtr_src</t>
  </si>
  <si>
    <t>S4_ENV_01.water_access#4#distance</t>
  </si>
  <si>
    <t>S4_ENV_01.water_access#4#time_to_walk</t>
  </si>
  <si>
    <t>S4_ENV_01.water_access#5#type_of_wtr_src</t>
  </si>
  <si>
    <t>S4_ENV_01.water_access#5#distance</t>
  </si>
  <si>
    <t>S4_ENV_01.water_access#5#time_to_walk</t>
  </si>
  <si>
    <t>S4_ENV_01.adeq_imp:adq</t>
  </si>
  <si>
    <t>S4_ENV_01.adeq_imp:imp</t>
  </si>
  <si>
    <t>S4_ENV_02._scoring.score_calculated</t>
  </si>
  <si>
    <t>S4_ENV_02._scoring.score_adequacy</t>
  </si>
  <si>
    <t>S4_ENV_02._scoring.score_importance</t>
  </si>
  <si>
    <t>S4_ENV_02._scoring.score_final</t>
  </si>
  <si>
    <t>S4_ENV_02.wtr_conservation</t>
  </si>
  <si>
    <t>S4_ENV_02.wtr_conservation:no_conservation</t>
  </si>
  <si>
    <t>S4_ENV_02.wtr_conservation:cisterns</t>
  </si>
  <si>
    <t>S4_ENV_02.wtr_conservation:irrigation</t>
  </si>
  <si>
    <t>S4_ENV_02.wtr_conservation:planting_pits</t>
  </si>
  <si>
    <t>S4_ENV_02.wtr_conservation:wtr_retention_ditches</t>
  </si>
  <si>
    <t>S4_ENV_02.wtr_conservation:wtr_early_mrnr_or_late_nght</t>
  </si>
  <si>
    <t>S4_ENV_02.wtr_conservation:terracing</t>
  </si>
  <si>
    <t>S4_ENV_02.wtr_conservation:mulching</t>
  </si>
  <si>
    <t>S4_ENV_02.wtr_conservation:cover_crops</t>
  </si>
  <si>
    <t>S4_ENV_02.wtr_conservation:drip_irrigation</t>
  </si>
  <si>
    <t>S4_ENV_02.wtr_conservation:graded_ditches</t>
  </si>
  <si>
    <t>S4_ENV_02.wtr_conservation:dams</t>
  </si>
  <si>
    <t>S4_ENV_02.wtr_conservation:other_specify</t>
  </si>
  <si>
    <t>S4_ENV_02.wtr_conservation:other_specify:text</t>
  </si>
  <si>
    <t>S4_ENV_02.no_why</t>
  </si>
  <si>
    <t>S4_ENV_02.adeq_imp:adq</t>
  </si>
  <si>
    <t>S4_ENV_02.adeq_imp:imp</t>
  </si>
  <si>
    <t>S4_ENV_03._scoring.score_calculated</t>
  </si>
  <si>
    <t>S4_ENV_03._scoring.score_adequacy</t>
  </si>
  <si>
    <t>S4_ENV_03._scoring.score_importance</t>
  </si>
  <si>
    <t>S4_ENV_03._scoring.score_final</t>
  </si>
  <si>
    <t>S4_ENV_03.water_quality#pollution_from_pstcd#response</t>
  </si>
  <si>
    <t>S4_ENV_03.water_quality#pollution_from_pstcd#description</t>
  </si>
  <si>
    <t>S4_ENV_03.water_quality#nutrient_runoff#response</t>
  </si>
  <si>
    <t>S4_ENV_03.water_quality#nutrient_runoff#description</t>
  </si>
  <si>
    <t>S4_ENV_03.water_quality#increased_siltation#response</t>
  </si>
  <si>
    <t>S4_ENV_03.water_quality#increased_siltation#description</t>
  </si>
  <si>
    <t>S4_ENV_03.water_quality#dumping_org_waste#response</t>
  </si>
  <si>
    <t>S4_ENV_03.water_quality#dumping_org_waste#description</t>
  </si>
  <si>
    <t>S4_ENV_03.water_quality#pollution_ground_water#response</t>
  </si>
  <si>
    <t>S4_ENV_03.water_quality#pollution_ground_water#description</t>
  </si>
  <si>
    <t>S4_ENV_03.water_quality#other_specify#question</t>
  </si>
  <si>
    <t>S4_ENV_03.water_quality#other_specify#response</t>
  </si>
  <si>
    <t>S4_ENV_03.water_quality#other_specify#description</t>
  </si>
  <si>
    <t>S4_ENV_03.adequacy_human</t>
  </si>
  <si>
    <t>S4_ENV_03.adequacy_animal</t>
  </si>
  <si>
    <t>S4_ENV_03.adeq_imp:adq</t>
  </si>
  <si>
    <t>S4_ENV_03.adeq_imp:imp</t>
  </si>
  <si>
    <t>S4_ENV_04._scoring.score_calculated</t>
  </si>
  <si>
    <t>S4_ENV_04._scoring.score_adequacy</t>
  </si>
  <si>
    <t>S4_ENV_04._scoring.score_importance</t>
  </si>
  <si>
    <t>S4_ENV_04._scoring.score_final</t>
  </si>
  <si>
    <t>S4_ENV_04.land_access#tot_accessible#private_plots</t>
  </si>
  <si>
    <t>S4_ENV_04.land_access#tot_accessible#community_land</t>
  </si>
  <si>
    <t>S4_ENV_04.land_access#tot_accessible#gov_land</t>
  </si>
  <si>
    <t>S4_ENV_04.land_access#tot_numb_of_fields_w_access#private_plots</t>
  </si>
  <si>
    <t>S4_ENV_04.land_access#tot_numb_of_fields_w_access#community_land</t>
  </si>
  <si>
    <t>S4_ENV_04.land_access#tot_numb_of_fields_w_access#gov_land</t>
  </si>
  <si>
    <t>S4_ENV_04.land_access#tot_area_owned#private_plots</t>
  </si>
  <si>
    <t>S4_ENV_04.land_access#tot_area_owned#community_land</t>
  </si>
  <si>
    <t>S4_ENV_04.land_access#tot_area_owned#gov_land</t>
  </si>
  <si>
    <t>S4_ENV_04.land_access#usage#private_plots</t>
  </si>
  <si>
    <t>S4_ENV_04.land_access#usage#community_land</t>
  </si>
  <si>
    <t>S4_ENV_04.land_access#usage#gov_land</t>
  </si>
  <si>
    <t>S4_ENV_04.land_access_limits</t>
  </si>
  <si>
    <t>S4_ENV_04.adeq_imp:adq</t>
  </si>
  <si>
    <t>S4_ENV_04.adeq_imp:imp</t>
  </si>
  <si>
    <t>S4_ENV_05._scoring.score_calculated</t>
  </si>
  <si>
    <t>S4_ENV_05._scoring.score_adequacy</t>
  </si>
  <si>
    <t>S4_ENV_05._scoring.score_importance</t>
  </si>
  <si>
    <t>S4_ENV_05._scoring.score_final</t>
  </si>
  <si>
    <t>S4_ENV_05.number_of_soil_types</t>
  </si>
  <si>
    <t>S4_ENV_05.soil_type</t>
  </si>
  <si>
    <t>S4_ENV_05.soil_type:sandy</t>
  </si>
  <si>
    <t>S4_ENV_05.soil_type:loamy</t>
  </si>
  <si>
    <t>S4_ENV_05.soil_type:clay</t>
  </si>
  <si>
    <t>S4_ENV_05.soil_type:stony</t>
  </si>
  <si>
    <t>S4_ENV_05.soil_type:unknown</t>
  </si>
  <si>
    <t>S4_ENV_05.soil_richness</t>
  </si>
  <si>
    <t>S4_ENV_05.soil_fertility</t>
  </si>
  <si>
    <t>S4_ENV_05.soil_fertility_impacts</t>
  </si>
  <si>
    <t>S4_ENV_05.adeq_imp:adq</t>
  </si>
  <si>
    <t>S4_ENV_05.adeq_imp:imp</t>
  </si>
  <si>
    <t>S4_ENV_06._scoring.score_calculated</t>
  </si>
  <si>
    <t>S4_ENV_06._scoring.score_adequacy</t>
  </si>
  <si>
    <t>S4_ENV_06._scoring.score_importance</t>
  </si>
  <si>
    <t>S4_ENV_06._scoring.score_final</t>
  </si>
  <si>
    <t>S4_ENV_06.use_land_improving</t>
  </si>
  <si>
    <t>S4_ENV_06.land_improving#liming#response</t>
  </si>
  <si>
    <t>S4_ENV_06.land_improving#liming#description</t>
  </si>
  <si>
    <t>S4_ENV_06.land_improving#fallowing#response</t>
  </si>
  <si>
    <t>S4_ENV_06.land_improving#fallowing#description</t>
  </si>
  <si>
    <t>S4_ENV_06.land_improving#zero_tillage#response</t>
  </si>
  <si>
    <t>S4_ENV_06.land_improving#zero_tillage#description</t>
  </si>
  <si>
    <t>S4_ENV_06.land_improving#rotational_grazing#response</t>
  </si>
  <si>
    <t>S4_ENV_06.land_improving#rotational_grazing#description</t>
  </si>
  <si>
    <t>S4_ENV_06.land_improving#crop_rotation#response</t>
  </si>
  <si>
    <t>S4_ENV_06.land_improving#crop_rotation#description</t>
  </si>
  <si>
    <t>S4_ENV_06.land_improving#wind_break_hedge#response</t>
  </si>
  <si>
    <t>S4_ENV_06.land_improving#wind_break_hedge#description</t>
  </si>
  <si>
    <t>S4_ENV_06.land_improving#intercropping#response</t>
  </si>
  <si>
    <t>S4_ENV_06.land_improving#intercropping#description</t>
  </si>
  <si>
    <t>S4_ENV_06.land_improving#mulching#response</t>
  </si>
  <si>
    <t>S4_ENV_06.land_improving#mulching#description</t>
  </si>
  <si>
    <t>S4_ENV_06.land_improving#manuring#response</t>
  </si>
  <si>
    <t>S4_ENV_06.land_improving#manuring#description</t>
  </si>
  <si>
    <t>S4_ENV_06.land_improving#vegetative_strips#response</t>
  </si>
  <si>
    <t>S4_ENV_06.land_improving#vegetative_strips#description</t>
  </si>
  <si>
    <t>S4_ENV_06.land_improving#agroforestry#response</t>
  </si>
  <si>
    <t>S4_ENV_06.land_improving#agroforestry#description</t>
  </si>
  <si>
    <t>S4_ENV_06.land_improving#gully_control#response</t>
  </si>
  <si>
    <t>S4_ENV_06.land_improving#gully_control#description</t>
  </si>
  <si>
    <t>S4_ENV_06.land_improving#terracing#response</t>
  </si>
  <si>
    <t>S4_ENV_06.land_improving#terracing#description</t>
  </si>
  <si>
    <t>S4_ENV_06.land_improving#other_mgmt_pract#response</t>
  </si>
  <si>
    <t>S4_ENV_06.land_improving#other_mgmt_pract#description</t>
  </si>
  <si>
    <t>S4_ENV_06.degradation_causes</t>
  </si>
  <si>
    <t>S4_ENV_06.degradation_causes:vuln_soils</t>
  </si>
  <si>
    <t>S4_ENV_06.degradation_causes:ploughing</t>
  </si>
  <si>
    <t>S4_ENV_06.degradation_causes:aid</t>
  </si>
  <si>
    <t>S4_ENV_06.degradation_causes:friends__neighbours</t>
  </si>
  <si>
    <t>S4_ENV_06.degradation_causes:extension_worker</t>
  </si>
  <si>
    <t>S4_ENV_06.degradation_causes:ex_num_liv</t>
  </si>
  <si>
    <t>S4_ENV_06.degradation_causes:indu_activities</t>
  </si>
  <si>
    <t>S4_ENV_06.degradation_causes:miss_erosion</t>
  </si>
  <si>
    <t>S4_ENV_06.degradation_causes:burning</t>
  </si>
  <si>
    <t>S4_ENV_06.degradation_causes:over_irrigation</t>
  </si>
  <si>
    <t>S4_ENV_06.degradation_causes:spread_of_weed</t>
  </si>
  <si>
    <t>S4_ENV_06.degradation_causes:conversion</t>
  </si>
  <si>
    <t>S4_ENV_06.degradation_causes:overgrazing</t>
  </si>
  <si>
    <t>S4_ENV_06.degradation_causes:over_extraction</t>
  </si>
  <si>
    <t>S4_ENV_06.degradation_causes:heavy_machinery</t>
  </si>
  <si>
    <t>S4_ENV_06.degradation_causes:inappropriate_use</t>
  </si>
  <si>
    <t>S4_ENV_06.degradation_causes:insufficient_drainage</t>
  </si>
  <si>
    <t>S4_ENV_06.degradation_causes:commercial_forestry</t>
  </si>
  <si>
    <t>S4_ENV_06.degradation_causes:excessive_wood</t>
  </si>
  <si>
    <t>S4_ENV_06.degradation_causes:change_in_livestock</t>
  </si>
  <si>
    <t>S4_ENV_06.degradation_causes:other</t>
  </si>
  <si>
    <t>S4_ENV_06.degradation_causes:other:text</t>
  </si>
  <si>
    <t>S4_ENV_06.adeq_imp:adq</t>
  </si>
  <si>
    <t>S4_ENV_06.adeq_imp:imp</t>
  </si>
  <si>
    <t>S4_ENV_07._scoring.score_calculated</t>
  </si>
  <si>
    <t>S4_ENV_07._scoring.score_adequacy</t>
  </si>
  <si>
    <t>S4_ENV_07._scoring.score_importance</t>
  </si>
  <si>
    <t>S4_ENV_07._scoring.score_final</t>
  </si>
  <si>
    <t>S4_ENV_07.leguminous</t>
  </si>
  <si>
    <t>S4_ENV_07.leguminous_species</t>
  </si>
  <si>
    <t>S4_ENV_07.leguminous_planted</t>
  </si>
  <si>
    <t>S4_ENV_07.leguminous_planting_purpose</t>
  </si>
  <si>
    <t>S4_ENV_07.adeq_imp:adq</t>
  </si>
  <si>
    <t>S4_ENV_07.adeq_imp:imp</t>
  </si>
  <si>
    <t>S4_ENV_08._scoring.score_calculated</t>
  </si>
  <si>
    <t>S4_ENV_08._scoring.score_adequacy</t>
  </si>
  <si>
    <t>S4_ENV_08._scoring.score_importance</t>
  </si>
  <si>
    <t>S4_ENV_08._scoring.score_final</t>
  </si>
  <si>
    <t>S4_ENV_08.wild_bordered</t>
  </si>
  <si>
    <t>S4_ENV_08.refuge_biodiv</t>
  </si>
  <si>
    <t>S4_ENV_08.biodiv_observ_dscr</t>
  </si>
  <si>
    <t>S4_ENV_08.adeq_imp:adq</t>
  </si>
  <si>
    <t>S4_ENV_08.adeq_imp:imp</t>
  </si>
  <si>
    <t>S4_ENV_09._scoring.score_calculated</t>
  </si>
  <si>
    <t>S4_ENV_09._scoring.score_adequacy</t>
  </si>
  <si>
    <t>S4_ENV_09._scoring.score_importance</t>
  </si>
  <si>
    <t>S4_ENV_09._scoring.score_final</t>
  </si>
  <si>
    <t>S4_ENV_09.energy_sources#solar#cooking</t>
  </si>
  <si>
    <t>S4_ENV_09.energy_sources#solar#heating</t>
  </si>
  <si>
    <t>S4_ENV_09.energy_sources#solar#lighting</t>
  </si>
  <si>
    <t>S4_ENV_09.energy_sources#solar#machinery</t>
  </si>
  <si>
    <t>S4_ENV_09.energy_sources#fuel_wood#cooking</t>
  </si>
  <si>
    <t>S4_ENV_09.energy_sources#fuel_wood#heating</t>
  </si>
  <si>
    <t>S4_ENV_09.energy_sources#fuel_wood#lighting</t>
  </si>
  <si>
    <t>S4_ENV_09.energy_sources#fuel_wood#machinery</t>
  </si>
  <si>
    <t>S4_ENV_09.energy_sources#charcoal#cooking</t>
  </si>
  <si>
    <t>S4_ENV_09.energy_sources#charcoal#heating</t>
  </si>
  <si>
    <t>S4_ENV_09.energy_sources#charcoal#lighting</t>
  </si>
  <si>
    <t>S4_ENV_09.energy_sources#charcoal#machinery</t>
  </si>
  <si>
    <t>S4_ENV_09.energy_sources#domestic_waste#cooking</t>
  </si>
  <si>
    <t>S4_ENV_09.energy_sources#domestic_waste#heating</t>
  </si>
  <si>
    <t>S4_ENV_09.energy_sources#domestic_waste#lighting</t>
  </si>
  <si>
    <t>S4_ENV_09.energy_sources#domestic_waste#machinery</t>
  </si>
  <si>
    <t>S4_ENV_09.energy_sources#agri_residues#cooking</t>
  </si>
  <si>
    <t>S4_ENV_09.energy_sources#agri_residues#heating</t>
  </si>
  <si>
    <t>S4_ENV_09.energy_sources#agri_residues#lighting</t>
  </si>
  <si>
    <t>S4_ENV_09.energy_sources#agri_residues#machinery</t>
  </si>
  <si>
    <t>S4_ENV_09.energy_sources#wood_residues#cooking</t>
  </si>
  <si>
    <t>S4_ENV_09.energy_sources#wood_residues#heating</t>
  </si>
  <si>
    <t>S4_ENV_09.energy_sources#wood_residues#lighting</t>
  </si>
  <si>
    <t>S4_ENV_09.energy_sources#wood_residues#machinery</t>
  </si>
  <si>
    <t>S4_ENV_09.energy_sources#manure#cooking</t>
  </si>
  <si>
    <t>S4_ENV_09.energy_sources#manure#heating</t>
  </si>
  <si>
    <t>S4_ENV_09.energy_sources#manure#lighting</t>
  </si>
  <si>
    <t>S4_ENV_09.energy_sources#manure#machinery</t>
  </si>
  <si>
    <t>S4_ENV_09.energy_sources#oil#cooking</t>
  </si>
  <si>
    <t>S4_ENV_09.energy_sources#oil#heating</t>
  </si>
  <si>
    <t>S4_ENV_09.energy_sources#oil#lighting</t>
  </si>
  <si>
    <t>S4_ENV_09.energy_sources#oil#machinery</t>
  </si>
  <si>
    <t>S4_ENV_09.energy_sources#paraffin#cooking</t>
  </si>
  <si>
    <t>S4_ENV_09.energy_sources#paraffin#heating</t>
  </si>
  <si>
    <t>S4_ENV_09.energy_sources#paraffin#lighting</t>
  </si>
  <si>
    <t>S4_ENV_09.energy_sources#paraffin#machinery</t>
  </si>
  <si>
    <t>S4_ENV_09.energy_sources#diesel#cooking</t>
  </si>
  <si>
    <t>S4_ENV_09.energy_sources#diesel#heating</t>
  </si>
  <si>
    <t>S4_ENV_09.energy_sources#diesel#lighting</t>
  </si>
  <si>
    <t>S4_ENV_09.energy_sources#diesel#machinery</t>
  </si>
  <si>
    <t>S4_ENV_09.energy_sources#biogas#cooking</t>
  </si>
  <si>
    <t>S4_ENV_09.energy_sources#biogas#heating</t>
  </si>
  <si>
    <t>S4_ENV_09.energy_sources#biogas#lighting</t>
  </si>
  <si>
    <t>S4_ENV_09.energy_sources#biogas#machinery</t>
  </si>
  <si>
    <t>S4_ENV_09.energy_sources#electricity#cooking</t>
  </si>
  <si>
    <t>S4_ENV_09.energy_sources#electricity#heating</t>
  </si>
  <si>
    <t>S4_ENV_09.energy_sources#electricity#lighting</t>
  </si>
  <si>
    <t>S4_ENV_09.energy_sources#electricity#machinery</t>
  </si>
  <si>
    <t>S4_ENV_09.energy_sources#other_specify#type</t>
  </si>
  <si>
    <t>S4_ENV_09.energy_sources#other_specify#cooking</t>
  </si>
  <si>
    <t>S4_ENV_09.energy_sources#other_specify#heating</t>
  </si>
  <si>
    <t>S4_ENV_09.energy_sources#other_specify#lighting</t>
  </si>
  <si>
    <t>S4_ENV_09.energy_sources#other_specify#machinery</t>
  </si>
  <si>
    <t>S4_ENV_09.adeq_imp:adq</t>
  </si>
  <si>
    <t>S4_ENV_09.adeq_imp:imp</t>
  </si>
  <si>
    <t>S4_ENV_10._scoring.score_calculated</t>
  </si>
  <si>
    <t>S4_ENV_10._scoring.score_adequacy</t>
  </si>
  <si>
    <t>S4_ENV_10._scoring.score_importance</t>
  </si>
  <si>
    <t>S4_ENV_10._scoring.score_final</t>
  </si>
  <si>
    <t>S4_ENV_10.energy_conserv</t>
  </si>
  <si>
    <t>S4_ENV_10.energy_conserv_why_not</t>
  </si>
  <si>
    <t>S4_ENV_10.energy_conserv_why_yes</t>
  </si>
  <si>
    <t>S4_ENV_10.energy_conserv_methods</t>
  </si>
  <si>
    <t>S4_ENV_10.energy_conserv_methods:en_sav_light_bulbs</t>
  </si>
  <si>
    <t>S4_ENV_10.energy_conserv_methods:recycling</t>
  </si>
  <si>
    <t>S4_ENV_10.energy_conserv_methods:en_sav_stoves</t>
  </si>
  <si>
    <t>S4_ENV_10.energy_conserv_methods:other_specify</t>
  </si>
  <si>
    <t>S4_ENV_10.energy_conserv_methods:other_specify:text</t>
  </si>
  <si>
    <t>S4_ENV_10.adeq_imp:adq</t>
  </si>
  <si>
    <t>S4_ENV_10.adeq_imp:imp</t>
  </si>
  <si>
    <t>S4_ENV_11._scoring.score_calculated</t>
  </si>
  <si>
    <t>S4_ENV_11._scoring.score_adequacy</t>
  </si>
  <si>
    <t>S4_ENV_11._scoring.score_importance</t>
  </si>
  <si>
    <t>S4_ENV_11._scoring.score_final</t>
  </si>
  <si>
    <t>S4_ENV_11.synth_fertilizes_use</t>
  </si>
  <si>
    <t>S4_ENV_11.synth_fert_check_bfr</t>
  </si>
  <si>
    <t>S4_ENV_11.synth_fertilizes_not_use_rsn</t>
  </si>
  <si>
    <t>S4_ENV_11.synth_fertilizes_not_use_rsn:dont_want</t>
  </si>
  <si>
    <t>S4_ENV_11.synth_fertilizes_not_use_rsn:dont_want:text</t>
  </si>
  <si>
    <t>S4_ENV_11.synth_fertilizes_not_use_rsn:expensive</t>
  </si>
  <si>
    <t>S4_ENV_11.synth_fertilizes_not_use_rsn:difficult_access</t>
  </si>
  <si>
    <t>S4_ENV_11.synth_fertilizes_not_use_rsn:lack_of_knowledge</t>
  </si>
  <si>
    <t>S4_ENV_11.synth_fertilizes_not_use_rsn:not_available</t>
  </si>
  <si>
    <t>S4_ENV_11.synth_fertilizes_not_use_rsn:other_specify</t>
  </si>
  <si>
    <t>S4_ENV_11.synth_fertilizes_not_use_rsn:other_specify:text</t>
  </si>
  <si>
    <t>S4_ENV_11.adeq_imp_synth_fert:adq</t>
  </si>
  <si>
    <t>S4_ENV_11.adeq_imp_synth_fert:imp</t>
  </si>
  <si>
    <t>S4_ENV_11.nat_fertilizes_use</t>
  </si>
  <si>
    <t>S4_ENV_11.natural_fertilizes#compost#response</t>
  </si>
  <si>
    <t>S4_ENV_11.natural_fertilizes#compost#if_not_why</t>
  </si>
  <si>
    <t>S4_ENV_11.natural_fertilizes#compost#if_yes_self_prep</t>
  </si>
  <si>
    <t>S4_ENV_11.natural_fertilizes#animal_manure#response</t>
  </si>
  <si>
    <t>S4_ENV_11.natural_fertilizes#animal_manure#if_not_why</t>
  </si>
  <si>
    <t>S4_ENV_11.natural_fertilizes#animal_manure#if_yes_self_prep</t>
  </si>
  <si>
    <t>S4_ENV_11.other_nat_fertilizers</t>
  </si>
  <si>
    <t>S4_ENV_11.cover_crops</t>
  </si>
  <si>
    <t>S4_ENV_11.why_not_cover_crops</t>
  </si>
  <si>
    <t>S4_ENV_11.types_of_cover_crops</t>
  </si>
  <si>
    <t>S4_ENV_11.cover_crops_oth_use</t>
  </si>
  <si>
    <t>S4_ENV_11.fertilizer_src</t>
  </si>
  <si>
    <t>S4_ENV_11.fertilizer_src:from_farm</t>
  </si>
  <si>
    <t>S4_ENV_11.fertilizer_src:shop</t>
  </si>
  <si>
    <t>S4_ENV_11.fertilizer_src:aid</t>
  </si>
  <si>
    <t>S4_ENV_11.fertilizer_src:friends__neighbours</t>
  </si>
  <si>
    <t>S4_ENV_11.fertilizer_src:extension_worker</t>
  </si>
  <si>
    <t>S4_ENV_11.fertilizer_src:seller</t>
  </si>
  <si>
    <t>S4_ENV_11.fertilizer_src:other</t>
  </si>
  <si>
    <t>S4_ENV_11.fertilizer_src:other:text</t>
  </si>
  <si>
    <t>S4_ENV_11.adeq_imp_nat_fert:adq</t>
  </si>
  <si>
    <t>S4_ENV_11.adeq_imp_nat_fert:imp</t>
  </si>
  <si>
    <t>S4_ENV_12._scoring.score_calculated</t>
  </si>
  <si>
    <t>S4_ENV_12._scoring.score_adequacy</t>
  </si>
  <si>
    <t>S4_ENV_12._scoring.score_importance</t>
  </si>
  <si>
    <t>S4_ENV_12._scoring.score_final</t>
  </si>
  <si>
    <t>S4_ENV_12.perc_covered_weed</t>
  </si>
  <si>
    <t>S4_ENV_12.weed_mgmt_pract</t>
  </si>
  <si>
    <t>S4_ENV_12.weed_mgmt_pract:cover_crops</t>
  </si>
  <si>
    <t>S4_ENV_12.weed_mgmt_pract:hand_weeding</t>
  </si>
  <si>
    <t>S4_ENV_12.weed_mgmt_pract:herbicides</t>
  </si>
  <si>
    <t>S4_ENV_12.weed_mgmt_pract:other_crops</t>
  </si>
  <si>
    <t>S4_ENV_12.weed_mgmt_pract:livestock_grazing</t>
  </si>
  <si>
    <t>S4_ENV_12.weed_mgmt_pract:other</t>
  </si>
  <si>
    <t>S4_ENV_12.weed_mgmt_pract:other:text</t>
  </si>
  <si>
    <t>S4_ENV_12.number_of_inv_species</t>
  </si>
  <si>
    <t>S4_ENV_12.impacts_on_crops</t>
  </si>
  <si>
    <t>S4_ENV_12.impacts_details</t>
  </si>
  <si>
    <t>S4_ENV_12.impacts_details:toxicity</t>
  </si>
  <si>
    <t>S4_ENV_12.impacts_details:out_competing</t>
  </si>
  <si>
    <t>S4_ENV_12.impacts_details:preventing_growth</t>
  </si>
  <si>
    <t>S4_ENV_12.impacts_details:reducing_growth</t>
  </si>
  <si>
    <t>S4_ENV_12.impacts_details:attracting pests</t>
  </si>
  <si>
    <t>S4_ENV_12.impacts_details:other</t>
  </si>
  <si>
    <t>S4_ENV_12.impacts_details:other:text</t>
  </si>
  <si>
    <t>S4_ENV_12.species</t>
  </si>
  <si>
    <t>S4_ENV_12.adeq_imp:adq</t>
  </si>
  <si>
    <t>S4_ENV_12.adeq_imp:imp</t>
  </si>
  <si>
    <t>S4_SOC_01._scoring.score_calculated</t>
  </si>
  <si>
    <t>S4_SOC_01._scoring.score_adequacy</t>
  </si>
  <si>
    <t>S4_SOC_01._scoring.score_importance</t>
  </si>
  <si>
    <t>S4_SOC_01._scoring.score_final</t>
  </si>
  <si>
    <t>S4_SOC_01.is_member_of_groups</t>
  </si>
  <si>
    <t>S4_SOC_01.groups#seed_bank#participation</t>
  </si>
  <si>
    <t>S4_SOC_01.groups#seed_bank#name</t>
  </si>
  <si>
    <t>S4_SOC_01.groups#seed_bank#degree_of_participation</t>
  </si>
  <si>
    <t>S4_SOC_01.groups#ap_ffs#participation</t>
  </si>
  <si>
    <t>S4_SOC_01.groups#ap_ffs#name</t>
  </si>
  <si>
    <t>S4_SOC_01.groups#ap_ffs#degree_of_participation</t>
  </si>
  <si>
    <t>S4_SOC_01.groups#professional_assoc#participation</t>
  </si>
  <si>
    <t>S4_SOC_01.groups#professional_assoc#name</t>
  </si>
  <si>
    <t>S4_SOC_01.groups#professional_assoc#degree_of_participation</t>
  </si>
  <si>
    <t>S4_SOC_01.groups#water_waste_group#participation</t>
  </si>
  <si>
    <t>S4_SOC_01.groups#water_waste_group#name</t>
  </si>
  <si>
    <t>S4_SOC_01.groups#water_waste_group#degree_of_participation</t>
  </si>
  <si>
    <t>S4_SOC_01.groups#religious_group#participation</t>
  </si>
  <si>
    <t>S4_SOC_01.groups#religious_group#name</t>
  </si>
  <si>
    <t>S4_SOC_01.groups#religious_group#degree_of_participation</t>
  </si>
  <si>
    <t>S4_SOC_01.groups#youth_group#participation</t>
  </si>
  <si>
    <t>S4_SOC_01.groups#youth_group#name</t>
  </si>
  <si>
    <t>S4_SOC_01.groups#youth_group#degree_of_participation</t>
  </si>
  <si>
    <t>S4_SOC_01.groups#health_committee#participation</t>
  </si>
  <si>
    <t>S4_SOC_01.groups#health_committee#name</t>
  </si>
  <si>
    <t>S4_SOC_01.groups#health_committee#degree_of_participation</t>
  </si>
  <si>
    <t>S4_SOC_01.groups#farmers_group#participation</t>
  </si>
  <si>
    <t>S4_SOC_01.groups#farmers_group#name</t>
  </si>
  <si>
    <t>S4_SOC_01.groups#farmers_group#degree_of_participation</t>
  </si>
  <si>
    <t>S4_SOC_01.groups#cooperatives#participation</t>
  </si>
  <si>
    <t>S4_SOC_01.groups#cooperatives#name</t>
  </si>
  <si>
    <t>S4_SOC_01.groups#cooperatives#degree_of_participation</t>
  </si>
  <si>
    <t>S4_SOC_01.groups#trade_union#participation</t>
  </si>
  <si>
    <t>S4_SOC_01.groups#trade_union#name</t>
  </si>
  <si>
    <t>S4_SOC_01.groups#trade_union#degree_of_participation</t>
  </si>
  <si>
    <t>S4_SOC_01.groups#neighb_vill_assoc#participation</t>
  </si>
  <si>
    <t>S4_SOC_01.groups#neighb_vill_assoc#name</t>
  </si>
  <si>
    <t>S4_SOC_01.groups#neighb_vill_assoc#degree_of_participation</t>
  </si>
  <si>
    <t>S4_SOC_01.groups#cultural_assoc#participation</t>
  </si>
  <si>
    <t>S4_SOC_01.groups#cultural_assoc#name</t>
  </si>
  <si>
    <t>S4_SOC_01.groups#cultural_assoc#degree_of_participation</t>
  </si>
  <si>
    <t>S4_SOC_01.groups#womens_group#participation</t>
  </si>
  <si>
    <t>S4_SOC_01.groups#womens_group#name</t>
  </si>
  <si>
    <t>S4_SOC_01.groups#womens_group#degree_of_participation</t>
  </si>
  <si>
    <t>S4_SOC_01.groups#sports_group#participation</t>
  </si>
  <si>
    <t>S4_SOC_01.groups#sports_group#name</t>
  </si>
  <si>
    <t>S4_SOC_01.groups#sports_group#degree_of_participation</t>
  </si>
  <si>
    <t>S4_SOC_01.groups#listening_clubs#participation</t>
  </si>
  <si>
    <t>S4_SOC_01.groups#listening_clubs#name</t>
  </si>
  <si>
    <t>S4_SOC_01.groups#listening_clubs#degree_of_participation</t>
  </si>
  <si>
    <t>S4_SOC_01.groups#traders_assoc#participation</t>
  </si>
  <si>
    <t>S4_SOC_01.groups#traders_assoc#name</t>
  </si>
  <si>
    <t>S4_SOC_01.groups#traders_assoc#degree_of_participation</t>
  </si>
  <si>
    <t>S4_SOC_01.groups#credit_finan_group#participation</t>
  </si>
  <si>
    <t>S4_SOC_01.groups#credit_finan_group#name</t>
  </si>
  <si>
    <t>S4_SOC_01.groups#credit_finan_group#degree_of_participation</t>
  </si>
  <si>
    <t>S4_SOC_01.groups#civic_group#participation</t>
  </si>
  <si>
    <t>S4_SOC_01.groups#civic_group#name</t>
  </si>
  <si>
    <t>S4_SOC_01.groups#civic_group#degree_of_participation</t>
  </si>
  <si>
    <t>S4_SOC_01.groups#political_group#participation</t>
  </si>
  <si>
    <t>S4_SOC_01.groups#political_group#name</t>
  </si>
  <si>
    <t>S4_SOC_01.groups#political_group#degree_of_participation</t>
  </si>
  <si>
    <t>S4_SOC_01.groups#parent_group#participation</t>
  </si>
  <si>
    <t>S4_SOC_01.groups#parent_group#name</t>
  </si>
  <si>
    <t>S4_SOC_01.groups#parent_group#degree_of_participation</t>
  </si>
  <si>
    <t>S4_SOC_01.groups#other_specify#type</t>
  </si>
  <si>
    <t>S4_SOC_01.groups#other_specify#participation</t>
  </si>
  <si>
    <t>S4_SOC_01.groups#other_specify#name</t>
  </si>
  <si>
    <t>S4_SOC_01.groups#other_specify#degree_of_participation</t>
  </si>
  <si>
    <t>S4_SOC_01.started_by_community</t>
  </si>
  <si>
    <t>S4_SOC_01.influenced_by_community</t>
  </si>
  <si>
    <t>S4_SOC_01.influenced_by_community_elaborate</t>
  </si>
  <si>
    <t>S4_SOC_01.adeq_imp_grp:adq</t>
  </si>
  <si>
    <t>S4_SOC_01.adeq_imp_grp:imp</t>
  </si>
  <si>
    <t>S4_SOC_01.adeq_imp_knwldg:adq</t>
  </si>
  <si>
    <t>S4_SOC_01.adeq_imp_knwldg:imp</t>
  </si>
  <si>
    <t>S4_SOC_02._scoring.score_calculated</t>
  </si>
  <si>
    <t>S4_SOC_02._scoring.score_adequacy</t>
  </si>
  <si>
    <t>S4_SOC_02._scoring.score_importance</t>
  </si>
  <si>
    <t>S4_SOC_02._scoring.score_final</t>
  </si>
  <si>
    <t>S4_SOC_02.meals#cereals#response</t>
  </si>
  <si>
    <t>S4_SOC_02.meals#cereals#food_source</t>
  </si>
  <si>
    <t>S4_SOC_02.meals#tubers#response</t>
  </si>
  <si>
    <t>S4_SOC_02.meals#tubers#food_source</t>
  </si>
  <si>
    <t>S4_SOC_02.meals#vegetables#response</t>
  </si>
  <si>
    <t>S4_SOC_02.meals#vegetables#food_source</t>
  </si>
  <si>
    <t>S4_SOC_02.meals#fruits#response</t>
  </si>
  <si>
    <t>S4_SOC_02.meals#fruits#food_source</t>
  </si>
  <si>
    <t>S4_SOC_02.meals#meats#response</t>
  </si>
  <si>
    <t>S4_SOC_02.meals#meats#food_source</t>
  </si>
  <si>
    <t>S4_SOC_02.meals#eggs#response</t>
  </si>
  <si>
    <t>S4_SOC_02.meals#eggs#food_source</t>
  </si>
  <si>
    <t>S4_SOC_02.meals#fish#response</t>
  </si>
  <si>
    <t>S4_SOC_02.meals#fish#food_source</t>
  </si>
  <si>
    <t>S4_SOC_02.meals#beans#response</t>
  </si>
  <si>
    <t>S4_SOC_02.meals#beans#food_source</t>
  </si>
  <si>
    <t>S4_SOC_02.meals#milk#response</t>
  </si>
  <si>
    <t>S4_SOC_02.meals#milk#food_source</t>
  </si>
  <si>
    <t>S4_SOC_02.meals#oil_fat#response</t>
  </si>
  <si>
    <t>S4_SOC_02.meals#oil_fat#food_source</t>
  </si>
  <si>
    <t>S4_SOC_02.meals#sugar#response</t>
  </si>
  <si>
    <t>S4_SOC_02.meals#sugar#food_source</t>
  </si>
  <si>
    <t>S4_SOC_02.meals#other#response</t>
  </si>
  <si>
    <t>S4_SOC_02.meals#other#food_source</t>
  </si>
  <si>
    <t>S4_SOC_02.cereals_stocks_qty</t>
  </si>
  <si>
    <t>S4_SOC_02.tubers_stocks_qty</t>
  </si>
  <si>
    <t>S4_SOC_02.other_info</t>
  </si>
  <si>
    <t>S4_SOC_02.adeq_imp:adq</t>
  </si>
  <si>
    <t>S4_SOC_02.adeq_imp:imp</t>
  </si>
  <si>
    <t>S4_SOC_03._scoring.score_calculated</t>
  </si>
  <si>
    <t>S4_SOC_03._scoring.score_adequacy</t>
  </si>
  <si>
    <t>S4_SOC_03._scoring.score_importance</t>
  </si>
  <si>
    <t>S4_SOC_03._scoring.score_final</t>
  </si>
  <si>
    <t>S4_SOC_03.types_of_disturbances#locust#frequency</t>
  </si>
  <si>
    <t>S4_SOC_03.types_of_disturbances#locust#nature</t>
  </si>
  <si>
    <t>S4_SOC_03.types_of_disturbances#locust#used_resources</t>
  </si>
  <si>
    <t>S4_SOC_03.types_of_disturbances#floods#frequency</t>
  </si>
  <si>
    <t>S4_SOC_03.types_of_disturbances#floods#nature</t>
  </si>
  <si>
    <t>S4_SOC_03.types_of_disturbances#floods#used_resources</t>
  </si>
  <si>
    <t>S4_SOC_03.types_of_disturbances#fire#frequency</t>
  </si>
  <si>
    <t>S4_SOC_03.types_of_disturbances#fire#nature</t>
  </si>
  <si>
    <t>S4_SOC_03.types_of_disturbances#fire#used_resources</t>
  </si>
  <si>
    <t>S4_SOC_03.types_of_disturbances#disease#frequency</t>
  </si>
  <si>
    <t>S4_SOC_03.types_of_disturbances#disease#nature</t>
  </si>
  <si>
    <t>S4_SOC_03.types_of_disturbances#disease#used_resources</t>
  </si>
  <si>
    <t>S4_SOC_03.types_of_disturbances#conflict#frequency</t>
  </si>
  <si>
    <t>S4_SOC_03.types_of_disturbances#conflict#nature</t>
  </si>
  <si>
    <t>S4_SOC_03.types_of_disturbances#conflict#used_resources</t>
  </si>
  <si>
    <t>S4_SOC_03.types_of_disturbances#wrong_timing_of_rains#frequency</t>
  </si>
  <si>
    <t>S4_SOC_03.types_of_disturbances#wrong_timing_of_rains#nature</t>
  </si>
  <si>
    <t>S4_SOC_03.types_of_disturbances#wrong_timing_of_rains#used_resources</t>
  </si>
  <si>
    <t>S4_SOC_03.types_of_disturbances#livestock_raiding#frequency</t>
  </si>
  <si>
    <t>S4_SOC_03.types_of_disturbances#livestock_raiding#nature</t>
  </si>
  <si>
    <t>S4_SOC_03.types_of_disturbances#livestock_raiding#used_resources</t>
  </si>
  <si>
    <t>S4_SOC_03.types_of_disturbances#other_specify#question</t>
  </si>
  <si>
    <t>S4_SOC_03.types_of_disturbances#other_specify#frequency</t>
  </si>
  <si>
    <t>S4_SOC_03.types_of_disturbances#other_specify#nature</t>
  </si>
  <si>
    <t>S4_SOC_03.types_of_disturbances#other_specify#used_resources</t>
  </si>
  <si>
    <t>S4_SOC_03.mod_behav_for_disturbances</t>
  </si>
  <si>
    <t>S4_SOC_03.mod_behav_for_disturbances_dscr</t>
  </si>
  <si>
    <t>S4_SOC_03.mod_habit_clim_chg</t>
  </si>
  <si>
    <t>S4_SOC_03.mod_habit_clim_chg_dscr</t>
  </si>
  <si>
    <t>S4_SOC_03.mod_habit_clim_chg_no</t>
  </si>
  <si>
    <t>S4_SOC_03.adeq_imp:adq</t>
  </si>
  <si>
    <t>S4_SOC_03.adeq_imp:imp</t>
  </si>
  <si>
    <t>S4_SOC_04._scoring.score_calculated</t>
  </si>
  <si>
    <t>S4_SOC_04._scoring.score_adequacy</t>
  </si>
  <si>
    <t>S4_SOC_04._scoring.score_importance</t>
  </si>
  <si>
    <t>S4_SOC_04._scoring.score_final</t>
  </si>
  <si>
    <t>S4_SOC_04.access_to_vet_svc</t>
  </si>
  <si>
    <t>S4_SOC_04.access_to_vet_svc_dscr</t>
  </si>
  <si>
    <t>S4_SOC_04.adeq_imp:adq</t>
  </si>
  <si>
    <t>S4_SOC_04.adeq_imp:imp</t>
  </si>
  <si>
    <t>S4_SOC_06._scoring.score_calculated</t>
  </si>
  <si>
    <t>S4_SOC_06._scoring.score_adequacy</t>
  </si>
  <si>
    <t>S4_SOC_06._scoring.score_importance</t>
  </si>
  <si>
    <t>S4_SOC_06._scoring.score_final</t>
  </si>
  <si>
    <t>S4_SOC_06.lst_yr_joining_freq</t>
  </si>
  <si>
    <t>S4_SOC_06.elaborate</t>
  </si>
  <si>
    <t>S4_SOC_06.adeq_imp:adq</t>
  </si>
  <si>
    <t>S4_SOC_06.adeq_imp:imp</t>
  </si>
  <si>
    <t>S4_EC_02._scoring.score_calculated</t>
  </si>
  <si>
    <t>S4_EC_02._scoring.score_adequacy</t>
  </si>
  <si>
    <t>S4_EC_02._scoring.score_importance</t>
  </si>
  <si>
    <t>S4_EC_02._scoring.score_final</t>
  </si>
  <si>
    <t>S4_EC_02.access_to_local_market</t>
  </si>
  <si>
    <t>S4_EC_02.elaborate</t>
  </si>
  <si>
    <t>S4_EC_02.adeq_imp:adq</t>
  </si>
  <si>
    <t>S4_EC_02.adeq_imp:imp</t>
  </si>
  <si>
    <t>S4_EC_03._scoring.score_calculated</t>
  </si>
  <si>
    <t>S4_EC_03._scoring.score_adequacy</t>
  </si>
  <si>
    <t>S4_EC_03._scoring.score_importance</t>
  </si>
  <si>
    <t>S4_EC_03._scoring.score_final</t>
  </si>
  <si>
    <t>S4_EC_03.mrkt_acc_buying#directly#response</t>
  </si>
  <si>
    <t>S4_EC_03.mrkt_acc_buying#directly#description</t>
  </si>
  <si>
    <t>S4_EC_03.mrkt_acc_buying#crops_single_seller#response</t>
  </si>
  <si>
    <t>S4_EC_03.mrkt_acc_buying#crops_single_seller#description</t>
  </si>
  <si>
    <t>S4_EC_03.mrkt_acc_buying#lvstck_single_seller#response</t>
  </si>
  <si>
    <t>S4_EC_03.mrkt_acc_buying#lvstck_single_seller#description</t>
  </si>
  <si>
    <t>S4_EC_03.mrkt_acc_buying#seller_agreement#response</t>
  </si>
  <si>
    <t>S4_EC_03.mrkt_acc_buying#seller_agreement#description</t>
  </si>
  <si>
    <t>S4_EC_03.adeq_imp:adq</t>
  </si>
  <si>
    <t>S4_EC_03.adeq_imp:imp</t>
  </si>
  <si>
    <t>S4_EC_06._scoring.score_calculated</t>
  </si>
  <si>
    <t>S4_EC_06._scoring.score_adequacy</t>
  </si>
  <si>
    <t>S4_EC_06._scoring.score_importance</t>
  </si>
  <si>
    <t>S4_EC_06._scoring.score_final</t>
  </si>
  <si>
    <t>S4_EC_06.mrkt_info_access</t>
  </si>
  <si>
    <t>S4_EC_06.mrkt_info_access_dscr</t>
  </si>
  <si>
    <t>S4_EC_06.not_satisfactory_rsn</t>
  </si>
  <si>
    <t>S4_EC_06.adeq_imp:adq</t>
  </si>
  <si>
    <t>S4_EC_06.adeq_imp:imp</t>
  </si>
  <si>
    <t>S4_EC_08._scoring.score_calculated</t>
  </si>
  <si>
    <t>S4_EC_08._scoring.score_adequacy</t>
  </si>
  <si>
    <t>S4_EC_08._scoring.score_importance</t>
  </si>
  <si>
    <t>S4_EC_08._scoring.score_final</t>
  </si>
  <si>
    <t>S4_EC_08.insured</t>
  </si>
  <si>
    <t>S4_EC_08.insurance#1#property_insured</t>
  </si>
  <si>
    <t>S4_EC_08.insurance#1#claimed</t>
  </si>
  <si>
    <t>S4_EC_08.insurance#2#property_insured</t>
  </si>
  <si>
    <t>S4_EC_08.insurance#2#claimed</t>
  </si>
  <si>
    <t>S4_EC_08.insurance#3#property_insured</t>
  </si>
  <si>
    <t>S4_EC_08.insurance#3#claimed</t>
  </si>
  <si>
    <t>S4_EC_08.insurance#4#property_insured</t>
  </si>
  <si>
    <t>S4_EC_08.insurance#4#claimed</t>
  </si>
  <si>
    <t>S4_EC_08.insurance#5#property_insured</t>
  </si>
  <si>
    <t>S4_EC_08.insurance#5#claimed</t>
  </si>
  <si>
    <t>S4_EC_08.company</t>
  </si>
  <si>
    <t>S4_EC_08.no_why</t>
  </si>
  <si>
    <t>S4_EC_08.adeq_imp:adq</t>
  </si>
  <si>
    <t>S4_EC_08.adeq_imp:imp</t>
  </si>
  <si>
    <t>S4_EC_09._scoring.score_calculated</t>
  </si>
  <si>
    <t>S4_EC_09._scoring.score_adequacy</t>
  </si>
  <si>
    <t>S4_EC_09._scoring.score_importance</t>
  </si>
  <si>
    <t>S4_EC_09._scoring.score_final</t>
  </si>
  <si>
    <t>S4_EC_09.mjr_prd_assets#land#ranking</t>
  </si>
  <si>
    <t>S4_EC_09.mjr_prd_assets#land#elaboration</t>
  </si>
  <si>
    <t>S4_EC_09.mjr_prd_assets#livestock#ranking</t>
  </si>
  <si>
    <t>S4_EC_09.mjr_prd_assets#livestock#elaboration</t>
  </si>
  <si>
    <t>S4_EC_09.mjr_prd_assets#seeds#ranking</t>
  </si>
  <si>
    <t>S4_EC_09.mjr_prd_assets#seeds#elaboration</t>
  </si>
  <si>
    <t>S4_EC_09.mjr_prd_assets#buildings#ranking</t>
  </si>
  <si>
    <t>S4_EC_09.mjr_prd_assets#buildings#elaboration</t>
  </si>
  <si>
    <t>S4_EC_09.mjr_prd_assets#equipment#ranking</t>
  </si>
  <si>
    <t>S4_EC_09.mjr_prd_assets#equipment#elaboration</t>
  </si>
  <si>
    <t>S4_EC_09.mjr_prd_assets#other_specify#type</t>
  </si>
  <si>
    <t>S4_EC_09.mjr_prd_assets#other_specify#ranking</t>
  </si>
  <si>
    <t>S4_EC_09.mjr_prd_assets#other_specify#elaboration</t>
  </si>
  <si>
    <t>S4_EC_09.adeq_imp:adq</t>
  </si>
  <si>
    <t>S4_EC_09.adeq_imp:imp</t>
  </si>
  <si>
    <t>S4_EC_13._scoring.score_calculated</t>
  </si>
  <si>
    <t>S4_EC_13._scoring.score_adequacy</t>
  </si>
  <si>
    <t>S4_EC_13._scoring.score_importance</t>
  </si>
  <si>
    <t>S4_EC_13._scoring.score_final</t>
  </si>
  <si>
    <t>S4_EC_13.inputs_accessibility#seeds#access</t>
  </si>
  <si>
    <t>S4_EC_13.inputs_accessibility#livestock#access</t>
  </si>
  <si>
    <t>S4_EC_13.inputs_accessibility#fertilizer#access</t>
  </si>
  <si>
    <t>S4_EC_13.inputs_accessibility#equipment#access</t>
  </si>
  <si>
    <t>S4_EC_13.inputs_accessibility#pesticides#access</t>
  </si>
  <si>
    <t>S4_EC_13.inputs_accessibility#knowledge#access</t>
  </si>
  <si>
    <t>S4_EC_13.inputs_accessibility#labour#access</t>
  </si>
  <si>
    <t>S4_EC_13.inputs_accessibility#capital#access</t>
  </si>
  <si>
    <t>S4_EC_13.inputs_accessibility#other_specify#input</t>
  </si>
  <si>
    <t>S4_EC_13.inputs_accessibility#other_specify#access</t>
  </si>
  <si>
    <t>S4_EC_13.elaborate_inputs</t>
  </si>
  <si>
    <t>S4_EC_13.adeq_imp:adq</t>
  </si>
  <si>
    <t>S4_EC_13.adeq_imp:imp</t>
  </si>
  <si>
    <t>S4_SOC_05._scoring.score_calculated</t>
  </si>
  <si>
    <t>S4_SOC_05._scoring.score_adequacy</t>
  </si>
  <si>
    <t>S4_SOC_05._scoring.score_importance</t>
  </si>
  <si>
    <t>S4_SOC_05._scoring.score_final</t>
  </si>
  <si>
    <t>S4_SOC_05.trust_general</t>
  </si>
  <si>
    <t>S4_SOC_05.trust_lending</t>
  </si>
  <si>
    <t>S4_SOC_05.trust_lending_dscr</t>
  </si>
  <si>
    <t>S4_SOC_05.trust_contribution</t>
  </si>
  <si>
    <t>S4_SOC_05.trust_contribution:time</t>
  </si>
  <si>
    <t>S4_SOC_05.trust_contribution:money</t>
  </si>
  <si>
    <t>S4_SOC_05.trust_contribution:none</t>
  </si>
  <si>
    <t>S4_SOC_05.trust_contribution:other</t>
  </si>
  <si>
    <t>S4_SOC_05.trust_contribution:other:text</t>
  </si>
  <si>
    <t>S4_SOC_05.trust_contribution_elaboration</t>
  </si>
  <si>
    <t>S4_SOC_05.adeq_imp:adq</t>
  </si>
  <si>
    <t>S4_SOC_05.adeq_imp:imp</t>
  </si>
  <si>
    <t>S4_SOC_07._scoring.score_calculated</t>
  </si>
  <si>
    <t>S4_SOC_07._scoring.score_adequacy</t>
  </si>
  <si>
    <t>S4_SOC_07._scoring.score_importance</t>
  </si>
  <si>
    <t>S4_SOC_07._scoring.score_final</t>
  </si>
  <si>
    <t>S4_SOC_07.general_decisions#healt_care#response</t>
  </si>
  <si>
    <t>S4_SOC_07.general_decisions#healt_care#example_how</t>
  </si>
  <si>
    <t>S4_SOC_07.general_decisions#major_purchases#response</t>
  </si>
  <si>
    <t>S4_SOC_07.general_decisions#major_purchases#example_how</t>
  </si>
  <si>
    <t>S4_SOC_07.general_decisions#daily_purchases#response</t>
  </si>
  <si>
    <t>S4_SOC_07.general_decisions#daily_purchases#example_how</t>
  </si>
  <si>
    <t>S4_SOC_07.general_decisions#making_visits_to_rel#response</t>
  </si>
  <si>
    <t>S4_SOC_07.general_decisions#making_visits_to_rel#example_how</t>
  </si>
  <si>
    <t>S4_SOC_07.financial_decisions#prtnr_earnings_usage#response</t>
  </si>
  <si>
    <t>S4_SOC_07.financial_decisions#prtnr_earnings_usage#example_how</t>
  </si>
  <si>
    <t>S4_SOC_07.financial_decisions#your_earnings_usage#response</t>
  </si>
  <si>
    <t>S4_SOC_07.financial_decisions#your_earnings_usage#example_how</t>
  </si>
  <si>
    <t>S4_SOC_07.adeq_imp:adq</t>
  </si>
  <si>
    <t>S4_SOC_07.adeq_imp:imp</t>
  </si>
  <si>
    <t>S4_EC_01._scoring.score_calculated</t>
  </si>
  <si>
    <t>S4_EC_01._scoring.score_adequacy</t>
  </si>
  <si>
    <t>S4_EC_01._scoring.score_importance</t>
  </si>
  <si>
    <t>S4_EC_01._scoring.score_final</t>
  </si>
  <si>
    <t>S4_EC_01.fin_supp_in_lst_5_yrs_needed</t>
  </si>
  <si>
    <t>S4_EC_01.fin_supp_in_lst_5_yrs</t>
  </si>
  <si>
    <t>S4_EC_01.financial_support_source#family#response</t>
  </si>
  <si>
    <t>S4_EC_01.financial_support_source#family#description</t>
  </si>
  <si>
    <t>S4_EC_01.financial_support_source#friends#response</t>
  </si>
  <si>
    <t>S4_EC_01.financial_support_source#friends#description</t>
  </si>
  <si>
    <t>S4_EC_01.financial_support_source#bank#response</t>
  </si>
  <si>
    <t>S4_EC_01.financial_support_source#bank#description</t>
  </si>
  <si>
    <t>S4_EC_01.financial_support_source#cooperative#response</t>
  </si>
  <si>
    <t>S4_EC_01.financial_support_source#cooperative#description</t>
  </si>
  <si>
    <t>S4_EC_01.financial_support_source#microfinance#response</t>
  </si>
  <si>
    <t>S4_EC_01.financial_support_source#microfinance#description</t>
  </si>
  <si>
    <t>S4_EC_01.financial_support_source#loan_company#response</t>
  </si>
  <si>
    <t>S4_EC_01.financial_support_source#loan_company#description</t>
  </si>
  <si>
    <t>S4_EC_01.financial_support_source#government_progr#response</t>
  </si>
  <si>
    <t>S4_EC_01.financial_support_source#government_progr#description</t>
  </si>
  <si>
    <t>S4_EC_01.financial_support_source#ngo_progr#response</t>
  </si>
  <si>
    <t>S4_EC_01.financial_support_source#ngo_progr#description</t>
  </si>
  <si>
    <t>S4_EC_01.financial_support_source#remittances#response</t>
  </si>
  <si>
    <t>S4_EC_01.financial_support_source#remittances#description</t>
  </si>
  <si>
    <t>S4_EC_01.financial_support_source#other_specify#source</t>
  </si>
  <si>
    <t>S4_EC_01.financial_support_source#other_specify#response</t>
  </si>
  <si>
    <t>S4_EC_01.financial_support_source#other_specify#description</t>
  </si>
  <si>
    <t>S4_EC_01.adeq_imp:adq</t>
  </si>
  <si>
    <t>S4_EC_01.adeq_imp:imp</t>
  </si>
  <si>
    <t>S4_EC_04._scoring.score_calculated</t>
  </si>
  <si>
    <t>S4_EC_04._scoring.score_adequacy</t>
  </si>
  <si>
    <t>S4_EC_04._scoring.score_importance</t>
  </si>
  <si>
    <t>S4_EC_04._scoring.score_final</t>
  </si>
  <si>
    <t>S4_EC_04.lst_yr_sold</t>
  </si>
  <si>
    <t>S4_EC_04.prd_sold</t>
  </si>
  <si>
    <t>S4_EC_04.mrkt_acc_selling#directly#response</t>
  </si>
  <si>
    <t>S4_EC_04.mrkt_acc_selling#directly#description</t>
  </si>
  <si>
    <t>S4_EC_04.mrkt_acc_selling#single_buyer#response</t>
  </si>
  <si>
    <t>S4_EC_04.mrkt_acc_selling#single_buyer#description</t>
  </si>
  <si>
    <t>S4_EC_04.mrkt_acc_selling#buyer_agreement#response</t>
  </si>
  <si>
    <t>S4_EC_04.mrkt_acc_selling#buyer_agreement#description</t>
  </si>
  <si>
    <t>S4_EC_04.adeq_imp:adq</t>
  </si>
  <si>
    <t>S4_EC_04.adeq_imp:imp</t>
  </si>
  <si>
    <t>S4_EC_05._scoring.score_calculated</t>
  </si>
  <si>
    <t>S4_EC_05._scoring.score_adequacy</t>
  </si>
  <si>
    <t>S4_EC_05._scoring.score_importance</t>
  </si>
  <si>
    <t>S4_EC_05._scoring.score_final</t>
  </si>
  <si>
    <t>S4_EC_05.mrkt_prices#crop_1#product_type</t>
  </si>
  <si>
    <t>S4_EC_05.mrkt_prices#crop_1#price_dscr</t>
  </si>
  <si>
    <t>S4_EC_05.mrkt_prices#crop_2#product_type</t>
  </si>
  <si>
    <t>S4_EC_05.mrkt_prices#crop_2#price_dscr</t>
  </si>
  <si>
    <t>S4_EC_05.mrkt_prices#crop_3#product_type</t>
  </si>
  <si>
    <t>S4_EC_05.mrkt_prices#crop_3#price_dscr</t>
  </si>
  <si>
    <t>S4_EC_05.mrkt_prices#animal_1#product_type</t>
  </si>
  <si>
    <t>S4_EC_05.mrkt_prices#animal_1#price_dscr</t>
  </si>
  <si>
    <t>S4_EC_05.mrkt_prices#animal_2#product_type</t>
  </si>
  <si>
    <t>S4_EC_05.mrkt_prices#animal_2#price_dscr</t>
  </si>
  <si>
    <t>S4_EC_05.mrkt_prices#animal_3#product_type</t>
  </si>
  <si>
    <t>S4_EC_05.mrkt_prices#animal_3#price_dscr</t>
  </si>
  <si>
    <t>S4_EC_05.mrkt_prices#other#product</t>
  </si>
  <si>
    <t>S4_EC_05.mrkt_prices#other#product_type</t>
  </si>
  <si>
    <t>S4_EC_05.mrkt_prices#other#price_dscr</t>
  </si>
  <si>
    <t>S4_EC_05.adeq_imp:adq</t>
  </si>
  <si>
    <t>S4_EC_05.adeq_imp:imp</t>
  </si>
  <si>
    <t>S4_EC_07._scoring.score_calculated</t>
  </si>
  <si>
    <t>S4_EC_07._scoring.score_adequacy</t>
  </si>
  <si>
    <t>S4_EC_07._scoring.score_importance</t>
  </si>
  <si>
    <t>S4_EC_07._scoring.score_final</t>
  </si>
  <si>
    <t>S4_EC_07.ict#mobile#use</t>
  </si>
  <si>
    <t>S4_EC_07.ict#mobile#own</t>
  </si>
  <si>
    <t>S4_EC_07.ict#mobile#use_dscr</t>
  </si>
  <si>
    <t>S4_EC_07.ict#internet#use</t>
  </si>
  <si>
    <t>S4_EC_07.ict#internet#own</t>
  </si>
  <si>
    <t>S4_EC_07.ict#internet#use_dscr</t>
  </si>
  <si>
    <t>S4_EC_07.ict#tv#use</t>
  </si>
  <si>
    <t>S4_EC_07.ict#tv#own</t>
  </si>
  <si>
    <t>S4_EC_07.ict#tv#use_dscr</t>
  </si>
  <si>
    <t>S4_EC_07.ict#radio#use</t>
  </si>
  <si>
    <t>S4_EC_07.ict#radio#own</t>
  </si>
  <si>
    <t>S4_EC_07.ict#radio#use_dscr</t>
  </si>
  <si>
    <t>S4_EC_07.no_ict_elaboration</t>
  </si>
  <si>
    <t>S4_EC_07.adeq_imp:adq</t>
  </si>
  <si>
    <t>S4_EC_07.adeq_imp:imp</t>
  </si>
  <si>
    <t>S4_EC_10._scoring.score_calculated</t>
  </si>
  <si>
    <t>S4_EC_10._scoring.score_adequacy</t>
  </si>
  <si>
    <t>S4_EC_10._scoring.score_importance</t>
  </si>
  <si>
    <t>S4_EC_10._scoring.score_final</t>
  </si>
  <si>
    <t>S4_EC_10.expenditures#1#item</t>
  </si>
  <si>
    <t>S4_EC_10.expenditures#1#description</t>
  </si>
  <si>
    <t>S4_EC_10.expenditures#2#item</t>
  </si>
  <si>
    <t>S4_EC_10.expenditures#2#description</t>
  </si>
  <si>
    <t>S4_EC_10.expenditures#3#item</t>
  </si>
  <si>
    <t>S4_EC_10.expenditures#3#description</t>
  </si>
  <si>
    <t>S4_EC_10.expenditures#4#item</t>
  </si>
  <si>
    <t>S4_EC_10.expenditures#4#description</t>
  </si>
  <si>
    <t>S4_EC_10.expenditures#5#item</t>
  </si>
  <si>
    <t>S4_EC_10.expenditures#5#description</t>
  </si>
  <si>
    <t>S4_EC_11._scoring.score_calculated</t>
  </si>
  <si>
    <t>S4_EC_11._scoring.score_adequacy</t>
  </si>
  <si>
    <t>S4_EC_11._scoring.score_importance</t>
  </si>
  <si>
    <t>S4_EC_11._scoring.score_final</t>
  </si>
  <si>
    <t>S4_EC_11.income_src_qty</t>
  </si>
  <si>
    <t>S4_EC_11.income_src#1#source</t>
  </si>
  <si>
    <t>S4_EC_11.income_src#2#source</t>
  </si>
  <si>
    <t>S4_EC_11.income_src#3#source</t>
  </si>
  <si>
    <t>S4_EC_11.adeq_imp:adq</t>
  </si>
  <si>
    <t>S4_EC_11.adeq_imp:imp</t>
  </si>
  <si>
    <t>S4_EC_12._scoring.score_calculated</t>
  </si>
  <si>
    <t>S4_EC_12._scoring.score_adequacy</t>
  </si>
  <si>
    <t>S4_EC_12._scoring.score_importance</t>
  </si>
  <si>
    <t>S4_EC_12._scoring.score_final</t>
  </si>
  <si>
    <t>S4_EC_12.nonfarm_iga</t>
  </si>
  <si>
    <t>S4_EC_12.nonfarm_iga_ranking#1#description</t>
  </si>
  <si>
    <t>S4_EC_12.nonfarm_iga_ranking#2#description</t>
  </si>
  <si>
    <t>S4_EC_12.nonfarm_iga_ranking#3#description</t>
  </si>
  <si>
    <t>S4_EC_12.nonfarm_iga_ranking#4#description</t>
  </si>
  <si>
    <t>S4_EC_12.nonfarm_iga_ranking#5#description</t>
  </si>
  <si>
    <t>S4_EC_12.adeq_imp:adq</t>
  </si>
  <si>
    <t>S4_EC_12.adeq_imp:imp</t>
  </si>
  <si>
    <t>S4_EC_14._scoring.score_calculated</t>
  </si>
  <si>
    <t>S4_EC_14._scoring.score_adequacy</t>
  </si>
  <si>
    <t>S4_EC_14._scoring.score_importance</t>
  </si>
  <si>
    <t>S4_EC_14._scoring.score_final</t>
  </si>
  <si>
    <t>S4_EC_14.savings</t>
  </si>
  <si>
    <t>S4_EC_14.savings_in_the_past</t>
  </si>
  <si>
    <t>S4_EC_14.more_savings_than_5yr_ago</t>
  </si>
  <si>
    <t>S4_EC_14.saving_methods</t>
  </si>
  <si>
    <t>S4_EC_14.saving_methods:cash_at_home</t>
  </si>
  <si>
    <t>S4_EC_14.saving_methods:bank</t>
  </si>
  <si>
    <t>S4_EC_14.saving_methods:saving_structure</t>
  </si>
  <si>
    <t>S4_EC_14.saving_methods:other_specify</t>
  </si>
  <si>
    <t>S4_EC_14.saving_methods:other_specify:text</t>
  </si>
  <si>
    <t>S4_EC_14.adeq_imp:adq</t>
  </si>
  <si>
    <t>S4_EC_14.adeq_imp:imp</t>
  </si>
  <si>
    <t>hh_head</t>
  </si>
  <si>
    <t>male</t>
  </si>
  <si>
    <t>yes</t>
  </si>
  <si>
    <t>no</t>
  </si>
  <si>
    <t>self</t>
  </si>
  <si>
    <t>store</t>
  </si>
  <si>
    <t>livestock</t>
  </si>
  <si>
    <t>null</t>
  </si>
  <si>
    <t>undefined</t>
  </si>
  <si>
    <t>purchase</t>
  </si>
  <si>
    <t>own_production</t>
  </si>
  <si>
    <t>female</t>
  </si>
  <si>
    <t>farmer</t>
  </si>
  <si>
    <t>friend</t>
  </si>
  <si>
    <t>petite_trade</t>
  </si>
  <si>
    <t>dontknow</t>
  </si>
  <si>
    <t>Number of participants:</t>
  </si>
  <si>
    <t>Resilience Indicators</t>
  </si>
  <si>
    <t>a) Production systems</t>
  </si>
  <si>
    <t>#</t>
  </si>
  <si>
    <t>Academic Score</t>
  </si>
  <si>
    <t>Self-assessed importance</t>
  </si>
  <si>
    <t>Self-assessed adequacy</t>
  </si>
  <si>
    <t>Fertilizer use (organic and synthetic)</t>
  </si>
  <si>
    <t xml:space="preserve">Crop and livestock loss </t>
  </si>
  <si>
    <t>b) Economic</t>
  </si>
  <si>
    <t>c) Environment</t>
  </si>
  <si>
    <t>e) Governance</t>
  </si>
  <si>
    <t>d) Social</t>
  </si>
  <si>
    <t>Population with insurance</t>
  </si>
  <si>
    <t>Access to markets</t>
  </si>
  <si>
    <t>ICTs</t>
  </si>
  <si>
    <t xml:space="preserve">Presence of buffer zones </t>
  </si>
  <si>
    <t>HDDS index</t>
  </si>
  <si>
    <t>Access to veterinary services</t>
  </si>
  <si>
    <t>Elder engagement and education</t>
  </si>
  <si>
    <t>Crop management practices</t>
  </si>
  <si>
    <t>Livestock management practices</t>
  </si>
  <si>
    <t>Farm practices</t>
  </si>
  <si>
    <t>Access to water</t>
  </si>
  <si>
    <t>Use of land management practices</t>
  </si>
  <si>
    <t>Access to climate change information</t>
  </si>
  <si>
    <t>Group member</t>
  </si>
  <si>
    <t>Presence of customary rules</t>
  </si>
  <si>
    <t>Final average 
resilience level</t>
  </si>
  <si>
    <t>Access to information</t>
  </si>
  <si>
    <t>Access to infrastructure</t>
  </si>
  <si>
    <t>Summary statistics</t>
  </si>
  <si>
    <t>%</t>
  </si>
  <si>
    <t>Farmers</t>
  </si>
  <si>
    <t>Pastoralists</t>
  </si>
  <si>
    <t>Male</t>
  </si>
  <si>
    <t>Market</t>
  </si>
  <si>
    <t>Primary</t>
  </si>
  <si>
    <t>Other</t>
  </si>
  <si>
    <t>None</t>
  </si>
  <si>
    <t>Agricultural practice</t>
  </si>
  <si>
    <t>Agropastoralists</t>
  </si>
  <si>
    <t>Female</t>
  </si>
  <si>
    <t>Age</t>
  </si>
  <si>
    <t>0-15</t>
  </si>
  <si>
    <t>16-45</t>
  </si>
  <si>
    <t>45+</t>
  </si>
  <si>
    <t>Household head</t>
  </si>
  <si>
    <t>Household composition</t>
  </si>
  <si>
    <t>Total number of men</t>
  </si>
  <si>
    <t>Total number of women</t>
  </si>
  <si>
    <t>Household members:</t>
  </si>
  <si>
    <t>Age groups</t>
  </si>
  <si>
    <t>Own-consumption</t>
  </si>
  <si>
    <t>Agro-buisiness</t>
  </si>
  <si>
    <t>Purpose of production</t>
  </si>
  <si>
    <t xml:space="preserve">Secondary </t>
  </si>
  <si>
    <t>Production indicators</t>
  </si>
  <si>
    <t>Crops</t>
  </si>
  <si>
    <t>Agroforesty</t>
  </si>
  <si>
    <t>Aquaculture</t>
  </si>
  <si>
    <t>Bee keeping</t>
  </si>
  <si>
    <t>Fishing</t>
  </si>
  <si>
    <t>Poultry farming</t>
  </si>
  <si>
    <t>Crop cultivation</t>
  </si>
  <si>
    <t>Beans</t>
  </si>
  <si>
    <t>Persons growing perennials</t>
  </si>
  <si>
    <t>Seeds/breeds source</t>
  </si>
  <si>
    <t>Seeds</t>
  </si>
  <si>
    <t>Aid</t>
  </si>
  <si>
    <t>Friends or family</t>
  </si>
  <si>
    <t>Own production</t>
  </si>
  <si>
    <t xml:space="preserve">Dealer </t>
  </si>
  <si>
    <t>Seed bank</t>
  </si>
  <si>
    <t>Seed productionn group</t>
  </si>
  <si>
    <t>Government</t>
  </si>
  <si>
    <t>Breeds</t>
  </si>
  <si>
    <t>Organic fertilizers</t>
  </si>
  <si>
    <t>Synthetic fertiliizers</t>
  </si>
  <si>
    <t>Fertilizer use</t>
  </si>
  <si>
    <t>Relogious facility</t>
  </si>
  <si>
    <t>Community centre</t>
  </si>
  <si>
    <t>School</t>
  </si>
  <si>
    <t>Health centre</t>
  </si>
  <si>
    <t>Veterinary clinic</t>
  </si>
  <si>
    <t>Input shops</t>
  </si>
  <si>
    <t>Cereal bank</t>
  </si>
  <si>
    <t>Granary</t>
  </si>
  <si>
    <t>Presence</t>
  </si>
  <si>
    <t>Access</t>
  </si>
  <si>
    <t xml:space="preserve">Gender </t>
  </si>
  <si>
    <t>Economic indicators</t>
  </si>
  <si>
    <t>Yes</t>
  </si>
  <si>
    <t>Savings</t>
  </si>
  <si>
    <t>Access to information and comunication tecnologies (ICTs)</t>
  </si>
  <si>
    <r>
      <t>A</t>
    </r>
    <r>
      <rPr>
        <b/>
        <sz val="11"/>
        <color theme="1"/>
        <rFont val="Calibri"/>
        <family val="2"/>
        <scheme val="minor"/>
      </rPr>
      <t>ccess to land</t>
    </r>
  </si>
  <si>
    <t>Has insurance</t>
  </si>
  <si>
    <t>No  insurance</t>
  </si>
  <si>
    <t>No savings</t>
  </si>
  <si>
    <t>Access to information on markets</t>
  </si>
  <si>
    <t>Never/very rarely</t>
  </si>
  <si>
    <t>Sometimes</t>
  </si>
  <si>
    <t>Often</t>
  </si>
  <si>
    <t>Always</t>
  </si>
  <si>
    <t>Internet</t>
  </si>
  <si>
    <t>Television</t>
  </si>
  <si>
    <t>Radio</t>
  </si>
  <si>
    <t>Mobile phone</t>
  </si>
  <si>
    <t>Ownership</t>
  </si>
  <si>
    <t>Government land</t>
  </si>
  <si>
    <t>Community/customary land</t>
  </si>
  <si>
    <t>Private plots</t>
  </si>
  <si>
    <t>Non-farm income generating activity (IGAs)</t>
  </si>
  <si>
    <t>Environmental indicators</t>
  </si>
  <si>
    <t>Use of water management practices</t>
  </si>
  <si>
    <t>No conservation</t>
  </si>
  <si>
    <t>Use of land improving practices</t>
  </si>
  <si>
    <t>Social indicators</t>
  </si>
  <si>
    <t>Food security</t>
  </si>
  <si>
    <t>Oil</t>
  </si>
  <si>
    <t>Sugar</t>
  </si>
  <si>
    <t>Cereals</t>
  </si>
  <si>
    <t>Tubers</t>
  </si>
  <si>
    <t>Vegetables</t>
  </si>
  <si>
    <t>Meats</t>
  </si>
  <si>
    <t>Eggs</t>
  </si>
  <si>
    <t>Fish</t>
  </si>
  <si>
    <t>Milk</t>
  </si>
  <si>
    <t>Average foodstuff consumed</t>
  </si>
  <si>
    <t>Fruits</t>
  </si>
  <si>
    <t>Elder engagement</t>
  </si>
  <si>
    <t>Governance indicators</t>
  </si>
  <si>
    <t>Women</t>
  </si>
  <si>
    <t>Men</t>
  </si>
  <si>
    <t>No</t>
  </si>
  <si>
    <t>Yes but problematic</t>
  </si>
  <si>
    <t xml:space="preserve">Access to breeds </t>
  </si>
  <si>
    <t>Access to seeds</t>
  </si>
  <si>
    <t>Access to information on crop practices</t>
  </si>
  <si>
    <t>Addressed propulation*</t>
  </si>
  <si>
    <t>P / AP</t>
  </si>
  <si>
    <t>F / AP</t>
  </si>
  <si>
    <t>All</t>
  </si>
  <si>
    <t>Level of resilience</t>
  </si>
  <si>
    <t>Insured propulation</t>
  </si>
  <si>
    <t>Trading directly with sellers/consumers</t>
  </si>
  <si>
    <t>Land management practices</t>
  </si>
  <si>
    <t>Energy sources</t>
  </si>
  <si>
    <t>Use of energy conservation practices</t>
  </si>
  <si>
    <t>Weed management practices</t>
  </si>
  <si>
    <t>Presence of legumes</t>
  </si>
  <si>
    <t>!!</t>
  </si>
  <si>
    <t>Select practice:</t>
  </si>
  <si>
    <t>Awareness of policies for climate change and sustainable agriculture</t>
  </si>
  <si>
    <t>Solar</t>
  </si>
  <si>
    <t>Fuel/wood</t>
  </si>
  <si>
    <t>Charcoal</t>
  </si>
  <si>
    <t>Domestic waste</t>
  </si>
  <si>
    <t>Agricultural residues</t>
  </si>
  <si>
    <t>Wood residues</t>
  </si>
  <si>
    <t>Manure</t>
  </si>
  <si>
    <t>Paraffin</t>
  </si>
  <si>
    <t xml:space="preserve">Diesel </t>
  </si>
  <si>
    <t>Biogas</t>
  </si>
  <si>
    <t>Electricity</t>
  </si>
  <si>
    <r>
      <t>T</t>
    </r>
    <r>
      <rPr>
        <b/>
        <sz val="11"/>
        <color theme="1"/>
        <rFont val="Calibri"/>
        <family val="2"/>
        <scheme val="minor"/>
      </rPr>
      <t>ype of market prices</t>
    </r>
  </si>
  <si>
    <t>Non-farm IGAs</t>
  </si>
  <si>
    <t>*</t>
  </si>
  <si>
    <t>**</t>
  </si>
  <si>
    <t>* Income-generating activities</t>
  </si>
  <si>
    <t>** Information and comunication technologies</t>
  </si>
  <si>
    <t>Rainfall increase</t>
  </si>
  <si>
    <t>Rainfall decrease</t>
  </si>
  <si>
    <t>Increase in rainfall variability</t>
  </si>
  <si>
    <t>Increase in temperature</t>
  </si>
  <si>
    <t>Shorter rainy season</t>
  </si>
  <si>
    <t>Presence of buffer zones (wild/unmanaged land)</t>
  </si>
  <si>
    <t>Most of it</t>
  </si>
  <si>
    <t>Some of it</t>
  </si>
  <si>
    <t>None of it</t>
  </si>
  <si>
    <t>All of it</t>
  </si>
  <si>
    <t>Group membership</t>
  </si>
  <si>
    <t>Red ring</t>
  </si>
  <si>
    <t>Orange ring</t>
  </si>
  <si>
    <t>Green ring</t>
  </si>
  <si>
    <t>46+</t>
  </si>
  <si>
    <t>Newspaper</t>
  </si>
  <si>
    <t>Extension agent</t>
  </si>
  <si>
    <t>AP/FFS</t>
  </si>
  <si>
    <t>Other farmers</t>
  </si>
  <si>
    <t>Sources</t>
  </si>
  <si>
    <t>Seed production group</t>
  </si>
  <si>
    <t>Local markets</t>
  </si>
  <si>
    <t>% (Access)</t>
  </si>
  <si>
    <t xml:space="preserve">Production </t>
  </si>
  <si>
    <t xml:space="preserve">Economic </t>
  </si>
  <si>
    <t>Has some information on markets</t>
  </si>
  <si>
    <t>Access to land</t>
  </si>
  <si>
    <t>Land</t>
  </si>
  <si>
    <t>Access to local markets/shops</t>
  </si>
  <si>
    <t>General characteristics</t>
  </si>
  <si>
    <t>No response</t>
  </si>
  <si>
    <t>Conservation practices</t>
  </si>
  <si>
    <t>Do not use land improving practices</t>
  </si>
  <si>
    <t xml:space="preserve">   Liming</t>
  </si>
  <si>
    <t xml:space="preserve">   Fallowing</t>
  </si>
  <si>
    <t xml:space="preserve">   Zero tillage</t>
  </si>
  <si>
    <t xml:space="preserve">   Rotational grazing</t>
  </si>
  <si>
    <t xml:space="preserve">   Crop rotation</t>
  </si>
  <si>
    <t xml:space="preserve">   Wind break hedge</t>
  </si>
  <si>
    <t xml:space="preserve">   Intercropping</t>
  </si>
  <si>
    <t xml:space="preserve">   Mulching</t>
  </si>
  <si>
    <t xml:space="preserve">   Manuring</t>
  </si>
  <si>
    <t xml:space="preserve">   Vegetative strips</t>
  </si>
  <si>
    <t xml:space="preserve">   Agroforestry</t>
  </si>
  <si>
    <t xml:space="preserve">   Gully control</t>
  </si>
  <si>
    <t xml:space="preserve">   Terracing</t>
  </si>
  <si>
    <t xml:space="preserve">   Other</t>
  </si>
  <si>
    <t>Population using EC practices</t>
  </si>
  <si>
    <t>Not using EC practices</t>
  </si>
  <si>
    <t>Not a member</t>
  </si>
  <si>
    <t>Member of at least one group</t>
  </si>
  <si>
    <t>Practice</t>
  </si>
  <si>
    <t>Farmer</t>
  </si>
  <si>
    <t>Pastoralist</t>
  </si>
  <si>
    <t>Agropastoralist</t>
  </si>
  <si>
    <t>Gender</t>
  </si>
  <si>
    <t>Both</t>
  </si>
  <si>
    <t>Awareness on policies/programmes</t>
  </si>
  <si>
    <t>Do not know</t>
  </si>
  <si>
    <t xml:space="preserve">   None</t>
  </si>
  <si>
    <t xml:space="preserve">   Money support</t>
  </si>
  <si>
    <t xml:space="preserve">   Education</t>
  </si>
  <si>
    <t xml:space="preserve">   Legal support</t>
  </si>
  <si>
    <t>None reponse</t>
  </si>
  <si>
    <t>S0_INFO.name_of_respondent</t>
  </si>
  <si>
    <t>S4_PSP_04.crops#cabbage#has</t>
  </si>
  <si>
    <t>S4_PSP_04.crops#cabbage#provenance</t>
  </si>
  <si>
    <t>S4_PSP_04.crops#guava#has</t>
  </si>
  <si>
    <t>S4_PSP_04.crops#guava#provenance</t>
  </si>
  <si>
    <t>S4_PSP_04.crops#kudra#has</t>
  </si>
  <si>
    <t>S4_PSP_04.crops#kudra#provenance</t>
  </si>
  <si>
    <t>S4_PSP_04.crops#lemon#has</t>
  </si>
  <si>
    <t>S4_PSP_04.crops#lemon#provenance</t>
  </si>
  <si>
    <t>S4_PSP_04.crops#mango#has</t>
  </si>
  <si>
    <t>S4_PSP_04.crops#mango#provenance</t>
  </si>
  <si>
    <t>S4_PSP_04.crops#papaya#has</t>
  </si>
  <si>
    <t>S4_PSP_04.crops#papaya#provenance</t>
  </si>
  <si>
    <t>S4_PSP_04.crops#pumpkin#has</t>
  </si>
  <si>
    <t>S4_PSP_04.crops#pumpkin#provenance</t>
  </si>
  <si>
    <t>S4_PSP_04.crops#rocket_arugula#has</t>
  </si>
  <si>
    <t>S4_PSP_04.crops#rocket_arugula#provenance</t>
  </si>
  <si>
    <t>S4_PSP_04.crops#watermelon#has</t>
  </si>
  <si>
    <t>S4_PSP_04.crops#watermelon#provenance</t>
  </si>
  <si>
    <t>S4_PSP_11.loss_lvstck_rsn:cattle_raiding</t>
  </si>
  <si>
    <t>S4_PSP_14.clim_chg_types:late_rainfall</t>
  </si>
  <si>
    <t>S4_PSP_14.clim_chg_types:decr_temperature</t>
  </si>
  <si>
    <t>S4_PSP_14.clim_chg_types:unusual_pest_infestation</t>
  </si>
  <si>
    <t>S4_SOC_08._scoring.score_calculated</t>
  </si>
  <si>
    <t>S4_SOC_08._scoring.score_adequacy</t>
  </si>
  <si>
    <t>S4_SOC_08._scoring.score_importance</t>
  </si>
  <si>
    <t>S4_SOC_08._scoring.score_final</t>
  </si>
  <si>
    <t>S4_SOC_08.food_security#q1#response</t>
  </si>
  <si>
    <t>S4_SOC_08.food_security#q2#response</t>
  </si>
  <si>
    <t>S4_SOC_08.food_security#q3#response</t>
  </si>
  <si>
    <t>S4_SOC_08.food_security#q4#response</t>
  </si>
  <si>
    <t>S4_SOC_08.food_security#q5#response</t>
  </si>
  <si>
    <t>S4_SOC_08.food_security#q6#response</t>
  </si>
  <si>
    <t>S4_SOC_08.food_security#q7#response</t>
  </si>
  <si>
    <t>S4_SOC_08.food_security#q7a#response</t>
  </si>
  <si>
    <t>S4_SOC_08.food_security#q8#response</t>
  </si>
  <si>
    <t>S4_SOC_08.food_security#q8a#response</t>
  </si>
  <si>
    <t>S4_SOC_09._scoring.score_calculated</t>
  </si>
  <si>
    <t>S4_SOC_09._scoring.score_adequacy</t>
  </si>
  <si>
    <t>S4_SOC_09._scoring.score_importance</t>
  </si>
  <si>
    <t>S4_SOC_09._scoring.score_final</t>
  </si>
  <si>
    <t>S4_SOC_09.resettlement_displacement#q1#response</t>
  </si>
  <si>
    <t>S4_SOC_09.resettlement_displacement#q2#response</t>
  </si>
  <si>
    <t>S4_SOC_09.resettlement_displacement#q3#response</t>
  </si>
  <si>
    <t>S4_EC_05.sell_product</t>
  </si>
  <si>
    <t>S4_EC_14.saving_methods:buying_more_assets</t>
  </si>
  <si>
    <t>S4_EC_14.saving_methods:food_stocking</t>
  </si>
  <si>
    <t>S4_EC_14.saving_methods:livestock_purchase</t>
  </si>
  <si>
    <t>borehole</t>
  </si>
  <si>
    <t>Off-farm activities</t>
  </si>
  <si>
    <t>Brick making</t>
  </si>
  <si>
    <t>Pottery</t>
  </si>
  <si>
    <t>Crafts</t>
  </si>
  <si>
    <t>Trade</t>
  </si>
  <si>
    <t>Tour guide</t>
  </si>
  <si>
    <t>Remittances</t>
  </si>
  <si>
    <t>Has access to information on climate change</t>
  </si>
  <si>
    <t>Livestock</t>
  </si>
  <si>
    <t>Has access to information on cropping/ livestock practices</t>
  </si>
  <si>
    <t>Use of new varieties</t>
  </si>
  <si>
    <t>Has newly introduced varieties (last 15 years)</t>
  </si>
  <si>
    <t>Local plants bacame dis-adaptive due to climate change</t>
  </si>
  <si>
    <t>Has newly introduced varieties (last 30 years)</t>
  </si>
  <si>
    <t>Trees and agroforestry</t>
  </si>
  <si>
    <t>Population planting trees</t>
  </si>
  <si>
    <t>Use of natural (spontaneous) trees</t>
  </si>
  <si>
    <t>No use</t>
  </si>
  <si>
    <t>Wood for charcoal</t>
  </si>
  <si>
    <t>For construction material</t>
  </si>
  <si>
    <t>For shade</t>
  </si>
  <si>
    <t>Feed products (animals)</t>
  </si>
  <si>
    <t>Food products (people)</t>
  </si>
  <si>
    <t>Fertilizers</t>
  </si>
  <si>
    <t>Natural remedies (animals)</t>
  </si>
  <si>
    <t>Natural remedies (persons)</t>
  </si>
  <si>
    <t>Crops protection</t>
  </si>
  <si>
    <t>Bank</t>
  </si>
  <si>
    <t>Buying more assets</t>
  </si>
  <si>
    <t>Cash at home</t>
  </si>
  <si>
    <t>Food stocking</t>
  </si>
  <si>
    <t>Livestock purchase</t>
  </si>
  <si>
    <t>Saving structure</t>
  </si>
  <si>
    <t>never</t>
  </si>
  <si>
    <t>agriculture_production</t>
  </si>
  <si>
    <t>Non</t>
  </si>
  <si>
    <t>Savings in the past</t>
  </si>
  <si>
    <t>Major productive assets</t>
  </si>
  <si>
    <t>Buildings</t>
  </si>
  <si>
    <t>Equipment</t>
  </si>
  <si>
    <t>Access to local markets/shops for buying</t>
  </si>
  <si>
    <t>Climate change witness</t>
  </si>
  <si>
    <t>Decreased temperature</t>
  </si>
  <si>
    <t>Late onset of rainy season</t>
  </si>
  <si>
    <t>Unusual pest infestation</t>
  </si>
  <si>
    <t>Late rainfall</t>
  </si>
  <si>
    <t>Response to climate change</t>
  </si>
  <si>
    <t>Changed habits in response to climate change</t>
  </si>
  <si>
    <t>No habit changed in response to climate change</t>
  </si>
  <si>
    <t>Health care</t>
  </si>
  <si>
    <t>Major household purchases</t>
  </si>
  <si>
    <t>Daily household purchases</t>
  </si>
  <si>
    <t>Visits to relatives</t>
  </si>
  <si>
    <t xml:space="preserve">   One partner</t>
  </si>
  <si>
    <t xml:space="preserve">   Jointly</t>
  </si>
  <si>
    <t xml:space="preserve">   Someone else</t>
  </si>
  <si>
    <t>Use of respondent's earnings</t>
  </si>
  <si>
    <t>Use of respondent parner's earnings</t>
  </si>
  <si>
    <t>Members engaged in crop production</t>
  </si>
  <si>
    <t>Boys (0-15)</t>
  </si>
  <si>
    <t>Girls (0-15)</t>
  </si>
  <si>
    <t>Women (16-45)</t>
  </si>
  <si>
    <t>Men (46+)</t>
  </si>
  <si>
    <t>Women (46+)</t>
  </si>
  <si>
    <t>Men (16-45)</t>
  </si>
  <si>
    <t xml:space="preserve">Members engaged in livestock </t>
  </si>
  <si>
    <t>Hosehold</t>
  </si>
  <si>
    <t>Production types</t>
  </si>
  <si>
    <t>Aquaculte</t>
  </si>
  <si>
    <t>Livestock practices</t>
  </si>
  <si>
    <t>Animal/livestock breeding</t>
  </si>
  <si>
    <t>Animal nutrition</t>
  </si>
  <si>
    <t>Seed/breed sources</t>
  </si>
  <si>
    <t>Utilisation of new varieties and breeds</t>
  </si>
  <si>
    <t>Record keeping</t>
  </si>
  <si>
    <t>Infrastructure</t>
  </si>
  <si>
    <t>Animal disease control practices</t>
  </si>
  <si>
    <t>Pest managemnet practices</t>
  </si>
  <si>
    <t>Synthetic pesticides use</t>
  </si>
  <si>
    <t>Intercropping</t>
  </si>
  <si>
    <t>Water conservation techniques and practices</t>
  </si>
  <si>
    <t>Water quality</t>
  </si>
  <si>
    <t>Land access</t>
  </si>
  <si>
    <t>Soil quality and land degradation</t>
  </si>
  <si>
    <t>Leguminous plants</t>
  </si>
  <si>
    <t>Buffer zones</t>
  </si>
  <si>
    <t>Energy conservation</t>
  </si>
  <si>
    <t>Weed species and managemet</t>
  </si>
  <si>
    <t>Meals</t>
  </si>
  <si>
    <t>Disturbances</t>
  </si>
  <si>
    <t>Veterinary access</t>
  </si>
  <si>
    <t>Previous collective action</t>
  </si>
  <si>
    <t>Trust and cooperation</t>
  </si>
  <si>
    <t>Household decision-making</t>
  </si>
  <si>
    <t>Food security (HH-BAT)</t>
  </si>
  <si>
    <t>Displacement and resetlement (HH-BAT)</t>
  </si>
  <si>
    <t>Market access (for buying)</t>
  </si>
  <si>
    <t>Market information access</t>
  </si>
  <si>
    <t>Insurance</t>
  </si>
  <si>
    <t>Local farm inputs</t>
  </si>
  <si>
    <t>Financial support</t>
  </si>
  <si>
    <t>Market access (for selling)</t>
  </si>
  <si>
    <t>Access to local markets (for selling any crops or livestock)</t>
  </si>
  <si>
    <t>Market prices</t>
  </si>
  <si>
    <t>Main expenditures</t>
  </si>
  <si>
    <t>Income sources</t>
  </si>
  <si>
    <t>IGAs</t>
  </si>
  <si>
    <t>** Income-generating activities</t>
  </si>
  <si>
    <t>* Information and comunication technologies</t>
  </si>
  <si>
    <t xml:space="preserve"> </t>
  </si>
  <si>
    <t>N/A</t>
  </si>
  <si>
    <t>Labour</t>
  </si>
  <si>
    <t>S4_PSP_04.crops#banana#varieties</t>
  </si>
  <si>
    <t>S4_PSP_04.crops#beans#varieties</t>
  </si>
  <si>
    <t>S4_PSP_04.crops#cabbage#varieties</t>
  </si>
  <si>
    <t>S4_PSP_04.crops#cashewnut#varieties</t>
  </si>
  <si>
    <t>S4_PSP_04.crops#cassava#varieties</t>
  </si>
  <si>
    <t>S4_PSP_04.crops#chili#varieties</t>
  </si>
  <si>
    <t>S4_PSP_04.crops#coffee#varieties</t>
  </si>
  <si>
    <t>S4_PSP_04.crops#cotton#varieties</t>
  </si>
  <si>
    <t>S4_PSP_04.crops#cowpea#varieties</t>
  </si>
  <si>
    <t>S4_PSP_04.crops#garlic#varieties</t>
  </si>
  <si>
    <t>S4_PSP_04.crops#guava#varieties</t>
  </si>
  <si>
    <t>S4_PSP_04.crops#kudra#varieties</t>
  </si>
  <si>
    <t>S4_PSP_04.crops#lemon#varieties</t>
  </si>
  <si>
    <t>S4_PSP_04.crops#maize#varieties</t>
  </si>
  <si>
    <t>S4_PSP_04.crops#mango#varieties</t>
  </si>
  <si>
    <t>S4_PSP_04.crops#millet#varieties</t>
  </si>
  <si>
    <t>S4_PSP_04.crops#okra#varieties</t>
  </si>
  <si>
    <t>S4_PSP_04.crops#onions#varieties</t>
  </si>
  <si>
    <t>S4_PSP_04.crops#palm_oil#varieties</t>
  </si>
  <si>
    <t>S4_PSP_04.crops#papaya#varieties</t>
  </si>
  <si>
    <t>S4_PSP_04.crops#peanut#varieties</t>
  </si>
  <si>
    <t>S4_PSP_04.crops#peas#varieties</t>
  </si>
  <si>
    <t>S4_PSP_04.crops#peppers#varieties</t>
  </si>
  <si>
    <t>S4_PSP_04.crops#plaintain#varieties</t>
  </si>
  <si>
    <t>S4_PSP_04.crops#potatoes#varieties</t>
  </si>
  <si>
    <t>S4_PSP_04.crops#pumpkin#varieties</t>
  </si>
  <si>
    <t>S4_PSP_04.crops#rice#varieties</t>
  </si>
  <si>
    <t>S4_PSP_04.crops#rocket_arugula#varieties</t>
  </si>
  <si>
    <t>S4_PSP_04.crops#simsim#varieties</t>
  </si>
  <si>
    <t>S4_PSP_04.crops#sisal#varieties</t>
  </si>
  <si>
    <t>S4_PSP_04.crops#sorghum#varieties</t>
  </si>
  <si>
    <t>S4_PSP_04.crops#soy#varieties</t>
  </si>
  <si>
    <t>S4_PSP_04.crops#sugar_cane#varieties</t>
  </si>
  <si>
    <t>S4_PSP_04.crops#sweet_potatoes#varieties</t>
  </si>
  <si>
    <t>S4_PSP_04.crops#tea#varieties</t>
  </si>
  <si>
    <t>S4_PSP_04.crops#tobacco#varieties</t>
  </si>
  <si>
    <t>S4_PSP_04.crops#tomato#varieties</t>
  </si>
  <si>
    <t>S4_PSP_04.crops#watermelon#varieties</t>
  </si>
  <si>
    <t>S4_PSP_04.crops#wheat#varieties</t>
  </si>
  <si>
    <t>S4_PSP_04.crops#yam#varieties</t>
  </si>
  <si>
    <t>S4_PSP_04.crops#other#varieties</t>
  </si>
  <si>
    <t>S4_ENV_05.status_of_degradation#wind_erosion#degraded</t>
  </si>
  <si>
    <t>S4_ENV_05.status_of_degradation#wind_erosion#extent</t>
  </si>
  <si>
    <t>S4_ENV_05.status_of_degradation#wind_erosion#degree</t>
  </si>
  <si>
    <t>S4_ENV_05.status_of_degradation#wind_erosion#rate</t>
  </si>
  <si>
    <t>S4_ENV_05.status_of_degradation#water_erosion#degraded</t>
  </si>
  <si>
    <t>S4_ENV_05.status_of_degradation#water_erosion#extent</t>
  </si>
  <si>
    <t>S4_ENV_05.status_of_degradation#water_erosion#degree</t>
  </si>
  <si>
    <t>S4_ENV_05.status_of_degradation#water_erosion#rate</t>
  </si>
  <si>
    <t>S4_ENV_05.status_of_degradation#shift_of_flora#degraded</t>
  </si>
  <si>
    <t>S4_ENV_05.status_of_degradation#shift_of_flora#extent</t>
  </si>
  <si>
    <t>S4_ENV_05.status_of_degradation#shift_of_flora#degree</t>
  </si>
  <si>
    <t>S4_ENV_05.status_of_degradation#shift_of_flora#rate</t>
  </si>
  <si>
    <t>S4_ENV_05.status_of_degradation#incr_weed_competition#degraded</t>
  </si>
  <si>
    <t>S4_ENV_05.status_of_degradation#incr_weed_competition#extent</t>
  </si>
  <si>
    <t>S4_ENV_05.status_of_degradation#incr_weed_competition#degree</t>
  </si>
  <si>
    <t>S4_ENV_05.status_of_degradation#incr_weed_competition#rate</t>
  </si>
  <si>
    <t>S4_ENV_05.status_of_degradation#grz_area_qlty_degr#degraded</t>
  </si>
  <si>
    <t>S4_ENV_05.status_of_degradation#grz_area_qlty_degr#extent</t>
  </si>
  <si>
    <t>S4_ENV_05.status_of_degradation#grz_area_qlty_degr#degree</t>
  </si>
  <si>
    <t>S4_ENV_05.status_of_degradation#grz_area_qlty_degr#rate</t>
  </si>
  <si>
    <t>S4_ENV_05.status_of_degradation#soil_salination#degraded</t>
  </si>
  <si>
    <t>S4_ENV_05.status_of_degradation#soil_salination#extent</t>
  </si>
  <si>
    <t>S4_ENV_05.status_of_degradation#soil_salination#degree</t>
  </si>
  <si>
    <t>S4_ENV_05.status_of_degradation#soil_salination#rate</t>
  </si>
  <si>
    <t>S4_ENV_05.status_of_degradation#deforestation#degraded</t>
  </si>
  <si>
    <t>S4_ENV_05.status_of_degradation#deforestation#extent</t>
  </si>
  <si>
    <t>S4_ENV_05.status_of_degradation#deforestation#degree</t>
  </si>
  <si>
    <t>S4_ENV_05.status_of_degradation#deforestation#rate</t>
  </si>
  <si>
    <t>S4_ENV_05.status_of_degradation#compaction#degraded</t>
  </si>
  <si>
    <t>S4_ENV_05.status_of_degradation#compaction#extent</t>
  </si>
  <si>
    <t>S4_ENV_05.status_of_degradation#compaction#degree</t>
  </si>
  <si>
    <t>S4_ENV_05.status_of_degradation#compaction#rate</t>
  </si>
  <si>
    <t>S4_ENV_05.status_of_degradation#soil_pollution#degraded</t>
  </si>
  <si>
    <t>S4_ENV_05.status_of_degradation#soil_pollution#extent</t>
  </si>
  <si>
    <t>S4_ENV_05.status_of_degradation#soil_pollution#degree</t>
  </si>
  <si>
    <t>S4_ENV_05.status_of_degradation#soil_pollution#rate</t>
  </si>
  <si>
    <t>S4_ENV_05.status_of_degradation#gully_erosion#degraded</t>
  </si>
  <si>
    <t>S4_ENV_05.status_of_degradation#gully_erosion#extent</t>
  </si>
  <si>
    <t>S4_ENV_05.status_of_degradation#gully_erosion#degree</t>
  </si>
  <si>
    <t>S4_ENV_05.status_of_degradation#gully_erosion#rate</t>
  </si>
  <si>
    <t>S4_ENV_05.status_of_degradation#landslides#degraded</t>
  </si>
  <si>
    <t>S4_ENV_05.status_of_degradation#landslides#extent</t>
  </si>
  <si>
    <t>S4_ENV_05.status_of_degradation#landslides#degree</t>
  </si>
  <si>
    <t>S4_ENV_05.status_of_degradation#landslides#rate</t>
  </si>
  <si>
    <t>S4_ENV_05.status_of_degradation#riverbank_erosion#degraded</t>
  </si>
  <si>
    <t>S4_ENV_05.status_of_degradation#riverbank_erosion#extent</t>
  </si>
  <si>
    <t>S4_ENV_05.status_of_degradation#riverbank_erosion#degree</t>
  </si>
  <si>
    <t>S4_ENV_05.status_of_degradation#riverbank_erosion#rate</t>
  </si>
  <si>
    <t>S4_ENV_05.status_of_degradation#coastal_erosion#degraded</t>
  </si>
  <si>
    <t>S4_ENV_05.status_of_degradation#coastal_erosion#extent</t>
  </si>
  <si>
    <t>S4_ENV_05.status_of_degradation#coastal_erosion#degree</t>
  </si>
  <si>
    <t>S4_ENV_05.status_of_degradation#coastal_erosion#rate</t>
  </si>
  <si>
    <t>S4_ENV_05.status_of_degradation#vegetation_cover_reduction#degraded</t>
  </si>
  <si>
    <t>S4_ENV_05.status_of_degradation#vegetation_cover_reduction#extent</t>
  </si>
  <si>
    <t>S4_ENV_05.status_of_degradation#vegetation_cover_reduction#degree</t>
  </si>
  <si>
    <t>S4_ENV_05.status_of_degradation#vegetation_cover_reduction#rate</t>
  </si>
  <si>
    <t>S4_ENV_05.status_of_degradation#acidification#degraded</t>
  </si>
  <si>
    <t>S4_ENV_05.status_of_degradation#acidification#extent</t>
  </si>
  <si>
    <t>S4_ENV_05.status_of_degradation#acidification#degree</t>
  </si>
  <si>
    <t>S4_ENV_05.status_of_degradation#acidification#rate</t>
  </si>
  <si>
    <t>S4_ENV_05.status_of_degradation#sealing_crusting#degraded</t>
  </si>
  <si>
    <t>S4_ENV_05.status_of_degradation#sealing_crusting#extent</t>
  </si>
  <si>
    <t>S4_ENV_05.status_of_degradation#sealing_crusting#degree</t>
  </si>
  <si>
    <t>S4_ENV_05.status_of_degradation#sealing_crusting#rate</t>
  </si>
  <si>
    <t>S4_ENV_05.status_of_degradation#waterlogging#degraded</t>
  </si>
  <si>
    <t>S4_ENV_05.status_of_degradation#waterlogging#extent</t>
  </si>
  <si>
    <t>S4_ENV_05.status_of_degradation#waterlogging#degree</t>
  </si>
  <si>
    <t>S4_ENV_05.status_of_degradation#waterlogging#rate</t>
  </si>
  <si>
    <t>S4_ENV_05.status_of_degradation#habitat_loss#degraded</t>
  </si>
  <si>
    <t>S4_ENV_05.status_of_degradation#habitat_loss#extent</t>
  </si>
  <si>
    <t>S4_ENV_05.status_of_degradation#habitat_loss#degree</t>
  </si>
  <si>
    <t>S4_ENV_05.status_of_degradation#habitat_loss#rate</t>
  </si>
  <si>
    <t>S4_ENV_05.status_of_degradation#aridification#degraded</t>
  </si>
  <si>
    <t>S4_ENV_05.status_of_degradation#aridification#extent</t>
  </si>
  <si>
    <t>S4_ENV_05.status_of_degradation#aridification#degree</t>
  </si>
  <si>
    <t>S4_ENV_05.status_of_degradation#aridification#rate</t>
  </si>
  <si>
    <t>S4_ENV_05.status_of_degradation#fertility_decline#degraded</t>
  </si>
  <si>
    <t>S4_ENV_05.status_of_degradation#fertility_decline#extent</t>
  </si>
  <si>
    <t>S4_ENV_05.status_of_degradation#fertility_decline#degree</t>
  </si>
  <si>
    <t>S4_ENV_05.status_of_degradation#fertility_decline#rate</t>
  </si>
  <si>
    <t>S4_ENV_05.status_of_degradation#other_specify#degraded</t>
  </si>
  <si>
    <t>S4_ENV_05.status_of_degradation#other_specify#extent</t>
  </si>
  <si>
    <t>S4_ENV_05.status_of_degradation#other_specify#degree</t>
  </si>
  <si>
    <t>S4_ENV_05.status_of_degradation#other_specify#rate</t>
  </si>
  <si>
    <t>S4_ENV_06.land_approaches</t>
  </si>
  <si>
    <t>S4_ENV_06.land_approaches:integration</t>
  </si>
  <si>
    <t>S4_ENV_06.land_approaches:high_intensity</t>
  </si>
  <si>
    <t>S4_ENV_06.land_approaches:integrated_management</t>
  </si>
  <si>
    <t>S4_ENV_06.land_approaches:countour_line</t>
  </si>
  <si>
    <t>S4_ENV_06.land_approaches:improved_stoves</t>
  </si>
  <si>
    <t>S4_ENV_06.land_approaches:other</t>
  </si>
  <si>
    <t>S4_ENV_06.land_approaches:other:text</t>
  </si>
  <si>
    <t>S4_SOC_08.adeq_imp:adq</t>
  </si>
  <si>
    <t>S4_SOC_08.adeq_imp:imp</t>
  </si>
  <si>
    <t>S4_SOC_09.adeq_imp:adq</t>
  </si>
  <si>
    <t>S4_SOC_09.adeq_imp:imp</t>
  </si>
  <si>
    <t>S4_EC_14.savings_elaborate</t>
  </si>
  <si>
    <t>DonnÃ©es collectÃ©es par:</t>
  </si>
  <si>
    <t>Nom du rÃ©pondant (agriculteur/pasteur)</t>
  </si>
  <si>
    <t>Rapport du rÃ©pondant avec le chef de famille</t>
  </si>
  <si>
    <t>Nom du chef du mÃ©nage (si diffÃ©rent du rÃ©pondant)</t>
  </si>
  <si>
    <t>Pays</t>
  </si>
  <si>
    <t>RÃ©gion/Province</t>
  </si>
  <si>
    <t>District</t>
  </si>
  <si>
    <t>Village/Ville</t>
  </si>
  <si>
    <t>Latitude</t>
  </si>
  <si>
    <t>Longitude</t>
  </si>
  <si>
    <t>Collecte de donnÃ©es commencÃ©e le:</t>
  </si>
  <si>
    <t>Sexe</t>
  </si>
  <si>
    <t>Pratique</t>
  </si>
  <si>
    <t>_comments</t>
  </si>
  <si>
    <t>Score acadÃ©mique</t>
  </si>
  <si>
    <t>Score d'adÃ©quation</t>
  </si>
  <si>
    <t>Score d'importance</t>
  </si>
  <si>
    <t>Score final</t>
  </si>
  <si>
    <t>Hommes (16-45)</t>
  </si>
  <si>
    <t>Femmes (16-45)</t>
  </si>
  <si>
    <t>GarÃ§ons (0-15)</t>
  </si>
  <si>
    <t>Filles (0-15)</t>
  </si>
  <si>
    <t>Femmes (46+)</t>
  </si>
  <si>
    <t>Hommes (46+)</t>
  </si>
  <si>
    <t>Si vous pratiquez des activitÃ©s additionelles, dÃ©crivez-la/les ici (activitÃ©s gÃ©neratrices de revenus).</t>
  </si>
  <si>
    <t>DÃ©crivez les autres activitÃ©s auxquelles participent d'autres membres du mÃ©nage (activitÃ©s gÃ©nÃ©ratrices de revenus) (si applicable)</t>
  </si>
  <si>
    <t>Femmes</t>
  </si>
  <si>
    <t>Hommes</t>
  </si>
  <si>
    <t>Dans quelle mesure Ã©tes-vous satisfait du rÃ´le que vous jouez dans le mÃ©nage?</t>
  </si>
  <si>
    <t>Ã€ votre avis, quelle est l'importance de votre role au sein du mÃ©nage?</t>
  </si>
  <si>
    <t>RÃ©ponse</t>
  </si>
  <si>
    <t>ActivitÃ©s traditionnelles</t>
  </si>
  <si>
    <t>ActivitÃ© principale (en termes Ã©conomiques)</t>
  </si>
  <si>
    <t>Depuis combien dâ€™annÃ©esÂ  pratiquez-vous cette activitÃ©?</t>
  </si>
  <si>
    <t>Merci dâ€™Ã©laborer si nÃ©cessaire</t>
  </si>
  <si>
    <t>dâ€™autres activitÃ©s (prÃ©ciser)Â </t>
  </si>
  <si>
    <t>Quel est le but (or les buts) de votre systÃ¨me agricole?</t>
  </si>
  <si>
    <t>MarchÃ© local</t>
  </si>
  <si>
    <t>Agro-alimentaire</t>
  </si>
  <si>
    <t>Auto-consommation</t>
  </si>
  <si>
    <t>Autre (prÃ©ciser)</t>
  </si>
  <si>
    <t>Est-ce que quelqu'un dans votre mÃ©nage pratique des activitÃ©s hors-ferme ou bien d'autre activitÃ©s dÃ©pendantes des ressources naturelles?</t>
  </si>
  <si>
    <t>Production de charbon</t>
  </si>
  <si>
    <t>Confection de briques</t>
  </si>
  <si>
    <t>Poterie</t>
  </si>
  <si>
    <t>Artisanat</t>
  </si>
  <si>
    <t>Commerce</t>
  </si>
  <si>
    <t>Guide touristique</t>
  </si>
  <si>
    <t>Payement de proches Ã  l'Ã©tranger</t>
  </si>
  <si>
    <t>Dans quelle mesure les activitÃ©s pratiquÃ©es sont suffisantes pour crÃ©er les revenus nÃ©cÃ©ssaires pour pourvoir aux besoins du mÃ©nage?</t>
  </si>
  <si>
    <t>Dans quelle mesure la diversitÃ© des activitÃ©s pratiquÃ©es est-elle importante pour votre systÃ¨me agricole?</t>
  </si>
  <si>
    <t>Pratiquez-vous lâ€™aquacultureÂ ?</t>
  </si>
  <si>
    <t>Est-ce que lâ€™alimentation fournie satisfait les besoins des espÃ¨ces que vous Ã©levez?</t>
  </si>
  <si>
    <t>Quelle est lâ€™importance de lâ€™alimentation de vos poissons pour votre systÃ¨me agricole?</t>
  </si>
  <si>
    <t>Cultivez-vous des plantes?</t>
  </si>
  <si>
    <t>Cochez si c'est le cas</t>
  </si>
  <si>
    <t>Combien de varietÃ©s cultivez-vous (merci de donner leur nom si vous le rappelez)?</t>
  </si>
  <si>
    <t>Quelle est la principale source de votre principale variÃ©tÃ©?</t>
  </si>
  <si>
    <t>Est-ce vous cultivez des plantes pÃ©rennes (plantes pouvant vivre plusieurs annÃ©es)?</t>
  </si>
  <si>
    <t>Si oui, lesquelsÂ ?</t>
  </si>
  <si>
    <t>Dans quelle mesure ces cultures amÃ©liorent-elles votre systÃ¨me agricole?</t>
  </si>
  <si>
    <t>Quelle est lâ€™importance pour votre systÃ¨me agricole de cultiver un mÃ©lange de cultures diffÃ©rentes (y compris des cultures pÃ©rennes)?</t>
  </si>
  <si>
    <t>PossÃ©dez-vous des animaux au sein de votre exploitation agricole?</t>
  </si>
  <si>
    <t>Vache -viande</t>
  </si>
  <si>
    <t>Vache - lait</t>
  </si>
  <si>
    <t>ChÃ¨vre</t>
  </si>
  <si>
    <t>Moutons</t>
  </si>
  <si>
    <t>Buffles</t>
  </si>
  <si>
    <t>Cochon</t>
  </si>
  <si>
    <t>Volaille (poules, dindes etc...)</t>
  </si>
  <si>
    <t>Ane</t>
  </si>
  <si>
    <t>Chevaux / mulets</t>
  </si>
  <si>
    <t>Si vous possedez d'autres espÃ¨ces qui ne sont pas mentionnÃ©es dans le tableau ci-dessus, dÃ©crire lesquelles</t>
  </si>
  <si>
    <t>Utilisez-vous dâ€™autres pratiques (non-alimentaires) de gestion du bÃ©tail?</t>
  </si>
  <si>
    <t>SpÃ©cifiez lesquelles et pour quels animaux</t>
  </si>
  <si>
    <t>Est-ce que le nombre et la varietÃ© de votre bÃ©tail suffisent-ils Ã  pourvoir aux besoins de votre systÃ¨me agricole?</t>
  </si>
  <si>
    <t>Quelle est l'importance d'avoir un ensemble de types de bÃ©tails diffÃ©rents pour votre systÃ¨me agricole?</t>
  </si>
  <si>
    <t>Dans quelle mesure Ãªtes-vous capable dâ€™amÃ©liorer vos animaux afin de rÃ©pondre aux besoins du systÃ¨me agricole?</t>
  </si>
  <si>
    <t>Quelle est lâ€™importance de la selection gÃ©nÃ©tique/Ã©levage du bÃ©tail pour votre systÃ¨me agricole?</t>
  </si>
  <si>
    <t>Est-ce que la combinaison d'aliments complÃ©mentaires et de paturage de votre bÃ©tail suffit Ã  satisfaire les besoins de vos animaux?</t>
  </si>
  <si>
    <t>Quelle est lâ€™importance de lâ€™alimentation  du bÃ©tail pour votre systÃ¨me agricole?</t>
  </si>
  <si>
    <t>Sources de semences/ matÃ©riel vÃ©gÃ©tal (vignes, branches. )</t>
  </si>
  <si>
    <t>Sources de bÃ©tail (mÃ¢les amÃ©liorateurs, insÃ©mination artificielle etc...)</t>
  </si>
  <si>
    <t>Dans quelle mesure cette combinaison spÃ©cifique de sources de semences vÃ©gÃ©tales vous permet-elle de satisfaire les besoins de votre systÃ¨me agricole?</t>
  </si>
  <si>
    <t>Quelle est l'importance d'avoir accÃ¨s Ã  plusieurs sources de semences (vÃ©gÃ©tales) pour votre systÃ¨me agricole?</t>
  </si>
  <si>
    <t>Dans quelle mesure cette combinaison de sources de bÃ©tail vous permet-elle de satisfaire les besoins de votre systÃ¨me agricole?</t>
  </si>
  <si>
    <t>Quelle est l'importance d'avoir accÃ¨s Ã  plusieurs sources de bÃ©tail pour votre systÃ¨me agricole?</t>
  </si>
  <si>
    <t>Utilisez-vous des varietÃ©s non-autochtones nouvellement introduites (varietÃ©s qui sont utilisÃ©es dans la communautÃ© depuis moins de 15 ans), comme les cultivars modernes, les cultivars importÃ©s, les variÃ©tÃ©s Ã  haut rendement, les semences du secteur privÃ©, etc?</t>
  </si>
  <si>
    <t>Si oui, lesquelles (donnez le nom de la variÃ©tÃ© pour chaque culture et spÃ©cifier l'espÃ¨ce en question)?</t>
  </si>
  <si>
    <t>Quel pourcentage de vos cultures est-il constituÃ© de variÃ©tÃ©s amÃ©liorÃ©es?</t>
  </si>
  <si>
    <t>Si vous utilisez des varietÃ©s/races nouvellement introduites, pour quelles raisonsÂ le faites-vous? Si vous ne les utilisez pas, pourquoi?</t>
  </si>
  <si>
    <t>Est-ce que certaines des varietÃ©s/races nouvellement introduites se sont montrÃ©es faiblement resistantes aux stress biotiques et abiotiques locaux?</t>
  </si>
  <si>
    <t>Si oui, dÃ©crivez de quelle maniÃ¨re.</t>
  </si>
  <si>
    <t>Si oui, lesquelles?</t>
  </si>
  <si>
    <t>Est-ce que certaines plantes indigÃ¨nes (locales) sont devenues non-adaptÃ©es Ã  cause du changement climatique?</t>
  </si>
  <si>
    <t>Utilisez-vous des races non-autochtones nouvellement introduites (races qui sont utilisÃ©es dans la communautÃ© depuis moins de 30 ans), comme les races importÃ©s, les races Ã  haut rendement, etc?</t>
  </si>
  <si>
    <t>Si oui, lesquelles (donner le nom de la race pour chaque animal et spÃ©cifier l' espÃ¨ce en question)</t>
  </si>
  <si>
    <t>Quel pourcentage de vos races animales a-t-il Ã©tÃ© rÃ©cemment introduit dans votre rÃ©gion?</t>
  </si>
  <si>
    <t>Est-ce que certaines races locales sont devenues non-adaptÃ©es Ã  cause de changements du climat?</t>
  </si>
  <si>
    <t>Si oui, de quelle faÃ§on?</t>
  </si>
  <si>
    <t>Dans quelle mesure la combinaison d'espÃ¨ces locales et de celles nouvellement introduites que vous utilisez satisfait-elle les besoins de votre systÃ¨me agricole?</t>
  </si>
  <si>
    <t>Dans quelle mesure la combinaison d'espÃ¨ces ou varietÃ©s indigÃ¨nes et nouvellement introduites (ameliorÃ©es) est-elle importante pour votre systÃ¨me agricole?</t>
  </si>
  <si>
    <t>Avez-vous plantÃ© des arbres dans vos champs?</t>
  </si>
  <si>
    <t>Si non, pourquoi ?</t>
  </si>
  <si>
    <t>Combien dâ€™arbres avez-vous plantÃ©s approximativement dans votre systÃ¨me agricole ?</t>
  </si>
  <si>
    <t>De quelles espÃ¨ces?</t>
  </si>
  <si>
    <t>Avez-vous plantÃ© plusieurs variÃ©tÃ©s diffÃ©rentes dâ€™une mÃªme espÃ¨ce dâ€™arbreÂ ?</t>
  </si>
  <si>
    <t>Pour quelles raisonsÂ ?</t>
  </si>
  <si>
    <t>Pour quelles raisons avez-vous plantÃ© ces arbres?</t>
  </si>
  <si>
    <t>Bois pour charbon / bois</t>
  </si>
  <si>
    <t>Bois pour les matÃ©riaux de construction</t>
  </si>
  <si>
    <t>Arbres pour l' ombre</t>
  </si>
  <si>
    <t>Produits alimentaires (pour animaux)</t>
  </si>
  <si>
    <t>Produits alimentaires (personnes)</t>
  </si>
  <si>
    <t>Fertilisants</t>
  </si>
  <si>
    <t>RemÃ¨des naturels (animaux)</t>
  </si>
  <si>
    <t>RemÃ¨des naturels (personnes)</t>
  </si>
  <si>
    <t>Produits pour la protection des cultures (par ex. Neem)</t>
  </si>
  <si>
    <t>En gÃ©nÃ©ral quel est le pourcentage de vos terres qui est couvert  par des arbres - soit spontanÃ©s que plantÃ©s (approximativement)?</t>
  </si>
  <si>
    <t>Quelles espÃ¨ces poussent spontanÃ©ement?</t>
  </si>
  <si>
    <t>Quelle utilisation faites-vous des produits provenant de ces arbres spontanÃ©s/naturels ?</t>
  </si>
  <si>
    <t>Je ne les utilise pas</t>
  </si>
  <si>
    <t>Dans quelle mesure votre accÃ¨s aux arbres (plantÃ©s et spontanÃ©s) est-il suffisant aux besoins de votre systÃ¨me agricole?</t>
  </si>
  <si>
    <t>Quelle est lâ€™importance des arbres pour votre systÃ¨me agricole?</t>
  </si>
  <si>
    <t>Au cours des 10 derniÃ¨res annÃ©es, vous est-il arrivÃ© de perdre une  partie importantes de vos culturesÂ ?</t>
  </si>
  <si>
    <t>De quelle faÃ§on?</t>
  </si>
  <si>
    <t>Ravageurs</t>
  </si>
  <si>
    <t>SÃ¨cheresse</t>
  </si>
  <si>
    <t>Inondations</t>
  </si>
  <si>
    <t>Animaux non clÃ´turÃ©s</t>
  </si>
  <si>
    <t>Basse qualitÃ© des semences</t>
  </si>
  <si>
    <t>Comment avez-vous fait face Ã  cette perte?</t>
  </si>
  <si>
    <t>CapacitÃ©s/stratÃ©gies dâ€™adaptation internes</t>
  </si>
  <si>
    <t>Support externe</t>
  </si>
  <si>
    <t>Au cours des 10 derniÃ¨res annÃ©es, vous est-il arrivÃ© de perdre une trÃ¨s large partie de votre bÃ©tailÂ ?</t>
  </si>
  <si>
    <t>Vol de bÃ©tail</t>
  </si>
  <si>
    <t>Maladie</t>
  </si>
  <si>
    <t>Vols dâ€™animaux (par exemple, le vol de bÃ©tail)</t>
  </si>
  <si>
    <t>Dans quelle mesure avez-vous Ã©tÃ© capable d'attenuer les impacts nÃ©gatifs de ces pertes?</t>
  </si>
  <si>
    <t>Dans quelle mesure ces Ã©vÃ©nements ont-ils endommagÃ© votre systÃ¨me agricole?</t>
  </si>
  <si>
    <t>Si oui, comment? - Si non, pourquoi?</t>
  </si>
  <si>
    <t>Si oui, comment vous ont-elles Ã©tÃ© transmises?</t>
  </si>
  <si>
    <t>Est-ce que la tenue de vos registres vous permet de comprendre et dâ€™observer les tendances dans le tempsÂ ?</t>
  </si>
  <si>
    <t>Quelle est lâ€™importance de la tenue de registres pour votre systÃ¨me agricole?</t>
  </si>
  <si>
    <t>Est-ce que les bÃ¢timents suivants sont prÃ©sents dans votre communautÃ©?</t>
  </si>
  <si>
    <t>Pouvez-vous accÃ©der Ã  ces batiments dans votre communautÃ©?</t>
  </si>
  <si>
    <t>Elaborer</t>
  </si>
  <si>
    <t>Dans quelle mesure ces bÃ¢timents remplissent-ils leur fonction?</t>
  </si>
  <si>
    <t>Quelle est l'importance de ces bÃ¢timents pour votre systÃ¨me agricole?</t>
  </si>
  <si>
    <t>Etes-vous Ã  connaissance du phÃ©nomÃ¨ne de changement climatiqueÂ ?</t>
  </si>
  <si>
    <t>Avez- vous observÃ© des changements du climat au cours des derniÃ¨res annÃ©esÂ ?</t>
  </si>
  <si>
    <t>Si oui, quels changements avez-vous observÃ©?</t>
  </si>
  <si>
    <t>Augmentation des prÃ©cipitations</t>
  </si>
  <si>
    <t>Diminution des prÃ©cipitations</t>
  </si>
  <si>
    <t>Augmentation de la variabilitÃ© des prÃ©cipitations</t>
  </si>
  <si>
    <t>prÃ©cipitations tardif</t>
  </si>
  <si>
    <t>Augmentation de la tempÃ©rature</t>
  </si>
  <si>
    <t>Diminution de la tempÃ©rature</t>
  </si>
  <si>
    <t>Retard dans le dÃ©but de la saison des pluies</t>
  </si>
  <si>
    <t>Raccourcissement de la saison des pluies</t>
  </si>
  <si>
    <t>infestations de ravageurs exceptionnel</t>
  </si>
  <si>
    <t>Si oui, quel a Ã©tÃ© l'impact de ces changements sur votre systÃ¨me agricoleÂ ?</t>
  </si>
  <si>
    <t>Avez-vous des moyens de prÃ©voir les variations du climatÂ ?</t>
  </si>
  <si>
    <t>Si oui, comment?</t>
  </si>
  <si>
    <t>Avez-vous accÃ¨s Ã  des services de prÃ©visions  mÃ©tÃ©orologique (y compris des informations prÃ©ventives sur des menaces climatiques potentielles, sÃ©cheresses,  pluies tardives)?</t>
  </si>
  <si>
    <t>Si oui, Ã©laborer sur la qualitÃ© de l'accÃ¨s Ã  ces informations. Si vous n'y avez pas accÃ¨s, pour quelle raison?</t>
  </si>
  <si>
    <t>Dans quelle mesure votre accÃ¨s aux informations mÃ©trologiques satisfait-il les besoins de votre systÃ¨me agricole?</t>
  </si>
  <si>
    <t>Quelle est lâ€™importance des informations mÃ©tÃ©orologiques pour votre systÃ¨me agricole?</t>
  </si>
  <si>
    <t>Avez-vous accÃ¨s Ã  des informations concernant les pratiques culturales et d'Ã©levageÂ ?</t>
  </si>
  <si>
    <t>Si oui, comment obtenez-vous ces informations?</t>
  </si>
  <si>
    <t>Journal</t>
  </si>
  <si>
    <t>TÃ©lÃ©vision</t>
  </si>
  <si>
    <t>Agent de Vulgarisation</t>
  </si>
  <si>
    <t>CEP/CEAP</t>
  </si>
  <si>
    <t>Autres paysans/pasteurs</t>
  </si>
  <si>
    <t>Elaborer sur les limites de votre accÃ¨s Ã  ce type d'information (si applicable)</t>
  </si>
  <si>
    <t>Dans quelle mesure ces informations sur les pratiques culturales ont Ã©tÃ©s utiles pour votre systÃ¨me agricole?</t>
  </si>
  <si>
    <t>Quelle est lâ€™importance de ces informations en terms dâ€™adaptation aux changements climatiques?</t>
  </si>
  <si>
    <t>Utilisez-vous des pratiques de contrÃ´le des maladies pour vos animaux/bÃ©tail ?</t>
  </si>
  <si>
    <t>En quelle dose les utilisez-vous? (ml/ animal)</t>
  </si>
  <si>
    <t>Si oui, quels types dâ€™antibiotiques?</t>
  </si>
  <si>
    <t>Si non, pourquoi ne l'utilisez-vous pas?</t>
  </si>
  <si>
    <t>Dans quelle mesure Ãªtes-vous capable de contrÃ´ler les maladies chez vos animaux?</t>
  </si>
  <si>
    <t>Quelle est lâ€™importance du contrÃ´le des maladies pour votre systÃ¨me agricole?</t>
  </si>
  <si>
    <t>Est-ce que vous utilisez des pratiques pour la gestion des dÃ©prÃ©dateurs/maladies dans vos cultures?</t>
  </si>
  <si>
    <t>Quelles pratiques pur le contrÃ´le des dÃ©prÃ©dateurs avez-vous utilisÃ© au cours de la derniÃ¨re saison culturale?</t>
  </si>
  <si>
    <t>Pesticides naturels (par exemple extrait de Neem)</t>
  </si>
  <si>
    <t>VariÃ©tÃ©s ou semences rÃ©sistantes aux dÃ©prÃ©dateurs</t>
  </si>
  <si>
    <t>MÃ©thodes de lutte biologique (par exemple parasitoÃ¯des, coccinelles)</t>
  </si>
  <si>
    <t>Pesticides de synthÃ¨se</t>
  </si>
  <si>
    <t>Rotation des cultures afin de rÃ©duire la prÃ©sence de mauvaises herbes et le dÃ©veloppement des dÃ©prÃ©dateurs</t>
  </si>
  <si>
    <t>Eclaircissement des plants</t>
  </si>
  <si>
    <t>Capture  Ã  la main des dÃ©prÃ©dateurs trouvÃ©s sur les plantes</t>
  </si>
  <si>
    <t>Traitement en pÃ©piniÃ¨re</t>
  </si>
  <si>
    <t>Utilisation de piÃ¨ges ou de plantes piÃ¨ge</t>
  </si>
  <si>
    <t>Pourquoi avez-vous dÃ©cidÃ© d'utiliser cet ensemble spÃ©cifique de pratiques de gestion des dÃ©prÃ©dateurs?</t>
  </si>
  <si>
    <t>Quelles contraintes avez-vous rencontrÃ©es lors de lâ€™application des pratiques de controle des dÃ©prÃ©dateurs/maladiesÂ ?</t>
  </si>
  <si>
    <t>Dans quelle mesure les pratiques utilisÃ©es permettent- elles une  gestion satisfaisante des deprÃ©dateurs et maladies ?</t>
  </si>
  <si>
    <t>Quelle est lâ€™importance du contrÃ´le des dÃ©prÃ©dateurs/maladies pour votre systÃ¨me agricole?</t>
  </si>
  <si>
    <t>Insecticide</t>
  </si>
  <si>
    <t>Herbicide</t>
  </si>
  <si>
    <t>Fongicide</t>
  </si>
  <si>
    <t>Au cours de la derniÃ¨re saison, avec quelle frÃ©quence avez-vous utilisÃ© un Ã©quipement protectif?</t>
  </si>
  <si>
    <t>Pourquoi?</t>
  </si>
  <si>
    <t>Si oui, quel type dâ€™Ã©quipement utlisez-vous? (lunettes protectives, gants, masque..)</t>
  </si>
  <si>
    <t>Lunettes protectives</t>
  </si>
  <si>
    <t>Gants</t>
  </si>
  <si>
    <t>masquer</t>
  </si>
  <si>
    <t>veste</t>
  </si>
  <si>
    <t>Autre</t>
  </si>
  <si>
    <t>Que faites-vous des emballages aprÃ¨s leur utilisation?</t>
  </si>
  <si>
    <t>DonnÃ©s Ã  des receveurs (tels que des centres de recyclage)</t>
  </si>
  <si>
    <t>JetÃ©s Ã  la poubelle</t>
  </si>
  <si>
    <t>RÃ©utilisÃ©s</t>
  </si>
  <si>
    <t>JetÃ©s par terre</t>
  </si>
  <si>
    <t>JetÃ©s prÃ¨s dâ€™un cours dâ€™eau</t>
  </si>
  <si>
    <t>Dans quelle mesure l' utilisation de pesticides de synthÃ¨se vous permet-elle de contrÃ´ler les ravageurs de maniÃ¨re efficace?</t>
  </si>
  <si>
    <t>Quelle est lâ€™importance des pesticides de synthÃ¨se pour votre systÃ¨me agricole?</t>
  </si>
  <si>
    <t>Cultivez-vous des cultures en association?</t>
  </si>
  <si>
    <t>Sur quel pourcentage de votre terre plantez-vous des cultures en association?</t>
  </si>
  <si>
    <t>Est-ce que vous cultivez des plantes en association avec de lâ€™aquaculture (p. ex. rizipisciculture)Â ?</t>
  </si>
  <si>
    <t>Donner plus de dÃ©tails</t>
  </si>
  <si>
    <t>A quel point la combinaison spatiale de vos cultures est-elle adaptÃ©e aux besoins de votre systÃ¨me agricole?</t>
  </si>
  <si>
    <t>Quelle est lâ€™importance de cultiver des plantes en association (et d'intÃ©grer diffÃ©rents Ã©lÃ©ments de votre systÃ¨me agricole) pour votre systÃ¨me agricole?</t>
  </si>
  <si>
    <t>ÃŠtes-vous connaissance de politiques ou de programmes gouvernementaux sur le changement climatique et l'agriculture durable qui vous concernent?</t>
  </si>
  <si>
    <t>Si oui, s'il vous plaÃ®t dÃ©crire ce qui est de leur impact pour vous</t>
  </si>
  <si>
    <t>Aucune</t>
  </si>
  <si>
    <t>Argent /soutien direct</t>
  </si>
  <si>
    <t>Ã‰ducation/Fomation</t>
  </si>
  <si>
    <t>Prend une photo</t>
  </si>
  <si>
    <t>Comment est utile le soutien du gouvernement Ã  votre vie?</t>
  </si>
  <si>
    <t>Quelle est l'importance soutien du gouvernement pour votre vie?</t>
  </si>
  <si>
    <t>Quelle est l'importance de ces rÃ¨gles Ã  votre vie?</t>
  </si>
  <si>
    <t>Ces rÃ¨gles ont un impact positif sur vos moyens de subsistance?</t>
  </si>
  <si>
    <t>Quelle importance ont ces rÃ¨gles pour votre vie?</t>
  </si>
  <si>
    <t>Type de point dâ€™eau utilisÃ©</t>
  </si>
  <si>
    <t>Distance Ã  parcourir pour le point dâ€™eau le plus proche de votre maison (en mÃ¨tres ou en km, prÃ©ciser):</t>
  </si>
  <si>
    <t>Temps nÃ©cessaire pour aller chercher lâ€™eau au point le plus proche, Ã  pied (en min) (y compris le temps nÃ©cessaire pour marcher et celui pour puiser lâ€™eau)</t>
  </si>
  <si>
    <t>Est-ce que votre accÃ¨s Ã  lâ€™eau est suffisant pour satisfaire les besoins quantitatifs en eau de votre systÃ¨me agricoleÂ ?</t>
  </si>
  <si>
    <t>Dans quelle mesure est-ce important d'avoir accÃ¨s aux points dâ€™eau  pour votre systÃ¨me agricole?</t>
  </si>
  <si>
    <t>Dans votre systÃ¨me agricole et votre mÃ©nage, utilisez-vous des pratiques ou techniques de conservation de lâ€™eauÂ (cochez les rÃ©ponses applicables)?</t>
  </si>
  <si>
    <t>Citernes (rÃ©servoirs de collecte dâ€™eau)</t>
  </si>
  <si>
    <t>Irrigation â€“ canaliser lâ€™eau</t>
  </si>
  <si>
    <t>Fosses de plantation et diguettes en pierre</t>
  </si>
  <si>
    <t>FossÃ©s de rÃ©tention dâ€™eau, murets en pierre, bandes de vÃ©gÃ©tation, lignes de contours et fossÃ©s (sillons)</t>
  </si>
  <si>
    <t>Arrosage des plantes tÃ´t le matin ou en soirÃ©e (lorsque que la tempÃ©rature descend)</t>
  </si>
  <si>
    <t>Terrassement</t>
  </si>
  <si>
    <t>Paillage (disposition sur le sol dâ€™une couche mince dâ€™origine vÃ©gÃ©tale)</t>
  </si>
  <si>
    <t>Cultures de couverture</t>
  </si>
  <si>
    <t>Irrigation goutte Ã  goutte</t>
  </si>
  <si>
    <t>FossÃ© d'Ã©coulement/canaux (pour drainer)</t>
  </si>
  <si>
    <t>Barrages</t>
  </si>
  <si>
    <t>Dans quelle mesure les pratiques de conservation de lâ€™eau utilisÃ©es vous permettent-elles dâ€™Ã©conomiser de lâ€™eau dans votre systÃ¨me agricoleÂ ?</t>
  </si>
  <si>
    <t>Quelle est lâ€™importance de la conservation de lâ€™eau pour votre systÃ¨me agricoleÂ et consommation domestique?</t>
  </si>
  <si>
    <t>Si oui, expliquerÂ la nature du problÃ¨me</t>
  </si>
  <si>
    <t>Est-ce que votre eau est propre Ã  la consommation humaine?</t>
  </si>
  <si>
    <t>Est-ce que votre eau est propre Ã  la consommation animaleÂ ?</t>
  </si>
  <si>
    <t>Est-ce que votre eau est propre Ã  lâ€™utilisation agricoleÂ ?</t>
  </si>
  <si>
    <t>Quelle est lâ€™importance de la qualitÃ© de lâ€™eau pour votre systÃ¨me agricoleÂ ?</t>
  </si>
  <si>
    <t>Parcelles privÃ©es (ha.)</t>
  </si>
  <si>
    <t>Terrain communautaire / terres coutumiÃ¨res (ha.)</t>
  </si>
  <si>
    <t>Terre appartenant au gouvernement (en ha)</t>
  </si>
  <si>
    <t>Quels sont les facteurs qui limitent votre accÃ¨s Ã  la terre?</t>
  </si>
  <si>
    <t>Est-ce que votre accÃ¨s Ã  la terre est adÃ©quat pour la subsistance de votre mÃ©nageÂ ?</t>
  </si>
  <si>
    <t>Quelle est lâ€™importance de lâ€™accÃ¨s aux terrains communaux collectifs pour votre mÃ©nageÂ ?</t>
  </si>
  <si>
    <t>Combien de types de sols pouvez-vous observer dans votre champ (approximativement)?</t>
  </si>
  <si>
    <t>Est-ce que le sol dans vos champs est</t>
  </si>
  <si>
    <t>Sableux?</t>
  </si>
  <si>
    <t>Limoneux?</t>
  </si>
  <si>
    <t>ArgileuxÂ ?</t>
  </si>
  <si>
    <t>Pierreux?</t>
  </si>
  <si>
    <t>Ne sais pas</t>
  </si>
  <si>
    <t>En moyenne, votre sol est-il riche en matiÃ¨re organique du sol?</t>
  </si>
  <si>
    <t>En gÃ©nÃ©ral, votre sol est-il fertile?</t>
  </si>
  <si>
    <t>Dans quelle mesure lâ€™Ã©tat de fertilitÃ© de votre sol affecte-t-il votre systÃ¨me agricoleÂ ?</t>
  </si>
  <si>
    <t>Ã‰tendueÂ (%Â de vos terres)</t>
  </si>
  <si>
    <t>DegrÃ©/intensitÃ©</t>
  </si>
  <si>
    <t>Tendance</t>
  </si>
  <si>
    <t>Est-ce que la terre Ã  laquelle vous avez accÃ¨s convient  Ã  vos activitÃ©s agricoles?</t>
  </si>
  <si>
    <t>Quel impact la dÃ©gradation des terres a-t-elle sur votre systÃ¨me d'agricole?</t>
  </si>
  <si>
    <t>Utilisez-vous des pratiques de gestion des terres?</t>
  </si>
  <si>
    <t>Quelles approches utilisez-vous pour  la gestion des terres?</t>
  </si>
  <si>
    <t>IntÃ©gration agro-sylvo-zootechnique</t>
  </si>
  <si>
    <t>Haute intensitÃ© de main d'Å“uvre</t>
  </si>
  <si>
    <t>AmÃ©nagement intÃ©grÃ© des bassins versants</t>
  </si>
  <si>
    <t>Courbes de niveau</t>
  </si>
  <si>
    <t>Foyers amÃ©liorÃ©s</t>
  </si>
  <si>
    <t>Quels sont selon vous les principales causes de la dÃ©gradation des sols / terres?</t>
  </si>
  <si>
    <t>La culture des sols vulnÃ©rables</t>
  </si>
  <si>
    <t>Labourage</t>
  </si>
  <si>
    <t>PÃ©riode de jachÃ¨re trop court</t>
  </si>
  <si>
    <t>Embroussaillement</t>
  </si>
  <si>
    <t>Expansion des Ã©tablissements</t>
  </si>
  <si>
    <t>Nombre excessif de bÃ©tail</t>
  </si>
  <si>
    <t>ActivitÃ©s industrielles</t>
  </si>
  <si>
    <t>Mesures de contrÃ´le de l'Ã©rosion manquantes</t>
  </si>
  <si>
    <t>BrÃ»ler</t>
  </si>
  <si>
    <t>Arrosage excessif</t>
  </si>
  <si>
    <t>Propagation des mauvaise herbe et des espÃ¨ces envahissantes</t>
  </si>
  <si>
    <t>Conversion en terres agricoles</t>
  </si>
  <si>
    <t>SurpÃ¢turage</t>
  </si>
  <si>
    <t>Surexploitation des eaux souterraines</t>
  </si>
  <si>
    <t>Machinerie lourde</t>
  </si>
  <si>
    <t>Utilisation inappropriÃ©e des engrais et des produits agrochimiques</t>
  </si>
  <si>
    <t>Drainage insuffisant</t>
  </si>
  <si>
    <t>Foresterie commerciale</t>
  </si>
  <si>
    <t>Excessive rÃ©colte du bois</t>
  </si>
  <si>
    <t>Variation de la composition de l'Ã©levage</t>
  </si>
  <si>
    <t>Dans quelle mesure les pratiques dâ€™amÃ©lioration de la terre utilisÃ©es amÃ©liorent-elles la qualitÃ© de vos solsÂ ?</t>
  </si>
  <si>
    <t>Quelle est l'importance des pratiques de gestion des terres pour votre systÃ¨me agricole?</t>
  </si>
  <si>
    <t>Y-a-t-il des lÃ©gumineuses sur votre terrainÂ ?</t>
  </si>
  <si>
    <t>Quelle espÃ¨ce/type?</t>
  </si>
  <si>
    <t>Si oui, avez-vous plantÃ© ces lÃ©gumineuses sur votre terrain?</t>
  </si>
  <si>
    <t>Si oui, dans quel but?</t>
  </si>
  <si>
    <t>Dans quelle mesure les lÃ©gumineuses plantÃ©es ont influencÃ© le rendement de votre systÃ¨me ?</t>
  </si>
  <si>
    <t>Quelle est lâ€™importance des plantes lÃ©gumineuses pour votre systÃ¨me agricoleÂ ?</t>
  </si>
  <si>
    <t>Est-ce que votre parcelle est bordÃ©e par un terrain  en friche sauvage/non-amÃ©nagÃ©Â ?</t>
  </si>
  <si>
    <t>Si oui, y a-t-il beaucoup de plantes et d'insectes sur ces terrains?</t>
  </si>
  <si>
    <t>Elaborer sur les type d'Ã©spÃ¨ces observÃ©s</t>
  </si>
  <si>
    <t>Est-ce que la prÃ©sence de zones de vÃ©gÃ©tation sauvage rÃ©duit les pertes de rÃ©coltes dues aux dÃ©prÃ©dateursÂ ?</t>
  </si>
  <si>
    <t>Est-ce que la prÃ©sence de terrain en friche non-amenagÃ©/sauvage est importante pour votre systÃ¨me agricoleÂ ?</t>
  </si>
  <si>
    <t>Cuisiner</t>
  </si>
  <si>
    <t>Chauffage</t>
  </si>
  <si>
    <t>Eclairage</t>
  </si>
  <si>
    <t>Machines</t>
  </si>
  <si>
    <t>Est-ce que les sources dâ€™Ã©nergie utilisÃ©es pourvoient aux besoins de votre systÃ¨me agricoleÂ ?</t>
  </si>
  <si>
    <t>Quelle est lâ€™importance d'avoir accÃ¨s Ã  lâ€™Ã©nergie pour votre systÃ¨me agricole (en considerant cuisine, chauffage, Ã©clairage et machines)Â ?</t>
  </si>
  <si>
    <t>Utilisez-vous des pratiques pour Ã©conomiser l'Ã©nergie?</t>
  </si>
  <si>
    <t>Le cas Ã©chÃ©ant, pourquoi?</t>
  </si>
  <si>
    <t>Quelles mÃ©thodes utilisez-vous?</t>
  </si>
  <si>
    <t>Ampoules Ã  faible consommation d'Ã©nergie</t>
  </si>
  <si>
    <t>Recyclage/rÃ©utilisation(par exemple de bois combustible pour en faire du charbon)</t>
  </si>
  <si>
    <t>Des cuisiniÃ¨res Ã©conomes en Ã©nergie (pour cuisiner)</t>
  </si>
  <si>
    <t>Dans quelle mesure  ces techniques  vous permettent-elles de faire des Ã©conomies dâ€™Ã©nergieÂ ?</t>
  </si>
  <si>
    <t>Quelle est lâ€™importance dâ€™Ã©conomiserÂ lâ€™Ã©nergie pour votre systÃ¨me agricoleÂ ?</t>
  </si>
  <si>
    <t>Avez-vous utilisÃ© des engrais synthÃ©tiques pendant cette saisonÂ ?</t>
  </si>
  <si>
    <t>Avant d'utiliser les engrais, vÃ©rifiez-vous le sol et les plantes pour voir si elles en ont besoin?</t>
  </si>
  <si>
    <t>Je ne le veux pas (expliquer pourquoi)</t>
  </si>
  <si>
    <t>Trop cher</t>
  </si>
  <si>
    <t>Trop loin/difficultÃ© dâ€™accÃ¨s</t>
  </si>
  <si>
    <t>Manque de connaissances sur comment les utiliser</t>
  </si>
  <si>
    <t>Pas disponible</t>
  </si>
  <si>
    <t>Est-ce-que votre accÃ¨s aux engrais inorganiques est suffisant pour les besoins de votre systÃ¨me agricole?</t>
  </si>
  <si>
    <t>Quelle est l'importance dâ€™avoir accÃ¨s Ã  des sources dâ€™engrais synthÃ©tiquesÂ pour votre systÃ¨me agricole ?</t>
  </si>
  <si>
    <t>Avez-vous utilisÃ© des engrais naturels pendant cette saisonÂ ?</t>
  </si>
  <si>
    <t>Si non, pourquoi?</t>
  </si>
  <si>
    <t>Si oui, les prÃ©parez-vous vous-mÃªmeÂ ?</t>
  </si>
  <si>
    <t>Utilisez-vous des cultures de couverture?</t>
  </si>
  <si>
    <t>Si vous utilisez des cultures de couvertures, lesquelles?</t>
  </si>
  <si>
    <t>Si oui, faites-vous autres usages des cultures de couverture (comme fourrage, bois, nourriture, etc)?</t>
  </si>
  <si>
    <t>En gÃ©neral, quelles sources d'engrais utilisez-vous ?</t>
  </si>
  <si>
    <t>SystÃ¨me agricole</t>
  </si>
  <si>
    <t>Magasin/boutique</t>
  </si>
  <si>
    <t>Assistance</t>
  </si>
  <si>
    <t>Amis/voisins/famille</t>
  </si>
  <si>
    <t>Agent vulgarisateur</t>
  </si>
  <si>
    <t>Directement du vendeur (par exemple si vous rencontrez quelqu'un directement dans votre exploitation)</t>
  </si>
  <si>
    <t>En gÃ©nÃ©ral, est-ce que votre accÃ¨s aux engrais naturels satisfait les besoinsÂ de votre systÃ¨me agricole?</t>
  </si>
  <si>
    <t>Quelle est l'importance d'avoir accÃ¨s Ã  des sources d'engrais naturels pour votre systÃ¨me agricole?</t>
  </si>
  <si>
    <t>Approximativement, quel pourcentage de vos champs est couvert par des mauvaises herbes?</t>
  </si>
  <si>
    <t>Dans vos champs, quelles pratiques de gestion des mauvaises herbes utilisez-vous?</t>
  </si>
  <si>
    <t>DÃ©sherbage manuel</t>
  </si>
  <si>
    <t>Herbicides</t>
  </si>
  <si>
    <t>Autres cultures</t>
  </si>
  <si>
    <t>PÃ¢turage du bÃ©tail</t>
  </si>
  <si>
    <t>Combien de types dâ€™espÃ¨ces invasives de mauvaises herbes (espÃ¨ces allogÃ¨nes trÃ¨s courantes qui affectent nÃ©gativement une rÃ©gion de faÃ§on Ã©conomique, environnementale et/ou Ã©cologique), telles que le Striga, avez-vous observÃ© dans vos champs ces 10 derniÃ¨res annÃ©esÂ ?</t>
  </si>
  <si>
    <t>Est-ce que ces espÃ¨ces de mauvaise herbes affectent nÃ©gativement vos culturesÂ ?</t>
  </si>
  <si>
    <t>Comment?</t>
  </si>
  <si>
    <t>toxicitÃ©</t>
  </si>
  <si>
    <t>sur-concurrentielles</t>
  </si>
  <si>
    <t>Empeche la croissance des cultures</t>
  </si>
  <si>
    <t>Reduction de la croissance des cultures</t>
  </si>
  <si>
    <t>Attirer les ravageurs</t>
  </si>
  <si>
    <t>Quelles espÃ¨ces?</t>
  </si>
  <si>
    <t>Dans quelle mesure les mÃ©thodes utilisÃ©es sont-elles efficace pour rÃ©duire les impacts nÃ©gatifs des mauvaise herbes sur votre systÃ¨me agricole?</t>
  </si>
  <si>
    <t>Dans quelle mesure ces espÃ¨ces invasives sont-elles prÃ©judiciables Ã  votre systÃ¨me agricoleÂ ?</t>
  </si>
  <si>
    <t>ÃŠtes-vous membre d'un groupe, dâ€™une organisation ou dâ€™une association?</t>
  </si>
  <si>
    <t>Participation</t>
  </si>
  <si>
    <t>Nom de lâ€™organisation</t>
  </si>
  <si>
    <t>Niveau de participation</t>
  </si>
  <si>
    <t>Est-ce que certains de ces groupes ont Ã©tÃ© initiÃ©s par la communautÃ©?</t>
  </si>
  <si>
    <t>Pensez-vous que le(s) groupe(s) duquel vous faites partie a la capacitÃ© d'influencer les politiques du grouvernement?</t>
  </si>
  <si>
    <t>En rÃ¨gle gÃ©nÃ©rale, dans quelle mesure est-ce que ces groupes vous apportent-ils des avantagesÂ ?</t>
  </si>
  <si>
    <t>Au niveau de votre systÃ¨me agricole, considÃ©rez-vous important d'etre membre d'un groupeÂ ?</t>
  </si>
  <si>
    <t>Dans quelle mesure faire partie de ces groupes vous a donnÃ© des connaissances pour amÃ©liorer votre systÃ¨me agricoleÂ ?</t>
  </si>
  <si>
    <t>Quelle est lâ€™importance des informations reÃ§ues Ã  travers ces groupes pour votre systÃ¨me agricoleÂ ?</t>
  </si>
  <si>
    <t>Est-ce que quelqu'un dans votre mÃ©nage a consommÃ© l'aliment en question au cours des dernieres 24 heures?</t>
  </si>
  <si>
    <t>SpÃ©cifier la source principale de ce type d'aliment la semaine derniÃ¨re.</t>
  </si>
  <si>
    <t>CÃ©rÃ©ales</t>
  </si>
  <si>
    <t>tubercules</t>
  </si>
  <si>
    <t>Ajouter toute autre information Ã  propos de votre alimentation ou celle de votre mÃ©nage</t>
  </si>
  <si>
    <t>Est-ce que la nourriture que vous avez mangÃ©e hier Ã©tait suffisante pour couvrir les besoinsÂ  de votre mÃ©nage?</t>
  </si>
  <si>
    <t>Quelle est lâ€™importance de la diversitÃ© de la nourriture consommÃ©e pour l'alimentation de votre mÃ©nage?</t>
  </si>
  <si>
    <t>Est-ce que la situation de la sÃ©curitÃ© alimentaire de votre mÃ©nage est suffisamment sans danger ?</t>
  </si>
  <si>
    <t>Quelle est lâ€™importance de la sÃ©curitÃ© alimentaire pour votre mÃ©nage ?</t>
  </si>
  <si>
    <t>Est-ce que la situation fonciÃ¨re par rapport Ã  la propriÃ©tÃ© terrienne et le logement de votre mÃ©nage est suffisamment sans danger ?</t>
  </si>
  <si>
    <t>Quelle est lâ€™importance de la sÃ©curitÃ© fonciÃ¨re pour votre mÃ©nage ?</t>
  </si>
  <si>
    <t>Combien de fois?</t>
  </si>
  <si>
    <t>Nature de la perturbation</t>
  </si>
  <si>
    <t>Ressources utilisÃ©es pour rÃ©pondre Ã  ces perturbations</t>
  </si>
  <si>
    <t>Avez-vous changÃ© votre comportement en rÃ©ponse Ã  ces perturbations?</t>
  </si>
  <si>
    <t>Avez-vous changÃ© vos habitudes en rÃ©ponse au changement climatique?</t>
  </si>
  <si>
    <t>Dans quelle mesure vos rÃ©ponses vous ont-elles permit de rÃ©pondre aux perturbations?</t>
  </si>
  <si>
    <t>Dans quelle mesure ces perturbations ont-elles touchÃ© votre systÃ¨me agricole?</t>
  </si>
  <si>
    <t>Avez-vous accÃ¨s Ã  des services vÃ©tÃ©rinaires?</t>
  </si>
  <si>
    <t>DÃ©crivez les services auxquels vous avez accÃ¨s et leur niveau de qualitÃ©.</t>
  </si>
  <si>
    <t>Votre accÃ¨s aux services vÃ©tÃ©rinaires rÃ©pond-t-il aux besoins de votre systÃ¨me agricole?</t>
  </si>
  <si>
    <t>Quelle est l'importance d'avoir accÃ¨s Ã  des services vÃ©tÃ©rinaires pour votre systÃ¨me agricole?</t>
  </si>
  <si>
    <t>Dans le passÃ©, quand il y a eu des enjeux ou des problÃ©matiques communes touchant votre village ou communautÃ©, combien de fois vous Ãªtes-vous rÃ©unis avec d'autres membres de votre communautÃ© pour y faire face?</t>
  </si>
  <si>
    <t>Dans quelle mesure ces actions ont-elles contribuÃ© Ã  la rÃ©solution du problÃ¨me?</t>
  </si>
  <si>
    <t>Dans quelle mesure ces actions sont- elles importantes pour votre systÃ¨me agricoleÂ ?</t>
  </si>
  <si>
    <t>Avez-vous accÃ¨s Ã  un marchÃ© local?</t>
  </si>
  <si>
    <t>Dans quelle mesure lâ€™accÃ¨s aux marchÃ©s rÃ©pond-t-il Ã  vos besoins (achats, vente, accÃ¨s Ã  la nourriture) ?</t>
  </si>
  <si>
    <t>Quelle est lâ€™importance d'avoir accÃ¨s Ã  un marchÃ© local pour votre systÃ¨me agricoleÂ ?</t>
  </si>
  <si>
    <t>Si oui, pour quels produitsÂ ?</t>
  </si>
  <si>
    <t>Si oui, quelles culturesÂ ?</t>
  </si>
  <si>
    <t>Si oui,  quels produitsÂ ?</t>
  </si>
  <si>
    <t>Si oui, dÃ©crire le type dâ€™accord ou de contrat avec l'acheteur, par ex. Ã  quel moment le contrat est Ã©tabli, les arrangements pour le paiement, ect</t>
  </si>
  <si>
    <t>Est-ce que le nombre et la qualitÃ© des vendeurs suffisent-ils Ã  satisfaire les besoins de votre systÃ¨me agricole?</t>
  </si>
  <si>
    <t>Quelle est lâ€™importance pour votre subsistance dâ€™avoir plusieurs vendeurs disponibles?</t>
  </si>
  <si>
    <t>Avez-vous eu accÃ¨s Ã  des informations sur les prix du marchÃ©Â pendant la derniÃ¨re saison?</t>
  </si>
  <si>
    <t>Si oui, quel type dâ€™informationÂ ?</t>
  </si>
  <si>
    <t>Si les informations obtenues nâ€™Ã©taient pas satisfaisantes, pour quelle raisonÂ ?</t>
  </si>
  <si>
    <t>Dans quelle mesure votre accÃ¨s aux informations sur le marchÃ© satisfait-il les besoins votre systÃ¨me agricoleÂ ?</t>
  </si>
  <si>
    <t>Quelle est lâ€™importance de lâ€™accÃ¨s aux informations sur le marchÃ© pour votre systÃ¨me agricole?</t>
  </si>
  <si>
    <t>Est-ce que vos cultures ou animaux principaux sont assurÃ©s contre la perte?</t>
  </si>
  <si>
    <t>Si oui, quâ€™est-ce qui est assurÃ©?</t>
  </si>
  <si>
    <t>Si oui, avez-vous dÃ©jÃ  fait une rÃ©clamation auprÃ¨s de votre assuranceÂ ?</t>
  </si>
  <si>
    <t>Qui fournit lâ€™assuranceÂ ?</t>
  </si>
  <si>
    <t>Si vos cultures ou bÃ©tail ne sont pas assurÃ©s, pourquoi est-ce le cas?</t>
  </si>
  <si>
    <t>Est-ce que votre accÃ¨s Ã  des mÃ©chanismes d'assurance est-il satisfaisantÂ ?</t>
  </si>
  <si>
    <t>Quelle est lâ€™importance d'avoir une assurance pour votre systÃ¨me agricoleÂ ?</t>
  </si>
  <si>
    <t>Si nÃ©cessaire, Ã©laborer sur l'importance de cet actif</t>
  </si>
  <si>
    <t>Est-ce que cette combinaison de capitaux est adÃ©quate pour supporter votre systÃ¨me agricoleÂ ?</t>
  </si>
  <si>
    <t>Dans quelle mesure la diversitÃ© de vos capitaux productifs est-elle importante pour votre systÃ¨me agricole?</t>
  </si>
  <si>
    <t>Si nÃ©cessaire, expliquez pourquoi il est difficile d'obtenir certains de ces intrants</t>
  </si>
  <si>
    <t>Dans quelle mesure les intrants agricoles locaux auxquels vous avez accÃ©s satisfaient-ils les besoins de votre systÃ¨me agricole?</t>
  </si>
  <si>
    <t>Quelle est l'importance d'avoir accÃ¨s Ã  des intrants agricoles locaux pour votre systÃ¨me agricole?</t>
  </si>
  <si>
    <t>D'une maniÃ¨re gÃ©nÃ©rale,considÃ©rez-vous pouvoir faire confiance Ã  la plupart des personnes, ou bien au contraire considÃ©rez-vous que l'on ne peut pas Ãªtre trop prudent dans les relations avec les autres?</t>
  </si>
  <si>
    <t>Dans votre village/voisinage, faÃ®tes-vous gÃ©nÃ©ralement confiance aux autres pour prÃªter et emprunter de l'argent?</t>
  </si>
  <si>
    <t>Expliquer pourquoi</t>
  </si>
  <si>
    <t>Si un projet communautaire ne vous apporte aucun bÃ©nÃ©fice directe, mais qu'il prÃ©sente des avantages pour beaucoup d'autres membres de votre village/communautÃ©, contribueriez-vous au projet avec du temps ou de l'argent ? (sÃ©lectionner les contributions que vous apporteriez)</t>
  </si>
  <si>
    <t>Temps</t>
  </si>
  <si>
    <t>Argent</t>
  </si>
  <si>
    <t>Elaborer sur la contribution que vous seriez prets Ã  faire</t>
  </si>
  <si>
    <t>Dans quelle mesure est-ce que la confiance et la coopÃ©ration sont suffisantes dans votre communautÃ©?</t>
  </si>
  <si>
    <t>Quelle est lâ€™importance de la confiance et de la coopÃ©ration au sein de la communautÃ© pour votre systÃ¨me agricole ?</t>
  </si>
  <si>
    <t>Merci de donner un exemple de comment</t>
  </si>
  <si>
    <t>Dans quelle mesure Ãªtes-vous satisfait du processus de prise de dÃ©cision dans votre mÃ©nage?</t>
  </si>
  <si>
    <t>Quelle est l'importance de la maniÃ¨re dans laquelle les dÃ©cisions sont prises pour votre systÃ¨me agricole?</t>
  </si>
  <si>
    <t>Avez-vous eu besoin d'un soutien financier au cours des 5 derniÃ¨res annÃ©es?</t>
  </si>
  <si>
    <t>Combien de fois avez-vous reÃ§u un appui financier pour vos activitÃ©s agricoles ces 5 derniÃ¨res annÃ©es ?</t>
  </si>
  <si>
    <t>Expliquer (les problÃ¨mes en particulier)</t>
  </si>
  <si>
    <t>Est-ce que ce support Ã©tait suffisant?</t>
  </si>
  <si>
    <t>Quelle est lâ€™importance dâ€™un appui financier externe pour vos activitÃ©s agricoles?</t>
  </si>
  <si>
    <t>Lâ€™annÃ©e derniÃ¨re, avez-vous vendu une partie de votre production/animaux/ semencesÂ ?</t>
  </si>
  <si>
    <t>Si oui, lesquels? (par exemple poules, sorghum, mil)</t>
  </si>
  <si>
    <t>Est-ce que le nombre dâ€™acheteurs auxquels vous avez accÃ¨s est adÃ©quat pour pourvoir aux besoins de votre systÃ¨me agricole?</t>
  </si>
  <si>
    <t>Quelle est lâ€™importance pour votre subsistence dâ€™avoir accÃ¨s Ã  une variÃ©tÃ© dâ€™acheteurs?</t>
  </si>
  <si>
    <t>Vous vendez des produits?</t>
  </si>
  <si>
    <t>Nommez les produits les plus importants que vous vendez</t>
  </si>
  <si>
    <t>Description du prix du produit (par exemple: trop bas, haut, sujet au fluctuations frÃ©quentes, imprÃ©visible)</t>
  </si>
  <si>
    <t>Les prix sont-ils assez Ã©levÃ©s (pour la vente), et assez constants pour votre subsistence?</t>
  </si>
  <si>
    <t>Dans quelle mesure les fluctuations des prix influencent-elles votre subsistanceÂ ?</t>
  </si>
  <si>
    <t>Utilisez-vous</t>
  </si>
  <si>
    <t>Est-ce que vous possÃ©dez?</t>
  </si>
  <si>
    <t>Quelle(s) utilisation(s) en faites-vousÂ ?</t>
  </si>
  <si>
    <t>Si vous ne pouvez pas avoir accÃ¨s aux TIC autant que vous voudriez, pourquoi est-ce le cas?</t>
  </si>
  <si>
    <t>Dans quelle mesure votre accÃ¨s aux TIC satisfait-ilÂ les besoins de votre systÃ¨me agricole?</t>
  </si>
  <si>
    <t>Quelle est lâ€™importance des TIC pour votre systÃ¨me agricole?</t>
  </si>
  <si>
    <t>ElÃ©ment de dÃ©pense (par ex. Ã©ducation)</t>
  </si>
  <si>
    <t>Description (par ex. frais de scolarisation)</t>
  </si>
  <si>
    <t>Combien de sources diffÃ©rentes de revenus avez-vous eu lâ€™annÃ©e derniÃ¨re?</t>
  </si>
  <si>
    <t>Sources de Revenus Agricoles</t>
  </si>
  <si>
    <t>Dans quelle mesure cette combinaison spÃ©cifique de sources de revenues vous permet-elle de satisfaire les besoins de votre systÃ¨me agricole?</t>
  </si>
  <si>
    <t>Quelle est lâ€™importance dâ€™avoir une diversification de vos sources de revenus (sans nÃ©cÃ©ssairment impliquer une augmentation de ces revenus) pour votre systÃ¨me agricoleÂ ?</t>
  </si>
  <si>
    <t>Avez-vous des ActivitÃ©s GÃ©nÃ©ratrices de Revenus Non-AgricolesÂ ?</t>
  </si>
  <si>
    <t>SpÃ©cifier l'activitÃ© gÃ©nÃ©ratrice de revenusÂ :</t>
  </si>
  <si>
    <t>Est-ce que vos ActivitÃ©s GÃ©nÃ©ratrices de Revenus non-agricoles sont suffisantes pour votre systÃ¨me agricoleÂ ?</t>
  </si>
  <si>
    <t>Quelle est lâ€™importance de vos ActivitÃ©s GÃ©nÃ©ratrices de Revenus non-agricoles pour votre subsistanceÂ ?</t>
  </si>
  <si>
    <t>Avez-vous des Ã©pargnesÂ ?</t>
  </si>
  <si>
    <t>Avez-vous jamais eu des Ã©pargnes?</t>
  </si>
  <si>
    <t>Avez-vous plus dâ€™Ã©conomies quâ€™il y a 5 ansÂ ?</t>
  </si>
  <si>
    <t>Comment Ã©conomisez-vous de lâ€™argent?</t>
  </si>
  <si>
    <t>Banque</t>
  </si>
  <si>
    <t>Achat d'atifs</t>
  </si>
  <si>
    <t>Argent Ã  la maison</t>
  </si>
  <si>
    <t>Stockage alimentaire</t>
  </si>
  <si>
    <t>Achat de bÃ©tail</t>
  </si>
  <si>
    <t>Structure ou groupe dâ€™Ã©pargne</t>
  </si>
  <si>
    <t>Est-ce que votre faÃ§on dâ€™Ã©pargner vous permet de rÃ©pondre aux besoins de votre systÃ¨me agricole?</t>
  </si>
  <si>
    <t>Quelle est lâ€™importance d'avoir accÃ¨s Ã  des structures dâ€™Ã©pargne pour votre systÃ¨me agricole?</t>
  </si>
  <si>
    <t>Undefined</t>
  </si>
  <si>
    <t>The respondent is the household head</t>
  </si>
  <si>
    <t>Crop yields</t>
  </si>
  <si>
    <t>Rainfall patterns</t>
  </si>
  <si>
    <t>Invasise species</t>
  </si>
  <si>
    <t>Weeds</t>
  </si>
  <si>
    <t>Stories</t>
  </si>
  <si>
    <t>No.of people keeping records</t>
  </si>
  <si>
    <t>Main source of income</t>
  </si>
  <si>
    <t>Agricultural production (crops)</t>
  </si>
  <si>
    <t>Petit trade</t>
  </si>
  <si>
    <t>Employed</t>
  </si>
  <si>
    <t>Handicraft</t>
  </si>
  <si>
    <t>Undefinded</t>
  </si>
  <si>
    <t>Iundefined</t>
  </si>
  <si>
    <t>Has access to information on weather forecasts</t>
  </si>
  <si>
    <t xml:space="preserve">   Well</t>
  </si>
  <si>
    <t>    Borehole</t>
  </si>
  <si>
    <t>    Lake/river</t>
  </si>
  <si>
    <t>    Other</t>
  </si>
  <si>
    <t>    Undefined</t>
  </si>
  <si>
    <t>Use of synthetic pesticides</t>
  </si>
  <si>
    <t>Fungicide</t>
  </si>
  <si>
    <t>Type d'aide</t>
  </si>
  <si>
    <t>Average number of crop varieties</t>
  </si>
  <si>
    <t>No reponse</t>
  </si>
  <si>
    <t xml:space="preserve">   Cisterns</t>
  </si>
  <si>
    <t xml:space="preserve">   Irrigation</t>
  </si>
  <si>
    <t xml:space="preserve">   Planting pits</t>
  </si>
  <si>
    <t xml:space="preserve">   Water retention ditches</t>
  </si>
  <si>
    <t xml:space="preserve">   Water early morning or late night</t>
  </si>
  <si>
    <t xml:space="preserve">   Cover crops</t>
  </si>
  <si>
    <t xml:space="preserve">   Drip irrigation</t>
  </si>
  <si>
    <t xml:space="preserve">   Graded ditches</t>
  </si>
  <si>
    <t xml:space="preserve">   Dams</t>
  </si>
  <si>
    <t>ⱷ</t>
  </si>
  <si>
    <t>** ⱷ</t>
  </si>
  <si>
    <r>
      <rPr>
        <b/>
        <sz val="18"/>
        <color theme="0"/>
        <rFont val="Calibri"/>
        <family val="2"/>
        <scheme val="minor"/>
      </rPr>
      <t>ⱷ</t>
    </r>
    <r>
      <rPr>
        <b/>
        <sz val="11"/>
        <color theme="0"/>
        <rFont val="Calibri"/>
        <family val="2"/>
        <scheme val="minor"/>
      </rPr>
      <t xml:space="preserve"> : Mandatory questions</t>
    </r>
  </si>
  <si>
    <t>Community/Province:</t>
  </si>
  <si>
    <t>Practice:</t>
  </si>
  <si>
    <t>Gender:</t>
  </si>
  <si>
    <t>QWarcoal</t>
  </si>
  <si>
    <t>FrienYL or family</t>
  </si>
  <si>
    <t>Has access some kind of infrastructure (All participants)</t>
  </si>
  <si>
    <t>Does not have any access to infrastructure (All participants)</t>
  </si>
  <si>
    <t>gift</t>
  </si>
  <si>
    <t>other_specify</t>
  </si>
  <si>
    <t>size</t>
  </si>
  <si>
    <t>dont_know</t>
  </si>
  <si>
    <t>none_of_it</t>
  </si>
  <si>
    <t>you</t>
  </si>
  <si>
    <t>spouse</t>
  </si>
  <si>
    <t>agropastoralist</t>
  </si>
  <si>
    <t>not_owned</t>
  </si>
  <si>
    <t>not_applicable</t>
  </si>
  <si>
    <t>your_partner</t>
  </si>
  <si>
    <t>government</t>
  </si>
  <si>
    <t>always</t>
  </si>
  <si>
    <t>river_lake</t>
  </si>
  <si>
    <t>leader</t>
  </si>
  <si>
    <t>someone_else</t>
  </si>
  <si>
    <t>handicraft</t>
  </si>
  <si>
    <t>ngo</t>
  </si>
  <si>
    <t>some_of_it</t>
  </si>
  <si>
    <t>quite_active</t>
  </si>
  <si>
    <t>both</t>
  </si>
  <si>
    <t>very_active</t>
  </si>
  <si>
    <t>lack_breed</t>
  </si>
  <si>
    <t>son_daughter</t>
  </si>
  <si>
    <t>inc_yield</t>
  </si>
  <si>
    <t>not_active</t>
  </si>
  <si>
    <t>Seasonally</t>
  </si>
  <si>
    <t>All year</t>
  </si>
  <si>
    <t>Occasionally</t>
  </si>
  <si>
    <t>Has access to water (all)</t>
  </si>
  <si>
    <t>Energy sources (All producers only)</t>
  </si>
  <si>
    <t xml:space="preserve">Total number of participants: </t>
  </si>
  <si>
    <t>Hosehold decision-making  (All respondents only)</t>
  </si>
  <si>
    <t>Presence of policies for climate change and sustainable agriculture (All respondents only)</t>
  </si>
  <si>
    <t>Presence of customary rules (All respondents only)</t>
  </si>
  <si>
    <t xml:space="preserve">    Dam</t>
  </si>
  <si>
    <t xml:space="preserve">              </t>
  </si>
  <si>
    <t xml:space="preserve">Participants: </t>
  </si>
  <si>
    <t>Respondent's characteristics (All households)</t>
  </si>
  <si>
    <t>Howsehold characteristics (All households)</t>
  </si>
  <si>
    <t>Howsehold characteristics (By production system)</t>
  </si>
  <si>
    <t>Average number of breeds</t>
  </si>
  <si>
    <t>Uses ICTs (All respondents only)</t>
  </si>
  <si>
    <t xml:space="preserve">Has access/own some land (All respondents only) </t>
  </si>
  <si>
    <t>Education (All respondents only)</t>
  </si>
  <si>
    <t>xcg_lab</t>
  </si>
  <si>
    <t>eucalyptus</t>
  </si>
  <si>
    <t>labour</t>
  </si>
  <si>
    <t>radio</t>
  </si>
  <si>
    <t>south_sudan</t>
  </si>
  <si>
    <t>employed</t>
  </si>
  <si>
    <t>xcg_items</t>
  </si>
  <si>
    <t>most_of_it</t>
  </si>
  <si>
    <t>Caritas</t>
  </si>
  <si>
    <t>oth_family_member</t>
  </si>
  <si>
    <t>Number of people owning animals</t>
  </si>
  <si>
    <t>Otuya Abraham Emmanuel</t>
  </si>
  <si>
    <t>Maria Sagal</t>
  </si>
  <si>
    <t>PGP49T6</t>
  </si>
  <si>
    <t>Uganda</t>
  </si>
  <si>
    <t>Karamoja</t>
  </si>
  <si>
    <t>Moroto</t>
  </si>
  <si>
    <t>Natari</t>
  </si>
  <si>
    <t>neem, melia, cassia</t>
  </si>
  <si>
    <t>Etirir, Ekorete, Ekalio,  Eboborei, Epedur, Adurukoit, Epopong, Ekapelimen</t>
  </si>
  <si>
    <t>through radio</t>
  </si>
  <si>
    <t>lack of knowledge</t>
  </si>
  <si>
    <t>crops</t>
  </si>
  <si>
    <t>cowpea</t>
  </si>
  <si>
    <t>food</t>
  </si>
  <si>
    <t>cucumber</t>
  </si>
  <si>
    <t>couch grass</t>
  </si>
  <si>
    <t>gathering</t>
  </si>
  <si>
    <t>poor harvest</t>
  </si>
  <si>
    <t>loss of livestock</t>
  </si>
  <si>
    <t>disarmament</t>
  </si>
  <si>
    <t>increased sale of wood products</t>
  </si>
  <si>
    <t>no skills</t>
  </si>
  <si>
    <t>Alice Nyanga</t>
  </si>
  <si>
    <t>PTHNINF</t>
  </si>
  <si>
    <t>Cucumber</t>
  </si>
  <si>
    <t>did not receive seedlings</t>
  </si>
  <si>
    <t>from radio</t>
  </si>
  <si>
    <t>methods used not effective</t>
  </si>
  <si>
    <t>firewood, charcoal</t>
  </si>
  <si>
    <t>beans, cowpeas</t>
  </si>
  <si>
    <t>Not aware</t>
  </si>
  <si>
    <t>cucumber, water melon</t>
  </si>
  <si>
    <t>poor crop harvest</t>
  </si>
  <si>
    <t>rely increasingly on forest products</t>
  </si>
  <si>
    <t>John Agole</t>
  </si>
  <si>
    <t>PL77Y39</t>
  </si>
  <si>
    <t>Firewood</t>
  </si>
  <si>
    <t>castration and branding</t>
  </si>
  <si>
    <t>brewer's residue</t>
  </si>
  <si>
    <t>morning</t>
  </si>
  <si>
    <t>Serenut 2, 3</t>
  </si>
  <si>
    <t>no knowledge</t>
  </si>
  <si>
    <t>lack of skills</t>
  </si>
  <si>
    <t>grazing</t>
  </si>
  <si>
    <t>peanuts, cowpea, beans</t>
  </si>
  <si>
    <t>couch grass, ekekeriat</t>
  </si>
  <si>
    <t>crop loss</t>
  </si>
  <si>
    <t>food purchase</t>
  </si>
  <si>
    <t>loss of livestock and life</t>
  </si>
  <si>
    <t>cattle</t>
  </si>
  <si>
    <t>fluctuating</t>
  </si>
  <si>
    <t>goats</t>
  </si>
  <si>
    <t>sheep</t>
  </si>
  <si>
    <t>Luka Iko</t>
  </si>
  <si>
    <t>PSEGZHB</t>
  </si>
  <si>
    <t>melia, cassia, neem</t>
  </si>
  <si>
    <t>from elders</t>
  </si>
  <si>
    <t>radio messages are clear</t>
  </si>
  <si>
    <t>limited knowledge</t>
  </si>
  <si>
    <t>hunting, forest products</t>
  </si>
  <si>
    <t>beans, cowpea</t>
  </si>
  <si>
    <t>John Speke Anyakun</t>
  </si>
  <si>
    <t>PWR40I7</t>
  </si>
  <si>
    <t>castration, branding  and dehorning</t>
  </si>
  <si>
    <t>sorghum</t>
  </si>
  <si>
    <t>no seedlings</t>
  </si>
  <si>
    <t>Eboborei, Ekapelimen, Ekorete</t>
  </si>
  <si>
    <t>(from radio</t>
  </si>
  <si>
    <t>Poor knowledge</t>
  </si>
  <si>
    <t>Beans , cowpeas</t>
  </si>
  <si>
    <t>crop and human disease</t>
  </si>
  <si>
    <t>treatment</t>
  </si>
  <si>
    <t>lost livestock</t>
  </si>
  <si>
    <t>rely on forest products</t>
  </si>
  <si>
    <t>Looru Lomuzee</t>
  </si>
  <si>
    <t>PLJA80K</t>
  </si>
  <si>
    <t>Greengram</t>
  </si>
  <si>
    <t>Kei apple, elira, cassia, orange</t>
  </si>
  <si>
    <t>Hedge</t>
  </si>
  <si>
    <t>Rainmaking, windbreaks</t>
  </si>
  <si>
    <t>radio messages</t>
  </si>
  <si>
    <t>Lack of knowledge</t>
  </si>
  <si>
    <t>Tapara bean, cowpea</t>
  </si>
  <si>
    <t>couch grass, nut grass</t>
  </si>
  <si>
    <t>loss of livestock and lives</t>
  </si>
  <si>
    <t>rely  more charcoal</t>
  </si>
  <si>
    <t>Mark Lomur</t>
  </si>
  <si>
    <t>P3C4VZU</t>
  </si>
  <si>
    <t>Castration, branding goats, sheep and cattle</t>
  </si>
  <si>
    <t>sorghum,  maize</t>
  </si>
  <si>
    <t>all year round</t>
  </si>
  <si>
    <t>peanut  (serenut 4)</t>
  </si>
  <si>
    <t>neem, cassia, melia</t>
  </si>
  <si>
    <t>Beans,  cowpea</t>
  </si>
  <si>
    <t>Naote Natee</t>
  </si>
  <si>
    <t>P25R87X</t>
  </si>
  <si>
    <t>Liman Apachalei</t>
  </si>
  <si>
    <t>Apurichino</t>
  </si>
  <si>
    <t>Sunflower</t>
  </si>
  <si>
    <t>lots of trees</t>
  </si>
  <si>
    <t>Eoi, Ekisimoit, Emuth</t>
  </si>
  <si>
    <t>methods applied not effective</t>
  </si>
  <si>
    <t>Cowpeas, Beans</t>
  </si>
  <si>
    <t>Not ware</t>
  </si>
  <si>
    <t>Kiteyarae</t>
  </si>
  <si>
    <t>food_aid</t>
  </si>
  <si>
    <t>poor yields</t>
  </si>
  <si>
    <t>food relief</t>
  </si>
  <si>
    <t>restocking, disarmament</t>
  </si>
  <si>
    <t>reduced selling of food, mining</t>
  </si>
  <si>
    <t>reduced selling of food</t>
  </si>
  <si>
    <t>Sorghum</t>
  </si>
  <si>
    <t>Alice Lokwii</t>
  </si>
  <si>
    <t>PPREK8E</t>
  </si>
  <si>
    <t>Joseph Lokut</t>
  </si>
  <si>
    <t>care for children, perform rituals such as naming</t>
  </si>
  <si>
    <t>Consulting the spirits, settle disputes</t>
  </si>
  <si>
    <t>Quarrying and mining gold</t>
  </si>
  <si>
    <t>ovacado, podo, teak</t>
  </si>
  <si>
    <t>Engoo, Balanites</t>
  </si>
  <si>
    <t>good</t>
  </si>
  <si>
    <t>crop</t>
  </si>
  <si>
    <t>livestock,  human and crop diseases were high</t>
  </si>
  <si>
    <t>vaccinations</t>
  </si>
  <si>
    <t>crop failure most of the time</t>
  </si>
  <si>
    <t>disarmament by army</t>
  </si>
  <si>
    <t>quarrying to get income to buy food</t>
  </si>
  <si>
    <t>John Bosco Lokut</t>
  </si>
  <si>
    <t>PIZUWN7</t>
  </si>
  <si>
    <t>Lomunyenkirion</t>
  </si>
  <si>
    <t>performing rituals such as naming children</t>
  </si>
  <si>
    <t>conflict resolution, divination</t>
  </si>
  <si>
    <t>Quarrying</t>
  </si>
  <si>
    <t>Castration, branding for goats, sheep and cattle</t>
  </si>
  <si>
    <t>maize, sorghum</t>
  </si>
  <si>
    <t>Beans (K132)</t>
  </si>
  <si>
    <t>Engoo, Balanites, Ekale, Ekwion</t>
  </si>
  <si>
    <t>good through radio</t>
  </si>
  <si>
    <t>Can't afford synthetic pesticides</t>
  </si>
  <si>
    <t>cropping</t>
  </si>
  <si>
    <t>Musupo cereal banking</t>
  </si>
  <si>
    <t>Kitopoloe APFS</t>
  </si>
  <si>
    <t>Sub County Council</t>
  </si>
  <si>
    <t>crop failure resulting most of the time</t>
  </si>
  <si>
    <t>food purchase, food relief from WFP</t>
  </si>
  <si>
    <t>lost most of my livestock</t>
  </si>
  <si>
    <t>early planting, harvest preservation</t>
  </si>
  <si>
    <t>Poska Natee</t>
  </si>
  <si>
    <t>PWS71S6</t>
  </si>
  <si>
    <t>Lokoru Lomongin</t>
  </si>
  <si>
    <t>Firewood, quarrying</t>
  </si>
  <si>
    <t>Maize, beans</t>
  </si>
  <si>
    <t>No seedlings</t>
  </si>
  <si>
    <t>Ekorete, Epie, Emuth Eoi</t>
  </si>
  <si>
    <t>Lopeduru</t>
  </si>
  <si>
    <t>crop, livestock and human disease</t>
  </si>
  <si>
    <t>government vaccination</t>
  </si>
  <si>
    <t>erratic rains led to crop failure</t>
  </si>
  <si>
    <t>purchase, food relief from WFP</t>
  </si>
  <si>
    <t>loss of all my livestock</t>
  </si>
  <si>
    <t>stocking food, quarrying</t>
  </si>
  <si>
    <t>early planting</t>
  </si>
  <si>
    <t>Maize</t>
  </si>
  <si>
    <t>Nakiru Kalyao</t>
  </si>
  <si>
    <t>PFS3558</t>
  </si>
  <si>
    <t>John Lomer</t>
  </si>
  <si>
    <t>Firewood, poles</t>
  </si>
  <si>
    <t>many trees here</t>
  </si>
  <si>
    <t>Ekorete, Epie, Eoi, Ekale</t>
  </si>
  <si>
    <t>good quality through radio</t>
  </si>
  <si>
    <t>can't afford pesticides</t>
  </si>
  <si>
    <t>Not aware of existence</t>
  </si>
  <si>
    <t>human diseases like diarrhoea,  malaria have increased</t>
  </si>
  <si>
    <t>treatment and vaccination by government</t>
  </si>
  <si>
    <t>years of little unstable rain</t>
  </si>
  <si>
    <t>purchase of food, WFP gave food relief</t>
  </si>
  <si>
    <t>ended 5 years ago but led to loss of livestock</t>
  </si>
  <si>
    <t>use food sparingly if harvested</t>
  </si>
  <si>
    <t>Makaa Mosing</t>
  </si>
  <si>
    <t>PB279T6</t>
  </si>
  <si>
    <t>Lowoton Lobunei</t>
  </si>
  <si>
    <t>No access to seedlings</t>
  </si>
  <si>
    <t>Eoi, Ekorete, Etirir, Emuth</t>
  </si>
  <si>
    <t>radio messages are of good quality</t>
  </si>
  <si>
    <t>Water melon</t>
  </si>
  <si>
    <t>years of erratic rains</t>
  </si>
  <si>
    <t>food relief from WFP</t>
  </si>
  <si>
    <t>ended 3 years ago</t>
  </si>
  <si>
    <t>disarmament by government</t>
  </si>
  <si>
    <t>reduced food wastage</t>
  </si>
  <si>
    <t>Nausi Napeyon</t>
  </si>
  <si>
    <t>PYRSJ9U</t>
  </si>
  <si>
    <t>Poles, firewood</t>
  </si>
  <si>
    <t>Epie, Ekisimoit, Ekale</t>
  </si>
  <si>
    <t>radio messages are regularly received</t>
  </si>
  <si>
    <t>methods used not very effective</t>
  </si>
  <si>
    <t>high human  disease incidence</t>
  </si>
  <si>
    <t>vaccination and treatment by government</t>
  </si>
  <si>
    <t>poor rains, with lots of dry spell</t>
  </si>
  <si>
    <t>reduced 5 years ago. lost all my livestock</t>
  </si>
  <si>
    <t>Disarmament</t>
  </si>
  <si>
    <t>depence on forest products</t>
  </si>
  <si>
    <t>Angelina  Maat</t>
  </si>
  <si>
    <t>PXQBRI5</t>
  </si>
  <si>
    <t>Epie, Ekisimoit, Eoi</t>
  </si>
  <si>
    <t>No access to synthetic pesticides</t>
  </si>
  <si>
    <t>Mother aware</t>
  </si>
  <si>
    <t>years of bad rain</t>
  </si>
  <si>
    <t>WFP gave food</t>
  </si>
  <si>
    <t>Lost all livestock</t>
  </si>
  <si>
    <t>Teresa Nakalei</t>
  </si>
  <si>
    <t>PO6J6FU</t>
  </si>
  <si>
    <t>Lokolong John</t>
  </si>
  <si>
    <t>Beans (K132</t>
  </si>
  <si>
    <t>high yielding</t>
  </si>
  <si>
    <t>Lot of trees</t>
  </si>
  <si>
    <t>Epie, Emuth, Logecha, Eoi</t>
  </si>
  <si>
    <t>Watching</t>
  </si>
  <si>
    <t>have no skills</t>
  </si>
  <si>
    <t>Cucumber, water melon</t>
  </si>
  <si>
    <t>high pest incidence</t>
  </si>
  <si>
    <t>none</t>
  </si>
  <si>
    <t>WFP provided relief</t>
  </si>
  <si>
    <t>cattle raids by other karamojong tribes</t>
  </si>
  <si>
    <t>Reliance on forest products and quarrying</t>
  </si>
  <si>
    <t>Sigwar Locham</t>
  </si>
  <si>
    <t>PGHMMG4</t>
  </si>
  <si>
    <t>Timngorok</t>
  </si>
  <si>
    <t>Castration and branding</t>
  </si>
  <si>
    <t>all year</t>
  </si>
  <si>
    <t>Epudur, Egera, Ekapangkiteng, Eyoroboth, Emuth, Ekurao</t>
  </si>
  <si>
    <t>no means of access</t>
  </si>
  <si>
    <t>Beans, cowpeas</t>
  </si>
  <si>
    <t>nothing</t>
  </si>
  <si>
    <t>reliance more on livestock</t>
  </si>
  <si>
    <t>unpredictable</t>
  </si>
  <si>
    <t>Abura Lowoton</t>
  </si>
  <si>
    <t>PCWUQ92</t>
  </si>
  <si>
    <t>sorghum, maize</t>
  </si>
  <si>
    <t>we maintain local trees</t>
  </si>
  <si>
    <t>no way of access,  not provided</t>
  </si>
  <si>
    <t>Beans,  cowpeas</t>
  </si>
  <si>
    <t>purchase,  food relief</t>
  </si>
  <si>
    <t>use food sparingly</t>
  </si>
  <si>
    <t>Michael Lorika</t>
  </si>
  <si>
    <t>PX6OOX7</t>
  </si>
  <si>
    <t>Akariwon</t>
  </si>
  <si>
    <t>Castration and branding for cattle and goats</t>
  </si>
  <si>
    <t>High yielding</t>
  </si>
  <si>
    <t>natural trees are enough</t>
  </si>
  <si>
    <t>Egera, Ekapangkiteng, Eyoroboth, Emuth, Ekurao</t>
  </si>
  <si>
    <t>clear messages through radio</t>
  </si>
  <si>
    <t>Food</t>
  </si>
  <si>
    <t>village health team</t>
  </si>
  <si>
    <t>Sub county council</t>
  </si>
  <si>
    <t>Sub county council guides government policy at sub county</t>
  </si>
  <si>
    <t>Madelena Lokiru</t>
  </si>
  <si>
    <t>P7WFQER</t>
  </si>
  <si>
    <t>Nangiro Luke</t>
  </si>
  <si>
    <t>Advice the girls</t>
  </si>
  <si>
    <t>Advice the youth boys</t>
  </si>
  <si>
    <t>Available to me</t>
  </si>
  <si>
    <t>No knowledge</t>
  </si>
  <si>
    <t>food relief, purchase</t>
  </si>
  <si>
    <t>stock food</t>
  </si>
  <si>
    <t>Asua Lokitare</t>
  </si>
  <si>
    <t>PF9ZM30</t>
  </si>
  <si>
    <t>castration, branding</t>
  </si>
  <si>
    <t>Beans  (K132)</t>
  </si>
  <si>
    <t>water melon</t>
  </si>
  <si>
    <t>Lots of trees here</t>
  </si>
  <si>
    <t>Emuth, Ekalie, Ekorete, Ekaramwae, Ekadetewa, Alamae, Engerengerwae, Epie</t>
  </si>
  <si>
    <t>not able to properly control</t>
  </si>
  <si>
    <t>all_of_it</t>
  </si>
  <si>
    <t>no skill</t>
  </si>
  <si>
    <t>cucumber,  water melon</t>
  </si>
  <si>
    <t>death of livestock</t>
  </si>
  <si>
    <t>vaccination, treatment</t>
  </si>
  <si>
    <t>poor crop yields</t>
  </si>
  <si>
    <t>purchase and food relief</t>
  </si>
  <si>
    <t>vigilantes and disarmament</t>
  </si>
  <si>
    <t>Cattle</t>
  </si>
  <si>
    <t>Goats</t>
  </si>
  <si>
    <t>Lotesua Lomer</t>
  </si>
  <si>
    <t>PLEQ4EZ</t>
  </si>
  <si>
    <t>Catration, traditional branding for cattle, sheep and goats</t>
  </si>
  <si>
    <t>marketable and high yielding</t>
  </si>
  <si>
    <t>cucumber, water melon and pumpkin</t>
  </si>
  <si>
    <t>Lots of trees preserved here</t>
  </si>
  <si>
    <t>crop failure</t>
  </si>
  <si>
    <t>they are affordable</t>
  </si>
  <si>
    <t>the methods are not very effective</t>
  </si>
  <si>
    <t>hunting_fishing</t>
  </si>
  <si>
    <t>high pest incidence in crops</t>
  </si>
  <si>
    <t>rituals</t>
  </si>
  <si>
    <t>high levels of livestock disease</t>
  </si>
  <si>
    <t>vaccination by government, treatment</t>
  </si>
  <si>
    <t>erratic and low rain</t>
  </si>
  <si>
    <t>purchase of food, WFP distributed food</t>
  </si>
  <si>
    <t>four years ago, intensity reduced</t>
  </si>
  <si>
    <t>vigilantes, disarmament by army</t>
  </si>
  <si>
    <t>Anna Adupa</t>
  </si>
  <si>
    <t>PNDQO6S</t>
  </si>
  <si>
    <t>Akaruwon</t>
  </si>
  <si>
    <t>no mode of access</t>
  </si>
  <si>
    <t>no synthetic pesticides</t>
  </si>
  <si>
    <t>firewood</t>
  </si>
  <si>
    <t>purchase,  relief</t>
  </si>
  <si>
    <t>stock food, early planting</t>
  </si>
  <si>
    <t>Maria Konyen</t>
  </si>
  <si>
    <t>PCRLBSG</t>
  </si>
  <si>
    <t>Peter Loboot</t>
  </si>
  <si>
    <t>Whole year</t>
  </si>
  <si>
    <t>cucumber, pumpkin</t>
  </si>
  <si>
    <t>no access to pesticides</t>
  </si>
  <si>
    <t>cowpeas, beans</t>
  </si>
  <si>
    <t>no seeds</t>
  </si>
  <si>
    <t>food purchase and relief</t>
  </si>
  <si>
    <t>protected kraal</t>
  </si>
  <si>
    <t>stocking food</t>
  </si>
  <si>
    <t>Regina Akiteng</t>
  </si>
  <si>
    <t>PHQD522</t>
  </si>
  <si>
    <t>Lolem Mark</t>
  </si>
  <si>
    <t>Indigenous are plenty</t>
  </si>
  <si>
    <t>Etirir, Elamae,</t>
  </si>
  <si>
    <t>write in notebook</t>
  </si>
  <si>
    <t>hear on visit to moroto</t>
  </si>
  <si>
    <t>Limited skill</t>
  </si>
  <si>
    <t>Various indigenous trees, grasses, plants and insects</t>
  </si>
  <si>
    <t>Omonokisi health</t>
  </si>
  <si>
    <t>Ochamanakinos</t>
  </si>
  <si>
    <t>years of high pest attack on crops</t>
  </si>
  <si>
    <t>years of erratic rains leading to poor crop performance</t>
  </si>
  <si>
    <t>food purchase, food relief</t>
  </si>
  <si>
    <t>reduced 5 years ago</t>
  </si>
  <si>
    <t>government disarmed raiders</t>
  </si>
  <si>
    <t>start business</t>
  </si>
  <si>
    <t>John Lokol</t>
  </si>
  <si>
    <t>P4VMW4F</t>
  </si>
  <si>
    <t>Kaabong</t>
  </si>
  <si>
    <t>Locom</t>
  </si>
  <si>
    <t>sorghum, brewer's residue</t>
  </si>
  <si>
    <t>peanut serenut 4</t>
  </si>
  <si>
    <t>no access to seedlings</t>
  </si>
  <si>
    <t>Ekorete, Eminit, Etirir</t>
  </si>
  <si>
    <t>radio bring out clear messages</t>
  </si>
  <si>
    <t>cowpea, peanuts</t>
  </si>
  <si>
    <t>cucumber, watermelons</t>
  </si>
  <si>
    <t>Lokimul</t>
  </si>
  <si>
    <t>CBPP, CCPP, Nagana</t>
  </si>
  <si>
    <t>treatment and vaccination</t>
  </si>
  <si>
    <t>goat</t>
  </si>
  <si>
    <t>Gabriel Longoo</t>
  </si>
  <si>
    <t>P37AASA</t>
  </si>
  <si>
    <t>castration</t>
  </si>
  <si>
    <t>Epie, Ekorete, Ebei, Ekale, Epeduru</t>
  </si>
  <si>
    <t>Cowpea, peanuts</t>
  </si>
  <si>
    <t>Village Health Team</t>
  </si>
  <si>
    <t>Kasimeri Baba</t>
  </si>
  <si>
    <t>Local Council</t>
  </si>
  <si>
    <t>purchase , relief</t>
  </si>
  <si>
    <t>sell livestock and mining</t>
  </si>
  <si>
    <t>Paska Nakieny</t>
  </si>
  <si>
    <t>PS1LT97</t>
  </si>
  <si>
    <t>Peanuts serenut 4</t>
  </si>
  <si>
    <t>no seedlings access</t>
  </si>
  <si>
    <t>Epie, tamarind, ekwion, ekwakwa, eminit, egerai</t>
  </si>
  <si>
    <t>cowpeas, peanuts</t>
  </si>
  <si>
    <t>poor harvests</t>
  </si>
  <si>
    <t>mining gold</t>
  </si>
  <si>
    <t>Joseph Logolo</t>
  </si>
  <si>
    <t>PAOQ34T</t>
  </si>
  <si>
    <t>Achuka Narapa</t>
  </si>
  <si>
    <t>Kanaro</t>
  </si>
  <si>
    <t>Beans (K132), peanut (serenut 4)</t>
  </si>
  <si>
    <t>teak, echokei, ekwion</t>
  </si>
  <si>
    <t>hunting,  apiary</t>
  </si>
  <si>
    <t>beans, cowpeas, peanuts</t>
  </si>
  <si>
    <t>attacks from turkana and dodoth</t>
  </si>
  <si>
    <t>army deployment</t>
  </si>
  <si>
    <t>poor crop yield</t>
  </si>
  <si>
    <t>maize</t>
  </si>
  <si>
    <t>honey</t>
  </si>
  <si>
    <t>Gabriel  Lokolem</t>
  </si>
  <si>
    <t>PFQKVVA</t>
  </si>
  <si>
    <t>Advice youth and children</t>
  </si>
  <si>
    <t>Beans  (K132), Cassava</t>
  </si>
  <si>
    <t>Currently only available</t>
  </si>
  <si>
    <t>Chicken  (Bovans)</t>
  </si>
  <si>
    <t>Big in size</t>
  </si>
  <si>
    <t>Sickly and some died</t>
  </si>
  <si>
    <t>not received seedlings</t>
  </si>
  <si>
    <t>Teak, Echokei</t>
  </si>
  <si>
    <t>Fencing</t>
  </si>
  <si>
    <t>from elders to young ones</t>
  </si>
  <si>
    <t>Area is remote</t>
  </si>
  <si>
    <t>Kamuria</t>
  </si>
  <si>
    <t>Limited knowledge</t>
  </si>
  <si>
    <t>Hunting, Honey hunting</t>
  </si>
  <si>
    <t>Ekodope</t>
  </si>
  <si>
    <t>PAG Saving</t>
  </si>
  <si>
    <t>reduced crop harvest</t>
  </si>
  <si>
    <t>herbal pesticides</t>
  </si>
  <si>
    <t>Turkana and Dodoth ethnic groups raid home</t>
  </si>
  <si>
    <t>Army is deployed, vigilantes</t>
  </si>
  <si>
    <t>Erratic rains,  disrupting crop growth</t>
  </si>
  <si>
    <t>purchase of food</t>
  </si>
  <si>
    <t>Going to bed early</t>
  </si>
  <si>
    <t>Careful utilisation of food</t>
  </si>
  <si>
    <t>Honey</t>
  </si>
  <si>
    <t>Rosalia  Nakiru</t>
  </si>
  <si>
    <t>P3LK6UP</t>
  </si>
  <si>
    <t>Kaikoba</t>
  </si>
  <si>
    <t>Caring for small children</t>
  </si>
  <si>
    <t>assist in community decisions</t>
  </si>
  <si>
    <t>we have enough trees</t>
  </si>
  <si>
    <t>Elders to young</t>
  </si>
  <si>
    <t>no way of predicting</t>
  </si>
  <si>
    <t>I have no means to receive</t>
  </si>
  <si>
    <t>No money to buy pesticides</t>
  </si>
  <si>
    <t>No skills</t>
  </si>
  <si>
    <t>Couch grass</t>
  </si>
  <si>
    <t>,</t>
  </si>
  <si>
    <t>Killing of people and stealing household items</t>
  </si>
  <si>
    <t>Army deployment</t>
  </si>
  <si>
    <t>haphazard rain which often leads to crop failure</t>
  </si>
  <si>
    <t>eating wild foods, purchases</t>
  </si>
  <si>
    <t>Lotan Alany</t>
  </si>
  <si>
    <t>P5MWR9K</t>
  </si>
  <si>
    <t>Assist in community decision making</t>
  </si>
  <si>
    <t>Care for the young</t>
  </si>
  <si>
    <t>Ethemurwa, Ebuli, Eminit, Ekisimoit,Etoler, Etorogol, Ekwion</t>
  </si>
  <si>
    <t>can't afford synthetic pesticides</t>
  </si>
  <si>
    <t>No knowledge on their function</t>
  </si>
  <si>
    <t>stalk borers and sorgum head suckling insects</t>
  </si>
  <si>
    <t>insecurity due to attacks from dodoth and turkana</t>
  </si>
  <si>
    <t>army was deployed</t>
  </si>
  <si>
    <t>frequent dry spells</t>
  </si>
  <si>
    <t>distribution of relief food</t>
  </si>
  <si>
    <t>Regina Natuk</t>
  </si>
  <si>
    <t>PSQXUHA</t>
  </si>
  <si>
    <t>Kotol Achuka</t>
  </si>
  <si>
    <t>Advice young women</t>
  </si>
  <si>
    <t>Advice young people</t>
  </si>
  <si>
    <t>high yielding and marketable</t>
  </si>
  <si>
    <t>Area has many trees</t>
  </si>
  <si>
    <t>Ekisimoi, Epie</t>
  </si>
  <si>
    <t>From elders</t>
  </si>
  <si>
    <t>Good quality messages through radio</t>
  </si>
  <si>
    <t>Limited knowledge and un available synthetic pesticides</t>
  </si>
  <si>
    <t>Little rain and not stable</t>
  </si>
  <si>
    <t>harvesting wild foods</t>
  </si>
  <si>
    <t>cattle raids by Jie and turkana</t>
  </si>
  <si>
    <t>Disarmament by army</t>
  </si>
  <si>
    <t>Veronica Lotukei</t>
  </si>
  <si>
    <t>P3XLMHF</t>
  </si>
  <si>
    <t>Adung Simon</t>
  </si>
  <si>
    <t>Beans  (K132), peanut  (serenut 2)</t>
  </si>
  <si>
    <t>no source of seedlings</t>
  </si>
  <si>
    <t>teak, ekwion, echokei</t>
  </si>
  <si>
    <t>not provided</t>
  </si>
  <si>
    <t>hunting, bee keeping</t>
  </si>
  <si>
    <t>Beans, peanuts</t>
  </si>
  <si>
    <t>loss o life and property</t>
  </si>
  <si>
    <t>food relif</t>
  </si>
  <si>
    <t>Peanuts</t>
  </si>
  <si>
    <t>beans</t>
  </si>
  <si>
    <t>honey6</t>
  </si>
  <si>
    <t>Veronica Lomuria</t>
  </si>
  <si>
    <t>P6M7OUT</t>
  </si>
  <si>
    <t>Baba Joseph</t>
  </si>
  <si>
    <t>teak, echokei</t>
  </si>
  <si>
    <t>couch</t>
  </si>
  <si>
    <t>treatment for human diseases</t>
  </si>
  <si>
    <t>deaths and loss of lives</t>
  </si>
  <si>
    <t>sleeping under mosquito net, early planting</t>
  </si>
  <si>
    <t>Alice Kolong</t>
  </si>
  <si>
    <t>PHUTXNR</t>
  </si>
  <si>
    <t>Kosong David</t>
  </si>
  <si>
    <t>orange</t>
  </si>
  <si>
    <t>Sorghum, maize</t>
  </si>
  <si>
    <t>morning, evening</t>
  </si>
  <si>
    <t>Peanut  (Serenut 2, 4), Beans  (K132)</t>
  </si>
  <si>
    <t>locals suffice</t>
  </si>
  <si>
    <t>teak, Echokei</t>
  </si>
  <si>
    <t>Peanut,  beans</t>
  </si>
  <si>
    <t>Cucumber,  water melons</t>
  </si>
  <si>
    <t>dodoth and turkana attack villages</t>
  </si>
  <si>
    <t>deployment of army</t>
  </si>
  <si>
    <t>Rose Lemu</t>
  </si>
  <si>
    <t>PYCPXXI</t>
  </si>
  <si>
    <t>Faustino Lopuwa</t>
  </si>
  <si>
    <t>Orange</t>
  </si>
  <si>
    <t>Beans, Maize,</t>
  </si>
  <si>
    <t>brought by government and NGOs</t>
  </si>
  <si>
    <t>lack knowledge</t>
  </si>
  <si>
    <t>bee keeping</t>
  </si>
  <si>
    <t>human diseases such as malaria,  diarrhoea,  hep E</t>
  </si>
  <si>
    <t>government response</t>
  </si>
  <si>
    <t>turkana and dodoth terrorise villages</t>
  </si>
  <si>
    <t>too_low</t>
  </si>
  <si>
    <t>Juliana Natima</t>
  </si>
  <si>
    <t>PKRC0VZ</t>
  </si>
  <si>
    <t>Alfred Ogaba</t>
  </si>
  <si>
    <t>New Karenga</t>
  </si>
  <si>
    <t>Ekwion,</t>
  </si>
  <si>
    <t>not aware of use</t>
  </si>
  <si>
    <t>destruction of crops</t>
  </si>
  <si>
    <t>poor rains</t>
  </si>
  <si>
    <t>purchase food</t>
  </si>
  <si>
    <t>Mike Akidor</t>
  </si>
  <si>
    <t>P1BB9MH</t>
  </si>
  <si>
    <t>Advice young women, care for small children</t>
  </si>
  <si>
    <t>Advice young men, help with community decision making</t>
  </si>
  <si>
    <t>guavas, ovacado,</t>
  </si>
  <si>
    <t>Guinea pig</t>
  </si>
  <si>
    <t>Catrate and brand cattle, sheep and goats</t>
  </si>
  <si>
    <t>umbrella tree</t>
  </si>
  <si>
    <t>no variety</t>
  </si>
  <si>
    <t>Sheanut</t>
  </si>
  <si>
    <t>from elders to young people</t>
  </si>
  <si>
    <t>Synthetic pesticides are expensive</t>
  </si>
  <si>
    <t>Tufgor</t>
  </si>
  <si>
    <t>Uthane</t>
  </si>
  <si>
    <t>Cabbage, beans,</t>
  </si>
  <si>
    <t>Cabbage</t>
  </si>
  <si>
    <t>Can't afford</t>
  </si>
  <si>
    <t>Still in store</t>
  </si>
  <si>
    <t>Grazing</t>
  </si>
  <si>
    <t>Beans, Cowpeas</t>
  </si>
  <si>
    <t>Karenga girls</t>
  </si>
  <si>
    <t>high crop incidence</t>
  </si>
  <si>
    <t>apply pesticides</t>
  </si>
  <si>
    <t>buy from market</t>
  </si>
  <si>
    <t>raids from Dodoth ethnic group</t>
  </si>
  <si>
    <t>vigilantees recruited</t>
  </si>
  <si>
    <t>Using food sparingly, using organic pesticides</t>
  </si>
  <si>
    <t>Early planting</t>
  </si>
  <si>
    <t>Groundnuts</t>
  </si>
  <si>
    <t>Peter Lotyang</t>
  </si>
  <si>
    <t>P507F3K</t>
  </si>
  <si>
    <t>Nikitoit South</t>
  </si>
  <si>
    <t>taking care of small children</t>
  </si>
  <si>
    <t>Assist with community decision making</t>
  </si>
  <si>
    <t>Ecokei, Sheanut</t>
  </si>
  <si>
    <t>messages through radio</t>
  </si>
  <si>
    <t>don't appreciate the importance</t>
  </si>
  <si>
    <t>Crop pests like stalk borer</t>
  </si>
  <si>
    <t>poor and erratic rains leading to poor yields</t>
  </si>
  <si>
    <t>buy food</t>
  </si>
  <si>
    <t>don't know what to do</t>
  </si>
  <si>
    <t>Regina Nawkwar</t>
  </si>
  <si>
    <t>P9MR70P</t>
  </si>
  <si>
    <t>John Lopeyok</t>
  </si>
  <si>
    <t>Nakitoit South</t>
  </si>
  <si>
    <t>Peanut serenut 4,</t>
  </si>
  <si>
    <t>Echoke, Ekadeli, Elibias, Ekalie</t>
  </si>
  <si>
    <t>peanuts, cowpea</t>
  </si>
  <si>
    <t>Kagiligil</t>
  </si>
  <si>
    <t>crop and human diseases</t>
  </si>
  <si>
    <t>treatment for only human</t>
  </si>
  <si>
    <t>prevented me from having livestock</t>
  </si>
  <si>
    <t>stocking and sparingly use food</t>
  </si>
  <si>
    <t>beans K132, peanuts serenut 4</t>
  </si>
  <si>
    <t>Eboborei, Echokei, Ekwion</t>
  </si>
  <si>
    <t>beans, peanut</t>
  </si>
  <si>
    <t>Poor rains that led to poor harvest</t>
  </si>
  <si>
    <t>Evalyn  Naatan</t>
  </si>
  <si>
    <t>PQ05P2N</t>
  </si>
  <si>
    <t>John Ariko</t>
  </si>
  <si>
    <t>Pigeon pea</t>
  </si>
  <si>
    <t>Maize, Sorghum</t>
  </si>
  <si>
    <t>Sheanut, Echokei</t>
  </si>
  <si>
    <t>from young to elders</t>
  </si>
  <si>
    <t>pests levels are still high</t>
  </si>
  <si>
    <t>trees, grasses</t>
  </si>
  <si>
    <t>Cucumber,  pumpkin</t>
  </si>
  <si>
    <t>Nakorichokei women</t>
  </si>
  <si>
    <t>Sorghum, Maize</t>
  </si>
  <si>
    <t>Shea, Echokei</t>
  </si>
  <si>
    <t>Rain making</t>
  </si>
  <si>
    <t>from elders to young</t>
  </si>
  <si>
    <t>messages are clear on radio</t>
  </si>
  <si>
    <t>Cucumber, Pumpkin</t>
  </si>
  <si>
    <t>Nakidiro</t>
  </si>
  <si>
    <t>Anna  Akong</t>
  </si>
  <si>
    <t>PLL2SN5</t>
  </si>
  <si>
    <t>Lokii Hillary Lolemoe</t>
  </si>
  <si>
    <t>Did not yield</t>
  </si>
  <si>
    <t>Poor crop yields</t>
  </si>
  <si>
    <t>Lack of synthetic pesticides</t>
  </si>
  <si>
    <t>Cowpeas, Pigeon pea</t>
  </si>
  <si>
    <t>Cucumber, pumpkin</t>
  </si>
  <si>
    <t>Couch grasss</t>
  </si>
  <si>
    <t>increased dependence on firewood</t>
  </si>
  <si>
    <t>Peter  Lokulany</t>
  </si>
  <si>
    <t>PB5J9PK</t>
  </si>
  <si>
    <t>Mango, Oranges, Pawpaw</t>
  </si>
  <si>
    <t>Sorghum, Maize, food remains</t>
  </si>
  <si>
    <t>Echokei, Etorogol</t>
  </si>
  <si>
    <t>Beans, Pigeon pea</t>
  </si>
  <si>
    <t>Local council</t>
  </si>
  <si>
    <t>purchase, food aid</t>
  </si>
  <si>
    <t>Mark Lochen</t>
  </si>
  <si>
    <t>PMHABGR</t>
  </si>
  <si>
    <t>Lodukio Lochan</t>
  </si>
  <si>
    <t>Rupa</t>
  </si>
  <si>
    <t>Groundnuts  (Serenut 4)</t>
  </si>
  <si>
    <t>It is available in market</t>
  </si>
  <si>
    <t>Epie, Ekorete,</t>
  </si>
  <si>
    <t>lack of skills and can't afford synthetic pesticides</t>
  </si>
  <si>
    <t>Cowpea</t>
  </si>
  <si>
    <t>CBPP, CCPP, Tickborne diseases</t>
  </si>
  <si>
    <t>loss of life and livestock</t>
  </si>
  <si>
    <t>Peter Lomongo</t>
  </si>
  <si>
    <t>P82NIEJ</t>
  </si>
  <si>
    <t>Neem, pawpaw, orange</t>
  </si>
  <si>
    <t>Ekorete, Ebei,  Etirir</t>
  </si>
  <si>
    <t>can't afford synthetic pesticide</t>
  </si>
  <si>
    <t>Fal</t>
  </si>
  <si>
    <t>Paul Lokiding</t>
  </si>
  <si>
    <t>PWTPR7U</t>
  </si>
  <si>
    <t>Bulrush</t>
  </si>
  <si>
    <t>Egerai, Epie, Ekapelimen, Engomo, Ekale</t>
  </si>
  <si>
    <t>radio messages but not enough</t>
  </si>
  <si>
    <t>purchased the food</t>
  </si>
  <si>
    <t>disarmament,  vigilantes</t>
  </si>
  <si>
    <t>Angelo Samali</t>
  </si>
  <si>
    <t>PUUV6V9</t>
  </si>
  <si>
    <t>Ekorete,  Egerai, Epie, Ekur,</t>
  </si>
  <si>
    <t>pests are still high</t>
  </si>
  <si>
    <t>Cowpea, Beans</t>
  </si>
  <si>
    <t>charcoal burning and gold mining</t>
  </si>
  <si>
    <t>Ekwakwa, Ekadeli, Epopong</t>
  </si>
  <si>
    <t>few options available</t>
  </si>
  <si>
    <t>gold mining, charcoal</t>
  </si>
  <si>
    <t>Nakinei Kokoi</t>
  </si>
  <si>
    <t>P5F3NPB</t>
  </si>
  <si>
    <t>destroyed by drought</t>
  </si>
  <si>
    <t>Ekurao, Ekwion, Epie, tamarind</t>
  </si>
  <si>
    <t>Lack of skills</t>
  </si>
  <si>
    <t>cucumber, water melons</t>
  </si>
  <si>
    <t>harvesting wood products and mining gold</t>
  </si>
  <si>
    <t>Lodio Lomuria</t>
  </si>
  <si>
    <t>P29H8CE</t>
  </si>
  <si>
    <t>Traditional branding for goats, sheep, cattle, castration</t>
  </si>
  <si>
    <t>march to October</t>
  </si>
  <si>
    <t>withering crops</t>
  </si>
  <si>
    <t>get through radio</t>
  </si>
  <si>
    <t>Need,  ash</t>
  </si>
  <si>
    <t>Rupa youth</t>
  </si>
  <si>
    <t>Ekutelek, lokimul</t>
  </si>
  <si>
    <t>buying grain from turkana (kenya)</t>
  </si>
  <si>
    <t>loss of lives and livestock</t>
  </si>
  <si>
    <t>vigilantes, disarmament</t>
  </si>
  <si>
    <t>wild foods, gold mining, firewood, charcoal</t>
  </si>
  <si>
    <t>Goat</t>
  </si>
  <si>
    <t>Sheep</t>
  </si>
  <si>
    <t>Noah Tuber</t>
  </si>
  <si>
    <t>PKPB0L1</t>
  </si>
  <si>
    <t>Nakapiripirit</t>
  </si>
  <si>
    <t>Komaret</t>
  </si>
  <si>
    <t>care for young children</t>
  </si>
  <si>
    <t>Settle disputes, advice the young people</t>
  </si>
  <si>
    <t>Herding, castration, treatment</t>
  </si>
  <si>
    <t>tree leaves</t>
  </si>
  <si>
    <t>morning and evening</t>
  </si>
  <si>
    <t>Beans and maize</t>
  </si>
  <si>
    <t>No tree seedlings available locally</t>
  </si>
  <si>
    <t>Balanites, Ekodokodioi</t>
  </si>
  <si>
    <t>The unstable rains caused poor harvest for three consecutive years</t>
  </si>
  <si>
    <t>Dont know how to predict</t>
  </si>
  <si>
    <t>NGOs provide to us but have gone away</t>
  </si>
  <si>
    <t>It is not enough</t>
  </si>
  <si>
    <t>We have pesticides</t>
  </si>
  <si>
    <t>Have no knowledge</t>
  </si>
  <si>
    <t>Balanites,  Ekodokodioi and other shrubs, grasses, insects</t>
  </si>
  <si>
    <t>Don't have knowledge</t>
  </si>
  <si>
    <t>Star grass</t>
  </si>
  <si>
    <t>Nakalele Honey Group</t>
  </si>
  <si>
    <t>Chicken</t>
  </si>
  <si>
    <t>Lorengele Cheptilak</t>
  </si>
  <si>
    <t>PR0I4UD</t>
  </si>
  <si>
    <t>Lorengele Nyakamar</t>
  </si>
  <si>
    <t>advice young men</t>
  </si>
  <si>
    <t>Seedlings not provided</t>
  </si>
  <si>
    <t>Balanites,  Ekodokodioi</t>
  </si>
  <si>
    <t>No knowledge of prediction</t>
  </si>
  <si>
    <t>Absence of synthetic pesticides locally</t>
  </si>
  <si>
    <t>Lack initiative to do the practice</t>
  </si>
  <si>
    <t>Seeds don't exist here</t>
  </si>
  <si>
    <t>Loilaloi farmer's</t>
  </si>
  <si>
    <t>no ability to change</t>
  </si>
  <si>
    <t>Lelia Lonyadya</t>
  </si>
  <si>
    <t>P808VTZ</t>
  </si>
  <si>
    <t>Herding for cattle,  castration and branding for cattle,  sheep goats</t>
  </si>
  <si>
    <t>Have no access to trees seedlings</t>
  </si>
  <si>
    <t>Don't know how</t>
  </si>
  <si>
    <t>No supplies us with this information</t>
  </si>
  <si>
    <t>Np skills on water conservation</t>
  </si>
  <si>
    <t>Not aware of their use</t>
  </si>
  <si>
    <t>Water User Committee</t>
  </si>
  <si>
    <t>Lorukut Honey</t>
  </si>
  <si>
    <t>years of unstable rains caused poor harvest</t>
  </si>
  <si>
    <t>WFP provided food relief</t>
  </si>
  <si>
    <t>Dont know what to do</t>
  </si>
  <si>
    <t>Abangotum Chepelukmong</t>
  </si>
  <si>
    <t>PQSVOYD</t>
  </si>
  <si>
    <t>Assist in community decision making, solve disputes</t>
  </si>
  <si>
    <t>Herding,  castration for cattle, sheep and goats</t>
  </si>
  <si>
    <t>march to September</t>
  </si>
  <si>
    <t>No seedlings available</t>
  </si>
  <si>
    <t>Led to inadequate water and pasture and poor crop yields</t>
  </si>
  <si>
    <t>no skills to predict</t>
  </si>
  <si>
    <t>no skills to control pests</t>
  </si>
  <si>
    <t>Have no knowledge on how to conserve water</t>
  </si>
  <si>
    <t>No resources to utilise</t>
  </si>
  <si>
    <t>Edongor Domokori</t>
  </si>
  <si>
    <t>PMVCFL1</t>
  </si>
  <si>
    <t>Take care of small children</t>
  </si>
  <si>
    <t>Guide the community</t>
  </si>
  <si>
    <t>Cattle are herded together with goats, castration is done for cattle and goats</t>
  </si>
  <si>
    <t>March to November</t>
  </si>
  <si>
    <t>Balanites</t>
  </si>
  <si>
    <t>Told by elders</t>
  </si>
  <si>
    <t>Rainfall disappears after the crops have been weeded, only resuming when crops have withered leading to poor harvest</t>
  </si>
  <si>
    <t>Have no knowledge to predict</t>
  </si>
  <si>
    <t>Not provided to me as a farmer</t>
  </si>
  <si>
    <t>Don't know much about pest control</t>
  </si>
  <si>
    <t>No knowledge on how to conserve water</t>
  </si>
  <si>
    <t>Wild trees, shrubs,  grasses and insects</t>
  </si>
  <si>
    <t>Don't know how to make</t>
  </si>
  <si>
    <t>Lack awareness</t>
  </si>
  <si>
    <t>Food Management Committee</t>
  </si>
  <si>
    <t>The household spent the whole day yesterday without eat</t>
  </si>
  <si>
    <t>No skills to change</t>
  </si>
  <si>
    <t>Rhamadhan Namite</t>
  </si>
  <si>
    <t>PJ4U84Y</t>
  </si>
  <si>
    <t>Treat with local herbs, care for the young children</t>
  </si>
  <si>
    <t>Judge cases, provide incase they have recieved sage, Advising young people,  passing on information</t>
  </si>
  <si>
    <t>Miraa</t>
  </si>
  <si>
    <t>Herding, castration, vaccination, treatment</t>
  </si>
  <si>
    <t>Sorghum,  maize</t>
  </si>
  <si>
    <t>H511</t>
  </si>
  <si>
    <t>High yielding and suited to dry conditions</t>
  </si>
  <si>
    <t>So dry tree don't survive</t>
  </si>
  <si>
    <t>Balanites,</t>
  </si>
  <si>
    <t>Fencing garden</t>
  </si>
  <si>
    <t>Record in a notebook</t>
  </si>
  <si>
    <t>Record in a notebook when planted and the cost</t>
  </si>
  <si>
    <t>rain is to variable to be predicted</t>
  </si>
  <si>
    <t>NGO (Rwanu) provided the forecwst</t>
  </si>
  <si>
    <t>no pesticides</t>
  </si>
  <si>
    <t>don't own land</t>
  </si>
  <si>
    <t>Natural trees like Balanites, grasses and insects</t>
  </si>
  <si>
    <t>Village Council</t>
  </si>
  <si>
    <t>years of unstable rain causing poor harvest</t>
  </si>
  <si>
    <t>Started an income generating activity of selling Miraa</t>
  </si>
  <si>
    <t>Goat/</t>
  </si>
  <si>
    <t>Chicken/Duck</t>
  </si>
  <si>
    <t>Paul Lotyang</t>
  </si>
  <si>
    <t>PZ9L6P6</t>
  </si>
  <si>
    <t>Longoleki</t>
  </si>
  <si>
    <t>sell livestock and charcoal</t>
  </si>
  <si>
    <t>Lolem Lolibi</t>
  </si>
  <si>
    <t>PJCI87D</t>
  </si>
  <si>
    <t>Longok Lopure</t>
  </si>
  <si>
    <t>serenut 4</t>
  </si>
  <si>
    <t>Kei apple, neem, melia</t>
  </si>
  <si>
    <t>lack of synthetic pesticides</t>
  </si>
  <si>
    <t>grazing, hunting, wood</t>
  </si>
  <si>
    <t>peanut, greengram,beans, cowpeas</t>
  </si>
  <si>
    <t>livestock diseases e.g loukoi</t>
  </si>
  <si>
    <t>sell livestock</t>
  </si>
  <si>
    <t>Lokorikwang Lotee</t>
  </si>
  <si>
    <t>P0U11MX</t>
  </si>
  <si>
    <t>peanuts  (serenut 4)</t>
  </si>
  <si>
    <t>receive through radio</t>
  </si>
  <si>
    <t>Beans, cowpeas, peanut</t>
  </si>
  <si>
    <t>Village council</t>
  </si>
  <si>
    <t>Lometo Alany</t>
  </si>
  <si>
    <t>PKBEN9B</t>
  </si>
  <si>
    <t>Lokotoli Lochul</t>
  </si>
  <si>
    <t>Kotido</t>
  </si>
  <si>
    <t>Nakongmutu Central</t>
  </si>
  <si>
    <t>caring for children</t>
  </si>
  <si>
    <t>assisting community decisions</t>
  </si>
  <si>
    <t>planting assited by NGOs</t>
  </si>
  <si>
    <t>brewer's residue, grain</t>
  </si>
  <si>
    <t>resudue- always, grain-when available</t>
  </si>
  <si>
    <t>throught the year.</t>
  </si>
  <si>
    <t>mainly vegetables</t>
  </si>
  <si>
    <t>Groundnuts, Sorghum, Maize</t>
  </si>
  <si>
    <t>Neem, Desert date</t>
  </si>
  <si>
    <t>only two varieties provided</t>
  </si>
  <si>
    <t>Ekaramo, Tamarind, Etirir, Iyelo, Desert date</t>
  </si>
  <si>
    <t>from elders to children</t>
  </si>
  <si>
    <t>crop failure, poor pasture</t>
  </si>
  <si>
    <t>Meteorology providess information through radio</t>
  </si>
  <si>
    <t>message is clear</t>
  </si>
  <si>
    <t>no information available from agents</t>
  </si>
  <si>
    <t>poor access to information and synthetic pesticides</t>
  </si>
  <si>
    <t>Cropping</t>
  </si>
  <si>
    <t>Beans, Cowpea</t>
  </si>
  <si>
    <t>Cucumber, Pumpkin,</t>
  </si>
  <si>
    <t>None exist</t>
  </si>
  <si>
    <t>Abonguanamoni</t>
  </si>
  <si>
    <t>Human disease e.g Typhoid, Brucellosis, Malaria,</t>
  </si>
  <si>
    <t>health center</t>
  </si>
  <si>
    <t>Charcoal, firewood</t>
  </si>
  <si>
    <t>interclanal raids</t>
  </si>
  <si>
    <t>No ability to adapt</t>
  </si>
  <si>
    <t>high</t>
  </si>
  <si>
    <t>Magret  Munyes</t>
  </si>
  <si>
    <t>PRWZUY9</t>
  </si>
  <si>
    <t>Caring for small children, sweeping the home</t>
  </si>
  <si>
    <t>Grinding residue, grain when available</t>
  </si>
  <si>
    <t>Sorgum (Serena), Millet, Simsim, Beans (K131)</t>
  </si>
  <si>
    <t>Better yielding</t>
  </si>
  <si>
    <t>poor resistance to drought, pest and disease</t>
  </si>
  <si>
    <t>Sorghum, Watermelonsp, Tapara bean.</t>
  </si>
  <si>
    <t>Cattle, Goats and sheep</t>
  </si>
  <si>
    <t>Abortions, still births</t>
  </si>
  <si>
    <t>Neem, Sudan teak</t>
  </si>
  <si>
    <t>Not available</t>
  </si>
  <si>
    <t>Rain</t>
  </si>
  <si>
    <t>Ekorete, Etirir, Ikoroma, Eminit, Iyelo</t>
  </si>
  <si>
    <t>Poor yields due to pests and disease and low soil moisture , limited availability of water and pasture for livestock</t>
  </si>
  <si>
    <t>Information provided by government through radio and local chiefs. Elders also forecast traditionally</t>
  </si>
  <si>
    <t>The information is accurate</t>
  </si>
  <si>
    <t>No extension agents come</t>
  </si>
  <si>
    <t>They are cheaper</t>
  </si>
  <si>
    <t>No access to synthetic pesticides, lack ofk knowledge</t>
  </si>
  <si>
    <t>Limited land available for use</t>
  </si>
  <si>
    <t>Grasses, trees, insects</t>
  </si>
  <si>
    <t>Striga,</t>
  </si>
  <si>
    <t>Thieves who steal household items and livestock</t>
  </si>
  <si>
    <t>if caught, destroy thier home and handed over to the authorities</t>
  </si>
  <si>
    <t>increase in rainfall variability, late appearance of rains</t>
  </si>
  <si>
    <t>No ability  to adapt</t>
  </si>
  <si>
    <t>Lucia Aleper</t>
  </si>
  <si>
    <t>PDAMEOC</t>
  </si>
  <si>
    <t>Longorok Nalima</t>
  </si>
  <si>
    <t>Greengram l</t>
  </si>
  <si>
    <t>Brewer's residue, grain (sorghum, maize</t>
  </si>
  <si>
    <t>Daily</t>
  </si>
  <si>
    <t>Vegetables, groundnuts, millet</t>
  </si>
  <si>
    <t>Better  yielding</t>
  </si>
  <si>
    <t>Groundnuts,</t>
  </si>
  <si>
    <t>Cucumber, Pumpkin, watermelons</t>
  </si>
  <si>
    <t>Neem, Tamarind, Desert date, Moringa</t>
  </si>
  <si>
    <t>Lack of variety</t>
  </si>
  <si>
    <t>Ekwakwa, Ekorete, Ekaramoe, Etirir, Ekale</t>
  </si>
  <si>
    <t>crop  failure, poor yields, limited pasture and water availability</t>
  </si>
  <si>
    <t>ELders prediction, radio, local leaders</t>
  </si>
  <si>
    <t>Quality is reliable</t>
  </si>
  <si>
    <t>Irregular visits by the agent, other farmers are limited in knowledge</t>
  </si>
  <si>
    <t>They are cheap</t>
  </si>
  <si>
    <t>Grasses, trees, insects, birds</t>
  </si>
  <si>
    <t>Lack of knowledge to prepare</t>
  </si>
  <si>
    <t>Striga, Ekwanga</t>
  </si>
  <si>
    <t>Emorikisi Ngichan</t>
  </si>
  <si>
    <t>Thieves</t>
  </si>
  <si>
    <t>Destroy thier homes, handing them to Police</t>
  </si>
  <si>
    <t>Too much or little rainfall</t>
  </si>
  <si>
    <t>Food distribution by WFP</t>
  </si>
  <si>
    <t>No resources to enable change of habit</t>
  </si>
  <si>
    <t>Santina  Awilli</t>
  </si>
  <si>
    <t>P77X9C0</t>
  </si>
  <si>
    <t>Logola Depel</t>
  </si>
  <si>
    <t>Sorghum, Brewer's residue</t>
  </si>
  <si>
    <t>daily</t>
  </si>
  <si>
    <t>Cowpea, Millet, Simsim, Sorghum</t>
  </si>
  <si>
    <t>drought resistant</t>
  </si>
  <si>
    <t>Moringa, Ekale, Ekwakwa, Neem</t>
  </si>
  <si>
    <t>Not provided</t>
  </si>
  <si>
    <t>Ikoroma, Tamarind, Etirir, Epyei, EKAPANGITENG</t>
  </si>
  <si>
    <t>Late planting, poor yields, crop failure</t>
  </si>
  <si>
    <t>Radio, elders, local leaders</t>
  </si>
  <si>
    <t>Quality is good</t>
  </si>
  <si>
    <t>Cheap</t>
  </si>
  <si>
    <t>Poor knowledge and access to synthetic pesticides</t>
  </si>
  <si>
    <t>Trees, Grasses, Insects</t>
  </si>
  <si>
    <t>Striga</t>
  </si>
  <si>
    <t>No ability</t>
  </si>
  <si>
    <t>Naruu  Alinga</t>
  </si>
  <si>
    <t>PYFHLNR</t>
  </si>
  <si>
    <t>Lochen Lonyangaita</t>
  </si>
  <si>
    <t>Caring for small children, sweeping the compound</t>
  </si>
  <si>
    <t>Asssist in decision making</t>
  </si>
  <si>
    <t>Groundnuts  (Serenut IV, Serenut II), Sorghum (Serena )</t>
  </si>
  <si>
    <t>Provided by government and NGO, high yielding</t>
  </si>
  <si>
    <t>poor resistance to drought</t>
  </si>
  <si>
    <t>Sorghum  (Morunyang, Atinyitiny ),</t>
  </si>
  <si>
    <t>Neem, Sudan teak, Makhamia</t>
  </si>
  <si>
    <t>not available</t>
  </si>
  <si>
    <t>Desert date</t>
  </si>
  <si>
    <t>Crop failure, water logging, reduced yields</t>
  </si>
  <si>
    <t>Government provides forecasts, elders also forecast</t>
  </si>
  <si>
    <t>limited visits from extension agents</t>
  </si>
  <si>
    <t>Easily done</t>
  </si>
  <si>
    <t>Limited awareness, expensive agrochemicals</t>
  </si>
  <si>
    <t>Lokimak, Ekaletete.</t>
  </si>
  <si>
    <t>too low or much rain</t>
  </si>
  <si>
    <t>Unable to adjust</t>
  </si>
  <si>
    <t>Maria Meron</t>
  </si>
  <si>
    <t>PJBTYE4</t>
  </si>
  <si>
    <t>Adome Longat</t>
  </si>
  <si>
    <t>caring for smaller children</t>
  </si>
  <si>
    <t>Fire wood</t>
  </si>
  <si>
    <t>Grain</t>
  </si>
  <si>
    <t>When harvested</t>
  </si>
  <si>
    <t>Groundnuts  (Serenut 4), Sorghum (Serena )</t>
  </si>
  <si>
    <t>High yielding, resistant to drought</t>
  </si>
  <si>
    <t>They were destroyed by the dry spell</t>
  </si>
  <si>
    <t>Sorghum (Atinyitiny, Emugereny)</t>
  </si>
  <si>
    <t>Etagor (Sudan teak), Makhamia, Neem, Ikodiokodio</t>
  </si>
  <si>
    <t>Not provided by NGO</t>
  </si>
  <si>
    <t>Ekodokodioi, Eregei, Ekorete, Ekwakwa</t>
  </si>
  <si>
    <t>Crop failure, reduced yield</t>
  </si>
  <si>
    <t>Goverment provides forecasts</t>
  </si>
  <si>
    <t>The quality is good</t>
  </si>
  <si>
    <t>Only provided when seeds are being distributed</t>
  </si>
  <si>
    <t>Cannot afford to buy synthetic pesticides</t>
  </si>
  <si>
    <t>Natural trees, Grasses, Insects</t>
  </si>
  <si>
    <t>Cucumber, Pumpkin, Watermelons</t>
  </si>
  <si>
    <t>Caused water logginng leading to poor yields</t>
  </si>
  <si>
    <t>WFP provided food</t>
  </si>
  <si>
    <t>Thieves stealing household items and livestock</t>
  </si>
  <si>
    <t>Police intervenes to arrest the thieves</t>
  </si>
  <si>
    <t>poor rainfall leading to crop failure</t>
  </si>
  <si>
    <t>no ability</t>
  </si>
  <si>
    <t>Koro Doan</t>
  </si>
  <si>
    <t>P9CKSNT</t>
  </si>
  <si>
    <t>Lokong Engolei</t>
  </si>
  <si>
    <t>Assist in community/household decision-making</t>
  </si>
  <si>
    <t>Harvest firewood for sale in Kotido town</t>
  </si>
  <si>
    <t>Sorghum (Serena), Groundnuts (Serenut 4)</t>
  </si>
  <si>
    <t>They were able to withstand prevoius years but last year were totally decimated by the poor rainfall season</t>
  </si>
  <si>
    <t>Makhamia, Sudan teak, Ekodokodioi, Neem</t>
  </si>
  <si>
    <t>No available varieties</t>
  </si>
  <si>
    <t>Desert date, Eyele, Eseperwae, Ekaramoe, Eminit</t>
  </si>
  <si>
    <t>Rain making6</t>
  </si>
  <si>
    <t>Poor yields, crop failure, reduced quality of produce</t>
  </si>
  <si>
    <t>Goverment provides forecasts which come through radio and local leaders</t>
  </si>
  <si>
    <t>Lack of knowledge, expensive synthetic pesticides</t>
  </si>
  <si>
    <t>Beans, Cowpea, trees</t>
  </si>
  <si>
    <t>no ability to adapt</t>
  </si>
  <si>
    <t>Lucia Ikot</t>
  </si>
  <si>
    <t>PNEUQA2</t>
  </si>
  <si>
    <t>Greengram, Cowpea, Groundnuts  (Serenut 4), Sorghum (Serena )</t>
  </si>
  <si>
    <t>Provided by NGOs, high yielding, resistant to pests and disease</t>
  </si>
  <si>
    <t>Sudan teak, Makhamia, Neem, Ekodokodioi</t>
  </si>
  <si>
    <t>Varieties not available</t>
  </si>
  <si>
    <t>Ekodokodioi, Ekaramoe, Ekwakwa, Ekorete, Ekadeli</t>
  </si>
  <si>
    <t>Poor crop yield, crop failure</t>
  </si>
  <si>
    <t>Goverment provides forecasts through radio and opinion leaders</t>
  </si>
  <si>
    <t>Extension agents come from NGOs and not government</t>
  </si>
  <si>
    <t>Easily available</t>
  </si>
  <si>
    <t>Lack of knowledge and access to synthetic pesticides</t>
  </si>
  <si>
    <t>Lack knowledge on how to conserve water</t>
  </si>
  <si>
    <t>Beans, Cowpeas, trees</t>
  </si>
  <si>
    <t>Police arrest the culprits</t>
  </si>
  <si>
    <t>Rainfall variability</t>
  </si>
  <si>
    <t>There is no other option to turn to</t>
  </si>
  <si>
    <t>Lucia Munyes</t>
  </si>
  <si>
    <t>PBI3MLA</t>
  </si>
  <si>
    <t>Lomotoka John</t>
  </si>
  <si>
    <t>Kanamwar North</t>
  </si>
  <si>
    <t>Assist household and community decision</t>
  </si>
  <si>
    <t>Neem, Eucalyptus</t>
  </si>
  <si>
    <t>No varieties available</t>
  </si>
  <si>
    <t>Ekodokodioi, Ikoroma, Ekorete</t>
  </si>
  <si>
    <t>crop failure, reduce land opened due to unpredictability of rain</t>
  </si>
  <si>
    <t>Information provided through radio and elders</t>
  </si>
  <si>
    <t>information reliable</t>
  </si>
  <si>
    <t>Not aware of others</t>
  </si>
  <si>
    <t>dam</t>
  </si>
  <si>
    <t>Not aware of the options</t>
  </si>
  <si>
    <t>Cowpea, trees</t>
  </si>
  <si>
    <t>Cucumber, Watermelons, Pumpkin</t>
  </si>
  <si>
    <t>Nagana in the last year</t>
  </si>
  <si>
    <t>Government provided drugs</t>
  </si>
  <si>
    <t>Thieves stealing hpusehold items</t>
  </si>
  <si>
    <t>Hanled to police of caught</t>
  </si>
  <si>
    <t>Low and very high rainfall</t>
  </si>
  <si>
    <t>WFP distributed food</t>
  </si>
  <si>
    <t>Raids by Dodoth, Bokora and Matheniko</t>
  </si>
  <si>
    <t>Government carried out disarmament</t>
  </si>
  <si>
    <t>Nothing to do with the changes</t>
  </si>
  <si>
    <t>Nakoo Lomichir</t>
  </si>
  <si>
    <t>PYW4Z1S</t>
  </si>
  <si>
    <t>Lonen Lochan</t>
  </si>
  <si>
    <t>caring for small children, sweep household</t>
  </si>
  <si>
    <t>Assist in decision making</t>
  </si>
  <si>
    <t>When bought or harvested</t>
  </si>
  <si>
    <t>Cattle, Sheep, Goats, Chicken</t>
  </si>
  <si>
    <t>Livestock reduced on production and some died</t>
  </si>
  <si>
    <t>Neem, Eucalyptus, Balanites, Ekodokodioi</t>
  </si>
  <si>
    <t>No varieties</t>
  </si>
  <si>
    <t>Balanites, Etirir, Eseperwae,</t>
  </si>
  <si>
    <t>Information is recieved but sometimes not accurate</t>
  </si>
  <si>
    <t>Limited visits from the agents</t>
  </si>
  <si>
    <t>Been doing without being aware</t>
  </si>
  <si>
    <t>Lack of knowledge and limited access to other control measures like synthetic pesticides</t>
  </si>
  <si>
    <t>Watermelons</t>
  </si>
  <si>
    <t>Elepane, Lojokosimat, Eliaro</t>
  </si>
  <si>
    <t>Low rainfall</t>
  </si>
  <si>
    <t>No ability to change</t>
  </si>
  <si>
    <t>Katarina Nakong</t>
  </si>
  <si>
    <t>PT3E54V</t>
  </si>
  <si>
    <t>Sorgum, Maize, Beans</t>
  </si>
  <si>
    <t>Were destroyed by drought</t>
  </si>
  <si>
    <t>Sorghum (Red, white) Maize (Red, jim (white)), Groundnuts (yellow, red)</t>
  </si>
  <si>
    <t>Neem</t>
  </si>
  <si>
    <t>Ekorete, Egirigiroi, Edome, Ekapelimen</t>
  </si>
  <si>
    <t>Information got through radio and local leader</t>
  </si>
  <si>
    <t>The knowledge is not sufficient</t>
  </si>
  <si>
    <t>Lack of knowledge and poor access to better control measures like synthetic pesticides</t>
  </si>
  <si>
    <t>Cowpea, Groundnuts, trees</t>
  </si>
  <si>
    <t>Cowpea, Groundnuts</t>
  </si>
  <si>
    <t>No seeds</t>
  </si>
  <si>
    <t>Lokala, Pig weed</t>
  </si>
  <si>
    <t>Loibur Youth</t>
  </si>
  <si>
    <t>No ability to respond. Expect government to provide relief food</t>
  </si>
  <si>
    <t>Lucia Namoe</t>
  </si>
  <si>
    <t>P929CWK</t>
  </si>
  <si>
    <t>Lokeon Natyang</t>
  </si>
  <si>
    <t>Sorghum, water</t>
  </si>
  <si>
    <t>Millet, Beans</t>
  </si>
  <si>
    <t>Crop failure destroyed them</t>
  </si>
  <si>
    <t>They yielded for some years but drought was severe last year, destrying all the crops</t>
  </si>
  <si>
    <t>Ekaramo, Ikodiokodio, Eucalyptus</t>
  </si>
  <si>
    <t>Balanites, Egirigiroi, Ekodokodioi</t>
  </si>
  <si>
    <t>Lightening</t>
  </si>
  <si>
    <t>Crop failure, poor yields, spoilt harvest</t>
  </si>
  <si>
    <t>Information provided through radio by government</t>
  </si>
  <si>
    <t>Cheap to carryout</t>
  </si>
  <si>
    <t>Poor access to other control measures, lack of knowledge</t>
  </si>
  <si>
    <t>Crpping</t>
  </si>
  <si>
    <t>Cucumber, Watermelons</t>
  </si>
  <si>
    <t>Loikita</t>
  </si>
  <si>
    <t>Low rain leading to crop failure</t>
  </si>
  <si>
    <t>Food relief by WFP</t>
  </si>
  <si>
    <t>See no way out of the problem</t>
  </si>
  <si>
    <t>Regina Nakong</t>
  </si>
  <si>
    <t>PDAJJYK</t>
  </si>
  <si>
    <t>Longoli Lopoti</t>
  </si>
  <si>
    <t>Sorghum  (Red), Maize (white), Groundnuts  (Igola)</t>
  </si>
  <si>
    <t>Dry spells were longer and so they could not yield</t>
  </si>
  <si>
    <t>Sorghum (gray/engor, white), watermelons</t>
  </si>
  <si>
    <t>Ekodokodioi, Balanites, Eucalyptus</t>
  </si>
  <si>
    <t>Esilang, Edome, Ekaramoe, Ekale</t>
  </si>
  <si>
    <t>Disrupted farming by causing loss of seed as a result of crop failure, limited availability of water and pasture for livestock</t>
  </si>
  <si>
    <t>Government provides warnings through radio and opinion leaders</t>
  </si>
  <si>
    <t>Only limited to radio and by extension from farmer to farmer</t>
  </si>
  <si>
    <t>No agent visits</t>
  </si>
  <si>
    <t>Lack of knowledge and access to other options</t>
  </si>
  <si>
    <t>Loletio, Elepane, Emagweret</t>
  </si>
  <si>
    <t>Petty theft involving small livestock and household items</t>
  </si>
  <si>
    <t>Police comes in to arrest the offenders</t>
  </si>
  <si>
    <t>poor rains, most times leading to crop failure</t>
  </si>
  <si>
    <t>Raids from neighbouring clans stopped 3 years ago</t>
  </si>
  <si>
    <t>No resources to effect the change</t>
  </si>
  <si>
    <t>Maria Lowari</t>
  </si>
  <si>
    <t>PK7LHYO</t>
  </si>
  <si>
    <t>Pumpkins, watermelons, cucumber</t>
  </si>
  <si>
    <t>Cattle, Goats and Sheep</t>
  </si>
  <si>
    <t>Reduced reproduction, low milk production and high disease incidents</t>
  </si>
  <si>
    <t>Neem, Cassia, Sudan teak</t>
  </si>
  <si>
    <t>Balanites, Etirir</t>
  </si>
  <si>
    <t>Predictions come through radio</t>
  </si>
  <si>
    <t>I dont own a radio, so sometimes the information is distorted wheni receive it</t>
  </si>
  <si>
    <t>Can not afford to buy pestiscides, limited knowledge on options</t>
  </si>
  <si>
    <t>Trees (Balanites, Ikodiokodio, Ekwakwa), Grasses, Insects</t>
  </si>
  <si>
    <t>Striga (Lojosimat)</t>
  </si>
  <si>
    <t>unstable rains (too high or low)</t>
  </si>
  <si>
    <t>food relief by WFP</t>
  </si>
  <si>
    <t>ended 4 years ago</t>
  </si>
  <si>
    <t>No knowledge of changing</t>
  </si>
  <si>
    <t>Losia Loyang</t>
  </si>
  <si>
    <t>PGIWQ7M</t>
  </si>
  <si>
    <t>Kanamwar  North</t>
  </si>
  <si>
    <t>Cattle, sheep, goats</t>
  </si>
  <si>
    <t>increase in disease</t>
  </si>
  <si>
    <t>Not providid by government or NGOs</t>
  </si>
  <si>
    <t>Balanites, Emaler, Etirir</t>
  </si>
  <si>
    <t>Reduced  crop yields, total crop failure, increased pests and disease</t>
  </si>
  <si>
    <t>Through radio and parish chiefs</t>
  </si>
  <si>
    <t>Access looks accurate</t>
  </si>
  <si>
    <t>No now areas to move to</t>
  </si>
  <si>
    <t>Adit Igira</t>
  </si>
  <si>
    <t>PEMBL0H</t>
  </si>
  <si>
    <t>Destroyed by drought</t>
  </si>
  <si>
    <t>Increased incidence of disease, low milk production</t>
  </si>
  <si>
    <t>Mango, Neem</t>
  </si>
  <si>
    <t>Ekorete, Ejor, Ekapelimen</t>
  </si>
  <si>
    <t>Reduced yield, crop failure, spoilage of produce</t>
  </si>
  <si>
    <t>Get information through other farmers -qaulity may  ot be very goog</t>
  </si>
  <si>
    <t>cowpea, trees</t>
  </si>
  <si>
    <t>Paul Bari</t>
  </si>
  <si>
    <t>P1XEURM</t>
  </si>
  <si>
    <t>Lobanya</t>
  </si>
  <si>
    <t>Pass on culture, caring for small children</t>
  </si>
  <si>
    <t>Pass on culture, help in decision making</t>
  </si>
  <si>
    <t>Cassava, mangoes,</t>
  </si>
  <si>
    <t>Sorghum, Maize, Termites</t>
  </si>
  <si>
    <t>Daily at 1 pm</t>
  </si>
  <si>
    <t>Maize, Simsim, cowpea</t>
  </si>
  <si>
    <t>Watermelons, Cucumber</t>
  </si>
  <si>
    <t>Cattle, sheep, goats, chicken</t>
  </si>
  <si>
    <t>Lack of pasture and water leading low productivity</t>
  </si>
  <si>
    <t>Mango,  Eucalyptus</t>
  </si>
  <si>
    <t>Termarind, Epopong, Akur,Atopoj, Emaler, Balanites, Etorogol, Ekalie, Ekodokodioi, Eusuku, Ekorei</t>
  </si>
  <si>
    <t>Animal production</t>
  </si>
  <si>
    <t>Elders narrate to young people</t>
  </si>
  <si>
    <t>From my records, government provides through radio</t>
  </si>
  <si>
    <t>Wee clear messages through radio</t>
  </si>
  <si>
    <t>No knowledge of other options</t>
  </si>
  <si>
    <t>Death of livestock after spraying agrochemical, lack of money for buying chemicals</t>
  </si>
  <si>
    <t>Maize, cassava, tomatoes,  cabbages,  Millet,  sorghum</t>
  </si>
  <si>
    <t>To protect the body from chemical</t>
  </si>
  <si>
    <t>Collect in store</t>
  </si>
  <si>
    <t>Beans, Cowpeas, Groundnuts</t>
  </si>
  <si>
    <t>Bushy</t>
  </si>
  <si>
    <t>Cotch, star grass</t>
  </si>
  <si>
    <t>Kitorereng Adult</t>
  </si>
  <si>
    <t>Started a business to bring in extra income incase harvest is poor</t>
  </si>
  <si>
    <t>fishing</t>
  </si>
  <si>
    <t>Paul Lochul</t>
  </si>
  <si>
    <t>PNQZDKW</t>
  </si>
  <si>
    <t>Mango, cassava</t>
  </si>
  <si>
    <t>Maize,</t>
  </si>
  <si>
    <t>Mango</t>
  </si>
  <si>
    <t>Etirir, Balanites, Egirigiroi</t>
  </si>
  <si>
    <t>Have no access to livestock for predictive purposes, no access to radio</t>
  </si>
  <si>
    <t>Only ones i know</t>
  </si>
  <si>
    <t>No access to synthetic pesticides, can't afford them either</t>
  </si>
  <si>
    <t>No knowledge, No seeds for cover crops</t>
  </si>
  <si>
    <t>No seeds, limited skills</t>
  </si>
  <si>
    <t>High incidents of crop diseases</t>
  </si>
  <si>
    <t>Too much or less rain</t>
  </si>
  <si>
    <t>Eating wild foods</t>
  </si>
  <si>
    <t>Wild animals</t>
  </si>
  <si>
    <t>Elephants from KVNP destroy crops</t>
  </si>
  <si>
    <t>Mudi Pulkol</t>
  </si>
  <si>
    <t>PZWBH4Z</t>
  </si>
  <si>
    <t>Cassava</t>
  </si>
  <si>
    <t>No variety</t>
  </si>
  <si>
    <t>Ekale, Balanites, Egirigiroi, Etirir, Lousuku</t>
  </si>
  <si>
    <t>No means to get them</t>
  </si>
  <si>
    <t>Limited knowledge, can't afford chemical pesticides</t>
  </si>
  <si>
    <t>No seeds and knowledge</t>
  </si>
  <si>
    <t>Elepane, Pig weed</t>
  </si>
  <si>
    <t>Not awre of how to adapt</t>
  </si>
  <si>
    <t>Paul Loyongo</t>
  </si>
  <si>
    <t>PXRNKRO</t>
  </si>
  <si>
    <t>Mangoes, oranges, pineapples</t>
  </si>
  <si>
    <t>Sorghum, Maize, simsim</t>
  </si>
  <si>
    <t>Daily in the morning</t>
  </si>
  <si>
    <t>Maize, Sorghum, Groundnuts, Simsim</t>
  </si>
  <si>
    <t>Cattle,  sheep, goats</t>
  </si>
  <si>
    <t>little pastures and water, high disease incidence</t>
  </si>
  <si>
    <t>Ewoi, Enyasan, Etirir, Balanites, Ekalio, Ikodiokodio</t>
  </si>
  <si>
    <t>Passed from elders to children</t>
  </si>
  <si>
    <t>Poor timing of farming operations, poor yields</t>
  </si>
  <si>
    <t>Forecasted from elders using intestines of livestock, radio by government</t>
  </si>
  <si>
    <t>Many people are able to access the forecast</t>
  </si>
  <si>
    <t>Agents come when rains are approaching.</t>
  </si>
  <si>
    <t>The pesticides are expensive and far away</t>
  </si>
  <si>
    <t>Karate 5EC, Rocket</t>
  </si>
  <si>
    <t>Maize, Sorghum, Beans, cowpea</t>
  </si>
  <si>
    <t>no muask but have gumboots and gloves to protects the body from chemical</t>
  </si>
  <si>
    <t>Burry</t>
  </si>
  <si>
    <t>Beans,  Cowpea, trees</t>
  </si>
  <si>
    <t>Bush</t>
  </si>
  <si>
    <t>not aware</t>
  </si>
  <si>
    <t>Eurlos (nut grass),</t>
  </si>
  <si>
    <t>keep reserve food incase the year is bad</t>
  </si>
  <si>
    <t>Simsim</t>
  </si>
  <si>
    <t>Vegetables  (onions, cabbage )</t>
  </si>
  <si>
    <t>Albino Lomichir</t>
  </si>
  <si>
    <t>PKJ67VK</t>
  </si>
  <si>
    <t>Orange, Mango, Pawpaws</t>
  </si>
  <si>
    <t>Beans  (K132), Peanut (Agrikacha), Simsim</t>
  </si>
  <si>
    <t>Mango, Orange, Edwol</t>
  </si>
  <si>
    <t>Etirir, Eusuku, Eror, Enyasan, Egirigiroi, Balanites, Ekale</t>
  </si>
  <si>
    <t>Government provides predictions through radio</t>
  </si>
  <si>
    <t>Poor access to synthetic pesticides</t>
  </si>
  <si>
    <t>Bushy land</t>
  </si>
  <si>
    <t>drought, causing sometimes total crop loss</t>
  </si>
  <si>
    <t>eating wild foods</t>
  </si>
  <si>
    <t>Nothing to use for adapting</t>
  </si>
  <si>
    <t>Peter Arecho</t>
  </si>
  <si>
    <t>PMAZ62L</t>
  </si>
  <si>
    <t>Soya</t>
  </si>
  <si>
    <t>Orange, Ovacado, banana</t>
  </si>
  <si>
    <t>Millet, sorghum, Maize</t>
  </si>
  <si>
    <t>Beans (K132) Cassava  (Migyera), Maize (Longe 4,5)</t>
  </si>
  <si>
    <t>Fast maturing, high yielding</t>
  </si>
  <si>
    <t>take long to mature, drought cuts them beforehand</t>
  </si>
  <si>
    <t>Malaina/podo, musisi</t>
  </si>
  <si>
    <t>no varieties</t>
  </si>
  <si>
    <t>Eusuku, Balanites, Epopong, termarind, Etirir</t>
  </si>
  <si>
    <t>Windbreaks</t>
  </si>
  <si>
    <t>Strong winds</t>
  </si>
  <si>
    <t>Provided through radio</t>
  </si>
  <si>
    <t>Lack of knowledge on how to mix the pesticides</t>
  </si>
  <si>
    <t>Ambush, tufgor</t>
  </si>
  <si>
    <t>Diathane</t>
  </si>
  <si>
    <t>Cowpea, tomatoes, greengram, soya</t>
  </si>
  <si>
    <t>tomatoes</t>
  </si>
  <si>
    <t>Burn</t>
  </si>
  <si>
    <t>Fire</t>
  </si>
  <si>
    <t>Grasses and few trees</t>
  </si>
  <si>
    <t>Kraals are distant and don't own  livestock</t>
  </si>
  <si>
    <t>termites destroy them</t>
  </si>
  <si>
    <t>star grass</t>
  </si>
  <si>
    <t>proper storage of excess</t>
  </si>
  <si>
    <t>Millet</t>
  </si>
  <si>
    <t>Nakimat Angela</t>
  </si>
  <si>
    <t>PDV7SYI</t>
  </si>
  <si>
    <t>termites, sorghum, Maize</t>
  </si>
  <si>
    <t>Eminit, Etopoj, Ekalio, Eusuku, Balanites, Edome</t>
  </si>
  <si>
    <t>No knowledge of modification</t>
  </si>
  <si>
    <t>Faustine  Adyaka</t>
  </si>
  <si>
    <t>PBEBGAN</t>
  </si>
  <si>
    <t>Mangoes, Orange</t>
  </si>
  <si>
    <t>maize, Sorghum</t>
  </si>
  <si>
    <t>Beans  (K132), Maize (Longe 5, 10H)</t>
  </si>
  <si>
    <t>High yielding,  fast maturing</t>
  </si>
  <si>
    <t>The unstable rains could cause them not to mature</t>
  </si>
  <si>
    <t>Pumpkins, watermelons</t>
  </si>
  <si>
    <t>Neem, teak, Cassia</t>
  </si>
  <si>
    <t>Passed on to young people by elders</t>
  </si>
  <si>
    <t>Poor harvest and limited pasture and water for livestock</t>
  </si>
  <si>
    <t>The messages received are clear</t>
  </si>
  <si>
    <t>We get no visits from extension agents</t>
  </si>
  <si>
    <t>Only one i know and can afford</t>
  </si>
  <si>
    <t>There is little i can do due to limited knowledge and resources</t>
  </si>
  <si>
    <t>Croppping</t>
  </si>
  <si>
    <t>Beans, Cowpea,</t>
  </si>
  <si>
    <t>Watermelons, Pumpkin</t>
  </si>
  <si>
    <t>Lobanya Farmer</t>
  </si>
  <si>
    <t>Early/dry planting, food reserves</t>
  </si>
  <si>
    <t>Cecilia Moru</t>
  </si>
  <si>
    <t>PGM0OAR</t>
  </si>
  <si>
    <t>Loyor Cosma</t>
  </si>
  <si>
    <t>Napak</t>
  </si>
  <si>
    <t>Lomusia</t>
  </si>
  <si>
    <t>Pawpaws</t>
  </si>
  <si>
    <t>Elder tell the young</t>
  </si>
  <si>
    <t>Prediction by elders and government provided through radio</t>
  </si>
  <si>
    <t>Messages are clear</t>
  </si>
  <si>
    <t>There are some pests and diseases that i have failed to control</t>
  </si>
  <si>
    <t>Don't remember</t>
  </si>
  <si>
    <t>Latrine</t>
  </si>
  <si>
    <t>Trees  (Etirir, Balanites, Ekodokodioi), grasses</t>
  </si>
  <si>
    <t>Cucumber, Watermelon</t>
  </si>
  <si>
    <t>Star grass, Eseny</t>
  </si>
  <si>
    <t>Natiri Kiwala</t>
  </si>
  <si>
    <t>Firewood, thorns for fencing, charcoal, WFP provided food</t>
  </si>
  <si>
    <t>Raids from neighbouring clans (Jie, Matheniko, Turkana)</t>
  </si>
  <si>
    <t>Stopped 2 years ago as a result of disarmament by government</t>
  </si>
  <si>
    <t>Paulina Ethin</t>
  </si>
  <si>
    <t>PGL9OWX</t>
  </si>
  <si>
    <t>Telo Kinyuko</t>
  </si>
  <si>
    <t>Assist in community decision</t>
  </si>
  <si>
    <t>Firewood, fencing thorns</t>
  </si>
  <si>
    <t>Green gram, Sorghum, Watermelons, Cucumber  (All crops were destroyed last year)</t>
  </si>
  <si>
    <t>No seedlings available, no money for buying</t>
  </si>
  <si>
    <t>Told by elders to young ones</t>
  </si>
  <si>
    <t>Crop failure</t>
  </si>
  <si>
    <t>Elders try to predict but not accurate, sometimes government provides predictions on radio</t>
  </si>
  <si>
    <t>Poor because have no radio</t>
  </si>
  <si>
    <t>Have no idea of what to do with the pests</t>
  </si>
  <si>
    <t>Greengram, beans</t>
  </si>
  <si>
    <t>Shrubs, grasses</t>
  </si>
  <si>
    <t>Cucumber,  Watermelon</t>
  </si>
  <si>
    <t>Star grass, Lochuputa</t>
  </si>
  <si>
    <t>Not aware of options</t>
  </si>
  <si>
    <t>Maria Natee</t>
  </si>
  <si>
    <t>PS5L66U</t>
  </si>
  <si>
    <t>Napor John</t>
  </si>
  <si>
    <t>Firewood,  thorns</t>
  </si>
  <si>
    <t>Groundnut (Serenut 4),  Sorghum  (serana)</t>
  </si>
  <si>
    <t>High yielding and fast maturing</t>
  </si>
  <si>
    <t>Groundnut (Serenut 4), Sorghum  (serana)</t>
  </si>
  <si>
    <t>Etirir, Balanites, Ekapelimen,</t>
  </si>
  <si>
    <t>poor because have no radio, so hear from other</t>
  </si>
  <si>
    <t>No pests in the garden except for drought</t>
  </si>
  <si>
    <t>Greengram, Cowpea, Groundnuts, beans, Simsim</t>
  </si>
  <si>
    <t>Eseny.</t>
  </si>
  <si>
    <t>harvesting of wood products</t>
  </si>
  <si>
    <t>Maria Gumar</t>
  </si>
  <si>
    <t>PX9BF0A</t>
  </si>
  <si>
    <t>Teko Marko</t>
  </si>
  <si>
    <t>Firewood, thorns</t>
  </si>
  <si>
    <t>Water, sorghum</t>
  </si>
  <si>
    <t>sorghum whenever available</t>
  </si>
  <si>
    <t>Ekodokodioi, Ekapelimen, Etirir</t>
  </si>
  <si>
    <t>told by elders to young people</t>
  </si>
  <si>
    <t>Elders and government through radio</t>
  </si>
  <si>
    <t>The messages come through people, most likely distorted</t>
  </si>
  <si>
    <t>Lack of synthetic pesticides, lack of knowledge</t>
  </si>
  <si>
    <t>Trees,  Grasses, Insects</t>
  </si>
  <si>
    <t>Kekitate</t>
  </si>
  <si>
    <t>still new</t>
  </si>
  <si>
    <t>No livelihood options available to us</t>
  </si>
  <si>
    <t>Sabina Longiro</t>
  </si>
  <si>
    <t>P55H5OK</t>
  </si>
  <si>
    <t>Lowal Zacharia</t>
  </si>
  <si>
    <t>Sale of wood products</t>
  </si>
  <si>
    <t>Cant access seedlings</t>
  </si>
  <si>
    <t>Eboborei, Edrukait, Ekoromoe</t>
  </si>
  <si>
    <t>Elders to young people</t>
  </si>
  <si>
    <t>G0t through radio</t>
  </si>
  <si>
    <t>No knowledge of controlling pests, no available locally</t>
  </si>
  <si>
    <t>Beans, Cowpea, Greengram</t>
  </si>
  <si>
    <t>Eliaro, Ekeriate</t>
  </si>
  <si>
    <t>Migrate to Teso</t>
  </si>
  <si>
    <t>Magret Tapeng</t>
  </si>
  <si>
    <t>PL71NZW</t>
  </si>
  <si>
    <t>Wood products</t>
  </si>
  <si>
    <t>from elders and government through radio</t>
  </si>
  <si>
    <t>Hear from people who have radio, most likely it is not accurate</t>
  </si>
  <si>
    <t>No synthetic pesticides</t>
  </si>
  <si>
    <t>Beans, Cowpeas, Greengram</t>
  </si>
  <si>
    <t>Harvesting wood products for sale</t>
  </si>
  <si>
    <t>Maria  Ngolere</t>
  </si>
  <si>
    <t>PDRJCQX</t>
  </si>
  <si>
    <t>Apalokwang Lourieny</t>
  </si>
  <si>
    <t>Brewer's residue</t>
  </si>
  <si>
    <t>Daily in the afternoon</t>
  </si>
  <si>
    <t>From elders to young people</t>
  </si>
  <si>
    <t>no source of information</t>
  </si>
  <si>
    <t>Limited knowledge on pests control</t>
  </si>
  <si>
    <t>Greengram,  Groundnuts,  cowpea,  beans</t>
  </si>
  <si>
    <t>No knowledge of what to do</t>
  </si>
  <si>
    <t>Hellen Lomuria</t>
  </si>
  <si>
    <t>PZ2E1RE</t>
  </si>
  <si>
    <t>Angolere Koiki</t>
  </si>
  <si>
    <t>Balanites, Etirir, Ikodiokodio,  Ikoroma</t>
  </si>
  <si>
    <t>Good quality</t>
  </si>
  <si>
    <t>Can't afford pesticides</t>
  </si>
  <si>
    <t>Cowpea,  Greengram,  Groundnuts</t>
  </si>
  <si>
    <t>No options available</t>
  </si>
  <si>
    <t>Maria Ngela</t>
  </si>
  <si>
    <t>PBUOKE5</t>
  </si>
  <si>
    <t>Lokodou John</t>
  </si>
  <si>
    <t>Nakapelimen</t>
  </si>
  <si>
    <t>Providing leadership</t>
  </si>
  <si>
    <t>Groundnuts  (Serenut 4), Sorghum  (Serena )</t>
  </si>
  <si>
    <t>Common on the market</t>
  </si>
  <si>
    <t>Ekapelimen, Ewoo, Eseperwae, Etopoj, Ekalio</t>
  </si>
  <si>
    <t>elders to young people</t>
  </si>
  <si>
    <t>Elders can predict, predictions provided through radio</t>
  </si>
  <si>
    <t>No knowledge of how to control pests</t>
  </si>
  <si>
    <t>Hard</t>
  </si>
  <si>
    <t>much salt in water</t>
  </si>
  <si>
    <t>Beans, Cowpeas, Greengram, Groundnuts</t>
  </si>
  <si>
    <t>Poor rain</t>
  </si>
  <si>
    <t>Harvest more natural products like grass,  firewood and fencing thorns</t>
  </si>
  <si>
    <t>No means to change</t>
  </si>
  <si>
    <t>Lemukan Atai</t>
  </si>
  <si>
    <t>PUA514N</t>
  </si>
  <si>
    <t>Likima Marko</t>
  </si>
  <si>
    <t>Firewood, thatching grass, fencing thorns</t>
  </si>
  <si>
    <t>Groundnuts (Serenut 4)</t>
  </si>
  <si>
    <t>Neem, Ejumula</t>
  </si>
  <si>
    <t>Ekalio</t>
  </si>
  <si>
    <t>Hear from other people who have radio</t>
  </si>
  <si>
    <t>The actions are not effective in controlling the pests</t>
  </si>
  <si>
    <t>Cowpea,  greengram</t>
  </si>
  <si>
    <t>shrubs, grasses,  insects</t>
  </si>
  <si>
    <t>Lack knowledge on how to make</t>
  </si>
  <si>
    <t>Dont know</t>
  </si>
  <si>
    <t>no able to change</t>
  </si>
  <si>
    <t>Lucia Loongo</t>
  </si>
  <si>
    <t>PY3BPFT</t>
  </si>
  <si>
    <t>Lokima Marko</t>
  </si>
  <si>
    <t>Wood products and grass</t>
  </si>
  <si>
    <t>Can't afford to buy seedlings</t>
  </si>
  <si>
    <t>Ekapelimen, Balanites</t>
  </si>
  <si>
    <t>Not provided to me</t>
  </si>
  <si>
    <t>No knowledge on how to control</t>
  </si>
  <si>
    <t>Cowpea,  Beans</t>
  </si>
  <si>
    <t>Few trees and many grasses, insects</t>
  </si>
  <si>
    <t>poor rain</t>
  </si>
  <si>
    <t>sell natural products</t>
  </si>
  <si>
    <t>No knowledge on how to change</t>
  </si>
  <si>
    <t>Madalena  Ngela</t>
  </si>
  <si>
    <t>PCN1ZRT</t>
  </si>
  <si>
    <t>Thatching grass, fencing thorns,  firewood</t>
  </si>
  <si>
    <t>Ekodokodioi, Etirir, Ekalio</t>
  </si>
  <si>
    <t>Narrated by elders to the young people</t>
  </si>
  <si>
    <t>Pestiscides are expensive</t>
  </si>
  <si>
    <t>dont know</t>
  </si>
  <si>
    <t>Greengram, Cowpea</t>
  </si>
  <si>
    <t>Striga, Abir.</t>
  </si>
  <si>
    <t>poor rain period</t>
  </si>
  <si>
    <t>Sale of wood products and grass</t>
  </si>
  <si>
    <t>No able to change because of lack of money</t>
  </si>
  <si>
    <t>Agirinyang  Lopwanya</t>
  </si>
  <si>
    <t>PKPF7VJ</t>
  </si>
  <si>
    <t>Lochoto Moses</t>
  </si>
  <si>
    <t>Balanites, Etirir, Eseperwae, Ekaramoe</t>
  </si>
  <si>
    <t>Narrated by the elders to young people</t>
  </si>
  <si>
    <t>We get them through radio, so clear</t>
  </si>
  <si>
    <t>No knowledge,  can't afford chemical pesticides</t>
  </si>
  <si>
    <t>Not trained</t>
  </si>
  <si>
    <t>Beans, Cowpeas,  Greengram</t>
  </si>
  <si>
    <t>unstable rains</t>
  </si>
  <si>
    <t>harvesting wood products for sale</t>
  </si>
  <si>
    <t>Don't know what to do</t>
  </si>
  <si>
    <t>Emmanuel Achila</t>
  </si>
  <si>
    <t>PZ0UNY6</t>
  </si>
  <si>
    <t>Nangiro Michael</t>
  </si>
  <si>
    <t>Local ones exist</t>
  </si>
  <si>
    <t>Government provides predictions that comec through radio</t>
  </si>
  <si>
    <t>Hear from radio. Quality is good</t>
  </si>
  <si>
    <t>Beans,  Cowpeas, Greengram</t>
  </si>
  <si>
    <t>Angel Lolem</t>
  </si>
  <si>
    <t>PUXKTGP</t>
  </si>
  <si>
    <t>N9 seedlings</t>
  </si>
  <si>
    <t>Ikoroma,  Ekodokodioi _x000D_
, Egirigiroi,</t>
  </si>
  <si>
    <t>Limited skills</t>
  </si>
  <si>
    <t>Lack of knowledge and skills</t>
  </si>
  <si>
    <t>James Lokiru</t>
  </si>
  <si>
    <t>PCGEDDZ</t>
  </si>
  <si>
    <t>Help in community decision making</t>
  </si>
  <si>
    <t>Whenever available</t>
  </si>
  <si>
    <t>most of them destroyed drought</t>
  </si>
  <si>
    <t>Pumpkin,  watermelons</t>
  </si>
  <si>
    <t>Not aware of any options</t>
  </si>
  <si>
    <t>Michael Moru</t>
  </si>
  <si>
    <t>PMQWX9F</t>
  </si>
  <si>
    <t>Aminit</t>
  </si>
  <si>
    <t>Caring for small children, cleaing the compound</t>
  </si>
  <si>
    <t>Advice the young people, assist in community decision making</t>
  </si>
  <si>
    <t>Beans  (K132 ), Groundnuts  (Serenut 4 ), Maize  (Longe 5)</t>
  </si>
  <si>
    <t>Cucumber,  6</t>
  </si>
  <si>
    <t>Cassia, Mango</t>
  </si>
  <si>
    <t>I hear from radio owners and from church</t>
  </si>
  <si>
    <t>Groundnuts,  Beans,  cowpea,  greengram</t>
  </si>
  <si>
    <t>relief by WFP</t>
  </si>
  <si>
    <t>Marita Lokol</t>
  </si>
  <si>
    <t>PKCPI03</t>
  </si>
  <si>
    <t>No knowledge of planting</t>
  </si>
  <si>
    <t>Eminit,  Ekimeng, Balanites, Ekworo, Ekalio</t>
  </si>
  <si>
    <t>predictions provided by the government on the radio</t>
  </si>
  <si>
    <t>Hear from people who have radio</t>
  </si>
  <si>
    <t>No visits from agents of recent</t>
  </si>
  <si>
    <t>Lack of access to pesticides</t>
  </si>
  <si>
    <t>Creating a food reserve for the bad times</t>
  </si>
  <si>
    <t>Zakayo Menio</t>
  </si>
  <si>
    <t>PL8Z7IQ</t>
  </si>
  <si>
    <t>Looking after children when other are in the fields working</t>
  </si>
  <si>
    <t>Giving advice to the young people</t>
  </si>
  <si>
    <t>Cassia, neem</t>
  </si>
  <si>
    <t>Clear messages got through radio</t>
  </si>
  <si>
    <t>Agents stopped coming</t>
  </si>
  <si>
    <t>Only means i can afford</t>
  </si>
  <si>
    <t>Contour ploughing</t>
  </si>
  <si>
    <t>Poor rains last year</t>
  </si>
  <si>
    <t>Using food stocks sparingly</t>
  </si>
  <si>
    <t>Alice Lochero</t>
  </si>
  <si>
    <t>PY3XSFM</t>
  </si>
  <si>
    <t>Muya Simon Peter</t>
  </si>
  <si>
    <t>Aminit.</t>
  </si>
  <si>
    <t>Caring for the young, sweeping the compound</t>
  </si>
  <si>
    <t>Assist in community decision making process, Advising the young people</t>
  </si>
  <si>
    <t>Banana,  Mango,  oranges</t>
  </si>
  <si>
    <t>Orange, Mango, neem</t>
  </si>
  <si>
    <t>No seedlings variety available</t>
  </si>
  <si>
    <t>Ekodokodioi,  Ekorete,</t>
  </si>
  <si>
    <t>Lack of knowledge and no access to synthetic pesticides</t>
  </si>
  <si>
    <t>Groundnuts,  cowpea</t>
  </si>
  <si>
    <t>Shrubs,  grasses, insects</t>
  </si>
  <si>
    <t>Lack of knowledge on how to use</t>
  </si>
  <si>
    <t>Lodoi</t>
  </si>
  <si>
    <t>Last year, the rains were little and irregular</t>
  </si>
  <si>
    <t>gathering wild foods</t>
  </si>
  <si>
    <t>Antoinetta Ayollo</t>
  </si>
  <si>
    <t>PJN8Q3G</t>
  </si>
  <si>
    <t>Asiyo Marko</t>
  </si>
  <si>
    <t>Hunting rats , advice the young</t>
  </si>
  <si>
    <t>Firewood sale</t>
  </si>
  <si>
    <t>Beans  (K132), Groundnuts</t>
  </si>
  <si>
    <t>Cassia</t>
  </si>
  <si>
    <t>Ekale,  Balanites, Ekwien.</t>
  </si>
  <si>
    <t>Led to poor crop harvest</t>
  </si>
  <si>
    <t>Don't have the skills to predict variations</t>
  </si>
  <si>
    <t>Access is poor because i hear from others</t>
  </si>
  <si>
    <t>There are no regular extension agents</t>
  </si>
  <si>
    <t>Beans,  Cowpeas, Simsim, Greengram</t>
  </si>
  <si>
    <t>poor seasons</t>
  </si>
  <si>
    <t>There is nothing to do</t>
  </si>
  <si>
    <t>Lucia Lolem</t>
  </si>
  <si>
    <t>PJEI628</t>
  </si>
  <si>
    <t>Rotich Ibrahim</t>
  </si>
  <si>
    <t>Fencing thorns</t>
  </si>
  <si>
    <t>Can't access seedlings</t>
  </si>
  <si>
    <t>She is illiterate</t>
  </si>
  <si>
    <t>Did not harvest much in the past three years</t>
  </si>
  <si>
    <t>Don't have the skills to predict</t>
  </si>
  <si>
    <t>I can't do anything because i don't know how to control the</t>
  </si>
  <si>
    <t>Not taught how to conserve water</t>
  </si>
  <si>
    <t>Not available here</t>
  </si>
  <si>
    <t>Not knowledge on how to change</t>
  </si>
  <si>
    <t>Peter Munyes</t>
  </si>
  <si>
    <t>PZFA2FU</t>
  </si>
  <si>
    <t>care of small children</t>
  </si>
  <si>
    <t>Divination - lead worship of God</t>
  </si>
  <si>
    <t>Branding for cattle, herding, castration for cattle, goats and sheep</t>
  </si>
  <si>
    <t>The place lots of trees</t>
  </si>
  <si>
    <t>Led to poor crop harvest and limited pasture and water for livestock</t>
  </si>
  <si>
    <t>Messages from radio are clear</t>
  </si>
  <si>
    <t>It is not sufficient</t>
  </si>
  <si>
    <t>It is difficult to get rid of them</t>
  </si>
  <si>
    <t>Balanite,  Acacia species</t>
  </si>
  <si>
    <t>No knowledge of usefulness</t>
  </si>
  <si>
    <t>Three years of unstable rains</t>
  </si>
  <si>
    <t>Carryout dry planting</t>
  </si>
  <si>
    <t>Nachap Iriama</t>
  </si>
  <si>
    <t>PACWNZ5</t>
  </si>
  <si>
    <t>Lokoliang Joseph</t>
  </si>
  <si>
    <t>Arengesiep</t>
  </si>
  <si>
    <t>caring for small children</t>
  </si>
  <si>
    <t>Advising young people, divination</t>
  </si>
  <si>
    <t>Firewood and grass</t>
  </si>
  <si>
    <t>Beans,  maize</t>
  </si>
  <si>
    <t>No seedlings provided</t>
  </si>
  <si>
    <t>Eboborei,  Balanites</t>
  </si>
  <si>
    <t>Don't have equipment</t>
  </si>
  <si>
    <t>Does not always turn out as forecasted theough radio</t>
  </si>
  <si>
    <t>years of poor rains leading to poor harvest</t>
  </si>
  <si>
    <t>Christine Lokeris</t>
  </si>
  <si>
    <t>PXJI7A1</t>
  </si>
  <si>
    <t>Cucumber, Beans, maize</t>
  </si>
  <si>
    <t>Balanites,  Ebwalangor</t>
  </si>
  <si>
    <t>Poor consistent harvest for last 3 years</t>
  </si>
  <si>
    <t>No pesticides</t>
  </si>
  <si>
    <t>No more areas to go to incase the current one exhausted</t>
  </si>
  <si>
    <t>No can be done. we just depend more on charcoal,  firewood and grass</t>
  </si>
  <si>
    <t>Lucia Ilukol</t>
  </si>
  <si>
    <t>PNDLF66</t>
  </si>
  <si>
    <t>Beans, Cucumber</t>
  </si>
  <si>
    <t>They are not able to survive the dry season</t>
  </si>
  <si>
    <t>Ewoi,  Egirigiroi</t>
  </si>
  <si>
    <t>No knowledge of how to predict</t>
  </si>
  <si>
    <t>No knowledge of controlling pests</t>
  </si>
  <si>
    <t>No knowledge of water conservation</t>
  </si>
  <si>
    <t>The population around is increasing</t>
  </si>
  <si>
    <t>Don't have seeds, they are less of a priority compared to the cereals</t>
  </si>
  <si>
    <t>There is no option for us to turn to</t>
  </si>
  <si>
    <t>Madalena Losike</t>
  </si>
  <si>
    <t>P6VHDSC</t>
  </si>
  <si>
    <t>clean the compound, care for small children</t>
  </si>
  <si>
    <t>Eboborei,  Ejulunga, Neem</t>
  </si>
  <si>
    <t>No different varieties available</t>
  </si>
  <si>
    <t>Egirigiroi,  Eminit</t>
  </si>
  <si>
    <t>Don't know they exist</t>
  </si>
  <si>
    <t>No knowledge of pests control</t>
  </si>
  <si>
    <t>Two years of unstable rains</t>
  </si>
  <si>
    <t>Rita Moru</t>
  </si>
  <si>
    <t>PN9ERM4</t>
  </si>
  <si>
    <t>care for the young children</t>
  </si>
  <si>
    <t>Wood and grass</t>
  </si>
  <si>
    <t>Only ones available to me</t>
  </si>
  <si>
    <t>The methods i employ are not very effective</t>
  </si>
  <si>
    <t>Simsim, Greengram</t>
  </si>
  <si>
    <t>No skills to modify</t>
  </si>
  <si>
    <t>Ilor Lochoro</t>
  </si>
  <si>
    <t>P7CQB86</t>
  </si>
  <si>
    <t>Akoryo Paul</t>
  </si>
  <si>
    <t>Fetching water and helping with brewer's  at the nearby town</t>
  </si>
  <si>
    <t>Sorghum  (Serena )</t>
  </si>
  <si>
    <t>No particular reason</t>
  </si>
  <si>
    <t>Termarind,  Egirigiroi,  Balanites,  Ebwalangoria, Ekalio</t>
  </si>
  <si>
    <t>Neighbours with radio inform me</t>
  </si>
  <si>
    <t>Agents rarely visit</t>
  </si>
  <si>
    <t>Lack knowledge on how to control</t>
  </si>
  <si>
    <t>Lack of knowledge on control of pests</t>
  </si>
  <si>
    <t>&amp;</t>
  </si>
  <si>
    <t>Cowpea, Sunflower</t>
  </si>
  <si>
    <t>No idea about cover crops</t>
  </si>
  <si>
    <t>Rachael Lokong</t>
  </si>
  <si>
    <t>PA65NW7</t>
  </si>
  <si>
    <t>Nakuam Dominic</t>
  </si>
  <si>
    <t>Balanites, Edrukait</t>
  </si>
  <si>
    <t>Information not available</t>
  </si>
  <si>
    <t>We have nothing to do about the pests</t>
  </si>
  <si>
    <t>Don't know how to do it</t>
  </si>
  <si>
    <t>Available species not suited here</t>
  </si>
  <si>
    <t>Have no knowledge of modification</t>
  </si>
  <si>
    <t>Christine Lolem</t>
  </si>
  <si>
    <t>PDWUL4M</t>
  </si>
  <si>
    <t>Loduk Joseph</t>
  </si>
  <si>
    <t>Charcoal burning, collection of firewood and thatching grass and manual labour collectiing water and helping the brewer's</t>
  </si>
  <si>
    <t>Land doesn't belong to her</t>
  </si>
  <si>
    <t>Etirir,  Balanites</t>
  </si>
  <si>
    <t>not provided to me</t>
  </si>
  <si>
    <t>Lack of pesticides</t>
  </si>
  <si>
    <t>Limited knowledge on water conservation</t>
  </si>
  <si>
    <t>Cucumber, used as cover crop dont yield much here</t>
  </si>
  <si>
    <t>Kadingbwong</t>
  </si>
  <si>
    <t>No idea on what to do</t>
  </si>
  <si>
    <t>David  Lokiru</t>
  </si>
  <si>
    <t>PMSSAKX</t>
  </si>
  <si>
    <t>Lomorimor</t>
  </si>
  <si>
    <t>help care for young children</t>
  </si>
  <si>
    <t>advice young people</t>
  </si>
  <si>
    <t>Herding and castration for cattle, sheep and goats, branding for cattle</t>
  </si>
  <si>
    <t>Cucumber, maize</t>
  </si>
  <si>
    <t>Messages are clear since they come from radio and sometimes from the district</t>
  </si>
  <si>
    <t>Can't afford to buy pestiscides</t>
  </si>
  <si>
    <t>Having no skills to conserve water</t>
  </si>
  <si>
    <t>No knowledge on their usefulnes</t>
  </si>
  <si>
    <t>No knowledge on modification</t>
  </si>
  <si>
    <t>John Lukonoi</t>
  </si>
  <si>
    <t>PAP6074</t>
  </si>
  <si>
    <t>Cucumber, Watermelon, sunflower</t>
  </si>
  <si>
    <t>No way of predictions</t>
  </si>
  <si>
    <t>Clear messages are received through radio</t>
  </si>
  <si>
    <t>No money for buying pesticides</t>
  </si>
  <si>
    <t>No need to conserve because of water logging</t>
  </si>
  <si>
    <t>Have no idea what to do</t>
  </si>
  <si>
    <t>Marko Achuka</t>
  </si>
  <si>
    <t>PVVGWCX</t>
  </si>
  <si>
    <t>Charcoal burning, collection of firewood and thatching grass</t>
  </si>
  <si>
    <t>Helping with small children when parents are busy in the fields</t>
  </si>
  <si>
    <t>Giving advice to the community</t>
  </si>
  <si>
    <t>Collection of firewood and thatching grass</t>
  </si>
  <si>
    <t>The goats are herded by young boys</t>
  </si>
  <si>
    <t>Simsim,  Groundnuts  (Serenut 4)</t>
  </si>
  <si>
    <t>Eligoi, Milk bush,</t>
  </si>
  <si>
    <t>Eboborei</t>
  </si>
  <si>
    <t>Lack knowledge on how to control pests</t>
  </si>
  <si>
    <t>we donâ€™t need to conserve water since the place is often water logged</t>
  </si>
  <si>
    <t>The population is growing fast</t>
  </si>
  <si>
    <t>Groundnuts, Simsim</t>
  </si>
  <si>
    <t>Water logging smothers the cover crops</t>
  </si>
  <si>
    <t>Early Warning Systems</t>
  </si>
  <si>
    <t>water logging leading to total loss of harvest</t>
  </si>
  <si>
    <t>sale of wood products and grass</t>
  </si>
  <si>
    <t>Have no knowledge of changing</t>
  </si>
  <si>
    <t>Mary Tian</t>
  </si>
  <si>
    <t>PIOCADG</t>
  </si>
  <si>
    <t>Lokiru David</t>
  </si>
  <si>
    <t>assist in community decision making</t>
  </si>
  <si>
    <t>Herding for cattle and goats</t>
  </si>
  <si>
    <t>Morning and evening</t>
  </si>
  <si>
    <t>Simsim, Sorghum  (Serena ),</t>
  </si>
  <si>
    <t>They are the only options for some crops</t>
  </si>
  <si>
    <t>They could not stand water logging</t>
  </si>
  <si>
    <t>Sunflower, cucumber,  cowpea</t>
  </si>
  <si>
    <t>Ajulunga, Milk bush</t>
  </si>
  <si>
    <t>No knowledge on how to predict</t>
  </si>
  <si>
    <t>Have no way of accessing</t>
  </si>
  <si>
    <t>The area experiences floods</t>
  </si>
  <si>
    <t>Simsim, Sunflower</t>
  </si>
  <si>
    <t>Few trees, grasses</t>
  </si>
  <si>
    <t>Antoinetta Josephine  Naruu</t>
  </si>
  <si>
    <t>P4ZZ94B</t>
  </si>
  <si>
    <t>Lotee John</t>
  </si>
  <si>
    <t>The water logging causes the sorghum to yield poorly</t>
  </si>
  <si>
    <t>Milk bush, Ejumula</t>
  </si>
  <si>
    <t>No way of doing it</t>
  </si>
  <si>
    <t>We get them through radio</t>
  </si>
  <si>
    <t>No knowledge on how to control pests</t>
  </si>
  <si>
    <t>The place gets water logged during rainy season</t>
  </si>
  <si>
    <t>Can't survive the water logging</t>
  </si>
  <si>
    <t>Anna Naput</t>
  </si>
  <si>
    <t>PF74X2C</t>
  </si>
  <si>
    <t>Iriama Agustino</t>
  </si>
  <si>
    <t>Herding for cattle and sheep</t>
  </si>
  <si>
    <t>Greengram,  sunflower</t>
  </si>
  <si>
    <t>Ejumula, Eligoi</t>
  </si>
  <si>
    <t>Causes water logging which leads to death of plants</t>
  </si>
  <si>
    <t>Predictions provided through radio</t>
  </si>
  <si>
    <t>Ash</t>
  </si>
  <si>
    <t>Limited knowledge on pest contr6</t>
  </si>
  <si>
    <t>The area normally is water logged, so there is no need to conserve water</t>
  </si>
  <si>
    <t>Alot of grasses and a few trees</t>
  </si>
  <si>
    <t>Water logged conditions smoother them</t>
  </si>
  <si>
    <t>Rwanu</t>
  </si>
  <si>
    <t>water logging</t>
  </si>
  <si>
    <t>increased wood products and grass sale</t>
  </si>
  <si>
    <t>Jenifer Lomokol</t>
  </si>
  <si>
    <t>PI7MY9X</t>
  </si>
  <si>
    <t>Sale of firewood and grass</t>
  </si>
  <si>
    <t>Seedlings not available</t>
  </si>
  <si>
    <t>Hires garden, so no motivated to spare trees</t>
  </si>
  <si>
    <t>Caused flooding which washed away the crop</t>
  </si>
  <si>
    <t>No skills on water conservation</t>
  </si>
  <si>
    <t>Crop</t>
  </si>
  <si>
    <t>Water logging kills the young plants</t>
  </si>
  <si>
    <t>Water logging in gardens</t>
  </si>
  <si>
    <t>increased wood products and grass  sale</t>
  </si>
  <si>
    <t>No options</t>
  </si>
  <si>
    <t>Martina Ngolere</t>
  </si>
  <si>
    <t>PCZ8LVM</t>
  </si>
  <si>
    <t>Thatching grass, firewood</t>
  </si>
  <si>
    <t>Eligoi</t>
  </si>
  <si>
    <t>Causes flooding, thereby destroying crops</t>
  </si>
  <si>
    <t>No skills on pest control</t>
  </si>
  <si>
    <t>Located on a flood plain</t>
  </si>
  <si>
    <t>They can't survive under water logged conditions</t>
  </si>
  <si>
    <t>Heavy rains causing flooding</t>
  </si>
  <si>
    <t>Have no options to turn to</t>
  </si>
  <si>
    <t>Cleaning the compound, caring for small children</t>
  </si>
  <si>
    <t>Fencing, Advising household members</t>
  </si>
  <si>
    <t>Termarind</t>
  </si>
  <si>
    <t>Balanites,  Ekale,  Epapai,  Ekwien</t>
  </si>
  <si>
    <t>Observation of vegetation, elders prediction and flying termites</t>
  </si>
  <si>
    <t>Forecasts provided by government through radio</t>
  </si>
  <si>
    <t>Soap, ash, neem</t>
  </si>
  <si>
    <t>Lack skills</t>
  </si>
  <si>
    <t>Striga,  Elepane/Eseny</t>
  </si>
  <si>
    <t>Lokwien Farmer's group supported by Caritas</t>
  </si>
  <si>
    <t>Harvest more natural products like grass, firewood, poles</t>
  </si>
  <si>
    <t>Maria Anyakun</t>
  </si>
  <si>
    <t>PORUJ4T</t>
  </si>
  <si>
    <t>Losiya Paul</t>
  </si>
  <si>
    <t>Groundnuts, Sorghum  (Serena )</t>
  </si>
  <si>
    <t>No particular reason,  use just because they exist</t>
  </si>
  <si>
    <t>Balanites,  Eminit, Ikwion, Epapai</t>
  </si>
  <si>
    <t>I have to depend on people who own radio</t>
  </si>
  <si>
    <t>Lack of knowledge on control</t>
  </si>
  <si>
    <t>Beans,  Cowpea,  Groundnuts,  Greengram</t>
  </si>
  <si>
    <t>WFP provided food, sale of wood products and grass</t>
  </si>
  <si>
    <t>Anyese Amatun</t>
  </si>
  <si>
    <t>P0S9R5E</t>
  </si>
  <si>
    <t>Clean compound, caring for small children</t>
  </si>
  <si>
    <t>Advice the young people</t>
  </si>
  <si>
    <t>Sweet potatoes,  Beans  (K132)</t>
  </si>
  <si>
    <t>Balanites,  Eyele, Ekodokodioi,  Ikwion</t>
  </si>
  <si>
    <t>The forecasts are clear through radio</t>
  </si>
  <si>
    <t>Don't know where to access pesticides</t>
  </si>
  <si>
    <t>Cowpea,  Beans,  Greengram</t>
  </si>
  <si>
    <t>Trees, grasses, insects</t>
  </si>
  <si>
    <t>years of little or too much rainfall</t>
  </si>
  <si>
    <t>No ability to respond to climate change</t>
  </si>
  <si>
    <t>nakwang Caroline</t>
  </si>
  <si>
    <t>PMOD5HK</t>
  </si>
  <si>
    <t>lotee Charles</t>
  </si>
  <si>
    <t>karamoja</t>
  </si>
  <si>
    <t>kaabong</t>
  </si>
  <si>
    <t>kanaro</t>
  </si>
  <si>
    <t>taking care of children</t>
  </si>
  <si>
    <t>giving  advice to the community</t>
  </si>
  <si>
    <t>green grams</t>
  </si>
  <si>
    <t>bananas</t>
  </si>
  <si>
    <t>tying a cloth around the leg  of the chicken</t>
  </si>
  <si>
    <t>residue and grains for sorghum</t>
  </si>
  <si>
    <t>morning only</t>
  </si>
  <si>
    <t>they are in abundance</t>
  </si>
  <si>
    <t>etorogol, ekamiskao, elamoru, ekaramwae, eminae, eregae, ekapelimen, ekaleye, etirir ,aoi ,vine.,ethemure, epye, ebobore, ngiduruko, ngigirigirwo, etoler, mira, ekuyon, ekooti, ekarate</t>
  </si>
  <si>
    <t>from the grand parents</t>
  </si>
  <si>
    <t>no radios for listening to</t>
  </si>
  <si>
    <t>resistant to thining</t>
  </si>
  <si>
    <t>Jericans for home use</t>
  </si>
  <si>
    <t>sweet potatoes, cowpeas, pumpkins, green grams, maize, sorghum</t>
  </si>
  <si>
    <t>bananas, green grams</t>
  </si>
  <si>
    <t>cow peas small type, beans k20,k132, green grams  green type</t>
  </si>
  <si>
    <t>caterpillar, butterflies, grasshopper, tetmites,</t>
  </si>
  <si>
    <t>pumpkins,</t>
  </si>
  <si>
    <t>source of income, add fertility to the soil, food</t>
  </si>
  <si>
    <t>Did not apply</t>
  </si>
  <si>
    <t>ekodopei, echochoroit, elepana, lojokothimat, moto, lomutur, ewuapakamuran, erode,</t>
  </si>
  <si>
    <t>resorted to saving the little money  he gets for stocking foof</t>
  </si>
  <si>
    <t>sweet potatoes</t>
  </si>
  <si>
    <t>poultry production</t>
  </si>
  <si>
    <t>chicken</t>
  </si>
  <si>
    <t>Nakwang Caroline</t>
  </si>
  <si>
    <t>Eyaah Kiyonga</t>
  </si>
  <si>
    <t>PLH1JM8</t>
  </si>
  <si>
    <t>kotido</t>
  </si>
  <si>
    <t>nakongumutu  north 3</t>
  </si>
  <si>
    <t>charcoal burning,   feching fire  wood , casual labour</t>
  </si>
  <si>
    <t>taking  care of  children</t>
  </si>
  <si>
    <t>decision making  at home</t>
  </si>
  <si>
    <t>only  way  of  survival</t>
  </si>
  <si>
    <t>except chicken diseases finish them</t>
  </si>
  <si>
    <t>groundnuts</t>
  </si>
  <si>
    <t>castration is for goats and sheep  and tagging, branding  is for cattle,sheep,and goats</t>
  </si>
  <si>
    <t>ngitit, ekale,grass</t>
  </si>
  <si>
    <t>ngitit,  ekale,grass</t>
  </si>
  <si>
    <t>ngitit, ekale, grass</t>
  </si>
  <si>
    <t>sorghum and  maize</t>
  </si>
  <si>
    <t>all day they are grazingalone</t>
  </si>
  <si>
    <t>morning,  evening</t>
  </si>
  <si>
    <t>wet and dry</t>
  </si>
  <si>
    <t>maize,  (katuman),</t>
  </si>
  <si>
    <t>not interested  have natural  ones in plenty</t>
  </si>
  <si>
    <t>ekale,   ekorete,  ( bakanite),    ngitit, ekapelimen, ekaleye, eewooe, ebobore, etirae  ekaramwae,  etirae</t>
  </si>
  <si>
    <t>from grandmother</t>
  </si>
  <si>
    <t>every  thing  dried up  in the  garden</t>
  </si>
  <si>
    <t>when she sees too much  wind  it means  a lot  of  rain  is  coming</t>
  </si>
  <si>
    <t>dont have  the  radio to get information</t>
  </si>
  <si>
    <t>no  one  has  come  to  talk  to  her  about  such  information</t>
  </si>
  <si>
    <t>kill pests quickly</t>
  </si>
  <si>
    <t>not  long  lasting because weeds grow faster</t>
  </si>
  <si>
    <t>In jerrycans  for  home use</t>
  </si>
  <si>
    <t>no fence the animals and the shepards conterminate the water</t>
  </si>
  <si>
    <t>farming maize,   sorghum  vegetables, beans</t>
  </si>
  <si>
    <t>pasture</t>
  </si>
  <si>
    <t>lack  of  money  to buy</t>
  </si>
  <si>
    <t>lodwee,  (cowpeas  dark )</t>
  </si>
  <si>
    <t>ngakaedaei   (pumpkins )</t>
  </si>
  <si>
    <t>From my animals</t>
  </si>
  <si>
    <t>erengereng</t>
  </si>
  <si>
    <t>oyara</t>
  </si>
  <si>
    <t>very poor</t>
  </si>
  <si>
    <t>out break, ngaberae,  ( butterflies )</t>
  </si>
  <si>
    <t>rituals and sacrifice</t>
  </si>
  <si>
    <t>heavy  floods</t>
  </si>
  <si>
    <t>wild  fires</t>
  </si>
  <si>
    <t>out break of cholere,  (lolewo) yellow  fever   (lolibakonyen )</t>
  </si>
  <si>
    <t>ministry of  health  and  agriculture</t>
  </si>
  <si>
    <t>land  wrangles, domestic and  water</t>
  </si>
  <si>
    <t>conflict management  education</t>
  </si>
  <si>
    <t>irregular rains</t>
  </si>
  <si>
    <t>started going  for meetings of weather  forecast</t>
  </si>
  <si>
    <t>inter clan over  animals</t>
  </si>
  <si>
    <t>dialogue  between the conflicting parties</t>
  </si>
  <si>
    <t>resorted  to stalking  food</t>
  </si>
  <si>
    <t>reducing the food ratio to be cooked</t>
  </si>
  <si>
    <t>maize  (longe)</t>
  </si>
  <si>
    <t>sorghum   (kabir</t>
  </si>
  <si>
    <t>Paulina  Longoli</t>
  </si>
  <si>
    <t>PKPSL0Q</t>
  </si>
  <si>
    <t>nakongumutu north</t>
  </si>
  <si>
    <t>caring for  children</t>
  </si>
  <si>
    <t>keeping the home and decision making</t>
  </si>
  <si>
    <t>Fire  wood poles</t>
  </si>
  <si>
    <t>residue and grains for sorghum and maize</t>
  </si>
  <si>
    <t>boreholes  are far to water  every day,    no rains they will  die (poor climate )</t>
  </si>
  <si>
    <t>ekorete  (balanite )   ,epeduru  (tamarin),ekaramwae ,   eewooe, ebobore ,etirae, eminae,  ekapelimen, ekale</t>
  </si>
  <si>
    <t>grand father</t>
  </si>
  <si>
    <t>when there is too much wind</t>
  </si>
  <si>
    <t>poor because they radio goes off  due to no batteries</t>
  </si>
  <si>
    <t>govt officer's  don't reach them to give  such information but mainly rely on natural practices</t>
  </si>
  <si>
    <t>Weeding</t>
  </si>
  <si>
    <t>labour costly when it comes to thinning and weeding all the time</t>
  </si>
  <si>
    <t>In jerrycans</t>
  </si>
  <si>
    <t>the dams are in a place with no trees, shepards and livestock  enter inside and  conterminate the water</t>
  </si>
  <si>
    <t>crop farming, maize,sorghum, beans  vegetables</t>
  </si>
  <si>
    <t>crop  farming green gram cowpeas, pumpkins</t>
  </si>
  <si>
    <t>echoroko (green grams dark type, cowpeas small type, beans  white type taparadil</t>
  </si>
  <si>
    <t>keep soil fertile  , food  , income</t>
  </si>
  <si>
    <t>ngakaedaei (pumpkins )  ngadekela  (water melon ),</t>
  </si>
  <si>
    <t>erengereng,   eliaro,  elepana</t>
  </si>
  <si>
    <t>out break ekutelek( caterpillar )</t>
  </si>
  <si>
    <t>did some weeding only</t>
  </si>
  <si>
    <t>heavy floods</t>
  </si>
  <si>
    <t>no response from govt  or any person</t>
  </si>
  <si>
    <t>out break of typhiod, malaria brucelosis  for humans  and animals lopid ,lokou</t>
  </si>
  <si>
    <t>ministry of health and agriculture  came to rescue them</t>
  </si>
  <si>
    <t>irregular  and inconsistent rains</t>
  </si>
  <si>
    <t>inter tribal conflict over cattle</t>
  </si>
  <si>
    <t>conflict  resolution between the conflicting parties  or tribes thru community meetings</t>
  </si>
  <si>
    <t>moved to a hilly place  due to floods</t>
  </si>
  <si>
    <t>resorted to other income activities</t>
  </si>
  <si>
    <t>poultry keeping</t>
  </si>
  <si>
    <t>Longok  Mario</t>
  </si>
  <si>
    <t>P2TLAEA</t>
  </si>
  <si>
    <t>taking  care of  young  children  and remaining  kids of goats</t>
  </si>
  <si>
    <t>branding, tagging, dehorning  for cattle ,goats and sheep</t>
  </si>
  <si>
    <t>grass</t>
  </si>
  <si>
    <t>wet  and  dry</t>
  </si>
  <si>
    <t>wet  and dry</t>
  </si>
  <si>
    <t>not interested in planting the  hot temperatures  dont favour  the growth  they  will b dry up quickly</t>
  </si>
  <si>
    <t>ekorete  ( balanite ), ekaramwae ,   Ekodiokodioe  ,  eregae,  eminae ( gum arabic) atopojon, ekaleye, ngitit  (acacia),  epeduru  (tamarin )ekale terminalia</t>
  </si>
  <si>
    <t>from the great grand mother</t>
  </si>
  <si>
    <t>lost alot of harvest</t>
  </si>
  <si>
    <t>counting months, looking at the direction of clouds,</t>
  </si>
  <si>
    <t>no one has given him the knowledge</t>
  </si>
  <si>
    <t>believe only rituals and not modern ways</t>
  </si>
  <si>
    <t>dont kill all pests</t>
  </si>
  <si>
    <t>only small  jerrycans  for home use</t>
  </si>
  <si>
    <t>animal  conterminate  the water by steeping  inside</t>
  </si>
  <si>
    <t>crop farming,maize,   sorghum,  vegetables, beans, cowpeas, pumpkins,  green grams</t>
  </si>
  <si>
    <t>echoroko, ( green grams  dark type ,)  lodwee ( cow peas white type ), emaret  (red beans  k20)</t>
  </si>
  <si>
    <t>add fertility  to the soil, food,  source of income. short growing period</t>
  </si>
  <si>
    <t>pumpkins  (ngakaedaei ), ngadekela (water melon ),    red beans (k20 )</t>
  </si>
  <si>
    <t>they have  moisture  in them, food  ,fodder</t>
  </si>
  <si>
    <t>His cows</t>
  </si>
  <si>
    <t>emuria,  loreng</t>
  </si>
  <si>
    <t>youth  association</t>
  </si>
  <si>
    <t>out break, ekutelek abare (butterfly)</t>
  </si>
  <si>
    <t>use natural means that have failed</t>
  </si>
  <si>
    <t>digging  ditches</t>
  </si>
  <si>
    <t>wild fires</t>
  </si>
  <si>
    <t>govt keeps deceiving  them to give aid but nothing</t>
  </si>
  <si>
    <t>out break ,brucellosis, yellow  fever ,animal  lopid ,heart water (,lokou)</t>
  </si>
  <si>
    <t>rituals  because the government  doesn't  help  at all</t>
  </si>
  <si>
    <t>domestic conflicts</t>
  </si>
  <si>
    <t>conflict management education</t>
  </si>
  <si>
    <t>inter trible conflict between tribes over livestock</t>
  </si>
  <si>
    <t>govt disarmed all the tribes conflicting over livestock</t>
  </si>
  <si>
    <t>learnt how to get help from my relatives and govt</t>
  </si>
  <si>
    <t>resorted to  other income  generated  activities</t>
  </si>
  <si>
    <t>Madelena  Nachu</t>
  </si>
  <si>
    <t>PTWO64M</t>
  </si>
  <si>
    <t>loputuk</t>
  </si>
  <si>
    <t>charcoal burning and sale of firewood, petty trade</t>
  </si>
  <si>
    <t>takingcare of  children</t>
  </si>
  <si>
    <t>decision making</t>
  </si>
  <si>
    <t>making the chicken to put on any  thing on the leg an that's  tagging</t>
  </si>
  <si>
    <t>poor climate</t>
  </si>
  <si>
    <t>ekorete, (balanite ) ngirigirio  ,Ekodiokodioe, ekaramwae eminae (gum arabic)  ngiwoo</t>
  </si>
  <si>
    <t>from the great grandmother</t>
  </si>
  <si>
    <t>no radio to listen to</t>
  </si>
  <si>
    <t>dont kill  all  pests. they kill faster  but a few which will  continue recurring</t>
  </si>
  <si>
    <t>only  jerrycans  for home use</t>
  </si>
  <si>
    <t>farming maize, sorghum vegetables, beans, groundnuts, cowpeas , green grams</t>
  </si>
  <si>
    <t>cowpeas (lodwee white and  dark  type ),  beans k20</t>
  </si>
  <si>
    <t>(ngakaedaei )  pumpkins</t>
  </si>
  <si>
    <t>eliaro, erengereng, elepana</t>
  </si>
  <si>
    <t>VHT</t>
  </si>
  <si>
    <t>borrowed</t>
  </si>
  <si>
    <t>out break of caterpiller ekutelek</t>
  </si>
  <si>
    <t>no help from any where</t>
  </si>
  <si>
    <t>conflict  resolution between the two tribes</t>
  </si>
  <si>
    <t>resorted to  other  income activities</t>
  </si>
  <si>
    <t>reducing the ratio  of  food cooked</t>
  </si>
  <si>
    <t>eggs</t>
  </si>
  <si>
    <t>Lucia Logwee</t>
  </si>
  <si>
    <t>PE0BQ4K</t>
  </si>
  <si>
    <t>cucumbers</t>
  </si>
  <si>
    <t>removing father's  from one  side  of the chicken as a sign</t>
  </si>
  <si>
    <t>maize and sorghum  grains</t>
  </si>
  <si>
    <t>poor climate, cant afford   to buy the  seeds</t>
  </si>
  <si>
    <t>ekorete  (balanite), ekaramwae,  eminae (gum arabic ),   ngirega,  ngigirigirwo,  ngitit,  (acacia )</t>
  </si>
  <si>
    <t>her great  grand  mother</t>
  </si>
  <si>
    <t>crops dried up  alot</t>
  </si>
  <si>
    <t>no radio  to listen to since no one has come to their village to give them knowledge</t>
  </si>
  <si>
    <t>no one has come to give them the knowledge</t>
  </si>
  <si>
    <t>kills faster</t>
  </si>
  <si>
    <t>doesn't  last longer, and are toxic   to humans  as well</t>
  </si>
  <si>
    <t>big and small jerrycans</t>
  </si>
  <si>
    <t>farming, sorghum vegetables, beans, maize, cucumbers, cowpeas</t>
  </si>
  <si>
    <t>farming maize, sorghum</t>
  </si>
  <si>
    <t>,  lodwee (cow peas white and dark )  , emaret ngoloarengan  (beans k20).</t>
  </si>
  <si>
    <t>food  and source of income , makes soil fertile</t>
  </si>
  <si>
    <t>Poison the soils</t>
  </si>
  <si>
    <t>cucumbers  (ngakoleel ), pumpkins  yellow type  (ngakaedaei ngunayang )</t>
  </si>
  <si>
    <t>food, sale</t>
  </si>
  <si>
    <t>ethenj, erengereng, eliaro,edodo  (pig weed ),  emuria  (bent grass )</t>
  </si>
  <si>
    <t>St Lucia</t>
  </si>
  <si>
    <t>vsla</t>
  </si>
  <si>
    <t>ainakithe ngidwee ngapedorothio</t>
  </si>
  <si>
    <t>poor  , cant afford eating every day</t>
  </si>
  <si>
    <t>out break of ekutelek  ( caterpillar ),  butterflies  (ngaberae )</t>
  </si>
  <si>
    <t>just lived without any help</t>
  </si>
  <si>
    <t>out break of gene worm, (echow)  yellow fever,hepatitis cholera, ebola for humans and animals lokou</t>
  </si>
  <si>
    <t>ministry of health intervened</t>
  </si>
  <si>
    <t>border conflicts  between  districts</t>
  </si>
  <si>
    <t>irregular  and inconsistent  rains</t>
  </si>
  <si>
    <t>heavy fights</t>
  </si>
  <si>
    <t>dialogue  between  the  conflicting parties  and disarmament  by govt</t>
  </si>
  <si>
    <t>learnt how to  stock the little harvest  she gets</t>
  </si>
  <si>
    <t>learnt how to be innovative, by getting involved in other income activities for survival</t>
  </si>
  <si>
    <t>Rufino  Akobo</t>
  </si>
  <si>
    <t>PAMSCBS</t>
  </si>
  <si>
    <t>taking care  of children</t>
  </si>
  <si>
    <t>tagging , branding, dehorning  for all the animals above  for chicken  its only removing some feathers  from one  part of the wing</t>
  </si>
  <si>
    <t>sorghum and maize</t>
  </si>
  <si>
    <t>grass  the  all day  alone</t>
  </si>
  <si>
    <t>all day</t>
  </si>
  <si>
    <t>poor climate conditions</t>
  </si>
  <si>
    <t>ekorete  (balanit)  ekale,  Ekodiokodioe, eregae,  ngatheperwa, ngigirigirwo, ekaramwae eminae  eregae</t>
  </si>
  <si>
    <t>from fore father's</t>
  </si>
  <si>
    <t>poor  cause you chance  to  hear  when there  is a radio on that day</t>
  </si>
  <si>
    <t>no radio</t>
  </si>
  <si>
    <t>weeds grow  faster</t>
  </si>
  <si>
    <t>farming,maize, sorghum, beans, cowpeas, cucumbers,green grams</t>
  </si>
  <si>
    <t>lodwee  (cowpeas white and black ),  red beans k20</t>
  </si>
  <si>
    <t>food,   improve  the fertility  of the soils</t>
  </si>
  <si>
    <t>cucumbers (ngakoleel ), ngakaedaei (pumkin),</t>
  </si>
  <si>
    <t>ethenj, elibakoroo, emuria</t>
  </si>
  <si>
    <t>nakerekolungur</t>
  </si>
  <si>
    <t>out break ekutelek  (caterpillar ),  namathe,</t>
  </si>
  <si>
    <t>no response</t>
  </si>
  <si>
    <t>punishing  those who leave homes without putting fire off</t>
  </si>
  <si>
    <t>out break loukoe for animals and yellow fever for humans</t>
  </si>
  <si>
    <t>land in conflicts</t>
  </si>
  <si>
    <t>inter tribal  conflict over cattle</t>
  </si>
  <si>
    <t>conflict resolution between  conflicting  tribes</t>
  </si>
  <si>
    <t>resorted  to other in come generated  activities</t>
  </si>
  <si>
    <t>reduce on the number of meals  eaten per every day</t>
  </si>
  <si>
    <t>Pader Arion</t>
  </si>
  <si>
    <t>PMDABDR</t>
  </si>
  <si>
    <t>taking  care of children</t>
  </si>
  <si>
    <t>keeping  the home and children</t>
  </si>
  <si>
    <t>branding, tagging, dehorning  for cattle, goats, sheep  and donkey,  but castration is for goats and sheep ,  poultry tagging</t>
  </si>
  <si>
    <t>the all  day</t>
  </si>
  <si>
    <t>seeds are expensive</t>
  </si>
  <si>
    <t>ekaramwae,  ekorete (Balanite),eewooe, , eminae  (gum arabic ) ngitit (acacia)   ekadoleae.</t>
  </si>
  <si>
    <t>from the  grand parents</t>
  </si>
  <si>
    <t>alot of wind</t>
  </si>
  <si>
    <t>kiii pests in a short while</t>
  </si>
  <si>
    <t>not reliable means .doesn't  kill  all at once</t>
  </si>
  <si>
    <t>Jerrycans  for  home use</t>
  </si>
  <si>
    <t>farming maize  ,sorghum,   vegetables  beans,  green grams</t>
  </si>
  <si>
    <t>pasture and farming</t>
  </si>
  <si>
    <t>green grams ,   (cow peas dark type ) lodwee,  emaret  (red k 20)</t>
  </si>
  <si>
    <t>cucumbers  (ngakoleel )  water  melon  (ngadekela ), pumpkins  (ngakaedaei )</t>
  </si>
  <si>
    <t>elders  association</t>
  </si>
  <si>
    <t>out break ekutelek (caterpillar</t>
  </si>
  <si>
    <t>out break lopid, pneumonia, (erujruj ) for  animals,for humans quinea worm, TB</t>
  </si>
  <si>
    <t>ministry of health came to  treat  people, and  the govt started vaccinating animals</t>
  </si>
  <si>
    <t>irregular and inconsistent rains</t>
  </si>
  <si>
    <t>conflict resolution between the conflicting  tribes</t>
  </si>
  <si>
    <t>learnt  to ask for help from other  people  in the community</t>
  </si>
  <si>
    <t>no selling  the harvest</t>
  </si>
  <si>
    <t>milk  (cow)</t>
  </si>
  <si>
    <t>Katarina  Namoe</t>
  </si>
  <si>
    <t>PHV2S9W</t>
  </si>
  <si>
    <t>umum</t>
  </si>
  <si>
    <t>ground nuts</t>
  </si>
  <si>
    <t>maize  (kathan)  , morunyang  (yellow type)</t>
  </si>
  <si>
    <t>elira, pawpaw (epaepae), oranges  (amachunga), neem, acacia</t>
  </si>
  <si>
    <t>For rain</t>
  </si>
  <si>
    <t>ekorete  (balanite ), eewooe,  ekaramwae, etheperwae, Ekodiokodioe, eregae , egirigiroe, tamarind  (Epeduru )</t>
  </si>
  <si>
    <t>Rainfall formation and wind breakers</t>
  </si>
  <si>
    <t>from the great grand mother and father</t>
  </si>
  <si>
    <t>no radio  for listening</t>
  </si>
  <si>
    <t>doesnt last longer</t>
  </si>
  <si>
    <t>small jericans</t>
  </si>
  <si>
    <t>farming,groundnuts, cowpeas, pumpkins, n_x000D_
maize, sorghum, beans</t>
  </si>
  <si>
    <t>lodwee (cow peas),  beans white type  k20</t>
  </si>
  <si>
    <t>cant pour  in the whole garden</t>
  </si>
  <si>
    <t>pumpkins  (ngakaedaei ), ngadekela  (water melon )</t>
  </si>
  <si>
    <t>cutting down stems  after harvest )</t>
  </si>
  <si>
    <t>caritas</t>
  </si>
  <si>
    <t>longesia</t>
  </si>
  <si>
    <t>ekutelek caterpillar</t>
  </si>
  <si>
    <t>out break of lokou ,lopid, and for humans measles, quinea worm, yellow fever, typhoid, elephantisis</t>
  </si>
  <si>
    <t>ministry of health came to treat people and govt came to vaccinate animals in the village</t>
  </si>
  <si>
    <t>aid from WFP</t>
  </si>
  <si>
    <t>inter tribal conflict over animals</t>
  </si>
  <si>
    <t>govt disarmed all the tribes conflicting over animals</t>
  </si>
  <si>
    <t>reporting  to the hospital in case such diseases  come back again to their community</t>
  </si>
  <si>
    <t>resorted to other  income  activities and reducing the number of meals a day</t>
  </si>
  <si>
    <t>crafts</t>
  </si>
  <si>
    <t>chairs ( small stoles )</t>
  </si>
  <si>
    <t>Puru Maria</t>
  </si>
  <si>
    <t>PRG7WUQ</t>
  </si>
  <si>
    <t>taking care of dried food in the compound  and children</t>
  </si>
  <si>
    <t>sale of fire wood</t>
  </si>
  <si>
    <t>making them put on rings in  their foot</t>
  </si>
  <si>
    <t>grains for sorghum  and millet</t>
  </si>
  <si>
    <t>ngolo arengan ( red type of sorghum sorghum)</t>
  </si>
  <si>
    <t>elira, giant melia,neem indian, pondo ,terminalia,</t>
  </si>
  <si>
    <t>terminalia (ekale ), ekorete  (balanite) ekaramwae, eminit (resin) Ekodiokodioe, egirigiroe</t>
  </si>
  <si>
    <t>grandfather</t>
  </si>
  <si>
    <t>have no where to get information  from</t>
  </si>
  <si>
    <t>weeding</t>
  </si>
  <si>
    <t>don't  kill  all the pests</t>
  </si>
  <si>
    <t>jericans for  home use, tanks</t>
  </si>
  <si>
    <t>farming,sorghum, beans, cowpeas, groundnuts , pumpkins</t>
  </si>
  <si>
    <t>fectching  fire wood  and charcoal, and farming</t>
  </si>
  <si>
    <t>lodwee ( cowpeas) lobothochin (white beans) lothukulo  (RED BEANS)</t>
  </si>
  <si>
    <t>food ,sale</t>
  </si>
  <si>
    <t>,pumpkins  (ngakaedaei )</t>
  </si>
  <si>
    <t>food and sale</t>
  </si>
  <si>
    <t>lojokothimat, erengereng,ekeriaet</t>
  </si>
  <si>
    <t>nawoyapong</t>
  </si>
  <si>
    <t>nothing was done completely</t>
  </si>
  <si>
    <t>out break of lopid,lokou,,for humans quinea worm dysentery, measles  for crops maize stalk borer</t>
  </si>
  <si>
    <t>nothing was done for crops bu ministry of health came to treat people and immunise the  govt came to vaccinate animals in the village</t>
  </si>
  <si>
    <t>inter tribal conflict over livestock</t>
  </si>
  <si>
    <t>reporting to the health unit about any strange diseases</t>
  </si>
  <si>
    <t>resorted to casual labour</t>
  </si>
  <si>
    <t>pumpkins</t>
  </si>
  <si>
    <t>Maria Achen</t>
  </si>
  <si>
    <t>PF2AJDD</t>
  </si>
  <si>
    <t>Source of income</t>
  </si>
  <si>
    <t>Fire wood  productions</t>
  </si>
  <si>
    <t>removing some feathers from part of their bodies</t>
  </si>
  <si>
    <t>grains for sorghum and maize</t>
  </si>
  <si>
    <t>elira acacia,neem, pondo,giant melia</t>
  </si>
  <si>
    <t>ekorete  (balanite )     epeduru   (tamarind ) ,Ekodiokodioe, ekaramwae , eminae (gum arabic), ebobore, etirae</t>
  </si>
  <si>
    <t>from her forefathers</t>
  </si>
  <si>
    <t>ritual and sacrifice</t>
  </si>
  <si>
    <t>never seen  someone  who has come  to  give  her  knowledge  on weather  forecast</t>
  </si>
  <si>
    <t>Weeding  only</t>
  </si>
  <si>
    <t>cant keep weeding from time to time  weeding  cant kill  all the pests</t>
  </si>
  <si>
    <t>Small jericans  for home use</t>
  </si>
  <si>
    <t>farming  maize,sorghum,  beans,</t>
  </si>
  <si>
    <t>farming, pumpkins, groundnuts, cowpeas</t>
  </si>
  <si>
    <t>cowpeas( lodwee small type )    ,  red beans k20</t>
  </si>
  <si>
    <t>add fertility to the soil, for  food</t>
  </si>
  <si>
    <t>Don't know  how to prescribe for the drugs</t>
  </si>
  <si>
    <t>pumpkins yellow type  (ngakaedaei ngunayang )      water melon   (ngadekela )</t>
  </si>
  <si>
    <t>ethenj,  erengereng, eliaro  (cylindrical  grass ),</t>
  </si>
  <si>
    <t>out break of ekutelek caterpillar, ngaberae  butterflies</t>
  </si>
  <si>
    <t>nothing was done  just stayed without  any help</t>
  </si>
  <si>
    <t>out break of lopid,    lokou  heart water , pneumonia  (erujruj) for  animals ,yellow  fever, ebola,cholera (lolewo ),brucelosis (lokiring)</t>
  </si>
  <si>
    <t>ministry of health helped by treating and FAO helped in vaccinating the  animals</t>
  </si>
  <si>
    <t>asked for help  from the  government</t>
  </si>
  <si>
    <t>inter clan raids  over animals</t>
  </si>
  <si>
    <t>conflict resolution between the two tribes</t>
  </si>
  <si>
    <t>joined the peace committees  so as to reduce conflicts  in their  area</t>
  </si>
  <si>
    <t>stocking food and joining vsla groups</t>
  </si>
  <si>
    <t>Kapeta Longok</t>
  </si>
  <si>
    <t>P2VGJ4O</t>
  </si>
  <si>
    <t>taking care of children and fried flour from the compound</t>
  </si>
  <si>
    <t>taking care of the kids of goats and calves</t>
  </si>
  <si>
    <t>production of  firewood  for sale</t>
  </si>
  <si>
    <t>branding for cattle, goats, sheep</t>
  </si>
  <si>
    <t>grass and  residue</t>
  </si>
  <si>
    <t>grass and residue</t>
  </si>
  <si>
    <t>giant  melia,  elira ( acacia,)neem,</t>
  </si>
  <si>
    <t>Ekodiokodioe, ekaramwae, eminae, ekorete, ngigirigirwo ngitit</t>
  </si>
  <si>
    <t>fore  father's</t>
  </si>
  <si>
    <t>many crops dried</t>
  </si>
  <si>
    <t>never got any importance  because no  one has thought of giving  them the knowledge</t>
  </si>
  <si>
    <t>Continoues  weeding</t>
  </si>
  <si>
    <t>pests attack the plant within  a short while after weeding</t>
  </si>
  <si>
    <t>Jericans and watering  cans  for home use</t>
  </si>
  <si>
    <t>farming, maize,sorghum, beans, pumpkins , okra, cowpeas,</t>
  </si>
  <si>
    <t>pasture  for grazing</t>
  </si>
  <si>
    <t>lodwee,   (cowpeas small and big ) lobothochin  (white beans ),</t>
  </si>
  <si>
    <t>food and sale ,add fertility to the soil</t>
  </si>
  <si>
    <t>cucumbers  (ngakoleel ) pumpkins  (ngakaedaei   ngunan  nyang ),</t>
  </si>
  <si>
    <t>help in water retention  in the garden, food and fodder  for animals</t>
  </si>
  <si>
    <t>erengereng , eliaro (cylindrical  grass),edodo, (pig weed),ebuta chwee (comelina),emuria  (star grass ) elepana  (elephant grass)</t>
  </si>
  <si>
    <t>out breakekutelek (caterpillar ), ngaberae ( butterflies  )</t>
  </si>
  <si>
    <t>stayed  without  any  help</t>
  </si>
  <si>
    <t>heavy and wild floods</t>
  </si>
  <si>
    <t>no one come for their rescue  just stayed until it disapeared by its self</t>
  </si>
  <si>
    <t>pneumonia ( erujruj,) heart water  (lokou ) for animals and  humans malaria yellow fever,( lolibakonyen ) guinea worm (echow )</t>
  </si>
  <si>
    <t>ministry of health  came to immunize  and govt came  to  vaccinate animals</t>
  </si>
  <si>
    <t>inter  tribal conflict over cattle</t>
  </si>
  <si>
    <t>conflict resolution between the conflicting parties and disarmament by govt</t>
  </si>
  <si>
    <t>joined vsla groups and govt programs in their  village  so that he is paid</t>
  </si>
  <si>
    <t>thru  other income  activities</t>
  </si>
  <si>
    <t>Paul Louwa</t>
  </si>
  <si>
    <t>PUVN7YV</t>
  </si>
  <si>
    <t>branding  for cattle</t>
  </si>
  <si>
    <t>grass, residue</t>
  </si>
  <si>
    <t>giant melia, elira,  neem,  acacia, pondo</t>
  </si>
  <si>
    <t>terminelia, ( ngakaleo), epeduru,  (termerin ) , ekaramwae   ,eminae,  ekorete,  ngigirigirwo,  ngitit</t>
  </si>
  <si>
    <t>from  fore father's</t>
  </si>
  <si>
    <t>very goog information  thru radio</t>
  </si>
  <si>
    <t>Vsla groups</t>
  </si>
  <si>
    <t>doesn't  kii all pests at once</t>
  </si>
  <si>
    <t>Jerrycans</t>
  </si>
  <si>
    <t>farming,  sorghum, vegetables,  beans, maize</t>
  </si>
  <si>
    <t>pasture  ,farming green grams</t>
  </si>
  <si>
    <t>echoroko  (dark  type ),  EMERATE  KWANG  (WHITE  BEANS )</t>
  </si>
  <si>
    <t>add fertility to the  soil, food  and source of income</t>
  </si>
  <si>
    <t>pumpkins( yellow ), ngadekela</t>
  </si>
  <si>
    <t>food,  add fertility to soil</t>
  </si>
  <si>
    <t>elepana,   erengereng,  eliaro,  lokjokothimat, lokala</t>
  </si>
  <si>
    <t>omorutu</t>
  </si>
  <si>
    <t>bout break of ekutelek( caterpillar )</t>
  </si>
  <si>
    <t>hard nothing to do</t>
  </si>
  <si>
    <t>nothing was done</t>
  </si>
  <si>
    <t>out break of lopid ,cpp  ,lokou, pneumonia  for animals , TB,   tetanus  ,cholera for humans</t>
  </si>
  <si>
    <t>ministry of health came to immunize and govt came to vaccinate animals</t>
  </si>
  <si>
    <t>irregular  rains</t>
  </si>
  <si>
    <t>had nothing to do</t>
  </si>
  <si>
    <t>dialogue  between  the conflicting  tribes</t>
  </si>
  <si>
    <t>learnt how to get help from the government  and relatives</t>
  </si>
  <si>
    <t>stocking the little  food have</t>
  </si>
  <si>
    <t>Nakoriyang Lomoe</t>
  </si>
  <si>
    <t>PUBO5IQ</t>
  </si>
  <si>
    <t>branding, tagging, dehorning  for  cattle ,goats and sheep</t>
  </si>
  <si>
    <t>grass and residuesalt leak</t>
  </si>
  <si>
    <t>grass and residue ,salt leak</t>
  </si>
  <si>
    <t>neem, acacia, pondo,</t>
  </si>
  <si>
    <t>ekorete  (balanite ), Ekodiokodioe,   ekaramwae,   eminae ,  eregae , terminalia  (ekale)</t>
  </si>
  <si>
    <t>Wood for fencing  the home</t>
  </si>
  <si>
    <t>from the  fore  father's</t>
  </si>
  <si>
    <t>good  and educative</t>
  </si>
  <si>
    <t>From the groups</t>
  </si>
  <si>
    <t>doesnt kill all pests</t>
  </si>
  <si>
    <t>Store  in jerrycans  for home use</t>
  </si>
  <si>
    <t>farming maize,  sorghum  vegetables  ,beans, pumpkins,  green grams</t>
  </si>
  <si>
    <t>pasture  for animals</t>
  </si>
  <si>
    <t>lodwee  (dark type ), emerate  kwang  (white beans ),   echoroko (White and green)</t>
  </si>
  <si>
    <t>food, add fertility to soil,</t>
  </si>
  <si>
    <t>pumpkins yellow type,</t>
  </si>
  <si>
    <t>food and source of income</t>
  </si>
  <si>
    <t>elepana,  lojokothimat,  erengereng</t>
  </si>
  <si>
    <t>ekutelek (caterpillar )</t>
  </si>
  <si>
    <t>friends came to help</t>
  </si>
  <si>
    <t>lopid,pneumonia  (erujruj ) for animals,  for humans,  TB , yellow  fever</t>
  </si>
  <si>
    <t>agricultural  department  helped to vaccinate and ministry of health  help to treat people</t>
  </si>
  <si>
    <t>cross border  dialogue  meetings between  the  conflicting  tribes,  with all elders</t>
  </si>
  <si>
    <t>learnt to m9ve to the hospital  when such outbreaks come</t>
  </si>
  <si>
    <t>resorted  to  other  income  activities  for survival</t>
  </si>
  <si>
    <t>Kiyonga Logwee</t>
  </si>
  <si>
    <t>PDZOGTZ</t>
  </si>
  <si>
    <t>castration for sheep and goats  and  tagging, branding  is for both sheep, cattle, goats</t>
  </si>
  <si>
    <t>neem ,  acacia( elira ),  pondo , paepae  (pawpaw )</t>
  </si>
  <si>
    <t>Ekodiokodioe ,  ekaramwae ,  eminae,  ekorete,  nkalio  (terminalia ) ,  eregae</t>
  </si>
  <si>
    <t>no interested</t>
  </si>
  <si>
    <t>takes time to kill pests</t>
  </si>
  <si>
    <t>Jericans and tanks for drinking</t>
  </si>
  <si>
    <t>the dam is surrounded with   flat bare land</t>
  </si>
  <si>
    <t>farming  maize , sorghum ,, pumpkins, cowpeas,  beans</t>
  </si>
  <si>
    <t>pasture  for the  animals</t>
  </si>
  <si>
    <t>green grams  green type(  echoroko  )cowpeas ( lodwee)    lapiana, soya ,lothukulo  (beans k20 )</t>
  </si>
  <si>
    <t>to improve on the fertility  of the soil</t>
  </si>
  <si>
    <t>cucumbers   (ngakoleel )  pumpkins  (ngakaedaei )  , local water  melon  (ngadekela )</t>
  </si>
  <si>
    <t>elepana, erengereng, eliaro   (cylindrical  grass), (pig weed ) edodo, ebuta chwee  (comelina )  ethenj</t>
  </si>
  <si>
    <t>ekutelek</t>
  </si>
  <si>
    <t>no help from the govt  just lived with the problem</t>
  </si>
  <si>
    <t>out break cpp  FMD (ejota) (lomew)brucelosis  for both animals and  humans malaria, hepetitis, yellow fever,(loyang)</t>
  </si>
  <si>
    <t>immunizations  by ministry of health and govt come to vaccinate animals</t>
  </si>
  <si>
    <t>learnt to sek for help from govt</t>
  </si>
  <si>
    <t>resorted to loking for job's  to help the family</t>
  </si>
  <si>
    <t>cows</t>
  </si>
  <si>
    <t>milk</t>
  </si>
  <si>
    <t>Isiah Lokok</t>
  </si>
  <si>
    <t>PBGVI8I</t>
  </si>
  <si>
    <t>taking  care  of children</t>
  </si>
  <si>
    <t>Sale of firewood</t>
  </si>
  <si>
    <t>tagging and branding for cattle, goats, sheep  and tighying  some cloth a round the hen as a way of identity</t>
  </si>
  <si>
    <t>sorghum and maize ,residue</t>
  </si>
  <si>
    <t>elira, neem, acacia, pondo,  paepae,( pawpaw )  orange  (amachunga) ,giant melia</t>
  </si>
  <si>
    <t>shows his land mark where it ends)</t>
  </si>
  <si>
    <t>ekale  (terminalia)  ,ekorete  (balanite ) epeduru  (termerin) Ekodiokodioe, ekaramwae, eminae ( gum arabic)</t>
  </si>
  <si>
    <t>Rainfall formation</t>
  </si>
  <si>
    <t>no one has come  teach them about that</t>
  </si>
  <si>
    <t>take time to kill  pests</t>
  </si>
  <si>
    <t>Jericans</t>
  </si>
  <si>
    <t>farming,beans, cowpeas, pumpkins, sorghum,  maize</t>
  </si>
  <si>
    <t>lodwee (cowpeas)  lothukulo (red beans)  Lobothochin  (white type )</t>
  </si>
  <si>
    <t>food  and source of income</t>
  </si>
  <si>
    <t>pumpkins  (yellow type ) ngakoleel  (cucumbers  small type )</t>
  </si>
  <si>
    <t>food and for sale</t>
  </si>
  <si>
    <t>eliaro, ethenj, elepana, erengereng</t>
  </si>
  <si>
    <t>awothu akwap</t>
  </si>
  <si>
    <t>Lina Aleper</t>
  </si>
  <si>
    <t>PUDYNBK</t>
  </si>
  <si>
    <t>Natir</t>
  </si>
  <si>
    <t>neem, acacia, elira,</t>
  </si>
  <si>
    <t>ekorete, (balanite ), terminalia  (ekale ) epeduru  (tamarind ), ekaramwae,  eminae, eregae,  ekapelimen,</t>
  </si>
  <si>
    <t>from  fore  father's</t>
  </si>
  <si>
    <t>from the radio, good information for her  farm</t>
  </si>
  <si>
    <t>not sure  whether it can kill all</t>
  </si>
  <si>
    <t>in a place without any trees  and grassto help in cubbing down wind and  running dirty water</t>
  </si>
  <si>
    <t>farming  crops mainly</t>
  </si>
  <si>
    <t>farming crops mainly</t>
  </si>
  <si>
    <t>echoroko  (dark type ),emerate kwang  (white beans ),cowpeas  small and big type</t>
  </si>
  <si>
    <t>pumpkins  (ngakaedaei )</t>
  </si>
  <si>
    <t>emuria,  star grass, lomethekine,lojokothimat ,erengereng  ethenj</t>
  </si>
  <si>
    <t>natir</t>
  </si>
  <si>
    <t>lochan  lokwakwa</t>
  </si>
  <si>
    <t>out break ekutelek ( caterpillar, )butterflies</t>
  </si>
  <si>
    <t>nothing was done ,dint know  how  to  spray</t>
  </si>
  <si>
    <t>migrated briefly and came back</t>
  </si>
  <si>
    <t>neighbours came for rescue</t>
  </si>
  <si>
    <t>out break of lopid,  pneumonia, erujruj, lokou  for animals,  TB, yellow fever</t>
  </si>
  <si>
    <t>ministry of health came and govt  came  to  vaccinate animals</t>
  </si>
  <si>
    <t>cross  border  dialogue  meetings between the conflicting parties and disarmament by govt</t>
  </si>
  <si>
    <t>resorted to other  income activities</t>
  </si>
  <si>
    <t>casual labour</t>
  </si>
  <si>
    <t>John  Lopiria</t>
  </si>
  <si>
    <t>P4KFTVR</t>
  </si>
  <si>
    <t>taking care of dried  floor on the compound</t>
  </si>
  <si>
    <t>sunflower</t>
  </si>
  <si>
    <t>tagging and branding for cattle, goats, sheep but castration is for  sheep and goats</t>
  </si>
  <si>
    <t>salt leak,  grass</t>
  </si>
  <si>
    <t>grass , salt  leaks</t>
  </si>
  <si>
    <t>acacia,  pondo, giant melia, elira</t>
  </si>
  <si>
    <t>Attract  rainfall</t>
  </si>
  <si>
    <t>Ekodiokodioe,  ekaramwae eminae, eregae ekwaekwae, ekorete, epeduru (tamarind ),</t>
  </si>
  <si>
    <t>from the father</t>
  </si>
  <si>
    <t>doesnt kill faster</t>
  </si>
  <si>
    <t>crop farming, maize, sorghum, beans, cowpeas</t>
  </si>
  <si>
    <t>pasture and cropfarming, sunflower  pumpkins,</t>
  </si>
  <si>
    <t>lodwee   (small type  ) Lobothochin  (white type )</t>
  </si>
  <si>
    <t>food  and source of income, add fertility to the soil</t>
  </si>
  <si>
    <t>pumpkins( yellow type )</t>
  </si>
  <si>
    <t>ethenj,   erengereng,   elepana,   lojokothimat,   lomethekine</t>
  </si>
  <si>
    <t>ekutelek( caterpillar )</t>
  </si>
  <si>
    <t>lokou, ccpp (lomee) for animals TB</t>
  </si>
  <si>
    <t>ministry of health, and govt came to vaccinate animals</t>
  </si>
  <si>
    <t>cross  border  dialogue  meetings between the conflicting tribes</t>
  </si>
  <si>
    <t>its a natural calamity  it comes  abruptly  and nothing can be done</t>
  </si>
  <si>
    <t>John  Agura</t>
  </si>
  <si>
    <t>PQANG5W</t>
  </si>
  <si>
    <t>taking care of dried  floor  on the  compound</t>
  </si>
  <si>
    <t>branding is for cattle,sheep and goats ,donkey, for cattle  castration</t>
  </si>
  <si>
    <t>grass  and residue, salt leaks</t>
  </si>
  <si>
    <t>maize,  ( kathan )  sorghum (red type  )</t>
  </si>
  <si>
    <t>they  all dry up in the gardens</t>
  </si>
  <si>
    <t>acacia,  elira,  eucalyptus,  oranges,,</t>
  </si>
  <si>
    <t>Attract rainfall</t>
  </si>
  <si>
    <t>Ekodiokodioe  ,, eminae, gum arabic,   ekapelimen,   ekaramwae  epeduru,</t>
  </si>
  <si>
    <t>no radio to listen to.  cause they broadcast from the radio</t>
  </si>
  <si>
    <t>the dam is exposed  in an open land without  any trees and  grass</t>
  </si>
  <si>
    <t>farming,maize, sorghum, beans, vegetables, cowpeas, pumpkins, maize</t>
  </si>
  <si>
    <t>cowpeas   lodwee (small type ),  beans   Lobothochin  (white  type ), red type  k20</t>
  </si>
  <si>
    <t>add fertility to the soil, food, source of income</t>
  </si>
  <si>
    <t>fodder, food</t>
  </si>
  <si>
    <t>emuria  (star grass ),ethenj ,  erengereng,  eliaro. elepana, lojokothimat</t>
  </si>
  <si>
    <t>ekutelek  (caterpillar )</t>
  </si>
  <si>
    <t>wild fires accompanied  with alot of wind.</t>
  </si>
  <si>
    <t>went for help from  the relatives</t>
  </si>
  <si>
    <t>pneumonia, brucelosis,  ccpp,  for animals  TB , tetanus, cholera for humans</t>
  </si>
  <si>
    <t>govt  treated  people ,  and  FAO  treated the animals</t>
  </si>
  <si>
    <t>conflict resolution between the conflicting tribes and the govt  disarmed   all the tribes who had guns</t>
  </si>
  <si>
    <t>learnt how to  visit the health unit incase of an out break of any disease</t>
  </si>
  <si>
    <t>started other income  activities</t>
  </si>
  <si>
    <t>cow</t>
  </si>
  <si>
    <t>Lokwii  Maria</t>
  </si>
  <si>
    <t>PAM5WEI</t>
  </si>
  <si>
    <t>removing feathers  from any part of the  body of the chicken for identification</t>
  </si>
  <si>
    <t>residue  and grains  for sorghum and  maize</t>
  </si>
  <si>
    <t>acacia, ,pond,  neem,  elira, eucalyptus</t>
  </si>
  <si>
    <t>Formation of rain</t>
  </si>
  <si>
    <t>ekorete,  ekaramwae ,  eminae ,   ekaleye , eewooe,  etopojo,  eregae, ekapelimen,   lokwakwa</t>
  </si>
  <si>
    <t>no one  has  come  to  give  them  knowledge  about  weather  forecast</t>
  </si>
  <si>
    <t>increases  pests  infestation insteadcafter short while</t>
  </si>
  <si>
    <t>dam is  in abare place  without any trees or grasss</t>
  </si>
  <si>
    <t>farming,  maize, sorghum, beans, groundnuts, cowpeas, pumpkins</t>
  </si>
  <si>
    <t>lodwee small type,       lobothochin  (white type ), groundnuts  white type  and serenate</t>
  </si>
  <si>
    <t>food and source of income  ,add fertility to the soil</t>
  </si>
  <si>
    <t>pumpkins  (yellow type ),</t>
  </si>
  <si>
    <t>erengereng, lojokothimat  ethenj, elibakoroo</t>
  </si>
  <si>
    <t>lochan lokwakwa</t>
  </si>
  <si>
    <t>out break, (ekutelek )</t>
  </si>
  <si>
    <t>ccpp, lokou, pneumonia  (erujruj ) , lymphy skin  (enaru) ,for animals , hepetitis, yellow fever  (loyang ), Tetanus  for humans</t>
  </si>
  <si>
    <t>ministry of health  came to treat people, govt  vaccinated  all animals</t>
  </si>
  <si>
    <t>irregular  rains  with a lot of thunder that would kill badly</t>
  </si>
  <si>
    <t>cross border dialogue meetings between the conflicting tribes,</t>
  </si>
  <si>
    <t>resorted  to  other  income  activities for survival</t>
  </si>
  <si>
    <t>started tree planting</t>
  </si>
  <si>
    <t>poultry</t>
  </si>
  <si>
    <t>Apakiruat Lochode</t>
  </si>
  <si>
    <t>PZCT871</t>
  </si>
  <si>
    <t>katuman,  (maize) serenate, ( groundnuts )   serina (sorghum)</t>
  </si>
  <si>
    <t>eucalyptus,  neem,  elira,  giant melia,  pondo,  acacia</t>
  </si>
  <si>
    <t>ekorete,  Ekodiokodioe, eregae,  ekapelimen,  lokwakwa,   atopojon, epeduru  (termarind) ekale, ( terminalia ) ekaleye</t>
  </si>
  <si>
    <t>no one has come to tell them</t>
  </si>
  <si>
    <t>not all pests will die</t>
  </si>
  <si>
    <t>is in a place where there  are no trees and grass .so water is always very dirtened by children</t>
  </si>
  <si>
    <t>farming  maize,  sorghum, vegetables, beans</t>
  </si>
  <si>
    <t>farming</t>
  </si>
  <si>
    <t>echoroko  (dark type, ),Lobothochin  (white beans )</t>
  </si>
  <si>
    <t>cucumbers,  pumpkins,  water  melon</t>
  </si>
  <si>
    <t>add fertility to the soils,   food,   source of income</t>
  </si>
  <si>
    <t>ethenj, elimaakoroo , erengereng</t>
  </si>
  <si>
    <t>nariamatolim</t>
  </si>
  <si>
    <t>cross border dialogue meetings between the conflicting tribes</t>
  </si>
  <si>
    <t>resorted to  tree planting</t>
  </si>
  <si>
    <t>Apalokapel Logwala</t>
  </si>
  <si>
    <t>PA019O2</t>
  </si>
  <si>
    <t>taking care  of  children and  fried flour from the compound</t>
  </si>
  <si>
    <t>taking  care of the whole home</t>
  </si>
  <si>
    <t>tagging and branding  for cattle, goats, sheep</t>
  </si>
  <si>
    <t>grass,ngitit</t>
  </si>
  <si>
    <t>grass ,ngitit</t>
  </si>
  <si>
    <t>grass, ngitit</t>
  </si>
  <si>
    <t>acacia,  pondo melia    elira, eucalyptus, neem, giant melia</t>
  </si>
  <si>
    <t>Ekodiokodioe    ekorete   balanite,   ekaramwae  ,  eminae  , eregae,   ngatheperwa, ngigirigirwo, ngitit,  epeduru,   termarind,</t>
  </si>
  <si>
    <t>believe in rituals alot cant afford to listen  about weather  forecast  from any body</t>
  </si>
  <si>
    <t>dont kill all pests on time</t>
  </si>
  <si>
    <t>Small  tiny  jericans</t>
  </si>
  <si>
    <t>the shepards, animals   and the community  conterminate  by bathing from tthe water its not fenced</t>
  </si>
  <si>
    <t>animal's  and children deficate inside and the dam is in a place without any trees ,grass and not fenced</t>
  </si>
  <si>
    <t>farming, sorghum, beans, cowpeas,  gree grams, maize</t>
  </si>
  <si>
    <t>green grams dark type, (echoroko),cowpeas lodwee  (white and dark )</t>
  </si>
  <si>
    <t>food, sale,</t>
  </si>
  <si>
    <t>Poison the  soils</t>
  </si>
  <si>
    <t>pumpkins   (yellow type ),</t>
  </si>
  <si>
    <t>food and source of income, folder</t>
  </si>
  <si>
    <t>His own kraal</t>
  </si>
  <si>
    <t>eliaro,  lojokothimat,  erengereng , ethenj</t>
  </si>
  <si>
    <t>ekutelek  , (caterpillar ), butterflies  (ngaberae )</t>
  </si>
  <si>
    <t>heavy and wild  floods  which killed people and property</t>
  </si>
  <si>
    <t>govt didn't  help them,just got help from their relatives</t>
  </si>
  <si>
    <t>out break of Brucelosis, (lokiring), lokou,  (heart water)  ,for  humans  Tetenus (teregege),   TB,  quinea worm</t>
  </si>
  <si>
    <t>ministry of health  treated  them,govt  vaccinated  all the animals</t>
  </si>
  <si>
    <t>rituals and  sacrifice</t>
  </si>
  <si>
    <t>conflict resolution between the conflicting tribes</t>
  </si>
  <si>
    <t>learnt how to seek  for help from  the government</t>
  </si>
  <si>
    <t>resorted to casual labour  and stocking the little i get</t>
  </si>
  <si>
    <t>Anna  Temer</t>
  </si>
  <si>
    <t>POYQJQ7</t>
  </si>
  <si>
    <t>making a hen put on a metal on its leg</t>
  </si>
  <si>
    <t>elira,eucalyptus, neem</t>
  </si>
  <si>
    <t>Ekodiokodioe, ekaramwae eminae, eregae ekwaekwae, ekorete, ( balanite )    ngigirigirwo, ngitit, epeduru,( termarind, ),  ekapelimen  ,  ekaleye   (terminalia )</t>
  </si>
  <si>
    <t>good , and were told that was  coming</t>
  </si>
  <si>
    <t>doesn't  kill all and after it  will  make the weeds grow  faster</t>
  </si>
  <si>
    <t>Jerrycans for home use  (small ones )</t>
  </si>
  <si>
    <t>cows and young children conterminate it in an open place   without  trees  and grass</t>
  </si>
  <si>
    <t>crop farming, maize, sorghum, beans, cowpeas, pumpkins, green grams</t>
  </si>
  <si>
    <t>emerate kwang,  ( white type ), cowpeas  small type,    green grams   dark type</t>
  </si>
  <si>
    <t>ngakaedaei pumpkins   yellow type</t>
  </si>
  <si>
    <t>food, source of income</t>
  </si>
  <si>
    <t>lojokothimat</t>
  </si>
  <si>
    <t>ekutelek   ( Caterpillar )</t>
  </si>
  <si>
    <t>nothing was done. it just finished the crops</t>
  </si>
  <si>
    <t>lopid  ,  lokou  ( heart  water),  for animals, for humans, guinea  worm, typhoid,,  brucelosis</t>
  </si>
  <si>
    <t>govt only gave aid  for a short while</t>
  </si>
  <si>
    <t>learnt how to run  to the hospital  whenever  such dangerous  diseases come  again</t>
  </si>
  <si>
    <t>resorted to other income activities for survival .</t>
  </si>
  <si>
    <t>Lucia  Longok</t>
  </si>
  <si>
    <t>PXZPYU8</t>
  </si>
  <si>
    <t>tagging a  piece of cloth on the leg</t>
  </si>
  <si>
    <t>residue  and grains for sorghum and maize</t>
  </si>
  <si>
    <t>ekorete  (balanite, ) ekaramwae,   eminae  ,epeduru   (termerind  )   ekaleye,    ngitit , ekapelimen,   ekaleye,  ekale  (terminalia )</t>
  </si>
  <si>
    <t>great  grandmother</t>
  </si>
  <si>
    <t>belive in rutals and sacrifice</t>
  </si>
  <si>
    <t>Small tiny  jericans</t>
  </si>
  <si>
    <t>its not fenced, shepards conterminate the water</t>
  </si>
  <si>
    <t>farming, sorghum vegetables, beans</t>
  </si>
  <si>
    <t>farming maize , cucumbers</t>
  </si>
  <si>
    <t>lodwee  (  cow peas white and dark ),  red bean k20,</t>
  </si>
  <si>
    <t>fertility to the soil, food  and source  of income  , getts ready  so fast saves from hunger</t>
  </si>
  <si>
    <t>cucumber big and small type  ,     (ngakoleel ), pumpkins  yellow  type   (ngakaedae)</t>
  </si>
  <si>
    <t>food  and  source  of  income</t>
  </si>
  <si>
    <t>lojokothimat, erengereng</t>
  </si>
  <si>
    <t>out break of ekutelek( caterpillar )</t>
  </si>
  <si>
    <t>out break of pneumonia, ( erujruj ), lopid,  loukoe  ,lopurot , lopok,  for animals, quinea worm, cholera,  brucelosis, yellow fever  (lolibakonyen ) for humans</t>
  </si>
  <si>
    <t>ministry of health came to immunize and treat  and govt came to vaccinate animals</t>
  </si>
  <si>
    <t>conflict resolution between the conflicting tribes by the elders and govt  and  the  disarmarment by the govt</t>
  </si>
  <si>
    <t>reporting any security threats to the govt and community  elder and leaders</t>
  </si>
  <si>
    <t>thru  getting involved in  casual labour</t>
  </si>
  <si>
    <t>Paul  Loukae</t>
  </si>
  <si>
    <t>P7Y66R8</t>
  </si>
  <si>
    <t>lomaul</t>
  </si>
  <si>
    <t>branding,   dehorning for cattle ,goats ,sheep mainly</t>
  </si>
  <si>
    <t>grass ,residue</t>
  </si>
  <si>
    <t>grains  for sorghum and maize</t>
  </si>
  <si>
    <t>karepoles, pawpaw, lemons , acacia, elira, giant melia , eucalyptus , ekaramwae, eewooe, eminae</t>
  </si>
  <si>
    <t>Reduce wind in their community</t>
  </si>
  <si>
    <t>ekorete,  etirir,  ebobore,  epeduru  ngiduruko, ngibolio, ekale (terminalia ) ,ekapelimen,  epetet,</t>
  </si>
  <si>
    <t>Source  of income</t>
  </si>
  <si>
    <t>good and very educative</t>
  </si>
  <si>
    <t>not fenced  people enter  inside and conterminate  the water</t>
  </si>
  <si>
    <t>not fenced, so choldren deficate inside</t>
  </si>
  <si>
    <t>farming, sorghum vegetables ,maize, green grams</t>
  </si>
  <si>
    <t>cow peas  white and dark,       Lobothochin, white type,      green grams green type</t>
  </si>
  <si>
    <t>pumpkins yellow type ( ngakaedaei )</t>
  </si>
  <si>
    <t>erengereng,  ngerebebe,  emuria ( star grass),</t>
  </si>
  <si>
    <t>naamwa</t>
  </si>
  <si>
    <t>ekutelek,</t>
  </si>
  <si>
    <t>he  migrated to the center for  a while</t>
  </si>
  <si>
    <t>for animals, loukoe,  lopid , lokit lolewo,  and for humans TB, quinea worm, yellow,  dysentery,  Tetenus</t>
  </si>
  <si>
    <t>ministry of health came to treat people and immunise ,govt came to vaccinate animals</t>
  </si>
  <si>
    <t>conflict resolution between the conflicting tribes was called for by the elders</t>
  </si>
  <si>
    <t>alerting the security incase of any security issues</t>
  </si>
  <si>
    <t>started  casual labour</t>
  </si>
  <si>
    <t>cow peas ( dark  type</t>
  </si>
  <si>
    <t>John  Achia</t>
  </si>
  <si>
    <t>POWXPK0</t>
  </si>
  <si>
    <t>branding  and dehorning  for cattle</t>
  </si>
  <si>
    <t>simsim  white type )  sorghum, serina ,red and short type also</t>
  </si>
  <si>
    <t>eucalyptus, mvule, acacia, neem,</t>
  </si>
  <si>
    <t>Source of income , rainfall  formation and wind breaker</t>
  </si>
  <si>
    <t>ekorete  balanite   ,ekaramwae , eminae,  eregae,  ekwaekwae , etheperwae, Ekodiokodioe, eregae, epeduru     termerind ,    ekale   terminalia   ,ekaleye , etirir</t>
  </si>
  <si>
    <t>very good and clear to him</t>
  </si>
  <si>
    <t>makes weeds grow faster and  will harbour more pests</t>
  </si>
  <si>
    <t>Small jerrycans</t>
  </si>
  <si>
    <t>no fence and  its  in aplace of no trees and grass</t>
  </si>
  <si>
    <t>people bathe from inside to gether with animals</t>
  </si>
  <si>
    <t>farming maize, sorghum, beans, cowpeas, simsim, green grams</t>
  </si>
  <si>
    <t>pasture for animals</t>
  </si>
  <si>
    <t>cow peas ( both small and big type, dark white ), echoroko  (dark type ),lothukulo  (k20), Lobothochin  (white type</t>
  </si>
  <si>
    <t>food and source of income ,add fertility to the soil</t>
  </si>
  <si>
    <t>pumpkins  (yellow  and white type)</t>
  </si>
  <si>
    <t>food,add fertility to the soil,</t>
  </si>
  <si>
    <t>erengereng, eliaro, edodo, elepana,  ngerebebe, lojokothimat, moto</t>
  </si>
  <si>
    <t>oteyeh</t>
  </si>
  <si>
    <t>naamwa group</t>
  </si>
  <si>
    <t>ekutelek (caterpillar ) emerthe, ( butterflies )</t>
  </si>
  <si>
    <t>rituals  and sacrifice</t>
  </si>
  <si>
    <t>out break of lolewo, lopid, lokit ,emitina,  for animals,  for quinea worm, yellow fever, typhoid,  teregege  ( Tetenus), cholera , (lolewo)</t>
  </si>
  <si>
    <t>ministry of health came to treat people and immunise, govt vaccinated animals</t>
  </si>
  <si>
    <t>heauy fighting between inter tribal clans over cattle</t>
  </si>
  <si>
    <t>disarmarment  by the govt  and community  cross boarder meetings</t>
  </si>
  <si>
    <t>reporting security updates</t>
  </si>
  <si>
    <t>Alima Lochoro</t>
  </si>
  <si>
    <t>PBHY0A1</t>
  </si>
  <si>
    <t>taking care of children and the the dried  flour  in the compound</t>
  </si>
  <si>
    <t>serina, beans (k20 ), maize, katuman</t>
  </si>
  <si>
    <t>acacia      ,elira,     oranges, lemon, eucalyptus,  giant melia, mangoes,</t>
  </si>
  <si>
    <t>Wind breaker and rain  formation</t>
  </si>
  <si>
    <t>Ekodiokodioe, eregae, ngatheperwa,  ngigirigirwo, ekaramwae, eminae,  (gum arabic)  ekaleye, eewooe, ebobore, etirae, epetet,  epeduru  (termarind ), ekorete  (balanite )</t>
  </si>
  <si>
    <t>form grand  father</t>
  </si>
  <si>
    <t>very good and clear except there is no rain  s that she perfects  on what she has been taught</t>
  </si>
  <si>
    <t>Govt and ngo</t>
  </si>
  <si>
    <t>dont kill all pests  although it kills after some time</t>
  </si>
  <si>
    <t>River</t>
  </si>
  <si>
    <t>the animals and the sheprds conterminate by entering in the middle of the dam</t>
  </si>
  <si>
    <t>its on the roadside  and all community people acess it any time</t>
  </si>
  <si>
    <t>farming maize, sorghum, beans,simsim</t>
  </si>
  <si>
    <t>farming maize, sorghum, vegetables,  fruit trees, mangoes,  lemons,</t>
  </si>
  <si>
    <t>Lobothochin ( white type,)   lodwee, (white type)</t>
  </si>
  <si>
    <t>add fertility to the soil,  for sale, food</t>
  </si>
  <si>
    <t>cucumbers, ( yellow  type)  pumpkins (ngakaedaei  yellow  type ),</t>
  </si>
  <si>
    <t>elepana, lojokothimat, erengereng, ethenj,  ekeriaut,</t>
  </si>
  <si>
    <t>sameritans purse</t>
  </si>
  <si>
    <t>ekutelek( caterpillar ),abere (butterfly )</t>
  </si>
  <si>
    <t>out break of Brucelosis, lokiring,lokou  and for humas quinea worm and cholera (lolewo ), scabies  (ngeep)</t>
  </si>
  <si>
    <t>ministry of health came to treat people and immunise,  govt came to vaccinate animals</t>
  </si>
  <si>
    <t>massive inter tribal conflict over animals</t>
  </si>
  <si>
    <t>conflict resolution between the conflicting tribes was called for by the elders and govt</t>
  </si>
  <si>
    <t>reporting  rare  diseases to the hospital</t>
  </si>
  <si>
    <t>stalking food  always</t>
  </si>
  <si>
    <t>Hellen Aleper</t>
  </si>
  <si>
    <t>PAB9V16</t>
  </si>
  <si>
    <t>grain  for maize  and sorghum</t>
  </si>
  <si>
    <t>maize, katuman,kathan all are white except  kathan is short and katuman is long</t>
  </si>
  <si>
    <t>acacia, elira, eucalyptus, neem, giant melon,</t>
  </si>
  <si>
    <t>Rainfall  formation, wind  breakers</t>
  </si>
  <si>
    <t>ekorete  (balanite), ekale  (terminalia), eregae,  ekapelimen, ekaleye, eewooe, ebobore, etirae, eminae  epeduru  (termarind ),ekaramwae,  etirae, epopong  atopojon</t>
  </si>
  <si>
    <t>from great grand mother</t>
  </si>
  <si>
    <t>good and educative</t>
  </si>
  <si>
    <t>Pouring harsh  on the garden, and weeding</t>
  </si>
  <si>
    <t>shepards and animals enter inside the water  conterminate  the water</t>
  </si>
  <si>
    <t>it next to the villaage so people deficate next to the dam and river</t>
  </si>
  <si>
    <t>farming maize, sorghum, beans, green grams,</t>
  </si>
  <si>
    <t>farming, cowpeas, pumpkins</t>
  </si>
  <si>
    <t>echoroko green grams whites type,  Lobothochin  (white type,) ,cowpeas (white big and small),lothukulo   (red type  k20)</t>
  </si>
  <si>
    <t>add  fertility to the soil, food, sale</t>
  </si>
  <si>
    <t>cucumbers, pumpkins,  cabbage and sukuma</t>
  </si>
  <si>
    <t>food, income,  add fertility to the soil</t>
  </si>
  <si>
    <t>erengereng, lojokothimat, lomethekine,</t>
  </si>
  <si>
    <t>samaritans purse</t>
  </si>
  <si>
    <t>out break of lokou,lolewo, lokit, for humans, longolethike (measles),chicken pox , (ekodoe )</t>
  </si>
  <si>
    <t>ministry of health came to treat people and immunise, govt came to vaccinate animals</t>
  </si>
  <si>
    <t>irregular rains with a lot of thunder</t>
  </si>
  <si>
    <t>aid from wfp</t>
  </si>
  <si>
    <t>massive fighting over  animal  between the conflicting tribes</t>
  </si>
  <si>
    <t>disarmarment by the govt and community elder  meetings between all the tribes conflicting</t>
  </si>
  <si>
    <t>attending weather fore cast trainings</t>
  </si>
  <si>
    <t>sale of firewood poles and charcoal burning  and vsla groups</t>
  </si>
  <si>
    <t>Aliche  Nangor</t>
  </si>
  <si>
    <t>P1WQS5R</t>
  </si>
  <si>
    <t>keeping the dried grains in the  compound</t>
  </si>
  <si>
    <t>Firewood  sale</t>
  </si>
  <si>
    <t>residue, sorghum ,water</t>
  </si>
  <si>
    <t>elira, neem  giant melia, eucalyptus,  pondo</t>
  </si>
  <si>
    <t>Wind breakers, rainfall formation</t>
  </si>
  <si>
    <t>ekorete   (balanite ), epeduru  ( termarind )  ekale  (terminalia ),eregae, ekapelimen, ekaleye, eewooe, ebobore, etirae, epopong,</t>
  </si>
  <si>
    <t>Fencing the home, rainfall formation, wind breakers</t>
  </si>
  <si>
    <t>good  and educative  created awareness alot</t>
  </si>
  <si>
    <t>From religious group</t>
  </si>
  <si>
    <t>doesnt kill  all the pests</t>
  </si>
  <si>
    <t>Small jericans</t>
  </si>
  <si>
    <t>no fence and no trees and grass  surrounding  the dam so  people acess it any time and dirten the water</t>
  </si>
  <si>
    <t>chidren and shepards  bath from  the dam</t>
  </si>
  <si>
    <t>farming maize, sorghum, beans, cowpeas,</t>
  </si>
  <si>
    <t>farming, pumpkins, ,green grams</t>
  </si>
  <si>
    <t>echoroko (green type) green gram, ,Lobothochin  (white type ),   beans(  k20),lodwee  (white type,  cowpeas )</t>
  </si>
  <si>
    <t>add fertility to the soil,    food,   income</t>
  </si>
  <si>
    <t>pumpkins ( yellow), local water melon  (ngimug)</t>
  </si>
  <si>
    <t>food, add fertility to the soil, income</t>
  </si>
  <si>
    <t>erengereng, lojokothimat, lomethekine, elepana ,eliaro</t>
  </si>
  <si>
    <t>charismatic group</t>
  </si>
  <si>
    <t>ekutelek (caterpillar ),butterflies  (abere), bees  ( awoo)</t>
  </si>
  <si>
    <t>out break of lokou, lolewo  (dysentery ),for humans Tetenus, yellow fever</t>
  </si>
  <si>
    <t>harsh  and irregular  rains with  bad thunder</t>
  </si>
  <si>
    <t>massive fighting over animal between the conflicting tribes</t>
  </si>
  <si>
    <t>govt  started disarmament  exercise</t>
  </si>
  <si>
    <t>reporting to the hospital  strange infections</t>
  </si>
  <si>
    <t>resorted to charcoal burning and sale of firewood</t>
  </si>
  <si>
    <t>Laaruma Leeku</t>
  </si>
  <si>
    <t>PMQVYBF</t>
  </si>
  <si>
    <t>branding  ,dehorning, castration  for cow's</t>
  </si>
  <si>
    <t>grass,</t>
  </si>
  <si>
    <t>wet and</t>
  </si>
  <si>
    <t>acacia, pondo,  giant melia,  eucalyptus,  neem</t>
  </si>
  <si>
    <t>Rainfall formation and wind breaker</t>
  </si>
  <si>
    <t>ekorete (  balanite ) ,  ( ekale ), terminalia,  epeduru  (termerind  ), ekaramwae, eewooe, ebobore,  etirae</t>
  </si>
  <si>
    <t>from the great grand father</t>
  </si>
  <si>
    <t>is never reliable in kiling all pests</t>
  </si>
  <si>
    <t>Jericans  for home use</t>
  </si>
  <si>
    <t>shepards and animals conterminate the water by steeping inside .</t>
  </si>
  <si>
    <t>children and the rest of the community  dump feacal matter  around the dam</t>
  </si>
  <si>
    <t>farming maize ,sorghum, beans, cowpeas, pumpkins, green grams</t>
  </si>
  <si>
    <t>pasture  for animals only</t>
  </si>
  <si>
    <t>echoroko  green grams dark type,  Lobothochin  white,  lothukulo  red type</t>
  </si>
  <si>
    <t>food, add fertility to the soil  ,income  source</t>
  </si>
  <si>
    <t>Poisonous</t>
  </si>
  <si>
    <t>(pumpkins,)   ngakaedaei     , local watermelon (ngadekela )</t>
  </si>
  <si>
    <t>erengereng, lojokothimat, moto</t>
  </si>
  <si>
    <t>butterflies (abere ) caterpillar  (ekutelek )</t>
  </si>
  <si>
    <t>aid  from WFP</t>
  </si>
  <si>
    <t>quinea worm,  for animals,   for humans  Tetenus,  yellow fever ,  cholera</t>
  </si>
  <si>
    <t>ministry of health came to treat people and immunise, govt came to vaccinate animals  in all infected  areas</t>
  </si>
  <si>
    <t>heavy and massive inter tribal conflict over animals</t>
  </si>
  <si>
    <t>govt  disarmed the conflicting tribes</t>
  </si>
  <si>
    <t>going  to attend  meetings concerning health  and weather forecast</t>
  </si>
  <si>
    <t>resorted to casual labour and,  sale of firewood poles and charcoal burning</t>
  </si>
  <si>
    <t>Maria  Sagal</t>
  </si>
  <si>
    <t>P000ZAG</t>
  </si>
  <si>
    <t>ekorete  (balanite )   epeduru, (termarind ),  ewualangor, ekaramwae, Ekodiokodioe, eregae, ngatheperwa, ngigirigirwo ngitit,</t>
  </si>
  <si>
    <t>no one has come to give  her the  knowledge  on that</t>
  </si>
  <si>
    <t>Govt</t>
  </si>
  <si>
    <t>doesnt kill all  pests  at once</t>
  </si>
  <si>
    <t>shepards and  animals get inside the dam  and dirten the water</t>
  </si>
  <si>
    <t>no fence and they still bath from inside the dam</t>
  </si>
  <si>
    <t>farming, sorghum, beans, ,pumpkins</t>
  </si>
  <si>
    <t>farming, sorghum vegetables ,beans</t>
  </si>
  <si>
    <t>echoroko, (green  type ), Lobothochin   (white type ), lothukulo  (red type )</t>
  </si>
  <si>
    <t>pumpkins  (ngakaedaei ),</t>
  </si>
  <si>
    <t>erengereng, lojokothimat , ethenj</t>
  </si>
  <si>
    <t>charismatic</t>
  </si>
  <si>
    <t>ekutelek( caterpillar  )</t>
  </si>
  <si>
    <t>lokou, ccpp  for animals,  for humas    measles</t>
  </si>
  <si>
    <t>Ministry of health came to treat people,  govt came to vaccinate animals</t>
  </si>
  <si>
    <t>govt carried out  disarmarment</t>
  </si>
  <si>
    <t>reporting any security threats to the govt</t>
  </si>
  <si>
    <t>resorted to other income activities for survival</t>
  </si>
  <si>
    <t>beans red type</t>
  </si>
  <si>
    <t>green grams  green type  mainly</t>
  </si>
  <si>
    <t>Jacob  Lomilo</t>
  </si>
  <si>
    <t>PXPCQ41</t>
  </si>
  <si>
    <t>branding  and dehorning for cattle mainly</t>
  </si>
  <si>
    <t>acacia,  neem, elira, eucalyptus</t>
  </si>
  <si>
    <t>Ekodiokodioe,   ekorete (balanite)   epeduru  (termerind )  (giant terminalia ) ekale ,ekaleye, eewooe, ebobore, etirae, epopong, atopojon, ekaramwae ,    eminae ,    eregae</t>
  </si>
  <si>
    <t>it takes time to kill all  the pests although it kills</t>
  </si>
  <si>
    <t>In small  jerrycans</t>
  </si>
  <si>
    <t>not fenced  so the  shepards  and animals get inside and conterminate the water</t>
  </si>
  <si>
    <t>farming maize, sorghum, beans, cowpeas</t>
  </si>
  <si>
    <t>pasture for animals and  farming , cowpeas, cucumbers, pumpkins</t>
  </si>
  <si>
    <t>emerate   ( beans red and white  type ), cowpeas  (white and small type )</t>
  </si>
  <si>
    <t>food and source of income, add fertility to the soil</t>
  </si>
  <si>
    <t>ngakaedaei yellow type,   ngakoleel     (cucumbers  white and yellow type )</t>
  </si>
  <si>
    <t>erengereng, lojokothimat,  eliaro</t>
  </si>
  <si>
    <t>ekutelek (caterpillar ),  butterflies</t>
  </si>
  <si>
    <t>people abandoned the gardens</t>
  </si>
  <si>
    <t>quinea worm, pneumonia, lopid, loukoe, ccpp for animals and humans,  measles, Tetenus, yellow fever</t>
  </si>
  <si>
    <t>massive  fighting over animal between the conflicting tribes</t>
  </si>
  <si>
    <t>govt  disarmed  all the tribes</t>
  </si>
  <si>
    <t>Paul Louthe</t>
  </si>
  <si>
    <t>PO1U8EU</t>
  </si>
  <si>
    <t>nakichelet</t>
  </si>
  <si>
    <t>green grams dark</t>
  </si>
  <si>
    <t>acacia, elira,  giant melia,  neem</t>
  </si>
  <si>
    <t>ekorete  (balanite), epeduru  (termarind )  ngiduruko,  ngibolio, ekale, ekaleye, eewooe, ekaramwae, Ekodiokodioe , eminae  (gum arabic)</t>
  </si>
  <si>
    <t>good and clear</t>
  </si>
  <si>
    <t>take long to kill pests</t>
  </si>
  <si>
    <t>Jerrycans for home use</t>
  </si>
  <si>
    <t>farming maize, sorghum, beans, pumpkins</t>
  </si>
  <si>
    <t>echoro  ( green grams green type ), lodwee (cowpeas, small and big)</t>
  </si>
  <si>
    <t>butterflies , (abere),  ekutelek (caterpillar )  bees (abuta)</t>
  </si>
  <si>
    <t>lopid, lokou (heart water ), loukoe  for animals ,  for humans,  quinea worm, tetanus, cholera, measles</t>
  </si>
  <si>
    <t>govt came to disarm  all  the guns</t>
  </si>
  <si>
    <t>alerting the govt  on security issues arising again</t>
  </si>
  <si>
    <t>stalking food always</t>
  </si>
  <si>
    <t>Mary  Lowanyang</t>
  </si>
  <si>
    <t>PVJ3LFK</t>
  </si>
  <si>
    <t>acacia, elira, eucalyptus</t>
  </si>
  <si>
    <t>ekorete balanite, epeduru, termarind, ekaramwae, Ekodiokodioe, eregae, ekapelimen, ekaleye, eewooe, ebobore, etirae, eminae</t>
  </si>
  <si>
    <t>Rainfall formation and wind breaker , and source of income</t>
  </si>
  <si>
    <t>good and very clearly</t>
  </si>
  <si>
    <t>Weeding , and applying ebuta chwee  plant</t>
  </si>
  <si>
    <t>donsnt kill all pests at once</t>
  </si>
  <si>
    <t>farming maize, sorghum, beans, cowpeas, pumpkins</t>
  </si>
  <si>
    <t>farming maize, sorghum,</t>
  </si>
  <si>
    <t>green grams (dark   type ) cowpeas (white type ), k20 beans</t>
  </si>
  <si>
    <t>rubbish</t>
  </si>
  <si>
    <t>, pumpkins,  (yellow  type )</t>
  </si>
  <si>
    <t>erengereng, lojokothimat,  lobutachwe</t>
  </si>
  <si>
    <t>rituals and sacrifice  and harsh was applied</t>
  </si>
  <si>
    <t>out break of lokou, ccpp  for animals  and for humans  measles, quinea worm  ,trachoma</t>
  </si>
  <si>
    <t>govt disarmed all the tribes</t>
  </si>
  <si>
    <t>reporting any  strange  disease  to the hospital</t>
  </si>
  <si>
    <t>tree planting</t>
  </si>
  <si>
    <t>Racheal Lokol</t>
  </si>
  <si>
    <t>POARVRW</t>
  </si>
  <si>
    <t>acacia, neem, elira, eucalyptus</t>
  </si>
  <si>
    <t>ekorete balanite, epeduru ngiduruko, ngibolio, ekale, ekaleye, eewooe, ebobore, etirae, epopong, atopojon, ekaramwae eminae eregae</t>
  </si>
  <si>
    <t>no radio  to listen to the  information</t>
  </si>
  <si>
    <t>Pouring harsh on the garden</t>
  </si>
  <si>
    <t>takes time to respond</t>
  </si>
  <si>
    <t>shepards  and the  children bath from inside the dam</t>
  </si>
  <si>
    <t>lodwee, cow peas, (white  and small type ),   lothukulo ( white  type  k20) , green grams  ( dark type )</t>
  </si>
  <si>
    <t>food,add fertility to the soil</t>
  </si>
  <si>
    <t>pumpkins  ( yellow type )</t>
  </si>
  <si>
    <t>erengereng, lojokothimat, moto,</t>
  </si>
  <si>
    <t>ebuta  (bees), (ekutelek)  caterpillar</t>
  </si>
  <si>
    <t>sprayed using a local weed called ebuta chwee</t>
  </si>
  <si>
    <t>out break of lopid,loukoe  for animals,  for humans yellow fever, measles,quinea worm</t>
  </si>
  <si>
    <t>ministry of health came to treat people and immunise,  govt  came to vaccinate animals</t>
  </si>
  <si>
    <t>reporting to the hospital strange infections</t>
  </si>
  <si>
    <t>planting trees and sale of firewood poles and charcoal burning</t>
  </si>
  <si>
    <t>Angelina  Apurio</t>
  </si>
  <si>
    <t>PIDLBY3</t>
  </si>
  <si>
    <t>taking care of children.</t>
  </si>
  <si>
    <t>Sale of firewood poles</t>
  </si>
  <si>
    <t>ekorete (balanite ),epeduru  (termarind ), ekale  (terminalia ),ekapelimen, ekaleye, eewooe, ebobore, etirae</t>
  </si>
  <si>
    <t>very good</t>
  </si>
  <si>
    <t>not reliable  at all</t>
  </si>
  <si>
    <t>Shepherds  bathe from  inside the dam, they easily acess because there is  no fence</t>
  </si>
  <si>
    <t>farming maize, sorghum, beans</t>
  </si>
  <si>
    <t>farming, pumpkins, cucumbers</t>
  </si>
  <si>
    <t>lodwee ( cowpeas small  type ),echoroko  (green grams, dark type )</t>
  </si>
  <si>
    <t>ngakaedae   pumpkins  ( yellow type ),</t>
  </si>
  <si>
    <t>spraying using the  local herb called ebuta chwee</t>
  </si>
  <si>
    <t>lopid,  ccpp  for animals, for humans quinea worm,  polio</t>
  </si>
  <si>
    <t>ministry of health came to treat people and immunise,</t>
  </si>
  <si>
    <t>aid from WFP  govt came to vaccinate animals</t>
  </si>
  <si>
    <t>tree planting,  and   reporting   any security threats to the govt</t>
  </si>
  <si>
    <t>resorted to  sale of firewood poles and charcoal burning</t>
  </si>
  <si>
    <t>Matia  Loruu</t>
  </si>
  <si>
    <t>P2ZLKA0</t>
  </si>
  <si>
    <t>ekorete (balanite) epeduru  ,(termarind ), ewualangor, ekaramwae eminae eregae, ekapelimen, ekaleye, eewooe, ebobore, etirae, epopong, atopojon,</t>
  </si>
  <si>
    <t>very  good and clear</t>
  </si>
  <si>
    <t>some pests resist  the weeding and continue recurring though  some die</t>
  </si>
  <si>
    <t>Jerrycans  for home use</t>
  </si>
  <si>
    <t>animal's  step  inside the dam</t>
  </si>
  <si>
    <t>children  and shepards bath from  inside and conterminate the water</t>
  </si>
  <si>
    <t>farming maize, cucumbers, beans</t>
  </si>
  <si>
    <t>echoroko, green grams, (dark type ), lodwee (boo, small  type ) , emerate kwang  (white beans ),emerate  ngolo aren ngan(  red beans k20 ),</t>
  </si>
  <si>
    <t>food, source of income, add fertility to the soil</t>
  </si>
  <si>
    <t>eliaro, erengereng, ethenj</t>
  </si>
  <si>
    <t>ekutelek  (caterpillar ), ebuta chwee  (bees)</t>
  </si>
  <si>
    <t>grinding  a weed called aPetet and sprinkling it to the</t>
  </si>
  <si>
    <t>out break of  lokou, ccpp, lopid,  for animals and for humans  measles, quinea worm  (echeuw) , tetanus, polio for humans</t>
  </si>
  <si>
    <t>conflict over  land</t>
  </si>
  <si>
    <t>district  leaders  came to resolve  the issue</t>
  </si>
  <si>
    <t>heavy fighting  between the conflicting tribes</t>
  </si>
  <si>
    <t>being security conscious  by alerting the govt  any security threats</t>
  </si>
  <si>
    <t>tree planting and  getting involved  in other  income activities</t>
  </si>
  <si>
    <t>Apalomudang Lorot</t>
  </si>
  <si>
    <t>PO600F0</t>
  </si>
  <si>
    <t>branding for both sheep , cattle and goats</t>
  </si>
  <si>
    <t>salt leaks, and  grass</t>
  </si>
  <si>
    <t>salt leaks, and grass</t>
  </si>
  <si>
    <t>acacia,  eucalyptus, neem, pondo melia</t>
  </si>
  <si>
    <t>ekorete balanite,  epeduru, ngiduruko, ngibolio, ekale ( terminalia ) ,eregae,  ekwaekwae, etheperwae, Ekodiokodioe, eminae  (gum arabic</t>
  </si>
  <si>
    <t>Rainfall formation and wind breaker's</t>
  </si>
  <si>
    <t>its good and clear</t>
  </si>
  <si>
    <t>using harsh to sprinkle  in the crops</t>
  </si>
  <si>
    <t>is not fast reactive  takes alot of time without killing the  pests although it kills after some time</t>
  </si>
  <si>
    <t>In jerrycans for home use</t>
  </si>
  <si>
    <t>its not fenced so the shepards and animals get inside and conterminate the water by steeping inside and bathing</t>
  </si>
  <si>
    <t>its also in an  open place without trees and grass surrounding the dam so people can  access the  dam any time and dirten the water  by urinating and  deficate  around it</t>
  </si>
  <si>
    <t>farming maize, sorghum, beans, cowpeas, cucumbers, pumpkins</t>
  </si>
  <si>
    <t>pasture mainly</t>
  </si>
  <si>
    <t>echoroko,   (white  beans) Lobothochin ,    (red beans )   k20,     cowpeas   (small  and white type )  lodwee</t>
  </si>
  <si>
    <t>food and source of income, also they add  fertility to the soil</t>
  </si>
  <si>
    <t>cucumbers, pumpkins,</t>
  </si>
  <si>
    <t>ekutelek (caterpillar)  (ebuta )bees</t>
  </si>
  <si>
    <t>sprayi g using a local weed called aPetet</t>
  </si>
  <si>
    <t>out break of lopid,lokou. lokit for animals and for  humans  measles , TB, quinea worm, cholera</t>
  </si>
  <si>
    <t>ministry of health came to treat people and immunise,  , govt came to vaccinate animals in the  villages</t>
  </si>
  <si>
    <t>irregular rains with a lot of thunder  which was killing  people</t>
  </si>
  <si>
    <t>heavy fighting  by the inter tribal  clans over animals</t>
  </si>
  <si>
    <t>govt  disarmed all the tribes</t>
  </si>
  <si>
    <t>being security conscious</t>
  </si>
  <si>
    <t>Phillip Lokut</t>
  </si>
  <si>
    <t>PTSWXU0</t>
  </si>
  <si>
    <t>keeping  the home</t>
  </si>
  <si>
    <t>has no money  for  buying the seeds  but if given he can plant</t>
  </si>
  <si>
    <t>ekorete (balanite ),ekaramwae, eewooe, ebobore, etirae, epetet, epeduru,  ekale  (giant terminalia )</t>
  </si>
  <si>
    <t>from the  father</t>
  </si>
  <si>
    <t>no one has come to give them knowledge</t>
  </si>
  <si>
    <t>APetet  weed is smashed  and sprinkled  on the crops</t>
  </si>
  <si>
    <t>kills  pests   but  not  all</t>
  </si>
  <si>
    <t>Small jericans for home use</t>
  </si>
  <si>
    <t>not  fenced, and  shepards  bath from inside the dam</t>
  </si>
  <si>
    <t>farming maize, sorghum vegetables, beans</t>
  </si>
  <si>
    <t>farming, pumpkins</t>
  </si>
  <si>
    <t>lodwee (cowpeas, small type ),echoroko  ( green grams dark type )</t>
  </si>
  <si>
    <t>food,add fertility to the soils</t>
  </si>
  <si>
    <t>ngakaedaei  (pumpkins ),</t>
  </si>
  <si>
    <t>food and source of income ,add fertility to the soils</t>
  </si>
  <si>
    <t>erengereng, lojokothimat, moto,  eliaro, elepana</t>
  </si>
  <si>
    <t>elders</t>
  </si>
  <si>
    <t>lopid, loukoe  for animals, for humans  quinea worm, measles, cholera</t>
  </si>
  <si>
    <t>ministry of health came to treat people and immunise,  govt came to vaccinate animals in the  village</t>
  </si>
  <si>
    <t>irregular rains with</t>
  </si>
  <si>
    <t>heavy fighting between the conflicting tribes</t>
  </si>
  <si>
    <t>reporting to the hospital whenever such dangerous diseases come again</t>
  </si>
  <si>
    <t>saving some money for food from sage</t>
  </si>
  <si>
    <t>Aparono Lochieng</t>
  </si>
  <si>
    <t>PGQQ1ZC</t>
  </si>
  <si>
    <t>acacia, neem, elira, eucalyptus, giant melia</t>
  </si>
  <si>
    <t>ekale ( terminalia),  eregae, ekapelimen, ekaramwae, Ekodiokodioe, eminae  (gum arabic)</t>
  </si>
  <si>
    <t>very good and clear</t>
  </si>
  <si>
    <t>doesnt kill all pests at once</t>
  </si>
  <si>
    <t>farming maize , sorghum vegetables, beans, cowpeas, pumpkins</t>
  </si>
  <si>
    <t>farming maize, sorghum ,green grams</t>
  </si>
  <si>
    <t>echoroko, green gram(green type),     cowpeas (lodwee   )( small  and white type )</t>
  </si>
  <si>
    <t>pumpkins (yellow type  and orange)</t>
  </si>
  <si>
    <t>erengereng, lojokothimat, lomethekine</t>
  </si>
  <si>
    <t>out break ekutelek (caterpillar )</t>
  </si>
  <si>
    <t>out break of lopid, lokou, ccpp  for animals and for humans, cholera, measles TB, yellow fever</t>
  </si>
  <si>
    <t>irregular rains with a lot of  striking  thunder</t>
  </si>
  <si>
    <t>govt disarmed all the tribes conflicting</t>
  </si>
  <si>
    <t>report to the hospital whenever such dangerous diseases come again</t>
  </si>
  <si>
    <t>joining vsla  groups for help and  diversified  on other  income  activities for survival</t>
  </si>
  <si>
    <t>Peter Iriama</t>
  </si>
  <si>
    <t>P0OK7UF</t>
  </si>
  <si>
    <t>Ariamriam</t>
  </si>
  <si>
    <t>cassava</t>
  </si>
  <si>
    <t>branding  for cattle,goats and sheep</t>
  </si>
  <si>
    <t>ngitit  ekale, grass</t>
  </si>
  <si>
    <t>neem, acacia, elira, giant melia, eucalyptus</t>
  </si>
  <si>
    <t>ekale  ,balanite, epeduru termarind, ngigirigirwo, ekaramwae, eewooe, ebobore, etirae, epetet, epopong</t>
  </si>
  <si>
    <t>swept away all the crops</t>
  </si>
  <si>
    <t>Continoues weeding</t>
  </si>
  <si>
    <t>doesnt need to be purchased</t>
  </si>
  <si>
    <t>farming maize, sorghum, simsim, green grams, pumpkins</t>
  </si>
  <si>
    <t>pasture for animals only</t>
  </si>
  <si>
    <t>no money to buy</t>
  </si>
  <si>
    <t>green grams  dark type, )  cowpeas  lodwee  small type ),red bean k20,  Lobothochin  white  beans</t>
  </si>
  <si>
    <t>pumkins yellow type</t>
  </si>
  <si>
    <t>My kraal</t>
  </si>
  <si>
    <t>moto, eliaro, elepana, lojokothimat, erengereng</t>
  </si>
  <si>
    <t>ekutelek( caterpillar )  ,abere   butterflies</t>
  </si>
  <si>
    <t>rituals and</t>
  </si>
  <si>
    <t>govt and aid of WFP</t>
  </si>
  <si>
    <t>out brealk of popid,lokou, for animals  and for humans measles  Tetenus, yellow fever</t>
  </si>
  <si>
    <t>ministry of health came to treat people and immunise the govt came to vaccinate animals in the village,</t>
  </si>
  <si>
    <t>relocating his family to the trading center when there are  alot  of floods</t>
  </si>
  <si>
    <t>selling fire  wood poles as another source of income and tree planting</t>
  </si>
  <si>
    <t>gren grams</t>
  </si>
  <si>
    <t>Maria  Nakumuam</t>
  </si>
  <si>
    <t>PCTVO37</t>
  </si>
  <si>
    <t>churo mariko</t>
  </si>
  <si>
    <t>ariamriam</t>
  </si>
  <si>
    <t>branding and castration  for cows</t>
  </si>
  <si>
    <t>all  day</t>
  </si>
  <si>
    <t>ekorete balanite,  ebobore, ngiduruko, ngigirigirwo, ngitit, ekale terminalis, ekaramwae, Ekodiokodioe, eregae, ngatheperwa,</t>
  </si>
  <si>
    <t>from grand father</t>
  </si>
  <si>
    <t>no one has  come to give them knowledge  about weather forecast  they say  that their village is  very far</t>
  </si>
  <si>
    <t>cant  kill all pests</t>
  </si>
  <si>
    <t>farming maize, sorghum ,pumpkins, vegetables, beans</t>
  </si>
  <si>
    <t>pasture  for animals and farming</t>
  </si>
  <si>
    <t>green grams  green type,  cowpeas  small and big type</t>
  </si>
  <si>
    <t>lotede, erengereng, etirwae, emuria</t>
  </si>
  <si>
    <t>ekutelek (caterpillar ),butterflies   abere</t>
  </si>
  <si>
    <t>lopid ,lokou  for animals, for humans  quinea worm,  pneumonia, Tetenus, TB, hepetitis</t>
  </si>
  <si>
    <t>ministry of health came to treat people and immunise and govt came to vaccinate animals</t>
  </si>
  <si>
    <t>seeking for help  from the relatives and stocking the little  she gets</t>
  </si>
  <si>
    <t>resorted to other income activities for survival  eg casual labour, sale of fire wood</t>
  </si>
  <si>
    <t>Christine Loporon</t>
  </si>
  <si>
    <t>P8UUQ6I</t>
  </si>
  <si>
    <t>mangoes, lemons,pawpaw, bananas, guavers,  acacia,neem, elira, giant melia</t>
  </si>
  <si>
    <t>ekorete balanite, epeduru  termarind  ,ekale ( terminalia ) ,eregae ekwaekwae  ,ekaramwae</t>
  </si>
  <si>
    <t>from great grand  father</t>
  </si>
  <si>
    <t>no one has come to give them knowledge about weather forecast</t>
  </si>
  <si>
    <t>Pour  harsh  on the garden</t>
  </si>
  <si>
    <t>dont last longer</t>
  </si>
  <si>
    <t>Jericans for home</t>
  </si>
  <si>
    <t>farming, sorghum vegetables, pumkins maize</t>
  </si>
  <si>
    <t>farming, cassava, maize  _x000D_
beans</t>
  </si>
  <si>
    <t>red beans, cowpeas,gree grams,white  beans</t>
  </si>
  <si>
    <t>pumpkins, local water melon  ngakadekela</t>
  </si>
  <si>
    <t>food and source   of  income</t>
  </si>
  <si>
    <t>erengereng , lojokothimat, moto, eliaro, elepana</t>
  </si>
  <si>
    <t>out break of ekutelek, (caterpillar )</t>
  </si>
  <si>
    <t>out break  of lokou, ccpp, lopid  for animals and for humans, guinea worm, cholera, measles</t>
  </si>
  <si>
    <t>ministry of health came to treat people and immunise, govt came to vaccinate animals in the village</t>
  </si>
  <si>
    <t>started other  income activities for survival</t>
  </si>
  <si>
    <t>learnt to ask  for help from the govt</t>
  </si>
  <si>
    <t>Margaret  Tiyan</t>
  </si>
  <si>
    <t>PIJZ1JZ</t>
  </si>
  <si>
    <t>no money for buying  seeds</t>
  </si>
  <si>
    <t>ekorete   balanite,   ebobore,  ngiduruko,  ngigirigirwo, ngitit</t>
  </si>
  <si>
    <t>from the grand  mother</t>
  </si>
  <si>
    <t>people complain and say their village  is very far to acess</t>
  </si>
  <si>
    <t>Weeding and when it rains the rain washes all the pests in the garden</t>
  </si>
  <si>
    <t>doesn't  kill all pests</t>
  </si>
  <si>
    <t>farming, sorghum, beans, cowpeas, pumpkins,</t>
  </si>
  <si>
    <t>green grams   green type,   cowpeas, big and small type,  beans  red k20</t>
  </si>
  <si>
    <t>food ,add fertility  to the soil</t>
  </si>
  <si>
    <t>lotede, etirwae, erengereng, ethenj, nabutachwee  comelina</t>
  </si>
  <si>
    <t>rwanu</t>
  </si>
  <si>
    <t>out break of caterpillar  ekutelek,  and  butterflies  ngaberae</t>
  </si>
  <si>
    <t>lokou, ccpp, for  animals for  humans  quinea worm</t>
  </si>
  <si>
    <t>irregularities  in rainfall</t>
  </si>
  <si>
    <t>heavy  fighting</t>
  </si>
  <si>
    <t>reporting  any strange  disease to the hospital</t>
  </si>
  <si>
    <t>resorted to stocking food and rellocating the family  whenever it was about to rain</t>
  </si>
  <si>
    <t>Longoli  Ritah</t>
  </si>
  <si>
    <t>PY71UIO</t>
  </si>
  <si>
    <t>loduk Franco</t>
  </si>
  <si>
    <t>cleaning  the home eg weeding  the compound</t>
  </si>
  <si>
    <t>acacia, neem,giant melia ,oranges</t>
  </si>
  <si>
    <t>ekale terminalia,   ,ngiduruko, ngigirigirwo, ekorete  balanite, ebobore</t>
  </si>
  <si>
    <t>from the grand  parents</t>
  </si>
  <si>
    <t>no one  has come to give them knowledge about weather forecast</t>
  </si>
  <si>
    <t>cant kill all pests</t>
  </si>
  <si>
    <t>farming maize, sorghum, beans, cowpeas, pumpkins, vegetables,</t>
  </si>
  <si>
    <t>cowpeas   small  and big type,  green grams  green type, beans  red type  k20</t>
  </si>
  <si>
    <t>food and add  fertility to the soil</t>
  </si>
  <si>
    <t>etirwae, erengereng, ethenj, nabutachwee comelina,</t>
  </si>
  <si>
    <t>out break of  caterpiller ekutelek, echeleku</t>
  </si>
  <si>
    <t>out break of lopid, lokou, for animals, for humans quinea worm  , pneumonia</t>
  </si>
  <si>
    <t>ministry of health came to treat people and immunise,  govt came to vaccinate animals in the village</t>
  </si>
  <si>
    <t>people resorted to asking for help from the govt and relatives and rellocating  to the center of iriri</t>
  </si>
  <si>
    <t>resorted to other  in come  activities</t>
  </si>
  <si>
    <t>Mary Loumo</t>
  </si>
  <si>
    <t>PIX3MD7</t>
  </si>
  <si>
    <t>loit John</t>
  </si>
  <si>
    <t>no  money  for buying  seeds</t>
  </si>
  <si>
    <t>ebobore,  ngiduruko, eminae,  ekaleye, eewooe, ekaramwae, eminit, ewualangor, ekale  terminalia,  ekorete  balanite</t>
  </si>
  <si>
    <t>Weeding only</t>
  </si>
  <si>
    <t>farming maize, beans</t>
  </si>
  <si>
    <t>green grams green type,  cowpeas    small type</t>
  </si>
  <si>
    <t>lotede ,emuria, erengereng, ethenj, lojokothimat, lomethekine ,akodet</t>
  </si>
  <si>
    <t>for Rwanu</t>
  </si>
  <si>
    <t>out break of yellow type, for humans, for animals lokou</t>
  </si>
  <si>
    <t>sale of fire wood for income</t>
  </si>
  <si>
    <t>creating   trenches in their gardens</t>
  </si>
  <si>
    <t>Paul Lokiru</t>
  </si>
  <si>
    <t>PO2CBTE</t>
  </si>
  <si>
    <t>taking care of children and  the home</t>
  </si>
  <si>
    <t>branding,  tagging  for both  cattle ,sheep  and goats</t>
  </si>
  <si>
    <t>acacia, neem, elira</t>
  </si>
  <si>
    <t>ekorete (balanite ),epeduru (termarind )  ekale  (terminalia )</t>
  </si>
  <si>
    <t>from his grand  mother</t>
  </si>
  <si>
    <t>no one  has  come to give them knowledge about weather forecast</t>
  </si>
  <si>
    <t>takes time to kill  the pests</t>
  </si>
  <si>
    <t>farming, simsim, sunflower  pumpkins,  sorghum</t>
  </si>
  <si>
    <t>red beans  k20,  white  beans</t>
  </si>
  <si>
    <t>His kraal</t>
  </si>
  <si>
    <t>ekoutapem, moto, eliaro, elepana, ngerebebe,  emuria</t>
  </si>
  <si>
    <t>relocated the  family  to the relatives  in town for a while</t>
  </si>
  <si>
    <t>out break of lopid, lokou  for animals and for humans TB  ,quinea worm, measles</t>
  </si>
  <si>
    <t>ministry of health came to treat people and immunise and  govt came to vaccinate animals</t>
  </si>
  <si>
    <t>irregular</t>
  </si>
  <si>
    <t>stocking  the little  i buy from my children</t>
  </si>
  <si>
    <t>joined  vsla groups</t>
  </si>
  <si>
    <t>Longok Akwae</t>
  </si>
  <si>
    <t>PHG4AMH</t>
  </si>
  <si>
    <t>taking care of children and  any food left drying  in tge compound</t>
  </si>
  <si>
    <t>no one has registered him in any of the  groups  needed   by ngos who  come for tree planting groups in a village</t>
  </si>
  <si>
    <t>ekorete balanite  ,epeduru termarind,  ekale,  ekaleye, eewooe, ekaramwae, Ekodiokodioe</t>
  </si>
  <si>
    <t>doesnt react faster</t>
  </si>
  <si>
    <t>farming ,simsim, green grams, maize, sorghum, beans</t>
  </si>
  <si>
    <t>farming cassava,  maize</t>
  </si>
  <si>
    <t>red beans k20,  green grams  green type,  cowpeas small and big type</t>
  </si>
  <si>
    <t>pumpkins  yellow type</t>
  </si>
  <si>
    <t>food  wnd source of income</t>
  </si>
  <si>
    <t>ekoutapem,  emuria, erengereng</t>
  </si>
  <si>
    <t>ritual</t>
  </si>
  <si>
    <t>lokou,lopid  for animals only  and  for humans  quinea worm, yellow fever</t>
  </si>
  <si>
    <t>ministry of health came to treat people and immunise and govt came to vaccinate animals in the village</t>
  </si>
  <si>
    <t>nothing just resroted to other  income sources</t>
  </si>
  <si>
    <t>sent the children to their home always whenever  floods are  coming</t>
  </si>
  <si>
    <t>Santina Aleper</t>
  </si>
  <si>
    <t>PYOHXZT</t>
  </si>
  <si>
    <t>lopeyok john</t>
  </si>
  <si>
    <t>nakapiripirit</t>
  </si>
  <si>
    <t>awoyalira</t>
  </si>
  <si>
    <t>no money for buying  but is willing to plant</t>
  </si>
  <si>
    <t>ekorete  (balanite ), ngitit</t>
  </si>
  <si>
    <t>no  one has come to train  her  although she is  willing</t>
  </si>
  <si>
    <t>no personal radio</t>
  </si>
  <si>
    <t>take  long to kill germs</t>
  </si>
  <si>
    <t>farming,  maize, sorghum,,green grams</t>
  </si>
  <si>
    <t>vegetables, tomatoes, peper,</t>
  </si>
  <si>
    <t>green grams   green type,    cowpeas  small type</t>
  </si>
  <si>
    <t>food,  add fertility to the soil</t>
  </si>
  <si>
    <t>their climate doesn't  favour  that there is  alot of water  logging</t>
  </si>
  <si>
    <t>ekoutapem, ethenj</t>
  </si>
  <si>
    <t>ekutelek caterpillar,   butterflies   (abere?</t>
  </si>
  <si>
    <t>nothing was done but  moved to other areas  for a while</t>
  </si>
  <si>
    <t>out break of lopid, lokou for animals,  for humans  Tetenus, yellow fever, measles</t>
  </si>
  <si>
    <t>ministry of health came to treat people and immunise  and govt came to vaccinate animals in the village</t>
  </si>
  <si>
    <t>there was no help</t>
  </si>
  <si>
    <t>govt  disarmed all the tribes conflicting</t>
  </si>
  <si>
    <t>relocating the family when  ever there are floods</t>
  </si>
  <si>
    <t>resorted to other  income  activities</t>
  </si>
  <si>
    <t>Kalisto Nangiro</t>
  </si>
  <si>
    <t>P53V7T3</t>
  </si>
  <si>
    <t>Sale of  grass for thatching</t>
  </si>
  <si>
    <t>bananas , lemon</t>
  </si>
  <si>
    <t>dehorning, tagging  and branding for cattle, goats, sheep</t>
  </si>
  <si>
    <t>elira ,acacia, neem, giant melia</t>
  </si>
  <si>
    <t>ekorete( balanite), ekaramwae, eminae, eregae ,ekapelimen, ebobore</t>
  </si>
  <si>
    <t>from the grand father</t>
  </si>
  <si>
    <t>crops were soaked  with water</t>
  </si>
  <si>
    <t>no one has come to teach them</t>
  </si>
  <si>
    <t>cant kill all at once</t>
  </si>
  <si>
    <t>farming maize, sorghum,  beans,  green grams, sorghum,pumkins</t>
  </si>
  <si>
    <t>pasture  for  livestock</t>
  </si>
  <si>
    <t>pasture for livestock</t>
  </si>
  <si>
    <t>green grams   dark type</t>
  </si>
  <si>
    <t>food , add fertility to the soil</t>
  </si>
  <si>
    <t>butter flies  for insects ,   animals  monkeys,</t>
  </si>
  <si>
    <t>pumkins</t>
  </si>
  <si>
    <t>ekoutapem</t>
  </si>
  <si>
    <t>kiteyerae</t>
  </si>
  <si>
    <t>no thing was done was a common issue in the area</t>
  </si>
  <si>
    <t>nothing was done  people resorted  to casual labour  for survival</t>
  </si>
  <si>
    <t>out  break of loukoe, lopid, for animals  and for  humans measles, skabies,, tetanus</t>
  </si>
  <si>
    <t>ministry of health came to treat people and immunise the govt came to vaccinate animals in the village</t>
  </si>
  <si>
    <t>relocating the family  to other areas  or to relatives  to avoid being swept  away by floods</t>
  </si>
  <si>
    <t>resorted to doing other income sources</t>
  </si>
  <si>
    <t>Sabina Asio</t>
  </si>
  <si>
    <t>PMMJS16</t>
  </si>
  <si>
    <t>kude paul</t>
  </si>
  <si>
    <t>Sale of Grass  for thatching</t>
  </si>
  <si>
    <t>branding,  tagging, dehorning  for  cattle,goats, sheep</t>
  </si>
  <si>
    <t>no money for buying seeds</t>
  </si>
  <si>
    <t>ekorete balanite,  atopojon ,ekaleye, eewooe, ekaramwae, eminae, ebobore, epeduru (termarind ),ewualangor</t>
  </si>
  <si>
    <t>doesnt kill all</t>
  </si>
  <si>
    <t>farming  maize, sorghum,  beans, green grams</t>
  </si>
  <si>
    <t>pasture  for animals  only</t>
  </si>
  <si>
    <t>green grams  green type  ,red and  white type, ,cowpeas, small type</t>
  </si>
  <si>
    <t>food, add fertility tobthe soils</t>
  </si>
  <si>
    <t>ekoutapem, erengereng, elepana,</t>
  </si>
  <si>
    <t>aid from   WFP  and govt</t>
  </si>
  <si>
    <t>out break of lokou for animals and for humans measles,  skabies, yellow, quinea worm</t>
  </si>
  <si>
    <t>ministry of health came to treat people and immunise, and  govt came to vaccinate animals in the village</t>
  </si>
  <si>
    <t>thru casual  labour  and joining vsla group</t>
  </si>
  <si>
    <t>Lucia Imalange</t>
  </si>
  <si>
    <t>P1JMHQI</t>
  </si>
  <si>
    <t>keeping the home</t>
  </si>
  <si>
    <t>Sale of firewood poles and grass for thatching the  house</t>
  </si>
  <si>
    <t>remove some feathers from one side</t>
  </si>
  <si>
    <t>grained  sorghum and maize  and residue</t>
  </si>
  <si>
    <t>no money for  buying seeds  but  she is  interested in  tree planting</t>
  </si>
  <si>
    <t>ekorete balanite,     epeduru termarind,     ekale terminalia,   ekaleye, eewooe, ebobore, etirae, eminae  gum arabic</t>
  </si>
  <si>
    <t>no one has come to give her knowledge</t>
  </si>
  <si>
    <t>believe  in natural ways</t>
  </si>
  <si>
    <t>its never a reliable way of control ie  they cant kill  all the pests</t>
  </si>
  <si>
    <t>farming,  beans, cowpeas, pumpkins, green grams, maize, sorghum</t>
  </si>
  <si>
    <t>farming  cassava</t>
  </si>
  <si>
    <t>red beans k20,  green grams  dark and green type</t>
  </si>
  <si>
    <t>ekoutapem, moto, elepana</t>
  </si>
  <si>
    <t>out break of lokou,lopid for animals and for humans  measles  ,Tetenus, quinea worm</t>
  </si>
  <si>
    <t>irregularities in rainfall</t>
  </si>
  <si>
    <t>relocating the family whenever  floods come</t>
  </si>
  <si>
    <t>thought of planting  crops that are farvoured by floods</t>
  </si>
  <si>
    <t>chicken and eggs</t>
  </si>
  <si>
    <t>Paul Aleper</t>
  </si>
  <si>
    <t>PE09C0Y</t>
  </si>
  <si>
    <t>decission   making</t>
  </si>
  <si>
    <t>branding, tagging  for cattle</t>
  </si>
  <si>
    <t>wet and dry  season</t>
  </si>
  <si>
    <t>no money for seeds but he is willing</t>
  </si>
  <si>
    <t>ekorete balanite, epeduru termarind,   ngigirigirwo, ekale terminalia,    ekaleye, eewooe, ebobore, ngiduruko, eminae gum arabic</t>
  </si>
  <si>
    <t>no one has come to train him on that</t>
  </si>
  <si>
    <t>costly  in terms  of labour</t>
  </si>
  <si>
    <t>farming maize, sorghum, beans, green grams ,cabbage ,pumpkins</t>
  </si>
  <si>
    <t>red beans  k20, green grams</t>
  </si>
  <si>
    <t>ekoutapem, erengereng</t>
  </si>
  <si>
    <t>ekutelek ( caterpillar )</t>
  </si>
  <si>
    <t>aid from WFP  and govt</t>
  </si>
  <si>
    <t>lokou  for animals and for humans  quinea worm, yellow fever</t>
  </si>
  <si>
    <t>resorted to other in come  activities  for survival</t>
  </si>
  <si>
    <t>joining  vsla groups incase of emergencies</t>
  </si>
  <si>
    <t>Paul Tuko</t>
  </si>
  <si>
    <t>P7REB3X</t>
  </si>
  <si>
    <t>ekorete balanite,    epeduru termarind,   epeduru termarind,    ngigirigirwo, ngitit, ekapelimen, lokwakwa, atopojon, ewualangor</t>
  </si>
  <si>
    <t>labour costly</t>
  </si>
  <si>
    <t>crop farming, maize, sorghum, beans, cowpeas, cucumbers, pumpkins</t>
  </si>
  <si>
    <t>cowpeas small type,   beans red type,</t>
  </si>
  <si>
    <t>cucumbers  small type,  pumpkins  orange  type</t>
  </si>
  <si>
    <t>erengereng, elepana</t>
  </si>
  <si>
    <t>out break of ekutelek caterpillar</t>
  </si>
  <si>
    <t>reducing on the nu ber of meals eaten in a day</t>
  </si>
  <si>
    <t>Micheal Loduk</t>
  </si>
  <si>
    <t>PNUNIV0</t>
  </si>
  <si>
    <t>decission making</t>
  </si>
  <si>
    <t>Sale of firewood poles and grass for thatching</t>
  </si>
  <si>
    <t>tagging, dehorning, branding  for cattle and  goats</t>
  </si>
  <si>
    <t>elira , acacia</t>
  </si>
  <si>
    <t>ekorete balanite, epeduru termarind, ekale terminalia, ekaleye, eewooe, ngitit</t>
  </si>
  <si>
    <t>crops were soaked  in water</t>
  </si>
  <si>
    <t>Pouring  harsh on the  beans</t>
  </si>
  <si>
    <t>expensive  interms of  labour</t>
  </si>
  <si>
    <t>farming, sorghum, beans, cowpeas, pumpkins, vegetables</t>
  </si>
  <si>
    <t>pasture fir animals only</t>
  </si>
  <si>
    <t>green grams  green type,      beans red type,         cowpeas small type</t>
  </si>
  <si>
    <t>elepana ekoutapem</t>
  </si>
  <si>
    <t>wild  floods</t>
  </si>
  <si>
    <t>out break lokou,lopid for animals and for humans measles Tetenus, yellow fever, typhoid</t>
  </si>
  <si>
    <t>resorted to doing casual labour for  survival</t>
  </si>
  <si>
    <t>Pedo Abraham</t>
  </si>
  <si>
    <t>PCL2CU2</t>
  </si>
  <si>
    <t>ekorete balanite, epeduru termarind, ekale terminalia,  ekaleye, eewooe, ekaramwae, Ekodiokodioe, eregae, ekwaekwae, etheperwae</t>
  </si>
  <si>
    <t>no one has come to give him  the knowledge</t>
  </si>
  <si>
    <t>Weeding thru out</t>
  </si>
  <si>
    <t>farming maize, sorghum, green grams, ,cowpeas,  pumpkins</t>
  </si>
  <si>
    <t>green grams  dark and green, cowpeas  small type,</t>
  </si>
  <si>
    <t>ekoutapem, erengereng, ethenj</t>
  </si>
  <si>
    <t>out break of lopid,lokou for animals and for humans  measles, skabies, TB</t>
  </si>
  <si>
    <t>ministry of health came to treat people and immunise the community   govt  vaccinated all the  animals</t>
  </si>
  <si>
    <t>elders  called  for the community meeting over the land issue</t>
  </si>
  <si>
    <t>going to hire fertile land from other fertile  areas in karamoja</t>
  </si>
  <si>
    <t>resorted to  doing other income activities than waiting for  rainfall</t>
  </si>
  <si>
    <t>Lucy  Nangiro</t>
  </si>
  <si>
    <t>PSIZETB</t>
  </si>
  <si>
    <t>lotede</t>
  </si>
  <si>
    <t>decision  making  and taking care of children</t>
  </si>
  <si>
    <t>expensive</t>
  </si>
  <si>
    <t>ekorete balanite, epeduru termarind, ekale terminalia,  ekaleye, eewooe, egirigiroe,   atirae ,</t>
  </si>
  <si>
    <t>gets difficult during rainy  seson because the more they  grow  faster the more the pests</t>
  </si>
  <si>
    <t>not fenced because the shepards and the livestock  together  with the rest of the members conterminate the water</t>
  </si>
  <si>
    <t>farming, maize, beans,,sorghum</t>
  </si>
  <si>
    <t>beans k20   ,cowpeas small type ,  white beans  Lobothochin</t>
  </si>
  <si>
    <t>pumpkins  yellow type and orange , cucumbers  big type</t>
  </si>
  <si>
    <t>food6</t>
  </si>
  <si>
    <t>nachipa, dede,  ekekeriaet</t>
  </si>
  <si>
    <t>out break  of animals, lopid,for humans quinea worm, measles, hepetitis, cholera</t>
  </si>
  <si>
    <t>sourcing  other better areas from else where  to cultivate ie moving to othe fertile areas  by hiring land</t>
  </si>
  <si>
    <t>resorted to other income sources</t>
  </si>
  <si>
    <t>John Tebayang</t>
  </si>
  <si>
    <t>P2MQHTZ</t>
  </si>
  <si>
    <t>decision  making</t>
  </si>
  <si>
    <t>tagging, branding, dehorning  for cattle</t>
  </si>
  <si>
    <t>ekorete balanite, epeduru termarind,   ekale terminalia,   edurukoit, Ekodiokodioe, eregae, ekapelimen, ekaramwae</t>
  </si>
  <si>
    <t>shepards conterminate the water by bathing from inside</t>
  </si>
  <si>
    <t>farming, sorghum, beans, cowpeas, pumpkins</t>
  </si>
  <si>
    <t>cowpeas   small type ,     green grams green type ,  red beans</t>
  </si>
  <si>
    <t>ekoutapem,   nachipa, ekekeriaet, dede</t>
  </si>
  <si>
    <t>parish council</t>
  </si>
  <si>
    <t>ekutelek caterpillar    ,ngaberae,  butterfly</t>
  </si>
  <si>
    <t>out break of lokou, for  animals, humans, quinea worm, yellow fever, measles, Tetenus, trachoma,  polio</t>
  </si>
  <si>
    <t>reporting any strange diseases to the hospital</t>
  </si>
  <si>
    <t>resorted to other in come activities</t>
  </si>
  <si>
    <t>Felix Kodet</t>
  </si>
  <si>
    <t>PGN1HXI</t>
  </si>
  <si>
    <t>tagging ,branding,  for all the cattle ,sheep and goats</t>
  </si>
  <si>
    <t>neem, acacia,  morning a</t>
  </si>
  <si>
    <t>ekorete balanite , atopojon ,ewualangor.,ekale terminalia, ekaleye, eewooe, ekaramwae, etheperwae, Ekodiokodioe</t>
  </si>
  <si>
    <t>not  fenced  so any body  can acess  and dirten the water</t>
  </si>
  <si>
    <t>farming,simsim, sorghum, beans, maize, green grams</t>
  </si>
  <si>
    <t>cowpeas small types, green grams, red beans</t>
  </si>
  <si>
    <t>Leaves from trees</t>
  </si>
  <si>
    <t>akekeriaet, lotede, nachipa, dede, emuria</t>
  </si>
  <si>
    <t>health  management  committee  team</t>
  </si>
  <si>
    <t>ekutelek caterpillar, ngaberae( butterflies big  breed )</t>
  </si>
  <si>
    <t>rituals and sacrifice and</t>
  </si>
  <si>
    <t>out break of lokou, lopid, for humans, quinea worm, tetanus, polio, trachoma for humans</t>
  </si>
  <si>
    <t>looking for good land else where</t>
  </si>
  <si>
    <t>creating ditches  to lead water away</t>
  </si>
  <si>
    <t>Ilukol Nachap</t>
  </si>
  <si>
    <t>P05M5B1</t>
  </si>
  <si>
    <t>no money</t>
  </si>
  <si>
    <t>ekorete balanite,  ,epeduru termarind, ekale terminalia,  ekaleye, eewooe, ebobore, etirae, ngigirigirwo ngiduruko</t>
  </si>
  <si>
    <t>from  great grand  mother  and father</t>
  </si>
  <si>
    <t>invites more pests</t>
  </si>
  <si>
    <t>Shepherds  dump any thing inside,because they acess inside the dam</t>
  </si>
  <si>
    <t>farming,maize, sorghum, beans, cowpeas, pumpkins, green grams</t>
  </si>
  <si>
    <t>cowpeas  small type,   red beans , green grams  green type and dark</t>
  </si>
  <si>
    <t>dede,   nachipa,  ekekeriaet</t>
  </si>
  <si>
    <t>elderly  women</t>
  </si>
  <si>
    <t>ekutelek (caterpillar ), butterflies</t>
  </si>
  <si>
    <t>out break of loukoe,lopid for animals ,lomee, quinea, measles, Tetenus,</t>
  </si>
  <si>
    <t>resorted  to selling firewood poles and charcoal burning</t>
  </si>
  <si>
    <t>stocking  food</t>
  </si>
  <si>
    <t>Samuel Lolem</t>
  </si>
  <si>
    <t>P458CH3</t>
  </si>
  <si>
    <t>ekorete balanite, epeduru termarind,  ekale terminalia, ekaleye, eewooe, ekaramwae, eminae, eregae</t>
  </si>
  <si>
    <t>no radio  to listen</t>
  </si>
  <si>
    <t>time consuming</t>
  </si>
  <si>
    <t>water  is conterminated by the shepards and the  animals they enter in the middle of the dam</t>
  </si>
  <si>
    <t>farming, sorghum, beans, cowpeas</t>
  </si>
  <si>
    <t>farming, pumpkins, cucumbers, maize</t>
  </si>
  <si>
    <t>cowpeas  small type ,     white beans,</t>
  </si>
  <si>
    <t>cucumbers and pumpkins</t>
  </si>
  <si>
    <t>nachipa, dede,   ekekeriaet, ekoutapem</t>
  </si>
  <si>
    <t>ekutelek( caterpillar ), big  butterflies</t>
  </si>
  <si>
    <t>out break of  lokou, for animals  and  for  humans measles, skabies, TB, tetanus, polio, trachoma</t>
  </si>
  <si>
    <t>ministry of health came to treat people and immunise  , govt came to vaccinate animals in the village</t>
  </si>
  <si>
    <t>started sale of fire wood for income</t>
  </si>
  <si>
    <t>started  stocking food</t>
  </si>
  <si>
    <t>Phillip Longoli</t>
  </si>
  <si>
    <t>P62QE3D</t>
  </si>
  <si>
    <t>decision making and taking care of children</t>
  </si>
  <si>
    <t>Sale  of firewood</t>
  </si>
  <si>
    <t>dehorning, branding, tagging  for sheep, cattle and goats</t>
  </si>
  <si>
    <t>wet and dry season</t>
  </si>
  <si>
    <t>por climate</t>
  </si>
  <si>
    <t>ekorete balanite,  epeduru termarind, ekale terminalia, ekaleye, etirir, ebobore  ,ngigirigirwo,ngiduruko</t>
  </si>
  <si>
    <t>dont kill  all  pests  quickly</t>
  </si>
  <si>
    <t>pasture only</t>
  </si>
  <si>
    <t>green grams green type,      cowpeas  small type , beans  k20 and white beans</t>
  </si>
  <si>
    <t>pumkins  orange type</t>
  </si>
  <si>
    <t>out break of lopid, lokou, ccpp for animals and for humans measles, TB, yellow fever, polio</t>
  </si>
  <si>
    <t>ministry  of health came to treat people and immunise and govt came to vaccinate animals in the village</t>
  </si>
  <si>
    <t>joined  savings groups elsewhere  not in their village</t>
  </si>
  <si>
    <t>Kalisto Loucho</t>
  </si>
  <si>
    <t>P49ZAZU</t>
  </si>
  <si>
    <t>branding, tagging, dehorning, goats,  cows and sheep</t>
  </si>
  <si>
    <t>all day  they are grazingalone</t>
  </si>
  <si>
    <t>all day  they  are grazingalone</t>
  </si>
  <si>
    <t>no money for buying seeds but he is willing  plant</t>
  </si>
  <si>
    <t>ekorete balanite,  epeduru termarind, ekale terminalia, ekaleye, eewooe, ebobore, ngiduruko, ngibolio, ngitit</t>
  </si>
  <si>
    <t>from the fore father's</t>
  </si>
  <si>
    <t>no person  has come to give them knowledge about weather</t>
  </si>
  <si>
    <t>labour costly especially when the garden is too big</t>
  </si>
  <si>
    <t>farming, beans,pumpkins, green grams, maize, sorghum, cowpeas</t>
  </si>
  <si>
    <t>cowpeas  small type,  green grams  green type, beans k20</t>
  </si>
  <si>
    <t>ekoutapem, dede, nachipa, ekekeriaet</t>
  </si>
  <si>
    <t>lokou for  animals and for humans measles, quinea worm, skabies, TB</t>
  </si>
  <si>
    <t>ministry of health came to treat people and immunise the community govt vaccinated all the animals</t>
  </si>
  <si>
    <t>started other income activities</t>
  </si>
  <si>
    <t>saving ,money  for buying food</t>
  </si>
  <si>
    <t>Hellen Ichumer</t>
  </si>
  <si>
    <t>PFZUXAD</t>
  </si>
  <si>
    <t>loted</t>
  </si>
  <si>
    <t>ekale terminalia, epeduru termarind,   ekaramwae, eminae, ekaleye, eewooe, ebobore, etirae, epetet</t>
  </si>
  <si>
    <t>from  the fore father's</t>
  </si>
  <si>
    <t>doesnt  want to know because he  believes  in the natural ways  for forecasting</t>
  </si>
  <si>
    <t>weeding kills pests but takes time to clear all the pests</t>
  </si>
  <si>
    <t>cowpeas small type, red k20,   green grams  green,</t>
  </si>
  <si>
    <t>ekoutapem,  nachipa, ekekeriaet, dede</t>
  </si>
  <si>
    <t>elders  group</t>
  </si>
  <si>
    <t>ekutelek ( caterpillar), butterflies( abere )</t>
  </si>
  <si>
    <t>out break of maize stalk borer, lokou, lopid for animals and for humans measles, quinea worm, cholera, TB, polio</t>
  </si>
  <si>
    <t>ministry of health came to treat people and immunise,   govt came to vaccinate animals in the village</t>
  </si>
  <si>
    <t>report  any  strange diseases  that  may come up with  in their  village</t>
  </si>
  <si>
    <t>Loritei Chepotemo</t>
  </si>
  <si>
    <t>PG7JATH</t>
  </si>
  <si>
    <t>moruita</t>
  </si>
  <si>
    <t>making decisions  at community</t>
  </si>
  <si>
    <t>branding, tagging</t>
  </si>
  <si>
    <t>no money gor seeds</t>
  </si>
  <si>
    <t>ekale terminalia, epeduru termarind,  ngigirigirwo, ngitit, ekapelimen, ekaramwae, eewooe, ebobore ,  ekorete balanite</t>
  </si>
  <si>
    <t>no one has come to give them knowledge about weather forecast  really on natural means</t>
  </si>
  <si>
    <t>not reliable in that doesnt kill all</t>
  </si>
  <si>
    <t>Small  jerrycans</t>
  </si>
  <si>
    <t>farming ,cucumbers, pumpkins, maize, sorghum</t>
  </si>
  <si>
    <t>red beans k20, cow peas big and small,</t>
  </si>
  <si>
    <t>cucumber  big and small and pumpkins</t>
  </si>
  <si>
    <t>emuria, ebutachwe comellina,  edodo,</t>
  </si>
  <si>
    <t>mulokole group</t>
  </si>
  <si>
    <t>ekutelek      (caterpillar ),butterflies abere</t>
  </si>
  <si>
    <t>out break of loukoe  for animals,  quinea worm,  measles  ,scabies</t>
  </si>
  <si>
    <t>ministry of health came to treat people and immunise  govt came to vaccinate animals in the village</t>
  </si>
  <si>
    <t>reporting any strange  diseases to the hospital whenever such dangerous diseases come again</t>
  </si>
  <si>
    <t>asked for help from the rrlatives and neighbours  whenever there  are no rains</t>
  </si>
  <si>
    <t>diary milk</t>
  </si>
  <si>
    <t>Loedomo Chepachikwa</t>
  </si>
  <si>
    <t>P8WVDQM</t>
  </si>
  <si>
    <t>branding, tagging for all</t>
  </si>
  <si>
    <t>cooked bread , grains for sorghum and maize</t>
  </si>
  <si>
    <t>have plenty given by God  all over so no need</t>
  </si>
  <si>
    <t>ekorete balanite, epeduru termarind, ekale terminalia,  ekaleye, etirir, ebobore, etirae, epetet, epopong, atopojon, ewualangor, ekaramwae</t>
  </si>
  <si>
    <t>no one has come  to give them knowledge about weather forecast</t>
  </si>
  <si>
    <t>not all pests will be killed</t>
  </si>
  <si>
    <t>pasture  for livestock only</t>
  </si>
  <si>
    <t>green grams  green type,   cowpeas  small type,   red  beans</t>
  </si>
  <si>
    <t>ebutachwe  comellina,   edodo,  elepana, emuria  star grass</t>
  </si>
  <si>
    <t>out break of ccpp,lokou, lopid for animals and for humans measles, quinea worm dysentery</t>
  </si>
  <si>
    <t>ministry of health came to treat people and immunise , govt came to vaccinate animals in the village</t>
  </si>
  <si>
    <t>migrate to other areas in search of water and pasture</t>
  </si>
  <si>
    <t>Elizabeth Chepokuo</t>
  </si>
  <si>
    <t>P3FNNZG</t>
  </si>
  <si>
    <t>korimu phillip</t>
  </si>
  <si>
    <t>tagging  and branding  for cows</t>
  </si>
  <si>
    <t>have in plenty and they dont cut except for constructing the houses thats when they cut  but not the whole trunk</t>
  </si>
  <si>
    <t>ekorete balanite,    epeduru termarind,    ekale terminalia,    ekaleye, eewooe, ekaramwae, Ekodiokodioe, eregae</t>
  </si>
  <si>
    <t>Jerrycans small ones not enough</t>
  </si>
  <si>
    <t>farming, cucumbers, maize, sorghum</t>
  </si>
  <si>
    <t>cowpeas, beans  red</t>
  </si>
  <si>
    <t>emuria star  grass, lomethekine, edodo, elepana,  ebuta chwee</t>
  </si>
  <si>
    <t>church of uganda6</t>
  </si>
  <si>
    <t>ekutelek (caterpillar ), butterflies abere</t>
  </si>
  <si>
    <t>maize stalk borer, for crops for animals loukoe,ccpp, lopid  for humans measles  scabies, cholera</t>
  </si>
  <si>
    <t>ministry of health came  to treat people and immunise and govt came to vaccinate animals in the village</t>
  </si>
  <si>
    <t>govt disarmed all the tribes conflicting tribes</t>
  </si>
  <si>
    <t>reporting strange diseases  to the hospital</t>
  </si>
  <si>
    <t>Joseph Lengon</t>
  </si>
  <si>
    <t>PLT5DG0</t>
  </si>
  <si>
    <t>takint care  of children</t>
  </si>
  <si>
    <t>sukuma</t>
  </si>
  <si>
    <t>cassava sweet potatoes</t>
  </si>
  <si>
    <t>branding for  cattle</t>
  </si>
  <si>
    <t>already God  has given  them in abundance so no need</t>
  </si>
  <si>
    <t>ekale terminalia, epeduru termarind, ngigirigirwo, ekaramwae, eminae  gum arabic, ekapelimen, ekaleye</t>
  </si>
  <si>
    <t>Small relief  jerrycans</t>
  </si>
  <si>
    <t>farming maize, sorghum, beans, cowpeas, sukuma</t>
  </si>
  <si>
    <t>pasture  for livestock</t>
  </si>
  <si>
    <t>red beans, cowpeas small type</t>
  </si>
  <si>
    <t>pumpkins yellow type</t>
  </si>
  <si>
    <t>emuria,  ngaboborio</t>
  </si>
  <si>
    <t>NRM</t>
  </si>
  <si>
    <t>out breakekutelek (caterpillar )</t>
  </si>
  <si>
    <t>out break of lopid,loukoe, lokit for animals and for humans measles, quinea worm, leprosy , dysentery</t>
  </si>
  <si>
    <t>joining  the vsla groups</t>
  </si>
  <si>
    <t>resorted to other  income  activities for survival eg casual labour</t>
  </si>
  <si>
    <t>James Kilimakori</t>
  </si>
  <si>
    <t>PP07JVY</t>
  </si>
  <si>
    <t>there are soo many God  given trees  both in their homes  and garden</t>
  </si>
  <si>
    <t>ekorete balanite,    epeduru termarind,     ekale terminalia,   ekaleye, eewooe, ekaramwae, eminae, eregae, ngatheperwa,    ngigirigirwo, ngiduruko</t>
  </si>
  <si>
    <t>from the grand mother</t>
  </si>
  <si>
    <t>its tidioue because the gardrn is very big</t>
  </si>
  <si>
    <t>cowpeas  small type,     green grams green type,    beans</t>
  </si>
  <si>
    <t>Didn't  apply</t>
  </si>
  <si>
    <t>ekoutapem, nachipa, ekekeriaet, dede</t>
  </si>
  <si>
    <t>initiation group</t>
  </si>
  <si>
    <t>out break of ekutelek( caterpillar),     butterflies( abere )</t>
  </si>
  <si>
    <t>out break of maize stalk borer for crops,  lopid, loukoe, lokit lolewo, for animals  and  for for humans measles scabies  quinea worm, cholera, typhoid</t>
  </si>
  <si>
    <t>ministry of health came to treat people  and govt came to vaccinate animals in the village</t>
  </si>
  <si>
    <t>aid from WFP and govt</t>
  </si>
  <si>
    <t>inter tribal conflict over  livestock</t>
  </si>
  <si>
    <t>doing other  income activities  for survival</t>
  </si>
  <si>
    <t>selling off  some assets</t>
  </si>
  <si>
    <t>Lotukon Chepotumegho</t>
  </si>
  <si>
    <t>PDAIGW3</t>
  </si>
  <si>
    <t>decisikn making</t>
  </si>
  <si>
    <t>branding and tagging for cows only</t>
  </si>
  <si>
    <t>all day they go grassing by themselves</t>
  </si>
  <si>
    <t>maize  katumam</t>
  </si>
  <si>
    <t>he has so many natural ones surrounding  his garden an the whole mountain</t>
  </si>
  <si>
    <t>ekorete balanite, epeduru termarind, ekale terminalia,   ekaleye,    eewooe,   ebobore,    etirae ekaramwae ,  eminae ,  eregae</t>
  </si>
  <si>
    <t>from the great  grand father</t>
  </si>
  <si>
    <t>people fear coming to their village  that they say they are  very far</t>
  </si>
  <si>
    <t>rely on natural means only</t>
  </si>
  <si>
    <t>labour costly you weed the weeds grow faster and faster</t>
  </si>
  <si>
    <t>2hours</t>
  </si>
  <si>
    <t>farming, simsim, sorghum, beans, cucumbers, pumpkins</t>
  </si>
  <si>
    <t>beans  white type   taparadil,     cowpeas   small   echoroko,</t>
  </si>
  <si>
    <t>cucumbers small type ,    pumpkins yellow type</t>
  </si>
  <si>
    <t>food, fodder</t>
  </si>
  <si>
    <t>out break of lopid,lokou for animals and for humans measles, quinea worm</t>
  </si>
  <si>
    <t>govt disarmed</t>
  </si>
  <si>
    <t>joining the vsla groups  elsewhere</t>
  </si>
  <si>
    <t>selling some assets</t>
  </si>
  <si>
    <t>Churatum Lotiakaluka</t>
  </si>
  <si>
    <t>PCF5AOQ</t>
  </si>
  <si>
    <t>making  decisions  concerning the village community</t>
  </si>
  <si>
    <t>branding, tagging, dehorning  for cattle</t>
  </si>
  <si>
    <t>maize, and sorghum grains</t>
  </si>
  <si>
    <t>they have the whole mountain  full of trees  no need of planting more</t>
  </si>
  <si>
    <t>ekorete balanite,   epeduru termarind,  ekale terminalia, edurukoit, Ekodiokodioe, eregae, ngatheperwa, ngigirigirwo, ekaramwae, eminae, ekaleye, eewooe, ebobore, etirae, epopong, atopojon, ewualangor</t>
  </si>
  <si>
    <t>from  the  grand parents</t>
  </si>
  <si>
    <t>no one  can accepted  to reach their  villages</t>
  </si>
  <si>
    <t>2hrs</t>
  </si>
  <si>
    <t>lodwee  cowpeas  small type,   green grams   echoroko  green type</t>
  </si>
  <si>
    <t>food, add fertility to the soil</t>
  </si>
  <si>
    <t>food, add moisture  to the soils</t>
  </si>
  <si>
    <t>out break of lopid, lokou for animals and for humans measles, quinea worm, yellow fever</t>
  </si>
  <si>
    <t>ministry of health came to treat people and  govt came to vaccinate animals in the villages</t>
  </si>
  <si>
    <t>govt disarmed all the tribes conflicting  over  animals</t>
  </si>
  <si>
    <t>reporting  any strange or such diseases  when they come back to the hospital  or nearest health  center</t>
  </si>
  <si>
    <t>reduced on their monthly  expenditures  at home</t>
  </si>
  <si>
    <t>Longor Cheposumot</t>
  </si>
  <si>
    <t>PQL1L1D</t>
  </si>
  <si>
    <t>taking care of children and  anything  dried on the compound</t>
  </si>
  <si>
    <t>taking  care of  the  home and decision making</t>
  </si>
  <si>
    <t>cassava  tereka</t>
  </si>
  <si>
    <t>castration is for  sheep and goats ,   and  tagging, branding, dehorning  is for cattle  sheep and goats</t>
  </si>
  <si>
    <t>all day they  graze  alone</t>
  </si>
  <si>
    <t>all day they graze alone</t>
  </si>
  <si>
    <t>the whole  mountain  is there full of  trees  he can't  start  planting more   trees</t>
  </si>
  <si>
    <t>ekorete balanite,  epeduru termarind,   ekale terminalia, edurukoit, Ekodiokodioe, eregae, ekwaekwae, etheperwae,  ngitit, ekapelimen, ekaleye, eewooe, ebobore</t>
  </si>
  <si>
    <t>natural means</t>
  </si>
  <si>
    <t>people fear acessing their villages  so they dont appear  to give them knowledge about weather forecast</t>
  </si>
  <si>
    <t>doesnt need buying</t>
  </si>
  <si>
    <t>not fast reactive</t>
  </si>
  <si>
    <t>farming maize, simsim, groundnuts, cowpeas, pumpkins, vegetables, cabbage</t>
  </si>
  <si>
    <t>pasture for animals  and farming  as well  especially  sorghum, beans</t>
  </si>
  <si>
    <t>cowpeas   echoroko  small type, beans red k20</t>
  </si>
  <si>
    <t>church of uganda</t>
  </si>
  <si>
    <t>out break of ekutelek  (caterpillar ),butterflies big type  abere</t>
  </si>
  <si>
    <t>out break of lokou ,for animals for humans  quinea worm ,dysentery for crops maize stalk borer</t>
  </si>
  <si>
    <t>govt disarmed all the tribes conflicting over  livestock</t>
  </si>
  <si>
    <t>giving  security up dates to the govt</t>
  </si>
  <si>
    <t>reducing the food ratio  at home</t>
  </si>
  <si>
    <t>Denis  Loila</t>
  </si>
  <si>
    <t>PVTZTS9</t>
  </si>
  <si>
    <t>kajiriwar</t>
  </si>
  <si>
    <t>Mining gold</t>
  </si>
  <si>
    <t>acacia, neem, elira, eucalyptus, pondo</t>
  </si>
  <si>
    <t>Act as wind breakers and  rain formation</t>
  </si>
  <si>
    <t>ekorete, egirigiriot,epye,etirae,  (epeduru )tamarind ,ekale (terminalia ),etoler</t>
  </si>
  <si>
    <t>no experts  have come to help them with the knowledge  of weather</t>
  </si>
  <si>
    <t>some of these methods are not reliable  eg pests dogge the trapes</t>
  </si>
  <si>
    <t>In jerrycans  for home use</t>
  </si>
  <si>
    <t>dirty water flows with alot of rubbish  from town</t>
  </si>
  <si>
    <t>borehole water smells  very  bad and it has worms  coming out</t>
  </si>
  <si>
    <t>crops ,maize ,sorghum, beans, groundnuts, pumpkins</t>
  </si>
  <si>
    <t>beans k20</t>
  </si>
  <si>
    <t>food ,fertility to the soil</t>
  </si>
  <si>
    <t>pumkins orange  type</t>
  </si>
  <si>
    <t>give moisture  to the garden</t>
  </si>
  <si>
    <t>Did not  apply</t>
  </si>
  <si>
    <t>ekodopei,echochoroit</t>
  </si>
  <si>
    <t>karichor</t>
  </si>
  <si>
    <t>out break of lopid, lokou, ccpp for animals and for humans measles, scabies, malaria, hepetitis, yellow fever</t>
  </si>
  <si>
    <t>ministry of health came to treat people and govt came to vaccinate animals</t>
  </si>
  <si>
    <t>reporting to the govt  incase of any security threats</t>
  </si>
  <si>
    <t>stocking  some food after harvest</t>
  </si>
  <si>
    <t>John Lochomin</t>
  </si>
  <si>
    <t>PPFFR0E</t>
  </si>
  <si>
    <t>decission  making</t>
  </si>
  <si>
    <t>takingcare of the home</t>
  </si>
  <si>
    <t>mining</t>
  </si>
  <si>
    <t>bulrash</t>
  </si>
  <si>
    <t>cant afford to buy  them</t>
  </si>
  <si>
    <t>ekorete  (balanite,)  epeduru (termarind  ),epye, etirae, epetet, ekaramwae ,egirigiriot, ekale (terminalia ),ebobore, etirae, epopong, atopojon, ewualangor,aoi,</t>
  </si>
  <si>
    <t>many white  birds migrating  to another direction</t>
  </si>
  <si>
    <t>not interested because it has not helped them in any way  the only want the practical  bit  of it</t>
  </si>
  <si>
    <t>not effective in controlling pests</t>
  </si>
  <si>
    <t>Charcoal  dams</t>
  </si>
  <si>
    <t>whenever the river  flows  it comes with alot of dirt</t>
  </si>
  <si>
    <t>livestock,shepards and the community conterminate by bathing from inside the  charcoal dam</t>
  </si>
  <si>
    <t>crop farming,maize,bulrash, sorghum, beans,</t>
  </si>
  <si>
    <t>crop farming,vegetable growing  (cowpeas )</t>
  </si>
  <si>
    <t>beans k20, white type</t>
  </si>
  <si>
    <t>income and food</t>
  </si>
  <si>
    <t>echochoroit,ekodopei</t>
  </si>
  <si>
    <t>out break of lopid, lokou, ccpp for animals and for humans, cholera, malaria, hepetitis, yellow fever</t>
  </si>
  <si>
    <t>heavy fighting between the conflicting</t>
  </si>
  <si>
    <t>reporting any strange diseases to the hospital whenever such dangerous diseases come again</t>
  </si>
  <si>
    <t>relocating to areas  where there is  fertile  land</t>
  </si>
  <si>
    <t>Muge Lokasi</t>
  </si>
  <si>
    <t>P4S0H3T</t>
  </si>
  <si>
    <t>help in deciseion making</t>
  </si>
  <si>
    <t>acacia,pondo and elira</t>
  </si>
  <si>
    <t>epeduru is  termarind, ekale is  terminalia, ekaleye, eewooe, ebobore, ngiduruko, ngigirigirwo ngitit, ekapelimen, ekaramwae, Ekodiokodioe,ekorete is balanite</t>
  </si>
  <si>
    <t>Natural herbs</t>
  </si>
  <si>
    <t>not interested</t>
  </si>
  <si>
    <t>language barrier ie the message always not  passed using the  local language  but in English.</t>
  </si>
  <si>
    <t>doesnt  kill all pests quickly</t>
  </si>
  <si>
    <t>Charcoal dams</t>
  </si>
  <si>
    <t>the river flows with a lot of dirt</t>
  </si>
  <si>
    <t>borehole water  smells and has worms</t>
  </si>
  <si>
    <t>crop farming, maize,groundnuts, cowpeas, pumpkins, vegetables</t>
  </si>
  <si>
    <t>crop farming, sorghum, beans</t>
  </si>
  <si>
    <t>beans k20 , taparadil</t>
  </si>
  <si>
    <t>pumpkins  ( orange and  yellow type )</t>
  </si>
  <si>
    <t>Didn't apply</t>
  </si>
  <si>
    <t>elepana,ekodopei, echochoroit</t>
  </si>
  <si>
    <t>out break of ekutelek  (caterpillar )</t>
  </si>
  <si>
    <t>spraying  a weed called apetet to the garden  ie they pound it and mixed with water then its sprayed on crops</t>
  </si>
  <si>
    <t>out break of lopid, lokou, pneumonia for animals and for humans measles, malaria, hepetitis, yellow fever, typhoid</t>
  </si>
  <si>
    <t>ministry of health came to treat people and immunise and govt came to vaccinate animals in the villages</t>
  </si>
  <si>
    <t>massive fighting over animal between the conflicting tribes over  livestock</t>
  </si>
  <si>
    <t>started attending govt meetings  concerning health  and insecurity issues</t>
  </si>
  <si>
    <t>Lokol Namuya</t>
  </si>
  <si>
    <t>P4WUAGY</t>
  </si>
  <si>
    <t>taki g care of the home and children</t>
  </si>
  <si>
    <t>taking care of children at home</t>
  </si>
  <si>
    <t>very  expensive  to buy</t>
  </si>
  <si>
    <t>ekorete is balanite ,epeduru is termarind, ekale is terminalia, edurukoit, Ekodiokodioe, eregae, ngatheperwa, ngigirigirwo, ekaramwae, eminae, ekaleye, aoi,</t>
  </si>
  <si>
    <t>no one has ever come to help them give the knowledge on weather forecast</t>
  </si>
  <si>
    <t>not fast reactive ie its avery slow method</t>
  </si>
  <si>
    <t>Charcoal dam</t>
  </si>
  <si>
    <t>the river flows  with a lot of dirt which makes their water very dirty for consumption</t>
  </si>
  <si>
    <t>the borehole  water  is smelly and there are maggots coming out and that makes it hard for water  to be consumed</t>
  </si>
  <si>
    <t>crop farming, vegetable, pumpkins, cucumbers</t>
  </si>
  <si>
    <t>beans k20 (lothukulo ),taparadil  (lobothochin )</t>
  </si>
  <si>
    <t>pumpkins( ngakaedaei ),cucumbers  (ngakoleel</t>
  </si>
  <si>
    <t>food,income,add fertility and moisture  to the soils</t>
  </si>
  <si>
    <t>ekodopei, echochoroit, elepana</t>
  </si>
  <si>
    <t>out break of lopid, lokou for animals and for humans measles, scabies  Hiv AIDS, cholera, brucelosis, typhoid</t>
  </si>
  <si>
    <t>nothing  was  done</t>
  </si>
  <si>
    <t>equal and peaceful disarmarment by the govt</t>
  </si>
  <si>
    <t>reducing the food ratio</t>
  </si>
  <si>
    <t>Namuya Loile</t>
  </si>
  <si>
    <t>PMETNH6</t>
  </si>
  <si>
    <t>settling community  disputes</t>
  </si>
  <si>
    <t>debecking</t>
  </si>
  <si>
    <t>grains of maize and sorghum</t>
  </si>
  <si>
    <t>they have the natural trees in abundance</t>
  </si>
  <si>
    <t>ekorete is balanite, epeduru is termarind, ekale is terminalia, edurukoit, Ekodiokodioe, etoler, egirigiriot ,ekaramwae, eoi,epye, epopong, atopojon, ebobore, etirae, epetet,</t>
  </si>
  <si>
    <t>crop  looses</t>
  </si>
  <si>
    <t>natural ways work best to them than trainings by NGOs</t>
  </si>
  <si>
    <t>they make weeds grow very fast especially after weeding  and it also invites more pests</t>
  </si>
  <si>
    <t>river flows with  alot of dirty</t>
  </si>
  <si>
    <t>crp farming, maize, sorghum, beans, cowpeas, pumpkins,</t>
  </si>
  <si>
    <t>okra, groundnuts,</t>
  </si>
  <si>
    <t>beans lothukulo k20, cowpeas is lodwee small type, okra small type</t>
  </si>
  <si>
    <t>food ,add fertility to the soil</t>
  </si>
  <si>
    <t>pumkins (ngakaedaei ),</t>
  </si>
  <si>
    <t>ekodopei, echochoroit, moto,emuria (star grass )</t>
  </si>
  <si>
    <t>out break of caterpiller</t>
  </si>
  <si>
    <t>out break of ccpp,for humans yellow fever, typhoid, malaria,scabies, measles, pneumonia</t>
  </si>
  <si>
    <t>ministry of health came to treat people and immunise  and govt came to vaccinate animals in the villages</t>
  </si>
  <si>
    <t>cattle theft  between the conflicting tribes</t>
  </si>
  <si>
    <t>equal disarmarment  was  done in karamoja</t>
  </si>
  <si>
    <t>putting some savings a side  for the family</t>
  </si>
  <si>
    <t>Regina Ayang</t>
  </si>
  <si>
    <t>P9VMKDB</t>
  </si>
  <si>
    <t>advicing young girls  on how to  respect their husbands</t>
  </si>
  <si>
    <t>taking young men about how to take  care of  their families</t>
  </si>
  <si>
    <t>dehorning ,tagging, branding</t>
  </si>
  <si>
    <t>ekale,ekorete, residue and salt leaks</t>
  </si>
  <si>
    <t>there are in abundance and they restrict on their cutting</t>
  </si>
  <si>
    <t>ekorete is balanite,epeduru  is termarind, ekale is terminalia, edurukoit, Ekodiokodioe, eregae, ekapelimen, ekaramwae, etoler, egirigiriot, epye, etirae</t>
  </si>
  <si>
    <t>natural ways  are more covincing than the information  that  the educated give</t>
  </si>
  <si>
    <t>Burning around the garden so as  to stop the wild animals from acessing the garden</t>
  </si>
  <si>
    <t>thining fastens the growth of weeds and easy acess of wild animals into the garden</t>
  </si>
  <si>
    <t>the community  throw  alot of feaces in the river</t>
  </si>
  <si>
    <t>when the river flows  all the water gets dirty  and smelly.</t>
  </si>
  <si>
    <t>groundnuts, cowpeas, pumpkins, maize</t>
  </si>
  <si>
    <t>sorghum, beans, okra</t>
  </si>
  <si>
    <t>cowpeas is lodwee small type,groundnuts red and white type but small type</t>
  </si>
  <si>
    <t>pumpkins  orange type,</t>
  </si>
  <si>
    <t>echochoroit, elepana, ekodopei, moto</t>
  </si>
  <si>
    <t>out break of athibalututu ,caterpilar</t>
  </si>
  <si>
    <t>out break of  lokou,and for humans measles, scabies, malaria, Hiv,</t>
  </si>
  <si>
    <t>minstry of health came to treat people and immunise, govt  came to vaccinate animals in their villages</t>
  </si>
  <si>
    <t>equal disarmarment was done by  the govt</t>
  </si>
  <si>
    <t>always attending meeting  concerning devpt and  issues concerningse urity and health</t>
  </si>
  <si>
    <t>reduce on the ratio of food</t>
  </si>
  <si>
    <t>Nakiru Teko</t>
  </si>
  <si>
    <t>PEN5ZX6</t>
  </si>
  <si>
    <t>giving advice to the community</t>
  </si>
  <si>
    <t>tagging, branding, dehorning  for both sheep and goats</t>
  </si>
  <si>
    <t>they feed on grass alone</t>
  </si>
  <si>
    <t>all day they move alone</t>
  </si>
  <si>
    <t>all day the  move alone</t>
  </si>
  <si>
    <t>expensive to buy but very willing to grow trees</t>
  </si>
  <si>
    <t>ekorete is balanite, epeduru is termarind, ekale is terminalia, edurukoit, Ekodiokodioe, eregae, ekapelimen, ekaleye, etirir, ebobore, ngiduruko, ngigirigirwo, ngigirigirwo, ngibolio</t>
  </si>
  <si>
    <t>from the great great grand father</t>
  </si>
  <si>
    <t>not convinced  by the meteorologists  belive in the cultural ways  of observing  the weather</t>
  </si>
  <si>
    <t>are not fast reactive in killing pests</t>
  </si>
  <si>
    <t>dumping of waste  in river</t>
  </si>
  <si>
    <t>open defication around the borehole and the worms coming from inside has made the water smelly</t>
  </si>
  <si>
    <t>maize,sorghum, sunflower, cowpeas, millet and papaya</t>
  </si>
  <si>
    <t>groundnuts, cowpeas, pumpkins, vegetables, beans, maize ,local water melon</t>
  </si>
  <si>
    <t>beans red type K20 is lothukulo, white beans taparadil is lobothochin, groundnuts  red type and small,cowpeas  small type</t>
  </si>
  <si>
    <t>caterpillars</t>
  </si>
  <si>
    <t>pumkins,local watermelon</t>
  </si>
  <si>
    <t>ekodopei, echochoroit, elepana, moto</t>
  </si>
  <si>
    <t>out break of  caterpiller, bees,butterflies</t>
  </si>
  <si>
    <t>out break of lopid, lokou, ccpp, pneumonia( erujruj) for animals  and for humans TB, yellow fever, typhoid, teregege  (Tetenus ) ,malaria, scabies, Hiv  for crops maize stalk borer</t>
  </si>
  <si>
    <t>ministry of health came to treat people and immunise, govt came to vaccinate animals in the villages</t>
  </si>
  <si>
    <t>heavy fighting between the conflicting tribes over livestock</t>
  </si>
  <si>
    <t>cross borders  regular peace meeting between the  conflicting tribes, govt  and stakeholders</t>
  </si>
  <si>
    <t>endevouring to attend  any peace meetings  and health related meetings</t>
  </si>
  <si>
    <t>early and timely preparations  for  cultivation</t>
  </si>
  <si>
    <t>Esther loxy Natyang</t>
  </si>
  <si>
    <t>PZCF0NC</t>
  </si>
  <si>
    <t>new karenga</t>
  </si>
  <si>
    <t>keeping  the compound</t>
  </si>
  <si>
    <t>Sale of agregates</t>
  </si>
  <si>
    <t>mangoes, quavas,papaya</t>
  </si>
  <si>
    <t>ekungurit, echokei,ekaleyo,epumpum,alibeth, ethidongoror, ekorete, aliwai,</t>
  </si>
  <si>
    <t>no one has ever appeared to train them in their village</t>
  </si>
  <si>
    <t>doesnt kill  quickly takes time</t>
  </si>
  <si>
    <t>the water  is red in colour</t>
  </si>
  <si>
    <t>maize, sorghum  vegetables, beans, cowpeas, pumpkins ,mangoes, quavas, papaya</t>
  </si>
  <si>
    <t>beans k20,acquedo,</t>
  </si>
  <si>
    <t>adds fertility to the soil, short growing period, and food</t>
  </si>
  <si>
    <t>pumkins( orange  type )</t>
  </si>
  <si>
    <t>food and  adds moisture to the soils</t>
  </si>
  <si>
    <t>Don't know how to apply</t>
  </si>
  <si>
    <t>ekodopei, ekodoputir,emokorat</t>
  </si>
  <si>
    <t>out break of caterpiller athibalututu ,ekutelek</t>
  </si>
  <si>
    <t>nothing  was done</t>
  </si>
  <si>
    <t>out break of lopid, lokou, ccpp for animals and for pneumonia, diarrhoea, cholera, typhoid, elephantisis</t>
  </si>
  <si>
    <t>ministry of health came to treat people and immunise the community and  govt came to vaccinate animals</t>
  </si>
  <si>
    <t>reporting to the health team  any strange diseases  that  they may come back</t>
  </si>
  <si>
    <t>stocking enough food with the  little income she gets every month</t>
  </si>
  <si>
    <t>Micheal Abach</t>
  </si>
  <si>
    <t>PLM6DPT</t>
  </si>
  <si>
    <t>lorukul north</t>
  </si>
  <si>
    <t>Sale of grass for thatching</t>
  </si>
  <si>
    <t>tagging  the legs</t>
  </si>
  <si>
    <t>moringa,pondo, papaya</t>
  </si>
  <si>
    <t>eckokei (fig tree),ekungurit is sheenat,epeduru  is termarind, etorogol,ekooti, echelukae  is (acacia)</t>
  </si>
  <si>
    <t>grand parents</t>
  </si>
  <si>
    <t>believe  in rituals and sacrifice</t>
  </si>
  <si>
    <t>Rituals</t>
  </si>
  <si>
    <t>they do t kill  all pests quickly</t>
  </si>
  <si>
    <t>3 hours</t>
  </si>
  <si>
    <t>sorghum, beans, cowpeas, pumpkins, green grams ,papaya,tomatoes, onions,maize</t>
  </si>
  <si>
    <t>(lothukulo )beans k20, cowpea( lodwee),green grams (echoroko</t>
  </si>
  <si>
    <t>food  and fetility of  the soils</t>
  </si>
  <si>
    <t>Did not apply  any</t>
  </si>
  <si>
    <t>Uprooting</t>
  </si>
  <si>
    <t>erede,ekodopei, akidiro (black jack), lorenkou,ewuapakamuran</t>
  </si>
  <si>
    <t>ACF</t>
  </si>
  <si>
    <t>world vision</t>
  </si>
  <si>
    <t>out break of ekutelek (caterpillar)</t>
  </si>
  <si>
    <t>out break of lokou,ccpp, lopid, for animals and for humans  cholera, malaria, hepetitis, yellow fever, typhoid  and HIv Aids</t>
  </si>
  <si>
    <t>ministry of health came to treat people and immunise the community and govt came to vaccinate animals in the villages</t>
  </si>
  <si>
    <t>disarmament by the govt</t>
  </si>
  <si>
    <t>always consulting witch doctor's  for rituals and sacrifices</t>
  </si>
  <si>
    <t>stocking more food and reducing the food ratio</t>
  </si>
  <si>
    <t>cowpeas</t>
  </si>
  <si>
    <t>Simon  Achep</t>
  </si>
  <si>
    <t>P61ZDFM</t>
  </si>
  <si>
    <t>fencing  the home</t>
  </si>
  <si>
    <t>tying  a cloth around  the leg  of the  chicken</t>
  </si>
  <si>
    <t>very expensive to buy</t>
  </si>
  <si>
    <t>echokei, ekungurit, etorogol, ekooti, aoi, echelukae, ekorete is balanite, epeduru is termarind, ekale is terminalia, edurukoit, Ekodiokodioe, ekaramwae, eminae, eregae ekwaekwae, etheperwae</t>
  </si>
  <si>
    <t>frlm the grand parents</t>
  </si>
  <si>
    <t>not interested in attending  their meetings</t>
  </si>
  <si>
    <t>they dont kill all pests</t>
  </si>
  <si>
    <t>4 hrs</t>
  </si>
  <si>
    <t>maize, sorghum, beans, cowpeas, pumpkins, green grams</t>
  </si>
  <si>
    <t>cowpeas  small type,beans k20,green grams  green type,taparadil</t>
  </si>
  <si>
    <t>caterpillar, butterflies</t>
  </si>
  <si>
    <t>ekodopei, ewuapakamuran, akidiro erode, lorenkou</t>
  </si>
  <si>
    <t>Partrick Apai</t>
  </si>
  <si>
    <t>PAFEBJR</t>
  </si>
  <si>
    <t>fencing the homes</t>
  </si>
  <si>
    <t>tqking care of the kids of goats  grassing around  the home</t>
  </si>
  <si>
    <t>tagging and branding  for cattle and goats</t>
  </si>
  <si>
    <t>grass they graze alone</t>
  </si>
  <si>
    <t>etorogol, ekooti, echelukae, ekorete is balanite, epye, etirae, epetet, epopong, atopojon, ewualangor, edurukoit,echokei, ekungurit,aoi, emuth, egera, ebobore, ebule</t>
  </si>
  <si>
    <t>Firewood for home use</t>
  </si>
  <si>
    <t>believe in rituals and sacrifice</t>
  </si>
  <si>
    <t>dont kill the  pests quickly  it takes alot of time and yet the  pests  are invading</t>
  </si>
  <si>
    <t>maize, sorghum, beans, groundnuts, cowpeas, pumpkins local water melon</t>
  </si>
  <si>
    <t>sweet potatoes, ,cassava, mangoes</t>
  </si>
  <si>
    <t>cowpeas small type, beans red type k20, taparadil</t>
  </si>
  <si>
    <t>food and add fertility to the soil</t>
  </si>
  <si>
    <t>caterpiller</t>
  </si>
  <si>
    <t>pumkins,local water melon  (ngadekela )</t>
  </si>
  <si>
    <t>food,add moisture to the soils</t>
  </si>
  <si>
    <t>erode, ekodopei, akidiro, lorenkou, ewuapakamuran</t>
  </si>
  <si>
    <t>out brea of ccpp,lokou heart water  for  humans,cholera, brucelosis, yellow fever, malaria, diarrhoea ,measles, polio</t>
  </si>
  <si>
    <t>repirting to the health unit any strange diseases  in their  village</t>
  </si>
  <si>
    <t>saving the little money by himself</t>
  </si>
  <si>
    <t>Garbriel Lokeyah</t>
  </si>
  <si>
    <t>PVC3QOV</t>
  </si>
  <si>
    <t>putting rings around  on the legs of the chicken</t>
  </si>
  <si>
    <t>they have in abundance</t>
  </si>
  <si>
    <t>ekorete is balanite, epeduru is termarind, ekale is terminalia, edurukoit, Ekodiokodioe, eregae, ekapelimen,atopojon, ewualangor, ekungurit, etorogol, ekooti, echelukae, echokei</t>
  </si>
  <si>
    <t>belive in rituals and sacrifice</t>
  </si>
  <si>
    <t>labour costly because the</t>
  </si>
  <si>
    <t>3 hrs</t>
  </si>
  <si>
    <t>cassava, sweet potatoes, mangoes, bulrash, papaya</t>
  </si>
  <si>
    <t>beans,pumpkins, cowpeas, maize, sorghum, vegetables</t>
  </si>
  <si>
    <t>cowpeas small type, beans red type k20, taparadil,</t>
  </si>
  <si>
    <t>, pumkins</t>
  </si>
  <si>
    <t>akidiro, ekodopei, lorenkou, ewuapakamuran, erode</t>
  </si>
  <si>
    <t>out break if caterpillar</t>
  </si>
  <si>
    <t>looking out for more fertile communal land  for cultivation</t>
  </si>
  <si>
    <t>stocking some food after harvest and minimising  on the selling</t>
  </si>
  <si>
    <t>poultry  production</t>
  </si>
  <si>
    <t>sweat potatoes</t>
  </si>
  <si>
    <t>sale of chicken</t>
  </si>
  <si>
    <t>Christine Nakeya</t>
  </si>
  <si>
    <t>PQ5VMGB</t>
  </si>
  <si>
    <t>tying  a cloth around the legs of the chicken,</t>
  </si>
  <si>
    <t>maize grain and sorghum</t>
  </si>
  <si>
    <t>very expensive thought if given he can plant them</t>
  </si>
  <si>
    <t>ekale is terminalia, edurukoit, Ekodiokodioe, eregae, ekapelimen, emejen, epye, etirae, epetet, epopong, atopojon, ewualangor, ekungurit, etorogol, ekooti, echelukae, echokei, ekaleye, etirir, ebobore, ebule, ekumoit</t>
  </si>
  <si>
    <t>belive in the cultural ways of observing the weather</t>
  </si>
  <si>
    <t>take a lot of time  while pests are invading serioudly the garden</t>
  </si>
  <si>
    <t>2 hrs</t>
  </si>
  <si>
    <t>cassava, sweet potatoes, mangoes, lemons, pawpaw,</t>
  </si>
  <si>
    <t>cowpeas, pumpkins, sunflower, okra ,maize, sorghum, beans</t>
  </si>
  <si>
    <t>beans k20, cowpeas  small type</t>
  </si>
  <si>
    <t>source of income, food,add fertility to the soil</t>
  </si>
  <si>
    <t>food for home consumption  moisture to the soils, source of income,</t>
  </si>
  <si>
    <t>ewuapakamuran, akidiro, lorenkou, ekooti, echelukae, ekodopei</t>
  </si>
  <si>
    <t>out break of lopid, lokou, ccpp for animals and for humans measles scabies, malaria brucelosis, yellow fever, typhoid, TB</t>
  </si>
  <si>
    <t>reporting an out break of any  diseases to the hospital whenever such dangerous diseases come back</t>
  </si>
  <si>
    <t>resorted too other income sources for survival  while  waiting for  the rains to drope</t>
  </si>
  <si>
    <t>greens</t>
  </si>
  <si>
    <t>Betty  Namwaka</t>
  </si>
  <si>
    <t>PV372GZ</t>
  </si>
  <si>
    <t>debecking  for purpooses of identity</t>
  </si>
  <si>
    <t>ekorete is balanite, epeduru is termarind, ekale is terminalia, edurukoit, Ekodiokodioe, eregae, ekapelimen, ekaleye, aoi, emuth, epopong, atopojon, ewualangor, ekungurit, etorogol, ekooti, echelukae,ebule, ekumoit, echokei,</t>
  </si>
  <si>
    <t>so many bird's coming from the east moving to the north direction</t>
  </si>
  <si>
    <t>believe in rituals and sacrifice  only</t>
  </si>
  <si>
    <t>not  effective in killing  pests</t>
  </si>
  <si>
    <t>3hrs</t>
  </si>
  <si>
    <t>cassava, sweet potatoes,cowpeas, pumpkins, green grams</t>
  </si>
  <si>
    <t>beans, mangoes, lemon, maize, sorghum</t>
  </si>
  <si>
    <t>beans k20, cow peas  small type, green grams  green type</t>
  </si>
  <si>
    <t>food,source of income</t>
  </si>
  <si>
    <t>snails  ,caterpilars, butterflies</t>
  </si>
  <si>
    <t>source of income</t>
  </si>
  <si>
    <t>ekodopei, echochoroit, moto, emuria, nakidira, lomutur,ewuapakamuran, erode</t>
  </si>
  <si>
    <t>Paska Achii</t>
  </si>
  <si>
    <t>PI4SUZK</t>
  </si>
  <si>
    <t>teaching young girls  how to cook</t>
  </si>
  <si>
    <t>teaching young boys how to treat their  wieves and children</t>
  </si>
  <si>
    <t>seeds are sold so she cant afford the seeds</t>
  </si>
  <si>
    <t>etorogol, ekooti, echelukae, echokei, ekungurit, epeduru is termarind, ekale is terminalia, ekorete is balanite,  epye, etirir, ebobore, ngiduruko, ngigirigirwo, ekaramwae, eminae, aoi,</t>
  </si>
  <si>
    <t>from the untie</t>
  </si>
  <si>
    <t>millet, sorghum, beans,cassava, maize, green grams, cowpeas, pumpkins</t>
  </si>
  <si>
    <t>simsim,pumpkins, cowpeas</t>
  </si>
  <si>
    <t>green grams green type, cowpeas small and big type ,beans k20</t>
  </si>
  <si>
    <t>source of income and add fertility to the soil</t>
  </si>
  <si>
    <t>caterpillar, butterflies, grasshopper, tetmites</t>
  </si>
  <si>
    <t>pumkins,</t>
  </si>
  <si>
    <t>erode, ekodopei, akidiro, lorenkou, ewuapakamuran,</t>
  </si>
  <si>
    <t>stopped selling food</t>
  </si>
  <si>
    <t>Helly Namunu</t>
  </si>
  <si>
    <t>PJVRUPR</t>
  </si>
  <si>
    <t>Sale of aggregates</t>
  </si>
  <si>
    <t>mangoes ( local variety )</t>
  </si>
  <si>
    <t>ekorete is balanite, eckokei, emingit, ethidongoror</t>
  </si>
  <si>
    <t>no one has come to train them on weather forecast</t>
  </si>
  <si>
    <t>crop farming  and fruit farming .cowpeas, beans, mangoes, maize, sorghum, pumkins</t>
  </si>
  <si>
    <t>beans k20, aquedo small and red type, k32, cowpeas  (lodwee) white type</t>
  </si>
  <si>
    <t>pumkins orange type</t>
  </si>
  <si>
    <t>food and  add fertility to the soil</t>
  </si>
  <si>
    <t>ekodopei, echochoroit,ekodoputir, emokorat</t>
  </si>
  <si>
    <t>out break of caterpiller  (athibalututu ), ekutelek and animals fro  the game park</t>
  </si>
  <si>
    <t>reporting strang pests to the rest of the community  so that they are casted away</t>
  </si>
  <si>
    <t>resorted into other income sources for survival</t>
  </si>
  <si>
    <t>Alice Nume</t>
  </si>
  <si>
    <t>PF5P47R</t>
  </si>
  <si>
    <t>Tulutul</t>
  </si>
  <si>
    <t>sorghum (kabir)</t>
  </si>
  <si>
    <t>have the natural one in abundance and they restrict on cutting them</t>
  </si>
  <si>
    <t>vine,ethemure,egutulopul, echokei, mirungi (mira), epapai, etorogon, ekamiskao,elamoru,ekaramwae,akuyon,etoler, ekarate,epeduru (termarind ),ekale, (terminalia ), ekorete (balanite ),namudit,ekooti,</t>
  </si>
  <si>
    <t>For  firewood  for home use</t>
  </si>
  <si>
    <t>they prefer the cultural ways of observing the weather</t>
  </si>
  <si>
    <t>Use harsh to spray on beans</t>
  </si>
  <si>
    <t>there  are alot of weeds around which ecourage weeds to grow faster how ever much they are thining  the garden</t>
  </si>
  <si>
    <t>crop farming, simsim, sorghum, beans, cowpeas, pumpkins,</t>
  </si>
  <si>
    <t>crop farming, maize, sorghum, beans,cassava, sweet potatoes</t>
  </si>
  <si>
    <t>lothukulo ( beans  k20,  )lodwee cowpeas ( small type )</t>
  </si>
  <si>
    <t>pumkins  (ngakaedaei  )</t>
  </si>
  <si>
    <t>for home consumption</t>
  </si>
  <si>
    <t>ekodopei (couch grass),emuria (star grass), black jack (nakidira),awoyamorok (wandering jew),ewurere (merygol)</t>
  </si>
  <si>
    <t>for human beings out break of  scabies, TB, pneumonia, yellow fever</t>
  </si>
  <si>
    <t>ministry of health came to treat people and immunise</t>
  </si>
  <si>
    <t>heavy fighting between the conflicting tribes eg turkana</t>
  </si>
  <si>
    <t>disarmarment by the govt</t>
  </si>
  <si>
    <t>cross border dialogue meeting</t>
  </si>
  <si>
    <t>timely preparations of the rains</t>
  </si>
  <si>
    <t>Zakary  Lotyang</t>
  </si>
  <si>
    <t>PTTR8TF</t>
  </si>
  <si>
    <t>tulutul</t>
  </si>
  <si>
    <t>bogoya,cassava</t>
  </si>
  <si>
    <t>alot of natural trees</t>
  </si>
  <si>
    <t>ekorete is balanite, epeduru is termarind, ekale is terminalia,,mirungi, epye, ebobore, etirae, epopong, atopojon, ewualangor, ekaramwae, Ekodiokodioe, eregae, ekapelimen, ekaleye,</t>
  </si>
  <si>
    <t>Firewood  for home use</t>
  </si>
  <si>
    <t>from grand parents</t>
  </si>
  <si>
    <t>natural means work best for them</t>
  </si>
  <si>
    <t>labour costly because they grow faster and one has to keep weeding throught out</t>
  </si>
  <si>
    <t>crop farming, maize, sorghum, beans, cowpeas, pumpkins, simsim</t>
  </si>
  <si>
    <t>cassava, sweet potatoes, cowpeas, bananas</t>
  </si>
  <si>
    <t>beans k20,cowpeas small type</t>
  </si>
  <si>
    <t>home  consumption,for reserve incase of bad hervests in the next year, resitant to the sun,short growing time</t>
  </si>
  <si>
    <t>pumkins  (ngakaedaei )</t>
  </si>
  <si>
    <t>food, increases the soil fertility</t>
  </si>
  <si>
    <t>ekodopei  (wandering jew ),nakidira  (black jack ),emuria (star grass), ewurere  (merygol ), lomutur  (macdonald eye)</t>
  </si>
  <si>
    <t>catholic</t>
  </si>
  <si>
    <t>un fao under C and D</t>
  </si>
  <si>
    <t>out break of typhiod, malaria, hepetitis, yellow fever, for humans</t>
  </si>
  <si>
    <t>ministry  of health came to treat people and immunise the community</t>
  </si>
  <si>
    <t>equal disarmarment by the govt</t>
  </si>
  <si>
    <t>dialoque dialogue between the conflicting tribes</t>
  </si>
  <si>
    <t>shifting  faming to other more fertile  land elsewhere</t>
  </si>
  <si>
    <t>Nangor Monica</t>
  </si>
  <si>
    <t>PX823FG</t>
  </si>
  <si>
    <t>holding  community  meetings  incase of any issues raised</t>
  </si>
  <si>
    <t>babanas,cassava</t>
  </si>
  <si>
    <t>alot of natural trees and they don't cut them</t>
  </si>
  <si>
    <t>vine,ethemure,egutulopul, echokei, mirungi, epapai, etorogon, ekamiskao, elamoru, ekaramwae, eminae, ekaleye, akuyon, etoler, egirigiriot, epye, etirae ekarate, ekooti, aoi, ekorete is balanite, eckokei, emingit, ethidongoror, epeduru is termarind, ekale is terminalia, edurukoit, epopong,</t>
  </si>
  <si>
    <t>from the grand father and  mother</t>
  </si>
  <si>
    <t>they prefer cultural ways and they dont trust people who  come giving them any information</t>
  </si>
  <si>
    <t>beans,maize, sorghum, pumkins, groundnuts, cowpeas, cassava, millet</t>
  </si>
  <si>
    <t>bogoya,cowpeas</t>
  </si>
  <si>
    <t>beans( k20), cowpeas  is lodwee  (small type),groundnuts is emaede ( red type)</t>
  </si>
  <si>
    <t>home consumption, short growing period sa es them from hunger</t>
  </si>
  <si>
    <t>butterflies ,caterpilars</t>
  </si>
  <si>
    <t>emuria, ewurere, nakidira, lomutur, ekodopei</t>
  </si>
  <si>
    <t>early  and timely preparations</t>
  </si>
  <si>
    <t>not selling food at all</t>
  </si>
  <si>
    <t>Madelena Napeyok</t>
  </si>
  <si>
    <t>PZ39YG9</t>
  </si>
  <si>
    <t>taking care of your</t>
  </si>
  <si>
    <t>plenty of natural trees</t>
  </si>
  <si>
    <t>ekorete is balanite, epeduru is termarind, ekale is terminalia, edurukoit, Ekodiokodioe, eregae, ekwaekwae, etheperwae, vine, ethemure, egutulopul, echokei, mirungi, epapai, etorogon, ekamiskao, elamoru, ekaramwae, eoi, epye, etirae, epopong, ekuyon, etoler, ,ekarate, ekooti</t>
  </si>
  <si>
    <t>great grand mother and father</t>
  </si>
  <si>
    <t>dont trust  the english people's  way of predicting weather</t>
  </si>
  <si>
    <t>makes weeds thrive faster and that all costly</t>
  </si>
  <si>
    <t>beans k20, green grams ,sorghum, cucumbers, maize</t>
  </si>
  <si>
    <t>cassava, sweet potatoes,cowpeas</t>
  </si>
  <si>
    <t>cowpeas is lodwee small type  ,beans k20,green grams  green type</t>
  </si>
  <si>
    <t>pumpkins yellow</t>
  </si>
  <si>
    <t>ekodopei, echochoroit, elepana, nakidira, lomutur, ewurere</t>
  </si>
  <si>
    <t>reduving the food ratio</t>
  </si>
  <si>
    <t>Christopher Kosong</t>
  </si>
  <si>
    <t>PN8BWJV</t>
  </si>
  <si>
    <t>fencing of the  homestead</t>
  </si>
  <si>
    <t>so many natural trees well protected  and they dont cutt them</t>
  </si>
  <si>
    <t>vine,ethemure, egutulopul, echokei, mirungi, epapai, etorogon, ekamiskao, elamoru, ekaramwae, eminae, ekorete is balanite, epeduru is termarind, ekale, termarind, ekaramwae, Ekodiokodioe, eregae, etoler, ekarate, ekooti</t>
  </si>
  <si>
    <t>For  firewood for home use</t>
  </si>
  <si>
    <t>belive in the natural  ways</t>
  </si>
  <si>
    <t>Use weeds like ekamuria  and termarind leaves  to pound  and mi x I  water and then sprinkled in the garden</t>
  </si>
  <si>
    <t>many animals dogge  traps,</t>
  </si>
  <si>
    <t>cassava, sweet potatoes, cowpeas, pumpkins, millet</t>
  </si>
  <si>
    <t>maize, sorghum ,vegetables beans, groundnuts</t>
  </si>
  <si>
    <t>beans k20,groundnuts  red and white, cowpeas  small type</t>
  </si>
  <si>
    <t>food,short growing period</t>
  </si>
  <si>
    <t>grass hopper (abere )</t>
  </si>
  <si>
    <t>for  home consumption</t>
  </si>
  <si>
    <t>ekodope (couch grass ), emuria (star grass),ewurere, nakidira  (black jack ),lomutur,</t>
  </si>
  <si>
    <t>Un fao</t>
  </si>
  <si>
    <t>early time preparations of the  land</t>
  </si>
  <si>
    <t>Mauro Kusem</t>
  </si>
  <si>
    <t>P2F84A7</t>
  </si>
  <si>
    <t>advising  young girls  how to  handle  their  families</t>
  </si>
  <si>
    <t>holding community  meetings</t>
  </si>
  <si>
    <t>there are in abundance and well protected so there's  no need of  planting more</t>
  </si>
  <si>
    <t>vine, mirungi, epapai, etorogon, ekamiskao, elamoru, ekaramwae, eminae, eregae, ngatheperwa, ngigirigirwo, ngiduruko, ngibolio, akuyon, etoler, ekarate, ekooti, aoi, ekorete is balanite, epeduru is termarind, ekale is terminalia,</t>
  </si>
  <si>
    <t>experts  say  his village  is very far</t>
  </si>
  <si>
    <t>maize, sorghum, beans, cowpeas, pumpkins, green grams,</t>
  </si>
  <si>
    <t>cassava, maize, sorghum, cowpeas,</t>
  </si>
  <si>
    <t>green grams (green type),groundnuts  (red type ),cowpeas  (big type ),beans k20</t>
  </si>
  <si>
    <t>home consumption</t>
  </si>
  <si>
    <t>food  for  home use</t>
  </si>
  <si>
    <t>ekodopei,nakidira, lomutur, ewurere, emuria</t>
  </si>
  <si>
    <t>kept on fallowing and shifting the cultivation to another fresh land</t>
  </si>
  <si>
    <t>Dominic Lemu</t>
  </si>
  <si>
    <t>PRJOU5E</t>
  </si>
  <si>
    <t>cutting the hair of young boys from  under trees</t>
  </si>
  <si>
    <t>green gram</t>
  </si>
  <si>
    <t>the natural trees  are in abundance and well protected</t>
  </si>
  <si>
    <t>etoler, egirigiriot, epye, epopong, atopojon, ekaramwae, elamoru, akuyon, ekarate, ekooti, ekamiskao, epapai, etorogon, egutulopul, ethemure</t>
  </si>
  <si>
    <t>their  village is inacessible by many experts and no radio for even listening to any information</t>
  </si>
  <si>
    <t>sweat potatoes, pumpkins, vegetables, cabbage  bananas</t>
  </si>
  <si>
    <t>green grams green type, cowpeas big type, beans k20</t>
  </si>
  <si>
    <t>food  for home consumption</t>
  </si>
  <si>
    <t>pumkins  yellow type</t>
  </si>
  <si>
    <t>income  and  for home  consumption</t>
  </si>
  <si>
    <t>ekodopei, ,emuria, nakidira, lomutur, ewurere,</t>
  </si>
  <si>
    <t>reducing the the  food ratio to be cooked</t>
  </si>
  <si>
    <t>bee production</t>
  </si>
  <si>
    <t>David Sere</t>
  </si>
  <si>
    <t>PW78ES9</t>
  </si>
  <si>
    <t>tying a cloth around the leg of the  chicken</t>
  </si>
  <si>
    <t>grain for maize and sorghum</t>
  </si>
  <si>
    <t>have the natural ones in abundance</t>
  </si>
  <si>
    <t>etorogol,ekamiskao, elamoru, ekaramwae, eminae, eregae, ekapelimen, ekaleye, epye, etirir, mira,etoler, egirigiriot, vine, ethemure ,ekokei,ekuyon ekumoit</t>
  </si>
  <si>
    <t>experts say their area is inaccessible</t>
  </si>
  <si>
    <t>some of the  pests are resistant  thining</t>
  </si>
  <si>
    <t>maize,sorghum, beans, cowpeas, pumpkins</t>
  </si>
  <si>
    <t>bananas, beans, cowpeas, groundnuts</t>
  </si>
  <si>
    <t>cowpeas small type, beans k20,k132</t>
  </si>
  <si>
    <t>food, short period of growth saves soo fast when there is hunger</t>
  </si>
  <si>
    <t>termites, grasshopper, caterpilars, butterflies</t>
  </si>
  <si>
    <t>ekodopei, echochoroit, elepana, ewurere, nakidira, lomutur</t>
  </si>
  <si>
    <t>stocking food whenever they go for casual labour</t>
  </si>
  <si>
    <t>Lomutu Lochiam</t>
  </si>
  <si>
    <t>PR6DVEH</t>
  </si>
  <si>
    <t>takingc are of  the dried floor</t>
  </si>
  <si>
    <t>taking care of young children</t>
  </si>
  <si>
    <t>branding, tagging  for cattle, goats and sheep</t>
  </si>
  <si>
    <t>residue,sorghum and maize grains</t>
  </si>
  <si>
    <t>natural ones are  better</t>
  </si>
  <si>
    <t>ekorete balanite ,  ngitit   (acacia),  ekaramwae,  ngirega ,  ekadeluae,  ekapelimen,   ekaleye  , ekale terminalia</t>
  </si>
  <si>
    <t>fore father's</t>
  </si>
  <si>
    <t>loss  of  soil fertility, destruction of crops</t>
  </si>
  <si>
    <t>thru  rituals and sacrifice</t>
  </si>
  <si>
    <t>no one has given  him knowledge on weather forecast</t>
  </si>
  <si>
    <t>no one has come to take him thru  that information</t>
  </si>
  <si>
    <t>kills pests  very  fast</t>
  </si>
  <si>
    <t>they  spread  rapidly more soo after weeding</t>
  </si>
  <si>
    <t>no fence  the animals and the shepards conterminate  the water</t>
  </si>
  <si>
    <t>farming maize,   sorghum, beans,  cowpeas, cucumbers</t>
  </si>
  <si>
    <t>pasture, and farming, sunflower</t>
  </si>
  <si>
    <t>lack of money for buying</t>
  </si>
  <si>
    <t>beans (k 20),  lodwee  (cow peas  small type )</t>
  </si>
  <si>
    <t>food,   fodder,   income</t>
  </si>
  <si>
    <t>ngimug  (watermelon),   ngakaedaei   (pumpkins )</t>
  </si>
  <si>
    <t>food and income</t>
  </si>
  <si>
    <t>Own cows</t>
  </si>
  <si>
    <t>emuria(striga), eliaro ,  loreng</t>
  </si>
  <si>
    <t>kiteyarae</t>
  </si>
  <si>
    <t>out break of ekutelek  ( caterpillar )</t>
  </si>
  <si>
    <t>out break oflopid, pneumonia, (erujruj ), lokou, ccpp  for the  animals,  for humans yellow  fever, elephantisis, quinea worm</t>
  </si>
  <si>
    <t>ministry of health came to immunize  and treat  the people govt came to vaccinate animals</t>
  </si>
  <si>
    <t>conflict resolution between the conflicting tribes , through cross  border dialogue meetings between the conflicting parties and  govt</t>
  </si>
  <si>
    <t>seeking for help from the govt incase of any calamities</t>
  </si>
  <si>
    <t>resorted to casual labour and plan to reduce the number of  meals  per day</t>
  </si>
  <si>
    <t>poultry  keeping</t>
  </si>
  <si>
    <t>Veronica Machu</t>
  </si>
  <si>
    <t>P619FF5</t>
  </si>
  <si>
    <t>advice the community  members</t>
  </si>
  <si>
    <t>cassava, bananas</t>
  </si>
  <si>
    <t>natural trees are in abundance</t>
  </si>
  <si>
    <t>etorogol, ekamiskao, elamoru, ekaramwae epye, mirungi, ekuyon, etoler, ekarate, ekooti, ekokei, vine, ethemure</t>
  </si>
  <si>
    <t>from the  great grand father</t>
  </si>
  <si>
    <t>experts say  their areas are inaccessible  and  insecure</t>
  </si>
  <si>
    <t>some pests are resistant to plants thining  and use of traps</t>
  </si>
  <si>
    <t>7minutes</t>
  </si>
  <si>
    <t>sweet potatoes, cassava</t>
  </si>
  <si>
    <t>cowpeas small type, beans k20, green grams  green type</t>
  </si>
  <si>
    <t>termites, grasshopper, caterpilars, butterflies eucalyptus</t>
  </si>
  <si>
    <t>ekodopei, echochoroit, elepana, nakidira, lomutur,</t>
  </si>
  <si>
    <t>resorting to other income generated activities</t>
  </si>
  <si>
    <t>Paulina Ngoyah</t>
  </si>
  <si>
    <t>PQX34K4</t>
  </si>
  <si>
    <t>karmoja</t>
  </si>
  <si>
    <t>lochom</t>
  </si>
  <si>
    <t>tagging ,branding for cattle, goats</t>
  </si>
  <si>
    <t>grass and podes</t>
  </si>
  <si>
    <t>have  natural ones in abundance</t>
  </si>
  <si>
    <t>ekorete is balanite, epeduru is termarind, ekale is terminalia, edurukoit, Ekodiokodioe, eregae, ekapelimen, emejen, epye, etirir</t>
  </si>
  <si>
    <t>no radio for listening</t>
  </si>
  <si>
    <t>pests are resistant fo thining</t>
  </si>
  <si>
    <t>maize, sorghum, beans, cowpeas, pumpkins, green grams, local water melon</t>
  </si>
  <si>
    <t>groundnuts, simsim, maize, sorghum</t>
  </si>
  <si>
    <t>beans k20,k132,cowpeas  small type, green green  green type, local watermelon  (ngakadekela )</t>
  </si>
  <si>
    <t>add fertility to the soil, food</t>
  </si>
  <si>
    <t>vine, termites, grasshopper, caterpilars</t>
  </si>
  <si>
    <t>ekodope, echochoroit, ewurere, emuria,nakidira</t>
  </si>
  <si>
    <t>stocking alot of  food aftwr harvest</t>
  </si>
  <si>
    <t>Louka Anyang</t>
  </si>
  <si>
    <t>PWSTNFB</t>
  </si>
  <si>
    <t>tagging for both cattle and goats</t>
  </si>
  <si>
    <t>they  eat alone the whole day</t>
  </si>
  <si>
    <t>ekorete is balanite, epeduru is termarind, ekale is terminalia ekiworo, ebolis, ekaramwae epye, etirae, epetet, epopong, atopojon, ewualangor, edurukoit, echokei, ekaleyo,</t>
  </si>
  <si>
    <t>cassava, maize, sorghum,groundnuts , beans, cowpeas, pumpkins</t>
  </si>
  <si>
    <t>beans k20,groundnuts red and white type, cowpeas small type</t>
  </si>
  <si>
    <t>caterpillar, butterflies, grasshopper, termites</t>
  </si>
  <si>
    <t>ekodopei, echochoroit, ewurere,emuria, ,moto</t>
  </si>
  <si>
    <t>out break of lopid, lokou ,heart water for animals and for humans measles, scabies, Hiv, malaria, hepetitis, yellow fever, typhoid</t>
  </si>
  <si>
    <t>ministry of health came to treat people and immunise the community and govt came to vaccinate animals in the village</t>
  </si>
  <si>
    <t>reporting any strange diseases  and any out break of any strange  diseases to the  health  team</t>
  </si>
  <si>
    <t>Veronica Nachipa</t>
  </si>
  <si>
    <t>PZVQWUZ</t>
  </si>
  <si>
    <t>moroto</t>
  </si>
  <si>
    <t>ekolparock</t>
  </si>
  <si>
    <t>elira,pondo,acacia, neem</t>
  </si>
  <si>
    <t>aoi,ekorete is balanite, ekuri,eregae, ekapelimen, emejen,epye, epeduru is termarind, ekumoit,epodo,eboli,ebei, ekamongo ,eelim,erereng</t>
  </si>
  <si>
    <t>great grand parents</t>
  </si>
  <si>
    <t>very good and educative</t>
  </si>
  <si>
    <t>Jerrricans</t>
  </si>
  <si>
    <t>groundnuts, cowpeas, pumpkins, vegetables, beans, maize</t>
  </si>
  <si>
    <t>sorghum and maize, simsim</t>
  </si>
  <si>
    <t>cowpeas  small and  big type, beans k20,groundnuts red and white type</t>
  </si>
  <si>
    <t>food and very nutritious for the body  and soli</t>
  </si>
  <si>
    <t>echock,edote,</t>
  </si>
  <si>
    <t>food,</t>
  </si>
  <si>
    <t>ekaletete,lomethekine, etulelo,longuthap,adwar,okile,akodet, louro</t>
  </si>
  <si>
    <t>looking for fertile land  across the mountain</t>
  </si>
  <si>
    <t>Awolikol Ichumar</t>
  </si>
  <si>
    <t>PT9V0KU</t>
  </si>
  <si>
    <t>okolparock</t>
  </si>
  <si>
    <t>tagging and branding for both goats and cattle, and castration for goats  only</t>
  </si>
  <si>
    <t>feed on grass on their own</t>
  </si>
  <si>
    <t>fed on grass ontheir own</t>
  </si>
  <si>
    <t>they eat the whole  day from morning  to evening</t>
  </si>
  <si>
    <t>they eat  the  whole  day  from morning  to evening</t>
  </si>
  <si>
    <t>they have trees in plenty</t>
  </si>
  <si>
    <t>ekorete is balanite, epye, etirir, aoi, eregae, edome,ekitiyo,ebolis,elim,echiprake, ekiworo,,elepitoit, ekaramwae, ekamuriai,ekadoliae,ewuthugu, ekadeli,emuth,erereng,ekithorit,epeduru is termarind, ekale is terminalia ,eminit,ewapet</t>
  </si>
  <si>
    <t>great  grand parents</t>
  </si>
  <si>
    <t>they were still very backward</t>
  </si>
  <si>
    <t>very tiresum because  weeds grow very fast</t>
  </si>
  <si>
    <t>Only jerrycans for home use</t>
  </si>
  <si>
    <t>beans,maize, sorghum,cowpeas</t>
  </si>
  <si>
    <t>cabbage, pumkins, groundnuts</t>
  </si>
  <si>
    <t>cow peas small and big type,groundnuts  red and white type, white beans Lobothochin</t>
  </si>
  <si>
    <t>for home consumption ,add fertility to the soils</t>
  </si>
  <si>
    <t>caterpillar</t>
  </si>
  <si>
    <t>for home consumption  only,cabbage</t>
  </si>
  <si>
    <t>emuria,amogorat, adwar,lokile,ekaletete,longuthap, louro,odeling,lotapemo</t>
  </si>
  <si>
    <t>resorted to selling only marble stones mainly</t>
  </si>
  <si>
    <t>Napeyok Kiyonga</t>
  </si>
  <si>
    <t>PB9571U</t>
  </si>
  <si>
    <t>ebobore, ekorete is balanite, epeduru is termarind, ekale is terminalia, edurukoit, epopong, atopojon, ewualangor, ekaramwae, epye, etirir, ,erereng, ekithorit, emuth, egera,ebolichoko,emarler,emeyan</t>
  </si>
  <si>
    <t>no one acesses their family</t>
  </si>
  <si>
    <t>strains alot because as you keep thining the animal acess the fields  so fast</t>
  </si>
  <si>
    <t>maize,sorghum, beans, cowpeas</t>
  </si>
  <si>
    <t>sunflower , cowpeas, pumpkins, ngadekela,ngimug</t>
  </si>
  <si>
    <t>beans k20, white type  is lobothochin, cowpeas  small and big type</t>
  </si>
  <si>
    <t>for home consumption only</t>
  </si>
  <si>
    <t>pumpkins, ngadekela</t>
  </si>
  <si>
    <t>lokile,lotede, lotapemo, louro</t>
  </si>
  <si>
    <t>reduced the ratio of food</t>
  </si>
  <si>
    <t>Nyangariko  Loput</t>
  </si>
  <si>
    <t>POYRCSI</t>
  </si>
  <si>
    <t>tagging, branding, dehorning for all the above mentioned animals</t>
  </si>
  <si>
    <t>grass they move alone</t>
  </si>
  <si>
    <t>grass they  move alone</t>
  </si>
  <si>
    <t>they have the natural once in abandance</t>
  </si>
  <si>
    <t>ekorete is balanite, epopong, ekale is terminalia, edurukoit, Ekodiokodioe, eregae, ekapelimen, ekaleye, epye, etirae, epetet, epeduru is termarind, ekumoit, epodo, eboli, ebei, ekamongo, eelim, erereng, ekithorit, emuth, egera, ebolichoko, emarler, emeyan,</t>
  </si>
  <si>
    <t>dont belive in what is in the books but belive in their natural ways</t>
  </si>
  <si>
    <t>its tiresome  and cant kill all pests at one</t>
  </si>
  <si>
    <t>maize, sorghum, beans, cowpeas, pumpkins,</t>
  </si>
  <si>
    <t>cucumbers, cowpeas, pumpkins</t>
  </si>
  <si>
    <t>cowpeas small and big type, beans k20</t>
  </si>
  <si>
    <t>caterpilars,wild animals</t>
  </si>
  <si>
    <t>cucumbers, pumkins</t>
  </si>
  <si>
    <t>louro, odelin,lotapemo, longuthap ,ekaletete, lokile</t>
  </si>
  <si>
    <t>whelthungerhife</t>
  </si>
  <si>
    <t>resorted to reducing the number of meals</t>
  </si>
  <si>
    <t>Lokwangulado Lima</t>
  </si>
  <si>
    <t>POS4OSD</t>
  </si>
  <si>
    <t>advicing young girls on marital issues</t>
  </si>
  <si>
    <t>fencing the home</t>
  </si>
  <si>
    <t>expensive to buy</t>
  </si>
  <si>
    <t>ekorete is balanite, ebobore, aoi,epeduru is termarind, ekumoit, epodo, eboli, ebei, ekamongo, eelim, erereng, ekithorit, emuth, egera, ebolichoko, emarler, emeyan, epetet, epopong, atopojon, ewualangor, ekaramwae, eminae, ekaleye</t>
  </si>
  <si>
    <t>dont belive in the english version belive in rutals and sacrifice</t>
  </si>
  <si>
    <t>pests easily acess the  garden the more since it is very clean without any weeds</t>
  </si>
  <si>
    <t>Keeping in jerrycans  only  for home consumption</t>
  </si>
  <si>
    <t>cowpeas,groundnuts, pumpkins, vegetables, beans red type</t>
  </si>
  <si>
    <t>maize, sorghum, beans white type taparadil, ngakadekela lo al watermelon</t>
  </si>
  <si>
    <t>cowpeas small type, beans k20 ,groundnuts small and red type</t>
  </si>
  <si>
    <t>wild animals</t>
  </si>
  <si>
    <t>local water melon (ngakadekela ), pumpkins ( ngakaedaei )</t>
  </si>
  <si>
    <t>ekaletete,louro, odeling, lotapemo, longuthap, lokile</t>
  </si>
  <si>
    <t>resorted to other income generated activities</t>
  </si>
  <si>
    <t>knives, mingoling sticks ,stoles</t>
  </si>
  <si>
    <t>Loiyamoe Abraham</t>
  </si>
  <si>
    <t>PHOKH2D</t>
  </si>
  <si>
    <t>ekadoliae, ewuthugu, ekadeli, emuth, egera, ebolichoko, emarler, emeyan, epetet, epopong, ekithorit, aoi, elepitoit, ekaramwae, eminae, ekorete is balanite, epeduru is termarind, ekale is terminalia ekiworo, ebolis, elim</t>
  </si>
  <si>
    <t>no person has come to give them knowledge about weather forecast</t>
  </si>
  <si>
    <t>Tanks  and jericans for home use</t>
  </si>
  <si>
    <t>maize, sorghum, beans</t>
  </si>
  <si>
    <t>termites, grasshopper, caterpilars, butterflies, ekorete</t>
  </si>
  <si>
    <t>emuria, amogorat, adwar, lokile, ekaletete, longuthap,louro, odeling, lotapemo</t>
  </si>
  <si>
    <t>stockjng food</t>
  </si>
  <si>
    <t>James  Lokol</t>
  </si>
  <si>
    <t>PQ5WXQN</t>
  </si>
  <si>
    <t>natural  trees  are in abundance</t>
  </si>
  <si>
    <t>ekorete is balanite, epeduru is termarind, ekale is terminalia, edurukoit, Ekodiokodioe, eregae, ekapelimen, ekaramwae, aoi, ekithorit, emuth, elepitoit, ekiworo, ebolis, elim,ekitiyo, edome ekamuriai, ewuthugu</t>
  </si>
  <si>
    <t>from  the  grand  father</t>
  </si>
  <si>
    <t>experts are not interested to come to their villages</t>
  </si>
  <si>
    <t>labour costly  because its a contiou thing</t>
  </si>
  <si>
    <t>maize, sorghum, beans, cowpeas, pumpkins, green grams, simsim, groundnuts</t>
  </si>
  <si>
    <t>cowpeas small type, beans red type K132, k20, groundnuts red and white</t>
  </si>
  <si>
    <t>louro, odeling, lotapemo, longuthap, lokile, ekaletete, lotapemo,</t>
  </si>
  <si>
    <t>resorted to stone querying  for survival</t>
  </si>
  <si>
    <t>Joseph Achia</t>
  </si>
  <si>
    <t>PLUSHJ5</t>
  </si>
  <si>
    <t>timngorok</t>
  </si>
  <si>
    <t>make decisions for the  community</t>
  </si>
  <si>
    <t>natural ones are many so no need of others</t>
  </si>
  <si>
    <t>ekadoliae, ewuthugu, emuth, egera, ebolichoko, emarler, elepitoit, ekiworo, ebolis, elim, edome, ekitiyo, ekorete is balanite, epeduru is termarind, ekale is terminalia, edurukoit, Ekodiokodioe, eminae, ekapelimen, ekaramwae</t>
  </si>
  <si>
    <t>untie</t>
  </si>
  <si>
    <t>believe in rituals and sacrifice only</t>
  </si>
  <si>
    <t>time costly</t>
  </si>
  <si>
    <t>Jerrycans for home</t>
  </si>
  <si>
    <t>sunflower ,simsim, sorghum, beans, cowpeas, pumpkins,</t>
  </si>
  <si>
    <t>beans k20,taparadil, cowpeas big type,</t>
  </si>
  <si>
    <t>emuria, amogorat, adwar, lokile, ekaletete, longuthap, louro, odeling, lotapemo</t>
  </si>
  <si>
    <t>out break of ekutelek, grasshopper</t>
  </si>
  <si>
    <t>looking out for fertile land on the mountains</t>
  </si>
  <si>
    <t>saving some money for buying food in bulk</t>
  </si>
  <si>
    <t>Rosa  Nakoli</t>
  </si>
  <si>
    <t>PN3U1X5</t>
  </si>
  <si>
    <t>digging small gardens around the homes</t>
  </si>
  <si>
    <t>conducting regular meeting  at community levels</t>
  </si>
  <si>
    <t>residue and grains for sorghum and</t>
  </si>
  <si>
    <t>have natural trees in abundance</t>
  </si>
  <si>
    <t>ekadoliae, ewuthugu, emuth, egera, ebolichoko, emarler, emeyan, epetet ,elepitoit, ekiworo, ebolis, ekithorit, epeduru is termarind ,ekorete is balanite ekale is terminalia, edurukoit, Ekodiokodioe, ekaramwae, eminae, ekaleye, epye ,ekitiyo</t>
  </si>
  <si>
    <t>take time to kill pests</t>
  </si>
  <si>
    <t>fetch in dirty  jericans</t>
  </si>
  <si>
    <t>beans, maize, sorghum, pumkins, sukuma, tomatoes, simsim, sweat potatoes, cassava</t>
  </si>
  <si>
    <t>beans k20,taparadil, cowpeas small type,</t>
  </si>
  <si>
    <t>caterpillar, butterflies, grasshopper</t>
  </si>
  <si>
    <t>emuria, amogorat, adwar, lokile, ekaletete, longuthap, louro, odeling, lotapemo,</t>
  </si>
  <si>
    <t>resorted to other income activities like sale of marble stones</t>
  </si>
  <si>
    <t>Nachuban Mosing</t>
  </si>
  <si>
    <t>P28YLIV</t>
  </si>
  <si>
    <t>Musupo</t>
  </si>
  <si>
    <t>papaya, oranges,elira,</t>
  </si>
  <si>
    <t>ekale is terminalia, ekorete is balanite, epeduru is termarind, emuth, egera, ebobore,etirir, ekaramwae, eminae, ekaleye, aoi,erereng, ekiworo, ebule,epye</t>
  </si>
  <si>
    <t>very interesting  and inspiring</t>
  </si>
  <si>
    <t>weeds grow very fast after every thining  which majes work very difficult</t>
  </si>
  <si>
    <t>groundnuts, cucumbers, pumpkins</t>
  </si>
  <si>
    <t>cowpeas is lodwee small type, beans k20,green grams  green type</t>
  </si>
  <si>
    <t>for sale and for home consumption ,add fertility to the soil</t>
  </si>
  <si>
    <t>monkeys,butterflies,caterpilars</t>
  </si>
  <si>
    <t>food for home use</t>
  </si>
  <si>
    <t>odelin,louro,ejao,emaa,</t>
  </si>
  <si>
    <t>resorted to other income activities eg growing vegetables  for sale</t>
  </si>
  <si>
    <t>Nangor  Natee</t>
  </si>
  <si>
    <t>P81OXGF</t>
  </si>
  <si>
    <t>musupo</t>
  </si>
  <si>
    <t>sukuma wiki</t>
  </si>
  <si>
    <t>oranges,papaya</t>
  </si>
  <si>
    <t>ekorete is balanite, epeduru is termarind, ekale is terminalia, emuth ,epye, ebobore,ebule, ekaramwae, ematuae,ekaramwae ,egetheem</t>
  </si>
  <si>
    <t>grand her own mother</t>
  </si>
  <si>
    <t>its tiresome  because asvthe weeds grow the weeding also  continues</t>
  </si>
  <si>
    <t>maize, sorghum, beans, cowpeas</t>
  </si>
  <si>
    <t>pumkins, local watermelon,</t>
  </si>
  <si>
    <t>cowpeas small type, beans k20</t>
  </si>
  <si>
    <t>birds,monkeys,caterpilars</t>
  </si>
  <si>
    <t>pumkins,  ngadekela is local watermelon</t>
  </si>
  <si>
    <t>income and for home consumption</t>
  </si>
  <si>
    <t>akekeriaut, edeling, akuleu,</t>
  </si>
  <si>
    <t>borrowing money from vsla groups for survival first</t>
  </si>
  <si>
    <t>Paska Nagit</t>
  </si>
  <si>
    <t>PONL208</t>
  </si>
  <si>
    <t>lookoroi paul</t>
  </si>
  <si>
    <t>elira,eucalyptus</t>
  </si>
  <si>
    <t>ekale is terminalia, epeduru is termarind, ekorete is balanite, epye,ekaramwae, erereng, ekithorit, aoi,emuth, epopong ebobore ,ebule, ekumoit, epodo, Ekodiokodioe, eminae, ekaleye, etirir</t>
  </si>
  <si>
    <t>from  the great grand mother</t>
  </si>
  <si>
    <t>labour costly because weeds  keep growing so fast</t>
  </si>
  <si>
    <t>sweat potatoes, ,sukuma wiki</t>
  </si>
  <si>
    <t>cowpeas small type, beans  red type, k20,taparadil</t>
  </si>
  <si>
    <t>adds fertility to the soil ,for home consumption</t>
  </si>
  <si>
    <t>caterpillar, butterflies, ekutelek,</t>
  </si>
  <si>
    <t>sweet  potatoes ,sukuma wiki</t>
  </si>
  <si>
    <t>source  of income, for  home consumption</t>
  </si>
  <si>
    <t>louro, amogorat,</t>
  </si>
  <si>
    <t>lokipuro</t>
  </si>
  <si>
    <t>Paulo Lokiru</t>
  </si>
  <si>
    <t>PB3I4AS</t>
  </si>
  <si>
    <t>tagging,branding, dehorning  for cattle and goats.</t>
  </si>
  <si>
    <t>they eat grass alone</t>
  </si>
  <si>
    <t>ekale is terminalia  ekorete is balanite, ebobore, epeduru is termarind, epye,emuth,ekiya,ebul,atopojon, ewualangor, edurukoit, etirir, epopong,aoi, edeman ,eitareng,ngilarm,egera,</t>
  </si>
  <si>
    <t>from grand mother</t>
  </si>
  <si>
    <t>very clear and educative</t>
  </si>
  <si>
    <t>labor costly</t>
  </si>
  <si>
    <t>maize, sorghum, pumkins, cowpeas</t>
  </si>
  <si>
    <t>local,watermelon, cassava,sweet potatoes, beans</t>
  </si>
  <si>
    <t>beans k20 cowpeas</t>
  </si>
  <si>
    <t>food ,add fertility to the soil, short growing period  and for source of income</t>
  </si>
  <si>
    <t>caterpillar ,butterflies</t>
  </si>
  <si>
    <t>pumpkins, local watermelon,</t>
  </si>
  <si>
    <t>add fertility to the soils, for home consumption as well</t>
  </si>
  <si>
    <t>odelin,lolech,emuria</t>
  </si>
  <si>
    <t>resorted to charcoal burning</t>
  </si>
  <si>
    <t>Lolem Aduka</t>
  </si>
  <si>
    <t>PH91V9C</t>
  </si>
  <si>
    <t>epye, etirae, epetet, epopong, atopojon, ewualangor, ekaramwae, eminae, ekaleye,ekale is terminalia, edurukoit, Ekodiokodioe, eregae</t>
  </si>
  <si>
    <t>experts fear their location or village</t>
  </si>
  <si>
    <t>the wild animals  doge the trap by passing on the other side of the garden</t>
  </si>
  <si>
    <t>maize,sorghum, greens,beans,sunflower, cabbage</t>
  </si>
  <si>
    <t>cassava, sweat potatoes local watermelon, pumpkins</t>
  </si>
  <si>
    <t>cow peas green type, beans red type k20,taparadil</t>
  </si>
  <si>
    <t>food, for sale,add fertility to the soils</t>
  </si>
  <si>
    <t>pumkinsp,local watermelon,</t>
  </si>
  <si>
    <t>to add fertility to the soil, source of income ,for home consumption</t>
  </si>
  <si>
    <t>louro, odeling,lomethekine</t>
  </si>
  <si>
    <t>oyara kaapei</t>
  </si>
  <si>
    <t>resorted to other income activities like growing greens and selling</t>
  </si>
  <si>
    <t>green</t>
  </si>
  <si>
    <t>cabbage</t>
  </si>
  <si>
    <t>Agan Namerio</t>
  </si>
  <si>
    <t>PVLYZMX</t>
  </si>
  <si>
    <t>very expensive</t>
  </si>
  <si>
    <t>ekorete is balanite, epeduru is termarind, ekale is terminalia, edurukoit, Ekodiokodioe, eregae, ekapelimen, ekaramwae, ematuae, egetheem, ebule, ebobore</t>
  </si>
  <si>
    <t>from the  great grand mother</t>
  </si>
  <si>
    <t>beans, maize, sorghum, pumkins, groundnuts, cassava, cowpeas</t>
  </si>
  <si>
    <t>bean k20, cow peas  small type, groundnuts  red type</t>
  </si>
  <si>
    <t>food and for cultural ceremonies</t>
  </si>
  <si>
    <t>ekekeriaet, dede, odeling, lotapemo, akuleu</t>
  </si>
  <si>
    <t>out break of  caterpiller, grasshopper</t>
  </si>
  <si>
    <t>looking  for fertile land on top of the mountain</t>
  </si>
  <si>
    <t>Apaloyang Losike</t>
  </si>
  <si>
    <t>P7F528G</t>
  </si>
  <si>
    <t>fencing the homesteads</t>
  </si>
  <si>
    <t>cant  afgord to buy the seeds but he is willing  to  plant  if  given the opportunity</t>
  </si>
  <si>
    <t>egetheem, ebule, ekumoit, echokei,ekorete is balanite, epeduru is termarind, ekale is terminalia, edurukoit, Ekodiokodioe, eregae, ekwaekwae, etheperwae, ngitit, ekapelimen, ekaleye, aoi, emuth, egera,</t>
  </si>
  <si>
    <t>no interested in those issues of weather  forecast</t>
  </si>
  <si>
    <t>some pests have learnt where traps are positioned so they pass esle where</t>
  </si>
  <si>
    <t>maize, sorghum, beans,sukuma,cowpeas, pumpkins, simsim, groundnuts,</t>
  </si>
  <si>
    <t>cowpeas small type</t>
  </si>
  <si>
    <t>ekekeriaet, ematuae, egetheem, ebule, ekumoit ebobore</t>
  </si>
  <si>
    <t>out break of butterflies, grasshopper</t>
  </si>
  <si>
    <t>out break of of lopid, lokou for animals and for humans measles, polio, trachoma, yellow fever, scabies</t>
  </si>
  <si>
    <t>reporting any strange diseases  to the district  veterinary officers and to the hospital</t>
  </si>
  <si>
    <t>Louwam Margrate</t>
  </si>
  <si>
    <t>P78MYKS</t>
  </si>
  <si>
    <t>apurichino</t>
  </si>
  <si>
    <t>organizing for  traditional marriages</t>
  </si>
  <si>
    <t>punishing wrong  elements from the community</t>
  </si>
  <si>
    <t>seeds are not available</t>
  </si>
  <si>
    <t>ebule,ematuae, egetheem ekorete is balanite, epeduru is termarind, ekale is terminalia, edurukoit, echokei, ekungurit, etorogol, ekooti, echelukae, epopong, ekithorit, emuth, epye</t>
  </si>
  <si>
    <t>from the great uncle</t>
  </si>
  <si>
    <t>no radio for listening to the news</t>
  </si>
  <si>
    <t>resistant to some pests</t>
  </si>
  <si>
    <t>100meters</t>
  </si>
  <si>
    <t>10 minutes</t>
  </si>
  <si>
    <t>cassava, maize, sorghum, beans, cowpeas, pumpkins, green grams, cabbage, tomatoes, millet</t>
  </si>
  <si>
    <t>beans k20, white type is lobothochin, green grams small  and big type,</t>
  </si>
  <si>
    <t>grasshopper, caterpilars, butterflies</t>
  </si>
  <si>
    <t>pumkins orange and yellow type, cabbage</t>
  </si>
  <si>
    <t>source of income, food,</t>
  </si>
  <si>
    <t>ekekeriaet,odeling, akuleu,lojokothimat, lomethekine</t>
  </si>
  <si>
    <t>apurichino  group</t>
  </si>
  <si>
    <t>reducing the number of meals eaten in a day</t>
  </si>
  <si>
    <t>Lotipo Lucia</t>
  </si>
  <si>
    <t>PFFQND1</t>
  </si>
  <si>
    <t>lokeris lomuge</t>
  </si>
  <si>
    <t>taking young girls  through  cultural  norms</t>
  </si>
  <si>
    <t>conducting meetings at community levels</t>
  </si>
  <si>
    <t>gold mining</t>
  </si>
  <si>
    <t>ekorete is  balanite, epeduru is termarind, ekale is terminalia, edurukoit, Ekodiokodioe, eregae, ekapelimen, emejen, epye, etirae ,egetheem, ebule, ematuae, ebobore</t>
  </si>
  <si>
    <t>Small  jericans for home use</t>
  </si>
  <si>
    <t>beans, maize, sorghum, pumkins, sukuma, tomatoes, cabbage, cowpeas</t>
  </si>
  <si>
    <t>bean k20,taparabean ,cowpeas small type,</t>
  </si>
  <si>
    <t>food and source if income</t>
  </si>
  <si>
    <t>grasshopper, caterpilars</t>
  </si>
  <si>
    <t>food anc source of income and</t>
  </si>
  <si>
    <t>ekekeriaet, odeling, akuleu, lojokothimat, lomethekine</t>
  </si>
  <si>
    <t>resorted to gold mining as they wait for rains to start</t>
  </si>
  <si>
    <t>Lucia Lomoyang</t>
  </si>
  <si>
    <t>P7BZIW6</t>
  </si>
  <si>
    <t>loduk agolo</t>
  </si>
  <si>
    <t>conducting  traditional  ceremonies</t>
  </si>
  <si>
    <t>punishing wrong elements from the community</t>
  </si>
  <si>
    <t>ekorete is balanite, epeduru is termarind, ekale is terminalia, emuth, epye, ebobore, ngiduruko, ngigirigirwo, ngitit, ekapelimen, ekaleye, ematuae, egetheem, ebule,</t>
  </si>
  <si>
    <t>believe  in  rituals and sacrifice only</t>
  </si>
  <si>
    <t>some pests are resistant to the practice</t>
  </si>
  <si>
    <t>cabbage, pumkins, cowpeas, gree grams, maize, sorghum, beans</t>
  </si>
  <si>
    <t>beans k20,taparabean ,green grams, green type ,cowpeas small type</t>
  </si>
  <si>
    <t>pumkins orange type,</t>
  </si>
  <si>
    <t>Didn't  apply  fertilisers</t>
  </si>
  <si>
    <t>resorted to other income activities like  gold mining</t>
  </si>
  <si>
    <t>Veronica Anyakun</t>
  </si>
  <si>
    <t>PMQQ4BM</t>
  </si>
  <si>
    <t>lomongine Andrew</t>
  </si>
  <si>
    <t>arechek</t>
  </si>
  <si>
    <t>ekorete is balanite, epeduru is termarind, ekale is terminalia, edurukoit, Ekodiokodioe, eregae, ekapelimen, ekaleye, etirir, ebobore, etirae, epetet, ekaramwae, eminae, aoi,</t>
  </si>
  <si>
    <t>no radios for listening to the  news</t>
  </si>
  <si>
    <t>some pests are resistant to  plants thining</t>
  </si>
  <si>
    <t>sorghum, beans, maize</t>
  </si>
  <si>
    <t>beans k20,taparadil, green grams  green type</t>
  </si>
  <si>
    <t>edaka, elepana  ekekeriaet, nachipa</t>
  </si>
  <si>
    <t>sale of firewood</t>
  </si>
  <si>
    <t>John bosco Lokut</t>
  </si>
  <si>
    <t>P5FDESW</t>
  </si>
  <si>
    <t>Arechek</t>
  </si>
  <si>
    <t>keeping the home when people are not  around</t>
  </si>
  <si>
    <t>no seeds  but very willing to plant if given</t>
  </si>
  <si>
    <t>ekale is terminalia, epeduru is termarind, ekodokodio, etirir, ebobore, ngiduruko, ngigirigirwo, ekaramwae, eminae, eregae, ekapelimen,ekamae,epye,</t>
  </si>
  <si>
    <t>he doesnt know  why because no one has to talk to them</t>
  </si>
  <si>
    <t>Rituals and sacrifice</t>
  </si>
  <si>
    <t>beans, maize, sorghum,</t>
  </si>
  <si>
    <t>cowpeas, pumpkins, green grams</t>
  </si>
  <si>
    <t>green grams green type, cowpeas small type,  beans red type  k20</t>
  </si>
  <si>
    <t>food ,source of income</t>
  </si>
  <si>
    <t>source of income, food</t>
  </si>
  <si>
    <t>elepana, nachipa,edaka,</t>
  </si>
  <si>
    <t>looking for more fertile land else  where</t>
  </si>
  <si>
    <t>Mark Longorok</t>
  </si>
  <si>
    <t>P8P12TN</t>
  </si>
  <si>
    <t>fencing  the homesteads</t>
  </si>
  <si>
    <t>they are expensive</t>
  </si>
  <si>
    <t>ekale is terminalia, edurukoit, epopong, atopojon, ewualangor, ekungurit,epeduru is termarind, ekorete is balanite, epye, etirae, epetet, ekaramwae, Ekodiokodioe, eregae, ekapelimen, emejen,erereng, ekithorit,</t>
  </si>
  <si>
    <t>no experts  have come to train them</t>
  </si>
  <si>
    <t>some pests have mastered were  the the traps  are positioned</t>
  </si>
  <si>
    <t>maize, sorghum, beans, cowpeas, pumpkins</t>
  </si>
  <si>
    <t>green grams green type, cowpeas small type, beans red type  k20,taparadil  is lobothochin</t>
  </si>
  <si>
    <t>food,source of income ,add fertility to the soils</t>
  </si>
  <si>
    <t>nachipa,elepana,longolito,ekekeriaet, edaka.</t>
  </si>
  <si>
    <t>sale charcoal for suvival first</t>
  </si>
  <si>
    <t>Anna Loput</t>
  </si>
  <si>
    <t>PP07WS7</t>
  </si>
  <si>
    <t>Atheyo david</t>
  </si>
  <si>
    <t>advising the  male youth on issues  of marriage</t>
  </si>
  <si>
    <t>ekale is terminalia, edurukoit, Ekodiokodioe, eregae, ekapelimen, ekaleye, etirir aoi,eminae, ekaleye, epeduru is termarind ekorete is balanite</t>
  </si>
  <si>
    <t>from the uncle</t>
  </si>
  <si>
    <t>no radio for listening to news</t>
  </si>
  <si>
    <t>cowpeas small type, beans taparabean, k20</t>
  </si>
  <si>
    <t>lojokothimat, lomethekine, elepana</t>
  </si>
  <si>
    <t>stocking some food after harvest</t>
  </si>
  <si>
    <t>Sabiina  Ilukol</t>
  </si>
  <si>
    <t>PSK2ZM1</t>
  </si>
  <si>
    <t>arecheck</t>
  </si>
  <si>
    <t>advice young girls  on marriage issues</t>
  </si>
  <si>
    <t>taking care of kids of goats</t>
  </si>
  <si>
    <t>ekorete is balanite, epeduru is termarind, ekale is terminalia, edurukoit, Ekodiokodioe, aoi,ekaramwae, eminae, eregae, ngatheperwa, ngigirigirwo,</t>
  </si>
  <si>
    <t>not interested in attending the meetings concerning  weather forecast</t>
  </si>
  <si>
    <t>some pests cant be trapped  by the  trap because they are  too small</t>
  </si>
  <si>
    <t>Jericans and  saucepans for home use</t>
  </si>
  <si>
    <t>maize, sorghum, beans, cowpeas, pumpkins, cucumbers</t>
  </si>
  <si>
    <t>bean k20, taparabean, cowpeas small type</t>
  </si>
  <si>
    <t>cucumbers big type, pumpkins yellow type</t>
  </si>
  <si>
    <t>lojokothimat, lomethekine, edodo</t>
  </si>
  <si>
    <t>resorted to other income activities like sale of charcoal</t>
  </si>
  <si>
    <t>cowpeas inform of  greens</t>
  </si>
  <si>
    <t>Basilio  Oyang</t>
  </si>
  <si>
    <t>PY8KJYL</t>
  </si>
  <si>
    <t>cuvumbers</t>
  </si>
  <si>
    <t>ekorete is balanite, ekadeli, ekaramwae, Ekodiokodioe, eregae, ekapelimen, ekaleye, etirir, aoi, epeduru is termarind, ekale is terminalia</t>
  </si>
  <si>
    <t>some pests are  resistant to plants thining</t>
  </si>
  <si>
    <t>maize, sorghum,cucumbers, pumpkins, cowpeas</t>
  </si>
  <si>
    <t>beans k20, taparabean,</t>
  </si>
  <si>
    <t>food and  source of income</t>
  </si>
  <si>
    <t>lojokothimat, lomethekine, erengereng</t>
  </si>
  <si>
    <t>arecheck  catholic group</t>
  </si>
  <si>
    <t>looking for fertile land else where</t>
  </si>
  <si>
    <t>Peter Louthe</t>
  </si>
  <si>
    <t>P0ID0TD</t>
  </si>
  <si>
    <t>solving community  issues</t>
  </si>
  <si>
    <t>attending traditional marriages</t>
  </si>
  <si>
    <t>ekorete is balanite, epeduru is termarind, ekale is terminalia, edurukoit, epopong, atopojon, ewualangor, ekaramwae, Ekodiokodioe, eregae, ekapelimen, ekaleye, etirir, aoi,</t>
  </si>
  <si>
    <t>some pests dogge  the trap</t>
  </si>
  <si>
    <t>beans, maize, sorghum, pumkins, cowpeas, cucumbers</t>
  </si>
  <si>
    <t>beans k132,k20, cowpeas small and big type,</t>
  </si>
  <si>
    <t>food and to add fertility to the soil</t>
  </si>
  <si>
    <t>lojokothimat, lomethekine, erengereng, elepana, ethenj</t>
  </si>
  <si>
    <t>out break of ekutelek, grasshopper, caterpilars, butterflies</t>
  </si>
  <si>
    <t>out break of lopid, lokou for animals and for humans measles, scabies, malaria, diarrhoea, cholera, brucelosis</t>
  </si>
  <si>
    <t>minstry of health came to treat people and immunise and govt came to vaccinate animals in the villages</t>
  </si>
  <si>
    <t>reporting any suspicious security  issues to the govt</t>
  </si>
  <si>
    <t>resorted to casual labour  while waiting for rains to begin</t>
  </si>
  <si>
    <t>Paul Achia</t>
  </si>
  <si>
    <t>P4K5CXZ</t>
  </si>
  <si>
    <t>longoleki</t>
  </si>
  <si>
    <t>solving community issues with in them selves</t>
  </si>
  <si>
    <t>very expensive to buy seeds</t>
  </si>
  <si>
    <t>ekorete is balanite, epeduru is termarind, ekale is terminalia, edurukoit ,ebobore, ekaramwae, Ekodiokodioe, eregae, ekapelimen, ekaleye, aoi</t>
  </si>
  <si>
    <t>from my grand mother</t>
  </si>
  <si>
    <t>no radio for getting the information</t>
  </si>
  <si>
    <t>labour costly because weeds grow very fast after every thining</t>
  </si>
  <si>
    <t>beans, maize, sorghum, groundnuts, cowpeas, pumpkins</t>
  </si>
  <si>
    <t>cowpeas small type and big,groundnuts red and white type,beans k132,k20</t>
  </si>
  <si>
    <t>food ,short growing period.</t>
  </si>
  <si>
    <t>butterflies</t>
  </si>
  <si>
    <t>pumpkins yellow type and orange , cucumbers  big and small type</t>
  </si>
  <si>
    <t>lojokothimat, lomethekine,  ekekeriaet</t>
  </si>
  <si>
    <t>out break of grasshopper, caterpilars, butterflies</t>
  </si>
  <si>
    <t>stocking the little food the  govt  gives</t>
  </si>
  <si>
    <t>Kodo Angiroi</t>
  </si>
  <si>
    <t>PMN8SN1</t>
  </si>
  <si>
    <t>lokolong lorua</t>
  </si>
  <si>
    <t>performing  rituals  at home</t>
  </si>
  <si>
    <t>tagging and branding for cattle sheep and goats</t>
  </si>
  <si>
    <t>acacia, pondo ,elira</t>
  </si>
  <si>
    <t>ekorete is balanite,epeduru is termarind.,ekale is terminalia, edurukoit, Ekodiokodioe, ekaramwae, eminae, eregae, ngatheperwa, ngigirigirwo, epye</t>
  </si>
  <si>
    <t>doesnt  kill all pests quickly it takes  alot of time when the termites have already finished  the crops  in whole  garden</t>
  </si>
  <si>
    <t>local  water melon, papaya, maize, sorghum, beans, cowpeas, pumpkins, green grams</t>
  </si>
  <si>
    <t>beans  k132,k20,and taparabean cowpeas small and big type,green grams green type</t>
  </si>
  <si>
    <t>pumpkins yellow  and orange type</t>
  </si>
  <si>
    <t>lojokothimat, lomethekine, erengereng, ethenj, nabutachwee</t>
  </si>
  <si>
    <t>VHT  longoleki village</t>
  </si>
  <si>
    <t>resorted to other income activities like casual  labour</t>
  </si>
  <si>
    <t>Juma  Muhamad</t>
  </si>
  <si>
    <t>Lowalo Dolotea</t>
  </si>
  <si>
    <t>P864Z1J</t>
  </si>
  <si>
    <t>loyoro central</t>
  </si>
  <si>
    <t>assist in time of making community decisions</t>
  </si>
  <si>
    <t>assist in times of making community decisions</t>
  </si>
  <si>
    <t>tamarine,  baronite,  knobwood, desert date,  elephant grass,  fig trees,</t>
  </si>
  <si>
    <t>can not read and write</t>
  </si>
  <si>
    <t>from  my grandparents</t>
  </si>
  <si>
    <t>poor</t>
  </si>
  <si>
    <t>not very effective</t>
  </si>
  <si>
    <t>black jack,  couch grass,  nut grass,  elephant grasses</t>
  </si>
  <si>
    <t>the late rain destroyed some crops while still at the garden</t>
  </si>
  <si>
    <t>used income earned from pottery to survive</t>
  </si>
  <si>
    <t>early cultivations and harvest to avoid the destruction of the late rainfall</t>
  </si>
  <si>
    <t>pottery to supplemeent agriculture</t>
  </si>
  <si>
    <t>Juma Muhamad</t>
  </si>
  <si>
    <t>Nakwang Sarah</t>
  </si>
  <si>
    <t>PCGRRFX</t>
  </si>
  <si>
    <t>lobur simon</t>
  </si>
  <si>
    <t>guiding young people on cultural matters</t>
  </si>
  <si>
    <t>rely on natural plantations</t>
  </si>
  <si>
    <t>fig trees,  eucalyptus,  baronite,  tamarine,  elephant grass</t>
  </si>
  <si>
    <t>stories from our grandparents</t>
  </si>
  <si>
    <t>resistant pest</t>
  </si>
  <si>
    <t>Did not apply fertilizers</t>
  </si>
  <si>
    <t>elephant grass,  wandering jew,  witch weed</t>
  </si>
  <si>
    <t>my gass thatched house got by children burnt while i had gone to the garden</t>
  </si>
  <si>
    <t>borrowed food and household utensils from neighbours</t>
  </si>
  <si>
    <t>putting the kitchen house far from the main living house to prevent all of them from catching fire</t>
  </si>
  <si>
    <t>doing pottery work to supplement agriculture</t>
  </si>
  <si>
    <t>goat meat</t>
  </si>
  <si>
    <t>Ikolong Teddy</t>
  </si>
  <si>
    <t>PCI39QH</t>
  </si>
  <si>
    <t>Lotyang Thomas</t>
  </si>
  <si>
    <t>eucalyptus,  milk trees,  baronite,  tamarine</t>
  </si>
  <si>
    <t>from my parents</t>
  </si>
  <si>
    <t>elephant grass,  couch grass,  star grass</t>
  </si>
  <si>
    <t>seeds failed to grow because of lack of rain</t>
  </si>
  <si>
    <t>use of stored food to survive</t>
  </si>
  <si>
    <t>early cultivations to catch up the short rain season</t>
  </si>
  <si>
    <t>pottery and brick making  to supplement agriculture</t>
  </si>
  <si>
    <t>Ikiloi Schola</t>
  </si>
  <si>
    <t>P0AXW18</t>
  </si>
  <si>
    <t>Okang Gabriel</t>
  </si>
  <si>
    <t>traditional birth attendants</t>
  </si>
  <si>
    <t>resolve community conflicts</t>
  </si>
  <si>
    <t>branding</t>
  </si>
  <si>
    <t>tamarines,  eucalyptus,  baronite,  seyal,  elephant grass</t>
  </si>
  <si>
    <t>stories of the past from our elders</t>
  </si>
  <si>
    <t>some pest are resistant</t>
  </si>
  <si>
    <t>elephant grass,  couch grass,  sodom apple,  black jack</t>
  </si>
  <si>
    <t>new karenga women village savings group</t>
  </si>
  <si>
    <t>trade</t>
  </si>
  <si>
    <t>Nadai Bianka</t>
  </si>
  <si>
    <t>PJY5W7F</t>
  </si>
  <si>
    <t>lobeka samuel</t>
  </si>
  <si>
    <t>fencing the homestead</t>
  </si>
  <si>
    <t>Brewing local alcohol</t>
  </si>
  <si>
    <t>bananaa</t>
  </si>
  <si>
    <t>salt licks</t>
  </si>
  <si>
    <t>specific periods</t>
  </si>
  <si>
    <t>neem, accacia</t>
  </si>
  <si>
    <t>fig trees,  eucalyptus,  baronite</t>
  </si>
  <si>
    <t>told by our parents during the riddle and story telling time in the evening</t>
  </si>
  <si>
    <t>change in colour of leaves</t>
  </si>
  <si>
    <t>fair</t>
  </si>
  <si>
    <t>Neem extracts</t>
  </si>
  <si>
    <t>some pests are reisitant</t>
  </si>
  <si>
    <t>groundnuts, beans</t>
  </si>
  <si>
    <t>food, income</t>
  </si>
  <si>
    <t>cucumbus</t>
  </si>
  <si>
    <t>Did not apply  fertilizers</t>
  </si>
  <si>
    <t>elephant grass,  wandering jew,  witch weed, black jack</t>
  </si>
  <si>
    <t>new karenga united group</t>
  </si>
  <si>
    <t>part of our cattles were stolen</t>
  </si>
  <si>
    <t>reported to the barracks</t>
  </si>
  <si>
    <t>keeping our cattles now at the community protected kraals</t>
  </si>
  <si>
    <t>trade, brewing local alcohol</t>
  </si>
  <si>
    <t>Nagwe Lilly</t>
  </si>
  <si>
    <t>PDMM7DK</t>
  </si>
  <si>
    <t>lodung john</t>
  </si>
  <si>
    <t>performing sacrifices like during rain making ceremonies</t>
  </si>
  <si>
    <t>fig trees,  eucalyptus,  baronite,  tamarine</t>
  </si>
  <si>
    <t>stories from our elders</t>
  </si>
  <si>
    <t>change of the colour of the leaves, snow like appearance on top of the mountains shows onset of rain</t>
  </si>
  <si>
    <t>elephant grass,  couch grass,  black jack, nut grass, commelina</t>
  </si>
  <si>
    <t>pottery and charcoal burning to supplement agriculture</t>
  </si>
  <si>
    <t>Longoli Kizito</t>
  </si>
  <si>
    <t>PX6ECEE</t>
  </si>
  <si>
    <t>Kayal Aldo</t>
  </si>
  <si>
    <t>kapalu</t>
  </si>
  <si>
    <t>fig trees,  eucalyptus,  seyal,  elephant grass</t>
  </si>
  <si>
    <t>stories  from our parents</t>
  </si>
  <si>
    <t>striga,  elephant grass,  wandering jew,  witch weed,  couch grass</t>
  </si>
  <si>
    <t>all my cattles were taken by the turkana</t>
  </si>
  <si>
    <t>reported to the local defence unit but they did not recover my cattles</t>
  </si>
  <si>
    <t>Logwe Mark</t>
  </si>
  <si>
    <t>PSUY9SA</t>
  </si>
  <si>
    <t>large jujube,  wattle, knob wood, figure tree</t>
  </si>
  <si>
    <t>beans, legumes</t>
  </si>
  <si>
    <t>couch grass, sodom apple, witch weed, black jack</t>
  </si>
  <si>
    <t>pottery, early harvest because of destructionsvof the late rains</t>
  </si>
  <si>
    <t>Nakolong Maria</t>
  </si>
  <si>
    <t>P1JE9PY</t>
  </si>
  <si>
    <t>mediating conflicts amongst community members</t>
  </si>
  <si>
    <t>there is plenty of natural plantations</t>
  </si>
  <si>
    <t>fig trees,  eucalyptus,  baronite,  tamarine,  accacia,  senegol</t>
  </si>
  <si>
    <t>not effective</t>
  </si>
  <si>
    <t>elephant grass,  couch grass,  black jack,  double thorn</t>
  </si>
  <si>
    <t>early cultivation</t>
  </si>
  <si>
    <t>Lomeri Joseph</t>
  </si>
  <si>
    <t>PW02J0R</t>
  </si>
  <si>
    <t>performing traditional activities like sacrifices for rain making</t>
  </si>
  <si>
    <t>fig trees,  eucalyptus,  baronite,  sisal,  seyal accacia senegal</t>
  </si>
  <si>
    <t>nut grass,  pig weed,  black jack, striga</t>
  </si>
  <si>
    <t>cultivating early</t>
  </si>
  <si>
    <t>bean</t>
  </si>
  <si>
    <t>Teko Thomas</t>
  </si>
  <si>
    <t>PQNL45V</t>
  </si>
  <si>
    <t>tamarine,  baronite,  sisal,  seyal,  elephant grass,  eucalyptus</t>
  </si>
  <si>
    <t>stories from the elders</t>
  </si>
  <si>
    <t>snowlike appearance on the sides of the mountains signifies onset of rain season</t>
  </si>
  <si>
    <t>resistant pests</t>
  </si>
  <si>
    <t>pottery work</t>
  </si>
  <si>
    <t>Nacham Martha</t>
  </si>
  <si>
    <t>PJLCBVD</t>
  </si>
  <si>
    <t>teaching young girls on traditional practices</t>
  </si>
  <si>
    <t>presiding over traditional practices</t>
  </si>
  <si>
    <t>fig trees,  eucalyptus, large jujube, figure tree.</t>
  </si>
  <si>
    <t>from my grandparents</t>
  </si>
  <si>
    <t>elephant grass,  couch grass,  black jack, nut grass</t>
  </si>
  <si>
    <t>preparing the garden early and start sowing seeds at the  begining of the rain season</t>
  </si>
  <si>
    <t>Paul Ilukol</t>
  </si>
  <si>
    <t>P8LYU28</t>
  </si>
  <si>
    <t>Operating a cereal grinding machine</t>
  </si>
  <si>
    <t>plenty of natural plantations</t>
  </si>
  <si>
    <t>eucalyptus,  milk trees,  baronite,  sisal,  seyal,  fig trees</t>
  </si>
  <si>
    <t>elephant grass,  couch grass,  sodom apple , blackjack</t>
  </si>
  <si>
    <t>raided my cattles and goats</t>
  </si>
  <si>
    <t>reported to the army</t>
  </si>
  <si>
    <t>making strong paddocks</t>
  </si>
  <si>
    <t>early cultivations</t>
  </si>
  <si>
    <t>Lomanat Samson</t>
  </si>
  <si>
    <t>PSB57X7</t>
  </si>
  <si>
    <t>eucalyptus,  accasia,  senegol,  tamarine,  elephant grass</t>
  </si>
  <si>
    <t>nut grass,  couch grass,  star grass</t>
  </si>
  <si>
    <t>Nakiru Tabitha</t>
  </si>
  <si>
    <t>PZNKSK9</t>
  </si>
  <si>
    <t>performing  sacrifices</t>
  </si>
  <si>
    <t>eucalyptus, figure tree, knob wood, black thorn, tamarine</t>
  </si>
  <si>
    <t>elephant grass, couch grass, black jack</t>
  </si>
  <si>
    <t>crops destroyed by late rain while still in the garden</t>
  </si>
  <si>
    <t>use of stored food for household consumption.</t>
  </si>
  <si>
    <t>early ciltivations and harvest.</t>
  </si>
  <si>
    <t>early cultivation,  storing food</t>
  </si>
  <si>
    <t>Lopwon Isaac</t>
  </si>
  <si>
    <t>P3ZOEIT</t>
  </si>
  <si>
    <t>salt lick</t>
  </si>
  <si>
    <t>tamarines,  baronite,  sisal,  seyal,  elephant grass,  couch grass</t>
  </si>
  <si>
    <t>stories from my grand parents</t>
  </si>
  <si>
    <t>couch grass,  black jack,  star grass</t>
  </si>
  <si>
    <t>locom united Village savings and loan association</t>
  </si>
  <si>
    <t>storing food</t>
  </si>
  <si>
    <t>Logiel Peter</t>
  </si>
  <si>
    <t>PZJCOHZ</t>
  </si>
  <si>
    <t>teaching young people on culture</t>
  </si>
  <si>
    <t>sunflowee</t>
  </si>
  <si>
    <t>balonite, eucalyptus,  baronite,  sisal,  seyal</t>
  </si>
  <si>
    <t>from elders in our community here</t>
  </si>
  <si>
    <t>storing food and brick making also to supplement agriculture</t>
  </si>
  <si>
    <t>Akol Kelementina</t>
  </si>
  <si>
    <t>P2JMYVL</t>
  </si>
  <si>
    <t>Lolem mark</t>
  </si>
  <si>
    <t>Napakak-akimul</t>
  </si>
  <si>
    <t>fig trees,</t>
  </si>
  <si>
    <t>reduced crop yields</t>
  </si>
  <si>
    <t>couch grass,  sodom apple,  black jack</t>
  </si>
  <si>
    <t>Lobur Emmanuel</t>
  </si>
  <si>
    <t>PIIR9H2</t>
  </si>
  <si>
    <t>Selling wood</t>
  </si>
  <si>
    <t>fig trees,  eucalyptus,  baronite,  sisal,tamarine</t>
  </si>
  <si>
    <t>changesbof colours of the leaves on the mountain</t>
  </si>
  <si>
    <t>black jack,  couch grass,  star grass,  elephant grass</t>
  </si>
  <si>
    <t>Angella Paul</t>
  </si>
  <si>
    <t>PC9N0GQ</t>
  </si>
  <si>
    <t>fig trees,  eucalyptus,  baronite,  sisal,  seyal</t>
  </si>
  <si>
    <t>striga,  elephant grass,  couch grass</t>
  </si>
  <si>
    <t>acamunoth farmer group</t>
  </si>
  <si>
    <t>Lokoki Joseph</t>
  </si>
  <si>
    <t>PCJZLS9</t>
  </si>
  <si>
    <t>neem</t>
  </si>
  <si>
    <t>fig trees,  eucalyptus,  baronite,  sisal,  seyal,  elephant grass</t>
  </si>
  <si>
    <t>from elders in our community</t>
  </si>
  <si>
    <t>couch grass,  black jack,  double thorn</t>
  </si>
  <si>
    <t>etietekaapei farmers group</t>
  </si>
  <si>
    <t>Lochap Richard</t>
  </si>
  <si>
    <t>POHKSAZ</t>
  </si>
  <si>
    <t>fig trees,  eucalyptus,  baronite,  sisal,  elephant grass</t>
  </si>
  <si>
    <t>some pest  cannot be killed by the methods i use for example termites</t>
  </si>
  <si>
    <t>couch grass, sodom apple, black jack</t>
  </si>
  <si>
    <t>Emorikinos Village savings and loan assocoation</t>
  </si>
  <si>
    <t>millet</t>
  </si>
  <si>
    <t>Lokii Anjelo</t>
  </si>
  <si>
    <t>P16F0XN</t>
  </si>
  <si>
    <t>performing traditional ceremonies</t>
  </si>
  <si>
    <t>fig trees,  eucalyptus, baronite, tamarine, accacia, senegol</t>
  </si>
  <si>
    <t>observing animal behaviours e.g animals become playful and jumpy if rain is about to start.</t>
  </si>
  <si>
    <t>does not kill all the pests</t>
  </si>
  <si>
    <t>black jack,  elephant grass,  couch grass,  striga</t>
  </si>
  <si>
    <t>Village health team member</t>
  </si>
  <si>
    <t>asking government to change stock of drugs supplied to the Village health team</t>
  </si>
  <si>
    <t>early cultivation  because the rain season has become short.</t>
  </si>
  <si>
    <t>Lomuria Teko</t>
  </si>
  <si>
    <t>P4DED6J</t>
  </si>
  <si>
    <t>mediating in  conflicts in families and among community members</t>
  </si>
  <si>
    <t>mediating in conflict in families and  among commmunity members</t>
  </si>
  <si>
    <t>branding for cattles</t>
  </si>
  <si>
    <t>eucalyptus,  accasia,  senegol</t>
  </si>
  <si>
    <t>all pests Ã re not killed</t>
  </si>
  <si>
    <t>double thorn,  wandering jew,  witch weed,  black jack</t>
  </si>
  <si>
    <t>carrying out retail shop trade to supplement agriculture</t>
  </si>
  <si>
    <t>Narukale Judith</t>
  </si>
  <si>
    <t>PSJPV44</t>
  </si>
  <si>
    <t>mediating in conflicts</t>
  </si>
  <si>
    <t>eucalyptus, accasia,  senegol,  tamarine,  accacia</t>
  </si>
  <si>
    <t>from our grandparents</t>
  </si>
  <si>
    <t>when butterflies become many it signifies onset of rain season</t>
  </si>
  <si>
    <t>beans, groundnuts</t>
  </si>
  <si>
    <t>elephant grass, black jack,  double thorn</t>
  </si>
  <si>
    <t>ealy cultivation because of the short rain season</t>
  </si>
  <si>
    <t>Nangiro Juliana</t>
  </si>
  <si>
    <t>PC0JLLG</t>
  </si>
  <si>
    <t>timngorok 2</t>
  </si>
  <si>
    <t>Stone quarrying</t>
  </si>
  <si>
    <t>fig trees,  eucalyptus,  senegol</t>
  </si>
  <si>
    <t>from our elders in the community here</t>
  </si>
  <si>
    <t>does not have a radio</t>
  </si>
  <si>
    <t>beans and groundnuts</t>
  </si>
  <si>
    <t>black jack,  double thorn,  elephant grass</t>
  </si>
  <si>
    <t>storing food because the climate has now become unpredictable</t>
  </si>
  <si>
    <t>Nadiata Lucy</t>
  </si>
  <si>
    <t>P50KEWG</t>
  </si>
  <si>
    <t>branding and castration for the cattles</t>
  </si>
  <si>
    <t>seyal, sisal, senegol,  tamarine,  eucalyptus</t>
  </si>
  <si>
    <t>setting traps is time consuming</t>
  </si>
  <si>
    <t>black jack,  double thorn,  couch grass</t>
  </si>
  <si>
    <t>water user commitee member</t>
  </si>
  <si>
    <t>carrying out trade to supplement agriculture</t>
  </si>
  <si>
    <t>Nachuga Maria</t>
  </si>
  <si>
    <t>P6AKV5U</t>
  </si>
  <si>
    <t>Longole Paulo</t>
  </si>
  <si>
    <t>komaret</t>
  </si>
  <si>
    <t>mediating in conflicts in the community</t>
  </si>
  <si>
    <t>tamarines,  balonite,  senegol</t>
  </si>
  <si>
    <t>stories told by our grandparents</t>
  </si>
  <si>
    <t>diffcult to set traps  always</t>
  </si>
  <si>
    <t>couch grass,  sodom apple,  black jack,  double thorn</t>
  </si>
  <si>
    <t>Munyes Napar</t>
  </si>
  <si>
    <t>PNR0D0H</t>
  </si>
  <si>
    <t>tamarines, balonite,  senegol</t>
  </si>
  <si>
    <t>stories from our grand parents</t>
  </si>
  <si>
    <t>black jack,  couch grass,  sodom apple and elephant grass</t>
  </si>
  <si>
    <t>storing food to cover up seasons when  the rain fails</t>
  </si>
  <si>
    <t>Locuge Athilikori</t>
  </si>
  <si>
    <t>PUVM8CA</t>
  </si>
  <si>
    <t>tamarine,  baronite,  seyal,  senegol</t>
  </si>
  <si>
    <t>elephant grass,  couch grass, black jack</t>
  </si>
  <si>
    <t>korete farmer group</t>
  </si>
  <si>
    <t>Namilo Alice</t>
  </si>
  <si>
    <t>P73RVMD</t>
  </si>
  <si>
    <t>Lokiru  John</t>
  </si>
  <si>
    <t>performing traditional ceremonies like rain making</t>
  </si>
  <si>
    <t>balonite,  tamarine trees,  seyal</t>
  </si>
  <si>
    <t>an not read and write</t>
  </si>
  <si>
    <t>stting traps always is tiresome</t>
  </si>
  <si>
    <t>black jack,  couch grass,  double thorn</t>
  </si>
  <si>
    <t>Aleper Anna</t>
  </si>
  <si>
    <t>PKJMUN1</t>
  </si>
  <si>
    <t>Lokomol Angolekori</t>
  </si>
  <si>
    <t>teachings on cultural practices</t>
  </si>
  <si>
    <t>teaching  on cultural practices</t>
  </si>
  <si>
    <t>tamarine, balonite,  senegal</t>
  </si>
  <si>
    <t>stories of the past from elders</t>
  </si>
  <si>
    <t>traps are not effective for pests like termites</t>
  </si>
  <si>
    <t>black jack,  double thorn,  wandering jew</t>
  </si>
  <si>
    <t>Kolibi Naume</t>
  </si>
  <si>
    <t>PJJVD63</t>
  </si>
  <si>
    <t>helping local leaders in decision making for example helping to show land boundaries in times of land conflicts</t>
  </si>
  <si>
    <t>helping local leaders in decision making for example helping show land boundaries in times of land conflicts</t>
  </si>
  <si>
    <t>seyal,  elephant grass,  sisal,  balonite</t>
  </si>
  <si>
    <t>stories from the elders in our community</t>
  </si>
  <si>
    <t>Did not apply any fertilizer</t>
  </si>
  <si>
    <t>elephant grass,  couch grass,  black jack</t>
  </si>
  <si>
    <t>komaret cereal banking group</t>
  </si>
  <si>
    <t>harvesting crops early so that the late rain does not destroy them</t>
  </si>
  <si>
    <t>Louga Paul</t>
  </si>
  <si>
    <t>P7JWP79</t>
  </si>
  <si>
    <t>groundjuts</t>
  </si>
  <si>
    <t>branding for both cattles and goats and castration for the cattles only</t>
  </si>
  <si>
    <t>was supplied with only one variety</t>
  </si>
  <si>
    <t>baronite,  senegol,  seyal</t>
  </si>
  <si>
    <t>groundnuts and beans</t>
  </si>
  <si>
    <t>black jack,  elephant grass,  couch grass</t>
  </si>
  <si>
    <t>komaret kaapei farmer group</t>
  </si>
  <si>
    <t>Ilukol Veronica</t>
  </si>
  <si>
    <t>P463GY5</t>
  </si>
  <si>
    <t>balonite,  tamarine,  seyal,</t>
  </si>
  <si>
    <t>stories from grand parents.</t>
  </si>
  <si>
    <t>black jack,  double thorn,  couch grass,  sodom apple</t>
  </si>
  <si>
    <t>crops dried up due to shortage of rainfall</t>
  </si>
  <si>
    <t>stored food</t>
  </si>
  <si>
    <t>early cultivation because the rain season has become short</t>
  </si>
  <si>
    <t>Juma</t>
  </si>
  <si>
    <t>Nangiro Theresa</t>
  </si>
  <si>
    <t>PHTSQCJ</t>
  </si>
  <si>
    <t>Loumo Longoli Carakan</t>
  </si>
  <si>
    <t>traditional practices  like rain making</t>
  </si>
  <si>
    <t>traditional practices like rain making</t>
  </si>
  <si>
    <t>castration and dehorning for cattles, branding  for both the cattles and the goats</t>
  </si>
  <si>
    <t>no seed</t>
  </si>
  <si>
    <t>seyal,  balonite,  senegol</t>
  </si>
  <si>
    <t>can  not read and write</t>
  </si>
  <si>
    <t>stories from grand elders</t>
  </si>
  <si>
    <t>longoleki women Village savings group</t>
  </si>
  <si>
    <t>early cultivation at the onset of the rain season</t>
  </si>
  <si>
    <t>Lomur James</t>
  </si>
  <si>
    <t>PAKDNAR</t>
  </si>
  <si>
    <t>fig trees,  eucalyptus,  balonite, senegol</t>
  </si>
  <si>
    <t>black jack, double thorn,  couch grass,  sodom apple</t>
  </si>
  <si>
    <t>PK8MIO3</t>
  </si>
  <si>
    <t>liman apachalei</t>
  </si>
  <si>
    <t>help in resolving conflicts among community members</t>
  </si>
  <si>
    <t>help in resolving conflicts  amongst community members</t>
  </si>
  <si>
    <t>Gold mining</t>
  </si>
  <si>
    <t>fig trees,  accacia , senegol,  tamarine</t>
  </si>
  <si>
    <t>diffcult to set up the traps every time</t>
  </si>
  <si>
    <t>Louse Daudi</t>
  </si>
  <si>
    <t>PJIINVN</t>
  </si>
  <si>
    <t>lokwacom</t>
  </si>
  <si>
    <t>fencing around the home</t>
  </si>
  <si>
    <t>advicing the youth</t>
  </si>
  <si>
    <t>fig trees,  eucalyptus,  balonite, seyal</t>
  </si>
  <si>
    <t>fig trees,  eucalyptus,  balonite,  senegol</t>
  </si>
  <si>
    <t>elephant grass,  couch grass, sodom apple</t>
  </si>
  <si>
    <t>PTWJKTA</t>
  </si>
  <si>
    <t>fig trees,  eucalyptus,  balonite,  seyal</t>
  </si>
  <si>
    <t>stories from elders</t>
  </si>
  <si>
    <t>food, pumpkins</t>
  </si>
  <si>
    <t>Logono Fidelis</t>
  </si>
  <si>
    <t>P3VX9P0</t>
  </si>
  <si>
    <t>stay with children home when others have gone for cultuvation.</t>
  </si>
  <si>
    <t>Gold making</t>
  </si>
  <si>
    <t>castration for cattles, branding for both cattles and goats</t>
  </si>
  <si>
    <t>fig trees, seyal, senegol, tamarine</t>
  </si>
  <si>
    <t>early cultivation to catch up the short rain season</t>
  </si>
  <si>
    <t>Adong Esther</t>
  </si>
  <si>
    <t>P8UGHB1</t>
  </si>
  <si>
    <t>nachalibe peter</t>
  </si>
  <si>
    <t>performing traditional activities like rain making</t>
  </si>
  <si>
    <t>branding, castration</t>
  </si>
  <si>
    <t>fig trees,  eucalyptus,  baronite,  sisal</t>
  </si>
  <si>
    <t>from my parents during evening riddles and story telling.</t>
  </si>
  <si>
    <t>lokabaya village loan and savings group</t>
  </si>
  <si>
    <t>most of our cattles were raided</t>
  </si>
  <si>
    <t>reported to the local defence unit but they did not recover the cattles</t>
  </si>
  <si>
    <t>Kidio Maurina</t>
  </si>
  <si>
    <t>PBLUMX6</t>
  </si>
  <si>
    <t>providing local herbs to heal dieseases</t>
  </si>
  <si>
    <t>tamarines,  baronite,  sisal,  elephant grass</t>
  </si>
  <si>
    <t>passed through stories from my parents</t>
  </si>
  <si>
    <t>cheap</t>
  </si>
  <si>
    <t>elephant grass,  blackjack,  stargrass</t>
  </si>
  <si>
    <t>seeds failed to germinate because the rain season had already stopped</t>
  </si>
  <si>
    <t>utilised income earned from pottery  to buy some foodstocks</t>
  </si>
  <si>
    <t>pottery</t>
  </si>
  <si>
    <t>Arach Jennifer</t>
  </si>
  <si>
    <t>PCP58YC</t>
  </si>
  <si>
    <t>lokwang peter nangorok</t>
  </si>
  <si>
    <t>Brewing local beer</t>
  </si>
  <si>
    <t>fig trees,  eucalyptus, baronite, elephant grass, knob wood, black thorn, wattle</t>
  </si>
  <si>
    <t>stories of the past from our elders in the community here</t>
  </si>
  <si>
    <t>striga,  elephant grass,  wandering jew, nut grass, puncture vine</t>
  </si>
  <si>
    <t>losilang womens group</t>
  </si>
  <si>
    <t>brewing local alcohol</t>
  </si>
  <si>
    <t>Namoe Betty</t>
  </si>
  <si>
    <t>PDGW2U5</t>
  </si>
  <si>
    <t>lomunga simon</t>
  </si>
  <si>
    <t>Selling firewood</t>
  </si>
  <si>
    <t>rely on natural plants</t>
  </si>
  <si>
    <t>fig trees,  accacia,  elephant grass, knob wood, figure tree, wattle</t>
  </si>
  <si>
    <t>stories told by elders</t>
  </si>
  <si>
    <t>wandering jew,  black jack, commelina,  couch grass,  nut grass,</t>
  </si>
  <si>
    <t>charcoal burning</t>
  </si>
  <si>
    <t>Ngiya Jino</t>
  </si>
  <si>
    <t>PRQ94H4</t>
  </si>
  <si>
    <t>kalolib</t>
  </si>
  <si>
    <t>resolving conflicts in the community</t>
  </si>
  <si>
    <t>branding for cattles, goats and donkey. castration for cattles only</t>
  </si>
  <si>
    <t>senegol,  tamarine trees,  baronite,  sisal</t>
  </si>
  <si>
    <t>stories from our parents</t>
  </si>
  <si>
    <t>animal behaviours. eg when animals are jumpy it shows that rain is about to come</t>
  </si>
  <si>
    <t>elephant grass,  couch grass,  blackjack</t>
  </si>
  <si>
    <t>charcoal burning to supplement agriculture</t>
  </si>
  <si>
    <t>Namoe Madelena</t>
  </si>
  <si>
    <t>P5YRDVD</t>
  </si>
  <si>
    <t>take care of young children during times of cultivation</t>
  </si>
  <si>
    <t>give traditional medicines to the sick</t>
  </si>
  <si>
    <t>tamarine,  baronite,  sisal,  seyal</t>
  </si>
  <si>
    <t>resistant pests like termites</t>
  </si>
  <si>
    <t>limeyi farmer group</t>
  </si>
  <si>
    <t>Loyepar Mariko</t>
  </si>
  <si>
    <t>PASEAPV</t>
  </si>
  <si>
    <t>help in fencing the homesteads</t>
  </si>
  <si>
    <t>help  in fencing the homesteads</t>
  </si>
  <si>
    <t>castration,  branding</t>
  </si>
  <si>
    <t>tamarine,  baronite,  sisal,  seyal,</t>
  </si>
  <si>
    <t>stories from our elders in the community here.</t>
  </si>
  <si>
    <t>faair</t>
  </si>
  <si>
    <t>couch grass,  elephant grass,  blackjack</t>
  </si>
  <si>
    <t>kalolib farmer group</t>
  </si>
  <si>
    <t>Kapel Anjelo</t>
  </si>
  <si>
    <t>PVKVD1O</t>
  </si>
  <si>
    <t>helping in community decision making</t>
  </si>
  <si>
    <t>helping in community  decision making</t>
  </si>
  <si>
    <t>tamarine, balonite, senegal</t>
  </si>
  <si>
    <t>star grass,  elephant grass,  blackjack</t>
  </si>
  <si>
    <t>Lokure Lowal</t>
  </si>
  <si>
    <t>PS4K3EY</t>
  </si>
  <si>
    <t>help as traditional healers</t>
  </si>
  <si>
    <t>tamarine</t>
  </si>
  <si>
    <t>stories told to us by our parents</t>
  </si>
  <si>
    <t>blackjack,  stargrass,  elephant grass</t>
  </si>
  <si>
    <t>Napech Maria</t>
  </si>
  <si>
    <t>PV8WAPE</t>
  </si>
  <si>
    <t>demarcating land boundaries incase of conflict over land</t>
  </si>
  <si>
    <t>ta arine</t>
  </si>
  <si>
    <t>chanege in colour of the leavez</t>
  </si>
  <si>
    <t>black jack, couch grass,  sodom apple</t>
  </si>
  <si>
    <t>Emorikinos kasimeri group</t>
  </si>
  <si>
    <t>Philip Amuk</t>
  </si>
  <si>
    <t>PIH5Z12</t>
  </si>
  <si>
    <t>settling disputes among community members</t>
  </si>
  <si>
    <t>settling  disputes among community members</t>
  </si>
  <si>
    <t>Did  not apply fertilizers</t>
  </si>
  <si>
    <t>crops failing to grow due to short rain season</t>
  </si>
  <si>
    <t>used resources earned from pottery and brick making  for survival</t>
  </si>
  <si>
    <t>storing food, doing pottery work</t>
  </si>
  <si>
    <t>juma muhamad</t>
  </si>
  <si>
    <t>Lokona Mauro</t>
  </si>
  <si>
    <t>PSSM958</t>
  </si>
  <si>
    <t>karinga</t>
  </si>
  <si>
    <t>tamarine,  baronite,  sisal,  seyal,  elephant grass,  bent grass,  star grass</t>
  </si>
  <si>
    <t>does not kill all pests</t>
  </si>
  <si>
    <t>fig trees,  eucalyptus,  milk trees,  baronite,  sisal,  seyal,  elephant grass,  bent grass</t>
  </si>
  <si>
    <t>star grass, elephant grass,  guinea grass, black jack, double thorn, thorn apple</t>
  </si>
  <si>
    <t>Lomanat Joseph</t>
  </si>
  <si>
    <t>PYB1GZ5</t>
  </si>
  <si>
    <t>rely on natural forests</t>
  </si>
  <si>
    <t>tamarine,  baronite,  sisal,  seyal,  sisal  elephant grass,  baronite, fig trees</t>
  </si>
  <si>
    <t>resistant pest like termites</t>
  </si>
  <si>
    <t>striga,  elephant grass, couch grass, sodom apple, thorn apple, black jack</t>
  </si>
  <si>
    <t>doing casual labour to supplement agriculture</t>
  </si>
  <si>
    <t>Nachu Thabitha</t>
  </si>
  <si>
    <t>PBPEKJC</t>
  </si>
  <si>
    <t>branding for the cattles</t>
  </si>
  <si>
    <t>fig trees,  eucalyptus,  milk trees,  baronite,  sisal,  baronite,  bent grass,  elephant grass,  stargrass</t>
  </si>
  <si>
    <t>star grass, elephant grass, black jack</t>
  </si>
  <si>
    <t>karinga cereal bank group</t>
  </si>
  <si>
    <t>Lokalany Lorika</t>
  </si>
  <si>
    <t>PVI15TM</t>
  </si>
  <si>
    <t>traditional ceremonies like rain making.</t>
  </si>
  <si>
    <t>traditional ceremonies like rain making</t>
  </si>
  <si>
    <t>dehorning, branding</t>
  </si>
  <si>
    <t>fig trees, accacia,  senegol,  tamarine,  baronite,  sisal,  seyal,  elephant grass,  bent grass</t>
  </si>
  <si>
    <t>motor, blackjack, stargrass, elephant grass</t>
  </si>
  <si>
    <t>Aleper Martina</t>
  </si>
  <si>
    <t>PNW1TP4</t>
  </si>
  <si>
    <t>oyelel lorot gregory</t>
  </si>
  <si>
    <t>castration,</t>
  </si>
  <si>
    <t>tamarines,  fig trees, eucalyptus,</t>
  </si>
  <si>
    <t>Using moringa leaves</t>
  </si>
  <si>
    <t>some time makes,the food crops bitter especialy neem extract</t>
  </si>
  <si>
    <t>beas</t>
  </si>
  <si>
    <t>tamarines,  baronite,  sisal</t>
  </si>
  <si>
    <t>black jack, motor, elephant grasse, sward grass, wandering jew, thorn apple</t>
  </si>
  <si>
    <t>karinga cereal banking group</t>
  </si>
  <si>
    <t>storing food in the community cereal bank</t>
  </si>
  <si>
    <t>Logel Evaline</t>
  </si>
  <si>
    <t>P01OGJS</t>
  </si>
  <si>
    <t>maguma paul</t>
  </si>
  <si>
    <t>kaaringa</t>
  </si>
  <si>
    <t>tamarine, baronite,  sisal,  seyal,</t>
  </si>
  <si>
    <t>striga, elephant grass, double thorn, wandering jew,  black jack</t>
  </si>
  <si>
    <t>reducing on selling food crops</t>
  </si>
  <si>
    <t>Lomer Zachary</t>
  </si>
  <si>
    <t>PKTS823</t>
  </si>
  <si>
    <t>lomolija francis</t>
  </si>
  <si>
    <t>bananas, cassava</t>
  </si>
  <si>
    <t>r</t>
  </si>
  <si>
    <t>elephant grass, bent grass,  tamarine,  accacia,  senegol,  milk tree</t>
  </si>
  <si>
    <t>food,  income</t>
  </si>
  <si>
    <t>striga,  elephant grass,</t>
  </si>
  <si>
    <t>kasile farmers group</t>
  </si>
  <si>
    <t>trade to supplement agriculture</t>
  </si>
  <si>
    <t>Mwang Hakim</t>
  </si>
  <si>
    <t>PRUN1FJ</t>
  </si>
  <si>
    <t>Boda Boda motorcycle riding</t>
  </si>
  <si>
    <t>fig trees, accacia,  elephant grass,  baronite,  sisal,</t>
  </si>
  <si>
    <t>from parents</t>
  </si>
  <si>
    <t>selephant grass, couch grass, sodom apple,  witch weed, black jack</t>
  </si>
  <si>
    <t>Lokee Achaule</t>
  </si>
  <si>
    <t>PRD1CO2</t>
  </si>
  <si>
    <t>cucu</t>
  </si>
  <si>
    <t>salt licks 'magadi'</t>
  </si>
  <si>
    <t>fig trees, eucalyptus,  milk trees,  baronite,  sisal,  seyal,</t>
  </si>
  <si>
    <t>unable to read and write</t>
  </si>
  <si>
    <t>the late rainfall destroyed some crops in the garden for example simsim</t>
  </si>
  <si>
    <t>its cheap</t>
  </si>
  <si>
    <t>elephant grass, star grass, wild oats, double thorn, witch weed.</t>
  </si>
  <si>
    <t>operation ofba cereal grinding machine to supplement cultivation</t>
  </si>
  <si>
    <t>grinding machine</t>
  </si>
  <si>
    <t>Moding Helen</t>
  </si>
  <si>
    <t>PB7ZUX0</t>
  </si>
  <si>
    <t>lokwii lochu</t>
  </si>
  <si>
    <t>teaching young people on traditional practices</t>
  </si>
  <si>
    <t>baronite, accacia senegal, aloevera, milk trees, eucalyptus,</t>
  </si>
  <si>
    <t>can not readnand write</t>
  </si>
  <si>
    <t>the heavy rains flooded the fields and destroyed crops</t>
  </si>
  <si>
    <t>motor, blackjack, stargrass, nut grass, sward grass, sodom apple.</t>
  </si>
  <si>
    <t>Angolere Maria</t>
  </si>
  <si>
    <t>PE0ULL8</t>
  </si>
  <si>
    <t>northern</t>
  </si>
  <si>
    <t>cant get the seeds</t>
  </si>
  <si>
    <t>tamarine trees, baronite,</t>
  </si>
  <si>
    <t>some pests are resistant</t>
  </si>
  <si>
    <t>striga, elephant grass, wandering jew, witch weed, black jack.</t>
  </si>
  <si>
    <t>Nagiro Anna</t>
  </si>
  <si>
    <t>PLJFF0C</t>
  </si>
  <si>
    <t>tamarines, baronite,  fig trees,  eucalyptus,  milk trees</t>
  </si>
  <si>
    <t>can  ot read and write</t>
  </si>
  <si>
    <t>floods destroyed the crops</t>
  </si>
  <si>
    <t>some informations are unreliable</t>
  </si>
  <si>
    <t>time consuming espescially catching the pests on crops. some pests are resistant</t>
  </si>
  <si>
    <t>couch grass,  sodom apple,  witch weed,  black jack, double thorn.</t>
  </si>
  <si>
    <t>too much water in the crop fields</t>
  </si>
  <si>
    <t>stored food and income from off farm activities</t>
  </si>
  <si>
    <t>all my cattles  were stolen</t>
  </si>
  <si>
    <t>reported to the army but no efforts done</t>
  </si>
  <si>
    <t>Maruk Theresa</t>
  </si>
  <si>
    <t>PJ5BRBS</t>
  </si>
  <si>
    <t>loumo loduk</t>
  </si>
  <si>
    <t>subflower</t>
  </si>
  <si>
    <t>neem, mango trees</t>
  </si>
  <si>
    <t>baronite,  accacia senegal, aloevera, milk trees, eucalyptus  fig trees</t>
  </si>
  <si>
    <t>from my grand parents</t>
  </si>
  <si>
    <t>striga, elephant grass, wandering jew,  witch weed,  black jack</t>
  </si>
  <si>
    <t>Koryang Martina</t>
  </si>
  <si>
    <t>PHHLK4J</t>
  </si>
  <si>
    <t>tamarine, baronite,  fig trees, milk trees, eucalyptus</t>
  </si>
  <si>
    <t>Did not apply fertilizer</t>
  </si>
  <si>
    <t>striga, elephant grass, couch grass,  sodom apple,  witch weed</t>
  </si>
  <si>
    <t>Ilukol Maria</t>
  </si>
  <si>
    <t>PEWMMTD</t>
  </si>
  <si>
    <t>lokidip paul</t>
  </si>
  <si>
    <t>transhumance</t>
  </si>
  <si>
    <t>fig trees, accacia senegal,  aloevera,  milk trees</t>
  </si>
  <si>
    <t>elephant grass, striga, couch grass,  sodom apple,  witch weed,  black jack</t>
  </si>
  <si>
    <t>nakile farmer group</t>
  </si>
  <si>
    <t>Amatun Alice</t>
  </si>
  <si>
    <t>P2XW76N</t>
  </si>
  <si>
    <t>peter losike</t>
  </si>
  <si>
    <t>accacia, neem</t>
  </si>
  <si>
    <t>fig trees, eucalyptus,  milk trees, baronite,  tamarine</t>
  </si>
  <si>
    <t>striga,, double  thorn, wandering jew,  witch weed,  black jack</t>
  </si>
  <si>
    <t>Nakiru Anna</t>
  </si>
  <si>
    <t>P7CB3T6</t>
  </si>
  <si>
    <t>loit paul</t>
  </si>
  <si>
    <t>lokoreto</t>
  </si>
  <si>
    <t>neem, kalatus</t>
  </si>
  <si>
    <t>baronite, tamarine, accacia, senegol, milk tree</t>
  </si>
  <si>
    <t>form parents</t>
  </si>
  <si>
    <t>flooded fields destroyed crop</t>
  </si>
  <si>
    <t>elephant grass, couch grass,  sodom apple,  witch weed,  black jack</t>
  </si>
  <si>
    <t>Abura James</t>
  </si>
  <si>
    <t>P6B8Y1K</t>
  </si>
  <si>
    <t>neem, kalatus,</t>
  </si>
  <si>
    <t>baronite, accacia,  senegol, tamarine,  milk  tree</t>
  </si>
  <si>
    <t>the late heavy rains destroyed crops and reduced the harvested yields</t>
  </si>
  <si>
    <t>blackjack,  stargrass,  elephant grass,  wandering jew,  witch weed</t>
  </si>
  <si>
    <t>Nangiro Catherine</t>
  </si>
  <si>
    <t>PW7XR69</t>
  </si>
  <si>
    <t>tamarine, baronite, sisal, elephant grass, bent grass, milk tree, guinea grass, nandi setera</t>
  </si>
  <si>
    <t>too much rain destroyed some crops</t>
  </si>
  <si>
    <t>no access to radio</t>
  </si>
  <si>
    <t>its tiresome to be setting up the traps every time</t>
  </si>
  <si>
    <t>elephant grass, wandering jew,  witch weed,  black jack,  double thorn,  black right shade</t>
  </si>
  <si>
    <t>water floode the crop fields</t>
  </si>
  <si>
    <t>Logit Mariko</t>
  </si>
  <si>
    <t>P33WRFZ</t>
  </si>
  <si>
    <t>baronite , accacia senegal,  aloevera, elephant grass</t>
  </si>
  <si>
    <t>some pest are resistant especially  termites</t>
  </si>
  <si>
    <t>beans, k20</t>
  </si>
  <si>
    <t>wandering jew, witch weed,  black jack,  double thorn,  couch grass</t>
  </si>
  <si>
    <t>lokoreto women sanitation group</t>
  </si>
  <si>
    <t>selling wood</t>
  </si>
  <si>
    <t>Moru Lena</t>
  </si>
  <si>
    <t>PWVQ55Q</t>
  </si>
  <si>
    <t>lolem mark</t>
  </si>
  <si>
    <t>neem,</t>
  </si>
  <si>
    <t>baronite, accacia, elephant grass,</t>
  </si>
  <si>
    <t>elephant grass, wandering jew,  witch weed,  black jack,  double thorn</t>
  </si>
  <si>
    <t>harvesting crops early</t>
  </si>
  <si>
    <t>Rupe Teresa</t>
  </si>
  <si>
    <t>PKL8D2L</t>
  </si>
  <si>
    <t>mariko iriama</t>
  </si>
  <si>
    <t>baronite, accacia, senegal</t>
  </si>
  <si>
    <t>some pest are resistant to this methods</t>
  </si>
  <si>
    <t>elephant grass, star grass,  sodom apple,  witch weed</t>
  </si>
  <si>
    <t>carrying out trade</t>
  </si>
  <si>
    <t>soghum</t>
  </si>
  <si>
    <t>Margret Apala</t>
  </si>
  <si>
    <t>PBA3H1N</t>
  </si>
  <si>
    <t>james achau</t>
  </si>
  <si>
    <t>baronite, fig trees,  milk tree, elephant grass</t>
  </si>
  <si>
    <t>water logging  in the crop fields</t>
  </si>
  <si>
    <t>not all pest are killed</t>
  </si>
  <si>
    <t>fig trees, eucalyptus, milk trees, baronite</t>
  </si>
  <si>
    <t>star grass, striga,  couch grass,  sodom apple,  black jack</t>
  </si>
  <si>
    <t>angella lometo</t>
  </si>
  <si>
    <t>groung nuts</t>
  </si>
  <si>
    <t>baronite, tamarine, accacia, elephant grass,</t>
  </si>
  <si>
    <t>some pests resist this methods</t>
  </si>
  <si>
    <t>elephant grass, wandering jew, witch weed</t>
  </si>
  <si>
    <t>start harvesting early to reduce damage by the late rainfall</t>
  </si>
  <si>
    <t>Anyakun Anna</t>
  </si>
  <si>
    <t>PD577FA</t>
  </si>
  <si>
    <t>achia mariko</t>
  </si>
  <si>
    <t>napak</t>
  </si>
  <si>
    <t>kodike</t>
  </si>
  <si>
    <t>moringa</t>
  </si>
  <si>
    <t>tamarine, baronite, sisal,  seyal</t>
  </si>
  <si>
    <t>some pests are not killed</t>
  </si>
  <si>
    <t>Did not use fertilizers</t>
  </si>
  <si>
    <t>wandering jew,  witch weed,  black jack</t>
  </si>
  <si>
    <t>nabore farmer group</t>
  </si>
  <si>
    <t>carrying out trade to supplement agriculture,  early cultivation of crops, storing food</t>
  </si>
  <si>
    <t>Ekolipira Longole</t>
  </si>
  <si>
    <t>PIM125P</t>
  </si>
  <si>
    <t>fig trees, tamarine, accacia senegak, moringa, aloevera</t>
  </si>
  <si>
    <t>mo radio</t>
  </si>
  <si>
    <t>does not kill all the pest</t>
  </si>
  <si>
    <t>pumpkins and  cucumbus</t>
  </si>
  <si>
    <t>star grass, black jack , couch grass,  sodom apple</t>
  </si>
  <si>
    <t>Lokutho Anna</t>
  </si>
  <si>
    <t>PQ25FKQ</t>
  </si>
  <si>
    <t>tamarine, fig trees, accacia senegal, aloevera,mwild berry</t>
  </si>
  <si>
    <t>some pest are resistant to this method</t>
  </si>
  <si>
    <t>pumpkins, cucumbus</t>
  </si>
  <si>
    <t>Didn't apply fertilizers</t>
  </si>
  <si>
    <t>elephant grass, double thorn,  couch grass,  sodom apple</t>
  </si>
  <si>
    <t>KODIKE FARMER GROUP</t>
  </si>
  <si>
    <t>early cultivation, storing food</t>
  </si>
  <si>
    <t>Aleper Mark</t>
  </si>
  <si>
    <t>P4E4OSK</t>
  </si>
  <si>
    <t>neem, mvule,</t>
  </si>
  <si>
    <t>aloevera, fig trees, sisal</t>
  </si>
  <si>
    <t>diffcult to prepare</t>
  </si>
  <si>
    <t>cucumbus, pumpkins</t>
  </si>
  <si>
    <t>Giz farmer farmer group kodike</t>
  </si>
  <si>
    <t>Lomongin Christine</t>
  </si>
  <si>
    <t>PZ22KQH</t>
  </si>
  <si>
    <t>tamarine, baronite, fig trees, eucalyptus</t>
  </si>
  <si>
    <t>observing changes of colours of the leaves</t>
  </si>
  <si>
    <t>some pest resist this method</t>
  </si>
  <si>
    <t>elephant grass,  double thorn, black jack</t>
  </si>
  <si>
    <t>nakodiokodio farmer group</t>
  </si>
  <si>
    <t>carring out trade and pottery to supplement agriculture</t>
  </si>
  <si>
    <t>pumkin</t>
  </si>
  <si>
    <t>Abura Peter</t>
  </si>
  <si>
    <t>P1ECNGT</t>
  </si>
  <si>
    <t>fodder, salt licks</t>
  </si>
  <si>
    <t>he goat with large ears</t>
  </si>
  <si>
    <t>axquire goatsvwith big size</t>
  </si>
  <si>
    <t>they were not used to pasture here</t>
  </si>
  <si>
    <t>mango trees, neem, jackfruit, eucalyptus</t>
  </si>
  <si>
    <t>tamarines, baronite,</t>
  </si>
  <si>
    <t>when yo try to seenfar, you see something like dew and tjis means that the rain is disappearing</t>
  </si>
  <si>
    <t>rain at times destroys the traps, some pests are also resistant to natural pesticide</t>
  </si>
  <si>
    <t>beans, groundnuts,</t>
  </si>
  <si>
    <t>monkeys, ratimols, wothogs, wild pigs, leopards, rock irats</t>
  </si>
  <si>
    <t>diffcult to prepare compost</t>
  </si>
  <si>
    <t>motor, blackjack, stargrass, elephant grass,</t>
  </si>
  <si>
    <t>napedemoru farmer producer group</t>
  </si>
  <si>
    <t>alibomun VSLA</t>
  </si>
  <si>
    <t>storing food, watering plants</t>
  </si>
  <si>
    <t>Veronica Nakawa</t>
  </si>
  <si>
    <t>P7JLE3Q</t>
  </si>
  <si>
    <t>tamrines, sisal, baronite,accacia,</t>
  </si>
  <si>
    <t>some pestare can not be killed using this methods</t>
  </si>
  <si>
    <t>nabore demonstration farmer group</t>
  </si>
  <si>
    <t>pottery wok to supplement agriculture</t>
  </si>
  <si>
    <t>Louke Magdalen</t>
  </si>
  <si>
    <t>PPQ9HQS</t>
  </si>
  <si>
    <t>ichumar paul</t>
  </si>
  <si>
    <t>tamarines, baronite, sisal, elephant grass,</t>
  </si>
  <si>
    <t>change in colour of the leaves</t>
  </si>
  <si>
    <t>starting cultivations early at the onset of rain</t>
  </si>
  <si>
    <t>Angura Betty</t>
  </si>
  <si>
    <t>P4V3Y8U</t>
  </si>
  <si>
    <t>lopeyok awas</t>
  </si>
  <si>
    <t>adipala</t>
  </si>
  <si>
    <t>tamarine, baronite, bent grasses</t>
  </si>
  <si>
    <t>bent grass, bkack jack</t>
  </si>
  <si>
    <t>cultivation on the onset of rain, pottery, brick making and selling  firewood</t>
  </si>
  <si>
    <t>Sagal Joseph</t>
  </si>
  <si>
    <t>PIK047O</t>
  </si>
  <si>
    <t>lolewa</t>
  </si>
  <si>
    <t>tamarine, baronite, bent grass</t>
  </si>
  <si>
    <t>this method does not kill all the pests</t>
  </si>
  <si>
    <t>consumption, income</t>
  </si>
  <si>
    <t>bent grass</t>
  </si>
  <si>
    <t>selling firewood to supplement agriculture</t>
  </si>
  <si>
    <t>Chaur Joseph</t>
  </si>
  <si>
    <t>PJT234T</t>
  </si>
  <si>
    <t>tamarine, baronite,</t>
  </si>
  <si>
    <t>diffcult to set traps</t>
  </si>
  <si>
    <t>star grass,  elephant grass,  wandering jew</t>
  </si>
  <si>
    <t>carrying out trade, brickmaaking to supplement  agriculture</t>
  </si>
  <si>
    <t>Teko Aliche</t>
  </si>
  <si>
    <t>PN96BOF</t>
  </si>
  <si>
    <t>Akol Lino</t>
  </si>
  <si>
    <t>diffcult setting the traps</t>
  </si>
  <si>
    <t>Do not use any fertilizer</t>
  </si>
  <si>
    <t>wandering jew,  witch weed,  black jack, double thorn</t>
  </si>
  <si>
    <t>selling firewood</t>
  </si>
  <si>
    <t>Lomongin Lucia</t>
  </si>
  <si>
    <t>P65FGWG</t>
  </si>
  <si>
    <t>longok mariko</t>
  </si>
  <si>
    <t>tamarine, baronite, tamarine,</t>
  </si>
  <si>
    <t>doesnot kill all the pests</t>
  </si>
  <si>
    <t>thorn apple, black jack,  couch grass, nut grass</t>
  </si>
  <si>
    <t>charcoal burning to as an alternative livelihood</t>
  </si>
  <si>
    <t>Naduk Betty</t>
  </si>
  <si>
    <t>PC9KF5L</t>
  </si>
  <si>
    <t>Lotik Moses</t>
  </si>
  <si>
    <t>grasses, rats, termites, grasshoppers,  tamarine trees,  baronite</t>
  </si>
  <si>
    <t>.poor</t>
  </si>
  <si>
    <t>p.5</t>
  </si>
  <si>
    <t>elephant grass,  wandering jew,  black jack,  double thorn</t>
  </si>
  <si>
    <t>Aleper Anjelina</t>
  </si>
  <si>
    <t>PHRARJ3</t>
  </si>
  <si>
    <t>Lowal Peter</t>
  </si>
  <si>
    <t>elephant grass, bent grass, tamarine, baronite</t>
  </si>
  <si>
    <t>setting traps requires alot of time</t>
  </si>
  <si>
    <t>grasshoppers, butterflies, rats, tamarine trees, baronjte</t>
  </si>
  <si>
    <t>nut grass,  sward grass,  sodom apple,   double  thorn</t>
  </si>
  <si>
    <t>Acici Maria</t>
  </si>
  <si>
    <t>PCB8YV4</t>
  </si>
  <si>
    <t>logola lowokongiro</t>
  </si>
  <si>
    <t>presiding over traditional ceremonies</t>
  </si>
  <si>
    <t>castration, branding q</t>
  </si>
  <si>
    <t>tamarines, baronite,  sisal</t>
  </si>
  <si>
    <t>observing changes in the colour of the grasses</t>
  </si>
  <si>
    <t>diffcult to get traps</t>
  </si>
  <si>
    <t>accacia, tamarines</t>
  </si>
  <si>
    <t>Did not use fertilizer</t>
  </si>
  <si>
    <t>elephant grass, double thorn</t>
  </si>
  <si>
    <t>Achar Alice</t>
  </si>
  <si>
    <t>P2IQW9A</t>
  </si>
  <si>
    <t>telling legendary stories to shape children's life</t>
  </si>
  <si>
    <t>teaching young girls on culture</t>
  </si>
  <si>
    <t>tamarine, baronite, sisal, seyal, bent grass</t>
  </si>
  <si>
    <t>Dont use fertilizers</t>
  </si>
  <si>
    <t>double thorn,  couch grass,  sodom apple,  black jack.</t>
  </si>
  <si>
    <t>Naduk Natalina</t>
  </si>
  <si>
    <t>PT7VZMU</t>
  </si>
  <si>
    <t>milianu loumo</t>
  </si>
  <si>
    <t>Accacia, seyal sisal, tamarine</t>
  </si>
  <si>
    <t>double  thorn,  black jack,  couch grass</t>
  </si>
  <si>
    <t>took all our cattles</t>
  </si>
  <si>
    <t>carrying out brick making and pottery work for livelihood</t>
  </si>
  <si>
    <t>storing food, agroforestry</t>
  </si>
  <si>
    <t>Natee Lucia</t>
  </si>
  <si>
    <t>PXATNYL</t>
  </si>
  <si>
    <t>neem, accacia, sisal, baronite</t>
  </si>
  <si>
    <t>diffcupt to set traps</t>
  </si>
  <si>
    <t>black jack,  double thorn</t>
  </si>
  <si>
    <t>Lobuche Opio</t>
  </si>
  <si>
    <t>PLOMMLQ</t>
  </si>
  <si>
    <t>seyal, sisal, elephant grass</t>
  </si>
  <si>
    <t>seyal,  bent grass, elephant grass</t>
  </si>
  <si>
    <t>brickmaking and charcoal burning to supplement agriculture</t>
  </si>
  <si>
    <t>Lochoro  Cypriano</t>
  </si>
  <si>
    <t>PWKQVIK</t>
  </si>
  <si>
    <t>specific period</t>
  </si>
  <si>
    <t>specific  periods</t>
  </si>
  <si>
    <t>not a group member</t>
  </si>
  <si>
    <t>sisal baronite</t>
  </si>
  <si>
    <t>nangorikal savings group</t>
  </si>
  <si>
    <t>selling animal products to buy food</t>
  </si>
  <si>
    <t>Lokudei  Matekwang</t>
  </si>
  <si>
    <t>PYPHNJN</t>
  </si>
  <si>
    <t>accacia ,baronite, sisal</t>
  </si>
  <si>
    <t>parents</t>
  </si>
  <si>
    <t>somevpest arevnot killed through this method</t>
  </si>
  <si>
    <t>cucumbus, watermelon</t>
  </si>
  <si>
    <t>grass, seyal</t>
  </si>
  <si>
    <t>planted crops when rain was just disappearing</t>
  </si>
  <si>
    <t>bought household food items</t>
  </si>
  <si>
    <t>stole my cattles</t>
  </si>
  <si>
    <t>reported to barracks</t>
  </si>
  <si>
    <t>planting crops early</t>
  </si>
  <si>
    <t>selling animal product</t>
  </si>
  <si>
    <t>Sagal Maria</t>
  </si>
  <si>
    <t>PR51IUC</t>
  </si>
  <si>
    <t>cant get the seedlings</t>
  </si>
  <si>
    <t>accacia, seyal sisal, baronite</t>
  </si>
  <si>
    <t>observing animal behaviours</t>
  </si>
  <si>
    <t>cant get what to manage the pes5</t>
  </si>
  <si>
    <t>Cant get fertilizers</t>
  </si>
  <si>
    <t>bent grass, seyal</t>
  </si>
  <si>
    <t>took all the cattles i had</t>
  </si>
  <si>
    <t>reported tonthe barracks but did nkt recover</t>
  </si>
  <si>
    <t>pottery work, early cultivation</t>
  </si>
  <si>
    <t>Kode Peter</t>
  </si>
  <si>
    <t>PDWT3N2</t>
  </si>
  <si>
    <t>lolewa village</t>
  </si>
  <si>
    <t>traditional ceremonies</t>
  </si>
  <si>
    <t>accacia, seyal, sisal</t>
  </si>
  <si>
    <t>rats, grasshoppers, seyal accacia, sisal</t>
  </si>
  <si>
    <t>theft of cattles</t>
  </si>
  <si>
    <t>reported to police but did not recover my cattles up to now</t>
  </si>
  <si>
    <t>pottery, transhuman pastoralism</t>
  </si>
  <si>
    <t>Nadia Lucia</t>
  </si>
  <si>
    <t>PIX3K97</t>
  </si>
  <si>
    <t>nadipal</t>
  </si>
  <si>
    <t>not a APFS group member</t>
  </si>
  <si>
    <t>tamarine, baronite</t>
  </si>
  <si>
    <t>observing colours changes of the leaves on the treeplants</t>
  </si>
  <si>
    <t>charcoal burning, pottery, brick making</t>
  </si>
  <si>
    <t>Nyanga Lucia</t>
  </si>
  <si>
    <t>P49K02D</t>
  </si>
  <si>
    <t>Longok Nakoribok</t>
  </si>
  <si>
    <t>Brewing alcohol</t>
  </si>
  <si>
    <t>requires changing the neem extract leaves every time</t>
  </si>
  <si>
    <t>beer brewing and bric making</t>
  </si>
  <si>
    <t>Nachap Sarah</t>
  </si>
  <si>
    <t>P763YTZ</t>
  </si>
  <si>
    <t>Mothing Apanakikap</t>
  </si>
  <si>
    <t>did not get the seedlings</t>
  </si>
  <si>
    <t>baronite, tamarine</t>
  </si>
  <si>
    <t>time consuming eg setting of traps</t>
  </si>
  <si>
    <t>elephant grass</t>
  </si>
  <si>
    <t>trade,</t>
  </si>
  <si>
    <t>Lomalem Apei</t>
  </si>
  <si>
    <t>PF0WD5F</t>
  </si>
  <si>
    <t>dont have radio</t>
  </si>
  <si>
    <t>tiresome</t>
  </si>
  <si>
    <t>making handcraft to supplement agriculture</t>
  </si>
  <si>
    <t>Achok Veronica</t>
  </si>
  <si>
    <t>PSBDOFT</t>
  </si>
  <si>
    <t>Arau Lomalem</t>
  </si>
  <si>
    <t>Stone quarrying, firewood selling</t>
  </si>
  <si>
    <t>no tree seedlings</t>
  </si>
  <si>
    <t>milk bush, elephant grass, baronite</t>
  </si>
  <si>
    <t>dont know how</t>
  </si>
  <si>
    <t>serenut</t>
  </si>
  <si>
    <t>consumption</t>
  </si>
  <si>
    <t>nadipal lokorete women group</t>
  </si>
  <si>
    <t>loan from village savings</t>
  </si>
  <si>
    <t>Longok Veronica</t>
  </si>
  <si>
    <t>PAT99AZ</t>
  </si>
  <si>
    <t>Lodio Rafael</t>
  </si>
  <si>
    <t>tamarine trees</t>
  </si>
  <si>
    <t>does not kill all pest</t>
  </si>
  <si>
    <t>nadipal nanometer</t>
  </si>
  <si>
    <t>by joining village saving and loan scheme</t>
  </si>
  <si>
    <t>Nacham Maria</t>
  </si>
  <si>
    <t>PJ3YV5O</t>
  </si>
  <si>
    <t>Omangat Lokudei</t>
  </si>
  <si>
    <t>does not trap other pests</t>
  </si>
  <si>
    <t>I do not use fertilizer</t>
  </si>
  <si>
    <t>Lokiru Peter</t>
  </si>
  <si>
    <t>P28TFTN</t>
  </si>
  <si>
    <t>Nadipal</t>
  </si>
  <si>
    <t>not  group member</t>
  </si>
  <si>
    <t>diffcult to get neem extract</t>
  </si>
  <si>
    <t>pottery and brick making to supplement agriculture</t>
  </si>
  <si>
    <t>Nayolo Catherina</t>
  </si>
  <si>
    <t>POWL9KW</t>
  </si>
  <si>
    <t>Losike Adupa</t>
  </si>
  <si>
    <t>nachuma</t>
  </si>
  <si>
    <t>were given only neem by the NGO</t>
  </si>
  <si>
    <t>Wind breakers and attracting rainfall</t>
  </si>
  <si>
    <t>baldnite, elephant grass, tamarine milk bush</t>
  </si>
  <si>
    <t>they kill pests selectively</t>
  </si>
  <si>
    <t>Defforestation</t>
  </si>
  <si>
    <t>lokitela lonya</t>
  </si>
  <si>
    <t>agroforestry</t>
  </si>
  <si>
    <t>Lomuria Nathan</t>
  </si>
  <si>
    <t>PBXNL78</t>
  </si>
  <si>
    <t>lochoro lomadiko</t>
  </si>
  <si>
    <t>tamarine, badnite</t>
  </si>
  <si>
    <t>not efficient</t>
  </si>
  <si>
    <t>dont have seeds for cover crops</t>
  </si>
  <si>
    <t>afforestation, trade to supplement agriculture</t>
  </si>
  <si>
    <t>Nasike Akello</t>
  </si>
  <si>
    <t>PAUGW40</t>
  </si>
  <si>
    <t>lokello peter</t>
  </si>
  <si>
    <t>traditional ceremonie</t>
  </si>
  <si>
    <t>babnite</t>
  </si>
  <si>
    <t>forefathers</t>
  </si>
  <si>
    <t>no seeds for cover crops</t>
  </si>
  <si>
    <t>Loringan Joseph</t>
  </si>
  <si>
    <t>PCGEZFP</t>
  </si>
  <si>
    <t>fencing homesteads</t>
  </si>
  <si>
    <t>educating young people on culture</t>
  </si>
  <si>
    <t>branding both the goats and the cattles</t>
  </si>
  <si>
    <t>saalt licks</t>
  </si>
  <si>
    <t>tamarine trees,  balonite,  senegol,  seyal,  eucalyptus,</t>
  </si>
  <si>
    <t>parents and teacher association commitee member</t>
  </si>
  <si>
    <t>crops were destroyed by late rain while still at the garden</t>
  </si>
  <si>
    <t>used stored food</t>
  </si>
  <si>
    <t>early cultivation to catch up the short rain season and harvesting also early to avoid the destruction of the late rainfall</t>
  </si>
  <si>
    <t>Nangoro Lucia</t>
  </si>
  <si>
    <t>PU5EFBQ</t>
  </si>
  <si>
    <t>handling disputes among community members</t>
  </si>
  <si>
    <t>no seeds8</t>
  </si>
  <si>
    <t>stories of the past told to us by our parents</t>
  </si>
  <si>
    <t>no access to radio for information</t>
  </si>
  <si>
    <t>setting  traps always is tiresome</t>
  </si>
  <si>
    <t>Storing water in jerrycans</t>
  </si>
  <si>
    <t>pumpkin</t>
  </si>
  <si>
    <t>black jack, elephant grass,  wandering jew</t>
  </si>
  <si>
    <t>lokwacom women savings group</t>
  </si>
  <si>
    <t>supplementing  agriculture with gold mining,  pottery and making crafts</t>
  </si>
  <si>
    <t>Lokote Mario</t>
  </si>
  <si>
    <t>P6X9ZSD</t>
  </si>
  <si>
    <t>traditional healers</t>
  </si>
  <si>
    <t>tamarind, fig trees, senegol,  seyal,</t>
  </si>
  <si>
    <t>some pest are resistant to the methods i use</t>
  </si>
  <si>
    <t>Use of jerrycans</t>
  </si>
  <si>
    <t>black jack,  pig weed, nut grass</t>
  </si>
  <si>
    <t>lokwacon Villagensaving and loan association</t>
  </si>
  <si>
    <t>Nadiata Helen</t>
  </si>
  <si>
    <t>P0NQENW</t>
  </si>
  <si>
    <t>taking care of children when other have gone to the garden</t>
  </si>
  <si>
    <t>resolving community conflicts</t>
  </si>
  <si>
    <t>tamarind, fig trees,  eucalyptus,  balonite,  senegol</t>
  </si>
  <si>
    <t>black jack,  nut grass,  sward grass,  sodom apple</t>
  </si>
  <si>
    <t>lokwacom united women village savings and loan association</t>
  </si>
  <si>
    <t>seeds failed to germinate because of reduced rainfall</t>
  </si>
  <si>
    <t>used stored food for consumption</t>
  </si>
  <si>
    <t>Apeyo Anna</t>
  </si>
  <si>
    <t>PPK3B1M</t>
  </si>
  <si>
    <t>collecting firewoood</t>
  </si>
  <si>
    <t>Collecting firewood</t>
  </si>
  <si>
    <t>accacia, tamrine</t>
  </si>
  <si>
    <t>onset and disappearance of insects like butterflies</t>
  </si>
  <si>
    <t>I don't use any fertilizer</t>
  </si>
  <si>
    <t>kitela lonya</t>
  </si>
  <si>
    <t>crops failing to grow</t>
  </si>
  <si>
    <t>Nakong Maria</t>
  </si>
  <si>
    <t>P7EOPZO</t>
  </si>
  <si>
    <t>traditional ceremony</t>
  </si>
  <si>
    <t>traditional ceremonues</t>
  </si>
  <si>
    <t>baldnite senego tamarine trees</t>
  </si>
  <si>
    <t>my parents</t>
  </si>
  <si>
    <t>other paest resist this method eg termites</t>
  </si>
  <si>
    <t>elephant grass and bent grass</t>
  </si>
  <si>
    <t>storing food, pottery, craft, charcoal burning</t>
  </si>
  <si>
    <t>Apakareng Pulel</t>
  </si>
  <si>
    <t>P4XOSD7</t>
  </si>
  <si>
    <t>cleaning homes when other have gone to the garden</t>
  </si>
  <si>
    <t>teaching people cultural practices</t>
  </si>
  <si>
    <t>we were given only neem</t>
  </si>
  <si>
    <t>senego, baldnite</t>
  </si>
  <si>
    <t>agro forestry</t>
  </si>
  <si>
    <t>Akorikol Lochode</t>
  </si>
  <si>
    <t>PJ8FP6N</t>
  </si>
  <si>
    <t>mediating conflicts</t>
  </si>
  <si>
    <t>throughout</t>
  </si>
  <si>
    <t>tamarines, bent grasses, baldnite,senego, malpera</t>
  </si>
  <si>
    <t>other pest are not killed eg termites</t>
  </si>
  <si>
    <t>settlement and farming</t>
  </si>
  <si>
    <t>Lokomolo Longole</t>
  </si>
  <si>
    <t>PU6EKBY</t>
  </si>
  <si>
    <t>performing sacrifices</t>
  </si>
  <si>
    <t>tamarine, bent grass,</t>
  </si>
  <si>
    <t>reduced crop growth</t>
  </si>
  <si>
    <t>obseving colours of the leaves of the trees</t>
  </si>
  <si>
    <t>some pest resist this methods</t>
  </si>
  <si>
    <t>settlement,  farming,</t>
  </si>
  <si>
    <t>water melon, cucumbus</t>
  </si>
  <si>
    <t>lokitela lonya farmer group</t>
  </si>
  <si>
    <t>agroforestry and pottery</t>
  </si>
  <si>
    <t>Cabit Akure</t>
  </si>
  <si>
    <t>PUTLTB0</t>
  </si>
  <si>
    <t>settling disputes</t>
  </si>
  <si>
    <t>teaching youg boys on making crafts</t>
  </si>
  <si>
    <t>Neem, nkodokodo</t>
  </si>
  <si>
    <t>Wind breakers and attracting rain</t>
  </si>
  <si>
    <t>dont know how to read and write</t>
  </si>
  <si>
    <t>late cultivation leading to low yields because rain disappears always after a short time</t>
  </si>
  <si>
    <t>observing changes in the colour of the leaves</t>
  </si>
  <si>
    <t>the group is not very active these days</t>
  </si>
  <si>
    <t>they re not very effective</t>
  </si>
  <si>
    <t>grasshoppers, bent grass</t>
  </si>
  <si>
    <t>striga</t>
  </si>
  <si>
    <t>napeikuyon youth group</t>
  </si>
  <si>
    <t>simsim</t>
  </si>
  <si>
    <t>Amulen Hellen</t>
  </si>
  <si>
    <t>PYFCUFI</t>
  </si>
  <si>
    <t>lokotol lochul</t>
  </si>
  <si>
    <t>advicing young women, traditional healers</t>
  </si>
  <si>
    <t>neem, ngatagor</t>
  </si>
  <si>
    <t>ngimongo, tamarines, milk bush</t>
  </si>
  <si>
    <t>observing animal behaviours e.g animals become playful and jumpy if rain is anout to start</t>
  </si>
  <si>
    <t>tamarine, bent grasses, elephant grasses, ratsvgrass hoppers</t>
  </si>
  <si>
    <t>elephant grass,  wandering jew</t>
  </si>
  <si>
    <t>lokori 2 farmer group</t>
  </si>
  <si>
    <t>doing other income generating activities to supplement agriculture</t>
  </si>
  <si>
    <t>Puth Lochoromoi</t>
  </si>
  <si>
    <t>PPEIXRB</t>
  </si>
  <si>
    <t>teaching people on culture</t>
  </si>
  <si>
    <t>providing cattles to young people for marriage</t>
  </si>
  <si>
    <t>petty trade</t>
  </si>
  <si>
    <t>tamarine, ngimongo</t>
  </si>
  <si>
    <t>fore fathers</t>
  </si>
  <si>
    <t>drying up pastures</t>
  </si>
  <si>
    <t>onset and diasappearance of some insects like butterflies</t>
  </si>
  <si>
    <t>some times the pest arebnot killed</t>
  </si>
  <si>
    <t>crop cultivation and settlement</t>
  </si>
  <si>
    <t>grazing animals, cultivation</t>
  </si>
  <si>
    <t>ngadekela, nkolil</t>
  </si>
  <si>
    <t>planting of the forest  for wood and shade</t>
  </si>
  <si>
    <t>Lothialem Achia</t>
  </si>
  <si>
    <t>PM9YK6B</t>
  </si>
  <si>
    <t>Selling woods</t>
  </si>
  <si>
    <t>nkamongo, tamarine, bent grasses.</t>
  </si>
  <si>
    <t>storiesbfrom my grandparents</t>
  </si>
  <si>
    <t>reduced crop growth, cropsbget dried up beforebthey mature, pastures dry up quickly</t>
  </si>
  <si>
    <t>observing the behaviours of animals</t>
  </si>
  <si>
    <t>poor quality</t>
  </si>
  <si>
    <t>dont know how to conserve water in the gardens</t>
  </si>
  <si>
    <t>crop cultivation</t>
  </si>
  <si>
    <t>animal grazing</t>
  </si>
  <si>
    <t>groundnuts (serenut)</t>
  </si>
  <si>
    <t>grasshoppers, nkalelo, ngigwetei, ngiputiro</t>
  </si>
  <si>
    <t>lokori farmer group</t>
  </si>
  <si>
    <t>selling charcoal to supplement crop production</t>
  </si>
  <si>
    <t>Akut Madelena</t>
  </si>
  <si>
    <t>PGO4EZS</t>
  </si>
  <si>
    <t>nakongmutu north</t>
  </si>
  <si>
    <t>caring for young children during cultivation</t>
  </si>
  <si>
    <t>caring for young children during cultivations</t>
  </si>
  <si>
    <t>collecting firewood</t>
  </si>
  <si>
    <t>milk bush, elephant grass</t>
  </si>
  <si>
    <t>through observing the moon, clouds and sky patterns</t>
  </si>
  <si>
    <t>cultivation</t>
  </si>
  <si>
    <t>rats, grasshoppers,</t>
  </si>
  <si>
    <t>cucumbus, ngadekela,</t>
  </si>
  <si>
    <t>for food</t>
  </si>
  <si>
    <t>grasse, nyetheny, nyemuria, nyakayeriyer, nyebobolet, nyeriau</t>
  </si>
  <si>
    <t>storing food, doing casual work to supplement agricultural</t>
  </si>
  <si>
    <t>Lokapel Cecili</t>
  </si>
  <si>
    <t>PXZTOB6</t>
  </si>
  <si>
    <t>nakongmuto north</t>
  </si>
  <si>
    <t>providing food</t>
  </si>
  <si>
    <t>lack of rain will make them die</t>
  </si>
  <si>
    <t>accacia, milk bush, shrubs</t>
  </si>
  <si>
    <t>reducedbcrop yields</t>
  </si>
  <si>
    <t>lisren from elders</t>
  </si>
  <si>
    <t>they are not effective</t>
  </si>
  <si>
    <t>rats, grasshoppers</t>
  </si>
  <si>
    <t>"nyemuria', 'nyetheny'</t>
  </si>
  <si>
    <t>nakongmutu women farmer group</t>
  </si>
  <si>
    <t>Apalokeu Lolinga</t>
  </si>
  <si>
    <t>PB0DCWZ</t>
  </si>
  <si>
    <t>teaching on good behaviours</t>
  </si>
  <si>
    <t>its hard to grow ground nuts now</t>
  </si>
  <si>
    <t>have no use of the forest</t>
  </si>
  <si>
    <t>tamarine,  accacia, elephant grass</t>
  </si>
  <si>
    <t>cant read and write</t>
  </si>
  <si>
    <t>listen from the radio</t>
  </si>
  <si>
    <t>affordable</t>
  </si>
  <si>
    <t>farming and settlement</t>
  </si>
  <si>
    <t>grasshoppers, rats</t>
  </si>
  <si>
    <t>elephant grass, bent grass</t>
  </si>
  <si>
    <t>storing food for future consumption</t>
  </si>
  <si>
    <t>Zachary Aryon</t>
  </si>
  <si>
    <t>PM5SAEJ</t>
  </si>
  <si>
    <t>feeding children when others have gone to the garden</t>
  </si>
  <si>
    <t>tecahing children on culture</t>
  </si>
  <si>
    <t>can obtain seedlings</t>
  </si>
  <si>
    <t>tamarine, shrubs, ngimongo</t>
  </si>
  <si>
    <t>less effective</t>
  </si>
  <si>
    <t>shrubs, milk tree, elephant grass</t>
  </si>
  <si>
    <t>reducing plant growth</t>
  </si>
  <si>
    <t>purchasing  food from other people</t>
  </si>
  <si>
    <t>reducing selling of food crops</t>
  </si>
  <si>
    <t>biscycle</t>
  </si>
  <si>
    <t>bee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</si>
</sst>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10"/>
      <color theme="1"/>
      <name val="Calibri"/>
      <family val="2"/>
      <scheme val="minor"/>
    </font>
    <font>
      <b/>
      <sz val="10"/>
      <color theme="1"/>
      <name val="Calibri"/>
      <family val="2"/>
      <scheme val="minor"/>
    </font>
    <font>
      <sz val="9"/>
      <color indexed="81"/>
      <name val="Tahoma"/>
      <family val="2"/>
    </font>
    <font>
      <b/>
      <sz val="9"/>
      <color indexed="81"/>
      <name val="Tahoma"/>
      <family val="2"/>
    </font>
    <font>
      <sz val="12"/>
      <color theme="0"/>
      <name val="Calibri"/>
      <family val="2"/>
      <scheme val="minor"/>
    </font>
    <font>
      <b/>
      <sz val="10"/>
      <color theme="0"/>
      <name val="Calibri"/>
      <family val="2"/>
      <scheme val="minor"/>
    </font>
    <font>
      <b/>
      <sz val="11"/>
      <name val="Calibri"/>
      <family val="2"/>
      <scheme val="minor"/>
    </font>
    <font>
      <sz val="11"/>
      <name val="Calibri"/>
      <family val="2"/>
      <scheme val="minor"/>
    </font>
    <font>
      <b/>
      <sz val="14"/>
      <color theme="0"/>
      <name val="Calibri"/>
      <family val="2"/>
      <scheme val="minor"/>
    </font>
    <font>
      <b/>
      <sz val="11"/>
      <color theme="5" tint="0.59999389629810485"/>
      <name val="Calibri"/>
      <family val="2"/>
      <scheme val="minor"/>
    </font>
    <font>
      <sz val="14"/>
      <color theme="0"/>
      <name val="Calibri"/>
      <family val="2"/>
      <scheme val="minor"/>
    </font>
    <font>
      <sz val="11"/>
      <color theme="4" tint="0.59999389629810485"/>
      <name val="Calibri"/>
      <family val="2"/>
      <scheme val="minor"/>
    </font>
    <font>
      <sz val="10"/>
      <color theme="1"/>
      <name val="Arial"/>
      <family val="2"/>
    </font>
    <font>
      <sz val="11"/>
      <color theme="1"/>
      <name val="Calibri"/>
      <family val="2"/>
    </font>
    <font>
      <b/>
      <sz val="18"/>
      <color theme="0"/>
      <name val="Calibri"/>
      <family val="2"/>
      <scheme val="minor"/>
    </font>
    <font>
      <sz val="14"/>
      <color theme="1"/>
      <name val="Calibri"/>
      <family val="2"/>
      <scheme val="minor"/>
    </font>
  </fonts>
  <fills count="31">
    <fill>
      <patternFill patternType="none"/>
    </fill>
    <fill>
      <patternFill patternType="gray125"/>
    </fill>
    <fill>
      <patternFill patternType="solid">
        <fgColor theme="4"/>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C000"/>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theme="8" tint="-0.249977111117893"/>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00863D"/>
        <bgColor indexed="64"/>
      </patternFill>
    </fill>
    <fill>
      <patternFill patternType="solid">
        <fgColor rgb="FF00B451"/>
        <bgColor indexed="64"/>
      </patternFill>
    </fill>
    <fill>
      <patternFill patternType="solid">
        <fgColor theme="8" tint="-0.49998474074526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DD71"/>
        <bgColor indexed="64"/>
      </patternFill>
    </fill>
    <fill>
      <patternFill patternType="solid">
        <fgColor rgb="FFFFEEB7"/>
        <bgColor indexed="64"/>
      </patternFill>
    </fill>
    <fill>
      <patternFill patternType="solid">
        <fgColor theme="3" tint="0.39997558519241921"/>
        <bgColor indexed="64"/>
      </patternFill>
    </fill>
    <fill>
      <patternFill patternType="solid">
        <fgColor rgb="FFFFE593"/>
        <bgColor indexed="64"/>
      </patternFill>
    </fill>
    <fill>
      <patternFill patternType="solid">
        <fgColor rgb="FFECCCCA"/>
        <bgColor indexed="64"/>
      </patternFill>
    </fill>
    <fill>
      <patternFill patternType="solid">
        <fgColor theme="0" tint="-0.14999847407452621"/>
        <bgColor indexed="64"/>
      </patternFill>
    </fill>
    <fill>
      <patternFill patternType="solid">
        <fgColor theme="4" tint="0.39997558519241921"/>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3">
    <xf numFmtId="0" fontId="0" fillId="0" borderId="0"/>
    <xf numFmtId="9" fontId="1" fillId="0" borderId="0" applyFont="0" applyFill="0" applyBorder="0" applyAlignment="0" applyProtection="0"/>
    <xf numFmtId="0" fontId="1" fillId="0" borderId="0"/>
  </cellStyleXfs>
  <cellXfs count="252">
    <xf numFmtId="0" fontId="0" fillId="0" borderId="0" xfId="0"/>
    <xf numFmtId="0" fontId="0" fillId="2" borderId="0" xfId="0" applyFill="1"/>
    <xf numFmtId="0" fontId="0" fillId="3" borderId="0" xfId="0" applyFill="1"/>
    <xf numFmtId="0" fontId="3" fillId="3" borderId="0" xfId="0" applyFont="1" applyFill="1"/>
    <xf numFmtId="0" fontId="3" fillId="4" borderId="0" xfId="0" applyFont="1" applyFill="1"/>
    <xf numFmtId="0" fontId="0" fillId="4" borderId="0" xfId="0" applyFont="1" applyFill="1"/>
    <xf numFmtId="0" fontId="0" fillId="2" borderId="0" xfId="0" applyFont="1" applyFill="1"/>
    <xf numFmtId="0" fontId="0" fillId="3" borderId="0" xfId="0" applyFont="1" applyFill="1"/>
    <xf numFmtId="0" fontId="0" fillId="3" borderId="0" xfId="0" applyFont="1" applyFill="1" applyAlignment="1">
      <alignment vertical="center"/>
    </xf>
    <xf numFmtId="2" fontId="0" fillId="3" borderId="0" xfId="0" applyNumberFormat="1" applyFont="1" applyFill="1" applyAlignment="1">
      <alignment horizontal="center" vertical="center"/>
    </xf>
    <xf numFmtId="0" fontId="0" fillId="4" borderId="0" xfId="0" applyFont="1" applyFill="1" applyAlignment="1">
      <alignment vertical="center"/>
    </xf>
    <xf numFmtId="0" fontId="0" fillId="3" borderId="0" xfId="0" applyFont="1" applyFill="1" applyAlignment="1">
      <alignment horizontal="center"/>
    </xf>
    <xf numFmtId="0" fontId="0" fillId="3" borderId="0" xfId="0" applyFont="1" applyFill="1" applyAlignment="1">
      <alignment horizontal="center" vertical="center"/>
    </xf>
    <xf numFmtId="0" fontId="5" fillId="6" borderId="0" xfId="0" applyFont="1" applyFill="1" applyAlignment="1">
      <alignment vertical="center"/>
    </xf>
    <xf numFmtId="0" fontId="2" fillId="6" borderId="0" xfId="0" applyFont="1" applyFill="1" applyAlignment="1">
      <alignment vertical="center"/>
    </xf>
    <xf numFmtId="0" fontId="0" fillId="9" borderId="0" xfId="0" applyFont="1" applyFill="1"/>
    <xf numFmtId="0" fontId="0" fillId="9" borderId="0" xfId="0" applyFont="1" applyFill="1" applyAlignment="1">
      <alignment horizontal="center"/>
    </xf>
    <xf numFmtId="9" fontId="0" fillId="11" borderId="0" xfId="1" applyFont="1" applyFill="1" applyAlignment="1">
      <alignment horizontal="center" vertical="center"/>
    </xf>
    <xf numFmtId="0" fontId="2" fillId="15" borderId="0" xfId="0" applyFont="1" applyFill="1" applyAlignment="1">
      <alignment vertical="center"/>
    </xf>
    <xf numFmtId="0" fontId="4" fillId="15" borderId="0" xfId="0" applyFont="1" applyFill="1"/>
    <xf numFmtId="0" fontId="4" fillId="15" borderId="0" xfId="0" applyFont="1" applyFill="1" applyAlignment="1">
      <alignment horizontal="center"/>
    </xf>
    <xf numFmtId="0" fontId="5" fillId="15" borderId="0" xfId="0" applyFont="1" applyFill="1" applyAlignment="1">
      <alignment vertical="center"/>
    </xf>
    <xf numFmtId="0" fontId="0" fillId="16" borderId="0" xfId="0" applyFont="1" applyFill="1" applyAlignment="1">
      <alignment vertical="center"/>
    </xf>
    <xf numFmtId="0" fontId="0" fillId="16" borderId="0" xfId="0" applyFill="1" applyAlignment="1">
      <alignment vertical="center"/>
    </xf>
    <xf numFmtId="9" fontId="0" fillId="16" borderId="0" xfId="1" applyFont="1" applyFill="1" applyAlignment="1">
      <alignment horizontal="center" vertical="center"/>
    </xf>
    <xf numFmtId="0" fontId="10" fillId="6" borderId="0" xfId="0" applyFont="1" applyFill="1"/>
    <xf numFmtId="0" fontId="10" fillId="6" borderId="0" xfId="0" applyFont="1" applyFill="1" applyAlignment="1">
      <alignment horizontal="center"/>
    </xf>
    <xf numFmtId="0" fontId="0" fillId="17" borderId="0" xfId="0" applyFont="1" applyFill="1"/>
    <xf numFmtId="0" fontId="0" fillId="17" borderId="0" xfId="0" applyFont="1" applyFill="1" applyAlignment="1">
      <alignment horizontal="center"/>
    </xf>
    <xf numFmtId="0" fontId="0" fillId="17" borderId="0" xfId="0" applyFill="1"/>
    <xf numFmtId="0" fontId="5" fillId="17" borderId="0" xfId="0" applyFont="1" applyFill="1" applyAlignment="1">
      <alignment vertical="center"/>
    </xf>
    <xf numFmtId="0" fontId="5" fillId="19" borderId="0" xfId="0" applyFont="1" applyFill="1" applyAlignment="1">
      <alignment vertical="center"/>
    </xf>
    <xf numFmtId="0" fontId="0" fillId="7" borderId="0" xfId="0" applyFont="1" applyFill="1" applyAlignment="1">
      <alignment vertical="center"/>
    </xf>
    <xf numFmtId="0" fontId="0" fillId="7" borderId="0" xfId="0" applyFill="1" applyAlignment="1">
      <alignment vertical="center"/>
    </xf>
    <xf numFmtId="0" fontId="3" fillId="9" borderId="0" xfId="0" applyFont="1" applyFill="1" applyAlignment="1">
      <alignment vertical="center"/>
    </xf>
    <xf numFmtId="0" fontId="5" fillId="21" borderId="0" xfId="0" applyFont="1" applyFill="1" applyAlignment="1">
      <alignment vertical="center"/>
    </xf>
    <xf numFmtId="0" fontId="2" fillId="21" borderId="0" xfId="0" applyFont="1" applyFill="1" applyAlignment="1">
      <alignment vertical="center"/>
    </xf>
    <xf numFmtId="0" fontId="4" fillId="21" borderId="0" xfId="0" applyFont="1" applyFill="1"/>
    <xf numFmtId="0" fontId="3" fillId="20" borderId="0" xfId="0" applyFont="1" applyFill="1" applyAlignment="1">
      <alignment horizontal="left" vertical="center"/>
    </xf>
    <xf numFmtId="0" fontId="3" fillId="20" borderId="0" xfId="0" applyFont="1" applyFill="1" applyAlignment="1">
      <alignment horizontal="center" vertical="center"/>
    </xf>
    <xf numFmtId="9" fontId="0" fillId="8" borderId="0" xfId="1" applyFont="1" applyFill="1" applyAlignment="1">
      <alignment horizontal="center" vertical="center"/>
    </xf>
    <xf numFmtId="0" fontId="0" fillId="8" borderId="0" xfId="0" applyFont="1" applyFill="1" applyAlignment="1">
      <alignment vertical="center"/>
    </xf>
    <xf numFmtId="0" fontId="0" fillId="8" borderId="0" xfId="0" applyFill="1" applyAlignment="1">
      <alignment vertical="center"/>
    </xf>
    <xf numFmtId="0" fontId="0" fillId="8" borderId="0" xfId="0" applyFont="1" applyFill="1" applyAlignment="1">
      <alignment horizontal="center" vertical="center"/>
    </xf>
    <xf numFmtId="0" fontId="4" fillId="6" borderId="0" xfId="0" applyFont="1" applyFill="1" applyAlignment="1">
      <alignment vertical="center"/>
    </xf>
    <xf numFmtId="0" fontId="2" fillId="17" borderId="0" xfId="0" applyFont="1" applyFill="1" applyAlignment="1">
      <alignment vertical="center"/>
    </xf>
    <xf numFmtId="0" fontId="4" fillId="17" borderId="0" xfId="0" applyFont="1" applyFill="1" applyAlignment="1">
      <alignment vertical="center"/>
    </xf>
    <xf numFmtId="0" fontId="2" fillId="26" borderId="0" xfId="0" applyFont="1" applyFill="1" applyAlignment="1">
      <alignment vertical="center"/>
    </xf>
    <xf numFmtId="0" fontId="4" fillId="26" borderId="0" xfId="0" applyFont="1" applyFill="1" applyAlignment="1">
      <alignment vertical="center"/>
    </xf>
    <xf numFmtId="0" fontId="12" fillId="9" borderId="0" xfId="0" applyFont="1" applyFill="1" applyAlignment="1">
      <alignment vertical="center"/>
    </xf>
    <xf numFmtId="0" fontId="13" fillId="9" borderId="0" xfId="0" applyFont="1" applyFill="1" applyAlignment="1">
      <alignment vertical="center"/>
    </xf>
    <xf numFmtId="0" fontId="0" fillId="3" borderId="0" xfId="0" applyFill="1" applyAlignment="1">
      <alignment vertical="center"/>
    </xf>
    <xf numFmtId="0" fontId="0" fillId="3" borderId="0" xfId="0" applyFont="1" applyFill="1" applyAlignment="1">
      <alignment vertical="center" wrapText="1"/>
    </xf>
    <xf numFmtId="0" fontId="13" fillId="9" borderId="0" xfId="0" applyFont="1" applyFill="1" applyAlignment="1">
      <alignment horizontal="center" vertical="center"/>
    </xf>
    <xf numFmtId="0" fontId="4" fillId="6" borderId="0" xfId="0" applyFont="1" applyFill="1" applyAlignment="1">
      <alignment horizontal="center" vertical="center"/>
    </xf>
    <xf numFmtId="0" fontId="4" fillId="17" borderId="0" xfId="0" applyFont="1" applyFill="1" applyAlignment="1">
      <alignment horizontal="center" vertical="center"/>
    </xf>
    <xf numFmtId="0" fontId="4" fillId="26" borderId="0" xfId="0" applyFont="1" applyFill="1" applyAlignment="1">
      <alignment horizontal="center" vertical="center"/>
    </xf>
    <xf numFmtId="2" fontId="0" fillId="23" borderId="0" xfId="0" applyNumberFormat="1" applyFont="1" applyFill="1" applyAlignment="1">
      <alignment horizontal="center" vertical="center"/>
    </xf>
    <xf numFmtId="0" fontId="0" fillId="23" borderId="0" xfId="0" applyFill="1" applyAlignment="1">
      <alignment horizontal="center" vertical="center"/>
    </xf>
    <xf numFmtId="0" fontId="0" fillId="23" borderId="0" xfId="0" applyFont="1" applyFill="1" applyAlignment="1">
      <alignment horizontal="center" vertical="center"/>
    </xf>
    <xf numFmtId="2" fontId="0" fillId="16" borderId="0" xfId="0" applyNumberFormat="1" applyFont="1" applyFill="1" applyAlignment="1">
      <alignment horizontal="center" vertical="center"/>
    </xf>
    <xf numFmtId="0" fontId="0" fillId="16" borderId="0" xfId="0" applyFont="1" applyFill="1" applyAlignment="1">
      <alignment horizontal="center" vertical="center"/>
    </xf>
    <xf numFmtId="0" fontId="0" fillId="4" borderId="0" xfId="0" applyFont="1" applyFill="1" applyAlignment="1">
      <alignment horizontal="center" vertical="center"/>
    </xf>
    <xf numFmtId="0" fontId="0" fillId="11" borderId="0" xfId="0" applyFont="1" applyFill="1" applyAlignment="1">
      <alignment horizontal="center" vertical="center"/>
    </xf>
    <xf numFmtId="0" fontId="0" fillId="25" borderId="0" xfId="0" applyFont="1" applyFill="1" applyAlignment="1">
      <alignment horizontal="center" vertical="center"/>
    </xf>
    <xf numFmtId="0" fontId="0" fillId="12" borderId="0" xfId="0" applyFont="1" applyFill="1" applyAlignment="1">
      <alignment horizontal="center" vertical="center"/>
    </xf>
    <xf numFmtId="2" fontId="0" fillId="12" borderId="0" xfId="0" applyNumberFormat="1" applyFont="1" applyFill="1" applyAlignment="1">
      <alignment horizontal="center" vertical="center"/>
    </xf>
    <xf numFmtId="0" fontId="0" fillId="22" borderId="0" xfId="0" applyFont="1" applyFill="1" applyAlignment="1">
      <alignment horizontal="center" vertical="center"/>
    </xf>
    <xf numFmtId="2" fontId="0" fillId="22" borderId="0" xfId="0" applyNumberFormat="1" applyFont="1" applyFill="1" applyAlignment="1">
      <alignment horizontal="center" vertical="center"/>
    </xf>
    <xf numFmtId="0" fontId="0" fillId="11" borderId="0" xfId="0" applyFont="1" applyFill="1" applyAlignment="1">
      <alignment vertical="center"/>
    </xf>
    <xf numFmtId="0" fontId="0" fillId="22" borderId="0" xfId="0" applyFont="1" applyFill="1" applyAlignment="1">
      <alignment vertical="center"/>
    </xf>
    <xf numFmtId="0" fontId="0" fillId="25" borderId="0" xfId="0" applyFont="1" applyFill="1" applyAlignment="1">
      <alignment vertical="center"/>
    </xf>
    <xf numFmtId="0" fontId="3" fillId="20" borderId="0" xfId="0" applyFont="1" applyFill="1" applyAlignment="1">
      <alignment horizontal="center" vertical="center" wrapText="1"/>
    </xf>
    <xf numFmtId="2" fontId="0" fillId="11" borderId="0" xfId="0" applyNumberFormat="1" applyFont="1" applyFill="1" applyAlignment="1">
      <alignment horizontal="center" vertical="center"/>
    </xf>
    <xf numFmtId="0" fontId="0" fillId="12" borderId="0" xfId="0" applyFill="1" applyAlignment="1">
      <alignment horizontal="center" vertical="center"/>
    </xf>
    <xf numFmtId="0" fontId="0" fillId="27" borderId="0" xfId="0" applyFont="1" applyFill="1" applyAlignment="1">
      <alignment horizontal="center" vertical="center"/>
    </xf>
    <xf numFmtId="0" fontId="0" fillId="27" borderId="0" xfId="0" applyFill="1" applyAlignment="1">
      <alignment horizontal="center" vertical="center"/>
    </xf>
    <xf numFmtId="0" fontId="0" fillId="28" borderId="0" xfId="0" applyFont="1" applyFill="1" applyAlignment="1">
      <alignment horizontal="center" vertical="center"/>
    </xf>
    <xf numFmtId="2" fontId="0" fillId="28" borderId="0" xfId="0" applyNumberFormat="1" applyFont="1" applyFill="1" applyAlignment="1">
      <alignment horizontal="center" vertical="center"/>
    </xf>
    <xf numFmtId="0" fontId="0" fillId="28" borderId="0" xfId="0" applyFill="1" applyAlignment="1">
      <alignment horizontal="center" vertical="center"/>
    </xf>
    <xf numFmtId="2" fontId="0" fillId="29" borderId="0" xfId="0" applyNumberFormat="1" applyFont="1" applyFill="1" applyAlignment="1">
      <alignment horizontal="center" vertical="center"/>
    </xf>
    <xf numFmtId="0" fontId="0" fillId="29" borderId="0" xfId="0" applyFill="1" applyAlignment="1">
      <alignment horizontal="center" vertical="center"/>
    </xf>
    <xf numFmtId="0" fontId="0" fillId="22" borderId="0" xfId="0" applyFill="1" applyAlignment="1">
      <alignment vertical="center"/>
    </xf>
    <xf numFmtId="2" fontId="0" fillId="4" borderId="0" xfId="0" applyNumberFormat="1" applyFont="1" applyFill="1" applyAlignment="1">
      <alignment horizontal="center" vertical="center"/>
    </xf>
    <xf numFmtId="0" fontId="3" fillId="4" borderId="0" xfId="0" applyFont="1" applyFill="1" applyAlignment="1">
      <alignment horizontal="left"/>
    </xf>
    <xf numFmtId="0" fontId="7" fillId="22" borderId="0" xfId="0" applyFont="1" applyFill="1" applyAlignment="1">
      <alignment horizontal="left" vertical="center" wrapText="1"/>
    </xf>
    <xf numFmtId="0" fontId="7" fillId="25" borderId="0" xfId="0" applyFont="1" applyFill="1" applyAlignment="1">
      <alignment horizontal="left" vertical="center" wrapText="1"/>
    </xf>
    <xf numFmtId="0" fontId="7" fillId="4" borderId="0" xfId="0" applyFont="1" applyFill="1" applyAlignment="1">
      <alignment horizontal="left" vertical="center" wrapText="1"/>
    </xf>
    <xf numFmtId="0" fontId="7" fillId="11" borderId="0" xfId="0" applyFont="1" applyFill="1" applyAlignment="1">
      <alignment horizontal="left" vertical="center" wrapText="1"/>
    </xf>
    <xf numFmtId="0" fontId="7" fillId="16" borderId="0" xfId="0" applyFont="1" applyFill="1" applyAlignment="1">
      <alignment horizontal="left" vertical="center" wrapText="1"/>
    </xf>
    <xf numFmtId="0" fontId="7" fillId="3" borderId="0" xfId="0" applyFont="1" applyFill="1" applyAlignment="1">
      <alignment horizontal="left" vertical="center" wrapText="1"/>
    </xf>
    <xf numFmtId="2" fontId="0" fillId="25" borderId="0" xfId="0" applyNumberFormat="1" applyFont="1" applyFill="1" applyAlignment="1">
      <alignment horizontal="center" vertical="center"/>
    </xf>
    <xf numFmtId="2" fontId="0" fillId="27" borderId="0" xfId="0" applyNumberFormat="1" applyFont="1" applyFill="1" applyAlignment="1">
      <alignment horizontal="center" vertical="center"/>
    </xf>
    <xf numFmtId="0" fontId="0" fillId="11" borderId="0" xfId="0" applyFill="1" applyAlignment="1">
      <alignment vertical="center"/>
    </xf>
    <xf numFmtId="0" fontId="0" fillId="29" borderId="0" xfId="0" applyFont="1" applyFill="1" applyAlignment="1">
      <alignment horizontal="center" vertical="center"/>
    </xf>
    <xf numFmtId="0" fontId="14" fillId="15" borderId="0" xfId="0" applyFont="1" applyFill="1" applyAlignment="1">
      <alignment vertical="center"/>
    </xf>
    <xf numFmtId="0" fontId="14" fillId="6" borderId="0" xfId="0" applyFont="1" applyFill="1" applyAlignment="1">
      <alignment vertical="center"/>
    </xf>
    <xf numFmtId="0" fontId="14" fillId="21" borderId="0" xfId="0" applyFont="1" applyFill="1" applyAlignment="1">
      <alignment vertical="center"/>
    </xf>
    <xf numFmtId="0" fontId="16" fillId="21" borderId="0" xfId="0" applyFont="1" applyFill="1"/>
    <xf numFmtId="0" fontId="16" fillId="21" borderId="0" xfId="0" applyFont="1" applyFill="1" applyAlignment="1">
      <alignment horizontal="center"/>
    </xf>
    <xf numFmtId="0" fontId="14" fillId="13" borderId="0" xfId="0" applyFont="1" applyFill="1" applyAlignment="1">
      <alignment vertical="center"/>
    </xf>
    <xf numFmtId="0" fontId="5" fillId="13" borderId="0" xfId="0" applyFont="1" applyFill="1" applyAlignment="1">
      <alignment vertical="center"/>
    </xf>
    <xf numFmtId="0" fontId="4" fillId="13" borderId="0" xfId="0" applyFont="1" applyFill="1" applyAlignment="1"/>
    <xf numFmtId="0" fontId="4" fillId="13" borderId="0" xfId="0" applyFont="1" applyFill="1"/>
    <xf numFmtId="0" fontId="4" fillId="13" borderId="0" xfId="0" applyFont="1" applyFill="1" applyAlignment="1">
      <alignment horizontal="center"/>
    </xf>
    <xf numFmtId="0" fontId="3" fillId="30" borderId="1" xfId="0" applyFont="1" applyFill="1" applyBorder="1" applyAlignment="1">
      <alignment horizontal="center"/>
    </xf>
    <xf numFmtId="0" fontId="3" fillId="4" borderId="0" xfId="0" applyFont="1" applyFill="1" applyAlignment="1">
      <alignment horizontal="center"/>
    </xf>
    <xf numFmtId="2" fontId="0" fillId="16" borderId="0" xfId="0" applyNumberFormat="1" applyFill="1" applyAlignment="1">
      <alignment horizontal="center" vertical="center"/>
    </xf>
    <xf numFmtId="0" fontId="0" fillId="11" borderId="0" xfId="0" applyFill="1" applyAlignment="1">
      <alignment horizontal="center" vertical="center"/>
    </xf>
    <xf numFmtId="2" fontId="0" fillId="11" borderId="0" xfId="0" applyNumberFormat="1" applyFill="1" applyAlignment="1">
      <alignment horizontal="center" vertical="center"/>
    </xf>
    <xf numFmtId="2" fontId="0" fillId="28" borderId="0" xfId="0" applyNumberFormat="1" applyFill="1" applyAlignment="1">
      <alignment horizontal="center" vertical="center"/>
    </xf>
    <xf numFmtId="2" fontId="0" fillId="22" borderId="0" xfId="0" applyNumberFormat="1" applyFill="1" applyAlignment="1">
      <alignment horizontal="center" vertical="center"/>
    </xf>
    <xf numFmtId="2" fontId="0" fillId="12" borderId="0" xfId="0" applyNumberFormat="1" applyFill="1" applyAlignment="1">
      <alignment horizontal="center" vertical="center"/>
    </xf>
    <xf numFmtId="2" fontId="0" fillId="4" borderId="0" xfId="0" applyNumberFormat="1" applyFill="1" applyAlignment="1">
      <alignment horizontal="center" vertical="center"/>
    </xf>
    <xf numFmtId="2" fontId="0" fillId="23" borderId="0" xfId="0" applyNumberFormat="1" applyFill="1" applyAlignment="1">
      <alignment horizontal="center" vertical="center"/>
    </xf>
    <xf numFmtId="2" fontId="0" fillId="25" borderId="0" xfId="0" applyNumberFormat="1" applyFill="1" applyAlignment="1">
      <alignment horizontal="center" vertical="center"/>
    </xf>
    <xf numFmtId="14" fontId="0" fillId="0" borderId="0" xfId="0" applyNumberFormat="1"/>
    <xf numFmtId="0" fontId="0" fillId="2" borderId="0" xfId="0" applyFont="1" applyFill="1" applyAlignment="1">
      <alignment vertical="center"/>
    </xf>
    <xf numFmtId="0" fontId="0" fillId="2" borderId="0" xfId="0" applyFont="1" applyFill="1" applyAlignment="1">
      <alignment horizontal="center" vertical="center"/>
    </xf>
    <xf numFmtId="0" fontId="3" fillId="4" borderId="0" xfId="0" applyFont="1" applyFill="1" applyAlignment="1">
      <alignment vertical="center"/>
    </xf>
    <xf numFmtId="0" fontId="4" fillId="21" borderId="0" xfId="0" applyFont="1" applyFill="1" applyAlignment="1">
      <alignment vertical="center"/>
    </xf>
    <xf numFmtId="0" fontId="4" fillId="21" borderId="0" xfId="0" applyFont="1" applyFill="1" applyAlignment="1">
      <alignment horizontal="center" vertical="center"/>
    </xf>
    <xf numFmtId="0" fontId="0" fillId="3" borderId="0" xfId="0" applyFill="1" applyAlignment="1">
      <alignment horizontal="center" vertical="center"/>
    </xf>
    <xf numFmtId="0" fontId="3" fillId="3" borderId="0" xfId="0" applyFont="1" applyFill="1" applyAlignment="1">
      <alignment horizontal="center" vertical="center"/>
    </xf>
    <xf numFmtId="0" fontId="3" fillId="20" borderId="0" xfId="0" applyFont="1" applyFill="1" applyAlignment="1">
      <alignment vertical="center"/>
    </xf>
    <xf numFmtId="0" fontId="0" fillId="20" borderId="0" xfId="0" applyFont="1" applyFill="1" applyAlignment="1">
      <alignment vertical="center"/>
    </xf>
    <xf numFmtId="0" fontId="0" fillId="5" borderId="0" xfId="0" applyFont="1" applyFill="1" applyAlignment="1">
      <alignment vertical="center"/>
    </xf>
    <xf numFmtId="0" fontId="3" fillId="5" borderId="0" xfId="0" applyFont="1" applyFill="1" applyAlignment="1">
      <alignment vertical="center"/>
    </xf>
    <xf numFmtId="0" fontId="0" fillId="5" borderId="0" xfId="0" applyFont="1" applyFill="1" applyAlignment="1">
      <alignment horizontal="center" vertical="center"/>
    </xf>
    <xf numFmtId="0" fontId="3" fillId="5" borderId="0" xfId="0" applyFont="1" applyFill="1" applyAlignment="1">
      <alignment horizontal="center" vertical="center"/>
    </xf>
    <xf numFmtId="0" fontId="4" fillId="15" borderId="0" xfId="0" applyFont="1" applyFill="1" applyAlignment="1">
      <alignment vertical="center"/>
    </xf>
    <xf numFmtId="0" fontId="4" fillId="15" borderId="0" xfId="0" applyFont="1" applyFill="1" applyAlignment="1">
      <alignment horizontal="center" vertical="center"/>
    </xf>
    <xf numFmtId="0" fontId="2" fillId="14" borderId="0" xfId="0" applyFont="1" applyFill="1" applyAlignment="1">
      <alignment vertical="center"/>
    </xf>
    <xf numFmtId="0" fontId="3" fillId="14" borderId="0" xfId="0" applyFont="1" applyFill="1" applyAlignment="1">
      <alignment vertical="center"/>
    </xf>
    <xf numFmtId="0" fontId="0" fillId="14" borderId="0" xfId="0" applyFont="1" applyFill="1" applyAlignment="1">
      <alignment vertical="center"/>
    </xf>
    <xf numFmtId="0" fontId="3" fillId="14" borderId="0" xfId="0" applyFont="1" applyFill="1" applyAlignment="1">
      <alignment horizontal="center" vertical="center"/>
    </xf>
    <xf numFmtId="0" fontId="0" fillId="16" borderId="0" xfId="0" applyFont="1" applyFill="1" applyAlignment="1">
      <alignment vertical="center" wrapText="1"/>
    </xf>
    <xf numFmtId="1" fontId="0" fillId="16" borderId="0" xfId="0" applyNumberFormat="1" applyFont="1" applyFill="1" applyAlignment="1">
      <alignment horizontal="center" vertical="center"/>
    </xf>
    <xf numFmtId="0" fontId="3" fillId="3" borderId="0" xfId="0" applyFont="1" applyFill="1" applyAlignment="1">
      <alignment vertical="center"/>
    </xf>
    <xf numFmtId="0" fontId="3" fillId="16" borderId="0" xfId="0" applyFont="1" applyFill="1" applyAlignment="1">
      <alignment vertical="center"/>
    </xf>
    <xf numFmtId="0" fontId="4" fillId="14" borderId="0" xfId="0" applyFont="1" applyFill="1" applyAlignment="1">
      <alignment vertical="center"/>
    </xf>
    <xf numFmtId="0" fontId="2" fillId="14" borderId="0" xfId="0" applyFont="1" applyFill="1" applyAlignment="1">
      <alignment horizontal="center" vertical="center"/>
    </xf>
    <xf numFmtId="0" fontId="6" fillId="16" borderId="0" xfId="0" applyFont="1" applyFill="1" applyAlignment="1">
      <alignment horizontal="left" vertical="center" wrapText="1"/>
    </xf>
    <xf numFmtId="0" fontId="3" fillId="16" borderId="0" xfId="0" applyFont="1" applyFill="1" applyAlignment="1">
      <alignment horizontal="left" vertical="center"/>
    </xf>
    <xf numFmtId="0" fontId="0" fillId="16" borderId="0" xfId="0" applyFont="1" applyFill="1" applyAlignment="1">
      <alignment horizontal="left" vertical="center"/>
    </xf>
    <xf numFmtId="0" fontId="10" fillId="6" borderId="0" xfId="0" applyFont="1" applyFill="1" applyAlignment="1">
      <alignment vertical="center"/>
    </xf>
    <xf numFmtId="0" fontId="10" fillId="6" borderId="0" xfId="0" applyFont="1" applyFill="1" applyAlignment="1">
      <alignment horizontal="center" vertical="center"/>
    </xf>
    <xf numFmtId="0" fontId="7" fillId="10" borderId="0" xfId="0" applyFont="1" applyFill="1" applyAlignment="1">
      <alignment vertical="center"/>
    </xf>
    <xf numFmtId="0" fontId="6" fillId="10" borderId="0" xfId="0" applyFont="1" applyFill="1" applyAlignment="1">
      <alignment vertical="center"/>
    </xf>
    <xf numFmtId="0" fontId="6" fillId="10" borderId="0" xfId="0" applyFont="1" applyFill="1" applyAlignment="1">
      <alignment horizontal="left" vertical="center" wrapText="1"/>
    </xf>
    <xf numFmtId="0" fontId="0" fillId="10" borderId="0" xfId="0" applyFont="1" applyFill="1" applyAlignment="1">
      <alignment vertical="center"/>
    </xf>
    <xf numFmtId="0" fontId="0" fillId="10" borderId="0" xfId="0" applyFont="1" applyFill="1" applyAlignment="1">
      <alignment horizontal="center" vertical="center"/>
    </xf>
    <xf numFmtId="9" fontId="15" fillId="10" borderId="0" xfId="0" applyNumberFormat="1" applyFont="1" applyFill="1" applyAlignment="1">
      <alignment horizontal="center" vertical="center"/>
    </xf>
    <xf numFmtId="0" fontId="13" fillId="3" borderId="0" xfId="0" applyFont="1" applyFill="1" applyAlignment="1">
      <alignment vertical="center"/>
    </xf>
    <xf numFmtId="0" fontId="0" fillId="11" borderId="0" xfId="0" applyFont="1" applyFill="1" applyAlignment="1">
      <alignment horizontal="left" vertical="center" wrapText="1"/>
    </xf>
    <xf numFmtId="0" fontId="0" fillId="11" borderId="0" xfId="0" applyFont="1" applyFill="1" applyAlignment="1">
      <alignment horizontal="left" vertical="center"/>
    </xf>
    <xf numFmtId="0" fontId="6" fillId="11" borderId="0" xfId="0" applyFont="1" applyFill="1" applyAlignment="1">
      <alignment horizontal="left" vertical="center"/>
    </xf>
    <xf numFmtId="0" fontId="0" fillId="11" borderId="0" xfId="0" applyFont="1" applyFill="1" applyAlignment="1">
      <alignment horizontal="center" vertical="center" wrapText="1"/>
    </xf>
    <xf numFmtId="9" fontId="0" fillId="11" borderId="0" xfId="1" applyFont="1" applyFill="1" applyAlignment="1">
      <alignment horizontal="center" vertical="center" wrapText="1"/>
    </xf>
    <xf numFmtId="0" fontId="3" fillId="10" borderId="0" xfId="0" applyFont="1" applyFill="1" applyAlignment="1">
      <alignment vertical="center"/>
    </xf>
    <xf numFmtId="0" fontId="0" fillId="10" borderId="0" xfId="0" applyFont="1" applyFill="1" applyAlignment="1">
      <alignment horizontal="left" vertical="center" wrapText="1"/>
    </xf>
    <xf numFmtId="0" fontId="6" fillId="11" borderId="0" xfId="0" applyFont="1" applyFill="1" applyAlignment="1">
      <alignment vertical="center"/>
    </xf>
    <xf numFmtId="0" fontId="6" fillId="11" borderId="0" xfId="0" applyFont="1" applyFill="1" applyAlignment="1">
      <alignment horizontal="left" vertical="center" wrapText="1"/>
    </xf>
    <xf numFmtId="0" fontId="3" fillId="10" borderId="0" xfId="0" applyFont="1" applyFill="1" applyAlignment="1">
      <alignment horizontal="center" vertical="center"/>
    </xf>
    <xf numFmtId="0" fontId="0" fillId="17" borderId="0" xfId="0" applyFont="1" applyFill="1" applyAlignment="1">
      <alignment vertical="center"/>
    </xf>
    <xf numFmtId="0" fontId="0" fillId="17" borderId="0" xfId="0" applyFont="1" applyFill="1" applyAlignment="1">
      <alignment horizontal="center" vertical="center"/>
    </xf>
    <xf numFmtId="0" fontId="0" fillId="17" borderId="0" xfId="0" applyFill="1" applyAlignment="1">
      <alignment vertical="center"/>
    </xf>
    <xf numFmtId="0" fontId="7" fillId="18" borderId="0" xfId="0" applyFont="1" applyFill="1" applyAlignment="1">
      <alignment horizontal="left" vertical="center"/>
    </xf>
    <xf numFmtId="0" fontId="0" fillId="18" borderId="0" xfId="0" applyFont="1" applyFill="1" applyAlignment="1">
      <alignment vertical="center"/>
    </xf>
    <xf numFmtId="0" fontId="0" fillId="18" borderId="0" xfId="0" applyFont="1" applyFill="1" applyAlignment="1">
      <alignment horizontal="center" vertical="center"/>
    </xf>
    <xf numFmtId="0" fontId="0" fillId="12" borderId="0" xfId="0" applyFont="1" applyFill="1" applyAlignment="1">
      <alignment vertical="center"/>
    </xf>
    <xf numFmtId="0" fontId="0" fillId="12" borderId="0" xfId="0" applyFill="1" applyAlignment="1">
      <alignment vertical="center"/>
    </xf>
    <xf numFmtId="9" fontId="0" fillId="12" borderId="0" xfId="1" applyFont="1" applyFill="1" applyAlignment="1">
      <alignment horizontal="center" vertical="center"/>
    </xf>
    <xf numFmtId="0" fontId="6" fillId="12" borderId="0" xfId="0" applyFont="1" applyFill="1" applyAlignment="1">
      <alignment horizontal="left" vertical="center"/>
    </xf>
    <xf numFmtId="9" fontId="0" fillId="18" borderId="0" xfId="1" applyFont="1" applyFill="1" applyAlignment="1">
      <alignment horizontal="center" vertical="center"/>
    </xf>
    <xf numFmtId="0" fontId="4" fillId="19" borderId="0" xfId="0" applyFont="1" applyFill="1" applyAlignment="1">
      <alignment vertical="center"/>
    </xf>
    <xf numFmtId="0" fontId="4" fillId="19" borderId="0" xfId="0" applyFont="1" applyFill="1" applyAlignment="1">
      <alignment horizontal="center" vertical="center"/>
    </xf>
    <xf numFmtId="0" fontId="6" fillId="3" borderId="0" xfId="0" applyFont="1" applyFill="1" applyAlignment="1">
      <alignment horizontal="left" vertical="center"/>
    </xf>
    <xf numFmtId="0" fontId="11" fillId="13" borderId="0" xfId="0" applyFont="1" applyFill="1" applyAlignment="1">
      <alignment horizontal="left" vertical="center"/>
    </xf>
    <xf numFmtId="0" fontId="2" fillId="13" borderId="0" xfId="0" applyFont="1" applyFill="1" applyAlignment="1">
      <alignment vertical="center"/>
    </xf>
    <xf numFmtId="0" fontId="2" fillId="13" borderId="0" xfId="0" applyFont="1" applyFill="1" applyAlignment="1">
      <alignment horizontal="center" vertical="center"/>
    </xf>
    <xf numFmtId="0" fontId="0" fillId="7" borderId="0" xfId="0" applyFont="1" applyFill="1" applyAlignment="1">
      <alignment vertical="center" wrapText="1"/>
    </xf>
    <xf numFmtId="0" fontId="0" fillId="7" borderId="0" xfId="0" applyFont="1" applyFill="1" applyAlignment="1">
      <alignment horizontal="center" vertical="center"/>
    </xf>
    <xf numFmtId="9" fontId="0" fillId="7" borderId="0" xfId="1" applyFont="1" applyFill="1" applyAlignment="1">
      <alignment horizontal="center" vertical="center"/>
    </xf>
    <xf numFmtId="0" fontId="6" fillId="7" borderId="0" xfId="0" applyFont="1" applyFill="1" applyAlignment="1">
      <alignment horizontal="left" vertical="center" wrapText="1"/>
    </xf>
    <xf numFmtId="0" fontId="0" fillId="7" borderId="0" xfId="0" applyFill="1" applyAlignment="1">
      <alignment horizontal="left" vertical="center"/>
    </xf>
    <xf numFmtId="0" fontId="6" fillId="3" borderId="0" xfId="0" applyFont="1" applyFill="1" applyAlignment="1">
      <alignment horizontal="left" vertical="center" wrapText="1"/>
    </xf>
    <xf numFmtId="0" fontId="6" fillId="7" borderId="0" xfId="0" applyFont="1" applyFill="1" applyAlignment="1">
      <alignment horizontal="left" vertical="center"/>
    </xf>
    <xf numFmtId="0" fontId="0" fillId="9" borderId="0" xfId="0" applyFont="1" applyFill="1" applyAlignment="1">
      <alignment vertical="center"/>
    </xf>
    <xf numFmtId="0" fontId="0" fillId="9" borderId="0" xfId="0" applyFont="1" applyFill="1" applyAlignment="1">
      <alignment horizontal="center" vertical="center"/>
    </xf>
    <xf numFmtId="0" fontId="0" fillId="25" borderId="0" xfId="0" applyFill="1" applyAlignment="1">
      <alignment vertical="center"/>
    </xf>
    <xf numFmtId="9" fontId="0" fillId="25" borderId="0" xfId="1" applyFont="1" applyFill="1" applyAlignment="1">
      <alignment horizontal="center" vertical="center"/>
    </xf>
    <xf numFmtId="0" fontId="0" fillId="3" borderId="0" xfId="0" applyFont="1" applyFill="1" applyAlignment="1">
      <alignment horizontal="left" vertical="center"/>
    </xf>
    <xf numFmtId="0" fontId="0" fillId="7" borderId="0" xfId="0" applyFill="1" applyAlignment="1">
      <alignment horizontal="center" vertical="center"/>
    </xf>
    <xf numFmtId="0" fontId="3" fillId="7" borderId="0" xfId="0" applyFont="1" applyFill="1" applyAlignment="1">
      <alignment vertical="center"/>
    </xf>
    <xf numFmtId="0" fontId="0" fillId="8" borderId="0" xfId="0" applyFill="1" applyAlignment="1">
      <alignment horizontal="center" vertical="center"/>
    </xf>
    <xf numFmtId="0" fontId="0" fillId="0" borderId="0" xfId="0" applyFill="1"/>
    <xf numFmtId="0" fontId="7" fillId="16" borderId="0" xfId="0" applyFont="1" applyFill="1" applyAlignment="1">
      <alignment horizontal="left" vertical="center" wrapText="1"/>
    </xf>
    <xf numFmtId="0" fontId="7" fillId="11" borderId="0" xfId="0" applyFont="1" applyFill="1" applyAlignment="1">
      <alignment horizontal="left" vertical="center" wrapText="1"/>
    </xf>
    <xf numFmtId="0" fontId="7" fillId="22" borderId="0" xfId="0" applyFont="1" applyFill="1" applyAlignment="1">
      <alignment horizontal="left" vertical="center" wrapText="1"/>
    </xf>
    <xf numFmtId="0" fontId="7" fillId="4" borderId="0" xfId="0" applyFont="1" applyFill="1" applyAlignment="1">
      <alignment horizontal="left" vertical="center" wrapText="1"/>
    </xf>
    <xf numFmtId="0" fontId="17" fillId="3" borderId="0" xfId="0" applyFont="1" applyFill="1" applyAlignment="1">
      <alignment vertical="center"/>
    </xf>
    <xf numFmtId="0" fontId="0" fillId="0" borderId="0" xfId="0" applyAlignment="1">
      <alignment wrapText="1"/>
    </xf>
    <xf numFmtId="0" fontId="3" fillId="4" borderId="0" xfId="0" applyFont="1" applyFill="1" applyAlignment="1">
      <alignment horizontal="right" vertical="center"/>
    </xf>
    <xf numFmtId="16" fontId="0" fillId="0" borderId="0" xfId="0" applyNumberFormat="1" applyFill="1"/>
    <xf numFmtId="0" fontId="13" fillId="0" borderId="0" xfId="0" applyFont="1" applyFill="1"/>
    <xf numFmtId="14" fontId="0" fillId="0" borderId="0" xfId="0" applyNumberFormat="1" applyFill="1"/>
    <xf numFmtId="0" fontId="0" fillId="0" borderId="0" xfId="0" applyFont="1" applyFill="1"/>
    <xf numFmtId="0" fontId="18" fillId="0" borderId="0" xfId="2" applyFont="1" applyFill="1" applyBorder="1" applyAlignment="1">
      <alignment vertical="top"/>
    </xf>
    <xf numFmtId="0" fontId="0" fillId="0" borderId="0" xfId="0" applyFill="1" applyAlignment="1">
      <alignment wrapText="1"/>
    </xf>
    <xf numFmtId="0" fontId="0" fillId="4" borderId="0" xfId="0" applyFill="1"/>
    <xf numFmtId="0" fontId="0" fillId="4" borderId="0" xfId="0" applyNumberFormat="1" applyFill="1"/>
    <xf numFmtId="11" fontId="0" fillId="0" borderId="0" xfId="0" applyNumberFormat="1"/>
    <xf numFmtId="0" fontId="0" fillId="7" borderId="0" xfId="0" applyFont="1" applyFill="1" applyAlignment="1">
      <alignment horizontal="left" vertical="center"/>
    </xf>
    <xf numFmtId="164" fontId="0" fillId="16" borderId="0" xfId="0" applyNumberFormat="1" applyFont="1" applyFill="1" applyAlignment="1">
      <alignment horizontal="center" vertical="center"/>
    </xf>
    <xf numFmtId="1" fontId="0" fillId="16" borderId="0" xfId="0" applyNumberFormat="1" applyFont="1" applyFill="1" applyAlignment="1">
      <alignment horizontal="center" vertical="center" wrapText="1"/>
    </xf>
    <xf numFmtId="0" fontId="0" fillId="3" borderId="0" xfId="0" applyFont="1" applyFill="1" applyAlignment="1">
      <alignment horizontal="center" vertical="center" wrapText="1"/>
    </xf>
    <xf numFmtId="0" fontId="0" fillId="16" borderId="0" xfId="0" applyFill="1" applyAlignment="1">
      <alignment horizontal="center" vertical="center"/>
    </xf>
    <xf numFmtId="2" fontId="0" fillId="27" borderId="0" xfId="0" applyNumberFormat="1" applyFill="1" applyAlignment="1">
      <alignment horizontal="center" vertical="center"/>
    </xf>
    <xf numFmtId="0" fontId="19" fillId="16" borderId="0" xfId="0" applyFont="1" applyFill="1" applyAlignment="1">
      <alignment horizontal="center" vertical="center"/>
    </xf>
    <xf numFmtId="0" fontId="0" fillId="2" borderId="0" xfId="0" applyFont="1" applyFill="1" applyAlignment="1">
      <alignment horizontal="center"/>
    </xf>
    <xf numFmtId="0" fontId="3" fillId="3" borderId="0" xfId="0" applyFont="1" applyFill="1" applyAlignment="1">
      <alignment horizontal="center"/>
    </xf>
    <xf numFmtId="0" fontId="19" fillId="11" borderId="0" xfId="0" applyFont="1" applyFill="1" applyAlignment="1">
      <alignment horizontal="center" vertical="center"/>
    </xf>
    <xf numFmtId="0" fontId="0" fillId="22" borderId="0" xfId="0" applyFill="1" applyAlignment="1">
      <alignment horizontal="center" vertical="center"/>
    </xf>
    <xf numFmtId="0" fontId="0" fillId="3" borderId="0" xfId="0" applyFill="1" applyAlignment="1">
      <alignment horizontal="left" vertical="center"/>
    </xf>
    <xf numFmtId="0" fontId="2" fillId="26" borderId="0" xfId="0" applyFont="1" applyFill="1" applyAlignment="1">
      <alignment horizontal="left" vertical="center"/>
    </xf>
    <xf numFmtId="0" fontId="12" fillId="9" borderId="0" xfId="0" applyFont="1" applyFill="1" applyAlignment="1">
      <alignment horizontal="left" vertical="center"/>
    </xf>
    <xf numFmtId="0" fontId="2" fillId="17" borderId="0" xfId="0" applyFont="1" applyFill="1" applyAlignment="1">
      <alignment horizontal="left" vertical="center"/>
    </xf>
    <xf numFmtId="0" fontId="2" fillId="6" borderId="0" xfId="0" applyFont="1" applyFill="1" applyAlignment="1">
      <alignment horizontal="left" vertical="center"/>
    </xf>
    <xf numFmtId="0" fontId="2" fillId="15" borderId="0" xfId="0" applyFont="1" applyFill="1" applyAlignment="1">
      <alignment horizontal="left" vertical="center"/>
    </xf>
    <xf numFmtId="0" fontId="2" fillId="21" borderId="0" xfId="0" applyFont="1" applyFill="1" applyAlignment="1">
      <alignment horizontal="left" vertical="center"/>
    </xf>
    <xf numFmtId="0" fontId="2" fillId="21" borderId="0" xfId="0" applyFont="1" applyFill="1" applyAlignment="1">
      <alignment horizontal="left"/>
    </xf>
    <xf numFmtId="0" fontId="3" fillId="4" borderId="0" xfId="0" applyFont="1" applyFill="1" applyAlignment="1">
      <alignment horizontal="center" vertical="center"/>
    </xf>
    <xf numFmtId="0" fontId="0" fillId="16" borderId="0" xfId="0" applyFont="1" applyFill="1" applyAlignment="1">
      <alignment horizontal="center" vertical="center" wrapText="1"/>
    </xf>
    <xf numFmtId="0" fontId="0" fillId="16" borderId="0" xfId="0" applyFill="1" applyAlignment="1">
      <alignment horizontal="right" vertical="center"/>
    </xf>
    <xf numFmtId="2" fontId="0" fillId="11" borderId="0" xfId="0" quotePrefix="1" applyNumberFormat="1" applyFill="1" applyAlignment="1">
      <alignment horizontal="center" vertical="center"/>
    </xf>
    <xf numFmtId="0" fontId="21" fillId="4" borderId="2" xfId="0" applyFont="1" applyFill="1" applyBorder="1"/>
    <xf numFmtId="0" fontId="21" fillId="4" borderId="3" xfId="0" applyFont="1" applyFill="1" applyBorder="1"/>
    <xf numFmtId="0" fontId="7" fillId="24" borderId="0" xfId="0" applyFont="1" applyFill="1" applyAlignment="1">
      <alignment horizontal="left" vertical="center" wrapText="1"/>
    </xf>
    <xf numFmtId="0" fontId="7" fillId="24" borderId="0" xfId="0" applyFont="1" applyFill="1" applyAlignment="1">
      <alignment vertical="center"/>
    </xf>
    <xf numFmtId="0" fontId="0" fillId="16" borderId="0" xfId="0" applyFill="1" applyAlignment="1">
      <alignment horizontal="left" vertical="center" wrapText="1"/>
    </xf>
    <xf numFmtId="0" fontId="0" fillId="16" borderId="0" xfId="0" applyFont="1" applyFill="1" applyAlignment="1">
      <alignment horizontal="left" vertical="center" wrapText="1"/>
    </xf>
    <xf numFmtId="0" fontId="3" fillId="4" borderId="0" xfId="0" applyFont="1" applyFill="1" applyAlignment="1">
      <alignment horizontal="left" vertical="center"/>
    </xf>
    <xf numFmtId="0" fontId="7" fillId="25" borderId="0" xfId="0" applyFont="1" applyFill="1" applyAlignment="1">
      <alignment horizontal="left" vertical="center" wrapText="1"/>
    </xf>
    <xf numFmtId="0" fontId="7" fillId="22" borderId="0" xfId="0" applyFont="1" applyFill="1" applyAlignment="1">
      <alignment horizontal="left" vertical="center" wrapText="1"/>
    </xf>
    <xf numFmtId="0" fontId="7" fillId="4" borderId="0" xfId="0" applyFont="1" applyFill="1" applyAlignment="1">
      <alignment horizontal="left" vertical="center" wrapText="1"/>
    </xf>
    <xf numFmtId="0" fontId="7" fillId="11" borderId="0" xfId="0" applyFont="1" applyFill="1" applyAlignment="1">
      <alignment horizontal="left" vertical="center" wrapText="1"/>
    </xf>
    <xf numFmtId="0" fontId="7" fillId="16" borderId="0" xfId="0" applyFont="1" applyFill="1" applyAlignment="1">
      <alignment horizontal="left" vertical="center" wrapText="1"/>
    </xf>
    <xf numFmtId="0" fontId="3" fillId="4" borderId="0" xfId="0" applyFont="1" applyFill="1" applyAlignment="1">
      <alignment horizontal="left"/>
    </xf>
    <xf numFmtId="0" fontId="7" fillId="3" borderId="0" xfId="0" applyFont="1" applyFill="1" applyAlignment="1">
      <alignment horizontal="left" vertical="center" wrapText="1"/>
    </xf>
    <xf numFmtId="3" fontId="0" fillId="0" borderId="0" xfId="0" applyNumberFormat="1"/>
    <xf numFmtId="18" fontId="0" fillId="0" borderId="0" xfId="0" applyNumberFormat="1"/>
  </cellXfs>
  <cellStyles count="3">
    <cellStyle name="Normal" xfId="0" builtinId="0"/>
    <cellStyle name="Normal 3" xfId="2"/>
    <cellStyle name="Percent" xfId="1" builtinId="5"/>
  </cellStyles>
  <dxfs count="0"/>
  <tableStyles count="0" defaultTableStyle="TableStyleMedium9" defaultPivotStyle="PivotStyleLight16"/>
  <colors>
    <mruColors>
      <color rgb="FF00B451"/>
      <color rgb="FF009ED6"/>
      <color rgb="FFE757D6"/>
      <color rgb="FFFFDD71"/>
      <color rgb="FFFF6A47"/>
      <color rgb="FFFFD653"/>
      <color rgb="FF00863D"/>
      <color rgb="FFECCCCA"/>
      <color rgb="FFFFE593"/>
      <color rgb="FFFFEEB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hartsheet" Target="chartsheets/sheet4.xml"/><Relationship Id="rId13" Type="http://schemas.openxmlformats.org/officeDocument/2006/relationships/externalLink" Target="externalLinks/externalLink1.xml"/><Relationship Id="rId3" Type="http://schemas.openxmlformats.org/officeDocument/2006/relationships/worksheet" Target="worksheets/sheet2.xml"/><Relationship Id="rId7" Type="http://schemas.openxmlformats.org/officeDocument/2006/relationships/chartsheet" Target="chartsheets/sheet3.xml"/><Relationship Id="rId12"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1.xml"/><Relationship Id="rId16" Type="http://schemas.openxmlformats.org/officeDocument/2006/relationships/sharedStrings" Target="sharedStrings.xml"/><Relationship Id="rId1" Type="http://schemas.openxmlformats.org/officeDocument/2006/relationships/chartsheet" Target="chartsheets/sheet1.xml"/><Relationship Id="rId6" Type="http://schemas.openxmlformats.org/officeDocument/2006/relationships/chartsheet" Target="chartsheets/sheet2.xml"/><Relationship Id="rId11" Type="http://schemas.openxmlformats.org/officeDocument/2006/relationships/worksheet" Target="worksheets/sheet6.xml"/><Relationship Id="rId5" Type="http://schemas.openxmlformats.org/officeDocument/2006/relationships/worksheet" Target="worksheets/sheet4.xml"/><Relationship Id="rId15" Type="http://schemas.openxmlformats.org/officeDocument/2006/relationships/styles" Target="styles.xml"/><Relationship Id="rId10" Type="http://schemas.openxmlformats.org/officeDocument/2006/relationships/worksheet" Target="worksheets/sheet5.xml"/><Relationship Id="rId4" Type="http://schemas.openxmlformats.org/officeDocument/2006/relationships/worksheet" Target="worksheets/sheet3.xml"/><Relationship Id="rId9" Type="http://schemas.openxmlformats.org/officeDocument/2006/relationships/chartsheet" Target="chartsheets/sheet5.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2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31.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2.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r>
              <a:rPr lang="en-US"/>
              <a:t>Average resilience levels and and self-assessed  adequacy and importance of the indicators</a:t>
            </a:r>
          </a:p>
        </c:rich>
      </c:tx>
      <c:overlay val="0"/>
    </c:title>
    <c:autoTitleDeleted val="0"/>
    <c:plotArea>
      <c:layout/>
      <c:barChart>
        <c:barDir val="col"/>
        <c:grouping val="clustered"/>
        <c:varyColors val="0"/>
        <c:ser>
          <c:idx val="1"/>
          <c:order val="3"/>
          <c:tx>
            <c:v>Self-assessed importance</c:v>
          </c:tx>
          <c:spPr>
            <a:solidFill>
              <a:srgbClr val="00B0F0"/>
            </a:solidFill>
          </c:spPr>
          <c:invertIfNegative val="0"/>
          <c:cat>
            <c:strRef>
              <c:f>('4. Resilience levels'!$D$20:$D$24,'4. Resilience levels'!$D$28:$D$29,'4. Resilience levels'!$D$31,'4. Resilience levels'!$D$33,'4. Resilience levels'!$D$35:$D$36,'4. Resilience levels'!$D$44,'4. Resilience levels'!$D$50:$D$51,'4. Resilience levels'!$D$58:$D$65,'4. Resilience levels'!$D$68:$D$69,'4. Resilience levels'!$D$73:$D$77,'4. Resilience levels'!$D$81)</c:f>
              <c:strCache>
                <c:ptCount val="30"/>
                <c:pt idx="0">
                  <c:v>Hosehold</c:v>
                </c:pt>
                <c:pt idx="1">
                  <c:v>Production types</c:v>
                </c:pt>
                <c:pt idx="2">
                  <c:v>Aquaculte</c:v>
                </c:pt>
                <c:pt idx="3">
                  <c:v>Crops</c:v>
                </c:pt>
                <c:pt idx="4">
                  <c:v>Livestock practices</c:v>
                </c:pt>
                <c:pt idx="5">
                  <c:v>Utilisation of new varieties and breeds</c:v>
                </c:pt>
                <c:pt idx="6">
                  <c:v>Trees and agroforestry</c:v>
                </c:pt>
                <c:pt idx="7">
                  <c:v>Record keeping</c:v>
                </c:pt>
                <c:pt idx="8">
                  <c:v>Access to information</c:v>
                </c:pt>
                <c:pt idx="9">
                  <c:v>Pest managemnet practices</c:v>
                </c:pt>
                <c:pt idx="10">
                  <c:v>Synthetic pesticides use</c:v>
                </c:pt>
                <c:pt idx="11">
                  <c:v>Major productive assets</c:v>
                </c:pt>
                <c:pt idx="12">
                  <c:v>Main expenditures</c:v>
                </c:pt>
                <c:pt idx="13">
                  <c:v>Income sources</c:v>
                </c:pt>
                <c:pt idx="14">
                  <c:v>Access to water</c:v>
                </c:pt>
                <c:pt idx="15">
                  <c:v>Water conservation techniques and practices</c:v>
                </c:pt>
                <c:pt idx="16">
                  <c:v>Water quality</c:v>
                </c:pt>
                <c:pt idx="17">
                  <c:v>Land access</c:v>
                </c:pt>
                <c:pt idx="18">
                  <c:v>Soil quality and land degradation</c:v>
                </c:pt>
                <c:pt idx="19">
                  <c:v>Land management practices</c:v>
                </c:pt>
                <c:pt idx="20">
                  <c:v>Leguminous plants</c:v>
                </c:pt>
                <c:pt idx="21">
                  <c:v>Buffer zones</c:v>
                </c:pt>
                <c:pt idx="22">
                  <c:v>Fertilizers</c:v>
                </c:pt>
                <c:pt idx="23">
                  <c:v>Weed species and managemet</c:v>
                </c:pt>
                <c:pt idx="24">
                  <c:v>Group membership</c:v>
                </c:pt>
                <c:pt idx="25">
                  <c:v>Meals</c:v>
                </c:pt>
                <c:pt idx="26">
                  <c:v>Food security (HH-BAT)</c:v>
                </c:pt>
                <c:pt idx="27">
                  <c:v>Displacement and resetlement (HH-BAT)</c:v>
                </c:pt>
                <c:pt idx="28">
                  <c:v>Disturbances</c:v>
                </c:pt>
                <c:pt idx="29">
                  <c:v>Household decision-making</c:v>
                </c:pt>
              </c:strCache>
            </c:strRef>
          </c:cat>
          <c:val>
            <c:numRef>
              <c:f>('4. Resilience levels'!$H$20:$H$24,'4. Resilience levels'!$H$28:$H$29,'4. Resilience levels'!$H$31,'4. Resilience levels'!$H$33,'4. Resilience levels'!$H$35:$H$36,'4. Resilience levels'!$H$44,'4. Resilience levels'!$H$50:$H$51,'4. Resilience levels'!$H$58:$H$65,'4. Resilience levels'!$H$68:$H$69,'4. Resilience levels'!$H$73:$H$77,'4. Resilience levels'!$H$81)</c:f>
              <c:numCache>
                <c:formatCode>0.00</c:formatCode>
                <c:ptCount val="30"/>
                <c:pt idx="0">
                  <c:v>1.6276041666666667</c:v>
                </c:pt>
                <c:pt idx="1">
                  <c:v>1.6796875</c:v>
                </c:pt>
                <c:pt idx="2">
                  <c:v>0</c:v>
                </c:pt>
                <c:pt idx="3">
                  <c:v>1.5625</c:v>
                </c:pt>
                <c:pt idx="4">
                  <c:v>1.3732394366197183</c:v>
                </c:pt>
                <c:pt idx="5">
                  <c:v>2.7213541666666665</c:v>
                </c:pt>
                <c:pt idx="6">
                  <c:v>1.6861979166666667</c:v>
                </c:pt>
                <c:pt idx="7">
                  <c:v>4.244791666666667</c:v>
                </c:pt>
                <c:pt idx="8">
                  <c:v>3.5916666666666601</c:v>
                </c:pt>
                <c:pt idx="9">
                  <c:v>1.8848167539267016</c:v>
                </c:pt>
                <c:pt idx="10">
                  <c:v>3.629032258064516</c:v>
                </c:pt>
                <c:pt idx="11">
                  <c:v>1.4986910994764397</c:v>
                </c:pt>
                <c:pt idx="12">
                  <c:v>0</c:v>
                </c:pt>
                <c:pt idx="13">
                  <c:v>1.3932291666666667</c:v>
                </c:pt>
                <c:pt idx="14">
                  <c:v>1.796875</c:v>
                </c:pt>
                <c:pt idx="15">
                  <c:v>2.2395833333333335</c:v>
                </c:pt>
                <c:pt idx="16">
                  <c:v>1.9270833333333333</c:v>
                </c:pt>
                <c:pt idx="17">
                  <c:v>2.9752604166666665</c:v>
                </c:pt>
                <c:pt idx="18">
                  <c:v>2.67578125</c:v>
                </c:pt>
                <c:pt idx="19">
                  <c:v>2.3111979166666665</c:v>
                </c:pt>
                <c:pt idx="20">
                  <c:v>2.7604166666666665</c:v>
                </c:pt>
                <c:pt idx="21">
                  <c:v>7.1875</c:v>
                </c:pt>
                <c:pt idx="22">
                  <c:v>3.5598958333333233</c:v>
                </c:pt>
                <c:pt idx="23">
                  <c:v>2.8841145833333335</c:v>
                </c:pt>
                <c:pt idx="24">
                  <c:v>3.7817708333333218</c:v>
                </c:pt>
                <c:pt idx="25">
                  <c:v>1.3020833333333333</c:v>
                </c:pt>
                <c:pt idx="26">
                  <c:v>0</c:v>
                </c:pt>
                <c:pt idx="27">
                  <c:v>0</c:v>
                </c:pt>
                <c:pt idx="28">
                  <c:v>2.3563968668407309</c:v>
                </c:pt>
                <c:pt idx="29">
                  <c:v>1.4463350785340314</c:v>
                </c:pt>
              </c:numCache>
            </c:numRef>
          </c:val>
        </c:ser>
        <c:dLbls>
          <c:showLegendKey val="0"/>
          <c:showVal val="0"/>
          <c:showCatName val="0"/>
          <c:showSerName val="0"/>
          <c:showPercent val="0"/>
          <c:showBubbleSize val="0"/>
        </c:dLbls>
        <c:gapWidth val="150"/>
        <c:axId val="292080032"/>
        <c:axId val="292077288"/>
        <c:extLst>
          <c:ext xmlns:c15="http://schemas.microsoft.com/office/drawing/2012/chart" uri="{02D57815-91ED-43cb-92C2-25804820EDAC}">
            <c15:filteredBarSeries>
              <c15:ser>
                <c:idx val="2"/>
                <c:order val="0"/>
                <c:tx>
                  <c:v>Series1</c:v>
                </c:tx>
                <c:spPr>
                  <a:solidFill>
                    <a:srgbClr val="00B0F0"/>
                  </a:solidFill>
                  <a:ln>
                    <a:solidFill>
                      <a:srgbClr val="4F81BD"/>
                    </a:solidFill>
                  </a:ln>
                </c:spPr>
                <c:invertIfNegative val="0"/>
                <c:cat>
                  <c:strRef>
                    <c:extLst>
                      <c:ext uri="{02D57815-91ED-43cb-92C2-25804820EDAC}">
                        <c15:formulaRef>
                          <c15:sqref>('4. Resilience levels'!$D$20:$D$24,'4. Resilience levels'!$D$28:$D$29,'4. Resilience levels'!$D$31,'4. Resilience levels'!$D$33,'4. Resilience levels'!$D$35:$D$36,'4. Resilience levels'!$D$44,'4. Resilience levels'!$D$50:$D$51,'4. Resilience levels'!$D$58:$D$65,'4. Resilience levels'!$D$68:$D$69,'4. Resilience levels'!$D$73:$D$77,'4. Resilience levels'!$D$81)</c15:sqref>
                        </c15:formulaRef>
                      </c:ext>
                    </c:extLst>
                    <c:strCache>
                      <c:ptCount val="30"/>
                      <c:pt idx="0">
                        <c:v>Hosehold</c:v>
                      </c:pt>
                      <c:pt idx="1">
                        <c:v>Production types</c:v>
                      </c:pt>
                      <c:pt idx="2">
                        <c:v>Aquaculte</c:v>
                      </c:pt>
                      <c:pt idx="3">
                        <c:v>Crops</c:v>
                      </c:pt>
                      <c:pt idx="4">
                        <c:v>Livestock practices</c:v>
                      </c:pt>
                      <c:pt idx="5">
                        <c:v>Utilisation of new varieties and breeds</c:v>
                      </c:pt>
                      <c:pt idx="6">
                        <c:v>Trees and agroforestry</c:v>
                      </c:pt>
                      <c:pt idx="7">
                        <c:v>Record keeping</c:v>
                      </c:pt>
                      <c:pt idx="8">
                        <c:v>Access to information</c:v>
                      </c:pt>
                      <c:pt idx="9">
                        <c:v>Pest managemnet practices</c:v>
                      </c:pt>
                      <c:pt idx="10">
                        <c:v>Synthetic pesticides use</c:v>
                      </c:pt>
                      <c:pt idx="11">
                        <c:v>Major productive assets</c:v>
                      </c:pt>
                      <c:pt idx="12">
                        <c:v>Main expenditures</c:v>
                      </c:pt>
                      <c:pt idx="13">
                        <c:v>Income sources</c:v>
                      </c:pt>
                      <c:pt idx="14">
                        <c:v>Access to water</c:v>
                      </c:pt>
                      <c:pt idx="15">
                        <c:v>Water conservation techniques and practices</c:v>
                      </c:pt>
                      <c:pt idx="16">
                        <c:v>Water quality</c:v>
                      </c:pt>
                      <c:pt idx="17">
                        <c:v>Land access</c:v>
                      </c:pt>
                      <c:pt idx="18">
                        <c:v>Soil quality and land degradation</c:v>
                      </c:pt>
                      <c:pt idx="19">
                        <c:v>Land management practices</c:v>
                      </c:pt>
                      <c:pt idx="20">
                        <c:v>Leguminous plants</c:v>
                      </c:pt>
                      <c:pt idx="21">
                        <c:v>Buffer zones</c:v>
                      </c:pt>
                      <c:pt idx="22">
                        <c:v>Fertilizers</c:v>
                      </c:pt>
                      <c:pt idx="23">
                        <c:v>Weed species and managemet</c:v>
                      </c:pt>
                      <c:pt idx="24">
                        <c:v>Group membership</c:v>
                      </c:pt>
                      <c:pt idx="25">
                        <c:v>Meals</c:v>
                      </c:pt>
                      <c:pt idx="26">
                        <c:v>Food security (HH-BAT)</c:v>
                      </c:pt>
                      <c:pt idx="27">
                        <c:v>Displacement and resetlement (HH-BAT)</c:v>
                      </c:pt>
                      <c:pt idx="28">
                        <c:v>Disturbances</c:v>
                      </c:pt>
                      <c:pt idx="29">
                        <c:v>Household decision-making</c:v>
                      </c:pt>
                    </c:strCache>
                  </c:strRef>
                </c:cat>
                <c:val>
                  <c:numRef>
                    <c:extLst>
                      <c:ext uri="{02D57815-91ED-43cb-92C2-25804820EDAC}">
                        <c15:formulaRef>
                          <c15:sqref>('4. Resilience levels'!$E$20:$E$24,'4. Resilience levels'!$E$28:$E$29,'4. Resilience levels'!$E$31,'4. Resilience levels'!$E$33,'4. Resilience levels'!$E$35:$E$36,'4. Resilience levels'!$E$44,'4. Resilience levels'!$E$50:$E$51,'4. Resilience levels'!$E$58:$E$65,'4. Resilience levels'!$E$68:$E$69,'4. Resilience levels'!$E$73:$E$77,'4. Resilience levels'!$E$81)</c15:sqref>
                        </c15:formulaRef>
                      </c:ext>
                    </c:extLst>
                    <c:numCache>
                      <c:formatCode>General</c:formatCode>
                      <c:ptCount val="30"/>
                    </c:numCache>
                  </c:numRef>
                </c:val>
              </c15:ser>
            </c15:filteredBarSeries>
          </c:ext>
        </c:extLst>
      </c:barChart>
      <c:lineChart>
        <c:grouping val="standard"/>
        <c:varyColors val="0"/>
        <c:ser>
          <c:idx val="0"/>
          <c:order val="1"/>
          <c:tx>
            <c:v>Academic Score</c:v>
          </c:tx>
          <c:spPr>
            <a:ln>
              <a:solidFill>
                <a:srgbClr val="FFC000"/>
              </a:solidFill>
            </a:ln>
          </c:spPr>
          <c:marker>
            <c:symbol val="none"/>
          </c:marker>
          <c:cat>
            <c:strRef>
              <c:f>('4. Resilience levels'!$D$20:$D$24,'4. Resilience levels'!$D$28:$D$29,'4. Resilience levels'!$D$31,'4. Resilience levels'!$D$33,'4. Resilience levels'!$D$35:$D$36,'4. Resilience levels'!$D$44,'4. Resilience levels'!$D$50:$D$51,'4. Resilience levels'!$D$58:$D$65,'4. Resilience levels'!$D$68:$D$69,'4. Resilience levels'!$D$73:$D$77,'4. Resilience levels'!$D$81)</c:f>
              <c:strCache>
                <c:ptCount val="30"/>
                <c:pt idx="0">
                  <c:v>Hosehold</c:v>
                </c:pt>
                <c:pt idx="1">
                  <c:v>Production types</c:v>
                </c:pt>
                <c:pt idx="2">
                  <c:v>Aquaculte</c:v>
                </c:pt>
                <c:pt idx="3">
                  <c:v>Crops</c:v>
                </c:pt>
                <c:pt idx="4">
                  <c:v>Livestock practices</c:v>
                </c:pt>
                <c:pt idx="5">
                  <c:v>Utilisation of new varieties and breeds</c:v>
                </c:pt>
                <c:pt idx="6">
                  <c:v>Trees and agroforestry</c:v>
                </c:pt>
                <c:pt idx="7">
                  <c:v>Record keeping</c:v>
                </c:pt>
                <c:pt idx="8">
                  <c:v>Access to information</c:v>
                </c:pt>
                <c:pt idx="9">
                  <c:v>Pest managemnet practices</c:v>
                </c:pt>
                <c:pt idx="10">
                  <c:v>Synthetic pesticides use</c:v>
                </c:pt>
                <c:pt idx="11">
                  <c:v>Major productive assets</c:v>
                </c:pt>
                <c:pt idx="12">
                  <c:v>Main expenditures</c:v>
                </c:pt>
                <c:pt idx="13">
                  <c:v>Income sources</c:v>
                </c:pt>
                <c:pt idx="14">
                  <c:v>Access to water</c:v>
                </c:pt>
                <c:pt idx="15">
                  <c:v>Water conservation techniques and practices</c:v>
                </c:pt>
                <c:pt idx="16">
                  <c:v>Water quality</c:v>
                </c:pt>
                <c:pt idx="17">
                  <c:v>Land access</c:v>
                </c:pt>
                <c:pt idx="18">
                  <c:v>Soil quality and land degradation</c:v>
                </c:pt>
                <c:pt idx="19">
                  <c:v>Land management practices</c:v>
                </c:pt>
                <c:pt idx="20">
                  <c:v>Leguminous plants</c:v>
                </c:pt>
                <c:pt idx="21">
                  <c:v>Buffer zones</c:v>
                </c:pt>
                <c:pt idx="22">
                  <c:v>Fertilizers</c:v>
                </c:pt>
                <c:pt idx="23">
                  <c:v>Weed species and managemet</c:v>
                </c:pt>
                <c:pt idx="24">
                  <c:v>Group membership</c:v>
                </c:pt>
                <c:pt idx="25">
                  <c:v>Meals</c:v>
                </c:pt>
                <c:pt idx="26">
                  <c:v>Food security (HH-BAT)</c:v>
                </c:pt>
                <c:pt idx="27">
                  <c:v>Displacement and resetlement (HH-BAT)</c:v>
                </c:pt>
                <c:pt idx="28">
                  <c:v>Disturbances</c:v>
                </c:pt>
                <c:pt idx="29">
                  <c:v>Household decision-making</c:v>
                </c:pt>
              </c:strCache>
            </c:strRef>
          </c:cat>
          <c:val>
            <c:numRef>
              <c:f>('4. Resilience levels'!$F$20:$F$24,'4. Resilience levels'!$F$28:$F$29,'4. Resilience levels'!$F$31,'4. Resilience levels'!$F$33,'4. Resilience levels'!$F$35:$F$36,'4. Resilience levels'!$F$44,'4. Resilience levels'!$F$50:$F$51,'4. Resilience levels'!$F$58:$F$65,'4. Resilience levels'!$F$68:$F$69,'4. Resilience levels'!$F$73:$F$77,'4. Resilience levels'!$F$81)</c:f>
              <c:numCache>
                <c:formatCode>0.00</c:formatCode>
                <c:ptCount val="30"/>
                <c:pt idx="0">
                  <c:v>6.3898437499999945</c:v>
                </c:pt>
                <c:pt idx="1">
                  <c:v>6.811197916666667</c:v>
                </c:pt>
                <c:pt idx="2">
                  <c:v>0</c:v>
                </c:pt>
                <c:pt idx="3">
                  <c:v>5.3838541666666702</c:v>
                </c:pt>
                <c:pt idx="4">
                  <c:v>1.3763020833333333</c:v>
                </c:pt>
                <c:pt idx="5">
                  <c:v>7.057291666666667</c:v>
                </c:pt>
                <c:pt idx="6">
                  <c:v>3.6138020833333475</c:v>
                </c:pt>
                <c:pt idx="7">
                  <c:v>4.006510416666667</c:v>
                </c:pt>
                <c:pt idx="8">
                  <c:v>5.5679687499999995</c:v>
                </c:pt>
                <c:pt idx="9">
                  <c:v>7.2402088772845952</c:v>
                </c:pt>
                <c:pt idx="10">
                  <c:v>8.3242424242424224</c:v>
                </c:pt>
                <c:pt idx="11">
                  <c:v>9.9921465968586389</c:v>
                </c:pt>
                <c:pt idx="12">
                  <c:v>0</c:v>
                </c:pt>
                <c:pt idx="13">
                  <c:v>7.213541666666667</c:v>
                </c:pt>
                <c:pt idx="14">
                  <c:v>5.15625</c:v>
                </c:pt>
                <c:pt idx="15">
                  <c:v>5.669270833333333</c:v>
                </c:pt>
                <c:pt idx="16">
                  <c:v>0.60416666666666663</c:v>
                </c:pt>
                <c:pt idx="17">
                  <c:v>4.3848958333333412</c:v>
                </c:pt>
                <c:pt idx="18">
                  <c:v>2.3541666666666665</c:v>
                </c:pt>
                <c:pt idx="19">
                  <c:v>9.28515625</c:v>
                </c:pt>
                <c:pt idx="20">
                  <c:v>9.453125</c:v>
                </c:pt>
                <c:pt idx="21">
                  <c:v>4.270833333333333</c:v>
                </c:pt>
                <c:pt idx="22">
                  <c:v>4.3263020833333341</c:v>
                </c:pt>
                <c:pt idx="23">
                  <c:v>3.6197916666666665</c:v>
                </c:pt>
                <c:pt idx="24">
                  <c:v>2.593229166666672</c:v>
                </c:pt>
                <c:pt idx="25">
                  <c:v>2.2891246684350133</c:v>
                </c:pt>
                <c:pt idx="26">
                  <c:v>2.1328125</c:v>
                </c:pt>
                <c:pt idx="27">
                  <c:v>9.4356770833333314</c:v>
                </c:pt>
                <c:pt idx="28">
                  <c:v>7.535248041775457</c:v>
                </c:pt>
                <c:pt idx="29">
                  <c:v>6.5146596858638741</c:v>
                </c:pt>
              </c:numCache>
            </c:numRef>
          </c:val>
          <c:smooth val="0"/>
        </c:ser>
        <c:dLbls>
          <c:showLegendKey val="0"/>
          <c:showVal val="0"/>
          <c:showCatName val="0"/>
          <c:showSerName val="0"/>
          <c:showPercent val="0"/>
          <c:showBubbleSize val="0"/>
        </c:dLbls>
        <c:marker val="1"/>
        <c:smooth val="0"/>
        <c:axId val="292080032"/>
        <c:axId val="292077288"/>
      </c:lineChart>
      <c:lineChart>
        <c:grouping val="standard"/>
        <c:varyColors val="0"/>
        <c:ser>
          <c:idx val="3"/>
          <c:order val="2"/>
          <c:tx>
            <c:v>Self-assessed adequacy</c:v>
          </c:tx>
          <c:marker>
            <c:symbol val="circle"/>
            <c:size val="6"/>
            <c:spPr>
              <a:solidFill>
                <a:srgbClr val="7030A0"/>
              </a:solidFill>
            </c:spPr>
          </c:marker>
          <c:cat>
            <c:strRef>
              <c:f>('4. Resilience levels'!$D$20:$D$24,'4. Resilience levels'!$D$28:$D$29,'4. Resilience levels'!$D$31,'4. Resilience levels'!$D$33,'4. Resilience levels'!$D$35:$D$36,'4. Resilience levels'!$D$44,'4. Resilience levels'!$D$50:$D$51,'4. Resilience levels'!$D$58:$D$65,'4. Resilience levels'!$D$68:$D$69,'4. Resilience levels'!$D$73:$D$77,'4. Resilience levels'!$D$81)</c:f>
              <c:strCache>
                <c:ptCount val="30"/>
                <c:pt idx="0">
                  <c:v>Hosehold</c:v>
                </c:pt>
                <c:pt idx="1">
                  <c:v>Production types</c:v>
                </c:pt>
                <c:pt idx="2">
                  <c:v>Aquaculte</c:v>
                </c:pt>
                <c:pt idx="3">
                  <c:v>Crops</c:v>
                </c:pt>
                <c:pt idx="4">
                  <c:v>Livestock practices</c:v>
                </c:pt>
                <c:pt idx="5">
                  <c:v>Utilisation of new varieties and breeds</c:v>
                </c:pt>
                <c:pt idx="6">
                  <c:v>Trees and agroforestry</c:v>
                </c:pt>
                <c:pt idx="7">
                  <c:v>Record keeping</c:v>
                </c:pt>
                <c:pt idx="8">
                  <c:v>Access to information</c:v>
                </c:pt>
                <c:pt idx="9">
                  <c:v>Pest managemnet practices</c:v>
                </c:pt>
                <c:pt idx="10">
                  <c:v>Synthetic pesticides use</c:v>
                </c:pt>
                <c:pt idx="11">
                  <c:v>Major productive assets</c:v>
                </c:pt>
                <c:pt idx="12">
                  <c:v>Main expenditures</c:v>
                </c:pt>
                <c:pt idx="13">
                  <c:v>Income sources</c:v>
                </c:pt>
                <c:pt idx="14">
                  <c:v>Access to water</c:v>
                </c:pt>
                <c:pt idx="15">
                  <c:v>Water conservation techniques and practices</c:v>
                </c:pt>
                <c:pt idx="16">
                  <c:v>Water quality</c:v>
                </c:pt>
                <c:pt idx="17">
                  <c:v>Land access</c:v>
                </c:pt>
                <c:pt idx="18">
                  <c:v>Soil quality and land degradation</c:v>
                </c:pt>
                <c:pt idx="19">
                  <c:v>Land management practices</c:v>
                </c:pt>
                <c:pt idx="20">
                  <c:v>Leguminous plants</c:v>
                </c:pt>
                <c:pt idx="21">
                  <c:v>Buffer zones</c:v>
                </c:pt>
                <c:pt idx="22">
                  <c:v>Fertilizers</c:v>
                </c:pt>
                <c:pt idx="23">
                  <c:v>Weed species and managemet</c:v>
                </c:pt>
                <c:pt idx="24">
                  <c:v>Group membership</c:v>
                </c:pt>
                <c:pt idx="25">
                  <c:v>Meals</c:v>
                </c:pt>
                <c:pt idx="26">
                  <c:v>Food security (HH-BAT)</c:v>
                </c:pt>
                <c:pt idx="27">
                  <c:v>Displacement and resetlement (HH-BAT)</c:v>
                </c:pt>
                <c:pt idx="28">
                  <c:v>Disturbances</c:v>
                </c:pt>
                <c:pt idx="29">
                  <c:v>Household decision-making</c:v>
                </c:pt>
              </c:strCache>
            </c:strRef>
          </c:cat>
          <c:val>
            <c:numRef>
              <c:f>('4. Resilience levels'!$G$20:$G$24,'4. Resilience levels'!$G$28:$G$29,'4. Resilience levels'!$G$31,'4. Resilience levels'!$G$33,'4. Resilience levels'!$G$35:$G$36,'4. Resilience levels'!$G$44,'4. Resilience levels'!$G$50:$G$51,'4. Resilience levels'!$G$58:$G$65,'4. Resilience levels'!$G$68:$G$69,'4. Resilience levels'!$G$73:$G$77,'4. Resilience levels'!$G$81)</c:f>
              <c:numCache>
                <c:formatCode>0.00</c:formatCode>
                <c:ptCount val="30"/>
                <c:pt idx="0">
                  <c:v>7.272135416666667</c:v>
                </c:pt>
                <c:pt idx="1">
                  <c:v>4.53125</c:v>
                </c:pt>
                <c:pt idx="2">
                  <c:v>0</c:v>
                </c:pt>
                <c:pt idx="3">
                  <c:v>4.205729166666667</c:v>
                </c:pt>
                <c:pt idx="4">
                  <c:v>2.5938967136150235</c:v>
                </c:pt>
                <c:pt idx="5">
                  <c:v>3.53515625</c:v>
                </c:pt>
                <c:pt idx="6">
                  <c:v>5.475260416666667</c:v>
                </c:pt>
                <c:pt idx="7">
                  <c:v>0.33203125</c:v>
                </c:pt>
                <c:pt idx="8">
                  <c:v>2.475260416666659</c:v>
                </c:pt>
                <c:pt idx="9">
                  <c:v>3.2264397905759163</c:v>
                </c:pt>
                <c:pt idx="10">
                  <c:v>1.7741935483870968</c:v>
                </c:pt>
                <c:pt idx="11">
                  <c:v>3.8612565445026177</c:v>
                </c:pt>
                <c:pt idx="12">
                  <c:v>0</c:v>
                </c:pt>
                <c:pt idx="13">
                  <c:v>4.290364583333333</c:v>
                </c:pt>
                <c:pt idx="14">
                  <c:v>3.61328125</c:v>
                </c:pt>
                <c:pt idx="15">
                  <c:v>2.0442708333333335</c:v>
                </c:pt>
                <c:pt idx="16">
                  <c:v>6.2835978835978636</c:v>
                </c:pt>
                <c:pt idx="17">
                  <c:v>5.364583333333333</c:v>
                </c:pt>
                <c:pt idx="18">
                  <c:v>5.436197916666667</c:v>
                </c:pt>
                <c:pt idx="19">
                  <c:v>4.134114583333333</c:v>
                </c:pt>
                <c:pt idx="20">
                  <c:v>4.348958333333333</c:v>
                </c:pt>
                <c:pt idx="21">
                  <c:v>1.58203125</c:v>
                </c:pt>
                <c:pt idx="22">
                  <c:v>0.84296875000000171</c:v>
                </c:pt>
                <c:pt idx="23">
                  <c:v>4.388020833333333</c:v>
                </c:pt>
                <c:pt idx="24">
                  <c:v>2.6200520833333312</c:v>
                </c:pt>
                <c:pt idx="25">
                  <c:v>3.1901041666666665</c:v>
                </c:pt>
                <c:pt idx="26">
                  <c:v>0</c:v>
                </c:pt>
                <c:pt idx="27">
                  <c:v>0</c:v>
                </c:pt>
                <c:pt idx="28">
                  <c:v>4.0339425587467366</c:v>
                </c:pt>
                <c:pt idx="29">
                  <c:v>7.329842931937173</c:v>
                </c:pt>
              </c:numCache>
            </c:numRef>
          </c:val>
          <c:smooth val="0"/>
        </c:ser>
        <c:dLbls>
          <c:showLegendKey val="0"/>
          <c:showVal val="0"/>
          <c:showCatName val="0"/>
          <c:showSerName val="0"/>
          <c:showPercent val="0"/>
          <c:showBubbleSize val="0"/>
        </c:dLbls>
        <c:marker val="1"/>
        <c:smooth val="0"/>
        <c:axId val="292076896"/>
        <c:axId val="292078856"/>
      </c:lineChart>
      <c:catAx>
        <c:axId val="292080032"/>
        <c:scaling>
          <c:orientation val="minMax"/>
        </c:scaling>
        <c:delete val="0"/>
        <c:axPos val="b"/>
        <c:numFmt formatCode="General" sourceLinked="0"/>
        <c:majorTickMark val="out"/>
        <c:minorTickMark val="none"/>
        <c:tickLblPos val="nextTo"/>
        <c:txPr>
          <a:bodyPr/>
          <a:lstStyle/>
          <a:p>
            <a:pPr>
              <a:defRPr sz="900"/>
            </a:pPr>
            <a:endParaRPr lang="en-US"/>
          </a:p>
        </c:txPr>
        <c:crossAx val="292077288"/>
        <c:crosses val="autoZero"/>
        <c:auto val="1"/>
        <c:lblAlgn val="ctr"/>
        <c:lblOffset val="100"/>
        <c:noMultiLvlLbl val="0"/>
      </c:catAx>
      <c:valAx>
        <c:axId val="292077288"/>
        <c:scaling>
          <c:orientation val="minMax"/>
          <c:max val="10"/>
        </c:scaling>
        <c:delete val="0"/>
        <c:axPos val="l"/>
        <c:majorGridlines>
          <c:spPr>
            <a:ln>
              <a:solidFill>
                <a:schemeClr val="bg1">
                  <a:lumMod val="85000"/>
                </a:schemeClr>
              </a:solidFill>
              <a:prstDash val="sysDot"/>
            </a:ln>
          </c:spPr>
        </c:majorGridlines>
        <c:title>
          <c:tx>
            <c:rich>
              <a:bodyPr rot="-5400000" vert="horz"/>
              <a:lstStyle/>
              <a:p>
                <a:pPr>
                  <a:defRPr/>
                </a:pPr>
                <a:r>
                  <a:rPr lang="en-US"/>
                  <a:t>Academic score &amp; Self-assessed adequacy</a:t>
                </a:r>
              </a:p>
            </c:rich>
          </c:tx>
          <c:overlay val="0"/>
        </c:title>
        <c:numFmt formatCode="0.00" sourceLinked="1"/>
        <c:majorTickMark val="out"/>
        <c:minorTickMark val="none"/>
        <c:tickLblPos val="nextTo"/>
        <c:crossAx val="292080032"/>
        <c:crosses val="autoZero"/>
        <c:crossBetween val="between"/>
        <c:majorUnit val="5"/>
        <c:minorUnit val="4.0000000000000022E-2"/>
      </c:valAx>
      <c:valAx>
        <c:axId val="292078856"/>
        <c:scaling>
          <c:orientation val="maxMin"/>
          <c:max val="10"/>
        </c:scaling>
        <c:delete val="0"/>
        <c:axPos val="r"/>
        <c:numFmt formatCode="0" sourceLinked="0"/>
        <c:majorTickMark val="out"/>
        <c:minorTickMark val="none"/>
        <c:tickLblPos val="nextTo"/>
        <c:crossAx val="292076896"/>
        <c:crosses val="max"/>
        <c:crossBetween val="between"/>
        <c:majorUnit val="2"/>
      </c:valAx>
      <c:catAx>
        <c:axId val="292076896"/>
        <c:scaling>
          <c:orientation val="minMax"/>
        </c:scaling>
        <c:delete val="1"/>
        <c:axPos val="t"/>
        <c:numFmt formatCode="General" sourceLinked="1"/>
        <c:majorTickMark val="out"/>
        <c:minorTickMark val="none"/>
        <c:tickLblPos val="nextTo"/>
        <c:crossAx val="292078856"/>
        <c:crosses val="autoZero"/>
        <c:auto val="1"/>
        <c:lblAlgn val="ctr"/>
        <c:lblOffset val="100"/>
        <c:noMultiLvlLbl val="0"/>
      </c:catAx>
    </c:plotArea>
    <c:legend>
      <c:legendPos val="b"/>
      <c:overlay val="0"/>
    </c:legend>
    <c:plotVisOnly val="1"/>
    <c:dispBlanksAs val="gap"/>
    <c:showDLblsOverMax val="0"/>
  </c:char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400"/>
            </a:pPr>
            <a:r>
              <a:rPr lang="en-US" sz="1200"/>
              <a:t>Sources of seed</a:t>
            </a:r>
            <a:r>
              <a:rPr lang="en-US" sz="1200" baseline="0"/>
              <a:t>s and breeds</a:t>
            </a:r>
          </a:p>
          <a:p>
            <a:pPr algn="l">
              <a:defRPr sz="1400"/>
            </a:pPr>
            <a:r>
              <a:rPr lang="en-US" sz="900" b="0" baseline="0"/>
              <a:t>Sources from which farmers and pastoralists get their seed s and breeds (%)</a:t>
            </a:r>
            <a:endParaRPr lang="en-US" sz="800" b="0"/>
          </a:p>
        </c:rich>
      </c:tx>
      <c:layout>
        <c:manualLayout>
          <c:xMode val="edge"/>
          <c:yMode val="edge"/>
          <c:x val="9.4610153462197227E-3"/>
          <c:y val="2.3232017819121903E-2"/>
        </c:manualLayout>
      </c:layout>
      <c:overlay val="0"/>
    </c:title>
    <c:autoTitleDeleted val="0"/>
    <c:plotArea>
      <c:layout>
        <c:manualLayout>
          <c:layoutTarget val="inner"/>
          <c:xMode val="edge"/>
          <c:yMode val="edge"/>
          <c:x val="0.16262627987234871"/>
          <c:y val="0.19238132582516043"/>
          <c:w val="0.81144779145234858"/>
          <c:h val="0.57877333735071135"/>
        </c:manualLayout>
      </c:layout>
      <c:barChart>
        <c:barDir val="bar"/>
        <c:grouping val="clustered"/>
        <c:varyColors val="0"/>
        <c:ser>
          <c:idx val="0"/>
          <c:order val="0"/>
          <c:tx>
            <c:v>Seeds</c:v>
          </c:tx>
          <c:spPr>
            <a:solidFill>
              <a:srgbClr val="00B0F0"/>
            </a:solidFill>
          </c:spPr>
          <c:invertIfNegative val="0"/>
          <c:dLbls>
            <c:delete val="1"/>
          </c:dLbls>
          <c:cat>
            <c:strRef>
              <c:f>'2. Descriptive statistics'!$Q$39:$Q$47</c:f>
              <c:strCache>
                <c:ptCount val="9"/>
                <c:pt idx="0">
                  <c:v>Aid</c:v>
                </c:pt>
                <c:pt idx="1">
                  <c:v>Local markets</c:v>
                </c:pt>
                <c:pt idx="2">
                  <c:v>FrienYL or family</c:v>
                </c:pt>
                <c:pt idx="3">
                  <c:v>Own production</c:v>
                </c:pt>
                <c:pt idx="4">
                  <c:v>Dealer </c:v>
                </c:pt>
                <c:pt idx="5">
                  <c:v>Seed bank</c:v>
                </c:pt>
                <c:pt idx="6">
                  <c:v>Seed production group</c:v>
                </c:pt>
                <c:pt idx="7">
                  <c:v>Government</c:v>
                </c:pt>
                <c:pt idx="8">
                  <c:v>Other</c:v>
                </c:pt>
              </c:strCache>
            </c:strRef>
          </c:cat>
          <c:val>
            <c:numRef>
              <c:f>'2. Descriptive statistics'!$X$39:$X$47</c:f>
              <c:numCache>
                <c:formatCode>0%</c:formatCode>
                <c:ptCount val="9"/>
                <c:pt idx="0">
                  <c:v>0</c:v>
                </c:pt>
                <c:pt idx="1">
                  <c:v>0</c:v>
                </c:pt>
                <c:pt idx="2">
                  <c:v>0</c:v>
                </c:pt>
                <c:pt idx="3">
                  <c:v>0</c:v>
                </c:pt>
                <c:pt idx="4">
                  <c:v>0</c:v>
                </c:pt>
                <c:pt idx="5">
                  <c:v>0</c:v>
                </c:pt>
                <c:pt idx="6">
                  <c:v>0</c:v>
                </c:pt>
                <c:pt idx="7">
                  <c:v>0</c:v>
                </c:pt>
                <c:pt idx="8">
                  <c:v>0</c:v>
                </c:pt>
              </c:numCache>
            </c:numRef>
          </c:val>
        </c:ser>
        <c:ser>
          <c:idx val="1"/>
          <c:order val="1"/>
          <c:tx>
            <c:v>Breeds</c:v>
          </c:tx>
          <c:spPr>
            <a:solidFill>
              <a:schemeClr val="accent6"/>
            </a:solidFill>
            <a:ln>
              <a:solidFill>
                <a:schemeClr val="accent6"/>
              </a:solidFill>
            </a:ln>
          </c:spPr>
          <c:invertIfNegative val="0"/>
          <c:dLbls>
            <c:delete val="1"/>
          </c:dLbls>
          <c:cat>
            <c:strRef>
              <c:f>'2. Descriptive statistics'!$Q$39:$Q$47</c:f>
              <c:strCache>
                <c:ptCount val="9"/>
                <c:pt idx="0">
                  <c:v>Aid</c:v>
                </c:pt>
                <c:pt idx="1">
                  <c:v>Local markets</c:v>
                </c:pt>
                <c:pt idx="2">
                  <c:v>FrienYL or family</c:v>
                </c:pt>
                <c:pt idx="3">
                  <c:v>Own production</c:v>
                </c:pt>
                <c:pt idx="4">
                  <c:v>Dealer </c:v>
                </c:pt>
                <c:pt idx="5">
                  <c:v>Seed bank</c:v>
                </c:pt>
                <c:pt idx="6">
                  <c:v>Seed production group</c:v>
                </c:pt>
                <c:pt idx="7">
                  <c:v>Government</c:v>
                </c:pt>
                <c:pt idx="8">
                  <c:v>Other</c:v>
                </c:pt>
              </c:strCache>
            </c:strRef>
          </c:cat>
          <c:val>
            <c:numRef>
              <c:f>'2. Descriptive statistics'!$X$50:$X$58</c:f>
              <c:numCache>
                <c:formatCode>0%</c:formatCode>
                <c:ptCount val="9"/>
                <c:pt idx="0">
                  <c:v>0</c:v>
                </c:pt>
                <c:pt idx="1">
                  <c:v>0</c:v>
                </c:pt>
                <c:pt idx="2">
                  <c:v>0</c:v>
                </c:pt>
                <c:pt idx="3">
                  <c:v>0</c:v>
                </c:pt>
                <c:pt idx="4">
                  <c:v>0</c:v>
                </c:pt>
                <c:pt idx="5">
                  <c:v>0</c:v>
                </c:pt>
                <c:pt idx="6">
                  <c:v>0</c:v>
                </c:pt>
                <c:pt idx="7">
                  <c:v>0</c:v>
                </c:pt>
                <c:pt idx="8">
                  <c:v>0</c:v>
                </c:pt>
              </c:numCache>
            </c:numRef>
          </c:val>
        </c:ser>
        <c:dLbls>
          <c:showLegendKey val="0"/>
          <c:showVal val="1"/>
          <c:showCatName val="0"/>
          <c:showSerName val="0"/>
          <c:showPercent val="0"/>
          <c:showBubbleSize val="0"/>
        </c:dLbls>
        <c:gapWidth val="150"/>
        <c:axId val="292078072"/>
        <c:axId val="292079640"/>
      </c:barChart>
      <c:catAx>
        <c:axId val="292078072"/>
        <c:scaling>
          <c:orientation val="minMax"/>
        </c:scaling>
        <c:delete val="0"/>
        <c:axPos val="l"/>
        <c:numFmt formatCode="General" sourceLinked="0"/>
        <c:majorTickMark val="none"/>
        <c:minorTickMark val="none"/>
        <c:tickLblPos val="nextTo"/>
        <c:txPr>
          <a:bodyPr/>
          <a:lstStyle/>
          <a:p>
            <a:pPr>
              <a:defRPr sz="900"/>
            </a:pPr>
            <a:endParaRPr lang="en-US"/>
          </a:p>
        </c:txPr>
        <c:crossAx val="292079640"/>
        <c:crosses val="autoZero"/>
        <c:auto val="1"/>
        <c:lblAlgn val="ctr"/>
        <c:lblOffset val="100"/>
        <c:noMultiLvlLbl val="0"/>
      </c:catAx>
      <c:valAx>
        <c:axId val="292079640"/>
        <c:scaling>
          <c:orientation val="minMax"/>
        </c:scaling>
        <c:delete val="0"/>
        <c:axPos val="b"/>
        <c:numFmt formatCode="0%" sourceLinked="1"/>
        <c:majorTickMark val="out"/>
        <c:minorTickMark val="none"/>
        <c:tickLblPos val="nextTo"/>
        <c:crossAx val="292078072"/>
        <c:crosses val="autoZero"/>
        <c:crossBetween val="between"/>
      </c:valAx>
    </c:plotArea>
    <c:legend>
      <c:legendPos val="t"/>
      <c:layout>
        <c:manualLayout>
          <c:xMode val="edge"/>
          <c:yMode val="edge"/>
          <c:x val="0.76578456648210214"/>
          <c:y val="0.87932675622067968"/>
          <c:w val="0.20849810000245131"/>
          <c:h val="8.0466133362858808E-2"/>
        </c:manualLayout>
      </c:layout>
      <c:overlay val="0"/>
    </c:legend>
    <c:plotVisOnly val="1"/>
    <c:dispBlanksAs val="gap"/>
    <c:showDLblsOverMax val="0"/>
  </c:chart>
  <c:printSettings>
    <c:headerFooter/>
    <c:pageMargins b="0.750000000000004" l="0.70000000000000062" r="0.70000000000000062" t="0.750000000000004"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400">
                <a:latin typeface="+mn-lt"/>
              </a:defRPr>
            </a:pPr>
            <a:r>
              <a:rPr lang="en-US" sz="1200">
                <a:latin typeface="+mn-lt"/>
              </a:rPr>
              <a:t>Access to services and assets</a:t>
            </a:r>
          </a:p>
          <a:p>
            <a:pPr algn="l">
              <a:defRPr sz="1400">
                <a:latin typeface="+mn-lt"/>
              </a:defRPr>
            </a:pPr>
            <a:r>
              <a:rPr lang="en-US" sz="900" b="0">
                <a:latin typeface="+mn-lt"/>
              </a:rPr>
              <a:t>Share</a:t>
            </a:r>
            <a:r>
              <a:rPr lang="en-US" sz="900" b="0" baseline="0">
                <a:latin typeface="+mn-lt"/>
              </a:rPr>
              <a:t> of the population with access to services and assets (%)</a:t>
            </a:r>
            <a:endParaRPr lang="en-US" sz="900" b="0">
              <a:latin typeface="+mn-lt"/>
            </a:endParaRPr>
          </a:p>
        </c:rich>
      </c:tx>
      <c:overlay val="0"/>
    </c:title>
    <c:autoTitleDeleted val="0"/>
    <c:plotArea>
      <c:layout>
        <c:manualLayout>
          <c:layoutTarget val="inner"/>
          <c:xMode val="edge"/>
          <c:yMode val="edge"/>
          <c:x val="0.22310161857374533"/>
          <c:y val="0.17470039528126177"/>
          <c:w val="0.51493244762915635"/>
          <c:h val="0.66982049059530857"/>
        </c:manualLayout>
      </c:layout>
      <c:pieChart>
        <c:varyColors val="1"/>
        <c:ser>
          <c:idx val="0"/>
          <c:order val="0"/>
          <c:tx>
            <c:v>Major productive assets</c:v>
          </c:tx>
          <c:dPt>
            <c:idx val="0"/>
            <c:bubble3D val="0"/>
            <c:spPr>
              <a:solidFill>
                <a:srgbClr val="FFC000"/>
              </a:solidFill>
            </c:spPr>
          </c:dPt>
          <c:dPt>
            <c:idx val="1"/>
            <c:bubble3D val="0"/>
            <c:spPr>
              <a:solidFill>
                <a:srgbClr val="00B050"/>
              </a:solidFill>
            </c:spPr>
          </c:dPt>
          <c:dPt>
            <c:idx val="2"/>
            <c:bubble3D val="0"/>
            <c:spPr>
              <a:solidFill>
                <a:srgbClr val="009ED6"/>
              </a:solidFill>
            </c:spPr>
          </c:dPt>
          <c:dPt>
            <c:idx val="3"/>
            <c:bubble3D val="0"/>
            <c:spPr>
              <a:solidFill>
                <a:srgbClr val="7030A0"/>
              </a:solidFill>
            </c:spPr>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statistics'!$AA$80:$AA$85</c:f>
              <c:strCache>
                <c:ptCount val="6"/>
                <c:pt idx="0">
                  <c:v>Land</c:v>
                </c:pt>
                <c:pt idx="1">
                  <c:v>Livestock</c:v>
                </c:pt>
                <c:pt idx="2">
                  <c:v>Seeds</c:v>
                </c:pt>
                <c:pt idx="3">
                  <c:v>Buildings</c:v>
                </c:pt>
                <c:pt idx="4">
                  <c:v>Equipment</c:v>
                </c:pt>
                <c:pt idx="5">
                  <c:v>Other</c:v>
                </c:pt>
              </c:strCache>
            </c:strRef>
          </c:cat>
          <c:val>
            <c:numRef>
              <c:f>'2. Descriptive statistics'!$AG$80:$AG$85</c:f>
              <c:numCache>
                <c:formatCode>General</c:formatCode>
                <c:ptCount val="6"/>
                <c:pt idx="0">
                  <c:v>146</c:v>
                </c:pt>
                <c:pt idx="1">
                  <c:v>30</c:v>
                </c:pt>
                <c:pt idx="2">
                  <c:v>16</c:v>
                </c:pt>
                <c:pt idx="3">
                  <c:v>8</c:v>
                </c:pt>
                <c:pt idx="4">
                  <c:v>2</c:v>
                </c:pt>
                <c:pt idx="5">
                  <c:v>0</c:v>
                </c:pt>
              </c:numCache>
            </c:numRef>
          </c:val>
        </c:ser>
        <c:dLbls>
          <c:showLegendKey val="0"/>
          <c:showVal val="0"/>
          <c:showCatName val="0"/>
          <c:showSerName val="0"/>
          <c:showPercent val="1"/>
          <c:showBubbleSize val="0"/>
          <c:showLeaderLines val="1"/>
        </c:dLbls>
        <c:firstSliceAng val="0"/>
      </c:pieChart>
    </c:plotArea>
    <c:legend>
      <c:legendPos val="b"/>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400"/>
            </a:pPr>
            <a:r>
              <a:rPr lang="en-US" sz="1200"/>
              <a:t>Farm practices</a:t>
            </a:r>
            <a:r>
              <a:rPr lang="en-US" sz="1400"/>
              <a:t/>
            </a:r>
            <a:br>
              <a:rPr lang="en-US" sz="1400"/>
            </a:br>
            <a:r>
              <a:rPr lang="en-US" sz="1000" b="0"/>
              <a:t>Types </a:t>
            </a:r>
            <a:r>
              <a:rPr lang="en-US" sz="1000" b="0" baseline="0"/>
              <a:t>of practices performed in the farms  (%)</a:t>
            </a:r>
            <a:endParaRPr lang="en-US" sz="1400" b="0"/>
          </a:p>
        </c:rich>
      </c:tx>
      <c:layout>
        <c:manualLayout>
          <c:xMode val="edge"/>
          <c:yMode val="edge"/>
          <c:x val="1.461692090316967E-2"/>
          <c:y val="1.8051933422479554E-2"/>
        </c:manualLayout>
      </c:layout>
      <c:overlay val="0"/>
    </c:title>
    <c:autoTitleDeleted val="0"/>
    <c:plotArea>
      <c:layout/>
      <c:barChart>
        <c:barDir val="col"/>
        <c:grouping val="clustered"/>
        <c:varyColors val="0"/>
        <c:ser>
          <c:idx val="0"/>
          <c:order val="0"/>
          <c:invertIfNegative val="0"/>
          <c:cat>
            <c:strRef>
              <c:f>'2. Descriptive statistics'!$F$43:$F$50</c:f>
              <c:strCache>
                <c:ptCount val="8"/>
                <c:pt idx="0">
                  <c:v>Crops</c:v>
                </c:pt>
                <c:pt idx="1">
                  <c:v>Livestock</c:v>
                </c:pt>
                <c:pt idx="2">
                  <c:v>Agroforesty</c:v>
                </c:pt>
                <c:pt idx="3">
                  <c:v>Aquaculture</c:v>
                </c:pt>
                <c:pt idx="4">
                  <c:v>Bee keeping</c:v>
                </c:pt>
                <c:pt idx="5">
                  <c:v>Fishing</c:v>
                </c:pt>
                <c:pt idx="6">
                  <c:v>Poultry farming</c:v>
                </c:pt>
                <c:pt idx="7">
                  <c:v>Other</c:v>
                </c:pt>
              </c:strCache>
            </c:strRef>
          </c:cat>
          <c:val>
            <c:numRef>
              <c:f>'2. Descriptive statistics'!$G$43:$G$50</c:f>
              <c:numCache>
                <c:formatCode>General</c:formatCode>
                <c:ptCount val="8"/>
              </c:numCache>
            </c:numRef>
          </c:val>
        </c:ser>
        <c:ser>
          <c:idx val="1"/>
          <c:order val="1"/>
          <c:invertIfNegative val="0"/>
          <c:dPt>
            <c:idx val="0"/>
            <c:invertIfNegative val="0"/>
            <c:bubble3D val="0"/>
            <c:spPr>
              <a:solidFill>
                <a:srgbClr val="00B451"/>
              </a:solidFill>
            </c:spPr>
          </c:dPt>
          <c:dPt>
            <c:idx val="1"/>
            <c:invertIfNegative val="0"/>
            <c:bubble3D val="0"/>
            <c:spPr>
              <a:solidFill>
                <a:srgbClr val="FFC000"/>
              </a:solidFill>
            </c:spPr>
          </c:dPt>
          <c:dPt>
            <c:idx val="2"/>
            <c:invertIfNegative val="0"/>
            <c:bubble3D val="0"/>
            <c:spPr>
              <a:solidFill>
                <a:schemeClr val="accent6">
                  <a:lumMod val="75000"/>
                </a:schemeClr>
              </a:solidFill>
            </c:spPr>
          </c:dPt>
          <c:dPt>
            <c:idx val="4"/>
            <c:invertIfNegative val="0"/>
            <c:bubble3D val="0"/>
            <c:spPr>
              <a:solidFill>
                <a:schemeClr val="accent5"/>
              </a:solidFill>
            </c:spPr>
          </c:dPt>
          <c:dPt>
            <c:idx val="6"/>
            <c:invertIfNegative val="0"/>
            <c:bubble3D val="0"/>
            <c:spPr>
              <a:solidFill>
                <a:srgbClr val="7030A0"/>
              </a:solidFill>
            </c:spPr>
          </c:dPt>
          <c:dPt>
            <c:idx val="7"/>
            <c:invertIfNegative val="0"/>
            <c:bubble3D val="0"/>
            <c:spPr>
              <a:solidFill>
                <a:srgbClr val="C00000"/>
              </a:solidFill>
            </c:spPr>
          </c:dPt>
          <c:cat>
            <c:strRef>
              <c:f>'2. Descriptive statistics'!$F$43:$F$50</c:f>
              <c:strCache>
                <c:ptCount val="8"/>
                <c:pt idx="0">
                  <c:v>Crops</c:v>
                </c:pt>
                <c:pt idx="1">
                  <c:v>Livestock</c:v>
                </c:pt>
                <c:pt idx="2">
                  <c:v>Agroforesty</c:v>
                </c:pt>
                <c:pt idx="3">
                  <c:v>Aquaculture</c:v>
                </c:pt>
                <c:pt idx="4">
                  <c:v>Bee keeping</c:v>
                </c:pt>
                <c:pt idx="5">
                  <c:v>Fishing</c:v>
                </c:pt>
                <c:pt idx="6">
                  <c:v>Poultry farming</c:v>
                </c:pt>
                <c:pt idx="7">
                  <c:v>Other</c:v>
                </c:pt>
              </c:strCache>
            </c:strRef>
          </c:cat>
          <c:val>
            <c:numRef>
              <c:f>'2. Descriptive statistics'!$M$43:$M$50</c:f>
              <c:numCache>
                <c:formatCode>0%</c:formatCode>
                <c:ptCount val="8"/>
                <c:pt idx="0">
                  <c:v>1</c:v>
                </c:pt>
                <c:pt idx="1">
                  <c:v>0.84313725490196079</c:v>
                </c:pt>
                <c:pt idx="2">
                  <c:v>0.25</c:v>
                </c:pt>
                <c:pt idx="3">
                  <c:v>0</c:v>
                </c:pt>
                <c:pt idx="4">
                  <c:v>0.2107843137254902</c:v>
                </c:pt>
                <c:pt idx="5">
                  <c:v>0</c:v>
                </c:pt>
                <c:pt idx="6">
                  <c:v>0.46568627450980393</c:v>
                </c:pt>
                <c:pt idx="7">
                  <c:v>9.8039215686274508E-3</c:v>
                </c:pt>
              </c:numCache>
            </c:numRef>
          </c:val>
        </c:ser>
        <c:dLbls>
          <c:showLegendKey val="0"/>
          <c:showVal val="0"/>
          <c:showCatName val="0"/>
          <c:showSerName val="0"/>
          <c:showPercent val="0"/>
          <c:showBubbleSize val="0"/>
        </c:dLbls>
        <c:gapWidth val="150"/>
        <c:axId val="729833016"/>
        <c:axId val="729833800"/>
      </c:barChart>
      <c:catAx>
        <c:axId val="729833016"/>
        <c:scaling>
          <c:orientation val="minMax"/>
        </c:scaling>
        <c:delete val="0"/>
        <c:axPos val="b"/>
        <c:numFmt formatCode="General" sourceLinked="0"/>
        <c:majorTickMark val="out"/>
        <c:minorTickMark val="none"/>
        <c:tickLblPos val="nextTo"/>
        <c:crossAx val="729833800"/>
        <c:crosses val="autoZero"/>
        <c:auto val="1"/>
        <c:lblAlgn val="ctr"/>
        <c:lblOffset val="100"/>
        <c:noMultiLvlLbl val="0"/>
      </c:catAx>
      <c:valAx>
        <c:axId val="729833800"/>
        <c:scaling>
          <c:orientation val="minMax"/>
          <c:max val="1"/>
        </c:scaling>
        <c:delete val="0"/>
        <c:axPos val="l"/>
        <c:majorGridlines>
          <c:spPr>
            <a:ln>
              <a:solidFill>
                <a:schemeClr val="bg1">
                  <a:lumMod val="75000"/>
                </a:schemeClr>
              </a:solidFill>
              <a:prstDash val="sysDot"/>
            </a:ln>
          </c:spPr>
        </c:majorGridlines>
        <c:numFmt formatCode="0%" sourceLinked="0"/>
        <c:majorTickMark val="out"/>
        <c:minorTickMark val="none"/>
        <c:tickLblPos val="nextTo"/>
        <c:txPr>
          <a:bodyPr/>
          <a:lstStyle/>
          <a:p>
            <a:pPr>
              <a:defRPr sz="900"/>
            </a:pPr>
            <a:endParaRPr lang="en-US"/>
          </a:p>
        </c:txPr>
        <c:crossAx val="729833016"/>
        <c:crosses val="autoZero"/>
        <c:crossBetween val="between"/>
        <c:majorUnit val="0.2"/>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a:pPr>
            <a:r>
              <a:rPr lang="en-US" sz="1400"/>
              <a:t>Agricultural practices</a:t>
            </a:r>
          </a:p>
        </c:rich>
      </c:tx>
      <c:overlay val="0"/>
    </c:title>
    <c:autoTitleDeleted val="0"/>
    <c:plotArea>
      <c:layout>
        <c:manualLayout>
          <c:layoutTarget val="inner"/>
          <c:xMode val="edge"/>
          <c:yMode val="edge"/>
          <c:x val="0.1718481569747122"/>
          <c:y val="0.25367671769158512"/>
          <c:w val="0.70751721074092389"/>
          <c:h val="0.69708561001944291"/>
        </c:manualLayout>
      </c:layout>
      <c:pieChart>
        <c:varyColors val="1"/>
        <c:ser>
          <c:idx val="0"/>
          <c:order val="0"/>
          <c:dPt>
            <c:idx val="0"/>
            <c:bubble3D val="0"/>
            <c:spPr>
              <a:solidFill>
                <a:srgbClr val="00B0F0"/>
              </a:solidFill>
            </c:spPr>
          </c:dPt>
          <c:dPt>
            <c:idx val="1"/>
            <c:bubble3D val="0"/>
            <c:spPr>
              <a:solidFill>
                <a:schemeClr val="accent6"/>
              </a:solidFill>
              <a:ln>
                <a:solidFill>
                  <a:schemeClr val="accent6"/>
                </a:solidFill>
              </a:ln>
            </c:spPr>
          </c:dPt>
          <c:dPt>
            <c:idx val="2"/>
            <c:bubble3D val="0"/>
            <c:spPr>
              <a:solidFill>
                <a:srgbClr val="00B050"/>
              </a:solidFill>
            </c:spPr>
          </c:dPt>
          <c:dLbls>
            <c:spPr>
              <a:noFill/>
              <a:ln>
                <a:noFill/>
              </a:ln>
              <a:effectLst/>
            </c:spPr>
            <c:txPr>
              <a:bodyPr/>
              <a:lstStyle/>
              <a:p>
                <a:pPr>
                  <a:defRPr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statistics'!$F$21:$F$23</c:f>
              <c:strCache>
                <c:ptCount val="3"/>
                <c:pt idx="0">
                  <c:v>Farmers</c:v>
                </c:pt>
                <c:pt idx="1">
                  <c:v>Pastoralists</c:v>
                </c:pt>
                <c:pt idx="2">
                  <c:v>Agropastoralists</c:v>
                </c:pt>
              </c:strCache>
            </c:strRef>
          </c:cat>
          <c:val>
            <c:numRef>
              <c:f>'2. Descriptive statistics'!$K$21:$K$23</c:f>
              <c:numCache>
                <c:formatCode>General</c:formatCode>
                <c:ptCount val="3"/>
                <c:pt idx="0">
                  <c:v>180</c:v>
                </c:pt>
                <c:pt idx="1">
                  <c:v>0</c:v>
                </c:pt>
                <c:pt idx="2">
                  <c:v>204</c:v>
                </c:pt>
              </c:numCache>
            </c:numRef>
          </c:val>
        </c:ser>
        <c:dLbls>
          <c:showLegendKey val="0"/>
          <c:showVal val="0"/>
          <c:showCatName val="0"/>
          <c:showSerName val="0"/>
          <c:showPercent val="1"/>
          <c:showBubbleSize val="0"/>
          <c:showLeaderLines val="1"/>
        </c:dLbls>
        <c:firstSliceAng val="0"/>
      </c:pieChart>
    </c:plotArea>
    <c:legend>
      <c:legendPos val="t"/>
      <c:overlay val="0"/>
    </c:legend>
    <c:plotVisOnly val="1"/>
    <c:dispBlanksAs val="gap"/>
    <c:showDLblsOverMax val="0"/>
  </c:chart>
  <c:printSettings>
    <c:headerFooter/>
    <c:pageMargins b="0.750000000000004" l="0.70000000000000062" r="0.70000000000000062" t="0.750000000000004"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400"/>
            </a:pPr>
            <a:r>
              <a:rPr lang="en-US" sz="1400"/>
              <a:t>Household composition</a:t>
            </a:r>
          </a:p>
          <a:p>
            <a:pPr algn="l">
              <a:defRPr sz="1400"/>
            </a:pPr>
            <a:r>
              <a:rPr lang="en-US" sz="900" b="0"/>
              <a:t>Share</a:t>
            </a:r>
            <a:r>
              <a:rPr lang="en-US" sz="900" b="0" baseline="0"/>
              <a:t> of women and men at household level by age group</a:t>
            </a:r>
            <a:endParaRPr lang="en-US" sz="900" b="0"/>
          </a:p>
        </c:rich>
      </c:tx>
      <c:layout>
        <c:manualLayout>
          <c:xMode val="edge"/>
          <c:yMode val="edge"/>
          <c:x val="2.7798966124957351E-2"/>
          <c:y val="2.7237359648960013E-2"/>
        </c:manualLayout>
      </c:layout>
      <c:overlay val="0"/>
    </c:title>
    <c:autoTitleDeleted val="0"/>
    <c:plotArea>
      <c:layout/>
      <c:barChart>
        <c:barDir val="bar"/>
        <c:grouping val="clustered"/>
        <c:varyColors val="0"/>
        <c:ser>
          <c:idx val="0"/>
          <c:order val="0"/>
          <c:tx>
            <c:v>Men</c:v>
          </c:tx>
          <c:spPr>
            <a:blipFill>
              <a:blip xmlns:r="http://schemas.openxmlformats.org/officeDocument/2006/relationships" r:embed="rId1"/>
              <a:stretch>
                <a:fillRect/>
              </a:stretch>
            </a:blipFill>
          </c:spPr>
          <c:invertIfNegative val="0"/>
          <c:pictureOptions>
            <c:pictureFormat val="stack"/>
          </c:pictureOptions>
          <c:cat>
            <c:strRef>
              <c:f>('2. Descriptive statistics'!$Q$28,'2. Descriptive statistics'!$Q$30,'2. Descriptive statistics'!$Q$32)</c:f>
              <c:strCache>
                <c:ptCount val="3"/>
                <c:pt idx="0">
                  <c:v>0-15</c:v>
                </c:pt>
                <c:pt idx="1">
                  <c:v>16-45</c:v>
                </c:pt>
                <c:pt idx="2">
                  <c:v>46+</c:v>
                </c:pt>
              </c:strCache>
            </c:strRef>
          </c:cat>
          <c:val>
            <c:numRef>
              <c:f>('2. Descriptive statistics'!$V$29,'2. Descriptive statistics'!$V$31,'2. Descriptive statistics'!$V$33)</c:f>
              <c:numCache>
                <c:formatCode>0%</c:formatCode>
                <c:ptCount val="3"/>
                <c:pt idx="0">
                  <c:v>0.25727361882968292</c:v>
                </c:pt>
                <c:pt idx="1">
                  <c:v>0.16802876757110166</c:v>
                </c:pt>
                <c:pt idx="2">
                  <c:v>5.165086629617522E-2</c:v>
                </c:pt>
              </c:numCache>
            </c:numRef>
          </c:val>
        </c:ser>
        <c:ser>
          <c:idx val="1"/>
          <c:order val="1"/>
          <c:tx>
            <c:v>Women</c:v>
          </c:tx>
          <c:spPr>
            <a:blipFill>
              <a:blip xmlns:r="http://schemas.openxmlformats.org/officeDocument/2006/relationships" r:embed="rId2"/>
              <a:stretch>
                <a:fillRect/>
              </a:stretch>
            </a:blipFill>
          </c:spPr>
          <c:invertIfNegative val="0"/>
          <c:pictureOptions>
            <c:pictureFormat val="stack"/>
          </c:pictureOptions>
          <c:cat>
            <c:strRef>
              <c:f>('2. Descriptive statistics'!$Q$28,'2. Descriptive statistics'!$Q$30,'2. Descriptive statistics'!$Q$32)</c:f>
              <c:strCache>
                <c:ptCount val="3"/>
                <c:pt idx="0">
                  <c:v>0-15</c:v>
                </c:pt>
                <c:pt idx="1">
                  <c:v>16-45</c:v>
                </c:pt>
                <c:pt idx="2">
                  <c:v>46+</c:v>
                </c:pt>
              </c:strCache>
            </c:strRef>
          </c:cat>
          <c:val>
            <c:numRef>
              <c:f>('2. Descriptive statistics'!$X$29,'2. Descriptive statistics'!$X$31,'2. Descriptive statistics'!$X$33)</c:f>
              <c:numCache>
                <c:formatCode>0%</c:formatCode>
                <c:ptCount val="3"/>
                <c:pt idx="0">
                  <c:v>0.26544622425629288</c:v>
                </c:pt>
                <c:pt idx="1">
                  <c:v>0.19287348806799609</c:v>
                </c:pt>
                <c:pt idx="2">
                  <c:v>6.4727034978751222E-2</c:v>
                </c:pt>
              </c:numCache>
            </c:numRef>
          </c:val>
        </c:ser>
        <c:dLbls>
          <c:showLegendKey val="0"/>
          <c:showVal val="0"/>
          <c:showCatName val="0"/>
          <c:showSerName val="0"/>
          <c:showPercent val="0"/>
          <c:showBubbleSize val="0"/>
        </c:dLbls>
        <c:gapWidth val="77"/>
        <c:overlap val="-23"/>
        <c:axId val="729832232"/>
        <c:axId val="729831840"/>
      </c:barChart>
      <c:catAx>
        <c:axId val="729832232"/>
        <c:scaling>
          <c:orientation val="minMax"/>
        </c:scaling>
        <c:delete val="0"/>
        <c:axPos val="l"/>
        <c:numFmt formatCode="General" sourceLinked="0"/>
        <c:majorTickMark val="out"/>
        <c:minorTickMark val="none"/>
        <c:tickLblPos val="nextTo"/>
        <c:txPr>
          <a:bodyPr/>
          <a:lstStyle/>
          <a:p>
            <a:pPr>
              <a:defRPr sz="900"/>
            </a:pPr>
            <a:endParaRPr lang="en-US"/>
          </a:p>
        </c:txPr>
        <c:crossAx val="729831840"/>
        <c:crosses val="autoZero"/>
        <c:auto val="1"/>
        <c:lblAlgn val="ctr"/>
        <c:lblOffset val="100"/>
        <c:noMultiLvlLbl val="0"/>
      </c:catAx>
      <c:valAx>
        <c:axId val="729831840"/>
        <c:scaling>
          <c:orientation val="minMax"/>
        </c:scaling>
        <c:delete val="0"/>
        <c:axPos val="b"/>
        <c:majorGridlines>
          <c:spPr>
            <a:ln>
              <a:prstDash val="sysDot"/>
            </a:ln>
          </c:spPr>
        </c:majorGridlines>
        <c:numFmt formatCode="0%" sourceLinked="1"/>
        <c:majorTickMark val="out"/>
        <c:minorTickMark val="none"/>
        <c:tickLblPos val="nextTo"/>
        <c:spPr>
          <a:ln>
            <a:prstDash val="sysDot"/>
          </a:ln>
        </c:spPr>
        <c:txPr>
          <a:bodyPr/>
          <a:lstStyle/>
          <a:p>
            <a:pPr>
              <a:defRPr sz="900"/>
            </a:pPr>
            <a:endParaRPr lang="en-US"/>
          </a:p>
        </c:txPr>
        <c:crossAx val="729832232"/>
        <c:crosses val="autoZero"/>
        <c:crossBetween val="between"/>
      </c:valAx>
    </c:plotArea>
    <c:legend>
      <c:legendPos val="b"/>
      <c:overlay val="0"/>
      <c:txPr>
        <a:bodyPr/>
        <a:lstStyle/>
        <a:p>
          <a:pPr>
            <a:defRPr sz="1000"/>
          </a:pPr>
          <a:endParaRPr lang="en-US"/>
        </a:p>
      </c:txPr>
    </c:legend>
    <c:plotVisOnly val="1"/>
    <c:dispBlanksAs val="gap"/>
    <c:showDLblsOverMax val="0"/>
  </c:chart>
  <c:printSettings>
    <c:headerFooter/>
    <c:pageMargins b="0.75000000000000344" l="0.70000000000000062" r="0.70000000000000062" t="0.75000000000000344"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sz="1200"/>
            </a:pPr>
            <a:r>
              <a:rPr lang="en-US" sz="1200"/>
              <a:t>Non-farm Income Generating Activities</a:t>
            </a:r>
          </a:p>
          <a:p>
            <a:pPr algn="l">
              <a:defRPr sz="1200"/>
            </a:pPr>
            <a:r>
              <a:rPr lang="en-US" sz="900" b="0"/>
              <a:t>Percentage</a:t>
            </a:r>
            <a:r>
              <a:rPr lang="en-US" sz="900" b="0" baseline="0"/>
              <a:t> of people with at least one IGA on temporary or permanent basis</a:t>
            </a:r>
            <a:endParaRPr lang="en-US" sz="900" b="0"/>
          </a:p>
        </c:rich>
      </c:tx>
      <c:overlay val="0"/>
    </c:title>
    <c:autoTitleDeleted val="0"/>
    <c:plotArea>
      <c:layout>
        <c:manualLayout>
          <c:layoutTarget val="inner"/>
          <c:xMode val="edge"/>
          <c:yMode val="edge"/>
          <c:x val="5.7206545395623157E-2"/>
          <c:y val="0.1965775856012611"/>
          <c:w val="0.9427934546043768"/>
          <c:h val="0.66020075880424978"/>
        </c:manualLayout>
      </c:layout>
      <c:ofPieChart>
        <c:ofPieType val="pie"/>
        <c:varyColors val="1"/>
        <c:ser>
          <c:idx val="0"/>
          <c:order val="0"/>
          <c:dPt>
            <c:idx val="0"/>
            <c:bubble3D val="0"/>
            <c:spPr>
              <a:solidFill>
                <a:srgbClr val="00B0F0"/>
              </a:solidFill>
              <a:ln>
                <a:solidFill>
                  <a:srgbClr val="00B0F0"/>
                </a:solidFill>
              </a:ln>
            </c:spPr>
          </c:dPt>
          <c:dPt>
            <c:idx val="1"/>
            <c:bubble3D val="0"/>
            <c:spPr>
              <a:solidFill>
                <a:srgbClr val="FF6A47"/>
              </a:solidFill>
            </c:spPr>
          </c:dPt>
          <c:dPt>
            <c:idx val="2"/>
            <c:bubble3D val="0"/>
            <c:spPr>
              <a:solidFill>
                <a:srgbClr val="00B050"/>
              </a:solidFill>
            </c:spPr>
          </c:dPt>
          <c:dPt>
            <c:idx val="3"/>
            <c:bubble3D val="0"/>
            <c:spPr>
              <a:solidFill>
                <a:srgbClr val="7030A0"/>
              </a:solidFill>
            </c:spPr>
          </c:dPt>
          <c:dPt>
            <c:idx val="4"/>
            <c:bubble3D val="0"/>
            <c:spPr>
              <a:solidFill>
                <a:schemeClr val="accent6">
                  <a:lumMod val="75000"/>
                </a:schemeClr>
              </a:solidFill>
            </c:spPr>
          </c:dPt>
          <c:dPt>
            <c:idx val="5"/>
            <c:bubble3D val="0"/>
            <c:spPr>
              <a:solidFill>
                <a:srgbClr val="FFC000"/>
              </a:solidFill>
            </c:spPr>
          </c:dPt>
          <c:dLbls>
            <c:spPr>
              <a:noFill/>
              <a:ln>
                <a:noFill/>
              </a:ln>
              <a:effectLst/>
            </c:spPr>
            <c:txPr>
              <a:bodyPr/>
              <a:lstStyle/>
              <a:p>
                <a:pPr>
                  <a:defRPr b="1"/>
                </a:pPr>
                <a:endParaRPr lang="en-US"/>
              </a:p>
            </c:txPr>
            <c:dLblPos val="bestFit"/>
            <c:showLegendKey val="0"/>
            <c:showVal val="0"/>
            <c:showCatName val="0"/>
            <c:showSerName val="0"/>
            <c:showPercent val="1"/>
            <c:showBubbleSize val="0"/>
            <c:showLeaderLines val="1"/>
            <c:extLst>
              <c:ext xmlns:c15="http://schemas.microsoft.com/office/drawing/2012/chart" uri="{CE6537A1-D6FC-4f65-9D91-7224C49458BB}"/>
            </c:extLst>
          </c:dLbls>
          <c:cat>
            <c:multiLvlStrRef>
              <c:f>'2. Descriptive statistics'!$E$80:$F$85</c:f>
              <c:multiLvlStrCache>
                <c:ptCount val="6"/>
                <c:lvl>
                  <c:pt idx="3">
                    <c:v>Occasionally</c:v>
                  </c:pt>
                  <c:pt idx="4">
                    <c:v>Seasonally</c:v>
                  </c:pt>
                  <c:pt idx="5">
                    <c:v>All year</c:v>
                  </c:pt>
                </c:lvl>
                <c:lvl>
                  <c:pt idx="0">
                    <c:v>No response</c:v>
                  </c:pt>
                  <c:pt idx="1">
                    <c:v>None</c:v>
                  </c:pt>
                  <c:pt idx="2">
                    <c:v>Yes</c:v>
                  </c:pt>
                </c:lvl>
              </c:multiLvlStrCache>
            </c:multiLvlStrRef>
          </c:cat>
          <c:val>
            <c:numRef>
              <c:f>'2. Descriptive statistics'!$M$80:$M$85</c:f>
              <c:numCache>
                <c:formatCode>0%</c:formatCode>
                <c:ptCount val="6"/>
                <c:pt idx="0">
                  <c:v>1</c:v>
                </c:pt>
                <c:pt idx="1">
                  <c:v>0</c:v>
                </c:pt>
                <c:pt idx="2">
                  <c:v>0</c:v>
                </c:pt>
                <c:pt idx="3">
                  <c:v>0</c:v>
                </c:pt>
                <c:pt idx="4">
                  <c:v>0</c:v>
                </c:pt>
                <c:pt idx="5">
                  <c:v>0</c:v>
                </c:pt>
              </c:numCache>
            </c:numRef>
          </c:val>
        </c:ser>
        <c:dLbls>
          <c:showLegendKey val="0"/>
          <c:showVal val="0"/>
          <c:showCatName val="0"/>
          <c:showSerName val="0"/>
          <c:showPercent val="1"/>
          <c:showBubbleSize val="0"/>
          <c:showLeaderLines val="1"/>
        </c:dLbls>
        <c:gapWidth val="54"/>
        <c:splitType val="pos"/>
        <c:splitPos val="3"/>
        <c:secondPieSize val="75"/>
        <c:serLines/>
      </c:ofPieChart>
    </c:plotArea>
    <c:legend>
      <c:legendPos val="t"/>
      <c:layout>
        <c:manualLayout>
          <c:xMode val="edge"/>
          <c:yMode val="edge"/>
          <c:x val="6.1111111111111123E-2"/>
          <c:y val="0.86052649222573707"/>
          <c:w val="0.9"/>
          <c:h val="0.10226598697002155"/>
        </c:manualLayout>
      </c:layout>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Weather disturbances</a:t>
            </a:r>
          </a:p>
          <a:p>
            <a:pPr algn="l">
              <a:defRPr/>
            </a:pPr>
            <a:r>
              <a:rPr lang="en-US" sz="900" b="0" baseline="0"/>
              <a:t>Most frequently observed weather/climatic distubarnces over the past 5 years (%)</a:t>
            </a:r>
            <a:endParaRPr lang="en-US" sz="900" b="0"/>
          </a:p>
        </c:rich>
      </c:tx>
      <c:layout>
        <c:manualLayout>
          <c:xMode val="edge"/>
          <c:yMode val="edge"/>
          <c:x val="2.9957728429507811E-2"/>
          <c:y val="3.7037037037037056E-2"/>
        </c:manualLayout>
      </c:layout>
      <c:overlay val="0"/>
    </c:title>
    <c:autoTitleDeleted val="0"/>
    <c:plotArea>
      <c:layout/>
      <c:barChart>
        <c:barDir val="bar"/>
        <c:grouping val="clustered"/>
        <c:varyColors val="0"/>
        <c:ser>
          <c:idx val="0"/>
          <c:order val="0"/>
          <c:invertIfNegative val="0"/>
          <c:cat>
            <c:strRef>
              <c:f>'2. Descriptive statistics'!$AA$106:$AA$115</c:f>
              <c:strCache>
                <c:ptCount val="10"/>
                <c:pt idx="0">
                  <c:v>Rainfall increase</c:v>
                </c:pt>
                <c:pt idx="1">
                  <c:v>Rainfall decrease</c:v>
                </c:pt>
                <c:pt idx="2">
                  <c:v>Increase in rainfall variability</c:v>
                </c:pt>
                <c:pt idx="3">
                  <c:v>Late rainfall</c:v>
                </c:pt>
                <c:pt idx="4">
                  <c:v>Increase in temperature</c:v>
                </c:pt>
                <c:pt idx="5">
                  <c:v>Decreased temperature</c:v>
                </c:pt>
                <c:pt idx="6">
                  <c:v>Late onset of rainy season</c:v>
                </c:pt>
                <c:pt idx="7">
                  <c:v>Shorter rainy season</c:v>
                </c:pt>
                <c:pt idx="8">
                  <c:v>Unusual pest infestation</c:v>
                </c:pt>
                <c:pt idx="9">
                  <c:v>Other</c:v>
                </c:pt>
              </c:strCache>
            </c:strRef>
          </c:cat>
          <c:val>
            <c:numRef>
              <c:f>'2. Descriptive statistics'!$AB$106:$AB$112</c:f>
              <c:numCache>
                <c:formatCode>General</c:formatCode>
                <c:ptCount val="7"/>
              </c:numCache>
            </c:numRef>
          </c:val>
        </c:ser>
        <c:ser>
          <c:idx val="1"/>
          <c:order val="1"/>
          <c:tx>
            <c:v>Observed disturbances</c:v>
          </c:tx>
          <c:invertIfNegative val="0"/>
          <c:dPt>
            <c:idx val="0"/>
            <c:invertIfNegative val="0"/>
            <c:bubble3D val="0"/>
            <c:spPr>
              <a:solidFill>
                <a:srgbClr val="0070C0"/>
              </a:solidFill>
            </c:spPr>
          </c:dPt>
          <c:dPt>
            <c:idx val="1"/>
            <c:invertIfNegative val="0"/>
            <c:bubble3D val="0"/>
            <c:spPr>
              <a:solidFill>
                <a:srgbClr val="00B0F0"/>
              </a:solidFill>
            </c:spPr>
          </c:dPt>
          <c:dPt>
            <c:idx val="2"/>
            <c:invertIfNegative val="0"/>
            <c:bubble3D val="0"/>
            <c:spPr>
              <a:solidFill>
                <a:srgbClr val="7030A0"/>
              </a:solidFill>
            </c:spPr>
          </c:dPt>
          <c:dPt>
            <c:idx val="3"/>
            <c:invertIfNegative val="0"/>
            <c:bubble3D val="0"/>
            <c:spPr>
              <a:solidFill>
                <a:srgbClr val="E757D6"/>
              </a:solidFill>
            </c:spPr>
          </c:dPt>
          <c:dPt>
            <c:idx val="4"/>
            <c:invertIfNegative val="0"/>
            <c:bubble3D val="0"/>
            <c:spPr>
              <a:solidFill>
                <a:srgbClr val="FFC000"/>
              </a:solidFill>
            </c:spPr>
          </c:dPt>
          <c:dPt>
            <c:idx val="5"/>
            <c:invertIfNegative val="0"/>
            <c:bubble3D val="0"/>
            <c:spPr>
              <a:solidFill>
                <a:srgbClr val="00B050"/>
              </a:solidFill>
            </c:spPr>
          </c:dPt>
          <c:dPt>
            <c:idx val="6"/>
            <c:invertIfNegative val="0"/>
            <c:bubble3D val="0"/>
            <c:spPr>
              <a:solidFill>
                <a:srgbClr val="FF0000"/>
              </a:solidFill>
            </c:spPr>
          </c:dPt>
          <c:dPt>
            <c:idx val="8"/>
            <c:invertIfNegative val="0"/>
            <c:bubble3D val="0"/>
            <c:spPr>
              <a:solidFill>
                <a:schemeClr val="accent6"/>
              </a:solidFill>
            </c:spPr>
          </c:dPt>
          <c:cat>
            <c:strRef>
              <c:f>'2. Descriptive statistics'!$AA$106:$AA$115</c:f>
              <c:strCache>
                <c:ptCount val="10"/>
                <c:pt idx="0">
                  <c:v>Rainfall increase</c:v>
                </c:pt>
                <c:pt idx="1">
                  <c:v>Rainfall decrease</c:v>
                </c:pt>
                <c:pt idx="2">
                  <c:v>Increase in rainfall variability</c:v>
                </c:pt>
                <c:pt idx="3">
                  <c:v>Late rainfall</c:v>
                </c:pt>
                <c:pt idx="4">
                  <c:v>Increase in temperature</c:v>
                </c:pt>
                <c:pt idx="5">
                  <c:v>Decreased temperature</c:v>
                </c:pt>
                <c:pt idx="6">
                  <c:v>Late onset of rainy season</c:v>
                </c:pt>
                <c:pt idx="7">
                  <c:v>Shorter rainy season</c:v>
                </c:pt>
                <c:pt idx="8">
                  <c:v>Unusual pest infestation</c:v>
                </c:pt>
                <c:pt idx="9">
                  <c:v>Other</c:v>
                </c:pt>
              </c:strCache>
            </c:strRef>
          </c:cat>
          <c:val>
            <c:numRef>
              <c:f>'2. Descriptive statistics'!$AI$106:$AI$115</c:f>
              <c:numCache>
                <c:formatCode>0%</c:formatCode>
                <c:ptCount val="10"/>
                <c:pt idx="0">
                  <c:v>0.36764705882352944</c:v>
                </c:pt>
                <c:pt idx="1">
                  <c:v>0.75980392156862742</c:v>
                </c:pt>
                <c:pt idx="2">
                  <c:v>0.58333333333333337</c:v>
                </c:pt>
                <c:pt idx="3">
                  <c:v>0.50980392156862742</c:v>
                </c:pt>
                <c:pt idx="4">
                  <c:v>0.41666666666666669</c:v>
                </c:pt>
                <c:pt idx="5">
                  <c:v>5.8823529411764705E-2</c:v>
                </c:pt>
                <c:pt idx="6">
                  <c:v>0.63725490196078427</c:v>
                </c:pt>
                <c:pt idx="7">
                  <c:v>0.43137254901960786</c:v>
                </c:pt>
                <c:pt idx="8">
                  <c:v>0.14705882352941177</c:v>
                </c:pt>
                <c:pt idx="9">
                  <c:v>1.4705882352941176E-2</c:v>
                </c:pt>
              </c:numCache>
            </c:numRef>
          </c:val>
        </c:ser>
        <c:dLbls>
          <c:showLegendKey val="0"/>
          <c:showVal val="0"/>
          <c:showCatName val="0"/>
          <c:showSerName val="0"/>
          <c:showPercent val="0"/>
          <c:showBubbleSize val="0"/>
        </c:dLbls>
        <c:gapWidth val="150"/>
        <c:axId val="722433304"/>
        <c:axId val="731043512"/>
      </c:barChart>
      <c:catAx>
        <c:axId val="722433304"/>
        <c:scaling>
          <c:orientation val="minMax"/>
        </c:scaling>
        <c:delete val="0"/>
        <c:axPos val="l"/>
        <c:numFmt formatCode="General" sourceLinked="0"/>
        <c:majorTickMark val="out"/>
        <c:minorTickMark val="none"/>
        <c:tickLblPos val="nextTo"/>
        <c:crossAx val="731043512"/>
        <c:crosses val="autoZero"/>
        <c:auto val="1"/>
        <c:lblAlgn val="ctr"/>
        <c:lblOffset val="100"/>
        <c:noMultiLvlLbl val="0"/>
      </c:catAx>
      <c:valAx>
        <c:axId val="731043512"/>
        <c:scaling>
          <c:orientation val="minMax"/>
          <c:max val="1"/>
        </c:scaling>
        <c:delete val="0"/>
        <c:axPos val="b"/>
        <c:majorGridlines>
          <c:spPr>
            <a:ln>
              <a:solidFill>
                <a:schemeClr val="bg1">
                  <a:lumMod val="75000"/>
                </a:schemeClr>
              </a:solidFill>
              <a:prstDash val="sysDot"/>
            </a:ln>
          </c:spPr>
        </c:majorGridlines>
        <c:numFmt formatCode="0%" sourceLinked="0"/>
        <c:majorTickMark val="out"/>
        <c:minorTickMark val="none"/>
        <c:tickLblPos val="nextTo"/>
        <c:crossAx val="722433304"/>
        <c:crosses val="autoZero"/>
        <c:crossBetween val="between"/>
        <c:majorUnit val="0.2"/>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Water management practices</a:t>
            </a:r>
          </a:p>
          <a:p>
            <a:pPr algn="l">
              <a:defRPr/>
            </a:pPr>
            <a:r>
              <a:rPr lang="en-US" sz="900" b="0"/>
              <a:t>Percentage</a:t>
            </a:r>
            <a:r>
              <a:rPr lang="en-US" sz="900" b="0" baseline="0"/>
              <a:t> of people using water management practices (%)</a:t>
            </a:r>
            <a:endParaRPr lang="en-US" sz="900" b="0"/>
          </a:p>
        </c:rich>
      </c:tx>
      <c:layout>
        <c:manualLayout>
          <c:xMode val="edge"/>
          <c:yMode val="edge"/>
          <c:x val="3.4597897897793196E-2"/>
          <c:y val="2.7777777777778092E-2"/>
        </c:manualLayout>
      </c:layout>
      <c:overlay val="0"/>
    </c:title>
    <c:autoTitleDeleted val="0"/>
    <c:plotArea>
      <c:layout/>
      <c:barChart>
        <c:barDir val="col"/>
        <c:grouping val="clustered"/>
        <c:varyColors val="0"/>
        <c:ser>
          <c:idx val="0"/>
          <c:order val="0"/>
          <c:invertIfNegative val="0"/>
          <c:cat>
            <c:strRef>
              <c:f>'2. Descriptive statistics'!$E$114:$E$127</c:f>
              <c:strCache>
                <c:ptCount val="14"/>
                <c:pt idx="0">
                  <c:v>No conservation</c:v>
                </c:pt>
                <c:pt idx="1">
                  <c:v>Conservation practices</c:v>
                </c:pt>
                <c:pt idx="2">
                  <c:v>   Cisterns</c:v>
                </c:pt>
                <c:pt idx="3">
                  <c:v>   Irrigation</c:v>
                </c:pt>
                <c:pt idx="4">
                  <c:v>   Planting pits</c:v>
                </c:pt>
                <c:pt idx="5">
                  <c:v>   Water retention ditches</c:v>
                </c:pt>
                <c:pt idx="6">
                  <c:v>   Water early morning or late night</c:v>
                </c:pt>
                <c:pt idx="7">
                  <c:v>   Terracing</c:v>
                </c:pt>
                <c:pt idx="8">
                  <c:v>   Mulching</c:v>
                </c:pt>
                <c:pt idx="9">
                  <c:v>   Cover crops</c:v>
                </c:pt>
                <c:pt idx="10">
                  <c:v>   Drip irrigation</c:v>
                </c:pt>
                <c:pt idx="11">
                  <c:v>   Graded ditches</c:v>
                </c:pt>
                <c:pt idx="12">
                  <c:v>   Dams</c:v>
                </c:pt>
                <c:pt idx="13">
                  <c:v>   Other</c:v>
                </c:pt>
              </c:strCache>
            </c:strRef>
          </c:cat>
          <c:val>
            <c:numRef>
              <c:f>'2. Descriptive statistics'!$F$114:$F$127</c:f>
              <c:numCache>
                <c:formatCode>General</c:formatCode>
                <c:ptCount val="14"/>
              </c:numCache>
            </c:numRef>
          </c:val>
        </c:ser>
        <c:ser>
          <c:idx val="1"/>
          <c:order val="1"/>
          <c:spPr>
            <a:solidFill>
              <a:srgbClr val="00B0F0"/>
            </a:solidFill>
          </c:spPr>
          <c:invertIfNegative val="0"/>
          <c:cat>
            <c:strRef>
              <c:f>'2. Descriptive statistics'!$E$114:$E$127</c:f>
              <c:strCache>
                <c:ptCount val="14"/>
                <c:pt idx="0">
                  <c:v>No conservation</c:v>
                </c:pt>
                <c:pt idx="1">
                  <c:v>Conservation practices</c:v>
                </c:pt>
                <c:pt idx="2">
                  <c:v>   Cisterns</c:v>
                </c:pt>
                <c:pt idx="3">
                  <c:v>   Irrigation</c:v>
                </c:pt>
                <c:pt idx="4">
                  <c:v>   Planting pits</c:v>
                </c:pt>
                <c:pt idx="5">
                  <c:v>   Water retention ditches</c:v>
                </c:pt>
                <c:pt idx="6">
                  <c:v>   Water early morning or late night</c:v>
                </c:pt>
                <c:pt idx="7">
                  <c:v>   Terracing</c:v>
                </c:pt>
                <c:pt idx="8">
                  <c:v>   Mulching</c:v>
                </c:pt>
                <c:pt idx="9">
                  <c:v>   Cover crops</c:v>
                </c:pt>
                <c:pt idx="10">
                  <c:v>   Drip irrigation</c:v>
                </c:pt>
                <c:pt idx="11">
                  <c:v>   Graded ditches</c:v>
                </c:pt>
                <c:pt idx="12">
                  <c:v>   Dams</c:v>
                </c:pt>
                <c:pt idx="13">
                  <c:v>   Other</c:v>
                </c:pt>
              </c:strCache>
            </c:strRef>
          </c:cat>
          <c:val>
            <c:numRef>
              <c:f>'2. Descriptive statistics'!$M$114:$M$127</c:f>
              <c:numCache>
                <c:formatCode>0%</c:formatCode>
                <c:ptCount val="14"/>
                <c:pt idx="0">
                  <c:v>0.22549019607843138</c:v>
                </c:pt>
                <c:pt idx="1">
                  <c:v>0.77450980392156865</c:v>
                </c:pt>
                <c:pt idx="2">
                  <c:v>1.2658227848101266E-2</c:v>
                </c:pt>
                <c:pt idx="3">
                  <c:v>6.3291139240506328E-3</c:v>
                </c:pt>
                <c:pt idx="4">
                  <c:v>1.8987341772151899E-2</c:v>
                </c:pt>
                <c:pt idx="5">
                  <c:v>0.24683544303797469</c:v>
                </c:pt>
                <c:pt idx="6">
                  <c:v>5.0632911392405063E-2</c:v>
                </c:pt>
                <c:pt idx="7">
                  <c:v>0.10759493670886076</c:v>
                </c:pt>
                <c:pt idx="8">
                  <c:v>0.46835443037974683</c:v>
                </c:pt>
                <c:pt idx="9">
                  <c:v>0.67721518987341767</c:v>
                </c:pt>
                <c:pt idx="10">
                  <c:v>0</c:v>
                </c:pt>
                <c:pt idx="11">
                  <c:v>0.48734177215189872</c:v>
                </c:pt>
                <c:pt idx="12">
                  <c:v>0.15189873417721519</c:v>
                </c:pt>
                <c:pt idx="13">
                  <c:v>0.27215189873417722</c:v>
                </c:pt>
              </c:numCache>
            </c:numRef>
          </c:val>
        </c:ser>
        <c:dLbls>
          <c:showLegendKey val="0"/>
          <c:showVal val="0"/>
          <c:showCatName val="0"/>
          <c:showSerName val="0"/>
          <c:showPercent val="0"/>
          <c:showBubbleSize val="0"/>
        </c:dLbls>
        <c:gapWidth val="150"/>
        <c:axId val="731043120"/>
        <c:axId val="726637088"/>
      </c:barChart>
      <c:catAx>
        <c:axId val="731043120"/>
        <c:scaling>
          <c:orientation val="minMax"/>
        </c:scaling>
        <c:delete val="0"/>
        <c:axPos val="b"/>
        <c:numFmt formatCode="General" sourceLinked="0"/>
        <c:majorTickMark val="out"/>
        <c:minorTickMark val="none"/>
        <c:tickLblPos val="nextTo"/>
        <c:txPr>
          <a:bodyPr/>
          <a:lstStyle/>
          <a:p>
            <a:pPr>
              <a:defRPr sz="900"/>
            </a:pPr>
            <a:endParaRPr lang="en-US"/>
          </a:p>
        </c:txPr>
        <c:crossAx val="726637088"/>
        <c:crosses val="autoZero"/>
        <c:auto val="1"/>
        <c:lblAlgn val="ctr"/>
        <c:lblOffset val="100"/>
        <c:noMultiLvlLbl val="0"/>
      </c:catAx>
      <c:valAx>
        <c:axId val="726637088"/>
        <c:scaling>
          <c:orientation val="minMax"/>
        </c:scaling>
        <c:delete val="0"/>
        <c:axPos val="l"/>
        <c:majorGridlines>
          <c:spPr>
            <a:ln>
              <a:solidFill>
                <a:schemeClr val="bg1">
                  <a:lumMod val="75000"/>
                </a:schemeClr>
              </a:solidFill>
              <a:prstDash val="sysDot"/>
            </a:ln>
          </c:spPr>
        </c:majorGridlines>
        <c:numFmt formatCode="0%" sourceLinked="0"/>
        <c:majorTickMark val="out"/>
        <c:minorTickMark val="none"/>
        <c:tickLblPos val="nextTo"/>
        <c:crossAx val="731043120"/>
        <c:crosses val="autoZero"/>
        <c:crossBetween val="between"/>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Land management practices </a:t>
            </a:r>
            <a:r>
              <a:rPr lang="en-US" sz="1050"/>
              <a:t>(1)</a:t>
            </a:r>
            <a:endParaRPr lang="en-US" sz="1200"/>
          </a:p>
          <a:p>
            <a:pPr algn="l">
              <a:defRPr/>
            </a:pPr>
            <a:r>
              <a:rPr lang="en-US" sz="1000" b="0"/>
              <a:t>Share</a:t>
            </a:r>
            <a:r>
              <a:rPr lang="en-US" sz="1000" b="0" baseline="0"/>
              <a:t> of the respondents using practices to improve their land (%)</a:t>
            </a:r>
            <a:endParaRPr lang="en-US" sz="1000" b="0"/>
          </a:p>
        </c:rich>
      </c:tx>
      <c:layout>
        <c:manualLayout>
          <c:xMode val="edge"/>
          <c:yMode val="edge"/>
          <c:x val="3.5881889763779783E-2"/>
          <c:y val="3.1553679765998772E-2"/>
        </c:manualLayout>
      </c:layout>
      <c:overlay val="0"/>
    </c:title>
    <c:autoTitleDeleted val="0"/>
    <c:plotArea>
      <c:layout>
        <c:manualLayout>
          <c:layoutTarget val="inner"/>
          <c:xMode val="edge"/>
          <c:yMode val="edge"/>
          <c:x val="0.25686817737788809"/>
          <c:y val="0.18762904088526491"/>
          <c:w val="0.49259068132600936"/>
          <c:h val="0.69658244188567853"/>
        </c:manualLayout>
      </c:layout>
      <c:pieChart>
        <c:varyColors val="1"/>
        <c:ser>
          <c:idx val="0"/>
          <c:order val="0"/>
          <c:dPt>
            <c:idx val="0"/>
            <c:bubble3D val="0"/>
            <c:spPr>
              <a:solidFill>
                <a:schemeClr val="bg1">
                  <a:lumMod val="65000"/>
                </a:schemeClr>
              </a:solidFill>
            </c:spPr>
          </c:dPt>
          <c:dPt>
            <c:idx val="1"/>
            <c:bubble3D val="0"/>
            <c:spPr>
              <a:solidFill>
                <a:srgbClr val="00B050"/>
              </a:solidFill>
            </c:spPr>
          </c:dPt>
          <c:dLbls>
            <c:spPr>
              <a:noFill/>
              <a:ln>
                <a:noFill/>
              </a:ln>
              <a:effectLst/>
            </c:spPr>
            <c:txPr>
              <a:bodyPr/>
              <a:lstStyle/>
              <a:p>
                <a:pPr>
                  <a:defRPr sz="12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statistics'!$O$106:$O$108</c:f>
              <c:strCache>
                <c:ptCount val="3"/>
                <c:pt idx="0">
                  <c:v>Do not use land improving practices</c:v>
                </c:pt>
                <c:pt idx="1">
                  <c:v>Undefined</c:v>
                </c:pt>
                <c:pt idx="2">
                  <c:v>Use of land improving practices</c:v>
                </c:pt>
              </c:strCache>
            </c:strRef>
          </c:cat>
          <c:val>
            <c:numRef>
              <c:f>'2. Descriptive statistics'!$X$106:$X$108</c:f>
              <c:numCache>
                <c:formatCode>0%</c:formatCode>
                <c:ptCount val="3"/>
                <c:pt idx="0">
                  <c:v>4.9019607843137254E-2</c:v>
                </c:pt>
                <c:pt idx="1">
                  <c:v>0</c:v>
                </c:pt>
                <c:pt idx="2">
                  <c:v>0.9509803921568627</c:v>
                </c:pt>
              </c:numCache>
            </c:numRef>
          </c:val>
        </c:ser>
        <c:dLbls>
          <c:showLegendKey val="0"/>
          <c:showVal val="0"/>
          <c:showCatName val="0"/>
          <c:showSerName val="0"/>
          <c:showPercent val="1"/>
          <c:showBubbleSize val="0"/>
          <c:showLeaderLines val="1"/>
        </c:dLbls>
        <c:firstSliceAng val="0"/>
      </c:pieChart>
    </c:plotArea>
    <c:legend>
      <c:legendPos val="b"/>
      <c:layout>
        <c:manualLayout>
          <c:xMode val="edge"/>
          <c:yMode val="edge"/>
          <c:x val="5.3020803318732226E-2"/>
          <c:y val="0.9048432140723297"/>
          <c:w val="0.89999979920545614"/>
          <c:h val="7.8125575286371846E-2"/>
        </c:manualLayout>
      </c:layout>
      <c:overlay val="0"/>
      <c:txPr>
        <a:bodyPr/>
        <a:lstStyle/>
        <a:p>
          <a:pPr>
            <a:defRPr sz="900"/>
          </a:pPr>
          <a:endParaRPr lang="en-US"/>
        </a:p>
      </c:txPr>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Land management practices </a:t>
            </a:r>
            <a:r>
              <a:rPr lang="en-US" sz="1100"/>
              <a:t>(2)</a:t>
            </a:r>
          </a:p>
          <a:p>
            <a:pPr algn="l">
              <a:defRPr/>
            </a:pPr>
            <a:r>
              <a:rPr lang="en-US" sz="1000" b="0"/>
              <a:t>Share of respondents</a:t>
            </a:r>
            <a:r>
              <a:rPr lang="en-US" sz="1000" b="0" baseline="0"/>
              <a:t> actually using land management practices (1</a:t>
            </a:r>
            <a:r>
              <a:rPr lang="en-US" sz="900" b="0" baseline="0"/>
              <a:t>)</a:t>
            </a:r>
            <a:endParaRPr lang="en-US" sz="1200" b="0"/>
          </a:p>
        </c:rich>
      </c:tx>
      <c:layout>
        <c:manualLayout>
          <c:xMode val="edge"/>
          <c:yMode val="edge"/>
          <c:x val="1.4370015583948818E-2"/>
          <c:y val="1.8018018018018021E-2"/>
        </c:manualLayout>
      </c:layout>
      <c:overlay val="0"/>
    </c:title>
    <c:autoTitleDeleted val="0"/>
    <c:plotArea>
      <c:layout/>
      <c:barChart>
        <c:barDir val="col"/>
        <c:grouping val="clustered"/>
        <c:varyColors val="0"/>
        <c:ser>
          <c:idx val="0"/>
          <c:order val="0"/>
          <c:spPr>
            <a:solidFill>
              <a:srgbClr val="00B050"/>
            </a:solidFill>
          </c:spPr>
          <c:invertIfNegative val="0"/>
          <c:cat>
            <c:strRef>
              <c:f>'2. Descriptive statistics'!$O$109:$O$122</c:f>
              <c:strCache>
                <c:ptCount val="14"/>
                <c:pt idx="0">
                  <c:v>   Liming</c:v>
                </c:pt>
                <c:pt idx="1">
                  <c:v>   Fallowing</c:v>
                </c:pt>
                <c:pt idx="2">
                  <c:v>   Zero tillage</c:v>
                </c:pt>
                <c:pt idx="3">
                  <c:v>   Rotational grazing</c:v>
                </c:pt>
                <c:pt idx="4">
                  <c:v>   Crop rotation</c:v>
                </c:pt>
                <c:pt idx="5">
                  <c:v>   Wind break hedge</c:v>
                </c:pt>
                <c:pt idx="6">
                  <c:v>   Intercropping</c:v>
                </c:pt>
                <c:pt idx="7">
                  <c:v>   Mulching</c:v>
                </c:pt>
                <c:pt idx="8">
                  <c:v>   Manuring</c:v>
                </c:pt>
                <c:pt idx="9">
                  <c:v>   Vegetative strips</c:v>
                </c:pt>
                <c:pt idx="10">
                  <c:v>   Agroforestry</c:v>
                </c:pt>
                <c:pt idx="11">
                  <c:v>   Gully control</c:v>
                </c:pt>
                <c:pt idx="12">
                  <c:v>   Terracing</c:v>
                </c:pt>
                <c:pt idx="13">
                  <c:v>   Other</c:v>
                </c:pt>
              </c:strCache>
            </c:strRef>
          </c:cat>
          <c:val>
            <c:numRef>
              <c:f>'2. Descriptive statistics'!$X$109:$X$122</c:f>
              <c:numCache>
                <c:formatCode>0%</c:formatCode>
                <c:ptCount val="14"/>
                <c:pt idx="0">
                  <c:v>5.1546391752577319E-3</c:v>
                </c:pt>
                <c:pt idx="1">
                  <c:v>0.72680412371134018</c:v>
                </c:pt>
                <c:pt idx="2">
                  <c:v>0.45876288659793812</c:v>
                </c:pt>
                <c:pt idx="3">
                  <c:v>0.24742268041237114</c:v>
                </c:pt>
                <c:pt idx="4">
                  <c:v>0.76288659793814428</c:v>
                </c:pt>
                <c:pt idx="5">
                  <c:v>0.12886597938144329</c:v>
                </c:pt>
                <c:pt idx="6">
                  <c:v>0.95876288659793818</c:v>
                </c:pt>
                <c:pt idx="7">
                  <c:v>0.39690721649484534</c:v>
                </c:pt>
                <c:pt idx="8">
                  <c:v>0.27835051546391754</c:v>
                </c:pt>
                <c:pt idx="9">
                  <c:v>0.32989690721649484</c:v>
                </c:pt>
                <c:pt idx="10">
                  <c:v>0.39175257731958762</c:v>
                </c:pt>
                <c:pt idx="11">
                  <c:v>0.10824742268041238</c:v>
                </c:pt>
                <c:pt idx="12">
                  <c:v>0.13917525773195877</c:v>
                </c:pt>
                <c:pt idx="13">
                  <c:v>0</c:v>
                </c:pt>
              </c:numCache>
            </c:numRef>
          </c:val>
        </c:ser>
        <c:dLbls>
          <c:showLegendKey val="0"/>
          <c:showVal val="0"/>
          <c:showCatName val="0"/>
          <c:showSerName val="0"/>
          <c:showPercent val="0"/>
          <c:showBubbleSize val="0"/>
        </c:dLbls>
        <c:gapWidth val="150"/>
        <c:axId val="658181760"/>
        <c:axId val="291458808"/>
      </c:barChart>
      <c:catAx>
        <c:axId val="658181760"/>
        <c:scaling>
          <c:orientation val="minMax"/>
        </c:scaling>
        <c:delete val="0"/>
        <c:axPos val="b"/>
        <c:numFmt formatCode="General" sourceLinked="0"/>
        <c:majorTickMark val="out"/>
        <c:minorTickMark val="none"/>
        <c:tickLblPos val="nextTo"/>
        <c:txPr>
          <a:bodyPr/>
          <a:lstStyle/>
          <a:p>
            <a:pPr>
              <a:defRPr sz="900"/>
            </a:pPr>
            <a:endParaRPr lang="en-US"/>
          </a:p>
        </c:txPr>
        <c:crossAx val="291458808"/>
        <c:crosses val="autoZero"/>
        <c:auto val="1"/>
        <c:lblAlgn val="ctr"/>
        <c:lblOffset val="100"/>
        <c:noMultiLvlLbl val="0"/>
      </c:catAx>
      <c:valAx>
        <c:axId val="291458808"/>
        <c:scaling>
          <c:orientation val="minMax"/>
          <c:max val="1"/>
        </c:scaling>
        <c:delete val="0"/>
        <c:axPos val="l"/>
        <c:majorGridlines>
          <c:spPr>
            <a:ln>
              <a:solidFill>
                <a:schemeClr val="bg1">
                  <a:lumMod val="75000"/>
                </a:schemeClr>
              </a:solidFill>
              <a:prstDash val="sysDot"/>
            </a:ln>
          </c:spPr>
        </c:majorGridlines>
        <c:numFmt formatCode="0%" sourceLinked="1"/>
        <c:majorTickMark val="out"/>
        <c:minorTickMark val="none"/>
        <c:tickLblPos val="nextTo"/>
        <c:crossAx val="658181760"/>
        <c:crosses val="autoZero"/>
        <c:crossBetween val="between"/>
        <c:majorUnit val="0.2"/>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Energy conservation practices </a:t>
            </a:r>
            <a:r>
              <a:rPr lang="en-US" sz="1050"/>
              <a:t>(1)</a:t>
            </a:r>
            <a:endParaRPr lang="en-US" sz="1200"/>
          </a:p>
          <a:p>
            <a:pPr algn="l">
              <a:defRPr/>
            </a:pPr>
            <a:r>
              <a:rPr lang="en-US" sz="1000" b="0"/>
              <a:t>Share</a:t>
            </a:r>
            <a:r>
              <a:rPr lang="en-US" sz="1000" b="0" baseline="0"/>
              <a:t> of respondents using energy conservation practices</a:t>
            </a:r>
            <a:endParaRPr lang="en-US" sz="1000" b="0"/>
          </a:p>
        </c:rich>
      </c:tx>
      <c:layout>
        <c:manualLayout>
          <c:xMode val="edge"/>
          <c:yMode val="edge"/>
          <c:x val="2.5768719561496931E-2"/>
          <c:y val="2.7777777777778092E-2"/>
        </c:manualLayout>
      </c:layout>
      <c:overlay val="0"/>
    </c:title>
    <c:autoTitleDeleted val="0"/>
    <c:plotArea>
      <c:layout>
        <c:manualLayout>
          <c:layoutTarget val="inner"/>
          <c:xMode val="edge"/>
          <c:yMode val="edge"/>
          <c:x val="0.27830005872359775"/>
          <c:y val="0.13942949839603519"/>
          <c:w val="0.49769695354045618"/>
          <c:h val="0.72140930300379513"/>
        </c:manualLayout>
      </c:layout>
      <c:pieChart>
        <c:varyColors val="1"/>
        <c:ser>
          <c:idx val="0"/>
          <c:order val="0"/>
          <c:spPr>
            <a:solidFill>
              <a:schemeClr val="bg1">
                <a:lumMod val="65000"/>
              </a:schemeClr>
            </a:solidFill>
          </c:spPr>
          <c:dPt>
            <c:idx val="0"/>
            <c:bubble3D val="0"/>
            <c:spPr>
              <a:solidFill>
                <a:srgbClr val="FFC000"/>
              </a:solidFill>
            </c:spPr>
          </c:dPt>
          <c:dLbls>
            <c:spPr>
              <a:noFill/>
              <a:ln>
                <a:noFill/>
              </a:ln>
              <a:effectLst/>
            </c:spPr>
            <c:txPr>
              <a:bodyPr/>
              <a:lstStyle/>
              <a:p>
                <a:pPr>
                  <a:defRPr sz="12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statistics'!$Z$131:$Z$132</c:f>
              <c:strCache>
                <c:ptCount val="2"/>
                <c:pt idx="0">
                  <c:v>Population using EC practices</c:v>
                </c:pt>
                <c:pt idx="1">
                  <c:v>Not using EC practices</c:v>
                </c:pt>
              </c:strCache>
            </c:strRef>
          </c:cat>
          <c:val>
            <c:numRef>
              <c:f>'2. Descriptive statistics'!$AI$131:$AI$132</c:f>
              <c:numCache>
                <c:formatCode>0%</c:formatCode>
                <c:ptCount val="2"/>
                <c:pt idx="0">
                  <c:v>0</c:v>
                </c:pt>
                <c:pt idx="1">
                  <c:v>0</c:v>
                </c:pt>
              </c:numCache>
            </c:numRef>
          </c:val>
        </c:ser>
        <c:dLbls>
          <c:showLegendKey val="0"/>
          <c:showVal val="0"/>
          <c:showCatName val="0"/>
          <c:showSerName val="0"/>
          <c:showPercent val="1"/>
          <c:showBubbleSize val="0"/>
          <c:showLeaderLines val="1"/>
        </c:dLbls>
        <c:firstSliceAng val="0"/>
      </c:pieChart>
    </c:plotArea>
    <c:legend>
      <c:legendPos val="t"/>
      <c:layout>
        <c:manualLayout>
          <c:xMode val="edge"/>
          <c:yMode val="edge"/>
          <c:x val="6.0263740630316733E-2"/>
          <c:y val="0.90145441371377388"/>
          <c:w val="0.89207672900353696"/>
          <c:h val="8.0077311166986548E-2"/>
        </c:manualLayout>
      </c:layout>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b="1" i="0" baseline="0"/>
              <a:t>Energy conservation practices (2)</a:t>
            </a:r>
            <a:endParaRPr lang="en-US" sz="1200"/>
          </a:p>
          <a:p>
            <a:pPr algn="l">
              <a:defRPr/>
            </a:pPr>
            <a:r>
              <a:rPr lang="en-US" sz="1000" b="0" i="0" baseline="0"/>
              <a:t>Share of respondents actually using energy conservation practices (1)</a:t>
            </a:r>
          </a:p>
        </c:rich>
      </c:tx>
      <c:layout>
        <c:manualLayout>
          <c:xMode val="edge"/>
          <c:yMode val="edge"/>
          <c:x val="1.5014696021205596E-2"/>
          <c:y val="3.1300811004365242E-2"/>
        </c:manualLayout>
      </c:layout>
      <c:overlay val="0"/>
    </c:title>
    <c:autoTitleDeleted val="0"/>
    <c:plotArea>
      <c:layout/>
      <c:barChart>
        <c:barDir val="col"/>
        <c:grouping val="clustered"/>
        <c:varyColors val="0"/>
        <c:ser>
          <c:idx val="0"/>
          <c:order val="0"/>
          <c:invertIfNegative val="0"/>
          <c:cat>
            <c:strRef>
              <c:f>'2. Descriptive statistics'!$AA$117:$AA$129</c:f>
              <c:strCache>
                <c:ptCount val="13"/>
                <c:pt idx="0">
                  <c:v>Solar</c:v>
                </c:pt>
                <c:pt idx="1">
                  <c:v>Fuel/wood</c:v>
                </c:pt>
                <c:pt idx="2">
                  <c:v>Charcoal</c:v>
                </c:pt>
                <c:pt idx="3">
                  <c:v>Domestic waste</c:v>
                </c:pt>
                <c:pt idx="4">
                  <c:v>Agricultural residues</c:v>
                </c:pt>
                <c:pt idx="5">
                  <c:v>Wood residues</c:v>
                </c:pt>
                <c:pt idx="6">
                  <c:v>Manure</c:v>
                </c:pt>
                <c:pt idx="7">
                  <c:v>Oil</c:v>
                </c:pt>
                <c:pt idx="8">
                  <c:v>Paraffin</c:v>
                </c:pt>
                <c:pt idx="9">
                  <c:v>Diesel </c:v>
                </c:pt>
                <c:pt idx="10">
                  <c:v>Biogas</c:v>
                </c:pt>
                <c:pt idx="11">
                  <c:v>Electricity</c:v>
                </c:pt>
                <c:pt idx="12">
                  <c:v>Other</c:v>
                </c:pt>
              </c:strCache>
            </c:strRef>
          </c:cat>
          <c:val>
            <c:numRef>
              <c:f>'2. Descriptive statistics'!$AB$117:$AB$129</c:f>
              <c:numCache>
                <c:formatCode>General</c:formatCode>
                <c:ptCount val="13"/>
              </c:numCache>
            </c:numRef>
          </c:val>
        </c:ser>
        <c:ser>
          <c:idx val="1"/>
          <c:order val="1"/>
          <c:spPr>
            <a:solidFill>
              <a:srgbClr val="FFC000"/>
            </a:solidFill>
          </c:spPr>
          <c:invertIfNegative val="0"/>
          <c:cat>
            <c:strRef>
              <c:f>'2. Descriptive statistics'!$AA$117:$AA$129</c:f>
              <c:strCache>
                <c:ptCount val="13"/>
                <c:pt idx="0">
                  <c:v>Solar</c:v>
                </c:pt>
                <c:pt idx="1">
                  <c:v>Fuel/wood</c:v>
                </c:pt>
                <c:pt idx="2">
                  <c:v>Charcoal</c:v>
                </c:pt>
                <c:pt idx="3">
                  <c:v>Domestic waste</c:v>
                </c:pt>
                <c:pt idx="4">
                  <c:v>Agricultural residues</c:v>
                </c:pt>
                <c:pt idx="5">
                  <c:v>Wood residues</c:v>
                </c:pt>
                <c:pt idx="6">
                  <c:v>Manure</c:v>
                </c:pt>
                <c:pt idx="7">
                  <c:v>Oil</c:v>
                </c:pt>
                <c:pt idx="8">
                  <c:v>Paraffin</c:v>
                </c:pt>
                <c:pt idx="9">
                  <c:v>Diesel </c:v>
                </c:pt>
                <c:pt idx="10">
                  <c:v>Biogas</c:v>
                </c:pt>
                <c:pt idx="11">
                  <c:v>Electricity</c:v>
                </c:pt>
                <c:pt idx="12">
                  <c:v>Other</c:v>
                </c:pt>
              </c:strCache>
            </c:strRef>
          </c:cat>
          <c:val>
            <c:numRef>
              <c:f>'2. Descriptive statistics'!$AI$117:$AI$129</c:f>
              <c:numCache>
                <c:formatCode>0%</c:formatCode>
                <c:ptCount val="13"/>
                <c:pt idx="0">
                  <c:v>0</c:v>
                </c:pt>
                <c:pt idx="1">
                  <c:v>0</c:v>
                </c:pt>
                <c:pt idx="2">
                  <c:v>0</c:v>
                </c:pt>
                <c:pt idx="3">
                  <c:v>0</c:v>
                </c:pt>
                <c:pt idx="4">
                  <c:v>0</c:v>
                </c:pt>
                <c:pt idx="5">
                  <c:v>0</c:v>
                </c:pt>
                <c:pt idx="6">
                  <c:v>0</c:v>
                </c:pt>
                <c:pt idx="7">
                  <c:v>0</c:v>
                </c:pt>
                <c:pt idx="8">
                  <c:v>0</c:v>
                </c:pt>
                <c:pt idx="9">
                  <c:v>0</c:v>
                </c:pt>
                <c:pt idx="10">
                  <c:v>0</c:v>
                </c:pt>
                <c:pt idx="11">
                  <c:v>0</c:v>
                </c:pt>
                <c:pt idx="12">
                  <c:v>0</c:v>
                </c:pt>
              </c:numCache>
            </c:numRef>
          </c:val>
        </c:ser>
        <c:dLbls>
          <c:showLegendKey val="0"/>
          <c:showVal val="0"/>
          <c:showCatName val="0"/>
          <c:showSerName val="0"/>
          <c:showPercent val="0"/>
          <c:showBubbleSize val="0"/>
        </c:dLbls>
        <c:gapWidth val="150"/>
        <c:axId val="579218200"/>
        <c:axId val="293708960"/>
      </c:barChart>
      <c:catAx>
        <c:axId val="579218200"/>
        <c:scaling>
          <c:orientation val="minMax"/>
        </c:scaling>
        <c:delete val="0"/>
        <c:axPos val="b"/>
        <c:numFmt formatCode="General" sourceLinked="0"/>
        <c:majorTickMark val="out"/>
        <c:minorTickMark val="none"/>
        <c:tickLblPos val="nextTo"/>
        <c:crossAx val="293708960"/>
        <c:crosses val="autoZero"/>
        <c:auto val="1"/>
        <c:lblAlgn val="ctr"/>
        <c:lblOffset val="100"/>
        <c:noMultiLvlLbl val="0"/>
      </c:catAx>
      <c:valAx>
        <c:axId val="293708960"/>
        <c:scaling>
          <c:orientation val="minMax"/>
          <c:max val="1"/>
        </c:scaling>
        <c:delete val="0"/>
        <c:axPos val="l"/>
        <c:majorGridlines>
          <c:spPr>
            <a:ln>
              <a:solidFill>
                <a:schemeClr val="bg1">
                  <a:lumMod val="75000"/>
                </a:schemeClr>
              </a:solidFill>
              <a:prstDash val="sysDot"/>
            </a:ln>
          </c:spPr>
        </c:majorGridlines>
        <c:numFmt formatCode="0%" sourceLinked="0"/>
        <c:majorTickMark val="out"/>
        <c:minorTickMark val="none"/>
        <c:tickLblPos val="nextTo"/>
        <c:crossAx val="579218200"/>
        <c:crosses val="autoZero"/>
        <c:crossBetween val="between"/>
        <c:majorUnit val="0.2"/>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Food variety</a:t>
            </a:r>
          </a:p>
          <a:p>
            <a:pPr algn="l">
              <a:defRPr/>
            </a:pPr>
            <a:r>
              <a:rPr lang="en-US" sz="1000" b="0"/>
              <a:t>Average foodstuff consumed at household level</a:t>
            </a:r>
          </a:p>
        </c:rich>
      </c:tx>
      <c:layout>
        <c:manualLayout>
          <c:xMode val="edge"/>
          <c:yMode val="edge"/>
          <c:x val="1.5588760786300141E-2"/>
          <c:y val="2.3148148148148147E-2"/>
        </c:manualLayout>
      </c:layout>
      <c:overlay val="0"/>
    </c:title>
    <c:autoTitleDeleted val="0"/>
    <c:plotArea>
      <c:layout/>
      <c:barChart>
        <c:barDir val="col"/>
        <c:grouping val="clustered"/>
        <c:varyColors val="0"/>
        <c:ser>
          <c:idx val="0"/>
          <c:order val="0"/>
          <c:tx>
            <c:v>Food variety</c:v>
          </c:tx>
          <c:spPr>
            <a:solidFill>
              <a:schemeClr val="accent6"/>
            </a:solidFill>
          </c:spPr>
          <c:invertIfNegative val="0"/>
          <c:dPt>
            <c:idx val="1"/>
            <c:invertIfNegative val="0"/>
            <c:bubble3D val="0"/>
            <c:spPr>
              <a:solidFill>
                <a:schemeClr val="bg2">
                  <a:lumMod val="50000"/>
                </a:schemeClr>
              </a:solidFill>
            </c:spPr>
          </c:dPt>
          <c:dPt>
            <c:idx val="2"/>
            <c:invertIfNegative val="0"/>
            <c:bubble3D val="0"/>
            <c:spPr>
              <a:solidFill>
                <a:srgbClr val="00B050"/>
              </a:solidFill>
            </c:spPr>
          </c:dPt>
          <c:dPt>
            <c:idx val="3"/>
            <c:invertIfNegative val="0"/>
            <c:bubble3D val="0"/>
            <c:spPr>
              <a:solidFill>
                <a:srgbClr val="FF6A47"/>
              </a:solidFill>
              <a:ln>
                <a:solidFill>
                  <a:srgbClr val="FF6A47"/>
                </a:solidFill>
              </a:ln>
            </c:spPr>
          </c:dPt>
          <c:dPt>
            <c:idx val="4"/>
            <c:invertIfNegative val="0"/>
            <c:bubble3D val="0"/>
            <c:spPr>
              <a:solidFill>
                <a:schemeClr val="accent1"/>
              </a:solidFill>
            </c:spPr>
          </c:dPt>
          <c:dPt>
            <c:idx val="5"/>
            <c:invertIfNegative val="0"/>
            <c:bubble3D val="0"/>
            <c:spPr>
              <a:solidFill>
                <a:srgbClr val="FFDD71"/>
              </a:solidFill>
            </c:spPr>
          </c:dPt>
          <c:dPt>
            <c:idx val="6"/>
            <c:invertIfNegative val="0"/>
            <c:bubble3D val="0"/>
            <c:spPr>
              <a:solidFill>
                <a:srgbClr val="009ED6"/>
              </a:solidFill>
            </c:spPr>
          </c:dPt>
          <c:dPt>
            <c:idx val="7"/>
            <c:invertIfNegative val="0"/>
            <c:bubble3D val="0"/>
            <c:spPr>
              <a:solidFill>
                <a:srgbClr val="7030A0"/>
              </a:solidFill>
            </c:spPr>
          </c:dPt>
          <c:dPt>
            <c:idx val="8"/>
            <c:invertIfNegative val="0"/>
            <c:bubble3D val="0"/>
            <c:spPr>
              <a:solidFill>
                <a:srgbClr val="E757D6"/>
              </a:solidFill>
            </c:spPr>
          </c:dPt>
          <c:dPt>
            <c:idx val="9"/>
            <c:invertIfNegative val="0"/>
            <c:bubble3D val="0"/>
            <c:spPr>
              <a:solidFill>
                <a:schemeClr val="accent3"/>
              </a:solidFill>
            </c:spPr>
          </c:dPt>
          <c:dPt>
            <c:idx val="10"/>
            <c:invertIfNegative val="0"/>
            <c:bubble3D val="0"/>
            <c:spPr>
              <a:solidFill>
                <a:schemeClr val="bg1">
                  <a:lumMod val="75000"/>
                </a:schemeClr>
              </a:solidFill>
            </c:spPr>
          </c:dPt>
          <c:cat>
            <c:strRef>
              <c:f>'2. Descriptive statistics'!$F$146:$F$156</c:f>
              <c:strCache>
                <c:ptCount val="11"/>
                <c:pt idx="0">
                  <c:v>Cereals</c:v>
                </c:pt>
                <c:pt idx="1">
                  <c:v>Tubers</c:v>
                </c:pt>
                <c:pt idx="2">
                  <c:v>Vegetables</c:v>
                </c:pt>
                <c:pt idx="3">
                  <c:v>Fruits</c:v>
                </c:pt>
                <c:pt idx="4">
                  <c:v>Meats</c:v>
                </c:pt>
                <c:pt idx="5">
                  <c:v>Eggs</c:v>
                </c:pt>
                <c:pt idx="6">
                  <c:v>Fish</c:v>
                </c:pt>
                <c:pt idx="7">
                  <c:v>Beans</c:v>
                </c:pt>
                <c:pt idx="8">
                  <c:v>Milk</c:v>
                </c:pt>
                <c:pt idx="9">
                  <c:v>Oil</c:v>
                </c:pt>
                <c:pt idx="10">
                  <c:v>Sugar</c:v>
                </c:pt>
              </c:strCache>
            </c:strRef>
          </c:cat>
          <c:val>
            <c:numRef>
              <c:f>'2. Descriptive statistics'!$M$146:$M$156</c:f>
              <c:numCache>
                <c:formatCode>0%</c:formatCode>
                <c:ptCount val="11"/>
                <c:pt idx="0">
                  <c:v>0.88235294117647056</c:v>
                </c:pt>
                <c:pt idx="1">
                  <c:v>0.18627450980392157</c:v>
                </c:pt>
                <c:pt idx="2">
                  <c:v>0.82843137254901966</c:v>
                </c:pt>
                <c:pt idx="3">
                  <c:v>0.29411764705882354</c:v>
                </c:pt>
                <c:pt idx="4">
                  <c:v>0.11764705882352941</c:v>
                </c:pt>
                <c:pt idx="5">
                  <c:v>5.8823529411764705E-2</c:v>
                </c:pt>
                <c:pt idx="6">
                  <c:v>0.13725490196078433</c:v>
                </c:pt>
                <c:pt idx="7">
                  <c:v>0.30882352941176472</c:v>
                </c:pt>
                <c:pt idx="8">
                  <c:v>0.10784313725490197</c:v>
                </c:pt>
                <c:pt idx="9">
                  <c:v>0.28431372549019607</c:v>
                </c:pt>
                <c:pt idx="10">
                  <c:v>0.16666666666666666</c:v>
                </c:pt>
              </c:numCache>
            </c:numRef>
          </c:val>
        </c:ser>
        <c:dLbls>
          <c:showLegendKey val="0"/>
          <c:showVal val="0"/>
          <c:showCatName val="0"/>
          <c:showSerName val="0"/>
          <c:showPercent val="0"/>
          <c:showBubbleSize val="0"/>
        </c:dLbls>
        <c:gapWidth val="150"/>
        <c:axId val="725590208"/>
        <c:axId val="725590600"/>
      </c:barChart>
      <c:catAx>
        <c:axId val="725590208"/>
        <c:scaling>
          <c:orientation val="minMax"/>
        </c:scaling>
        <c:delete val="0"/>
        <c:axPos val="b"/>
        <c:numFmt formatCode="General" sourceLinked="0"/>
        <c:majorTickMark val="out"/>
        <c:minorTickMark val="none"/>
        <c:tickLblPos val="nextTo"/>
        <c:crossAx val="725590600"/>
        <c:crosses val="autoZero"/>
        <c:auto val="1"/>
        <c:lblAlgn val="ctr"/>
        <c:lblOffset val="100"/>
        <c:noMultiLvlLbl val="0"/>
      </c:catAx>
      <c:valAx>
        <c:axId val="725590600"/>
        <c:scaling>
          <c:orientation val="minMax"/>
          <c:max val="1"/>
        </c:scaling>
        <c:delete val="0"/>
        <c:axPos val="l"/>
        <c:majorGridlines>
          <c:spPr>
            <a:ln>
              <a:solidFill>
                <a:schemeClr val="bg1">
                  <a:lumMod val="75000"/>
                </a:schemeClr>
              </a:solidFill>
              <a:prstDash val="sysDot"/>
            </a:ln>
          </c:spPr>
        </c:majorGridlines>
        <c:numFmt formatCode="0%" sourceLinked="0"/>
        <c:majorTickMark val="out"/>
        <c:minorTickMark val="none"/>
        <c:tickLblPos val="nextTo"/>
        <c:crossAx val="725590208"/>
        <c:crosses val="autoZero"/>
        <c:crossBetween val="between"/>
        <c:majorUnit val="0.2"/>
      </c:valAx>
    </c:plotArea>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Access to veterinary services</a:t>
            </a:r>
          </a:p>
        </c:rich>
      </c:tx>
      <c:layout>
        <c:manualLayout>
          <c:xMode val="edge"/>
          <c:yMode val="edge"/>
          <c:x val="4.3902668416447931E-2"/>
          <c:y val="2.7777777777778092E-2"/>
        </c:manualLayout>
      </c:layout>
      <c:overlay val="0"/>
    </c:title>
    <c:autoTitleDeleted val="0"/>
    <c:plotArea>
      <c:layout>
        <c:manualLayout>
          <c:layoutTarget val="inner"/>
          <c:xMode val="edge"/>
          <c:yMode val="edge"/>
          <c:x val="0.25211752473639909"/>
          <c:y val="0.15128380574087491"/>
          <c:w val="0.46896331445864831"/>
          <c:h val="0.65533939416694398"/>
        </c:manualLayout>
      </c:layout>
      <c:pieChart>
        <c:varyColors val="1"/>
        <c:ser>
          <c:idx val="0"/>
          <c:order val="0"/>
          <c:tx>
            <c:v>veterinary services</c:v>
          </c:tx>
          <c:dPt>
            <c:idx val="0"/>
            <c:bubble3D val="0"/>
            <c:spPr>
              <a:solidFill>
                <a:srgbClr val="00B0F0"/>
              </a:solidFill>
            </c:spPr>
          </c:dPt>
          <c:dPt>
            <c:idx val="1"/>
            <c:bubble3D val="0"/>
            <c:spPr>
              <a:solidFill>
                <a:srgbClr val="FFC000"/>
              </a:solidFill>
            </c:spPr>
          </c:dPt>
          <c:dPt>
            <c:idx val="2"/>
            <c:bubble3D val="0"/>
            <c:spPr>
              <a:solidFill>
                <a:srgbClr val="00B050"/>
              </a:solidFill>
            </c:spPr>
          </c:dPt>
          <c:dPt>
            <c:idx val="3"/>
            <c:bubble3D val="0"/>
            <c:spPr>
              <a:solidFill>
                <a:schemeClr val="bg1">
                  <a:lumMod val="65000"/>
                </a:schemeClr>
              </a:solidFill>
            </c:spPr>
          </c:dPt>
          <c:dLbls>
            <c:spPr>
              <a:noFill/>
              <a:ln>
                <a:noFill/>
              </a:ln>
              <a:effectLst/>
            </c:spPr>
            <c:txPr>
              <a:bodyPr/>
              <a:lstStyle/>
              <a:p>
                <a:pPr>
                  <a:defRPr sz="12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statistics'!$P$142:$P$145</c:f>
              <c:strCache>
                <c:ptCount val="4"/>
                <c:pt idx="0">
                  <c:v>No</c:v>
                </c:pt>
                <c:pt idx="1">
                  <c:v>Yes</c:v>
                </c:pt>
                <c:pt idx="2">
                  <c:v>Yes but problematic</c:v>
                </c:pt>
                <c:pt idx="3">
                  <c:v>No response</c:v>
                </c:pt>
              </c:strCache>
            </c:strRef>
          </c:cat>
          <c:val>
            <c:numRef>
              <c:f>'2. Descriptive statistics'!$X$142:$X$145</c:f>
              <c:numCache>
                <c:formatCode>0%</c:formatCode>
                <c:ptCount val="4"/>
                <c:pt idx="0">
                  <c:v>0</c:v>
                </c:pt>
                <c:pt idx="1">
                  <c:v>0</c:v>
                </c:pt>
                <c:pt idx="2">
                  <c:v>0</c:v>
                </c:pt>
                <c:pt idx="3">
                  <c:v>1</c:v>
                </c:pt>
              </c:numCache>
            </c:numRef>
          </c:val>
        </c:ser>
        <c:dLbls>
          <c:showLegendKey val="0"/>
          <c:showVal val="0"/>
          <c:showCatName val="0"/>
          <c:showSerName val="0"/>
          <c:showPercent val="1"/>
          <c:showBubbleSize val="0"/>
          <c:showLeaderLines val="1"/>
        </c:dLbls>
        <c:firstSliceAng val="0"/>
      </c:pieChart>
    </c:plotArea>
    <c:legend>
      <c:legendPos val="t"/>
      <c:layout>
        <c:manualLayout>
          <c:xMode val="edge"/>
          <c:yMode val="edge"/>
          <c:x val="0.14537947498180501"/>
          <c:y val="0.89785272505322256"/>
          <c:w val="0.68509957844653135"/>
          <c:h val="8.0466048781445268E-2"/>
        </c:manualLayout>
      </c:layout>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Elder engagement</a:t>
            </a:r>
          </a:p>
          <a:p>
            <a:pPr algn="l">
              <a:defRPr/>
            </a:pPr>
            <a:r>
              <a:rPr lang="en-US" sz="1000" b="0"/>
              <a:t>Percentage</a:t>
            </a:r>
            <a:r>
              <a:rPr lang="en-US" sz="1000" b="0" baseline="0"/>
              <a:t> of elder participation by gender</a:t>
            </a:r>
            <a:endParaRPr lang="en-US" sz="1000" b="0"/>
          </a:p>
        </c:rich>
      </c:tx>
      <c:layout>
        <c:manualLayout>
          <c:xMode val="edge"/>
          <c:yMode val="edge"/>
          <c:x val="2.6576334208224139E-2"/>
          <c:y val="2.7777777777778092E-2"/>
        </c:manualLayout>
      </c:layout>
      <c:overlay val="0"/>
    </c:title>
    <c:autoTitleDeleted val="0"/>
    <c:plotArea>
      <c:layout/>
      <c:barChart>
        <c:barDir val="col"/>
        <c:grouping val="clustered"/>
        <c:varyColors val="0"/>
        <c:ser>
          <c:idx val="0"/>
          <c:order val="0"/>
          <c:spPr>
            <a:solidFill>
              <a:srgbClr val="009ED6"/>
            </a:solidFill>
          </c:spPr>
          <c:invertIfNegative val="0"/>
          <c:dPt>
            <c:idx val="0"/>
            <c:invertIfNegative val="0"/>
            <c:bubble3D val="0"/>
            <c:spPr>
              <a:solidFill>
                <a:srgbClr val="7030A0"/>
              </a:solidFill>
            </c:spPr>
          </c:dPt>
          <c:cat>
            <c:strRef>
              <c:f>'2. Descriptive statistics'!$P$147:$P$148</c:f>
              <c:strCache>
                <c:ptCount val="2"/>
                <c:pt idx="0">
                  <c:v>Women</c:v>
                </c:pt>
                <c:pt idx="1">
                  <c:v>Men</c:v>
                </c:pt>
              </c:strCache>
            </c:strRef>
          </c:cat>
          <c:val>
            <c:numRef>
              <c:f>'2. Descriptive statistics'!$X$147:$X$148</c:f>
              <c:numCache>
                <c:formatCode>0%</c:formatCode>
                <c:ptCount val="2"/>
                <c:pt idx="0">
                  <c:v>0.84803921568627449</c:v>
                </c:pt>
                <c:pt idx="1">
                  <c:v>0.81372549019607843</c:v>
                </c:pt>
              </c:numCache>
            </c:numRef>
          </c:val>
        </c:ser>
        <c:dLbls>
          <c:showLegendKey val="0"/>
          <c:showVal val="0"/>
          <c:showCatName val="0"/>
          <c:showSerName val="0"/>
          <c:showPercent val="0"/>
          <c:showBubbleSize val="0"/>
        </c:dLbls>
        <c:gapWidth val="150"/>
        <c:axId val="725591776"/>
        <c:axId val="725592168"/>
      </c:barChart>
      <c:catAx>
        <c:axId val="725591776"/>
        <c:scaling>
          <c:orientation val="minMax"/>
        </c:scaling>
        <c:delete val="0"/>
        <c:axPos val="b"/>
        <c:numFmt formatCode="General" sourceLinked="0"/>
        <c:majorTickMark val="out"/>
        <c:minorTickMark val="none"/>
        <c:tickLblPos val="nextTo"/>
        <c:crossAx val="725592168"/>
        <c:crosses val="autoZero"/>
        <c:auto val="1"/>
        <c:lblAlgn val="ctr"/>
        <c:lblOffset val="100"/>
        <c:noMultiLvlLbl val="0"/>
      </c:catAx>
      <c:valAx>
        <c:axId val="725592168"/>
        <c:scaling>
          <c:orientation val="minMax"/>
          <c:max val="1"/>
          <c:min val="0"/>
        </c:scaling>
        <c:delete val="0"/>
        <c:axPos val="l"/>
        <c:majorGridlines>
          <c:spPr>
            <a:ln>
              <a:solidFill>
                <a:schemeClr val="bg1">
                  <a:lumMod val="75000"/>
                </a:schemeClr>
              </a:solidFill>
              <a:prstDash val="sysDot"/>
            </a:ln>
          </c:spPr>
        </c:majorGridlines>
        <c:numFmt formatCode="0%" sourceLinked="1"/>
        <c:majorTickMark val="out"/>
        <c:minorTickMark val="none"/>
        <c:tickLblPos val="nextTo"/>
        <c:crossAx val="725591776"/>
        <c:crosses val="autoZero"/>
        <c:crossBetween val="between"/>
        <c:majorUnit val="0.2"/>
      </c:valAx>
    </c:plotArea>
    <c:legend>
      <c:legendPos val="r"/>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Education</a:t>
            </a:r>
            <a:r>
              <a:rPr lang="en-US"/>
              <a:t/>
            </a:r>
            <a:br>
              <a:rPr lang="en-US"/>
            </a:br>
            <a:r>
              <a:rPr lang="en-US" sz="1000" b="0"/>
              <a:t>Share</a:t>
            </a:r>
            <a:r>
              <a:rPr lang="en-US" sz="1000" b="0" baseline="0"/>
              <a:t> of the population with primary or secondary education</a:t>
            </a:r>
          </a:p>
        </c:rich>
      </c:tx>
      <c:layout>
        <c:manualLayout>
          <c:xMode val="edge"/>
          <c:yMode val="edge"/>
          <c:x val="3.5555555555555556E-2"/>
          <c:y val="3.7037037037037056E-2"/>
        </c:manualLayout>
      </c:layout>
      <c:overlay val="0"/>
    </c:title>
    <c:autoTitleDeleted val="0"/>
    <c:plotArea>
      <c:layout>
        <c:manualLayout>
          <c:layoutTarget val="inner"/>
          <c:xMode val="edge"/>
          <c:yMode val="edge"/>
          <c:x val="0.29329943132108477"/>
          <c:y val="0.19035542432195968"/>
          <c:w val="0.43284558180227789"/>
          <c:h val="0.72140930300379513"/>
        </c:manualLayout>
      </c:layout>
      <c:pieChart>
        <c:varyColors val="1"/>
        <c:ser>
          <c:idx val="0"/>
          <c:order val="0"/>
          <c:dPt>
            <c:idx val="0"/>
            <c:bubble3D val="0"/>
            <c:spPr>
              <a:solidFill>
                <a:srgbClr val="00B0F0"/>
              </a:solidFill>
            </c:spPr>
          </c:dPt>
          <c:dPt>
            <c:idx val="1"/>
            <c:bubble3D val="0"/>
            <c:spPr>
              <a:solidFill>
                <a:srgbClr val="FFC000"/>
              </a:solidFill>
            </c:spPr>
          </c:dPt>
          <c:dPt>
            <c:idx val="2"/>
            <c:bubble3D val="0"/>
            <c:spPr>
              <a:solidFill>
                <a:srgbClr val="00B050"/>
              </a:solidFill>
            </c:spPr>
          </c:dPt>
          <c:dLbls>
            <c:spPr>
              <a:noFill/>
              <a:ln>
                <a:noFill/>
              </a:ln>
              <a:effectLst/>
            </c:spPr>
            <c:txPr>
              <a:bodyPr/>
              <a:lstStyle/>
              <a:p>
                <a:pPr>
                  <a:defRPr sz="11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statistics'!$P$150:$P$152</c:f>
              <c:strCache>
                <c:ptCount val="3"/>
                <c:pt idx="0">
                  <c:v>Primary</c:v>
                </c:pt>
                <c:pt idx="1">
                  <c:v>Secondary </c:v>
                </c:pt>
                <c:pt idx="2">
                  <c:v>None</c:v>
                </c:pt>
              </c:strCache>
            </c:strRef>
          </c:cat>
          <c:val>
            <c:numRef>
              <c:f>'2. Descriptive statistics'!$X$150:$X$152</c:f>
              <c:numCache>
                <c:formatCode>0%</c:formatCode>
                <c:ptCount val="3"/>
                <c:pt idx="0">
                  <c:v>2.157567832625041E-2</c:v>
                </c:pt>
                <c:pt idx="1">
                  <c:v>7.1918927754168029E-3</c:v>
                </c:pt>
                <c:pt idx="2">
                  <c:v>2.8767571101667212E-2</c:v>
                </c:pt>
              </c:numCache>
            </c:numRef>
          </c:val>
        </c:ser>
        <c:dLbls>
          <c:showLegendKey val="0"/>
          <c:showVal val="0"/>
          <c:showCatName val="0"/>
          <c:showSerName val="0"/>
          <c:showPercent val="1"/>
          <c:showBubbleSize val="0"/>
          <c:showLeaderLines val="1"/>
        </c:dLbls>
        <c:firstSliceAng val="0"/>
      </c:pieChart>
    </c:plotArea>
    <c:legend>
      <c:legendPos val="t"/>
      <c:layout>
        <c:manualLayout>
          <c:xMode val="edge"/>
          <c:yMode val="edge"/>
          <c:x val="0.30339960629921486"/>
          <c:y val="0.91192147856518613"/>
          <c:w val="0.42352743205486676"/>
          <c:h val="8.3717191601050026E-2"/>
        </c:manualLayout>
      </c:layout>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l">
              <a:defRPr/>
            </a:pPr>
            <a:r>
              <a:rPr lang="en-US" sz="1200"/>
              <a:t>Group membership</a:t>
            </a:r>
          </a:p>
          <a:p>
            <a:pPr algn="l">
              <a:defRPr/>
            </a:pPr>
            <a:r>
              <a:rPr lang="en-US" sz="1000" b="0"/>
              <a:t>Share</a:t>
            </a:r>
            <a:r>
              <a:rPr lang="en-US" sz="1000" b="0" baseline="0"/>
              <a:t> of respondents that are member in at least one group</a:t>
            </a:r>
            <a:endParaRPr lang="en-US" sz="1000" b="0"/>
          </a:p>
        </c:rich>
      </c:tx>
      <c:layout>
        <c:manualLayout>
          <c:xMode val="edge"/>
          <c:yMode val="edge"/>
          <c:x val="3.2678344740894642E-2"/>
          <c:y val="4.1666666666666664E-2"/>
        </c:manualLayout>
      </c:layout>
      <c:overlay val="0"/>
    </c:title>
    <c:autoTitleDeleted val="0"/>
    <c:plotArea>
      <c:layout>
        <c:manualLayout>
          <c:layoutTarget val="inner"/>
          <c:xMode val="edge"/>
          <c:yMode val="edge"/>
          <c:x val="0.30202950460009031"/>
          <c:y val="0.20424431321084871"/>
          <c:w val="0.42411544434651394"/>
          <c:h val="0.65973498104403661"/>
        </c:manualLayout>
      </c:layout>
      <c:pieChart>
        <c:varyColors val="1"/>
        <c:ser>
          <c:idx val="0"/>
          <c:order val="0"/>
          <c:dPt>
            <c:idx val="0"/>
            <c:bubble3D val="0"/>
            <c:spPr>
              <a:solidFill>
                <a:srgbClr val="00B0F0"/>
              </a:solidFill>
            </c:spPr>
          </c:dPt>
          <c:dPt>
            <c:idx val="1"/>
            <c:bubble3D val="0"/>
            <c:spPr>
              <a:solidFill>
                <a:schemeClr val="bg1">
                  <a:lumMod val="65000"/>
                </a:schemeClr>
              </a:solidFill>
            </c:spPr>
          </c:dPt>
          <c:dLbls>
            <c:spPr>
              <a:noFill/>
              <a:ln>
                <a:noFill/>
              </a:ln>
              <a:effectLst/>
            </c:spPr>
            <c:txPr>
              <a:bodyPr/>
              <a:lstStyle/>
              <a:p>
                <a:pPr>
                  <a:defRPr sz="11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statistics'!$E$142:$E$143</c:f>
              <c:strCache>
                <c:ptCount val="2"/>
                <c:pt idx="0">
                  <c:v>Member of at least one group</c:v>
                </c:pt>
                <c:pt idx="1">
                  <c:v>Not a member</c:v>
                </c:pt>
              </c:strCache>
            </c:strRef>
          </c:cat>
          <c:val>
            <c:numRef>
              <c:f>'2. Descriptive statistics'!$M$142:$M$143</c:f>
              <c:numCache>
                <c:formatCode>0%</c:formatCode>
                <c:ptCount val="2"/>
                <c:pt idx="0">
                  <c:v>0.46078431372549017</c:v>
                </c:pt>
                <c:pt idx="1">
                  <c:v>0.53921568627450978</c:v>
                </c:pt>
              </c:numCache>
            </c:numRef>
          </c:val>
        </c:ser>
        <c:dLbls>
          <c:showLegendKey val="0"/>
          <c:showVal val="0"/>
          <c:showCatName val="0"/>
          <c:showSerName val="0"/>
          <c:showPercent val="1"/>
          <c:showBubbleSize val="0"/>
          <c:showLeaderLines val="1"/>
        </c:dLbls>
        <c:firstSliceAng val="0"/>
      </c:pieChart>
    </c:plotArea>
    <c:legend>
      <c:legendPos val="t"/>
      <c:layout>
        <c:manualLayout>
          <c:xMode val="edge"/>
          <c:yMode val="edge"/>
          <c:x val="0.15521399400403058"/>
          <c:y val="0.87025481189851706"/>
          <c:w val="0.68648132564998943"/>
          <c:h val="8.3717191601050026E-2"/>
        </c:manualLayout>
      </c:layout>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107720909886407"/>
          <c:y val="0.27550148922627382"/>
          <c:w val="0.41062335958005247"/>
          <c:h val="0.63025895617190009"/>
        </c:manualLayout>
      </c:layout>
      <c:pieChart>
        <c:varyColors val="1"/>
        <c:ser>
          <c:idx val="0"/>
          <c:order val="0"/>
          <c:dPt>
            <c:idx val="0"/>
            <c:bubble3D val="0"/>
            <c:spPr>
              <a:solidFill>
                <a:srgbClr val="00B050"/>
              </a:solidFill>
            </c:spPr>
          </c:dPt>
          <c:dPt>
            <c:idx val="1"/>
            <c:bubble3D val="0"/>
            <c:spPr>
              <a:solidFill>
                <a:srgbClr val="00B0F0"/>
              </a:solidFill>
            </c:spPr>
          </c:dPt>
          <c:dPt>
            <c:idx val="2"/>
            <c:bubble3D val="0"/>
            <c:spPr>
              <a:solidFill>
                <a:schemeClr val="bg1">
                  <a:lumMod val="50000"/>
                </a:schemeClr>
              </a:solidFill>
            </c:spPr>
          </c:dPt>
          <c:dPt>
            <c:idx val="3"/>
            <c:bubble3D val="0"/>
            <c:spPr>
              <a:solidFill>
                <a:srgbClr val="FFC000"/>
              </a:solidFill>
            </c:spPr>
          </c:dPt>
          <c:dLbls>
            <c:spPr>
              <a:noFill/>
              <a:ln>
                <a:noFill/>
              </a:ln>
              <a:effectLst/>
            </c:spPr>
            <c:txPr>
              <a:bodyPr/>
              <a:lstStyle/>
              <a:p>
                <a:pPr>
                  <a:defRPr sz="11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statistics'!$F$172:$F$175</c:f>
              <c:strCache>
                <c:ptCount val="4"/>
                <c:pt idx="0">
                  <c:v>Do not know</c:v>
                </c:pt>
                <c:pt idx="1">
                  <c:v>No</c:v>
                </c:pt>
                <c:pt idx="2">
                  <c:v>No reponse</c:v>
                </c:pt>
                <c:pt idx="3">
                  <c:v>Yes</c:v>
                </c:pt>
              </c:strCache>
            </c:strRef>
          </c:cat>
          <c:val>
            <c:numRef>
              <c:f>'2. Descriptive statistics'!$M$172:$M$175</c:f>
              <c:numCache>
                <c:formatCode>0%</c:formatCode>
                <c:ptCount val="4"/>
                <c:pt idx="0">
                  <c:v>0</c:v>
                </c:pt>
                <c:pt idx="1">
                  <c:v>0</c:v>
                </c:pt>
                <c:pt idx="2">
                  <c:v>1</c:v>
                </c:pt>
                <c:pt idx="3">
                  <c:v>0</c:v>
                </c:pt>
              </c:numCache>
            </c:numRef>
          </c:val>
        </c:ser>
        <c:dLbls>
          <c:showLegendKey val="0"/>
          <c:showVal val="0"/>
          <c:showCatName val="0"/>
          <c:showSerName val="0"/>
          <c:showPercent val="1"/>
          <c:showBubbleSize val="0"/>
          <c:showLeaderLines val="1"/>
        </c:dLbls>
        <c:firstSliceAng val="0"/>
      </c:pieChart>
    </c:plotArea>
    <c:legend>
      <c:legendPos val="b"/>
      <c:overlay val="0"/>
    </c:legend>
    <c:plotVisOnly val="1"/>
    <c:dispBlanksAs val="gap"/>
    <c:showDLblsOverMax val="0"/>
  </c:chart>
  <c:printSettings>
    <c:headerFooter/>
    <c:pageMargins b="0.75000000000000255" l="0.70000000000000062" r="0.70000000000000062" t="0.75000000000000255" header="0.30000000000000032" footer="0.30000000000000032"/>
    <c:pageSetup/>
  </c:printSettings>
  <c:userShapes r:id="rId1"/>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Support</a:t>
            </a:r>
            <a:r>
              <a:rPr lang="en-US" sz="1200" baseline="0"/>
              <a:t> received from public policies and programmes</a:t>
            </a:r>
            <a:endParaRPr lang="en-US" sz="1200"/>
          </a:p>
        </c:rich>
      </c:tx>
      <c:layout>
        <c:manualLayout>
          <c:xMode val="edge"/>
          <c:yMode val="edge"/>
          <c:x val="2.3735851629002182E-2"/>
          <c:y val="2.1219134513273338E-2"/>
        </c:manualLayout>
      </c:layout>
      <c:overlay val="0"/>
    </c:title>
    <c:autoTitleDeleted val="0"/>
    <c:plotArea>
      <c:layout>
        <c:manualLayout>
          <c:layoutTarget val="inner"/>
          <c:xMode val="edge"/>
          <c:yMode val="edge"/>
          <c:x val="6.2648455788163679E-2"/>
          <c:y val="0.19416577390360473"/>
          <c:w val="0.9192810558546245"/>
          <c:h val="0.69951934483332456"/>
        </c:manualLayout>
      </c:layout>
      <c:barChart>
        <c:barDir val="col"/>
        <c:grouping val="clustered"/>
        <c:varyColors val="0"/>
        <c:ser>
          <c:idx val="0"/>
          <c:order val="0"/>
          <c:spPr>
            <a:solidFill>
              <a:srgbClr val="FFC000"/>
            </a:solidFill>
          </c:spPr>
          <c:invertIfNegative val="0"/>
          <c:cat>
            <c:strRef>
              <c:f>'2. Descriptive statistics'!$F$177:$F$181</c:f>
              <c:strCache>
                <c:ptCount val="5"/>
                <c:pt idx="0">
                  <c:v>   None</c:v>
                </c:pt>
                <c:pt idx="1">
                  <c:v>   Money support</c:v>
                </c:pt>
                <c:pt idx="2">
                  <c:v>   Education</c:v>
                </c:pt>
                <c:pt idx="3">
                  <c:v>   Legal support</c:v>
                </c:pt>
                <c:pt idx="4">
                  <c:v>   Other</c:v>
                </c:pt>
              </c:strCache>
            </c:strRef>
          </c:cat>
          <c:val>
            <c:numRef>
              <c:f>'2. Descriptive statistics'!$M$177:$M$181</c:f>
              <c:numCache>
                <c:formatCode>0%</c:formatCode>
                <c:ptCount val="5"/>
                <c:pt idx="0">
                  <c:v>0</c:v>
                </c:pt>
                <c:pt idx="1">
                  <c:v>0</c:v>
                </c:pt>
                <c:pt idx="2">
                  <c:v>0</c:v>
                </c:pt>
                <c:pt idx="3">
                  <c:v>0</c:v>
                </c:pt>
                <c:pt idx="4">
                  <c:v>0</c:v>
                </c:pt>
              </c:numCache>
            </c:numRef>
          </c:val>
        </c:ser>
        <c:dLbls>
          <c:showLegendKey val="0"/>
          <c:showVal val="0"/>
          <c:showCatName val="0"/>
          <c:showSerName val="0"/>
          <c:showPercent val="0"/>
          <c:showBubbleSize val="0"/>
        </c:dLbls>
        <c:gapWidth val="150"/>
        <c:axId val="584429128"/>
        <c:axId val="584429520"/>
      </c:barChart>
      <c:catAx>
        <c:axId val="584429128"/>
        <c:scaling>
          <c:orientation val="minMax"/>
        </c:scaling>
        <c:delete val="0"/>
        <c:axPos val="b"/>
        <c:numFmt formatCode="General" sourceLinked="0"/>
        <c:majorTickMark val="out"/>
        <c:minorTickMark val="none"/>
        <c:tickLblPos val="nextTo"/>
        <c:crossAx val="584429520"/>
        <c:crosses val="autoZero"/>
        <c:auto val="1"/>
        <c:lblAlgn val="ctr"/>
        <c:lblOffset val="100"/>
        <c:noMultiLvlLbl val="0"/>
      </c:catAx>
      <c:valAx>
        <c:axId val="584429520"/>
        <c:scaling>
          <c:orientation val="minMax"/>
          <c:max val="1"/>
        </c:scaling>
        <c:delete val="0"/>
        <c:axPos val="l"/>
        <c:majorGridlines>
          <c:spPr>
            <a:ln>
              <a:solidFill>
                <a:schemeClr val="bg1">
                  <a:lumMod val="50000"/>
                </a:schemeClr>
              </a:solidFill>
              <a:prstDash val="sysDot"/>
            </a:ln>
          </c:spPr>
        </c:majorGridlines>
        <c:numFmt formatCode="0%" sourceLinked="1"/>
        <c:majorTickMark val="out"/>
        <c:minorTickMark val="none"/>
        <c:tickLblPos val="nextTo"/>
        <c:crossAx val="584429128"/>
        <c:crosses val="autoZero"/>
        <c:crossBetween val="between"/>
        <c:majorUnit val="0.2"/>
      </c:valAx>
    </c:plotArea>
    <c:plotVisOnly val="1"/>
    <c:dispBlanksAs val="gap"/>
    <c:showDLblsOverMax val="0"/>
  </c:chart>
  <c:printSettings>
    <c:headerFooter/>
    <c:pageMargins b="0.75000000000000255" l="0.70000000000000062" r="0.70000000000000062" t="0.75000000000000255"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Presence of customary rules</a:t>
            </a:r>
          </a:p>
        </c:rich>
      </c:tx>
      <c:layout>
        <c:manualLayout>
          <c:xMode val="edge"/>
          <c:yMode val="edge"/>
          <c:x val="2.2166666666666671E-2"/>
          <c:y val="3.7037037037037056E-2"/>
        </c:manualLayout>
      </c:layout>
      <c:overlay val="0"/>
    </c:title>
    <c:autoTitleDeleted val="0"/>
    <c:plotArea>
      <c:layout/>
      <c:pieChart>
        <c:varyColors val="1"/>
        <c:ser>
          <c:idx val="0"/>
          <c:order val="0"/>
          <c:dPt>
            <c:idx val="0"/>
            <c:bubble3D val="0"/>
            <c:spPr>
              <a:solidFill>
                <a:srgbClr val="FFC000"/>
              </a:solidFill>
            </c:spPr>
          </c:dPt>
          <c:dPt>
            <c:idx val="1"/>
            <c:bubble3D val="0"/>
            <c:spPr>
              <a:solidFill>
                <a:srgbClr val="00B0F0"/>
              </a:solidFill>
            </c:spPr>
          </c:dPt>
          <c:dPt>
            <c:idx val="2"/>
            <c:bubble3D val="0"/>
            <c:spPr>
              <a:solidFill>
                <a:srgbClr val="00B050"/>
              </a:solidFill>
            </c:spPr>
          </c:dPt>
          <c:dPt>
            <c:idx val="3"/>
            <c:bubble3D val="0"/>
            <c:spPr>
              <a:solidFill>
                <a:schemeClr val="bg1">
                  <a:lumMod val="50000"/>
                </a:schemeClr>
              </a:solidFill>
            </c:spPr>
          </c:dPt>
          <c:dLbls>
            <c:spPr>
              <a:noFill/>
              <a:ln>
                <a:noFill/>
              </a:ln>
              <a:effectLst/>
            </c:spPr>
            <c:txPr>
              <a:bodyPr/>
              <a:lstStyle/>
              <a:p>
                <a:pPr>
                  <a:defRPr sz="1100" b="1"/>
                </a:pPr>
                <a:endParaRPr lang="en-US"/>
              </a:p>
            </c:txPr>
            <c:showLegendKey val="0"/>
            <c:showVal val="0"/>
            <c:showCatName val="0"/>
            <c:showSerName val="0"/>
            <c:showPercent val="1"/>
            <c:showBubbleSize val="0"/>
            <c:showLeaderLines val="1"/>
            <c:extLst>
              <c:ext xmlns:c15="http://schemas.microsoft.com/office/drawing/2012/chart" uri="{CE6537A1-D6FC-4f65-9D91-7224C49458BB}"/>
            </c:extLst>
          </c:dLbls>
          <c:cat>
            <c:strRef>
              <c:f>'2. Descriptive statistics'!$P$171:$P$174</c:f>
              <c:strCache>
                <c:ptCount val="4"/>
                <c:pt idx="0">
                  <c:v>Yes</c:v>
                </c:pt>
                <c:pt idx="1">
                  <c:v>No</c:v>
                </c:pt>
                <c:pt idx="2">
                  <c:v>Do not know</c:v>
                </c:pt>
                <c:pt idx="3">
                  <c:v>None reponse</c:v>
                </c:pt>
              </c:strCache>
            </c:strRef>
          </c:cat>
          <c:val>
            <c:numRef>
              <c:f>'2. Descriptive statistics'!$X$171:$X$174</c:f>
              <c:numCache>
                <c:formatCode>0%</c:formatCode>
                <c:ptCount val="4"/>
                <c:pt idx="0">
                  <c:v>0</c:v>
                </c:pt>
                <c:pt idx="1">
                  <c:v>0</c:v>
                </c:pt>
                <c:pt idx="2">
                  <c:v>0</c:v>
                </c:pt>
                <c:pt idx="3">
                  <c:v>1</c:v>
                </c:pt>
              </c:numCache>
            </c:numRef>
          </c:val>
        </c:ser>
        <c:dLbls>
          <c:showLegendKey val="0"/>
          <c:showVal val="0"/>
          <c:showCatName val="0"/>
          <c:showSerName val="0"/>
          <c:showPercent val="1"/>
          <c:showBubbleSize val="0"/>
          <c:showLeaderLines val="1"/>
        </c:dLbls>
        <c:firstSliceAng val="0"/>
      </c:pieChart>
    </c:plotArea>
    <c:legend>
      <c:legendPos val="b"/>
      <c:overlay val="0"/>
    </c:legend>
    <c:plotVisOnly val="1"/>
    <c:dispBlanksAs val="gap"/>
    <c:showDLblsOverMax val="0"/>
  </c:chart>
  <c:printSettings>
    <c:headerFooter/>
    <c:pageMargins b="0.75000000000000255" l="0.70000000000000062" r="0.70000000000000062" t="0.75000000000000255"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1.8749388172888161E-2"/>
          <c:y val="1.8087859713408573E-2"/>
        </c:manualLayout>
      </c:layout>
      <c:overlay val="0"/>
      <c:txPr>
        <a:bodyPr/>
        <a:lstStyle/>
        <a:p>
          <a:pPr algn="l">
            <a:defRPr sz="1200"/>
          </a:pPr>
          <a:endParaRPr lang="en-US"/>
        </a:p>
      </c:txPr>
    </c:title>
    <c:autoTitleDeleted val="0"/>
    <c:plotArea>
      <c:layout>
        <c:manualLayout>
          <c:layoutTarget val="inner"/>
          <c:xMode val="edge"/>
          <c:yMode val="edge"/>
          <c:x val="3.4657680226377462E-2"/>
          <c:y val="0.12571974015009243"/>
          <c:w val="0.95534556567745788"/>
          <c:h val="0.5803286122595247"/>
        </c:manualLayout>
      </c:layout>
      <c:barChart>
        <c:barDir val="col"/>
        <c:grouping val="clustered"/>
        <c:varyColors val="0"/>
        <c:ser>
          <c:idx val="0"/>
          <c:order val="0"/>
          <c:tx>
            <c:strRef>
              <c:f>'2. Descriptive statistics'!$Z$141</c:f>
              <c:strCache>
                <c:ptCount val="1"/>
                <c:pt idx="0">
                  <c:v>Hosehold decision-making  (All respondents only)</c:v>
                </c:pt>
              </c:strCache>
            </c:strRef>
          </c:tx>
          <c:invertIfNegative val="0"/>
          <c:dPt>
            <c:idx val="0"/>
            <c:invertIfNegative val="0"/>
            <c:bubble3D val="0"/>
            <c:spPr>
              <a:solidFill>
                <a:schemeClr val="accent5"/>
              </a:solidFill>
            </c:spPr>
          </c:dPt>
          <c:dPt>
            <c:idx val="1"/>
            <c:invertIfNegative val="0"/>
            <c:bubble3D val="0"/>
            <c:spPr>
              <a:solidFill>
                <a:schemeClr val="accent5"/>
              </a:solidFill>
            </c:spPr>
          </c:dPt>
          <c:dPt>
            <c:idx val="2"/>
            <c:invertIfNegative val="0"/>
            <c:bubble3D val="0"/>
            <c:spPr>
              <a:solidFill>
                <a:schemeClr val="accent5"/>
              </a:solidFill>
            </c:spPr>
          </c:dPt>
          <c:dPt>
            <c:idx val="3"/>
            <c:invertIfNegative val="0"/>
            <c:bubble3D val="0"/>
            <c:spPr>
              <a:solidFill>
                <a:schemeClr val="accent6"/>
              </a:solidFill>
            </c:spPr>
          </c:dPt>
          <c:dPt>
            <c:idx val="4"/>
            <c:invertIfNegative val="0"/>
            <c:bubble3D val="0"/>
            <c:spPr>
              <a:solidFill>
                <a:schemeClr val="accent6"/>
              </a:solidFill>
            </c:spPr>
          </c:dPt>
          <c:dPt>
            <c:idx val="5"/>
            <c:invertIfNegative val="0"/>
            <c:bubble3D val="0"/>
            <c:spPr>
              <a:solidFill>
                <a:schemeClr val="accent6"/>
              </a:solidFill>
            </c:spPr>
          </c:dPt>
          <c:dPt>
            <c:idx val="6"/>
            <c:invertIfNegative val="0"/>
            <c:bubble3D val="0"/>
            <c:spPr>
              <a:solidFill>
                <a:srgbClr val="00B451"/>
              </a:solidFill>
            </c:spPr>
          </c:dPt>
          <c:dPt>
            <c:idx val="7"/>
            <c:invertIfNegative val="0"/>
            <c:bubble3D val="0"/>
            <c:spPr>
              <a:solidFill>
                <a:srgbClr val="00B451"/>
              </a:solidFill>
            </c:spPr>
          </c:dPt>
          <c:dPt>
            <c:idx val="8"/>
            <c:invertIfNegative val="0"/>
            <c:bubble3D val="0"/>
            <c:spPr>
              <a:solidFill>
                <a:srgbClr val="00B451"/>
              </a:solidFill>
            </c:spPr>
          </c:dPt>
          <c:dPt>
            <c:idx val="9"/>
            <c:invertIfNegative val="0"/>
            <c:bubble3D val="0"/>
            <c:spPr>
              <a:solidFill>
                <a:srgbClr val="7030A0"/>
              </a:solidFill>
            </c:spPr>
          </c:dPt>
          <c:dPt>
            <c:idx val="10"/>
            <c:invertIfNegative val="0"/>
            <c:bubble3D val="0"/>
            <c:spPr>
              <a:solidFill>
                <a:srgbClr val="7030A0"/>
              </a:solidFill>
            </c:spPr>
          </c:dPt>
          <c:dPt>
            <c:idx val="11"/>
            <c:invertIfNegative val="0"/>
            <c:bubble3D val="0"/>
            <c:spPr>
              <a:solidFill>
                <a:srgbClr val="7030A0"/>
              </a:solidFill>
            </c:spPr>
          </c:dPt>
          <c:dPt>
            <c:idx val="12"/>
            <c:invertIfNegative val="0"/>
            <c:bubble3D val="0"/>
            <c:spPr>
              <a:solidFill>
                <a:srgbClr val="E757D6"/>
              </a:solidFill>
            </c:spPr>
          </c:dPt>
          <c:dPt>
            <c:idx val="13"/>
            <c:invertIfNegative val="0"/>
            <c:bubble3D val="0"/>
            <c:spPr>
              <a:solidFill>
                <a:srgbClr val="E757D6"/>
              </a:solidFill>
            </c:spPr>
          </c:dPt>
          <c:dPt>
            <c:idx val="14"/>
            <c:invertIfNegative val="0"/>
            <c:bubble3D val="0"/>
            <c:spPr>
              <a:solidFill>
                <a:srgbClr val="E757D6"/>
              </a:solidFill>
            </c:spPr>
          </c:dPt>
          <c:cat>
            <c:strRef>
              <c:f>('2. Descriptive statistics'!$Z$143:$Z$145,'2. Descriptive statistics'!$Z$147:$Z$149,'2. Descriptive statistics'!$Z$151:$Z$153,'2. Descriptive statistics'!$Z$155:$Z$157,'2. Descriptive statistics'!$Z$159:$Z$161,'2. Descriptive statistics'!$Z$163:$Z$165)</c:f>
              <c:strCache>
                <c:ptCount val="18"/>
                <c:pt idx="0">
                  <c:v>   One partner</c:v>
                </c:pt>
                <c:pt idx="1">
                  <c:v>   Jointly</c:v>
                </c:pt>
                <c:pt idx="2">
                  <c:v>   Someone else</c:v>
                </c:pt>
                <c:pt idx="3">
                  <c:v>   One partner</c:v>
                </c:pt>
                <c:pt idx="4">
                  <c:v>   Jointly</c:v>
                </c:pt>
                <c:pt idx="5">
                  <c:v>   Someone else</c:v>
                </c:pt>
                <c:pt idx="6">
                  <c:v>   One partner</c:v>
                </c:pt>
                <c:pt idx="7">
                  <c:v>   Jointly</c:v>
                </c:pt>
                <c:pt idx="8">
                  <c:v>   Someone else</c:v>
                </c:pt>
                <c:pt idx="9">
                  <c:v>   One partner</c:v>
                </c:pt>
                <c:pt idx="10">
                  <c:v>   Jointly</c:v>
                </c:pt>
                <c:pt idx="11">
                  <c:v>   Someone else</c:v>
                </c:pt>
                <c:pt idx="12">
                  <c:v>   One partner</c:v>
                </c:pt>
                <c:pt idx="13">
                  <c:v>   Jointly</c:v>
                </c:pt>
                <c:pt idx="14">
                  <c:v>   Someone else</c:v>
                </c:pt>
                <c:pt idx="15">
                  <c:v>   One partner</c:v>
                </c:pt>
                <c:pt idx="16">
                  <c:v>   Jointly</c:v>
                </c:pt>
                <c:pt idx="17">
                  <c:v>   Someone else</c:v>
                </c:pt>
              </c:strCache>
            </c:strRef>
          </c:cat>
          <c:val>
            <c:numRef>
              <c:f>('2. Descriptive statistics'!$AI$143:$AI$145,'2. Descriptive statistics'!$AI$147:$AI$149,'2. Descriptive statistics'!$AI$151:$AI$153,'2. Descriptive statistics'!$AI$155:$AI$157,'2. Descriptive statistics'!$AI$159:$AI$161,'2. Descriptive statistics'!$AI$163:$AI$165)</c:f>
              <c:numCache>
                <c:formatCode>0%</c:formatCode>
                <c:ptCount val="18"/>
                <c:pt idx="0">
                  <c:v>0.72135416666666663</c:v>
                </c:pt>
                <c:pt idx="1">
                  <c:v>0.26822916666666669</c:v>
                </c:pt>
                <c:pt idx="2">
                  <c:v>5.208333333333333E-3</c:v>
                </c:pt>
                <c:pt idx="3">
                  <c:v>0.453125</c:v>
                </c:pt>
                <c:pt idx="4">
                  <c:v>0.52083333333333337</c:v>
                </c:pt>
                <c:pt idx="5">
                  <c:v>2.0833333333333332E-2</c:v>
                </c:pt>
                <c:pt idx="6">
                  <c:v>0.67708333333333337</c:v>
                </c:pt>
                <c:pt idx="7">
                  <c:v>0.296875</c:v>
                </c:pt>
                <c:pt idx="8">
                  <c:v>2.0833333333333332E-2</c:v>
                </c:pt>
                <c:pt idx="9">
                  <c:v>0.44270833333333331</c:v>
                </c:pt>
                <c:pt idx="10">
                  <c:v>0.53125</c:v>
                </c:pt>
                <c:pt idx="11">
                  <c:v>1.8229166666666668E-2</c:v>
                </c:pt>
                <c:pt idx="12">
                  <c:v>0.30208333333333331</c:v>
                </c:pt>
                <c:pt idx="13">
                  <c:v>0.5625</c:v>
                </c:pt>
                <c:pt idx="14">
                  <c:v>7.8125E-3</c:v>
                </c:pt>
                <c:pt idx="15">
                  <c:v>0.40364583333333331</c:v>
                </c:pt>
                <c:pt idx="16">
                  <c:v>0.58333333333333337</c:v>
                </c:pt>
                <c:pt idx="17">
                  <c:v>7.8125E-3</c:v>
                </c:pt>
              </c:numCache>
            </c:numRef>
          </c:val>
        </c:ser>
        <c:dLbls>
          <c:showLegendKey val="0"/>
          <c:showVal val="0"/>
          <c:showCatName val="0"/>
          <c:showSerName val="0"/>
          <c:showPercent val="0"/>
          <c:showBubbleSize val="0"/>
        </c:dLbls>
        <c:gapWidth val="150"/>
        <c:axId val="584430304"/>
        <c:axId val="584430696"/>
      </c:barChart>
      <c:catAx>
        <c:axId val="584430304"/>
        <c:scaling>
          <c:orientation val="minMax"/>
        </c:scaling>
        <c:delete val="0"/>
        <c:axPos val="b"/>
        <c:numFmt formatCode="General" sourceLinked="0"/>
        <c:majorTickMark val="out"/>
        <c:minorTickMark val="none"/>
        <c:tickLblPos val="nextTo"/>
        <c:crossAx val="584430696"/>
        <c:crosses val="autoZero"/>
        <c:auto val="1"/>
        <c:lblAlgn val="ctr"/>
        <c:lblOffset val="100"/>
        <c:noMultiLvlLbl val="0"/>
      </c:catAx>
      <c:valAx>
        <c:axId val="584430696"/>
        <c:scaling>
          <c:orientation val="minMax"/>
          <c:max val="1"/>
        </c:scaling>
        <c:delete val="0"/>
        <c:axPos val="l"/>
        <c:majorGridlines>
          <c:spPr>
            <a:ln>
              <a:solidFill>
                <a:schemeClr val="bg1">
                  <a:lumMod val="50000"/>
                </a:schemeClr>
              </a:solidFill>
              <a:prstDash val="sysDot"/>
            </a:ln>
          </c:spPr>
        </c:majorGridlines>
        <c:numFmt formatCode="0%" sourceLinked="1"/>
        <c:majorTickMark val="out"/>
        <c:minorTickMark val="none"/>
        <c:tickLblPos val="nextTo"/>
        <c:spPr>
          <a:ln>
            <a:solidFill>
              <a:schemeClr val="accent1"/>
            </a:solidFill>
            <a:prstDash val="sysDot"/>
          </a:ln>
        </c:spPr>
        <c:crossAx val="584430304"/>
        <c:crosses val="autoZero"/>
        <c:crossBetween val="between"/>
        <c:majorUnit val="0.2"/>
      </c:valAx>
    </c:plotArea>
    <c:plotVisOnly val="1"/>
    <c:dispBlanksAs val="gap"/>
    <c:showDLblsOverMax val="0"/>
  </c:chart>
  <c:printSettings>
    <c:headerFooter/>
    <c:pageMargins b="0.75000000000000056" l="0.70000000000000051" r="0.70000000000000051" t="0.75000000000000056" header="0.30000000000000027" footer="0.30000000000000027"/>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1" i="0" u="none" strike="noStrike" kern="1200" spc="0" baseline="0">
                <a:solidFill>
                  <a:sysClr val="windowText" lastClr="000000"/>
                </a:solidFill>
                <a:latin typeface="+mn-lt"/>
                <a:ea typeface="+mn-ea"/>
                <a:cs typeface="+mn-cs"/>
              </a:defRPr>
            </a:pPr>
            <a:r>
              <a:rPr lang="en-US" sz="1200" b="1">
                <a:solidFill>
                  <a:sysClr val="windowText" lastClr="000000"/>
                </a:solidFill>
              </a:rPr>
              <a:t>Income sources</a:t>
            </a:r>
          </a:p>
          <a:p>
            <a:pPr algn="l">
              <a:defRPr b="1">
                <a:solidFill>
                  <a:sysClr val="windowText" lastClr="000000"/>
                </a:solidFill>
              </a:defRPr>
            </a:pPr>
            <a:r>
              <a:rPr lang="en-US" sz="1200" b="0">
                <a:solidFill>
                  <a:sysClr val="windowText" lastClr="000000"/>
                </a:solidFill>
              </a:rPr>
              <a:t>Main source</a:t>
            </a:r>
            <a:r>
              <a:rPr lang="en-US" sz="1200" b="0" baseline="0">
                <a:solidFill>
                  <a:sysClr val="windowText" lastClr="000000"/>
                </a:solidFill>
              </a:rPr>
              <a:t> of income of the household</a:t>
            </a:r>
            <a:endParaRPr lang="en-US" sz="1200" b="0">
              <a:solidFill>
                <a:sysClr val="windowText" lastClr="000000"/>
              </a:solidFill>
            </a:endParaRPr>
          </a:p>
        </c:rich>
      </c:tx>
      <c:layout>
        <c:manualLayout>
          <c:xMode val="edge"/>
          <c:yMode val="edge"/>
          <c:x val="3.3251376019040553E-2"/>
          <c:y val="2.8246137285123627E-2"/>
        </c:manualLayout>
      </c:layout>
      <c:overlay val="0"/>
      <c:spPr>
        <a:noFill/>
        <a:ln>
          <a:noFill/>
        </a:ln>
        <a:effectLst/>
      </c:spPr>
      <c:txPr>
        <a:bodyPr rot="0" spcFirstLastPara="1" vertOverflow="ellipsis" vert="horz" wrap="square" anchor="ctr" anchorCtr="1"/>
        <a:lstStyle/>
        <a:p>
          <a:pPr algn="l">
            <a:defRPr sz="140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8.3710134986748008E-2"/>
          <c:y val="0.19263865628454319"/>
          <c:w val="0.52419782183502728"/>
          <c:h val="0.77507813758506017"/>
        </c:manualLayout>
      </c:layout>
      <c:pieChart>
        <c:varyColors val="1"/>
        <c:ser>
          <c:idx val="0"/>
          <c:order val="0"/>
          <c:tx>
            <c:strRef>
              <c:f>'2. Descriptive statistics'!$Z$86</c:f>
              <c:strCache>
                <c:ptCount val="1"/>
                <c:pt idx="0">
                  <c:v>Income sources</c:v>
                </c:pt>
              </c:strCache>
            </c:strRef>
          </c:tx>
          <c:dPt>
            <c:idx val="0"/>
            <c:bubble3D val="0"/>
            <c:spPr>
              <a:solidFill>
                <a:srgbClr val="00B0F0"/>
              </a:solidFill>
              <a:ln w="19050">
                <a:solidFill>
                  <a:schemeClr val="lt1"/>
                </a:solidFill>
              </a:ln>
              <a:effectLst/>
            </c:spPr>
          </c:dPt>
          <c:dPt>
            <c:idx val="1"/>
            <c:bubble3D val="0"/>
            <c:spPr>
              <a:solidFill>
                <a:schemeClr val="accent6">
                  <a:lumMod val="75000"/>
                </a:schemeClr>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rgbClr val="00B050"/>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Lbls>
            <c:dLbl>
              <c:idx val="7"/>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 Descriptive statistics'!$AB$88:$AB$95</c:f>
              <c:strCache>
                <c:ptCount val="8"/>
                <c:pt idx="0">
                  <c:v>Agricultural production (crops)</c:v>
                </c:pt>
                <c:pt idx="1">
                  <c:v>Livestock</c:v>
                </c:pt>
                <c:pt idx="2">
                  <c:v>Remittances</c:v>
                </c:pt>
                <c:pt idx="3">
                  <c:v>Petit trade</c:v>
                </c:pt>
                <c:pt idx="4">
                  <c:v>Labour</c:v>
                </c:pt>
                <c:pt idx="5">
                  <c:v>Employed</c:v>
                </c:pt>
                <c:pt idx="6">
                  <c:v>Handicraft</c:v>
                </c:pt>
                <c:pt idx="7">
                  <c:v>Undefined</c:v>
                </c:pt>
              </c:strCache>
            </c:strRef>
          </c:cat>
          <c:val>
            <c:numRef>
              <c:f>'2. Descriptive statistics'!$AI$88:$AI$95</c:f>
              <c:numCache>
                <c:formatCode>0%</c:formatCode>
                <c:ptCount val="8"/>
                <c:pt idx="0">
                  <c:v>0.46078431372549017</c:v>
                </c:pt>
                <c:pt idx="1">
                  <c:v>0.11764705882352941</c:v>
                </c:pt>
                <c:pt idx="2">
                  <c:v>0</c:v>
                </c:pt>
                <c:pt idx="3">
                  <c:v>7.3529411764705885E-2</c:v>
                </c:pt>
                <c:pt idx="4">
                  <c:v>0.16176470588235295</c:v>
                </c:pt>
                <c:pt idx="5">
                  <c:v>1.4705882352941176E-2</c:v>
                </c:pt>
                <c:pt idx="6">
                  <c:v>0</c:v>
                </c:pt>
                <c:pt idx="7">
                  <c:v>0</c:v>
                </c:pt>
              </c:numCache>
            </c:numRef>
          </c:val>
        </c:ser>
        <c:dLbls>
          <c:dLblPos val="inEnd"/>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8475056740505613"/>
          <c:y val="0.29384466149593963"/>
          <c:w val="0.30457306342000523"/>
          <c:h val="0.6335224140565997"/>
        </c:manualLayout>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production indicators</a:t>
            </a:r>
          </a:p>
        </c:rich>
      </c:tx>
      <c:overlay val="0"/>
    </c:title>
    <c:autoTitleDeleted val="0"/>
    <c:plotArea>
      <c:layout/>
      <c:barChart>
        <c:barDir val="col"/>
        <c:grouping val="clustered"/>
        <c:varyColors val="0"/>
        <c:ser>
          <c:idx val="1"/>
          <c:order val="0"/>
          <c:tx>
            <c:v>Average resilience level</c:v>
          </c:tx>
          <c:spPr>
            <a:solidFill>
              <a:schemeClr val="bg1">
                <a:lumMod val="50000"/>
              </a:schemeClr>
            </a:solidFill>
          </c:spPr>
          <c:invertIfNegative val="0"/>
          <c:cat>
            <c:strRef>
              <c:f>'4. Resilience levels'!$D$20:$E$37</c:f>
              <c:strCache>
                <c:ptCount val="18"/>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strCache>
            </c:strRef>
          </c:cat>
          <c:val>
            <c:numRef>
              <c:f>'4. Resilience levels'!$I$20:$I$37</c:f>
              <c:numCache>
                <c:formatCode>0.00</c:formatCode>
                <c:ptCount val="18"/>
                <c:pt idx="0">
                  <c:v>15.289583333333246</c:v>
                </c:pt>
                <c:pt idx="1">
                  <c:v>13.022135416666666</c:v>
                </c:pt>
                <c:pt idx="2">
                  <c:v>0</c:v>
                </c:pt>
                <c:pt idx="3">
                  <c:v>11.152083333333346</c:v>
                </c:pt>
                <c:pt idx="4">
                  <c:v>3.5768229166666665</c:v>
                </c:pt>
                <c:pt idx="5">
                  <c:v>3.896713615023474</c:v>
                </c:pt>
                <c:pt idx="6">
                  <c:v>4.565727699530516</c:v>
                </c:pt>
                <c:pt idx="7">
                  <c:v>0</c:v>
                </c:pt>
                <c:pt idx="8">
                  <c:v>13.313802083333334</c:v>
                </c:pt>
                <c:pt idx="9">
                  <c:v>10.775260416666619</c:v>
                </c:pt>
                <c:pt idx="10">
                  <c:v>0</c:v>
                </c:pt>
                <c:pt idx="11">
                  <c:v>8.5833333333333339</c:v>
                </c:pt>
                <c:pt idx="12">
                  <c:v>0</c:v>
                </c:pt>
                <c:pt idx="13">
                  <c:v>11.634895833333374</c:v>
                </c:pt>
                <c:pt idx="14">
                  <c:v>0</c:v>
                </c:pt>
                <c:pt idx="15">
                  <c:v>12.338120104438643</c:v>
                </c:pt>
                <c:pt idx="16">
                  <c:v>13.4</c:v>
                </c:pt>
                <c:pt idx="17">
                  <c:v>0</c:v>
                </c:pt>
              </c:numCache>
            </c:numRef>
          </c:val>
        </c:ser>
        <c:dLbls>
          <c:showLegendKey val="0"/>
          <c:showVal val="0"/>
          <c:showCatName val="0"/>
          <c:showSerName val="0"/>
          <c:showPercent val="0"/>
          <c:showBubbleSize val="0"/>
        </c:dLbls>
        <c:gapWidth val="150"/>
        <c:axId val="588295504"/>
        <c:axId val="588295896"/>
      </c:barChart>
      <c:lineChart>
        <c:grouping val="standard"/>
        <c:varyColors val="0"/>
        <c:ser>
          <c:idx val="0"/>
          <c:order val="1"/>
          <c:tx>
            <c:v>Self-assessed importance</c:v>
          </c:tx>
          <c:spPr>
            <a:ln>
              <a:solidFill>
                <a:schemeClr val="bg1">
                  <a:lumMod val="50000"/>
                </a:schemeClr>
              </a:solidFill>
            </a:ln>
          </c:spPr>
          <c:marker>
            <c:symbol val="circle"/>
            <c:size val="5"/>
            <c:spPr>
              <a:solidFill>
                <a:schemeClr val="tx1">
                  <a:lumMod val="75000"/>
                  <a:lumOff val="25000"/>
                </a:schemeClr>
              </a:solidFill>
            </c:spPr>
          </c:marker>
          <c:val>
            <c:numRef>
              <c:f>'4. Resilience levels'!$H$20:$H$37</c:f>
              <c:numCache>
                <c:formatCode>0.00</c:formatCode>
                <c:ptCount val="18"/>
                <c:pt idx="0">
                  <c:v>1.6276041666666667</c:v>
                </c:pt>
                <c:pt idx="1">
                  <c:v>1.6796875</c:v>
                </c:pt>
                <c:pt idx="2">
                  <c:v>0</c:v>
                </c:pt>
                <c:pt idx="3">
                  <c:v>1.5625</c:v>
                </c:pt>
                <c:pt idx="4">
                  <c:v>1.3732394366197183</c:v>
                </c:pt>
                <c:pt idx="5">
                  <c:v>2.300469483568075</c:v>
                </c:pt>
                <c:pt idx="6">
                  <c:v>2.112676056338028</c:v>
                </c:pt>
                <c:pt idx="7">
                  <c:v>0</c:v>
                </c:pt>
                <c:pt idx="8">
                  <c:v>2.7213541666666665</c:v>
                </c:pt>
                <c:pt idx="9">
                  <c:v>1.6861979166666667</c:v>
                </c:pt>
                <c:pt idx="10">
                  <c:v>0</c:v>
                </c:pt>
                <c:pt idx="11">
                  <c:v>4.244791666666667</c:v>
                </c:pt>
                <c:pt idx="12">
                  <c:v>0</c:v>
                </c:pt>
                <c:pt idx="13">
                  <c:v>3.5916666666666601</c:v>
                </c:pt>
                <c:pt idx="14">
                  <c:v>0</c:v>
                </c:pt>
                <c:pt idx="15">
                  <c:v>1.8848167539267016</c:v>
                </c:pt>
                <c:pt idx="16">
                  <c:v>3.629032258064516</c:v>
                </c:pt>
                <c:pt idx="17">
                  <c:v>0</c:v>
                </c:pt>
              </c:numCache>
            </c:numRef>
          </c:val>
          <c:smooth val="0"/>
        </c:ser>
        <c:dLbls>
          <c:showLegendKey val="0"/>
          <c:showVal val="0"/>
          <c:showCatName val="0"/>
          <c:showSerName val="0"/>
          <c:showPercent val="0"/>
          <c:showBubbleSize val="0"/>
        </c:dLbls>
        <c:marker val="1"/>
        <c:smooth val="0"/>
        <c:axId val="588296680"/>
        <c:axId val="588296288"/>
      </c:lineChart>
      <c:catAx>
        <c:axId val="588295504"/>
        <c:scaling>
          <c:orientation val="minMax"/>
        </c:scaling>
        <c:delete val="0"/>
        <c:axPos val="b"/>
        <c:numFmt formatCode="General" sourceLinked="0"/>
        <c:majorTickMark val="out"/>
        <c:minorTickMark val="none"/>
        <c:tickLblPos val="nextTo"/>
        <c:txPr>
          <a:bodyPr/>
          <a:lstStyle/>
          <a:p>
            <a:pPr>
              <a:defRPr sz="850"/>
            </a:pPr>
            <a:endParaRPr lang="en-US"/>
          </a:p>
        </c:txPr>
        <c:crossAx val="588295896"/>
        <c:crosses val="autoZero"/>
        <c:auto val="1"/>
        <c:lblAlgn val="ctr"/>
        <c:lblOffset val="100"/>
        <c:noMultiLvlLbl val="0"/>
      </c:catAx>
      <c:valAx>
        <c:axId val="588295896"/>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295504"/>
        <c:crosses val="autoZero"/>
        <c:crossBetween val="between"/>
        <c:majorUnit val="10"/>
      </c:valAx>
      <c:valAx>
        <c:axId val="588296288"/>
        <c:scaling>
          <c:orientation val="maxMin"/>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296680"/>
        <c:crosses val="max"/>
        <c:crossBetween val="between"/>
        <c:majorUnit val="3.3299999999999987"/>
      </c:valAx>
      <c:catAx>
        <c:axId val="588296680"/>
        <c:scaling>
          <c:orientation val="minMax"/>
        </c:scaling>
        <c:delete val="1"/>
        <c:axPos val="t"/>
        <c:majorTickMark val="out"/>
        <c:minorTickMark val="none"/>
        <c:tickLblPos val="none"/>
        <c:crossAx val="588296288"/>
        <c:crosses val="autoZero"/>
        <c:auto val="1"/>
        <c:lblAlgn val="ctr"/>
        <c:lblOffset val="100"/>
        <c:noMultiLvlLbl val="0"/>
      </c:catAx>
    </c:plotArea>
    <c:legend>
      <c:legendPos val="b"/>
      <c:overlay val="0"/>
    </c:legend>
    <c:plotVisOnly val="1"/>
    <c:dispBlanksAs val="gap"/>
    <c:showDLblsOverMax val="0"/>
  </c:chart>
  <c:spPr>
    <a:solidFill>
      <a:sysClr val="window" lastClr="FFFFFF"/>
    </a:solidFill>
  </c:spPr>
  <c:printSettings>
    <c:headerFooter/>
    <c:pageMargins b="0.75000000000000355" l="0.70000000000000062" r="0.70000000000000062" t="0.75000000000000355" header="0.30000000000000032" footer="0.30000000000000032"/>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economic indicators</a:t>
            </a:r>
          </a:p>
        </c:rich>
      </c:tx>
      <c:overlay val="0"/>
    </c:title>
    <c:autoTitleDeleted val="0"/>
    <c:plotArea>
      <c:layout>
        <c:manualLayout>
          <c:layoutTarget val="inner"/>
          <c:xMode val="edge"/>
          <c:yMode val="edge"/>
          <c:x val="6.5010656940969913E-2"/>
          <c:y val="0.17503560342601923"/>
          <c:w val="0.86338361809430864"/>
          <c:h val="0.48128415836911531"/>
        </c:manualLayout>
      </c:layout>
      <c:barChart>
        <c:barDir val="col"/>
        <c:grouping val="clustered"/>
        <c:varyColors val="0"/>
        <c:ser>
          <c:idx val="1"/>
          <c:order val="0"/>
          <c:tx>
            <c:v>Average resilience levels</c:v>
          </c:tx>
          <c:invertIfNegative val="0"/>
          <c:cat>
            <c:strRef>
              <c:f>'4. Resilience levels'!$D$40:$E$53</c:f>
              <c:strCache>
                <c:ptCount val="14"/>
                <c:pt idx="0">
                  <c:v>Access to local markets (for selling any crops or livestock)</c:v>
                </c:pt>
                <c:pt idx="1">
                  <c:v>Market access (for buying)</c:v>
                </c:pt>
                <c:pt idx="2">
                  <c:v>Market information access</c:v>
                </c:pt>
                <c:pt idx="3">
                  <c:v>Insurance</c:v>
                </c:pt>
                <c:pt idx="4">
                  <c:v>Major productive assets</c:v>
                </c:pt>
                <c:pt idx="5">
                  <c:v>Local farm inputs</c:v>
                </c:pt>
                <c:pt idx="6">
                  <c:v>Financial support</c:v>
                </c:pt>
                <c:pt idx="7">
                  <c:v>Market access (for selling)</c:v>
                </c:pt>
                <c:pt idx="8">
                  <c:v>Market prices</c:v>
                </c:pt>
                <c:pt idx="9">
                  <c:v>ICTs</c:v>
                </c:pt>
                <c:pt idx="10">
                  <c:v>Main expenditures</c:v>
                </c:pt>
                <c:pt idx="11">
                  <c:v>Income sources</c:v>
                </c:pt>
                <c:pt idx="12">
                  <c:v>IGAs</c:v>
                </c:pt>
                <c:pt idx="13">
                  <c:v>Savings</c:v>
                </c:pt>
              </c:strCache>
            </c:strRef>
          </c:cat>
          <c:val>
            <c:numRef>
              <c:f>'4. Resilience levels'!$I$40:$I$53</c:f>
              <c:numCache>
                <c:formatCode>0.00</c:formatCode>
                <c:ptCount val="14"/>
                <c:pt idx="0">
                  <c:v>0</c:v>
                </c:pt>
                <c:pt idx="1">
                  <c:v>0</c:v>
                </c:pt>
                <c:pt idx="2">
                  <c:v>0</c:v>
                </c:pt>
                <c:pt idx="3">
                  <c:v>0</c:v>
                </c:pt>
                <c:pt idx="4">
                  <c:v>15.352094240837696</c:v>
                </c:pt>
                <c:pt idx="5">
                  <c:v>0</c:v>
                </c:pt>
                <c:pt idx="6">
                  <c:v>0</c:v>
                </c:pt>
                <c:pt idx="7">
                  <c:v>0</c:v>
                </c:pt>
                <c:pt idx="8">
                  <c:v>7.7374345549738193</c:v>
                </c:pt>
                <c:pt idx="9">
                  <c:v>0</c:v>
                </c:pt>
                <c:pt idx="10">
                  <c:v>0</c:v>
                </c:pt>
                <c:pt idx="11">
                  <c:v>12.897135416666666</c:v>
                </c:pt>
                <c:pt idx="12">
                  <c:v>0</c:v>
                </c:pt>
                <c:pt idx="13">
                  <c:v>0</c:v>
                </c:pt>
              </c:numCache>
            </c:numRef>
          </c:val>
        </c:ser>
        <c:dLbls>
          <c:showLegendKey val="0"/>
          <c:showVal val="0"/>
          <c:showCatName val="0"/>
          <c:showSerName val="0"/>
          <c:showPercent val="0"/>
          <c:showBubbleSize val="0"/>
        </c:dLbls>
        <c:gapWidth val="150"/>
        <c:axId val="588297464"/>
        <c:axId val="588297856"/>
      </c:barChart>
      <c:lineChart>
        <c:grouping val="standard"/>
        <c:varyColors val="0"/>
        <c:ser>
          <c:idx val="0"/>
          <c:order val="1"/>
          <c:tx>
            <c:v>Self-assessed importance</c:v>
          </c:tx>
          <c:spPr>
            <a:ln>
              <a:solidFill>
                <a:schemeClr val="accent2"/>
              </a:solidFill>
            </a:ln>
          </c:spPr>
          <c:marker>
            <c:symbol val="circle"/>
            <c:size val="5"/>
            <c:spPr>
              <a:solidFill>
                <a:schemeClr val="accent2">
                  <a:lumMod val="50000"/>
                </a:schemeClr>
              </a:solidFill>
              <a:ln>
                <a:solidFill>
                  <a:srgbClr val="C0504D"/>
                </a:solidFill>
              </a:ln>
            </c:spPr>
          </c:marker>
          <c:val>
            <c:numRef>
              <c:f>'4. Resilience levels'!$H$40:$H$53</c:f>
              <c:numCache>
                <c:formatCode>0.00</c:formatCode>
                <c:ptCount val="14"/>
                <c:pt idx="0">
                  <c:v>0</c:v>
                </c:pt>
                <c:pt idx="1">
                  <c:v>0</c:v>
                </c:pt>
                <c:pt idx="2">
                  <c:v>0</c:v>
                </c:pt>
                <c:pt idx="3">
                  <c:v>0</c:v>
                </c:pt>
                <c:pt idx="4">
                  <c:v>1.4986910994764397</c:v>
                </c:pt>
                <c:pt idx="5">
                  <c:v>0</c:v>
                </c:pt>
                <c:pt idx="6">
                  <c:v>0</c:v>
                </c:pt>
                <c:pt idx="7">
                  <c:v>0</c:v>
                </c:pt>
                <c:pt idx="8">
                  <c:v>2.9133858267716537</c:v>
                </c:pt>
                <c:pt idx="9">
                  <c:v>0</c:v>
                </c:pt>
                <c:pt idx="10">
                  <c:v>0</c:v>
                </c:pt>
                <c:pt idx="11">
                  <c:v>1.3932291666666667</c:v>
                </c:pt>
                <c:pt idx="12">
                  <c:v>0</c:v>
                </c:pt>
                <c:pt idx="13">
                  <c:v>0</c:v>
                </c:pt>
              </c:numCache>
            </c:numRef>
          </c:val>
          <c:smooth val="0"/>
        </c:ser>
        <c:dLbls>
          <c:showLegendKey val="0"/>
          <c:showVal val="0"/>
          <c:showCatName val="0"/>
          <c:showSerName val="0"/>
          <c:showPercent val="0"/>
          <c:showBubbleSize val="0"/>
        </c:dLbls>
        <c:marker val="1"/>
        <c:smooth val="0"/>
        <c:axId val="588298640"/>
        <c:axId val="588298248"/>
      </c:lineChart>
      <c:catAx>
        <c:axId val="588297464"/>
        <c:scaling>
          <c:orientation val="minMax"/>
        </c:scaling>
        <c:delete val="0"/>
        <c:axPos val="b"/>
        <c:numFmt formatCode="General" sourceLinked="0"/>
        <c:majorTickMark val="out"/>
        <c:minorTickMark val="none"/>
        <c:tickLblPos val="nextTo"/>
        <c:txPr>
          <a:bodyPr rot="0" vert="horz"/>
          <a:lstStyle/>
          <a:p>
            <a:pPr>
              <a:defRPr sz="900"/>
            </a:pPr>
            <a:endParaRPr lang="en-US"/>
          </a:p>
        </c:txPr>
        <c:crossAx val="588297856"/>
        <c:crosses val="autoZero"/>
        <c:auto val="1"/>
        <c:lblAlgn val="ctr"/>
        <c:lblOffset val="100"/>
        <c:noMultiLvlLbl val="0"/>
      </c:catAx>
      <c:valAx>
        <c:axId val="588297856"/>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spPr>
          <a:ln>
            <a:prstDash val="sysDot"/>
          </a:ln>
        </c:spPr>
        <c:crossAx val="588297464"/>
        <c:crosses val="autoZero"/>
        <c:crossBetween val="between"/>
        <c:majorUnit val="10"/>
      </c:valAx>
      <c:valAx>
        <c:axId val="588298248"/>
        <c:scaling>
          <c:orientation val="maxMin"/>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298640"/>
        <c:crosses val="max"/>
        <c:crossBetween val="between"/>
        <c:majorUnit val="3.3332999999999977"/>
        <c:minorUnit val="0.2"/>
      </c:valAx>
      <c:catAx>
        <c:axId val="588298640"/>
        <c:scaling>
          <c:orientation val="minMax"/>
        </c:scaling>
        <c:delete val="1"/>
        <c:axPos val="t"/>
        <c:majorTickMark val="out"/>
        <c:minorTickMark val="none"/>
        <c:tickLblPos val="none"/>
        <c:crossAx val="588298248"/>
        <c:crosses val="autoZero"/>
        <c:auto val="1"/>
        <c:lblAlgn val="ctr"/>
        <c:lblOffset val="100"/>
        <c:noMultiLvlLbl val="0"/>
      </c:catAx>
    </c:plotArea>
    <c:legend>
      <c:legendPos val="b"/>
      <c:overlay val="0"/>
    </c:legend>
    <c:plotVisOnly val="1"/>
    <c:dispBlanksAs val="gap"/>
    <c:showDLblsOverMax val="0"/>
  </c:chart>
  <c:printSettings>
    <c:headerFooter/>
    <c:pageMargins b="0.75000000000000355" l="0.70000000000000062" r="0.70000000000000062" t="0.75000000000000355" header="0.30000000000000032" footer="0.30000000000000032"/>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environmental</a:t>
            </a:r>
            <a:r>
              <a:rPr lang="en-US" sz="1200" baseline="0"/>
              <a:t> </a:t>
            </a:r>
            <a:r>
              <a:rPr lang="en-US" sz="1200"/>
              <a:t>indicators</a:t>
            </a:r>
          </a:p>
        </c:rich>
      </c:tx>
      <c:overlay val="0"/>
    </c:title>
    <c:autoTitleDeleted val="0"/>
    <c:plotArea>
      <c:layout/>
      <c:barChart>
        <c:barDir val="col"/>
        <c:grouping val="clustered"/>
        <c:varyColors val="0"/>
        <c:ser>
          <c:idx val="1"/>
          <c:order val="0"/>
          <c:tx>
            <c:v>Average resilience levels</c:v>
          </c:tx>
          <c:spPr>
            <a:solidFill>
              <a:srgbClr val="00B050"/>
            </a:solidFill>
          </c:spPr>
          <c:invertIfNegative val="0"/>
          <c:cat>
            <c:strRef>
              <c:f>'4. Resilience levels'!$D$58:$E$69</c:f>
              <c:strCache>
                <c:ptCount val="12"/>
                <c:pt idx="0">
                  <c:v>Access to water</c:v>
                </c:pt>
                <c:pt idx="1">
                  <c:v>Water conservation techniques and practices</c:v>
                </c:pt>
                <c:pt idx="2">
                  <c:v>Water quality</c:v>
                </c:pt>
                <c:pt idx="3">
                  <c:v>Land access</c:v>
                </c:pt>
                <c:pt idx="4">
                  <c:v>Soil quality and land degradation</c:v>
                </c:pt>
                <c:pt idx="5">
                  <c:v>Land management practices</c:v>
                </c:pt>
                <c:pt idx="6">
                  <c:v>Leguminous plants</c:v>
                </c:pt>
                <c:pt idx="7">
                  <c:v>Buffer zones</c:v>
                </c:pt>
                <c:pt idx="8">
                  <c:v>Energy sources</c:v>
                </c:pt>
                <c:pt idx="9">
                  <c:v>Energy conservation</c:v>
                </c:pt>
                <c:pt idx="10">
                  <c:v>Fertilizers</c:v>
                </c:pt>
                <c:pt idx="11">
                  <c:v>Weed species and managemet</c:v>
                </c:pt>
              </c:strCache>
            </c:strRef>
          </c:cat>
          <c:val>
            <c:numRef>
              <c:f>'4. Resilience levels'!$I$58:$I$69</c:f>
              <c:numCache>
                <c:formatCode>0.00</c:formatCode>
                <c:ptCount val="12"/>
                <c:pt idx="0">
                  <c:v>10.56640625</c:v>
                </c:pt>
                <c:pt idx="1">
                  <c:v>9.953125</c:v>
                </c:pt>
                <c:pt idx="2">
                  <c:v>8.7166666666666508</c:v>
                </c:pt>
                <c:pt idx="3">
                  <c:v>12.724739583333305</c:v>
                </c:pt>
                <c:pt idx="4">
                  <c:v>10.466145833333334</c:v>
                </c:pt>
                <c:pt idx="5">
                  <c:v>15.73046875</c:v>
                </c:pt>
                <c:pt idx="6">
                  <c:v>16.5625</c:v>
                </c:pt>
                <c:pt idx="7">
                  <c:v>13.040364583333334</c:v>
                </c:pt>
                <c:pt idx="8">
                  <c:v>0</c:v>
                </c:pt>
                <c:pt idx="9">
                  <c:v>0</c:v>
                </c:pt>
                <c:pt idx="10">
                  <c:v>8.7291666666666856</c:v>
                </c:pt>
                <c:pt idx="11">
                  <c:v>10.891927083333334</c:v>
                </c:pt>
              </c:numCache>
            </c:numRef>
          </c:val>
        </c:ser>
        <c:dLbls>
          <c:showLegendKey val="0"/>
          <c:showVal val="0"/>
          <c:showCatName val="0"/>
          <c:showSerName val="0"/>
          <c:showPercent val="0"/>
          <c:showBubbleSize val="0"/>
        </c:dLbls>
        <c:gapWidth val="150"/>
        <c:axId val="588299424"/>
        <c:axId val="588299816"/>
      </c:barChart>
      <c:lineChart>
        <c:grouping val="standard"/>
        <c:varyColors val="0"/>
        <c:ser>
          <c:idx val="0"/>
          <c:order val="1"/>
          <c:tx>
            <c:v>Self-assessed importance</c:v>
          </c:tx>
          <c:spPr>
            <a:ln>
              <a:solidFill>
                <a:srgbClr val="00863D"/>
              </a:solidFill>
            </a:ln>
          </c:spPr>
          <c:marker>
            <c:symbol val="circle"/>
            <c:size val="5"/>
            <c:spPr>
              <a:solidFill>
                <a:srgbClr val="00863D"/>
              </a:solidFill>
            </c:spPr>
          </c:marker>
          <c:val>
            <c:numRef>
              <c:f>'4. Resilience levels'!$H$58:$H$69</c:f>
              <c:numCache>
                <c:formatCode>0.00</c:formatCode>
                <c:ptCount val="12"/>
                <c:pt idx="0">
                  <c:v>1.796875</c:v>
                </c:pt>
                <c:pt idx="1">
                  <c:v>2.2395833333333335</c:v>
                </c:pt>
                <c:pt idx="2">
                  <c:v>1.9270833333333333</c:v>
                </c:pt>
                <c:pt idx="3">
                  <c:v>2.9752604166666665</c:v>
                </c:pt>
                <c:pt idx="4">
                  <c:v>2.67578125</c:v>
                </c:pt>
                <c:pt idx="5">
                  <c:v>2.3111979166666665</c:v>
                </c:pt>
                <c:pt idx="6">
                  <c:v>2.7604166666666665</c:v>
                </c:pt>
                <c:pt idx="7">
                  <c:v>7.1875</c:v>
                </c:pt>
                <c:pt idx="8">
                  <c:v>0</c:v>
                </c:pt>
                <c:pt idx="9">
                  <c:v>0</c:v>
                </c:pt>
                <c:pt idx="10">
                  <c:v>3.5598958333333233</c:v>
                </c:pt>
                <c:pt idx="11">
                  <c:v>2.8841145833333335</c:v>
                </c:pt>
              </c:numCache>
            </c:numRef>
          </c:val>
          <c:smooth val="0"/>
        </c:ser>
        <c:dLbls>
          <c:showLegendKey val="0"/>
          <c:showVal val="0"/>
          <c:showCatName val="0"/>
          <c:showSerName val="0"/>
          <c:showPercent val="0"/>
          <c:showBubbleSize val="0"/>
        </c:dLbls>
        <c:marker val="1"/>
        <c:smooth val="0"/>
        <c:axId val="588300600"/>
        <c:axId val="588300208"/>
      </c:lineChart>
      <c:catAx>
        <c:axId val="588299424"/>
        <c:scaling>
          <c:orientation val="minMax"/>
        </c:scaling>
        <c:delete val="0"/>
        <c:axPos val="b"/>
        <c:numFmt formatCode="General" sourceLinked="0"/>
        <c:majorTickMark val="out"/>
        <c:minorTickMark val="none"/>
        <c:tickLblPos val="nextTo"/>
        <c:txPr>
          <a:bodyPr rot="0" vert="horz"/>
          <a:lstStyle/>
          <a:p>
            <a:pPr>
              <a:defRPr sz="900"/>
            </a:pPr>
            <a:endParaRPr lang="en-US"/>
          </a:p>
        </c:txPr>
        <c:crossAx val="588299816"/>
        <c:crosses val="autoZero"/>
        <c:auto val="1"/>
        <c:lblAlgn val="ctr"/>
        <c:lblOffset val="100"/>
        <c:noMultiLvlLbl val="0"/>
      </c:catAx>
      <c:valAx>
        <c:axId val="588299816"/>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299424"/>
        <c:crosses val="autoZero"/>
        <c:crossBetween val="between"/>
        <c:majorUnit val="10"/>
      </c:valAx>
      <c:valAx>
        <c:axId val="588300208"/>
        <c:scaling>
          <c:orientation val="maxMin"/>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00600"/>
        <c:crosses val="max"/>
        <c:crossBetween val="between"/>
        <c:majorUnit val="3.3333300000000001"/>
        <c:minorUnit val="0.4"/>
      </c:valAx>
      <c:catAx>
        <c:axId val="588300600"/>
        <c:scaling>
          <c:orientation val="minMax"/>
        </c:scaling>
        <c:delete val="1"/>
        <c:axPos val="t"/>
        <c:majorTickMark val="out"/>
        <c:minorTickMark val="none"/>
        <c:tickLblPos val="none"/>
        <c:crossAx val="588300208"/>
        <c:crosses val="autoZero"/>
        <c:auto val="1"/>
        <c:lblAlgn val="ctr"/>
        <c:lblOffset val="100"/>
        <c:noMultiLvlLbl val="0"/>
      </c:catAx>
    </c:plotArea>
    <c:legend>
      <c:legendPos val="b"/>
      <c:overlay val="0"/>
    </c:legend>
    <c:plotVisOnly val="1"/>
    <c:dispBlanksAs val="gap"/>
    <c:showDLblsOverMax val="0"/>
  </c:chart>
  <c:printSettings>
    <c:headerFooter/>
    <c:pageMargins b="0.75000000000000355" l="0.70000000000000062" r="0.70000000000000062" t="0.75000000000000355" header="0.30000000000000032" footer="0.30000000000000032"/>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a:t>
            </a:r>
            <a:r>
              <a:rPr lang="en-US" sz="1200" baseline="0"/>
              <a:t> for social indicators</a:t>
            </a:r>
            <a:endParaRPr lang="en-US" sz="1200"/>
          </a:p>
        </c:rich>
      </c:tx>
      <c:overlay val="0"/>
    </c:title>
    <c:autoTitleDeleted val="0"/>
    <c:plotArea>
      <c:layout>
        <c:manualLayout>
          <c:layoutTarget val="inner"/>
          <c:xMode val="edge"/>
          <c:yMode val="edge"/>
          <c:x val="7.6314719615918833E-2"/>
          <c:y val="0.1398623426184514"/>
          <c:w val="0.84737056076816253"/>
          <c:h val="0.59059273365943221"/>
        </c:manualLayout>
      </c:layout>
      <c:barChart>
        <c:barDir val="col"/>
        <c:grouping val="clustered"/>
        <c:varyColors val="0"/>
        <c:ser>
          <c:idx val="1"/>
          <c:order val="0"/>
          <c:tx>
            <c:v>Average resilience levels</c:v>
          </c:tx>
          <c:spPr>
            <a:solidFill>
              <a:srgbClr val="00B0F0"/>
            </a:solidFill>
          </c:spPr>
          <c:invertIfNegative val="0"/>
          <c:cat>
            <c:strRef>
              <c:f>'4. Resilience levels'!$D$73:$E$81</c:f>
              <c:strCache>
                <c:ptCount val="9"/>
                <c:pt idx="0">
                  <c:v>Group membership</c:v>
                </c:pt>
                <c:pt idx="1">
                  <c:v>Meals</c:v>
                </c:pt>
                <c:pt idx="2">
                  <c:v>Food security (HH-BAT)</c:v>
                </c:pt>
                <c:pt idx="3">
                  <c:v>Displacement and resetlement (HH-BAT)</c:v>
                </c:pt>
                <c:pt idx="4">
                  <c:v>Disturbances</c:v>
                </c:pt>
                <c:pt idx="5">
                  <c:v>Veterinary access</c:v>
                </c:pt>
                <c:pt idx="6">
                  <c:v>Previous collective action</c:v>
                </c:pt>
                <c:pt idx="7">
                  <c:v>Trust and cooperation</c:v>
                </c:pt>
                <c:pt idx="8">
                  <c:v>Household decision-making</c:v>
                </c:pt>
              </c:strCache>
            </c:strRef>
          </c:cat>
          <c:val>
            <c:numRef>
              <c:f>'4. Resilience levels'!$I$73:$I$81</c:f>
              <c:numCache>
                <c:formatCode>0.00</c:formatCode>
                <c:ptCount val="9"/>
                <c:pt idx="0">
                  <c:v>8.9950520833333574</c:v>
                </c:pt>
                <c:pt idx="1">
                  <c:v>6.739583333333333</c:v>
                </c:pt>
                <c:pt idx="2">
                  <c:v>2.1328125</c:v>
                </c:pt>
                <c:pt idx="3">
                  <c:v>9.4356770833333314</c:v>
                </c:pt>
                <c:pt idx="4">
                  <c:v>13.889322916666666</c:v>
                </c:pt>
                <c:pt idx="5">
                  <c:v>0</c:v>
                </c:pt>
                <c:pt idx="6">
                  <c:v>0</c:v>
                </c:pt>
                <c:pt idx="7">
                  <c:v>0</c:v>
                </c:pt>
                <c:pt idx="8">
                  <c:v>15.290837696335069</c:v>
                </c:pt>
              </c:numCache>
            </c:numRef>
          </c:val>
        </c:ser>
        <c:dLbls>
          <c:showLegendKey val="0"/>
          <c:showVal val="0"/>
          <c:showCatName val="0"/>
          <c:showSerName val="0"/>
          <c:showPercent val="0"/>
          <c:showBubbleSize val="0"/>
        </c:dLbls>
        <c:gapWidth val="150"/>
        <c:axId val="588301384"/>
        <c:axId val="588301776"/>
      </c:barChart>
      <c:lineChart>
        <c:grouping val="standard"/>
        <c:varyColors val="0"/>
        <c:ser>
          <c:idx val="0"/>
          <c:order val="1"/>
          <c:tx>
            <c:v>Self-assessed importance</c:v>
          </c:tx>
          <c:spPr>
            <a:ln>
              <a:solidFill>
                <a:srgbClr val="009ED6"/>
              </a:solidFill>
            </a:ln>
          </c:spPr>
          <c:marker>
            <c:symbol val="circle"/>
            <c:size val="7"/>
          </c:marker>
          <c:cat>
            <c:strRef>
              <c:f>'4. Resilience levels'!$D$73:$E$81</c:f>
              <c:strCache>
                <c:ptCount val="9"/>
                <c:pt idx="0">
                  <c:v>Group membership</c:v>
                </c:pt>
                <c:pt idx="1">
                  <c:v>Meals</c:v>
                </c:pt>
                <c:pt idx="2">
                  <c:v>Food security (HH-BAT)</c:v>
                </c:pt>
                <c:pt idx="3">
                  <c:v>Displacement and resetlement (HH-BAT)</c:v>
                </c:pt>
                <c:pt idx="4">
                  <c:v>Disturbances</c:v>
                </c:pt>
                <c:pt idx="5">
                  <c:v>Veterinary access</c:v>
                </c:pt>
                <c:pt idx="6">
                  <c:v>Previous collective action</c:v>
                </c:pt>
                <c:pt idx="7">
                  <c:v>Trust and cooperation</c:v>
                </c:pt>
                <c:pt idx="8">
                  <c:v>Household decision-making</c:v>
                </c:pt>
              </c:strCache>
            </c:strRef>
          </c:cat>
          <c:val>
            <c:numRef>
              <c:f>'4. Resilience levels'!$H$73:$H$81</c:f>
              <c:numCache>
                <c:formatCode>0.00</c:formatCode>
                <c:ptCount val="9"/>
                <c:pt idx="0">
                  <c:v>3.7817708333333218</c:v>
                </c:pt>
                <c:pt idx="1">
                  <c:v>1.3020833333333333</c:v>
                </c:pt>
                <c:pt idx="2">
                  <c:v>0</c:v>
                </c:pt>
                <c:pt idx="3">
                  <c:v>0</c:v>
                </c:pt>
                <c:pt idx="4">
                  <c:v>2.3563968668407309</c:v>
                </c:pt>
                <c:pt idx="5">
                  <c:v>0</c:v>
                </c:pt>
                <c:pt idx="6">
                  <c:v>0</c:v>
                </c:pt>
                <c:pt idx="7">
                  <c:v>0</c:v>
                </c:pt>
                <c:pt idx="8">
                  <c:v>1.4463350785340314</c:v>
                </c:pt>
              </c:numCache>
            </c:numRef>
          </c:val>
          <c:smooth val="0"/>
        </c:ser>
        <c:dLbls>
          <c:showLegendKey val="0"/>
          <c:showVal val="0"/>
          <c:showCatName val="0"/>
          <c:showSerName val="0"/>
          <c:showPercent val="0"/>
          <c:showBubbleSize val="0"/>
        </c:dLbls>
        <c:marker val="1"/>
        <c:smooth val="0"/>
        <c:axId val="588302560"/>
        <c:axId val="588302168"/>
      </c:lineChart>
      <c:catAx>
        <c:axId val="588301384"/>
        <c:scaling>
          <c:orientation val="minMax"/>
        </c:scaling>
        <c:delete val="0"/>
        <c:axPos val="b"/>
        <c:numFmt formatCode="General" sourceLinked="0"/>
        <c:majorTickMark val="out"/>
        <c:minorTickMark val="none"/>
        <c:tickLblPos val="nextTo"/>
        <c:crossAx val="588301776"/>
        <c:crosses val="autoZero"/>
        <c:auto val="1"/>
        <c:lblAlgn val="ctr"/>
        <c:lblOffset val="100"/>
        <c:noMultiLvlLbl val="0"/>
      </c:catAx>
      <c:valAx>
        <c:axId val="588301776"/>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01384"/>
        <c:crosses val="autoZero"/>
        <c:crossBetween val="between"/>
        <c:majorUnit val="10"/>
      </c:valAx>
      <c:valAx>
        <c:axId val="588302168"/>
        <c:scaling>
          <c:orientation val="maxMin"/>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02560"/>
        <c:crosses val="max"/>
        <c:crossBetween val="between"/>
        <c:majorUnit val="3.3332999999999977"/>
        <c:minorUnit val="0.2"/>
      </c:valAx>
      <c:catAx>
        <c:axId val="588302560"/>
        <c:scaling>
          <c:orientation val="minMax"/>
        </c:scaling>
        <c:delete val="1"/>
        <c:axPos val="t"/>
        <c:numFmt formatCode="General" sourceLinked="1"/>
        <c:majorTickMark val="out"/>
        <c:minorTickMark val="none"/>
        <c:tickLblPos val="none"/>
        <c:crossAx val="588302168"/>
        <c:crosses val="autoZero"/>
        <c:auto val="1"/>
        <c:lblAlgn val="ctr"/>
        <c:lblOffset val="100"/>
        <c:noMultiLvlLbl val="0"/>
      </c:catAx>
    </c:plotArea>
    <c:legend>
      <c:legendPos val="b"/>
      <c:overlay val="0"/>
    </c:legend>
    <c:plotVisOnly val="1"/>
    <c:dispBlanksAs val="gap"/>
    <c:showDLblsOverMax val="0"/>
  </c:chart>
  <c:printSettings>
    <c:headerFooter/>
    <c:pageMargins b="0.75000000000000355" l="0.70000000000000062" r="0.70000000000000062" t="0.75000000000000355"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a:t>
            </a:r>
            <a:r>
              <a:rPr lang="en-US" sz="1200" baseline="0"/>
              <a:t> levels for governance indicators</a:t>
            </a:r>
            <a:endParaRPr lang="en-US" sz="1200"/>
          </a:p>
        </c:rich>
      </c:tx>
      <c:overlay val="0"/>
    </c:title>
    <c:autoTitleDeleted val="0"/>
    <c:plotArea>
      <c:layout/>
      <c:barChart>
        <c:barDir val="col"/>
        <c:grouping val="clustered"/>
        <c:varyColors val="0"/>
        <c:ser>
          <c:idx val="0"/>
          <c:order val="0"/>
          <c:tx>
            <c:v>Average resilience levels</c:v>
          </c:tx>
          <c:spPr>
            <a:solidFill>
              <a:srgbClr val="FFD653"/>
            </a:solidFill>
          </c:spPr>
          <c:invertIfNegative val="0"/>
          <c:cat>
            <c:strRef>
              <c:f>Resilience!$D$89:$E$90</c:f>
              <c:strCache>
                <c:ptCount val="2"/>
                <c:pt idx="0">
                  <c:v>Awareness of policies for climate change and sustainable agriculture</c:v>
                </c:pt>
                <c:pt idx="1">
                  <c:v>Presence of customary rules</c:v>
                </c:pt>
              </c:strCache>
            </c:strRef>
          </c:cat>
          <c:val>
            <c:numRef>
              <c:f>'4. Resilience levels'!$I$88:$I$89</c:f>
              <c:numCache>
                <c:formatCode>0.00</c:formatCode>
                <c:ptCount val="2"/>
                <c:pt idx="0">
                  <c:v>0</c:v>
                </c:pt>
                <c:pt idx="1">
                  <c:v>0</c:v>
                </c:pt>
              </c:numCache>
            </c:numRef>
          </c:val>
        </c:ser>
        <c:dLbls>
          <c:showLegendKey val="0"/>
          <c:showVal val="0"/>
          <c:showCatName val="0"/>
          <c:showSerName val="0"/>
          <c:showPercent val="0"/>
          <c:showBubbleSize val="0"/>
        </c:dLbls>
        <c:gapWidth val="150"/>
        <c:axId val="588303344"/>
        <c:axId val="588303736"/>
      </c:barChart>
      <c:lineChart>
        <c:grouping val="standard"/>
        <c:varyColors val="0"/>
        <c:ser>
          <c:idx val="1"/>
          <c:order val="1"/>
          <c:tx>
            <c:v>Self-assessed importance</c:v>
          </c:tx>
          <c:spPr>
            <a:ln>
              <a:solidFill>
                <a:srgbClr val="FFC000"/>
              </a:solidFill>
            </a:ln>
          </c:spPr>
          <c:marker>
            <c:symbol val="circle"/>
            <c:size val="7"/>
            <c:spPr>
              <a:solidFill>
                <a:srgbClr val="FFC000"/>
              </a:solidFill>
            </c:spPr>
          </c:marker>
          <c:cat>
            <c:strRef>
              <c:f>'4. Resilience levels'!$D$88:$E$89</c:f>
              <c:strCache>
                <c:ptCount val="2"/>
                <c:pt idx="0">
                  <c:v>Awareness of policies for climate change and sustainable agriculture</c:v>
                </c:pt>
                <c:pt idx="1">
                  <c:v>Presence of customary rules</c:v>
                </c:pt>
              </c:strCache>
            </c:strRef>
          </c:cat>
          <c:val>
            <c:numRef>
              <c:f>'4. Resilience levels'!$H$88:$H$89</c:f>
              <c:numCache>
                <c:formatCode>0.00</c:formatCode>
                <c:ptCount val="2"/>
                <c:pt idx="0">
                  <c:v>0</c:v>
                </c:pt>
                <c:pt idx="1">
                  <c:v>0</c:v>
                </c:pt>
              </c:numCache>
            </c:numRef>
          </c:val>
          <c:smooth val="0"/>
        </c:ser>
        <c:dLbls>
          <c:showLegendKey val="0"/>
          <c:showVal val="0"/>
          <c:showCatName val="0"/>
          <c:showSerName val="0"/>
          <c:showPercent val="0"/>
          <c:showBubbleSize val="0"/>
        </c:dLbls>
        <c:marker val="1"/>
        <c:smooth val="0"/>
        <c:axId val="588304520"/>
        <c:axId val="588304128"/>
      </c:lineChart>
      <c:catAx>
        <c:axId val="588303344"/>
        <c:scaling>
          <c:orientation val="minMax"/>
        </c:scaling>
        <c:delete val="0"/>
        <c:axPos val="b"/>
        <c:numFmt formatCode="General" sourceLinked="0"/>
        <c:majorTickMark val="out"/>
        <c:minorTickMark val="none"/>
        <c:tickLblPos val="nextTo"/>
        <c:crossAx val="588303736"/>
        <c:crosses val="autoZero"/>
        <c:auto val="1"/>
        <c:lblAlgn val="ctr"/>
        <c:lblOffset val="100"/>
        <c:noMultiLvlLbl val="0"/>
      </c:catAx>
      <c:valAx>
        <c:axId val="588303736"/>
        <c:scaling>
          <c:orientation val="minMax"/>
          <c:max val="30"/>
        </c:scaling>
        <c:delete val="0"/>
        <c:axPos val="l"/>
        <c:majorGridlines>
          <c:spPr>
            <a:ln>
              <a:solidFill>
                <a:schemeClr val="tx1">
                  <a:lumMod val="95000"/>
                  <a:lumOff val="5000"/>
                </a:schemeClr>
              </a:solidFill>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03344"/>
        <c:crosses val="autoZero"/>
        <c:crossBetween val="between"/>
        <c:majorUnit val="10"/>
        <c:minorUnit val="2.0000000000000011E-2"/>
      </c:valAx>
      <c:valAx>
        <c:axId val="588304128"/>
        <c:scaling>
          <c:orientation val="maxMin"/>
          <c:max val="10"/>
          <c:min val="0"/>
        </c:scaling>
        <c:delete val="0"/>
        <c:axPos val="r"/>
        <c:title>
          <c:tx>
            <c:rich>
              <a:bodyPr rot="5400000" vert="horz"/>
              <a:lstStyle/>
              <a:p>
                <a:pPr>
                  <a:defRPr/>
                </a:pPr>
                <a:r>
                  <a:rPr lang="en-US"/>
                  <a:t>Importance</a:t>
                </a:r>
              </a:p>
            </c:rich>
          </c:tx>
          <c:overlay val="0"/>
        </c:title>
        <c:numFmt formatCode="#,##0" sourceLinked="0"/>
        <c:majorTickMark val="out"/>
        <c:minorTickMark val="none"/>
        <c:tickLblPos val="nextTo"/>
        <c:crossAx val="588304520"/>
        <c:crosses val="max"/>
        <c:crossBetween val="between"/>
        <c:majorUnit val="3.3332999999999977"/>
        <c:minorUnit val="4.0000000000000022E-2"/>
      </c:valAx>
      <c:catAx>
        <c:axId val="588304520"/>
        <c:scaling>
          <c:orientation val="minMax"/>
        </c:scaling>
        <c:delete val="1"/>
        <c:axPos val="t"/>
        <c:numFmt formatCode="General" sourceLinked="1"/>
        <c:majorTickMark val="out"/>
        <c:minorTickMark val="none"/>
        <c:tickLblPos val="none"/>
        <c:crossAx val="588304128"/>
        <c:crosses val="autoZero"/>
        <c:auto val="1"/>
        <c:lblAlgn val="ctr"/>
        <c:lblOffset val="100"/>
        <c:noMultiLvlLbl val="0"/>
      </c:catAx>
    </c:plotArea>
    <c:legend>
      <c:legendPos val="b"/>
      <c:overlay val="0"/>
    </c:legend>
    <c:plotVisOnly val="1"/>
    <c:dispBlanksAs val="gap"/>
    <c:showDLblsOverMax val="0"/>
  </c:chart>
  <c:printSettings>
    <c:headerFooter/>
    <c:pageMargins b="0.75000000000000355" l="0.70000000000000062" r="0.70000000000000062" t="0.75000000000000355"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428973154876294"/>
          <c:y val="0.13836141971784954"/>
          <c:w val="0.53852529456345044"/>
          <c:h val="0.82507298572014942"/>
        </c:manualLayout>
      </c:layout>
      <c:radarChart>
        <c:radarStyle val="marker"/>
        <c:varyColors val="0"/>
        <c:ser>
          <c:idx val="1"/>
          <c:order val="0"/>
          <c:tx>
            <c:v>Low resilience level</c:v>
          </c:tx>
          <c:spPr>
            <a:ln w="777875">
              <a:solidFill>
                <a:srgbClr val="FF0000">
                  <a:alpha val="20000"/>
                </a:srgbClr>
              </a:solidFill>
            </a:ln>
          </c:spPr>
          <c:marker>
            <c:symbol val="none"/>
          </c:marker>
          <c:cat>
            <c:strRef>
              <c:f>('4. Resilience levels'!$D$20:$E$37,'4. Resilience levels'!$D$40:$E$53,'4. Resilience levels'!$D$58:$E$69,'4. Resilience levels'!$D$73:$E$81)</c:f>
              <c:strCache>
                <c:ptCount val="53"/>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strCache>
            </c:strRef>
          </c:cat>
          <c:val>
            <c:numRef>
              <c:f>('4. Resilience levels'!$L$20:$L$37,'4. Resilience levels'!$L$40:$L$53,'4. Resilience levels'!$L$58:$L$69,'4. Resilience levels'!$L$73:$L$81)</c:f>
              <c:numCache>
                <c:formatCode>General</c:formatCode>
                <c:ptCount val="53"/>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pt idx="34">
                  <c:v>5</c:v>
                </c:pt>
                <c:pt idx="35">
                  <c:v>5</c:v>
                </c:pt>
                <c:pt idx="36">
                  <c:v>5</c:v>
                </c:pt>
                <c:pt idx="37">
                  <c:v>5</c:v>
                </c:pt>
                <c:pt idx="38">
                  <c:v>5</c:v>
                </c:pt>
                <c:pt idx="39">
                  <c:v>5</c:v>
                </c:pt>
                <c:pt idx="40">
                  <c:v>5</c:v>
                </c:pt>
                <c:pt idx="41">
                  <c:v>5</c:v>
                </c:pt>
                <c:pt idx="42">
                  <c:v>5</c:v>
                </c:pt>
                <c:pt idx="43">
                  <c:v>5</c:v>
                </c:pt>
                <c:pt idx="44">
                  <c:v>5</c:v>
                </c:pt>
                <c:pt idx="45">
                  <c:v>5</c:v>
                </c:pt>
                <c:pt idx="46">
                  <c:v>5</c:v>
                </c:pt>
                <c:pt idx="47">
                  <c:v>5</c:v>
                </c:pt>
                <c:pt idx="48">
                  <c:v>5</c:v>
                </c:pt>
                <c:pt idx="49">
                  <c:v>5</c:v>
                </c:pt>
                <c:pt idx="50">
                  <c:v>5</c:v>
                </c:pt>
                <c:pt idx="51">
                  <c:v>5</c:v>
                </c:pt>
                <c:pt idx="52">
                  <c:v>5</c:v>
                </c:pt>
              </c:numCache>
            </c:numRef>
          </c:val>
        </c:ser>
        <c:ser>
          <c:idx val="2"/>
          <c:order val="1"/>
          <c:tx>
            <c:v>Moderate resilience level</c:v>
          </c:tx>
          <c:spPr>
            <a:ln w="768350">
              <a:solidFill>
                <a:srgbClr val="FFFF00">
                  <a:alpha val="27000"/>
                </a:srgbClr>
              </a:solidFill>
            </a:ln>
          </c:spPr>
          <c:marker>
            <c:symbol val="none"/>
          </c:marker>
          <c:cat>
            <c:strRef>
              <c:f>('4. Resilience levels'!$D$20:$E$37,'4. Resilience levels'!$D$40:$E$53,'4. Resilience levels'!$D$58:$E$69,'4. Resilience levels'!$D$73:$E$81)</c:f>
              <c:strCache>
                <c:ptCount val="53"/>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strCache>
            </c:strRef>
          </c:cat>
          <c:val>
            <c:numRef>
              <c:f>('4. Resilience levels'!$M$20:$M$37,'4. Resilience levels'!$M$40:$M$53,'4. Resilience levels'!$M$58:$M$69,'4. Resilience levels'!$M$73:$M$81)</c:f>
              <c:numCache>
                <c:formatCode>General</c:formatCode>
                <c:ptCount val="53"/>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pt idx="34">
                  <c:v>15</c:v>
                </c:pt>
                <c:pt idx="35">
                  <c:v>15</c:v>
                </c:pt>
                <c:pt idx="36">
                  <c:v>15</c:v>
                </c:pt>
                <c:pt idx="37">
                  <c:v>15</c:v>
                </c:pt>
                <c:pt idx="38">
                  <c:v>15</c:v>
                </c:pt>
                <c:pt idx="39">
                  <c:v>15</c:v>
                </c:pt>
                <c:pt idx="40">
                  <c:v>15</c:v>
                </c:pt>
                <c:pt idx="41">
                  <c:v>15</c:v>
                </c:pt>
                <c:pt idx="42">
                  <c:v>15</c:v>
                </c:pt>
                <c:pt idx="43">
                  <c:v>15</c:v>
                </c:pt>
                <c:pt idx="44">
                  <c:v>15</c:v>
                </c:pt>
                <c:pt idx="45">
                  <c:v>15</c:v>
                </c:pt>
                <c:pt idx="46">
                  <c:v>15</c:v>
                </c:pt>
                <c:pt idx="47">
                  <c:v>15</c:v>
                </c:pt>
                <c:pt idx="48">
                  <c:v>15</c:v>
                </c:pt>
                <c:pt idx="49">
                  <c:v>15</c:v>
                </c:pt>
                <c:pt idx="50">
                  <c:v>15</c:v>
                </c:pt>
                <c:pt idx="51">
                  <c:v>15</c:v>
                </c:pt>
                <c:pt idx="52">
                  <c:v>15</c:v>
                </c:pt>
              </c:numCache>
            </c:numRef>
          </c:val>
        </c:ser>
        <c:ser>
          <c:idx val="3"/>
          <c:order val="2"/>
          <c:tx>
            <c:v>High resilience level</c:v>
          </c:tx>
          <c:spPr>
            <a:ln w="781050">
              <a:solidFill>
                <a:srgbClr val="00B050">
                  <a:alpha val="29000"/>
                </a:srgbClr>
              </a:solidFill>
            </a:ln>
          </c:spPr>
          <c:marker>
            <c:symbol val="none"/>
          </c:marker>
          <c:cat>
            <c:strRef>
              <c:f>('4. Resilience levels'!$D$20:$E$37,'4. Resilience levels'!$D$40:$E$53,'4. Resilience levels'!$D$58:$E$69,'4. Resilience levels'!$D$73:$E$81)</c:f>
              <c:strCache>
                <c:ptCount val="53"/>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strCache>
            </c:strRef>
          </c:cat>
          <c:val>
            <c:numRef>
              <c:f>(Resilience!$H$20:$H$37,Resilience!$H$40:$H$53,Resilience!$H$60:$H$71,Resilience!$H$74:$H$82)</c:f>
              <c:numCache>
                <c:formatCode>General</c:formatCode>
                <c:ptCount val="53"/>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pt idx="34">
                  <c:v>25</c:v>
                </c:pt>
                <c:pt idx="35">
                  <c:v>25</c:v>
                </c:pt>
                <c:pt idx="36">
                  <c:v>25</c:v>
                </c:pt>
                <c:pt idx="37">
                  <c:v>25</c:v>
                </c:pt>
                <c:pt idx="38">
                  <c:v>25</c:v>
                </c:pt>
                <c:pt idx="39">
                  <c:v>25</c:v>
                </c:pt>
                <c:pt idx="40">
                  <c:v>25</c:v>
                </c:pt>
                <c:pt idx="41">
                  <c:v>25</c:v>
                </c:pt>
                <c:pt idx="42">
                  <c:v>25</c:v>
                </c:pt>
                <c:pt idx="43">
                  <c:v>25</c:v>
                </c:pt>
                <c:pt idx="44">
                  <c:v>25</c:v>
                </c:pt>
                <c:pt idx="45">
                  <c:v>25</c:v>
                </c:pt>
                <c:pt idx="46">
                  <c:v>25</c:v>
                </c:pt>
                <c:pt idx="47">
                  <c:v>25</c:v>
                </c:pt>
                <c:pt idx="48">
                  <c:v>25</c:v>
                </c:pt>
                <c:pt idx="49">
                  <c:v>25</c:v>
                </c:pt>
                <c:pt idx="50">
                  <c:v>25</c:v>
                </c:pt>
                <c:pt idx="51">
                  <c:v>25</c:v>
                </c:pt>
                <c:pt idx="52">
                  <c:v>25</c:v>
                </c:pt>
              </c:numCache>
            </c:numRef>
          </c:val>
        </c:ser>
        <c:ser>
          <c:idx val="4"/>
          <c:order val="3"/>
          <c:tx>
            <c:v>Average resilience levels</c:v>
          </c:tx>
          <c:spPr>
            <a:ln>
              <a:solidFill>
                <a:srgbClr val="7030A0"/>
              </a:solidFill>
            </a:ln>
          </c:spPr>
          <c:marker>
            <c:symbol val="none"/>
          </c:marker>
          <c:cat>
            <c:strRef>
              <c:f>('4. Resilience levels'!$D$20:$E$37,'4. Resilience levels'!$D$40:$E$53,'4. Resilience levels'!$D$58:$E$69,'4. Resilience levels'!$D$73:$E$81)</c:f>
              <c:strCache>
                <c:ptCount val="53"/>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strCache>
            </c:strRef>
          </c:cat>
          <c:val>
            <c:numRef>
              <c:f>('4. Resilience levels'!$I$20:$I$37,'4. Resilience levels'!$I$40:$I$53,'4. Resilience levels'!$I$58:$I$69,'4. Resilience levels'!$I$73:$I$81)</c:f>
              <c:numCache>
                <c:formatCode>0.00</c:formatCode>
                <c:ptCount val="53"/>
                <c:pt idx="0">
                  <c:v>15.289583333333246</c:v>
                </c:pt>
                <c:pt idx="1">
                  <c:v>13.022135416666666</c:v>
                </c:pt>
                <c:pt idx="2">
                  <c:v>0</c:v>
                </c:pt>
                <c:pt idx="3">
                  <c:v>11.152083333333346</c:v>
                </c:pt>
                <c:pt idx="4">
                  <c:v>3.5768229166666665</c:v>
                </c:pt>
                <c:pt idx="5">
                  <c:v>3.896713615023474</c:v>
                </c:pt>
                <c:pt idx="6">
                  <c:v>4.565727699530516</c:v>
                </c:pt>
                <c:pt idx="7">
                  <c:v>0</c:v>
                </c:pt>
                <c:pt idx="8">
                  <c:v>13.313802083333334</c:v>
                </c:pt>
                <c:pt idx="9">
                  <c:v>10.775260416666619</c:v>
                </c:pt>
                <c:pt idx="10">
                  <c:v>0</c:v>
                </c:pt>
                <c:pt idx="11">
                  <c:v>8.5833333333333339</c:v>
                </c:pt>
                <c:pt idx="12">
                  <c:v>0</c:v>
                </c:pt>
                <c:pt idx="13">
                  <c:v>11.634895833333374</c:v>
                </c:pt>
                <c:pt idx="14">
                  <c:v>0</c:v>
                </c:pt>
                <c:pt idx="15">
                  <c:v>12.338120104438643</c:v>
                </c:pt>
                <c:pt idx="16">
                  <c:v>13.4</c:v>
                </c:pt>
                <c:pt idx="17">
                  <c:v>0</c:v>
                </c:pt>
                <c:pt idx="18">
                  <c:v>0</c:v>
                </c:pt>
                <c:pt idx="19">
                  <c:v>0</c:v>
                </c:pt>
                <c:pt idx="20">
                  <c:v>0</c:v>
                </c:pt>
                <c:pt idx="21">
                  <c:v>0</c:v>
                </c:pt>
                <c:pt idx="22">
                  <c:v>15.352094240837696</c:v>
                </c:pt>
                <c:pt idx="23">
                  <c:v>0</c:v>
                </c:pt>
                <c:pt idx="24">
                  <c:v>0</c:v>
                </c:pt>
                <c:pt idx="25">
                  <c:v>0</c:v>
                </c:pt>
                <c:pt idx="26">
                  <c:v>7.7374345549738193</c:v>
                </c:pt>
                <c:pt idx="27">
                  <c:v>0</c:v>
                </c:pt>
                <c:pt idx="28">
                  <c:v>0</c:v>
                </c:pt>
                <c:pt idx="29">
                  <c:v>12.897135416666666</c:v>
                </c:pt>
                <c:pt idx="30">
                  <c:v>0</c:v>
                </c:pt>
                <c:pt idx="31">
                  <c:v>0</c:v>
                </c:pt>
                <c:pt idx="32">
                  <c:v>10.56640625</c:v>
                </c:pt>
                <c:pt idx="33">
                  <c:v>9.953125</c:v>
                </c:pt>
                <c:pt idx="34">
                  <c:v>8.7166666666666508</c:v>
                </c:pt>
                <c:pt idx="35">
                  <c:v>12.724739583333305</c:v>
                </c:pt>
                <c:pt idx="36">
                  <c:v>10.466145833333334</c:v>
                </c:pt>
                <c:pt idx="37">
                  <c:v>15.73046875</c:v>
                </c:pt>
                <c:pt idx="38">
                  <c:v>16.5625</c:v>
                </c:pt>
                <c:pt idx="39">
                  <c:v>13.040364583333334</c:v>
                </c:pt>
                <c:pt idx="40">
                  <c:v>0</c:v>
                </c:pt>
                <c:pt idx="41">
                  <c:v>0</c:v>
                </c:pt>
                <c:pt idx="42">
                  <c:v>8.7291666666666856</c:v>
                </c:pt>
                <c:pt idx="43">
                  <c:v>10.891927083333334</c:v>
                </c:pt>
                <c:pt idx="44">
                  <c:v>8.9950520833333574</c:v>
                </c:pt>
                <c:pt idx="45">
                  <c:v>6.739583333333333</c:v>
                </c:pt>
                <c:pt idx="46">
                  <c:v>2.1328125</c:v>
                </c:pt>
                <c:pt idx="47">
                  <c:v>9.4356770833333314</c:v>
                </c:pt>
                <c:pt idx="48">
                  <c:v>13.889322916666666</c:v>
                </c:pt>
                <c:pt idx="49">
                  <c:v>0</c:v>
                </c:pt>
                <c:pt idx="50">
                  <c:v>0</c:v>
                </c:pt>
                <c:pt idx="51">
                  <c:v>0</c:v>
                </c:pt>
                <c:pt idx="52">
                  <c:v>15.290837696335069</c:v>
                </c:pt>
              </c:numCache>
            </c:numRef>
          </c:val>
        </c:ser>
        <c:dLbls>
          <c:showLegendKey val="0"/>
          <c:showVal val="0"/>
          <c:showCatName val="0"/>
          <c:showSerName val="0"/>
          <c:showPercent val="0"/>
          <c:showBubbleSize val="0"/>
        </c:dLbls>
        <c:axId val="588305304"/>
        <c:axId val="588305696"/>
      </c:radarChart>
      <c:catAx>
        <c:axId val="588305304"/>
        <c:scaling>
          <c:orientation val="minMax"/>
        </c:scaling>
        <c:delete val="0"/>
        <c:axPos val="b"/>
        <c:majorGridlines/>
        <c:numFmt formatCode="General" sourceLinked="0"/>
        <c:majorTickMark val="out"/>
        <c:minorTickMark val="none"/>
        <c:tickLblPos val="nextTo"/>
        <c:txPr>
          <a:bodyPr/>
          <a:lstStyle/>
          <a:p>
            <a:pPr>
              <a:defRPr sz="800"/>
            </a:pPr>
            <a:endParaRPr lang="en-US"/>
          </a:p>
        </c:txPr>
        <c:crossAx val="588305696"/>
        <c:crosses val="autoZero"/>
        <c:auto val="1"/>
        <c:lblAlgn val="ctr"/>
        <c:lblOffset val="100"/>
        <c:noMultiLvlLbl val="0"/>
      </c:catAx>
      <c:valAx>
        <c:axId val="588305696"/>
        <c:scaling>
          <c:orientation val="minMax"/>
          <c:max val="30"/>
        </c:scaling>
        <c:delete val="0"/>
        <c:axPos val="l"/>
        <c:majorGridlines/>
        <c:numFmt formatCode="#,##0" sourceLinked="0"/>
        <c:majorTickMark val="cross"/>
        <c:minorTickMark val="none"/>
        <c:tickLblPos val="nextTo"/>
        <c:txPr>
          <a:bodyPr/>
          <a:lstStyle/>
          <a:p>
            <a:pPr>
              <a:defRPr b="1">
                <a:effectLst>
                  <a:glow rad="228600">
                    <a:schemeClr val="accent3">
                      <a:satMod val="175000"/>
                      <a:alpha val="40000"/>
                    </a:schemeClr>
                  </a:glow>
                </a:effectLst>
              </a:defRPr>
            </a:pPr>
            <a:endParaRPr lang="en-US"/>
          </a:p>
        </c:txPr>
        <c:crossAx val="588305304"/>
        <c:crosses val="autoZero"/>
        <c:crossBetween val="between"/>
        <c:majorUnit val="10"/>
        <c:minorUnit val="1"/>
      </c:valAx>
    </c:plotArea>
    <c:legend>
      <c:legendPos val="r"/>
      <c:layout>
        <c:manualLayout>
          <c:xMode val="edge"/>
          <c:yMode val="edge"/>
          <c:x val="0.821582874760316"/>
          <c:y val="0.89386531154824289"/>
          <c:w val="0.16749223429504023"/>
          <c:h val="8.8921574102767048E-2"/>
        </c:manualLayout>
      </c:layout>
      <c:overlay val="0"/>
      <c:txPr>
        <a:bodyPr/>
        <a:lstStyle/>
        <a:p>
          <a:pPr>
            <a:defRPr sz="900"/>
          </a:pPr>
          <a:endParaRPr lang="en-US"/>
        </a:p>
      </c:txPr>
    </c:legend>
    <c:plotVisOnly val="1"/>
    <c:dispBlanksAs val="gap"/>
    <c:showDLblsOverMax val="0"/>
  </c:chart>
  <c:userShapes r:id="rId1"/>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2565506028235971"/>
          <c:y val="0.14045470908666544"/>
          <c:w val="0.49989539762448326"/>
          <c:h val="0.76645918853093475"/>
        </c:manualLayout>
      </c:layout>
      <c:radarChart>
        <c:radarStyle val="marker"/>
        <c:varyColors val="0"/>
        <c:ser>
          <c:idx val="1"/>
          <c:order val="0"/>
          <c:tx>
            <c:v>Low resilience level</c:v>
          </c:tx>
          <c:spPr>
            <a:ln w="777875">
              <a:solidFill>
                <a:srgbClr val="FF0000">
                  <a:alpha val="20000"/>
                </a:srgbClr>
              </a:solidFill>
            </a:ln>
          </c:spPr>
          <c:marker>
            <c:symbol val="none"/>
          </c:marker>
          <c:cat>
            <c:strRef>
              <c:extLst>
                <c:ext xmlns:c15="http://schemas.microsoft.com/office/drawing/2012/chart" uri="{02D57815-91ED-43cb-92C2-25804820EDAC}">
                  <c15:fullRef>
                    <c15:sqref>('4. Resilience levels'!$D$20:$E$37,'4. Resilience levels'!$D$40:$E$53,'4. Resilience levels'!$D$58:$E$69,'4. Resilience levels'!$D$73:$E$81)</c15:sqref>
                  </c15:fullRef>
                </c:ext>
              </c:extLst>
              <c:f>('4. Resilience levels'!$D$20:$E$26,'4. Resilience levels'!$D$28:$E$29,'4. Resilience levels'!$D$31:$E$31,'4. Resilience levels'!$D$33:$E$33,'4. Resilience levels'!$D$35:$E$36,'4. Resilience levels'!$D$44:$E$44,'4. Resilience levels'!$D$50:$E$51,'4. Resilience levels'!$D$58:$E$65,'4. Resilience levels'!$D$68:$E$69,'4. Resilience levels'!$D$73:$E$77,'4. Resilience levels'!$D$79:$E$81)</c:f>
              <c:strCache>
                <c:ptCount val="34"/>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pt idx="31">
                  <c:v>Previous collective action</c:v>
                </c:pt>
                <c:pt idx="32">
                  <c:v>Trust and cooperation</c:v>
                </c:pt>
                <c:pt idx="33">
                  <c:v>Household decision-making</c:v>
                </c:pt>
              </c:strCache>
            </c:strRef>
          </c:cat>
          <c:val>
            <c:numRef>
              <c:extLst>
                <c:ext xmlns:c15="http://schemas.microsoft.com/office/drawing/2012/chart" uri="{02D57815-91ED-43cb-92C2-25804820EDAC}">
                  <c15:fullRef>
                    <c15:sqref>('4. Resilience levels'!$L$20:$L$37,'4. Resilience levels'!$L$40:$L$53,'4. Resilience levels'!$L$58:$L$69,'4. Resilience levels'!$L$73:$L$81)</c15:sqref>
                  </c15:fullRef>
                </c:ext>
              </c:extLst>
              <c:f>('4. Resilience levels'!$L$20:$L$26,'4. Resilience levels'!$L$28:$L$29,'4. Resilience levels'!$L$31,'4. Resilience levels'!$L$33,'4. Resilience levels'!$L$35:$L$36,'4. Resilience levels'!$L$44,'4. Resilience levels'!$L$50:$L$51,'4. Resilience levels'!$L$58:$L$65,'4. Resilience levels'!$L$68:$L$69,'4. Resilience levels'!$L$73:$L$77,'4. Resilience levels'!$L$79:$L$81)</c:f>
              <c:numCache>
                <c:formatCode>General</c:formatCode>
                <c:ptCount val="34"/>
                <c:pt idx="0">
                  <c:v>5</c:v>
                </c:pt>
                <c:pt idx="1">
                  <c:v>5</c:v>
                </c:pt>
                <c:pt idx="2">
                  <c:v>5</c:v>
                </c:pt>
                <c:pt idx="3">
                  <c:v>5</c:v>
                </c:pt>
                <c:pt idx="4">
                  <c:v>5</c:v>
                </c:pt>
                <c:pt idx="5">
                  <c:v>5</c:v>
                </c:pt>
                <c:pt idx="6">
                  <c:v>5</c:v>
                </c:pt>
                <c:pt idx="7">
                  <c:v>5</c:v>
                </c:pt>
                <c:pt idx="8">
                  <c:v>5</c:v>
                </c:pt>
                <c:pt idx="9">
                  <c:v>5</c:v>
                </c:pt>
                <c:pt idx="10">
                  <c:v>5</c:v>
                </c:pt>
                <c:pt idx="11">
                  <c:v>5</c:v>
                </c:pt>
                <c:pt idx="12">
                  <c:v>5</c:v>
                </c:pt>
                <c:pt idx="13">
                  <c:v>5</c:v>
                </c:pt>
                <c:pt idx="14">
                  <c:v>5</c:v>
                </c:pt>
                <c:pt idx="15">
                  <c:v>5</c:v>
                </c:pt>
                <c:pt idx="16">
                  <c:v>5</c:v>
                </c:pt>
                <c:pt idx="17">
                  <c:v>5</c:v>
                </c:pt>
                <c:pt idx="18">
                  <c:v>5</c:v>
                </c:pt>
                <c:pt idx="19">
                  <c:v>5</c:v>
                </c:pt>
                <c:pt idx="20">
                  <c:v>5</c:v>
                </c:pt>
                <c:pt idx="21">
                  <c:v>5</c:v>
                </c:pt>
                <c:pt idx="22">
                  <c:v>5</c:v>
                </c:pt>
                <c:pt idx="23">
                  <c:v>5</c:v>
                </c:pt>
                <c:pt idx="24">
                  <c:v>5</c:v>
                </c:pt>
                <c:pt idx="25">
                  <c:v>5</c:v>
                </c:pt>
                <c:pt idx="26">
                  <c:v>5</c:v>
                </c:pt>
                <c:pt idx="27">
                  <c:v>5</c:v>
                </c:pt>
                <c:pt idx="28">
                  <c:v>5</c:v>
                </c:pt>
                <c:pt idx="29">
                  <c:v>5</c:v>
                </c:pt>
                <c:pt idx="30">
                  <c:v>5</c:v>
                </c:pt>
                <c:pt idx="31">
                  <c:v>5</c:v>
                </c:pt>
                <c:pt idx="32">
                  <c:v>5</c:v>
                </c:pt>
                <c:pt idx="33">
                  <c:v>5</c:v>
                </c:pt>
              </c:numCache>
            </c:numRef>
          </c:val>
        </c:ser>
        <c:ser>
          <c:idx val="2"/>
          <c:order val="1"/>
          <c:tx>
            <c:v>Moderate resilience level</c:v>
          </c:tx>
          <c:spPr>
            <a:ln w="768350">
              <a:solidFill>
                <a:srgbClr val="FFFF00">
                  <a:alpha val="27000"/>
                </a:srgbClr>
              </a:solidFill>
            </a:ln>
          </c:spPr>
          <c:marker>
            <c:symbol val="none"/>
          </c:marker>
          <c:cat>
            <c:strRef>
              <c:extLst>
                <c:ext xmlns:c15="http://schemas.microsoft.com/office/drawing/2012/chart" uri="{02D57815-91ED-43cb-92C2-25804820EDAC}">
                  <c15:fullRef>
                    <c15:sqref>('4. Resilience levels'!$D$20:$E$37,'4. Resilience levels'!$D$40:$E$53,'4. Resilience levels'!$D$58:$E$69,'4. Resilience levels'!$D$73:$E$81)</c15:sqref>
                  </c15:fullRef>
                </c:ext>
              </c:extLst>
              <c:f>('4. Resilience levels'!$D$20:$E$26,'4. Resilience levels'!$D$28:$E$29,'4. Resilience levels'!$D$31:$E$31,'4. Resilience levels'!$D$33:$E$33,'4. Resilience levels'!$D$35:$E$36,'4. Resilience levels'!$D$44:$E$44,'4. Resilience levels'!$D$50:$E$51,'4. Resilience levels'!$D$58:$E$65,'4. Resilience levels'!$D$68:$E$69,'4. Resilience levels'!$D$73:$E$77,'4. Resilience levels'!$D$79:$E$81)</c:f>
              <c:strCache>
                <c:ptCount val="34"/>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pt idx="31">
                  <c:v>Previous collective action</c:v>
                </c:pt>
                <c:pt idx="32">
                  <c:v>Trust and cooperation</c:v>
                </c:pt>
                <c:pt idx="33">
                  <c:v>Household decision-making</c:v>
                </c:pt>
              </c:strCache>
            </c:strRef>
          </c:cat>
          <c:val>
            <c:numRef>
              <c:extLst>
                <c:ext xmlns:c15="http://schemas.microsoft.com/office/drawing/2012/chart" uri="{02D57815-91ED-43cb-92C2-25804820EDAC}">
                  <c15:fullRef>
                    <c15:sqref>('4. Resilience levels'!$M$20:$M$37,'4. Resilience levels'!$M$40:$M$53,'4. Resilience levels'!$M$58:$M$69,'4. Resilience levels'!$M$73:$M$81)</c15:sqref>
                  </c15:fullRef>
                </c:ext>
              </c:extLst>
              <c:f>('4. Resilience levels'!$M$20:$M$26,'4. Resilience levels'!$M$28:$M$29,'4. Resilience levels'!$M$31,'4. Resilience levels'!$M$33,'4. Resilience levels'!$M$35:$M$36,'4. Resilience levels'!$M$44,'4. Resilience levels'!$M$50:$M$51,'4. Resilience levels'!$M$58:$M$65,'4. Resilience levels'!$M$68:$M$69,'4. Resilience levels'!$M$73:$M$77,'4. Resilience levels'!$M$79:$M$81)</c:f>
              <c:numCache>
                <c:formatCode>General</c:formatCode>
                <c:ptCount val="34"/>
                <c:pt idx="0">
                  <c:v>15</c:v>
                </c:pt>
                <c:pt idx="1">
                  <c:v>15</c:v>
                </c:pt>
                <c:pt idx="2">
                  <c:v>15</c:v>
                </c:pt>
                <c:pt idx="3">
                  <c:v>15</c:v>
                </c:pt>
                <c:pt idx="4">
                  <c:v>15</c:v>
                </c:pt>
                <c:pt idx="5">
                  <c:v>15</c:v>
                </c:pt>
                <c:pt idx="6">
                  <c:v>15</c:v>
                </c:pt>
                <c:pt idx="7">
                  <c:v>15</c:v>
                </c:pt>
                <c:pt idx="8">
                  <c:v>15</c:v>
                </c:pt>
                <c:pt idx="9">
                  <c:v>15</c:v>
                </c:pt>
                <c:pt idx="10">
                  <c:v>15</c:v>
                </c:pt>
                <c:pt idx="11">
                  <c:v>15</c:v>
                </c:pt>
                <c:pt idx="12">
                  <c:v>15</c:v>
                </c:pt>
                <c:pt idx="13">
                  <c:v>15</c:v>
                </c:pt>
                <c:pt idx="14">
                  <c:v>15</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15</c:v>
                </c:pt>
                <c:pt idx="30">
                  <c:v>15</c:v>
                </c:pt>
                <c:pt idx="31">
                  <c:v>15</c:v>
                </c:pt>
                <c:pt idx="32">
                  <c:v>15</c:v>
                </c:pt>
                <c:pt idx="33">
                  <c:v>15</c:v>
                </c:pt>
              </c:numCache>
            </c:numRef>
          </c:val>
        </c:ser>
        <c:ser>
          <c:idx val="3"/>
          <c:order val="2"/>
          <c:tx>
            <c:v>High resilience level</c:v>
          </c:tx>
          <c:spPr>
            <a:ln w="781050">
              <a:solidFill>
                <a:srgbClr val="00B050">
                  <a:alpha val="29000"/>
                </a:srgbClr>
              </a:solidFill>
            </a:ln>
          </c:spPr>
          <c:marker>
            <c:symbol val="none"/>
          </c:marker>
          <c:cat>
            <c:strRef>
              <c:extLst>
                <c:ext xmlns:c15="http://schemas.microsoft.com/office/drawing/2012/chart" uri="{02D57815-91ED-43cb-92C2-25804820EDAC}">
                  <c15:fullRef>
                    <c15:sqref>('4. Resilience levels'!$D$20:$E$37,'4. Resilience levels'!$D$40:$E$53,'4. Resilience levels'!$D$58:$E$69,'4. Resilience levels'!$D$73:$E$81)</c15:sqref>
                  </c15:fullRef>
                </c:ext>
              </c:extLst>
              <c:f>('4. Resilience levels'!$D$20:$E$26,'4. Resilience levels'!$D$28:$E$29,'4. Resilience levels'!$D$31:$E$31,'4. Resilience levels'!$D$33:$E$33,'4. Resilience levels'!$D$35:$E$36,'4. Resilience levels'!$D$44:$E$44,'4. Resilience levels'!$D$50:$E$51,'4. Resilience levels'!$D$58:$E$65,'4. Resilience levels'!$D$68:$E$69,'4. Resilience levels'!$D$73:$E$77,'4. Resilience levels'!$D$79:$E$81)</c:f>
              <c:strCache>
                <c:ptCount val="34"/>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pt idx="31">
                  <c:v>Previous collective action</c:v>
                </c:pt>
                <c:pt idx="32">
                  <c:v>Trust and cooperation</c:v>
                </c:pt>
                <c:pt idx="33">
                  <c:v>Household decision-making</c:v>
                </c:pt>
              </c:strCache>
            </c:strRef>
          </c:cat>
          <c:val>
            <c:numRef>
              <c:extLst>
                <c:ext xmlns:c15="http://schemas.microsoft.com/office/drawing/2012/chart" uri="{02D57815-91ED-43cb-92C2-25804820EDAC}">
                  <c15:fullRef>
                    <c15:sqref>(Resilience!$H$20:$H$37,Resilience!$H$40:$H$53,Resilience!$H$60:$H$71,Resilience!$H$74:$H$82)</c15:sqref>
                  </c15:fullRef>
                </c:ext>
              </c:extLst>
              <c:f>(Resilience!$H$20:$H$26,Resilience!$H$28:$H$29,Resilience!$H$31,Resilience!$H$33,Resilience!$H$35:$H$36,Resilience!$H$44,Resilience!$H$50:$H$51,Resilience!$H$60:$H$67,Resilience!$H$70:$H$71,Resilience!$H$74:$H$78,Resilience!$H$80:$H$82)</c:f>
              <c:numCache>
                <c:formatCode>General</c:formatCode>
                <c:ptCount val="34"/>
                <c:pt idx="0">
                  <c:v>25</c:v>
                </c:pt>
                <c:pt idx="1">
                  <c:v>25</c:v>
                </c:pt>
                <c:pt idx="2">
                  <c:v>25</c:v>
                </c:pt>
                <c:pt idx="3">
                  <c:v>25</c:v>
                </c:pt>
                <c:pt idx="4">
                  <c:v>25</c:v>
                </c:pt>
                <c:pt idx="5">
                  <c:v>25</c:v>
                </c:pt>
                <c:pt idx="6">
                  <c:v>25</c:v>
                </c:pt>
                <c:pt idx="7">
                  <c:v>25</c:v>
                </c:pt>
                <c:pt idx="8">
                  <c:v>25</c:v>
                </c:pt>
                <c:pt idx="9">
                  <c:v>25</c:v>
                </c:pt>
                <c:pt idx="10">
                  <c:v>25</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25</c:v>
                </c:pt>
                <c:pt idx="29">
                  <c:v>25</c:v>
                </c:pt>
                <c:pt idx="30">
                  <c:v>25</c:v>
                </c:pt>
                <c:pt idx="31">
                  <c:v>25</c:v>
                </c:pt>
                <c:pt idx="32">
                  <c:v>25</c:v>
                </c:pt>
                <c:pt idx="33">
                  <c:v>25</c:v>
                </c:pt>
              </c:numCache>
            </c:numRef>
          </c:val>
        </c:ser>
        <c:ser>
          <c:idx val="4"/>
          <c:order val="3"/>
          <c:tx>
            <c:v>Average resilience levels</c:v>
          </c:tx>
          <c:spPr>
            <a:ln>
              <a:solidFill>
                <a:srgbClr val="7030A0"/>
              </a:solidFill>
            </a:ln>
          </c:spPr>
          <c:marker>
            <c:symbol val="none"/>
          </c:marker>
          <c:cat>
            <c:strRef>
              <c:extLst>
                <c:ext xmlns:c15="http://schemas.microsoft.com/office/drawing/2012/chart" uri="{02D57815-91ED-43cb-92C2-25804820EDAC}">
                  <c15:fullRef>
                    <c15:sqref>('4. Resilience levels'!$D$20:$E$37,'4. Resilience levels'!$D$40:$E$53,'4. Resilience levels'!$D$58:$E$69,'4. Resilience levels'!$D$73:$E$81)</c15:sqref>
                  </c15:fullRef>
                </c:ext>
              </c:extLst>
              <c:f>('4. Resilience levels'!$D$20:$E$26,'4. Resilience levels'!$D$28:$E$29,'4. Resilience levels'!$D$31:$E$31,'4. Resilience levels'!$D$33:$E$33,'4. Resilience levels'!$D$35:$E$36,'4. Resilience levels'!$D$44:$E$44,'4. Resilience levels'!$D$50:$E$51,'4. Resilience levels'!$D$58:$E$65,'4. Resilience levels'!$D$68:$E$69,'4. Resilience levels'!$D$73:$E$77,'4. Resilience levels'!$D$79:$E$81)</c:f>
              <c:strCache>
                <c:ptCount val="34"/>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pt idx="31">
                  <c:v>Previous collective action</c:v>
                </c:pt>
                <c:pt idx="32">
                  <c:v>Trust and cooperation</c:v>
                </c:pt>
                <c:pt idx="33">
                  <c:v>Household decision-making</c:v>
                </c:pt>
              </c:strCache>
            </c:strRef>
          </c:cat>
          <c:val>
            <c:numRef>
              <c:extLst>
                <c:ext xmlns:c15="http://schemas.microsoft.com/office/drawing/2012/chart" uri="{02D57815-91ED-43cb-92C2-25804820EDAC}">
                  <c15:fullRef>
                    <c15:sqref>('4. Resilience levels'!$I$20:$I$37,'4. Resilience levels'!$I$40:$I$53,'4. Resilience levels'!$I$58:$I$69,'4. Resilience levels'!$I$73:$I$81)</c15:sqref>
                  </c15:fullRef>
                </c:ext>
              </c:extLst>
              <c:f>('4. Resilience levels'!$I$20:$I$26,'4. Resilience levels'!$I$28:$I$29,'4. Resilience levels'!$I$31,'4. Resilience levels'!$I$33,'4. Resilience levels'!$I$35:$I$36,'4. Resilience levels'!$I$44,'4. Resilience levels'!$I$50:$I$51,'4. Resilience levels'!$I$58:$I$65,'4. Resilience levels'!$I$68:$I$69,'4. Resilience levels'!$I$73:$I$77,'4. Resilience levels'!$I$79:$I$81)</c:f>
              <c:numCache>
                <c:formatCode>0.00</c:formatCode>
                <c:ptCount val="34"/>
                <c:pt idx="0">
                  <c:v>15.289583333333246</c:v>
                </c:pt>
                <c:pt idx="1">
                  <c:v>13.022135416666666</c:v>
                </c:pt>
                <c:pt idx="2">
                  <c:v>0</c:v>
                </c:pt>
                <c:pt idx="3">
                  <c:v>11.152083333333346</c:v>
                </c:pt>
                <c:pt idx="4">
                  <c:v>3.5768229166666665</c:v>
                </c:pt>
                <c:pt idx="5">
                  <c:v>3.896713615023474</c:v>
                </c:pt>
                <c:pt idx="6">
                  <c:v>4.565727699530516</c:v>
                </c:pt>
                <c:pt idx="7">
                  <c:v>13.313802083333334</c:v>
                </c:pt>
                <c:pt idx="8">
                  <c:v>10.775260416666619</c:v>
                </c:pt>
                <c:pt idx="9">
                  <c:v>8.5833333333333339</c:v>
                </c:pt>
                <c:pt idx="10">
                  <c:v>11.634895833333374</c:v>
                </c:pt>
                <c:pt idx="11">
                  <c:v>12.338120104438643</c:v>
                </c:pt>
                <c:pt idx="12">
                  <c:v>13.4</c:v>
                </c:pt>
                <c:pt idx="13">
                  <c:v>15.352094240837696</c:v>
                </c:pt>
                <c:pt idx="14">
                  <c:v>0</c:v>
                </c:pt>
                <c:pt idx="15">
                  <c:v>12.897135416666666</c:v>
                </c:pt>
                <c:pt idx="16">
                  <c:v>10.56640625</c:v>
                </c:pt>
                <c:pt idx="17">
                  <c:v>9.953125</c:v>
                </c:pt>
                <c:pt idx="18">
                  <c:v>8.7166666666666508</c:v>
                </c:pt>
                <c:pt idx="19">
                  <c:v>12.724739583333305</c:v>
                </c:pt>
                <c:pt idx="20">
                  <c:v>10.466145833333334</c:v>
                </c:pt>
                <c:pt idx="21">
                  <c:v>15.73046875</c:v>
                </c:pt>
                <c:pt idx="22">
                  <c:v>16.5625</c:v>
                </c:pt>
                <c:pt idx="23">
                  <c:v>13.040364583333334</c:v>
                </c:pt>
                <c:pt idx="24">
                  <c:v>8.7291666666666856</c:v>
                </c:pt>
                <c:pt idx="25">
                  <c:v>10.891927083333334</c:v>
                </c:pt>
                <c:pt idx="26">
                  <c:v>8.9950520833333574</c:v>
                </c:pt>
                <c:pt idx="27">
                  <c:v>6.739583333333333</c:v>
                </c:pt>
                <c:pt idx="28">
                  <c:v>2.1328125</c:v>
                </c:pt>
                <c:pt idx="29">
                  <c:v>9.4356770833333314</c:v>
                </c:pt>
                <c:pt idx="30">
                  <c:v>13.889322916666666</c:v>
                </c:pt>
                <c:pt idx="31">
                  <c:v>0</c:v>
                </c:pt>
                <c:pt idx="32">
                  <c:v>0</c:v>
                </c:pt>
                <c:pt idx="33">
                  <c:v>15.290837696335069</c:v>
                </c:pt>
              </c:numCache>
            </c:numRef>
          </c:val>
        </c:ser>
        <c:dLbls>
          <c:showLegendKey val="0"/>
          <c:showVal val="0"/>
          <c:showCatName val="0"/>
          <c:showSerName val="0"/>
          <c:showPercent val="0"/>
          <c:showBubbleSize val="0"/>
        </c:dLbls>
        <c:axId val="588306480"/>
        <c:axId val="588306872"/>
      </c:radarChart>
      <c:catAx>
        <c:axId val="588306480"/>
        <c:scaling>
          <c:orientation val="minMax"/>
        </c:scaling>
        <c:delete val="0"/>
        <c:axPos val="b"/>
        <c:majorGridlines/>
        <c:numFmt formatCode="General" sourceLinked="0"/>
        <c:majorTickMark val="out"/>
        <c:minorTickMark val="none"/>
        <c:tickLblPos val="nextTo"/>
        <c:txPr>
          <a:bodyPr/>
          <a:lstStyle/>
          <a:p>
            <a:pPr>
              <a:defRPr sz="800"/>
            </a:pPr>
            <a:endParaRPr lang="en-US"/>
          </a:p>
        </c:txPr>
        <c:crossAx val="588306872"/>
        <c:crosses val="autoZero"/>
        <c:auto val="1"/>
        <c:lblAlgn val="ctr"/>
        <c:lblOffset val="100"/>
        <c:noMultiLvlLbl val="0"/>
      </c:catAx>
      <c:valAx>
        <c:axId val="588306872"/>
        <c:scaling>
          <c:orientation val="minMax"/>
          <c:max val="30"/>
        </c:scaling>
        <c:delete val="0"/>
        <c:axPos val="l"/>
        <c:majorGridlines/>
        <c:numFmt formatCode="#,##0" sourceLinked="0"/>
        <c:majorTickMark val="cross"/>
        <c:minorTickMark val="none"/>
        <c:tickLblPos val="nextTo"/>
        <c:txPr>
          <a:bodyPr/>
          <a:lstStyle/>
          <a:p>
            <a:pPr>
              <a:defRPr b="1">
                <a:effectLst>
                  <a:glow rad="228600">
                    <a:schemeClr val="accent3">
                      <a:satMod val="175000"/>
                      <a:alpha val="40000"/>
                    </a:schemeClr>
                  </a:glow>
                </a:effectLst>
              </a:defRPr>
            </a:pPr>
            <a:endParaRPr lang="en-US"/>
          </a:p>
        </c:txPr>
        <c:crossAx val="588306480"/>
        <c:crosses val="autoZero"/>
        <c:crossBetween val="between"/>
        <c:majorUnit val="10"/>
        <c:minorUnit val="1"/>
      </c:valAx>
    </c:plotArea>
    <c:legend>
      <c:legendPos val="r"/>
      <c:layout>
        <c:manualLayout>
          <c:xMode val="edge"/>
          <c:yMode val="edge"/>
          <c:x val="0.82294817011420918"/>
          <c:y val="0.89386531154824289"/>
          <c:w val="0.16612695567740413"/>
          <c:h val="8.8921574102767048E-2"/>
        </c:manualLayout>
      </c:layout>
      <c:overlay val="0"/>
      <c:txPr>
        <a:bodyPr/>
        <a:lstStyle/>
        <a:p>
          <a:pPr>
            <a:defRPr sz="900"/>
          </a:pPr>
          <a:endParaRPr lang="en-US"/>
        </a:p>
      </c:txPr>
    </c:legend>
    <c:plotVisOnly val="1"/>
    <c:dispBlanksAs val="gap"/>
    <c:showDLblsOverMax val="0"/>
  </c:chart>
  <c:userShapes r:id="rId1"/>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r>
              <a:rPr lang="en-US" sz="1400"/>
              <a:t>Average resilience levels and </a:t>
            </a:r>
            <a:r>
              <a:rPr lang="en-US" sz="1400" b="1" i="0" baseline="0"/>
              <a:t>and self-assessed  adequacy and importance of the indicators</a:t>
            </a:r>
            <a:endParaRPr lang="en-US" sz="1400"/>
          </a:p>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endParaRPr lang="en-US" sz="1400"/>
          </a:p>
        </c:rich>
      </c:tx>
      <c:overlay val="0"/>
    </c:title>
    <c:autoTitleDeleted val="0"/>
    <c:plotArea>
      <c:layout/>
      <c:barChart>
        <c:barDir val="col"/>
        <c:grouping val="clustered"/>
        <c:varyColors val="0"/>
        <c:ser>
          <c:idx val="2"/>
          <c:order val="0"/>
          <c:tx>
            <c:v>Academic Score</c:v>
          </c:tx>
          <c:spPr>
            <a:solidFill>
              <a:srgbClr val="00B0F0"/>
            </a:solidFill>
            <a:ln>
              <a:solidFill>
                <a:srgbClr val="4F81BD"/>
              </a:solidFill>
            </a:ln>
          </c:spPr>
          <c:invertIfNegative val="0"/>
          <c:cat>
            <c:strRef>
              <c:f>('4. Resilience levels'!$D$20:$D$37,'4. Resilience levels'!$D$40:$D$53,'4. Resilience levels'!$D$58:$D$69,'4. Resilience levels'!$D$73:$D$81,'4. Resilience levels'!$D$88:$D$89)</c:f>
              <c:strCache>
                <c:ptCount val="55"/>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pt idx="53">
                  <c:v>Awareness of policies for climate change and sustainable agriculture</c:v>
                </c:pt>
                <c:pt idx="54">
                  <c:v>Presence of customary rules</c:v>
                </c:pt>
              </c:strCache>
            </c:strRef>
          </c:cat>
          <c:val>
            <c:numRef>
              <c:f>('4. Resilience levels'!$F$20:$F$37,'4. Resilience levels'!$F$40:$F$53,'4. Resilience levels'!$F$58:$F$69,'4. Resilience levels'!$F$73:$F$81)</c:f>
              <c:numCache>
                <c:formatCode>0.00</c:formatCode>
                <c:ptCount val="53"/>
                <c:pt idx="0">
                  <c:v>6.3898437499999945</c:v>
                </c:pt>
                <c:pt idx="1">
                  <c:v>6.811197916666667</c:v>
                </c:pt>
                <c:pt idx="2">
                  <c:v>0</c:v>
                </c:pt>
                <c:pt idx="3">
                  <c:v>5.3838541666666702</c:v>
                </c:pt>
                <c:pt idx="4">
                  <c:v>1.3763020833333333</c:v>
                </c:pt>
                <c:pt idx="5">
                  <c:v>0.65727699530516437</c:v>
                </c:pt>
                <c:pt idx="6">
                  <c:v>0</c:v>
                </c:pt>
                <c:pt idx="7">
                  <c:v>0</c:v>
                </c:pt>
                <c:pt idx="8">
                  <c:v>7.057291666666667</c:v>
                </c:pt>
                <c:pt idx="9">
                  <c:v>3.6138020833333475</c:v>
                </c:pt>
                <c:pt idx="10">
                  <c:v>0</c:v>
                </c:pt>
                <c:pt idx="11">
                  <c:v>4.006510416666667</c:v>
                </c:pt>
                <c:pt idx="12">
                  <c:v>0</c:v>
                </c:pt>
                <c:pt idx="13">
                  <c:v>5.5679687499999995</c:v>
                </c:pt>
                <c:pt idx="14">
                  <c:v>0</c:v>
                </c:pt>
                <c:pt idx="15">
                  <c:v>7.2402088772845952</c:v>
                </c:pt>
                <c:pt idx="16">
                  <c:v>8.3242424242424224</c:v>
                </c:pt>
                <c:pt idx="17">
                  <c:v>0</c:v>
                </c:pt>
                <c:pt idx="18">
                  <c:v>0</c:v>
                </c:pt>
                <c:pt idx="19">
                  <c:v>0</c:v>
                </c:pt>
                <c:pt idx="20">
                  <c:v>0</c:v>
                </c:pt>
                <c:pt idx="21">
                  <c:v>0</c:v>
                </c:pt>
                <c:pt idx="22">
                  <c:v>9.9921465968586389</c:v>
                </c:pt>
                <c:pt idx="23">
                  <c:v>0</c:v>
                </c:pt>
                <c:pt idx="24">
                  <c:v>0</c:v>
                </c:pt>
                <c:pt idx="25">
                  <c:v>0</c:v>
                </c:pt>
                <c:pt idx="26">
                  <c:v>1.9617511520737323</c:v>
                </c:pt>
                <c:pt idx="27">
                  <c:v>0</c:v>
                </c:pt>
                <c:pt idx="28">
                  <c:v>0</c:v>
                </c:pt>
                <c:pt idx="29">
                  <c:v>7.213541666666667</c:v>
                </c:pt>
                <c:pt idx="30">
                  <c:v>0</c:v>
                </c:pt>
                <c:pt idx="31">
                  <c:v>0</c:v>
                </c:pt>
                <c:pt idx="32">
                  <c:v>5.15625</c:v>
                </c:pt>
                <c:pt idx="33">
                  <c:v>5.669270833333333</c:v>
                </c:pt>
                <c:pt idx="34">
                  <c:v>0.60416666666666663</c:v>
                </c:pt>
                <c:pt idx="35">
                  <c:v>4.3848958333333412</c:v>
                </c:pt>
                <c:pt idx="36">
                  <c:v>2.3541666666666665</c:v>
                </c:pt>
                <c:pt idx="37">
                  <c:v>9.28515625</c:v>
                </c:pt>
                <c:pt idx="38">
                  <c:v>9.453125</c:v>
                </c:pt>
                <c:pt idx="39">
                  <c:v>4.270833333333333</c:v>
                </c:pt>
                <c:pt idx="40">
                  <c:v>0</c:v>
                </c:pt>
                <c:pt idx="41">
                  <c:v>0</c:v>
                </c:pt>
                <c:pt idx="42">
                  <c:v>4.3263020833333341</c:v>
                </c:pt>
                <c:pt idx="43">
                  <c:v>3.6197916666666665</c:v>
                </c:pt>
                <c:pt idx="44">
                  <c:v>2.593229166666672</c:v>
                </c:pt>
                <c:pt idx="45">
                  <c:v>2.2891246684350133</c:v>
                </c:pt>
                <c:pt idx="46">
                  <c:v>2.1328125</c:v>
                </c:pt>
                <c:pt idx="47">
                  <c:v>9.4356770833333314</c:v>
                </c:pt>
                <c:pt idx="48">
                  <c:v>7.535248041775457</c:v>
                </c:pt>
                <c:pt idx="49">
                  <c:v>0</c:v>
                </c:pt>
                <c:pt idx="50">
                  <c:v>0</c:v>
                </c:pt>
                <c:pt idx="51">
                  <c:v>0</c:v>
                </c:pt>
                <c:pt idx="52">
                  <c:v>6.5146596858638741</c:v>
                </c:pt>
              </c:numCache>
            </c:numRef>
          </c:val>
        </c:ser>
        <c:dLbls>
          <c:showLegendKey val="0"/>
          <c:showVal val="0"/>
          <c:showCatName val="0"/>
          <c:showSerName val="0"/>
          <c:showPercent val="0"/>
          <c:showBubbleSize val="0"/>
        </c:dLbls>
        <c:gapWidth val="150"/>
        <c:axId val="588307656"/>
        <c:axId val="588308048"/>
      </c:barChart>
      <c:lineChart>
        <c:grouping val="standard"/>
        <c:varyColors val="0"/>
        <c:ser>
          <c:idx val="0"/>
          <c:order val="1"/>
          <c:tx>
            <c:v>Self-assessed adequacy</c:v>
          </c:tx>
          <c:spPr>
            <a:ln>
              <a:solidFill>
                <a:srgbClr val="FFC000"/>
              </a:solidFill>
            </a:ln>
          </c:spPr>
          <c:marker>
            <c:symbol val="none"/>
          </c:marker>
          <c:cat>
            <c:strRef>
              <c:f>('4. Resilience levels'!$D$20:$D$37,'4. Resilience levels'!$D$40:$D$53,'4. Resilience levels'!$D$58:$D$69,'4. Resilience levels'!$D$73:$D$81,'4. Resilience levels'!$D$88:$D$89)</c:f>
              <c:strCache>
                <c:ptCount val="55"/>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pt idx="53">
                  <c:v>Awareness of policies for climate change and sustainable agriculture</c:v>
                </c:pt>
                <c:pt idx="54">
                  <c:v>Presence of customary rules</c:v>
                </c:pt>
              </c:strCache>
            </c:strRef>
          </c:cat>
          <c:val>
            <c:numRef>
              <c:f>('4. Resilience levels'!$G$20:$G$37,'4. Resilience levels'!$G$40:$G$53,'4. Resilience levels'!$G$58:$G$69,'4. Resilience levels'!$G$73:$G$81)</c:f>
              <c:numCache>
                <c:formatCode>0.00</c:formatCode>
                <c:ptCount val="53"/>
                <c:pt idx="0">
                  <c:v>7.272135416666667</c:v>
                </c:pt>
                <c:pt idx="1">
                  <c:v>4.53125</c:v>
                </c:pt>
                <c:pt idx="2">
                  <c:v>0</c:v>
                </c:pt>
                <c:pt idx="3">
                  <c:v>4.205729166666667</c:v>
                </c:pt>
                <c:pt idx="4">
                  <c:v>2.5938967136150235</c:v>
                </c:pt>
                <c:pt idx="5">
                  <c:v>0.93896713615023475</c:v>
                </c:pt>
                <c:pt idx="6">
                  <c:v>2.4530516431924885</c:v>
                </c:pt>
                <c:pt idx="7">
                  <c:v>0</c:v>
                </c:pt>
                <c:pt idx="8">
                  <c:v>3.53515625</c:v>
                </c:pt>
                <c:pt idx="9">
                  <c:v>5.475260416666667</c:v>
                </c:pt>
                <c:pt idx="10">
                  <c:v>0</c:v>
                </c:pt>
                <c:pt idx="11">
                  <c:v>0.33203125</c:v>
                </c:pt>
                <c:pt idx="12">
                  <c:v>0</c:v>
                </c:pt>
                <c:pt idx="13">
                  <c:v>2.475260416666659</c:v>
                </c:pt>
                <c:pt idx="14">
                  <c:v>0</c:v>
                </c:pt>
                <c:pt idx="15">
                  <c:v>3.2264397905759163</c:v>
                </c:pt>
                <c:pt idx="16">
                  <c:v>1.7741935483870968</c:v>
                </c:pt>
                <c:pt idx="17">
                  <c:v>0</c:v>
                </c:pt>
                <c:pt idx="18">
                  <c:v>0</c:v>
                </c:pt>
                <c:pt idx="19">
                  <c:v>0</c:v>
                </c:pt>
                <c:pt idx="20">
                  <c:v>0</c:v>
                </c:pt>
                <c:pt idx="21">
                  <c:v>0</c:v>
                </c:pt>
                <c:pt idx="22">
                  <c:v>3.8612565445026177</c:v>
                </c:pt>
                <c:pt idx="23">
                  <c:v>0</c:v>
                </c:pt>
                <c:pt idx="24">
                  <c:v>0</c:v>
                </c:pt>
                <c:pt idx="25">
                  <c:v>0</c:v>
                </c:pt>
                <c:pt idx="26">
                  <c:v>3.727034120734908</c:v>
                </c:pt>
                <c:pt idx="27">
                  <c:v>0</c:v>
                </c:pt>
                <c:pt idx="28">
                  <c:v>0</c:v>
                </c:pt>
                <c:pt idx="29">
                  <c:v>4.290364583333333</c:v>
                </c:pt>
                <c:pt idx="30">
                  <c:v>0</c:v>
                </c:pt>
                <c:pt idx="31">
                  <c:v>0</c:v>
                </c:pt>
                <c:pt idx="32">
                  <c:v>3.61328125</c:v>
                </c:pt>
                <c:pt idx="33">
                  <c:v>2.0442708333333335</c:v>
                </c:pt>
                <c:pt idx="34">
                  <c:v>6.2835978835978636</c:v>
                </c:pt>
                <c:pt idx="35">
                  <c:v>5.364583333333333</c:v>
                </c:pt>
                <c:pt idx="36">
                  <c:v>5.436197916666667</c:v>
                </c:pt>
                <c:pt idx="37">
                  <c:v>4.134114583333333</c:v>
                </c:pt>
                <c:pt idx="38">
                  <c:v>4.348958333333333</c:v>
                </c:pt>
                <c:pt idx="39">
                  <c:v>1.58203125</c:v>
                </c:pt>
                <c:pt idx="40">
                  <c:v>0</c:v>
                </c:pt>
                <c:pt idx="41">
                  <c:v>0</c:v>
                </c:pt>
                <c:pt idx="42">
                  <c:v>0.84296875000000171</c:v>
                </c:pt>
                <c:pt idx="43">
                  <c:v>4.388020833333333</c:v>
                </c:pt>
                <c:pt idx="44">
                  <c:v>2.6200520833333312</c:v>
                </c:pt>
                <c:pt idx="45">
                  <c:v>3.1901041666666665</c:v>
                </c:pt>
                <c:pt idx="46">
                  <c:v>0</c:v>
                </c:pt>
                <c:pt idx="47">
                  <c:v>0</c:v>
                </c:pt>
                <c:pt idx="48">
                  <c:v>4.0339425587467366</c:v>
                </c:pt>
                <c:pt idx="49">
                  <c:v>0</c:v>
                </c:pt>
                <c:pt idx="50">
                  <c:v>0</c:v>
                </c:pt>
                <c:pt idx="51">
                  <c:v>0</c:v>
                </c:pt>
                <c:pt idx="52">
                  <c:v>7.329842931937173</c:v>
                </c:pt>
              </c:numCache>
            </c:numRef>
          </c:val>
          <c:smooth val="0"/>
        </c:ser>
        <c:dLbls>
          <c:showLegendKey val="0"/>
          <c:showVal val="0"/>
          <c:showCatName val="0"/>
          <c:showSerName val="0"/>
          <c:showPercent val="0"/>
          <c:showBubbleSize val="0"/>
        </c:dLbls>
        <c:marker val="1"/>
        <c:smooth val="0"/>
        <c:axId val="588307656"/>
        <c:axId val="588308048"/>
      </c:lineChart>
      <c:lineChart>
        <c:grouping val="standard"/>
        <c:varyColors val="0"/>
        <c:ser>
          <c:idx val="3"/>
          <c:order val="2"/>
          <c:tx>
            <c:v>Self-assessed importance</c:v>
          </c:tx>
          <c:marker>
            <c:symbol val="circle"/>
            <c:size val="6"/>
            <c:spPr>
              <a:solidFill>
                <a:srgbClr val="7030A0"/>
              </a:solidFill>
            </c:spPr>
          </c:marker>
          <c:val>
            <c:numRef>
              <c:f>('4. Resilience levels'!$H$20:$H$37,'4. Resilience levels'!$H$40:$H$53,'4. Resilience levels'!$H$58:$H$69,'4. Resilience levels'!$H$73:$H$81)</c:f>
              <c:numCache>
                <c:formatCode>0.00</c:formatCode>
                <c:ptCount val="53"/>
                <c:pt idx="0">
                  <c:v>1.6276041666666667</c:v>
                </c:pt>
                <c:pt idx="1">
                  <c:v>1.6796875</c:v>
                </c:pt>
                <c:pt idx="2">
                  <c:v>0</c:v>
                </c:pt>
                <c:pt idx="3">
                  <c:v>1.5625</c:v>
                </c:pt>
                <c:pt idx="4">
                  <c:v>1.3732394366197183</c:v>
                </c:pt>
                <c:pt idx="5">
                  <c:v>2.300469483568075</c:v>
                </c:pt>
                <c:pt idx="6">
                  <c:v>2.112676056338028</c:v>
                </c:pt>
                <c:pt idx="7">
                  <c:v>0</c:v>
                </c:pt>
                <c:pt idx="8">
                  <c:v>2.7213541666666665</c:v>
                </c:pt>
                <c:pt idx="9">
                  <c:v>1.6861979166666667</c:v>
                </c:pt>
                <c:pt idx="10">
                  <c:v>0</c:v>
                </c:pt>
                <c:pt idx="11">
                  <c:v>4.244791666666667</c:v>
                </c:pt>
                <c:pt idx="12">
                  <c:v>0</c:v>
                </c:pt>
                <c:pt idx="13">
                  <c:v>3.5916666666666601</c:v>
                </c:pt>
                <c:pt idx="14">
                  <c:v>0</c:v>
                </c:pt>
                <c:pt idx="15">
                  <c:v>1.8848167539267016</c:v>
                </c:pt>
                <c:pt idx="16">
                  <c:v>3.629032258064516</c:v>
                </c:pt>
                <c:pt idx="17">
                  <c:v>0</c:v>
                </c:pt>
                <c:pt idx="18">
                  <c:v>0</c:v>
                </c:pt>
                <c:pt idx="19">
                  <c:v>0</c:v>
                </c:pt>
                <c:pt idx="20">
                  <c:v>0</c:v>
                </c:pt>
                <c:pt idx="21">
                  <c:v>0</c:v>
                </c:pt>
                <c:pt idx="22">
                  <c:v>1.4986910994764397</c:v>
                </c:pt>
                <c:pt idx="23">
                  <c:v>0</c:v>
                </c:pt>
                <c:pt idx="24">
                  <c:v>0</c:v>
                </c:pt>
                <c:pt idx="25">
                  <c:v>0</c:v>
                </c:pt>
                <c:pt idx="26">
                  <c:v>2.9133858267716537</c:v>
                </c:pt>
                <c:pt idx="27">
                  <c:v>0</c:v>
                </c:pt>
                <c:pt idx="28">
                  <c:v>0</c:v>
                </c:pt>
                <c:pt idx="29">
                  <c:v>1.3932291666666667</c:v>
                </c:pt>
                <c:pt idx="30">
                  <c:v>0</c:v>
                </c:pt>
                <c:pt idx="31">
                  <c:v>0</c:v>
                </c:pt>
                <c:pt idx="32">
                  <c:v>1.796875</c:v>
                </c:pt>
                <c:pt idx="33">
                  <c:v>2.2395833333333335</c:v>
                </c:pt>
                <c:pt idx="34">
                  <c:v>1.9270833333333333</c:v>
                </c:pt>
                <c:pt idx="35">
                  <c:v>2.9752604166666665</c:v>
                </c:pt>
                <c:pt idx="36">
                  <c:v>2.67578125</c:v>
                </c:pt>
                <c:pt idx="37">
                  <c:v>2.3111979166666665</c:v>
                </c:pt>
                <c:pt idx="38">
                  <c:v>2.7604166666666665</c:v>
                </c:pt>
                <c:pt idx="39">
                  <c:v>7.1875</c:v>
                </c:pt>
                <c:pt idx="40">
                  <c:v>0</c:v>
                </c:pt>
                <c:pt idx="41">
                  <c:v>0</c:v>
                </c:pt>
                <c:pt idx="42">
                  <c:v>3.5598958333333233</c:v>
                </c:pt>
                <c:pt idx="43">
                  <c:v>2.8841145833333335</c:v>
                </c:pt>
                <c:pt idx="44">
                  <c:v>3.7817708333333218</c:v>
                </c:pt>
                <c:pt idx="45">
                  <c:v>1.3020833333333333</c:v>
                </c:pt>
                <c:pt idx="46">
                  <c:v>0</c:v>
                </c:pt>
                <c:pt idx="47">
                  <c:v>0</c:v>
                </c:pt>
                <c:pt idx="48">
                  <c:v>2.3563968668407309</c:v>
                </c:pt>
                <c:pt idx="49">
                  <c:v>0</c:v>
                </c:pt>
                <c:pt idx="50">
                  <c:v>0</c:v>
                </c:pt>
                <c:pt idx="51">
                  <c:v>0</c:v>
                </c:pt>
                <c:pt idx="52">
                  <c:v>1.4463350785340314</c:v>
                </c:pt>
              </c:numCache>
            </c:numRef>
          </c:val>
          <c:smooth val="0"/>
        </c:ser>
        <c:dLbls>
          <c:showLegendKey val="0"/>
          <c:showVal val="0"/>
          <c:showCatName val="0"/>
          <c:showSerName val="0"/>
          <c:showPercent val="0"/>
          <c:showBubbleSize val="0"/>
        </c:dLbls>
        <c:marker val="1"/>
        <c:smooth val="0"/>
        <c:axId val="588308832"/>
        <c:axId val="588308440"/>
      </c:lineChart>
      <c:catAx>
        <c:axId val="588307656"/>
        <c:scaling>
          <c:orientation val="minMax"/>
        </c:scaling>
        <c:delete val="0"/>
        <c:axPos val="b"/>
        <c:numFmt formatCode="General" sourceLinked="0"/>
        <c:majorTickMark val="out"/>
        <c:minorTickMark val="none"/>
        <c:tickLblPos val="nextTo"/>
        <c:txPr>
          <a:bodyPr/>
          <a:lstStyle/>
          <a:p>
            <a:pPr>
              <a:defRPr sz="900"/>
            </a:pPr>
            <a:endParaRPr lang="en-US"/>
          </a:p>
        </c:txPr>
        <c:crossAx val="588308048"/>
        <c:crosses val="autoZero"/>
        <c:auto val="1"/>
        <c:lblAlgn val="ctr"/>
        <c:lblOffset val="100"/>
        <c:noMultiLvlLbl val="0"/>
      </c:catAx>
      <c:valAx>
        <c:axId val="588308048"/>
        <c:scaling>
          <c:orientation val="minMax"/>
          <c:max val="10"/>
        </c:scaling>
        <c:delete val="0"/>
        <c:axPos val="l"/>
        <c:majorGridlines>
          <c:spPr>
            <a:ln>
              <a:solidFill>
                <a:schemeClr val="bg1">
                  <a:lumMod val="85000"/>
                </a:schemeClr>
              </a:solidFill>
              <a:prstDash val="sysDot"/>
            </a:ln>
          </c:spPr>
        </c:majorGridlines>
        <c:title>
          <c:tx>
            <c:rich>
              <a:bodyPr rot="-5400000" vert="horz"/>
              <a:lstStyle/>
              <a:p>
                <a:pPr>
                  <a:defRPr/>
                </a:pPr>
                <a:r>
                  <a:rPr lang="en-US"/>
                  <a:t>Academic score &amp; self-assessed adequacy</a:t>
                </a:r>
              </a:p>
            </c:rich>
          </c:tx>
          <c:overlay val="0"/>
        </c:title>
        <c:numFmt formatCode="0.00" sourceLinked="1"/>
        <c:majorTickMark val="out"/>
        <c:minorTickMark val="none"/>
        <c:tickLblPos val="nextTo"/>
        <c:crossAx val="588307656"/>
        <c:crosses val="autoZero"/>
        <c:crossBetween val="between"/>
        <c:majorUnit val="5"/>
        <c:minorUnit val="4.0000000000000022E-2"/>
      </c:valAx>
      <c:valAx>
        <c:axId val="588308440"/>
        <c:scaling>
          <c:orientation val="minMax"/>
          <c:max val="10"/>
        </c:scaling>
        <c:delete val="0"/>
        <c:axPos val="r"/>
        <c:title>
          <c:tx>
            <c:rich>
              <a:bodyPr rot="5400000" vert="horz"/>
              <a:lstStyle/>
              <a:p>
                <a:pPr>
                  <a:defRPr/>
                </a:pPr>
                <a:r>
                  <a:rPr lang="en-US"/>
                  <a:t>Self-assessed  importance</a:t>
                </a:r>
              </a:p>
            </c:rich>
          </c:tx>
          <c:overlay val="0"/>
        </c:title>
        <c:numFmt formatCode="0" sourceLinked="0"/>
        <c:majorTickMark val="out"/>
        <c:minorTickMark val="none"/>
        <c:tickLblPos val="nextTo"/>
        <c:crossAx val="588308832"/>
        <c:crosses val="max"/>
        <c:crossBetween val="between"/>
      </c:valAx>
      <c:catAx>
        <c:axId val="588308832"/>
        <c:scaling>
          <c:orientation val="minMax"/>
        </c:scaling>
        <c:delete val="1"/>
        <c:axPos val="b"/>
        <c:majorTickMark val="out"/>
        <c:minorTickMark val="none"/>
        <c:tickLblPos val="none"/>
        <c:crossAx val="588308440"/>
        <c:crosses val="autoZero"/>
        <c:auto val="1"/>
        <c:lblAlgn val="ctr"/>
        <c:lblOffset val="100"/>
        <c:noMultiLvlLbl val="0"/>
      </c:catAx>
    </c:plotArea>
    <c:legend>
      <c:legendPos val="b"/>
      <c:overlay val="0"/>
    </c:legend>
    <c:plotVisOnly val="1"/>
    <c:dispBlanksAs val="gap"/>
    <c:showDLblsOverMax val="0"/>
  </c:char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r>
              <a:rPr lang="en-US" sz="1400"/>
              <a:t>Average resilience levels and </a:t>
            </a:r>
            <a:r>
              <a:rPr lang="en-US" sz="1400" b="1" i="0" baseline="0"/>
              <a:t>and self-assessed  adequacy and importance of the indicators</a:t>
            </a:r>
            <a:endParaRPr lang="en-US" sz="1400"/>
          </a:p>
          <a:p>
            <a:pPr marL="0" marR="0" indent="0" algn="ctr" defTabSz="914400" rtl="0" eaLnBrk="1" fontAlgn="auto" latinLnBrk="0" hangingPunct="1">
              <a:lnSpc>
                <a:spcPct val="100000"/>
              </a:lnSpc>
              <a:spcBef>
                <a:spcPts val="0"/>
              </a:spcBef>
              <a:spcAft>
                <a:spcPts val="0"/>
              </a:spcAft>
              <a:buClrTx/>
              <a:buSzTx/>
              <a:buFontTx/>
              <a:buNone/>
              <a:tabLst/>
              <a:defRPr sz="1400" b="1" i="0" u="none" strike="noStrike" kern="1200" baseline="0">
                <a:solidFill>
                  <a:sysClr val="windowText" lastClr="000000"/>
                </a:solidFill>
                <a:latin typeface="+mn-lt"/>
                <a:ea typeface="+mn-ea"/>
                <a:cs typeface="+mn-cs"/>
              </a:defRPr>
            </a:pPr>
            <a:endParaRPr lang="en-US" sz="1400"/>
          </a:p>
        </c:rich>
      </c:tx>
      <c:overlay val="0"/>
    </c:title>
    <c:autoTitleDeleted val="0"/>
    <c:plotArea>
      <c:layout/>
      <c:barChart>
        <c:barDir val="col"/>
        <c:grouping val="clustered"/>
        <c:varyColors val="0"/>
        <c:ser>
          <c:idx val="2"/>
          <c:order val="0"/>
          <c:tx>
            <c:v>Academic Score</c:v>
          </c:tx>
          <c:spPr>
            <a:solidFill>
              <a:srgbClr val="00B0F0"/>
            </a:solidFill>
            <a:ln>
              <a:solidFill>
                <a:srgbClr val="4F81BD"/>
              </a:solidFill>
            </a:ln>
          </c:spPr>
          <c:invertIfNegative val="0"/>
          <c:cat>
            <c:strRef>
              <c:f>('4. Resilience levels'!$D$20:$E$26,'4. Resilience levels'!$D$28:$E$29,'4. Resilience levels'!$D$31:$E$31,'4. Resilience levels'!$D$33:$E$33,'4. Resilience levels'!$D$35:$E$35,'4. Resilience levels'!$D$36:$E$36,'4. Resilience levels'!$D$44:$E$44,'4. Resilience levels'!$D$50:$E$51,'4. Resilience levels'!$D$58:$E$65,'4. Resilience levels'!$D$68:$E$69,'4. Resilience levels'!$D$73:$E$77,'4. Resilience levels'!$D$81:$E$81)</c:f>
              <c:strCache>
                <c:ptCount val="32"/>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pt idx="31">
                  <c:v>Household decision-making</c:v>
                </c:pt>
              </c:strCache>
            </c:strRef>
          </c:cat>
          <c:val>
            <c:numRef>
              <c:f>('4. Resilience levels'!$F$20:$F$26,'4. Resilience levels'!$F$28:$F$29,'4. Resilience levels'!$F$31,'4. Resilience levels'!$F$33,'4. Resilience levels'!$F$35,'4. Resilience levels'!$F$36,'4. Resilience levels'!$F$44,'4. Resilience levels'!$F$50:$F$51,'4. Resilience levels'!$F$58:$F$65,'4. Resilience levels'!$F$68:$F$69,'4. Resilience levels'!$F$73:$F$77,'4. Resilience levels'!$F$81)</c:f>
              <c:numCache>
                <c:formatCode>0.00</c:formatCode>
                <c:ptCount val="32"/>
                <c:pt idx="0">
                  <c:v>6.3898437499999945</c:v>
                </c:pt>
                <c:pt idx="1">
                  <c:v>6.811197916666667</c:v>
                </c:pt>
                <c:pt idx="2">
                  <c:v>0</c:v>
                </c:pt>
                <c:pt idx="3">
                  <c:v>5.3838541666666702</c:v>
                </c:pt>
                <c:pt idx="4">
                  <c:v>1.3763020833333333</c:v>
                </c:pt>
                <c:pt idx="5">
                  <c:v>0.65727699530516437</c:v>
                </c:pt>
                <c:pt idx="6">
                  <c:v>0</c:v>
                </c:pt>
                <c:pt idx="7">
                  <c:v>7.057291666666667</c:v>
                </c:pt>
                <c:pt idx="8">
                  <c:v>3.6138020833333475</c:v>
                </c:pt>
                <c:pt idx="9">
                  <c:v>4.006510416666667</c:v>
                </c:pt>
                <c:pt idx="10">
                  <c:v>5.5679687499999995</c:v>
                </c:pt>
                <c:pt idx="11">
                  <c:v>7.2402088772845952</c:v>
                </c:pt>
                <c:pt idx="12">
                  <c:v>8.3242424242424224</c:v>
                </c:pt>
                <c:pt idx="13">
                  <c:v>9.9921465968586389</c:v>
                </c:pt>
                <c:pt idx="14">
                  <c:v>0</c:v>
                </c:pt>
                <c:pt idx="15">
                  <c:v>7.213541666666667</c:v>
                </c:pt>
                <c:pt idx="16">
                  <c:v>5.15625</c:v>
                </c:pt>
                <c:pt idx="17">
                  <c:v>5.669270833333333</c:v>
                </c:pt>
                <c:pt idx="18">
                  <c:v>0.60416666666666663</c:v>
                </c:pt>
                <c:pt idx="19">
                  <c:v>4.3848958333333412</c:v>
                </c:pt>
                <c:pt idx="20">
                  <c:v>2.3541666666666665</c:v>
                </c:pt>
                <c:pt idx="21">
                  <c:v>9.28515625</c:v>
                </c:pt>
                <c:pt idx="22">
                  <c:v>9.453125</c:v>
                </c:pt>
                <c:pt idx="23">
                  <c:v>4.270833333333333</c:v>
                </c:pt>
                <c:pt idx="24">
                  <c:v>4.3263020833333341</c:v>
                </c:pt>
                <c:pt idx="25">
                  <c:v>3.6197916666666665</c:v>
                </c:pt>
                <c:pt idx="26">
                  <c:v>2.593229166666672</c:v>
                </c:pt>
                <c:pt idx="27">
                  <c:v>2.2891246684350133</c:v>
                </c:pt>
                <c:pt idx="28">
                  <c:v>2.1328125</c:v>
                </c:pt>
                <c:pt idx="29">
                  <c:v>9.4356770833333314</c:v>
                </c:pt>
                <c:pt idx="30">
                  <c:v>7.535248041775457</c:v>
                </c:pt>
                <c:pt idx="31">
                  <c:v>6.5146596858638741</c:v>
                </c:pt>
              </c:numCache>
            </c:numRef>
          </c:val>
        </c:ser>
        <c:dLbls>
          <c:showLegendKey val="0"/>
          <c:showVal val="0"/>
          <c:showCatName val="0"/>
          <c:showSerName val="0"/>
          <c:showPercent val="0"/>
          <c:showBubbleSize val="0"/>
        </c:dLbls>
        <c:gapWidth val="150"/>
        <c:axId val="588310400"/>
        <c:axId val="588310792"/>
      </c:barChart>
      <c:lineChart>
        <c:grouping val="standard"/>
        <c:varyColors val="0"/>
        <c:ser>
          <c:idx val="0"/>
          <c:order val="1"/>
          <c:tx>
            <c:v>Self-assessed adequacy</c:v>
          </c:tx>
          <c:spPr>
            <a:ln>
              <a:solidFill>
                <a:srgbClr val="FFC000"/>
              </a:solidFill>
            </a:ln>
          </c:spPr>
          <c:marker>
            <c:symbol val="none"/>
          </c:marker>
          <c:cat>
            <c:strRef>
              <c:f>('4. Resilience levels'!$D$20:$D$37,'4. Resilience levels'!$D$40:$D$53,'4. Resilience levels'!$D$58:$D$69,'4. Resilience levels'!$D$73:$D$81,'4. Resilience levels'!$D$88:$D$89)</c:f>
              <c:strCache>
                <c:ptCount val="55"/>
                <c:pt idx="0">
                  <c:v>Hosehold</c:v>
                </c:pt>
                <c:pt idx="1">
                  <c:v>Production types</c:v>
                </c:pt>
                <c:pt idx="2">
                  <c:v>Aquaculte</c:v>
                </c:pt>
                <c:pt idx="3">
                  <c:v>Crops</c:v>
                </c:pt>
                <c:pt idx="4">
                  <c:v>Livestock practices</c:v>
                </c:pt>
                <c:pt idx="5">
                  <c:v>Animal/livestock breeding</c:v>
                </c:pt>
                <c:pt idx="6">
                  <c:v>Animal nutrition</c:v>
                </c:pt>
                <c:pt idx="7">
                  <c:v>Seed/breed sources</c:v>
                </c:pt>
                <c:pt idx="8">
                  <c:v>Utilisation of new varieties and breeds</c:v>
                </c:pt>
                <c:pt idx="9">
                  <c:v>Trees and agroforestry</c:v>
                </c:pt>
                <c:pt idx="10">
                  <c:v>Crop and livestock loss </c:v>
                </c:pt>
                <c:pt idx="11">
                  <c:v>Record keeping</c:v>
                </c:pt>
                <c:pt idx="12">
                  <c:v>Infrastructure</c:v>
                </c:pt>
                <c:pt idx="13">
                  <c:v>Access to information</c:v>
                </c:pt>
                <c:pt idx="14">
                  <c:v>Animal disease control practices</c:v>
                </c:pt>
                <c:pt idx="15">
                  <c:v>Pest managemnet practices</c:v>
                </c:pt>
                <c:pt idx="16">
                  <c:v>Synthetic pesticides use</c:v>
                </c:pt>
                <c:pt idx="17">
                  <c:v>Intercropping</c:v>
                </c:pt>
                <c:pt idx="18">
                  <c:v>Access to local markets (for selling any crops or livestock)</c:v>
                </c:pt>
                <c:pt idx="19">
                  <c:v>Market access (for buying)</c:v>
                </c:pt>
                <c:pt idx="20">
                  <c:v>Market information access</c:v>
                </c:pt>
                <c:pt idx="21">
                  <c:v>Insurance</c:v>
                </c:pt>
                <c:pt idx="22">
                  <c:v>Major productive assets</c:v>
                </c:pt>
                <c:pt idx="23">
                  <c:v>Local farm inputs</c:v>
                </c:pt>
                <c:pt idx="24">
                  <c:v>Financial support</c:v>
                </c:pt>
                <c:pt idx="25">
                  <c:v>Market access (for selling)</c:v>
                </c:pt>
                <c:pt idx="26">
                  <c:v>Market prices</c:v>
                </c:pt>
                <c:pt idx="27">
                  <c:v>ICTs</c:v>
                </c:pt>
                <c:pt idx="28">
                  <c:v>Main expenditures</c:v>
                </c:pt>
                <c:pt idx="29">
                  <c:v>Income sources</c:v>
                </c:pt>
                <c:pt idx="30">
                  <c:v>IGAs</c:v>
                </c:pt>
                <c:pt idx="31">
                  <c:v>Savings</c:v>
                </c:pt>
                <c:pt idx="32">
                  <c:v>Access to water</c:v>
                </c:pt>
                <c:pt idx="33">
                  <c:v>Water conservation techniques and practices</c:v>
                </c:pt>
                <c:pt idx="34">
                  <c:v>Water quality</c:v>
                </c:pt>
                <c:pt idx="35">
                  <c:v>Land access</c:v>
                </c:pt>
                <c:pt idx="36">
                  <c:v>Soil quality and land degradation</c:v>
                </c:pt>
                <c:pt idx="37">
                  <c:v>Land management practices</c:v>
                </c:pt>
                <c:pt idx="38">
                  <c:v>Leguminous plants</c:v>
                </c:pt>
                <c:pt idx="39">
                  <c:v>Buffer zones</c:v>
                </c:pt>
                <c:pt idx="40">
                  <c:v>Energy sources</c:v>
                </c:pt>
                <c:pt idx="41">
                  <c:v>Energy conservation</c:v>
                </c:pt>
                <c:pt idx="42">
                  <c:v>Fertilizers</c:v>
                </c:pt>
                <c:pt idx="43">
                  <c:v>Weed species and managemet</c:v>
                </c:pt>
                <c:pt idx="44">
                  <c:v>Group membership</c:v>
                </c:pt>
                <c:pt idx="45">
                  <c:v>Meals</c:v>
                </c:pt>
                <c:pt idx="46">
                  <c:v>Food security (HH-BAT)</c:v>
                </c:pt>
                <c:pt idx="47">
                  <c:v>Displacement and resetlement (HH-BAT)</c:v>
                </c:pt>
                <c:pt idx="48">
                  <c:v>Disturbances</c:v>
                </c:pt>
                <c:pt idx="49">
                  <c:v>Veterinary access</c:v>
                </c:pt>
                <c:pt idx="50">
                  <c:v>Previous collective action</c:v>
                </c:pt>
                <c:pt idx="51">
                  <c:v>Trust and cooperation</c:v>
                </c:pt>
                <c:pt idx="52">
                  <c:v>Household decision-making</c:v>
                </c:pt>
                <c:pt idx="53">
                  <c:v>Awareness of policies for climate change and sustainable agriculture</c:v>
                </c:pt>
                <c:pt idx="54">
                  <c:v>Presence of customary rules</c:v>
                </c:pt>
              </c:strCache>
            </c:strRef>
          </c:cat>
          <c:val>
            <c:numRef>
              <c:f>('4. Resilience levels'!$G$20:$G$26,'4. Resilience levels'!$G$28:$G$29,'4. Resilience levels'!$G$31,'4. Resilience levels'!$G$33,'4. Resilience levels'!$G$35:$G$36,'4. Resilience levels'!$G$44,'4. Resilience levels'!$G$50:$G$51,'4. Resilience levels'!$G$58:$G$65,'4. Resilience levels'!$G$68:$G$69,'4. Resilience levels'!$G$73:$G$77,'4. Resilience levels'!$G$81)</c:f>
              <c:numCache>
                <c:formatCode>0.00</c:formatCode>
                <c:ptCount val="32"/>
                <c:pt idx="0">
                  <c:v>7.272135416666667</c:v>
                </c:pt>
                <c:pt idx="1">
                  <c:v>4.53125</c:v>
                </c:pt>
                <c:pt idx="2">
                  <c:v>0</c:v>
                </c:pt>
                <c:pt idx="3">
                  <c:v>4.205729166666667</c:v>
                </c:pt>
                <c:pt idx="4">
                  <c:v>2.5938967136150235</c:v>
                </c:pt>
                <c:pt idx="5">
                  <c:v>0.93896713615023475</c:v>
                </c:pt>
                <c:pt idx="6">
                  <c:v>2.4530516431924885</c:v>
                </c:pt>
                <c:pt idx="7">
                  <c:v>3.53515625</c:v>
                </c:pt>
                <c:pt idx="8">
                  <c:v>5.475260416666667</c:v>
                </c:pt>
                <c:pt idx="9">
                  <c:v>0.33203125</c:v>
                </c:pt>
                <c:pt idx="10">
                  <c:v>2.475260416666659</c:v>
                </c:pt>
                <c:pt idx="11">
                  <c:v>3.2264397905759163</c:v>
                </c:pt>
                <c:pt idx="12">
                  <c:v>1.7741935483870968</c:v>
                </c:pt>
                <c:pt idx="13">
                  <c:v>3.8612565445026177</c:v>
                </c:pt>
                <c:pt idx="14">
                  <c:v>0</c:v>
                </c:pt>
                <c:pt idx="15">
                  <c:v>4.290364583333333</c:v>
                </c:pt>
                <c:pt idx="16">
                  <c:v>3.61328125</c:v>
                </c:pt>
                <c:pt idx="17">
                  <c:v>2.0442708333333335</c:v>
                </c:pt>
                <c:pt idx="18">
                  <c:v>6.2835978835978636</c:v>
                </c:pt>
                <c:pt idx="19">
                  <c:v>5.364583333333333</c:v>
                </c:pt>
                <c:pt idx="20">
                  <c:v>5.436197916666667</c:v>
                </c:pt>
                <c:pt idx="21">
                  <c:v>4.134114583333333</c:v>
                </c:pt>
                <c:pt idx="22">
                  <c:v>4.348958333333333</c:v>
                </c:pt>
                <c:pt idx="23">
                  <c:v>1.58203125</c:v>
                </c:pt>
                <c:pt idx="24">
                  <c:v>0.84296875000000171</c:v>
                </c:pt>
                <c:pt idx="25">
                  <c:v>4.388020833333333</c:v>
                </c:pt>
                <c:pt idx="26">
                  <c:v>2.6200520833333312</c:v>
                </c:pt>
                <c:pt idx="27">
                  <c:v>3.1901041666666665</c:v>
                </c:pt>
                <c:pt idx="28">
                  <c:v>0</c:v>
                </c:pt>
                <c:pt idx="29">
                  <c:v>0</c:v>
                </c:pt>
                <c:pt idx="30">
                  <c:v>4.0339425587467366</c:v>
                </c:pt>
                <c:pt idx="31">
                  <c:v>7.329842931937173</c:v>
                </c:pt>
              </c:numCache>
            </c:numRef>
          </c:val>
          <c:smooth val="0"/>
        </c:ser>
        <c:dLbls>
          <c:showLegendKey val="0"/>
          <c:showVal val="0"/>
          <c:showCatName val="0"/>
          <c:showSerName val="0"/>
          <c:showPercent val="0"/>
          <c:showBubbleSize val="0"/>
        </c:dLbls>
        <c:marker val="1"/>
        <c:smooth val="0"/>
        <c:axId val="588310400"/>
        <c:axId val="588310792"/>
      </c:lineChart>
      <c:lineChart>
        <c:grouping val="standard"/>
        <c:varyColors val="0"/>
        <c:ser>
          <c:idx val="3"/>
          <c:order val="2"/>
          <c:tx>
            <c:v>Self-assessed importance</c:v>
          </c:tx>
          <c:marker>
            <c:symbol val="circle"/>
            <c:size val="6"/>
            <c:spPr>
              <a:solidFill>
                <a:srgbClr val="7030A0"/>
              </a:solidFill>
            </c:spPr>
          </c:marker>
          <c:cat>
            <c:strRef>
              <c:f>('4. Resilience levels'!$D$20:$E$26,'4. Resilience levels'!$D$28:$E$29,'4. Resilience levels'!$D$31:$E$31,'4. Resilience levels'!$D$33:$E$33,'4. Resilience levels'!$D$35:$E$36,'4. Resilience levels'!$D$44:$E$44,'4. Resilience levels'!$D$50:$E$51,'4. Resilience levels'!$D$58:$E$65,'4. Resilience levels'!$D$68:$E$69,'4. Resilience levels'!$D$73:$E$77)</c:f>
              <c:strCache>
                <c:ptCount val="31"/>
                <c:pt idx="0">
                  <c:v>Hosehold</c:v>
                </c:pt>
                <c:pt idx="1">
                  <c:v>Production types</c:v>
                </c:pt>
                <c:pt idx="2">
                  <c:v>Aquaculte</c:v>
                </c:pt>
                <c:pt idx="3">
                  <c:v>Crops</c:v>
                </c:pt>
                <c:pt idx="4">
                  <c:v>Livestock practices</c:v>
                </c:pt>
                <c:pt idx="5">
                  <c:v>Animal/livestock breeding</c:v>
                </c:pt>
                <c:pt idx="6">
                  <c:v>Animal nutrition</c:v>
                </c:pt>
                <c:pt idx="7">
                  <c:v>Utilisation of new varieties and breeds</c:v>
                </c:pt>
                <c:pt idx="8">
                  <c:v>Trees and agroforestry</c:v>
                </c:pt>
                <c:pt idx="9">
                  <c:v>Record keeping</c:v>
                </c:pt>
                <c:pt idx="10">
                  <c:v>Access to information</c:v>
                </c:pt>
                <c:pt idx="11">
                  <c:v>Pest managemnet practices</c:v>
                </c:pt>
                <c:pt idx="12">
                  <c:v>Synthetic pesticides use</c:v>
                </c:pt>
                <c:pt idx="13">
                  <c:v>Major productive assets</c:v>
                </c:pt>
                <c:pt idx="14">
                  <c:v>Main expenditures</c:v>
                </c:pt>
                <c:pt idx="15">
                  <c:v>Income sources</c:v>
                </c:pt>
                <c:pt idx="16">
                  <c:v>Access to water</c:v>
                </c:pt>
                <c:pt idx="17">
                  <c:v>Water conservation techniques and practices</c:v>
                </c:pt>
                <c:pt idx="18">
                  <c:v>Water quality</c:v>
                </c:pt>
                <c:pt idx="19">
                  <c:v>Land access</c:v>
                </c:pt>
                <c:pt idx="20">
                  <c:v>Soil quality and land degradation</c:v>
                </c:pt>
                <c:pt idx="21">
                  <c:v>Land management practices</c:v>
                </c:pt>
                <c:pt idx="22">
                  <c:v>Leguminous plants</c:v>
                </c:pt>
                <c:pt idx="23">
                  <c:v>Buffer zones</c:v>
                </c:pt>
                <c:pt idx="24">
                  <c:v>Fertilizers</c:v>
                </c:pt>
                <c:pt idx="25">
                  <c:v>Weed species and managemet</c:v>
                </c:pt>
                <c:pt idx="26">
                  <c:v>Group membership</c:v>
                </c:pt>
                <c:pt idx="27">
                  <c:v>Meals</c:v>
                </c:pt>
                <c:pt idx="28">
                  <c:v>Food security (HH-BAT)</c:v>
                </c:pt>
                <c:pt idx="29">
                  <c:v>Displacement and resetlement (HH-BAT)</c:v>
                </c:pt>
                <c:pt idx="30">
                  <c:v>Disturbances</c:v>
                </c:pt>
              </c:strCache>
            </c:strRef>
          </c:cat>
          <c:val>
            <c:numRef>
              <c:f>('4. Resilience levels'!$H$20:$H$26,'4. Resilience levels'!$H$28:$H$29,'4. Resilience levels'!$H$31,'4. Resilience levels'!$H$33,'4. Resilience levels'!$H$35:$H$36,'4. Resilience levels'!$H$44,'4. Resilience levels'!$H$50:$H$51,'4. Resilience levels'!$H$58:$H$65,'4. Resilience levels'!$H$68:$H$69,'4. Resilience levels'!$H$73:$H$77,'4. Resilience levels'!$H$81)</c:f>
              <c:numCache>
                <c:formatCode>0.00</c:formatCode>
                <c:ptCount val="32"/>
                <c:pt idx="0">
                  <c:v>1.6276041666666667</c:v>
                </c:pt>
                <c:pt idx="1">
                  <c:v>1.6796875</c:v>
                </c:pt>
                <c:pt idx="2">
                  <c:v>0</c:v>
                </c:pt>
                <c:pt idx="3">
                  <c:v>1.5625</c:v>
                </c:pt>
                <c:pt idx="4">
                  <c:v>1.3732394366197183</c:v>
                </c:pt>
                <c:pt idx="5">
                  <c:v>2.300469483568075</c:v>
                </c:pt>
                <c:pt idx="6">
                  <c:v>2.112676056338028</c:v>
                </c:pt>
                <c:pt idx="7">
                  <c:v>2.7213541666666665</c:v>
                </c:pt>
                <c:pt idx="8">
                  <c:v>1.6861979166666667</c:v>
                </c:pt>
                <c:pt idx="9">
                  <c:v>4.244791666666667</c:v>
                </c:pt>
                <c:pt idx="10">
                  <c:v>3.5916666666666601</c:v>
                </c:pt>
                <c:pt idx="11">
                  <c:v>1.8848167539267016</c:v>
                </c:pt>
                <c:pt idx="12">
                  <c:v>3.629032258064516</c:v>
                </c:pt>
                <c:pt idx="13">
                  <c:v>1.4986910994764397</c:v>
                </c:pt>
                <c:pt idx="14">
                  <c:v>0</c:v>
                </c:pt>
                <c:pt idx="15">
                  <c:v>1.3932291666666667</c:v>
                </c:pt>
                <c:pt idx="16">
                  <c:v>1.796875</c:v>
                </c:pt>
                <c:pt idx="17">
                  <c:v>2.2395833333333335</c:v>
                </c:pt>
                <c:pt idx="18">
                  <c:v>1.9270833333333333</c:v>
                </c:pt>
                <c:pt idx="19">
                  <c:v>2.9752604166666665</c:v>
                </c:pt>
                <c:pt idx="20">
                  <c:v>2.67578125</c:v>
                </c:pt>
                <c:pt idx="21">
                  <c:v>2.3111979166666665</c:v>
                </c:pt>
                <c:pt idx="22">
                  <c:v>2.7604166666666665</c:v>
                </c:pt>
                <c:pt idx="23">
                  <c:v>7.1875</c:v>
                </c:pt>
                <c:pt idx="24">
                  <c:v>3.5598958333333233</c:v>
                </c:pt>
                <c:pt idx="25">
                  <c:v>2.8841145833333335</c:v>
                </c:pt>
                <c:pt idx="26">
                  <c:v>3.7817708333333218</c:v>
                </c:pt>
                <c:pt idx="27">
                  <c:v>1.3020833333333333</c:v>
                </c:pt>
                <c:pt idx="28">
                  <c:v>0</c:v>
                </c:pt>
                <c:pt idx="29">
                  <c:v>0</c:v>
                </c:pt>
                <c:pt idx="30">
                  <c:v>2.3563968668407309</c:v>
                </c:pt>
                <c:pt idx="31">
                  <c:v>1.4463350785340314</c:v>
                </c:pt>
              </c:numCache>
            </c:numRef>
          </c:val>
          <c:smooth val="0"/>
        </c:ser>
        <c:dLbls>
          <c:showLegendKey val="0"/>
          <c:showVal val="0"/>
          <c:showCatName val="0"/>
          <c:showSerName val="0"/>
          <c:showPercent val="0"/>
          <c:showBubbleSize val="0"/>
        </c:dLbls>
        <c:marker val="1"/>
        <c:smooth val="0"/>
        <c:axId val="588311576"/>
        <c:axId val="588311184"/>
      </c:lineChart>
      <c:catAx>
        <c:axId val="588310400"/>
        <c:scaling>
          <c:orientation val="minMax"/>
        </c:scaling>
        <c:delete val="0"/>
        <c:axPos val="b"/>
        <c:numFmt formatCode="General" sourceLinked="0"/>
        <c:majorTickMark val="out"/>
        <c:minorTickMark val="none"/>
        <c:tickLblPos val="nextTo"/>
        <c:crossAx val="588310792"/>
        <c:crosses val="autoZero"/>
        <c:auto val="1"/>
        <c:lblAlgn val="ctr"/>
        <c:lblOffset val="100"/>
        <c:tickLblSkip val="1"/>
        <c:noMultiLvlLbl val="0"/>
      </c:catAx>
      <c:valAx>
        <c:axId val="588310792"/>
        <c:scaling>
          <c:orientation val="minMax"/>
          <c:max val="10"/>
        </c:scaling>
        <c:delete val="0"/>
        <c:axPos val="l"/>
        <c:majorGridlines>
          <c:spPr>
            <a:ln>
              <a:solidFill>
                <a:schemeClr val="bg1">
                  <a:lumMod val="85000"/>
                </a:schemeClr>
              </a:solidFill>
              <a:prstDash val="sysDot"/>
            </a:ln>
          </c:spPr>
        </c:majorGridlines>
        <c:title>
          <c:tx>
            <c:rich>
              <a:bodyPr rot="-5400000" vert="horz"/>
              <a:lstStyle/>
              <a:p>
                <a:pPr>
                  <a:defRPr/>
                </a:pPr>
                <a:r>
                  <a:rPr lang="en-US"/>
                  <a:t>Academic score &amp; self-assessed adequacy</a:t>
                </a:r>
              </a:p>
            </c:rich>
          </c:tx>
          <c:overlay val="0"/>
        </c:title>
        <c:numFmt formatCode="0.00" sourceLinked="1"/>
        <c:majorTickMark val="out"/>
        <c:minorTickMark val="none"/>
        <c:tickLblPos val="nextTo"/>
        <c:crossAx val="588310400"/>
        <c:crosses val="autoZero"/>
        <c:crossBetween val="between"/>
        <c:majorUnit val="5"/>
        <c:minorUnit val="4.0000000000000022E-2"/>
      </c:valAx>
      <c:valAx>
        <c:axId val="588311184"/>
        <c:scaling>
          <c:orientation val="minMax"/>
          <c:max val="10"/>
        </c:scaling>
        <c:delete val="0"/>
        <c:axPos val="r"/>
        <c:title>
          <c:tx>
            <c:rich>
              <a:bodyPr rot="5400000" vert="horz"/>
              <a:lstStyle/>
              <a:p>
                <a:pPr>
                  <a:defRPr/>
                </a:pPr>
                <a:r>
                  <a:rPr lang="en-US"/>
                  <a:t>Self-assessed  importance</a:t>
                </a:r>
              </a:p>
            </c:rich>
          </c:tx>
          <c:overlay val="0"/>
        </c:title>
        <c:numFmt formatCode="0" sourceLinked="0"/>
        <c:majorTickMark val="out"/>
        <c:minorTickMark val="none"/>
        <c:tickLblPos val="nextTo"/>
        <c:crossAx val="588311576"/>
        <c:crosses val="max"/>
        <c:crossBetween val="between"/>
      </c:valAx>
      <c:catAx>
        <c:axId val="588311576"/>
        <c:scaling>
          <c:orientation val="minMax"/>
        </c:scaling>
        <c:delete val="1"/>
        <c:axPos val="b"/>
        <c:numFmt formatCode="General" sourceLinked="1"/>
        <c:majorTickMark val="out"/>
        <c:minorTickMark val="none"/>
        <c:tickLblPos val="none"/>
        <c:crossAx val="588311184"/>
        <c:crosses val="autoZero"/>
        <c:auto val="1"/>
        <c:lblAlgn val="ctr"/>
        <c:lblOffset val="100"/>
        <c:noMultiLvlLbl val="0"/>
      </c:catAx>
    </c:plotArea>
    <c:legend>
      <c:legendPos val="b"/>
      <c:overlay val="0"/>
    </c:legend>
    <c:plotVisOnly val="1"/>
    <c:dispBlanksAs val="span"/>
    <c:showDLblsOverMax val="0"/>
  </c:char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production indicators</a:t>
            </a:r>
          </a:p>
        </c:rich>
      </c:tx>
      <c:overlay val="0"/>
    </c:title>
    <c:autoTitleDeleted val="0"/>
    <c:plotArea>
      <c:layout/>
      <c:barChart>
        <c:barDir val="col"/>
        <c:grouping val="clustered"/>
        <c:varyColors val="0"/>
        <c:ser>
          <c:idx val="1"/>
          <c:order val="0"/>
          <c:tx>
            <c:v>Average resilience level</c:v>
          </c:tx>
          <c:spPr>
            <a:solidFill>
              <a:schemeClr val="bg1">
                <a:lumMod val="50000"/>
              </a:schemeClr>
            </a:solidFill>
          </c:spPr>
          <c:invertIfNegative val="0"/>
          <c:cat>
            <c:strRef>
              <c:f>Resilience!$D$20:$D$27</c:f>
              <c:strCache>
                <c:ptCount val="8"/>
                <c:pt idx="0">
                  <c:v>Livestock management practices</c:v>
                </c:pt>
                <c:pt idx="1">
                  <c:v>Crop management practices</c:v>
                </c:pt>
                <c:pt idx="2">
                  <c:v>Access to seeds</c:v>
                </c:pt>
                <c:pt idx="3">
                  <c:v>Access to breeds </c:v>
                </c:pt>
                <c:pt idx="4">
                  <c:v>Access to information on crop practices</c:v>
                </c:pt>
                <c:pt idx="5">
                  <c:v>Fertilizer use (organic and synthetic)</c:v>
                </c:pt>
                <c:pt idx="6">
                  <c:v>Crop and livestock loss </c:v>
                </c:pt>
                <c:pt idx="7">
                  <c:v>Access to infrastructure</c:v>
                </c:pt>
              </c:strCache>
            </c:strRef>
          </c:cat>
          <c:val>
            <c:numRef>
              <c:f>Resilience!$L$20:$L$27</c:f>
              <c:numCache>
                <c:formatCode>0.00</c:formatCode>
                <c:ptCount val="8"/>
                <c:pt idx="0">
                  <c:v>0</c:v>
                </c:pt>
                <c:pt idx="1">
                  <c:v>0</c:v>
                </c:pt>
                <c:pt idx="2">
                  <c:v>0</c:v>
                </c:pt>
                <c:pt idx="3">
                  <c:v>0</c:v>
                </c:pt>
                <c:pt idx="4">
                  <c:v>0</c:v>
                </c:pt>
                <c:pt idx="5">
                  <c:v>0</c:v>
                </c:pt>
                <c:pt idx="6">
                  <c:v>0</c:v>
                </c:pt>
                <c:pt idx="7">
                  <c:v>0</c:v>
                </c:pt>
              </c:numCache>
            </c:numRef>
          </c:val>
        </c:ser>
        <c:dLbls>
          <c:showLegendKey val="0"/>
          <c:showVal val="0"/>
          <c:showCatName val="0"/>
          <c:showSerName val="0"/>
          <c:showPercent val="0"/>
          <c:showBubbleSize val="0"/>
        </c:dLbls>
        <c:gapWidth val="150"/>
        <c:axId val="588309616"/>
        <c:axId val="588311968"/>
      </c:barChart>
      <c:lineChart>
        <c:grouping val="standard"/>
        <c:varyColors val="0"/>
        <c:ser>
          <c:idx val="0"/>
          <c:order val="1"/>
          <c:tx>
            <c:v>Self-assessed importance</c:v>
          </c:tx>
          <c:spPr>
            <a:ln>
              <a:solidFill>
                <a:schemeClr val="bg1">
                  <a:lumMod val="50000"/>
                </a:schemeClr>
              </a:solidFill>
            </a:ln>
          </c:spPr>
          <c:marker>
            <c:symbol val="circle"/>
            <c:size val="5"/>
            <c:spPr>
              <a:solidFill>
                <a:schemeClr val="tx1">
                  <a:lumMod val="75000"/>
                  <a:lumOff val="25000"/>
                </a:schemeClr>
              </a:solidFill>
            </c:spPr>
          </c:marker>
          <c:val>
            <c:numRef>
              <c:f>Resilience!$J$20:$J$27</c:f>
              <c:numCache>
                <c:formatCode>0.00</c:formatCode>
                <c:ptCount val="8"/>
                <c:pt idx="0">
                  <c:v>7.0588235294117645</c:v>
                </c:pt>
                <c:pt idx="1">
                  <c:v>0</c:v>
                </c:pt>
                <c:pt idx="2">
                  <c:v>3.53515625</c:v>
                </c:pt>
                <c:pt idx="3">
                  <c:v>0</c:v>
                </c:pt>
                <c:pt idx="4">
                  <c:v>0</c:v>
                </c:pt>
                <c:pt idx="5">
                  <c:v>0</c:v>
                </c:pt>
                <c:pt idx="6">
                  <c:v>8.5833333333333339</c:v>
                </c:pt>
                <c:pt idx="7">
                  <c:v>11.634895833333374</c:v>
                </c:pt>
              </c:numCache>
            </c:numRef>
          </c:val>
          <c:smooth val="0"/>
        </c:ser>
        <c:dLbls>
          <c:showLegendKey val="0"/>
          <c:showVal val="0"/>
          <c:showCatName val="0"/>
          <c:showSerName val="0"/>
          <c:showPercent val="0"/>
          <c:showBubbleSize val="0"/>
        </c:dLbls>
        <c:marker val="1"/>
        <c:smooth val="0"/>
        <c:axId val="588312752"/>
        <c:axId val="588312360"/>
      </c:lineChart>
      <c:catAx>
        <c:axId val="588309616"/>
        <c:scaling>
          <c:orientation val="minMax"/>
        </c:scaling>
        <c:delete val="0"/>
        <c:axPos val="b"/>
        <c:numFmt formatCode="General" sourceLinked="0"/>
        <c:majorTickMark val="out"/>
        <c:minorTickMark val="none"/>
        <c:tickLblPos val="nextTo"/>
        <c:txPr>
          <a:bodyPr/>
          <a:lstStyle/>
          <a:p>
            <a:pPr>
              <a:defRPr sz="850"/>
            </a:pPr>
            <a:endParaRPr lang="en-US"/>
          </a:p>
        </c:txPr>
        <c:crossAx val="588311968"/>
        <c:crosses val="autoZero"/>
        <c:auto val="1"/>
        <c:lblAlgn val="ctr"/>
        <c:lblOffset val="100"/>
        <c:noMultiLvlLbl val="0"/>
      </c:catAx>
      <c:valAx>
        <c:axId val="588311968"/>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09616"/>
        <c:crosses val="autoZero"/>
        <c:crossBetween val="between"/>
        <c:majorUnit val="10"/>
      </c:valAx>
      <c:valAx>
        <c:axId val="588312360"/>
        <c:scaling>
          <c:orientation val="minMax"/>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12752"/>
        <c:crosses val="max"/>
        <c:crossBetween val="between"/>
        <c:majorUnit val="3.3299999999999987"/>
      </c:valAx>
      <c:catAx>
        <c:axId val="588312752"/>
        <c:scaling>
          <c:orientation val="minMax"/>
        </c:scaling>
        <c:delete val="1"/>
        <c:axPos val="b"/>
        <c:majorTickMark val="out"/>
        <c:minorTickMark val="none"/>
        <c:tickLblPos val="none"/>
        <c:crossAx val="588312360"/>
        <c:crosses val="autoZero"/>
        <c:auto val="1"/>
        <c:lblAlgn val="ctr"/>
        <c:lblOffset val="100"/>
        <c:noMultiLvlLbl val="0"/>
      </c:catAx>
    </c:plotArea>
    <c:legend>
      <c:legendPos val="b"/>
      <c:overlay val="0"/>
    </c:legend>
    <c:plotVisOnly val="1"/>
    <c:dispBlanksAs val="gap"/>
    <c:showDLblsOverMax val="0"/>
  </c:chart>
  <c:spPr>
    <a:solidFill>
      <a:sysClr val="window" lastClr="FFFFFF"/>
    </a:solidFill>
  </c:spPr>
  <c:printSettings>
    <c:headerFooter/>
    <c:pageMargins b="0.75000000000000333" l="0.70000000000000062" r="0.70000000000000062" t="0.75000000000000333" header="0.30000000000000032" footer="0.30000000000000032"/>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economic indicators</a:t>
            </a:r>
          </a:p>
        </c:rich>
      </c:tx>
      <c:overlay val="0"/>
    </c:title>
    <c:autoTitleDeleted val="0"/>
    <c:plotArea>
      <c:layout>
        <c:manualLayout>
          <c:layoutTarget val="inner"/>
          <c:xMode val="edge"/>
          <c:yMode val="edge"/>
          <c:x val="6.5010656940969913E-2"/>
          <c:y val="0.17503560342601923"/>
          <c:w val="0.86338361809430864"/>
          <c:h val="0.48128415836911531"/>
        </c:manualLayout>
      </c:layout>
      <c:barChart>
        <c:barDir val="col"/>
        <c:grouping val="clustered"/>
        <c:varyColors val="0"/>
        <c:ser>
          <c:idx val="1"/>
          <c:order val="0"/>
          <c:tx>
            <c:v>Average resilience levels</c:v>
          </c:tx>
          <c:invertIfNegative val="0"/>
          <c:cat>
            <c:strRef>
              <c:f>Resilience!$D$40:$D$53</c:f>
              <c:strCache>
                <c:ptCount val="14"/>
                <c:pt idx="0">
                  <c:v>Non-farm IGAs</c:v>
                </c:pt>
                <c:pt idx="7">
                  <c:v>Insured propulation</c:v>
                </c:pt>
                <c:pt idx="8">
                  <c:v>Farm practices</c:v>
                </c:pt>
                <c:pt idx="9">
                  <c:v>Access to markets</c:v>
                </c:pt>
                <c:pt idx="10">
                  <c:v>Trading directly with sellers/consumers</c:v>
                </c:pt>
                <c:pt idx="11">
                  <c:v>Type of market prices</c:v>
                </c:pt>
                <c:pt idx="12">
                  <c:v>Access to land</c:v>
                </c:pt>
                <c:pt idx="13">
                  <c:v>ICTs</c:v>
                </c:pt>
              </c:strCache>
            </c:strRef>
          </c:cat>
          <c:val>
            <c:numRef>
              <c:f>Resilience!$L$40:$L$53</c:f>
              <c:numCache>
                <c:formatCode>0.00</c:formatCode>
                <c:ptCount val="14"/>
                <c:pt idx="0">
                  <c:v>0</c:v>
                </c:pt>
                <c:pt idx="7">
                  <c:v>0</c:v>
                </c:pt>
                <c:pt idx="8">
                  <c:v>13.022135416666668</c:v>
                </c:pt>
                <c:pt idx="9">
                  <c:v>0</c:v>
                </c:pt>
                <c:pt idx="10">
                  <c:v>0</c:v>
                </c:pt>
                <c:pt idx="11">
                  <c:v>0</c:v>
                </c:pt>
                <c:pt idx="12">
                  <c:v>10.694010416666666</c:v>
                </c:pt>
                <c:pt idx="13">
                  <c:v>0</c:v>
                </c:pt>
              </c:numCache>
            </c:numRef>
          </c:val>
        </c:ser>
        <c:dLbls>
          <c:showLegendKey val="0"/>
          <c:showVal val="0"/>
          <c:showCatName val="0"/>
          <c:showSerName val="0"/>
          <c:showPercent val="0"/>
          <c:showBubbleSize val="0"/>
        </c:dLbls>
        <c:gapWidth val="150"/>
        <c:axId val="588313536"/>
        <c:axId val="588313928"/>
      </c:barChart>
      <c:lineChart>
        <c:grouping val="standard"/>
        <c:varyColors val="0"/>
        <c:ser>
          <c:idx val="0"/>
          <c:order val="1"/>
          <c:tx>
            <c:v>Self-assessed importance</c:v>
          </c:tx>
          <c:spPr>
            <a:ln>
              <a:solidFill>
                <a:schemeClr val="accent2"/>
              </a:solidFill>
            </a:ln>
          </c:spPr>
          <c:marker>
            <c:symbol val="circle"/>
            <c:size val="5"/>
            <c:spPr>
              <a:solidFill>
                <a:schemeClr val="accent2">
                  <a:lumMod val="50000"/>
                </a:schemeClr>
              </a:solidFill>
              <a:ln>
                <a:solidFill>
                  <a:srgbClr val="C0504D"/>
                </a:solidFill>
              </a:ln>
            </c:spPr>
          </c:marker>
          <c:val>
            <c:numRef>
              <c:f>Resilience!$J$40:$J$53</c:f>
              <c:numCache>
                <c:formatCode>0.00</c:formatCode>
                <c:ptCount val="14"/>
                <c:pt idx="0">
                  <c:v>0</c:v>
                </c:pt>
                <c:pt idx="7" formatCode="General">
                  <c:v>0</c:v>
                </c:pt>
                <c:pt idx="8">
                  <c:v>1.6796875</c:v>
                </c:pt>
                <c:pt idx="9" formatCode="General">
                  <c:v>0</c:v>
                </c:pt>
                <c:pt idx="10">
                  <c:v>0</c:v>
                </c:pt>
                <c:pt idx="11">
                  <c:v>0</c:v>
                </c:pt>
                <c:pt idx="12">
                  <c:v>2.3541666666666665</c:v>
                </c:pt>
                <c:pt idx="13" formatCode="General">
                  <c:v>1.4463350785340314</c:v>
                </c:pt>
              </c:numCache>
            </c:numRef>
          </c:val>
          <c:smooth val="0"/>
        </c:ser>
        <c:dLbls>
          <c:showLegendKey val="0"/>
          <c:showVal val="0"/>
          <c:showCatName val="0"/>
          <c:showSerName val="0"/>
          <c:showPercent val="0"/>
          <c:showBubbleSize val="0"/>
        </c:dLbls>
        <c:marker val="1"/>
        <c:smooth val="0"/>
        <c:axId val="588314712"/>
        <c:axId val="588314320"/>
      </c:lineChart>
      <c:catAx>
        <c:axId val="588313536"/>
        <c:scaling>
          <c:orientation val="minMax"/>
        </c:scaling>
        <c:delete val="0"/>
        <c:axPos val="b"/>
        <c:numFmt formatCode="General" sourceLinked="0"/>
        <c:majorTickMark val="out"/>
        <c:minorTickMark val="none"/>
        <c:tickLblPos val="nextTo"/>
        <c:txPr>
          <a:bodyPr rot="0" vert="horz"/>
          <a:lstStyle/>
          <a:p>
            <a:pPr>
              <a:defRPr sz="900"/>
            </a:pPr>
            <a:endParaRPr lang="en-US"/>
          </a:p>
        </c:txPr>
        <c:crossAx val="588313928"/>
        <c:crosses val="autoZero"/>
        <c:auto val="1"/>
        <c:lblAlgn val="ctr"/>
        <c:lblOffset val="100"/>
        <c:noMultiLvlLbl val="0"/>
      </c:catAx>
      <c:valAx>
        <c:axId val="588313928"/>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spPr>
          <a:ln>
            <a:prstDash val="sysDot"/>
          </a:ln>
        </c:spPr>
        <c:crossAx val="588313536"/>
        <c:crosses val="autoZero"/>
        <c:crossBetween val="between"/>
        <c:majorUnit val="10"/>
      </c:valAx>
      <c:valAx>
        <c:axId val="588314320"/>
        <c:scaling>
          <c:orientation val="minMax"/>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14712"/>
        <c:crosses val="max"/>
        <c:crossBetween val="between"/>
        <c:majorUnit val="3.3332999999999977"/>
        <c:minorUnit val="0.2"/>
      </c:valAx>
      <c:catAx>
        <c:axId val="588314712"/>
        <c:scaling>
          <c:orientation val="minMax"/>
        </c:scaling>
        <c:delete val="1"/>
        <c:axPos val="b"/>
        <c:majorTickMark val="out"/>
        <c:minorTickMark val="none"/>
        <c:tickLblPos val="none"/>
        <c:crossAx val="588314320"/>
        <c:crosses val="autoZero"/>
        <c:auto val="1"/>
        <c:lblAlgn val="ctr"/>
        <c:lblOffset val="100"/>
        <c:noMultiLvlLbl val="0"/>
      </c:catAx>
    </c:plotArea>
    <c:legend>
      <c:legendPos val="b"/>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 for environment indicators</a:t>
            </a:r>
          </a:p>
        </c:rich>
      </c:tx>
      <c:overlay val="0"/>
    </c:title>
    <c:autoTitleDeleted val="0"/>
    <c:plotArea>
      <c:layout/>
      <c:barChart>
        <c:barDir val="col"/>
        <c:grouping val="clustered"/>
        <c:varyColors val="0"/>
        <c:ser>
          <c:idx val="1"/>
          <c:order val="0"/>
          <c:tx>
            <c:v>Average resilience levels</c:v>
          </c:tx>
          <c:spPr>
            <a:solidFill>
              <a:srgbClr val="00B050"/>
            </a:solidFill>
          </c:spPr>
          <c:invertIfNegative val="0"/>
          <c:cat>
            <c:strRef>
              <c:f>Resilience!$D$60:$D$71</c:f>
              <c:strCache>
                <c:ptCount val="12"/>
                <c:pt idx="0">
                  <c:v>Access to water</c:v>
                </c:pt>
                <c:pt idx="1">
                  <c:v>Land management practices</c:v>
                </c:pt>
                <c:pt idx="2">
                  <c:v>Use of water management practices</c:v>
                </c:pt>
                <c:pt idx="6">
                  <c:v>Energy sources</c:v>
                </c:pt>
                <c:pt idx="7">
                  <c:v>Use of energy conservation practices</c:v>
                </c:pt>
                <c:pt idx="8">
                  <c:v>Presence of legumes</c:v>
                </c:pt>
                <c:pt idx="9">
                  <c:v>Presence of buffer zones </c:v>
                </c:pt>
                <c:pt idx="10">
                  <c:v>Weed management practices</c:v>
                </c:pt>
                <c:pt idx="11">
                  <c:v>Access to climate change information</c:v>
                </c:pt>
              </c:strCache>
            </c:strRef>
          </c:cat>
          <c:val>
            <c:numRef>
              <c:f>Resilience!$L$60:$L$71</c:f>
              <c:numCache>
                <c:formatCode>0.00</c:formatCode>
                <c:ptCount val="12"/>
                <c:pt idx="0">
                  <c:v>11.079427083333332</c:v>
                </c:pt>
                <c:pt idx="1">
                  <c:v>0</c:v>
                </c:pt>
                <c:pt idx="2">
                  <c:v>4.8880208333333339</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588315496"/>
        <c:axId val="588315888"/>
      </c:barChart>
      <c:lineChart>
        <c:grouping val="standard"/>
        <c:varyColors val="0"/>
        <c:ser>
          <c:idx val="0"/>
          <c:order val="1"/>
          <c:tx>
            <c:v>Self-assessed importance</c:v>
          </c:tx>
          <c:spPr>
            <a:ln>
              <a:solidFill>
                <a:srgbClr val="00863D"/>
              </a:solidFill>
            </a:ln>
          </c:spPr>
          <c:marker>
            <c:symbol val="circle"/>
            <c:size val="5"/>
            <c:spPr>
              <a:solidFill>
                <a:srgbClr val="00863D"/>
              </a:solidFill>
            </c:spPr>
          </c:marker>
          <c:val>
            <c:numRef>
              <c:f>Resilience!$J$60:$J$71</c:f>
              <c:numCache>
                <c:formatCode>0.00</c:formatCode>
                <c:ptCount val="12"/>
                <c:pt idx="0">
                  <c:v>5.669270833333333</c:v>
                </c:pt>
                <c:pt idx="1">
                  <c:v>0</c:v>
                </c:pt>
                <c:pt idx="2">
                  <c:v>0.60416666666666663</c:v>
                </c:pt>
                <c:pt idx="6">
                  <c:v>0</c:v>
                </c:pt>
                <c:pt idx="7">
                  <c:v>0</c:v>
                </c:pt>
                <c:pt idx="8">
                  <c:v>0</c:v>
                </c:pt>
                <c:pt idx="10">
                  <c:v>0</c:v>
                </c:pt>
                <c:pt idx="11">
                  <c:v>0</c:v>
                </c:pt>
              </c:numCache>
            </c:numRef>
          </c:val>
          <c:smooth val="0"/>
        </c:ser>
        <c:dLbls>
          <c:showLegendKey val="0"/>
          <c:showVal val="0"/>
          <c:showCatName val="0"/>
          <c:showSerName val="0"/>
          <c:showPercent val="0"/>
          <c:showBubbleSize val="0"/>
        </c:dLbls>
        <c:marker val="1"/>
        <c:smooth val="0"/>
        <c:axId val="588316672"/>
        <c:axId val="588316280"/>
      </c:lineChart>
      <c:catAx>
        <c:axId val="588315496"/>
        <c:scaling>
          <c:orientation val="minMax"/>
        </c:scaling>
        <c:delete val="0"/>
        <c:axPos val="b"/>
        <c:numFmt formatCode="General" sourceLinked="0"/>
        <c:majorTickMark val="out"/>
        <c:minorTickMark val="none"/>
        <c:tickLblPos val="nextTo"/>
        <c:txPr>
          <a:bodyPr rot="0" vert="horz"/>
          <a:lstStyle/>
          <a:p>
            <a:pPr>
              <a:defRPr sz="900"/>
            </a:pPr>
            <a:endParaRPr lang="en-US"/>
          </a:p>
        </c:txPr>
        <c:crossAx val="588315888"/>
        <c:crosses val="autoZero"/>
        <c:auto val="1"/>
        <c:lblAlgn val="ctr"/>
        <c:lblOffset val="100"/>
        <c:noMultiLvlLbl val="0"/>
      </c:catAx>
      <c:valAx>
        <c:axId val="588315888"/>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15496"/>
        <c:crosses val="autoZero"/>
        <c:crossBetween val="between"/>
        <c:majorUnit val="10"/>
      </c:valAx>
      <c:valAx>
        <c:axId val="588316280"/>
        <c:scaling>
          <c:orientation val="minMax"/>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16672"/>
        <c:crosses val="max"/>
        <c:crossBetween val="between"/>
        <c:majorUnit val="3.3333300000000001"/>
        <c:minorUnit val="0.4"/>
      </c:valAx>
      <c:catAx>
        <c:axId val="588316672"/>
        <c:scaling>
          <c:orientation val="minMax"/>
        </c:scaling>
        <c:delete val="1"/>
        <c:axPos val="b"/>
        <c:majorTickMark val="out"/>
        <c:minorTickMark val="none"/>
        <c:tickLblPos val="none"/>
        <c:crossAx val="588316280"/>
        <c:crosses val="autoZero"/>
        <c:auto val="1"/>
        <c:lblAlgn val="ctr"/>
        <c:lblOffset val="100"/>
        <c:noMultiLvlLbl val="0"/>
      </c:catAx>
    </c:plotArea>
    <c:legend>
      <c:legendPos val="b"/>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 level</a:t>
            </a:r>
            <a:r>
              <a:rPr lang="en-US" sz="1200" baseline="0"/>
              <a:t> for social indicators</a:t>
            </a:r>
            <a:endParaRPr lang="en-US" sz="1200"/>
          </a:p>
        </c:rich>
      </c:tx>
      <c:overlay val="0"/>
    </c:title>
    <c:autoTitleDeleted val="0"/>
    <c:plotArea>
      <c:layout/>
      <c:barChart>
        <c:barDir val="col"/>
        <c:grouping val="clustered"/>
        <c:varyColors val="0"/>
        <c:ser>
          <c:idx val="1"/>
          <c:order val="0"/>
          <c:tx>
            <c:v>Average resilience levels</c:v>
          </c:tx>
          <c:spPr>
            <a:solidFill>
              <a:srgbClr val="00B0F0"/>
            </a:solidFill>
          </c:spPr>
          <c:invertIfNegative val="0"/>
          <c:cat>
            <c:strRef>
              <c:f>Resilience!$D$74:$D$77</c:f>
              <c:strCache>
                <c:ptCount val="4"/>
                <c:pt idx="0">
                  <c:v>Group membership</c:v>
                </c:pt>
                <c:pt idx="1">
                  <c:v>HDDS index</c:v>
                </c:pt>
                <c:pt idx="2">
                  <c:v>Elder engagement and education</c:v>
                </c:pt>
                <c:pt idx="3">
                  <c:v>Access to veterinary services</c:v>
                </c:pt>
              </c:strCache>
            </c:strRef>
          </c:cat>
          <c:val>
            <c:numRef>
              <c:f>Resilience!$L$74:$L$77</c:f>
              <c:numCache>
                <c:formatCode>0.00</c:formatCode>
                <c:ptCount val="4"/>
                <c:pt idx="0">
                  <c:v>0</c:v>
                </c:pt>
                <c:pt idx="1">
                  <c:v>0</c:v>
                </c:pt>
                <c:pt idx="2">
                  <c:v>15.289583333333329</c:v>
                </c:pt>
                <c:pt idx="3">
                  <c:v>0</c:v>
                </c:pt>
              </c:numCache>
            </c:numRef>
          </c:val>
        </c:ser>
        <c:dLbls>
          <c:showLegendKey val="0"/>
          <c:showVal val="0"/>
          <c:showCatName val="0"/>
          <c:showSerName val="0"/>
          <c:showPercent val="0"/>
          <c:showBubbleSize val="0"/>
        </c:dLbls>
        <c:gapWidth val="150"/>
        <c:axId val="588317456"/>
        <c:axId val="588317848"/>
      </c:barChart>
      <c:lineChart>
        <c:grouping val="standard"/>
        <c:varyColors val="0"/>
        <c:ser>
          <c:idx val="0"/>
          <c:order val="1"/>
          <c:tx>
            <c:v>Self-assessed importance</c:v>
          </c:tx>
          <c:spPr>
            <a:ln>
              <a:solidFill>
                <a:srgbClr val="009ED6"/>
              </a:solidFill>
            </a:ln>
          </c:spPr>
          <c:marker>
            <c:symbol val="circle"/>
            <c:size val="7"/>
          </c:marker>
          <c:val>
            <c:numRef>
              <c:f>Resilience!$J$74:$J$77</c:f>
              <c:numCache>
                <c:formatCode>0.00</c:formatCode>
                <c:ptCount val="4"/>
                <c:pt idx="0">
                  <c:v>0</c:v>
                </c:pt>
                <c:pt idx="1">
                  <c:v>0</c:v>
                </c:pt>
                <c:pt idx="2">
                  <c:v>1.6276041666666667</c:v>
                </c:pt>
                <c:pt idx="3">
                  <c:v>0</c:v>
                </c:pt>
              </c:numCache>
            </c:numRef>
          </c:val>
          <c:smooth val="0"/>
        </c:ser>
        <c:dLbls>
          <c:showLegendKey val="0"/>
          <c:showVal val="0"/>
          <c:showCatName val="0"/>
          <c:showSerName val="0"/>
          <c:showPercent val="0"/>
          <c:showBubbleSize val="0"/>
        </c:dLbls>
        <c:marker val="1"/>
        <c:smooth val="0"/>
        <c:axId val="588318632"/>
        <c:axId val="588318240"/>
      </c:lineChart>
      <c:catAx>
        <c:axId val="588317456"/>
        <c:scaling>
          <c:orientation val="minMax"/>
        </c:scaling>
        <c:delete val="0"/>
        <c:axPos val="b"/>
        <c:numFmt formatCode="General" sourceLinked="0"/>
        <c:majorTickMark val="out"/>
        <c:minorTickMark val="none"/>
        <c:tickLblPos val="nextTo"/>
        <c:crossAx val="588317848"/>
        <c:crosses val="autoZero"/>
        <c:auto val="1"/>
        <c:lblAlgn val="ctr"/>
        <c:lblOffset val="100"/>
        <c:noMultiLvlLbl val="0"/>
      </c:catAx>
      <c:valAx>
        <c:axId val="588317848"/>
        <c:scaling>
          <c:orientation val="minMax"/>
          <c:max val="30"/>
        </c:scaling>
        <c:delete val="0"/>
        <c:axPos val="l"/>
        <c:majorGridlines>
          <c:spPr>
            <a:ln>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17456"/>
        <c:crosses val="autoZero"/>
        <c:crossBetween val="between"/>
        <c:majorUnit val="10"/>
      </c:valAx>
      <c:valAx>
        <c:axId val="588318240"/>
        <c:scaling>
          <c:orientation val="minMax"/>
          <c:max val="10"/>
          <c:min val="0"/>
        </c:scaling>
        <c:delete val="0"/>
        <c:axPos val="r"/>
        <c:title>
          <c:tx>
            <c:rich>
              <a:bodyPr rot="5400000" vert="horz"/>
              <a:lstStyle/>
              <a:p>
                <a:pPr>
                  <a:defRPr/>
                </a:pPr>
                <a:r>
                  <a:rPr lang="en-US"/>
                  <a:t>Importance</a:t>
                </a:r>
              </a:p>
            </c:rich>
          </c:tx>
          <c:overlay val="0"/>
        </c:title>
        <c:numFmt formatCode="0" sourceLinked="0"/>
        <c:majorTickMark val="none"/>
        <c:minorTickMark val="none"/>
        <c:tickLblPos val="nextTo"/>
        <c:crossAx val="588318632"/>
        <c:crosses val="max"/>
        <c:crossBetween val="between"/>
        <c:majorUnit val="3.3332999999999977"/>
        <c:minorUnit val="0.2"/>
      </c:valAx>
      <c:catAx>
        <c:axId val="588318632"/>
        <c:scaling>
          <c:orientation val="minMax"/>
        </c:scaling>
        <c:delete val="1"/>
        <c:axPos val="b"/>
        <c:majorTickMark val="out"/>
        <c:minorTickMark val="none"/>
        <c:tickLblPos val="none"/>
        <c:crossAx val="588318240"/>
        <c:crosses val="autoZero"/>
        <c:auto val="1"/>
        <c:lblAlgn val="ctr"/>
        <c:lblOffset val="100"/>
        <c:noMultiLvlLbl val="0"/>
      </c:catAx>
    </c:plotArea>
    <c:legend>
      <c:legendPos val="b"/>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Average resilience</a:t>
            </a:r>
            <a:r>
              <a:rPr lang="en-US" sz="1200" baseline="0"/>
              <a:t> levels for governance indicators</a:t>
            </a:r>
            <a:endParaRPr lang="en-US" sz="1200"/>
          </a:p>
        </c:rich>
      </c:tx>
      <c:overlay val="0"/>
    </c:title>
    <c:autoTitleDeleted val="0"/>
    <c:plotArea>
      <c:layout/>
      <c:barChart>
        <c:barDir val="col"/>
        <c:grouping val="clustered"/>
        <c:varyColors val="0"/>
        <c:ser>
          <c:idx val="0"/>
          <c:order val="0"/>
          <c:tx>
            <c:v>Average resilience levels</c:v>
          </c:tx>
          <c:spPr>
            <a:solidFill>
              <a:srgbClr val="FFD653"/>
            </a:solidFill>
          </c:spPr>
          <c:invertIfNegative val="0"/>
          <c:cat>
            <c:strRef>
              <c:f>Resilience!$D$89:$E$90</c:f>
              <c:strCache>
                <c:ptCount val="2"/>
                <c:pt idx="0">
                  <c:v>Awareness of policies for climate change and sustainable agriculture</c:v>
                </c:pt>
                <c:pt idx="1">
                  <c:v>Presence of customary rules</c:v>
                </c:pt>
              </c:strCache>
            </c:strRef>
          </c:cat>
          <c:val>
            <c:numRef>
              <c:f>Resilience!$L$89:$L$90</c:f>
              <c:numCache>
                <c:formatCode>0.00</c:formatCode>
                <c:ptCount val="2"/>
                <c:pt idx="0">
                  <c:v>0</c:v>
                </c:pt>
                <c:pt idx="1">
                  <c:v>0</c:v>
                </c:pt>
              </c:numCache>
            </c:numRef>
          </c:val>
        </c:ser>
        <c:dLbls>
          <c:showLegendKey val="0"/>
          <c:showVal val="0"/>
          <c:showCatName val="0"/>
          <c:showSerName val="0"/>
          <c:showPercent val="0"/>
          <c:showBubbleSize val="0"/>
        </c:dLbls>
        <c:gapWidth val="150"/>
        <c:axId val="588319416"/>
        <c:axId val="588319808"/>
      </c:barChart>
      <c:lineChart>
        <c:grouping val="standard"/>
        <c:varyColors val="0"/>
        <c:ser>
          <c:idx val="1"/>
          <c:order val="1"/>
          <c:tx>
            <c:v>Self-assessed importance</c:v>
          </c:tx>
          <c:spPr>
            <a:ln>
              <a:solidFill>
                <a:srgbClr val="FFC000"/>
              </a:solidFill>
            </a:ln>
          </c:spPr>
          <c:marker>
            <c:symbol val="circle"/>
            <c:size val="7"/>
            <c:spPr>
              <a:solidFill>
                <a:srgbClr val="FFC000"/>
              </a:solidFill>
            </c:spPr>
          </c:marker>
          <c:val>
            <c:numRef>
              <c:f>Resilience!$J$89:$J$90</c:f>
              <c:numCache>
                <c:formatCode>General</c:formatCode>
                <c:ptCount val="2"/>
                <c:pt idx="0">
                  <c:v>0</c:v>
                </c:pt>
                <c:pt idx="1">
                  <c:v>5.15625</c:v>
                </c:pt>
              </c:numCache>
            </c:numRef>
          </c:val>
          <c:smooth val="0"/>
        </c:ser>
        <c:dLbls>
          <c:showLegendKey val="0"/>
          <c:showVal val="0"/>
          <c:showCatName val="0"/>
          <c:showSerName val="0"/>
          <c:showPercent val="0"/>
          <c:showBubbleSize val="0"/>
        </c:dLbls>
        <c:marker val="1"/>
        <c:smooth val="0"/>
        <c:axId val="588320592"/>
        <c:axId val="588320200"/>
      </c:lineChart>
      <c:catAx>
        <c:axId val="588319416"/>
        <c:scaling>
          <c:orientation val="minMax"/>
        </c:scaling>
        <c:delete val="0"/>
        <c:axPos val="b"/>
        <c:numFmt formatCode="General" sourceLinked="0"/>
        <c:majorTickMark val="out"/>
        <c:minorTickMark val="none"/>
        <c:tickLblPos val="nextTo"/>
        <c:crossAx val="588319808"/>
        <c:crosses val="autoZero"/>
        <c:auto val="1"/>
        <c:lblAlgn val="ctr"/>
        <c:lblOffset val="100"/>
        <c:noMultiLvlLbl val="0"/>
      </c:catAx>
      <c:valAx>
        <c:axId val="588319808"/>
        <c:scaling>
          <c:orientation val="minMax"/>
          <c:max val="30"/>
        </c:scaling>
        <c:delete val="0"/>
        <c:axPos val="l"/>
        <c:majorGridlines>
          <c:spPr>
            <a:ln>
              <a:solidFill>
                <a:schemeClr val="tx1">
                  <a:lumMod val="95000"/>
                  <a:lumOff val="5000"/>
                </a:schemeClr>
              </a:solidFill>
              <a:prstDash val="sysDot"/>
            </a:ln>
          </c:spPr>
        </c:majorGridlines>
        <c:title>
          <c:tx>
            <c:rich>
              <a:bodyPr rot="-5400000" vert="horz"/>
              <a:lstStyle/>
              <a:p>
                <a:pPr>
                  <a:defRPr/>
                </a:pPr>
                <a:r>
                  <a:rPr lang="en-US"/>
                  <a:t>Resilience</a:t>
                </a:r>
              </a:p>
            </c:rich>
          </c:tx>
          <c:overlay val="0"/>
        </c:title>
        <c:numFmt formatCode="0" sourceLinked="0"/>
        <c:majorTickMark val="out"/>
        <c:minorTickMark val="none"/>
        <c:tickLblPos val="nextTo"/>
        <c:crossAx val="588319416"/>
        <c:crosses val="autoZero"/>
        <c:crossBetween val="between"/>
        <c:majorUnit val="10"/>
        <c:minorUnit val="2.0000000000000011E-2"/>
      </c:valAx>
      <c:valAx>
        <c:axId val="588320200"/>
        <c:scaling>
          <c:orientation val="minMax"/>
          <c:max val="10"/>
          <c:min val="0"/>
        </c:scaling>
        <c:delete val="0"/>
        <c:axPos val="r"/>
        <c:title>
          <c:tx>
            <c:rich>
              <a:bodyPr rot="5400000" vert="horz"/>
              <a:lstStyle/>
              <a:p>
                <a:pPr>
                  <a:defRPr/>
                </a:pPr>
                <a:r>
                  <a:rPr lang="en-US"/>
                  <a:t>Importance</a:t>
                </a:r>
              </a:p>
            </c:rich>
          </c:tx>
          <c:overlay val="0"/>
        </c:title>
        <c:numFmt formatCode="#,##0" sourceLinked="0"/>
        <c:majorTickMark val="out"/>
        <c:minorTickMark val="none"/>
        <c:tickLblPos val="nextTo"/>
        <c:crossAx val="588320592"/>
        <c:crosses val="max"/>
        <c:crossBetween val="between"/>
        <c:majorUnit val="3.3332999999999977"/>
        <c:minorUnit val="4.0000000000000022E-2"/>
      </c:valAx>
      <c:catAx>
        <c:axId val="588320592"/>
        <c:scaling>
          <c:orientation val="minMax"/>
        </c:scaling>
        <c:delete val="1"/>
        <c:axPos val="b"/>
        <c:majorTickMark val="out"/>
        <c:minorTickMark val="none"/>
        <c:tickLblPos val="none"/>
        <c:crossAx val="588320200"/>
        <c:crosses val="autoZero"/>
        <c:auto val="1"/>
        <c:lblAlgn val="ctr"/>
        <c:lblOffset val="100"/>
        <c:noMultiLvlLbl val="0"/>
      </c:catAx>
    </c:plotArea>
    <c:legend>
      <c:legendPos val="b"/>
      <c:overlay val="0"/>
    </c:legend>
    <c:plotVisOnly val="1"/>
    <c:dispBlanksAs val="gap"/>
    <c:showDLblsOverMax val="0"/>
  </c:chart>
  <c:printSettings>
    <c:headerFooter/>
    <c:pageMargins b="0.75000000000000333" l="0.70000000000000062" r="0.70000000000000062" t="0.75000000000000333" header="0.30000000000000032" footer="0.3000000000000003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10.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12.xml"/></Relationships>
</file>

<file path=xl/chartsheets/_rels/sheet5.xml.rels><?xml version="1.0" encoding="UTF-8" standalone="yes"?>
<Relationships xmlns="http://schemas.openxmlformats.org/package/2006/relationships"><Relationship Id="rId1" Type="http://schemas.openxmlformats.org/officeDocument/2006/relationships/drawing" Target="../drawings/drawing13.xml"/></Relationships>
</file>

<file path=xl/chartsheets/sheet1.xml><?xml version="1.0" encoding="utf-8"?>
<chartsheet xmlns="http://schemas.openxmlformats.org/spreadsheetml/2006/main" xmlns:r="http://schemas.openxmlformats.org/officeDocument/2006/relationships">
  <sheetPr/>
  <sheetViews>
    <sheetView zoomScale="111"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sheetViews>
    <sheetView zoomScale="111" workbookViewId="0" zoomToFit="1"/>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sheetPr/>
  <sheetViews>
    <sheetView zoomScale="111"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sheetPr/>
  <sheetViews>
    <sheetView zoomScale="111" workbookViewId="0" zoomToFit="1"/>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sheetPr/>
  <sheetViews>
    <sheetView zoomScale="11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4. Resilience levels'!A1"/><Relationship Id="rId3" Type="http://schemas.openxmlformats.org/officeDocument/2006/relationships/image" Target="../media/image3.jpeg"/><Relationship Id="rId7" Type="http://schemas.openxmlformats.org/officeDocument/2006/relationships/hyperlink" Target="#'2. Descriptive statistics'!A1"/><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hyperlink" Target="#'5. Database'!A1"/><Relationship Id="rId5" Type="http://schemas.openxmlformats.org/officeDocument/2006/relationships/image" Target="../media/image5.jpeg"/><Relationship Id="rId4" Type="http://schemas.openxmlformats.org/officeDocument/2006/relationships/image" Target="../media/image4.jpeg"/><Relationship Id="rId9" Type="http://schemas.openxmlformats.org/officeDocument/2006/relationships/hyperlink" Target="#'3. Graphs'!A1"/></Relationships>
</file>

<file path=xl/drawings/_rels/drawing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1. Home'!A1"/><Relationship Id="rId3" Type="http://schemas.openxmlformats.org/officeDocument/2006/relationships/image" Target="../media/image3.jpeg"/><Relationship Id="rId7" Type="http://schemas.openxmlformats.org/officeDocument/2006/relationships/image" Target="../media/image8.png"/><Relationship Id="rId12" Type="http://schemas.openxmlformats.org/officeDocument/2006/relationships/hyperlink" Target="#'3. Graphs'!A1"/><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jpeg"/><Relationship Id="rId10" Type="http://schemas.openxmlformats.org/officeDocument/2006/relationships/image" Target="../media/image11.png"/><Relationship Id="rId4" Type="http://schemas.openxmlformats.org/officeDocument/2006/relationships/image" Target="../media/image4.jpe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chart" Target="../charts/chart6.xml"/><Relationship Id="rId18" Type="http://schemas.openxmlformats.org/officeDocument/2006/relationships/chart" Target="../charts/chart10.xml"/><Relationship Id="rId26" Type="http://schemas.openxmlformats.org/officeDocument/2006/relationships/chart" Target="../charts/chart17.xml"/><Relationship Id="rId3" Type="http://schemas.openxmlformats.org/officeDocument/2006/relationships/image" Target="../media/image3.jpeg"/><Relationship Id="rId21" Type="http://schemas.openxmlformats.org/officeDocument/2006/relationships/chart" Target="../charts/chart13.xml"/><Relationship Id="rId34" Type="http://schemas.openxmlformats.org/officeDocument/2006/relationships/chart" Target="../charts/chart22.xml"/><Relationship Id="rId7" Type="http://schemas.openxmlformats.org/officeDocument/2006/relationships/chart" Target="../charts/chart2.xml"/><Relationship Id="rId12" Type="http://schemas.openxmlformats.org/officeDocument/2006/relationships/chart" Target="../charts/chart5.xml"/><Relationship Id="rId17" Type="http://schemas.openxmlformats.org/officeDocument/2006/relationships/chart" Target="../charts/chart9.xml"/><Relationship Id="rId25" Type="http://schemas.openxmlformats.org/officeDocument/2006/relationships/chart" Target="../charts/chart16.xml"/><Relationship Id="rId33" Type="http://schemas.openxmlformats.org/officeDocument/2006/relationships/chart" Target="../charts/chart21.xml"/><Relationship Id="rId2" Type="http://schemas.openxmlformats.org/officeDocument/2006/relationships/image" Target="../media/image2.jpeg"/><Relationship Id="rId16" Type="http://schemas.openxmlformats.org/officeDocument/2006/relationships/chart" Target="../charts/chart8.xml"/><Relationship Id="rId20" Type="http://schemas.openxmlformats.org/officeDocument/2006/relationships/chart" Target="../charts/chart12.xml"/><Relationship Id="rId29" Type="http://schemas.openxmlformats.org/officeDocument/2006/relationships/hyperlink" Target="#'1. Home'!A1"/><Relationship Id="rId1" Type="http://schemas.openxmlformats.org/officeDocument/2006/relationships/image" Target="../media/image1.jpeg"/><Relationship Id="rId6" Type="http://schemas.openxmlformats.org/officeDocument/2006/relationships/image" Target="../media/image9.png"/><Relationship Id="rId11" Type="http://schemas.openxmlformats.org/officeDocument/2006/relationships/image" Target="../media/image12.png"/><Relationship Id="rId24" Type="http://schemas.openxmlformats.org/officeDocument/2006/relationships/chart" Target="../charts/chart15.xml"/><Relationship Id="rId32" Type="http://schemas.openxmlformats.org/officeDocument/2006/relationships/chart" Target="../charts/chart20.xml"/><Relationship Id="rId5" Type="http://schemas.openxmlformats.org/officeDocument/2006/relationships/image" Target="../media/image6.jpeg"/><Relationship Id="rId15" Type="http://schemas.openxmlformats.org/officeDocument/2006/relationships/image" Target="../media/image8.png"/><Relationship Id="rId23" Type="http://schemas.openxmlformats.org/officeDocument/2006/relationships/chart" Target="../charts/chart14.xml"/><Relationship Id="rId28" Type="http://schemas.openxmlformats.org/officeDocument/2006/relationships/image" Target="../media/image11.png"/><Relationship Id="rId10" Type="http://schemas.openxmlformats.org/officeDocument/2006/relationships/chart" Target="../charts/chart4.xml"/><Relationship Id="rId19" Type="http://schemas.openxmlformats.org/officeDocument/2006/relationships/chart" Target="../charts/chart11.xml"/><Relationship Id="rId31" Type="http://schemas.openxmlformats.org/officeDocument/2006/relationships/chart" Target="../charts/chart19.xml"/><Relationship Id="rId4" Type="http://schemas.openxmlformats.org/officeDocument/2006/relationships/image" Target="../media/image4.jpeg"/><Relationship Id="rId9" Type="http://schemas.openxmlformats.org/officeDocument/2006/relationships/chart" Target="../charts/chart3.xml"/><Relationship Id="rId14" Type="http://schemas.openxmlformats.org/officeDocument/2006/relationships/chart" Target="../charts/chart7.xml"/><Relationship Id="rId22" Type="http://schemas.openxmlformats.org/officeDocument/2006/relationships/image" Target="../media/image7.png"/><Relationship Id="rId27" Type="http://schemas.openxmlformats.org/officeDocument/2006/relationships/chart" Target="../charts/chart18.xml"/><Relationship Id="rId30" Type="http://schemas.openxmlformats.org/officeDocument/2006/relationships/hyperlink" Target="#'2. Descriptive statistics'!A1"/><Relationship Id="rId35"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26.xml"/><Relationship Id="rId3" Type="http://schemas.openxmlformats.org/officeDocument/2006/relationships/image" Target="../media/image3.jpeg"/><Relationship Id="rId7" Type="http://schemas.openxmlformats.org/officeDocument/2006/relationships/image" Target="../media/image10.png"/><Relationship Id="rId12" Type="http://schemas.openxmlformats.org/officeDocument/2006/relationships/chart" Target="../charts/chart25.xml"/><Relationship Id="rId17" Type="http://schemas.openxmlformats.org/officeDocument/2006/relationships/hyperlink" Target="#'3. Graphs'!A1"/><Relationship Id="rId2" Type="http://schemas.openxmlformats.org/officeDocument/2006/relationships/image" Target="../media/image2.jpeg"/><Relationship Id="rId16" Type="http://schemas.openxmlformats.org/officeDocument/2006/relationships/hyperlink" Target="#'1. Home'!A1"/><Relationship Id="rId1" Type="http://schemas.openxmlformats.org/officeDocument/2006/relationships/image" Target="../media/image1.jpeg"/><Relationship Id="rId6" Type="http://schemas.openxmlformats.org/officeDocument/2006/relationships/image" Target="../media/image9.png"/><Relationship Id="rId11" Type="http://schemas.openxmlformats.org/officeDocument/2006/relationships/chart" Target="../charts/chart24.xml"/><Relationship Id="rId5" Type="http://schemas.openxmlformats.org/officeDocument/2006/relationships/image" Target="../media/image6.jpeg"/><Relationship Id="rId15" Type="http://schemas.openxmlformats.org/officeDocument/2006/relationships/chart" Target="../charts/chart28.xml"/><Relationship Id="rId10" Type="http://schemas.openxmlformats.org/officeDocument/2006/relationships/image" Target="../media/image11.png"/><Relationship Id="rId4" Type="http://schemas.openxmlformats.org/officeDocument/2006/relationships/image" Target="../media/image4.jpeg"/><Relationship Id="rId9" Type="http://schemas.openxmlformats.org/officeDocument/2006/relationships/image" Target="../media/image7.png"/><Relationship Id="rId14" Type="http://schemas.openxmlformats.org/officeDocument/2006/relationships/chart" Target="../charts/chart2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1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chart" Target="../charts/chart35.xml"/><Relationship Id="rId3" Type="http://schemas.openxmlformats.org/officeDocument/2006/relationships/image" Target="../media/image3.jpeg"/><Relationship Id="rId7" Type="http://schemas.openxmlformats.org/officeDocument/2006/relationships/image" Target="../media/image10.png"/><Relationship Id="rId12" Type="http://schemas.openxmlformats.org/officeDocument/2006/relationships/chart" Target="../charts/chart34.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9.png"/><Relationship Id="rId11" Type="http://schemas.openxmlformats.org/officeDocument/2006/relationships/chart" Target="../charts/chart33.xml"/><Relationship Id="rId5" Type="http://schemas.openxmlformats.org/officeDocument/2006/relationships/image" Target="../media/image6.jpeg"/><Relationship Id="rId15" Type="http://schemas.openxmlformats.org/officeDocument/2006/relationships/chart" Target="../charts/chart37.xml"/><Relationship Id="rId10" Type="http://schemas.openxmlformats.org/officeDocument/2006/relationships/image" Target="../media/image11.png"/><Relationship Id="rId4" Type="http://schemas.openxmlformats.org/officeDocument/2006/relationships/image" Target="../media/image4.jpeg"/><Relationship Id="rId9" Type="http://schemas.openxmlformats.org/officeDocument/2006/relationships/image" Target="../media/image7.png"/><Relationship Id="rId14"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absoluteAnchor>
    <xdr:pos x="0" y="0"/>
    <xdr:ext cx="9302238" cy="608371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xdr:from>
      <xdr:col>0</xdr:col>
      <xdr:colOff>322730</xdr:colOff>
      <xdr:row>10</xdr:row>
      <xdr:rowOff>98611</xdr:rowOff>
    </xdr:from>
    <xdr:to>
      <xdr:col>14</xdr:col>
      <xdr:colOff>367553</xdr:colOff>
      <xdr:row>27</xdr:row>
      <xdr:rowOff>35858</xdr:rowOff>
    </xdr:to>
    <xdr:sp macro="" textlink="">
      <xdr:nvSpPr>
        <xdr:cNvPr id="14" name="Rectangle 13"/>
        <xdr:cNvSpPr/>
      </xdr:nvSpPr>
      <xdr:spPr>
        <a:xfrm>
          <a:off x="322730" y="1891552"/>
          <a:ext cx="8364070" cy="2985247"/>
        </a:xfrm>
        <a:prstGeom prst="rect">
          <a:avLst/>
        </a:prstGeom>
        <a:solidFill>
          <a:schemeClr val="tx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3</xdr:col>
      <xdr:colOff>403860</xdr:colOff>
      <xdr:row>0</xdr:row>
      <xdr:rowOff>114300</xdr:rowOff>
    </xdr:from>
    <xdr:to>
      <xdr:col>7</xdr:col>
      <xdr:colOff>68580</xdr:colOff>
      <xdr:row>9</xdr:row>
      <xdr:rowOff>0</xdr:rowOff>
    </xdr:to>
    <xdr:pic>
      <xdr:nvPicPr>
        <xdr:cNvPr id="2" name="Picture 1" descr="T:\SHARP\SHARP documents and training materials\Outreach &amp; Presentations\SHARP photos\Photos for SHARP document\2.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9300" y="114300"/>
          <a:ext cx="2103120" cy="1531620"/>
        </a:xfrm>
        <a:prstGeom prst="rect">
          <a:avLst/>
        </a:prstGeom>
        <a:noFill/>
        <a:ln>
          <a:noFill/>
        </a:ln>
      </xdr:spPr>
    </xdr:pic>
    <xdr:clientData/>
  </xdr:twoCellAnchor>
  <xdr:twoCellAnchor editAs="oneCell">
    <xdr:from>
      <xdr:col>7</xdr:col>
      <xdr:colOff>144780</xdr:colOff>
      <xdr:row>0</xdr:row>
      <xdr:rowOff>114300</xdr:rowOff>
    </xdr:from>
    <xdr:to>
      <xdr:col>10</xdr:col>
      <xdr:colOff>419100</xdr:colOff>
      <xdr:row>9</xdr:row>
      <xdr:rowOff>7620</xdr:rowOff>
    </xdr:to>
    <xdr:pic>
      <xdr:nvPicPr>
        <xdr:cNvPr id="3" name="Picture 2" descr="T:\SHARP\SHARP documents and training materials\Outreach &amp; Presentations\SHARP photos\SHARP photos for flickr\DSC09775.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98620" y="114300"/>
          <a:ext cx="2103120" cy="1539240"/>
        </a:xfrm>
        <a:prstGeom prst="rect">
          <a:avLst/>
        </a:prstGeom>
        <a:noFill/>
        <a:ln>
          <a:noFill/>
        </a:ln>
      </xdr:spPr>
    </xdr:pic>
    <xdr:clientData/>
  </xdr:twoCellAnchor>
  <xdr:twoCellAnchor editAs="oneCell">
    <xdr:from>
      <xdr:col>10</xdr:col>
      <xdr:colOff>510540</xdr:colOff>
      <xdr:row>0</xdr:row>
      <xdr:rowOff>114300</xdr:rowOff>
    </xdr:from>
    <xdr:to>
      <xdr:col>14</xdr:col>
      <xdr:colOff>388620</xdr:colOff>
      <xdr:row>9</xdr:row>
      <xdr:rowOff>15240</xdr:rowOff>
    </xdr:to>
    <xdr:pic>
      <xdr:nvPicPr>
        <xdr:cNvPr id="4" name="Picture 3" descr="T:\SHARP\SHARP documents and training materials\Outreach &amp; Presentations\SHARP photos\SHARP photos for flickr\DSC09823.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93180" y="114300"/>
          <a:ext cx="2316480" cy="1546860"/>
        </a:xfrm>
        <a:prstGeom prst="rect">
          <a:avLst/>
        </a:prstGeom>
        <a:noFill/>
        <a:ln>
          <a:noFill/>
        </a:ln>
      </xdr:spPr>
    </xdr:pic>
    <xdr:clientData/>
  </xdr:twoCellAnchor>
  <xdr:twoCellAnchor editAs="oneCell">
    <xdr:from>
      <xdr:col>0</xdr:col>
      <xdr:colOff>388620</xdr:colOff>
      <xdr:row>0</xdr:row>
      <xdr:rowOff>121920</xdr:rowOff>
    </xdr:from>
    <xdr:to>
      <xdr:col>2</xdr:col>
      <xdr:colOff>449580</xdr:colOff>
      <xdr:row>6</xdr:row>
      <xdr:rowOff>91440</xdr:rowOff>
    </xdr:to>
    <xdr:pic>
      <xdr:nvPicPr>
        <xdr:cNvPr id="5" name="Picture 4" descr="Sharp logo.jpg"/>
        <xdr:cNvPicPr/>
      </xdr:nvPicPr>
      <xdr:blipFill>
        <a:blip xmlns:r="http://schemas.openxmlformats.org/officeDocument/2006/relationships" r:embed="rId4" cstate="print"/>
        <a:stretch>
          <a:fillRect/>
        </a:stretch>
      </xdr:blipFill>
      <xdr:spPr>
        <a:xfrm>
          <a:off x="388620" y="121920"/>
          <a:ext cx="1066800" cy="1066800"/>
        </a:xfrm>
        <a:prstGeom prst="ellipse">
          <a:avLst/>
        </a:prstGeom>
      </xdr:spPr>
    </xdr:pic>
    <xdr:clientData/>
  </xdr:twoCellAnchor>
  <xdr:twoCellAnchor>
    <xdr:from>
      <xdr:col>3</xdr:col>
      <xdr:colOff>396240</xdr:colOff>
      <xdr:row>2</xdr:row>
      <xdr:rowOff>121920</xdr:rowOff>
    </xdr:from>
    <xdr:to>
      <xdr:col>14</xdr:col>
      <xdr:colOff>388620</xdr:colOff>
      <xdr:row>6</xdr:row>
      <xdr:rowOff>106680</xdr:rowOff>
    </xdr:to>
    <xdr:sp macro="" textlink="">
      <xdr:nvSpPr>
        <xdr:cNvPr id="6" name="TextBox 5"/>
        <xdr:cNvSpPr txBox="1"/>
      </xdr:nvSpPr>
      <xdr:spPr>
        <a:xfrm>
          <a:off x="2011680" y="487680"/>
          <a:ext cx="6697980" cy="716280"/>
        </a:xfrm>
        <a:prstGeom prst="rect">
          <a:avLst/>
        </a:prstGeom>
        <a:solidFill>
          <a:schemeClr val="bg1">
            <a:alpha val="7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u="sng">
              <a:solidFill>
                <a:srgbClr val="00B050"/>
              </a:solidFill>
            </a:rPr>
            <a:t>S</a:t>
          </a:r>
          <a:r>
            <a:rPr lang="en-US" sz="1600" b="1">
              <a:solidFill>
                <a:schemeClr val="tx1"/>
              </a:solidFill>
            </a:rPr>
            <a:t>elf-evaluation and </a:t>
          </a:r>
          <a:r>
            <a:rPr lang="en-US" sz="1600" b="1" u="sng">
              <a:solidFill>
                <a:srgbClr val="00B050"/>
              </a:solidFill>
            </a:rPr>
            <a:t>H</a:t>
          </a:r>
          <a:r>
            <a:rPr lang="en-US" sz="1600" b="1">
              <a:solidFill>
                <a:schemeClr val="tx1"/>
              </a:solidFill>
            </a:rPr>
            <a:t>olistic</a:t>
          </a:r>
          <a:r>
            <a:rPr lang="en-US" sz="1600" b="1">
              <a:solidFill>
                <a:schemeClr val="bg1"/>
              </a:solidFill>
            </a:rPr>
            <a:t> </a:t>
          </a:r>
          <a:r>
            <a:rPr lang="en-US" sz="1600" b="1" u="sng">
              <a:solidFill>
                <a:srgbClr val="00B050"/>
              </a:solidFill>
            </a:rPr>
            <a:t>A</a:t>
          </a:r>
          <a:r>
            <a:rPr lang="en-US" sz="1600" b="1">
              <a:solidFill>
                <a:schemeClr val="tx1"/>
              </a:solidFill>
            </a:rPr>
            <a:t>ssessment of </a:t>
          </a:r>
        </a:p>
        <a:p>
          <a:pPr algn="ctr"/>
          <a:r>
            <a:rPr lang="en-US" sz="1600" b="1">
              <a:solidFill>
                <a:schemeClr val="tx1"/>
              </a:solidFill>
            </a:rPr>
            <a:t>climate</a:t>
          </a:r>
          <a:r>
            <a:rPr lang="en-US" sz="1600" b="1">
              <a:solidFill>
                <a:schemeClr val="bg1"/>
              </a:solidFill>
            </a:rPr>
            <a:t> </a:t>
          </a:r>
          <a:r>
            <a:rPr lang="en-US" sz="1600" b="1" u="sng">
              <a:solidFill>
                <a:srgbClr val="00B050"/>
              </a:solidFill>
            </a:rPr>
            <a:t>R</a:t>
          </a:r>
          <a:r>
            <a:rPr lang="en-US" sz="1600" b="1">
              <a:solidFill>
                <a:schemeClr val="tx1"/>
              </a:solidFill>
            </a:rPr>
            <a:t>esilience of farmers and </a:t>
          </a:r>
          <a:r>
            <a:rPr lang="en-US" sz="1600" b="1" u="sng">
              <a:solidFill>
                <a:srgbClr val="00B050"/>
              </a:solidFill>
            </a:rPr>
            <a:t>P</a:t>
          </a:r>
          <a:r>
            <a:rPr lang="en-US" sz="1600" b="1">
              <a:solidFill>
                <a:schemeClr val="tx1"/>
              </a:solidFill>
            </a:rPr>
            <a:t>astoralists</a:t>
          </a:r>
        </a:p>
      </xdr:txBody>
    </xdr:sp>
    <xdr:clientData/>
  </xdr:twoCellAnchor>
  <xdr:twoCellAnchor editAs="oneCell">
    <xdr:from>
      <xdr:col>0</xdr:col>
      <xdr:colOff>76200</xdr:colOff>
      <xdr:row>7</xdr:row>
      <xdr:rowOff>0</xdr:rowOff>
    </xdr:from>
    <xdr:to>
      <xdr:col>3</xdr:col>
      <xdr:colOff>297180</xdr:colOff>
      <xdr:row>8</xdr:row>
      <xdr:rowOff>167640</xdr:rowOff>
    </xdr:to>
    <xdr:pic>
      <xdr:nvPicPr>
        <xdr:cNvPr id="7" name="Picture 6"/>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4245" t="17777" r="4980" b="22222"/>
        <a:stretch>
          <a:fillRect/>
        </a:stretch>
      </xdr:blipFill>
      <xdr:spPr>
        <a:xfrm>
          <a:off x="76200" y="1280160"/>
          <a:ext cx="1836420" cy="350520"/>
        </a:xfrm>
        <a:prstGeom prst="rect">
          <a:avLst/>
        </a:prstGeom>
      </xdr:spPr>
    </xdr:pic>
    <xdr:clientData/>
  </xdr:twoCellAnchor>
  <xdr:twoCellAnchor>
    <xdr:from>
      <xdr:col>5</xdr:col>
      <xdr:colOff>304796</xdr:colOff>
      <xdr:row>11</xdr:row>
      <xdr:rowOff>71718</xdr:rowOff>
    </xdr:from>
    <xdr:to>
      <xdr:col>14</xdr:col>
      <xdr:colOff>195875</xdr:colOff>
      <xdr:row>26</xdr:row>
      <xdr:rowOff>53787</xdr:rowOff>
    </xdr:to>
    <xdr:sp macro="" textlink="">
      <xdr:nvSpPr>
        <xdr:cNvPr id="8" name="TextBox 7"/>
        <xdr:cNvSpPr txBox="1"/>
      </xdr:nvSpPr>
      <xdr:spPr>
        <a:xfrm>
          <a:off x="3137643" y="2043953"/>
          <a:ext cx="5377479" cy="2671481"/>
        </a:xfrm>
        <a:prstGeom prst="rect">
          <a:avLst/>
        </a:prstGeom>
        <a:solidFill>
          <a:schemeClr val="tx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250" b="0" i="0">
              <a:solidFill>
                <a:schemeClr val="bg2"/>
              </a:solidFill>
              <a:latin typeface="+mn-lt"/>
              <a:ea typeface="+mn-ea"/>
              <a:cs typeface="+mn-cs"/>
            </a:rPr>
            <a:t>The </a:t>
          </a:r>
          <a:r>
            <a:rPr lang="en-US" sz="1250" b="1" i="0">
              <a:solidFill>
                <a:srgbClr val="00B050"/>
              </a:solidFill>
              <a:latin typeface="+mn-lt"/>
              <a:ea typeface="+mn-ea"/>
              <a:cs typeface="+mn-cs"/>
            </a:rPr>
            <a:t>S</a:t>
          </a:r>
          <a:r>
            <a:rPr lang="en-US" sz="1250" b="1" i="0">
              <a:solidFill>
                <a:schemeClr val="bg2"/>
              </a:solidFill>
              <a:latin typeface="+mn-lt"/>
              <a:ea typeface="+mn-ea"/>
              <a:cs typeface="+mn-cs"/>
            </a:rPr>
            <a:t>elf-evaluation and </a:t>
          </a:r>
          <a:r>
            <a:rPr lang="en-US" sz="1250" b="1" i="0">
              <a:solidFill>
                <a:srgbClr val="00B050"/>
              </a:solidFill>
              <a:latin typeface="+mn-lt"/>
              <a:ea typeface="+mn-ea"/>
              <a:cs typeface="+mn-cs"/>
            </a:rPr>
            <a:t>H</a:t>
          </a:r>
          <a:r>
            <a:rPr lang="en-US" sz="1250" b="1" i="0">
              <a:solidFill>
                <a:schemeClr val="bg2"/>
              </a:solidFill>
              <a:latin typeface="+mn-lt"/>
              <a:ea typeface="+mn-ea"/>
              <a:cs typeface="+mn-cs"/>
            </a:rPr>
            <a:t>olistic </a:t>
          </a:r>
          <a:r>
            <a:rPr lang="en-US" sz="1250" b="1" i="0">
              <a:solidFill>
                <a:srgbClr val="00B050"/>
              </a:solidFill>
              <a:latin typeface="+mn-lt"/>
              <a:ea typeface="+mn-ea"/>
              <a:cs typeface="+mn-cs"/>
            </a:rPr>
            <a:t>A</a:t>
          </a:r>
          <a:r>
            <a:rPr lang="en-US" sz="1250" b="1" i="0">
              <a:solidFill>
                <a:schemeClr val="bg2"/>
              </a:solidFill>
              <a:latin typeface="+mn-lt"/>
              <a:ea typeface="+mn-ea"/>
              <a:cs typeface="+mn-cs"/>
            </a:rPr>
            <a:t>ssessment of climate </a:t>
          </a:r>
          <a:r>
            <a:rPr lang="en-US" sz="1250" b="1" i="0">
              <a:solidFill>
                <a:srgbClr val="00B050"/>
              </a:solidFill>
              <a:latin typeface="+mn-lt"/>
              <a:ea typeface="+mn-ea"/>
              <a:cs typeface="+mn-cs"/>
            </a:rPr>
            <a:t>R</a:t>
          </a:r>
          <a:r>
            <a:rPr lang="en-US" sz="1250" b="1" i="0">
              <a:solidFill>
                <a:schemeClr val="bg2"/>
              </a:solidFill>
              <a:latin typeface="+mn-lt"/>
              <a:ea typeface="+mn-ea"/>
              <a:cs typeface="+mn-cs"/>
            </a:rPr>
            <a:t>esilience of farmers and </a:t>
          </a:r>
          <a:r>
            <a:rPr lang="en-US" sz="1250" b="1" i="0">
              <a:solidFill>
                <a:srgbClr val="00B050"/>
              </a:solidFill>
              <a:latin typeface="+mn-lt"/>
              <a:ea typeface="+mn-ea"/>
              <a:cs typeface="+mn-cs"/>
            </a:rPr>
            <a:t>P</a:t>
          </a:r>
          <a:r>
            <a:rPr lang="en-US" sz="1250" b="1" i="0">
              <a:solidFill>
                <a:schemeClr val="bg2"/>
              </a:solidFill>
              <a:latin typeface="+mn-lt"/>
              <a:ea typeface="+mn-ea"/>
              <a:cs typeface="+mn-cs"/>
            </a:rPr>
            <a:t>astoralists </a:t>
          </a:r>
          <a:r>
            <a:rPr lang="en-US" sz="1250" b="0" i="0">
              <a:solidFill>
                <a:schemeClr val="bg2"/>
              </a:solidFill>
              <a:latin typeface="+mn-lt"/>
              <a:ea typeface="+mn-ea"/>
              <a:cs typeface="+mn-cs"/>
            </a:rPr>
            <a:t>(</a:t>
          </a:r>
          <a:r>
            <a:rPr lang="en-US" sz="1250" b="1" i="0">
              <a:solidFill>
                <a:srgbClr val="00B050"/>
              </a:solidFill>
              <a:latin typeface="+mn-lt"/>
              <a:ea typeface="+mn-ea"/>
              <a:cs typeface="+mn-cs"/>
            </a:rPr>
            <a:t>SHARP</a:t>
          </a:r>
          <a:r>
            <a:rPr lang="en-US" sz="1250" b="0" i="0">
              <a:solidFill>
                <a:schemeClr val="bg2"/>
              </a:solidFill>
              <a:latin typeface="+mn-lt"/>
              <a:ea typeface="+mn-ea"/>
              <a:cs typeface="+mn-cs"/>
            </a:rPr>
            <a:t>) tool addresses the need to better understand and incorporate the situations, concerns and interests of family farmers and pastoralists relating to climate resilience.</a:t>
          </a:r>
        </a:p>
        <a:p>
          <a:pPr algn="ctr"/>
          <a:endParaRPr lang="en-US" sz="1250" b="0" i="0">
            <a:solidFill>
              <a:schemeClr val="bg2"/>
            </a:solidFill>
            <a:latin typeface="+mn-lt"/>
            <a:ea typeface="+mn-ea"/>
            <a:cs typeface="+mn-cs"/>
          </a:endParaRPr>
        </a:p>
        <a:p>
          <a:pPr algn="ctr"/>
          <a:r>
            <a:rPr lang="en-US" sz="1250" b="0" i="0">
              <a:solidFill>
                <a:schemeClr val="bg2"/>
              </a:solidFill>
              <a:latin typeface="+mn-lt"/>
              <a:ea typeface="+mn-ea"/>
              <a:cs typeface="+mn-cs"/>
            </a:rPr>
            <a:t>The </a:t>
          </a:r>
          <a:r>
            <a:rPr lang="en-US" sz="1250" b="1" i="0">
              <a:solidFill>
                <a:srgbClr val="00B050"/>
              </a:solidFill>
              <a:latin typeface="+mn-lt"/>
              <a:ea typeface="+mn-ea"/>
              <a:cs typeface="+mn-cs"/>
            </a:rPr>
            <a:t>SHARP</a:t>
          </a:r>
          <a:r>
            <a:rPr lang="en-US" sz="1250" b="0" i="0">
              <a:solidFill>
                <a:schemeClr val="bg2"/>
              </a:solidFill>
              <a:latin typeface="+mn-lt"/>
              <a:ea typeface="+mn-ea"/>
              <a:cs typeface="+mn-cs"/>
            </a:rPr>
            <a:t> tool is developed in a collaborative manner with numerous contributors in the context of ongoing GEF-financed climate change projects. SHARP is both a project planning tool as well as a monitoring tool which works by first identifying areas of poor resilience and providing a baseline upon which changes can be assessed. It fills a void in farm system resilience assessments carried out in an integrated participatory, yet scientifically sound manner. The questionnaire seeks to assess production, economic,</a:t>
          </a:r>
          <a:r>
            <a:rPr lang="en-US" sz="1250" b="0" i="0" baseline="0">
              <a:solidFill>
                <a:schemeClr val="bg2"/>
              </a:solidFill>
              <a:latin typeface="+mn-lt"/>
              <a:ea typeface="+mn-ea"/>
              <a:cs typeface="+mn-cs"/>
            </a:rPr>
            <a:t> </a:t>
          </a:r>
          <a:r>
            <a:rPr lang="en-US" sz="1250" b="0" i="0">
              <a:solidFill>
                <a:schemeClr val="bg2"/>
              </a:solidFill>
              <a:latin typeface="+mn-lt"/>
              <a:ea typeface="+mn-ea"/>
              <a:cs typeface="+mn-cs"/>
            </a:rPr>
            <a:t>environmental, social</a:t>
          </a:r>
          <a:r>
            <a:rPr lang="en-US" sz="1250" b="0" i="0" baseline="0">
              <a:solidFill>
                <a:schemeClr val="bg2"/>
              </a:solidFill>
              <a:latin typeface="+mn-lt"/>
              <a:ea typeface="+mn-ea"/>
              <a:cs typeface="+mn-cs"/>
            </a:rPr>
            <a:t> and governance </a:t>
          </a:r>
          <a:r>
            <a:rPr lang="en-US" sz="1250" b="0" i="0">
              <a:solidFill>
                <a:schemeClr val="bg2"/>
              </a:solidFill>
              <a:latin typeface="+mn-lt"/>
              <a:ea typeface="+mn-ea"/>
              <a:cs typeface="+mn-cs"/>
            </a:rPr>
            <a:t>resilience with local facilitators in a participatory manner.</a:t>
          </a:r>
        </a:p>
        <a:p>
          <a:pPr algn="ctr"/>
          <a:endParaRPr lang="en-US" sz="1100">
            <a:solidFill>
              <a:schemeClr val="bg2"/>
            </a:solidFill>
          </a:endParaRPr>
        </a:p>
      </xdr:txBody>
    </xdr:sp>
    <xdr:clientData/>
  </xdr:twoCellAnchor>
  <xdr:twoCellAnchor editAs="oneCell">
    <xdr:from>
      <xdr:col>1</xdr:col>
      <xdr:colOff>289112</xdr:colOff>
      <xdr:row>12</xdr:row>
      <xdr:rowOff>87406</xdr:rowOff>
    </xdr:from>
    <xdr:to>
      <xdr:col>5</xdr:col>
      <xdr:colOff>30032</xdr:colOff>
      <xdr:row>24</xdr:row>
      <xdr:rowOff>143435</xdr:rowOff>
    </xdr:to>
    <xdr:pic>
      <xdr:nvPicPr>
        <xdr:cNvPr id="9" name="Picture 8" descr="Sharp logo.jpg"/>
        <xdr:cNvPicPr/>
      </xdr:nvPicPr>
      <xdr:blipFill>
        <a:blip xmlns:r="http://schemas.openxmlformats.org/officeDocument/2006/relationships" r:embed="rId4" cstate="print"/>
        <a:stretch>
          <a:fillRect/>
        </a:stretch>
      </xdr:blipFill>
      <xdr:spPr>
        <a:xfrm>
          <a:off x="683559" y="2238935"/>
          <a:ext cx="2179320" cy="2207559"/>
        </a:xfrm>
        <a:prstGeom prst="rect">
          <a:avLst/>
        </a:prstGeom>
      </xdr:spPr>
    </xdr:pic>
    <xdr:clientData/>
  </xdr:twoCellAnchor>
  <xdr:twoCellAnchor>
    <xdr:from>
      <xdr:col>12</xdr:col>
      <xdr:colOff>166964</xdr:colOff>
      <xdr:row>27</xdr:row>
      <xdr:rowOff>97623</xdr:rowOff>
    </xdr:from>
    <xdr:to>
      <xdr:col>13</xdr:col>
      <xdr:colOff>480732</xdr:colOff>
      <xdr:row>31</xdr:row>
      <xdr:rowOff>42619</xdr:rowOff>
    </xdr:to>
    <xdr:sp macro="" textlink="">
      <xdr:nvSpPr>
        <xdr:cNvPr id="10" name="TextBox 9">
          <a:hlinkClick xmlns:r="http://schemas.openxmlformats.org/officeDocument/2006/relationships" r:id="rId6"/>
        </xdr:cNvPr>
        <xdr:cNvSpPr txBox="1"/>
      </xdr:nvSpPr>
      <xdr:spPr>
        <a:xfrm>
          <a:off x="7272614" y="4983948"/>
          <a:ext cx="923368" cy="668896"/>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100" b="1"/>
            <a:t>Database</a:t>
          </a:r>
        </a:p>
      </xdr:txBody>
    </xdr:sp>
    <xdr:clientData/>
  </xdr:twoCellAnchor>
  <xdr:twoCellAnchor>
    <xdr:from>
      <xdr:col>6</xdr:col>
      <xdr:colOff>9044</xdr:colOff>
      <xdr:row>27</xdr:row>
      <xdr:rowOff>85740</xdr:rowOff>
    </xdr:from>
    <xdr:to>
      <xdr:col>7</xdr:col>
      <xdr:colOff>283364</xdr:colOff>
      <xdr:row>31</xdr:row>
      <xdr:rowOff>10884</xdr:rowOff>
    </xdr:to>
    <xdr:sp macro="" textlink="">
      <xdr:nvSpPr>
        <xdr:cNvPr id="11" name="TextBox 10">
          <a:hlinkClick xmlns:r="http://schemas.openxmlformats.org/officeDocument/2006/relationships" r:id="rId7"/>
        </xdr:cNvPr>
        <xdr:cNvSpPr txBox="1"/>
      </xdr:nvSpPr>
      <xdr:spPr>
        <a:xfrm>
          <a:off x="3457094" y="4972065"/>
          <a:ext cx="883920" cy="649044"/>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100" b="1"/>
            <a:t>Descriptive statistics</a:t>
          </a:r>
        </a:p>
      </xdr:txBody>
    </xdr:sp>
    <xdr:clientData/>
  </xdr:twoCellAnchor>
  <xdr:twoCellAnchor>
    <xdr:from>
      <xdr:col>8</xdr:col>
      <xdr:colOff>47289</xdr:colOff>
      <xdr:row>27</xdr:row>
      <xdr:rowOff>101750</xdr:rowOff>
    </xdr:from>
    <xdr:to>
      <xdr:col>9</xdr:col>
      <xdr:colOff>321609</xdr:colOff>
      <xdr:row>31</xdr:row>
      <xdr:rowOff>35859</xdr:rowOff>
    </xdr:to>
    <xdr:sp macro="" textlink="">
      <xdr:nvSpPr>
        <xdr:cNvPr id="12" name="TextBox 11">
          <a:hlinkClick xmlns:r="http://schemas.openxmlformats.org/officeDocument/2006/relationships" r:id="rId8"/>
        </xdr:cNvPr>
        <xdr:cNvSpPr txBox="1"/>
      </xdr:nvSpPr>
      <xdr:spPr>
        <a:xfrm>
          <a:off x="4714539" y="4988075"/>
          <a:ext cx="883920" cy="658009"/>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100" b="1"/>
            <a:t>Resilience levels</a:t>
          </a:r>
        </a:p>
      </xdr:txBody>
    </xdr:sp>
    <xdr:clientData/>
  </xdr:twoCellAnchor>
  <xdr:twoCellAnchor>
    <xdr:from>
      <xdr:col>10</xdr:col>
      <xdr:colOff>118766</xdr:colOff>
      <xdr:row>27</xdr:row>
      <xdr:rowOff>98471</xdr:rowOff>
    </xdr:from>
    <xdr:to>
      <xdr:col>11</xdr:col>
      <xdr:colOff>393086</xdr:colOff>
      <xdr:row>31</xdr:row>
      <xdr:rowOff>40200</xdr:rowOff>
    </xdr:to>
    <xdr:sp macro="" textlink="">
      <xdr:nvSpPr>
        <xdr:cNvPr id="13" name="TextBox 12">
          <a:hlinkClick xmlns:r="http://schemas.openxmlformats.org/officeDocument/2006/relationships" r:id="rId9"/>
        </xdr:cNvPr>
        <xdr:cNvSpPr txBox="1"/>
      </xdr:nvSpPr>
      <xdr:spPr>
        <a:xfrm>
          <a:off x="6005216" y="4984796"/>
          <a:ext cx="883920" cy="665629"/>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100" b="1"/>
            <a:t>Graphs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203561</xdr:colOff>
      <xdr:row>0</xdr:row>
      <xdr:rowOff>114300</xdr:rowOff>
    </xdr:from>
    <xdr:to>
      <xdr:col>8</xdr:col>
      <xdr:colOff>775606</xdr:colOff>
      <xdr:row>9</xdr:row>
      <xdr:rowOff>108857</xdr:rowOff>
    </xdr:to>
    <xdr:pic>
      <xdr:nvPicPr>
        <xdr:cNvPr id="3" name="Picture 2" descr="T:\SHARP\SHARP documents and training materials\Outreach &amp; Presentations\SHARP photos\Photos for SHARP document\2.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2168" y="114300"/>
          <a:ext cx="2667545" cy="1709057"/>
        </a:xfrm>
        <a:prstGeom prst="rect">
          <a:avLst/>
        </a:prstGeom>
        <a:noFill/>
        <a:ln>
          <a:noFill/>
        </a:ln>
      </xdr:spPr>
    </xdr:pic>
    <xdr:clientData/>
  </xdr:twoCellAnchor>
  <xdr:twoCellAnchor editAs="oneCell">
    <xdr:from>
      <xdr:col>8</xdr:col>
      <xdr:colOff>898071</xdr:colOff>
      <xdr:row>0</xdr:row>
      <xdr:rowOff>111083</xdr:rowOff>
    </xdr:from>
    <xdr:to>
      <xdr:col>16</xdr:col>
      <xdr:colOff>95249</xdr:colOff>
      <xdr:row>9</xdr:row>
      <xdr:rowOff>136071</xdr:rowOff>
    </xdr:to>
    <xdr:pic>
      <xdr:nvPicPr>
        <xdr:cNvPr id="4" name="Picture 3" descr="T:\SHARP\SHARP documents and training materials\Outreach &amp; Presentations\SHARP photos\SHARP photos for flickr\DSC09775.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12178" y="111083"/>
          <a:ext cx="2898321" cy="1739488"/>
        </a:xfrm>
        <a:prstGeom prst="rect">
          <a:avLst/>
        </a:prstGeom>
        <a:noFill/>
        <a:ln>
          <a:noFill/>
        </a:ln>
      </xdr:spPr>
    </xdr:pic>
    <xdr:clientData/>
  </xdr:twoCellAnchor>
  <xdr:twoCellAnchor editAs="oneCell">
    <xdr:from>
      <xdr:col>16</xdr:col>
      <xdr:colOff>217714</xdr:colOff>
      <xdr:row>0</xdr:row>
      <xdr:rowOff>110833</xdr:rowOff>
    </xdr:from>
    <xdr:to>
      <xdr:col>19</xdr:col>
      <xdr:colOff>654502</xdr:colOff>
      <xdr:row>9</xdr:row>
      <xdr:rowOff>136071</xdr:rowOff>
    </xdr:to>
    <xdr:pic>
      <xdr:nvPicPr>
        <xdr:cNvPr id="5" name="Picture 4" descr="T:\SHARP\SHARP documents and training materials\Outreach &amp; Presentations\SHARP photos\SHARP photos for flickr\DSC09823.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932964" y="110833"/>
          <a:ext cx="2722788" cy="1739738"/>
        </a:xfrm>
        <a:prstGeom prst="rect">
          <a:avLst/>
        </a:prstGeom>
        <a:noFill/>
        <a:ln>
          <a:noFill/>
        </a:ln>
      </xdr:spPr>
    </xdr:pic>
    <xdr:clientData/>
  </xdr:twoCellAnchor>
  <xdr:twoCellAnchor>
    <xdr:from>
      <xdr:col>5</xdr:col>
      <xdr:colOff>203563</xdr:colOff>
      <xdr:row>2</xdr:row>
      <xdr:rowOff>76200</xdr:rowOff>
    </xdr:from>
    <xdr:to>
      <xdr:col>19</xdr:col>
      <xdr:colOff>653143</xdr:colOff>
      <xdr:row>6</xdr:row>
      <xdr:rowOff>60960</xdr:rowOff>
    </xdr:to>
    <xdr:sp macro="" textlink="">
      <xdr:nvSpPr>
        <xdr:cNvPr id="6" name="TextBox 5"/>
        <xdr:cNvSpPr txBox="1"/>
      </xdr:nvSpPr>
      <xdr:spPr>
        <a:xfrm>
          <a:off x="2122170" y="457200"/>
          <a:ext cx="8532223" cy="746760"/>
        </a:xfrm>
        <a:prstGeom prst="rect">
          <a:avLst/>
        </a:prstGeom>
        <a:solidFill>
          <a:schemeClr val="bg1">
            <a:alpha val="7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u="sng">
              <a:solidFill>
                <a:srgbClr val="00B050"/>
              </a:solidFill>
            </a:rPr>
            <a:t>S</a:t>
          </a:r>
          <a:r>
            <a:rPr lang="en-US" sz="1600" b="1">
              <a:solidFill>
                <a:schemeClr val="tx1"/>
              </a:solidFill>
            </a:rPr>
            <a:t>elf-evaluation and </a:t>
          </a:r>
          <a:r>
            <a:rPr lang="en-US" sz="1600" b="1" u="sng">
              <a:solidFill>
                <a:srgbClr val="00B050"/>
              </a:solidFill>
            </a:rPr>
            <a:t>H</a:t>
          </a:r>
          <a:r>
            <a:rPr lang="en-US" sz="1600" b="1">
              <a:solidFill>
                <a:schemeClr val="tx1"/>
              </a:solidFill>
            </a:rPr>
            <a:t>olistic</a:t>
          </a:r>
          <a:r>
            <a:rPr lang="en-US" sz="1600" b="1">
              <a:solidFill>
                <a:schemeClr val="bg1"/>
              </a:solidFill>
            </a:rPr>
            <a:t> </a:t>
          </a:r>
          <a:r>
            <a:rPr lang="en-US" sz="1600" b="1" u="sng">
              <a:solidFill>
                <a:srgbClr val="00B050"/>
              </a:solidFill>
            </a:rPr>
            <a:t>A</a:t>
          </a:r>
          <a:r>
            <a:rPr lang="en-US" sz="1600" b="1">
              <a:solidFill>
                <a:schemeClr val="tx1"/>
              </a:solidFill>
            </a:rPr>
            <a:t>ssessment of </a:t>
          </a:r>
        </a:p>
        <a:p>
          <a:pPr algn="ctr"/>
          <a:r>
            <a:rPr lang="en-US" sz="1600" b="1">
              <a:solidFill>
                <a:schemeClr val="tx1"/>
              </a:solidFill>
            </a:rPr>
            <a:t>climate</a:t>
          </a:r>
          <a:r>
            <a:rPr lang="en-US" sz="1600" b="1">
              <a:solidFill>
                <a:schemeClr val="bg1"/>
              </a:solidFill>
            </a:rPr>
            <a:t> </a:t>
          </a:r>
          <a:r>
            <a:rPr lang="en-US" sz="1600" b="1" u="sng">
              <a:solidFill>
                <a:srgbClr val="00B050"/>
              </a:solidFill>
            </a:rPr>
            <a:t>R</a:t>
          </a:r>
          <a:r>
            <a:rPr lang="en-US" sz="1600" b="1">
              <a:solidFill>
                <a:schemeClr val="tx1"/>
              </a:solidFill>
            </a:rPr>
            <a:t>esilience of farmers and </a:t>
          </a:r>
          <a:r>
            <a:rPr lang="en-US" sz="1600" b="1" u="sng">
              <a:solidFill>
                <a:srgbClr val="00B050"/>
              </a:solidFill>
            </a:rPr>
            <a:t>P</a:t>
          </a:r>
          <a:r>
            <a:rPr lang="en-US" sz="1600" b="1">
              <a:solidFill>
                <a:schemeClr val="tx1"/>
              </a:solidFill>
            </a:rPr>
            <a:t>astoralists</a:t>
          </a:r>
        </a:p>
      </xdr:txBody>
    </xdr:sp>
    <xdr:clientData/>
  </xdr:twoCellAnchor>
  <xdr:twoCellAnchor editAs="oneCell">
    <xdr:from>
      <xdr:col>0</xdr:col>
      <xdr:colOff>148240</xdr:colOff>
      <xdr:row>0</xdr:row>
      <xdr:rowOff>64226</xdr:rowOff>
    </xdr:from>
    <xdr:to>
      <xdr:col>4</xdr:col>
      <xdr:colOff>186418</xdr:colOff>
      <xdr:row>9</xdr:row>
      <xdr:rowOff>87086</xdr:rowOff>
    </xdr:to>
    <xdr:pic>
      <xdr:nvPicPr>
        <xdr:cNvPr id="8" name="Picture 7" descr="Sharp logo.jpg"/>
        <xdr:cNvPicPr/>
      </xdr:nvPicPr>
      <xdr:blipFill>
        <a:blip xmlns:r="http://schemas.openxmlformats.org/officeDocument/2006/relationships" r:embed="rId4" cstate="print"/>
        <a:stretch>
          <a:fillRect/>
        </a:stretch>
      </xdr:blipFill>
      <xdr:spPr>
        <a:xfrm>
          <a:off x="148240" y="64226"/>
          <a:ext cx="1733599" cy="1643842"/>
        </a:xfrm>
        <a:prstGeom prst="ellipse">
          <a:avLst/>
        </a:prstGeom>
      </xdr:spPr>
    </xdr:pic>
    <xdr:clientData/>
  </xdr:twoCellAnchor>
  <xdr:twoCellAnchor editAs="oneCell">
    <xdr:from>
      <xdr:col>19</xdr:col>
      <xdr:colOff>816907</xdr:colOff>
      <xdr:row>2</xdr:row>
      <xdr:rowOff>82006</xdr:rowOff>
    </xdr:from>
    <xdr:to>
      <xdr:col>24</xdr:col>
      <xdr:colOff>244927</xdr:colOff>
      <xdr:row>4</xdr:row>
      <xdr:rowOff>127725</xdr:rowOff>
    </xdr:to>
    <xdr:pic>
      <xdr:nvPicPr>
        <xdr:cNvPr id="9" name="Picture 8"/>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4245" t="17777" r="4980" b="22222"/>
        <a:stretch>
          <a:fillRect/>
        </a:stretch>
      </xdr:blipFill>
      <xdr:spPr>
        <a:xfrm>
          <a:off x="10818157" y="463006"/>
          <a:ext cx="2081413" cy="426719"/>
        </a:xfrm>
        <a:prstGeom prst="rect">
          <a:avLst/>
        </a:prstGeom>
      </xdr:spPr>
    </xdr:pic>
    <xdr:clientData/>
  </xdr:twoCellAnchor>
  <xdr:twoCellAnchor editAs="oneCell">
    <xdr:from>
      <xdr:col>0</xdr:col>
      <xdr:colOff>304800</xdr:colOff>
      <xdr:row>137</xdr:row>
      <xdr:rowOff>168639</xdr:rowOff>
    </xdr:from>
    <xdr:to>
      <xdr:col>2</xdr:col>
      <xdr:colOff>666750</xdr:colOff>
      <xdr:row>142</xdr:row>
      <xdr:rowOff>131179</xdr:rowOff>
    </xdr:to>
    <xdr:pic>
      <xdr:nvPicPr>
        <xdr:cNvPr id="1027"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304800" y="24954421"/>
          <a:ext cx="1027381" cy="973922"/>
        </a:xfrm>
        <a:prstGeom prst="rect">
          <a:avLst/>
        </a:prstGeom>
        <a:noFill/>
      </xdr:spPr>
    </xdr:pic>
    <xdr:clientData/>
  </xdr:twoCellAnchor>
  <xdr:twoCellAnchor editAs="oneCell">
    <xdr:from>
      <xdr:col>0</xdr:col>
      <xdr:colOff>277091</xdr:colOff>
      <xdr:row>101</xdr:row>
      <xdr:rowOff>168233</xdr:rowOff>
    </xdr:from>
    <xdr:to>
      <xdr:col>2</xdr:col>
      <xdr:colOff>666749</xdr:colOff>
      <xdr:row>106</xdr:row>
      <xdr:rowOff>108857</xdr:rowOff>
    </xdr:to>
    <xdr:pic>
      <xdr:nvPicPr>
        <xdr:cNvPr id="18" name="Picture 17"/>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77091" y="19367912"/>
          <a:ext cx="1015587" cy="1001981"/>
        </a:xfrm>
        <a:prstGeom prst="rect">
          <a:avLst/>
        </a:prstGeom>
        <a:noFill/>
        <a:ln>
          <a:noFill/>
        </a:ln>
      </xdr:spPr>
    </xdr:pic>
    <xdr:clientData/>
  </xdr:twoCellAnchor>
  <xdr:twoCellAnchor editAs="oneCell">
    <xdr:from>
      <xdr:col>0</xdr:col>
      <xdr:colOff>207818</xdr:colOff>
      <xdr:row>33</xdr:row>
      <xdr:rowOff>152400</xdr:rowOff>
    </xdr:from>
    <xdr:to>
      <xdr:col>2</xdr:col>
      <xdr:colOff>609600</xdr:colOff>
      <xdr:row>38</xdr:row>
      <xdr:rowOff>163285</xdr:rowOff>
    </xdr:to>
    <xdr:pic>
      <xdr:nvPicPr>
        <xdr:cNvPr id="1029"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207818" y="6357257"/>
          <a:ext cx="1027711" cy="1017814"/>
        </a:xfrm>
        <a:prstGeom prst="rect">
          <a:avLst/>
        </a:prstGeom>
        <a:noFill/>
      </xdr:spPr>
    </xdr:pic>
    <xdr:clientData/>
  </xdr:twoCellAnchor>
  <xdr:twoCellAnchor editAs="oneCell">
    <xdr:from>
      <xdr:col>0</xdr:col>
      <xdr:colOff>290945</xdr:colOff>
      <xdr:row>75</xdr:row>
      <xdr:rowOff>185056</xdr:rowOff>
    </xdr:from>
    <xdr:to>
      <xdr:col>2</xdr:col>
      <xdr:colOff>657225</xdr:colOff>
      <xdr:row>80</xdr:row>
      <xdr:rowOff>130230</xdr:rowOff>
    </xdr:to>
    <xdr:pic>
      <xdr:nvPicPr>
        <xdr:cNvPr id="1031" name="Picture 7"/>
        <xdr:cNvPicPr>
          <a:picLocks noChangeAspect="1" noChangeArrowheads="1"/>
        </xdr:cNvPicPr>
      </xdr:nvPicPr>
      <xdr:blipFill>
        <a:blip xmlns:r="http://schemas.openxmlformats.org/officeDocument/2006/relationships" r:embed="rId9" cstate="print"/>
        <a:srcRect/>
        <a:stretch>
          <a:fillRect/>
        </a:stretch>
      </xdr:blipFill>
      <xdr:spPr bwMode="auto">
        <a:xfrm>
          <a:off x="290945" y="13705113"/>
          <a:ext cx="1023199" cy="999109"/>
        </a:xfrm>
        <a:prstGeom prst="rect">
          <a:avLst/>
        </a:prstGeom>
        <a:noFill/>
      </xdr:spPr>
    </xdr:pic>
    <xdr:clientData/>
  </xdr:twoCellAnchor>
  <xdr:twoCellAnchor editAs="oneCell">
    <xdr:from>
      <xdr:col>0</xdr:col>
      <xdr:colOff>263236</xdr:colOff>
      <xdr:row>166</xdr:row>
      <xdr:rowOff>178131</xdr:rowOff>
    </xdr:from>
    <xdr:to>
      <xdr:col>2</xdr:col>
      <xdr:colOff>628649</xdr:colOff>
      <xdr:row>170</xdr:row>
      <xdr:rowOff>150957</xdr:rowOff>
    </xdr:to>
    <xdr:pic>
      <xdr:nvPicPr>
        <xdr:cNvPr id="1037"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263236" y="27055949"/>
          <a:ext cx="1028203" cy="1014639"/>
        </a:xfrm>
        <a:prstGeom prst="rect">
          <a:avLst/>
        </a:prstGeom>
        <a:noFill/>
      </xdr:spPr>
    </xdr:pic>
    <xdr:clientData/>
  </xdr:twoCellAnchor>
  <xdr:twoCellAnchor editAs="oneCell">
    <xdr:from>
      <xdr:col>0</xdr:col>
      <xdr:colOff>263236</xdr:colOff>
      <xdr:row>14</xdr:row>
      <xdr:rowOff>166255</xdr:rowOff>
    </xdr:from>
    <xdr:to>
      <xdr:col>2</xdr:col>
      <xdr:colOff>666749</xdr:colOff>
      <xdr:row>20</xdr:row>
      <xdr:rowOff>105166</xdr:rowOff>
    </xdr:to>
    <xdr:pic>
      <xdr:nvPicPr>
        <xdr:cNvPr id="1043" name="Picture 19"/>
        <xdr:cNvPicPr>
          <a:picLocks noChangeAspect="1" noChangeArrowheads="1"/>
        </xdr:cNvPicPr>
      </xdr:nvPicPr>
      <xdr:blipFill>
        <a:blip xmlns:r="http://schemas.openxmlformats.org/officeDocument/2006/relationships" r:embed="rId11" cstate="print"/>
        <a:srcRect/>
        <a:stretch>
          <a:fillRect/>
        </a:stretch>
      </xdr:blipFill>
      <xdr:spPr bwMode="auto">
        <a:xfrm>
          <a:off x="263236" y="2687782"/>
          <a:ext cx="1068137" cy="978002"/>
        </a:xfrm>
        <a:prstGeom prst="rect">
          <a:avLst/>
        </a:prstGeom>
        <a:noFill/>
      </xdr:spPr>
    </xdr:pic>
    <xdr:clientData/>
  </xdr:twoCellAnchor>
  <xdr:twoCellAnchor>
    <xdr:from>
      <xdr:col>19</xdr:col>
      <xdr:colOff>832758</xdr:colOff>
      <xdr:row>5</xdr:row>
      <xdr:rowOff>87993</xdr:rowOff>
    </xdr:from>
    <xdr:to>
      <xdr:col>22</xdr:col>
      <xdr:colOff>26557</xdr:colOff>
      <xdr:row>8</xdr:row>
      <xdr:rowOff>154957</xdr:rowOff>
    </xdr:to>
    <xdr:sp macro="" textlink="">
      <xdr:nvSpPr>
        <xdr:cNvPr id="27" name="TextBox 26">
          <a:hlinkClick xmlns:r="http://schemas.openxmlformats.org/officeDocument/2006/relationships" r:id="rId12"/>
        </xdr:cNvPr>
        <xdr:cNvSpPr txBox="1"/>
      </xdr:nvSpPr>
      <xdr:spPr>
        <a:xfrm>
          <a:off x="10153651" y="1040493"/>
          <a:ext cx="935513" cy="638464"/>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600" b="1">
              <a:solidFill>
                <a:schemeClr val="bg1"/>
              </a:solidFill>
            </a:rPr>
            <a:t>Graphs</a:t>
          </a:r>
          <a:r>
            <a:rPr lang="en-US" sz="1600" b="1" baseline="0">
              <a:solidFill>
                <a:schemeClr val="bg1"/>
              </a:solidFill>
            </a:rPr>
            <a:t> </a:t>
          </a:r>
          <a:endParaRPr lang="en-US" sz="1600" b="1">
            <a:solidFill>
              <a:schemeClr val="bg1"/>
            </a:solidFill>
          </a:endParaRPr>
        </a:p>
      </xdr:txBody>
    </xdr:sp>
    <xdr:clientData/>
  </xdr:twoCellAnchor>
  <xdr:twoCellAnchor>
    <xdr:from>
      <xdr:col>23</xdr:col>
      <xdr:colOff>110710</xdr:colOff>
      <xdr:row>5</xdr:row>
      <xdr:rowOff>87993</xdr:rowOff>
    </xdr:from>
    <xdr:to>
      <xdr:col>24</xdr:col>
      <xdr:colOff>231320</xdr:colOff>
      <xdr:row>8</xdr:row>
      <xdr:rowOff>149679</xdr:rowOff>
    </xdr:to>
    <xdr:sp macro="" textlink="">
      <xdr:nvSpPr>
        <xdr:cNvPr id="48" name="TextBox 47">
          <a:hlinkClick xmlns:r="http://schemas.openxmlformats.org/officeDocument/2006/relationships" r:id="rId13"/>
        </xdr:cNvPr>
        <xdr:cNvSpPr txBox="1"/>
      </xdr:nvSpPr>
      <xdr:spPr>
        <a:xfrm>
          <a:off x="11894496" y="1040493"/>
          <a:ext cx="991467" cy="633186"/>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600" b="1">
              <a:solidFill>
                <a:schemeClr val="bg1"/>
              </a:solidFill>
            </a:rPr>
            <a:t>Home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403860</xdr:colOff>
      <xdr:row>0</xdr:row>
      <xdr:rowOff>114300</xdr:rowOff>
    </xdr:from>
    <xdr:to>
      <xdr:col>7</xdr:col>
      <xdr:colOff>68580</xdr:colOff>
      <xdr:row>9</xdr:row>
      <xdr:rowOff>0</xdr:rowOff>
    </xdr:to>
    <xdr:pic>
      <xdr:nvPicPr>
        <xdr:cNvPr id="2" name="Picture 1" descr="T:\SHARP\SHARP documents and training materials\Outreach &amp; Presentations\SHARP photos\Photos for SHARP document\2.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9300" y="114300"/>
          <a:ext cx="2103120" cy="1531620"/>
        </a:xfrm>
        <a:prstGeom prst="rect">
          <a:avLst/>
        </a:prstGeom>
        <a:noFill/>
        <a:ln>
          <a:noFill/>
        </a:ln>
      </xdr:spPr>
    </xdr:pic>
    <xdr:clientData/>
  </xdr:twoCellAnchor>
  <xdr:twoCellAnchor editAs="oneCell">
    <xdr:from>
      <xdr:col>7</xdr:col>
      <xdr:colOff>144780</xdr:colOff>
      <xdr:row>0</xdr:row>
      <xdr:rowOff>114300</xdr:rowOff>
    </xdr:from>
    <xdr:to>
      <xdr:col>10</xdr:col>
      <xdr:colOff>419100</xdr:colOff>
      <xdr:row>9</xdr:row>
      <xdr:rowOff>7620</xdr:rowOff>
    </xdr:to>
    <xdr:pic>
      <xdr:nvPicPr>
        <xdr:cNvPr id="3" name="Picture 2" descr="T:\SHARP\SHARP documents and training materials\Outreach &amp; Presentations\SHARP photos\SHARP photos for flickr\DSC09775.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98620" y="114300"/>
          <a:ext cx="2103120" cy="1539240"/>
        </a:xfrm>
        <a:prstGeom prst="rect">
          <a:avLst/>
        </a:prstGeom>
        <a:noFill/>
        <a:ln>
          <a:noFill/>
        </a:ln>
      </xdr:spPr>
    </xdr:pic>
    <xdr:clientData/>
  </xdr:twoCellAnchor>
  <xdr:twoCellAnchor editAs="oneCell">
    <xdr:from>
      <xdr:col>10</xdr:col>
      <xdr:colOff>510540</xdr:colOff>
      <xdr:row>0</xdr:row>
      <xdr:rowOff>114300</xdr:rowOff>
    </xdr:from>
    <xdr:to>
      <xdr:col>14</xdr:col>
      <xdr:colOff>388620</xdr:colOff>
      <xdr:row>9</xdr:row>
      <xdr:rowOff>15240</xdr:rowOff>
    </xdr:to>
    <xdr:pic>
      <xdr:nvPicPr>
        <xdr:cNvPr id="4" name="Picture 3" descr="T:\SHARP\SHARP documents and training materials\Outreach &amp; Presentations\SHARP photos\SHARP photos for flickr\DSC09823.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393180" y="114300"/>
          <a:ext cx="2316480" cy="1546860"/>
        </a:xfrm>
        <a:prstGeom prst="rect">
          <a:avLst/>
        </a:prstGeom>
        <a:noFill/>
        <a:ln>
          <a:noFill/>
        </a:ln>
      </xdr:spPr>
    </xdr:pic>
    <xdr:clientData/>
  </xdr:twoCellAnchor>
  <xdr:twoCellAnchor editAs="oneCell">
    <xdr:from>
      <xdr:col>1</xdr:col>
      <xdr:colOff>106680</xdr:colOff>
      <xdr:row>0</xdr:row>
      <xdr:rowOff>114300</xdr:rowOff>
    </xdr:from>
    <xdr:to>
      <xdr:col>2</xdr:col>
      <xdr:colOff>563880</xdr:colOff>
      <xdr:row>6</xdr:row>
      <xdr:rowOff>83820</xdr:rowOff>
    </xdr:to>
    <xdr:pic>
      <xdr:nvPicPr>
        <xdr:cNvPr id="5" name="Picture 4" descr="Sharp logo.jpg"/>
        <xdr:cNvPicPr/>
      </xdr:nvPicPr>
      <xdr:blipFill>
        <a:blip xmlns:r="http://schemas.openxmlformats.org/officeDocument/2006/relationships" r:embed="rId4" cstate="print"/>
        <a:stretch>
          <a:fillRect/>
        </a:stretch>
      </xdr:blipFill>
      <xdr:spPr>
        <a:xfrm>
          <a:off x="502920" y="114300"/>
          <a:ext cx="1066800" cy="1066800"/>
        </a:xfrm>
        <a:prstGeom prst="ellipse">
          <a:avLst/>
        </a:prstGeom>
      </xdr:spPr>
    </xdr:pic>
    <xdr:clientData/>
  </xdr:twoCellAnchor>
  <xdr:twoCellAnchor>
    <xdr:from>
      <xdr:col>3</xdr:col>
      <xdr:colOff>411480</xdr:colOff>
      <xdr:row>2</xdr:row>
      <xdr:rowOff>76200</xdr:rowOff>
    </xdr:from>
    <xdr:to>
      <xdr:col>14</xdr:col>
      <xdr:colOff>388620</xdr:colOff>
      <xdr:row>6</xdr:row>
      <xdr:rowOff>60960</xdr:rowOff>
    </xdr:to>
    <xdr:sp macro="" textlink="">
      <xdr:nvSpPr>
        <xdr:cNvPr id="6" name="TextBox 5"/>
        <xdr:cNvSpPr txBox="1"/>
      </xdr:nvSpPr>
      <xdr:spPr>
        <a:xfrm>
          <a:off x="2026920" y="441960"/>
          <a:ext cx="6682740" cy="716280"/>
        </a:xfrm>
        <a:prstGeom prst="rect">
          <a:avLst/>
        </a:prstGeom>
        <a:solidFill>
          <a:schemeClr val="bg1">
            <a:alpha val="7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600" b="1" u="sng">
              <a:solidFill>
                <a:srgbClr val="00B050"/>
              </a:solidFill>
            </a:rPr>
            <a:t>S</a:t>
          </a:r>
          <a:r>
            <a:rPr lang="en-US" sz="1600" b="1">
              <a:solidFill>
                <a:schemeClr val="tx1"/>
              </a:solidFill>
            </a:rPr>
            <a:t>elf-evaluation and </a:t>
          </a:r>
          <a:r>
            <a:rPr lang="en-US" sz="1600" b="1" u="sng">
              <a:solidFill>
                <a:srgbClr val="00B050"/>
              </a:solidFill>
            </a:rPr>
            <a:t>H</a:t>
          </a:r>
          <a:r>
            <a:rPr lang="en-US" sz="1600" b="1">
              <a:solidFill>
                <a:schemeClr val="tx1"/>
              </a:solidFill>
            </a:rPr>
            <a:t>olistic</a:t>
          </a:r>
          <a:r>
            <a:rPr lang="en-US" sz="1600" b="1">
              <a:solidFill>
                <a:schemeClr val="bg1"/>
              </a:solidFill>
            </a:rPr>
            <a:t> </a:t>
          </a:r>
          <a:r>
            <a:rPr lang="en-US" sz="1600" b="1" u="sng">
              <a:solidFill>
                <a:srgbClr val="00B050"/>
              </a:solidFill>
            </a:rPr>
            <a:t>A</a:t>
          </a:r>
          <a:r>
            <a:rPr lang="en-US" sz="1600" b="1">
              <a:solidFill>
                <a:schemeClr val="tx1"/>
              </a:solidFill>
            </a:rPr>
            <a:t>ssessment of </a:t>
          </a:r>
        </a:p>
        <a:p>
          <a:pPr algn="ctr"/>
          <a:r>
            <a:rPr lang="en-US" sz="1600" b="1">
              <a:solidFill>
                <a:schemeClr val="tx1"/>
              </a:solidFill>
            </a:rPr>
            <a:t>climate</a:t>
          </a:r>
          <a:r>
            <a:rPr lang="en-US" sz="1600" b="1">
              <a:solidFill>
                <a:schemeClr val="bg1"/>
              </a:solidFill>
            </a:rPr>
            <a:t> </a:t>
          </a:r>
          <a:r>
            <a:rPr lang="en-US" sz="1600" b="1" u="sng">
              <a:solidFill>
                <a:srgbClr val="00B050"/>
              </a:solidFill>
            </a:rPr>
            <a:t>R</a:t>
          </a:r>
          <a:r>
            <a:rPr lang="en-US" sz="1600" b="1">
              <a:solidFill>
                <a:schemeClr val="tx1"/>
              </a:solidFill>
            </a:rPr>
            <a:t>esilience of farmers and </a:t>
          </a:r>
          <a:r>
            <a:rPr lang="en-US" sz="1600" b="1" u="sng">
              <a:solidFill>
                <a:srgbClr val="00B050"/>
              </a:solidFill>
            </a:rPr>
            <a:t>P</a:t>
          </a:r>
          <a:r>
            <a:rPr lang="en-US" sz="1600" b="1">
              <a:solidFill>
                <a:schemeClr val="tx1"/>
              </a:solidFill>
            </a:rPr>
            <a:t>astoralists</a:t>
          </a:r>
        </a:p>
      </xdr:txBody>
    </xdr:sp>
    <xdr:clientData/>
  </xdr:twoCellAnchor>
  <xdr:twoCellAnchor editAs="oneCell">
    <xdr:from>
      <xdr:col>14</xdr:col>
      <xdr:colOff>587828</xdr:colOff>
      <xdr:row>2</xdr:row>
      <xdr:rowOff>63501</xdr:rowOff>
    </xdr:from>
    <xdr:to>
      <xdr:col>19</xdr:col>
      <xdr:colOff>18011</xdr:colOff>
      <xdr:row>5</xdr:row>
      <xdr:rowOff>29097</xdr:rowOff>
    </xdr:to>
    <xdr:pic>
      <xdr:nvPicPr>
        <xdr:cNvPr id="7" name="Picture 6"/>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4245" t="17777" r="4980" b="22222"/>
        <a:stretch>
          <a:fillRect/>
        </a:stretch>
      </xdr:blipFill>
      <xdr:spPr>
        <a:xfrm>
          <a:off x="8904514" y="433615"/>
          <a:ext cx="2478183" cy="520768"/>
        </a:xfrm>
        <a:prstGeom prst="rect">
          <a:avLst/>
        </a:prstGeom>
      </xdr:spPr>
    </xdr:pic>
    <xdr:clientData/>
  </xdr:twoCellAnchor>
  <xdr:twoCellAnchor editAs="oneCell">
    <xdr:from>
      <xdr:col>0</xdr:col>
      <xdr:colOff>381000</xdr:colOff>
      <xdr:row>32</xdr:row>
      <xdr:rowOff>0</xdr:rowOff>
    </xdr:from>
    <xdr:to>
      <xdr:col>2</xdr:col>
      <xdr:colOff>446314</xdr:colOff>
      <xdr:row>37</xdr:row>
      <xdr:rowOff>1979</xdr:rowOff>
    </xdr:to>
    <xdr:pic>
      <xdr:nvPicPr>
        <xdr:cNvPr id="8"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381000" y="2035629"/>
          <a:ext cx="1066800" cy="1052945"/>
        </a:xfrm>
        <a:prstGeom prst="rect">
          <a:avLst/>
        </a:prstGeom>
        <a:noFill/>
      </xdr:spPr>
    </xdr:pic>
    <xdr:clientData/>
  </xdr:twoCellAnchor>
  <xdr:twoCellAnchor>
    <xdr:from>
      <xdr:col>3</xdr:col>
      <xdr:colOff>1</xdr:colOff>
      <xdr:row>33</xdr:row>
      <xdr:rowOff>114300</xdr:rowOff>
    </xdr:from>
    <xdr:to>
      <xdr:col>11</xdr:col>
      <xdr:colOff>511629</xdr:colOff>
      <xdr:row>49</xdr:row>
      <xdr:rowOff>113803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27712</xdr:colOff>
      <xdr:row>50</xdr:row>
      <xdr:rowOff>152400</xdr:rowOff>
    </xdr:from>
    <xdr:to>
      <xdr:col>2</xdr:col>
      <xdr:colOff>453186</xdr:colOff>
      <xdr:row>55</xdr:row>
      <xdr:rowOff>69866</xdr:rowOff>
    </xdr:to>
    <xdr:pic>
      <xdr:nvPicPr>
        <xdr:cNvPr id="12" name="Picture 7"/>
        <xdr:cNvPicPr>
          <a:picLocks noChangeAspect="1" noChangeArrowheads="1"/>
        </xdr:cNvPicPr>
      </xdr:nvPicPr>
      <xdr:blipFill>
        <a:blip xmlns:r="http://schemas.openxmlformats.org/officeDocument/2006/relationships" r:embed="rId8" cstate="print"/>
        <a:srcRect/>
        <a:stretch>
          <a:fillRect/>
        </a:stretch>
      </xdr:blipFill>
      <xdr:spPr bwMode="auto">
        <a:xfrm>
          <a:off x="429494" y="9060873"/>
          <a:ext cx="1035074" cy="970411"/>
        </a:xfrm>
        <a:prstGeom prst="rect">
          <a:avLst/>
        </a:prstGeom>
        <a:noFill/>
      </xdr:spPr>
    </xdr:pic>
    <xdr:clientData/>
  </xdr:twoCellAnchor>
  <xdr:twoCellAnchor>
    <xdr:from>
      <xdr:col>3</xdr:col>
      <xdr:colOff>1</xdr:colOff>
      <xdr:row>53</xdr:row>
      <xdr:rowOff>13853</xdr:rowOff>
    </xdr:from>
    <xdr:to>
      <xdr:col>9</xdr:col>
      <xdr:colOff>544286</xdr:colOff>
      <xdr:row>69</xdr:row>
      <xdr:rowOff>83127</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590549</xdr:colOff>
      <xdr:row>33</xdr:row>
      <xdr:rowOff>110837</xdr:rowOff>
    </xdr:from>
    <xdr:to>
      <xdr:col>25</xdr:col>
      <xdr:colOff>28575</xdr:colOff>
      <xdr:row>49</xdr:row>
      <xdr:rowOff>124690</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337457</xdr:colOff>
      <xdr:row>11</xdr:row>
      <xdr:rowOff>174172</xdr:rowOff>
    </xdr:from>
    <xdr:to>
      <xdr:col>2</xdr:col>
      <xdr:colOff>404108</xdr:colOff>
      <xdr:row>16</xdr:row>
      <xdr:rowOff>107146</xdr:rowOff>
    </xdr:to>
    <xdr:pic>
      <xdr:nvPicPr>
        <xdr:cNvPr id="15" name="Picture 19"/>
        <xdr:cNvPicPr>
          <a:picLocks noChangeAspect="1" noChangeArrowheads="1"/>
        </xdr:cNvPicPr>
      </xdr:nvPicPr>
      <xdr:blipFill>
        <a:blip xmlns:r="http://schemas.openxmlformats.org/officeDocument/2006/relationships" r:embed="rId11" cstate="print"/>
        <a:srcRect/>
        <a:stretch>
          <a:fillRect/>
        </a:stretch>
      </xdr:blipFill>
      <xdr:spPr bwMode="auto">
        <a:xfrm>
          <a:off x="337457" y="2209801"/>
          <a:ext cx="1068137" cy="978002"/>
        </a:xfrm>
        <a:prstGeom prst="rect">
          <a:avLst/>
        </a:prstGeom>
        <a:noFill/>
      </xdr:spPr>
    </xdr:pic>
    <xdr:clientData/>
  </xdr:twoCellAnchor>
  <xdr:twoCellAnchor>
    <xdr:from>
      <xdr:col>3</xdr:col>
      <xdr:colOff>10885</xdr:colOff>
      <xdr:row>13</xdr:row>
      <xdr:rowOff>152399</xdr:rowOff>
    </xdr:from>
    <xdr:to>
      <xdr:col>9</xdr:col>
      <xdr:colOff>27709</xdr:colOff>
      <xdr:row>31</xdr:row>
      <xdr:rowOff>13854</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180107</xdr:colOff>
      <xdr:row>13</xdr:row>
      <xdr:rowOff>166255</xdr:rowOff>
    </xdr:from>
    <xdr:to>
      <xdr:col>21</xdr:col>
      <xdr:colOff>152398</xdr:colOff>
      <xdr:row>31</xdr:row>
      <xdr:rowOff>7916</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95249</xdr:colOff>
      <xdr:row>53</xdr:row>
      <xdr:rowOff>0</xdr:rowOff>
    </xdr:from>
    <xdr:to>
      <xdr:col>18</xdr:col>
      <xdr:colOff>462643</xdr:colOff>
      <xdr:row>69</xdr:row>
      <xdr:rowOff>69273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xdr:col>
      <xdr:colOff>0</xdr:colOff>
      <xdr:row>71</xdr:row>
      <xdr:rowOff>0</xdr:rowOff>
    </xdr:from>
    <xdr:to>
      <xdr:col>2</xdr:col>
      <xdr:colOff>443345</xdr:colOff>
      <xdr:row>75</xdr:row>
      <xdr:rowOff>136567</xdr:rowOff>
    </xdr:to>
    <xdr:pic>
      <xdr:nvPicPr>
        <xdr:cNvPr id="19" name="Picture 18"/>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01782" y="14284036"/>
          <a:ext cx="1052945" cy="995549"/>
        </a:xfrm>
        <a:prstGeom prst="rect">
          <a:avLst/>
        </a:prstGeom>
        <a:noFill/>
        <a:ln>
          <a:noFill/>
        </a:ln>
      </xdr:spPr>
    </xdr:pic>
    <xdr:clientData/>
  </xdr:twoCellAnchor>
  <xdr:twoCellAnchor>
    <xdr:from>
      <xdr:col>3</xdr:col>
      <xdr:colOff>0</xdr:colOff>
      <xdr:row>73</xdr:row>
      <xdr:rowOff>0</xdr:rowOff>
    </xdr:from>
    <xdr:to>
      <xdr:col>11</xdr:col>
      <xdr:colOff>249382</xdr:colOff>
      <xdr:row>88</xdr:row>
      <xdr:rowOff>41564</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360221</xdr:colOff>
      <xdr:row>73</xdr:row>
      <xdr:rowOff>13854</xdr:rowOff>
    </xdr:from>
    <xdr:to>
      <xdr:col>26</xdr:col>
      <xdr:colOff>374072</xdr:colOff>
      <xdr:row>88</xdr:row>
      <xdr:rowOff>55417</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xdr:col>
      <xdr:colOff>10885</xdr:colOff>
      <xdr:row>89</xdr:row>
      <xdr:rowOff>21772</xdr:rowOff>
    </xdr:from>
    <xdr:to>
      <xdr:col>10</xdr:col>
      <xdr:colOff>193963</xdr:colOff>
      <xdr:row>104</xdr:row>
      <xdr:rowOff>63335</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xdr:col>
      <xdr:colOff>360218</xdr:colOff>
      <xdr:row>89</xdr:row>
      <xdr:rowOff>35627</xdr:rowOff>
    </xdr:from>
    <xdr:to>
      <xdr:col>26</xdr:col>
      <xdr:colOff>364175</xdr:colOff>
      <xdr:row>104</xdr:row>
      <xdr:rowOff>79169</xdr:rowOff>
    </xdr:to>
    <xdr:graphicFrame macro="">
      <xdr:nvGraphicFramePr>
        <xdr:cNvPr id="23" name="Chart 2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xdr:col>
      <xdr:colOff>41563</xdr:colOff>
      <xdr:row>105</xdr:row>
      <xdr:rowOff>69273</xdr:rowOff>
    </xdr:from>
    <xdr:to>
      <xdr:col>10</xdr:col>
      <xdr:colOff>221672</xdr:colOff>
      <xdr:row>121</xdr:row>
      <xdr:rowOff>55418</xdr:rowOff>
    </xdr:to>
    <xdr:graphicFrame macro="">
      <xdr:nvGraphicFramePr>
        <xdr:cNvPr id="24" name="Chart 2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332509</xdr:colOff>
      <xdr:row>105</xdr:row>
      <xdr:rowOff>79169</xdr:rowOff>
    </xdr:from>
    <xdr:to>
      <xdr:col>26</xdr:col>
      <xdr:colOff>346362</xdr:colOff>
      <xdr:row>121</xdr:row>
      <xdr:rowOff>69273</xdr:rowOff>
    </xdr:to>
    <xdr:graphicFrame macro="">
      <xdr:nvGraphicFramePr>
        <xdr:cNvPr id="25" name="Chart 2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0</xdr:col>
      <xdr:colOff>374073</xdr:colOff>
      <xdr:row>123</xdr:row>
      <xdr:rowOff>166254</xdr:rowOff>
    </xdr:from>
    <xdr:to>
      <xdr:col>2</xdr:col>
      <xdr:colOff>488047</xdr:colOff>
      <xdr:row>128</xdr:row>
      <xdr:rowOff>124689</xdr:rowOff>
    </xdr:to>
    <xdr:pic>
      <xdr:nvPicPr>
        <xdr:cNvPr id="26"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374073" y="22513636"/>
          <a:ext cx="1125356" cy="1066799"/>
        </a:xfrm>
        <a:prstGeom prst="rect">
          <a:avLst/>
        </a:prstGeom>
        <a:noFill/>
      </xdr:spPr>
    </xdr:pic>
    <xdr:clientData/>
  </xdr:twoCellAnchor>
  <xdr:twoCellAnchor>
    <xdr:from>
      <xdr:col>10</xdr:col>
      <xdr:colOff>471055</xdr:colOff>
      <xdr:row>142</xdr:row>
      <xdr:rowOff>-1</xdr:rowOff>
    </xdr:from>
    <xdr:to>
      <xdr:col>26</xdr:col>
      <xdr:colOff>568036</xdr:colOff>
      <xdr:row>158</xdr:row>
      <xdr:rowOff>27710</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xdr:col>
      <xdr:colOff>41563</xdr:colOff>
      <xdr:row>142</xdr:row>
      <xdr:rowOff>-1</xdr:rowOff>
    </xdr:from>
    <xdr:to>
      <xdr:col>10</xdr:col>
      <xdr:colOff>263236</xdr:colOff>
      <xdr:row>158</xdr:row>
      <xdr:rowOff>41563</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18</xdr:col>
      <xdr:colOff>457200</xdr:colOff>
      <xdr:row>126</xdr:row>
      <xdr:rowOff>13855</xdr:rowOff>
    </xdr:from>
    <xdr:to>
      <xdr:col>26</xdr:col>
      <xdr:colOff>568036</xdr:colOff>
      <xdr:row>141</xdr:row>
      <xdr:rowOff>55418</xdr:rowOff>
    </xdr:to>
    <xdr:graphicFrame macro="">
      <xdr:nvGraphicFramePr>
        <xdr:cNvPr id="29" name="Chart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10</xdr:col>
      <xdr:colOff>457200</xdr:colOff>
      <xdr:row>126</xdr:row>
      <xdr:rowOff>0</xdr:rowOff>
    </xdr:from>
    <xdr:to>
      <xdr:col>18</xdr:col>
      <xdr:colOff>304800</xdr:colOff>
      <xdr:row>141</xdr:row>
      <xdr:rowOff>41563</xdr:rowOff>
    </xdr:to>
    <xdr:graphicFrame macro="">
      <xdr:nvGraphicFramePr>
        <xdr:cNvPr id="30" name="Chart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41564</xdr:colOff>
      <xdr:row>126</xdr:row>
      <xdr:rowOff>13854</xdr:rowOff>
    </xdr:from>
    <xdr:to>
      <xdr:col>10</xdr:col>
      <xdr:colOff>277091</xdr:colOff>
      <xdr:row>141</xdr:row>
      <xdr:rowOff>55417</xdr:rowOff>
    </xdr:to>
    <xdr:graphicFrame macro="">
      <xdr:nvGraphicFramePr>
        <xdr:cNvPr id="31" name="Chart 3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editAs="oneCell">
    <xdr:from>
      <xdr:col>0</xdr:col>
      <xdr:colOff>326572</xdr:colOff>
      <xdr:row>177</xdr:row>
      <xdr:rowOff>179120</xdr:rowOff>
    </xdr:from>
    <xdr:to>
      <xdr:col>2</xdr:col>
      <xdr:colOff>364175</xdr:colOff>
      <xdr:row>182</xdr:row>
      <xdr:rowOff>154669</xdr:rowOff>
    </xdr:to>
    <xdr:pic>
      <xdr:nvPicPr>
        <xdr:cNvPr id="32" name="Picture 13"/>
        <xdr:cNvPicPr>
          <a:picLocks noChangeAspect="1" noChangeArrowheads="1"/>
        </xdr:cNvPicPr>
      </xdr:nvPicPr>
      <xdr:blipFill>
        <a:blip xmlns:r="http://schemas.openxmlformats.org/officeDocument/2006/relationships" r:embed="rId28" cstate="print"/>
        <a:srcRect/>
        <a:stretch>
          <a:fillRect/>
        </a:stretch>
      </xdr:blipFill>
      <xdr:spPr bwMode="auto">
        <a:xfrm>
          <a:off x="326572" y="31951799"/>
          <a:ext cx="1003710" cy="1050513"/>
        </a:xfrm>
        <a:prstGeom prst="rect">
          <a:avLst/>
        </a:prstGeom>
        <a:noFill/>
      </xdr:spPr>
    </xdr:pic>
    <xdr:clientData/>
  </xdr:twoCellAnchor>
  <xdr:twoCellAnchor>
    <xdr:from>
      <xdr:col>15</xdr:col>
      <xdr:colOff>-1</xdr:colOff>
      <xdr:row>6</xdr:row>
      <xdr:rowOff>0</xdr:rowOff>
    </xdr:from>
    <xdr:to>
      <xdr:col>16</xdr:col>
      <xdr:colOff>521524</xdr:colOff>
      <xdr:row>9</xdr:row>
      <xdr:rowOff>55418</xdr:rowOff>
    </xdr:to>
    <xdr:sp macro="" textlink="">
      <xdr:nvSpPr>
        <xdr:cNvPr id="33" name="TextBox 32">
          <a:hlinkClick xmlns:r="http://schemas.openxmlformats.org/officeDocument/2006/relationships" r:id="rId29"/>
        </xdr:cNvPr>
        <xdr:cNvSpPr txBox="1"/>
      </xdr:nvSpPr>
      <xdr:spPr>
        <a:xfrm>
          <a:off x="8926285" y="1110343"/>
          <a:ext cx="1131125" cy="610589"/>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600" b="1">
              <a:solidFill>
                <a:schemeClr val="bg1"/>
              </a:solidFill>
            </a:rPr>
            <a:t>Home</a:t>
          </a:r>
        </a:p>
      </xdr:txBody>
    </xdr:sp>
    <xdr:clientData/>
  </xdr:twoCellAnchor>
  <xdr:twoCellAnchor>
    <xdr:from>
      <xdr:col>17</xdr:col>
      <xdr:colOff>96981</xdr:colOff>
      <xdr:row>6</xdr:row>
      <xdr:rowOff>0</xdr:rowOff>
    </xdr:from>
    <xdr:to>
      <xdr:col>18</xdr:col>
      <xdr:colOff>595745</xdr:colOff>
      <xdr:row>9</xdr:row>
      <xdr:rowOff>69273</xdr:rowOff>
    </xdr:to>
    <xdr:sp macro="" textlink="">
      <xdr:nvSpPr>
        <xdr:cNvPr id="34" name="TextBox 33">
          <a:hlinkClick xmlns:r="http://schemas.openxmlformats.org/officeDocument/2006/relationships" r:id="rId30"/>
        </xdr:cNvPr>
        <xdr:cNvSpPr txBox="1"/>
      </xdr:nvSpPr>
      <xdr:spPr>
        <a:xfrm>
          <a:off x="10252363" y="1080655"/>
          <a:ext cx="1108364" cy="609600"/>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400" b="1">
              <a:solidFill>
                <a:schemeClr val="bg1"/>
              </a:solidFill>
            </a:rPr>
            <a:t>Descriptive</a:t>
          </a:r>
          <a:r>
            <a:rPr lang="en-US" sz="1400" b="1" baseline="0">
              <a:solidFill>
                <a:schemeClr val="bg1"/>
              </a:solidFill>
            </a:rPr>
            <a:t> statistics</a:t>
          </a:r>
          <a:endParaRPr lang="en-US" sz="1400" b="1">
            <a:solidFill>
              <a:schemeClr val="bg1"/>
            </a:solidFill>
          </a:endParaRPr>
        </a:p>
      </xdr:txBody>
    </xdr:sp>
    <xdr:clientData/>
  </xdr:twoCellAnchor>
  <xdr:twoCellAnchor>
    <xdr:from>
      <xdr:col>3</xdr:col>
      <xdr:colOff>0</xdr:colOff>
      <xdr:row>179</xdr:row>
      <xdr:rowOff>138545</xdr:rowOff>
    </xdr:from>
    <xdr:to>
      <xdr:col>10</xdr:col>
      <xdr:colOff>304800</xdr:colOff>
      <xdr:row>196</xdr:row>
      <xdr:rowOff>55419</xdr:rowOff>
    </xdr:to>
    <xdr:graphicFrame macro="">
      <xdr:nvGraphicFramePr>
        <xdr:cNvPr id="36" name="Chart 3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10</xdr:col>
      <xdr:colOff>512617</xdr:colOff>
      <xdr:row>179</xdr:row>
      <xdr:rowOff>138545</xdr:rowOff>
    </xdr:from>
    <xdr:to>
      <xdr:col>26</xdr:col>
      <xdr:colOff>530678</xdr:colOff>
      <xdr:row>196</xdr:row>
      <xdr:rowOff>69273</xdr:rowOff>
    </xdr:to>
    <xdr:graphicFrame macro="">
      <xdr:nvGraphicFramePr>
        <xdr:cNvPr id="37" name="Chart 3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xdr:col>
      <xdr:colOff>13854</xdr:colOff>
      <xdr:row>197</xdr:row>
      <xdr:rowOff>41565</xdr:rowOff>
    </xdr:from>
    <xdr:to>
      <xdr:col>10</xdr:col>
      <xdr:colOff>318654</xdr:colOff>
      <xdr:row>212</xdr:row>
      <xdr:rowOff>83128</xdr:rowOff>
    </xdr:to>
    <xdr:graphicFrame macro="">
      <xdr:nvGraphicFramePr>
        <xdr:cNvPr id="38" name="Chart 3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3</xdr:col>
      <xdr:colOff>13606</xdr:colOff>
      <xdr:row>158</xdr:row>
      <xdr:rowOff>122464</xdr:rowOff>
    </xdr:from>
    <xdr:to>
      <xdr:col>27</xdr:col>
      <xdr:colOff>-1</xdr:colOff>
      <xdr:row>177</xdr:row>
      <xdr:rowOff>13606</xdr:rowOff>
    </xdr:to>
    <xdr:graphicFrame macro="">
      <xdr:nvGraphicFramePr>
        <xdr:cNvPr id="39" name="Chart 3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18</xdr:col>
      <xdr:colOff>571501</xdr:colOff>
      <xdr:row>52</xdr:row>
      <xdr:rowOff>186416</xdr:rowOff>
    </xdr:from>
    <xdr:to>
      <xdr:col>26</xdr:col>
      <xdr:colOff>544285</xdr:colOff>
      <xdr:row>69</xdr:row>
      <xdr:rowOff>95249</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0.01818</cdr:x>
      <cdr:y>0.02326</cdr:y>
    </cdr:from>
    <cdr:to>
      <cdr:x>0.98485</cdr:x>
      <cdr:y>0.23721</cdr:y>
    </cdr:to>
    <cdr:sp macro="" textlink="">
      <cdr:nvSpPr>
        <cdr:cNvPr id="2" name="TextBox 1"/>
        <cdr:cNvSpPr txBox="1"/>
      </cdr:nvSpPr>
      <cdr:spPr>
        <a:xfrm xmlns:a="http://schemas.openxmlformats.org/drawingml/2006/main">
          <a:off x="83127" y="69272"/>
          <a:ext cx="4419600" cy="6373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rtl="0"/>
          <a:r>
            <a:rPr lang="en-US" sz="1100" b="1" i="0" baseline="0">
              <a:latin typeface="+mn-lt"/>
              <a:ea typeface="+mn-ea"/>
              <a:cs typeface="+mn-cs"/>
            </a:rPr>
            <a:t>Awareness of policies and programmes</a:t>
          </a:r>
          <a:endParaRPr lang="en-US"/>
        </a:p>
        <a:p xmlns:a="http://schemas.openxmlformats.org/drawingml/2006/main">
          <a:pPr rtl="0" fontAlgn="base"/>
          <a:r>
            <a:rPr lang="en-US" sz="1100" b="0" i="0" baseline="0">
              <a:latin typeface="+mn-lt"/>
              <a:ea typeface="+mn-ea"/>
              <a:cs typeface="+mn-cs"/>
            </a:rPr>
            <a:t>Share of people aware about policies related to climate change and sustainable agriculture</a:t>
          </a:r>
        </a:p>
        <a:p xmlns:a="http://schemas.openxmlformats.org/drawingml/2006/main">
          <a:endParaRPr lang="en-US" sz="1100"/>
        </a:p>
      </cdr:txBody>
    </cdr:sp>
  </cdr:relSizeAnchor>
</c:userShapes>
</file>

<file path=xl/drawings/drawing6.xml><?xml version="1.0" encoding="utf-8"?>
<c:userShapes xmlns:c="http://schemas.openxmlformats.org/drawingml/2006/chart">
  <cdr:relSizeAnchor xmlns:cdr="http://schemas.openxmlformats.org/drawingml/2006/chartDrawing">
    <cdr:from>
      <cdr:x>0.07887</cdr:x>
      <cdr:y>0.82558</cdr:y>
    </cdr:from>
    <cdr:to>
      <cdr:x>0.14314</cdr:x>
      <cdr:y>0.93411</cdr:y>
    </cdr:to>
    <cdr:sp macro="" textlink="">
      <cdr:nvSpPr>
        <cdr:cNvPr id="2" name="TextBox 1"/>
        <cdr:cNvSpPr txBox="1"/>
      </cdr:nvSpPr>
      <cdr:spPr>
        <a:xfrm xmlns:a="http://schemas.openxmlformats.org/drawingml/2006/main">
          <a:off x="1102178" y="2898321"/>
          <a:ext cx="898071"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b="1"/>
            <a:t>Health care</a:t>
          </a:r>
        </a:p>
      </cdr:txBody>
    </cdr:sp>
  </cdr:relSizeAnchor>
  <cdr:relSizeAnchor xmlns:cdr="http://schemas.openxmlformats.org/drawingml/2006/chartDrawing">
    <cdr:from>
      <cdr:x>0.23174</cdr:x>
      <cdr:y>0.83721</cdr:y>
    </cdr:from>
    <cdr:to>
      <cdr:x>0.32327</cdr:x>
      <cdr:y>0.94574</cdr:y>
    </cdr:to>
    <cdr:sp macro="" textlink="">
      <cdr:nvSpPr>
        <cdr:cNvPr id="3" name="TextBox 1"/>
        <cdr:cNvSpPr txBox="1"/>
      </cdr:nvSpPr>
      <cdr:spPr>
        <a:xfrm xmlns:a="http://schemas.openxmlformats.org/drawingml/2006/main">
          <a:off x="3238500" y="2939143"/>
          <a:ext cx="1279071" cy="381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t>Major purchases</a:t>
          </a:r>
        </a:p>
      </cdr:txBody>
    </cdr:sp>
  </cdr:relSizeAnchor>
  <cdr:relSizeAnchor xmlns:cdr="http://schemas.openxmlformats.org/drawingml/2006/chartDrawing">
    <cdr:from>
      <cdr:x>0.3963</cdr:x>
      <cdr:y>0.83721</cdr:y>
    </cdr:from>
    <cdr:to>
      <cdr:x>0.50146</cdr:x>
      <cdr:y>0.94574</cdr:y>
    </cdr:to>
    <cdr:sp macro="" textlink="">
      <cdr:nvSpPr>
        <cdr:cNvPr id="4" name="TextBox 1"/>
        <cdr:cNvSpPr txBox="1"/>
      </cdr:nvSpPr>
      <cdr:spPr>
        <a:xfrm xmlns:a="http://schemas.openxmlformats.org/drawingml/2006/main">
          <a:off x="5538107" y="2939143"/>
          <a:ext cx="1469572" cy="381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t>Daily</a:t>
          </a:r>
          <a:r>
            <a:rPr lang="en-US" sz="1100" b="1" baseline="0"/>
            <a:t> purchases</a:t>
          </a:r>
          <a:endParaRPr lang="en-US" sz="1100" b="1"/>
        </a:p>
      </cdr:txBody>
    </cdr:sp>
  </cdr:relSizeAnchor>
  <cdr:relSizeAnchor xmlns:cdr="http://schemas.openxmlformats.org/drawingml/2006/chartDrawing">
    <cdr:from>
      <cdr:x>0.55794</cdr:x>
      <cdr:y>0.83333</cdr:y>
    </cdr:from>
    <cdr:to>
      <cdr:x>0.64849</cdr:x>
      <cdr:y>0.94186</cdr:y>
    </cdr:to>
    <cdr:sp macro="" textlink="">
      <cdr:nvSpPr>
        <cdr:cNvPr id="5" name="TextBox 1"/>
        <cdr:cNvSpPr txBox="1"/>
      </cdr:nvSpPr>
      <cdr:spPr>
        <a:xfrm xmlns:a="http://schemas.openxmlformats.org/drawingml/2006/main">
          <a:off x="7796893" y="2925536"/>
          <a:ext cx="1265465" cy="381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t>Visit to relatives</a:t>
          </a:r>
        </a:p>
      </cdr:txBody>
    </cdr:sp>
  </cdr:relSizeAnchor>
  <cdr:relSizeAnchor xmlns:cdr="http://schemas.openxmlformats.org/drawingml/2006/chartDrawing">
    <cdr:from>
      <cdr:x>0.70302</cdr:x>
      <cdr:y>0.82946</cdr:y>
    </cdr:from>
    <cdr:to>
      <cdr:x>0.81792</cdr:x>
      <cdr:y>0.93798</cdr:y>
    </cdr:to>
    <cdr:sp macro="" textlink="">
      <cdr:nvSpPr>
        <cdr:cNvPr id="6" name="TextBox 1"/>
        <cdr:cNvSpPr txBox="1"/>
      </cdr:nvSpPr>
      <cdr:spPr>
        <a:xfrm xmlns:a="http://schemas.openxmlformats.org/drawingml/2006/main">
          <a:off x="9824358" y="2911929"/>
          <a:ext cx="1605643" cy="381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t>Partner's</a:t>
          </a:r>
          <a:r>
            <a:rPr lang="en-US" sz="1100" b="1" baseline="0"/>
            <a:t> eanings</a:t>
          </a:r>
          <a:endParaRPr lang="en-US" sz="1100" b="1"/>
        </a:p>
      </cdr:txBody>
    </cdr:sp>
  </cdr:relSizeAnchor>
  <cdr:relSizeAnchor xmlns:cdr="http://schemas.openxmlformats.org/drawingml/2006/chartDrawing">
    <cdr:from>
      <cdr:x>0.86952</cdr:x>
      <cdr:y>0.83333</cdr:y>
    </cdr:from>
    <cdr:to>
      <cdr:x>0.98247</cdr:x>
      <cdr:y>0.94186</cdr:y>
    </cdr:to>
    <cdr:sp macro="" textlink="">
      <cdr:nvSpPr>
        <cdr:cNvPr id="7" name="TextBox 1"/>
        <cdr:cNvSpPr txBox="1"/>
      </cdr:nvSpPr>
      <cdr:spPr>
        <a:xfrm xmlns:a="http://schemas.openxmlformats.org/drawingml/2006/main">
          <a:off x="12151179" y="2925535"/>
          <a:ext cx="1578429" cy="3810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t>Respondent's</a:t>
          </a:r>
          <a:r>
            <a:rPr lang="en-US" sz="1100" b="1" baseline="0"/>
            <a:t> earnings</a:t>
          </a:r>
          <a:endParaRPr lang="en-US" sz="1100" b="1"/>
        </a:p>
      </cdr:txBody>
    </cdr:sp>
  </cdr:relSizeAnchor>
</c:userShapes>
</file>

<file path=xl/drawings/drawing7.xml><?xml version="1.0" encoding="utf-8"?>
<xdr:wsDr xmlns:xdr="http://schemas.openxmlformats.org/drawingml/2006/spreadsheetDrawing" xmlns:a="http://schemas.openxmlformats.org/drawingml/2006/main">
  <xdr:twoCellAnchor>
    <xdr:from>
      <xdr:col>1</xdr:col>
      <xdr:colOff>293914</xdr:colOff>
      <xdr:row>0</xdr:row>
      <xdr:rowOff>21771</xdr:rowOff>
    </xdr:from>
    <xdr:to>
      <xdr:col>4</xdr:col>
      <xdr:colOff>664029</xdr:colOff>
      <xdr:row>10</xdr:row>
      <xdr:rowOff>0</xdr:rowOff>
    </xdr:to>
    <xdr:sp macro="" textlink="">
      <xdr:nvSpPr>
        <xdr:cNvPr id="2" name="Rectangle 1"/>
        <xdr:cNvSpPr/>
      </xdr:nvSpPr>
      <xdr:spPr>
        <a:xfrm>
          <a:off x="903514" y="21771"/>
          <a:ext cx="1764575" cy="1807029"/>
        </a:xfrm>
        <a:prstGeom prst="rect">
          <a:avLst/>
        </a:prstGeom>
        <a:solidFill>
          <a:schemeClr val="bg1">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4</xdr:col>
      <xdr:colOff>928255</xdr:colOff>
      <xdr:row>0</xdr:row>
      <xdr:rowOff>58882</xdr:rowOff>
    </xdr:from>
    <xdr:to>
      <xdr:col>6</xdr:col>
      <xdr:colOff>775854</xdr:colOff>
      <xdr:row>9</xdr:row>
      <xdr:rowOff>110836</xdr:rowOff>
    </xdr:to>
    <xdr:pic>
      <xdr:nvPicPr>
        <xdr:cNvPr id="3" name="Picture 2" descr="T:\SHARP\SHARP documents and training materials\Outreach &amp; Presentations\SHARP photos\Photos for SHARP document\2.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37164" y="58882"/>
          <a:ext cx="2299854" cy="1672936"/>
        </a:xfrm>
        <a:prstGeom prst="rect">
          <a:avLst/>
        </a:prstGeom>
        <a:noFill/>
        <a:ln>
          <a:noFill/>
        </a:ln>
      </xdr:spPr>
    </xdr:pic>
    <xdr:clientData/>
  </xdr:twoCellAnchor>
  <xdr:twoCellAnchor editAs="oneCell">
    <xdr:from>
      <xdr:col>7</xdr:col>
      <xdr:colOff>193964</xdr:colOff>
      <xdr:row>0</xdr:row>
      <xdr:rowOff>45028</xdr:rowOff>
    </xdr:from>
    <xdr:to>
      <xdr:col>8</xdr:col>
      <xdr:colOff>1302328</xdr:colOff>
      <xdr:row>9</xdr:row>
      <xdr:rowOff>96982</xdr:rowOff>
    </xdr:to>
    <xdr:pic>
      <xdr:nvPicPr>
        <xdr:cNvPr id="4" name="Picture 3" descr="T:\SHARP\SHARP documents and training materials\Outreach &amp; Presentations\SHARP photos\SHARP photos for flickr\DSC09775.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278582" y="45028"/>
          <a:ext cx="2382982" cy="1672936"/>
        </a:xfrm>
        <a:prstGeom prst="rect">
          <a:avLst/>
        </a:prstGeom>
        <a:noFill/>
        <a:ln>
          <a:noFill/>
        </a:ln>
      </xdr:spPr>
    </xdr:pic>
    <xdr:clientData/>
  </xdr:twoCellAnchor>
  <xdr:twoCellAnchor editAs="oneCell">
    <xdr:from>
      <xdr:col>8</xdr:col>
      <xdr:colOff>1343890</xdr:colOff>
      <xdr:row>0</xdr:row>
      <xdr:rowOff>46016</xdr:rowOff>
    </xdr:from>
    <xdr:to>
      <xdr:col>10</xdr:col>
      <xdr:colOff>960294</xdr:colOff>
      <xdr:row>9</xdr:row>
      <xdr:rowOff>105887</xdr:rowOff>
    </xdr:to>
    <xdr:pic>
      <xdr:nvPicPr>
        <xdr:cNvPr id="5" name="Picture 4" descr="T:\SHARP\SHARP documents and training materials\Outreach &amp; Presentations\SHARP photos\SHARP photos for flickr\DSC09823.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03126" y="46016"/>
          <a:ext cx="2396837" cy="1680853"/>
        </a:xfrm>
        <a:prstGeom prst="rect">
          <a:avLst/>
        </a:prstGeom>
        <a:noFill/>
        <a:ln>
          <a:noFill/>
        </a:ln>
      </xdr:spPr>
    </xdr:pic>
    <xdr:clientData/>
  </xdr:twoCellAnchor>
  <xdr:twoCellAnchor>
    <xdr:from>
      <xdr:col>4</xdr:col>
      <xdr:colOff>928255</xdr:colOff>
      <xdr:row>2</xdr:row>
      <xdr:rowOff>76200</xdr:rowOff>
    </xdr:from>
    <xdr:to>
      <xdr:col>10</xdr:col>
      <xdr:colOff>983673</xdr:colOff>
      <xdr:row>6</xdr:row>
      <xdr:rowOff>60960</xdr:rowOff>
    </xdr:to>
    <xdr:sp macro="" textlink="">
      <xdr:nvSpPr>
        <xdr:cNvPr id="6" name="TextBox 5"/>
        <xdr:cNvSpPr txBox="1"/>
      </xdr:nvSpPr>
      <xdr:spPr>
        <a:xfrm>
          <a:off x="2937164" y="436418"/>
          <a:ext cx="7287491" cy="705197"/>
        </a:xfrm>
        <a:prstGeom prst="rect">
          <a:avLst/>
        </a:prstGeom>
        <a:solidFill>
          <a:schemeClr val="bg1">
            <a:alpha val="7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800" b="1" u="sng">
              <a:solidFill>
                <a:srgbClr val="00B050"/>
              </a:solidFill>
            </a:rPr>
            <a:t>S</a:t>
          </a:r>
          <a:r>
            <a:rPr lang="en-US" sz="1800" b="1">
              <a:solidFill>
                <a:schemeClr val="tx1"/>
              </a:solidFill>
            </a:rPr>
            <a:t>elf-evaluation and </a:t>
          </a:r>
          <a:r>
            <a:rPr lang="en-US" sz="1800" b="1" u="sng">
              <a:solidFill>
                <a:srgbClr val="00B050"/>
              </a:solidFill>
            </a:rPr>
            <a:t>H</a:t>
          </a:r>
          <a:r>
            <a:rPr lang="en-US" sz="1800" b="1">
              <a:solidFill>
                <a:schemeClr val="tx1"/>
              </a:solidFill>
            </a:rPr>
            <a:t>olistic</a:t>
          </a:r>
          <a:r>
            <a:rPr lang="en-US" sz="1800" b="1">
              <a:solidFill>
                <a:schemeClr val="bg1"/>
              </a:solidFill>
            </a:rPr>
            <a:t> </a:t>
          </a:r>
          <a:r>
            <a:rPr lang="en-US" sz="1800" b="1" u="sng">
              <a:solidFill>
                <a:srgbClr val="00B050"/>
              </a:solidFill>
            </a:rPr>
            <a:t>A</a:t>
          </a:r>
          <a:r>
            <a:rPr lang="en-US" sz="1800" b="1">
              <a:solidFill>
                <a:schemeClr val="tx1"/>
              </a:solidFill>
            </a:rPr>
            <a:t>ssessment of </a:t>
          </a:r>
        </a:p>
        <a:p>
          <a:pPr algn="ctr"/>
          <a:r>
            <a:rPr lang="en-US" sz="1800" b="1">
              <a:solidFill>
                <a:schemeClr val="tx1"/>
              </a:solidFill>
            </a:rPr>
            <a:t>climate</a:t>
          </a:r>
          <a:r>
            <a:rPr lang="en-US" sz="1800" b="1">
              <a:solidFill>
                <a:schemeClr val="bg1"/>
              </a:solidFill>
            </a:rPr>
            <a:t> </a:t>
          </a:r>
          <a:r>
            <a:rPr lang="en-US" sz="1800" b="1" u="sng">
              <a:solidFill>
                <a:srgbClr val="00B050"/>
              </a:solidFill>
            </a:rPr>
            <a:t>R</a:t>
          </a:r>
          <a:r>
            <a:rPr lang="en-US" sz="1800" b="1">
              <a:solidFill>
                <a:schemeClr val="tx1"/>
              </a:solidFill>
            </a:rPr>
            <a:t>esilience of farmers and </a:t>
          </a:r>
          <a:r>
            <a:rPr lang="en-US" sz="1800" b="1" u="sng">
              <a:solidFill>
                <a:srgbClr val="00B050"/>
              </a:solidFill>
            </a:rPr>
            <a:t>P</a:t>
          </a:r>
          <a:r>
            <a:rPr lang="en-US" sz="1800" b="1">
              <a:solidFill>
                <a:schemeClr val="tx1"/>
              </a:solidFill>
            </a:rPr>
            <a:t>astoralists</a:t>
          </a:r>
        </a:p>
      </xdr:txBody>
    </xdr:sp>
    <xdr:clientData/>
  </xdr:twoCellAnchor>
  <xdr:twoCellAnchor editAs="oneCell">
    <xdr:from>
      <xdr:col>2</xdr:col>
      <xdr:colOff>37406</xdr:colOff>
      <xdr:row>0</xdr:row>
      <xdr:rowOff>114301</xdr:rowOff>
    </xdr:from>
    <xdr:to>
      <xdr:col>4</xdr:col>
      <xdr:colOff>484095</xdr:colOff>
      <xdr:row>8</xdr:row>
      <xdr:rowOff>174173</xdr:rowOff>
    </xdr:to>
    <xdr:pic>
      <xdr:nvPicPr>
        <xdr:cNvPr id="7" name="Picture 6" descr="Sharp logo.jpg"/>
        <xdr:cNvPicPr/>
      </xdr:nvPicPr>
      <xdr:blipFill>
        <a:blip xmlns:r="http://schemas.openxmlformats.org/officeDocument/2006/relationships" r:embed="rId4" cstate="print"/>
        <a:stretch>
          <a:fillRect/>
        </a:stretch>
      </xdr:blipFill>
      <xdr:spPr>
        <a:xfrm>
          <a:off x="1041453" y="114301"/>
          <a:ext cx="1576241" cy="1494225"/>
        </a:xfrm>
        <a:prstGeom prst="ellipse">
          <a:avLst/>
        </a:prstGeom>
      </xdr:spPr>
    </xdr:pic>
    <xdr:clientData/>
  </xdr:twoCellAnchor>
  <xdr:twoCellAnchor editAs="oneCell">
    <xdr:from>
      <xdr:col>11</xdr:col>
      <xdr:colOff>124691</xdr:colOff>
      <xdr:row>2</xdr:row>
      <xdr:rowOff>96983</xdr:rowOff>
    </xdr:from>
    <xdr:to>
      <xdr:col>14</xdr:col>
      <xdr:colOff>515471</xdr:colOff>
      <xdr:row>5</xdr:row>
      <xdr:rowOff>69274</xdr:rowOff>
    </xdr:to>
    <xdr:pic>
      <xdr:nvPicPr>
        <xdr:cNvPr id="8" name="Picture 7"/>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l="4245" t="17777" r="4980" b="22222"/>
        <a:stretch>
          <a:fillRect/>
        </a:stretch>
      </xdr:blipFill>
      <xdr:spPr>
        <a:xfrm>
          <a:off x="10389279" y="466777"/>
          <a:ext cx="2654368" cy="543791"/>
        </a:xfrm>
        <a:prstGeom prst="rect">
          <a:avLst/>
        </a:prstGeom>
        <a:solidFill>
          <a:schemeClr val="bg1"/>
        </a:solidFill>
      </xdr:spPr>
    </xdr:pic>
    <xdr:clientData/>
  </xdr:twoCellAnchor>
  <xdr:twoCellAnchor editAs="oneCell">
    <xdr:from>
      <xdr:col>0</xdr:col>
      <xdr:colOff>127048</xdr:colOff>
      <xdr:row>18</xdr:row>
      <xdr:rowOff>2</xdr:rowOff>
    </xdr:from>
    <xdr:to>
      <xdr:col>1</xdr:col>
      <xdr:colOff>322560</xdr:colOff>
      <xdr:row>21</xdr:row>
      <xdr:rowOff>153640</xdr:rowOff>
    </xdr:to>
    <xdr:pic>
      <xdr:nvPicPr>
        <xdr:cNvPr id="9"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27048" y="3390902"/>
          <a:ext cx="805112" cy="788817"/>
        </a:xfrm>
        <a:prstGeom prst="rect">
          <a:avLst/>
        </a:prstGeom>
        <a:noFill/>
      </xdr:spPr>
    </xdr:pic>
    <xdr:clientData/>
  </xdr:twoCellAnchor>
  <xdr:twoCellAnchor editAs="oneCell">
    <xdr:from>
      <xdr:col>0</xdr:col>
      <xdr:colOff>141514</xdr:colOff>
      <xdr:row>38</xdr:row>
      <xdr:rowOff>0</xdr:rowOff>
    </xdr:from>
    <xdr:to>
      <xdr:col>1</xdr:col>
      <xdr:colOff>359228</xdr:colOff>
      <xdr:row>40</xdr:row>
      <xdr:rowOff>192477</xdr:rowOff>
    </xdr:to>
    <xdr:pic>
      <xdr:nvPicPr>
        <xdr:cNvPr id="10"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41514" y="6054436"/>
          <a:ext cx="827314" cy="803564"/>
        </a:xfrm>
        <a:prstGeom prst="rect">
          <a:avLst/>
        </a:prstGeom>
        <a:noFill/>
      </xdr:spPr>
    </xdr:pic>
    <xdr:clientData/>
  </xdr:twoCellAnchor>
  <xdr:twoCellAnchor editAs="oneCell">
    <xdr:from>
      <xdr:col>0</xdr:col>
      <xdr:colOff>174172</xdr:colOff>
      <xdr:row>56</xdr:row>
      <xdr:rowOff>1</xdr:rowOff>
    </xdr:from>
    <xdr:to>
      <xdr:col>1</xdr:col>
      <xdr:colOff>359230</xdr:colOff>
      <xdr:row>58</xdr:row>
      <xdr:rowOff>273630</xdr:rowOff>
    </xdr:to>
    <xdr:pic>
      <xdr:nvPicPr>
        <xdr:cNvPr id="11" name="Picture 10"/>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4172" y="8728365"/>
          <a:ext cx="794658" cy="762000"/>
        </a:xfrm>
        <a:prstGeom prst="rect">
          <a:avLst/>
        </a:prstGeom>
        <a:noFill/>
        <a:ln>
          <a:noFill/>
        </a:ln>
      </xdr:spPr>
    </xdr:pic>
    <xdr:clientData/>
  </xdr:twoCellAnchor>
  <xdr:twoCellAnchor editAs="oneCell">
    <xdr:from>
      <xdr:col>0</xdr:col>
      <xdr:colOff>136172</xdr:colOff>
      <xdr:row>70</xdr:row>
      <xdr:rowOff>168044</xdr:rowOff>
    </xdr:from>
    <xdr:to>
      <xdr:col>1</xdr:col>
      <xdr:colOff>348344</xdr:colOff>
      <xdr:row>74</xdr:row>
      <xdr:rowOff>110834</xdr:rowOff>
    </xdr:to>
    <xdr:pic>
      <xdr:nvPicPr>
        <xdr:cNvPr id="12"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136172" y="11598044"/>
          <a:ext cx="821772" cy="801773"/>
        </a:xfrm>
        <a:prstGeom prst="rect">
          <a:avLst/>
        </a:prstGeom>
        <a:noFill/>
      </xdr:spPr>
    </xdr:pic>
    <xdr:clientData/>
  </xdr:twoCellAnchor>
  <xdr:twoCellAnchor editAs="oneCell">
    <xdr:from>
      <xdr:col>0</xdr:col>
      <xdr:colOff>119743</xdr:colOff>
      <xdr:row>85</xdr:row>
      <xdr:rowOff>172905</xdr:rowOff>
    </xdr:from>
    <xdr:to>
      <xdr:col>1</xdr:col>
      <xdr:colOff>348344</xdr:colOff>
      <xdr:row>87</xdr:row>
      <xdr:rowOff>473577</xdr:rowOff>
    </xdr:to>
    <xdr:pic>
      <xdr:nvPicPr>
        <xdr:cNvPr id="13"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119743" y="13182323"/>
          <a:ext cx="838201" cy="813289"/>
        </a:xfrm>
        <a:prstGeom prst="rect">
          <a:avLst/>
        </a:prstGeom>
        <a:noFill/>
      </xdr:spPr>
    </xdr:pic>
    <xdr:clientData/>
  </xdr:twoCellAnchor>
  <xdr:twoCellAnchor>
    <xdr:from>
      <xdr:col>11</xdr:col>
      <xdr:colOff>309891</xdr:colOff>
      <xdr:row>18</xdr:row>
      <xdr:rowOff>17320</xdr:rowOff>
    </xdr:from>
    <xdr:to>
      <xdr:col>28</xdr:col>
      <xdr:colOff>33618</xdr:colOff>
      <xdr:row>36</xdr:row>
      <xdr:rowOff>134471</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335971</xdr:colOff>
      <xdr:row>38</xdr:row>
      <xdr:rowOff>0</xdr:rowOff>
    </xdr:from>
    <xdr:to>
      <xdr:col>28</xdr:col>
      <xdr:colOff>44823</xdr:colOff>
      <xdr:row>55</xdr:row>
      <xdr:rowOff>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349827</xdr:colOff>
      <xdr:row>55</xdr:row>
      <xdr:rowOff>169718</xdr:rowOff>
    </xdr:from>
    <xdr:to>
      <xdr:col>28</xdr:col>
      <xdr:colOff>56030</xdr:colOff>
      <xdr:row>70</xdr:row>
      <xdr:rowOff>17318</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349827</xdr:colOff>
      <xdr:row>70</xdr:row>
      <xdr:rowOff>169720</xdr:rowOff>
    </xdr:from>
    <xdr:to>
      <xdr:col>28</xdr:col>
      <xdr:colOff>67235</xdr:colOff>
      <xdr:row>85</xdr:row>
      <xdr:rowOff>31173</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356011</xdr:colOff>
      <xdr:row>85</xdr:row>
      <xdr:rowOff>181843</xdr:rowOff>
    </xdr:from>
    <xdr:to>
      <xdr:col>28</xdr:col>
      <xdr:colOff>56029</xdr:colOff>
      <xdr:row>99</xdr:row>
      <xdr:rowOff>155864</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11</xdr:col>
      <xdr:colOff>138543</xdr:colOff>
      <xdr:row>5</xdr:row>
      <xdr:rowOff>163286</xdr:rowOff>
    </xdr:from>
    <xdr:to>
      <xdr:col>12</xdr:col>
      <xdr:colOff>122464</xdr:colOff>
      <xdr:row>9</xdr:row>
      <xdr:rowOff>55419</xdr:rowOff>
    </xdr:to>
    <xdr:sp macro="" textlink="">
      <xdr:nvSpPr>
        <xdr:cNvPr id="21" name="TextBox 20">
          <a:hlinkClick xmlns:r="http://schemas.openxmlformats.org/officeDocument/2006/relationships" r:id="rId16"/>
        </xdr:cNvPr>
        <xdr:cNvSpPr txBox="1"/>
      </xdr:nvSpPr>
      <xdr:spPr>
        <a:xfrm>
          <a:off x="10275864" y="1102179"/>
          <a:ext cx="1058886" cy="654133"/>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600" b="1">
              <a:solidFill>
                <a:schemeClr val="bg1"/>
              </a:solidFill>
            </a:rPr>
            <a:t>Home</a:t>
          </a:r>
        </a:p>
      </xdr:txBody>
    </xdr:sp>
    <xdr:clientData/>
  </xdr:twoCellAnchor>
  <xdr:twoCellAnchor>
    <xdr:from>
      <xdr:col>12</xdr:col>
      <xdr:colOff>272143</xdr:colOff>
      <xdr:row>5</xdr:row>
      <xdr:rowOff>166255</xdr:rowOff>
    </xdr:from>
    <xdr:to>
      <xdr:col>14</xdr:col>
      <xdr:colOff>235530</xdr:colOff>
      <xdr:row>9</xdr:row>
      <xdr:rowOff>55418</xdr:rowOff>
    </xdr:to>
    <xdr:sp macro="" textlink="">
      <xdr:nvSpPr>
        <xdr:cNvPr id="22" name="TextBox 21">
          <a:hlinkClick xmlns:r="http://schemas.openxmlformats.org/officeDocument/2006/relationships" r:id="rId17"/>
        </xdr:cNvPr>
        <xdr:cNvSpPr txBox="1"/>
      </xdr:nvSpPr>
      <xdr:spPr>
        <a:xfrm>
          <a:off x="11484429" y="1105148"/>
          <a:ext cx="1133601" cy="651163"/>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sz="1600" b="1">
              <a:solidFill>
                <a:schemeClr val="bg1"/>
              </a:solidFill>
            </a:rPr>
            <a:t>Graphs</a:t>
          </a:r>
        </a:p>
      </xdr:txBody>
    </xdr:sp>
    <xdr:clientData/>
  </xdr:twoCellAnchor>
</xdr:wsDr>
</file>

<file path=xl/drawings/drawing8.xml><?xml version="1.0" encoding="utf-8"?>
<xdr:wsDr xmlns:xdr="http://schemas.openxmlformats.org/drawingml/2006/spreadsheetDrawing" xmlns:a="http://schemas.openxmlformats.org/drawingml/2006/main">
  <xdr:absoluteAnchor>
    <xdr:pos x="0" y="0"/>
    <xdr:ext cx="9302238" cy="608371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0.00838</cdr:x>
      <cdr:y>0</cdr:y>
    </cdr:from>
    <cdr:to>
      <cdr:x>0.99255</cdr:x>
      <cdr:y>0.06134</cdr:y>
    </cdr:to>
    <cdr:sp macro="" textlink="">
      <cdr:nvSpPr>
        <cdr:cNvPr id="2" name="TextBox 1"/>
        <cdr:cNvSpPr txBox="1"/>
      </cdr:nvSpPr>
      <cdr:spPr>
        <a:xfrm xmlns:a="http://schemas.openxmlformats.org/drawingml/2006/main">
          <a:off x="77933" y="-2960"/>
          <a:ext cx="9152647" cy="37233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en-US" sz="1200" b="1" i="0" baseline="0">
              <a:latin typeface="Calibri"/>
            </a:rPr>
            <a:t>Average level of resilience across agricultural practices.  </a:t>
          </a: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en-US" sz="1050" b="0" i="0" baseline="0">
              <a:latin typeface="Calibri"/>
            </a:rPr>
            <a:t>The average score represents the sum of  the academic score, the self-assessed importance and the self-assessment of adequacy of every indicator.</a:t>
          </a:r>
        </a:p>
        <a:p xmlns:a="http://schemas.openxmlformats.org/drawingml/2006/main">
          <a:endParaRPr lang="en-US" sz="1100"/>
        </a:p>
      </cdr:txBody>
    </cdr:sp>
  </cdr:relSizeAnchor>
  <cdr:relSizeAnchor xmlns:cdr="http://schemas.openxmlformats.org/drawingml/2006/chartDrawing">
    <cdr:from>
      <cdr:x>0.05517</cdr:x>
      <cdr:y>0.15725</cdr:y>
    </cdr:from>
    <cdr:to>
      <cdr:x>0.12593</cdr:x>
      <cdr:y>0.2029</cdr:y>
    </cdr:to>
    <cdr:sp macro="" textlink="">
      <cdr:nvSpPr>
        <cdr:cNvPr id="4" name="TextBox 1"/>
        <cdr:cNvSpPr txBox="1"/>
      </cdr:nvSpPr>
      <cdr:spPr>
        <a:xfrm xmlns:a="http://schemas.openxmlformats.org/drawingml/2006/main">
          <a:off x="513054" y="954500"/>
          <a:ext cx="658058" cy="27709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009ED6"/>
              </a:solidFill>
              <a:effectLst>
                <a:innerShdw blurRad="63500" dist="50800" dir="13500000">
                  <a:prstClr val="black">
                    <a:alpha val="50000"/>
                  </a:prstClr>
                </a:innerShdw>
              </a:effectLst>
            </a:rPr>
            <a:t>Social</a:t>
          </a:r>
        </a:p>
      </cdr:txBody>
    </cdr:sp>
  </cdr:relSizeAnchor>
  <cdr:relSizeAnchor xmlns:cdr="http://schemas.openxmlformats.org/drawingml/2006/chartDrawing">
    <cdr:from>
      <cdr:x>0.01703</cdr:x>
      <cdr:y>0.56154</cdr:y>
    </cdr:from>
    <cdr:to>
      <cdr:x>0.11852</cdr:x>
      <cdr:y>0.61147</cdr:y>
    </cdr:to>
    <cdr:sp macro="" textlink="">
      <cdr:nvSpPr>
        <cdr:cNvPr id="5" name="TextBox 1"/>
        <cdr:cNvSpPr txBox="1"/>
      </cdr:nvSpPr>
      <cdr:spPr>
        <a:xfrm xmlns:a="http://schemas.openxmlformats.org/drawingml/2006/main">
          <a:off x="158362" y="3408584"/>
          <a:ext cx="943843" cy="30307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00B050"/>
              </a:solidFill>
              <a:effectLst>
                <a:innerShdw blurRad="63500" dist="50800" dir="13500000">
                  <a:prstClr val="black">
                    <a:alpha val="50000"/>
                  </a:prstClr>
                </a:innerShdw>
              </a:effectLst>
            </a:rPr>
            <a:t>Environment</a:t>
          </a:r>
        </a:p>
      </cdr:txBody>
    </cdr:sp>
  </cdr:relSizeAnchor>
  <cdr:relSizeAnchor xmlns:cdr="http://schemas.openxmlformats.org/drawingml/2006/chartDrawing">
    <cdr:from>
      <cdr:x>0.87058</cdr:x>
      <cdr:y>0.70328</cdr:y>
    </cdr:from>
    <cdr:to>
      <cdr:x>0.96353</cdr:x>
      <cdr:y>0.74465</cdr:y>
    </cdr:to>
    <cdr:sp macro="" textlink="">
      <cdr:nvSpPr>
        <cdr:cNvPr id="6" name="TextBox 1"/>
        <cdr:cNvSpPr txBox="1"/>
      </cdr:nvSpPr>
      <cdr:spPr>
        <a:xfrm xmlns:a="http://schemas.openxmlformats.org/drawingml/2006/main">
          <a:off x="8096250" y="4268931"/>
          <a:ext cx="864483" cy="25111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C0504D"/>
              </a:solidFill>
              <a:effectLst>
                <a:innerShdw blurRad="63500" dist="50800" dir="13500000">
                  <a:prstClr val="black">
                    <a:alpha val="50000"/>
                  </a:prstClr>
                </a:innerShdw>
              </a:effectLst>
            </a:rPr>
            <a:t>Economic</a:t>
          </a:r>
        </a:p>
      </cdr:txBody>
    </cdr:sp>
  </cdr:relSizeAnchor>
  <cdr:relSizeAnchor xmlns:cdr="http://schemas.openxmlformats.org/drawingml/2006/chartDrawing">
    <cdr:from>
      <cdr:x>0.84544</cdr:x>
      <cdr:y>0.16262</cdr:y>
    </cdr:from>
    <cdr:to>
      <cdr:x>0.94329</cdr:x>
      <cdr:y>0.20114</cdr:y>
    </cdr:to>
    <cdr:sp macro="" textlink="">
      <cdr:nvSpPr>
        <cdr:cNvPr id="7" name="TextBox 1"/>
        <cdr:cNvSpPr txBox="1"/>
      </cdr:nvSpPr>
      <cdr:spPr>
        <a:xfrm xmlns:a="http://schemas.openxmlformats.org/drawingml/2006/main">
          <a:off x="7862455" y="987136"/>
          <a:ext cx="910020" cy="233796"/>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bg1">
                  <a:lumMod val="50000"/>
                </a:schemeClr>
              </a:solidFill>
              <a:effectLst>
                <a:innerShdw blurRad="63500" dist="50800" dir="13500000">
                  <a:prstClr val="black">
                    <a:alpha val="50000"/>
                  </a:prstClr>
                </a:innerShdw>
              </a:effectLst>
            </a:rPr>
            <a:t>Production</a:t>
          </a:r>
        </a:p>
      </cdr:txBody>
    </cdr:sp>
  </cdr:relSizeAnchor>
</c:userShapes>
</file>

<file path=xl/drawings/drawing10.xml><?xml version="1.0" encoding="utf-8"?>
<xdr:wsDr xmlns:xdr="http://schemas.openxmlformats.org/drawingml/2006/spreadsheetDrawing" xmlns:a="http://schemas.openxmlformats.org/drawingml/2006/main">
  <xdr:absoluteAnchor>
    <xdr:pos x="0" y="0"/>
    <xdr:ext cx="9302238" cy="608371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xml><?xml version="1.0" encoding="utf-8"?>
<c:userShapes xmlns:c="http://schemas.openxmlformats.org/drawingml/2006/chart">
  <cdr:relSizeAnchor xmlns:cdr="http://schemas.openxmlformats.org/drawingml/2006/chartDrawing">
    <cdr:from>
      <cdr:x>0.00838</cdr:x>
      <cdr:y>0</cdr:y>
    </cdr:from>
    <cdr:to>
      <cdr:x>0.99255</cdr:x>
      <cdr:y>0.06134</cdr:y>
    </cdr:to>
    <cdr:sp macro="" textlink="">
      <cdr:nvSpPr>
        <cdr:cNvPr id="2" name="TextBox 1"/>
        <cdr:cNvSpPr txBox="1"/>
      </cdr:nvSpPr>
      <cdr:spPr>
        <a:xfrm xmlns:a="http://schemas.openxmlformats.org/drawingml/2006/main">
          <a:off x="77933" y="-2960"/>
          <a:ext cx="9152647" cy="37233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en-US" sz="1200" b="1" i="0" baseline="0">
              <a:latin typeface="Calibri"/>
            </a:rPr>
            <a:t>Average level of resilience across agricultural practices - HH-BAT version</a:t>
          </a:r>
        </a:p>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en-US" sz="1050" b="0" i="0" baseline="0">
              <a:latin typeface="Calibri"/>
            </a:rPr>
            <a:t>The average score represents the sum of  the academic score, the self-assessed importance and the self-assessment of adequacy of every indicator.</a:t>
          </a:r>
        </a:p>
        <a:p xmlns:a="http://schemas.openxmlformats.org/drawingml/2006/main">
          <a:endParaRPr lang="en-US" sz="1100"/>
        </a:p>
      </cdr:txBody>
    </cdr:sp>
  </cdr:relSizeAnchor>
  <cdr:relSizeAnchor xmlns:cdr="http://schemas.openxmlformats.org/drawingml/2006/chartDrawing">
    <cdr:from>
      <cdr:x>0.12344</cdr:x>
      <cdr:y>0.18695</cdr:y>
    </cdr:from>
    <cdr:to>
      <cdr:x>0.1942</cdr:x>
      <cdr:y>0.2326</cdr:y>
    </cdr:to>
    <cdr:sp macro="" textlink="">
      <cdr:nvSpPr>
        <cdr:cNvPr id="4" name="TextBox 1"/>
        <cdr:cNvSpPr txBox="1"/>
      </cdr:nvSpPr>
      <cdr:spPr>
        <a:xfrm xmlns:a="http://schemas.openxmlformats.org/drawingml/2006/main">
          <a:off x="1148185" y="1134210"/>
          <a:ext cx="658202" cy="276951"/>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009ED6"/>
              </a:solidFill>
              <a:effectLst>
                <a:innerShdw blurRad="63500" dist="50800" dir="13500000">
                  <a:prstClr val="black">
                    <a:alpha val="50000"/>
                  </a:prstClr>
                </a:innerShdw>
              </a:effectLst>
            </a:rPr>
            <a:t>Social</a:t>
          </a:r>
        </a:p>
      </cdr:txBody>
    </cdr:sp>
  </cdr:relSizeAnchor>
  <cdr:relSizeAnchor xmlns:cdr="http://schemas.openxmlformats.org/drawingml/2006/chartDrawing">
    <cdr:from>
      <cdr:x>0.05393</cdr:x>
      <cdr:y>0.83236</cdr:y>
    </cdr:from>
    <cdr:to>
      <cdr:x>0.15542</cdr:x>
      <cdr:y>0.88229</cdr:y>
    </cdr:to>
    <cdr:sp macro="" textlink="">
      <cdr:nvSpPr>
        <cdr:cNvPr id="5" name="TextBox 1"/>
        <cdr:cNvSpPr txBox="1"/>
      </cdr:nvSpPr>
      <cdr:spPr>
        <a:xfrm xmlns:a="http://schemas.openxmlformats.org/drawingml/2006/main">
          <a:off x="501687" y="5063815"/>
          <a:ext cx="944084" cy="30375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00B050"/>
              </a:solidFill>
              <a:effectLst>
                <a:innerShdw blurRad="63500" dist="50800" dir="13500000">
                  <a:prstClr val="black">
                    <a:alpha val="50000"/>
                  </a:prstClr>
                </a:innerShdw>
              </a:effectLst>
            </a:rPr>
            <a:t>Environment</a:t>
          </a:r>
        </a:p>
      </cdr:txBody>
    </cdr:sp>
  </cdr:relSizeAnchor>
  <cdr:relSizeAnchor xmlns:cdr="http://schemas.openxmlformats.org/drawingml/2006/chartDrawing">
    <cdr:from>
      <cdr:x>0.72758</cdr:x>
      <cdr:y>0.85</cdr:y>
    </cdr:from>
    <cdr:to>
      <cdr:x>0.82053</cdr:x>
      <cdr:y>0.89137</cdr:y>
    </cdr:to>
    <cdr:sp macro="" textlink="">
      <cdr:nvSpPr>
        <cdr:cNvPr id="6" name="TextBox 1"/>
        <cdr:cNvSpPr txBox="1"/>
      </cdr:nvSpPr>
      <cdr:spPr>
        <a:xfrm xmlns:a="http://schemas.openxmlformats.org/drawingml/2006/main">
          <a:off x="6768146" y="5171177"/>
          <a:ext cx="864644" cy="25168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100" b="1">
              <a:solidFill>
                <a:srgbClr val="C0504D"/>
              </a:solidFill>
              <a:effectLst>
                <a:innerShdw blurRad="63500" dist="50800" dir="13500000">
                  <a:prstClr val="black">
                    <a:alpha val="50000"/>
                  </a:prstClr>
                </a:innerShdw>
              </a:effectLst>
            </a:rPr>
            <a:t>Economic</a:t>
          </a:r>
        </a:p>
      </cdr:txBody>
    </cdr:sp>
  </cdr:relSizeAnchor>
  <cdr:relSizeAnchor xmlns:cdr="http://schemas.openxmlformats.org/drawingml/2006/chartDrawing">
    <cdr:from>
      <cdr:x>0.82145</cdr:x>
      <cdr:y>0.26587</cdr:y>
    </cdr:from>
    <cdr:to>
      <cdr:x>0.9193</cdr:x>
      <cdr:y>0.30439</cdr:y>
    </cdr:to>
    <cdr:sp macro="" textlink="">
      <cdr:nvSpPr>
        <cdr:cNvPr id="7" name="TextBox 1"/>
        <cdr:cNvSpPr txBox="1"/>
      </cdr:nvSpPr>
      <cdr:spPr>
        <a:xfrm xmlns:a="http://schemas.openxmlformats.org/drawingml/2006/main">
          <a:off x="7641084" y="1613006"/>
          <a:ext cx="910190" cy="23369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b="1">
              <a:solidFill>
                <a:schemeClr val="bg1">
                  <a:lumMod val="50000"/>
                </a:schemeClr>
              </a:solidFill>
              <a:effectLst>
                <a:innerShdw blurRad="63500" dist="50800" dir="13500000">
                  <a:prstClr val="black">
                    <a:alpha val="50000"/>
                  </a:prstClr>
                </a:innerShdw>
              </a:effectLst>
            </a:rPr>
            <a:t>Production</a:t>
          </a:r>
        </a:p>
      </cdr:txBody>
    </cdr:sp>
  </cdr:relSizeAnchor>
</c:userShapes>
</file>

<file path=xl/drawings/drawing12.xml><?xml version="1.0" encoding="utf-8"?>
<xdr:wsDr xmlns:xdr="http://schemas.openxmlformats.org/drawingml/2006/spreadsheetDrawing" xmlns:a="http://schemas.openxmlformats.org/drawingml/2006/main">
  <xdr:absoluteAnchor>
    <xdr:pos x="0" y="0"/>
    <xdr:ext cx="9302238" cy="608371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xml><?xml version="1.0" encoding="utf-8"?>
<xdr:wsDr xmlns:xdr="http://schemas.openxmlformats.org/drawingml/2006/spreadsheetDrawing" xmlns:a="http://schemas.openxmlformats.org/drawingml/2006/main">
  <xdr:absoluteAnchor>
    <xdr:pos x="0" y="0"/>
    <xdr:ext cx="9302238" cy="608371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twoCellAnchor>
    <xdr:from>
      <xdr:col>1</xdr:col>
      <xdr:colOff>293914</xdr:colOff>
      <xdr:row>0</xdr:row>
      <xdr:rowOff>21771</xdr:rowOff>
    </xdr:from>
    <xdr:to>
      <xdr:col>4</xdr:col>
      <xdr:colOff>664029</xdr:colOff>
      <xdr:row>10</xdr:row>
      <xdr:rowOff>0</xdr:rowOff>
    </xdr:to>
    <xdr:sp macro="" textlink="">
      <xdr:nvSpPr>
        <xdr:cNvPr id="16" name="Rectangle 15"/>
        <xdr:cNvSpPr/>
      </xdr:nvSpPr>
      <xdr:spPr>
        <a:xfrm>
          <a:off x="293914" y="21771"/>
          <a:ext cx="1763486" cy="1828800"/>
        </a:xfrm>
        <a:prstGeom prst="rect">
          <a:avLst/>
        </a:prstGeom>
        <a:solidFill>
          <a:schemeClr val="bg1">
            <a:alpha val="41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clientData/>
  </xdr:twoCellAnchor>
  <xdr:twoCellAnchor editAs="oneCell">
    <xdr:from>
      <xdr:col>4</xdr:col>
      <xdr:colOff>928255</xdr:colOff>
      <xdr:row>0</xdr:row>
      <xdr:rowOff>58882</xdr:rowOff>
    </xdr:from>
    <xdr:to>
      <xdr:col>8</xdr:col>
      <xdr:colOff>152400</xdr:colOff>
      <xdr:row>9</xdr:row>
      <xdr:rowOff>110836</xdr:rowOff>
    </xdr:to>
    <xdr:pic>
      <xdr:nvPicPr>
        <xdr:cNvPr id="6" name="Picture 5" descr="T:\SHARP\SHARP documents and training materials\Outreach &amp; Presentations\SHARP photos\Photos for SHARP document\2.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937164" y="58882"/>
          <a:ext cx="2632363" cy="1672936"/>
        </a:xfrm>
        <a:prstGeom prst="rect">
          <a:avLst/>
        </a:prstGeom>
        <a:noFill/>
        <a:ln>
          <a:noFill/>
        </a:ln>
      </xdr:spPr>
    </xdr:pic>
    <xdr:clientData/>
  </xdr:twoCellAnchor>
  <xdr:twoCellAnchor editAs="oneCell">
    <xdr:from>
      <xdr:col>9</xdr:col>
      <xdr:colOff>762990</xdr:colOff>
      <xdr:row>0</xdr:row>
      <xdr:rowOff>45028</xdr:rowOff>
    </xdr:from>
    <xdr:to>
      <xdr:col>11</xdr:col>
      <xdr:colOff>608611</xdr:colOff>
      <xdr:row>9</xdr:row>
      <xdr:rowOff>96982</xdr:rowOff>
    </xdr:to>
    <xdr:pic>
      <xdr:nvPicPr>
        <xdr:cNvPr id="8" name="Picture 7" descr="T:\SHARP\SHARP documents and training materials\Outreach &amp; Presentations\SHARP photos\SHARP photos for flickr\DSC09775.JPG"/>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584372" y="45028"/>
          <a:ext cx="2533403" cy="1672936"/>
        </a:xfrm>
        <a:prstGeom prst="rect">
          <a:avLst/>
        </a:prstGeom>
        <a:noFill/>
        <a:ln>
          <a:noFill/>
        </a:ln>
      </xdr:spPr>
    </xdr:pic>
    <xdr:clientData/>
  </xdr:twoCellAnchor>
  <xdr:twoCellAnchor editAs="oneCell">
    <xdr:from>
      <xdr:col>11</xdr:col>
      <xdr:colOff>698665</xdr:colOff>
      <xdr:row>0</xdr:row>
      <xdr:rowOff>46016</xdr:rowOff>
    </xdr:from>
    <xdr:to>
      <xdr:col>14</xdr:col>
      <xdr:colOff>85104</xdr:colOff>
      <xdr:row>9</xdr:row>
      <xdr:rowOff>105887</xdr:rowOff>
    </xdr:to>
    <xdr:pic>
      <xdr:nvPicPr>
        <xdr:cNvPr id="9" name="Picture 8" descr="T:\SHARP\SHARP documents and training materials\Outreach &amp; Presentations\SHARP photos\SHARP photos for flickr\DSC09823.JPG"/>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207829" y="46016"/>
          <a:ext cx="2697675" cy="1680853"/>
        </a:xfrm>
        <a:prstGeom prst="rect">
          <a:avLst/>
        </a:prstGeom>
        <a:noFill/>
        <a:ln>
          <a:noFill/>
        </a:ln>
      </xdr:spPr>
    </xdr:pic>
    <xdr:clientData/>
  </xdr:twoCellAnchor>
  <xdr:twoCellAnchor>
    <xdr:from>
      <xdr:col>0</xdr:col>
      <xdr:colOff>0</xdr:colOff>
      <xdr:row>2</xdr:row>
      <xdr:rowOff>76200</xdr:rowOff>
    </xdr:from>
    <xdr:to>
      <xdr:col>20</xdr:col>
      <xdr:colOff>526472</xdr:colOff>
      <xdr:row>6</xdr:row>
      <xdr:rowOff>60960</xdr:rowOff>
    </xdr:to>
    <xdr:sp macro="" textlink="">
      <xdr:nvSpPr>
        <xdr:cNvPr id="12" name="TextBox 11"/>
        <xdr:cNvSpPr txBox="1"/>
      </xdr:nvSpPr>
      <xdr:spPr>
        <a:xfrm>
          <a:off x="0" y="446314"/>
          <a:ext cx="13643758" cy="724989"/>
        </a:xfrm>
        <a:prstGeom prst="rect">
          <a:avLst/>
        </a:prstGeom>
        <a:solidFill>
          <a:schemeClr val="bg1">
            <a:alpha val="72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800" b="1" u="sng">
              <a:solidFill>
                <a:srgbClr val="00B050"/>
              </a:solidFill>
            </a:rPr>
            <a:t>S</a:t>
          </a:r>
          <a:r>
            <a:rPr lang="en-US" sz="1800" b="1">
              <a:solidFill>
                <a:schemeClr val="tx1"/>
              </a:solidFill>
            </a:rPr>
            <a:t>elf-evaluation and </a:t>
          </a:r>
          <a:r>
            <a:rPr lang="en-US" sz="1800" b="1" u="sng">
              <a:solidFill>
                <a:srgbClr val="00B050"/>
              </a:solidFill>
            </a:rPr>
            <a:t>H</a:t>
          </a:r>
          <a:r>
            <a:rPr lang="en-US" sz="1800" b="1">
              <a:solidFill>
                <a:schemeClr val="tx1"/>
              </a:solidFill>
            </a:rPr>
            <a:t>olistic</a:t>
          </a:r>
          <a:r>
            <a:rPr lang="en-US" sz="1800" b="1">
              <a:solidFill>
                <a:schemeClr val="bg1"/>
              </a:solidFill>
            </a:rPr>
            <a:t> </a:t>
          </a:r>
          <a:r>
            <a:rPr lang="en-US" sz="1800" b="1" u="sng">
              <a:solidFill>
                <a:srgbClr val="00B050"/>
              </a:solidFill>
            </a:rPr>
            <a:t>A</a:t>
          </a:r>
          <a:r>
            <a:rPr lang="en-US" sz="1800" b="1">
              <a:solidFill>
                <a:schemeClr val="tx1"/>
              </a:solidFill>
            </a:rPr>
            <a:t>ssessment of </a:t>
          </a:r>
        </a:p>
        <a:p>
          <a:pPr algn="ctr"/>
          <a:r>
            <a:rPr lang="en-US" sz="1800" b="1">
              <a:solidFill>
                <a:schemeClr val="tx1"/>
              </a:solidFill>
            </a:rPr>
            <a:t>climate</a:t>
          </a:r>
          <a:r>
            <a:rPr lang="en-US" sz="1800" b="1">
              <a:solidFill>
                <a:schemeClr val="bg1"/>
              </a:solidFill>
            </a:rPr>
            <a:t> </a:t>
          </a:r>
          <a:r>
            <a:rPr lang="en-US" sz="1800" b="1" u="sng">
              <a:solidFill>
                <a:srgbClr val="00B050"/>
              </a:solidFill>
            </a:rPr>
            <a:t>R</a:t>
          </a:r>
          <a:r>
            <a:rPr lang="en-US" sz="1800" b="1">
              <a:solidFill>
                <a:schemeClr val="tx1"/>
              </a:solidFill>
            </a:rPr>
            <a:t>esilience of farmers and </a:t>
          </a:r>
          <a:r>
            <a:rPr lang="en-US" sz="1800" b="1" u="sng">
              <a:solidFill>
                <a:srgbClr val="00B050"/>
              </a:solidFill>
            </a:rPr>
            <a:t>P</a:t>
          </a:r>
          <a:r>
            <a:rPr lang="en-US" sz="1800" b="1">
              <a:solidFill>
                <a:schemeClr val="tx1"/>
              </a:solidFill>
            </a:rPr>
            <a:t>astoralists</a:t>
          </a:r>
        </a:p>
      </xdr:txBody>
    </xdr:sp>
    <xdr:clientData/>
  </xdr:twoCellAnchor>
  <xdr:twoCellAnchor editAs="oneCell">
    <xdr:from>
      <xdr:col>2</xdr:col>
      <xdr:colOff>37406</xdr:colOff>
      <xdr:row>0</xdr:row>
      <xdr:rowOff>114301</xdr:rowOff>
    </xdr:from>
    <xdr:to>
      <xdr:col>4</xdr:col>
      <xdr:colOff>551212</xdr:colOff>
      <xdr:row>8</xdr:row>
      <xdr:rowOff>174173</xdr:rowOff>
    </xdr:to>
    <xdr:pic>
      <xdr:nvPicPr>
        <xdr:cNvPr id="5" name="Picture 4" descr="Sharp logo.jpg"/>
        <xdr:cNvPicPr/>
      </xdr:nvPicPr>
      <xdr:blipFill>
        <a:blip xmlns:r="http://schemas.openxmlformats.org/officeDocument/2006/relationships" r:embed="rId4" cstate="print"/>
        <a:stretch>
          <a:fillRect/>
        </a:stretch>
      </xdr:blipFill>
      <xdr:spPr>
        <a:xfrm>
          <a:off x="439188" y="114301"/>
          <a:ext cx="1511333" cy="1500745"/>
        </a:xfrm>
        <a:prstGeom prst="ellipse">
          <a:avLst/>
        </a:prstGeom>
      </xdr:spPr>
    </xdr:pic>
    <xdr:clientData/>
  </xdr:twoCellAnchor>
  <xdr:twoCellAnchor editAs="oneCell">
    <xdr:from>
      <xdr:col>16</xdr:col>
      <xdr:colOff>304801</xdr:colOff>
      <xdr:row>2</xdr:row>
      <xdr:rowOff>152401</xdr:rowOff>
    </xdr:from>
    <xdr:to>
      <xdr:col>20</xdr:col>
      <xdr:colOff>277092</xdr:colOff>
      <xdr:row>5</xdr:row>
      <xdr:rowOff>124692</xdr:rowOff>
    </xdr:to>
    <xdr:pic>
      <xdr:nvPicPr>
        <xdr:cNvPr id="7" name="Picture 6"/>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l="4245" t="17777" r="4980" b="22222"/>
        <a:stretch>
          <a:fillRect/>
        </a:stretch>
      </xdr:blipFill>
      <xdr:spPr>
        <a:xfrm>
          <a:off x="10099965" y="512619"/>
          <a:ext cx="2410691" cy="512618"/>
        </a:xfrm>
        <a:prstGeom prst="rect">
          <a:avLst/>
        </a:prstGeom>
        <a:solidFill>
          <a:schemeClr val="bg1"/>
        </a:solidFill>
      </xdr:spPr>
    </xdr:pic>
    <xdr:clientData/>
  </xdr:twoCellAnchor>
  <xdr:twoCellAnchor editAs="oneCell">
    <xdr:from>
      <xdr:col>0</xdr:col>
      <xdr:colOff>127048</xdr:colOff>
      <xdr:row>18</xdr:row>
      <xdr:rowOff>2</xdr:rowOff>
    </xdr:from>
    <xdr:to>
      <xdr:col>1</xdr:col>
      <xdr:colOff>322560</xdr:colOff>
      <xdr:row>21</xdr:row>
      <xdr:rowOff>3959</xdr:rowOff>
    </xdr:to>
    <xdr:pic>
      <xdr:nvPicPr>
        <xdr:cNvPr id="17"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127048" y="3429002"/>
          <a:ext cx="805112" cy="794656"/>
        </a:xfrm>
        <a:prstGeom prst="rect">
          <a:avLst/>
        </a:prstGeom>
        <a:noFill/>
      </xdr:spPr>
    </xdr:pic>
    <xdr:clientData/>
  </xdr:twoCellAnchor>
  <xdr:twoCellAnchor editAs="oneCell">
    <xdr:from>
      <xdr:col>0</xdr:col>
      <xdr:colOff>141514</xdr:colOff>
      <xdr:row>38</xdr:row>
      <xdr:rowOff>0</xdr:rowOff>
    </xdr:from>
    <xdr:to>
      <xdr:col>1</xdr:col>
      <xdr:colOff>359228</xdr:colOff>
      <xdr:row>41</xdr:row>
      <xdr:rowOff>160089</xdr:rowOff>
    </xdr:to>
    <xdr:pic>
      <xdr:nvPicPr>
        <xdr:cNvPr id="18"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41514" y="5365494"/>
          <a:ext cx="827314" cy="775629"/>
        </a:xfrm>
        <a:prstGeom prst="rect">
          <a:avLst/>
        </a:prstGeom>
        <a:noFill/>
      </xdr:spPr>
    </xdr:pic>
    <xdr:clientData/>
  </xdr:twoCellAnchor>
  <xdr:twoCellAnchor editAs="oneCell">
    <xdr:from>
      <xdr:col>0</xdr:col>
      <xdr:colOff>174172</xdr:colOff>
      <xdr:row>58</xdr:row>
      <xdr:rowOff>0</xdr:rowOff>
    </xdr:from>
    <xdr:to>
      <xdr:col>1</xdr:col>
      <xdr:colOff>359230</xdr:colOff>
      <xdr:row>60</xdr:row>
      <xdr:rowOff>277090</xdr:rowOff>
    </xdr:to>
    <xdr:pic>
      <xdr:nvPicPr>
        <xdr:cNvPr id="19" name="Picture 18"/>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74172" y="7647709"/>
          <a:ext cx="794658" cy="706581"/>
        </a:xfrm>
        <a:prstGeom prst="rect">
          <a:avLst/>
        </a:prstGeom>
        <a:noFill/>
        <a:ln>
          <a:noFill/>
        </a:ln>
      </xdr:spPr>
    </xdr:pic>
    <xdr:clientData/>
  </xdr:twoCellAnchor>
  <xdr:twoCellAnchor editAs="oneCell">
    <xdr:from>
      <xdr:col>0</xdr:col>
      <xdr:colOff>136172</xdr:colOff>
      <xdr:row>71</xdr:row>
      <xdr:rowOff>168045</xdr:rowOff>
    </xdr:from>
    <xdr:to>
      <xdr:col>1</xdr:col>
      <xdr:colOff>348344</xdr:colOff>
      <xdr:row>75</xdr:row>
      <xdr:rowOff>137554</xdr:rowOff>
    </xdr:to>
    <xdr:pic>
      <xdr:nvPicPr>
        <xdr:cNvPr id="20"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136172" y="9507988"/>
          <a:ext cx="821772" cy="779011"/>
        </a:xfrm>
        <a:prstGeom prst="rect">
          <a:avLst/>
        </a:prstGeom>
        <a:noFill/>
      </xdr:spPr>
    </xdr:pic>
    <xdr:clientData/>
  </xdr:twoCellAnchor>
  <xdr:twoCellAnchor editAs="oneCell">
    <xdr:from>
      <xdr:col>0</xdr:col>
      <xdr:colOff>119743</xdr:colOff>
      <xdr:row>86</xdr:row>
      <xdr:rowOff>172905</xdr:rowOff>
    </xdr:from>
    <xdr:to>
      <xdr:col>1</xdr:col>
      <xdr:colOff>348344</xdr:colOff>
      <xdr:row>89</xdr:row>
      <xdr:rowOff>16375</xdr:rowOff>
    </xdr:to>
    <xdr:pic>
      <xdr:nvPicPr>
        <xdr:cNvPr id="21" name="Picture 13"/>
        <xdr:cNvPicPr>
          <a:picLocks noChangeAspect="1" noChangeArrowheads="1"/>
        </xdr:cNvPicPr>
      </xdr:nvPicPr>
      <xdr:blipFill>
        <a:blip xmlns:r="http://schemas.openxmlformats.org/officeDocument/2006/relationships" r:embed="rId10" cstate="print"/>
        <a:srcRect/>
        <a:stretch>
          <a:fillRect/>
        </a:stretch>
      </xdr:blipFill>
      <xdr:spPr bwMode="auto">
        <a:xfrm>
          <a:off x="119743" y="10786476"/>
          <a:ext cx="838201" cy="827144"/>
        </a:xfrm>
        <a:prstGeom prst="rect">
          <a:avLst/>
        </a:prstGeom>
        <a:noFill/>
      </xdr:spPr>
    </xdr:pic>
    <xdr:clientData/>
  </xdr:twoCellAnchor>
  <xdr:twoCellAnchor>
    <xdr:from>
      <xdr:col>14</xdr:col>
      <xdr:colOff>332509</xdr:colOff>
      <xdr:row>11</xdr:row>
      <xdr:rowOff>145473</xdr:rowOff>
    </xdr:from>
    <xdr:to>
      <xdr:col>17</xdr:col>
      <xdr:colOff>420585</xdr:colOff>
      <xdr:row>17</xdr:row>
      <xdr:rowOff>0</xdr:rowOff>
    </xdr:to>
    <xdr:sp macro="" textlink="">
      <xdr:nvSpPr>
        <xdr:cNvPr id="23" name="TextBox 22"/>
        <xdr:cNvSpPr txBox="1"/>
      </xdr:nvSpPr>
      <xdr:spPr>
        <a:xfrm>
          <a:off x="11249891" y="2126673"/>
          <a:ext cx="1916876" cy="114300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200" b="1"/>
            <a:t>when selecting the practice (farmer/ pastoralist/ ap) the analysis</a:t>
          </a:r>
          <a:r>
            <a:rPr lang="en-US" sz="1200" b="1" baseline="0"/>
            <a:t> will be displayed only  for it)</a:t>
          </a:r>
        </a:p>
        <a:p>
          <a:endParaRPr lang="en-US" sz="1200" b="1"/>
        </a:p>
      </xdr:txBody>
    </xdr:sp>
    <xdr:clientData/>
  </xdr:twoCellAnchor>
  <xdr:twoCellAnchor>
    <xdr:from>
      <xdr:col>4</xdr:col>
      <xdr:colOff>845127</xdr:colOff>
      <xdr:row>11</xdr:row>
      <xdr:rowOff>110836</xdr:rowOff>
    </xdr:from>
    <xdr:to>
      <xdr:col>16</xdr:col>
      <xdr:colOff>71747</xdr:colOff>
      <xdr:row>11</xdr:row>
      <xdr:rowOff>145473</xdr:rowOff>
    </xdr:to>
    <xdr:cxnSp macro="">
      <xdr:nvCxnSpPr>
        <xdr:cNvPr id="25" name="Straight Connector 24"/>
        <xdr:cNvCxnSpPr>
          <a:stCxn id="23" idx="0"/>
        </xdr:cNvCxnSpPr>
      </xdr:nvCxnSpPr>
      <xdr:spPr>
        <a:xfrm flipH="1" flipV="1">
          <a:off x="2854036" y="2092036"/>
          <a:ext cx="9354293" cy="3463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304800</xdr:colOff>
      <xdr:row>18</xdr:row>
      <xdr:rowOff>0</xdr:rowOff>
    </xdr:from>
    <xdr:to>
      <xdr:col>27</xdr:col>
      <xdr:colOff>290946</xdr:colOff>
      <xdr:row>37</xdr:row>
      <xdr:rowOff>55418</xdr:rowOff>
    </xdr:to>
    <xdr:graphicFrame macro="">
      <xdr:nvGraphicFramePr>
        <xdr:cNvPr id="27" name="Chart 2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318654</xdr:colOff>
      <xdr:row>38</xdr:row>
      <xdr:rowOff>0</xdr:rowOff>
    </xdr:from>
    <xdr:to>
      <xdr:col>27</xdr:col>
      <xdr:colOff>290945</xdr:colOff>
      <xdr:row>57</xdr:row>
      <xdr:rowOff>0</xdr:rowOff>
    </xdr:to>
    <xdr:graphicFrame macro="">
      <xdr:nvGraphicFramePr>
        <xdr:cNvPr id="28" name="Chart 2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332509</xdr:colOff>
      <xdr:row>57</xdr:row>
      <xdr:rowOff>152400</xdr:rowOff>
    </xdr:from>
    <xdr:to>
      <xdr:col>27</xdr:col>
      <xdr:colOff>263237</xdr:colOff>
      <xdr:row>70</xdr:row>
      <xdr:rowOff>318654</xdr:rowOff>
    </xdr:to>
    <xdr:graphicFrame macro="">
      <xdr:nvGraphicFramePr>
        <xdr:cNvPr id="29" name="Chart 2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332510</xdr:colOff>
      <xdr:row>71</xdr:row>
      <xdr:rowOff>152401</xdr:rowOff>
    </xdr:from>
    <xdr:to>
      <xdr:col>27</xdr:col>
      <xdr:colOff>249382</xdr:colOff>
      <xdr:row>86</xdr:row>
      <xdr:rowOff>13854</xdr:rowOff>
    </xdr:to>
    <xdr:graphicFrame macro="">
      <xdr:nvGraphicFramePr>
        <xdr:cNvPr id="30" name="Chart 2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332508</xdr:colOff>
      <xdr:row>87</xdr:row>
      <xdr:rowOff>41565</xdr:rowOff>
    </xdr:from>
    <xdr:to>
      <xdr:col>27</xdr:col>
      <xdr:colOff>235527</xdr:colOff>
      <xdr:row>99</xdr:row>
      <xdr:rowOff>1</xdr:rowOff>
    </xdr:to>
    <xdr:graphicFrame macro="">
      <xdr:nvGraphicFramePr>
        <xdr:cNvPr id="35" name="Chart 3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Users\hernandezma\Downloads\EX-ACT-_v6.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Start"/>
      <sheetName val="1.Description"/>
      <sheetName val="2.LUC"/>
      <sheetName val="A-R"/>
      <sheetName val="non Forest LUC"/>
      <sheetName val="Deforestation"/>
      <sheetName val="3.Cropland"/>
      <sheetName val="Annual"/>
      <sheetName val="Perennial"/>
      <sheetName val="Irrigated Rice"/>
      <sheetName val="Matrix"/>
      <sheetName val="Grass"/>
      <sheetName val="4.Grassland"/>
      <sheetName val="Forest Degradation"/>
      <sheetName val="Organic Soils"/>
      <sheetName val="Livestock"/>
      <sheetName val="5. Degradation"/>
      <sheetName val="Inputs"/>
      <sheetName val="Other investments"/>
      <sheetName val="6. Inputs"/>
      <sheetName val="7. Results"/>
      <sheetName val="Gross Results"/>
      <sheetName val="BALANCE"/>
      <sheetName val="Help"/>
      <sheetName val="Yield"/>
      <sheetName val="Stats_yield"/>
      <sheetName val="List_Yield"/>
      <sheetName val="List"/>
      <sheetName val=" IPCC"/>
      <sheetName val="Elec_EF"/>
      <sheetName val="translations"/>
      <sheetName val="Name translation"/>
      <sheetName val="Other Translations"/>
      <sheetName val="Other translations2"/>
    </sheetNames>
    <sheetDataSet>
      <sheetData sheetId="0">
        <row r="14">
          <cell r="R14" t="str">
            <v>English</v>
          </cell>
        </row>
      </sheetData>
      <sheetData sheetId="1">
        <row r="9">
          <cell r="C9" t="str">
            <v>Please select</v>
          </cell>
        </row>
        <row r="11">
          <cell r="C11" t="str">
            <v>Please select</v>
          </cell>
        </row>
        <row r="12">
          <cell r="C12" t="str">
            <v>Please select</v>
          </cell>
        </row>
        <row r="15">
          <cell r="C15" t="str">
            <v>Please select</v>
          </cell>
        </row>
        <row r="20">
          <cell r="E20">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4.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S1:S22"/>
  <sheetViews>
    <sheetView tabSelected="1" zoomScale="80" zoomScaleNormal="80" workbookViewId="0">
      <selection activeCell="C35" sqref="C35"/>
    </sheetView>
  </sheetViews>
  <sheetFormatPr defaultColWidth="8.85546875" defaultRowHeight="15" x14ac:dyDescent="0.25"/>
  <cols>
    <col min="1" max="1" width="5.7109375" style="2" customWidth="1"/>
    <col min="2" max="16384" width="8.85546875" style="2"/>
  </cols>
  <sheetData>
    <row r="1" s="1" customFormat="1" x14ac:dyDescent="0.25"/>
    <row r="2" s="1" customFormat="1" ht="14.45" customHeight="1" x14ac:dyDescent="0.25"/>
    <row r="3" s="1" customFormat="1" x14ac:dyDescent="0.25"/>
    <row r="4" s="1" customFormat="1" x14ac:dyDescent="0.25"/>
    <row r="5" s="1" customFormat="1" x14ac:dyDescent="0.25"/>
    <row r="6" s="1" customFormat="1" x14ac:dyDescent="0.25"/>
    <row r="7" s="1" customFormat="1" x14ac:dyDescent="0.25"/>
    <row r="8" s="1" customFormat="1" x14ac:dyDescent="0.25"/>
    <row r="9" s="1" customFormat="1" x14ac:dyDescent="0.25"/>
    <row r="10" s="1" customFormat="1" x14ac:dyDescent="0.25"/>
    <row r="18" spans="19:19" ht="14.45" customHeight="1" x14ac:dyDescent="0.25"/>
    <row r="19" spans="19:19" ht="14.45" customHeight="1" x14ac:dyDescent="0.25"/>
    <row r="20" spans="19:19" ht="14.45" customHeight="1" x14ac:dyDescent="0.25"/>
    <row r="22" spans="19:19" x14ac:dyDescent="0.25">
      <c r="S22" s="2" t="s">
        <v>1869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I190"/>
  <sheetViews>
    <sheetView zoomScale="85" zoomScaleNormal="85" workbookViewId="0">
      <selection activeCell="M175" sqref="M175"/>
    </sheetView>
  </sheetViews>
  <sheetFormatPr defaultColWidth="8.85546875" defaultRowHeight="15" x14ac:dyDescent="0.25"/>
  <cols>
    <col min="1" max="1" width="5.7109375" style="51" customWidth="1"/>
    <col min="2" max="2" width="3.7109375" style="8" customWidth="1"/>
    <col min="3" max="3" width="10.7109375" style="8" customWidth="1"/>
    <col min="4" max="4" width="4.140625" style="8" customWidth="1"/>
    <col min="5" max="5" width="4.42578125" style="8" customWidth="1"/>
    <col min="6" max="6" width="8.140625" style="8" customWidth="1"/>
    <col min="7" max="7" width="22.28515625" style="8" customWidth="1"/>
    <col min="8" max="8" width="1" style="8" customWidth="1"/>
    <col min="9" max="9" width="15.140625" style="8" customWidth="1"/>
    <col min="10" max="10" width="0.5703125" style="8" customWidth="1"/>
    <col min="11" max="11" width="13.5703125" style="12" customWidth="1"/>
    <col min="12" max="12" width="0.7109375" style="12" customWidth="1"/>
    <col min="13" max="13" width="13.28515625" style="12" customWidth="1"/>
    <col min="14" max="14" width="5" style="8" customWidth="1"/>
    <col min="15" max="15" width="4.28515625" style="8" customWidth="1"/>
    <col min="16" max="16" width="2.5703125" style="8" customWidth="1"/>
    <col min="17" max="17" width="13.7109375" style="8" customWidth="1"/>
    <col min="18" max="18" width="20" style="8" customWidth="1"/>
    <col min="19" max="19" width="0.5703125" style="8" customWidth="1"/>
    <col min="20" max="20" width="13.28515625" style="8" customWidth="1"/>
    <col min="21" max="21" width="0.5703125" style="51" customWidth="1"/>
    <col min="22" max="22" width="12.28515625" style="12" customWidth="1"/>
    <col min="23" max="23" width="0.5703125" style="8" customWidth="1"/>
    <col min="24" max="24" width="13" style="8" customWidth="1"/>
    <col min="25" max="25" width="4.7109375" style="8" customWidth="1"/>
    <col min="26" max="26" width="5.5703125" style="8" customWidth="1"/>
    <col min="27" max="27" width="2.28515625" style="8" customWidth="1"/>
    <col min="28" max="28" width="13.28515625" style="8" customWidth="1"/>
    <col min="29" max="29" width="32.140625" style="8" customWidth="1"/>
    <col min="30" max="30" width="0.5703125" style="8" customWidth="1"/>
    <col min="31" max="31" width="10.28515625" style="8" customWidth="1"/>
    <col min="32" max="32" width="0.7109375" style="8" customWidth="1"/>
    <col min="33" max="33" width="12" style="8" customWidth="1"/>
    <col min="34" max="34" width="0.7109375" style="8" customWidth="1"/>
    <col min="35" max="35" width="14.85546875" style="8" customWidth="1"/>
    <col min="36" max="37" width="8.85546875" style="8"/>
    <col min="38" max="38" width="17" style="8" customWidth="1"/>
    <col min="39" max="16384" width="8.85546875" style="8"/>
  </cols>
  <sheetData>
    <row r="1" spans="4:35" s="117" customFormat="1" x14ac:dyDescent="0.25">
      <c r="K1" s="118"/>
      <c r="L1" s="118"/>
      <c r="M1" s="118"/>
      <c r="V1" s="118"/>
    </row>
    <row r="2" spans="4:35" s="117" customFormat="1" x14ac:dyDescent="0.25">
      <c r="K2" s="118"/>
      <c r="L2" s="118"/>
      <c r="M2" s="118"/>
      <c r="V2" s="118"/>
    </row>
    <row r="3" spans="4:35" s="117" customFormat="1" x14ac:dyDescent="0.25">
      <c r="K3" s="118"/>
      <c r="L3" s="118"/>
      <c r="M3" s="118"/>
      <c r="V3" s="118"/>
    </row>
    <row r="4" spans="4:35" s="117" customFormat="1" x14ac:dyDescent="0.25">
      <c r="K4" s="118"/>
      <c r="L4" s="118"/>
      <c r="M4" s="118"/>
      <c r="V4" s="118"/>
    </row>
    <row r="5" spans="4:35" s="117" customFormat="1" x14ac:dyDescent="0.25">
      <c r="K5" s="118"/>
      <c r="L5" s="118"/>
      <c r="M5" s="118"/>
      <c r="V5" s="118"/>
    </row>
    <row r="6" spans="4:35" s="117" customFormat="1" x14ac:dyDescent="0.25">
      <c r="K6" s="118"/>
      <c r="L6" s="118"/>
      <c r="M6" s="118"/>
      <c r="V6" s="118"/>
    </row>
    <row r="7" spans="4:35" s="117" customFormat="1" x14ac:dyDescent="0.25">
      <c r="K7" s="118"/>
      <c r="L7" s="118"/>
      <c r="M7" s="118"/>
      <c r="V7" s="118"/>
    </row>
    <row r="8" spans="4:35" s="117" customFormat="1" x14ac:dyDescent="0.25">
      <c r="K8" s="118"/>
      <c r="L8" s="118"/>
      <c r="M8" s="118"/>
      <c r="V8" s="118"/>
    </row>
    <row r="9" spans="4:35" s="117" customFormat="1" x14ac:dyDescent="0.25">
      <c r="K9" s="118"/>
      <c r="L9" s="118"/>
      <c r="M9" s="118"/>
      <c r="V9" s="118"/>
    </row>
    <row r="10" spans="4:35" s="117" customFormat="1" x14ac:dyDescent="0.25">
      <c r="K10" s="118"/>
      <c r="L10" s="118"/>
      <c r="M10" s="118"/>
      <c r="V10" s="118"/>
    </row>
    <row r="12" spans="4:35" s="8" customFormat="1" x14ac:dyDescent="0.25">
      <c r="D12" s="119"/>
      <c r="E12" s="119" t="s">
        <v>2540</v>
      </c>
      <c r="F12" s="119"/>
      <c r="G12" s="203"/>
      <c r="H12" s="119"/>
      <c r="I12" s="10"/>
      <c r="J12" s="10"/>
      <c r="K12" s="242" t="s">
        <v>2578</v>
      </c>
      <c r="L12" s="242"/>
      <c r="M12" s="242"/>
      <c r="N12" s="242"/>
      <c r="O12" s="242"/>
      <c r="P12" s="242"/>
      <c r="Q12" s="62">
        <f>COUNTA('5. Database'!$A:$A)-2</f>
        <v>384</v>
      </c>
      <c r="R12" s="10"/>
      <c r="V12" s="12"/>
    </row>
    <row r="13" spans="4:35" s="8" customFormat="1" x14ac:dyDescent="0.25">
      <c r="D13" s="119"/>
      <c r="E13" s="119" t="s">
        <v>2541</v>
      </c>
      <c r="F13" s="119"/>
      <c r="G13" s="232" t="s">
        <v>1701</v>
      </c>
      <c r="H13" s="119"/>
      <c r="I13" s="10"/>
      <c r="J13" s="10"/>
      <c r="K13" s="242" t="s">
        <v>2584</v>
      </c>
      <c r="L13" s="242"/>
      <c r="M13" s="242"/>
      <c r="N13" s="242"/>
      <c r="O13" s="242"/>
      <c r="P13" s="242"/>
      <c r="Q13" s="62">
        <f>IF(($G$13="Farmer"),(COUNTIF( '5. Database'!$O:$O, "farmer")),((IF($G$13="Pastoralist",(COUNTIFS( '5. Database'!$O:$O, "pastoralist")),(IF($G$13="Agropastoralist",(COUNTIFS( '5. Database'!$O:$O, "agropastoralist")),(IF($G$13="All",(COUNTA('5. Database'!$A:$A)-2)))))))))</f>
        <v>204</v>
      </c>
      <c r="R13" s="62"/>
    </row>
    <row r="14" spans="4:35" s="8" customFormat="1" x14ac:dyDescent="0.25">
      <c r="D14" s="119"/>
      <c r="E14" s="119" t="s">
        <v>2542</v>
      </c>
      <c r="F14" s="119"/>
      <c r="G14" s="203"/>
      <c r="H14" s="119"/>
      <c r="I14" s="10"/>
      <c r="J14" s="10"/>
      <c r="K14" s="242" t="s">
        <v>1527</v>
      </c>
      <c r="L14" s="242"/>
      <c r="M14" s="242"/>
      <c r="N14" s="242"/>
      <c r="O14" s="242"/>
      <c r="P14" s="242"/>
      <c r="Q14" s="62">
        <f>SUM('5. Database'!$U:$Z)</f>
        <v>3059</v>
      </c>
      <c r="R14" s="10"/>
      <c r="T14" s="12"/>
      <c r="U14" s="12"/>
      <c r="V14" s="12"/>
    </row>
    <row r="16" spans="4:35" s="8" customFormat="1" ht="24" customHeight="1" x14ac:dyDescent="0.25">
      <c r="D16" s="35" t="s">
        <v>1507</v>
      </c>
      <c r="E16" s="36"/>
      <c r="F16" s="120"/>
      <c r="G16" s="120"/>
      <c r="H16" s="120"/>
      <c r="I16" s="120"/>
      <c r="J16" s="120"/>
      <c r="K16" s="121"/>
      <c r="L16" s="121"/>
      <c r="M16" s="121"/>
      <c r="N16" s="120"/>
      <c r="O16" s="120"/>
      <c r="P16" s="120"/>
      <c r="Q16" s="120"/>
      <c r="R16" s="120"/>
      <c r="S16" s="120"/>
      <c r="T16" s="120"/>
      <c r="U16" s="120"/>
      <c r="V16" s="121"/>
      <c r="W16" s="120"/>
      <c r="X16" s="120"/>
      <c r="Y16" s="120"/>
      <c r="Z16" s="120"/>
      <c r="AA16" s="120"/>
      <c r="AB16" s="120"/>
      <c r="AC16" s="120"/>
      <c r="AD16" s="120"/>
      <c r="AE16" s="120"/>
      <c r="AF16" s="120"/>
      <c r="AG16" s="120"/>
      <c r="AH16" s="120"/>
      <c r="AI16" s="120"/>
    </row>
    <row r="17" spans="4:35" s="8" customFormat="1" ht="8.4499999999999993" customHeight="1" x14ac:dyDescent="0.25">
      <c r="I17" s="122"/>
      <c r="J17" s="122"/>
      <c r="K17" s="123"/>
      <c r="L17" s="12"/>
      <c r="M17" s="123"/>
      <c r="V17" s="12"/>
    </row>
    <row r="18" spans="4:35" s="8" customFormat="1" x14ac:dyDescent="0.25">
      <c r="D18" s="124" t="s">
        <v>2585</v>
      </c>
      <c r="E18" s="124"/>
      <c r="F18" s="125"/>
      <c r="G18" s="125"/>
      <c r="H18" s="125"/>
      <c r="I18" s="125"/>
      <c r="J18" s="125"/>
      <c r="K18" s="39" t="s">
        <v>1479</v>
      </c>
      <c r="L18" s="39"/>
      <c r="M18" s="39" t="s">
        <v>1508</v>
      </c>
      <c r="O18" s="38" t="s">
        <v>2586</v>
      </c>
      <c r="P18" s="38"/>
      <c r="Q18" s="38"/>
      <c r="R18" s="38"/>
      <c r="S18" s="38"/>
      <c r="T18" s="38"/>
      <c r="U18" s="38"/>
      <c r="V18" s="39" t="s">
        <v>1479</v>
      </c>
      <c r="W18" s="39"/>
      <c r="X18" s="39" t="s">
        <v>1508</v>
      </c>
      <c r="Z18" s="38" t="s">
        <v>2587</v>
      </c>
      <c r="AA18" s="38"/>
      <c r="AB18" s="38"/>
      <c r="AC18" s="38"/>
      <c r="AD18" s="38"/>
      <c r="AE18" s="38"/>
      <c r="AF18" s="38"/>
      <c r="AG18" s="39" t="s">
        <v>1479</v>
      </c>
      <c r="AH18" s="39"/>
      <c r="AI18" s="39" t="s">
        <v>1508</v>
      </c>
    </row>
    <row r="19" spans="4:35" s="8" customFormat="1" ht="6.6" customHeight="1" x14ac:dyDescent="0.25">
      <c r="V19" s="12"/>
    </row>
    <row r="20" spans="4:35" s="8" customFormat="1" x14ac:dyDescent="0.25">
      <c r="D20" s="126"/>
      <c r="E20" s="127" t="s">
        <v>1516</v>
      </c>
      <c r="F20" s="126"/>
      <c r="G20" s="126"/>
      <c r="H20" s="126"/>
      <c r="I20" s="126"/>
      <c r="J20" s="126"/>
      <c r="K20" s="128"/>
      <c r="L20" s="128"/>
      <c r="M20" s="128"/>
      <c r="O20" s="126"/>
      <c r="P20" s="127" t="s">
        <v>1523</v>
      </c>
      <c r="Q20" s="126"/>
      <c r="R20" s="126"/>
      <c r="S20" s="126"/>
      <c r="T20" s="126"/>
      <c r="U20" s="126"/>
      <c r="V20" s="128"/>
      <c r="W20" s="128"/>
      <c r="X20" s="128"/>
      <c r="Z20" s="127" t="s">
        <v>1818</v>
      </c>
      <c r="AA20" s="127"/>
      <c r="AB20" s="126"/>
      <c r="AC20" s="126"/>
      <c r="AD20" s="126"/>
      <c r="AE20" s="126"/>
      <c r="AF20" s="126"/>
      <c r="AG20" s="128"/>
      <c r="AH20" s="128"/>
      <c r="AI20" s="128"/>
    </row>
    <row r="21" spans="4:35" s="8" customFormat="1" x14ac:dyDescent="0.25">
      <c r="D21" s="41"/>
      <c r="E21" s="42"/>
      <c r="F21" s="42" t="s">
        <v>1509</v>
      </c>
      <c r="G21" s="41"/>
      <c r="H21" s="41"/>
      <c r="I21" s="41"/>
      <c r="K21" s="43">
        <f>COUNTIF('5. Database'!$O:$O,"farmer")</f>
        <v>180</v>
      </c>
      <c r="L21" s="12"/>
      <c r="M21" s="40">
        <f>K21/$Q$12</f>
        <v>0.46875</v>
      </c>
      <c r="O21" s="41"/>
      <c r="P21" s="41" t="s">
        <v>2503</v>
      </c>
      <c r="Q21" s="42"/>
      <c r="R21" s="41"/>
      <c r="S21" s="41"/>
      <c r="T21" s="41"/>
      <c r="U21" s="51"/>
      <c r="V21" s="195">
        <f>(COUNTIF('5. Database'!$D:$D,"hh_head"))</f>
        <v>267</v>
      </c>
      <c r="W21" s="12"/>
      <c r="X21" s="40">
        <f>V21/$Q$12</f>
        <v>0.6953125</v>
      </c>
      <c r="Z21" s="41"/>
      <c r="AA21" s="42" t="s">
        <v>1819</v>
      </c>
      <c r="AB21" s="42"/>
      <c r="AC21" s="41"/>
      <c r="AD21" s="41"/>
      <c r="AE21" s="41"/>
      <c r="AF21" s="51"/>
      <c r="AG21" s="195">
        <f>IF(($G$13="Farmer"),(SUMIFS( '5. Database'!$AI:$AI,'5. Database'!$O:$O, "farmer",'5. Database'!$AI:$AI,"&gt;0")),((IF($G$13="Pastoralist",(SUMIFS('5. Database'!$AI:$AI, '5. Database'!$O:$O, "pastoralist", '5. Database'!$AI:$AI,"&gt;0")),(IF($G$13="Agropastoralist",(SUMIFS( '5. Database'!$AI:$AI,'5. Database'!$O:$O, "agropastoralist", '5. Database'!$AI:$AI,"&gt;0")),(IF($G$13="All",(SUMIFS('5. Database'!$AI:$AI,'5. Database'!$AI:$AI,"&gt;0"))))))))))</f>
        <v>193</v>
      </c>
      <c r="AH21" s="12"/>
      <c r="AI21" s="40">
        <f t="shared" ref="AI21:AI26" si="0">AG21/$Q$14</f>
        <v>6.3092513893429222E-2</v>
      </c>
    </row>
    <row r="22" spans="4:35" s="8" customFormat="1" x14ac:dyDescent="0.25">
      <c r="D22" s="41"/>
      <c r="E22" s="42"/>
      <c r="F22" s="42" t="s">
        <v>1510</v>
      </c>
      <c r="G22" s="41"/>
      <c r="H22" s="41"/>
      <c r="I22" s="41"/>
      <c r="K22" s="43">
        <f>COUNTIF('5. Database'!$O:$O,"pastoralist")</f>
        <v>0</v>
      </c>
      <c r="L22" s="12"/>
      <c r="M22" s="40">
        <f>K22/$Q$12</f>
        <v>0</v>
      </c>
      <c r="O22" s="41"/>
      <c r="P22" s="41"/>
      <c r="Q22" s="42" t="s">
        <v>1511</v>
      </c>
      <c r="R22" s="41"/>
      <c r="S22" s="41"/>
      <c r="T22" s="41"/>
      <c r="U22" s="51"/>
      <c r="V22" s="195">
        <f>COUNTA('5. Database'!$AA:$AA,'5. Database'!$AC:$AC,'5. Database'!$AF:$AF)-6</f>
        <v>284</v>
      </c>
      <c r="W22" s="12"/>
      <c r="X22" s="40">
        <f>V22/$Q$12</f>
        <v>0.73958333333333337</v>
      </c>
      <c r="Z22" s="41"/>
      <c r="AA22" s="42" t="s">
        <v>1820</v>
      </c>
      <c r="AB22" s="42"/>
      <c r="AC22" s="41"/>
      <c r="AD22" s="41"/>
      <c r="AE22" s="41"/>
      <c r="AF22" s="51"/>
      <c r="AG22" s="195">
        <f>IF(($G$13="Farmer"),(SUMIFS( '5. Database'!$AJ:$AJ,'5. Database'!$O:$O, "farmer",'5. Database'!$AJ:$AJ,"&gt;0")),((IF($G$13="Pastoralist",(SUMIFS('5. Database'!$AJ:$AJ, '5. Database'!$O:$O, "pastoralist", '5. Database'!$AJ:$AJ,"&gt;0")),(IF($G$13="Agropastoralist",(SUMIFS( '5. Database'!$AJ:$AJ,'5. Database'!$O:$O, "agropastoralist", '5. Database'!$AJ:$AJ,"&gt;0")),(IF($G$13="All",(SUMIFS('5. Database'!$AJ:$AJ,'5. Database'!$AJ:$AJ,"&gt;0"))))))))))</f>
        <v>191</v>
      </c>
      <c r="AH22" s="12"/>
      <c r="AI22" s="40">
        <f t="shared" si="0"/>
        <v>6.2438705459300428E-2</v>
      </c>
    </row>
    <row r="23" spans="4:35" s="8" customFormat="1" x14ac:dyDescent="0.25">
      <c r="D23" s="41"/>
      <c r="E23" s="42"/>
      <c r="F23" s="42" t="s">
        <v>1517</v>
      </c>
      <c r="G23" s="41"/>
      <c r="H23" s="41"/>
      <c r="I23" s="41"/>
      <c r="K23" s="43">
        <f>COUNTIF('5. Database'!$O:$O,"agropastoralist")</f>
        <v>204</v>
      </c>
      <c r="L23" s="12"/>
      <c r="M23" s="40">
        <f>K23/$Q$12</f>
        <v>0.53125</v>
      </c>
      <c r="O23" s="41"/>
      <c r="P23" s="41"/>
      <c r="Q23" s="42" t="s">
        <v>1518</v>
      </c>
      <c r="R23" s="41"/>
      <c r="S23" s="41"/>
      <c r="T23" s="41"/>
      <c r="U23" s="51"/>
      <c r="V23" s="195">
        <f>COUNTA('5. Database'!$AB:$AB,'5. Database'!$AD:$AD,'5. Database'!$AE:$AE)-6</f>
        <v>100</v>
      </c>
      <c r="W23" s="12"/>
      <c r="X23" s="40">
        <f>V23/$Q$12</f>
        <v>0.26041666666666669</v>
      </c>
      <c r="Z23" s="41"/>
      <c r="AA23" s="42" t="s">
        <v>1824</v>
      </c>
      <c r="AB23" s="42"/>
      <c r="AC23" s="41"/>
      <c r="AD23" s="41"/>
      <c r="AE23" s="41"/>
      <c r="AF23" s="51"/>
      <c r="AG23" s="195">
        <f>IF(($G$13="Farmer"),(SUMIFS( '5. Database'!$AG:$AG,'5. Database'!$O:$O, "farmer",'5. Database'!$AG:$AG,"&gt;0")),((IF($G$13="Pastoralist",(SUMIFS('5. Database'!$AG:$AG, '5. Database'!$O:$O, "pastoralist", '5. Database'!$AG:$AG,"&gt;0")),(IF($G$13="Agropastoralist",(SUMIFS( '5. Database'!$AG:$AG,'5. Database'!$O:$O, "agropastoralist", '5. Database'!$AG:$AG,"&gt;0")),(IF($G$13="All",(SUMIFS('5. Database'!$AG:$AG,'5. Database'!$AG:$AG,"&gt;0"))))))))))</f>
        <v>222</v>
      </c>
      <c r="AH23" s="12"/>
      <c r="AI23" s="40">
        <f t="shared" si="0"/>
        <v>7.2572736188296835E-2</v>
      </c>
    </row>
    <row r="24" spans="4:35" s="8" customFormat="1" x14ac:dyDescent="0.25">
      <c r="D24" s="41"/>
      <c r="E24" s="42"/>
      <c r="F24" s="41" t="s">
        <v>2502</v>
      </c>
      <c r="G24" s="41"/>
      <c r="H24" s="41"/>
      <c r="I24" s="41"/>
      <c r="K24" s="43">
        <f>COUNTA('5. Database'!$O:$O)-2-K21-K22-K23</f>
        <v>0</v>
      </c>
      <c r="L24" s="12"/>
      <c r="M24" s="40">
        <f>K24/$Q$12</f>
        <v>0</v>
      </c>
      <c r="O24" s="126"/>
      <c r="P24" s="127" t="s">
        <v>1524</v>
      </c>
      <c r="Q24" s="126"/>
      <c r="R24" s="126"/>
      <c r="S24" s="126"/>
      <c r="T24" s="126"/>
      <c r="U24" s="126"/>
      <c r="V24" s="128"/>
      <c r="W24" s="128"/>
      <c r="X24" s="128"/>
      <c r="Z24" s="41"/>
      <c r="AA24" s="42" t="s">
        <v>1821</v>
      </c>
      <c r="AB24" s="42"/>
      <c r="AC24" s="41"/>
      <c r="AD24" s="41"/>
      <c r="AE24" s="41"/>
      <c r="AF24" s="51"/>
      <c r="AG24" s="195">
        <f>IF(($G$13="Farmer"),(SUMIFS( '5. Database'!$AH:$AH,'5. Database'!$O:$O, "farmer",'5. Database'!$AH:$AH,"&gt;0")),((IF($G$13="Pastoralist",(SUMIFS('5. Database'!$AH:$AH, '5. Database'!$O:$O, "pastoralist", '5. Database'!$AH:$AH,"&gt;0")),(IF($G$13="Agropastoralist",(SUMIFS( '5. Database'!$AH:$AH,'5. Database'!$O:$O, "agropastoralist", '5. Database'!$AH:$AH,"&gt;0")),(IF($G$13="All",(SUMIFS('5. Database'!$AH:$AH,'5. Database'!$AH:$AH,"&gt;0"))))))))))</f>
        <v>267</v>
      </c>
      <c r="AH24" s="12"/>
      <c r="AI24" s="40">
        <f t="shared" si="0"/>
        <v>8.7283425956194829E-2</v>
      </c>
    </row>
    <row r="25" spans="4:35" s="8" customFormat="1" x14ac:dyDescent="0.25">
      <c r="D25" s="126"/>
      <c r="E25" s="127" t="s">
        <v>1566</v>
      </c>
      <c r="F25" s="126"/>
      <c r="G25" s="126"/>
      <c r="H25" s="126"/>
      <c r="I25" s="126"/>
      <c r="J25" s="126"/>
      <c r="K25" s="128"/>
      <c r="L25" s="128"/>
      <c r="M25" s="128"/>
      <c r="O25" s="41"/>
      <c r="P25" s="41"/>
      <c r="Q25" s="42" t="s">
        <v>1525</v>
      </c>
      <c r="R25" s="41"/>
      <c r="S25" s="41"/>
      <c r="T25" s="41"/>
      <c r="U25" s="51"/>
      <c r="V25" s="43">
        <f>SUM('5. Database'!$W:$W,'5. Database'!$U:$U,'5. Database'!$Z:$Z)</f>
        <v>1459</v>
      </c>
      <c r="W25" s="12"/>
      <c r="X25" s="40">
        <f>V25/$Q$14</f>
        <v>0.47695325269695982</v>
      </c>
      <c r="Z25" s="41"/>
      <c r="AA25" s="42" t="s">
        <v>1822</v>
      </c>
      <c r="AB25" s="42"/>
      <c r="AC25" s="41"/>
      <c r="AD25" s="41"/>
      <c r="AE25" s="41"/>
      <c r="AF25" s="51"/>
      <c r="AG25" s="195">
        <f>IF(($G$13="Farmer"),(SUMIFS( '5. Database'!$AL:$AL,'5. Database'!$O:$O, "farmer",'5. Database'!$AL:$AL,"&gt;0")),((IF($G$13="Pastoralist",(SUMIFS('5. Database'!$AL:$AL, '5. Database'!$O:$O, "pastoralist", '5. Database'!$AL:$AL,"&gt;0")),(IF($G$13="Agropastoralist",(SUMIFS( '5. Database'!$AL:$AL,'5. Database'!$O:$O, "agropastoralist", '5. Database'!$AL:$AL,"&gt;0")),(IF($G$13="All",(SUMIFS('5. Database'!$AL:$AL,'5. Database'!$AL:$AL,"&gt;0"))))))))))</f>
        <v>52</v>
      </c>
      <c r="AH25" s="12"/>
      <c r="AI25" s="40">
        <f t="shared" si="0"/>
        <v>1.6999019287348805E-2</v>
      </c>
    </row>
    <row r="26" spans="4:35" s="8" customFormat="1" x14ac:dyDescent="0.25">
      <c r="D26" s="41"/>
      <c r="E26" s="42"/>
      <c r="F26" s="42" t="s">
        <v>1518</v>
      </c>
      <c r="G26" s="41"/>
      <c r="H26" s="41"/>
      <c r="I26" s="41"/>
      <c r="K26" s="43">
        <f>COUNTIF('5. Database'!$M:$M,"male")</f>
        <v>171</v>
      </c>
      <c r="L26" s="12"/>
      <c r="M26" s="40">
        <f>K26/$Q$12</f>
        <v>0.4453125</v>
      </c>
      <c r="O26" s="41"/>
      <c r="P26" s="41"/>
      <c r="Q26" s="42" t="s">
        <v>1526</v>
      </c>
      <c r="R26" s="41"/>
      <c r="S26" s="41"/>
      <c r="T26" s="41"/>
      <c r="U26" s="51"/>
      <c r="V26" s="43">
        <f>SUM('5. Database'!$X:$X,'5. Database'!$V:$V,'5. Database'!$Y:$Y)</f>
        <v>1600</v>
      </c>
      <c r="W26" s="12"/>
      <c r="X26" s="40">
        <f>V26/$Q$14</f>
        <v>0.52304674730304024</v>
      </c>
      <c r="Z26" s="41"/>
      <c r="AA26" s="42" t="s">
        <v>1823</v>
      </c>
      <c r="AB26" s="42"/>
      <c r="AC26" s="41"/>
      <c r="AD26" s="41"/>
      <c r="AE26" s="41"/>
      <c r="AF26" s="51"/>
      <c r="AG26" s="195">
        <f>IF(($G$13="Farmer"),(SUMIFS( '5. Database'!$AK:$AK,'5. Database'!$O:$O, "farmer",'5. Database'!$AK:$AK,"&gt;0")),((IF($G$13="Pastoralist",(SUMIFS('5. Database'!$AK:$AK, '5. Database'!$O:$O, "pastoralist", '5. Database'!$AK:$AK,"&gt;0")),(IF($G$13="Agropastoralist",(SUMIFS( '5. Database'!$AK:$AK,'5. Database'!$O:$O, "agropastoralist", '5. Database'!$AK:$AK,"&gt;0")),(IF($G$13="All",(SUMIFS('5. Database'!$AK:$AK,'5. Database'!$AK:$AK,"&gt;0"))))))))))</f>
        <v>57</v>
      </c>
      <c r="AH26" s="12"/>
      <c r="AI26" s="40">
        <f t="shared" si="0"/>
        <v>1.8633540372670808E-2</v>
      </c>
    </row>
    <row r="27" spans="4:35" s="8" customFormat="1" x14ac:dyDescent="0.25">
      <c r="D27" s="41"/>
      <c r="E27" s="42"/>
      <c r="F27" s="42" t="s">
        <v>1511</v>
      </c>
      <c r="G27" s="41"/>
      <c r="H27" s="41"/>
      <c r="I27" s="41"/>
      <c r="K27" s="43">
        <f>COUNTIF('5. Database'!$M:$M,"female")</f>
        <v>213</v>
      </c>
      <c r="L27" s="12"/>
      <c r="M27" s="40">
        <f>K27/$Q$12</f>
        <v>0.5546875</v>
      </c>
      <c r="O27" s="126"/>
      <c r="P27" s="127" t="s">
        <v>1528</v>
      </c>
      <c r="Q27" s="126"/>
      <c r="R27" s="126"/>
      <c r="S27" s="126"/>
      <c r="T27" s="126"/>
      <c r="U27" s="126"/>
      <c r="V27" s="129" t="s">
        <v>1609</v>
      </c>
      <c r="W27" s="128"/>
      <c r="X27" s="129" t="s">
        <v>1608</v>
      </c>
      <c r="Z27" s="127" t="s">
        <v>1825</v>
      </c>
      <c r="AA27" s="127"/>
      <c r="AB27" s="126"/>
      <c r="AC27" s="126"/>
      <c r="AD27" s="126"/>
      <c r="AE27" s="126"/>
      <c r="AF27" s="126"/>
      <c r="AG27" s="128"/>
      <c r="AH27" s="128"/>
      <c r="AI27" s="128"/>
    </row>
    <row r="28" spans="4:35" s="8" customFormat="1" x14ac:dyDescent="0.25">
      <c r="D28" s="41"/>
      <c r="E28" s="42"/>
      <c r="F28" s="42" t="s">
        <v>2502</v>
      </c>
      <c r="G28" s="41"/>
      <c r="H28" s="41"/>
      <c r="I28" s="41"/>
      <c r="K28" s="43">
        <f>COUNTA('5. Database'!$O:$O)-2-K26-K27</f>
        <v>0</v>
      </c>
      <c r="L28" s="12"/>
      <c r="M28" s="40">
        <f>K28/$Q$12</f>
        <v>0</v>
      </c>
      <c r="O28" s="41"/>
      <c r="P28" s="41"/>
      <c r="Q28" s="42" t="s">
        <v>1520</v>
      </c>
      <c r="R28" s="41"/>
      <c r="S28" s="41"/>
      <c r="T28" s="41"/>
      <c r="V28" s="43">
        <f>SUM('5. Database'!$W:$W)</f>
        <v>787</v>
      </c>
      <c r="X28" s="43">
        <f>SUM('5. Database'!$X:$X)</f>
        <v>812</v>
      </c>
      <c r="Z28" s="41"/>
      <c r="AA28" s="42" t="s">
        <v>1819</v>
      </c>
      <c r="AB28" s="42"/>
      <c r="AC28" s="41"/>
      <c r="AD28" s="41"/>
      <c r="AE28" s="41"/>
      <c r="AF28" s="51"/>
      <c r="AG28" s="195">
        <f>IF(($G$13="Farmer"),(SUMIFS( '5. Database'!$AO:$AO,'5. Database'!$O:$O, "farmer",'5. Database'!$AO:$AO,"&gt;0")),((IF($G$13="Pastoralist",(SUMIFS('5. Database'!$AO:$AO, '5. Database'!$O:$O, "pastoralist", '5. Database'!$AO:$AO,"&gt;0")),(IF($G$13="Agropastoralist",(SUMIFS( '5. Database'!$AO:$AO,'5. Database'!$O:$O, "agropastoralist", '5. Database'!$AO:$AO,"&gt;0")),(IF($G$13="All",(SUMIFS('5. Database'!$AO:$AO,'5. Database'!$AO:$AO,"&gt;0"))))))))))</f>
        <v>148</v>
      </c>
      <c r="AH28" s="12"/>
      <c r="AI28" s="40">
        <f t="shared" ref="AI28:AI33" si="1">AG28/$Q$14</f>
        <v>4.8381824125531221E-2</v>
      </c>
    </row>
    <row r="29" spans="4:35" s="8" customFormat="1" x14ac:dyDescent="0.25">
      <c r="D29" s="126"/>
      <c r="E29" s="127" t="s">
        <v>1519</v>
      </c>
      <c r="F29" s="126"/>
      <c r="G29" s="126"/>
      <c r="H29" s="126"/>
      <c r="I29" s="126"/>
      <c r="J29" s="126"/>
      <c r="K29" s="128"/>
      <c r="L29" s="128"/>
      <c r="M29" s="128"/>
      <c r="O29" s="41"/>
      <c r="P29" s="41"/>
      <c r="Q29" s="42" t="s">
        <v>1508</v>
      </c>
      <c r="R29" s="41"/>
      <c r="S29" s="41"/>
      <c r="T29" s="41"/>
      <c r="V29" s="40">
        <f>V28/$Q$14</f>
        <v>0.25727361882968292</v>
      </c>
      <c r="X29" s="40">
        <f>X28/$Q$14</f>
        <v>0.26544622425629288</v>
      </c>
      <c r="Z29" s="41"/>
      <c r="AA29" s="42" t="s">
        <v>1820</v>
      </c>
      <c r="AB29" s="42"/>
      <c r="AC29" s="41"/>
      <c r="AD29" s="41"/>
      <c r="AE29" s="41"/>
      <c r="AF29" s="51"/>
      <c r="AG29" s="195">
        <f>IF(($G$13="Farmer"),(SUMIFS( '5. Database'!$AP:$AP,'5. Database'!$O:$O, "farmer",'5. Database'!$AP:$AP,"&gt;0")),((IF($G$13="Pastoralist",(SUMIFS('5. Database'!$AP:$AP, '5. Database'!$O:$O, "pastoralist", '5. Database'!$AP:$AP,"&gt;0")),(IF($G$13="Agropastoralist",(SUMIFS( '5. Database'!$AP:$AP,'5. Database'!$O:$O, "agropastoralist", '5. Database'!$AP:$AP,"&gt;0")),(IF($G$13="All",(SUMIFS('5. Database'!$AP:$AP,'5. Database'!$AP:$AP,"&gt;0"))))))))))</f>
        <v>2</v>
      </c>
      <c r="AH29" s="12"/>
      <c r="AI29" s="40">
        <f t="shared" si="1"/>
        <v>6.5380843412880026E-4</v>
      </c>
    </row>
    <row r="30" spans="4:35" s="8" customFormat="1" x14ac:dyDescent="0.25">
      <c r="D30" s="41"/>
      <c r="E30" s="42"/>
      <c r="F30" s="42" t="s">
        <v>1520</v>
      </c>
      <c r="G30" s="41"/>
      <c r="H30" s="41"/>
      <c r="I30" s="41"/>
      <c r="K30" s="43">
        <f>COUNTIF('5. Database'!$N:$N,"&lt;15")</f>
        <v>0</v>
      </c>
      <c r="L30" s="12"/>
      <c r="M30" s="40">
        <f>K30/$Q$12</f>
        <v>0</v>
      </c>
      <c r="O30" s="41"/>
      <c r="P30" s="41"/>
      <c r="Q30" s="42" t="s">
        <v>1521</v>
      </c>
      <c r="R30" s="41"/>
      <c r="S30" s="41"/>
      <c r="T30" s="41"/>
      <c r="V30" s="43">
        <f>SUM('5. Database'!$U:$U)</f>
        <v>514</v>
      </c>
      <c r="X30" s="43">
        <f>SUM('5. Database'!$V:$V)</f>
        <v>590</v>
      </c>
      <c r="Z30" s="41"/>
      <c r="AA30" s="42" t="s">
        <v>1824</v>
      </c>
      <c r="AB30" s="42"/>
      <c r="AC30" s="41"/>
      <c r="AD30" s="41"/>
      <c r="AE30" s="41"/>
      <c r="AF30" s="51"/>
      <c r="AG30" s="195">
        <f>IF(($G$13="Farmer"),(SUMIFS( '5. Database'!$AM:$AM,'5. Database'!$O:$O, "farmer",'5. Database'!$AM:$AM,"&gt;0")),((IF($G$13="Pastoralist",(SUMIFS('5. Database'!$AM:$AM, '5. Database'!$O:$O, "pastoralist", '5. Database'!$AM:$AM,"&gt;0")),(IF($G$13="Agropastoralist",(SUMIFS( '5. Database'!$AM:$AM,'5. Database'!$O:$O, "agropastoralist", '5. Database'!$AM:$AM,"&gt;0")),(IF($G$13="All",(SUMIFS('5. Database'!$AM:$AM,'5. Database'!$AM:$AM,"&gt;0"))))))))))</f>
        <v>104</v>
      </c>
      <c r="AH30" s="12"/>
      <c r="AI30" s="40">
        <f t="shared" si="1"/>
        <v>3.399803857469761E-2</v>
      </c>
    </row>
    <row r="31" spans="4:35" s="8" customFormat="1" x14ac:dyDescent="0.25">
      <c r="D31" s="41"/>
      <c r="E31" s="42"/>
      <c r="F31" s="42" t="s">
        <v>1521</v>
      </c>
      <c r="G31" s="41"/>
      <c r="H31" s="41"/>
      <c r="I31" s="41"/>
      <c r="K31" s="43">
        <f>COUNTIFS('5. Database'!$N:$N,"&gt;15",'5. Database'!$N:$N,"&lt;46")</f>
        <v>220</v>
      </c>
      <c r="L31" s="12"/>
      <c r="M31" s="40">
        <f>K31/$Q$12</f>
        <v>0.57291666666666663</v>
      </c>
      <c r="O31" s="41"/>
      <c r="P31" s="41"/>
      <c r="Q31" s="42" t="s">
        <v>1508</v>
      </c>
      <c r="R31" s="41"/>
      <c r="S31" s="41"/>
      <c r="T31" s="41"/>
      <c r="V31" s="40">
        <f>V30/$Q$14</f>
        <v>0.16802876757110166</v>
      </c>
      <c r="X31" s="40">
        <f>X30/$Q$14</f>
        <v>0.19287348806799609</v>
      </c>
      <c r="Z31" s="41"/>
      <c r="AA31" s="42" t="s">
        <v>1821</v>
      </c>
      <c r="AB31" s="42"/>
      <c r="AC31" s="41"/>
      <c r="AD31" s="41"/>
      <c r="AE31" s="41"/>
      <c r="AF31" s="51"/>
      <c r="AG31" s="195">
        <f>IF(($G$13="Farmer"),(SUMIFS( '5. Database'!$AN:$AN,'5. Database'!$O:$O, "farmer",'5. Database'!$AN:$AN,"&gt;0")),((IF($G$13="Pastoralist",(SUMIFS('5. Database'!$AN:$AN, '5. Database'!$O:$O, "pastoralist", '5. Database'!$AN:$AN,"&gt;0")),(IF($G$13="Agropastoralist",(SUMIFS( '5. Database'!$AN:$AN,'5. Database'!$O:$O, "agropastoralist", '5. Database'!$AN:$AN,"&gt;0")),(IF($G$13="All",(SUMIFS('5. Database'!$AN:$AN,'5. Database'!$AN:$AN,"&gt;0"))))))))))</f>
        <v>2</v>
      </c>
      <c r="AH31" s="12"/>
      <c r="AI31" s="40">
        <f t="shared" si="1"/>
        <v>6.5380843412880026E-4</v>
      </c>
    </row>
    <row r="32" spans="4:35" s="8" customFormat="1" x14ac:dyDescent="0.25">
      <c r="D32" s="41"/>
      <c r="E32" s="42"/>
      <c r="F32" s="42" t="s">
        <v>1522</v>
      </c>
      <c r="G32" s="41"/>
      <c r="H32" s="41"/>
      <c r="I32" s="41"/>
      <c r="K32" s="43">
        <f>COUNTIF('5. Database'!$N:$N,"&gt;45")</f>
        <v>163</v>
      </c>
      <c r="L32" s="12"/>
      <c r="M32" s="40">
        <f>K32/$Q$12</f>
        <v>0.42447916666666669</v>
      </c>
      <c r="O32" s="41"/>
      <c r="P32" s="41"/>
      <c r="Q32" s="42" t="s">
        <v>1661</v>
      </c>
      <c r="R32" s="41"/>
      <c r="S32" s="41"/>
      <c r="T32" s="41"/>
      <c r="V32" s="43">
        <f>SUM('5. Database'!$Z:$Z)</f>
        <v>158</v>
      </c>
      <c r="X32" s="43">
        <f>SUM('5. Database'!$Y:$Y)</f>
        <v>198</v>
      </c>
      <c r="Z32" s="41"/>
      <c r="AA32" s="42" t="s">
        <v>1822</v>
      </c>
      <c r="AB32" s="42"/>
      <c r="AC32" s="41"/>
      <c r="AD32" s="41"/>
      <c r="AE32" s="41"/>
      <c r="AF32" s="51"/>
      <c r="AG32" s="195">
        <f>IF(($G$13="Farmer"),(SUMIFS( '5. Database'!$AR:$AR,'5. Database'!$O:$O, "farmer",'5. Database'!$AR:$AR,"&gt;0")),((IF($G$13="Pastoralist",(SUMIFS('5. Database'!$AR:$AR, '5. Database'!$O:$O, "pastoralist", '5. Database'!$AR:$AR,"&gt;0")),(IF($G$13="Agropastoralist",(SUMIFS( '5. Database'!$AR:$AR,'5. Database'!$O:$O, "agropastoralist", '5. Database'!$AR:$AR,"&gt;0")),(IF($G$13="All",(SUMIFS('5. Database'!$AR:$AR,'5. Database'!$AR:$AR,"&gt;0"))))))))))</f>
        <v>18</v>
      </c>
      <c r="AH32" s="12"/>
      <c r="AI32" s="40">
        <f t="shared" si="1"/>
        <v>5.8842759071592024E-3</v>
      </c>
    </row>
    <row r="33" spans="4:35" s="8" customFormat="1" x14ac:dyDescent="0.25">
      <c r="D33" s="41"/>
      <c r="E33" s="42"/>
      <c r="F33" s="42" t="s">
        <v>2516</v>
      </c>
      <c r="G33" s="41"/>
      <c r="H33" s="41"/>
      <c r="I33" s="41"/>
      <c r="K33" s="43">
        <f>COUNTA('5. Database'!$O:$O)-2-K31-K32</f>
        <v>1</v>
      </c>
      <c r="L33" s="12"/>
      <c r="M33" s="40">
        <f>K33/$Q$12</f>
        <v>2.6041666666666665E-3</v>
      </c>
      <c r="O33" s="41"/>
      <c r="P33" s="41"/>
      <c r="Q33" s="42" t="s">
        <v>1508</v>
      </c>
      <c r="R33" s="41"/>
      <c r="S33" s="41"/>
      <c r="T33" s="41"/>
      <c r="V33" s="40">
        <f>V32/$Q$14</f>
        <v>5.165086629617522E-2</v>
      </c>
      <c r="X33" s="40">
        <f>X32/$Q$14</f>
        <v>6.4727034978751222E-2</v>
      </c>
      <c r="Z33" s="41"/>
      <c r="AA33" s="42" t="s">
        <v>1823</v>
      </c>
      <c r="AB33" s="42"/>
      <c r="AC33" s="41"/>
      <c r="AD33" s="41"/>
      <c r="AE33" s="41"/>
      <c r="AF33" s="51"/>
      <c r="AG33" s="195">
        <f>IF(($G$13="Farmer"),(SUMIFS( '5. Database'!$AQ:$AQ,'5. Database'!$O:$O, "farmer",'5. Database'!$AQ:$AQ,"&gt;0")),((IF($G$13="Pastoralist",(SUMIFS('5. Database'!$AQ:$AQ, '5. Database'!$O:$O, "pastoralist", '5. Database'!$AQ:$AQ,"&gt;0")),(IF($G$13="Agropastoralist",(SUMIFS( '5. Database'!$AQ:$AQ,'5. Database'!$O:$O, "agropastoralist", '5. Database'!$AQ:$AQ,"&gt;0")),(IF($G$13="All",(SUMIFS('5. Database'!$AQ:$AQ,'5. Database'!$AQ:$AQ,"&gt;0"))))))))))</f>
        <v>0</v>
      </c>
      <c r="AH33" s="12"/>
      <c r="AI33" s="40">
        <f t="shared" si="1"/>
        <v>0</v>
      </c>
    </row>
    <row r="34" spans="4:35" s="8" customFormat="1" x14ac:dyDescent="0.25">
      <c r="K34" s="12"/>
      <c r="L34" s="12"/>
      <c r="M34" s="12"/>
      <c r="V34" s="12"/>
    </row>
    <row r="35" spans="4:35" s="8" customFormat="1" ht="20.45" customHeight="1" x14ac:dyDescent="0.25">
      <c r="D35" s="21" t="s">
        <v>1533</v>
      </c>
      <c r="E35" s="18"/>
      <c r="F35" s="130"/>
      <c r="G35" s="130"/>
      <c r="H35" s="130"/>
      <c r="I35" s="130"/>
      <c r="J35" s="130"/>
      <c r="K35" s="131"/>
      <c r="L35" s="131"/>
      <c r="M35" s="131"/>
      <c r="N35" s="130"/>
      <c r="O35" s="130"/>
      <c r="P35" s="130"/>
      <c r="Q35" s="130"/>
      <c r="R35" s="130"/>
      <c r="S35" s="130"/>
      <c r="T35" s="130"/>
      <c r="U35" s="130"/>
      <c r="V35" s="131"/>
      <c r="W35" s="130"/>
      <c r="X35" s="130"/>
      <c r="Y35" s="130"/>
      <c r="Z35" s="130"/>
      <c r="AA35" s="130"/>
      <c r="AB35" s="130"/>
      <c r="AC35" s="130"/>
      <c r="AD35" s="130"/>
      <c r="AE35" s="130"/>
      <c r="AF35" s="130"/>
      <c r="AG35" s="130"/>
      <c r="AH35" s="130"/>
      <c r="AI35" s="130"/>
    </row>
    <row r="36" spans="4:35" s="8" customFormat="1" ht="14.25" customHeight="1" x14ac:dyDescent="0.25">
      <c r="K36" s="123" t="s">
        <v>1479</v>
      </c>
      <c r="L36" s="123"/>
      <c r="M36" s="123" t="s">
        <v>1508</v>
      </c>
      <c r="V36" s="123" t="s">
        <v>1479</v>
      </c>
      <c r="W36" s="123"/>
      <c r="X36" s="123" t="s">
        <v>1508</v>
      </c>
      <c r="AG36" s="123" t="s">
        <v>1479</v>
      </c>
      <c r="AH36" s="123"/>
      <c r="AI36" s="123" t="s">
        <v>1508</v>
      </c>
    </row>
    <row r="37" spans="4:35" s="8" customFormat="1" x14ac:dyDescent="0.25">
      <c r="D37" s="132" t="s">
        <v>1531</v>
      </c>
      <c r="E37" s="133"/>
      <c r="F37" s="134"/>
      <c r="G37" s="134"/>
      <c r="H37" s="134"/>
      <c r="I37" s="134"/>
      <c r="J37" s="134"/>
      <c r="K37" s="135"/>
      <c r="L37" s="135"/>
      <c r="M37" s="135"/>
      <c r="O37" s="132" t="s">
        <v>1543</v>
      </c>
      <c r="P37" s="133"/>
      <c r="Q37" s="134"/>
      <c r="R37" s="134"/>
      <c r="S37" s="134"/>
      <c r="T37" s="134"/>
      <c r="U37" s="134"/>
      <c r="V37" s="135"/>
      <c r="W37" s="135"/>
      <c r="X37" s="135"/>
      <c r="Z37" s="132" t="s">
        <v>1505</v>
      </c>
      <c r="AA37" s="133"/>
      <c r="AB37" s="134"/>
      <c r="AC37" s="134"/>
      <c r="AD37" s="134"/>
      <c r="AE37" s="134"/>
      <c r="AF37" s="134"/>
      <c r="AG37" s="135"/>
      <c r="AH37" s="135"/>
      <c r="AI37" s="135"/>
    </row>
    <row r="38" spans="4:35" s="8" customFormat="1" x14ac:dyDescent="0.25">
      <c r="D38" s="22"/>
      <c r="E38" s="22"/>
      <c r="F38" s="22" t="s">
        <v>1529</v>
      </c>
      <c r="G38" s="22"/>
      <c r="H38" s="22"/>
      <c r="I38" s="22"/>
      <c r="K38" s="233">
        <f>IF(($G$13="Farmer"),(COUNTIFS( '5. Database'!$O:$O, "farmer", '5. Database'!$DU:$DU,"TRUE")),((IF($G$13="Pastoralist",(COUNTIFS( '5. Database'!$O:$O, "pastoralist", '5. Database'!$DU:$DU,"TRUE")),(IF($G$13="Agropastoralist",(COUNTIFS( '5. Database'!$O:$O, "agropastoralist", '5. Database'!$DU:$DU,"TRUE")),(IF($G$13="All",(COUNTIF( '5. Database'!$DU:$DU,"TRUE"))))))))))</f>
        <v>193</v>
      </c>
      <c r="L38" s="12"/>
      <c r="M38" s="24">
        <f>IF($G$13="Farmer",K38/$K$21,(IF($G$13="Pastoralist",K38/$K$22,IF($G$13="Agropastoralist",K38/$K$23,IF($G$13="All",K38/$Q$13)))))</f>
        <v>0.94607843137254899</v>
      </c>
      <c r="O38" s="139" t="s">
        <v>1544</v>
      </c>
      <c r="P38" s="139"/>
      <c r="Q38" s="139"/>
      <c r="R38" s="139"/>
      <c r="S38" s="139"/>
      <c r="T38" s="22"/>
      <c r="V38" s="61"/>
      <c r="W38" s="12"/>
      <c r="X38" s="61"/>
      <c r="Z38" s="22"/>
      <c r="AA38" s="240" t="s">
        <v>1769</v>
      </c>
      <c r="AB38" s="240"/>
      <c r="AC38" s="240"/>
      <c r="AD38" s="240"/>
      <c r="AE38" s="240"/>
      <c r="AG38" s="61">
        <f>IF(($G$13="Farmer"),(COUNTIFS( '5. Database'!$O:$O, "farmer", '5. Database'!$YI:$YI,"yes")),((IF($G$13="Pastoralist",(COUNTIFS( '5. Database'!$O:$O, "pastoralist", '5. Database'!$YI:$YI,"yes")),(IF($G$13="Agropastoralist",(COUNTIFS( '5. Database'!$O:$O, "agropastoralist", '5. Database'!$YI:$YI,"yes")),(IF($G$13="All",(COUNTIF( '5. Database'!$YI:$YI,"yes"))))))))))</f>
        <v>112</v>
      </c>
      <c r="AH38" s="12"/>
      <c r="AI38" s="24">
        <f>IF($G$13="Farmer",AG38/$K$21,(IF($G$13="Pastoralist",AG38/$K$22,IF($G$13="Agropastoralist",AG38/$K$23,IF($G$13="All",AG38/$Q$13)))))</f>
        <v>0.5490196078431373</v>
      </c>
    </row>
    <row r="39" spans="4:35" s="8" customFormat="1" x14ac:dyDescent="0.25">
      <c r="D39" s="22"/>
      <c r="E39" s="22"/>
      <c r="F39" s="22" t="s">
        <v>1512</v>
      </c>
      <c r="G39" s="22"/>
      <c r="H39" s="22"/>
      <c r="I39" s="22"/>
      <c r="K39" s="233">
        <f>IF(($G$13="Farmer"),(COUNTIFS( '5. Database'!$O:$O, "farmer", '5. Database'!$DS:$DS,"TRUE")),((IF($G$13="Pastoralist",(COUNTIFS( '5. Database'!$O:$O, "pastoralist", '5. Database'!$DS:$DS,"TRUE")),(IF($G$13="Agropastoralist",(COUNTIFS( '5. Database'!$O:$O, "agropastoralist", '5. Database'!$DS:$DS,"TRUE")),(IF($G$13="All",(COUNTIF( '5. Database'!$DS:$DS,"TRUE"))))))))))</f>
        <v>174</v>
      </c>
      <c r="L39" s="12"/>
      <c r="M39" s="24">
        <f>IF($G$13="Farmer",K39/$K$21,(IF($G$13="Pastoralist",K39/$K$22,IF($G$13="Agropastoralist",K39/$K$23,IF($G$13="All",K39/$Q$13)))))</f>
        <v>0.8529411764705882</v>
      </c>
      <c r="O39" s="22"/>
      <c r="P39" s="22"/>
      <c r="Q39" s="22" t="s">
        <v>1545</v>
      </c>
      <c r="R39" s="22"/>
      <c r="S39" s="22"/>
      <c r="T39" s="22"/>
      <c r="V39" s="61">
        <f>IF(($G$13="Farmer"),(COUNTIFS( '5. Database'!$O:$O, "farmer", '5. Database'!$QR:$QR,"yes")),((IF($G$13="Pastoralist",(COUNTIFS( '5. Database'!$O:$O, "pastoralist", '5. Database'!$QR:$QR,"yes")),(IF($G$13="Agropastoralist",(COUNTIFS( '5. Database'!$O:$O, "agropastoralist", '5. Database'!$QR:$QR,"yes")),(IF($G$13="All",(COUNTIF( '5. Database'!$QR:$QR,"yes"))))))))))</f>
        <v>0</v>
      </c>
      <c r="W39" s="12"/>
      <c r="X39" s="24">
        <f>IF($G$13="Farmer",V39/$K$21,(IF($G$13="Pastoralist",V39/$K$22,IF($G$13="Agropastoralist",V39/$K$23,IF($G$13="All",V39/$Q$13)))))</f>
        <v>0</v>
      </c>
      <c r="Z39" s="142"/>
      <c r="AA39" s="143" t="s">
        <v>1666</v>
      </c>
      <c r="AB39" s="22"/>
      <c r="AC39" s="22"/>
      <c r="AD39" s="22"/>
      <c r="AE39" s="22"/>
      <c r="AG39" s="61"/>
      <c r="AH39" s="12"/>
      <c r="AI39" s="24"/>
    </row>
    <row r="40" spans="4:35" s="8" customFormat="1" x14ac:dyDescent="0.25">
      <c r="D40" s="22"/>
      <c r="E40" s="22"/>
      <c r="F40" s="22" t="s">
        <v>1530</v>
      </c>
      <c r="G40" s="22"/>
      <c r="H40" s="22"/>
      <c r="I40" s="22"/>
      <c r="K40" s="233">
        <f>IF(($G$13="Farmer"),(COUNTIFS( '5. Database'!$O:$O, "farmer", '5. Database'!$DT:$DT,"TRUE")),((IF($G$13="Pastoralist",(COUNTIFS( '5. Database'!$O:$O, "pastoralist", '5. Database'!$DT:$DT,"TRUE")),(IF($G$13="Agropastoralist",(COUNTIFS( '5. Database'!$O:$O, "agropastoralist", '5. Database'!$DT:$DT,"TRUE")),(IF($G$13="All",(COUNTIF( '5. Database'!$DT:$DT,"TRUE"))))))))))</f>
        <v>1</v>
      </c>
      <c r="L40" s="12"/>
      <c r="M40" s="24">
        <f>IF($G$13="Farmer",K40/$K$21,(IF($G$13="Pastoralist",K40/$K$22,IF($G$13="Agropastoralist",K40/$K$23,IF($G$13="All",K40/$Q$13)))))</f>
        <v>4.9019607843137254E-3</v>
      </c>
      <c r="O40" s="22"/>
      <c r="P40" s="22"/>
      <c r="Q40" s="23" t="s">
        <v>1668</v>
      </c>
      <c r="R40" s="22"/>
      <c r="S40" s="22"/>
      <c r="T40" s="22"/>
      <c r="V40" s="61">
        <f>IF(($G$13="Farmer"),(COUNTIFS( '5. Database'!$O:$O, "farmer", '5. Database'!$QT:$QT,"yes")),((IF($G$13="Pastoralist",(COUNTIFS( '5. Database'!$O:$O, "pastoralist", '5. Database'!$QT:$QT,"yes")),(IF($G$13="Agropastoralist",(COUNTIFS( '5. Database'!$O:$O, "agropastoralist", '5. Database'!$QT:$QT,"yes")),(IF($G$13="All",(COUNTIF( '5. Database'!$QT:$QT,"yes"))))))))))</f>
        <v>0</v>
      </c>
      <c r="W40" s="12"/>
      <c r="X40" s="24">
        <f>IF($G$13="Farmer",V40/$K$21,(IF($G$13="Pastoralist",V40/$K$22,IF($G$13="Agropastoralist",V40/$K$23,IF($G$13="All",V40/$Q$13)))))</f>
        <v>0</v>
      </c>
      <c r="Z40" s="142"/>
      <c r="AA40" s="144"/>
      <c r="AB40" s="22" t="s">
        <v>1582</v>
      </c>
      <c r="AC40" s="22"/>
      <c r="AD40" s="22"/>
      <c r="AE40" s="22"/>
      <c r="AG40" s="61">
        <f>IF(($G$13="Farmer"),(COUNTIFS( '5. Database'!$O:$O, "farmer", '5. Database'!$YK:$YK,"TRUE")),((IF($G$13="Pastoralist",(COUNTIFS( '5. Database'!$O:$O, "pastoralist", '5. Database'!$YK:$YK,"TRUE")),(IF($G$13="Agropastoralist",(COUNTIFS( '5. Database'!$O:$O, "agropastoralist", '5. Database'!$YK:$YK,"TRUE")),(IF($G$13="All",(COUNTIF( '5. Database'!$YK:$YK,"TRUE"))))))))))</f>
        <v>67</v>
      </c>
      <c r="AH40" s="12"/>
      <c r="AI40" s="24">
        <f>AG40/$AG$38</f>
        <v>0.5982142857142857</v>
      </c>
    </row>
    <row r="41" spans="4:35" s="8" customFormat="1" x14ac:dyDescent="0.25">
      <c r="D41" s="22"/>
      <c r="E41" s="22"/>
      <c r="F41" s="22" t="s">
        <v>1514</v>
      </c>
      <c r="G41" s="22"/>
      <c r="H41" s="22"/>
      <c r="I41" s="22"/>
      <c r="K41" s="233">
        <f>IF(($G$13="Farmer"),(COUNTIFS( '5. Database'!$O:$O, "farmer", '5. Database'!$DV:$DV,"TRUE")),((IF($G$13="Pastoralist",(COUNTIFS( '5. Database'!$O:$O, "pastoralist", '5. Database'!$DV:$DV,"TRUE")),(IF($G$13="Agropastoralist",(COUNTIFS( '5. Database'!$O:$O, "agropastoralist", '5. Database'!$DV:$DV,"TRUE")),(IF($G$13="All",(COUNTIF( '5. Database'!$DV:$DV,"TRUE"))))))))))</f>
        <v>2</v>
      </c>
      <c r="L41" s="12"/>
      <c r="M41" s="24">
        <f>IF($G$13="Farmer",K41/$K$21,(IF($G$13="Pastoralist",K41/$K$22,IF($G$13="Agropastoralist",K41/$K$23,IF($G$13="All",K41/$Q$13)))))</f>
        <v>9.8039215686274508E-3</v>
      </c>
      <c r="O41" s="22"/>
      <c r="P41" s="22"/>
      <c r="Q41" s="22" t="s">
        <v>2544</v>
      </c>
      <c r="R41" s="22"/>
      <c r="S41" s="22"/>
      <c r="T41" s="22"/>
      <c r="V41" s="61">
        <f>IF(($G$13="Farmer"),(COUNTIFS( '5. Database'!$O:$O, "farmer", '5. Database'!$QV:$QV,"yes")),((IF($G$13="Pastoralist",(COUNTIFS( '5. Database'!$O:$O, "pastoralist", '5. Database'!$QV:$QV,"yes")),(IF($G$13="Agropastoralist",(COUNTIFS( '5. Database'!$O:$O, "agropastoralist", '5. Database'!$QV:$QV,"yes")),(IF($G$13="All",(COUNTIF( '5. Database'!$QV:$QV,"yes"))))))))))</f>
        <v>0</v>
      </c>
      <c r="W41" s="12"/>
      <c r="X41" s="24">
        <f>IF($G$13="Farmer",V41/$K$21,(IF($G$13="Pastoralist",V41/$K$22,IF($G$13="Agropastoralist",V41/$K$23,IF($G$13="All",V41/$Q$13)))))</f>
        <v>0</v>
      </c>
      <c r="Z41" s="142"/>
      <c r="AA41" s="144"/>
      <c r="AB41" s="22" t="s">
        <v>1662</v>
      </c>
      <c r="AC41" s="22"/>
      <c r="AD41" s="22"/>
      <c r="AE41" s="22"/>
      <c r="AG41" s="61">
        <f>IF(($G$13="Farmer"),(COUNTIFS( '5. Database'!$O:$O, "farmer", '5. Database'!$YL:$YL,"TRUE")),((IF($G$13="Pastoralist",(COUNTIFS( '5. Database'!$O:$O, "pastoralist", '5. Database'!$YL:$YL,"TRUE")),(IF($G$13="Agropastoralist",(COUNTIFS( '5. Database'!$O:$O, "agropastoralist", '5. Database'!$YL:$YL,"TRUE")),(IF($G$13="All",(COUNTIF( '5. Database'!$YL:$YL,"TRUE"))))))))))</f>
        <v>0</v>
      </c>
      <c r="AH41" s="12"/>
      <c r="AI41" s="24">
        <f t="shared" ref="AI41:AI47" si="2">AG41/$AG$38</f>
        <v>0</v>
      </c>
    </row>
    <row r="42" spans="4:35" s="8" customFormat="1" x14ac:dyDescent="0.25">
      <c r="D42" s="132" t="s">
        <v>1498</v>
      </c>
      <c r="E42" s="133"/>
      <c r="F42" s="134"/>
      <c r="G42" s="134"/>
      <c r="H42" s="134"/>
      <c r="I42" s="134"/>
      <c r="J42" s="134"/>
      <c r="K42" s="135"/>
      <c r="L42" s="135"/>
      <c r="M42" s="135"/>
      <c r="O42" s="22"/>
      <c r="P42" s="22"/>
      <c r="Q42" s="22" t="s">
        <v>1547</v>
      </c>
      <c r="R42" s="22"/>
      <c r="S42" s="22"/>
      <c r="T42" s="22"/>
      <c r="V42" s="61">
        <f>IF(($G$13="Farmer"),(COUNTIFS( '5. Database'!$O:$O, "farmer", '5. Database'!$QX:$QX,"yes")),((IF($G$13="Pastoralist",(COUNTIFS( '5. Database'!$O:$O, "pastoralist", '5. Database'!$QX:$QX,"yes")),(IF($G$13="Agropastoralist",(COUNTIFS( '5. Database'!$O:$O, "agropastoralist", '5. Database'!$QX:$QX,"yes")),(IF($G$13="All",(COUNTIF( '5. Database'!$QX:$QX,"yes"))))))))))</f>
        <v>0</v>
      </c>
      <c r="W42" s="12"/>
      <c r="X42" s="24">
        <f t="shared" ref="X42:X46" si="3">IF($G$13="Farmer",V42/$K$21,(IF($G$13="Pastoralist",V42/$K$22,IF($G$13="Agropastoralist",V42/$K$23,IF($G$13="All",V42/$Q$13)))))</f>
        <v>0</v>
      </c>
      <c r="Z42" s="142"/>
      <c r="AA42" s="144"/>
      <c r="AB42" s="22" t="s">
        <v>1581</v>
      </c>
      <c r="AC42" s="22"/>
      <c r="AD42" s="22"/>
      <c r="AE42" s="22"/>
      <c r="AG42" s="61">
        <f>IF(($G$13="Farmer"),(COUNTIFS( '5. Database'!$O:$O, "farmer", '5. Database'!$YM:$YM,"TRUE")),((IF($G$13="Pastoralist",(COUNTIFS( '5. Database'!$O:$O, "pastoralist", '5. Database'!$YM:$YM,"TRUE")),(IF($G$13="Agropastoralist",(COUNTIFS( '5. Database'!$O:$O, "agropastoralist", '5. Database'!$YM:$YM,"TRUE")),(IF($G$13="All",(COUNTIF( '5. Database'!$YM:$YM,"TRUE"))))))))))</f>
        <v>0</v>
      </c>
      <c r="AH42" s="12"/>
      <c r="AI42" s="24">
        <f t="shared" si="2"/>
        <v>0</v>
      </c>
    </row>
    <row r="43" spans="4:35" s="8" customFormat="1" x14ac:dyDescent="0.25">
      <c r="D43" s="22"/>
      <c r="E43" s="136"/>
      <c r="F43" s="22" t="s">
        <v>1534</v>
      </c>
      <c r="G43" s="22"/>
      <c r="H43" s="22"/>
      <c r="I43" s="22"/>
      <c r="K43" s="61">
        <f>IF(($G$13="Farmer"),(COUNTIFS( '5. Database'!$O:$O, "farmer", '5. Database'!$CC:$CC,"yes")),((IF($G$13="Pastoralist",(COUNTIFS( '5. Database'!$O:$O, "pastoralist", '5. Database'!$CC:$CC,"yes")),(IF($G$13="Agropastoralist",(COUNTIFS( '5. Database'!$O:$O, "agropastoralist", '5. Database'!$CC:$CC,"yes")),(IF($G$13="All",(COUNTIF( '5. Database'!$CC:$CC,"yes"))))))))))</f>
        <v>204</v>
      </c>
      <c r="L43" s="12"/>
      <c r="M43" s="24">
        <f>IF($G$13="Farmer",K43/$K$21,(IF($G$13="Pastoralist",K43/$K$22,IF($G$13="Agropastoralist",K43/$K$23,IF($G$13="All",K43/$Q$13)))))</f>
        <v>1</v>
      </c>
      <c r="O43" s="22"/>
      <c r="P43" s="22"/>
      <c r="Q43" s="22" t="s">
        <v>1548</v>
      </c>
      <c r="R43" s="22"/>
      <c r="S43" s="22"/>
      <c r="T43" s="22"/>
      <c r="V43" s="61">
        <f>IF(($G$13="Farmer"),(COUNTIFS( '5. Database'!$O:$O, "farmer", '5. Database'!$QZ:$QZ,"yes")),((IF($G$13="Pastoralist",(COUNTIFS( '5. Database'!$O:$O, "pastoralist", '5. Database'!$QZ:$QZ,"yes")),(IF($G$13="Agropastoralist",(COUNTIFS( '5. Database'!$O:$O, "agropastoralist", '5. Database'!$QZ:$QZ,"yes")),(IF($G$13="All",(COUNTIF( '5. Database'!$QZ:$QZ,"yes"))))))))))</f>
        <v>0</v>
      </c>
      <c r="W43" s="12"/>
      <c r="X43" s="24">
        <f t="shared" si="3"/>
        <v>0</v>
      </c>
      <c r="Z43" s="142"/>
      <c r="AA43" s="144"/>
      <c r="AB43" s="22" t="s">
        <v>1663</v>
      </c>
      <c r="AC43" s="22"/>
      <c r="AD43" s="22"/>
      <c r="AE43" s="22"/>
      <c r="AG43" s="61">
        <f>IF(($G$13="Farmer"),(COUNTIFS( '5. Database'!$O:$O, "farmer", '5. Database'!$YN:$YN,"TRUE")),((IF($G$13="Pastoralist",(COUNTIFS( '5. Database'!$O:$O, "pastoralist", '5. Database'!$YN:$YN,"TRUE")),(IF($G$13="Agropastoralist",(COUNTIFS( '5. Database'!$O:$O, "agropastoralist", '5. Database'!$YN:$YN,"TRUE")),(IF($G$13="All",(COUNTIF( '5. Database'!$YN:$YN,"TRUE"))))))))))</f>
        <v>47</v>
      </c>
      <c r="AH43" s="12"/>
      <c r="AI43" s="24">
        <f t="shared" si="2"/>
        <v>0.41964285714285715</v>
      </c>
    </row>
    <row r="44" spans="4:35" s="8" customFormat="1" x14ac:dyDescent="0.25">
      <c r="D44" s="22"/>
      <c r="E44" s="136"/>
      <c r="F44" s="23" t="s">
        <v>1768</v>
      </c>
      <c r="G44" s="22"/>
      <c r="H44" s="22"/>
      <c r="I44" s="22"/>
      <c r="K44" s="61">
        <f>IF(($G$13="Farmer"),(COUNTIFS( '5. Database'!$O:$O, "farmer", '5. Database'!$CH:$CH,"yes")),((IF($G$13="Pastoralist",(COUNTIFS( '5. Database'!$O:$O, "pastoralist", '5. Database'!$CH:$CH,"yes")),(IF($G$13="Agropastoralist",(COUNTIFS( '5. Database'!$O:$O, "agropastoralist", '5. Database'!$CH:$CH,"yes")),(IF($G$13="All",(COUNTIF( '5. Database'!$CH:$CH,"yes"))))))))))</f>
        <v>172</v>
      </c>
      <c r="L44" s="12"/>
      <c r="M44" s="24">
        <f>IF($G$13="Farmer",K44/$K$21,(IF($G$13="Pastoralist",K44/$K$22,IF($G$13="Agropastoralist",K44/$K$23,IF($G$13="All",K44/$Q$13)))))</f>
        <v>0.84313725490196079</v>
      </c>
      <c r="O44" s="22"/>
      <c r="P44" s="22"/>
      <c r="Q44" s="22" t="s">
        <v>1549</v>
      </c>
      <c r="R44" s="22"/>
      <c r="S44" s="22"/>
      <c r="T44" s="22"/>
      <c r="V44" s="61">
        <f>IF(($G$13="Farmer"),(COUNTIFS( '5. Database'!$O:$O, "farmer", '5. Database'!$RB:$RB,"yes")),((IF($G$13="Pastoralist",(COUNTIFS( '5. Database'!$O:$O, "pastoralist", '5. Database'!$RB:$RB,"yes")),(IF($G$13="Agropastoralist",(COUNTIFS( '5. Database'!$O:$O, "agropastoralist", '5. Database'!$RB:$RB,"yes")),(IF($G$13="All",(COUNTIF( '5. Database'!$RB:$RB,"yes"))))))))))</f>
        <v>0</v>
      </c>
      <c r="W44" s="12"/>
      <c r="X44" s="24">
        <f t="shared" si="3"/>
        <v>0</v>
      </c>
      <c r="Z44" s="142"/>
      <c r="AA44" s="144"/>
      <c r="AB44" s="22" t="s">
        <v>1664</v>
      </c>
      <c r="AC44" s="22"/>
      <c r="AD44" s="22"/>
      <c r="AE44" s="22"/>
      <c r="AG44" s="61">
        <f>IF(($G$13="Farmer"),(COUNTIFS( '5. Database'!$O:$O, "farmer", '5. Database'!$YO:$YO,"TRUE")),((IF($G$13="Pastoralist",(COUNTIFS( '5. Database'!$O:$O, "pastoralist", '5. Database'!$YO:$YO,"TRUE")),(IF($G$13="Agropastoralist",(COUNTIFS( '5. Database'!$O:$O, "agropastoralist", '5. Database'!$YO:$YO,"TRUE")),(IF($G$13="All",(COUNTIF( '5. Database'!$YO:$YO,"TRUE"))))))))))</f>
        <v>38</v>
      </c>
      <c r="AH44" s="12"/>
      <c r="AI44" s="24">
        <f t="shared" si="2"/>
        <v>0.3392857142857143</v>
      </c>
    </row>
    <row r="45" spans="4:35" s="8" customFormat="1" x14ac:dyDescent="0.25">
      <c r="D45" s="22"/>
      <c r="E45" s="136"/>
      <c r="F45" s="22" t="s">
        <v>1535</v>
      </c>
      <c r="G45" s="22"/>
      <c r="H45" s="22"/>
      <c r="I45" s="22"/>
      <c r="K45" s="61">
        <f>IF(($G$13="Farmer"),(COUNTIFS( '5. Database'!$O:$O, "farmer", '5. Database'!$CM:$CM,"yes")),((IF($G$13="Pastoralist",(COUNTIFS( '5. Database'!$O:$O, "pastoralist", '5. Database'!$CM:$CM,"yes")),(IF($G$13="Agropastoralist",(COUNTIFS( '5. Database'!$O:$O, "agropastoralist", '5. Database'!$CM:$CM,"yes")),(IF($G$13="All",(COUNTIF( '5. Database'!$CM:$CM,"yes"))))))))))</f>
        <v>51</v>
      </c>
      <c r="L45" s="12"/>
      <c r="M45" s="24">
        <f>IF($G$13="Farmer",K45/$K$21,(IF($G$13="Pastoralist",K45/$K$22,IF($G$13="Agropastoralist",K45/$K$23,IF($G$13="All",K45/$Q$13)))))</f>
        <v>0.25</v>
      </c>
      <c r="O45" s="22"/>
      <c r="P45" s="22"/>
      <c r="Q45" s="23" t="s">
        <v>1667</v>
      </c>
      <c r="R45" s="22"/>
      <c r="S45" s="22"/>
      <c r="T45" s="22"/>
      <c r="V45" s="61">
        <f>IF(($G$13="Farmer"),(COUNTIFS( '5. Database'!$O:$O, "farmer", '5. Database'!$RD:$RD,"yes")),((IF($G$13="Pastoralist",(COUNTIFS( '5. Database'!$O:$O, "pastoralist", '5. Database'!$RD:$RD,"yes")),(IF($G$13="Agropastoralist",(COUNTIFS( '5. Database'!$O:$O, "agropastoralist", '5. Database'!$RD:$RD,"yes")),(IF($G$13="All",(COUNTIF( '5. Database'!$RD:$RD,"yes"))))))))))</f>
        <v>0</v>
      </c>
      <c r="W45" s="12"/>
      <c r="X45" s="24">
        <f t="shared" si="3"/>
        <v>0</v>
      </c>
      <c r="Z45" s="142"/>
      <c r="AA45" s="144"/>
      <c r="AB45" s="22" t="s">
        <v>1665</v>
      </c>
      <c r="AC45" s="22"/>
      <c r="AD45" s="22"/>
      <c r="AE45" s="22"/>
      <c r="AG45" s="61">
        <f>IF(($G$13="Farmer"),(COUNTIFS( '5. Database'!$O:$O, "farmer", '5. Database'!$YP:$YP,"TRUE")),((IF($G$13="Pastoralist",(COUNTIFS( '5. Database'!$O:$O, "pastoralist", '5. Database'!$YP:$YP,"TRUE")),(IF($G$13="Agropastoralist",(COUNTIFS( '5. Database'!$O:$O, "agropastoralist", '5. Database'!$YP:$YP,"TRUE")),(IF($G$13="All",(COUNTIF( '5. Database'!$YP:$YP,"TRUE"))))))))))</f>
        <v>73</v>
      </c>
      <c r="AH45" s="12"/>
      <c r="AI45" s="24">
        <f>AG45/$AG$38</f>
        <v>0.6517857142857143</v>
      </c>
    </row>
    <row r="46" spans="4:35" s="8" customFormat="1" x14ac:dyDescent="0.25">
      <c r="D46" s="22"/>
      <c r="E46" s="136"/>
      <c r="F46" s="22" t="s">
        <v>1536</v>
      </c>
      <c r="G46" s="22"/>
      <c r="H46" s="22"/>
      <c r="I46" s="22"/>
      <c r="K46" s="61">
        <f>IF(($G$13="Farmer"),(COUNTIFS( '5. Database'!$O:$O, "farmer", '5. Database'!$CR:$CR,"yes")),((IF($G$13="Pastoralist",(COUNTIFS( '5. Database'!$O:$O, "pastoralist", '5. Database'!$CR:$CR,"yes")),(IF($G$13="Agropastoralist",(COUNTIFS( '5. Database'!$O:$O, "agropastoralist", '5. Database'!$CR:$CR,"yes")),(IF($G$13="All",(COUNTIF( '5. Database'!$CR:$CR,"yes"))))))))))</f>
        <v>0</v>
      </c>
      <c r="L46" s="12"/>
      <c r="M46" s="24">
        <f t="shared" ref="M46:M50" si="4">IF($G$13="Farmer",K46/$K$21,(IF($G$13="Pastoralist",K46/$K$22,IF($G$13="Agropastoralist",K46/$K$23,IF($G$13="All",K46/$Q$13)))))</f>
        <v>0</v>
      </c>
      <c r="O46" s="22"/>
      <c r="P46" s="22"/>
      <c r="Q46" s="22" t="s">
        <v>1551</v>
      </c>
      <c r="R46" s="22"/>
      <c r="S46" s="22"/>
      <c r="T46" s="22"/>
      <c r="V46" s="61">
        <f>IF(($G$13="Farmer"),(COUNTIFS( '5. Database'!$O:$O, "farmer", '5. Database'!$RF:$RF,"yes")),((IF($G$13="Pastoralist",(COUNTIFS( '5. Database'!$O:$O, "pastoralist", '5. Database'!$RF:$RF,"yes")),(IF($G$13="Agropastoralist",(COUNTIFS( '5. Database'!$O:$O, "agropastoralist", '5. Database'!$RF:$RF,"yes")),(IF($G$13="All",(COUNTIF( '5. Database'!$RF:$RF,"yes"))))))))))</f>
        <v>0</v>
      </c>
      <c r="W46" s="12"/>
      <c r="X46" s="24">
        <f t="shared" si="3"/>
        <v>0</v>
      </c>
      <c r="Z46" s="142"/>
      <c r="AA46" s="144"/>
      <c r="AB46" s="22" t="s">
        <v>1580</v>
      </c>
      <c r="AC46" s="22"/>
      <c r="AD46" s="22"/>
      <c r="AE46" s="22"/>
      <c r="AG46" s="61">
        <f>IF(($G$13="Farmer"),(COUNTIFS( '5. Database'!$O:$O, "farmer", '5. Database'!$YQ:$YQ,"TRUE")),((IF($G$13="Pastoralist",(COUNTIFS( '5. Database'!$O:$O, "pastoralist", '5. Database'!$YQ:$YQ,"TRUE")),(IF($G$13="Agropastoralist",(COUNTIFS( '5. Database'!$O:$O, "agropastoralist", '5. Database'!$YQ:$YQ,"TRUE")),(IF($G$13="All",(COUNTIF( '5. Database'!$YQ:$YQ,"TRUE"))))))))))</f>
        <v>0</v>
      </c>
      <c r="AH46" s="12"/>
      <c r="AI46" s="24">
        <f t="shared" si="2"/>
        <v>0</v>
      </c>
    </row>
    <row r="47" spans="4:35" s="8" customFormat="1" x14ac:dyDescent="0.25">
      <c r="D47" s="22"/>
      <c r="E47" s="136"/>
      <c r="F47" s="22" t="s">
        <v>1537</v>
      </c>
      <c r="G47" s="22"/>
      <c r="H47" s="22"/>
      <c r="I47" s="22"/>
      <c r="K47" s="61">
        <f>IF(($G$13="Farmer"),(COUNTIFS( '5. Database'!$O:$O, "farmer", '5. Database'!$CW:$CW,"yes")),((IF($G$13="Pastoralist",(COUNTIFS( '5. Database'!$O:$O, "pastoralist", '5. Database'!$CW:$CW,"yes")),(IF($G$13="Agropastoralist",(COUNTIFS( '5. Database'!$O:$O, "agropastoralist", '5. Database'!$CW:$CW,"yes")),(IF($G$13="All",(COUNTIF( '5. Database'!$CW:$CW,"yes"))))))))))</f>
        <v>43</v>
      </c>
      <c r="L47" s="12"/>
      <c r="M47" s="24">
        <f t="shared" si="4"/>
        <v>0.2107843137254902</v>
      </c>
      <c r="O47" s="22"/>
      <c r="P47" s="22"/>
      <c r="Q47" s="22" t="s">
        <v>1514</v>
      </c>
      <c r="R47" s="22"/>
      <c r="S47" s="22"/>
      <c r="T47" s="22"/>
      <c r="V47" s="61">
        <f>IF(($G$13="Farmer"),(COUNTIFS( '5. Database'!$O:$O, "farmer", '5. Database'!$RI:$RI,"yes")),((IF($G$13="Pastoralist",(COUNTIFS( '5. Database'!$O:$O, "pastoralist", '5. Database'!$RI:$RI,"yes")),(IF($G$13="Agropastoralist",(COUNTIFS( '5. Database'!$O:$O, "agropastoralist", '5. Database'!$RI:$RI,"yes")),(IF($G$13="All",(COUNTIF( '5. Database'!$RI:$RI,"yes"))))))))))</f>
        <v>0</v>
      </c>
      <c r="W47" s="12"/>
      <c r="X47" s="24">
        <f>IF($G$13="Farmer",V47/$K$21,(IF($G$13="Pastoralist",V47/$K$22,IF($G$13="Agropastoralist",V47/$K$23,IF($G$13="All",V47/$Q$13)))))</f>
        <v>0</v>
      </c>
      <c r="Z47" s="142"/>
      <c r="AA47" s="144"/>
      <c r="AB47" s="22" t="s">
        <v>1514</v>
      </c>
      <c r="AC47" s="22"/>
      <c r="AD47" s="22"/>
      <c r="AE47" s="22"/>
      <c r="AG47" s="61">
        <f>IF(($G$13="Farmer"),(COUNTIFS( '5. Database'!$O:$O, "farmer", '5. Database'!$YR:$YR,"TRUE")),((IF($G$13="Pastoralist",(COUNTIFS( '5. Database'!$O:$O, "pastoralist", '5. Database'!$YR:$YR,"TRUE")),(IF($G$13="Agropastoralist",(COUNTIFS( '5. Database'!$O:$O, "agropastoralist", '5. Database'!$YR:$YR,"TRUE")),(IF($G$13="All",(COUNTIF( '5. Database'!$YR:$YR,"TRUE"))))))))))</f>
        <v>2</v>
      </c>
      <c r="AH47" s="12"/>
      <c r="AI47" s="24">
        <f t="shared" si="2"/>
        <v>1.7857142857142856E-2</v>
      </c>
    </row>
    <row r="48" spans="4:35" s="8" customFormat="1" x14ac:dyDescent="0.25">
      <c r="D48" s="22"/>
      <c r="E48" s="136"/>
      <c r="F48" s="22" t="s">
        <v>1538</v>
      </c>
      <c r="G48" s="22"/>
      <c r="H48" s="22"/>
      <c r="I48" s="22"/>
      <c r="K48" s="61">
        <f>IF(($G$13="Farmer"),(COUNTIFS( '5. Database'!$O:$O, "farmer", '5. Database'!$DB:$DB,"yes")),((IF($G$13="Pastoralist",(COUNTIFS( '5. Database'!$O:$O, "pastoralist", '5. Database'!$DB:$DB,"yes")),(IF($G$13="Agropastoralist",(COUNTIFS( '5. Database'!$O:$O, "agropastoralist", '5. Database'!$DB:$DB,"yes")),(IF($G$13="All",(COUNTIF( '5. Database'!$DB:$DB,"yes"))))))))))</f>
        <v>0</v>
      </c>
      <c r="L48" s="12"/>
      <c r="M48" s="24">
        <f t="shared" si="4"/>
        <v>0</v>
      </c>
      <c r="O48" s="133"/>
      <c r="P48" s="133"/>
      <c r="Q48" s="134"/>
      <c r="R48" s="134"/>
      <c r="S48" s="134"/>
      <c r="T48" s="134"/>
      <c r="U48" s="134"/>
      <c r="V48" s="135"/>
      <c r="W48" s="135"/>
      <c r="X48" s="135"/>
      <c r="Z48" s="142"/>
      <c r="AA48" s="240" t="s">
        <v>2517</v>
      </c>
      <c r="AB48" s="241"/>
      <c r="AC48" s="241"/>
      <c r="AD48" s="241"/>
      <c r="AE48" s="241"/>
      <c r="AG48" s="61">
        <f>IF(($G$13="Farmer"),(COUNTIFS( '5. Database'!$O:$O, "farmer", '5. Database'!$YE:$YE,"yes")),((IF($G$13="Pastoralist",(COUNTIFS( '5. Database'!$O:$O, "pastoralist", '5. Database'!$YE:$YE,"yes")),(IF($G$13="Agropastoralist",(COUNTIFS( '5. Database'!$O:$O, "agropastoralist", '5. Database'!$YE:$YE,"yes")),(IF($G$13="All",(COUNTIF( '5. Database'!$YE:$YE,"yes"))))))))))</f>
        <v>138</v>
      </c>
      <c r="AH48" s="12"/>
      <c r="AI48" s="24">
        <f>IF($G$13="Farmer",AG48/$K$21,(IF($G$13="Pastoralist",AG48/$K$22,IF($G$13="Agropastoralist",AG48/$K$23,IF($G$13="All",AG48/$Q$13)))))</f>
        <v>0.67647058823529416</v>
      </c>
    </row>
    <row r="49" spans="1:35" x14ac:dyDescent="0.25">
      <c r="A49" s="8"/>
      <c r="D49" s="22"/>
      <c r="E49" s="136"/>
      <c r="F49" s="22" t="s">
        <v>1539</v>
      </c>
      <c r="G49" s="22"/>
      <c r="H49" s="22"/>
      <c r="I49" s="22"/>
      <c r="K49" s="61">
        <f>IF(($G$13="Farmer"),(COUNTIFS( '5. Database'!$O:$O, "farmer", '5. Database'!$DG:$DG,"yes")),((IF($G$13="Pastoralist",(COUNTIFS( '5. Database'!$O:$O, "pastoralist", '5. Database'!$DG:$DG,"yes")),(IF($G$13="Agropastoralist",(COUNTIFS( '5. Database'!$O:$O, "agropastoralist", '5. Database'!$DG:$DG,"yes")),(IF($G$13="All",(COUNTIF( '5. Database'!$DG:$DG,"yes"))))))))))</f>
        <v>95</v>
      </c>
      <c r="M49" s="24">
        <f t="shared" si="4"/>
        <v>0.46568627450980393</v>
      </c>
      <c r="O49" s="139" t="s">
        <v>1552</v>
      </c>
      <c r="P49" s="22"/>
      <c r="Q49" s="22"/>
      <c r="R49" s="22"/>
      <c r="S49" s="22"/>
      <c r="T49" s="22"/>
      <c r="U49" s="8"/>
      <c r="V49" s="61"/>
      <c r="X49" s="22"/>
      <c r="Z49" s="142"/>
      <c r="AA49" s="240" t="s">
        <v>1767</v>
      </c>
      <c r="AB49" s="241"/>
      <c r="AC49" s="241"/>
      <c r="AD49" s="241"/>
      <c r="AE49" s="241"/>
      <c r="AG49" s="61">
        <f>IF(($G$13="Farmer"),(COUNTIFS( '5. Database'!$O:$O, "farmer", '5. Database'!$YC:$YC,"yes")),((IF($G$13="Pastoralist",(COUNTIFS( '5. Database'!$O:$O, "pastoralist", '5. Database'!$YC:$YC,"yes")),(IF($G$13="Agropastoralist",(COUNTIFS( '5. Database'!$O:$O, "agropastoralist", '5. Database'!$YC:$YC,"yes")),(IF($G$13="All",(COUNTIF( '5. Database'!$YC:$YC,"yes"))))))))))</f>
        <v>124</v>
      </c>
      <c r="AH49" s="12"/>
      <c r="AI49" s="24">
        <f>IF($G$13="Farmer",AG49/$K$21,(IF($G$13="Pastoralist",AG49/$K$22,IF($G$13="Agropastoralist",AG49/$K$23,IF($G$13="All",AG49/$Q$13)))))</f>
        <v>0.60784313725490191</v>
      </c>
    </row>
    <row r="50" spans="1:35" x14ac:dyDescent="0.25">
      <c r="A50" s="8"/>
      <c r="D50" s="22"/>
      <c r="E50" s="22"/>
      <c r="F50" s="22" t="s">
        <v>1514</v>
      </c>
      <c r="G50" s="22"/>
      <c r="H50" s="22"/>
      <c r="I50" s="22"/>
      <c r="K50" s="61">
        <f>IF(($G$13="Farmer"),(COUNTIFS( '5. Database'!$O:$O, "farmer", '5. Database'!$DM:$DM,"yes")),((IF($G$13="Pastoralist",(COUNTIFS( '5. Database'!$O:$O, "pastoralist", '5. Database'!$DM:$DM,"yes")),(IF($G$13="Agropastoralist",(COUNTIFS( '5. Database'!$O:$O, "agropastoralist", '5. Database'!$DM:$DM,"yes")),(IF($G$13="All",(COUNTIF( '5. Database'!$DM:$DM,"yes"))))))))))</f>
        <v>2</v>
      </c>
      <c r="M50" s="24">
        <f t="shared" si="4"/>
        <v>9.8039215686274508E-3</v>
      </c>
      <c r="O50" s="22"/>
      <c r="P50" s="22" t="s">
        <v>1545</v>
      </c>
      <c r="Q50" s="22"/>
      <c r="R50" s="22"/>
      <c r="S50" s="22"/>
      <c r="T50" s="22"/>
      <c r="U50" s="8"/>
      <c r="V50" s="61">
        <f>IF(($G$13="Farmer"),(COUNTIFS( '5. Database'!$O:$O, "farmer", '5. Database'!$QS:$QS,"yes")),((IF($G$13="Pastoralist",(COUNTIFS( '5. Database'!$O:$O, "pastoralist", '5. Database'!$QS:$QS,"yes")),(IF($G$13="Agropastoralist",(COUNTIFS( '5. Database'!$O:$O, "agropastoralist", '5. Database'!$QS:$QS,"yes")),(IF($G$13="All",(COUNTIF( '5. Database'!$QS:$QS,"yes"))))))))))</f>
        <v>0</v>
      </c>
      <c r="X50" s="24">
        <f>IF($G$13="Farmer",V50/$K$21,(IF($G$13="Pastoralist",V50/$K$22,IF($G$13="Agropastoralist",V50/$K$23,IF($G$13="All",V50/$Q$13)))))</f>
        <v>0</v>
      </c>
      <c r="Z50" s="132" t="s">
        <v>1506</v>
      </c>
      <c r="AA50" s="133"/>
      <c r="AB50" s="134"/>
      <c r="AC50" s="134"/>
      <c r="AD50" s="134"/>
      <c r="AE50" s="132" t="s">
        <v>1564</v>
      </c>
      <c r="AF50" s="140">
        <f>COUNTIF('5. Database'!WK:WK,"TRUE")</f>
        <v>0</v>
      </c>
      <c r="AG50" s="141" t="s">
        <v>1565</v>
      </c>
      <c r="AH50" s="141"/>
      <c r="AI50" s="141" t="s">
        <v>1669</v>
      </c>
    </row>
    <row r="51" spans="1:35" x14ac:dyDescent="0.25">
      <c r="A51" s="8"/>
      <c r="D51" s="132" t="s">
        <v>1760</v>
      </c>
      <c r="E51" s="134"/>
      <c r="F51" s="134"/>
      <c r="G51" s="134"/>
      <c r="H51" s="134"/>
      <c r="I51" s="134"/>
      <c r="J51" s="135"/>
      <c r="K51" s="135"/>
      <c r="L51" s="135"/>
      <c r="M51" s="135"/>
      <c r="O51" s="22"/>
      <c r="P51" s="23" t="s">
        <v>1668</v>
      </c>
      <c r="Q51" s="22"/>
      <c r="R51" s="22"/>
      <c r="S51" s="22"/>
      <c r="T51" s="22"/>
      <c r="U51" s="8"/>
      <c r="V51" s="61">
        <f>IF(($G$13="Farmer"),(COUNTIFS( '5. Database'!$O:$O, "farmer", '5. Database'!$QU:$QU,"yes")),((IF($G$13="Pastoralist",(COUNTIFS( '5. Database'!$O:$O, "pastoralist", '5. Database'!$QU:$QU,"yes")),(IF($G$13="Agropastoralist",(COUNTIFS( '5. Database'!$O:$O, "agropastoralist", '5. Database'!$QU:$QU,"yes")),(IF($G$13="All",(COUNTIF( '5. Database'!$QU:$QU,"yes"))))))))))</f>
        <v>0</v>
      </c>
      <c r="X51" s="24">
        <f>IF($G$13="Farmer",V51/$K$21,(IF($G$13="Pastoralist",V51/$K$22,IF($G$13="Agropastoralist",V51/$K$23,IF($G$13="All",V51/$Q$13)))))</f>
        <v>0</v>
      </c>
      <c r="Z51" s="240" t="s">
        <v>2545</v>
      </c>
      <c r="AA51" s="240"/>
      <c r="AB51" s="240"/>
      <c r="AC51" s="240"/>
      <c r="AD51" s="12"/>
      <c r="AE51" s="61"/>
      <c r="AF51" s="12"/>
      <c r="AG51" s="217">
        <f t="array" ref="AG51">SUM(IF(('5. Database'!$WG:$WG="yes")+('5. Database'!$WM:$WM="yes")+('5. Database'!$WP:$WP="yes")+('5. Database'!$WS:$WS="yes")+('5. Database'!$WS:$WS="yes")+('5. Database'!$WV:$WV="yes")+('5. Database'!$WY:$WY="yes")+('5. Database'!$XB:$XB="yes")+('5. Database'!$XF:$XF="yes"),1,0))</f>
        <v>0</v>
      </c>
      <c r="AH51" s="12"/>
      <c r="AI51" s="24">
        <f>AG51/$Q$13</f>
        <v>0</v>
      </c>
    </row>
    <row r="52" spans="1:35" x14ac:dyDescent="0.25">
      <c r="A52" s="8"/>
      <c r="D52" s="22"/>
      <c r="E52" s="22"/>
      <c r="F52" s="23" t="s">
        <v>2543</v>
      </c>
      <c r="G52" s="22"/>
      <c r="H52" s="22"/>
      <c r="I52" s="22"/>
      <c r="K52" s="61">
        <f>IF(($G$13="Farmer"),(COUNTIFS( '5. Database'!$O:$O, "farmer", '5. Database'!$DY:$DY,"TRUE")),((IF($G$13="Pastoralist",(COUNTIFS( '5. Database'!$O:$O, "pastoralist", '5. Database'!$DY:$DY,"TRUE")),(IF($G$13="Agropastoralist",(COUNTIFS( '5. Database'!$O:$O, "agropastoralist", '5. Database'!$DY:$DY,"TRUE")),(IF($G$13="All",(COUNTIF( '5. Database'!$DY:$DY,"TRUE"))))))))))</f>
        <v>88</v>
      </c>
      <c r="M52" s="24">
        <f>IF($G$13="Farmer",K52/$K$21,(IF($G$13="Pastoralist",K52/$K$22,IF($G$13="Agropastoralist",K52/$K$23,IF($G$13="All",K52/$Q$13)))))</f>
        <v>0.43137254901960786</v>
      </c>
      <c r="O52" s="22"/>
      <c r="P52" s="22" t="s">
        <v>1546</v>
      </c>
      <c r="Q52" s="22"/>
      <c r="R52" s="22"/>
      <c r="S52" s="22"/>
      <c r="T52" s="22"/>
      <c r="U52" s="8"/>
      <c r="V52" s="61">
        <f>IF(($G$13="Farmer"),(COUNTIFS( '5. Database'!$O:$O, "farmer", '5. Database'!$QW:$QW,"yes")),((IF($G$13="Pastoralist",(COUNTIFS( '5. Database'!$O:$O, "pastoralist", '5. Database'!$QW:$QW,"yes")),(IF($G$13="Agropastoralist",(COUNTIFS( '5. Database'!$O:$O, "agropastoralist", '5. Database'!$QW:$QW,"yes")),(IF($G$13="All",(COUNTIF( '5. Database'!$QW:$QW,"yes"))))))))))</f>
        <v>0</v>
      </c>
      <c r="X52" s="24">
        <f>IF($G$13="Farmer",V52/$K$21,(IF($G$13="Pastoralist",V52/$K$22,IF($G$13="Agropastoralist",V52/$K$23,IF($G$13="All",V52/$Q$13)))))</f>
        <v>0</v>
      </c>
      <c r="Z52" s="22"/>
      <c r="AA52" s="22" t="s">
        <v>1556</v>
      </c>
      <c r="AB52" s="22"/>
      <c r="AC52" s="234"/>
      <c r="AD52" s="12"/>
      <c r="AE52" s="61">
        <f>IF(($G$13="Farmer"),(COUNTIFS( '5. Database'!$O:$O, "farmer", '5. Database'!$WF:$WF,"TRUE")),((IF($G$13="Pastoralist",(COUNTIFS( '5. Database'!$O:$O, "pastoralist", '5. Database'!$WF:$WF,"TRUE")),(IF($G$13="Agropastoralist",(COUNTIFS( '5. Database'!$O:$O, "agropastoralist", '5. Database'!$WF:$WF,"TRUE")),(IF($G$13="All",(COUNTIF( '5. Database'!$WF:$WF,"TRUE"))))))))))</f>
        <v>0</v>
      </c>
      <c r="AF52" s="12">
        <f>COUNTIF('5. Database'!WK:WK,"TRUE")</f>
        <v>0</v>
      </c>
      <c r="AG52" s="61">
        <f>IF(($G$13="Farmer"),(COUNTIFS( '5. Database'!$O:$O, "farmer", '5. Database'!$WG:$WG,"yes")),((IF($G$13="Pastoralist",(COUNTIFS( '5. Database'!$O:$O, "pastoralist", '5. Database'!$WG:$WG,"yes")),(IF($G$13="Agropastoralist",(COUNTIFS( '5. Database'!$O:$O, "agropastoralist", '5. Database'!$WG:$WG,"yes")),(IF($G$13="All",(COUNTIF( '5. Database'!$WG:$WG,"yes"))))))))))</f>
        <v>0</v>
      </c>
      <c r="AH52" s="12"/>
      <c r="AI52" s="24" t="e">
        <f>AG52/$AG$51</f>
        <v>#DIV/0!</v>
      </c>
    </row>
    <row r="53" spans="1:35" x14ac:dyDescent="0.25">
      <c r="A53" s="8"/>
      <c r="D53" s="22"/>
      <c r="E53" s="22"/>
      <c r="F53" s="23" t="s">
        <v>1761</v>
      </c>
      <c r="G53" s="22"/>
      <c r="H53" s="22"/>
      <c r="I53" s="22"/>
      <c r="K53" s="61">
        <f>IF(($G$13="Farmer"),(COUNTIFS( '5. Database'!$O:$O, "farmer", '5. Database'!$DZ:$DZ,"TRUE")),((IF($G$13="Pastoralist",(COUNTIFS( '5. Database'!$O:$O, "pastoralist", '5. Database'!$DZ:$DZ,"TRUE")),(IF($G$13="Agropastoralist",(COUNTIFS( '5. Database'!$O:$O, "agropastoralist", '5. Database'!$DZ:$DZ,"TRUE")),(IF($G$13="All",(COUNTIF( '5. Database'!$DZ:$DZ,"TRUE"))))))))))</f>
        <v>11</v>
      </c>
      <c r="M53" s="24">
        <f>IF($G$13="Farmer",K53/$K$21,(IF($G$13="Pastoralist",K53/$K$22,IF($G$13="Agropastoralist",K53/$K$23,IF($G$13="All",K53/$Q$13)))))</f>
        <v>5.3921568627450983E-2</v>
      </c>
      <c r="O53" s="22"/>
      <c r="P53" s="22" t="s">
        <v>1547</v>
      </c>
      <c r="Q53" s="22"/>
      <c r="R53" s="22"/>
      <c r="S53" s="22"/>
      <c r="T53" s="22"/>
      <c r="U53" s="8"/>
      <c r="V53" s="61">
        <f>IF(($G$13="Farmer"),(COUNTIFS( '5. Database'!$O:$O, "farmer", '5. Database'!$QY:$QY,"yes")),((IF($G$13="Pastoralist",(COUNTIFS( '5. Database'!$O:$O, "pastoralist", '5. Database'!$QY:$QY,"yes")),(IF($G$13="Agropastoralist",(COUNTIFS( '5. Database'!$O:$O, "agropastoralist", '5. Database'!$QY:$QY,"yes")),(IF($G$13="All",(COUNTIF( '5. Database'!$QY:$QY,"yes"))))))))))</f>
        <v>0</v>
      </c>
      <c r="X53" s="24">
        <f t="shared" ref="X53:X57" si="5">IF($G$13="Farmer",V53/$K$21,(IF($G$13="Pastoralist",V53/$K$22,IF($G$13="Agropastoralist",V53/$K$23,IF($G$13="All",V53/$Q$13)))))</f>
        <v>0</v>
      </c>
      <c r="Z53" s="23"/>
      <c r="AA53" s="22" t="s">
        <v>1557</v>
      </c>
      <c r="AB53" s="22"/>
      <c r="AC53" s="234"/>
      <c r="AD53" s="12"/>
      <c r="AE53" s="61">
        <f>IF(($G$13="Farmer"),(COUNTIFS( '5. Database'!$O:$O, "farmer", '5. Database'!$WI:$WI,"TRUE")),((IF($G$13="Pastoralist",(COUNTIFS( '5. Database'!$O:$O, "pastoralist", '5. Database'!$WI:$WI,"TRUE")),(IF($G$13="Agropastoralist",(COUNTIFS( '5. Database'!$O:$O, "agropastoralist", '5. Database'!$WI:$WI,"TRUE")),(IF($G$13="All",(COUNTIF( '5. Database'!$WI:$WI,"TRUE"))))))))))</f>
        <v>0</v>
      </c>
      <c r="AF53" s="12"/>
      <c r="AG53" s="61">
        <f>IF(($G$13="Farmer"),(COUNTIFS( '5. Database'!$O:$O, "farmer", '5. Database'!$WJ:$WJ,"yes")),((IF($G$13="Pastoralist",(COUNTIFS( '5. Database'!$O:$O, "pastoralist", '5. Database'!$WJ:$WJ,"yes")),(IF($G$13="Agropastoralist",(COUNTIFS( '5. Database'!$O:$O, "agropastoralist", '5. Database'!$WJ:$WJ,"yes")),(IF($G$13="All",(COUNTIF( '5. Database'!$WJ:$WJ,"yes"))))))))))</f>
        <v>0</v>
      </c>
      <c r="AH53" s="12"/>
      <c r="AI53" s="24" t="e">
        <f t="shared" ref="AI53:AI60" si="6">AG53/$AG$51</f>
        <v>#DIV/0!</v>
      </c>
    </row>
    <row r="54" spans="1:35" x14ac:dyDescent="0.25">
      <c r="A54" s="8"/>
      <c r="D54" s="22"/>
      <c r="E54" s="22"/>
      <c r="F54" s="23" t="s">
        <v>1762</v>
      </c>
      <c r="G54" s="22"/>
      <c r="H54" s="22"/>
      <c r="I54" s="22"/>
      <c r="K54" s="61">
        <f>IF(($G$13="Farmer"),(COUNTIFS( '5. Database'!$O:$O, "farmer", '5. Database'!$EA:$EA,"TRUE")),((IF($G$13="Pastoralist",(COUNTIFS( '5. Database'!$O:$O, "pastoralist", '5. Database'!$EA:$EA,"TRUE")),(IF($G$13="Agropastoralist",(COUNTIFS( '5. Database'!$O:$O, "agropastoralist", '5. Database'!$EA:$EA,"TRUE")),(IF($G$13="All",(COUNTIF( '5. Database'!$EA:$EA,"TRUE"))))))))))</f>
        <v>32</v>
      </c>
      <c r="M54" s="24">
        <f>IF($G$13="Farmer",K54/$K$21,(IF($G$13="Pastoralist",K54/$K$22,IF($G$13="Agropastoralist",K54/$K$23,IF($G$13="All",K54/$Q$13)))))</f>
        <v>0.15686274509803921</v>
      </c>
      <c r="O54" s="22"/>
      <c r="P54" s="22" t="s">
        <v>1548</v>
      </c>
      <c r="Q54" s="22"/>
      <c r="R54" s="22"/>
      <c r="S54" s="22"/>
      <c r="T54" s="22"/>
      <c r="U54" s="8"/>
      <c r="V54" s="61">
        <f>IF(($G$13="Farmer"),(COUNTIFS( '5. Database'!$O:$O, "farmer", '5. Database'!$RA:$RA,"yes")),((IF($G$13="Pastoralist",(COUNTIFS( '5. Database'!$O:$O, "pastoralist", '5. Database'!$RA:$RA,"yes")),(IF($G$13="Agropastoralist",(COUNTIFS( '5. Database'!$O:$O, "agropastoralist", '5. Database'!$RA:$RA,"yes")),(IF($G$13="All",(COUNTIF( '5. Database'!$RA:$RA,"yes"))))))))))</f>
        <v>0</v>
      </c>
      <c r="X54" s="24">
        <f t="shared" si="5"/>
        <v>0</v>
      </c>
      <c r="Z54" s="23"/>
      <c r="AA54" s="22" t="s">
        <v>1558</v>
      </c>
      <c r="AB54" s="22"/>
      <c r="AC54" s="234"/>
      <c r="AD54" s="12"/>
      <c r="AE54" s="61">
        <f>IF(($G$13="Farmer"),(COUNTIFS( '5. Database'!$O:$O, "farmer", '5. Database'!$WL:$WL,"TRUE")),((IF($G$13="Pastoralist",(COUNTIFS( '5. Database'!$O:$O, "pastoralist", '5. Database'!$WL:$WL,"TRUE")),(IF($G$13="Agropastoralist",(COUNTIFS( '5. Database'!$O:$O, "agropastoralist", '5. Database'!$WL:$WL,"TRUE")),(IF($G$13="All",(COUNTIF( '5. Database'!$WL:$WL,"TRUE"))))))))))</f>
        <v>0</v>
      </c>
      <c r="AF54" s="12"/>
      <c r="AG54" s="61">
        <f>IF(($G$13="Farmer"),(COUNTIFS( '5. Database'!$O:$O, "farmer", '5. Database'!$WM:$WM,"yes")),((IF($G$13="Pastoralist",(COUNTIFS( '5. Database'!$O:$O, "pastoralist", '5. Database'!$WM:$WM,"yes")),(IF($G$13="Agropastoralist",(COUNTIFS( '5. Database'!$O:$O, "agropastoralist", '5. Database'!$WM:$WM,"yes")),(IF($G$13="All",(COUNTIF( '5. Database'!$WM:$WM,"yes"))))))))))</f>
        <v>0</v>
      </c>
      <c r="AH54" s="12"/>
      <c r="AI54" s="24" t="e">
        <f t="shared" si="6"/>
        <v>#DIV/0!</v>
      </c>
    </row>
    <row r="55" spans="1:35" x14ac:dyDescent="0.25">
      <c r="A55" s="8"/>
      <c r="D55" s="22"/>
      <c r="E55" s="22"/>
      <c r="F55" s="23" t="s">
        <v>1763</v>
      </c>
      <c r="G55" s="22"/>
      <c r="H55" s="22"/>
      <c r="I55" s="22"/>
      <c r="K55" s="61">
        <f>IF(($G$13="Farmer"),(COUNTIFS( '5. Database'!$O:$O, "farmer", '5. Database'!$EB:$EB,"TRUE")),((IF($G$13="Pastoralist",(COUNTIFS( '5. Database'!$O:$O, "pastoralist", '5. Database'!$EB:$EB,"TRUE")),(IF($G$13="Agropastoralist",(COUNTIFS( '5. Database'!$O:$O, "agropastoralist", '5. Database'!$EB:$EB,"TRUE")),(IF($G$13="All",(COUNTIF( '5. Database'!$EB:$EB,"TRUE"))))))))))</f>
        <v>29</v>
      </c>
      <c r="M55" s="24">
        <f>IF($G$13="Farmer",K55/$K$21,(IF($G$13="Pastoralist",K55/$K$22,IF($G$13="Agropastoralist",K55/$K$23,IF($G$13="All",K55/$Q$13)))))</f>
        <v>0.14215686274509803</v>
      </c>
      <c r="O55" s="22"/>
      <c r="P55" s="22" t="s">
        <v>1549</v>
      </c>
      <c r="Q55" s="22"/>
      <c r="R55" s="22"/>
      <c r="S55" s="22"/>
      <c r="T55" s="22"/>
      <c r="U55" s="8"/>
      <c r="V55" s="61">
        <f>IF(($G$13="Farmer"),(COUNTIFS( '5. Database'!$O:$O, "farmer", '5. Database'!$RC:$RC,"yes")),((IF($G$13="Pastoralist",(COUNTIFS( '5. Database'!$O:$O, "pastoralist", '5. Database'!$RC:$RC,"yes")),(IF($G$13="Agropastoralist",(COUNTIFS( '5. Database'!$O:$O, "agropastoralist", '5. Database'!$RC:$RC,"yes")),(IF($G$13="All",(COUNTIF( '5. Database'!$RC:$RC,"yes"))))))))))</f>
        <v>0</v>
      </c>
      <c r="W55" s="12"/>
      <c r="X55" s="24">
        <f t="shared" si="5"/>
        <v>0</v>
      </c>
      <c r="Z55" s="23"/>
      <c r="AA55" s="22" t="s">
        <v>1559</v>
      </c>
      <c r="AB55" s="22"/>
      <c r="AC55" s="234"/>
      <c r="AD55" s="12"/>
      <c r="AE55" s="61">
        <f>IF(($G$13="Farmer"),(COUNTIFS( '5. Database'!$O:$O, "farmer", '5. Database'!$WO:$WO,"TRUE")),((IF($G$13="Pastoralist",(COUNTIFS( '5. Database'!$O:$O, "pastoralist", '5. Database'!$WO:$WO,"TRUE")),(IF($G$13="Agropastoralist",(COUNTIFS( '5. Database'!$O:$O, "agropastoralist", '5. Database'!$WO:$WO,"TRUE")),(IF($G$13="All",(COUNTIF( '5. Database'!$WO:$WO,"TRUE"))))))))))</f>
        <v>0</v>
      </c>
      <c r="AF55" s="12"/>
      <c r="AG55" s="61">
        <f>IF(($G$13="Farmer"),(COUNTIFS( '5. Database'!$O:$O, "farmer", '5. Database'!$WP:$WP,"yes")),((IF($G$13="Pastoralist",(COUNTIFS( '5. Database'!$O:$O, "pastoralist", '5. Database'!$WP:$WP,"yes")),(IF($G$13="Agropastoralist",(COUNTIFS( '5. Database'!$O:$O, "agropastoralist", '5. Database'!$WP:$WP,"yes")),(IF($G$13="All",(COUNTIF( '5. Database'!$WP:$WP,"yes"))))))))))</f>
        <v>0</v>
      </c>
      <c r="AH55" s="12"/>
      <c r="AI55" s="24" t="e">
        <f t="shared" si="6"/>
        <v>#DIV/0!</v>
      </c>
    </row>
    <row r="56" spans="1:35" x14ac:dyDescent="0.25">
      <c r="A56" s="8"/>
      <c r="D56" s="22"/>
      <c r="E56" s="22"/>
      <c r="F56" s="23" t="s">
        <v>1764</v>
      </c>
      <c r="G56" s="22"/>
      <c r="H56" s="22"/>
      <c r="I56" s="22"/>
      <c r="K56" s="61">
        <f>IF(($G$13="Farmer"),(COUNTIFS( '5. Database'!$O:$O, "farmer", '5. Database'!$EC:$EC,"TRUE")),((IF($G$13="Pastoralist",(COUNTIFS( '5. Database'!$O:$O, "pastoralist", '5. Database'!$EC:$EC,"TRUE")),(IF($G$13="Agropastoralist",(COUNTIFS( '5. Database'!$O:$O, "agropastoralist", '5. Database'!$EC:$EC,"TRUE")),(IF($G$13="All",(COUNTIF( '5. Database'!$EC:$EC,"TRUE"))))))))))</f>
        <v>75</v>
      </c>
      <c r="M56" s="24">
        <f t="shared" ref="M56:M59" si="7">IF($G$13="Farmer",K56/$K$21,(IF($G$13="Pastoralist",K56/$K$22,IF($G$13="Agropastoralist",K56/$K$23,IF($G$13="All",K56/$Q$13)))))</f>
        <v>0.36764705882352944</v>
      </c>
      <c r="O56" s="22"/>
      <c r="P56" s="22" t="s">
        <v>1550</v>
      </c>
      <c r="Q56" s="22"/>
      <c r="R56" s="22"/>
      <c r="S56" s="22"/>
      <c r="T56" s="22"/>
      <c r="U56" s="8"/>
      <c r="V56" s="61">
        <f>IF(($G$13="Farmer"),(COUNTIFS( '5. Database'!$O:$O, "farmer", '5. Database'!$RE:$RE,"yes")),((IF($G$13="Pastoralist",(COUNTIFS( '5. Database'!$O:$O, "pastoralist", '5. Database'!$RE:$RE,"yes")),(IF($G$13="Agropastoralist",(COUNTIFS( '5. Database'!$O:$O, "agropastoralist", '5. Database'!$RE:$RE,"yes")),(IF($G$13="All",(COUNTIF( '5. Database'!$RE:$RE,"yes"))))))))))</f>
        <v>0</v>
      </c>
      <c r="X56" s="24">
        <f t="shared" si="5"/>
        <v>0</v>
      </c>
      <c r="Z56" s="23"/>
      <c r="AA56" s="22" t="s">
        <v>1560</v>
      </c>
      <c r="AB56" s="22"/>
      <c r="AC56" s="234"/>
      <c r="AD56" s="12"/>
      <c r="AE56" s="61">
        <f>IF(($G$13="Farmer"),(COUNTIFS( '5. Database'!$O:$O, "farmer", '5. Database'!$WR:$WR,"TRUE")),((IF($G$13="Pastoralist",(COUNTIFS( '5. Database'!$O:$O, "pastoralist", '5. Database'!$WR:$WR,"TRUE")),(IF($G$13="Agropastoralist",(COUNTIFS( '5. Database'!$O:$O, "agropastoralist", '5. Database'!$WR:$WR,"TRUE")),(IF($G$13="All",(COUNTIF( '5. Database'!$WR:$WR,"TRUE"))))))))))</f>
        <v>0</v>
      </c>
      <c r="AF56" s="12"/>
      <c r="AG56" s="61">
        <f>IF(($G$13="Farmer"),(COUNTIFS( '5. Database'!$O:$O, "farmer", '5. Database'!$WS:$WS,"yes")),((IF($G$13="Pastoralist",(COUNTIFS( '5. Database'!$O:$O, "pastoralist", '5. Database'!$WS:$WS,"yes")),(IF($G$13="Agropastoralist",(COUNTIFS( '5. Database'!$O:$O, "agropastoralist", '5. Database'!$WS:$WS,"yes")),(IF($G$13="All",(COUNTIF( '5. Database'!$WS:$WS,"yes"))))))))))</f>
        <v>0</v>
      </c>
      <c r="AH56" s="12"/>
      <c r="AI56" s="24" t="e">
        <f t="shared" si="6"/>
        <v>#DIV/0!</v>
      </c>
    </row>
    <row r="57" spans="1:35" x14ac:dyDescent="0.25">
      <c r="A57" s="8"/>
      <c r="D57" s="22"/>
      <c r="E57" s="22"/>
      <c r="F57" s="23" t="s">
        <v>1765</v>
      </c>
      <c r="G57" s="22"/>
      <c r="H57" s="22"/>
      <c r="I57" s="22"/>
      <c r="K57" s="61">
        <f>IF(($G$13="Farmer"),(COUNTIFS( '5. Database'!$O:$O, "farmer", '5. Database'!$ED:$ED,"TRUE")),((IF($G$13="Pastoralist",(COUNTIFS( '5. Database'!$O:$O, "pastoralist", '5. Database'!$ED:$ED,"TRUE")),(IF($G$13="Agropastoralist",(COUNTIFS( '5. Database'!$O:$O, "agropastoralist", '5. Database'!$ED:$ED,"TRUE")),(IF($G$13="All",(COUNTIF( '5. Database'!$ED:$ED,"TRUE"))))))))))</f>
        <v>1</v>
      </c>
      <c r="M57" s="24">
        <f t="shared" si="7"/>
        <v>4.9019607843137254E-3</v>
      </c>
      <c r="O57" s="22"/>
      <c r="P57" s="22" t="s">
        <v>1551</v>
      </c>
      <c r="Q57" s="22"/>
      <c r="R57" s="22"/>
      <c r="S57" s="22"/>
      <c r="T57" s="22"/>
      <c r="U57" s="8"/>
      <c r="V57" s="61">
        <f>IF(($G$13="Farmer"),(COUNTIFS( '5. Database'!$O:$O, "farmer", '5. Database'!$RG:$RG,"yes")),((IF($G$13="Pastoralist",(COUNTIFS( '5. Database'!$O:$O, "pastoralist", '5. Database'!$RG:$RG,"yes")),(IF($G$13="Agropastoralist",(COUNTIFS( '5. Database'!$O:$O, "agropastoralist", '5. Database'!$RG:$RG,"yes")),(IF($G$13="All",(COUNTIF( '5. Database'!$RG:$RG,"yes"))))))))))</f>
        <v>0</v>
      </c>
      <c r="X57" s="24">
        <f t="shared" si="5"/>
        <v>0</v>
      </c>
      <c r="Z57" s="23"/>
      <c r="AA57" s="22" t="s">
        <v>1561</v>
      </c>
      <c r="AB57" s="22"/>
      <c r="AC57" s="234"/>
      <c r="AD57" s="12"/>
      <c r="AE57" s="61">
        <f>IF(($G$13="Farmer"),(COUNTIFS( '5. Database'!$O:$O, "farmer", '5. Database'!$WU:$WU,"TRUE")),((IF($G$13="Pastoralist",(COUNTIFS( '5. Database'!$O:$O, "pastoralist", '5. Database'!$WU:$WU,"TRUE")),(IF($G$13="Agropastoralist",(COUNTIFS( '5. Database'!$O:$O, "agropastoralist", '5. Database'!$WU:$WU,"TRUE")),(IF($G$13="All",(COUNTIF( '5. Database'!$WU:$WU,"TRUE"))))))))))</f>
        <v>0</v>
      </c>
      <c r="AF57" s="12"/>
      <c r="AG57" s="61">
        <f>IF(($G$13="Farmer"),(COUNTIFS( '5. Database'!$O:$O, "farmer", '5. Database'!$WV:$WV,"yes")),((IF($G$13="Pastoralist",(COUNTIFS( '5. Database'!$O:$O, "pastoralist", '5. Database'!$WV:$WV,"yes")),(IF($G$13="Agropastoralist",(COUNTIFS( '5. Database'!$O:$O, "agropastoralist", '5. Database'!$WV:$WV,"yes")),(IF($G$13="All",(COUNTIF( '5. Database'!$WV:$WV,"yes"))))))))))</f>
        <v>0</v>
      </c>
      <c r="AH57" s="12"/>
      <c r="AI57" s="24" t="e">
        <f t="shared" si="6"/>
        <v>#DIV/0!</v>
      </c>
    </row>
    <row r="58" spans="1:35" x14ac:dyDescent="0.25">
      <c r="A58" s="8"/>
      <c r="D58" s="22"/>
      <c r="E58" s="22"/>
      <c r="F58" s="23" t="s">
        <v>1766</v>
      </c>
      <c r="G58" s="22"/>
      <c r="H58" s="22"/>
      <c r="I58" s="22"/>
      <c r="K58" s="61">
        <f>IF(($G$13="Farmer"),(COUNTIFS( '5. Database'!$O:$O, "farmer", '5. Database'!$EE:$EE,"TRUE")),((IF($G$13="Pastoralist",(COUNTIFS( '5. Database'!$O:$O, "pastoralist", '5. Database'!$EE:$EE,"TRUE")),(IF($G$13="Agropastoralist",(COUNTIFS( '5. Database'!$O:$O, "agropastoralist", '5. Database'!$EE:$EE,"TRUE")),(IF($G$13="All",(COUNTIF( '5. Database'!$EE:$EE,"TRUE"))))))))))</f>
        <v>1</v>
      </c>
      <c r="M58" s="24">
        <f t="shared" si="7"/>
        <v>4.9019607843137254E-3</v>
      </c>
      <c r="O58" s="22"/>
      <c r="P58" s="22" t="s">
        <v>1514</v>
      </c>
      <c r="Q58" s="22"/>
      <c r="R58" s="22"/>
      <c r="S58" s="22"/>
      <c r="T58" s="22"/>
      <c r="U58" s="8"/>
      <c r="V58" s="61">
        <f>IF(($G$13="Farmer"),(COUNTIFS( '5. Database'!$O:$O, "farmer", '5. Database'!$RJ:$RJ,"yes")),((IF($G$13="Pastoralist",(COUNTIFS( '5. Database'!$O:$O, "pastoralist", '5. Database'!$RJ:$RJ,"yes")),(IF($G$13="Agropastoralist",(COUNTIFS( '5. Database'!$O:$O, "agropastoralist", '5. Database'!$RJ:$RJ,"yes")),(IF($G$13="All",(COUNTIF( '5. Database'!$RJ:$RJ,"yes"))))))))))</f>
        <v>0</v>
      </c>
      <c r="X58" s="24">
        <f>IF($G$13="Farmer",V58/$K$21,(IF($G$13="Pastoralist",V58/$K$22,IF($G$13="Agropastoralist",V58/$K$23,IF($G$13="All",V58/$Q$13)))))</f>
        <v>0</v>
      </c>
      <c r="Z58" s="23"/>
      <c r="AA58" s="22" t="s">
        <v>1562</v>
      </c>
      <c r="AB58" s="22"/>
      <c r="AC58" s="234"/>
      <c r="AD58" s="12"/>
      <c r="AE58" s="61">
        <f>IF(($G$13="Farmer"),(COUNTIFS( '5. Database'!$O:$O, "farmer", '5. Database'!$WX:$WX,"TRUE")),((IF($G$13="Pastoralist",(COUNTIFS( '5. Database'!$O:$O, "pastoralist", '5. Database'!$WX:$WX,"TRUE")),(IF($G$13="Agropastoralist",(COUNTIFS( '5. Database'!$O:$O, "agropastoralist", '5. Database'!$WX:$WX,"TRUE")),(IF($G$13="All",(COUNTIF( '5. Database'!$WX:$WX,"TRUE"))))))))))</f>
        <v>0</v>
      </c>
      <c r="AF58" s="12"/>
      <c r="AG58" s="61">
        <f>IF(($G$13="Farmer"),(COUNTIFS( '5. Database'!$O:$O, "farmer", '5. Database'!$WY:$WY,"yes")),((IF($G$13="Pastoralist",(COUNTIFS( '5. Database'!$O:$O, "pastoralist", '5. Database'!$WY:$WY,"yes")),(IF($G$13="Agropastoralist",(COUNTIFS( '5. Database'!$O:$O, "agropastoralist", '5. Database'!$WY:$WY,"yes")),(IF($G$13="All",(COUNTIF( '5. Database'!$WY:$WY,"yes"))))))))))</f>
        <v>0</v>
      </c>
      <c r="AH58" s="12"/>
      <c r="AI58" s="24" t="e">
        <f t="shared" si="6"/>
        <v>#DIV/0!</v>
      </c>
    </row>
    <row r="59" spans="1:35" x14ac:dyDescent="0.25">
      <c r="A59" s="8"/>
      <c r="D59" s="22"/>
      <c r="E59" s="22"/>
      <c r="F59" s="23" t="s">
        <v>1514</v>
      </c>
      <c r="G59" s="22"/>
      <c r="H59" s="22"/>
      <c r="I59" s="22"/>
      <c r="K59" s="61">
        <f>IF(($G$13="Farmer"),(COUNTIFS( '5. Database'!$O:$O, "farmer", '5. Database'!$EF:$EF,"TRUE")),((IF($G$13="Pastoralist",(COUNTIFS( '5. Database'!$O:$O, "pastoralist", '5. Database'!$EF:$EF,"TRUE")),(IF($G$13="Agropastoralist",(COUNTIFS( '5. Database'!$O:$O, "agropastoralist", '5. Database'!$EF:$EF,"TRUE")),(IF($G$13="All",(COUNTIF( '5. Database'!$EF:$EF,"TRUE"))))))))))</f>
        <v>76</v>
      </c>
      <c r="M59" s="24">
        <f t="shared" si="7"/>
        <v>0.37254901960784315</v>
      </c>
      <c r="O59" s="132" t="s">
        <v>1774</v>
      </c>
      <c r="P59" s="134"/>
      <c r="Q59" s="134"/>
      <c r="R59" s="134"/>
      <c r="S59" s="134"/>
      <c r="T59" s="134"/>
      <c r="U59" s="135"/>
      <c r="V59" s="135"/>
      <c r="W59" s="135"/>
      <c r="X59" s="135"/>
      <c r="Z59" s="23"/>
      <c r="AA59" s="22" t="s">
        <v>1563</v>
      </c>
      <c r="AB59" s="22"/>
      <c r="AC59" s="234"/>
      <c r="AD59" s="12"/>
      <c r="AE59" s="61">
        <f>IF(($G$13="Farmer"),(COUNTIFS( '5. Database'!$O:$O, "farmer", '5. Database'!$XA:$XA,"TRUE")),((IF($G$13="Pastoralist",(COUNTIFS( '5. Database'!$O:$O, "pastoralist", '5. Database'!$XA:$XA,"TRUE")),(IF($G$13="Agropastoralist",(COUNTIFS( '5. Database'!$O:$O, "agropastoralist", '5. Database'!$XA:$XA,"TRUE")),(IF($G$13="All",(COUNTIF( '5. Database'!$XA:$XA,"TRUE"))))))))))</f>
        <v>0</v>
      </c>
      <c r="AF59" s="12"/>
      <c r="AG59" s="61">
        <f>IF(($G$13="Farmer"),(COUNTIFS( '5. Database'!$O:$O, "farmer", '5. Database'!$XB:$XB,"yes")),((IF($G$13="Pastoralist",(COUNTIFS( '5. Database'!$O:$O, "pastoralist", '5. Database'!$XB:$XB,"yes")),(IF($G$13="Agropastoralist",(COUNTIFS( '5. Database'!$O:$O, "agropastoralist", '5. Database'!$XB:$XB,"yes")),(IF($G$13="All",(COUNTIF( '5. Database'!$XB:$XB,"yes"))))))))))</f>
        <v>0</v>
      </c>
      <c r="AH59" s="12"/>
      <c r="AI59" s="24" t="e">
        <f t="shared" si="6"/>
        <v>#DIV/0!</v>
      </c>
    </row>
    <row r="60" spans="1:35" x14ac:dyDescent="0.25">
      <c r="A60" s="8"/>
      <c r="D60" s="132" t="s">
        <v>1496</v>
      </c>
      <c r="E60" s="133"/>
      <c r="F60" s="134"/>
      <c r="G60" s="134"/>
      <c r="H60" s="134"/>
      <c r="I60" s="134"/>
      <c r="J60" s="134"/>
      <c r="K60" s="135"/>
      <c r="L60" s="135"/>
      <c r="M60" s="135"/>
      <c r="O60" s="22"/>
      <c r="P60" s="23" t="s">
        <v>1775</v>
      </c>
      <c r="Q60" s="22"/>
      <c r="R60" s="22"/>
      <c r="S60" s="22"/>
      <c r="T60" s="22"/>
      <c r="U60" s="12"/>
      <c r="V60" s="137">
        <f>IF(($G$13="Farmer"),(COUNTIFS( '5. Database'!$O:$O, "farmer", '5. Database'!$SQ:$SQ,"yes")),((IF($G$13="Pastoralist",(COUNTIFS( '5. Database'!$O:$O, "pastoralist", '5. Database'!$SQ:$SQ,"yes")),(IF($G$13="Agropastoralist",(COUNTIFS( '5. Database'!$O:$O, "agropastoralist", '5. Database'!$SQ:$SQ,"yes")),(IF($G$13="All",(COUNTIF( '5. Database'!$SQ:$SQ,"yes"))))))))))</f>
        <v>78</v>
      </c>
      <c r="W60" s="12"/>
      <c r="X60" s="24">
        <f t="shared" ref="X60" si="8">IF($G$13="Farmer",V60/$K$21,(IF($G$13="Pastoralist",V60/$K$22,IF($G$13="Agropastoralist",V60/$K$23,IF($G$13="All",V60/$Q$13)))))</f>
        <v>0.38235294117647056</v>
      </c>
      <c r="Z60" s="23"/>
      <c r="AA60" s="22" t="s">
        <v>1514</v>
      </c>
      <c r="AB60" s="22"/>
      <c r="AC60" s="234"/>
      <c r="AD60" s="12"/>
      <c r="AE60" s="61">
        <f>IF(($G$13="Farmer"),(COUNTIFS( '5. Database'!$O:$O, "farmer", '5. Database'!$XE:$XE,"TRUE")),((IF($G$13="Pastoralist",(COUNTIFS( '5. Database'!$O:$O, "pastoralist", '5. Database'!$XE:$XE,"TRUE")),(IF($G$13="Agropastoralist",(COUNTIFS( '5. Database'!$O:$O, "agropastoralist", '5. Database'!$XE:$XE,"TRUE")),(IF($G$13="All",(COUNTIF( '5. Database'!$XE:$XE,"TRUE"))))))))))</f>
        <v>0</v>
      </c>
      <c r="AF60" s="12"/>
      <c r="AG60" s="61">
        <f>IF(($G$13="Farmer"),(COUNTIFS( '5. Database'!$O:$O, "farmer", '5. Database'!$XF:$XF,"yes")),((IF($G$13="Pastoralist",(COUNTIFS( '5. Database'!$O:$O, "pastoralist", '5. Database'!$XF:$XF,"yes")),(IF($G$13="Agropastoralist",(COUNTIFS( '5. Database'!$O:$O, "agropastoralist", '5. Database'!$XF:$XF,"yes")),(IF($G$13="All",(COUNTIF( '5. Database'!$XF:$XF,"yes"))))))))))</f>
        <v>0</v>
      </c>
      <c r="AH60" s="12"/>
      <c r="AI60" s="24" t="e">
        <f t="shared" si="6"/>
        <v>#DIV/0!</v>
      </c>
    </row>
    <row r="61" spans="1:35" ht="30" customHeight="1" x14ac:dyDescent="0.25">
      <c r="A61" s="8"/>
      <c r="B61" s="138"/>
      <c r="D61" s="22"/>
      <c r="E61" s="22" t="s">
        <v>1540</v>
      </c>
      <c r="F61" s="22"/>
      <c r="G61" s="22"/>
      <c r="H61" s="22"/>
      <c r="I61" s="22"/>
      <c r="J61" s="12"/>
      <c r="K61" s="61">
        <f>IF(($G$13="Farmer"),(COUNTIFS( '5. Database'!$O:$O, "farmer", '5. Database'!$FP:$FP,"yes")),((IF($G$13="Pastoralist",(COUNTIFS( '5. Database'!$O:$O, "pastoralist", '5. Database'!$FP:$FP,"yes")),(IF($G$13="Agropastoralist",(COUNTIFS( '5. Database'!$O:$O, "agropastoralist", '5. Database'!$FP:$FP,"yes")),(IF($G$13="All",(COUNTIF( '5. Database'!$FP:$FP,"yes"))))))))))</f>
        <v>204</v>
      </c>
      <c r="M61" s="24">
        <f>IF($G$13="Farmer",K61/$K$21,(IF($G$13="Pastoralist",K61/$K$22,IF($G$13="Agropastoralist",K61/$K$23,IF($G$13="All",K61/$Q$13)))))</f>
        <v>1</v>
      </c>
      <c r="O61" s="23" t="s">
        <v>1776</v>
      </c>
      <c r="P61" s="22"/>
      <c r="Q61" s="22"/>
      <c r="R61" s="22"/>
      <c r="S61" s="22"/>
      <c r="T61" s="22"/>
      <c r="U61" s="12"/>
      <c r="V61" s="137"/>
      <c r="W61" s="12"/>
      <c r="X61" s="24"/>
      <c r="Z61" s="240" t="s">
        <v>2546</v>
      </c>
      <c r="AA61" s="240"/>
      <c r="AB61" s="240"/>
      <c r="AC61" s="240"/>
      <c r="AD61" s="12"/>
      <c r="AE61" s="61"/>
      <c r="AF61" s="12"/>
      <c r="AG61" s="217">
        <f t="array" ref="AG61">SUM(IF(('5. Database'!$WG:$WG="no")+('5. Database'!$WM:$WM="no")+('5. Database'!$WP:$WP="no")+('5. Database'!$WS:$WS="no")+('5. Database'!$WS:$WS="no")+('5. Database'!$WV:$WV="no")+('5. Database'!$WY:$WY="no")+('5. Database'!$XB:$XB="no")+('5. Database'!$XF:$XF="no"),1,0))</f>
        <v>0</v>
      </c>
      <c r="AH61" s="12"/>
      <c r="AI61" s="24">
        <f>AG61/$Q$13</f>
        <v>0</v>
      </c>
    </row>
    <row r="62" spans="1:35" x14ac:dyDescent="0.25">
      <c r="A62" s="8"/>
      <c r="B62" s="138"/>
      <c r="D62" s="22"/>
      <c r="E62" s="22"/>
      <c r="F62" s="22"/>
      <c r="G62" s="22"/>
      <c r="H62" s="22"/>
      <c r="I62" s="22"/>
      <c r="J62" s="12"/>
      <c r="K62" s="61"/>
      <c r="M62" s="24"/>
      <c r="O62" s="22"/>
      <c r="P62" s="23" t="s">
        <v>1777</v>
      </c>
      <c r="Q62" s="22"/>
      <c r="R62" s="22"/>
      <c r="S62" s="22"/>
      <c r="T62" s="22"/>
      <c r="U62" s="12"/>
      <c r="V62" s="61">
        <f>IF(($G$13="Farmer"),(COUNTIFS( '5. Database'!$O:$O, "farmer", '5. Database'!$DS:$DS,"TRUE")),((IF($G$13="Pastoralist",(COUNTIFS( '5. Database'!$O:$O, "pastoralist", '5. Database'!$DS:$DS,"TRUE")),(IF($G$13="Agropastoralist",(COUNTIFS( '5. Database'!$O:$O, "agropastoralist", '5. Database'!$DS:$DS,"TRUE")),(IF($G$13="All",(COUNTIF( '5. Database'!$DS:$DS,"TRUE"))))))))))</f>
        <v>174</v>
      </c>
      <c r="W62" s="12"/>
      <c r="X62" s="24">
        <f t="shared" ref="X62:X72" si="9">IF($G$13="Farmer",V62/$K$21,(IF($G$13="Pastoralist",V62/$K$22,IF($G$13="Agropastoralist",V62/$K$23,IF($G$13="All",V62/$Q$13)))))</f>
        <v>0.8529411764705882</v>
      </c>
      <c r="Z62" s="240" t="s">
        <v>2502</v>
      </c>
      <c r="AA62" s="240"/>
      <c r="AB62" s="240"/>
      <c r="AC62" s="240"/>
      <c r="AD62" s="12"/>
      <c r="AE62" s="61"/>
      <c r="AF62" s="12"/>
      <c r="AG62" s="217">
        <f>$Q$12-AG51-AG61</f>
        <v>384</v>
      </c>
      <c r="AH62" s="12"/>
      <c r="AI62" s="24">
        <f>AG62/$Q$13</f>
        <v>1.8823529411764706</v>
      </c>
    </row>
    <row r="63" spans="1:35" x14ac:dyDescent="0.25">
      <c r="A63" s="8"/>
      <c r="B63" s="138"/>
      <c r="D63" s="22"/>
      <c r="E63" s="22" t="s">
        <v>2526</v>
      </c>
      <c r="F63" s="22"/>
      <c r="G63" s="22"/>
      <c r="H63" s="22"/>
      <c r="I63" s="22"/>
      <c r="J63" s="12"/>
      <c r="K63" s="214" t="e">
        <f>AVERAGE('5. Database'!FR:FR,'5. Database'!FU:FU,'5. Database'!FX:FX,'5. Database'!GA:GA,'5. Database'!GD:GD,'5. Database'!GG:GG,'5. Database'!GJ:GJ,'5. Database'!GM:GM,'5. Database'!GP:GP,'5. Database'!GS:GS,'5. Database'!GV:GV,'5. Database'!GY:GY,'5. Database'!HB:HB,'5. Database'!HE:HE,'5. Database'!HH:HH,'5. Database'!HK:HK,'5. Database'!HN:HN,'5. Database'!HQ:HQ,'5. Database'!HT:HT,'5. Database'!HW:HW,'5. Database'!HZ:HZ,'5. Database'!IC:IC,'5. Database'!IF:IF,'5. Database'!II:II,'5. Database'!IL:IL,'5. Database'!IO:IO,'5. Database'!IR:IR,'5. Database'!IU:IU,'5. Database'!IX:IX,'5. Database'!JA:JA,'5. Database'!JD:JD,'5. Database'!JG:JG,'5. Database'!JJ:JJ,'5. Database'!JM:JM,'5. Database'!JP:JP,'5. Database'!JS:JS,'5. Database'!JV:JV,'5. Database'!JY:JY,'5. Database'!KB:KB,'5. Database'!KE:KE,'5. Database'!KI:KI)</f>
        <v>#DIV/0!</v>
      </c>
      <c r="M63" s="24"/>
      <c r="O63" s="22"/>
      <c r="P63" s="23" t="s">
        <v>1778</v>
      </c>
      <c r="Q63" s="22"/>
      <c r="R63" s="22"/>
      <c r="S63" s="22"/>
      <c r="T63" s="22"/>
      <c r="U63" s="12"/>
      <c r="V63" s="61">
        <f>IF(($G$13="Farmer"),(COUNTIFS( '5. Database'!$O:$O, "farmer", '5. Database'!$TM:$TM,"TRUE")),((IF($G$13="Pastoralist",(COUNTIFS( '5. Database'!$O:$O, "pastoralist", '5. Database'!$TM:$TM,"TRUE")),(IF($G$13="Agropastoralist",(COUNTIFS( '5. Database'!$O:$O, "agropastoralist", '5. Database'!$TM:$TM,"TRUE")),(IF($G$13="All",(COUNTIF( '5. Database'!$TM:$TM,"TRUE"))))))))))</f>
        <v>117</v>
      </c>
      <c r="W63" s="12"/>
      <c r="X63" s="24">
        <f t="shared" si="9"/>
        <v>0.57352941176470584</v>
      </c>
    </row>
    <row r="64" spans="1:35" ht="15" customHeight="1" x14ac:dyDescent="0.25">
      <c r="A64" s="8"/>
      <c r="B64" s="138"/>
      <c r="D64" s="22"/>
      <c r="E64" s="22" t="s">
        <v>1542</v>
      </c>
      <c r="F64" s="22"/>
      <c r="G64" s="22"/>
      <c r="H64" s="22"/>
      <c r="I64" s="22"/>
      <c r="K64" s="61">
        <f>IF(($G$13="Farmer"),(COUNTIFS( '5. Database'!$O:$O, "farmer", '5. Database'!$KK:$KK,"yes")),((IF($G$13="Pastoralist",(COUNTIFS( '5. Database'!$O:$O, "pastoralist", '5. Database'!$KK:$KK,"yes")),(IF($G$13="Agropastoralist",(COUNTIFS( '5. Database'!$O:$O, "agropastoralist", '5. Database'!$KK:$KK,"yes")),(IF($G$13="All",(COUNTIF( '5. Database'!$KK:$KK,"yes"))))))))))</f>
        <v>47</v>
      </c>
      <c r="L64" s="8"/>
      <c r="M64" s="24">
        <f>IF($G$13="Farmer",K64/$K$21,(IF($G$13="Pastoralist",K64/$K$22,IF($G$13="Agropastoralist",K64/$K$23,IF($G$13="All",K64/$Q$13)))))</f>
        <v>0.23039215686274508</v>
      </c>
      <c r="O64" s="22"/>
      <c r="P64" s="23" t="s">
        <v>1779</v>
      </c>
      <c r="Q64" s="22"/>
      <c r="R64" s="22"/>
      <c r="S64" s="22"/>
      <c r="T64" s="22"/>
      <c r="U64" s="12"/>
      <c r="V64" s="61">
        <f>IF(($G$13="Farmer"),(COUNTIFS( '5. Database'!$O:$O, "farmer", '5. Database'!$TN:$TN,"TRUE")),((IF($G$13="Pastoralist",(COUNTIFS( '5. Database'!$O:$O, "pastoralist", '5. Database'!$TN:$TN,"TRUE")),(IF($G$13="Agropastoralist",(COUNTIFS( '5. Database'!$O:$O, "agropastoralist", '5. Database'!$TN:$TN,"TRUE")),(IF($G$13="All",(COUNTIF( '5. Database'!$TN:$TN,"TRUE"))))))))))</f>
        <v>150</v>
      </c>
      <c r="W64" s="12"/>
      <c r="X64" s="24">
        <f t="shared" si="9"/>
        <v>0.73529411764705888</v>
      </c>
    </row>
    <row r="65" spans="1:35" x14ac:dyDescent="0.25">
      <c r="A65" s="8"/>
      <c r="B65" s="138"/>
      <c r="D65" s="132" t="s">
        <v>1497</v>
      </c>
      <c r="E65" s="133"/>
      <c r="F65" s="134"/>
      <c r="G65" s="134"/>
      <c r="H65" s="134"/>
      <c r="I65" s="134"/>
      <c r="J65" s="134"/>
      <c r="K65" s="135"/>
      <c r="L65" s="135"/>
      <c r="M65" s="135"/>
      <c r="O65" s="22"/>
      <c r="P65" s="23" t="s">
        <v>1780</v>
      </c>
      <c r="Q65" s="22"/>
      <c r="R65" s="22"/>
      <c r="S65" s="22"/>
      <c r="T65" s="22"/>
      <c r="U65" s="12"/>
      <c r="V65" s="61">
        <f>IF(($G$13="Farmer"),(COUNTIFS( '5. Database'!$O:$O, "farmer", '5. Database'!$TO:$TO,"TRUE")),((IF($G$13="Pastoralist",(COUNTIFS( '5. Database'!$O:$O, "pastoralist", '5. Database'!$TO:$TO,"TRUE")),(IF($G$13="Agropastoralist",(COUNTIFS( '5. Database'!$O:$O, "agropastoralist", '5. Database'!$TO:$TO,"TRUE")),(IF($G$13="All",(COUNTIF( '5. Database'!$TO:$TO,"TRUE"))))))))))</f>
        <v>185</v>
      </c>
      <c r="W65" s="12"/>
      <c r="X65" s="24">
        <f t="shared" si="9"/>
        <v>0.90686274509803921</v>
      </c>
    </row>
    <row r="66" spans="1:35" x14ac:dyDescent="0.25">
      <c r="A66" s="8"/>
      <c r="B66" s="138"/>
      <c r="D66" s="22"/>
      <c r="E66" s="22" t="s">
        <v>2602</v>
      </c>
      <c r="F66" s="22"/>
      <c r="G66" s="22"/>
      <c r="H66" s="22"/>
      <c r="I66" s="22"/>
      <c r="K66" s="233">
        <f>IF(($G$13="Farmer"),(COUNTIFS( '5. Database'!$O:$O, "farmer", '5. Database'!$KS:$KS,"yes")),((IF($G$13="Pastoralist",(COUNTIFS( '5. Database'!$O:$O, "pastoralist", '5. Database'!$KS:$KS,"yes")),(IF($G$13="Agropastoralist",(COUNTIFS( '5. Database'!$O:$O, "agropastoralist", '5. Database'!$KS:$KS,"yes")),(IF($G$13="All",(COUNTIF( '5. Database'!$KS:$KS,"yes"))))))))))</f>
        <v>178</v>
      </c>
      <c r="L66" s="8"/>
      <c r="M66" s="24">
        <f>IF($G$13="Farmer",K66/$K$21,(IF($G$13="Pastoralist",K66/$K$22,IF($G$13="Agropastoralist",K66/$K$23,IF($G$13="All",K66/$Q$13)))))</f>
        <v>0.87254901960784315</v>
      </c>
      <c r="O66" s="22"/>
      <c r="P66" s="23" t="s">
        <v>1781</v>
      </c>
      <c r="Q66" s="22"/>
      <c r="R66" s="22"/>
      <c r="S66" s="22"/>
      <c r="T66" s="22"/>
      <c r="U66" s="12"/>
      <c r="V66" s="61">
        <f>IF(($G$13="Farmer"),(COUNTIFS( '5. Database'!$O:$O, "farmer", '5. Database'!$TP:$TP,"TRUE")),((IF($G$13="Pastoralist",(COUNTIFS( '5. Database'!$O:$O, "pastoralist", '5. Database'!$TP:$TP,"TRUE")),(IF($G$13="Agropastoralist",(COUNTIFS( '5. Database'!$O:$O, "agropastoralist", '5. Database'!$TP:$TP,"TRUE")),(IF($G$13="All",(COUNTIF( '5. Database'!$TP:$TP,"TRUE"))))))))))</f>
        <v>111</v>
      </c>
      <c r="W66" s="12"/>
      <c r="X66" s="24">
        <f t="shared" si="9"/>
        <v>0.54411764705882348</v>
      </c>
    </row>
    <row r="67" spans="1:35" x14ac:dyDescent="0.25">
      <c r="A67" s="8"/>
      <c r="B67" s="138"/>
      <c r="D67" s="22"/>
      <c r="E67" s="22"/>
      <c r="F67" s="22"/>
      <c r="G67" s="22"/>
      <c r="H67" s="22"/>
      <c r="I67" s="22"/>
      <c r="J67" s="12"/>
      <c r="K67" s="24"/>
      <c r="M67" s="24"/>
      <c r="O67" s="22"/>
      <c r="P67" s="23" t="s">
        <v>1782</v>
      </c>
      <c r="Q67" s="22"/>
      <c r="R67" s="22"/>
      <c r="S67" s="22"/>
      <c r="T67" s="22"/>
      <c r="U67" s="12"/>
      <c r="V67" s="61">
        <f>IF(($G$13="Farmer"),(COUNTIFS( '5. Database'!$O:$O, "farmer", '5. Database'!$TQ:$TQ,"TRUE")),((IF($G$13="Pastoralist",(COUNTIFS( '5. Database'!$O:$O, "pastoralist", '5. Database'!$TQ:$TQ,"TRUE")),(IF($G$13="Agropastoralist",(COUNTIFS( '5. Database'!$O:$O, "agropastoralist", '5. Database'!$TQ:$TQ,"TRUE")),(IF($G$13="All",(COUNTIF( '5. Database'!$TQ:$TQ,"TRUE"))))))))))</f>
        <v>161</v>
      </c>
      <c r="W67" s="12"/>
      <c r="X67" s="24">
        <f t="shared" si="9"/>
        <v>0.78921568627450978</v>
      </c>
    </row>
    <row r="68" spans="1:35" x14ac:dyDescent="0.25">
      <c r="A68" s="8"/>
      <c r="B68" s="138"/>
      <c r="D68" s="22"/>
      <c r="E68" s="22" t="s">
        <v>2588</v>
      </c>
      <c r="F68" s="22"/>
      <c r="G68" s="22"/>
      <c r="H68" s="22"/>
      <c r="I68" s="22"/>
      <c r="J68" s="12"/>
      <c r="K68" s="137">
        <f>AVERAGE('5. Database'!$LE:$LN)</f>
        <v>1.0058479532163742</v>
      </c>
      <c r="M68" s="24"/>
      <c r="O68" s="22"/>
      <c r="P68" s="23" t="s">
        <v>1783</v>
      </c>
      <c r="Q68" s="22"/>
      <c r="R68" s="22"/>
      <c r="S68" s="22"/>
      <c r="T68" s="22"/>
      <c r="U68" s="12"/>
      <c r="V68" s="61">
        <f>IF(($G$13="Farmer"),(COUNTIFS( '5. Database'!$O:$O, "farmer", '5. Database'!$TR:$TR,"TRUE")),((IF($G$13="Pastoralist",(COUNTIFS( '5. Database'!$O:$O, "pastoralist", '5. Database'!$TR:$TR,"TRUE")),(IF($G$13="Agropastoralist",(COUNTIFS( '5. Database'!$O:$O, "agropastoralist", '5. Database'!$TR:$TR,"TRUE")),(IF($G$13="All",(COUNTIF( '5. Database'!$TR:$TR,"TRUE"))))))))))</f>
        <v>22</v>
      </c>
      <c r="W68" s="12"/>
      <c r="X68" s="24">
        <f t="shared" si="9"/>
        <v>0.10784313725490197</v>
      </c>
    </row>
    <row r="69" spans="1:35" x14ac:dyDescent="0.25">
      <c r="A69" s="8"/>
      <c r="B69" s="138"/>
      <c r="D69" s="132" t="s">
        <v>1770</v>
      </c>
      <c r="E69" s="134"/>
      <c r="F69" s="134"/>
      <c r="G69" s="134"/>
      <c r="H69" s="134"/>
      <c r="I69" s="134"/>
      <c r="J69" s="135"/>
      <c r="K69" s="135"/>
      <c r="L69" s="135"/>
      <c r="M69" s="135"/>
      <c r="O69" s="22"/>
      <c r="P69" s="23" t="s">
        <v>1784</v>
      </c>
      <c r="Q69" s="22"/>
      <c r="R69" s="22"/>
      <c r="S69" s="22"/>
      <c r="T69" s="22"/>
      <c r="U69" s="12"/>
      <c r="V69" s="61">
        <f>IF(($G$13="Farmer"),(COUNTIFS( '5. Database'!$O:$O, "farmer", '5. Database'!$TS:$TS,"TRUE")),((IF($G$13="Pastoralist",(COUNTIFS( '5. Database'!$O:$O, "pastoralist", '5. Database'!$TS:$TS,"TRUE")),(IF($G$13="Agropastoralist",(COUNTIFS( '5. Database'!$O:$O, "agropastoralist", '5. Database'!$TS:$TS,"TRUE")),(IF($G$13="All",(COUNTIF( '5. Database'!$TS:$TS,"TRUE"))))))))))</f>
        <v>88</v>
      </c>
      <c r="W69" s="12"/>
      <c r="X69" s="24">
        <f t="shared" si="9"/>
        <v>0.43137254901960786</v>
      </c>
    </row>
    <row r="70" spans="1:35" x14ac:dyDescent="0.25">
      <c r="A70" s="8"/>
      <c r="B70" s="138"/>
      <c r="D70" s="22"/>
      <c r="E70" s="23" t="s">
        <v>1771</v>
      </c>
      <c r="F70" s="22"/>
      <c r="G70" s="22"/>
      <c r="H70" s="22"/>
      <c r="I70" s="22"/>
      <c r="J70" s="12"/>
      <c r="K70" s="215">
        <f>IF(($G$13="Farmer"),(COUNTIFS( '5. Database'!$O:$O, "farmer", '5. Database'!$RS:$RS,"yes")),((IF($G$13="Pastoralist",(COUNTIFS( '5. Database'!$O:$O, "pastoralist", '5. Database'!$RS:$RS,"yes")),(IF($G$13="Agropastoralist",(COUNTIFS( '5. Database'!$O:$O, "agropastoralist", '5. Database'!$RS:$RS,"yes")),(IF($G$13="All",(COUNTIF( '5. Database'!$RS:$RS,"yes"))))))))))</f>
        <v>41</v>
      </c>
      <c r="L70" s="216"/>
      <c r="M70" s="24">
        <f>IF($G$13="Farmer",K70/$K$21,(IF($G$13="Pastoralist",K70/$K$22,IF($G$13="Agropastoralist",K70/$K$23,IF($G$13="All",K70/$Q$13)))))</f>
        <v>0.20098039215686275</v>
      </c>
      <c r="O70" s="22"/>
      <c r="P70" s="23" t="s">
        <v>1785</v>
      </c>
      <c r="Q70" s="22"/>
      <c r="R70" s="22"/>
      <c r="S70" s="22"/>
      <c r="T70" s="22"/>
      <c r="U70" s="12"/>
      <c r="V70" s="61">
        <f>IF(($G$13="Farmer"),(COUNTIFS( '5. Database'!$O:$O, "farmer", '5. Database'!$TT:$TT,"TRUE")),((IF($G$13="Pastoralist",(COUNTIFS( '5. Database'!$O:$O, "pastoralist", '5. Database'!$TT:$TT,"TRUE")),(IF($G$13="Agropastoralist",(COUNTIFS( '5. Database'!$O:$O, "agropastoralist", '5. Database'!$TT:$TT,"TRUE")),(IF($G$13="All",(COUNTIF( '5. Database'!$TT:$TT,"TRUE"))))))))))</f>
        <v>109</v>
      </c>
      <c r="W70" s="12"/>
      <c r="X70" s="24">
        <f t="shared" si="9"/>
        <v>0.53431372549019607</v>
      </c>
    </row>
    <row r="71" spans="1:35" ht="14.45" customHeight="1" x14ac:dyDescent="0.25">
      <c r="A71" s="8"/>
      <c r="B71" s="138"/>
      <c r="D71" s="23"/>
      <c r="E71" s="23" t="s">
        <v>1773</v>
      </c>
      <c r="F71" s="22"/>
      <c r="G71" s="22"/>
      <c r="H71" s="22"/>
      <c r="I71" s="22"/>
      <c r="J71" s="12"/>
      <c r="K71" s="215">
        <f>IF(($G$13="Farmer"),(COUNTIFS( '5. Database'!$O:$O, "farmer", '5. Database'!$SB:$SB,"yes")),((IF($G$13="Pastoralist",(COUNTIFS( '5. Database'!$O:$O, "pastoralist", '5. Database'!$SB:$SB,"yes")),(IF($G$13="Agropastoralist",(COUNTIFS( '5. Database'!$O:$O, "agropastoralist", '5. Database'!$SB:$SB,"yes")),(IF($G$13="All",(COUNTIF( '5. Database'!$SB:$SB,"yes"))))))))))</f>
        <v>1</v>
      </c>
      <c r="L71" s="216"/>
      <c r="M71" s="24">
        <f>IF($G$13="Farmer",K71/$K$21,(IF($G$13="Pastoralist",K71/$K$22,IF($G$13="Agropastoralist",K71/$K$23,IF($G$13="All",K71/$Q$13)))))</f>
        <v>4.9019607843137254E-3</v>
      </c>
      <c r="O71" s="22"/>
      <c r="P71" s="23" t="s">
        <v>1786</v>
      </c>
      <c r="Q71" s="22"/>
      <c r="R71" s="22"/>
      <c r="S71" s="22"/>
      <c r="T71" s="22"/>
      <c r="U71" s="12"/>
      <c r="V71" s="61">
        <f>IF(($G$13="Farmer"),(COUNTIFS( '5. Database'!$O:$O, "farmer", '5. Database'!$TU:$TU,"TRUE")),((IF($G$13="Pastoralist",(COUNTIFS( '5. Database'!$O:$O, "pastoralist", '5. Database'!$TU:$TU,"TRUE")),(IF($G$13="Agropastoralist",(COUNTIFS( '5. Database'!$O:$O, "agropastoralist", '5. Database'!$TU:$TU,"TRUE")),(IF($G$13="All",(COUNTIF( '5. Database'!$TU:$TU,"TRUE"))))))))))</f>
        <v>46</v>
      </c>
      <c r="W71" s="12"/>
      <c r="X71" s="24">
        <f t="shared" si="9"/>
        <v>0.22549019607843138</v>
      </c>
    </row>
    <row r="72" spans="1:35" ht="30.75" customHeight="1" x14ac:dyDescent="0.25">
      <c r="A72" s="8"/>
      <c r="B72" s="138"/>
      <c r="D72" s="23"/>
      <c r="E72" s="240" t="s">
        <v>1772</v>
      </c>
      <c r="F72" s="240"/>
      <c r="G72" s="240"/>
      <c r="H72" s="240"/>
      <c r="I72" s="240"/>
      <c r="J72" s="12"/>
      <c r="K72" s="137">
        <f>IF(($G$13="Farmer"),(COUNTIFS( '5. Database'!$O:$O, "farmer", '5. Database'!$RZ:$RZ,"yes")),((IF($G$13="Pastoralist",(COUNTIFS( '5. Database'!$O:$O, "pastoralist", '5. Database'!$RZ:$RZ,"yes")),(IF($G$13="Agropastoralist",(COUNTIFS( '5. Database'!$O:$O, "agropastoralist", '5. Database'!$RZ:$RZ,"yes")),(IF($G$13="All",(COUNTIF( '5. Database'!$RZ:$RZ,"yes"))))))))))</f>
        <v>44</v>
      </c>
      <c r="M72" s="24">
        <f>IF($G$13="Farmer",K72/$K$21,(IF($G$13="Pastoralist",K72/$K$22,IF($G$13="Agropastoralist",K72/$K$23,IF($G$13="All",K72/$Q$13)))))</f>
        <v>0.21568627450980393</v>
      </c>
      <c r="O72" s="22"/>
      <c r="P72" s="23" t="s">
        <v>1514</v>
      </c>
      <c r="Q72" s="22"/>
      <c r="R72" s="22"/>
      <c r="S72" s="22"/>
      <c r="T72" s="22"/>
      <c r="U72" s="12"/>
      <c r="V72" s="61">
        <f>IF(($G$13="Farmer"),(COUNTIFS( '5. Database'!$O:$O, "farmer", '5. Database'!$TV:$TV,"TRUE")),((IF($G$13="Pastoralist",(COUNTIFS( '5. Database'!$O:$O, "pastoralist", '5. Database'!$TV:$TV,"TRUE")),(IF($G$13="Agropastoralist",(COUNTIFS( '5. Database'!$O:$O, "agropastoralist", '5. Database'!$TV:$TV,"TRUE")),(IF($G$13="All",(COUNTIF( '5. Database'!$TV:$TV,"TRUE"))))))))))</f>
        <v>42</v>
      </c>
      <c r="W72" s="12"/>
      <c r="X72" s="24">
        <f t="shared" si="9"/>
        <v>0.20588235294117646</v>
      </c>
    </row>
    <row r="73" spans="1:35" x14ac:dyDescent="0.25">
      <c r="A73" s="8"/>
      <c r="B73" s="138"/>
      <c r="K73" s="8"/>
      <c r="L73" s="8"/>
      <c r="M73" s="8"/>
      <c r="Z73" s="51"/>
    </row>
    <row r="74" spans="1:35" ht="14.45" customHeight="1" x14ac:dyDescent="0.25">
      <c r="A74" s="8"/>
      <c r="B74" s="138"/>
      <c r="K74" s="8"/>
      <c r="L74" s="8"/>
      <c r="M74" s="8"/>
      <c r="U74" s="8"/>
      <c r="V74" s="8"/>
      <c r="Z74" s="51"/>
    </row>
    <row r="75" spans="1:35" ht="14.45" customHeight="1" x14ac:dyDescent="0.25">
      <c r="A75" s="8"/>
      <c r="B75" s="138"/>
      <c r="K75" s="8"/>
      <c r="L75" s="8"/>
      <c r="M75" s="8"/>
      <c r="U75" s="8"/>
      <c r="V75" s="8"/>
      <c r="Z75" s="51"/>
    </row>
    <row r="76" spans="1:35" ht="14.45" customHeight="1" x14ac:dyDescent="0.25">
      <c r="A76" s="8"/>
      <c r="B76" s="138"/>
      <c r="U76" s="8"/>
      <c r="V76" s="8"/>
      <c r="Z76" s="51"/>
    </row>
    <row r="77" spans="1:35" ht="24" customHeight="1" x14ac:dyDescent="0.25">
      <c r="A77" s="8"/>
      <c r="B77" s="138"/>
      <c r="D77" s="13" t="s">
        <v>1567</v>
      </c>
      <c r="E77" s="145"/>
      <c r="F77" s="145"/>
      <c r="G77" s="145"/>
      <c r="H77" s="145"/>
      <c r="I77" s="145"/>
      <c r="J77" s="145"/>
      <c r="K77" s="145"/>
      <c r="L77" s="145"/>
      <c r="M77" s="146"/>
      <c r="N77" s="146"/>
      <c r="O77" s="146"/>
      <c r="P77" s="145"/>
      <c r="Q77" s="145"/>
      <c r="R77" s="145"/>
      <c r="S77" s="145"/>
      <c r="T77" s="145"/>
      <c r="U77" s="145"/>
      <c r="V77" s="146"/>
      <c r="W77" s="145"/>
      <c r="X77" s="145"/>
      <c r="Y77" s="145"/>
      <c r="Z77" s="145"/>
      <c r="AA77" s="145"/>
      <c r="AB77" s="145"/>
      <c r="AC77" s="145"/>
      <c r="AD77" s="145"/>
      <c r="AE77" s="145"/>
      <c r="AF77" s="145"/>
      <c r="AG77" s="145"/>
      <c r="AH77" s="145"/>
      <c r="AI77" s="145"/>
    </row>
    <row r="78" spans="1:35" x14ac:dyDescent="0.25">
      <c r="A78" s="8"/>
      <c r="B78" s="138"/>
      <c r="K78" s="123" t="s">
        <v>1479</v>
      </c>
      <c r="L78" s="123"/>
      <c r="M78" s="123" t="s">
        <v>1508</v>
      </c>
      <c r="V78" s="123" t="s">
        <v>1479</v>
      </c>
      <c r="W78" s="123"/>
      <c r="X78" s="123" t="s">
        <v>1508</v>
      </c>
      <c r="Z78" s="51"/>
      <c r="AG78" s="123" t="s">
        <v>1479</v>
      </c>
      <c r="AH78" s="123"/>
      <c r="AI78" s="123" t="s">
        <v>1508</v>
      </c>
    </row>
    <row r="79" spans="1:35" x14ac:dyDescent="0.25">
      <c r="A79" s="8"/>
      <c r="B79" s="138"/>
      <c r="D79" s="147" t="s">
        <v>1588</v>
      </c>
      <c r="E79" s="148"/>
      <c r="F79" s="148"/>
      <c r="G79" s="149"/>
      <c r="H79" s="150"/>
      <c r="I79" s="150"/>
      <c r="J79" s="150"/>
      <c r="K79" s="150"/>
      <c r="L79" s="150"/>
      <c r="M79" s="151"/>
      <c r="N79" s="12"/>
      <c r="O79" s="147" t="s">
        <v>1570</v>
      </c>
      <c r="P79" s="148"/>
      <c r="Q79" s="148"/>
      <c r="R79" s="149"/>
      <c r="S79" s="150"/>
      <c r="T79" s="150"/>
      <c r="U79" s="150"/>
      <c r="V79" s="150"/>
      <c r="W79" s="150"/>
      <c r="X79" s="152"/>
      <c r="Y79" s="153"/>
      <c r="Z79" s="147" t="s">
        <v>1797</v>
      </c>
      <c r="AA79" s="148"/>
      <c r="AB79" s="148"/>
      <c r="AC79" s="149"/>
      <c r="AD79" s="150"/>
      <c r="AE79" s="150"/>
      <c r="AF79" s="150"/>
      <c r="AG79" s="150"/>
      <c r="AH79" s="150"/>
      <c r="AI79" s="152"/>
    </row>
    <row r="80" spans="1:35" x14ac:dyDescent="0.25">
      <c r="A80" s="8"/>
      <c r="B80" s="138"/>
      <c r="D80" s="69"/>
      <c r="E80" s="93" t="s">
        <v>1677</v>
      </c>
      <c r="F80" s="69"/>
      <c r="G80" s="154"/>
      <c r="H80" s="69"/>
      <c r="I80" s="69"/>
      <c r="K80" s="63">
        <f>Q13-K81-K82</f>
        <v>204</v>
      </c>
      <c r="L80" s="8"/>
      <c r="M80" s="17">
        <f>K80/$Q$13</f>
        <v>1</v>
      </c>
      <c r="N80" s="12"/>
      <c r="O80" s="69" t="s">
        <v>2589</v>
      </c>
      <c r="P80" s="155"/>
      <c r="Q80" s="155"/>
      <c r="R80" s="155"/>
      <c r="S80" s="156"/>
      <c r="T80" s="156"/>
      <c r="U80" s="8"/>
      <c r="V80" s="157">
        <f t="array" ref="V80">SUM(IF(('5. Database'!$BHQ:$BHQ="yes")+('5. Database'!$BHT:$BHT="yes")+('5. Database'!$BHW:$BHW="yes")+('5. Database'!$BHZ:$BHZ="yes"),1,0))</f>
        <v>0</v>
      </c>
      <c r="X80" s="158">
        <f>$V$80/$Q$13</f>
        <v>0</v>
      </c>
      <c r="Y80" s="153"/>
      <c r="Z80" s="69"/>
      <c r="AA80" s="93" t="s">
        <v>1674</v>
      </c>
      <c r="AB80" s="93"/>
      <c r="AC80" s="69"/>
      <c r="AD80" s="69"/>
      <c r="AE80" s="69"/>
      <c r="AG80" s="63">
        <f>IF(($G$13="Farmer"),(COUNTIFS( '5. Database'!$O:$O, "farmer", '5. Database'!$BCL:$BCL,"1")),((IF($G$13="Pastoralist",(COUNTIFS( '5. Database'!$O:$O, "pastoralist", '5. Database'!$BCL:$BCL,"1")),(IF($G$13="Agropastoralist",(COUNTIFS( '5. Database'!$O:$O, "agropastoralist", '5. Database'!$BCL:$BCL,"1")),(IF($G$13="All",(COUNTIF( '5. Database'!$BCL:$BCL,"1"))))))))))</f>
        <v>146</v>
      </c>
      <c r="AI80" s="17">
        <f t="shared" ref="AI80:AI85" si="10">AG80/$Q$13</f>
        <v>0.71568627450980393</v>
      </c>
    </row>
    <row r="81" spans="1:35" ht="14.45" customHeight="1" x14ac:dyDescent="0.25">
      <c r="A81" s="8"/>
      <c r="B81" s="138"/>
      <c r="D81" s="69"/>
      <c r="E81" s="69" t="s">
        <v>1515</v>
      </c>
      <c r="F81" s="69"/>
      <c r="G81" s="154"/>
      <c r="H81" s="69"/>
      <c r="I81" s="69"/>
      <c r="K81" s="63">
        <f>IF(($G$13="Farmer"),(COUNTIFS( '5. Database'!$O:$O, "farmer", '5. Database'!$BJH:$BJH,"_no")),((IF($G$13="Pastoralist",(COUNTIFS( '5. Database'!$O:$O, "pastoralist", '5. Database'!$BJH:$BJH,"_no")),(IF($G$13="Agropastoralist",(COUNTIFS( '5. Database'!$O:$O, "agropastoralist", '5. Database'!$BJH:$BJH,"_no")),(IF($G$13="All",(COUNTIF( '5. Database'!$BJH:$BJH,"_no"))))))))))</f>
        <v>0</v>
      </c>
      <c r="L81" s="8"/>
      <c r="M81" s="17">
        <f>K81/$Q$13</f>
        <v>0</v>
      </c>
      <c r="N81" s="12"/>
      <c r="O81" s="69"/>
      <c r="P81" s="69" t="s">
        <v>1583</v>
      </c>
      <c r="Q81" s="69"/>
      <c r="R81" s="69"/>
      <c r="S81" s="69"/>
      <c r="T81" s="69"/>
      <c r="U81" s="8"/>
      <c r="V81" s="63">
        <f>IF(($G$13="Farmer"),(COUNTIFS( '5. Database'!$O:$O, "farmer", '5. Database'!$BHQ:$BHQ,"yes")),((IF($G$13="Pastoralist",(COUNTIFS( '5. Database'!$O:$O, "pastoralist", '5. Database'!$BHQ:$BHQ,"yes")),(IF($G$13="Agropastoralist",(COUNTIFS( '5. Database'!$O:$O, "agropastoralist", '5. Database'!$BHQ:$BHQ,"yes")),(IF($G$13="All",(COUNTIF( '5. Database'!$BHQ:$BHQ,"yes"))))))))))</f>
        <v>0</v>
      </c>
      <c r="X81" s="17" t="e">
        <f>V81/$V$80</f>
        <v>#DIV/0!</v>
      </c>
      <c r="Y81" s="153"/>
      <c r="Z81" s="69"/>
      <c r="AA81" s="93" t="s">
        <v>1768</v>
      </c>
      <c r="AB81" s="69"/>
      <c r="AC81" s="154"/>
      <c r="AD81" s="69"/>
      <c r="AE81" s="69"/>
      <c r="AG81" s="63">
        <f>IF(($G$13="Farmer"),(COUNTIFS( '5. Database'!$O:$O, "farmer", '5. Database'!$BCN:$BCN,"1")),((IF($G$13="Pastoralist",(COUNTIFS( '5. Database'!$O:$O, "pastoralist", '5. Database'!$BCN:$BCN,"1")),(IF($G$13="Agropastoralist",(COUNTIFS( '5. Database'!$O:$O, "agropastoralist", '5. Database'!$BCN:$BCN,"1")),(IF($G$13="All",(COUNTIF( '5. Database'!$BCN:$BCN,"1"))))))))))</f>
        <v>30</v>
      </c>
      <c r="AI81" s="17">
        <f t="shared" si="10"/>
        <v>0.14705882352941177</v>
      </c>
    </row>
    <row r="82" spans="1:35" ht="14.45" customHeight="1" x14ac:dyDescent="0.25">
      <c r="A82" s="8"/>
      <c r="B82" s="138"/>
      <c r="D82" s="69"/>
      <c r="E82" s="69" t="s">
        <v>1568</v>
      </c>
      <c r="F82" s="69"/>
      <c r="G82" s="154"/>
      <c r="H82" s="69"/>
      <c r="I82" s="69"/>
      <c r="K82" s="63">
        <f>SUM(K83:K85)</f>
        <v>0</v>
      </c>
      <c r="L82" s="8"/>
      <c r="M82" s="17">
        <f>K82/$Q$13</f>
        <v>0</v>
      </c>
      <c r="N82" s="12"/>
      <c r="O82" s="69"/>
      <c r="P82" s="69" t="s">
        <v>1580</v>
      </c>
      <c r="Q82" s="69"/>
      <c r="R82" s="69"/>
      <c r="S82" s="69"/>
      <c r="T82" s="69"/>
      <c r="U82" s="8"/>
      <c r="V82" s="63">
        <f>IF(($G$13="Farmer"),(COUNTIFS( '5. Database'!$O:$O, "farmer", '5. Database'!$BHT:$BHT,"yes")),((IF($G$13="Pastoralist",(COUNTIFS( '5. Database'!$O:$O, "pastoralist", '5. Database'!$BHT:$BHT,"yes")),(IF($G$13="Agropastoralist",(COUNTIFS( '5. Database'!$O:$O, "agropastoralist", '5. Database'!$BHT:$BHT,"yes")),(IF($G$13="All",(COUNTIF( '5. Database'!$BHT:$BHT,"yes"))))))))))</f>
        <v>0</v>
      </c>
      <c r="W82" s="12"/>
      <c r="X82" s="17" t="e">
        <f>V82/$V$80</f>
        <v>#DIV/0!</v>
      </c>
      <c r="Y82" s="153"/>
      <c r="Z82" s="69"/>
      <c r="AA82" s="93" t="s">
        <v>1544</v>
      </c>
      <c r="AB82" s="69"/>
      <c r="AC82" s="154"/>
      <c r="AD82" s="69"/>
      <c r="AE82" s="69"/>
      <c r="AG82" s="63">
        <f>IF(($G$13="Farmer"),(COUNTIFS( '5. Database'!$O:$O, "farmer", '5. Database'!$BCP:$BCP,"1")),((IF($G$13="Pastoralist",(COUNTIFS( '5. Database'!$O:$O, "pastoralist", '5. Database'!$BCP:$BCP,"1")),(IF($G$13="Agropastoralist",(COUNTIFS( '5. Database'!$O:$O, "agropastoralist", '5. Database'!$BCP:$BCP,"1")),(IF($G$13="All",(COUNTIF( '5. Database'!$BCP:$BCP,"1"))))))))))</f>
        <v>16</v>
      </c>
      <c r="AI82" s="17">
        <f t="shared" si="10"/>
        <v>7.8431372549019607E-2</v>
      </c>
    </row>
    <row r="83" spans="1:35" ht="14.45" customHeight="1" x14ac:dyDescent="0.25">
      <c r="A83" s="8"/>
      <c r="B83" s="138"/>
      <c r="D83" s="69"/>
      <c r="E83" s="69"/>
      <c r="F83" s="69" t="s">
        <v>2575</v>
      </c>
      <c r="G83" s="154"/>
      <c r="H83" s="69"/>
      <c r="I83" s="69"/>
      <c r="K83" s="63">
        <f>IF(($G$13="Farmer"),(COUNTIFS( '5. Database'!$O:$O, "farmer", '5. Database'!$BJH:$BJH,"_occasionally")),((IF($G$13="Pastoralist",(COUNTIFS( '5. Database'!$O:$O, "pastoralist", '5. Database'!$BJH:$BJH,"_occasionally")),(IF($G$13="Agropastoralist",(COUNTIFS( '5. Database'!$O:$O, "agropastoralist", '5. Database'!$BJH:$BJH,"_occasionally")),(IF($G$13="All",(COUNTIF( '5. Database'!$BJH:$BJH,"_occasionally"))))))))))</f>
        <v>0</v>
      </c>
      <c r="L83" s="8"/>
      <c r="M83" s="17" t="e">
        <f>K83/$K$82</f>
        <v>#DIV/0!</v>
      </c>
      <c r="N83" s="12"/>
      <c r="O83" s="69"/>
      <c r="P83" s="69" t="s">
        <v>1581</v>
      </c>
      <c r="Q83" s="69"/>
      <c r="R83" s="69"/>
      <c r="S83" s="69"/>
      <c r="T83" s="69"/>
      <c r="U83" s="8"/>
      <c r="V83" s="63">
        <f>IF(($G$13="Farmer"),(COUNTIFS( '5. Database'!$O:$O, "farmer", '5. Database'!$BHW:$BHW,"yes")),((IF($G$13="Pastoralist",(COUNTIFS( '5. Database'!$O:$O, "pastoralist", '5. Database'!$BHW:$BHW,"yes")),(IF($G$13="Agropastoralist",(COUNTIFS( '5. Database'!$O:$O, "agropastoralist", '5. Database'!$BHW:$BHW,"yes")),(IF($G$13="All",(COUNTIF( '5. Database'!$BHW:$BHW,"yes"))))))))))</f>
        <v>0</v>
      </c>
      <c r="W83" s="12"/>
      <c r="X83" s="17" t="e">
        <f>V83/$V$80</f>
        <v>#DIV/0!</v>
      </c>
      <c r="Y83" s="153"/>
      <c r="Z83" s="69"/>
      <c r="AA83" s="93" t="s">
        <v>1798</v>
      </c>
      <c r="AB83" s="69"/>
      <c r="AC83" s="154"/>
      <c r="AD83" s="69"/>
      <c r="AE83" s="69"/>
      <c r="AG83" s="63">
        <f>IF(($G$13="Farmer"),(COUNTIFS( '5. Database'!$O:$O, "farmer", '5. Database'!$BCR:$BCR,"1")),((IF($G$13="Pastoralist",(COUNTIFS( '5. Database'!$O:$O, "pastoralist", '5. Database'!$BCR:$BCR,"1")),(IF($G$13="Agropastoralist",(COUNTIFS( '5. Database'!$O:$O, "agropastoralist", '5. Database'!$BCR:$BCR,"1")),(IF($G$13="All",(COUNTIF( '5. Database'!$BCR:$BCR,"1"))))))))))</f>
        <v>8</v>
      </c>
      <c r="AI83" s="17">
        <f t="shared" si="10"/>
        <v>3.9215686274509803E-2</v>
      </c>
    </row>
    <row r="84" spans="1:35" ht="14.45" customHeight="1" x14ac:dyDescent="0.25">
      <c r="A84" s="8"/>
      <c r="B84" s="138"/>
      <c r="D84" s="69"/>
      <c r="E84" s="69"/>
      <c r="F84" s="69" t="s">
        <v>2573</v>
      </c>
      <c r="G84" s="154"/>
      <c r="H84" s="69"/>
      <c r="I84" s="69"/>
      <c r="K84" s="63">
        <f>IF(($G$13="Farmer"),(COUNTIFS( '5. Database'!$O:$O, "farmer", '5. Database'!$BJH:$BJH,"_seasonally")),((IF($G$13="Pastoralist",(COUNTIFS( '5. Database'!$O:$O, "pastoralist", '5. Database'!$BJH:$BJH,"_seasonally")),(IF($G$13="Agropastoralist",(COUNTIFS( '5. Database'!$O:$O, "agropastoralist", '5. Database'!$BJH:$BJH,"_seasonally")),(IF($G$13="All",(COUNTIF( '5. Database'!$BJH:$BJH,"_seasonally"))))))))))</f>
        <v>0</v>
      </c>
      <c r="L84" s="8"/>
      <c r="M84" s="17" t="e">
        <f>K84/$K$82</f>
        <v>#DIV/0!</v>
      </c>
      <c r="N84" s="12"/>
      <c r="O84" s="69"/>
      <c r="P84" s="69" t="s">
        <v>1582</v>
      </c>
      <c r="Q84" s="69"/>
      <c r="R84" s="69"/>
      <c r="S84" s="69"/>
      <c r="T84" s="69"/>
      <c r="U84" s="8"/>
      <c r="V84" s="63">
        <f>IF(($G$13="Farmer"),(COUNTIFS( '5. Database'!$O:$O, "farmer", '5. Database'!$BHZ:$BHZ,"yes")),((IF($G$13="Pastoralist",(COUNTIFS( '5. Database'!$O:$O, "pastoralist", '5. Database'!$BHZ:$BHZ,"yes")),(IF($G$13="Agropastoralist",(COUNTIFS( '5. Database'!$O:$O, "agropastoralist", '5. Database'!$BHZ:$BHZ,"yes")),(IF($G$13="All",(COUNTIF( '5. Database'!$BHZ:$BHZ,"yes"))))))))))</f>
        <v>0</v>
      </c>
      <c r="W84" s="12"/>
      <c r="X84" s="17" t="e">
        <f>V84/$V$80</f>
        <v>#DIV/0!</v>
      </c>
      <c r="Y84" s="153"/>
      <c r="Z84" s="69"/>
      <c r="AA84" s="93" t="s">
        <v>1799</v>
      </c>
      <c r="AB84" s="69"/>
      <c r="AC84" s="154"/>
      <c r="AD84" s="69"/>
      <c r="AE84" s="69"/>
      <c r="AG84" s="63">
        <f>IF(($G$13="Farmer"),(COUNTIFS( '5. Database'!$O:$O, "farmer", '5. Database'!$BCT:$BCT,"1")),((IF($G$13="Pastoralist",(COUNTIFS( '5. Database'!$O:$O, "pastoralist", '5. Database'!$BCT:$BCT,"1")),(IF($G$13="Agropastoralist",(COUNTIFS( '5. Database'!$O:$O, "agropastoralist", '5. Database'!$BCT:$BCT,"1")),(IF($G$13="All",(COUNTIF( '5. Database'!$BCT:$BCT,"1"))))))))))</f>
        <v>2</v>
      </c>
      <c r="AI84" s="17">
        <f t="shared" si="10"/>
        <v>9.8039215686274508E-3</v>
      </c>
    </row>
    <row r="85" spans="1:35" ht="14.45" customHeight="1" x14ac:dyDescent="0.25">
      <c r="A85" s="8"/>
      <c r="B85" s="138"/>
      <c r="D85" s="69"/>
      <c r="E85" s="69"/>
      <c r="F85" s="69" t="s">
        <v>2574</v>
      </c>
      <c r="G85" s="154"/>
      <c r="H85" s="69"/>
      <c r="I85" s="69"/>
      <c r="K85" s="63">
        <f>IF(($G$13="Farmer"),(COUNTIFS( '5. Database'!$O:$O, "farmer", '5. Database'!$BJH:$BJH,"_all_year")),((IF($G$13="Pastoralist",(COUNTIFS( '5. Database'!$O:$O, "pastoralist", '5. Database'!$BJH:$BJH,"_all_year")),(IF($G$13="Agropastoralist",(COUNTIFS( '5. Database'!$O:$O, "agropastoralist", '5. Database'!$BJH:$BJH,"_all_year")),(IF($G$13="All",(COUNTIF( '5. Database'!$BJH:$BJH,"_all_year"))))))))))</f>
        <v>0</v>
      </c>
      <c r="L85" s="8"/>
      <c r="M85" s="17" t="e">
        <f>K85/$K$82</f>
        <v>#DIV/0!</v>
      </c>
      <c r="N85" s="12"/>
      <c r="O85" s="159" t="s">
        <v>1575</v>
      </c>
      <c r="P85" s="150"/>
      <c r="Q85" s="150"/>
      <c r="R85" s="160"/>
      <c r="S85" s="150"/>
      <c r="T85" s="150"/>
      <c r="U85" s="150"/>
      <c r="V85" s="150"/>
      <c r="W85" s="150"/>
      <c r="X85" s="152"/>
      <c r="Z85" s="69"/>
      <c r="AA85" s="93" t="s">
        <v>1514</v>
      </c>
      <c r="AB85" s="69"/>
      <c r="AC85" s="154"/>
      <c r="AD85" s="69"/>
      <c r="AE85" s="69"/>
      <c r="AG85" s="63">
        <f>IF(($G$13="Farmer"),(COUNTIFS( '5. Database'!$O:$O, "farmer", '5. Database'!$BCW:$BCW,"1")),((IF($G$13="Pastoralist",(COUNTIFS( '5. Database'!$O:$O, "pastoralist", '5. Database'!$BCW:$BCW,"1")),(IF($G$13="Agropastoralist",(COUNTIFS( '5. Database'!$O:$O, "agropastoralist", '5. Database'!$BCW:$BCW,"1")),(IF($G$13="All",(COUNTIF( '5. Database'!$BCW:$BCW,"1"))))))))))</f>
        <v>0</v>
      </c>
      <c r="AI85" s="17">
        <f t="shared" si="10"/>
        <v>0</v>
      </c>
    </row>
    <row r="86" spans="1:35" ht="14.45" customHeight="1" x14ac:dyDescent="0.25">
      <c r="A86" s="8"/>
      <c r="B86" s="138"/>
      <c r="D86" s="147" t="s">
        <v>1489</v>
      </c>
      <c r="E86" s="148"/>
      <c r="F86" s="148"/>
      <c r="G86" s="149"/>
      <c r="H86" s="150"/>
      <c r="I86" s="150"/>
      <c r="J86" s="150"/>
      <c r="K86" s="150"/>
      <c r="L86" s="150"/>
      <c r="M86" s="151"/>
      <c r="N86" s="12"/>
      <c r="O86" s="69" t="s">
        <v>1672</v>
      </c>
      <c r="P86" s="69"/>
      <c r="Q86" s="69"/>
      <c r="R86" s="69"/>
      <c r="S86" s="69"/>
      <c r="T86" s="69"/>
      <c r="V86" s="63">
        <f>SUM(V88:V90)</f>
        <v>0</v>
      </c>
      <c r="W86" s="51"/>
      <c r="X86" s="17">
        <f>$V$86/$Q$13</f>
        <v>0</v>
      </c>
      <c r="Z86" s="147" t="s">
        <v>1865</v>
      </c>
      <c r="AA86" s="148"/>
      <c r="AB86" s="148"/>
      <c r="AC86" s="149"/>
      <c r="AD86" s="150"/>
      <c r="AE86" s="150"/>
      <c r="AF86" s="150"/>
      <c r="AG86" s="150"/>
      <c r="AH86" s="150"/>
      <c r="AI86" s="152"/>
    </row>
    <row r="87" spans="1:35" ht="14.45" customHeight="1" x14ac:dyDescent="0.25">
      <c r="A87" s="8"/>
      <c r="B87" s="138"/>
      <c r="D87" s="69"/>
      <c r="E87" s="69" t="s">
        <v>1572</v>
      </c>
      <c r="F87" s="161"/>
      <c r="G87" s="162"/>
      <c r="H87" s="69"/>
      <c r="I87" s="69"/>
      <c r="K87" s="63">
        <f>IF(($G$13="Farmer"),(COUNTIFS( '5. Database'!$O:$O, "farmer", '5. Database'!$BBS:$BBS,"yes")),((IF($G$13="Pastoralist",(COUNTIFS( '5. Database'!$O:$O, "pastoralist", '5. Database'!$BBS:$BBS,"yes")),(IF($G$13="Agropastoralist",(COUNTIFS( '5. Database'!$O:$O, "agropastoralist", '5. Database'!$BBS:$BBS,"yes")),(IF($G$13="All",(COUNTIF( '5. Database'!$BBS:$BBS,"yes"))))))))))</f>
        <v>0</v>
      </c>
      <c r="L87" s="8"/>
      <c r="M87" s="17">
        <f>K87/$Q$13</f>
        <v>0</v>
      </c>
      <c r="N87" s="12"/>
      <c r="O87" s="69"/>
      <c r="P87" s="69" t="s">
        <v>1576</v>
      </c>
      <c r="Q87" s="69"/>
      <c r="R87" s="69"/>
      <c r="S87" s="69"/>
      <c r="T87" s="69"/>
      <c r="V87" s="63">
        <f>IF(($G$13="Farmer"),(COUNTIFS( '5. Database'!$O:$O, "farmer", '5. Database'!$BBJ:$BBJ,"never_very_rarely")),((IF($G$13="Pastoralist",(COUNTIFS( '5. Database'!$O:$O, "pastoralist", '5. Database'!$BBJ:$BBJ,"never_very_rarely")),(IF($G$13="Agropastoralist",(COUNTIFS( '5. Database'!$O:$O, "agropastoralist", '5. Database'!$BBJ:$BBJ,"never_very_rarely")),(IF($G$13="All",(COUNTIF( '5. Database'!$BBJ:$BBJ,"never_very_rarely"))))))))))</f>
        <v>0</v>
      </c>
      <c r="W87" s="51"/>
      <c r="X87" s="17">
        <f>V87/$Q$13</f>
        <v>0</v>
      </c>
      <c r="Z87" s="69"/>
      <c r="AA87" s="93" t="s">
        <v>2510</v>
      </c>
      <c r="AB87" s="93"/>
      <c r="AC87" s="69"/>
      <c r="AD87" s="69"/>
      <c r="AE87" s="69"/>
      <c r="AG87" s="63"/>
      <c r="AI87" s="17"/>
    </row>
    <row r="88" spans="1:35" ht="14.45" customHeight="1" x14ac:dyDescent="0.25">
      <c r="A88" s="8"/>
      <c r="B88" s="138"/>
      <c r="D88" s="69"/>
      <c r="E88" s="69" t="s">
        <v>1573</v>
      </c>
      <c r="F88" s="161"/>
      <c r="G88" s="162"/>
      <c r="H88" s="69"/>
      <c r="I88" s="69"/>
      <c r="K88" s="63">
        <f>IF(($G$13="Farmer"),(COUNTIFS( '5. Database'!$O:$O, "farmer", '5. Database'!$BBS:$BBS,"no")),((IF($G$13="Pastoralist",(COUNTIFS( '5. Database'!$O:$O, "pastoralist", '5. Database'!$BBS:$BBS,"no")),(IF($G$13="Agropastoralist",(COUNTIFS( '5. Database'!$O:$O, "agropastoralist", '5. Database'!$BBS:$BBS,"no")),(IF($G$13="All",(COUNTIF( '5. Database'!$BBS:$BBS,"no"))))))))))</f>
        <v>0</v>
      </c>
      <c r="L88" s="8"/>
      <c r="M88" s="17">
        <f>K88/$Q$13</f>
        <v>0</v>
      </c>
      <c r="N88" s="12"/>
      <c r="O88" s="69"/>
      <c r="P88" s="69" t="s">
        <v>1577</v>
      </c>
      <c r="Q88" s="69"/>
      <c r="R88" s="69"/>
      <c r="S88" s="69"/>
      <c r="T88" s="69"/>
      <c r="V88" s="63">
        <f>IF(($G$13="Farmer"),(COUNTIFS( '5. Database'!$O:$O, "farmer", '5. Database'!$BBJ:$BBJ,"sometimes")),((IF($G$13="Pastoralist",(COUNTIFS( '5. Database'!$O:$O, "pastoralist", '5. Database'!$BBJ:$BBJ,"sometimes")),(IF($G$13="Agropastoralist",(COUNTIFS( '5. Database'!$O:$O, "agropastoralist", '5. Database'!$BBJ:$BBJ,"sometimes")),(IF($G$13="All",(COUNTIF( '5. Database'!$BBJ:$BBJ,"sometimes"))))))))))</f>
        <v>0</v>
      </c>
      <c r="W88" s="51"/>
      <c r="X88" s="17">
        <f>V88/$Q$13</f>
        <v>0</v>
      </c>
      <c r="Z88" s="63"/>
      <c r="AA88" s="93"/>
      <c r="AB88" s="93" t="s">
        <v>2511</v>
      </c>
      <c r="AC88" s="69"/>
      <c r="AD88" s="69"/>
      <c r="AE88" s="69"/>
      <c r="AG88" s="63">
        <f>IF(($G$13="Farmer"),(COUNTIFS( '5. Database'!$O:$O, "farmer", '5. Database'!$BIY:$BIY,"agriculture_production")),((IF($G$13="Pastoralist",(COUNTIFS( '5. Database'!$O:$O, "pastoralist", '5. Database'!$BIY:$BIY,"agriculture_production")),(IF($G$13="Agropastoralist",(COUNTIFS( '5. Database'!$O:$O, "agropastoralist", '5. Database'!$BIY:$BIY,"agriculture_production")),(IF($G$13="All",(COUNTIF( '5. Database'!$BIY:$BIY,"agriculture_production"))))))))))</f>
        <v>94</v>
      </c>
      <c r="AI88" s="17">
        <f t="shared" ref="AI88:AI95" si="11">AG88/$Q$13</f>
        <v>0.46078431372549017</v>
      </c>
    </row>
    <row r="89" spans="1:35" ht="14.45" customHeight="1" x14ac:dyDescent="0.25">
      <c r="A89" s="8"/>
      <c r="B89" s="138"/>
      <c r="D89" s="147" t="s">
        <v>1569</v>
      </c>
      <c r="E89" s="148"/>
      <c r="F89" s="148"/>
      <c r="G89" s="149"/>
      <c r="H89" s="150"/>
      <c r="I89" s="150"/>
      <c r="J89" s="150"/>
      <c r="K89" s="150"/>
      <c r="L89" s="150"/>
      <c r="M89" s="151"/>
      <c r="N89" s="12"/>
      <c r="O89" s="69"/>
      <c r="P89" s="69" t="s">
        <v>1578</v>
      </c>
      <c r="Q89" s="69"/>
      <c r="R89" s="69"/>
      <c r="S89" s="69"/>
      <c r="T89" s="69"/>
      <c r="V89" s="63">
        <f>IF(($G$13="Farmer"),(COUNTIFS( '5. Database'!$O:$O, "farmer", '5. Database'!$BBJ:$BBJ,"often")),((IF($G$13="Pastoralist",(COUNTIFS( '5. Database'!$O:$O, "pastoralist", '5. Database'!$BBJ:$BBJ,"often")),(IF($G$13="Agropastoralist",(COUNTIFS( '5. Database'!$O:$O, "agropastoralist", '5. Database'!$BBJ:$BBJ,"often")),(IF($G$13="All",(COUNTIF( '5. Database'!$BBJ:$BBJ,"often"))))))))))</f>
        <v>0</v>
      </c>
      <c r="W89" s="51"/>
      <c r="X89" s="17">
        <f>V89/$Q$13</f>
        <v>0</v>
      </c>
      <c r="Z89" s="63"/>
      <c r="AA89" s="93"/>
      <c r="AB89" s="93" t="s">
        <v>1768</v>
      </c>
      <c r="AC89" s="69"/>
      <c r="AD89" s="69"/>
      <c r="AE89" s="69"/>
      <c r="AG89" s="63">
        <f>IF(($G$13="Farmer"),(COUNTIFS( '5. Database'!$O:$O, "farmer", '5. Database'!$BIY:$BIY,"livestock")),((IF($G$13="Pastoralist",(COUNTIFS( '5. Database'!$O:$O, "pastoralist", '5. Database'!$BIY:$BIY,"livestock")),(IF($G$13="Agropastoralist",(COUNTIFS( '5. Database'!$O:$O, "agropastoralist", '5. Database'!$BIY:$BIY,"livestock")),(IF($G$13="All",(COUNTIF( '5. Database'!$BIY:$BIY,"livestock"))))))))))</f>
        <v>24</v>
      </c>
      <c r="AI89" s="17">
        <f t="shared" si="11"/>
        <v>0.11764705882352941</v>
      </c>
    </row>
    <row r="90" spans="1:35" ht="14.45" customHeight="1" x14ac:dyDescent="0.25">
      <c r="A90" s="8"/>
      <c r="B90" s="138"/>
      <c r="D90" s="69"/>
      <c r="E90" s="69" t="s">
        <v>1574</v>
      </c>
      <c r="F90" s="69"/>
      <c r="G90" s="69"/>
      <c r="H90" s="93"/>
      <c r="I90" s="69"/>
      <c r="K90" s="63">
        <f>IF(($G$13="Farmer"),(COUNTIFS( '5. Database'!$O:$O, "farmer", '5. Database'!$BJT:$BJT,"no")),((IF($G$13="Pastoralist",(COUNTIFS( '5. Database'!$O:$O, "pastoralist", '5. Database'!$BJT:$BJT,"no")),(IF($G$13="Agropastoralist",(COUNTIFS( '5. Database'!$O:$O, "agropastoralist", '5. Database'!$BJT:$BJT,"no")),(IF($G$13="All",(COUNTIF( '5. Database'!$BJT:$BJT,"no"))))))))))</f>
        <v>0</v>
      </c>
      <c r="M90" s="17">
        <f>K90/$Q$13</f>
        <v>0</v>
      </c>
      <c r="O90" s="69"/>
      <c r="P90" s="69" t="s">
        <v>1579</v>
      </c>
      <c r="Q90" s="69"/>
      <c r="R90" s="69"/>
      <c r="S90" s="69"/>
      <c r="T90" s="69"/>
      <c r="V90" s="63">
        <f>IF(($G$13="Farmer"),(COUNTIFS( '5. Database'!$O:$O, "farmer", '5. Database'!$BBJ:$BBJ,"always")),((IF($G$13="Pastoralist",(COUNTIFS( '5. Database'!$O:$O, "pastoralist", '5. Database'!$BBJ:$BBJ,"always")),(IF($G$13="Agropastoralist",(COUNTIFS( '5. Database'!$O:$O, "agropastoralist", '5. Database'!$BBJ:$BBJ,"always")),(IF($G$13="All",(COUNTIF( '5. Database'!$BBJ:$BBJ,"always"))))))))))</f>
        <v>0</v>
      </c>
      <c r="W90" s="51"/>
      <c r="X90" s="17">
        <f>V90/$Q$13</f>
        <v>0</v>
      </c>
      <c r="Z90" s="63"/>
      <c r="AA90" s="93"/>
      <c r="AB90" s="93" t="s">
        <v>1766</v>
      </c>
      <c r="AC90" s="69"/>
      <c r="AD90" s="69"/>
      <c r="AE90" s="69"/>
      <c r="AG90" s="63">
        <f>IF(($G$13="Farmer"),(COUNTIFS( '5. Database'!$O:$O, "farmer", '5. Database'!$BIY:$BIY,"remittances")),((IF($G$13="Pastoralist",(COUNTIFS( '5. Database'!$O:$O, "pastoralist", '5. Database'!$BIY:$BIY,"remittances")),(IF($G$13="Agropastoralist",(COUNTIFS( '5. Database'!$O:$O, "agropastoralist", '5. Database'!$BIY:$BIY,"remittances")),(IF($G$13="All",(COUNTIF( '5. Database'!$BIY:$BIY,"remittances"))))))))))</f>
        <v>0</v>
      </c>
      <c r="AI90" s="17">
        <f t="shared" si="11"/>
        <v>0</v>
      </c>
    </row>
    <row r="91" spans="1:35" ht="14.45" customHeight="1" x14ac:dyDescent="0.25">
      <c r="A91" s="8"/>
      <c r="B91" s="138"/>
      <c r="D91" s="69"/>
      <c r="E91" s="69" t="s">
        <v>1569</v>
      </c>
      <c r="F91" s="69"/>
      <c r="G91" s="69"/>
      <c r="H91" s="93"/>
      <c r="I91" s="69"/>
      <c r="K91" s="63">
        <f>IF(($G$13="Farmer"),(COUNTIFS( '5. Database'!$O:$O, "farmer", '5. Database'!$BJT:$BJT,"yes")),((IF($G$13="Pastoralist",(COUNTIFS( '5. Database'!$O:$O, "pastoralist", '5. Database'!$BJT:$BJT,"yes")),(IF($G$13="Agropastoralist",(COUNTIFS( '5. Database'!$O:$O, "agropastoralist", '5. Database'!$BJT:$BJT,"yes")),(IF($G$13="All",(COUNTIF( '5. Database'!$BJT:$BJT,"yes"))))))))))</f>
        <v>0</v>
      </c>
      <c r="M91" s="17">
        <f>K91/$Q$13</f>
        <v>0</v>
      </c>
      <c r="O91" s="159" t="s">
        <v>1673</v>
      </c>
      <c r="P91" s="150"/>
      <c r="Q91" s="150"/>
      <c r="R91" s="160"/>
      <c r="S91" s="150"/>
      <c r="T91" s="150"/>
      <c r="U91" s="150"/>
      <c r="V91" s="159"/>
      <c r="W91" s="159"/>
      <c r="X91" s="152"/>
      <c r="Z91" s="69"/>
      <c r="AA91" s="93"/>
      <c r="AB91" s="69" t="s">
        <v>2512</v>
      </c>
      <c r="AC91" s="154"/>
      <c r="AD91" s="69"/>
      <c r="AE91" s="69"/>
      <c r="AG91" s="63">
        <f>IF(($G$13="Farmer"),(COUNTIFS( '5. Database'!$O:$O, "farmer", '5. Database'!$BIY:$BIY,"petite_trade")),((IF($G$13="Pastoralist",(COUNTIFS( '5. Database'!$O:$O, "pastoralist", '5. Database'!$BIY:$BIY,"petite_trade")),(IF($G$13="Agropastoralist",(COUNTIFS( '5. Database'!$O:$O, "agropastoralist", '5. Database'!$BIY:$BIY,"petite_trade")),(IF($G$13="All",(COUNTIF( '5. Database'!$BIY:$BIY,"petite_trade"))))))))))</f>
        <v>15</v>
      </c>
      <c r="AI91" s="17">
        <f t="shared" si="11"/>
        <v>7.3529411764705885E-2</v>
      </c>
    </row>
    <row r="92" spans="1:35" ht="14.45" customHeight="1" x14ac:dyDescent="0.25">
      <c r="A92" s="8"/>
      <c r="B92" s="138"/>
      <c r="D92" s="69"/>
      <c r="E92" s="93"/>
      <c r="F92" s="93" t="s">
        <v>1787</v>
      </c>
      <c r="G92" s="69"/>
      <c r="H92" s="93"/>
      <c r="I92" s="69"/>
      <c r="K92" s="63">
        <f>IF(($G$13="Farmer"),(COUNTIFS( '5. Database'!$O:$O, "farmer", '5. Database'!$BJX:$BJX,"TRUE")),((IF($G$13="Pastoralist",(COUNTIFS( '5. Database'!$O:$O, "pastoralist", '5. Database'!$BJX:$BJX,"TRUE")),(IF($G$13="Agropastoralist",(COUNTIFS( '5. Database'!$O:$O, "agropastoralist", '5. Database'!$BJX:$BJX,"TRUE")),(IF($G$13="All",(COUNTIF( '5. Database'!$BJX:$BJX,"TRUE"))))))))))</f>
        <v>0</v>
      </c>
      <c r="M92" s="17" t="e">
        <f t="shared" ref="M92:M98" si="12">K92/$K$91</f>
        <v>#DIV/0!</v>
      </c>
      <c r="O92" s="69" t="s">
        <v>2590</v>
      </c>
      <c r="P92" s="69"/>
      <c r="Q92" s="69"/>
      <c r="R92" s="69"/>
      <c r="S92" s="69"/>
      <c r="T92" s="69"/>
      <c r="V92" s="108">
        <f>SUMPRODUCT(N(('5. Database'!$AGD:$AGD&gt;0)+('5. Database'!$AGE:$AGE&gt;0)+('5. Database'!$AGF:$AGF&gt;0)+('5. Database'!$AGG:$AGG&gt;0)+('5. Database'!$AGH:$AGH&gt;0)+('5. Database'!$AGI:$AGI&gt;0)+('5. Database'!$AGJ:$AGJ&gt;0)+('5. Database'!$AGK:$AGK&gt;0)+('5. Database'!$AGL:$AGL&gt;0)&gt;0))-2</f>
        <v>384</v>
      </c>
      <c r="X92" s="17">
        <f>$V$92/$Q$12</f>
        <v>1</v>
      </c>
      <c r="Z92" s="69"/>
      <c r="AA92" s="93"/>
      <c r="AB92" s="69" t="s">
        <v>1871</v>
      </c>
      <c r="AC92" s="154"/>
      <c r="AD92" s="69"/>
      <c r="AE92" s="69"/>
      <c r="AG92" s="63">
        <f>IF(($G$13="Farmer"),(COUNTIFS( '5. Database'!$O:$O, "farmer", '5. Database'!$BIY:$BIY,"labour")),((IF($G$13="Pastoralist",(COUNTIFS( '5. Database'!$O:$O, "pastoralist", '5. Database'!$BIY:$BIY,"labour")),(IF($G$13="Agropastoralist",(COUNTIFS( '5. Database'!$O:$O, "agropastoralist", '5. Database'!$BIY:$BIY,"labour")),(IF($G$13="All",(COUNTIF( '5. Database'!$BIY:$BIY,"labour"))))))))))</f>
        <v>33</v>
      </c>
      <c r="AI92" s="17">
        <f t="shared" si="11"/>
        <v>0.16176470588235295</v>
      </c>
    </row>
    <row r="93" spans="1:35" ht="14.45" customHeight="1" x14ac:dyDescent="0.25">
      <c r="A93" s="8"/>
      <c r="B93" s="138"/>
      <c r="D93" s="69"/>
      <c r="E93" s="69"/>
      <c r="F93" s="69" t="s">
        <v>1788</v>
      </c>
      <c r="G93" s="69"/>
      <c r="H93" s="93"/>
      <c r="I93" s="69"/>
      <c r="K93" s="63">
        <f>IF(($G$13="Farmer"),(COUNTIFS( '5. Database'!$O:$O, "farmer", '5. Database'!$BJY:$BJY,"TRUE")),((IF($G$13="Pastoralist",(COUNTIFS( '5. Database'!$O:$O, "pastoralist", '5. Database'!$BJY:$BJY,"TRUE")),(IF($G$13="Agropastoralist",(COUNTIFS( '5. Database'!$O:$O, "agropastoralist", '5. Database'!$BJY:$BJY,"TRUE")),(IF($G$13="All",(COUNTIF( '5. Database'!$BJY:$BJY,"TRUE"))))))))))</f>
        <v>0</v>
      </c>
      <c r="M93" s="17" t="e">
        <f t="shared" si="12"/>
        <v>#DIV/0!</v>
      </c>
      <c r="O93" s="69"/>
      <c r="P93" s="69"/>
      <c r="Q93" s="69"/>
      <c r="R93" s="69"/>
      <c r="S93" s="69"/>
      <c r="T93" s="69"/>
      <c r="V93" s="163" t="s">
        <v>1565</v>
      </c>
      <c r="W93" s="163"/>
      <c r="X93" s="163" t="s">
        <v>1584</v>
      </c>
      <c r="Z93" s="69"/>
      <c r="AA93" s="93"/>
      <c r="AB93" s="69" t="s">
        <v>2513</v>
      </c>
      <c r="AC93" s="154"/>
      <c r="AD93" s="69"/>
      <c r="AE93" s="69"/>
      <c r="AG93" s="63">
        <f>IF(($G$13="Farmer"),(COUNTIFS( '5. Database'!$O:$O, "farmer", '5. Database'!$BIY:$BIY,"employed")),((IF($G$13="Pastoralist",(COUNTIFS( '5. Database'!$O:$O, "pastoralist", '5. Database'!$BIY:$BIY,"employed")),(IF($G$13="Agropastoralist",(COUNTIFS( '5. Database'!$O:$O, "agropastoralist", '5. Database'!$BIY:$BIY,"employed")),(IF($G$13="All",(COUNTIF( '5. Database'!$BIY:$BIY,"employed"))))))))))</f>
        <v>3</v>
      </c>
      <c r="AI93" s="17">
        <f t="shared" si="11"/>
        <v>1.4705882352941176E-2</v>
      </c>
    </row>
    <row r="94" spans="1:35" ht="14.45" customHeight="1" x14ac:dyDescent="0.25">
      <c r="A94" s="8"/>
      <c r="B94" s="138"/>
      <c r="D94" s="69"/>
      <c r="E94" s="69"/>
      <c r="F94" s="69" t="s">
        <v>1789</v>
      </c>
      <c r="G94" s="69"/>
      <c r="H94" s="93"/>
      <c r="I94" s="69"/>
      <c r="K94" s="63">
        <f>IF(($G$13="Farmer"),(COUNTIFS( '5. Database'!$O:$O, "farmer", '5. Database'!$BJZ:$BJZ,"TRUE")),((IF($G$13="Pastoralist",(COUNTIFS( '5. Database'!$O:$O, "pastoralist", '5. Database'!$BJZ:$BJZ,"TRUE")),(IF($G$13="Agropastoralist",(COUNTIFS( '5. Database'!$O:$O, "agropastoralist", '5. Database'!$BJZ:$BJZ,"TRUE")),(IF($G$13="All",(COUNTIF( '5. Database'!$BJZ:$BJZ,"TRUE"))))))))))</f>
        <v>0</v>
      </c>
      <c r="M94" s="17" t="e">
        <f t="shared" si="12"/>
        <v>#DIV/0!</v>
      </c>
      <c r="O94" s="69"/>
      <c r="P94" s="69" t="s">
        <v>1587</v>
      </c>
      <c r="Q94" s="69"/>
      <c r="R94" s="69"/>
      <c r="S94" s="69"/>
      <c r="T94" s="69"/>
      <c r="V94" s="108">
        <f>IF(($G$13="Farmer"),(COUNTIFS( '5. Database'!$O:$O, "farmer", '5. Database'!$AGD:$AGD,"&gt;0")),((IF($G$13="Pastoralist",(COUNTIFS( '5. Database'!$O:$O, "pastoralist", '5. Database'!$AGD:$AGD,"&gt;0")),(IF($G$13="Agropastoralist",(COUNTIFS( '5. Database'!$O:$O, "agropastoralist", '5. Database'!$AGD:$AGD,"&gt;0")),(IF($G$13="All",(COUNTIF( '5. Database'!$AGD:$AGD,"&gt;0"))))))))))</f>
        <v>204</v>
      </c>
      <c r="X94" s="108">
        <f>IF(($G$13="Farmer"),(COUNTIFS( '5. Database'!$O:$O, "farmer", '5. Database'!$AGK:$AGK,"&gt;0")),((IF($G$13="Pastoralist",(COUNTIFS( '5. Database'!$O:$O, "pastoralist", '5. Database'!$AGK:$AGK,"&gt;0")),(IF($G$13="Agropastoralist",(COUNTIFS( '5. Database'!$O:$O, "agropastoralist", '5. Database'!$AGK:$AGK,"&gt;0")),(IF($G$13="All",(COUNTIF( '5. Database'!$AGK:$AGK,"&gt;0"))))))))))</f>
        <v>8</v>
      </c>
      <c r="Z94" s="69"/>
      <c r="AA94" s="93"/>
      <c r="AB94" s="69" t="s">
        <v>2514</v>
      </c>
      <c r="AC94" s="154"/>
      <c r="AD94" s="69"/>
      <c r="AE94" s="69"/>
      <c r="AG94" s="63">
        <f>IF(($G$13="Farmer"),(COUNTIFS( '5. Database'!$O:$O, "farmer", '5. Database'!$BIY:$BIY,"handicraft")),((IF($G$13="Pastoralist",(COUNTIFS( '5. Database'!$O:$O, "pastoralist", '5. Database'!$BIY:$BIY,"handicraft")),(IF($G$13="Agropastoralist",(COUNTIFS( '5. Database'!$O:$O, "agropastoralist", '5. Database'!$BIY:$BIY,"handicraft")),(IF($G$13="All",(COUNTIF( '5. Database'!$BIY:$BIY,"handicraft"))))))))))</f>
        <v>0</v>
      </c>
      <c r="AI94" s="17">
        <f t="shared" si="11"/>
        <v>0</v>
      </c>
    </row>
    <row r="95" spans="1:35" ht="14.45" customHeight="1" x14ac:dyDescent="0.25">
      <c r="A95" s="8"/>
      <c r="B95" s="138"/>
      <c r="D95" s="69"/>
      <c r="E95" s="69"/>
      <c r="F95" s="69" t="s">
        <v>1790</v>
      </c>
      <c r="G95" s="69"/>
      <c r="H95" s="93"/>
      <c r="I95" s="69"/>
      <c r="K95" s="63">
        <f>IF(($G$13="Farmer"),(COUNTIFS( '5. Database'!$O:$O, "farmer", '5. Database'!$BKA:$BKA,"TRUE")),((IF($G$13="Pastoralist",(COUNTIFS( '5. Database'!$O:$O, "pastoralist", '5. Database'!$BKA:$BKA,"TRUE")),(IF($G$13="Agropastoralist",(COUNTIFS( '5. Database'!$O:$O, "agropastoralist", '5. Database'!$BKA:$BKA,"TRUE")),(IF($G$13="All",(COUNTIF( '5. Database'!$BKA:$BKA,"TRUE"))))))))))</f>
        <v>0</v>
      </c>
      <c r="M95" s="17" t="e">
        <f t="shared" si="12"/>
        <v>#DIV/0!</v>
      </c>
      <c r="O95" s="69"/>
      <c r="P95" s="69" t="s">
        <v>1586</v>
      </c>
      <c r="Q95" s="69"/>
      <c r="R95" s="69"/>
      <c r="S95" s="69"/>
      <c r="T95" s="69"/>
      <c r="V95" s="108">
        <f>IF(($G$13="Farmer"),(COUNTIFS( '5. Database'!$O:$O, "farmer", '5. Database'!$AGE:$AGE,"&gt;0")),((IF($G$13="Pastoralist",(COUNTIFS( '5. Database'!$O:$O, "pastoralist", '5. Database'!$AGE:$AGE,"&gt;0")),(IF($G$13="Agropastoralist",(COUNTIFS( '5. Database'!$O:$O, "agropastoralist", '5. Database'!$AGE:$AGE,"&gt;0")),(IF($G$13="All",(COUNTIF( '5. Database'!$AGE:$AGE,"&gt;0"))))))))))</f>
        <v>130</v>
      </c>
      <c r="X95" s="108">
        <f>IF(($G$13="Farmer"),(COUNTIFS( '5. Database'!$O:$O, "farmer", '5. Database'!$AGL:$AGL,"&gt;0")),((IF($G$13="Pastoralist",(COUNTIFS( '5. Database'!$O:$O, "pastoralist", '5. Database'!$AGL:$AGL,"&gt;0")),(IF($G$13="Agropastoralist",(COUNTIFS( '5. Database'!$O:$O, "agropastoralist", '5. Database'!$AGL:$AGL,"&gt;0")),(IF($G$13="All",(COUNTIF( '5. Database'!$AGL:$AGL,"&gt;0"))))))))))</f>
        <v>0</v>
      </c>
      <c r="Z95" s="69"/>
      <c r="AA95" s="93"/>
      <c r="AB95" s="69" t="s">
        <v>2502</v>
      </c>
      <c r="AC95" s="154"/>
      <c r="AD95" s="69"/>
      <c r="AE95" s="69"/>
      <c r="AG95" s="63">
        <f>IF(($G$13="Farmer"),(COUNTIFS( '5. Database'!$O:$O, "farmer", '5. Database'!$BIY:$BIY,"undefined")),((IF($G$13="Pastoralist",(COUNTIFS( '5. Database'!$O:$O, "pastoralist", '5. Database'!$BIY:$BIY,"undefined")),(IF($G$13="Agropastoralist",(COUNTIFS( '5. Database'!$O:$O, "agropastoralist", '5. Database'!$BIY:$BIY,"undefined")),(IF($G$13="All",(COUNTIF( '5. Database'!$BIY:$BIY,"undefined"))))))))))</f>
        <v>0</v>
      </c>
      <c r="AI95" s="17">
        <f t="shared" si="11"/>
        <v>0</v>
      </c>
    </row>
    <row r="96" spans="1:35" ht="14.45" customHeight="1" x14ac:dyDescent="0.25">
      <c r="A96" s="8"/>
      <c r="B96" s="138"/>
      <c r="D96" s="69"/>
      <c r="E96" s="69"/>
      <c r="F96" s="69" t="s">
        <v>1791</v>
      </c>
      <c r="G96" s="69"/>
      <c r="H96" s="93"/>
      <c r="I96" s="69"/>
      <c r="K96" s="63">
        <f>IF(($G$13="Farmer"),(COUNTIFS( '5. Database'!$O:$O, "farmer", '5. Database'!$BKB:$BKB,"TRUE")),((IF($G$13="Pastoralist",(COUNTIFS( '5. Database'!$O:$O, "pastoralist", '5. Database'!$BKB:$BKB,"TRUE")),(IF($G$13="Agropastoralist",(COUNTIFS( '5. Database'!$O:$O, "agropastoralist", '5. Database'!$BKB:$BKB,"TRUE")),(IF($G$13="All",(COUNTIF( '5. Database'!$BKB:$BKB,"TRUE"))))))))))</f>
        <v>0</v>
      </c>
      <c r="M96" s="17" t="e">
        <f t="shared" si="12"/>
        <v>#DIV/0!</v>
      </c>
      <c r="O96" s="69"/>
      <c r="P96" s="69" t="s">
        <v>1585</v>
      </c>
      <c r="Q96" s="69"/>
      <c r="R96" s="69"/>
      <c r="S96" s="69"/>
      <c r="T96" s="69"/>
      <c r="V96" s="108">
        <f>IF(($G$13="Farmer"),(COUNTIFS( '5. Database'!$O:$O, "farmer", '5. Database'!$AGF:$AGF,"&gt;0")),((IF($G$13="Pastoralist",(COUNTIFS( '5. Database'!$O:$O, "pastoralist", '5. Database'!$AGF:$AGF,"&gt;0")),(IF($G$13="Agropastoralist",(COUNTIFS( '5. Database'!$O:$O, "agropastoralist", '5. Database'!$AGF:$AGF,"&gt;0")),(IF($G$13="All",(COUNTIF( '5. Database'!$AGF:$AGF,"&gt;0"))))))))))</f>
        <v>14</v>
      </c>
      <c r="X96" s="108">
        <f>IF(($G$13="Farmer"),(COUNTIFS( '5. Database'!$O:$O, "farmer", '5. Database'!$AGM:$AGM,"&gt;0")),((IF($G$13="Pastoralist",(COUNTIFS( '5. Database'!$O:$O, "pastoralist", '5. Database'!$AGM:$AGM,"&gt;0")),(IF($G$13="Agropastoralist",(COUNTIFS( '5. Database'!$O:$O, "agropastoralist", '5. Database'!$AGM:$AGM,"&gt;0")),(IF($G$13="All",(COUNTIF( '5. Database'!$AGM:$AGM,"&gt;0"))))))))))</f>
        <v>0</v>
      </c>
      <c r="Z96" s="69"/>
      <c r="AA96" s="69"/>
      <c r="AB96" s="69"/>
      <c r="AC96" s="154"/>
      <c r="AD96" s="69"/>
      <c r="AE96" s="69"/>
      <c r="AG96" s="63"/>
      <c r="AI96" s="17"/>
    </row>
    <row r="97" spans="1:35" ht="14.45" customHeight="1" x14ac:dyDescent="0.25">
      <c r="A97" s="8"/>
      <c r="B97" s="138"/>
      <c r="D97" s="69"/>
      <c r="E97" s="69"/>
      <c r="F97" s="69" t="s">
        <v>1792</v>
      </c>
      <c r="G97" s="69"/>
      <c r="H97" s="93"/>
      <c r="I97" s="69"/>
      <c r="K97" s="63">
        <f>IF(($G$13="Farmer"),(COUNTIFS( '5. Database'!$O:$O, "farmer", '5. Database'!$BKC:$BKC,"TRUE")),((IF($G$13="Pastoralist",(COUNTIFS( '5. Database'!$O:$O, "pastoralist", '5. Database'!$BKC:$BKC,"TRUE")),(IF($G$13="Agropastoralist",(COUNTIFS( '5. Database'!$O:$O, "agropastoralist", '5. Database'!$BKC:$BKC,"TRUE")),(IF($G$13="All",(COUNTIF( '5. Database'!$BKC:$BKC,"TRUE"))))))))))</f>
        <v>0</v>
      </c>
      <c r="M97" s="17" t="e">
        <f t="shared" si="12"/>
        <v>#DIV/0!</v>
      </c>
      <c r="O97" s="147" t="s">
        <v>1490</v>
      </c>
      <c r="P97" s="148"/>
      <c r="Q97" s="148"/>
      <c r="R97" s="149"/>
      <c r="S97" s="150"/>
      <c r="T97" s="150"/>
      <c r="U97" s="150"/>
      <c r="V97" s="150"/>
      <c r="W97" s="150"/>
      <c r="X97" s="152"/>
    </row>
    <row r="98" spans="1:35" ht="14.45" customHeight="1" x14ac:dyDescent="0.25">
      <c r="A98" s="8"/>
      <c r="B98" s="138"/>
      <c r="D98" s="69"/>
      <c r="E98" s="69"/>
      <c r="F98" s="69" t="s">
        <v>1514</v>
      </c>
      <c r="G98" s="69"/>
      <c r="H98" s="93"/>
      <c r="I98" s="69"/>
      <c r="K98" s="63">
        <f>IF(($G$13="Farmer"),(COUNTIFS( '5. Database'!$O:$O, "farmer", '5. Database'!$BKD:$BKD,"TRUE")),((IF($G$13="Pastoralist",(COUNTIFS( '5. Database'!$O:$O, "pastoralist", '5. Database'!$BKD:$BKD,"TRUE")),(IF($G$13="Agropastoralist",(COUNTIFS( '5. Database'!$O:$O, "agropastoralist", '5. Database'!$BKD:$BKD,"TRUE")),(IF($G$13="All",(COUNTIF( '5. Database'!$BKD:$BKD,"TRUE"))))))))))</f>
        <v>0</v>
      </c>
      <c r="M98" s="17" t="e">
        <f t="shared" si="12"/>
        <v>#DIV/0!</v>
      </c>
      <c r="O98" s="69"/>
      <c r="P98" s="93" t="s">
        <v>1675</v>
      </c>
      <c r="Q98" s="93"/>
      <c r="R98" s="69"/>
      <c r="S98" s="69"/>
      <c r="T98" s="69"/>
      <c r="U98" s="8"/>
      <c r="V98" s="63">
        <f>IF(($G$13="Farmer"),(COUNTIFS( '5. Database'!$O:$O, "farmer", '5. Database'!$BGG:$BGG,"yes")),((IF($G$13="Pastoralist",(COUNTIFS( '5. Database'!$O:$O, "pastoralist", '5. Database'!$BGG:$BGG,"yes")),(IF($G$13="Agropastoralist",(COUNTIFS( '5. Database'!$O:$O, "agropastoralist", '5. Database'!$BGG:$BGG,"yes")),(IF($G$13="All",(COUNTIF( '5. Database'!$BGG:$BGG,"yes"))))))))))</f>
        <v>0</v>
      </c>
      <c r="X98" s="17">
        <f>$V$98/$Q$13</f>
        <v>0</v>
      </c>
    </row>
    <row r="99" spans="1:35" ht="14.45" customHeight="1" x14ac:dyDescent="0.25">
      <c r="A99" s="8"/>
      <c r="B99" s="138"/>
      <c r="D99" s="63"/>
      <c r="E99" s="93" t="s">
        <v>1796</v>
      </c>
      <c r="F99" s="93"/>
      <c r="G99" s="69"/>
      <c r="H99" s="69"/>
      <c r="I99" s="69"/>
      <c r="K99" s="63">
        <f>IF(($G$13="Farmer"),(COUNTIFS( '5. Database'!$O:$O, "farmer", '5. Database'!$BJU:$BJU,"yes")),((IF($G$13="Pastoralist",(COUNTIFS( '5. Database'!$O:$O, "pastoralist", '5. Database'!$BJU:$BJU,"yes")),(IF($G$13="Agropastoralist",(COUNTIFS( '5. Database'!$O:$O, "agropastoralist", '5. Database'!$BJU:$BJU,"yes")),(IF($G$13="All",(COUNTIF( '5. Database'!$BJU:$BJU,"yes"))))))))))</f>
        <v>0</v>
      </c>
      <c r="L99" s="8"/>
      <c r="M99" s="17">
        <f>K99/$Q$13</f>
        <v>0</v>
      </c>
      <c r="O99" s="69"/>
      <c r="P99" s="93" t="s">
        <v>1800</v>
      </c>
      <c r="Q99" s="69"/>
      <c r="R99" s="154"/>
      <c r="S99" s="69"/>
      <c r="T99" s="69"/>
      <c r="U99" s="8"/>
      <c r="V99" s="63">
        <f>IF(($G$13="Farmer"),(COUNTIFS( '5. Database'!$O:$O, "farmer", '5. Database'!$BGI:$BGI,"yes")),((IF($G$13="Pastoralist",(COUNTIFS( '5. Database'!$O:$O, "pastoralist", '5. Database'!$BGI:$BGI,"yes")),(IF($G$13="Agropastoralist",(COUNTIFS( '5. Database'!$O:$O, "agropastoralist", '5. Database'!$BGI:$BGI,"yes")),(IF($G$13="All",(COUNTIF( '5. Database'!$BGI:$BGI,"yes"))))))))))</f>
        <v>0</v>
      </c>
      <c r="X99" s="17">
        <f>$V$99/$Q$13</f>
        <v>0</v>
      </c>
    </row>
    <row r="100" spans="1:35" ht="14.45" customHeight="1" x14ac:dyDescent="0.25">
      <c r="A100" s="8"/>
      <c r="B100" s="138"/>
      <c r="D100" s="63"/>
      <c r="E100" s="93"/>
      <c r="F100" s="93"/>
      <c r="G100" s="69"/>
      <c r="H100" s="69"/>
      <c r="I100" s="69"/>
      <c r="K100" s="63"/>
      <c r="L100" s="8"/>
      <c r="M100" s="17"/>
      <c r="O100" s="69"/>
      <c r="P100" s="69"/>
      <c r="Q100" s="69"/>
      <c r="R100" s="154"/>
      <c r="S100" s="69"/>
      <c r="T100" s="69"/>
      <c r="U100" s="8"/>
      <c r="V100" s="63"/>
      <c r="X100" s="17"/>
    </row>
    <row r="101" spans="1:35" x14ac:dyDescent="0.25">
      <c r="A101" s="8"/>
      <c r="B101" s="138"/>
      <c r="U101" s="8"/>
      <c r="V101" s="8"/>
    </row>
    <row r="102" spans="1:35" x14ac:dyDescent="0.25">
      <c r="A102" s="8"/>
      <c r="B102" s="138"/>
      <c r="O102" s="12"/>
      <c r="Q102" s="51"/>
      <c r="U102" s="8"/>
    </row>
    <row r="103" spans="1:35" ht="24" customHeight="1" x14ac:dyDescent="0.25">
      <c r="A103" s="8"/>
      <c r="B103" s="138"/>
      <c r="D103" s="30" t="s">
        <v>1589</v>
      </c>
      <c r="E103" s="164"/>
      <c r="F103" s="164"/>
      <c r="G103" s="164"/>
      <c r="H103" s="164"/>
      <c r="I103" s="164"/>
      <c r="J103" s="164"/>
      <c r="K103" s="165"/>
      <c r="L103" s="165"/>
      <c r="M103" s="165"/>
      <c r="N103" s="164"/>
      <c r="O103" s="165"/>
      <c r="P103" s="164"/>
      <c r="Q103" s="166"/>
      <c r="R103" s="164"/>
      <c r="S103" s="164"/>
      <c r="T103" s="164"/>
      <c r="U103" s="164"/>
      <c r="V103" s="165"/>
      <c r="W103" s="164"/>
      <c r="X103" s="164"/>
      <c r="Y103" s="164"/>
      <c r="Z103" s="164"/>
      <c r="AA103" s="164"/>
      <c r="AB103" s="164"/>
      <c r="AC103" s="164"/>
      <c r="AD103" s="164"/>
      <c r="AE103" s="164"/>
      <c r="AF103" s="164"/>
      <c r="AG103" s="164"/>
      <c r="AH103" s="164"/>
      <c r="AI103" s="164"/>
    </row>
    <row r="104" spans="1:35" x14ac:dyDescent="0.25">
      <c r="A104" s="8"/>
      <c r="B104" s="138"/>
      <c r="K104" s="123" t="s">
        <v>1479</v>
      </c>
      <c r="L104" s="123"/>
      <c r="M104" s="123" t="s">
        <v>1508</v>
      </c>
      <c r="V104" s="123" t="s">
        <v>1479</v>
      </c>
      <c r="W104" s="123"/>
      <c r="X104" s="123" t="s">
        <v>1508</v>
      </c>
    </row>
    <row r="105" spans="1:35" x14ac:dyDescent="0.25">
      <c r="A105" s="8"/>
      <c r="B105" s="138"/>
      <c r="D105" s="167" t="s">
        <v>1499</v>
      </c>
      <c r="E105" s="168"/>
      <c r="F105" s="168"/>
      <c r="G105" s="168"/>
      <c r="H105" s="168"/>
      <c r="I105" s="168"/>
      <c r="J105" s="168"/>
      <c r="K105" s="169"/>
      <c r="L105" s="169"/>
      <c r="M105" s="169"/>
      <c r="O105" s="167" t="s">
        <v>1500</v>
      </c>
      <c r="P105" s="168"/>
      <c r="Q105" s="168"/>
      <c r="R105" s="168"/>
      <c r="S105" s="168"/>
      <c r="T105" s="168"/>
      <c r="U105" s="168"/>
      <c r="V105" s="169"/>
      <c r="W105" s="169"/>
      <c r="X105" s="169"/>
      <c r="Z105" s="167" t="s">
        <v>1801</v>
      </c>
      <c r="AA105" s="168"/>
      <c r="AB105" s="168"/>
      <c r="AC105" s="168"/>
      <c r="AD105" s="168"/>
      <c r="AE105" s="168"/>
      <c r="AF105" s="168"/>
      <c r="AG105" s="169"/>
      <c r="AH105" s="169"/>
      <c r="AI105" s="169"/>
    </row>
    <row r="106" spans="1:35" x14ac:dyDescent="0.25">
      <c r="A106" s="8"/>
      <c r="B106" s="138"/>
      <c r="D106" s="170"/>
      <c r="E106" s="171" t="s">
        <v>2576</v>
      </c>
      <c r="F106" s="170"/>
      <c r="G106" s="170"/>
      <c r="H106" s="170"/>
      <c r="I106" s="170"/>
      <c r="K106" s="65">
        <f>COUNTA('5. Database'!$ADR:$ADR)-2</f>
        <v>384</v>
      </c>
      <c r="M106" s="172">
        <f>K106/$Q$12</f>
        <v>1</v>
      </c>
      <c r="O106" s="171" t="s">
        <v>1679</v>
      </c>
      <c r="P106" s="173"/>
      <c r="Q106" s="170"/>
      <c r="R106" s="170"/>
      <c r="S106" s="170"/>
      <c r="T106" s="65"/>
      <c r="V106" s="65">
        <f>IF(($G$13="Farmer"),(COUNTIFS( '5. Database'!$O:$O, "farmer", '5. Database'!$AKS:$AKS,"no")),((IF($G$13="Pastoralist",(COUNTIFS( '5. Database'!$O:$O, "pastoralist", '5. Database'!$AKS:$AKS,"no")),(IF($G$13="Agropastoralist",(COUNTIFS( '5. Database'!$O:$O, "agropastoralist", '5. Database'!$AKS:$AKS,"no")),(IF($G$13="All",(COUNTIF( '5. Database'!$AKS:$AKS,"no"))))))))))</f>
        <v>10</v>
      </c>
      <c r="X106" s="172">
        <f>V106/$Q$13</f>
        <v>4.9019607843137254E-2</v>
      </c>
      <c r="Z106" s="170"/>
      <c r="AA106" s="171" t="s">
        <v>1647</v>
      </c>
      <c r="AB106" s="170"/>
      <c r="AC106" s="170"/>
      <c r="AD106" s="170"/>
      <c r="AE106" s="171"/>
      <c r="AG106" s="65">
        <f>IF(($G$13="Farmer"),(COUNTIFS( '5. Database'!$O:$O, "farmer", '5. Database'!$XQ:$XQ,"TRUE")),((IF($G$13="Pastoralist",(COUNTIFS( '5. Database'!$O:$O, "pastoralist", '5. Database'!$XQ:$XQ,"TRUE")),(IF($G$13="Agropastoralist",(COUNTIFS( '5. Database'!$O:$O, "agropastoralist", '5. Database'!$XQ:$XQ,"TRUE")),(IF($G$13="All",(COUNTIF( '5. Database'!$XQ:$XQ,"TRUE"))))))))))</f>
        <v>75</v>
      </c>
      <c r="AH106" s="12"/>
      <c r="AI106" s="172">
        <f t="shared" ref="AI106:AI115" si="13">AG106/$Q$13</f>
        <v>0.36764705882352944</v>
      </c>
    </row>
    <row r="107" spans="1:35" x14ac:dyDescent="0.25">
      <c r="A107" s="8"/>
      <c r="B107" s="138"/>
      <c r="D107" s="170"/>
      <c r="E107" s="171" t="s">
        <v>2518</v>
      </c>
      <c r="F107" s="170"/>
      <c r="G107" s="170"/>
      <c r="H107" s="170"/>
      <c r="I107" s="170"/>
      <c r="K107" s="65">
        <f>IF(($G$13="Farmer"),(COUNTIFS( '5. Database'!$O:$O, "farmer", '5. Database'!$ADR:$ADR,"well")),((IF($G$13="Pastoralist",(COUNTIFS( '5. Database'!$O:$O, "pastoralist", '5. Database'!$ADR:$ADR,"well")),(IF($G$13="Agropastoralist",(COUNTIFS( '5. Database'!$O:$O, "agropastoralist", '5. Database'!$ADR:$ADR,"well")),(IF($G$13="All",(COUNTIF( '5. Database'!$ADR:$ADR,"well"))))))))))</f>
        <v>0</v>
      </c>
      <c r="M107" s="172">
        <f t="shared" ref="M107:M112" si="14">K107/$K$106</f>
        <v>0</v>
      </c>
      <c r="O107" s="171" t="s">
        <v>2502</v>
      </c>
      <c r="P107" s="173"/>
      <c r="Q107" s="170"/>
      <c r="R107" s="170"/>
      <c r="S107" s="170"/>
      <c r="T107" s="65"/>
      <c r="V107" s="65">
        <f>$Q$13-V106-V108</f>
        <v>0</v>
      </c>
      <c r="X107" s="172">
        <f>V107/$Q$13</f>
        <v>0</v>
      </c>
      <c r="Z107" s="170"/>
      <c r="AA107" s="171" t="s">
        <v>1648</v>
      </c>
      <c r="AB107" s="170"/>
      <c r="AC107" s="170"/>
      <c r="AD107" s="170"/>
      <c r="AE107" s="171"/>
      <c r="AG107" s="65">
        <f>IF(($G$13="Farmer"),(COUNTIFS( '5. Database'!$O:$O, "farmer", '5. Database'!$XR:$XR,"TRUE")),((IF($G$13="Pastoralist",(COUNTIFS( '5. Database'!$O:$O, "pastoralist", '5. Database'!$XR:$XR,"TRUE")),(IF($G$13="Agropastoralist",(COUNTIFS( '5. Database'!$O:$O, "agropastoralist", '5. Database'!$XR:$XR,"TRUE")),(IF($G$13="All",(COUNTIF( '5. Database'!$XR:$XR,"TRUE"))))))))))</f>
        <v>155</v>
      </c>
      <c r="AH107" s="12"/>
      <c r="AI107" s="172">
        <f t="shared" si="13"/>
        <v>0.75980392156862742</v>
      </c>
    </row>
    <row r="108" spans="1:35" x14ac:dyDescent="0.25">
      <c r="A108" s="8"/>
      <c r="B108" s="138"/>
      <c r="D108" s="170"/>
      <c r="E108" s="171" t="s">
        <v>2519</v>
      </c>
      <c r="F108" s="170"/>
      <c r="G108" s="170"/>
      <c r="H108" s="170"/>
      <c r="I108" s="170"/>
      <c r="K108" s="65">
        <f>IF(($G$13="Farmer"),(COUNTIFS( '5. Database'!$O:$O, "farmer", '5. Database'!$ADR:$ADR,"borehole")),((IF($G$13="Pastoralist",(COUNTIFS( '5. Database'!$O:$O, "pastoralist", '5. Database'!$ADR:$ADR,"borehole")),(IF($G$13="Agropastoralist",(COUNTIFS( '5. Database'!$O:$O, "agropastoralist", '5. Database'!$ADR:$ADR,"borehole")),(IF($G$13="All",(COUNTIF( '5. Database'!$ADR:$ADR,"borehole"))))))))))</f>
        <v>183</v>
      </c>
      <c r="M108" s="172">
        <f t="shared" si="14"/>
        <v>0.4765625</v>
      </c>
      <c r="O108" s="171" t="s">
        <v>1592</v>
      </c>
      <c r="P108" s="173"/>
      <c r="Q108" s="170"/>
      <c r="R108" s="170"/>
      <c r="S108" s="170"/>
      <c r="T108" s="65"/>
      <c r="V108" s="65">
        <f>IF(($G$13="Farmer"),(COUNTIFS( '5. Database'!$O:$O, "farmer", '5. Database'!$AKS:$AKS,"yes")),((IF($G$13="Pastoralist",(COUNTIFS( '5. Database'!$O:$O, "pastoralist", '5. Database'!$AKS:$AKS,"yes")),(IF($G$13="Agropastoralist",(COUNTIFS( '5. Database'!$O:$O, "agropastoralist", '5. Database'!$AKS:$AKS,"yes")),(IF($G$13="All",(COUNTIF( '5. Database'!$AKS:$AKS,"yes"))))))))))</f>
        <v>194</v>
      </c>
      <c r="X108" s="172">
        <f>V108/$Q$13</f>
        <v>0.9509803921568627</v>
      </c>
      <c r="Z108" s="170"/>
      <c r="AA108" s="171" t="s">
        <v>1649</v>
      </c>
      <c r="AB108" s="170"/>
      <c r="AC108" s="170"/>
      <c r="AD108" s="170"/>
      <c r="AE108" s="171"/>
      <c r="AG108" s="65">
        <f>IF(($G$13="Farmer"),(COUNTIFS( '5. Database'!$O:$O, "farmer", '5. Database'!$XS:$XS,"TRUE")),((IF($G$13="Pastoralist",(COUNTIFS( '5. Database'!$O:$O, "pastoralist", '5. Database'!$XS:$XS,"TRUE")),(IF($G$13="Agropastoralist",(COUNTIFS( '5. Database'!$O:$O, "agropastoralist", '5. Database'!$XS:$XS,"TRUE")),(IF($G$13="All",(COUNTIF( '5. Database'!$XS:$XS,"TRUE"))))))))))</f>
        <v>119</v>
      </c>
      <c r="AH108" s="12"/>
      <c r="AI108" s="172">
        <f t="shared" si="13"/>
        <v>0.58333333333333337</v>
      </c>
    </row>
    <row r="109" spans="1:35" x14ac:dyDescent="0.25">
      <c r="A109" s="8"/>
      <c r="B109" s="138"/>
      <c r="D109" s="170"/>
      <c r="E109" s="171" t="s">
        <v>2520</v>
      </c>
      <c r="F109" s="170"/>
      <c r="G109" s="170"/>
      <c r="H109" s="170"/>
      <c r="I109" s="170"/>
      <c r="K109" s="65">
        <f>IF(($G$13="Farmer"),(COUNTIFS( '5. Database'!$O:$O, "farmer", '5. Database'!$ADR:$ADR,"lake_river")),((IF($G$13="Pastoralist",(COUNTIFS( '5. Database'!$O:$O, "pastoralist", '5. Database'!$ADR:$ADR,"lake_river")),(IF($G$13="Agropastoralist",(COUNTIFS( '5. Database'!$O:$O, "agropastoralist", '5. Database'!$ADR:$ADR,"lake_river")),(IF($G$13="All",(COUNTIF( '5. Database'!$ADR:$ADR,"lake_river"))))))))))</f>
        <v>0</v>
      </c>
      <c r="M109" s="172">
        <f t="shared" si="14"/>
        <v>0</v>
      </c>
      <c r="O109" s="171" t="s">
        <v>1680</v>
      </c>
      <c r="P109" s="171"/>
      <c r="Q109" s="170"/>
      <c r="R109" s="170"/>
      <c r="S109" s="170"/>
      <c r="T109" s="65"/>
      <c r="V109" s="65">
        <f>IF(($G$13="Farmer"),(COUNTIFS( '5. Database'!$O:$O, "farmer", '5. Database'!$AKT:$AKT,"yes")),((IF($G$13="Pastoralist",(COUNTIFS( '5. Database'!$O:$O, "pastoralist", '5. Database'!$AKT:$AKT,"yes")),(IF($G$13="Agropastoralist",(COUNTIFS( '5. Database'!$O:$O, "agropastoralist", '5. Database'!$AKT:$AKT,"yes")),(IF($G$13="All",(COUNTIF( '5. Database'!$AKT:$AKT,"yes"))))))))))</f>
        <v>1</v>
      </c>
      <c r="X109" s="172">
        <f t="shared" ref="X109:X122" si="15">V109/$V$108</f>
        <v>5.1546391752577319E-3</v>
      </c>
      <c r="Z109" s="170"/>
      <c r="AA109" s="171" t="s">
        <v>1805</v>
      </c>
      <c r="AB109" s="170"/>
      <c r="AC109" s="170"/>
      <c r="AD109" s="170"/>
      <c r="AE109" s="171"/>
      <c r="AG109" s="65">
        <f>IF(($G$13="Farmer"),(COUNTIFS( '5. Database'!$O:$O, "farmer", '5. Database'!$XT:$XT,"TRUE")),((IF($G$13="Pastoralist",(COUNTIFS( '5. Database'!$O:$O, "pastoralist", '5. Database'!$XT:$XT,"TRUE")),(IF($G$13="Agropastoralist",(COUNTIFS( '5. Database'!$O:$O, "agropastoralist", '5. Database'!$XT:$XT,"TRUE")),(IF($G$13="All",(COUNTIF( '5. Database'!$XT:$XT,"TRUE"))))))))))</f>
        <v>104</v>
      </c>
      <c r="AH109" s="12"/>
      <c r="AI109" s="172">
        <f t="shared" si="13"/>
        <v>0.50980392156862742</v>
      </c>
    </row>
    <row r="110" spans="1:35" x14ac:dyDescent="0.25">
      <c r="A110" s="8"/>
      <c r="B110" s="138"/>
      <c r="D110" s="170"/>
      <c r="E110" s="171" t="s">
        <v>2582</v>
      </c>
      <c r="F110" s="170"/>
      <c r="G110" s="170"/>
      <c r="H110" s="170"/>
      <c r="I110" s="170"/>
      <c r="K110" s="65">
        <f>IF(($G$13="Farmer"),(COUNTIFS( '5. Database'!$O:$O, "farmer", '5. Database'!$ADR:$ADR,"dam")),((IF($G$13="Pastoralist",(COUNTIFS( '5. Database'!$O:$O, "pastoralist", '5. Database'!$ADR:$ADR,"dam")),(IF($G$13="Agropastoralist",(COUNTIFS( '5. Database'!$O:$O, "agropastoralist", '5. Database'!$ADR:$ADR,"dam")),(IF($G$13="All",(COUNTIF( '5. Database'!$ADR:$ADR,"dam"))))))))))</f>
        <v>3</v>
      </c>
      <c r="M110" s="172">
        <f t="shared" si="14"/>
        <v>7.8125E-3</v>
      </c>
      <c r="O110" s="171" t="s">
        <v>1681</v>
      </c>
      <c r="P110" s="171"/>
      <c r="Q110" s="170"/>
      <c r="R110" s="170"/>
      <c r="S110" s="170"/>
      <c r="T110" s="65"/>
      <c r="V110" s="65">
        <f>IF(($G$13="Farmer"),(COUNTIFS( '5. Database'!$O:$O, "farmer", '5. Database'!$AKV:$AKV,"yes")),((IF($G$13="Pastoralist",(COUNTIFS( '5. Database'!$O:$O, "pastoralist", '5. Database'!$AKV:$AKV,"yes")),(IF($G$13="Agropastoralist",(COUNTIFS( '5. Database'!$O:$O, "agropastoralist", '5. Database'!$AKV:$AKV,"yes")),(IF($G$13="All",(COUNTIF( '5. Database'!$AKV:$AKV,"yes"))))))))))</f>
        <v>141</v>
      </c>
      <c r="X110" s="172">
        <f t="shared" si="15"/>
        <v>0.72680412371134018</v>
      </c>
      <c r="Z110" s="170"/>
      <c r="AA110" s="171" t="s">
        <v>1650</v>
      </c>
      <c r="AB110" s="170"/>
      <c r="AC110" s="170"/>
      <c r="AD110" s="170"/>
      <c r="AE110" s="171"/>
      <c r="AG110" s="65">
        <f>IF(($G$13="Farmer"),(COUNTIFS( '5. Database'!$O:$O, "farmer", '5. Database'!$XU:$XU,"TRUE")),((IF($G$13="Pastoralist",(COUNTIFS( '5. Database'!$O:$O, "pastoralist", '5. Database'!$XU:$XU,"TRUE")),(IF($G$13="Agropastoralist",(COUNTIFS( '5. Database'!$O:$O, "agropastoralist", '5. Database'!$XU:$XU,"TRUE")),(IF($G$13="All",(COUNTIF( '5. Database'!$XU:$XU,"TRUE"))))))))))</f>
        <v>85</v>
      </c>
      <c r="AH110" s="12"/>
      <c r="AI110" s="172">
        <f t="shared" si="13"/>
        <v>0.41666666666666669</v>
      </c>
    </row>
    <row r="111" spans="1:35" x14ac:dyDescent="0.25">
      <c r="A111" s="8"/>
      <c r="B111" s="138"/>
      <c r="D111" s="170"/>
      <c r="E111" s="171" t="s">
        <v>2521</v>
      </c>
      <c r="F111" s="170"/>
      <c r="G111" s="170"/>
      <c r="H111" s="170"/>
      <c r="I111" s="170"/>
      <c r="K111" s="65">
        <f>IF(($G$13="Farmer"),(COUNTIFS( '5. Database'!$O:$O, "farmer", '5. Database'!$ADR:$ADR,"other_specify")),((IF($G$13="Pastoralist",(COUNTIFS( '5. Database'!$O:$O, "pastoralist", '5. Database'!$ADR:$ADR,"other_specify")),(IF($G$13="Agropastoralist",(COUNTIFS( '5. Database'!$O:$O, "agropastoralist", '5. Database'!$ADR:$ADR,"other_specify")),(IF($G$13="All",(COUNTIF( '5. Database'!$ADR:$ADR,"other_specify"))))))))))</f>
        <v>4</v>
      </c>
      <c r="M111" s="172">
        <f t="shared" si="14"/>
        <v>1.0416666666666666E-2</v>
      </c>
      <c r="O111" s="171" t="s">
        <v>1682</v>
      </c>
      <c r="P111" s="171"/>
      <c r="Q111" s="170"/>
      <c r="R111" s="170"/>
      <c r="S111" s="170"/>
      <c r="T111" s="65"/>
      <c r="V111" s="65">
        <f>IF(($G$13="Farmer"),(COUNTIFS( '5. Database'!$O:$O, "farmer", '5. Database'!$AKX:$AKX,"yes")),((IF($G$13="Pastoralist",(COUNTIFS( '5. Database'!$O:$O, "pastoralist", '5. Database'!$AKX:$AKX,"yes")),(IF($G$13="Agropastoralist",(COUNTIFS( '5. Database'!$O:$O, "agropastoralist", '5. Database'!$AKX:$AKX,"yes")),(IF($G$13="All",(COUNTIF( '5. Database'!$AKX:$AKX,"yes"))))))))))</f>
        <v>89</v>
      </c>
      <c r="X111" s="172">
        <f t="shared" si="15"/>
        <v>0.45876288659793812</v>
      </c>
      <c r="Z111" s="170"/>
      <c r="AA111" s="171" t="s">
        <v>1802</v>
      </c>
      <c r="AB111" s="170"/>
      <c r="AC111" s="170"/>
      <c r="AD111" s="170"/>
      <c r="AE111" s="171"/>
      <c r="AG111" s="65">
        <f>IF(($G$13="Farmer"),(COUNTIFS( '5. Database'!$O:$O, "farmer", '5. Database'!$XV:$XV,"TRUE")),((IF($G$13="Pastoralist",(COUNTIFS( '5. Database'!$O:$O, "pastoralist", '5. Database'!$XV:$XV,"TRUE")),(IF($G$13="Agropastoralist",(COUNTIFS( '5. Database'!$O:$O, "agropastoralist", '5. Database'!$XV:$XV,"TRUE")),(IF($G$13="All",(COUNTIF( '5. Database'!$XV:$XV,"TRUE"))))))))))</f>
        <v>12</v>
      </c>
      <c r="AH111" s="12"/>
      <c r="AI111" s="172">
        <f t="shared" si="13"/>
        <v>5.8823529411764705E-2</v>
      </c>
    </row>
    <row r="112" spans="1:35" x14ac:dyDescent="0.25">
      <c r="A112" s="8"/>
      <c r="B112" s="138"/>
      <c r="D112" s="170"/>
      <c r="E112" s="171" t="s">
        <v>2522</v>
      </c>
      <c r="F112" s="170"/>
      <c r="G112" s="170"/>
      <c r="H112" s="170"/>
      <c r="I112" s="170"/>
      <c r="K112" s="65">
        <f>$Q$13-K107-K108-K109-K110-K111</f>
        <v>14</v>
      </c>
      <c r="M112" s="172">
        <f t="shared" si="14"/>
        <v>3.6458333333333336E-2</v>
      </c>
      <c r="O112" s="171" t="s">
        <v>1683</v>
      </c>
      <c r="P112" s="171"/>
      <c r="Q112" s="170"/>
      <c r="R112" s="170"/>
      <c r="S112" s="170"/>
      <c r="T112" s="65"/>
      <c r="V112" s="65">
        <f>IF(($G$13="Farmer"),(COUNTIFS( '5. Database'!$O:$O, "farmer", '5. Database'!$AKZ:$AKZ,"yes")),((IF($G$13="Pastoralist",(COUNTIFS( '5. Database'!$O:$O, "pastoralist", '5. Database'!$AKZ:$AKZ,"yes")),(IF($G$13="Agropastoralist",(COUNTIFS( '5. Database'!$O:$O, "agropastoralist", '5. Database'!$AKZ:$AKZ,"yes")),(IF($G$13="All",(COUNTIF( '5. Database'!$AKZ:$AKZ,"yes"))))))))))</f>
        <v>48</v>
      </c>
      <c r="X112" s="172">
        <f t="shared" si="15"/>
        <v>0.24742268041237114</v>
      </c>
      <c r="Z112" s="170"/>
      <c r="AA112" s="171" t="s">
        <v>1803</v>
      </c>
      <c r="AB112" s="170"/>
      <c r="AC112" s="170"/>
      <c r="AD112" s="170"/>
      <c r="AE112" s="171"/>
      <c r="AG112" s="65">
        <f>IF(($G$13="Farmer"),(COUNTIFS( '5. Database'!$O:$O, "farmer", '5. Database'!$XW:$XW,"TRUE")),((IF($G$13="Pastoralist",(COUNTIFS( '5. Database'!$O:$O, "pastoralist", '5. Database'!$XW:$XW,"TRUE")),(IF($G$13="Agropastoralist",(COUNTIFS( '5. Database'!$O:$O, "agropastoralist", '5. Database'!$XW:$XW,"TRUE")),(IF($G$13="All",(COUNTIF( '5. Database'!$XW:$XW,"TRUE"))))))))))</f>
        <v>130</v>
      </c>
      <c r="AH112" s="12"/>
      <c r="AI112" s="172">
        <f t="shared" si="13"/>
        <v>0.63725490196078427</v>
      </c>
    </row>
    <row r="113" spans="1:35" x14ac:dyDescent="0.25">
      <c r="A113" s="8"/>
      <c r="B113" s="138"/>
      <c r="D113" s="167" t="s">
        <v>1590</v>
      </c>
      <c r="E113" s="168"/>
      <c r="F113" s="168"/>
      <c r="G113" s="168"/>
      <c r="H113" s="168"/>
      <c r="I113" s="168"/>
      <c r="J113" s="168"/>
      <c r="K113" s="169"/>
      <c r="L113" s="169"/>
      <c r="M113" s="174"/>
      <c r="O113" s="171" t="s">
        <v>1684</v>
      </c>
      <c r="P113" s="171"/>
      <c r="Q113" s="170"/>
      <c r="R113" s="170"/>
      <c r="S113" s="170"/>
      <c r="T113" s="65"/>
      <c r="V113" s="65">
        <f>IF(($G$13="Farmer"),(COUNTIFS( '5. Database'!$O:$O, "farmer", '5. Database'!$ALB:$ALB,"yes")),((IF($G$13="Pastoralist",(COUNTIFS( '5. Database'!$O:$O, "pastoralist", '5. Database'!$ALB:$ALB,"yes")),(IF($G$13="Agropastoralist",(COUNTIFS( '5. Database'!$O:$O, "agropastoralist", '5. Database'!$ALB:$ALB,"yes")),(IF($G$13="All",(COUNTIF( '5. Database'!$ALB:$ALB,"yes"))))))))))</f>
        <v>148</v>
      </c>
      <c r="X113" s="172">
        <f t="shared" si="15"/>
        <v>0.76288659793814428</v>
      </c>
      <c r="Z113" s="170"/>
      <c r="AA113" s="171" t="s">
        <v>1651</v>
      </c>
      <c r="AB113" s="170"/>
      <c r="AC113" s="170"/>
      <c r="AD113" s="170"/>
      <c r="AE113" s="171"/>
      <c r="AG113" s="65">
        <f>IF(($G$13="Farmer"),(COUNTIFS( '5. Database'!$O:$O, "farmer", '5. Database'!$XX:$XX,"TRUE")),((IF($G$13="Pastoralist",(COUNTIFS( '5. Database'!$O:$O, "pastoralist", '5. Database'!$XX:$XX,"TRUE")),(IF($G$13="Agropastoralist",(COUNTIFS( '5. Database'!$O:$O, "agropastoralist", '5. Database'!$XX:$XX,"TRUE")),(IF($G$13="All",(COUNTIF( '5. Database'!$XX:$XX,"TRUE"))))))))))</f>
        <v>88</v>
      </c>
      <c r="AH113" s="12"/>
      <c r="AI113" s="172">
        <f t="shared" si="13"/>
        <v>0.43137254901960786</v>
      </c>
    </row>
    <row r="114" spans="1:35" x14ac:dyDescent="0.25">
      <c r="A114" s="8"/>
      <c r="B114" s="138"/>
      <c r="D114" s="170"/>
      <c r="E114" s="171" t="s">
        <v>1591</v>
      </c>
      <c r="F114" s="170"/>
      <c r="G114" s="170"/>
      <c r="H114" s="170"/>
      <c r="I114" s="170"/>
      <c r="K114" s="65">
        <f>IF(($G$13="Farmer"),(COUNTIFS( '5. Database'!$O:$O, "farmer", '5. Database'!$AEN:$AEN,"TRUE")),((IF($G$13="Pastoralist",(COUNTIFS( '5. Database'!$O:$O, "pastoralist", '5. Database'!$AEN:$AEN,"TRUE")),(IF($G$13="Agropastoralist",(COUNTIFS( '5. Database'!$O:$O, "agropastoralist", '5. Database'!$AEN:$AEN,"TRUE")),(IF($G$13="All",(COUNTIF( '5. Database'!$AEN:$AEN,"TRUE"))))))))))</f>
        <v>46</v>
      </c>
      <c r="M114" s="172">
        <f>K114/$Q$13</f>
        <v>0.22549019607843138</v>
      </c>
      <c r="O114" s="171" t="s">
        <v>1685</v>
      </c>
      <c r="P114" s="171"/>
      <c r="Q114" s="170"/>
      <c r="R114" s="170"/>
      <c r="S114" s="170"/>
      <c r="T114" s="65"/>
      <c r="V114" s="65">
        <f>IF(($G$13="Farmer"),(COUNTIFS( '5. Database'!$O:$O, "farmer", '5. Database'!$ALD:$ALD,"yes")),((IF($G$13="Pastoralist",(COUNTIFS( '5. Database'!$O:$O, "pastoralist", '5. Database'!$ALD:$ALD,"yes")),(IF($G$13="Agropastoralist",(COUNTIFS( '5. Database'!$O:$O, "agropastoralist", '5. Database'!$ALD:$ALD,"yes")),(IF($G$13="All",(COUNTIF( '5. Database'!$ALD:$ALD,"yes"))))))))))</f>
        <v>25</v>
      </c>
      <c r="X114" s="172">
        <f t="shared" si="15"/>
        <v>0.12886597938144329</v>
      </c>
      <c r="Z114" s="170"/>
      <c r="AA114" s="171" t="s">
        <v>1804</v>
      </c>
      <c r="AB114" s="170"/>
      <c r="AC114" s="170"/>
      <c r="AD114" s="170"/>
      <c r="AE114" s="171"/>
      <c r="AG114" s="65">
        <f>IF(($G$13="Farmer"),(COUNTIFS( '5. Database'!$O:$O, "farmer", '5. Database'!$XY:$XY,"TRUE")),((IF($G$13="Pastoralist",(COUNTIFS( '5. Database'!$O:$O, "pastoralist", '5. Database'!$XY:$XY,"TRUE")),(IF($G$13="Agropastoralist",(COUNTIFS( '5. Database'!$O:$O, "agropastoralist", '5. Database'!$XY:$XY,"TRUE")),(IF($G$13="All",(COUNTIF( '5. Database'!$XY:$XY,"TRUE"))))))))))</f>
        <v>30</v>
      </c>
      <c r="AH114" s="12"/>
      <c r="AI114" s="172">
        <f t="shared" si="13"/>
        <v>0.14705882352941177</v>
      </c>
    </row>
    <row r="115" spans="1:35" x14ac:dyDescent="0.25">
      <c r="A115" s="8"/>
      <c r="B115" s="138"/>
      <c r="D115" s="170"/>
      <c r="E115" s="171" t="s">
        <v>1678</v>
      </c>
      <c r="F115" s="170"/>
      <c r="G115" s="170"/>
      <c r="H115" s="170"/>
      <c r="I115" s="170"/>
      <c r="K115" s="65">
        <f>$Q$13-K114</f>
        <v>158</v>
      </c>
      <c r="M115" s="172">
        <f>K115/$Q$13</f>
        <v>0.77450980392156865</v>
      </c>
      <c r="O115" s="171" t="s">
        <v>1686</v>
      </c>
      <c r="P115" s="171"/>
      <c r="Q115" s="170"/>
      <c r="R115" s="170"/>
      <c r="S115" s="170"/>
      <c r="T115" s="65"/>
      <c r="V115" s="65">
        <f>IF(($G$13="Farmer"),(COUNTIFS( '5. Database'!$O:$O, "farmer", '5. Database'!$ALF:$ALF,"yes")),((IF($G$13="Pastoralist",(COUNTIFS( '5. Database'!$O:$O, "pastoralist", '5. Database'!$ALF:$ALF,"yes")),(IF($G$13="Agropastoralist",(COUNTIFS( '5. Database'!$O:$O, "agropastoralist", '5. Database'!$ALF:$ALF,"yes")),(IF($G$13="All",(COUNTIF( '5. Database'!$ALF:$ALF,"yes"))))))))))</f>
        <v>186</v>
      </c>
      <c r="X115" s="172">
        <f t="shared" si="15"/>
        <v>0.95876288659793818</v>
      </c>
      <c r="Z115" s="170"/>
      <c r="AA115" s="171" t="s">
        <v>1514</v>
      </c>
      <c r="AB115" s="170"/>
      <c r="AC115" s="170"/>
      <c r="AD115" s="170"/>
      <c r="AE115" s="171"/>
      <c r="AG115" s="65">
        <f>IF(($G$13="Farmer"),(COUNTIFS( '5. Database'!$O:$O, "farmer", '5. Database'!$XZ:$XZ,"TRUE")),((IF($G$13="Pastoralist",(COUNTIFS( '5. Database'!$O:$O, "pastoralist", '5. Database'!$XZ:$XZ,"TRUE")),(IF($G$13="Agropastoralist",(COUNTIFS( '5. Database'!$O:$O, "agropastoralist", '5. Database'!$XZ:$XZ,"TRUE")),(IF($G$13="All",(COUNTIF( '5. Database'!$XZ:$XZ,"TRUE"))))))))))</f>
        <v>3</v>
      </c>
      <c r="AH115" s="12"/>
      <c r="AI115" s="172">
        <f t="shared" si="13"/>
        <v>1.4705882352941176E-2</v>
      </c>
    </row>
    <row r="116" spans="1:35" x14ac:dyDescent="0.25">
      <c r="A116" s="8"/>
      <c r="B116" s="138"/>
      <c r="D116" s="170"/>
      <c r="E116" s="171" t="s">
        <v>2528</v>
      </c>
      <c r="F116" s="170"/>
      <c r="G116" s="170"/>
      <c r="H116" s="170"/>
      <c r="I116" s="170"/>
      <c r="K116" s="65">
        <f>IF(($G$13="Farmer"),(COUNTIFS( '5. Database'!$O:$O, "farmer", '5. Database'!$AEO:$AEO,"TRUE")),((IF($G$13="Pastoralist",(COUNTIFS( '5. Database'!$O:$O, "pastoralist", '5. Database'!$AEO:$AEO,"TRUE")),(IF($G$13="Agropastoralist",(COUNTIFS( '5. Database'!$O:$O, "agropastoralist", '5. Database'!$AEO:$AEO,"TRUE")),(IF($G$13="All",(COUNTIF( '5. Database'!$AEO:$AEO,"TRUE"))))))))))</f>
        <v>2</v>
      </c>
      <c r="M116" s="172">
        <f t="shared" ref="M116:M127" si="16">K116/$K$115</f>
        <v>1.2658227848101266E-2</v>
      </c>
      <c r="O116" s="171" t="s">
        <v>1687</v>
      </c>
      <c r="P116" s="171"/>
      <c r="Q116" s="170"/>
      <c r="R116" s="170"/>
      <c r="S116" s="170"/>
      <c r="T116" s="65"/>
      <c r="V116" s="65">
        <f>IF(($G$13="Farmer"),(COUNTIFS( '5. Database'!$O:$O, "farmer", '5. Database'!$ALH:$ALH,"yes")),((IF($G$13="Pastoralist",(COUNTIFS( '5. Database'!$O:$O, "pastoralist", '5. Database'!$ALH:$ALH,"yes")),(IF($G$13="Agropastoralist",(COUNTIFS( '5. Database'!$O:$O, "agropastoralist", '5. Database'!$ALH:$ALH,"yes")),(IF($G$13="All",(COUNTIF( '5. Database'!$ALH:$ALH,"yes"))))))))))</f>
        <v>77</v>
      </c>
      <c r="X116" s="172">
        <f t="shared" si="15"/>
        <v>0.39690721649484534</v>
      </c>
      <c r="Z116" s="167" t="s">
        <v>2577</v>
      </c>
      <c r="AA116" s="168"/>
      <c r="AB116" s="168"/>
      <c r="AC116" s="168"/>
      <c r="AD116" s="168"/>
      <c r="AE116" s="168"/>
      <c r="AF116" s="168"/>
      <c r="AG116" s="169"/>
      <c r="AH116" s="169"/>
      <c r="AI116" s="169"/>
    </row>
    <row r="117" spans="1:35" x14ac:dyDescent="0.25">
      <c r="A117" s="8"/>
      <c r="B117" s="138"/>
      <c r="D117" s="170"/>
      <c r="E117" s="171" t="s">
        <v>2529</v>
      </c>
      <c r="F117" s="170"/>
      <c r="G117" s="170"/>
      <c r="H117" s="170"/>
      <c r="I117" s="170"/>
      <c r="K117" s="65">
        <f>IF(($G$13="Farmer"),(COUNTIFS( '5. Database'!$O:$O, "farmer", '5. Database'!$AEP:$AEP,"TRUE")),((IF($G$13="Pastoralist",(COUNTIFS( '5. Database'!$O:$O, "pastoralist", '5. Database'!$AEP:$AEP,"TRUE")),(IF($G$13="Agropastoralist",(COUNTIFS( '5. Database'!$O:$O, "agropastoralist", '5. Database'!$AEP:$AEP,"TRUE")),(IF($G$13="All",(COUNTIF( '5. Database'!$AEP:$AEP,"TRUE"))))))))))</f>
        <v>1</v>
      </c>
      <c r="M117" s="172">
        <f t="shared" si="16"/>
        <v>6.3291139240506328E-3</v>
      </c>
      <c r="O117" s="171" t="s">
        <v>1688</v>
      </c>
      <c r="P117" s="171"/>
      <c r="Q117" s="170"/>
      <c r="R117" s="170"/>
      <c r="S117" s="170"/>
      <c r="T117" s="65"/>
      <c r="V117" s="65">
        <f>IF(($G$13="Farmer"),(COUNTIFS( '5. Database'!$O:$O, "farmer", '5. Database'!$ALJ:$ALJ,"yes")),((IF($G$13="Pastoralist",(COUNTIFS( '5. Database'!$O:$O, "pastoralist", '5. Database'!$ALJ:$ALJ,"yes")),(IF($G$13="Agropastoralist",(COUNTIFS( '5. Database'!$O:$O, "agropastoralist", '5. Database'!$ALJ:$ALJ,"yes")),(IF($G$13="All",(COUNTIF( '5. Database'!$ALJ:$ALJ,"yes"))))))))))</f>
        <v>54</v>
      </c>
      <c r="X117" s="172">
        <f t="shared" si="15"/>
        <v>0.27835051546391754</v>
      </c>
      <c r="Z117" s="170"/>
      <c r="AA117" s="171" t="s">
        <v>1630</v>
      </c>
      <c r="AB117" s="170"/>
      <c r="AC117" s="171"/>
      <c r="AD117" s="170"/>
      <c r="AE117" s="170"/>
      <c r="AG117" s="74">
        <f>COUNTA('5. Database'!$ANZ:$ANZ)-2</f>
        <v>0</v>
      </c>
      <c r="AH117" s="12"/>
      <c r="AI117" s="172">
        <f>AG117/$Q$12</f>
        <v>0</v>
      </c>
    </row>
    <row r="118" spans="1:35" x14ac:dyDescent="0.25">
      <c r="A118" s="8"/>
      <c r="B118" s="138"/>
      <c r="D118" s="170"/>
      <c r="E118" s="171" t="s">
        <v>2530</v>
      </c>
      <c r="F118" s="170"/>
      <c r="G118" s="170"/>
      <c r="H118" s="170"/>
      <c r="I118" s="170"/>
      <c r="K118" s="65">
        <f>IF(($G$13="Farmer"),(COUNTIFS( '5. Database'!$O:$O, "farmer", '5. Database'!$AEQ:$AEQ,"TRUE")),((IF($G$13="Pastoralist",(COUNTIFS( '5. Database'!$O:$O, "pastoralist", '5. Database'!$AEQ:$AEQ,"TRUE")),(IF($G$13="Agropastoralist",(COUNTIFS( '5. Database'!$O:$O, "agropastoralist", '5. Database'!$AEQ:$AEQ,"TRUE")),(IF($G$13="All",(COUNTIF( '5. Database'!$AEQ:$AEQ,"TRUE"))))))))))</f>
        <v>3</v>
      </c>
      <c r="M118" s="172">
        <f t="shared" si="16"/>
        <v>1.8987341772151899E-2</v>
      </c>
      <c r="O118" s="171" t="s">
        <v>1689</v>
      </c>
      <c r="P118" s="171"/>
      <c r="Q118" s="170"/>
      <c r="R118" s="170"/>
      <c r="S118" s="170"/>
      <c r="T118" s="65"/>
      <c r="V118" s="65">
        <f>IF(($G$13="Farmer"),(COUNTIFS( '5. Database'!$O:$O, "farmer", '5. Database'!$ALL:$ALL,"yes")),((IF($G$13="Pastoralist",(COUNTIFS( '5. Database'!$O:$O, "pastoralist", '5. Database'!$ALL:$ALL,"yes")),(IF($G$13="Agropastoralist",(COUNTIFS( '5. Database'!$O:$O, "agropastoralist", '5. Database'!$ALL:$ALL,"yes")),(IF($G$13="All",(COUNTIF( '5. Database'!$ALL:$ALL,"yes"))))))))))</f>
        <v>64</v>
      </c>
      <c r="X118" s="172">
        <f t="shared" si="15"/>
        <v>0.32989690721649484</v>
      </c>
      <c r="Z118" s="170"/>
      <c r="AA118" s="171" t="s">
        <v>1631</v>
      </c>
      <c r="AB118" s="170"/>
      <c r="AC118" s="171"/>
      <c r="AD118" s="170"/>
      <c r="AE118" s="170"/>
      <c r="AG118" s="65">
        <f>COUNTA('5. Database'!AOD:AOD)-2</f>
        <v>0</v>
      </c>
      <c r="AH118" s="12"/>
      <c r="AI118" s="172">
        <f t="shared" ref="AI118:AI129" si="17">AG118/$Q$12</f>
        <v>0</v>
      </c>
    </row>
    <row r="119" spans="1:35" x14ac:dyDescent="0.25">
      <c r="A119" s="8"/>
      <c r="B119" s="138"/>
      <c r="D119" s="170"/>
      <c r="E119" s="171" t="s">
        <v>2531</v>
      </c>
      <c r="F119" s="170"/>
      <c r="G119" s="170"/>
      <c r="H119" s="170"/>
      <c r="I119" s="170"/>
      <c r="K119" s="65">
        <f>IF(($G$13="Farmer"),(COUNTIFS( '5. Database'!$O:$O, "farmer", '5. Database'!$AER:$AER,"TRUE")),((IF($G$13="Pastoralist",(COUNTIFS( '5. Database'!$O:$O, "pastoralist", '5. Database'!$AER:$AER,"TRUE")),(IF($G$13="Agropastoralist",(COUNTIFS( '5. Database'!$O:$O, "agropastoralist", '5. Database'!$AER:$AER,"TRUE")),(IF($G$13="All",(COUNTIF( '5. Database'!$AER:$AER,"TRUE"))))))))))</f>
        <v>39</v>
      </c>
      <c r="M119" s="172">
        <f t="shared" si="16"/>
        <v>0.24683544303797469</v>
      </c>
      <c r="O119" s="171" t="s">
        <v>1690</v>
      </c>
      <c r="P119" s="171"/>
      <c r="Q119" s="170"/>
      <c r="R119" s="170"/>
      <c r="S119" s="170"/>
      <c r="T119" s="65"/>
      <c r="V119" s="65">
        <f>IF(($G$13="Farmer"),(COUNTIFS( '5. Database'!$O:$O, "farmer", '5. Database'!$ALN:$ALN,"yes")),((IF($G$13="Pastoralist",(COUNTIFS( '5. Database'!$O:$O, "pastoralist", '5. Database'!$ALN:$ALN,"yes")),(IF($G$13="Agropastoralist",(COUNTIFS( '5. Database'!$O:$O, "agropastoralist", '5. Database'!$ALN:$ALN,"yes")),(IF($G$13="All",(COUNTIF( '5. Database'!$ALN:$ALN,"yes"))))))))))</f>
        <v>76</v>
      </c>
      <c r="X119" s="172">
        <f t="shared" si="15"/>
        <v>0.39175257731958762</v>
      </c>
      <c r="Z119" s="170"/>
      <c r="AA119" s="171" t="s">
        <v>1632</v>
      </c>
      <c r="AB119" s="170"/>
      <c r="AC119" s="171"/>
      <c r="AD119" s="170"/>
      <c r="AE119" s="170"/>
      <c r="AG119" s="65">
        <f>COUNTA('5. Database'!$AOH:$AOH)-2</f>
        <v>0</v>
      </c>
      <c r="AH119" s="12"/>
      <c r="AI119" s="172">
        <f t="shared" si="17"/>
        <v>0</v>
      </c>
    </row>
    <row r="120" spans="1:35" x14ac:dyDescent="0.25">
      <c r="A120" s="8"/>
      <c r="B120" s="138"/>
      <c r="D120" s="170"/>
      <c r="E120" s="171" t="s">
        <v>2532</v>
      </c>
      <c r="F120" s="170"/>
      <c r="G120" s="170"/>
      <c r="H120" s="170"/>
      <c r="I120" s="170"/>
      <c r="K120" s="65">
        <f>IF(($G$13="Farmer"),(COUNTIFS( '5. Database'!$O:$O, "farmer", '5. Database'!$AES:$AES,"TRUE")),((IF($G$13="Pastoralist",(COUNTIFS( '5. Database'!$O:$O, "pastoralist", '5. Database'!$AES:$AES,"TRUE")),(IF($G$13="Agropastoralist",(COUNTIFS( '5. Database'!$O:$O, "agropastoralist", '5. Database'!$AES:$AES,"TRUE")),(IF($G$13="All",(COUNTIF( '5. Database'!$AES:$AES,"TRUE"))))))))))</f>
        <v>8</v>
      </c>
      <c r="M120" s="172">
        <f t="shared" si="16"/>
        <v>5.0632911392405063E-2</v>
      </c>
      <c r="O120" s="171" t="s">
        <v>1691</v>
      </c>
      <c r="P120" s="171"/>
      <c r="Q120" s="170"/>
      <c r="R120" s="170"/>
      <c r="S120" s="170"/>
      <c r="T120" s="65"/>
      <c r="V120" s="65">
        <f>IF(($G$13="Farmer"),(COUNTIFS( '5. Database'!$O:$O, "farmer", '5. Database'!$ALP:$ALP,"yes")),((IF($G$13="Pastoralist",(COUNTIFS( '5. Database'!$O:$O, "pastoralist", '5. Database'!$ALP:$ALP,"yes")),(IF($G$13="Agropastoralist",(COUNTIFS( '5. Database'!$O:$O, "agropastoralist", '5. Database'!$ALP:$ALP,"yes")),(IF($G$13="All",(COUNTIF( '5. Database'!$ALP:$ALP,"yes"))))))))))</f>
        <v>21</v>
      </c>
      <c r="X120" s="172">
        <f t="shared" si="15"/>
        <v>0.10824742268041238</v>
      </c>
      <c r="Z120" s="170"/>
      <c r="AA120" s="171" t="s">
        <v>1633</v>
      </c>
      <c r="AB120" s="170"/>
      <c r="AC120" s="171"/>
      <c r="AD120" s="170"/>
      <c r="AE120" s="170"/>
      <c r="AG120" s="65">
        <f>COUNTA('5. Database'!$AOL:$AOL)-2</f>
        <v>0</v>
      </c>
      <c r="AH120" s="12"/>
      <c r="AI120" s="172">
        <f t="shared" si="17"/>
        <v>0</v>
      </c>
    </row>
    <row r="121" spans="1:35" x14ac:dyDescent="0.25">
      <c r="A121" s="8"/>
      <c r="B121" s="138"/>
      <c r="D121" s="170"/>
      <c r="E121" s="171" t="s">
        <v>1692</v>
      </c>
      <c r="F121" s="170"/>
      <c r="G121" s="170"/>
      <c r="H121" s="170"/>
      <c r="I121" s="170"/>
      <c r="K121" s="65">
        <f>IF(($G$13="Farmer"),(COUNTIFS( '5. Database'!$O:$O, "farmer", '5. Database'!$AET:$AET,"TRUE")),((IF($G$13="Pastoralist",(COUNTIFS( '5. Database'!$O:$O, "pastoralist", '5. Database'!$AET:$AET,"TRUE")),(IF($G$13="Agropastoralist",(COUNTIFS( '5. Database'!$O:$O, "agropastoralist", '5. Database'!$AET:$AET,"TRUE")),(IF($G$13="All",(COUNTIF( '5. Database'!$AET:$AET,"TRUE"))))))))))</f>
        <v>17</v>
      </c>
      <c r="M121" s="172">
        <f t="shared" si="16"/>
        <v>0.10759493670886076</v>
      </c>
      <c r="O121" s="171" t="s">
        <v>1692</v>
      </c>
      <c r="P121" s="171"/>
      <c r="Q121" s="170"/>
      <c r="R121" s="170"/>
      <c r="S121" s="170"/>
      <c r="T121" s="65"/>
      <c r="V121" s="65">
        <f>IF(($G$13="Farmer"),(COUNTIFS( '5. Database'!$O:$O, "farmer", '5. Database'!$ALR:$ALR,"yes")),((IF($G$13="Pastoralist",(COUNTIFS( '5. Database'!$O:$O, "pastoralist", '5. Database'!$ALR:$ALR,"yes")),(IF($G$13="Agropastoralist",(COUNTIFS( '5. Database'!$O:$O, "agropastoralist", '5. Database'!$ALR:$ALR,"yes")),(IF($G$13="All",(COUNTIF( '5. Database'!$ALR:$ALR,"yes"))))))))))</f>
        <v>27</v>
      </c>
      <c r="X121" s="172">
        <f t="shared" si="15"/>
        <v>0.13917525773195877</v>
      </c>
      <c r="Z121" s="170"/>
      <c r="AA121" s="171" t="s">
        <v>1634</v>
      </c>
      <c r="AB121" s="170"/>
      <c r="AC121" s="171"/>
      <c r="AD121" s="170"/>
      <c r="AE121" s="170"/>
      <c r="AG121" s="65">
        <f>COUNTA('5. Database'!$AOP:$AOP)-2</f>
        <v>0</v>
      </c>
      <c r="AH121" s="12"/>
      <c r="AI121" s="172">
        <f t="shared" si="17"/>
        <v>0</v>
      </c>
    </row>
    <row r="122" spans="1:35" x14ac:dyDescent="0.25">
      <c r="A122" s="8"/>
      <c r="B122" s="138"/>
      <c r="D122" s="170"/>
      <c r="E122" s="171" t="s">
        <v>1687</v>
      </c>
      <c r="F122" s="170"/>
      <c r="G122" s="170"/>
      <c r="H122" s="170"/>
      <c r="I122" s="170"/>
      <c r="K122" s="65">
        <f>IF(($G$13="Farmer"),(COUNTIFS( '5. Database'!$O:$O, "farmer", '5. Database'!$AEU:$AEU,"TRUE")),((IF($G$13="Pastoralist",(COUNTIFS( '5. Database'!$O:$O, "pastoralist", '5. Database'!$AEU:$AEU,"TRUE")),(IF($G$13="Agropastoralist",(COUNTIFS( '5. Database'!$O:$O, "agropastoralist", '5. Database'!$AEU:$AEU,"TRUE")),(IF($G$13="All",(COUNTIF( '5. Database'!$AEU:$AEU,"TRUE"))))))))))</f>
        <v>74</v>
      </c>
      <c r="M122" s="172">
        <f t="shared" si="16"/>
        <v>0.46835443037974683</v>
      </c>
      <c r="O122" s="171" t="s">
        <v>1693</v>
      </c>
      <c r="P122" s="171"/>
      <c r="Q122" s="170"/>
      <c r="R122" s="170"/>
      <c r="S122" s="170"/>
      <c r="T122" s="65"/>
      <c r="V122" s="65">
        <f>IF(($G$13="Farmer"),(COUNTIFS( '5. Database'!$O:$O, "farmer", '5. Database'!$ALT:$ALT,"yes")),((IF($G$13="Pastoralist",(COUNTIFS( '5. Database'!$O:$O, "pastoralist", '5. Database'!$ALT:$ALT,"yes")),(IF($G$13="Agropastoralist",(COUNTIFS( '5. Database'!$O:$O, "agropastoralist", '5. Database'!$ALT:$ALT,"yes")),(IF($G$13="All",(COUNTIF( '5. Database'!$ALT:$ALT,"yes"))))))))))</f>
        <v>0</v>
      </c>
      <c r="X122" s="172">
        <f t="shared" si="15"/>
        <v>0</v>
      </c>
      <c r="Z122" s="170"/>
      <c r="AA122" s="171" t="s">
        <v>1635</v>
      </c>
      <c r="AB122" s="170"/>
      <c r="AC122" s="171"/>
      <c r="AD122" s="170"/>
      <c r="AE122" s="170"/>
      <c r="AG122" s="65">
        <f>COUNTA('5. Database'!$AOT:$AOT)-2</f>
        <v>0</v>
      </c>
      <c r="AH122" s="12"/>
      <c r="AI122" s="172">
        <f t="shared" si="17"/>
        <v>0</v>
      </c>
    </row>
    <row r="123" spans="1:35" x14ac:dyDescent="0.25">
      <c r="A123" s="8"/>
      <c r="B123" s="138"/>
      <c r="D123" s="170"/>
      <c r="E123" s="171" t="s">
        <v>2533</v>
      </c>
      <c r="F123" s="170"/>
      <c r="G123" s="170"/>
      <c r="H123" s="170"/>
      <c r="I123" s="170"/>
      <c r="K123" s="65">
        <f>IF(($G$13="Farmer"),(COUNTIFS( '5. Database'!$O:$O, "farmer", '5. Database'!$AEV:$AEV,"TRUE")),((IF($G$13="Pastoralist",(COUNTIFS( '5. Database'!$O:$O, "pastoralist", '5. Database'!$AEV:$AEV,"TRUE")),(IF($G$13="Agropastoralist",(COUNTIFS( '5. Database'!$O:$O, "agropastoralist", '5. Database'!$AEV:$AEV,"TRUE")),(IF($G$13="All",(COUNTIF( '5. Database'!$AEV:$AEV,"TRUE"))))))))))</f>
        <v>107</v>
      </c>
      <c r="M123" s="172">
        <f t="shared" si="16"/>
        <v>0.67721518987341767</v>
      </c>
      <c r="N123" s="12"/>
      <c r="O123" s="167" t="s">
        <v>1652</v>
      </c>
      <c r="P123" s="168"/>
      <c r="Q123" s="168"/>
      <c r="R123" s="168"/>
      <c r="S123" s="168"/>
      <c r="T123" s="168"/>
      <c r="U123" s="168"/>
      <c r="V123" s="169"/>
      <c r="W123" s="169"/>
      <c r="X123" s="169"/>
      <c r="Z123" s="170"/>
      <c r="AA123" s="171" t="s">
        <v>1636</v>
      </c>
      <c r="AB123" s="170"/>
      <c r="AC123" s="171"/>
      <c r="AD123" s="170"/>
      <c r="AE123" s="170"/>
      <c r="AG123" s="65">
        <f>COUNTA('5. Database'!$AOX:$AOX)-2</f>
        <v>0</v>
      </c>
      <c r="AH123" s="12"/>
      <c r="AI123" s="172">
        <f t="shared" si="17"/>
        <v>0</v>
      </c>
    </row>
    <row r="124" spans="1:35" x14ac:dyDescent="0.25">
      <c r="A124" s="8"/>
      <c r="B124" s="138"/>
      <c r="D124" s="170"/>
      <c r="E124" s="171" t="s">
        <v>2534</v>
      </c>
      <c r="F124" s="170"/>
      <c r="G124" s="170"/>
      <c r="H124" s="170"/>
      <c r="I124" s="170"/>
      <c r="K124" s="65">
        <f>IF(($G$13="Farmer"),(COUNTIFS( '5. Database'!$O:$O, "farmer", '5. Database'!$AEW:$AEW,"TRUE")),((IF($G$13="Pastoralist",(COUNTIFS( '5. Database'!$O:$O, "pastoralist", '5. Database'!$AEW:$AEW,"TRUE")),(IF($G$13="Agropastoralist",(COUNTIFS( '5. Database'!$O:$O, "agropastoralist", '5. Database'!$AEW:$AEW,"TRUE")),(IF($G$13="All",(COUNTIF( '5. Database'!$AEW:$AEW,"TRUE"))))))))))</f>
        <v>0</v>
      </c>
      <c r="M124" s="172">
        <f t="shared" si="16"/>
        <v>0</v>
      </c>
      <c r="O124" s="170"/>
      <c r="P124" s="171" t="s">
        <v>1656</v>
      </c>
      <c r="Q124" s="170"/>
      <c r="R124" s="170"/>
      <c r="S124" s="170"/>
      <c r="T124" s="170"/>
      <c r="U124" s="8"/>
      <c r="V124" s="65">
        <f>IF(($G$13="Farmer"),(COUNTIFS( '5. Database'!$O:$O, "farmer", '5. Database'!$ANQ:$ANQ,"all_of_it")),((IF($G$13="Pastoralist",(COUNTIFS( '5. Database'!$O:$O, "pastoralist", '5. Database'!$ANQ:$ANQ,"all_of_it")),(IF($G$13="Agropastoralist",(COUNTIFS( '5. Database'!$O:$O, "agropastoralist", '5. Database'!$ANQ:$ANQ,"all_of_it")),(IF($G$13="All",(COUNTIF( '5. Database'!$ANQ:$ANQ,"all_of_it"))))))))))</f>
        <v>2</v>
      </c>
      <c r="W124" s="12"/>
      <c r="X124" s="172">
        <f>V124/$Q$13</f>
        <v>9.8039215686274508E-3</v>
      </c>
      <c r="Z124" s="170"/>
      <c r="AA124" s="171" t="s">
        <v>1595</v>
      </c>
      <c r="AB124" s="170"/>
      <c r="AC124" s="171"/>
      <c r="AD124" s="170"/>
      <c r="AE124" s="170"/>
      <c r="AG124" s="65">
        <f>COUNTA('5. Database'!$APB:$APB)-2</f>
        <v>0</v>
      </c>
      <c r="AH124" s="12"/>
      <c r="AI124" s="172">
        <f t="shared" si="17"/>
        <v>0</v>
      </c>
    </row>
    <row r="125" spans="1:35" x14ac:dyDescent="0.25">
      <c r="A125" s="8"/>
      <c r="B125" s="138"/>
      <c r="D125" s="170"/>
      <c r="E125" s="171" t="s">
        <v>2535</v>
      </c>
      <c r="F125" s="170"/>
      <c r="G125" s="170"/>
      <c r="H125" s="170"/>
      <c r="I125" s="170"/>
      <c r="K125" s="65">
        <f>IF(($G$13="Farmer"),(COUNTIFS( '5. Database'!$O:$O, "farmer", '5. Database'!$AEX:$AEX,"TRUE")),((IF($G$13="Pastoralist",(COUNTIFS( '5. Database'!$O:$O, "pastoralist", '5. Database'!$AEX:$AEX,"TRUE")),(IF($G$13="Agropastoralist",(COUNTIFS( '5. Database'!$O:$O, "agropastoralist", '5. Database'!$AEX:$AEX,"TRUE")),(IF($G$13="All",(COUNTIF( '5. Database'!$AEX:$AEX,"TRUE"))))))))))</f>
        <v>77</v>
      </c>
      <c r="M125" s="172">
        <f t="shared" si="16"/>
        <v>0.48734177215189872</v>
      </c>
      <c r="O125" s="170"/>
      <c r="P125" s="171" t="s">
        <v>1653</v>
      </c>
      <c r="Q125" s="170"/>
      <c r="R125" s="170"/>
      <c r="S125" s="170"/>
      <c r="T125" s="170"/>
      <c r="U125" s="8"/>
      <c r="V125" s="65">
        <f>IF(($G$13="Farmer"),(COUNTIFS( '5. Database'!$O:$O, "farmer", '5. Database'!$ANQ:$ANQ,"most_of_it")),((IF($G$13="Pastoralist",(COUNTIFS( '5. Database'!$O:$O, "pastoralist", '5. Database'!$ANQ:$ANQ,"most_of_it")),(IF($G$13="Agropastoralist",(COUNTIFS( '5. Database'!$O:$O, "agropastoralist", '5. Database'!$ANQ:$ANQ,"most_of_it")),(IF($G$13="All",(COUNTIF( '5. Database'!$ANQ:$ANQ,"most_of_it"))))))))))</f>
        <v>108</v>
      </c>
      <c r="W125" s="12"/>
      <c r="X125" s="172">
        <f>V125/$Q$13</f>
        <v>0.52941176470588236</v>
      </c>
      <c r="Z125" s="170"/>
      <c r="AA125" s="171" t="s">
        <v>1637</v>
      </c>
      <c r="AB125" s="170"/>
      <c r="AC125" s="171"/>
      <c r="AD125" s="170"/>
      <c r="AE125" s="170"/>
      <c r="AG125" s="65">
        <f>COUNTA('5. Database'!$APF:$APF)-2</f>
        <v>0</v>
      </c>
      <c r="AH125" s="12"/>
      <c r="AI125" s="172">
        <f t="shared" si="17"/>
        <v>0</v>
      </c>
    </row>
    <row r="126" spans="1:35" x14ac:dyDescent="0.25">
      <c r="A126" s="8"/>
      <c r="B126" s="138"/>
      <c r="D126" s="170"/>
      <c r="E126" s="171" t="s">
        <v>2536</v>
      </c>
      <c r="F126" s="170"/>
      <c r="G126" s="170"/>
      <c r="H126" s="170"/>
      <c r="I126" s="170"/>
      <c r="K126" s="65">
        <f>IF(($G$13="Farmer"),(COUNTIFS( '5. Database'!$O:$O, "farmer", '5. Database'!$AEY:$AEY,"TRUE")),((IF($G$13="Pastoralist",(COUNTIFS( '5. Database'!$O:$O, "pastoralist", '5. Database'!$AEY:$AEY,"TRUE")),(IF($G$13="Agropastoralist",(COUNTIFS( '5. Database'!$O:$O, "agropastoralist", '5. Database'!$AEY:$AEY,"TRUE")),(IF($G$13="All",(COUNTIF( '5. Database'!$AEY:$AEY,"TRUE"))))))))))</f>
        <v>24</v>
      </c>
      <c r="M126" s="172">
        <f t="shared" si="16"/>
        <v>0.15189873417721519</v>
      </c>
      <c r="O126" s="170"/>
      <c r="P126" s="171" t="s">
        <v>1654</v>
      </c>
      <c r="Q126" s="170"/>
      <c r="R126" s="170"/>
      <c r="S126" s="170"/>
      <c r="T126" s="170"/>
      <c r="U126" s="8"/>
      <c r="V126" s="65">
        <f>IF(($G$13="Farmer"),(COUNTIFS( '5. Database'!$O:$O, "farmer", '5. Database'!$ANQ:$ANQ,"some_of_it")),((IF($G$13="Pastoralist",(COUNTIFS( '5. Database'!$O:$O, "pastoralist", '5. Database'!$ANQ:$ANQ,"some_of_it")),(IF($G$13="Agropastoralist",(COUNTIFS( '5. Database'!$O:$O, "agropastoralist", '5. Database'!$ANQ:$ANQ,"some_of_it")),(IF($G$13="All",(COUNTIF( '5. Database'!$ANQ:$ANQ,"some_of_it"))))))))))</f>
        <v>48</v>
      </c>
      <c r="W126" s="12"/>
      <c r="X126" s="172">
        <f>V126/$Q$13</f>
        <v>0.23529411764705882</v>
      </c>
      <c r="Z126" s="170"/>
      <c r="AA126" s="171" t="s">
        <v>1638</v>
      </c>
      <c r="AB126" s="170"/>
      <c r="AC126" s="171"/>
      <c r="AD126" s="170"/>
      <c r="AE126" s="170"/>
      <c r="AG126" s="65">
        <f>COUNTA('5. Database'!$APJ:$APJ)-2</f>
        <v>0</v>
      </c>
      <c r="AH126" s="12"/>
      <c r="AI126" s="172">
        <f t="shared" si="17"/>
        <v>0</v>
      </c>
    </row>
    <row r="127" spans="1:35" x14ac:dyDescent="0.25">
      <c r="A127" s="8"/>
      <c r="B127" s="138"/>
      <c r="D127" s="170"/>
      <c r="E127" s="171" t="s">
        <v>1693</v>
      </c>
      <c r="F127" s="170"/>
      <c r="G127" s="170"/>
      <c r="H127" s="170"/>
      <c r="I127" s="170"/>
      <c r="K127" s="65">
        <f>IF(($G$13="Farmer"),(COUNTIFS( '5. Database'!$O:$O, "farmer", '5. Database'!$AEZ:$AEZ,"TRUE")),((IF($G$13="Pastoralist",(COUNTIFS( '5. Database'!$O:$O, "pastoralist", '5. Database'!$AEZ:$AEZ,"TRUE")),(IF($G$13="Agropastoralist",(COUNTIFS( '5. Database'!$O:$O, "agropastoralist", '5. Database'!$AEZ:$AEZ,"TRUE")),(IF($G$13="All",(COUNTIF( '5. Database'!$AEZ:$AEZ,"TRUE"))))))))))</f>
        <v>43</v>
      </c>
      <c r="M127" s="172">
        <f t="shared" si="16"/>
        <v>0.27215189873417722</v>
      </c>
      <c r="O127" s="170"/>
      <c r="P127" s="171" t="s">
        <v>1655</v>
      </c>
      <c r="Q127" s="170"/>
      <c r="R127" s="170"/>
      <c r="S127" s="170"/>
      <c r="T127" s="170"/>
      <c r="U127" s="8"/>
      <c r="V127" s="65">
        <f>IF(($G$13="Farmer"),(COUNTIFS( '5. Database'!$O:$O, "farmer", '5. Database'!$ANQ:$ANQ,"none_of_it")),((IF($G$13="Pastoralist",(COUNTIFS( '5. Database'!$O:$O, "pastoralist", '5. Database'!$ANQ:$ANQ,"none_of_it")),(IF($G$13="Agropastoralist",(COUNTIFS( '5. Database'!$O:$O, "agropastoralist", '5. Database'!$ANQ:$ANQ,"none_of_it")),(IF($G$13="All",(COUNTIF( '5. Database'!$ANQ:$ANQ,"none_of_it"))))))))))</f>
        <v>46</v>
      </c>
      <c r="W127" s="12"/>
      <c r="X127" s="172">
        <f>V127/$Q$13</f>
        <v>0.22549019607843138</v>
      </c>
      <c r="Z127" s="170"/>
      <c r="AA127" s="171" t="s">
        <v>1639</v>
      </c>
      <c r="AB127" s="170"/>
      <c r="AC127" s="171"/>
      <c r="AD127" s="170"/>
      <c r="AE127" s="170"/>
      <c r="AG127" s="65">
        <f>COUNTA('5. Database'!$APN:$APN)-2</f>
        <v>0</v>
      </c>
      <c r="AH127" s="12"/>
      <c r="AI127" s="172">
        <f t="shared" si="17"/>
        <v>0</v>
      </c>
    </row>
    <row r="128" spans="1:35" x14ac:dyDescent="0.25">
      <c r="A128" s="8"/>
      <c r="B128" s="138"/>
      <c r="O128" s="167" t="s">
        <v>1555</v>
      </c>
      <c r="P128" s="168"/>
      <c r="Q128" s="168"/>
      <c r="R128" s="168"/>
      <c r="S128" s="168"/>
      <c r="T128" s="168"/>
      <c r="U128" s="168"/>
      <c r="V128" s="169"/>
      <c r="W128" s="169"/>
      <c r="X128" s="169"/>
      <c r="Z128" s="170"/>
      <c r="AA128" s="171" t="s">
        <v>1640</v>
      </c>
      <c r="AB128" s="170"/>
      <c r="AC128" s="171"/>
      <c r="AD128" s="170"/>
      <c r="AE128" s="170"/>
      <c r="AG128" s="65">
        <f>COUNTA('5. Database'!$APS:$APS)-2</f>
        <v>0</v>
      </c>
      <c r="AH128" s="12"/>
      <c r="AI128" s="172">
        <f t="shared" si="17"/>
        <v>0</v>
      </c>
    </row>
    <row r="129" spans="1:35" x14ac:dyDescent="0.25">
      <c r="A129" s="8"/>
      <c r="B129" s="138"/>
      <c r="O129" s="170"/>
      <c r="P129" s="171" t="s">
        <v>1553</v>
      </c>
      <c r="Q129" s="170"/>
      <c r="R129" s="170"/>
      <c r="S129" s="170"/>
      <c r="T129" s="170"/>
      <c r="U129" s="8"/>
      <c r="V129" s="65">
        <f>IF(($G$13="Farmer"),(COUNTIFS( '5. Database'!$O:$O, "farmer", '5. Database'!$AQV:$AQV,"yes")),((IF($G$13="Pastoralist",(COUNTIFS( '5. Database'!$O:$O, "pastoralist", '5. Database'!$AQV:$AQV,"yes")),(IF($G$13="Agropastoralist",(COUNTIFS( '5. Database'!$O:$O, "agropastoralist", '5. Database'!$AQV:$AQV,"yes")),(IF($G$13="All",(COUNTIF( '5. Database'!$AQV:$AQV,"yes"))))))))))</f>
        <v>1</v>
      </c>
      <c r="W129" s="12"/>
      <c r="X129" s="172">
        <f>V129/$Q$13</f>
        <v>4.9019607843137254E-3</v>
      </c>
      <c r="Z129" s="170"/>
      <c r="AA129" s="171" t="s">
        <v>1514</v>
      </c>
      <c r="AB129" s="170"/>
      <c r="AC129" s="171"/>
      <c r="AD129" s="170"/>
      <c r="AE129" s="170"/>
      <c r="AG129" s="65">
        <f>COUNTA('5. Database'!$APW:$APW)-2</f>
        <v>0</v>
      </c>
      <c r="AH129" s="12"/>
      <c r="AI129" s="172">
        <f t="shared" si="17"/>
        <v>0</v>
      </c>
    </row>
    <row r="130" spans="1:35" x14ac:dyDescent="0.25">
      <c r="A130" s="8"/>
      <c r="B130" s="138"/>
      <c r="O130" s="170"/>
      <c r="P130" s="171" t="s">
        <v>1554</v>
      </c>
      <c r="Q130" s="170"/>
      <c r="R130" s="170"/>
      <c r="S130" s="170"/>
      <c r="T130" s="170"/>
      <c r="U130" s="8"/>
      <c r="V130" s="65">
        <f>IF(($G$13="Farmer"),(COUNTIFS( '5. Database'!$O:$O, "farmer", '5. Database'!$ARI:$ARI,"yes")),((IF($G$13="Pastoralist",(COUNTIFS( '5. Database'!$O:$O, "pastoralist", '5. Database'!$ARI:$ARI,"yes")),(IF($G$13="Agropastoralist",(COUNTIFS( '5. Database'!$O:$O, "agropastoralist", '5. Database'!$ARI:$ARI,"yes")),(IF($G$13="All",(COUNTIF( '5. Database'!$ARI:$ARI,"yes"))))))))))</f>
        <v>48</v>
      </c>
      <c r="W130" s="12"/>
      <c r="X130" s="172">
        <f>V130/$Q$13</f>
        <v>0.23529411764705882</v>
      </c>
      <c r="Z130" s="167" t="s">
        <v>1624</v>
      </c>
      <c r="AA130" s="168"/>
      <c r="AB130" s="168"/>
      <c r="AC130" s="168"/>
      <c r="AD130" s="168"/>
      <c r="AE130" s="168"/>
      <c r="AF130" s="168"/>
      <c r="AG130" s="169"/>
      <c r="AH130" s="169"/>
      <c r="AI130" s="169"/>
    </row>
    <row r="131" spans="1:35" x14ac:dyDescent="0.25">
      <c r="A131" s="8"/>
      <c r="B131" s="138"/>
      <c r="O131" s="167" t="s">
        <v>2523</v>
      </c>
      <c r="P131" s="168"/>
      <c r="Q131" s="168"/>
      <c r="R131" s="168"/>
      <c r="S131" s="168"/>
      <c r="T131" s="168"/>
      <c r="U131" s="168"/>
      <c r="V131" s="169"/>
      <c r="W131" s="169"/>
      <c r="X131" s="169"/>
      <c r="Z131" s="171" t="s">
        <v>1694</v>
      </c>
      <c r="AA131" s="171"/>
      <c r="AB131" s="170"/>
      <c r="AC131" s="170"/>
      <c r="AD131" s="170"/>
      <c r="AE131" s="170"/>
      <c r="AG131" s="65">
        <f>IF(($G$13="Farmer"),(COUNTIFS( '5. Database'!$O:$O, "farmer", '5. Database'!$AQG:$AQG,"yes")),((IF($G$13="Pastoralist",(COUNTIFS( '5. Database'!$O:$O, "pastoralist", '5. Database'!$AQG:$AQG,"yes")),(IF($G$13="Agropastoralist",(COUNTIFS( '5. Database'!$O:$O, "agropastoralist", '5. Database'!$AQG:$AQG,"yes")),(IF($G$13="All",(COUNTIF( '5. Database'!$AQG:$AQG,"yes"))))))))))</f>
        <v>0</v>
      </c>
      <c r="AI131" s="172">
        <f>AG131/$Q$13</f>
        <v>0</v>
      </c>
    </row>
    <row r="132" spans="1:35" x14ac:dyDescent="0.25">
      <c r="A132" s="8"/>
      <c r="O132" s="170"/>
      <c r="P132" s="170" t="s">
        <v>2209</v>
      </c>
      <c r="Q132" s="170"/>
      <c r="R132" s="170"/>
      <c r="S132" s="170"/>
      <c r="T132" s="170"/>
      <c r="U132" s="8"/>
      <c r="V132" s="65">
        <f>IF(($G$13="Farmer"),(COUNTIFS( '5. Database'!$O:$O, "farmer", '5. Database'!$AAZ:$AAZ,"yes")),((IF($G$13="Pastoralist",(COUNTIFS( '5. Database'!$O:$O, "pastoralist", '5. Database'!$AAZ:$AAZ,"yes")),(IF($G$13="Agropastoralist",(COUNTIFS( '5. Database'!$O:$O, "agropastoralist", '5. Database'!$AAZ:$AAZ,"yes")),(IF($G$13="All",(COUNTIF( '5. Database'!$AAZ:$AAZ,"yes"))))))))))</f>
        <v>4</v>
      </c>
      <c r="W132" s="12"/>
      <c r="X132" s="172">
        <f>V132/$Q$13</f>
        <v>1.9607843137254902E-2</v>
      </c>
      <c r="Z132" s="171" t="s">
        <v>1695</v>
      </c>
      <c r="AA132" s="171"/>
      <c r="AB132" s="170"/>
      <c r="AC132" s="170"/>
      <c r="AD132" s="170"/>
      <c r="AE132" s="170"/>
      <c r="AG132" s="65">
        <f>IF(($G$13="Farmer"),(COUNTIFS( '5. Database'!$O:$O, "farmer", '5. Database'!$AQG:$AQG,"no")),((IF($G$13="Pastoralist",(COUNTIFS( '5. Database'!$O:$O, "pastoralist", '5. Database'!$AQG:$AQG,"no")),(IF($G$13="Agropastoralist",(COUNTIFS( '5. Database'!$O:$O, "agropastoralist", '5. Database'!$AQG:$AQG,"no")),(IF($G$13="All",(COUNTIF( '5. Database'!$AQG:$AQG,"no"))))))))))</f>
        <v>0</v>
      </c>
      <c r="AH132" s="12"/>
      <c r="AI132" s="172">
        <f>AG132/$Q$13</f>
        <v>0</v>
      </c>
    </row>
    <row r="133" spans="1:35" x14ac:dyDescent="0.25">
      <c r="A133" s="8"/>
      <c r="O133" s="170"/>
      <c r="P133" s="170" t="s">
        <v>2210</v>
      </c>
      <c r="Q133" s="170"/>
      <c r="R133" s="170"/>
      <c r="S133" s="170"/>
      <c r="T133" s="170"/>
      <c r="U133" s="8"/>
      <c r="V133" s="65">
        <f>IF(($G$13="Farmer"),(COUNTIFS( '5. Database'!$O:$O, "farmer", '5. Database'!$ABA:$ABA,"yes")),((IF($G$13="Pastoralist",(COUNTIFS( '5. Database'!$O:$O, "pastoralist", '5. Database'!$ABA:$ABA,"yes")),(IF($G$13="Agropastoralist",(COUNTIFS( '5. Database'!$O:$O, "agropastoralist", '5. Database'!$ABA:$ABA,"yes")),(IF($G$13="All",(COUNTIF( '5. Database'!$ABA:$ABA,"yes"))))))))))</f>
        <v>0</v>
      </c>
      <c r="W133" s="12"/>
      <c r="X133" s="172">
        <f>V133/$Q$13</f>
        <v>0</v>
      </c>
      <c r="Z133" s="171" t="s">
        <v>2515</v>
      </c>
      <c r="AA133" s="171"/>
      <c r="AB133" s="170"/>
      <c r="AC133" s="170"/>
      <c r="AD133" s="170"/>
      <c r="AE133" s="170"/>
      <c r="AG133" s="65">
        <f>$Q$13-AG131-AG132</f>
        <v>204</v>
      </c>
      <c r="AH133" s="12"/>
      <c r="AI133" s="172">
        <f>AG133/$Q$13</f>
        <v>1</v>
      </c>
    </row>
    <row r="134" spans="1:35" x14ac:dyDescent="0.25">
      <c r="A134" s="8"/>
      <c r="O134" s="170"/>
      <c r="P134" s="170" t="s">
        <v>2524</v>
      </c>
      <c r="Q134" s="170"/>
      <c r="R134" s="170"/>
      <c r="S134" s="170"/>
      <c r="T134" s="170"/>
      <c r="U134" s="8"/>
      <c r="V134" s="65">
        <f>IF(($G$13="Farmer"),(COUNTIFS( '5. Database'!$O:$O, "farmer", '5. Database'!$ABB:$ABB,"yes")),((IF($G$13="Pastoralist",(COUNTIFS( '5. Database'!$O:$O, "pastoralist", '5. Database'!$ABB:$ABB,"yes")),(IF($G$13="Agropastoralist",(COUNTIFS( '5. Database'!$O:$O, "agropastoralist", '5. Database'!$ABB:$ABB,"yes")),(IF($G$13="All",(COUNTIF( '5. Database'!$ABB:$ABB,"yes"))))))))))</f>
        <v>0</v>
      </c>
      <c r="W134" s="12"/>
      <c r="X134" s="172">
        <f>V134/$Q$13</f>
        <v>0</v>
      </c>
    </row>
    <row r="135" spans="1:35" x14ac:dyDescent="0.25">
      <c r="A135" s="8"/>
    </row>
    <row r="136" spans="1:35" x14ac:dyDescent="0.25">
      <c r="A136" s="8"/>
      <c r="AB136" s="12"/>
    </row>
    <row r="137" spans="1:35" x14ac:dyDescent="0.25">
      <c r="A137" s="8"/>
      <c r="U137" s="8"/>
      <c r="V137" s="8"/>
    </row>
    <row r="138" spans="1:35" x14ac:dyDescent="0.25">
      <c r="A138" s="8"/>
      <c r="U138" s="8"/>
      <c r="V138" s="8"/>
    </row>
    <row r="139" spans="1:35" ht="23.45" customHeight="1" x14ac:dyDescent="0.25">
      <c r="A139" s="8"/>
      <c r="D139" s="31" t="s">
        <v>1593</v>
      </c>
      <c r="E139" s="31"/>
      <c r="F139" s="175"/>
      <c r="G139" s="175"/>
      <c r="H139" s="175"/>
      <c r="I139" s="175"/>
      <c r="J139" s="175"/>
      <c r="K139" s="176"/>
      <c r="L139" s="176"/>
      <c r="M139" s="176" t="s">
        <v>2583</v>
      </c>
      <c r="N139" s="175"/>
      <c r="O139" s="175"/>
      <c r="P139" s="175"/>
      <c r="Q139" s="175"/>
      <c r="R139" s="175"/>
      <c r="S139" s="175"/>
      <c r="T139" s="175"/>
      <c r="U139" s="175"/>
      <c r="V139" s="176"/>
      <c r="W139" s="175"/>
      <c r="X139" s="175"/>
      <c r="Y139" s="175"/>
      <c r="Z139" s="175"/>
      <c r="AA139" s="175"/>
      <c r="AB139" s="175"/>
      <c r="AC139" s="175"/>
      <c r="AD139" s="175"/>
      <c r="AE139" s="175"/>
      <c r="AF139" s="175"/>
      <c r="AG139" s="175"/>
      <c r="AH139" s="175"/>
      <c r="AI139" s="175"/>
    </row>
    <row r="140" spans="1:35" x14ac:dyDescent="0.25">
      <c r="A140" s="8"/>
      <c r="E140" s="177"/>
      <c r="F140" s="177"/>
      <c r="K140" s="123" t="s">
        <v>1479</v>
      </c>
      <c r="L140" s="123"/>
      <c r="M140" s="123" t="s">
        <v>1508</v>
      </c>
      <c r="U140" s="8"/>
      <c r="V140" s="123" t="s">
        <v>1479</v>
      </c>
      <c r="W140" s="123"/>
      <c r="X140" s="123" t="s">
        <v>1508</v>
      </c>
      <c r="AG140" s="123" t="s">
        <v>1479</v>
      </c>
      <c r="AH140" s="123"/>
      <c r="AI140" s="123" t="s">
        <v>1508</v>
      </c>
    </row>
    <row r="141" spans="1:35" x14ac:dyDescent="0.25">
      <c r="A141" s="8"/>
      <c r="D141" s="178" t="s">
        <v>1502</v>
      </c>
      <c r="E141" s="178"/>
      <c r="F141" s="179"/>
      <c r="G141" s="179"/>
      <c r="H141" s="179"/>
      <c r="I141" s="179"/>
      <c r="J141" s="179"/>
      <c r="K141" s="180"/>
      <c r="L141" s="180"/>
      <c r="M141" s="180"/>
      <c r="O141" s="178" t="s">
        <v>1494</v>
      </c>
      <c r="P141" s="178"/>
      <c r="Q141" s="179"/>
      <c r="R141" s="179"/>
      <c r="S141" s="179"/>
      <c r="T141" s="179"/>
      <c r="U141" s="179"/>
      <c r="V141" s="180"/>
      <c r="W141" s="180"/>
      <c r="X141" s="180"/>
      <c r="Z141" s="178" t="s">
        <v>2579</v>
      </c>
      <c r="AA141" s="178"/>
      <c r="AB141" s="179"/>
      <c r="AC141" s="179"/>
      <c r="AD141" s="179"/>
      <c r="AE141" s="179"/>
      <c r="AF141" s="179"/>
      <c r="AG141" s="180"/>
      <c r="AH141" s="180"/>
      <c r="AI141" s="180"/>
    </row>
    <row r="142" spans="1:35" x14ac:dyDescent="0.25">
      <c r="A142" s="8"/>
      <c r="D142" s="181"/>
      <c r="E142" s="33" t="s">
        <v>1697</v>
      </c>
      <c r="F142" s="33"/>
      <c r="G142" s="32"/>
      <c r="H142" s="32"/>
      <c r="I142" s="32"/>
      <c r="J142" s="12"/>
      <c r="K142" s="182">
        <f>IF(($G$13="Farmer"),(COUNTIFS( '5. Database'!$O:$O, "farmer", '5. Database'!$ATJ:$ATJ,"yes")),((IF($G$13="Pastoralist",(COUNTIFS( '5. Database'!$O:$O, "pastoralist", '5. Database'!$ATJ:$ATJ,"yes")),(IF($G$13="Agropastoralist",(COUNTIFS( '5. Database'!$O:$O, "agropastoralist", '5. Database'!$ATJ:$ATJ,"yes")),(IF($G$13="All",(COUNTIF( '5. Database'!$ATJ:$ATJ,"yes"))))))))))</f>
        <v>94</v>
      </c>
      <c r="M142" s="183">
        <f>K142/$Q$13</f>
        <v>0.46078431372549017</v>
      </c>
      <c r="O142" s="32"/>
      <c r="P142" s="33" t="s">
        <v>1610</v>
      </c>
      <c r="Q142" s="32"/>
      <c r="R142" s="32"/>
      <c r="S142" s="32"/>
      <c r="T142" s="32"/>
      <c r="U142" s="8"/>
      <c r="V142" s="182">
        <f>IF(($G$13="Farmer"),(COUNTIFS( '5. Database'!$O:$O, "farmer", '5. Database'!$AZX:$AZX,"no")),((IF($G$13="Pastoralist",(COUNTIFS( '5. Database'!$O:$O, "pastoralist", '5. Database'!$AZX:$AZX,"no")),(IF($G$13="Agropastoralist",(COUNTIFS( '5. Database'!$O:$O, "agropastoralist", '5. Database'!$AZX:$AZX,"no")),(IF($G$13="All",(COUNTIF( '5. Database'!$AZX:$AZX,"no"))))))))))</f>
        <v>0</v>
      </c>
      <c r="X142" s="183">
        <f t="shared" ref="X142:X144" si="18">V142/$Q$13</f>
        <v>0</v>
      </c>
      <c r="Z142" s="194" t="s">
        <v>1809</v>
      </c>
      <c r="AA142" s="33"/>
      <c r="AB142" s="32"/>
      <c r="AC142" s="32"/>
      <c r="AD142" s="32"/>
      <c r="AE142" s="32"/>
      <c r="AG142" s="182"/>
      <c r="AI142" s="183"/>
    </row>
    <row r="143" spans="1:35" x14ac:dyDescent="0.25">
      <c r="A143" s="8"/>
      <c r="D143" s="181"/>
      <c r="E143" s="33" t="s">
        <v>1696</v>
      </c>
      <c r="F143" s="33"/>
      <c r="G143" s="32"/>
      <c r="H143" s="32"/>
      <c r="I143" s="32"/>
      <c r="J143" s="12"/>
      <c r="K143" s="182">
        <f>IF(($G$13="Farmer"),(COUNTIFS( '5. Database'!$O:$O, "farmer", '5. Database'!$ATJ:$ATJ,"no")),((IF($G$13="Pastoralist",(COUNTIFS( '5. Database'!$O:$O, "pastoralist", '5. Database'!$ATJ:$ATJ,"no")),(IF($G$13="Agropastoralist",(COUNTIFS( '5. Database'!$O:$O, "agropastoralist", '5. Database'!$ATJ:$ATJ,"no")),(IF($G$13="All",(COUNTIF( '5. Database'!$ATJ:$ATJ,"no"))))))))))</f>
        <v>110</v>
      </c>
      <c r="M143" s="183">
        <f>K143/$Q$13</f>
        <v>0.53921568627450978</v>
      </c>
      <c r="O143" s="32"/>
      <c r="P143" s="33" t="s">
        <v>1568</v>
      </c>
      <c r="Q143" s="32"/>
      <c r="R143" s="32"/>
      <c r="S143" s="32"/>
      <c r="T143" s="32"/>
      <c r="U143" s="8"/>
      <c r="V143" s="182">
        <f>IF(($G$13="Farmer"),(COUNTIFS( '5. Database'!$O:$O, "farmer", '5. Database'!$AZX:$AZX,"yes")),((IF($G$13="Pastoralist",(COUNTIFS( '5. Database'!$O:$O, "pastoralist", '5. Database'!$AZX:$AZX,"yes")),(IF($G$13="Agropastoralist",(COUNTIFS( '5. Database'!$O:$O, "agropastoralist", '5. Database'!$AZX:$AZX,"yes")),(IF($G$13="All",(COUNTIF( '5. Database'!$AZX:$AZX,"yes"))))))))))</f>
        <v>0</v>
      </c>
      <c r="X143" s="183">
        <f t="shared" si="18"/>
        <v>0</v>
      </c>
      <c r="Z143" s="33" t="s">
        <v>1813</v>
      </c>
      <c r="AA143" s="33"/>
      <c r="AB143" s="32"/>
      <c r="AC143" s="32"/>
      <c r="AD143" s="32"/>
      <c r="AE143" s="32"/>
      <c r="AG143" s="193">
        <f t="array" ref="AG143">SUM(IF(('5. Database'!$BEL:$BEL="you")+('5. Database'!$BEL:$BEL="your_partner"),1,0))</f>
        <v>277</v>
      </c>
      <c r="AI143" s="183">
        <f>AG143/$Q$12</f>
        <v>0.72135416666666663</v>
      </c>
    </row>
    <row r="144" spans="1:35" x14ac:dyDescent="0.25">
      <c r="A144" s="8"/>
      <c r="D144" s="178" t="s">
        <v>1594</v>
      </c>
      <c r="E144" s="178"/>
      <c r="F144" s="179"/>
      <c r="G144" s="179"/>
      <c r="H144" s="179"/>
      <c r="I144" s="179"/>
      <c r="J144" s="179"/>
      <c r="K144" s="180"/>
      <c r="L144" s="180"/>
      <c r="M144" s="180"/>
      <c r="O144" s="32"/>
      <c r="P144" s="33" t="s">
        <v>1611</v>
      </c>
      <c r="Q144" s="32"/>
      <c r="R144" s="32"/>
      <c r="S144" s="32"/>
      <c r="T144" s="32"/>
      <c r="U144" s="8"/>
      <c r="V144" s="182">
        <f>IF(($G$13="Farmer"),(COUNTIFS( '5. Database'!$O:$O, "farmer", '5. Database'!$AZX:$AZX,"yes_but_problematic")),((IF($G$13="Pastoralist",(COUNTIFS( '5. Database'!$O:$O, "pastoralist", '5. Database'!$AZX:$AZX,"yes_but_problematic")),(IF($G$13="Agropastoralist",(COUNTIFS( '5. Database'!$O:$O, "agropastoralist", '5. Database'!$AZX:$AZX,"yes_but_problematic")),(IF($G$13="All",(COUNTIF( '5. Database'!$AZX:$AZX,"yes_but_problematic"))))))))))</f>
        <v>0</v>
      </c>
      <c r="X144" s="183">
        <f t="shared" si="18"/>
        <v>0</v>
      </c>
      <c r="Z144" s="33" t="s">
        <v>1814</v>
      </c>
      <c r="AA144" s="33"/>
      <c r="AB144" s="32"/>
      <c r="AC144" s="32"/>
      <c r="AD144" s="32"/>
      <c r="AE144" s="32"/>
      <c r="AG144" s="182">
        <f>COUNTIF('5. Database'!$BEL:$BEL,"both")</f>
        <v>103</v>
      </c>
      <c r="AI144" s="183">
        <f t="shared" ref="AI144:AI145" si="19">AG144/$Q$12</f>
        <v>0.26822916666666669</v>
      </c>
    </row>
    <row r="145" spans="1:35" ht="14.45" customHeight="1" x14ac:dyDescent="0.25">
      <c r="A145" s="8"/>
      <c r="D145" s="184"/>
      <c r="E145" s="185" t="s">
        <v>1604</v>
      </c>
      <c r="F145" s="32"/>
      <c r="G145" s="32"/>
      <c r="H145" s="32"/>
      <c r="I145" s="32"/>
      <c r="J145" s="12"/>
      <c r="K145" s="182"/>
      <c r="M145" s="182"/>
      <c r="O145" s="32"/>
      <c r="P145" s="33" t="s">
        <v>1677</v>
      </c>
      <c r="Q145" s="32"/>
      <c r="R145" s="32"/>
      <c r="S145" s="32"/>
      <c r="T145" s="32"/>
      <c r="U145" s="8"/>
      <c r="V145" s="182">
        <f>Q13-V142-V143-V144</f>
        <v>204</v>
      </c>
      <c r="X145" s="183">
        <f>V145/$Q$13</f>
        <v>1</v>
      </c>
      <c r="Z145" s="33" t="s">
        <v>1815</v>
      </c>
      <c r="AA145" s="33"/>
      <c r="AB145" s="32"/>
      <c r="AC145" s="32"/>
      <c r="AD145" s="32"/>
      <c r="AE145" s="32"/>
      <c r="AG145" s="182">
        <f>COUNTIF('5. Database'!$BEL:$BEL,"someone_else")</f>
        <v>2</v>
      </c>
      <c r="AI145" s="183">
        <f t="shared" si="19"/>
        <v>5.208333333333333E-3</v>
      </c>
    </row>
    <row r="146" spans="1:35" ht="14.45" customHeight="1" x14ac:dyDescent="0.25">
      <c r="A146" s="8"/>
      <c r="D146" s="184"/>
      <c r="E146" s="187"/>
      <c r="F146" s="33" t="s">
        <v>1597</v>
      </c>
      <c r="G146" s="32"/>
      <c r="H146" s="32"/>
      <c r="I146" s="32"/>
      <c r="J146" s="12"/>
      <c r="K146" s="182">
        <f>IF(($G$13="Farmer"),(COUNTIFS( '5. Database'!$O:$O, "farmer", '5. Database'!$AWH:$AWH,"yes")),((IF($G$13="Pastoralist",(COUNTIFS( '5. Database'!$O:$O, "pastoralist", '5. Database'!$AWH:$AWH,"yes")),(IF($G$13="Agropastoralist",(COUNTIFS( '5. Database'!$O:$O, "agropastoralist", '5. Database'!$AWH:$AWH,"yes")),(IF($G$13="All",(COUNTIF( '5. Database'!$AWH:$AWH,"yes"))))))))))</f>
        <v>180</v>
      </c>
      <c r="M146" s="183">
        <f>K146/$Q$13</f>
        <v>0.88235294117647056</v>
      </c>
      <c r="O146" s="178" t="s">
        <v>1606</v>
      </c>
      <c r="P146" s="178"/>
      <c r="Q146" s="179"/>
      <c r="R146" s="179"/>
      <c r="S146" s="179"/>
      <c r="T146" s="179"/>
      <c r="U146" s="179"/>
      <c r="V146" s="180"/>
      <c r="W146" s="180"/>
      <c r="X146" s="180"/>
      <c r="Z146" s="194" t="s">
        <v>1810</v>
      </c>
      <c r="AA146" s="33"/>
      <c r="AB146" s="32"/>
      <c r="AC146" s="32"/>
      <c r="AD146" s="32"/>
      <c r="AE146" s="32"/>
      <c r="AG146" s="182"/>
      <c r="AI146" s="183"/>
    </row>
    <row r="147" spans="1:35" ht="14.45" customHeight="1" x14ac:dyDescent="0.25">
      <c r="A147" s="8"/>
      <c r="D147" s="184"/>
      <c r="E147" s="187"/>
      <c r="F147" s="33" t="s">
        <v>1598</v>
      </c>
      <c r="G147" s="32"/>
      <c r="H147" s="32"/>
      <c r="I147" s="32"/>
      <c r="J147" s="12"/>
      <c r="K147" s="182">
        <f>IF(($G$13="Farmer"),(COUNTIFS( '5. Database'!$O:$O, "farmer", '5. Database'!$AWJ:$AWJ,"yes")),((IF($G$13="Pastoralist",(COUNTIFS( '5. Database'!$O:$O, "pastoralist", '5. Database'!$AWJ:$AWJ,"yes")),(IF($G$13="Agropastoralist",(COUNTIFS( '5. Database'!$O:$O, "agropastoralist", '5. Database'!$AWJ:$AWJ,"yes")),(IF($G$13="All",(COUNTIF( '5. Database'!$AWJ:$AWJ,"yes"))))))))))</f>
        <v>38</v>
      </c>
      <c r="M147" s="183">
        <f t="shared" ref="M147:M156" si="20">K147/$Q$13</f>
        <v>0.18627450980392157</v>
      </c>
      <c r="O147" s="32"/>
      <c r="P147" s="33" t="s">
        <v>1608</v>
      </c>
      <c r="Q147" s="32"/>
      <c r="R147" s="32"/>
      <c r="S147" s="32"/>
      <c r="T147" s="32"/>
      <c r="U147" s="8"/>
      <c r="V147" s="182">
        <f>IF(($G$13="Farmer"),(COUNTIFS( '5. Database'!$O:$O, "farmer", '5. Database'!$BS:$BS,"yes")),((IF($G$13="Pastoralist",(COUNTIFS( '5. Database'!$O:$O, "pastoralist", '5. Database'!$BS:$BS,"yes")),(IF($G$13="Agropastoralist",(COUNTIFS( '5. Database'!$O:$O, "agropastoralist", '5. Database'!$BS:$BS,"yes")),(IF($G$13="All",(COUNTIF( '5. Database'!$BS:$BS,"yes"))))))))))</f>
        <v>173</v>
      </c>
      <c r="X147" s="183">
        <f>V147/$Q$13</f>
        <v>0.84803921568627449</v>
      </c>
      <c r="Z147" s="33" t="s">
        <v>1813</v>
      </c>
      <c r="AA147" s="33"/>
      <c r="AB147" s="32"/>
      <c r="AC147" s="32"/>
      <c r="AD147" s="32"/>
      <c r="AE147" s="32"/>
      <c r="AG147" s="193">
        <f t="array" ref="AG147">SUM(IF(('5. Database'!$BEN:$BEN="you")+('5. Database'!$BEN:$BEN="your_partner"),1,0))</f>
        <v>174</v>
      </c>
      <c r="AI147" s="183">
        <f>AG147/$Q$12</f>
        <v>0.453125</v>
      </c>
    </row>
    <row r="148" spans="1:35" ht="14.45" customHeight="1" x14ac:dyDescent="0.25">
      <c r="A148" s="8"/>
      <c r="D148" s="184"/>
      <c r="E148" s="187"/>
      <c r="F148" s="33" t="s">
        <v>1599</v>
      </c>
      <c r="G148" s="32"/>
      <c r="H148" s="32"/>
      <c r="I148" s="32"/>
      <c r="J148" s="12"/>
      <c r="K148" s="182">
        <f>IF(($G$13="Farmer"),(COUNTIFS( '5. Database'!$O:$O, "farmer", '5. Database'!$AWL:$AWL,"yes")),((IF($G$13="Pastoralist",(COUNTIFS( '5. Database'!$O:$O, "pastoralist", '5. Database'!$AWL:$AWL,"yes")),(IF($G$13="Agropastoralist",(COUNTIFS( '5. Database'!$O:$O, "agropastoralist", '5. Database'!$AWL:$AWL,"yes")),(IF($G$13="All",(COUNTIF( '5. Database'!$AWL:$AWL,"yes"))))))))))</f>
        <v>169</v>
      </c>
      <c r="M148" s="183">
        <f t="shared" si="20"/>
        <v>0.82843137254901966</v>
      </c>
      <c r="O148" s="32"/>
      <c r="P148" s="33" t="s">
        <v>1609</v>
      </c>
      <c r="Q148" s="32"/>
      <c r="R148" s="32"/>
      <c r="S148" s="32"/>
      <c r="T148" s="32"/>
      <c r="U148" s="8"/>
      <c r="V148" s="182">
        <f>IF(($G$13="Farmer"),(COUNTIFS( '5. Database'!$O:$O, "farmer", '5. Database'!$BT:$BT,"yes")),((IF($G$13="Pastoralist",(COUNTIFS( '5. Database'!$O:$O, "pastoralist", '5. Database'!$BT:$BT,"yes")),(IF($G$13="Agropastoralist",(COUNTIFS( '5. Database'!$O:$O, "agropastoralist", '5. Database'!$BT:$BT,"yes")),(IF($G$13="All",(COUNTIF( '5. Database'!$BT:$BT,"yes"))))))))))</f>
        <v>166</v>
      </c>
      <c r="X148" s="183">
        <f>V148/$Q$13</f>
        <v>0.81372549019607843</v>
      </c>
      <c r="Z148" s="33" t="s">
        <v>1814</v>
      </c>
      <c r="AA148" s="33"/>
      <c r="AB148" s="32"/>
      <c r="AC148" s="32"/>
      <c r="AD148" s="32"/>
      <c r="AE148" s="32"/>
      <c r="AG148" s="182">
        <f>COUNTIF('5. Database'!$BEN:$BEN,"both")</f>
        <v>200</v>
      </c>
      <c r="AI148" s="183">
        <f t="shared" ref="AI148:AI149" si="21">AG148/$Q$12</f>
        <v>0.52083333333333337</v>
      </c>
    </row>
    <row r="149" spans="1:35" ht="14.45" customHeight="1" x14ac:dyDescent="0.25">
      <c r="A149" s="8"/>
      <c r="D149" s="184"/>
      <c r="E149" s="187"/>
      <c r="F149" s="33" t="s">
        <v>1605</v>
      </c>
      <c r="G149" s="32"/>
      <c r="H149" s="32"/>
      <c r="I149" s="32"/>
      <c r="J149" s="12"/>
      <c r="K149" s="182">
        <f>IF(($G$13="Farmer"),(COUNTIFS( '5. Database'!$O:$O, "farmer", '5. Database'!$AWN:$AWN,"yes")),((IF($G$13="Pastoralist",(COUNTIFS( '5. Database'!$O:$O, "pastoralist", '5. Database'!$AWN:$AWN,"yes")),(IF($G$13="Agropastoralist",(COUNTIFS( '5. Database'!$O:$O, "agropastoralist", '5. Database'!$AWN:$AWN,"yes")),(IF($G$13="All",(COUNTIF( '5. Database'!$AWN:$AWN,"yes"))))))))))</f>
        <v>60</v>
      </c>
      <c r="M149" s="183">
        <f t="shared" si="20"/>
        <v>0.29411764705882354</v>
      </c>
      <c r="O149" s="178" t="s">
        <v>2591</v>
      </c>
      <c r="P149" s="178"/>
      <c r="Q149" s="179"/>
      <c r="R149" s="179"/>
      <c r="S149" s="179"/>
      <c r="T149" s="179"/>
      <c r="U149" s="179"/>
      <c r="V149" s="180"/>
      <c r="W149" s="180"/>
      <c r="X149" s="180"/>
      <c r="Z149" s="33" t="s">
        <v>1815</v>
      </c>
      <c r="AA149" s="33"/>
      <c r="AB149" s="32"/>
      <c r="AC149" s="32"/>
      <c r="AD149" s="32"/>
      <c r="AE149" s="32"/>
      <c r="AG149" s="182">
        <f>COUNTIF('5. Database'!$BEN:$BEN,"someone_else")</f>
        <v>8</v>
      </c>
      <c r="AI149" s="183">
        <f t="shared" si="21"/>
        <v>2.0833333333333332E-2</v>
      </c>
    </row>
    <row r="150" spans="1:35" ht="14.45" customHeight="1" x14ac:dyDescent="0.25">
      <c r="A150" s="8"/>
      <c r="D150" s="181"/>
      <c r="E150" s="32"/>
      <c r="F150" s="33" t="s">
        <v>1600</v>
      </c>
      <c r="G150" s="32"/>
      <c r="H150" s="32"/>
      <c r="I150" s="32"/>
      <c r="J150" s="12"/>
      <c r="K150" s="182">
        <f>IF(($G$13="Farmer"),(COUNTIFS( '5. Database'!$O:$O, "farmer", '5. Database'!$AWP:$AWP,"yes")),((IF($G$13="Pastoralist",(COUNTIFS( '5. Database'!$O:$O, "pastoralist", '5. Database'!$AWP:$AWP,"yes")),(IF($G$13="Agropastoralist",(COUNTIFS( '5. Database'!$O:$O, "agropastoralist", '5. Database'!$AWP:$AWP,"yes")),(IF($G$13="All",(COUNTIF( '5. Database'!$AWP:$AWP,"yes"))))))))))</f>
        <v>24</v>
      </c>
      <c r="M150" s="183">
        <f t="shared" si="20"/>
        <v>0.11764705882352941</v>
      </c>
      <c r="O150" s="32"/>
      <c r="P150" s="33" t="s">
        <v>1513</v>
      </c>
      <c r="Q150" s="32"/>
      <c r="R150" s="32"/>
      <c r="S150" s="32"/>
      <c r="T150" s="32"/>
      <c r="U150" s="8"/>
      <c r="V150" s="182">
        <f>SUMIF('5. Database'!$BE:$BJ,"&gt;0")</f>
        <v>66</v>
      </c>
      <c r="X150" s="183">
        <f>V150/$Q$14</f>
        <v>2.157567832625041E-2</v>
      </c>
      <c r="Z150" s="194" t="s">
        <v>1811</v>
      </c>
      <c r="AA150" s="33"/>
      <c r="AB150" s="32"/>
      <c r="AC150" s="32"/>
      <c r="AD150" s="32"/>
      <c r="AE150" s="32"/>
      <c r="AG150" s="182"/>
      <c r="AI150" s="183"/>
    </row>
    <row r="151" spans="1:35" x14ac:dyDescent="0.25">
      <c r="A151" s="8"/>
      <c r="D151" s="32"/>
      <c r="E151" s="32"/>
      <c r="F151" s="33" t="s">
        <v>1601</v>
      </c>
      <c r="G151" s="32"/>
      <c r="H151" s="32"/>
      <c r="I151" s="32"/>
      <c r="J151" s="12"/>
      <c r="K151" s="182">
        <f>IF(($G$13="Farmer"),(COUNTIFS( '5. Database'!$O:$O, "farmer", '5. Database'!$AWR:$AWR,"yes")),((IF($G$13="Pastoralist",(COUNTIFS( '5. Database'!$O:$O, "pastoralist", '5. Database'!$AWR:$AWR,"yes")),(IF($G$13="Agropastoralist",(COUNTIFS( '5. Database'!$O:$O, "agropastoralist", '5. Database'!$AWR:$AWR,"yes")),(IF($G$13="All",(COUNTIF( '5. Database'!$AWR:$AWR,"yes"))))))))))</f>
        <v>12</v>
      </c>
      <c r="M151" s="183">
        <f t="shared" si="20"/>
        <v>5.8823529411764705E-2</v>
      </c>
      <c r="O151" s="32"/>
      <c r="P151" s="33" t="s">
        <v>1532</v>
      </c>
      <c r="Q151" s="32"/>
      <c r="R151" s="187"/>
      <c r="S151" s="32"/>
      <c r="T151" s="32"/>
      <c r="U151" s="8"/>
      <c r="V151" s="182">
        <f>SUMIF('5. Database'!$BK:$BP,"&gt;0")</f>
        <v>22</v>
      </c>
      <c r="X151" s="183">
        <f>V151/$Q$14</f>
        <v>7.1918927754168029E-3</v>
      </c>
      <c r="Z151" s="33" t="s">
        <v>1813</v>
      </c>
      <c r="AA151" s="33"/>
      <c r="AB151" s="32"/>
      <c r="AC151" s="32"/>
      <c r="AD151" s="32"/>
      <c r="AE151" s="32"/>
      <c r="AG151" s="193">
        <f t="array" ref="AG151">SUM(IF(('5. Database'!$BEP:$BEP="you")+('5. Database'!$BEP:$BEP="your_partner"),1,0))</f>
        <v>260</v>
      </c>
      <c r="AI151" s="183">
        <f>AG151/$Q$12</f>
        <v>0.67708333333333337</v>
      </c>
    </row>
    <row r="152" spans="1:35" x14ac:dyDescent="0.25">
      <c r="A152" s="8"/>
      <c r="D152" s="184"/>
      <c r="E152" s="187"/>
      <c r="F152" s="33" t="s">
        <v>1602</v>
      </c>
      <c r="G152" s="32"/>
      <c r="H152" s="32"/>
      <c r="I152" s="32"/>
      <c r="J152" s="12"/>
      <c r="K152" s="182">
        <f>IF(($G$13="Farmer"),(COUNTIFS( '5. Database'!$O:$O, "farmer", '5. Database'!$AWT:$AWT,"yes")),((IF($G$13="Pastoralist",(COUNTIFS( '5. Database'!$O:$O, "pastoralist", '5. Database'!$AWT:$AWT,"yes")),(IF($G$13="Agropastoralist",(COUNTIFS( '5. Database'!$O:$O, "agropastoralist", '5. Database'!$AWT:$AWT,"yes")),(IF($G$13="All",(COUNTIF( '5. Database'!$AWT:$AWT,"yes"))))))))))</f>
        <v>28</v>
      </c>
      <c r="M152" s="183">
        <f t="shared" si="20"/>
        <v>0.13725490196078433</v>
      </c>
      <c r="O152" s="32"/>
      <c r="P152" s="33" t="s">
        <v>1515</v>
      </c>
      <c r="Q152" s="32"/>
      <c r="R152" s="32"/>
      <c r="S152" s="32"/>
      <c r="T152" s="32"/>
      <c r="U152" s="8"/>
      <c r="V152" s="182">
        <f>SUMIF('5. Database'!$BE:$BP,"&gt;0")</f>
        <v>88</v>
      </c>
      <c r="X152" s="183">
        <f>V152/$Q$14</f>
        <v>2.8767571101667212E-2</v>
      </c>
      <c r="Z152" s="33" t="s">
        <v>1814</v>
      </c>
      <c r="AA152" s="33"/>
      <c r="AB152" s="32"/>
      <c r="AC152" s="32"/>
      <c r="AD152" s="32"/>
      <c r="AE152" s="32"/>
      <c r="AG152" s="182">
        <f>COUNTIF('5. Database'!$BEP:$BEP,"both")</f>
        <v>114</v>
      </c>
      <c r="AI152" s="183">
        <f t="shared" ref="AI152:AI153" si="22">AG152/$Q$12</f>
        <v>0.296875</v>
      </c>
    </row>
    <row r="153" spans="1:35" ht="14.45" customHeight="1" x14ac:dyDescent="0.25">
      <c r="A153" s="8"/>
      <c r="D153" s="184"/>
      <c r="E153" s="187"/>
      <c r="F153" s="33" t="s">
        <v>1541</v>
      </c>
      <c r="G153" s="32"/>
      <c r="H153" s="32"/>
      <c r="I153" s="32"/>
      <c r="J153" s="12"/>
      <c r="K153" s="182">
        <f>IF(($G$13="Farmer"),(COUNTIFS( '5. Database'!$O:$O, "farmer", '5. Database'!$AWV:$AWV,"yes")),((IF($G$13="Pastoralist",(COUNTIFS( '5. Database'!$O:$O, "pastoralist", '5. Database'!$AWV:$AWV,"yes")),(IF($G$13="Agropastoralist",(COUNTIFS( '5. Database'!$O:$O, "agropastoralist", '5. Database'!$AWV:$AWV,"yes")),(IF($G$13="All",(COUNTIF( '5. Database'!$AWV:$AWV,"yes"))))))))))</f>
        <v>63</v>
      </c>
      <c r="M153" s="183">
        <f t="shared" si="20"/>
        <v>0.30882352941176472</v>
      </c>
      <c r="O153" s="32"/>
      <c r="P153" s="33" t="s">
        <v>2502</v>
      </c>
      <c r="Q153" s="32"/>
      <c r="R153" s="32"/>
      <c r="S153" s="32"/>
      <c r="T153" s="32"/>
      <c r="U153" s="8"/>
      <c r="V153" s="182">
        <f>Q14-V150-V151-V152</f>
        <v>2883</v>
      </c>
      <c r="X153" s="183">
        <f>V153/$Q$14</f>
        <v>0.94246485779666556</v>
      </c>
      <c r="Z153" s="33" t="s">
        <v>1815</v>
      </c>
      <c r="AA153" s="33"/>
      <c r="AB153" s="32"/>
      <c r="AC153" s="32"/>
      <c r="AD153" s="32"/>
      <c r="AE153" s="32"/>
      <c r="AG153" s="182">
        <f>COUNTIF('5. Database'!$BEP:$BEP,"someone_else")</f>
        <v>8</v>
      </c>
      <c r="AI153" s="183">
        <f t="shared" si="22"/>
        <v>2.0833333333333332E-2</v>
      </c>
    </row>
    <row r="154" spans="1:35" x14ac:dyDescent="0.25">
      <c r="A154" s="8"/>
      <c r="D154" s="184"/>
      <c r="E154" s="187"/>
      <c r="F154" s="33" t="s">
        <v>1603</v>
      </c>
      <c r="G154" s="32"/>
      <c r="H154" s="32"/>
      <c r="I154" s="32"/>
      <c r="J154" s="12"/>
      <c r="K154" s="182">
        <f>IF(($G$13="Farmer"),(COUNTIFS( '5. Database'!$O:$O, "farmer", '5. Database'!$AWX:$AWX,"yes")),((IF($G$13="Pastoralist",(COUNTIFS( '5. Database'!$O:$O, "pastoralist", '5. Database'!$AWX:$AWX,"yes")),(IF($G$13="Agropastoralist",(COUNTIFS( '5. Database'!$O:$O, "agropastoralist", '5. Database'!$AWX:$AWX,"yes")),(IF($G$13="All",(COUNTIF( '5. Database'!$AWX:$AWX,"yes"))))))))))</f>
        <v>22</v>
      </c>
      <c r="M154" s="183">
        <f t="shared" si="20"/>
        <v>0.10784313725490197</v>
      </c>
      <c r="O154" s="178" t="s">
        <v>1806</v>
      </c>
      <c r="P154" s="178"/>
      <c r="Q154" s="179"/>
      <c r="R154" s="179"/>
      <c r="S154" s="179"/>
      <c r="T154" s="179"/>
      <c r="U154" s="179"/>
      <c r="V154" s="180"/>
      <c r="W154" s="180"/>
      <c r="X154" s="180"/>
      <c r="Z154" s="194" t="s">
        <v>1812</v>
      </c>
      <c r="AA154" s="33"/>
      <c r="AB154" s="32"/>
      <c r="AC154" s="32"/>
      <c r="AD154" s="32"/>
      <c r="AE154" s="32"/>
      <c r="AG154" s="182"/>
      <c r="AI154" s="183"/>
    </row>
    <row r="155" spans="1:35" ht="14.45" customHeight="1" x14ac:dyDescent="0.25">
      <c r="A155" s="8"/>
      <c r="D155" s="184"/>
      <c r="E155" s="187"/>
      <c r="F155" s="33" t="s">
        <v>1595</v>
      </c>
      <c r="G155" s="32"/>
      <c r="H155" s="32"/>
      <c r="I155" s="32"/>
      <c r="J155" s="12"/>
      <c r="K155" s="182">
        <f>IF(($G$13="Farmer"),(COUNTIFS( '5. Database'!$O:$O, "farmer", '5. Database'!$AWZ:$AWZ,"yes")),((IF($G$13="Pastoralist",(COUNTIFS( '5. Database'!$O:$O, "pastoralist", '5. Database'!$AWZ:$AWZ,"yes")),(IF($G$13="Agropastoralist",(COUNTIFS( '5. Database'!$O:$O, "agropastoralist", '5. Database'!$AWZ:$AWZ,"yes")),(IF($G$13="All",(COUNTIF( '5. Database'!$AWZ:$AWZ,"yes"))))))))))</f>
        <v>58</v>
      </c>
      <c r="M155" s="183">
        <f t="shared" si="20"/>
        <v>0.28431372549019607</v>
      </c>
      <c r="O155" s="32"/>
      <c r="P155" s="33" t="s">
        <v>1807</v>
      </c>
      <c r="Q155" s="32"/>
      <c r="R155" s="32"/>
      <c r="S155" s="32"/>
      <c r="T155" s="32"/>
      <c r="U155" s="8"/>
      <c r="V155" s="182">
        <f>IF(($G$13="Farmer"),(COUNTIFS( '5. Database'!$O:$O, "farmer", '5. Database'!$AZO:$AZO,"yes")),((IF($G$13="Pastoralist",(COUNTIFS( '5. Database'!$O:$O, "pastoralist", '5. Database'!$AZO:$AZO,"yes")),(IF($G$13="Agropastoralist",(COUNTIFS( '5. Database'!$O:$O, "agropastoralist", '5. Database'!$AZO:$AZO,"yes")),(IF($G$13="All",(COUNTIF( '5. Database'!$AZO:$AZO,"yes"))))))))))</f>
        <v>137</v>
      </c>
      <c r="X155" s="183">
        <f>V155/$Q$13</f>
        <v>0.67156862745098034</v>
      </c>
      <c r="Z155" s="33" t="s">
        <v>1813</v>
      </c>
      <c r="AA155" s="33"/>
      <c r="AB155" s="32"/>
      <c r="AC155" s="32"/>
      <c r="AD155" s="32"/>
      <c r="AE155" s="32"/>
      <c r="AG155" s="193">
        <f t="array" ref="AG155">SUM(IF(('5. Database'!$BER:$BER="you")+('5. Database'!$BER:$BER="your_partner"),1,0))</f>
        <v>170</v>
      </c>
      <c r="AI155" s="183">
        <f>AG155/$Q$12</f>
        <v>0.44270833333333331</v>
      </c>
    </row>
    <row r="156" spans="1:35" ht="14.45" customHeight="1" x14ac:dyDescent="0.25">
      <c r="A156" s="8"/>
      <c r="D156" s="181"/>
      <c r="E156" s="181"/>
      <c r="F156" s="33" t="s">
        <v>1596</v>
      </c>
      <c r="G156" s="32"/>
      <c r="H156" s="32"/>
      <c r="I156" s="32"/>
      <c r="J156" s="12"/>
      <c r="K156" s="182">
        <f>IF(($G$13="Farmer"),(COUNTIFS( '5. Database'!$O:$O, "farmer", '5. Database'!$AXB:$AXB,"yes")),((IF($G$13="Pastoralist",(COUNTIFS( '5. Database'!$O:$O, "pastoralist", '5. Database'!$AXB:$AXB,"yes")),(IF($G$13="Agropastoralist",(COUNTIFS( '5. Database'!$O:$O, "agropastoralist", '5. Database'!$AXB:$AXB,"yes")),(IF($G$13="All",(COUNTIF( '5. Database'!$AXB:$AXB,"yes"))))))))))</f>
        <v>34</v>
      </c>
      <c r="M156" s="183">
        <f t="shared" si="20"/>
        <v>0.16666666666666666</v>
      </c>
      <c r="O156" s="32"/>
      <c r="P156" s="33" t="s">
        <v>1808</v>
      </c>
      <c r="Q156" s="32"/>
      <c r="R156" s="32"/>
      <c r="S156" s="32"/>
      <c r="T156" s="32"/>
      <c r="U156" s="8"/>
      <c r="V156" s="182">
        <f>IF(($G$13="Farmer"),(COUNTIFS( '5. Database'!$O:$O, "farmer", '5. Database'!$AZO:$AZO,"no")),((IF($G$13="Pastoralist",(COUNTIFS( '5. Database'!$O:$O, "pastoralist", '5. Database'!$AZO:$AZO,"no")),(IF($G$13="Agropastoralist",(COUNTIFS( '5. Database'!$O:$O, "agropastoralist", '5. Database'!$AZO:$AZO,"no")),(IF($G$13="All",(COUNTIF( '5. Database'!$AZO:$AZO,"no"))))))))))</f>
        <v>66</v>
      </c>
      <c r="X156" s="183">
        <f>V156/$Q$13</f>
        <v>0.3235294117647059</v>
      </c>
      <c r="Z156" s="33" t="s">
        <v>1814</v>
      </c>
      <c r="AA156" s="33"/>
      <c r="AB156" s="32"/>
      <c r="AC156" s="32"/>
      <c r="AD156" s="32"/>
      <c r="AE156" s="32"/>
      <c r="AG156" s="182">
        <f>COUNTIF('5. Database'!$BER:$BER,"both")</f>
        <v>204</v>
      </c>
      <c r="AI156" s="183">
        <f t="shared" ref="AI156:AI157" si="23">AG156/$Q$12</f>
        <v>0.53125</v>
      </c>
    </row>
    <row r="157" spans="1:35" ht="14.45" customHeight="1" x14ac:dyDescent="0.25">
      <c r="A157" s="8"/>
      <c r="D157" s="181"/>
      <c r="E157" s="181"/>
      <c r="F157" s="33" t="s">
        <v>1514</v>
      </c>
      <c r="G157" s="32"/>
      <c r="H157" s="32"/>
      <c r="I157" s="32"/>
      <c r="J157" s="12"/>
      <c r="K157" s="182">
        <f>IF(($G$13="Farmer"),(COUNTIFS( '5. Database'!$O:$O, "farmer", '5. Database'!$AXD:$AXD,"yes")),((IF($G$13="Pastoralist",(COUNTIFS( '5. Database'!$O:$O, "pastoralist", '5. Database'!$AXD:$AXD,"yes")),(IF($G$13="Agropastoralist",(COUNTIFS( '5. Database'!$O:$O, "agropastoralist", '5. Database'!$AXD:$AXD,"yes")),(IF($G$13="All",(COUNTIF( '5. Database'!$AXD:$AXD,"yes"))))))))))</f>
        <v>1</v>
      </c>
      <c r="M157" s="183">
        <f>K157/$Q$13</f>
        <v>4.9019607843137254E-3</v>
      </c>
      <c r="U157" s="8"/>
      <c r="Z157" s="33" t="s">
        <v>1815</v>
      </c>
      <c r="AA157" s="33"/>
      <c r="AB157" s="32"/>
      <c r="AC157" s="32"/>
      <c r="AD157" s="32"/>
      <c r="AE157" s="32"/>
      <c r="AG157" s="182">
        <f>COUNTIF('5. Database'!$BER:$BER,"someone_else")</f>
        <v>7</v>
      </c>
      <c r="AI157" s="183">
        <f t="shared" si="23"/>
        <v>1.8229166666666668E-2</v>
      </c>
    </row>
    <row r="158" spans="1:35" ht="14.45" customHeight="1" x14ac:dyDescent="0.25">
      <c r="A158" s="8"/>
      <c r="D158" s="178" t="s">
        <v>1834</v>
      </c>
      <c r="E158" s="178"/>
      <c r="F158" s="179"/>
      <c r="G158" s="179"/>
      <c r="H158" s="179"/>
      <c r="I158" s="179"/>
      <c r="J158" s="179"/>
      <c r="K158" s="180"/>
      <c r="L158" s="180"/>
      <c r="M158" s="180"/>
      <c r="U158" s="8"/>
      <c r="Z158" s="194" t="s">
        <v>1817</v>
      </c>
      <c r="AA158" s="33"/>
      <c r="AB158" s="32"/>
      <c r="AC158" s="32"/>
      <c r="AD158" s="32"/>
      <c r="AE158" s="32"/>
      <c r="AG158" s="182"/>
      <c r="AI158" s="183"/>
    </row>
    <row r="159" spans="1:35" ht="14.45" customHeight="1" x14ac:dyDescent="0.25">
      <c r="A159" s="8"/>
      <c r="D159" s="213" t="s">
        <v>2509</v>
      </c>
      <c r="E159" s="185"/>
      <c r="F159" s="32"/>
      <c r="G159" s="32"/>
      <c r="H159" s="32"/>
      <c r="I159" s="32"/>
      <c r="J159" s="12"/>
      <c r="K159" s="182"/>
      <c r="M159" s="182"/>
      <c r="U159" s="8"/>
      <c r="Z159" s="33" t="s">
        <v>1813</v>
      </c>
      <c r="AA159" s="33"/>
      <c r="AB159" s="32"/>
      <c r="AC159" s="32"/>
      <c r="AD159" s="32"/>
      <c r="AE159" s="32"/>
      <c r="AG159" s="193">
        <f t="array" ref="AG159">SUM(IF(('5. Database'!$BET:$BET="you")+('5. Database'!$BET:$BET="your_partner"),1,0))</f>
        <v>116</v>
      </c>
      <c r="AI159" s="183">
        <f>AG159/$Q$12</f>
        <v>0.30208333333333331</v>
      </c>
    </row>
    <row r="160" spans="1:35" ht="14.45" customHeight="1" x14ac:dyDescent="0.25">
      <c r="A160" s="8"/>
      <c r="D160" s="184"/>
      <c r="E160" s="185" t="s">
        <v>2504</v>
      </c>
      <c r="F160" s="32"/>
      <c r="G160" s="32"/>
      <c r="H160" s="32"/>
      <c r="I160" s="32"/>
      <c r="J160" s="12"/>
      <c r="K160" s="182">
        <f>IF(($G$13="Farmer"),(COUNTIFS( '5. Database'!$O:$O, "farmer", '5. Database'!$VM:$VM,"yes")),((IF($G$13="Pastoralist",(COUNTIFS( '5. Database'!$O:$O, "pastoralist", '5. Database'!$VM:$VM,"yes")),(IF($G$13="Agropastoralist",(COUNTIFS( '5. Database'!$O:$O, "agropastoralist", '5. Database'!$VM:$VM,"yes")),(IF($G$13="All",(COUNTIF( '5. Database'!$VM:$VM,"yes"))))))))))</f>
        <v>5</v>
      </c>
      <c r="M160" s="183">
        <f t="shared" ref="M160:M165" si="24">K160/$Q$13</f>
        <v>2.4509803921568627E-2</v>
      </c>
      <c r="U160" s="8"/>
      <c r="Z160" s="33" t="s">
        <v>1814</v>
      </c>
      <c r="AA160" s="33"/>
      <c r="AB160" s="32"/>
      <c r="AC160" s="32"/>
      <c r="AD160" s="32"/>
      <c r="AE160" s="32"/>
      <c r="AG160" s="182">
        <f>COUNTIF('5. Database'!$BET:$BET,"both")</f>
        <v>216</v>
      </c>
      <c r="AI160" s="183">
        <f t="shared" ref="AI160:AI161" si="25">AG160/$Q$12</f>
        <v>0.5625</v>
      </c>
    </row>
    <row r="161" spans="1:35" ht="14.45" customHeight="1" x14ac:dyDescent="0.25">
      <c r="A161" s="8"/>
      <c r="D161" s="184"/>
      <c r="E161" s="185" t="s">
        <v>2505</v>
      </c>
      <c r="F161" s="32"/>
      <c r="G161" s="32"/>
      <c r="H161" s="32"/>
      <c r="I161" s="32"/>
      <c r="J161" s="12"/>
      <c r="K161" s="182">
        <f>IF(($G$13="Farmer"),(COUNTIFS( '5. Database'!$O:$O, "farmer", '5. Database'!$VO:$VO,"yes")),((IF($G$13="Pastoralist",(COUNTIFS( '5. Database'!$O:$O, "pastoralist", '5. Database'!$VO:$VO,"yes")),(IF($G$13="Agropastoralist",(COUNTIFS( '5. Database'!$O:$O, "agropastoralist", '5. Database'!$VO:$VO,"yes")),(IF($G$13="All",(COUNTIF( '5. Database'!$VO:$VO,"yes"))))))))))</f>
        <v>4</v>
      </c>
      <c r="M161" s="183">
        <f t="shared" si="24"/>
        <v>1.9607843137254902E-2</v>
      </c>
      <c r="U161" s="8"/>
      <c r="Z161" s="33" t="s">
        <v>1815</v>
      </c>
      <c r="AA161" s="33"/>
      <c r="AB161" s="32"/>
      <c r="AC161" s="32"/>
      <c r="AD161" s="32"/>
      <c r="AE161" s="32"/>
      <c r="AG161" s="182">
        <f>COUNTIF('5. Database'!$BET:$BET,"someone_else")</f>
        <v>3</v>
      </c>
      <c r="AI161" s="183">
        <f t="shared" si="25"/>
        <v>7.8125E-3</v>
      </c>
    </row>
    <row r="162" spans="1:35" ht="14.45" customHeight="1" x14ac:dyDescent="0.25">
      <c r="A162" s="8"/>
      <c r="D162" s="184"/>
      <c r="E162" s="185" t="s">
        <v>2506</v>
      </c>
      <c r="F162" s="32"/>
      <c r="G162" s="32"/>
      <c r="H162" s="32"/>
      <c r="I162" s="32"/>
      <c r="J162" s="12"/>
      <c r="K162" s="182">
        <f>IF(($G$13="Farmer"),(COUNTIFS( '5. Database'!$O:$O, "farmer", '5. Database'!$VQ:$VQ,"yes")),((IF($G$13="Pastoralist",(COUNTIFS( '5. Database'!$O:$O, "pastoralist", '5. Database'!$VQ:$VQ,"yes")),(IF($G$13="Agropastoralist",(COUNTIFS( '5. Database'!$O:$O, "agropastoralist", '5. Database'!$VQ:$VQ,"yes")),(IF($G$13="All",(COUNTIF( '5. Database'!$VQ:$VQ,"yes"))))))))))</f>
        <v>0</v>
      </c>
      <c r="M162" s="183">
        <f t="shared" si="24"/>
        <v>0</v>
      </c>
      <c r="U162" s="8"/>
      <c r="Z162" s="194" t="s">
        <v>1816</v>
      </c>
      <c r="AA162" s="33"/>
      <c r="AB162" s="32"/>
      <c r="AC162" s="32"/>
      <c r="AD162" s="32"/>
      <c r="AE162" s="32"/>
      <c r="AG162" s="182"/>
      <c r="AI162" s="183"/>
    </row>
    <row r="163" spans="1:35" ht="14.45" customHeight="1" x14ac:dyDescent="0.25">
      <c r="A163" s="8"/>
      <c r="D163" s="184"/>
      <c r="E163" s="185" t="s">
        <v>2507</v>
      </c>
      <c r="F163" s="32"/>
      <c r="G163" s="32"/>
      <c r="H163" s="32"/>
      <c r="I163" s="32"/>
      <c r="J163" s="12"/>
      <c r="K163" s="182">
        <f>IF(($G$13="Farmer"),(COUNTIFS( '5. Database'!$O:$O, "farmer", '5. Database'!$VS:$VS,"yes")),((IF($G$13="Pastoralist",(COUNTIFS( '5. Database'!$O:$O, "pastoralist", '5. Database'!$VS:$VS,"yes")),(IF($G$13="Agropastoralist",(COUNTIFS( '5. Database'!$O:$O, "agropastoralist", '5. Database'!$VS:$VS,"yes")),(IF($G$13="All",(COUNTIF( '5. Database'!$VS:$VS,"yes"))))))))))</f>
        <v>3</v>
      </c>
      <c r="M163" s="183">
        <f t="shared" si="24"/>
        <v>1.4705882352941176E-2</v>
      </c>
      <c r="U163" s="8"/>
      <c r="Z163" s="33" t="s">
        <v>1813</v>
      </c>
      <c r="AA163" s="33"/>
      <c r="AB163" s="32"/>
      <c r="AC163" s="32"/>
      <c r="AD163" s="32"/>
      <c r="AE163" s="32"/>
      <c r="AG163" s="193">
        <f t="array" ref="AG163">SUM(IF(('5. Database'!$BEV:$BEV="you")+('5. Database'!$BEV:$BEV="your_partner"),1,0))</f>
        <v>155</v>
      </c>
      <c r="AI163" s="183">
        <f>AG163/$Q$12</f>
        <v>0.40364583333333331</v>
      </c>
    </row>
    <row r="164" spans="1:35" ht="14.45" customHeight="1" x14ac:dyDescent="0.25">
      <c r="A164" s="8"/>
      <c r="D164" s="184"/>
      <c r="E164" s="185" t="s">
        <v>1514</v>
      </c>
      <c r="F164" s="32"/>
      <c r="G164" s="32"/>
      <c r="H164" s="32"/>
      <c r="I164" s="32"/>
      <c r="J164" s="12"/>
      <c r="K164" s="182">
        <f>IF(($G$13="Farmer"),(COUNTIFS( '5. Database'!$O:$O, "farmer", '5. Database'!$VV:$VV,"yes")),((IF($G$13="Pastoralist",(COUNTIFS( '5. Database'!$O:$O, "pastoralist", '5. Database'!$VV:$VV,"yes")),(IF($G$13="Agropastoralist",(COUNTIFS( '5. Database'!$O:$O, "agropastoralist", '5. Database'!$VV:$VV,"yes")),(IF($G$13="All",(COUNTIF( '5. Database'!$VV:$VV,"yes"))))))))))</f>
        <v>1</v>
      </c>
      <c r="M164" s="183">
        <f t="shared" si="24"/>
        <v>4.9019607843137254E-3</v>
      </c>
      <c r="U164" s="8"/>
      <c r="Z164" s="33" t="s">
        <v>1814</v>
      </c>
      <c r="AA164" s="33"/>
      <c r="AB164" s="32"/>
      <c r="AC164" s="32"/>
      <c r="AD164" s="32"/>
      <c r="AE164" s="32"/>
      <c r="AG164" s="182">
        <f>COUNTIF('5. Database'!$BEV:$BEV,"both")</f>
        <v>224</v>
      </c>
      <c r="AI164" s="183">
        <f t="shared" ref="AI164:AI165" si="26">AG164/$Q$12</f>
        <v>0.58333333333333337</v>
      </c>
    </row>
    <row r="165" spans="1:35" ht="14.45" customHeight="1" x14ac:dyDescent="0.25">
      <c r="A165" s="8"/>
      <c r="D165" s="184"/>
      <c r="E165" s="185" t="s">
        <v>2508</v>
      </c>
      <c r="F165" s="32"/>
      <c r="G165" s="32"/>
      <c r="H165" s="32"/>
      <c r="I165" s="32"/>
      <c r="J165" s="12"/>
      <c r="K165" s="182">
        <f>IF(($G$13="Farmer"),(COUNTIFS( '5. Database'!$O:$O, "farmer", '5. Database'!$VX:$VX,"yes")),((IF($G$13="Pastoralist",(COUNTIFS( '5. Database'!$O:$O, "pastoralist", '5. Database'!$VX:$VX,"yes")),(IF($G$13="Agropastoralist",(COUNTIFS( '5. Database'!$O:$O, "agropastoralist", '5. Database'!$VX:$VX,"yes")),(IF($G$13="All",(COUNTIF( '5. Database'!$VX:$VX,"yes"))))))))))</f>
        <v>156</v>
      </c>
      <c r="M165" s="183">
        <f t="shared" si="24"/>
        <v>0.76470588235294112</v>
      </c>
      <c r="U165" s="8"/>
      <c r="Z165" s="33" t="s">
        <v>1815</v>
      </c>
      <c r="AA165" s="33"/>
      <c r="AB165" s="32"/>
      <c r="AC165" s="32"/>
      <c r="AD165" s="32"/>
      <c r="AE165" s="32"/>
      <c r="AG165" s="182">
        <f>COUNTIF('5. Database'!$BEV:$BEV,"someone_else")</f>
        <v>3</v>
      </c>
      <c r="AI165" s="183">
        <f t="shared" si="26"/>
        <v>7.8125E-3</v>
      </c>
    </row>
    <row r="166" spans="1:35" ht="14.45" customHeight="1" x14ac:dyDescent="0.25">
      <c r="A166" s="8"/>
      <c r="K166" s="8"/>
      <c r="L166" s="8"/>
      <c r="M166" s="8"/>
      <c r="U166" s="8"/>
    </row>
    <row r="167" spans="1:35" x14ac:dyDescent="0.25">
      <c r="A167" s="8"/>
      <c r="D167" s="186"/>
      <c r="E167" s="186"/>
      <c r="U167" s="8"/>
    </row>
    <row r="168" spans="1:35" ht="23.45" customHeight="1" x14ac:dyDescent="0.25">
      <c r="A168" s="8"/>
      <c r="C168" s="52"/>
      <c r="D168" s="34" t="s">
        <v>1607</v>
      </c>
      <c r="E168" s="188"/>
      <c r="F168" s="188"/>
      <c r="G168" s="188"/>
      <c r="H168" s="188"/>
      <c r="I168" s="188"/>
      <c r="J168" s="188"/>
      <c r="K168" s="189"/>
      <c r="L168" s="189"/>
      <c r="M168" s="189"/>
      <c r="N168" s="188"/>
      <c r="O168" s="188"/>
      <c r="P168" s="188"/>
      <c r="Q168" s="188"/>
      <c r="R168" s="188"/>
      <c r="S168" s="188"/>
      <c r="T168" s="188"/>
      <c r="U168" s="188"/>
      <c r="V168" s="189"/>
      <c r="W168" s="188"/>
      <c r="X168" s="188"/>
      <c r="Y168" s="188"/>
      <c r="Z168" s="188"/>
      <c r="AA168" s="188"/>
      <c r="AB168" s="188"/>
      <c r="AC168" s="188"/>
      <c r="AD168" s="188"/>
      <c r="AE168" s="188"/>
      <c r="AF168" s="188"/>
      <c r="AG168" s="188"/>
      <c r="AH168" s="188"/>
      <c r="AI168" s="188"/>
    </row>
    <row r="169" spans="1:35" ht="14.45" customHeight="1" x14ac:dyDescent="0.25">
      <c r="A169" s="8"/>
      <c r="K169" s="123" t="s">
        <v>1479</v>
      </c>
      <c r="L169" s="123"/>
      <c r="M169" s="123" t="s">
        <v>1508</v>
      </c>
      <c r="U169" s="8"/>
      <c r="V169" s="123" t="s">
        <v>1479</v>
      </c>
      <c r="W169" s="123"/>
      <c r="X169" s="123" t="s">
        <v>1508</v>
      </c>
    </row>
    <row r="170" spans="1:35" ht="30" customHeight="1" x14ac:dyDescent="0.25">
      <c r="A170" s="8"/>
      <c r="D170" s="238" t="s">
        <v>2580</v>
      </c>
      <c r="E170" s="238"/>
      <c r="F170" s="238"/>
      <c r="G170" s="238"/>
      <c r="H170" s="238"/>
      <c r="I170" s="238"/>
      <c r="J170" s="238"/>
      <c r="K170" s="238"/>
      <c r="L170" s="238"/>
      <c r="M170" s="238"/>
      <c r="O170" s="239" t="s">
        <v>2581</v>
      </c>
      <c r="P170" s="239"/>
      <c r="Q170" s="239"/>
      <c r="R170" s="239"/>
      <c r="S170" s="239"/>
      <c r="T170" s="239"/>
      <c r="U170" s="239"/>
      <c r="V170" s="239"/>
      <c r="W170" s="239"/>
      <c r="X170" s="239"/>
    </row>
    <row r="171" spans="1:35" ht="14.45" customHeight="1" x14ac:dyDescent="0.25">
      <c r="A171" s="8"/>
      <c r="D171" s="71"/>
      <c r="E171" s="190" t="s">
        <v>1704</v>
      </c>
      <c r="F171" s="71"/>
      <c r="G171" s="71"/>
      <c r="H171" s="71"/>
      <c r="I171" s="71"/>
      <c r="J171" s="12"/>
      <c r="K171" s="64"/>
      <c r="M171" s="64"/>
      <c r="O171" s="71"/>
      <c r="P171" s="190" t="s">
        <v>1568</v>
      </c>
      <c r="Q171" s="190"/>
      <c r="R171" s="71"/>
      <c r="S171" s="71"/>
      <c r="T171" s="71"/>
      <c r="U171" s="12"/>
      <c r="V171" s="64">
        <f>COUNTIF('5. Database'!$ADJ:$ADJ,"yes")</f>
        <v>0</v>
      </c>
      <c r="W171" s="12"/>
      <c r="X171" s="191">
        <f>$V$171/$Q$12</f>
        <v>0</v>
      </c>
    </row>
    <row r="172" spans="1:35" ht="14.45" customHeight="1" x14ac:dyDescent="0.25">
      <c r="A172" s="8"/>
      <c r="D172" s="71"/>
      <c r="E172" s="190"/>
      <c r="F172" s="190" t="s">
        <v>1705</v>
      </c>
      <c r="G172" s="71"/>
      <c r="H172" s="71"/>
      <c r="I172" s="71"/>
      <c r="J172" s="12"/>
      <c r="K172" s="64">
        <f>COUNTIF('5. Database'!$ACV:$ACV,"dontknow")</f>
        <v>0</v>
      </c>
      <c r="M172" s="191">
        <f>$K$172/$Q$12</f>
        <v>0</v>
      </c>
      <c r="O172" s="71"/>
      <c r="P172" s="190" t="s">
        <v>1610</v>
      </c>
      <c r="Q172" s="190"/>
      <c r="R172" s="71"/>
      <c r="S172" s="71"/>
      <c r="T172" s="71"/>
      <c r="U172" s="12"/>
      <c r="V172" s="64">
        <f>COUNTIF('5. Database'!$ADJ:$ADJ,"no")</f>
        <v>0</v>
      </c>
      <c r="W172" s="12"/>
      <c r="X172" s="191">
        <f>$V$172/$Q$12</f>
        <v>0</v>
      </c>
    </row>
    <row r="173" spans="1:35" ht="14.45" customHeight="1" x14ac:dyDescent="0.25">
      <c r="A173" s="8"/>
      <c r="D173" s="71"/>
      <c r="E173" s="190"/>
      <c r="F173" s="190" t="s">
        <v>1610</v>
      </c>
      <c r="G173" s="71"/>
      <c r="H173" s="71"/>
      <c r="I173" s="71"/>
      <c r="J173" s="12"/>
      <c r="K173" s="64">
        <f>COUNTIF('5. Database'!$ACV:$ACV,"no")</f>
        <v>0</v>
      </c>
      <c r="M173" s="191">
        <f>$K$173/$Q$12</f>
        <v>0</v>
      </c>
      <c r="O173" s="71"/>
      <c r="P173" s="190" t="s">
        <v>1705</v>
      </c>
      <c r="Q173" s="190"/>
      <c r="R173" s="71"/>
      <c r="S173" s="71"/>
      <c r="T173" s="71"/>
      <c r="U173" s="12"/>
      <c r="V173" s="64">
        <f>COUNTIF('5. Database'!$ADJ:$ADJ,"dontknow")</f>
        <v>0</v>
      </c>
      <c r="W173" s="12"/>
      <c r="X173" s="191">
        <f>$V$173/$Q$12</f>
        <v>0</v>
      </c>
    </row>
    <row r="174" spans="1:35" ht="14.45" customHeight="1" x14ac:dyDescent="0.25">
      <c r="A174" s="8"/>
      <c r="D174" s="71"/>
      <c r="E174" s="190"/>
      <c r="F174" s="190" t="s">
        <v>2527</v>
      </c>
      <c r="G174" s="71"/>
      <c r="H174" s="71"/>
      <c r="I174" s="71"/>
      <c r="J174" s="12"/>
      <c r="K174" s="64">
        <f>($Q$12-K172-K173-K175)</f>
        <v>384</v>
      </c>
      <c r="M174" s="191">
        <f>$K$174/$Q$12</f>
        <v>1</v>
      </c>
      <c r="O174" s="71"/>
      <c r="P174" s="190" t="s">
        <v>1710</v>
      </c>
      <c r="Q174" s="190"/>
      <c r="R174" s="71"/>
      <c r="S174" s="71"/>
      <c r="T174" s="71"/>
      <c r="U174" s="12"/>
      <c r="V174" s="64">
        <f>$Q$12-V171-V172-V173</f>
        <v>384</v>
      </c>
      <c r="W174" s="12"/>
      <c r="X174" s="191">
        <f>$V$174/$Q$12</f>
        <v>1</v>
      </c>
    </row>
    <row r="175" spans="1:35" ht="14.45" customHeight="1" x14ac:dyDescent="0.25">
      <c r="A175" s="8"/>
      <c r="D175" s="71"/>
      <c r="E175" s="190"/>
      <c r="F175" s="190" t="s">
        <v>1568</v>
      </c>
      <c r="G175" s="71"/>
      <c r="H175" s="71"/>
      <c r="I175" s="71"/>
      <c r="J175" s="12"/>
      <c r="K175" s="64">
        <f>COUNTIF('5. Database'!$ACV:$ACV,"yes")</f>
        <v>0</v>
      </c>
      <c r="M175" s="191">
        <f>$K$175/$Q$12</f>
        <v>0</v>
      </c>
      <c r="U175" s="8"/>
      <c r="V175" s="8"/>
    </row>
    <row r="176" spans="1:35" x14ac:dyDescent="0.25">
      <c r="D176" s="71" t="s">
        <v>2525</v>
      </c>
      <c r="E176" s="190"/>
      <c r="F176" s="190"/>
      <c r="G176" s="71"/>
      <c r="H176" s="71"/>
      <c r="I176" s="71"/>
      <c r="J176" s="12"/>
      <c r="K176" s="64"/>
      <c r="M176" s="191"/>
      <c r="U176" s="8"/>
      <c r="V176" s="8"/>
    </row>
    <row r="177" spans="4:21" x14ac:dyDescent="0.25">
      <c r="D177" s="71"/>
      <c r="E177" s="71"/>
      <c r="F177" s="190" t="s">
        <v>1706</v>
      </c>
      <c r="G177" s="71"/>
      <c r="H177" s="71"/>
      <c r="I177" s="71"/>
      <c r="K177" s="64">
        <f>COUNTIF('5. Database'!$ACX:$ACX,"TRUE")</f>
        <v>0</v>
      </c>
      <c r="L177" s="8"/>
      <c r="M177" s="191">
        <f>$K$177/$Q$12</f>
        <v>0</v>
      </c>
      <c r="U177" s="8"/>
    </row>
    <row r="178" spans="4:21" x14ac:dyDescent="0.25">
      <c r="D178" s="71"/>
      <c r="E178" s="71"/>
      <c r="F178" s="190" t="s">
        <v>1707</v>
      </c>
      <c r="G178" s="71"/>
      <c r="H178" s="71"/>
      <c r="I178" s="71"/>
      <c r="K178" s="64">
        <f>COUNTIF('5. Database'!$ACY:$ACY,"TRUE")</f>
        <v>0</v>
      </c>
      <c r="L178" s="8"/>
      <c r="M178" s="191">
        <f>$K$178/$Q$12</f>
        <v>0</v>
      </c>
      <c r="R178" s="192"/>
      <c r="U178" s="8"/>
    </row>
    <row r="179" spans="4:21" x14ac:dyDescent="0.25">
      <c r="D179" s="71"/>
      <c r="E179" s="71"/>
      <c r="F179" s="190" t="s">
        <v>1708</v>
      </c>
      <c r="G179" s="71"/>
      <c r="H179" s="71"/>
      <c r="I179" s="71"/>
      <c r="K179" s="64">
        <f>COUNTIF('5. Database'!$ACZ:$ACZ,"TRUE")</f>
        <v>0</v>
      </c>
      <c r="L179" s="8"/>
      <c r="M179" s="191">
        <f>$K$179/$Q$12</f>
        <v>0</v>
      </c>
      <c r="R179" s="192"/>
      <c r="U179" s="8"/>
    </row>
    <row r="180" spans="4:21" x14ac:dyDescent="0.25">
      <c r="D180" s="71"/>
      <c r="E180" s="71"/>
      <c r="F180" s="190" t="s">
        <v>1709</v>
      </c>
      <c r="G180" s="190"/>
      <c r="H180" s="71"/>
      <c r="I180" s="71"/>
      <c r="K180" s="64">
        <f>COUNTIF('5. Database'!$ADA:$ADA,"TRUE")</f>
        <v>0</v>
      </c>
      <c r="L180" s="8"/>
      <c r="M180" s="191">
        <f>$K$180/$Q$12</f>
        <v>0</v>
      </c>
      <c r="R180" s="192"/>
      <c r="U180" s="8"/>
    </row>
    <row r="181" spans="4:21" x14ac:dyDescent="0.25">
      <c r="D181" s="71"/>
      <c r="E181" s="71"/>
      <c r="F181" s="190" t="s">
        <v>1693</v>
      </c>
      <c r="G181" s="190"/>
      <c r="H181" s="71"/>
      <c r="I181" s="71"/>
      <c r="K181" s="64">
        <f>COUNTIF('5. Database'!$ADB:$ADB,"TRUE")</f>
        <v>0</v>
      </c>
      <c r="L181" s="8"/>
      <c r="M181" s="191">
        <f>$K$181/$Q$12</f>
        <v>0</v>
      </c>
      <c r="R181" s="192"/>
      <c r="U181" s="8"/>
    </row>
    <row r="182" spans="4:21" x14ac:dyDescent="0.25">
      <c r="K182" s="8"/>
      <c r="L182" s="8"/>
      <c r="M182" s="8"/>
      <c r="R182" s="192"/>
      <c r="U182" s="8"/>
    </row>
    <row r="183" spans="4:21" x14ac:dyDescent="0.25">
      <c r="K183" s="8"/>
      <c r="L183" s="8"/>
      <c r="M183" s="8"/>
      <c r="R183" s="192"/>
    </row>
    <row r="184" spans="4:21" x14ac:dyDescent="0.25">
      <c r="K184" s="8"/>
      <c r="L184" s="8"/>
      <c r="M184" s="8"/>
      <c r="R184" s="192"/>
    </row>
    <row r="185" spans="4:21" x14ac:dyDescent="0.25">
      <c r="K185" s="8"/>
      <c r="L185" s="8"/>
      <c r="M185" s="8"/>
      <c r="R185" s="192"/>
    </row>
    <row r="186" spans="4:21" x14ac:dyDescent="0.25">
      <c r="K186" s="8"/>
      <c r="L186" s="8"/>
      <c r="M186" s="8"/>
    </row>
    <row r="187" spans="4:21" x14ac:dyDescent="0.25">
      <c r="J187" s="12"/>
    </row>
    <row r="188" spans="4:21" x14ac:dyDescent="0.25">
      <c r="J188" s="12"/>
    </row>
    <row r="189" spans="4:21" x14ac:dyDescent="0.25">
      <c r="J189" s="12"/>
    </row>
    <row r="190" spans="4:21" x14ac:dyDescent="0.25">
      <c r="J190" s="12"/>
    </row>
  </sheetData>
  <mergeCells count="12">
    <mergeCell ref="AA38:AE38"/>
    <mergeCell ref="K12:P12"/>
    <mergeCell ref="K13:P13"/>
    <mergeCell ref="K14:P14"/>
    <mergeCell ref="Z51:AC51"/>
    <mergeCell ref="D170:M170"/>
    <mergeCell ref="O170:X170"/>
    <mergeCell ref="Z62:AC62"/>
    <mergeCell ref="E72:I72"/>
    <mergeCell ref="AA48:AE48"/>
    <mergeCell ref="AA49:AE49"/>
    <mergeCell ref="Z61:AC61"/>
  </mergeCells>
  <dataValidations count="1">
    <dataValidation type="list" allowBlank="1" showInputMessage="1" showErrorMessage="1" sqref="G13">
      <formula1>Pracice</formula1>
    </dataValidation>
  </dataValidations>
  <pageMargins left="0.25833333333333336" right="0.17499999999999999" top="0.75" bottom="0.75" header="0.3" footer="0.3"/>
  <pageSetup paperSize="9" scale="55" orientation="portrait" r:id="rId1"/>
  <colBreaks count="1" manualBreakCount="1">
    <brk id="26" max="1048575" man="1"/>
  </colBreaks>
  <ignoredErrors>
    <ignoredError sqref="V30 V32 X30 X32"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D1:AA179"/>
  <sheetViews>
    <sheetView showGridLines="0" topLeftCell="A178" zoomScaleNormal="100" zoomScaleSheetLayoutView="55" workbookViewId="0">
      <selection activeCell="W23" sqref="W23"/>
    </sheetView>
  </sheetViews>
  <sheetFormatPr defaultColWidth="8.85546875" defaultRowHeight="15" x14ac:dyDescent="0.25"/>
  <cols>
    <col min="1" max="1" width="5.7109375" style="2" customWidth="1"/>
    <col min="2" max="16384" width="8.85546875" style="2"/>
  </cols>
  <sheetData>
    <row r="1" spans="4:27" s="1" customFormat="1" x14ac:dyDescent="0.25"/>
    <row r="2" spans="4:27" s="1" customFormat="1" ht="14.45" customHeight="1" x14ac:dyDescent="0.25"/>
    <row r="3" spans="4:27" s="1" customFormat="1" x14ac:dyDescent="0.25"/>
    <row r="4" spans="4:27" s="1" customFormat="1" x14ac:dyDescent="0.25"/>
    <row r="5" spans="4:27" s="1" customFormat="1" x14ac:dyDescent="0.25"/>
    <row r="6" spans="4:27" s="1" customFormat="1" x14ac:dyDescent="0.25"/>
    <row r="7" spans="4:27" s="1" customFormat="1" x14ac:dyDescent="0.25"/>
    <row r="8" spans="4:27" s="1" customFormat="1" x14ac:dyDescent="0.25"/>
    <row r="9" spans="4:27" s="1" customFormat="1" x14ac:dyDescent="0.25"/>
    <row r="10" spans="4:27" s="1" customFormat="1" x14ac:dyDescent="0.25"/>
    <row r="13" spans="4:27" ht="24" customHeight="1" x14ac:dyDescent="0.3">
      <c r="D13" s="97" t="s">
        <v>1676</v>
      </c>
      <c r="E13" s="97"/>
      <c r="F13" s="98"/>
      <c r="G13" s="98"/>
      <c r="H13" s="98"/>
      <c r="I13" s="98"/>
      <c r="J13" s="98"/>
      <c r="K13" s="99"/>
      <c r="L13" s="99"/>
      <c r="M13" s="99"/>
      <c r="N13" s="98"/>
      <c r="O13" s="98"/>
      <c r="P13" s="98"/>
      <c r="Q13" s="98"/>
      <c r="R13" s="98"/>
      <c r="S13" s="98"/>
      <c r="T13" s="98"/>
      <c r="U13" s="98"/>
      <c r="V13" s="99"/>
      <c r="W13" s="98"/>
      <c r="X13" s="98"/>
      <c r="Y13" s="98"/>
      <c r="Z13" s="98"/>
      <c r="AA13" s="98"/>
    </row>
    <row r="33" spans="4:27" ht="25.15" customHeight="1" x14ac:dyDescent="0.25">
      <c r="D33" s="95" t="s">
        <v>1670</v>
      </c>
      <c r="E33" s="18"/>
      <c r="F33" s="19"/>
      <c r="G33" s="19"/>
      <c r="H33" s="19"/>
      <c r="I33" s="19"/>
      <c r="J33" s="19"/>
      <c r="K33" s="20"/>
      <c r="L33" s="20"/>
      <c r="M33" s="20"/>
      <c r="N33" s="19"/>
      <c r="O33" s="19"/>
      <c r="P33" s="19"/>
      <c r="Q33" s="19"/>
      <c r="R33" s="19"/>
      <c r="S33" s="19"/>
      <c r="T33" s="19"/>
      <c r="U33" s="19"/>
      <c r="V33" s="20"/>
      <c r="W33" s="19"/>
      <c r="X33" s="19"/>
      <c r="Y33" s="19"/>
      <c r="Z33" s="19"/>
      <c r="AA33" s="19"/>
    </row>
    <row r="39" spans="4:27" ht="14.45" customHeight="1" x14ac:dyDescent="0.25"/>
    <row r="40" spans="4:27" ht="14.45" customHeight="1" x14ac:dyDescent="0.25"/>
    <row r="41" spans="4:27" ht="14.45" customHeight="1" x14ac:dyDescent="0.25"/>
    <row r="52" spans="4:27" ht="26.45" customHeight="1" x14ac:dyDescent="0.25">
      <c r="D52" s="96" t="s">
        <v>1671</v>
      </c>
      <c r="E52" s="25"/>
      <c r="F52" s="25"/>
      <c r="G52" s="25"/>
      <c r="H52" s="25"/>
      <c r="I52" s="25"/>
      <c r="J52" s="25"/>
      <c r="K52" s="25"/>
      <c r="L52" s="25"/>
      <c r="M52" s="26"/>
      <c r="N52" s="26"/>
      <c r="O52" s="26"/>
      <c r="P52" s="25"/>
      <c r="Q52" s="25"/>
      <c r="R52" s="25"/>
      <c r="S52" s="25"/>
      <c r="T52" s="25"/>
      <c r="U52" s="25"/>
      <c r="V52" s="26"/>
      <c r="W52" s="25"/>
      <c r="X52" s="25"/>
      <c r="Y52" s="25"/>
      <c r="Z52" s="25"/>
      <c r="AA52" s="25"/>
    </row>
    <row r="71" spans="4:27" ht="6.6" customHeight="1" x14ac:dyDescent="0.25"/>
    <row r="72" spans="4:27" ht="25.15" customHeight="1" x14ac:dyDescent="0.25">
      <c r="D72" s="30" t="s">
        <v>1589</v>
      </c>
      <c r="E72" s="27"/>
      <c r="F72" s="27"/>
      <c r="G72" s="27"/>
      <c r="H72" s="27"/>
      <c r="I72" s="27"/>
      <c r="J72" s="27"/>
      <c r="K72" s="28"/>
      <c r="L72" s="28"/>
      <c r="M72" s="28"/>
      <c r="N72" s="27"/>
      <c r="O72" s="28"/>
      <c r="P72" s="27"/>
      <c r="Q72" s="29"/>
      <c r="R72" s="27"/>
      <c r="S72" s="27"/>
      <c r="T72" s="27"/>
      <c r="U72" s="27"/>
      <c r="V72" s="28"/>
      <c r="W72" s="27"/>
      <c r="X72" s="27"/>
      <c r="Y72" s="27"/>
      <c r="Z72" s="27"/>
      <c r="AA72" s="27"/>
    </row>
    <row r="125" spans="4:27" ht="30" customHeight="1" x14ac:dyDescent="0.25">
      <c r="D125" s="100" t="s">
        <v>1593</v>
      </c>
      <c r="E125" s="101"/>
      <c r="F125" s="102"/>
      <c r="G125" s="103"/>
      <c r="H125" s="103"/>
      <c r="I125" s="103"/>
      <c r="J125" s="103"/>
      <c r="K125" s="104"/>
      <c r="L125" s="104"/>
      <c r="M125" s="104"/>
      <c r="N125" s="103"/>
      <c r="O125" s="103"/>
      <c r="P125" s="103"/>
      <c r="Q125" s="103"/>
      <c r="R125" s="103"/>
      <c r="S125" s="103"/>
      <c r="T125" s="103"/>
      <c r="U125" s="103"/>
      <c r="V125" s="104"/>
      <c r="W125" s="103"/>
      <c r="X125" s="103"/>
      <c r="Y125" s="103"/>
      <c r="Z125" s="103"/>
      <c r="AA125" s="103"/>
    </row>
    <row r="179" spans="4:27" ht="25.15" customHeight="1" x14ac:dyDescent="0.25">
      <c r="D179" s="34" t="s">
        <v>1607</v>
      </c>
      <c r="E179" s="15"/>
      <c r="F179" s="15"/>
      <c r="G179" s="15"/>
      <c r="H179" s="15"/>
      <c r="I179" s="15"/>
      <c r="J179" s="15"/>
      <c r="K179" s="16"/>
      <c r="L179" s="16"/>
      <c r="M179" s="16"/>
      <c r="N179" s="15"/>
      <c r="O179" s="15"/>
      <c r="P179" s="15"/>
      <c r="Q179" s="15"/>
      <c r="R179" s="15"/>
      <c r="S179" s="15"/>
      <c r="T179" s="15"/>
      <c r="U179" s="15"/>
      <c r="V179" s="16"/>
      <c r="W179" s="15"/>
      <c r="X179" s="15"/>
      <c r="Y179" s="15"/>
      <c r="Z179" s="15"/>
      <c r="AA179" s="15"/>
    </row>
  </sheetData>
  <pageMargins left="0.7" right="0.7" top="0.75" bottom="0.75" header="0.3" footer="0.3"/>
  <colBreaks count="1" manualBreakCount="1">
    <brk id="10" max="191" man="1"/>
  </colBreak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36"/>
  <sheetViews>
    <sheetView zoomScale="85" zoomScaleNormal="85" workbookViewId="0">
      <pane ySplit="17" topLeftCell="A69" activePane="bottomLeft" state="frozen"/>
      <selection pane="bottomLeft" activeCell="N81" sqref="N81"/>
    </sheetView>
  </sheetViews>
  <sheetFormatPr defaultColWidth="8.85546875" defaultRowHeight="15" x14ac:dyDescent="0.25"/>
  <cols>
    <col min="1" max="1" width="8.85546875" style="7"/>
    <col min="2" max="2" width="5.7109375" style="2" customWidth="1"/>
    <col min="3" max="3" width="5.7109375" style="11" customWidth="1"/>
    <col min="4" max="4" width="10.7109375" style="7" customWidth="1"/>
    <col min="5" max="5" width="17.7109375" style="7" customWidth="1"/>
    <col min="6" max="6" width="17.85546875" style="7" customWidth="1"/>
    <col min="7" max="7" width="13.7109375" style="7" customWidth="1"/>
    <col min="8" max="8" width="18.5703125" style="7" customWidth="1"/>
    <col min="9" max="9" width="20.7109375" style="7" customWidth="1"/>
    <col min="10" max="10" width="19.85546875" style="7" customWidth="1"/>
    <col min="11" max="11" width="14.42578125" style="7" customWidth="1"/>
    <col min="12" max="12" width="16.140625" style="7" customWidth="1"/>
    <col min="13" max="18" width="8.85546875" style="7"/>
    <col min="19" max="19" width="8.85546875" style="2"/>
    <col min="20" max="16384" width="8.85546875" style="7"/>
  </cols>
  <sheetData>
    <row r="1" spans="2:19" s="6" customFormat="1" x14ac:dyDescent="0.25">
      <c r="C1" s="220"/>
    </row>
    <row r="2" spans="2:19" s="6" customFormat="1" ht="14.45" customHeight="1" x14ac:dyDescent="0.25">
      <c r="C2" s="220"/>
    </row>
    <row r="3" spans="2:19" s="6" customFormat="1" x14ac:dyDescent="0.25">
      <c r="C3" s="220"/>
    </row>
    <row r="4" spans="2:19" s="6" customFormat="1" x14ac:dyDescent="0.25">
      <c r="C4" s="220"/>
    </row>
    <row r="5" spans="2:19" s="6" customFormat="1" x14ac:dyDescent="0.25">
      <c r="C5" s="220"/>
    </row>
    <row r="6" spans="2:19" s="6" customFormat="1" x14ac:dyDescent="0.25">
      <c r="C6" s="220"/>
    </row>
    <row r="7" spans="2:19" s="6" customFormat="1" x14ac:dyDescent="0.25">
      <c r="C7" s="220"/>
    </row>
    <row r="8" spans="2:19" s="6" customFormat="1" x14ac:dyDescent="0.25">
      <c r="C8" s="220"/>
    </row>
    <row r="9" spans="2:19" s="6" customFormat="1" x14ac:dyDescent="0.25">
      <c r="C9" s="220"/>
    </row>
    <row r="10" spans="2:19" s="6" customFormat="1" x14ac:dyDescent="0.25">
      <c r="C10" s="220"/>
    </row>
    <row r="11" spans="2:19" ht="9" customHeight="1" x14ac:dyDescent="0.25"/>
    <row r="12" spans="2:19" x14ac:dyDescent="0.25">
      <c r="B12" s="7"/>
      <c r="C12" s="106"/>
      <c r="D12" s="248" t="s">
        <v>1628</v>
      </c>
      <c r="E12" s="248"/>
      <c r="F12" s="106" t="s">
        <v>1618</v>
      </c>
      <c r="G12" s="4"/>
      <c r="H12" s="4" t="s">
        <v>1476</v>
      </c>
      <c r="I12" s="5"/>
      <c r="J12" s="106">
        <f>IF(($F$12="Farmer"),(COUNTIF('5. Database'!$O:$O,"farmer")),((IF($F$12="Pastoralist",(COUNTIF('5. Database'!$O:$O,"pastoralist")),(IF($F$12="Agropastoralist",(COUNTIF('5. Database'!$O:$O,"agropastoralist")),(IF($F$12="All",COUNTA('5. Database'!$O:$O)-2))))))))</f>
        <v>384</v>
      </c>
      <c r="K12" s="4"/>
      <c r="L12" s="4"/>
      <c r="S12" s="7"/>
    </row>
    <row r="13" spans="2:19" ht="9" customHeight="1" x14ac:dyDescent="0.25">
      <c r="B13" s="7"/>
      <c r="C13" s="106"/>
      <c r="D13" s="4"/>
      <c r="E13" s="4"/>
      <c r="F13" s="4"/>
      <c r="G13" s="4"/>
      <c r="H13" s="4"/>
      <c r="I13" s="5"/>
      <c r="J13" s="4"/>
      <c r="K13" s="4"/>
      <c r="L13" s="4"/>
      <c r="S13" s="7"/>
    </row>
    <row r="14" spans="2:19" ht="3.75" customHeight="1" x14ac:dyDescent="0.25"/>
    <row r="15" spans="2:19" ht="18.600000000000001" customHeight="1" x14ac:dyDescent="0.35">
      <c r="B15" s="7"/>
      <c r="C15" s="230" t="s">
        <v>1477</v>
      </c>
      <c r="D15" s="37"/>
      <c r="E15" s="37"/>
      <c r="F15" s="37"/>
      <c r="G15" s="37"/>
      <c r="H15" s="37"/>
      <c r="I15" s="37"/>
      <c r="J15" s="231" t="s">
        <v>2539</v>
      </c>
      <c r="K15" s="37"/>
      <c r="S15" s="7"/>
    </row>
    <row r="16" spans="2:19" ht="7.15" customHeight="1" x14ac:dyDescent="0.25">
      <c r="B16" s="7"/>
      <c r="S16" s="7"/>
    </row>
    <row r="17" spans="2:19" ht="42" customHeight="1" x14ac:dyDescent="0.25">
      <c r="B17" s="7"/>
      <c r="C17" s="221"/>
      <c r="F17" s="72" t="s">
        <v>1480</v>
      </c>
      <c r="G17" s="72" t="s">
        <v>1482</v>
      </c>
      <c r="H17" s="72" t="s">
        <v>1481</v>
      </c>
      <c r="I17" s="72" t="s">
        <v>1504</v>
      </c>
      <c r="J17" s="72" t="s">
        <v>1619</v>
      </c>
      <c r="K17" s="72" t="s">
        <v>1615</v>
      </c>
      <c r="L17" s="2"/>
      <c r="S17" s="7"/>
    </row>
    <row r="18" spans="2:19" ht="6.6" customHeight="1" x14ac:dyDescent="0.25">
      <c r="B18" s="7"/>
      <c r="C18" s="221"/>
      <c r="S18" s="7"/>
    </row>
    <row r="19" spans="2:19" ht="21" customHeight="1" x14ac:dyDescent="0.25">
      <c r="B19" s="7"/>
      <c r="C19" s="229" t="s">
        <v>1478</v>
      </c>
      <c r="D19" s="19"/>
      <c r="E19" s="19"/>
      <c r="F19" s="19"/>
      <c r="G19" s="19"/>
      <c r="H19" s="19"/>
      <c r="I19" s="19"/>
      <c r="J19" s="19"/>
      <c r="K19" s="19"/>
      <c r="S19" s="7"/>
    </row>
    <row r="20" spans="2:19" s="8" customFormat="1" x14ac:dyDescent="0.25">
      <c r="C20" s="219" t="s">
        <v>2537</v>
      </c>
      <c r="D20" s="247" t="s">
        <v>1826</v>
      </c>
      <c r="E20" s="247"/>
      <c r="F20" s="107">
        <f>IF(($F$12="Farmer"),(AVERAGEIF('5. Database'!$O:$O,"farmer",'5. Database'!$Q:$Q)),((IF($F$12="Pastoralist",(AVERAGEIF('5. Database'!$O:$O,"pastoralist",'5. Database'!$Q:$Q)),(IF($F$12="Agroastoralist",(AVERAGEIF('5. Database'!$O:$O,"agropastoralist",'5. Database'!$Q:$Q)),(IF($F$12="All",AVERAGE('5. Database'!$Q:$Q)))))))))</f>
        <v>6.3898437499999945</v>
      </c>
      <c r="G20" s="80">
        <f>IF(($F$12="Farmer"),(AVERAGEIF('5. Database'!$O:$O,"farmer",'5. Database'!$R:$R)),((IF($F$12="Pastoralist",(AVERAGEIF('5. Database'!$O:$O,"pastoralist",'5. Database'!$R:$R)),(IF($F$12="Agroastoralist",(AVERAGEIF('5. Database'!$O:$O,"agropastoralist",'5. Database'!$R:$R)),(IF($F$12="All",AVERAGE('5. Database'!$R:$R)))))))))</f>
        <v>7.272135416666667</v>
      </c>
      <c r="H20" s="107">
        <f>IF(($F$12="Farmer"),(AVERAGEIF('5. Database'!$O:$O,"farmer",'5. Database'!$S:$S)),((IF($F$12="Pastoralist",(AVERAGEIF('5. Database'!$O:$O,"pastoralist",'5. Database'!$S:$S)),(IF($F$12="Agroastoralist",(AVERAGEIF('5. Database'!$O:$O,"agropastoralist",'5. Database'!$S:$S)),(IF($F$12="All",AVERAGE('5. Database'!$S:$S)))))))))</f>
        <v>1.6276041666666667</v>
      </c>
      <c r="I20" s="80">
        <f>IF(($F$12="Farmer"),(AVERAGEIF('5. Database'!$O:$O,"farmer",'5. Database'!$T:$T)),((IF($F$12="Pastoralist",(AVERAGEIF('5. Database'!$O:$O,"pastoralist",'5. Database'!$T:$T)),(IF($F$12="Agroastoralist",(AVERAGEIF('5. Database'!$O:$O,"agropastoralist",'5. Database'!$T:$T)),(IF($F$12="All",AVERAGE('5. Database'!$T:$T)))))))))</f>
        <v>15.289583333333246</v>
      </c>
      <c r="J20" s="61" t="str">
        <f t="shared" ref="J20:J37" si="0">IF(I20&lt;11,"Low",IF(AND(I20&gt;10,I20&lt;21),"Moderate","High"))</f>
        <v>Moderate</v>
      </c>
      <c r="K20" s="81" t="s">
        <v>1616</v>
      </c>
      <c r="L20" s="201">
        <v>5</v>
      </c>
      <c r="M20" s="201">
        <v>15</v>
      </c>
      <c r="N20" s="201">
        <v>25</v>
      </c>
    </row>
    <row r="21" spans="2:19" s="8" customFormat="1" ht="14.45" customHeight="1" x14ac:dyDescent="0.25">
      <c r="C21" s="219" t="s">
        <v>2537</v>
      </c>
      <c r="D21" s="247" t="s">
        <v>1827</v>
      </c>
      <c r="E21" s="247"/>
      <c r="F21" s="60">
        <f>IF(($F$12="Farmer"),(AVERAGEIF('5. Database'!$O:$O,"farmer",'5. Database'!$BY:$BY)),((IF($F$12="Pastoralist",(AVERAGEIF('5. Database'!$O:$O,"pastoralist",'5. Database'!$BY:$BY)),(IF($F$12="Agroastoralist",(AVERAGEIF('5. Database'!$O:$O,"agropastoralist",'5. Database'!$BY:$BY)),(IF($F$12="All",AVERAGE('5. Database'!$BY:$BY)))))))))</f>
        <v>6.811197916666667</v>
      </c>
      <c r="G21" s="80">
        <f>IF(($F$12="Farmer"),(AVERAGEIF('5. Database'!$O:$O,"farmer",'5. Database'!$BZ:$BZ)),((IF($F$12="Pastoralist",(AVERAGEIF('5. Database'!$O:$O,"pastoralist",'5. Database'!$BZ:$BZ)),(IF($F$12="Agroastoralist",(AVERAGEIF('5. Database'!$O:$O,"agropastoralist",'5. Database'!$BZ:$BZ)),(IF($F$12="All",AVERAGE('5. Database'!$BZ:$BZ)))))))))</f>
        <v>4.53125</v>
      </c>
      <c r="H21" s="60">
        <f>IF(($F$12="Farmer"),(AVERAGEIF('5. Database'!$O:$O,"farmer",'5. Database'!$CA:$CA)),((IF($F$12="Pastoralist",(AVERAGEIF('5. Database'!$O:$O,"pastoralist",'5. Database'!$CA:$CA)),(IF($F$12="Agroastoralist",(AVERAGEIF('5. Database'!$O:$O,"agropastoralist",'5. Database'!$CA:$CA)),(IF($F$12="All",AVERAGE('5. Database'!$CA:$CA)))))))))</f>
        <v>1.6796875</v>
      </c>
      <c r="I21" s="80">
        <f>IF(($F$12="Farmer"),(AVERAGEIF('5. Database'!$O:$O,"farmer",'5. Database'!$CB:$CB)),((IF($F$12="Pastoralist",(AVERAGEIF('5. Database'!$O:$O,"pastoralist",'5. Database'!$CB:$CB)),(IF($F$12="Agroastoralist",(AVERAGEIF('5. Database'!$O:$O,"agropastoralist",'5. Database'!$CB:$CB)),(IF($F$12="All",AVERAGE('5. Database'!$CB:$CB)))))))))</f>
        <v>13.022135416666666</v>
      </c>
      <c r="J21" s="61" t="str">
        <f t="shared" si="0"/>
        <v>Moderate</v>
      </c>
      <c r="K21" s="81" t="s">
        <v>1617</v>
      </c>
      <c r="L21" s="201">
        <v>5</v>
      </c>
      <c r="M21" s="201">
        <v>15</v>
      </c>
      <c r="N21" s="201">
        <v>25</v>
      </c>
    </row>
    <row r="22" spans="2:19" s="8" customFormat="1" ht="14.45" customHeight="1" x14ac:dyDescent="0.25">
      <c r="C22" s="219" t="s">
        <v>2537</v>
      </c>
      <c r="D22" s="247" t="s">
        <v>1828</v>
      </c>
      <c r="E22" s="247"/>
      <c r="F22" s="60" t="e">
        <f>IF(($F$12="Farmer"),(AVERAGEIF('5. Database'!$O:$O,"farmer",'5. Database'!$EK:$EK)),((IF($F$12="Pastoralist",(AVERAGEIF('5. Database'!$O:$O,"pastoralist",'5. Database'!$EK:$EK)),(IF($F$12="Agroastoralist",(AVERAGEIF('5. Database'!$O:$O,"agropastoralist",'5. Database'!$EK:$EK)),(IF($F$12="All",AVERAGE('5. Database'!$EK:$EK)))))))))</f>
        <v>#DIV/0!</v>
      </c>
      <c r="G22" s="80" t="e">
        <f>IF(($F$12="Farmer"),(AVERAGEIF('5. Database'!$O:$O,"farmer",'5. Database'!$EL:$EL)),((IF($F$12="Pastoralist",(AVERAGEIF('5. Database'!$O:$O,"pastoralist",'5. Database'!$EL:$EL)),(IF($F$12="Agroastoralist",(AVERAGEIF('5. Database'!$O:$O,"agropastoralist",'5. Database'!$EL:$EL)),(IF($F$12="All",AVERAGE('5. Database'!$EL:$EL)))))))))</f>
        <v>#DIV/0!</v>
      </c>
      <c r="H22" s="60" t="e">
        <f>IF(($F$12="Farmer"),(AVERAGEIF('5. Database'!$O:$O,"farmer",'5. Database'!$EM:$EM)),((IF($F$12="Pastoralist",(AVERAGEIF('5. Database'!$O:$O,"pastoralist",'5. Database'!$EM:$EM)),(IF($F$12="Agroastoralist",(AVERAGEIF('5. Database'!$O:$O,"agropastoralist",'5. Database'!$EM:$EM)),(IF($F$12="All",AVERAGE('5. Database'!$EM:$EM)))))))))</f>
        <v>#DIV/0!</v>
      </c>
      <c r="I22" s="80">
        <f>IF(($F$12="Farmer"),(AVERAGEIF('5. Database'!$O:$O,"farmer",'5. Database'!$EN:$EN)),((IF($F$12="Pastoralist",(AVERAGEIF('5. Database'!$O:$O,"pastoralist",'5. Database'!$EN:$EN)),(IF($F$12="Agroastoralist",(AVERAGEIF('5. Database'!$O:$O,"agropastoralist",'5. Database'!$EN:$EN)),(IF($F$12="All",AVERAGE('5. Database'!$EN:$EN)))))))))</f>
        <v>0</v>
      </c>
      <c r="J22" s="61" t="str">
        <f t="shared" si="0"/>
        <v>Low</v>
      </c>
      <c r="K22" s="81" t="s">
        <v>1617</v>
      </c>
      <c r="L22" s="201">
        <v>5</v>
      </c>
      <c r="M22" s="201">
        <v>15</v>
      </c>
      <c r="N22" s="201">
        <v>25</v>
      </c>
    </row>
    <row r="23" spans="2:19" s="8" customFormat="1" ht="14.45" customHeight="1" x14ac:dyDescent="0.25">
      <c r="C23" s="219" t="s">
        <v>2537</v>
      </c>
      <c r="D23" s="247" t="s">
        <v>1534</v>
      </c>
      <c r="E23" s="247"/>
      <c r="F23" s="60">
        <f>IF(($F$12="Farmer"),(AVERAGEIF('5. Database'!$O:$O,"farmer",'5. Database'!$FL:$FL)),((IF($F$12="Pastoralist",(AVERAGEIF('5. Database'!$O:$O,"pastoralist",'5. Database'!$FL:$FL)),(IF($F$12="Agroastoralist",(AVERAGEIF('5. Database'!$O:$O,"agropastoralist",'5. Database'!$FL:$FL)),(IF($F$12="All",AVERAGE('5. Database'!$FL:$FL)))))))))</f>
        <v>5.3838541666666702</v>
      </c>
      <c r="G23" s="80">
        <f>IF(($F$12="Farmer"),(AVERAGEIF('5. Database'!$O:$O,"farmer",'5. Database'!$FM:$FM)),((IF($F$12="Pastoralist",(AVERAGEIF('5. Database'!$O:$O,"pastoralist",'5. Database'!$FM:$FM)),(IF($F$12="Agroastoralist",(AVERAGEIF('5. Database'!$O:$O,"agropastoralist",'5. Database'!$FM:$FM)),(IF($F$12="All",AVERAGE('5. Database'!$FM:$FM)))))))))</f>
        <v>4.205729166666667</v>
      </c>
      <c r="H23" s="60">
        <f>IF(($F$12="Farmer"),(AVERAGEIF('5. Database'!$O:$O,"farmer",'5. Database'!$FN:$FN)),((IF($F$12="Pastoralist",(AVERAGEIF('5. Database'!$O:$O,"pastoralist",'5. Database'!$FN:$FN)),(IF($F$12="Agroastoralist",(AVERAGEIF('5. Database'!$O:$O,"agropastoralist",'5. Database'!$FN:$FN)),(IF($F$12="All",AVERAGE('5. Database'!$FN:$FN)))))))))</f>
        <v>1.5625</v>
      </c>
      <c r="I23" s="80">
        <f>IF(($F$12="Farmer"),(AVERAGEIF('5. Database'!$O:$O,"farmer",'5. Database'!$FO:$FO)),((IF($F$12="Pastoralist",(AVERAGEIF('5. Database'!$O:$O,"pastoralist",'5. Database'!$FO:$FO)),(IF($F$12="Agroastoralist",(AVERAGEIF('5. Database'!$O:$O,"agropastoralist",'5. Database'!$FO:$FO)),(IF($F$12="All",AVERAGE('5. Database'!$FO:$FO)))))))))</f>
        <v>11.152083333333346</v>
      </c>
      <c r="J23" s="61" t="str">
        <f t="shared" si="0"/>
        <v>Moderate</v>
      </c>
      <c r="K23" s="81" t="s">
        <v>1617</v>
      </c>
      <c r="L23" s="201">
        <v>5</v>
      </c>
      <c r="M23" s="201">
        <v>15</v>
      </c>
      <c r="N23" s="201">
        <v>25</v>
      </c>
    </row>
    <row r="24" spans="2:19" s="8" customFormat="1" ht="14.45" customHeight="1" x14ac:dyDescent="0.25">
      <c r="C24" s="219" t="s">
        <v>2537</v>
      </c>
      <c r="D24" s="247" t="s">
        <v>1829</v>
      </c>
      <c r="E24" s="247"/>
      <c r="F24" s="60">
        <f>IF(($F$12="Farmer"),(AVERAGEIF('5. Database'!$O:$O,"farmer",'5. Database'!KO:KO)),((IF($F$12="Pastoralist",(AVERAGEIF('5. Database'!$O:$O,"pastoralist",'5. Database'!KO:KO)),(IF($F$12="Agroastoralist",(AVERAGEIF('5. Database'!$O:$O,"agropastoralist",'5. Database'!KO:KO)),(IF($F$12="All",AVERAGE('5. Database'!KO:KO)))))))))</f>
        <v>1.3763020833333333</v>
      </c>
      <c r="G24" s="80">
        <f>IF(($F$12="Farmer"),(AVERAGEIF('5. Database'!$O:$O,"farmer",'5. Database'!KP:KP)),((IF($F$12="Pastoralist",(AVERAGEIF('5. Database'!$O:$O,"pastoralist",'5. Database'!KP:KP)),(IF($F$12="Agroastoralist",(AVERAGEIF('5. Database'!$O:$O,"agropastoralist",'5. Database'!KP:KP)),(IF($F$12="All",AVERAGE('5. Database'!KP:KP)))))))))</f>
        <v>2.5938967136150235</v>
      </c>
      <c r="H24" s="60">
        <f>IF(($F$12="Farmer"),(AVERAGEIF('5. Database'!$O:$O,"farmer",'5. Database'!KQ:KQ)),((IF($F$12="Pastoralist",(AVERAGEIF('5. Database'!$O:$O,"pastoralist",'5. Database'!KQ:KQ)),(IF($F$12="Agroastoralist",(AVERAGEIF('5. Database'!$O:$O,"agropastoralist",'5. Database'!KQ:KQ)),(IF($F$12="All",AVERAGE('5. Database'!KQ:KQ)))))))))</f>
        <v>1.3732394366197183</v>
      </c>
      <c r="I24" s="80">
        <f>IF(($F$12="Farmer"),(AVERAGEIF('5. Database'!$O:$O,"farmer",'5. Database'!KR:KR)),((IF($F$12="Pastoralist",(AVERAGEIF('5. Database'!$O:$O,"pastoralist",'5. Database'!KR:KR)),(IF($F$12="Agroastoralist",(AVERAGEIF('5. Database'!$O:$O,"agropastoralist",'5. Database'!KR:KR)),(IF($F$12="All",AVERAGE('5. Database'!KR:KR)))))))))</f>
        <v>3.5768229166666665</v>
      </c>
      <c r="J24" s="61" t="str">
        <f t="shared" si="0"/>
        <v>Low</v>
      </c>
      <c r="K24" s="81" t="s">
        <v>1616</v>
      </c>
      <c r="L24" s="201">
        <v>5</v>
      </c>
      <c r="M24" s="201">
        <v>15</v>
      </c>
      <c r="N24" s="201">
        <v>25</v>
      </c>
    </row>
    <row r="25" spans="2:19" s="8" customFormat="1" ht="14.45" customHeight="1" x14ac:dyDescent="0.25">
      <c r="C25" s="219"/>
      <c r="D25" s="247" t="s">
        <v>1830</v>
      </c>
      <c r="E25" s="247"/>
      <c r="F25" s="60">
        <f>IF(($F$12="Farmer"),(AVERAGEIF('5. Database'!$O:$O,"farmer",'5. Database'!MX:MX)),((IF($F$12="Pastoralist",(AVERAGEIF('5. Database'!$O:$O,"pastoralist",'5. Database'!MX:MX)),(IF($F$12="Agroastoralist",(AVERAGEIF('5. Database'!$O:$O,"agropastoralist",'5. Database'!MX:MX)),(IF($F$12="All",AVERAGE('5. Database'!MX:MX)))))))))</f>
        <v>0.65727699530516437</v>
      </c>
      <c r="G25" s="80">
        <f>IF(($F$12="Farmer"),(AVERAGEIF('5. Database'!$O:$O,"farmer",'5. Database'!MY:MY)),((IF($F$12="Pastoralist",(AVERAGEIF('5. Database'!$O:$O,"pastoralist",'5. Database'!MY:MY)),(IF($F$12="Agroastoralist",(AVERAGEIF('5. Database'!$O:$O,"agropastoralist",'5. Database'!MY:MY)),(IF($F$12="All",AVERAGE('5. Database'!MY:MY)))))))))</f>
        <v>0.93896713615023475</v>
      </c>
      <c r="H25" s="60">
        <f>IF(($F$12="Farmer"),(AVERAGEIF('5. Database'!$O:$O,"farmer",'5. Database'!MZ:MZ)),((IF($F$12="Pastoralist",(AVERAGEIF('5. Database'!$O:$O,"pastoralist",'5. Database'!MZ:MZ)),(IF($F$12="Agroastoralist",(AVERAGEIF('5. Database'!$O:$O,"agropastoralist",'5. Database'!MZ:MZ)),(IF($F$12="All",AVERAGE('5. Database'!MZ:MZ)))))))))</f>
        <v>2.300469483568075</v>
      </c>
      <c r="I25" s="80">
        <f>IF(($F$12="Farmer"),(AVERAGEIF('5. Database'!$O:$O,"farmer",'5. Database'!NA:NA)),((IF($F$12="Pastoralist",(AVERAGEIF('5. Database'!$O:$O,"pastoralist",'5. Database'!NA:NA)),(IF($F$12="Agroastoralist",(AVERAGEIF('5. Database'!$O:$O,"agropastoralist",'5. Database'!NA:NA)),(IF($F$12="All",AVERAGE('5. Database'!NA:NA)))))))))</f>
        <v>3.896713615023474</v>
      </c>
      <c r="J25" s="61" t="str">
        <f t="shared" si="0"/>
        <v>Low</v>
      </c>
      <c r="K25" s="81" t="s">
        <v>1616</v>
      </c>
      <c r="L25" s="201">
        <v>5</v>
      </c>
      <c r="M25" s="201">
        <v>15</v>
      </c>
      <c r="N25" s="201">
        <v>25</v>
      </c>
    </row>
    <row r="26" spans="2:19" s="8" customFormat="1" ht="14.45" customHeight="1" x14ac:dyDescent="0.25">
      <c r="C26" s="219"/>
      <c r="D26" s="247" t="s">
        <v>1831</v>
      </c>
      <c r="E26" s="247"/>
      <c r="F26" s="60" t="e">
        <f>IF(($F$12="Farmer"),(AVERAGEIF('5. Database'!$O:$O,"farmer",'5. Database'!OI:OI)),((IF($F$12="Pastoralist",(AVERAGEIF('5. Database'!$O:$O,"pastoralist",'5. Database'!OI:OI)),(IF($F$12="Agropastoralist",(AVERAGEIF('5. Database'!$O:$O,"agropastoralist",'5. Database'!OI:OI)),(IF($F$12="All",AVERAGE('5. Database'!OI:OI)))))))))</f>
        <v>#DIV/0!</v>
      </c>
      <c r="G26" s="80">
        <f>IF(($F$12="Farmer"),(AVERAGEIF('5. Database'!$O:$O,"farmer",'5. Database'!OJ:OJ)),((IF($F$12="Pastoralist",(AVERAGEIF('5. Database'!$O:$O,"pastoralist",'5. Database'!OJ:OJ)),(IF($F$12="Agropastoralist",(AVERAGEIF('5. Database'!$O:$O,"agropastoralist",'5. Database'!OJ:OJ)),(IF($F$12="All",AVERAGE('5. Database'!OJ:OJ)))))))))</f>
        <v>2.4530516431924885</v>
      </c>
      <c r="H26" s="60">
        <f>IF(($F$12="Farmer"),(AVERAGEIF('5. Database'!$O:$O,"farmer",'5. Database'!OK:OK)),((IF($F$12="Pastoralist",(AVERAGEIF('5. Database'!$O:$O,"pastoralist",'5. Database'!OK:OK)),(IF($F$12="Agropastoralist",(AVERAGEIF('5. Database'!$O:$O,"agropastoralist",'5. Database'!OK:OK)),(IF($F$12="All",AVERAGE('5. Database'!OK:OK)))))))))</f>
        <v>2.112676056338028</v>
      </c>
      <c r="I26" s="80">
        <f>IF(($F$12="Farmer"),(AVERAGEIF('5. Database'!$O:$O,"farmer",'5. Database'!OL:OL)),((IF($F$12="Pastoralist",(AVERAGEIF('5. Database'!$O:$O,"pastoralist",'5. Database'!OL:OL)),(IF($F$12="Agropastoralist",(AVERAGEIF('5. Database'!$O:$O,"agropastoralist",'5. Database'!OL:OL)),(IF($F$12="All",AVERAGE('5. Database'!OL:OL)))))))))</f>
        <v>4.565727699530516</v>
      </c>
      <c r="J26" s="61" t="str">
        <f t="shared" si="0"/>
        <v>Low</v>
      </c>
      <c r="K26" s="81" t="s">
        <v>1616</v>
      </c>
      <c r="L26" s="201">
        <v>5</v>
      </c>
      <c r="M26" s="201">
        <v>15</v>
      </c>
      <c r="N26" s="201">
        <v>25</v>
      </c>
    </row>
    <row r="27" spans="2:19" s="8" customFormat="1" ht="14.45" customHeight="1" x14ac:dyDescent="0.25">
      <c r="C27" s="219" t="s">
        <v>2537</v>
      </c>
      <c r="D27" s="247" t="s">
        <v>1832</v>
      </c>
      <c r="E27" s="247"/>
      <c r="F27" s="60" t="e">
        <f>IF(($F$12="Farmer"),(AVERAGEIF('5. Database'!$O:$O,"farmer",'5. Database'!QN:QN)),((IF($F$12="Pastoralist",(AVERAGEIF('5. Database'!$O:$O,"pastoralist",'5. Database'!QN:QN)),(IF($F$12="Agroastoralist",(AVERAGEIF('5. Database'!$O:$O,"agropastoralist",'5. Database'!QN:QN)),(IF($F$12="All",AVERAGE('5. Database'!QN:QN)))))))))</f>
        <v>#DIV/0!</v>
      </c>
      <c r="G27" s="80" t="e">
        <f>IF(($F$12="Farmer"),(AVERAGEIF('5. Database'!$O:$O,"farmer",'5. Database'!QO:QO)),((IF($F$12="Pastoralist",(AVERAGEIF('5. Database'!$O:$O,"pastoralist",'5. Database'!QO:QO)),(IF($F$12="Agroastoralist",(AVERAGEIF('5. Database'!$O:$O,"agropastoralist",'5. Database'!QO:QO)),(IF($F$12="All",AVERAGE('5. Database'!QO:QO)))))))))</f>
        <v>#DIV/0!</v>
      </c>
      <c r="H27" s="60" t="e">
        <f>IF(($F$12="Farmer"),(AVERAGEIF('5. Database'!$O:$O,"farmer",'5. Database'!QP:QP)),((IF($F$12="Pastoralist",(AVERAGEIF('5. Database'!$O:$O,"pastoralist",'5. Database'!QP:QP)),(IF($F$12="Agroastoralist",(AVERAGEIF('5. Database'!$O:$O,"agropastoralist",'5. Database'!QP:QP)),(IF($F$12="All",AVERAGE('5. Database'!QP:QP)))))))))</f>
        <v>#DIV/0!</v>
      </c>
      <c r="I27" s="80" t="e">
        <f>IF(($F$12="Farmer"),(AVERAGEIF('5. Database'!$O:$O,"farmer",'5. Database'!QQ:QQ)),((IF($F$12="Pastoralist",(AVERAGEIF('5. Database'!$O:$O,"pastoralist",'5. Database'!QQ:QQ)),(IF($F$12="Agroastoralist",(AVERAGEIF('5. Database'!$O:$O,"agropastoralist",'5. Database'!QQ:QQ)),(IF($F$12="All",AVERAGE('5. Database'!QQ:QQ)))))))))</f>
        <v>#DIV/0!</v>
      </c>
      <c r="J27" s="61" t="e">
        <f t="shared" si="0"/>
        <v>#DIV/0!</v>
      </c>
      <c r="K27" s="81" t="s">
        <v>1618</v>
      </c>
      <c r="L27" s="201">
        <v>5</v>
      </c>
      <c r="M27" s="201">
        <v>15</v>
      </c>
      <c r="N27" s="201">
        <v>25</v>
      </c>
    </row>
    <row r="28" spans="2:19" s="8" customFormat="1" ht="30" customHeight="1" x14ac:dyDescent="0.25">
      <c r="C28" s="219"/>
      <c r="D28" s="247" t="s">
        <v>1833</v>
      </c>
      <c r="E28" s="247"/>
      <c r="F28" s="60">
        <f>IF(($F$12="Farmer"),(AVERAGEIF('5. Database'!$O:$O,"farmer",'5. Database'!RO:RO)),((IF($F$12="Pastoralist",(AVERAGEIF('5. Database'!$O:$O,"pastoralist",'5. Database'!RO:RO)),(IF($F$12="Agroastoralist",(AVERAGEIF('5. Database'!$O:$O,"agropastoralist",'5. Database'!RO:RO)),(IF($F$12="All",AVERAGE('5. Database'!RO:RO)))))))))</f>
        <v>7.057291666666667</v>
      </c>
      <c r="G28" s="80">
        <f>IF(($F$12="Farmer"),(AVERAGEIF('5. Database'!$O:$O,"farmer",'5. Database'!RP:RP)),((IF($F$12="Pastoralist",(AVERAGEIF('5. Database'!$O:$O,"pastoralist",'5. Database'!RP:RP)),(IF($F$12="Agroastoralist",(AVERAGEIF('5. Database'!$O:$O,"agropastoralist",'5. Database'!RP:RP)),(IF($F$12="All",AVERAGE('5. Database'!RP:RP)))))))))</f>
        <v>3.53515625</v>
      </c>
      <c r="H28" s="60">
        <f>IF(($F$12="Farmer"),(AVERAGEIF('5. Database'!$O:$O,"farmer",'5. Database'!RQ:RQ)),((IF($F$12="Pastoralist",(AVERAGEIF('5. Database'!$O:$O,"pastoralist",'5. Database'!RQ:RQ)),(IF($F$12="Agroastoralist",(AVERAGEIF('5. Database'!$O:$O,"agropastoralist",'5. Database'!RQ:RQ)),(IF($F$12="All",AVERAGE('5. Database'!RQ:RQ)))))))))</f>
        <v>2.7213541666666665</v>
      </c>
      <c r="I28" s="80">
        <f>IF(($F$12="Farmer"),(AVERAGEIF('5. Database'!$O:$O,"farmer",'5. Database'!RR:RR)),((IF($F$12="Pastoralist",(AVERAGEIF('5. Database'!$O:$O,"pastoralist",'5. Database'!RR:RR)),(IF($F$12="Agroastoralist",(AVERAGEIF('5. Database'!$O:$O,"agropastoralist",'5. Database'!RR:RR)),(IF($F$12="All",AVERAGE('5. Database'!RR:RR)))))))))</f>
        <v>13.313802083333334</v>
      </c>
      <c r="J28" s="61" t="str">
        <f t="shared" si="0"/>
        <v>Moderate</v>
      </c>
      <c r="K28" s="81" t="s">
        <v>1618</v>
      </c>
      <c r="L28" s="201">
        <v>5</v>
      </c>
      <c r="M28" s="201">
        <v>15</v>
      </c>
      <c r="N28" s="201">
        <v>25</v>
      </c>
    </row>
    <row r="29" spans="2:19" s="8" customFormat="1" ht="14.45" customHeight="1" x14ac:dyDescent="0.25">
      <c r="C29" s="219" t="s">
        <v>2537</v>
      </c>
      <c r="D29" s="247" t="s">
        <v>1774</v>
      </c>
      <c r="E29" s="247"/>
      <c r="F29" s="60">
        <f>IF(($F$12="Farmer"),(AVERAGEIF('5. Database'!$O:$O,"farmer",'5. Database'!SM:SM)),((IF($F$12="Pastoralist",(AVERAGEIF('5. Database'!$O:$O,"pastoralist",'5. Database'!SM:SM)),(IF($F$12="Agroastoralist",(AVERAGEIF('5. Database'!$O:$O,"agropastoralist",'5. Database'!SM:SM)),(IF($F$12="All",AVERAGE('5. Database'!SM:SM)))))))))</f>
        <v>3.6138020833333475</v>
      </c>
      <c r="G29" s="80">
        <f>IF(($F$12="Farmer"),(AVERAGEIF('5. Database'!$O:$O,"farmer",'5. Database'!SN:SN)),((IF($F$12="Pastoralist",(AVERAGEIF('5. Database'!$O:$O,"pastoralist",'5. Database'!SN:SN)),(IF($F$12="Agroastoralist",(AVERAGEIF('5. Database'!$O:$O,"agropastoralist",'5. Database'!SN:SN)),(IF($F$12="All",AVERAGE('5. Database'!SN:SN)))))))))</f>
        <v>5.475260416666667</v>
      </c>
      <c r="H29" s="60">
        <f>IF(($F$12="Farmer"),(AVERAGEIF('5. Database'!$O:$O,"farmer",'5. Database'!SO:SO)),((IF($F$12="Pastoralist",(AVERAGEIF('5. Database'!$O:$O,"pastoralist",'5. Database'!SO:SO)),(IF($F$12="Agroastoralist",(AVERAGEIF('5. Database'!$O:$O,"agropastoralist",'5. Database'!SO:SO)),(IF($F$12="All",AVERAGE('5. Database'!SO:SO)))))))))</f>
        <v>1.6861979166666667</v>
      </c>
      <c r="I29" s="80">
        <f>IF(($F$12="Farmer"),(AVERAGEIF('5. Database'!$O:$O,"farmer",'5. Database'!SP:SP)),((IF($F$12="Pastoralist",(AVERAGEIF('5. Database'!$O:$O,"pastoralist",'5. Database'!SP:SP)),(IF($F$12="Agroastoralist",(AVERAGEIF('5. Database'!$O:$O,"agropastoralist",'5. Database'!SP:SP)),(IF($F$12="All",AVERAGE('5. Database'!SP:SP)))))))))</f>
        <v>10.775260416666619</v>
      </c>
      <c r="J29" s="61" t="str">
        <f t="shared" si="0"/>
        <v>Low</v>
      </c>
      <c r="K29" s="81" t="s">
        <v>1618</v>
      </c>
      <c r="L29" s="201">
        <v>5</v>
      </c>
      <c r="M29" s="201">
        <v>15</v>
      </c>
      <c r="N29" s="201">
        <v>25</v>
      </c>
    </row>
    <row r="30" spans="2:19" s="8" customFormat="1" ht="14.45" customHeight="1" x14ac:dyDescent="0.25">
      <c r="C30" s="219"/>
      <c r="D30" s="247" t="s">
        <v>1484</v>
      </c>
      <c r="E30" s="247"/>
      <c r="F30" s="60" t="e">
        <f>IF(($F$12="Farmer"),(AVERAGEIF('5. Database'!$O:$O,"farmer",'5. Database'!TZ:TZ)),((IF($F$12="Pastoralist",(AVERAGEIF('5. Database'!$O:$O,"pastoralist",'5. Database'!TZ:TZ)),(IF($F$12="Agroastoralist",(AVERAGEIF('5. Database'!$O:$O,"agropastoralist",'5. Database'!TZ:TZ)),(IF($F$12="All",AVERAGE('5. Database'!TZ:TZ)))))))))</f>
        <v>#DIV/0!</v>
      </c>
      <c r="G30" s="80" t="e">
        <f>IF(($F$12="Farmer"),(AVERAGEIF('5. Database'!$O:$O,"farmer",'5. Database'!UA:UA)),((IF($F$12="Pastoralist",(AVERAGEIF('5. Database'!$O:$O,"pastoralist",'5. Database'!UA:UA)),(IF($F$12="Agroastoralist",(AVERAGEIF('5. Database'!$O:$O,"agropastoralist",'5. Database'!UA:UA)),(IF($F$12="All",AVERAGE('5. Database'!UA:UA)))))))))</f>
        <v>#DIV/0!</v>
      </c>
      <c r="H30" s="60" t="e">
        <f>IF(($F$12="Farmer"),(AVERAGEIF('5. Database'!$O:$O,"farmer",'5. Database'!UB:UB)),((IF($F$12="Pastoralist",(AVERAGEIF('5. Database'!$O:$O,"pastoralist",'5. Database'!UB:UB)),(IF($F$12="Agroastoralist",(AVERAGEIF('5. Database'!$O:$O,"agropastoralist",'5. Database'!UB:UB)),(IF($F$12="All",AVERAGE('5. Database'!UB:UB)))))))))</f>
        <v>#DIV/0!</v>
      </c>
      <c r="I30" s="80" t="e">
        <f>IF(($F$12="Farmer"),(AVERAGEIF('5. Database'!$O:$O,"farmer",'5. Database'!UC:UC)),((IF($F$12="Pastoralist",(AVERAGEIF('5. Database'!$O:$O,"pastoralist",'5. Database'!UC:UC)),(IF($F$12="Agroastoralist",(AVERAGEIF('5. Database'!$O:$O,"agropastoralist",'5. Database'!UC:UC)),(IF($F$12="All",AVERAGE('5. Database'!UC:UC)))))))))</f>
        <v>#DIV/0!</v>
      </c>
      <c r="J30" s="61" t="e">
        <f t="shared" si="0"/>
        <v>#DIV/0!</v>
      </c>
      <c r="K30" s="81" t="s">
        <v>1616</v>
      </c>
      <c r="L30" s="201">
        <v>5</v>
      </c>
      <c r="M30" s="201">
        <v>15</v>
      </c>
      <c r="N30" s="201">
        <v>25</v>
      </c>
    </row>
    <row r="31" spans="2:19" s="8" customFormat="1" x14ac:dyDescent="0.25">
      <c r="C31" s="219" t="s">
        <v>2537</v>
      </c>
      <c r="D31" s="247" t="s">
        <v>1834</v>
      </c>
      <c r="E31" s="247"/>
      <c r="F31" s="60">
        <f>IF(($F$12="Farmer"),(AVERAGEIF('5. Database'!$O:$O,"farmer",'5. Database'!VI:VI)),((IF($F$12="Pastoralist",(AVERAGEIF('5. Database'!$O:$O,"pastoralist",'5. Database'!VI:VI)),(IF($F$12="Agroastoralist",(AVERAGEIF('5. Database'!$O:$O,"agropastoralist",'5. Database'!VI:VI)),(IF($F$12="All",AVERAGE('5. Database'!VI:VI)))))))))</f>
        <v>4.006510416666667</v>
      </c>
      <c r="G31" s="80">
        <f>IF(($F$12="Farmer"),(AVERAGEIF('5. Database'!$O:$O,"farmer",'5. Database'!VJ:VJ)),((IF($F$12="Pastoralist",(AVERAGEIF('5. Database'!$O:$O,"pastoralist",'5. Database'!VJ:VJ)),(IF($F$12="Agroastoralist",(AVERAGEIF('5. Database'!$O:$O,"agropastoralist",'5. Database'!VJ:VJ)),(IF($F$12="All",AVERAGE('5. Database'!VJ:VJ)))))))))</f>
        <v>0.33203125</v>
      </c>
      <c r="H31" s="60">
        <f>IF(($F$12="Farmer"),(AVERAGEIF('5. Database'!$O:$O,"farmer",'5. Database'!VK:VK)),((IF($F$12="Pastoralist",(AVERAGEIF('5. Database'!$O:$O,"pastoralist",'5. Database'!VK:VK)),(IF($F$12="Agroastoralist",(AVERAGEIF('5. Database'!$O:$O,"agropastoralist",'5. Database'!VK:VK)),(IF($F$12="All",AVERAGE('5. Database'!VK:VK)))))))))</f>
        <v>4.244791666666667</v>
      </c>
      <c r="I31" s="80">
        <f>IF(($F$12="Farmer"),(AVERAGEIF('5. Database'!$O:$O,"farmer",'5. Database'!VL:VL)),((IF($F$12="Pastoralist",(AVERAGEIF('5. Database'!$O:$O,"pastoralist",'5. Database'!VL:VL)),(IF($F$12="Agroastoralist",(AVERAGEIF('5. Database'!$O:$O,"agropastoralist",'5. Database'!VL:VL)),(IF($F$12="All",AVERAGE('5. Database'!VL:VL)))))))))</f>
        <v>8.5833333333333339</v>
      </c>
      <c r="J31" s="61" t="str">
        <f t="shared" si="0"/>
        <v>Low</v>
      </c>
      <c r="K31" s="81" t="s">
        <v>1618</v>
      </c>
      <c r="L31" s="201">
        <v>5</v>
      </c>
      <c r="M31" s="201">
        <v>15</v>
      </c>
      <c r="N31" s="201">
        <v>25</v>
      </c>
    </row>
    <row r="32" spans="2:19" s="8" customFormat="1" x14ac:dyDescent="0.25">
      <c r="C32" s="219"/>
      <c r="D32" s="247" t="s">
        <v>1835</v>
      </c>
      <c r="E32" s="247"/>
      <c r="F32" s="60" t="e">
        <f>IF(($F$12="Farmer"),(AVERAGEIF('5. Database'!$O:$O,"farmer",'5. Database'!WB:WB)),((IF($F$12="Pastoralist",(AVERAGEIF('5. Database'!$O:$O,"pastoralist",'5. Database'!WB:WB)),(IF($F$12="Agroastoralist",(AVERAGEIF('5. Database'!$O:$O,"agropastoralist",'5. Database'!WB:WB)),(IF($F$12="All",AVERAGE('5. Database'!WB:WB)))))))))</f>
        <v>#DIV/0!</v>
      </c>
      <c r="G32" s="80" t="e">
        <f>IF(($F$12="Farmer"),(AVERAGEIF('5. Database'!$O:$O,"farmer",'5. Database'!WC:WC)),((IF($F$12="Pastoralist",(AVERAGEIF('5. Database'!$O:$O,"pastoralist",'5. Database'!WC:WC)),(IF($F$12="Agroastoralist",(AVERAGEIF('5. Database'!$O:$O,"agropastoralist",'5. Database'!WC:WC)),(IF($F$12="All",AVERAGE('5. Database'!WC:WC)))))))))</f>
        <v>#DIV/0!</v>
      </c>
      <c r="H32" s="60" t="e">
        <f>IF(($F$12="Farmer"),(AVERAGEIF('5. Database'!$O:$O,"farmer",'5. Database'!WD:WD)),((IF($F$12="Pastoralist",(AVERAGEIF('5. Database'!$O:$O,"pastoralist",'5. Database'!WD:WD)),(IF($F$12="Agroastoralist",(AVERAGEIF('5. Database'!$O:$O,"agropastoralist",'5. Database'!WD:WD)),(IF($F$12="All",AVERAGE('5. Database'!WD:WD)))))))))</f>
        <v>#DIV/0!</v>
      </c>
      <c r="I32" s="80" t="e">
        <f>IF(($F$12="Farmer"),(AVERAGEIF('5. Database'!$O:$O,"farmer",'5. Database'!WE:WE)),((IF($F$12="Pastoralist",(AVERAGEIF('5. Database'!$O:$O,"pastoralist",'5. Database'!WE:WE)),(IF($F$12="Agroastoralist",(AVERAGEIF('5. Database'!$O:$O,"agropastoralist",'5. Database'!WE:WE)),(IF($F$12="All",AVERAGE('5. Database'!WE:WE)))))))))</f>
        <v>#DIV/0!</v>
      </c>
      <c r="J32" s="61" t="e">
        <f t="shared" si="0"/>
        <v>#DIV/0!</v>
      </c>
      <c r="K32" s="81" t="s">
        <v>1618</v>
      </c>
      <c r="L32" s="201">
        <v>5</v>
      </c>
      <c r="M32" s="201">
        <v>15</v>
      </c>
      <c r="N32" s="201">
        <v>25</v>
      </c>
    </row>
    <row r="33" spans="3:14" s="8" customFormat="1" x14ac:dyDescent="0.25">
      <c r="C33" s="219" t="s">
        <v>2537</v>
      </c>
      <c r="D33" s="247" t="s">
        <v>1505</v>
      </c>
      <c r="E33" s="247"/>
      <c r="F33" s="60">
        <f>IF(($F$12="Farmer"),(AVERAGEIF('5. Database'!$O:$O,"farmer",'5. Database'!XJ:XJ)),((IF($F$12="Pastoralist",(AVERAGEIF('5. Database'!$O:$O,"pastoralist",'5. Database'!XJ:XJ)),(IF($F$12="Agroastoralist",(AVERAGEIF('5. Database'!$O:$O,"agropastoralist",'5. Database'!XJ:XJ)),(IF($F$12="All",AVERAGE('5. Database'!XJ:XJ)))))))))</f>
        <v>5.5679687499999995</v>
      </c>
      <c r="G33" s="80">
        <f>IF(($F$12="Farmer"),(AVERAGEIF('5. Database'!$O:$O,"farmer",'5. Database'!XK:XK)),((IF($F$12="Pastoralist",(AVERAGEIF('5. Database'!$O:$O,"pastoralist",'5. Database'!XK:XK)),(IF($F$12="Agroastoralist",(AVERAGEIF('5. Database'!$O:$O,"agropastoralist",'5. Database'!XK:XK)),(IF($F$12="All",AVERAGE('5. Database'!XK:XK)))))))))</f>
        <v>2.475260416666659</v>
      </c>
      <c r="H33" s="60">
        <f>IF(($F$12="Farmer"),(AVERAGEIF('5. Database'!$O:$O,"farmer",'5. Database'!XL:XL)),((IF($F$12="Pastoralist",(AVERAGEIF('5. Database'!$O:$O,"pastoralist",'5. Database'!XL:XL)),(IF($F$12="Agroastoralist",(AVERAGEIF('5. Database'!$O:$O,"agropastoralist",'5. Database'!XL:XL)),(IF($F$12="All",AVERAGE('5. Database'!XL:XL)))))))))</f>
        <v>3.5916666666666601</v>
      </c>
      <c r="I33" s="80">
        <f>IF(($F$12="Farmer"),(AVERAGEIF('5. Database'!$O:$O,"farmer",'5. Database'!XM:XM)),((IF($F$12="Pastoralist",(AVERAGEIF('5. Database'!$O:$O,"pastoralist",'5. Database'!XM:XM)),(IF($F$12="Agroastoralist",(AVERAGEIF('5. Database'!$O:$O,"agropastoralist",'5. Database'!XM:XM)),(IF($F$12="All",AVERAGE('5. Database'!XM:XM)))))))))</f>
        <v>11.634895833333374</v>
      </c>
      <c r="J33" s="61" t="str">
        <f t="shared" si="0"/>
        <v>Moderate</v>
      </c>
      <c r="K33" s="81" t="s">
        <v>1618</v>
      </c>
      <c r="L33" s="201">
        <v>5</v>
      </c>
      <c r="M33" s="201">
        <v>15</v>
      </c>
      <c r="N33" s="201">
        <v>25</v>
      </c>
    </row>
    <row r="34" spans="3:14" s="8" customFormat="1" ht="20.25" customHeight="1" x14ac:dyDescent="0.25">
      <c r="C34" s="219" t="s">
        <v>2537</v>
      </c>
      <c r="D34" s="247" t="s">
        <v>1836</v>
      </c>
      <c r="E34" s="247"/>
      <c r="F34" s="60" t="e">
        <f>IF(($F$12="Farmer"),(AVERAGEIF('5. Database'!$O:$O,"farmer",'5. Database'!$YW:$YW)),((IF($F$12="Pastoralist",(AVERAGEIF('5. Database'!$O:$O,"pastoralist",'5. Database'!$YW:$YW)),(IF($F$12="Agroastoralist",(AVERAGEIF('5. Database'!$O:$O,"agropastoralist",'5. Database'!$YW:$YW)),(IF($F$12="All",AVERAGE('5. Database'!$YW:$YW)))))))))</f>
        <v>#DIV/0!</v>
      </c>
      <c r="G34" s="80" t="e">
        <f>IF(($F$12="Farmer"),(AVERAGEIF('5. Database'!$O:$O,"farmer",'5. Database'!YX:YX)),((IF($F$12="Pastoralist",(AVERAGEIF('5. Database'!$O:$O,"pastoralist",'5. Database'!YX:YX)),(IF($F$12="Agroastoralist",(AVERAGEIF('5. Database'!$O:$O,"agropastoralist",'5. Database'!YX:YX)),(IF($F$12="All",AVERAGE('5. Database'!YX:YX)))))))))</f>
        <v>#DIV/0!</v>
      </c>
      <c r="H34" s="60" t="e">
        <f>IF(($F$12="Farmer"),(AVERAGEIF('5. Database'!$O:$O,"farmer",'5. Database'!YY:YY)),((IF($F$12="Pastoralist",(AVERAGEIF('5. Database'!$O:$O,"pastoralist",'5. Database'!YY:YY)),(IF($F$12="Agroastoralist",(AVERAGEIF('5. Database'!$O:$O,"agropastoralist",'5. Database'!YY:YY)),(IF($F$12="All",AVERAGE('5. Database'!YY:YY)))))))))</f>
        <v>#DIV/0!</v>
      </c>
      <c r="I34" s="80" t="e">
        <f>IF(($F$12="Farmer"),(AVERAGEIF('5. Database'!$O:$O,"farmer",'5. Database'!YZ:YZ)),((IF($F$12="Pastoralist",(AVERAGEIF('5. Database'!$O:$O,"pastoralist",'5. Database'!YZ:YZ)),(IF($F$12="Agroastoralist",(AVERAGEIF('5. Database'!$O:$O,"agropastoralist",'5. Database'!YZ:YZ)),(IF($F$12="All",AVERAGE('5. Database'!YZ:YZ)))))))))</f>
        <v>#DIV/0!</v>
      </c>
      <c r="J34" s="61" t="e">
        <f t="shared" si="0"/>
        <v>#DIV/0!</v>
      </c>
      <c r="K34" s="81" t="s">
        <v>1616</v>
      </c>
      <c r="L34" s="201">
        <v>5</v>
      </c>
      <c r="M34" s="201">
        <v>15</v>
      </c>
      <c r="N34" s="201">
        <v>25</v>
      </c>
    </row>
    <row r="35" spans="3:14" s="8" customFormat="1" ht="20.25" customHeight="1" x14ac:dyDescent="0.25">
      <c r="C35" s="219"/>
      <c r="D35" s="247" t="s">
        <v>1837</v>
      </c>
      <c r="E35" s="247"/>
      <c r="F35" s="60">
        <f>IF(($F$12="Farmer"),(AVERAGEIF('5. Database'!$O:$O,"farmer",'5. Database'!ZX:ZX)),((IF($F$12="Pastoralist",(AVERAGEIF('5. Database'!$O:$O,"pastoralist",'5. Database'!ZX:ZX)),(IF($F$12="Agroastoralist",(AVERAGEIF('5. Database'!$O:$O,"agropastoralist",'5. Database'!ZX:ZX)),(IF($F$12="All",AVERAGE('5. Database'!ZX:ZX)))))))))</f>
        <v>7.2402088772845952</v>
      </c>
      <c r="G35" s="80">
        <f>IF(($F$12="Farmer"),(AVERAGEIF('5. Database'!$O:$O,"farmer",'5. Database'!ZY:ZY)),((IF($F$12="Pastoralist",(AVERAGEIF('5. Database'!$O:$O,"pastoralist",'5. Database'!ZY:ZY)),(IF($F$12="Agroastoralist",(AVERAGEIF('5. Database'!$O:$O,"agropastoralist",'5. Database'!ZY:ZY)),(IF($F$12="All",AVERAGE('5. Database'!ZY:ZY)))))))))</f>
        <v>3.2264397905759163</v>
      </c>
      <c r="H35" s="60">
        <f>IF(($F$12="Farmer"),(AVERAGEIF('5. Database'!$O:$O,"farmer",'5. Database'!ZZ:ZZ)),((IF($F$12="Pastoralist",(AVERAGEIF('5. Database'!$O:$O,"pastoralist",'5. Database'!ZZ:ZZ)),(IF($F$12="Agroastoralist",(AVERAGEIF('5. Database'!$O:$O,"agropastoralist",'5. Database'!ZZ:ZZ)),(IF($F$12="All",AVERAGE('5. Database'!ZZ:ZZ)))))))))</f>
        <v>1.8848167539267016</v>
      </c>
      <c r="I35" s="80">
        <f>IF(($F$12="Farmer"),(AVERAGEIF('5. Database'!$O:$O,"farmer",'5. Database'!AAA:AAA)),((IF($F$12="Pastoralist",(AVERAGEIF('5. Database'!$O:$O,"pastoralist",'5. Database'!AAA:AAA)),(IF($F$12="Agroastoralist",(AVERAGEIF('5. Database'!$O:$O,"agropastoralist",'5. Database'!AAA:AAA)),(IF($F$12="All",AVERAGE('5. Database'!AAA:AAA)))))))))</f>
        <v>12.338120104438643</v>
      </c>
      <c r="J35" s="61" t="str">
        <f t="shared" si="0"/>
        <v>Moderate</v>
      </c>
      <c r="K35" s="81" t="s">
        <v>1617</v>
      </c>
      <c r="L35" s="201">
        <v>5</v>
      </c>
      <c r="M35" s="201">
        <v>15</v>
      </c>
      <c r="N35" s="201">
        <v>25</v>
      </c>
    </row>
    <row r="36" spans="3:14" s="8" customFormat="1" x14ac:dyDescent="0.25">
      <c r="C36" s="219" t="s">
        <v>2537</v>
      </c>
      <c r="D36" s="247" t="s">
        <v>1838</v>
      </c>
      <c r="E36" s="247"/>
      <c r="F36" s="60">
        <f>IF(($F$12="Farmer"),(AVERAGEIF('5. Database'!$O:$O,"farmer",'5. Database'!AAV:AAV)),((IF($F$12="Pastoralist",(AVERAGEIF('5. Database'!$O:$O,"pastoralist",'5. Database'!AAV:AAV)),(IF($F$12="Agroastoralist",(AVERAGEIF('5. Database'!$O:$O,"agropastoralist",'5. Database'!AAV:AAV)),(IF($F$12="All",AVERAGE('5. Database'!AAV:AAV)))))))))</f>
        <v>8.3242424242424224</v>
      </c>
      <c r="G36" s="80">
        <f>IF(($F$12="Farmer"),(AVERAGEIF('5. Database'!$O:$O,"farmer",'5. Database'!AAW:AAW)),((IF($F$12="Pastoralist",(AVERAGEIF('5. Database'!$O:$O,"pastoralist",'5. Database'!AAW:AAW)),(IF($F$12="Agroastoralist",(AVERAGEIF('5. Database'!$O:$O,"agropastoralist",'5. Database'!AAW:AAW)),(IF($F$12="All",AVERAGE('5. Database'!AAW:AAW)))))))))</f>
        <v>1.7741935483870968</v>
      </c>
      <c r="H36" s="60">
        <f>IF(($F$12="Farmer"),(AVERAGEIF('5. Database'!$O:$O,"farmer",'5. Database'!AAX:AAX)),((IF($F$12="Pastoralist",(AVERAGEIF('5. Database'!$O:$O,"pastoralist",'5. Database'!AAX:AAX)),(IF($F$12="Agroastoralist",(AVERAGEIF('5. Database'!$O:$O,"agropastoralist",'5. Database'!AAX:AAX)),(IF($F$12="All",AVERAGE('5. Database'!AAX:AAX)))))))))</f>
        <v>3.629032258064516</v>
      </c>
      <c r="I36" s="80">
        <f>IF(($F$12="Farmer"),(AVERAGEIF('5. Database'!$O:$O,"farmer",'5. Database'!AAY:AAY)),((IF($F$12="Pastoralist",(AVERAGEIF('5. Database'!$O:$O,"pastoralist",'5. Database'!AAY:AAY)),(IF($F$12="Agroastoralist",(AVERAGEIF('5. Database'!$O:$O,"agropastoralist",'5. Database'!AAY:AAY)),(IF($F$12="All",AVERAGE('5. Database'!AAY:AAY)))))))))</f>
        <v>13.4</v>
      </c>
      <c r="J36" s="61" t="str">
        <f t="shared" si="0"/>
        <v>Moderate</v>
      </c>
      <c r="K36" s="81" t="s">
        <v>1617</v>
      </c>
      <c r="L36" s="201">
        <v>5</v>
      </c>
      <c r="M36" s="201">
        <v>15</v>
      </c>
      <c r="N36" s="201">
        <v>25</v>
      </c>
    </row>
    <row r="37" spans="3:14" s="8" customFormat="1" x14ac:dyDescent="0.25">
      <c r="C37" s="219"/>
      <c r="D37" s="247" t="s">
        <v>1839</v>
      </c>
      <c r="E37" s="247"/>
      <c r="F37" s="60" t="e">
        <f>IF(($F$12="Farmer"),(AVERAGEIF('5. Database'!$O:$O,"farmer",'5. Database'!ACG:ACG)),((IF($F$12="Pastoralist",(AVERAGEIF('5. Database'!$O:$O,"pastoralist",'5. Database'!ACG:ACG)),(IF($F$12="Agroastoralist",(AVERAGEIF('5. Database'!$O:$O,"agropastoralist",'5. Database'!ACG:ACG)),(IF($F$12="All",AVERAGE('5. Database'!ACG:ACG)))))))))</f>
        <v>#DIV/0!</v>
      </c>
      <c r="G37" s="80" t="e">
        <f>IF(($F$12="Farmer"),(AVERAGEIF('5. Database'!$O:$O,"farmer",'5. Database'!ACH:ACH)),((IF($F$12="Pastoralist",(AVERAGEIF('5. Database'!$O:$O,"pastoralist",'5. Database'!ACH:ACH)),(IF($F$12="Agroastoralist",(AVERAGEIF('5. Database'!$O:$O,"agropastoralist",'5. Database'!ACH:ACH)),(IF($F$12="All",AVERAGE('5. Database'!ACH:ACH)))))))))</f>
        <v>#DIV/0!</v>
      </c>
      <c r="H37" s="60" t="e">
        <f>IF(($F$12="Farmer"),(AVERAGEIF('5. Database'!$O:$O,"farmer",'5. Database'!ACI:ACI)),((IF($F$12="Pastoralist",(AVERAGEIF('5. Database'!$O:$O,"pastoralist",'5. Database'!ACI:ACI)),(IF($F$12="Agroastoralist",(AVERAGEIF('5. Database'!$O:$O,"agropastoralist",'5. Database'!ACI:ACI)),(IF($F$12="All",AVERAGE('5. Database'!ACI:ACI)))))))))</f>
        <v>#DIV/0!</v>
      </c>
      <c r="I37" s="80" t="e">
        <f>IF(($F$12="Farmer"),(AVERAGEIF('5. Database'!$O:$O,"farmer",'5. Database'!ACJ:ACJ)),((IF($F$12="Pastoralist",(AVERAGEIF('5. Database'!$O:$O,"pastoralist",'5. Database'!ACJ:ACJ)),(IF($F$12="Agroastoralist",(AVERAGEIF('5. Database'!$O:$O,"agropastoralist",'5. Database'!ACJ:ACJ)),(IF($F$12="All",AVERAGE('5. Database'!ACJ:ACJ)))))))))</f>
        <v>#DIV/0!</v>
      </c>
      <c r="J37" s="61" t="e">
        <f t="shared" si="0"/>
        <v>#DIV/0!</v>
      </c>
      <c r="K37" s="81" t="s">
        <v>1618</v>
      </c>
      <c r="L37" s="201">
        <v>5</v>
      </c>
      <c r="M37" s="201">
        <v>15</v>
      </c>
      <c r="N37" s="201">
        <v>25</v>
      </c>
    </row>
    <row r="38" spans="3:14" s="8" customFormat="1" x14ac:dyDescent="0.25">
      <c r="C38" s="12"/>
      <c r="D38" s="249"/>
      <c r="E38" s="249"/>
      <c r="F38" s="9"/>
      <c r="G38" s="9"/>
      <c r="H38" s="9"/>
      <c r="I38" s="12"/>
      <c r="J38" s="12"/>
      <c r="K38" s="12"/>
      <c r="L38" s="201"/>
      <c r="M38" s="201"/>
      <c r="N38" s="201"/>
    </row>
    <row r="39" spans="3:14" s="8" customFormat="1" ht="26.45" customHeight="1" x14ac:dyDescent="0.25">
      <c r="C39" s="228" t="s">
        <v>1485</v>
      </c>
      <c r="D39" s="44"/>
      <c r="E39" s="44"/>
      <c r="F39" s="44"/>
      <c r="G39" s="44"/>
      <c r="H39" s="44"/>
      <c r="I39" s="44"/>
      <c r="J39" s="44"/>
      <c r="K39" s="54"/>
      <c r="L39" s="201"/>
      <c r="M39" s="201"/>
      <c r="N39" s="201"/>
    </row>
    <row r="40" spans="3:14" s="8" customFormat="1" ht="23.25" customHeight="1" x14ac:dyDescent="0.25">
      <c r="C40" s="108" t="s">
        <v>1643</v>
      </c>
      <c r="D40" s="246" t="s">
        <v>1862</v>
      </c>
      <c r="E40" s="246"/>
      <c r="F40" s="73" t="e">
        <f>IF(($F$12="Farmer"),(AVERAGEIF('5. Database'!$O:$O,"farmer",'5. Database'!BAJ:BAJ)),((IF($F$12="Pastoralist",(AVERAGEIF('5. Database'!$O:$O,"pastoralist",'5. Database'!BAJ:BAJ)),(IF($F$12="Agroastoralist",(AVERAGEIF('5. Database'!$O:$O,"agropastoralist",'5. Database'!BAJ:BAJ)),(IF($F$12="All",AVERAGE('5. Database'!BAJ:BAJ)))))))))</f>
        <v>#DIV/0!</v>
      </c>
      <c r="G40" s="78" t="e">
        <f>IF(($F$12="Farmer"),(AVERAGEIF('5. Database'!$O:$O,"farmer",'5. Database'!BAK:BAK)),((IF($F$12="Pastoralist",(AVERAGEIF('5. Database'!$O:$O,"pastoralist",'5. Database'!BAK:BAK)),(IF($F$12="Agroastoralist",(AVERAGEIF('5. Database'!$O:$O,"agropastoralist",'5. Database'!BAK:BAK)),(IF($F$12="All",AVERAGE('5. Database'!BAK:BAK)))))))))</f>
        <v>#DIV/0!</v>
      </c>
      <c r="H40" s="73" t="e">
        <f>IF(($F$12="Farmer"),(AVERAGEIF('5. Database'!$O:$O,"farmer",'5. Database'!BAL:BAL)),((IF($F$12="Pastoralist",(AVERAGEIF('5. Database'!$O:$O,"pastoralist",'5. Database'!BAL:BAL)),(IF($F$12="Agroastoralist",(AVERAGEIF('5. Database'!$O:$O,"agropastoralist",'5. Database'!BAL:BAL)),(IF($F$12="All",AVERAGE('5. Database'!BAL:BAL)))))))))</f>
        <v>#DIV/0!</v>
      </c>
      <c r="I40" s="78" t="e">
        <f>IF(($F$12="Farmer"),(AVERAGEIF('5. Database'!$O:$O,"farmer",'5. Database'!BAM:BAM)),((IF($F$12="Pastoralist",(AVERAGEIF('5. Database'!$O:$O,"pastoralist",'5. Database'!BAM:BAM)),(IF($F$12="Agroastoralist",(AVERAGEIF('5. Database'!$O:$O,"agropastoralist",'5. Database'!BAM:BAM)),(IF($F$12="All",AVERAGE('5. Database'!BAM:BAM)))))))))</f>
        <v>#DIV/0!</v>
      </c>
      <c r="J40" s="63" t="e">
        <f t="shared" ref="J40:J49" si="1">IF(I40&lt;11,"Low",IF(AND(I40&gt;10,I40&lt;21),"Moderate","High"))</f>
        <v>#DIV/0!</v>
      </c>
      <c r="K40" s="79" t="s">
        <v>1618</v>
      </c>
      <c r="L40" s="201">
        <v>5</v>
      </c>
      <c r="M40" s="201">
        <v>15</v>
      </c>
      <c r="N40" s="201">
        <v>25</v>
      </c>
    </row>
    <row r="41" spans="3:14" s="8" customFormat="1" ht="24" customHeight="1" x14ac:dyDescent="0.25">
      <c r="C41" s="63"/>
      <c r="D41" s="246" t="s">
        <v>1856</v>
      </c>
      <c r="E41" s="246"/>
      <c r="F41" s="73" t="e">
        <f>IF(($F$12="Farmer"),(AVERAGEIF('5. Database'!$O:$O,"farmer",'5. Database'!BAR:BAR)),((IF($F$12="Pastoralist",(AVERAGEIF('5. Database'!$O:$O,"pastoralist",'5. Database'!BAR:BAR)),(IF($F$12="Agroastoralist",(AVERAGEIF('5. Database'!$O:$O,"agropastoralist",'5. Database'!BAR:BAR)),(IF($F$12="All",AVERAGE('5. Database'!BAR:BAR)))))))))</f>
        <v>#DIV/0!</v>
      </c>
      <c r="G41" s="78" t="e">
        <f>IF(($F$12="Farmer"),(AVERAGEIF('5. Database'!$O:$O,"farmer",'5. Database'!BAS:BAS)),((IF($F$12="Pastoralist",(AVERAGEIF('5. Database'!$O:$O,"pastoralist",'5. Database'!BAS:BAS)),(IF($F$12="Agroastoralist",(AVERAGEIF('5. Database'!$O:$O,"agropastoralist",'5. Database'!BAS:BAS)),(IF($F$12="All",AVERAGE('5. Database'!BAS:BAS)))))))))</f>
        <v>#DIV/0!</v>
      </c>
      <c r="H41" s="73" t="e">
        <f>IF(($F$12="Farmer"),(AVERAGEIF('5. Database'!$O:$O,"farmer",'5. Database'!BAT:BAT)),((IF($F$12="Pastoralist",(AVERAGEIF('5. Database'!$O:$O,"pastoralist",'5. Database'!BAT:BAT)),(IF($F$12="Agroastoralist",(AVERAGEIF('5. Database'!$O:$O,"agropastoralist",'5. Database'!BAT:BAT)),(IF($F$12="All",AVERAGE('5. Database'!BAT:BAT)))))))))</f>
        <v>#DIV/0!</v>
      </c>
      <c r="I41" s="78" t="e">
        <f>IF(($F$12="Farmer"),(AVERAGEIF('5. Database'!$O:$O,"farmer",'5. Database'!BAU:BAU)),((IF($F$12="Pastoralist",(AVERAGEIF('5. Database'!$O:$O,"pastoralist",'5. Database'!BAU:BAU)),(IF($F$12="Agroastoralist",(AVERAGEIF('5. Database'!$O:$O,"agropastoralist",'5. Database'!BAU:BAU)),(IF($F$12="All",AVERAGE('5. Database'!BAU:BAU)))))))))</f>
        <v>#DIV/0!</v>
      </c>
      <c r="J41" s="63" t="e">
        <f t="shared" si="1"/>
        <v>#DIV/0!</v>
      </c>
      <c r="K41" s="79" t="s">
        <v>1618</v>
      </c>
      <c r="L41" s="201">
        <v>5</v>
      </c>
      <c r="M41" s="201">
        <v>15</v>
      </c>
      <c r="N41" s="201">
        <v>25</v>
      </c>
    </row>
    <row r="42" spans="3:14" s="8" customFormat="1" ht="17.25" customHeight="1" x14ac:dyDescent="0.25">
      <c r="C42" s="222" t="s">
        <v>2537</v>
      </c>
      <c r="D42" s="246" t="s">
        <v>1857</v>
      </c>
      <c r="E42" s="246"/>
      <c r="F42" s="73" t="e">
        <f>IF(($F$12="Farmer"),(AVERAGEIF('5. Database'!$O:$O,"farmer",'5. Database'!BBF:BBF)),((IF($F$12="Pastoralist",(AVERAGEIF('5. Database'!$O:$O,"pastoralist",'5. Database'!BBF:BBF)),(IF($F$12="Agroastoralist",(AVERAGEIF('5. Database'!$O:$O,"agropastoralist",'5. Database'!BBF:BBF)),(IF($F$12="All",AVERAGE('5. Database'!BBF:BBF)))))))))</f>
        <v>#DIV/0!</v>
      </c>
      <c r="G42" s="78" t="e">
        <f>IF(($F$12="Farmer"),(AVERAGEIF('5. Database'!$O:$O,"farmer",'5. Database'!BBG:BBG)),((IF($F$12="Pastoralist",(AVERAGEIF('5. Database'!$O:$O,"pastoralist",'5. Database'!BBG:BBG)),(IF($F$12="Agroastoralist",(AVERAGEIF('5. Database'!$O:$O,"agropastoralist",'5. Database'!BBG:BBG)),(IF($F$12="All",AVERAGE('5. Database'!BBG:BBG)))))))))</f>
        <v>#DIV/0!</v>
      </c>
      <c r="H42" s="73" t="e">
        <f>IF(($F$12="Farmer"),(AVERAGEIF('5. Database'!$O:$O,"farmer",'5. Database'!BBH:BBH)),((IF($F$12="Pastoralist",(AVERAGEIF('5. Database'!$O:$O,"pastoralist",'5. Database'!BBH:BBH)),(IF($F$12="Agroastoralist",(AVERAGEIF('5. Database'!$O:$O,"agropastoralist",'5. Database'!BBH:BBH)),(IF($F$12="All",AVERAGE('5. Database'!BBH:BBH)))))))))</f>
        <v>#DIV/0!</v>
      </c>
      <c r="I42" s="78" t="e">
        <f>IF(($F$12="Farmer"),(AVERAGEIF('5. Database'!$O:$O,"farmer",'5. Database'!BBI:BBI)),((IF($F$12="Pastoralist",(AVERAGEIF('5. Database'!$O:$O,"pastoralist",'5. Database'!BBI:BBI)),(IF($F$12="Agroastoralist",(AVERAGEIF('5. Database'!$O:$O,"agropastoralist",'5. Database'!BBI:BBI)),(IF($F$12="All",AVERAGE('5. Database'!BBI:BBI)))))))))</f>
        <v>#DIV/0!</v>
      </c>
      <c r="J42" s="63" t="e">
        <f t="shared" si="1"/>
        <v>#DIV/0!</v>
      </c>
      <c r="K42" s="79" t="s">
        <v>1618</v>
      </c>
      <c r="L42" s="201">
        <v>5</v>
      </c>
      <c r="M42" s="201">
        <v>15</v>
      </c>
      <c r="N42" s="201">
        <v>25</v>
      </c>
    </row>
    <row r="43" spans="3:14" s="8" customFormat="1" x14ac:dyDescent="0.25">
      <c r="C43" s="63"/>
      <c r="D43" s="246" t="s">
        <v>1858</v>
      </c>
      <c r="E43" s="246"/>
      <c r="F43" s="73" t="e">
        <f>IF(($F$12="Farmer"),(AVERAGEIF('5. Database'!$O:$O,"farmer",'5. Database'!BBO:BBO)),((IF($F$12="Pastoralist",(AVERAGEIF('5. Database'!$O:$O,"pastoralist",'5. Database'!BBO:BBO)),(IF($F$12="Agroastoralist",(AVERAGEIF('5. Database'!$O:$O,"agropastoralist",'5. Database'!BBO:BBO)),(IF($F$12="All",AVERAGE('5. Database'!BBO:BBO)))))))))</f>
        <v>#DIV/0!</v>
      </c>
      <c r="G43" s="110" t="e">
        <f>IF(($F$12="Farmer"),(AVERAGEIF('5. Database'!$O:$O,"farmer",'5. Database'!BBP:BBP)),((IF($F$12="Pastoralist",(AVERAGEIF('5. Database'!$O:$O,"pastoralist",'5. Database'!BBP:BBP)),(IF($F$12="Agroastoralist",(AVERAGEIF('5. Database'!$O:$O,"agropastoralist",'5. Database'!BBP:BBP)),(IF($F$12="All",AVERAGE('5. Database'!BBP:BBP)))))))))</f>
        <v>#DIV/0!</v>
      </c>
      <c r="H43" s="109" t="e">
        <f>IF(($F$12="Farmer"),(AVERAGEIF('5. Database'!$O:$O,"farmer",'5. Database'!BBQ:BBQ)),((IF($F$12="Pastoralist",(AVERAGEIF('5. Database'!$O:$O,"pastoralist",'5. Database'!BBQ:BBQ)),(IF($F$12="Agroastoralist",(AVERAGEIF('5. Database'!$O:$O,"agropastoralist",'5. Database'!BBQ:BBQ)),(IF($F$12="All",AVERAGE('5. Database'!BBQ:BBQ)))))))))</f>
        <v>#DIV/0!</v>
      </c>
      <c r="I43" s="78" t="e">
        <f>IF(($F$12="Farmer"),(AVERAGEIF('5. Database'!$O:$O,"farmer",'5. Database'!BBR:BBR)),((IF($F$12="Pastoralist",(AVERAGEIF('5. Database'!$O:$O,"pastoralist",'5. Database'!BBR:BBR)),(IF($F$12="Agroastoralist",(AVERAGEIF('5. Database'!$O:$O,"agropastoralist",'5. Database'!BBR:BBR)),(IF($F$12="All",AVERAGE('5. Database'!BBR:BBR)))))))))</f>
        <v>#DIV/0!</v>
      </c>
      <c r="J43" s="63" t="e">
        <f t="shared" si="1"/>
        <v>#DIV/0!</v>
      </c>
      <c r="K43" s="79" t="s">
        <v>1618</v>
      </c>
      <c r="L43" s="201">
        <v>5</v>
      </c>
      <c r="M43" s="201">
        <v>15</v>
      </c>
      <c r="N43" s="201">
        <v>25</v>
      </c>
    </row>
    <row r="44" spans="3:14" s="8" customFormat="1" x14ac:dyDescent="0.25">
      <c r="C44" s="222"/>
      <c r="D44" s="246" t="s">
        <v>1797</v>
      </c>
      <c r="E44" s="246"/>
      <c r="F44" s="73">
        <f>IF(($F$12="Farmer"),(AVERAGEIF('5. Database'!$O:$O,"farmer",'5. Database'!BCH:BCH)),((IF($F$12="Pastoralist",(AVERAGEIF('5. Database'!$O:$O,"pastoralist",'5. Database'!BCH:BCH)),(IF($F$12="Agroastoralist",(AVERAGEIF('5. Database'!$O:$O,"agropastoralist",'5. Database'!BCH:BCH)),(IF($F$12="All",AVERAGE('5. Database'!BCH:BCH)))))))))</f>
        <v>9.9921465968586389</v>
      </c>
      <c r="G44" s="110">
        <f>IF(($F$12="Farmer"),(AVERAGEIF('5. Database'!$O:$O,"farmer",'5. Database'!BCI:BCI)),((IF($F$12="Pastoralist",(AVERAGEIF('5. Database'!$O:$O,"pastoralist",'5. Database'!BCI:BCI)),(IF($F$12="Agroastoralist",(AVERAGEIF('5. Database'!$O:$O,"agropastoralist",'5. Database'!BCI:BCI)),(IF($F$12="All",AVERAGE('5. Database'!BCI:BCI)))))))))</f>
        <v>3.8612565445026177</v>
      </c>
      <c r="H44" s="109">
        <f>IF(($F$12="Farmer"),(AVERAGEIF('5. Database'!$O:$O,"farmer",'5. Database'!BCJ:BCJ)),((IF($F$12="Pastoralist",(AVERAGEIF('5. Database'!$O:$O,"pastoralist",'5. Database'!BCJ:BCJ)),(IF($F$12="Agroastoralist",(AVERAGEIF('5. Database'!$O:$O,"agropastoralist",'5. Database'!BCJ:BCJ)),(IF($F$12="All",AVERAGE('5. Database'!BCJ:BCJ)))))))))</f>
        <v>1.4986910994764397</v>
      </c>
      <c r="I44" s="78">
        <f>IF(($F$12="Farmer"),(AVERAGEIF('5. Database'!$O:$O,"farmer",'5. Database'!BCK:BCK)),((IF($F$12="Pastoralist",(AVERAGEIF('5. Database'!$O:$O,"pastoralist",'5. Database'!BCK:BCK)),(IF($F$12="Agroastoralist",(AVERAGEIF('5. Database'!$O:$O,"agropastoralist",'5. Database'!BCK:BCK)),(IF($F$12="All",AVERAGE('5. Database'!BCK:BCK)))))))))</f>
        <v>15.352094240837696</v>
      </c>
      <c r="J44" s="63" t="str">
        <f t="shared" si="1"/>
        <v>Moderate</v>
      </c>
      <c r="K44" s="79" t="s">
        <v>1618</v>
      </c>
      <c r="L44" s="201">
        <v>5</v>
      </c>
      <c r="M44" s="201">
        <v>15</v>
      </c>
      <c r="N44" s="201">
        <v>25</v>
      </c>
    </row>
    <row r="45" spans="3:14" s="8" customFormat="1" x14ac:dyDescent="0.25">
      <c r="C45" s="63"/>
      <c r="D45" s="246" t="s">
        <v>1859</v>
      </c>
      <c r="E45" s="246"/>
      <c r="F45" s="73" t="e">
        <f>IF(($F$12="Farmer"),(AVERAGEIF('5. Database'!$O:$O,"farmer",'5. Database'!BDA:BDA)),((IF($F$12="Pastoralist",(AVERAGEIF('5. Database'!$O:$O,"pastoralist",'5. Database'!BDA:BDA)),(IF($F$12="Agroastoralist",(AVERAGEIF('5. Database'!$O:$O,"agropastoralist",'5. Database'!BDA:BDA)),(IF($F$12="All",AVERAGE('5. Database'!BDA:BDA)))))))))</f>
        <v>#DIV/0!</v>
      </c>
      <c r="G45" s="110" t="e">
        <f>IF(($F$12="Farmer"),(AVERAGEIF('5. Database'!$O:$O,"farmer",'5. Database'!BDB:BDB)),((IF($F$12="Pastoralist",(AVERAGEIF('5. Database'!$O:$O,"pastoralist",'5. Database'!BDB:BDB)),(IF($F$12="Agroastoralist",(AVERAGEIF('5. Database'!$O:$O,"agropastoralist",'5. Database'!BDB:BDB)),(IF($F$12="All",AVERAGE('5. Database'!BDB:BDB)))))))))</f>
        <v>#DIV/0!</v>
      </c>
      <c r="H45" s="109" t="e">
        <f>IF(($F$12="Farmer"),(AVERAGEIF('5. Database'!$O:$O,"farmer",'5. Database'!BDC:BDC)),((IF($F$12="Pastoralist",(AVERAGEIF('5. Database'!$O:$O,"pastoralist",'5. Database'!BDC:BDC)),(IF($F$12="Agroastoralist",(AVERAGEIF('5. Database'!$O:$O,"agropastoralist",'5. Database'!BDC:BDC)),(IF($F$12="All",AVERAGE('5. Database'!BDC:BDC)))))))))</f>
        <v>#DIV/0!</v>
      </c>
      <c r="I45" s="78" t="e">
        <f>IF(($F$12="Farmer"),(AVERAGEIF('5. Database'!$O:$O,"farmer",'5. Database'!BDD:BDD)),((IF($F$12="Pastoralist",(AVERAGEIF('5. Database'!$O:$O,"pastoralist",'5. Database'!BDD:BDD)),(IF($F$12="Agroastoralist",(AVERAGEIF('5. Database'!$O:$O,"agropastoralist",'5. Database'!BDD:BDD)),(IF($F$12="All",AVERAGE('5. Database'!BDD:BDD)))))))))</f>
        <v>#DIV/0!</v>
      </c>
      <c r="J45" s="63" t="e">
        <f t="shared" si="1"/>
        <v>#DIV/0!</v>
      </c>
      <c r="K45" s="79" t="s">
        <v>1618</v>
      </c>
      <c r="L45" s="201">
        <v>5</v>
      </c>
      <c r="M45" s="201">
        <v>15</v>
      </c>
      <c r="N45" s="201">
        <v>25</v>
      </c>
    </row>
    <row r="46" spans="3:14" s="8" customFormat="1" ht="18.75" customHeight="1" x14ac:dyDescent="0.25">
      <c r="C46" s="63"/>
      <c r="D46" s="246" t="s">
        <v>1860</v>
      </c>
      <c r="E46" s="246"/>
      <c r="F46" s="73" t="e">
        <f>IF(($F$12="Farmer"),(AVERAGEIF('5. Database'!$O:$O,"farmer",'5. Database'!BEZ:BEZ)),((IF($F$12="Pastoralist",(AVERAGEIF('5. Database'!$O:$O,"pastoralist",'5. Database'!BEZ:BEZ)),(IF($F$12="Agroastoralist",(AVERAGEIF('5. Database'!$O:$O,"agropastoralist",'5. Database'!BEZ:BEZ)),(IF($F$12="All",AVERAGE('5. Database'!BEZ:BEZ)))))))))</f>
        <v>#DIV/0!</v>
      </c>
      <c r="G46" s="110" t="e">
        <f>IF(($F$12="Farmer"),(AVERAGEIF('5. Database'!$O:$O,"farmer",'5. Database'!BFA:BFA)),((IF($F$12="Pastoralist",(AVERAGEIF('5. Database'!$O:$O,"pastoralist",'5. Database'!BFA:BFA)),(IF($F$12="Agroastoralist",(AVERAGEIF('5. Database'!$O:$O,"agropastoralist",'5. Database'!BFA:BFA)),(IF($F$12="All",AVERAGE('5. Database'!BFA:BFA)))))))))</f>
        <v>#DIV/0!</v>
      </c>
      <c r="H46" s="109" t="e">
        <f>IF(($F$12="Farmer"),(AVERAGEIF('5. Database'!$O:$O,"farmer",'5. Database'!BFB:BFB)),((IF($F$12="Pastoralist",(AVERAGEIF('5. Database'!$O:$O,"pastoralist",'5. Database'!BFB:BFB)),(IF($F$12="Agroastoralist",(AVERAGEIF('5. Database'!$O:$O,"agropastoralist",'5. Database'!BFB:BFB)),(IF($F$12="All",AVERAGE('5. Database'!BFB:BFB)))))))))</f>
        <v>#DIV/0!</v>
      </c>
      <c r="I46" s="78" t="e">
        <f>IF(($F$12="Farmer"),(AVERAGEIF('5. Database'!$O:$O,"farmer",'5. Database'!BFC:BFC)),((IF($F$12="Pastoralist",(AVERAGEIF('5. Database'!$O:$O,"pastoralist",'5. Database'!BFC:BFC)),(IF($F$12="Agroastoralist",(AVERAGEIF('5. Database'!$O:$O,"agropastoralist",'5. Database'!BFC:BFC)),(IF($F$12="All",AVERAGE('5. Database'!BFC:BFC)))))))))</f>
        <v>#DIV/0!</v>
      </c>
      <c r="J46" s="63" t="e">
        <f t="shared" si="1"/>
        <v>#DIV/0!</v>
      </c>
      <c r="K46" s="79" t="s">
        <v>1618</v>
      </c>
      <c r="L46" s="201">
        <v>5</v>
      </c>
      <c r="M46" s="201">
        <v>15</v>
      </c>
      <c r="N46" s="201">
        <v>25</v>
      </c>
    </row>
    <row r="47" spans="3:14" s="8" customFormat="1" ht="26.25" customHeight="1" x14ac:dyDescent="0.25">
      <c r="C47" s="108"/>
      <c r="D47" s="246" t="s">
        <v>1861</v>
      </c>
      <c r="E47" s="246"/>
      <c r="F47" s="73" t="e">
        <f>IF(($F$12="Farmer"),(AVERAGEIF('5. Database'!$O:$O,"farmer",'5. Database'!BGC:BGC)),((IF($F$12="Pastoralist",(AVERAGEIF('5. Database'!$O:$O,"pastoralist",'5. Database'!BGC:BGC)),(IF($F$12="Agroastoralist",(AVERAGEIF('5. Database'!$O:$O,"agropastoralist",'5. Database'!BGC:BGC)),(IF($F$12="All",AVERAGE('5. Database'!BGC:BGC)))))))))</f>
        <v>#DIV/0!</v>
      </c>
      <c r="G47" s="110" t="e">
        <f>IF(($F$12="Farmer"),(AVERAGEIF('5. Database'!$O:$O,"farmer",'5. Database'!BGD:BGD)),((IF($F$12="Pastoralist",(AVERAGEIF('5. Database'!$O:$O,"pastoralist",'5. Database'!BGD:BGD)),(IF($F$12="Agroastoralist",(AVERAGEIF('5. Database'!$O:$O,"agropastoralist",'5. Database'!BGD:BGD)),(IF($F$12="All",AVERAGE('5. Database'!BGD:BGD)))))))))</f>
        <v>#DIV/0!</v>
      </c>
      <c r="H47" s="109" t="e">
        <f>IF(($F$12="Farmer"),(AVERAGEIF('5. Database'!$O:$O,"farmer",'5. Database'!BGE:BGE)),((IF($F$12="Pastoralist",(AVERAGEIF('5. Database'!$O:$O,"pastoralist",'5. Database'!BGE:BGE)),(IF($F$12="Agroastoralist",(AVERAGEIF('5. Database'!$O:$O,"agropastoralist",'5. Database'!BGE:BGE)),(IF($F$12="All",AVERAGE('5. Database'!BGE:BGE)))))))))</f>
        <v>#DIV/0!</v>
      </c>
      <c r="I47" s="78" t="e">
        <f>IF(($F$12="Farmer"),(AVERAGEIF('5. Database'!$O:$O,"farmer",'5. Database'!BGF:BGF)),((IF($F$12="Pastoralist",(AVERAGEIF('5. Database'!$O:$O,"pastoralist",'5. Database'!BGF:BGF)),(IF($F$12="Agroastoralist",(AVERAGEIF('5. Database'!$O:$O,"agropastoralist",'5. Database'!BGF:BGF)),(IF($F$12="All",AVERAGE('5. Database'!BGF:BGF)))))))))</f>
        <v>#DIV/0!</v>
      </c>
      <c r="J47" s="63" t="e">
        <f t="shared" si="1"/>
        <v>#DIV/0!</v>
      </c>
      <c r="K47" s="79" t="s">
        <v>1618</v>
      </c>
      <c r="L47" s="201">
        <v>5</v>
      </c>
      <c r="M47" s="201">
        <v>15</v>
      </c>
      <c r="N47" s="201">
        <v>25</v>
      </c>
    </row>
    <row r="48" spans="3:14" s="8" customFormat="1" x14ac:dyDescent="0.25">
      <c r="C48" s="222"/>
      <c r="D48" s="246" t="s">
        <v>1863</v>
      </c>
      <c r="E48" s="246"/>
      <c r="F48" s="73">
        <f>IF(($F$12="Farmer"),(AVERAGEIF('5. Database'!$O:$O,"farmer",'5. Database'!BGQ:BGQ)),((IF($F$12="Pastoralist",(AVERAGEIF('5. Database'!$O:$O,"pastoralist",'5. Database'!BGQ:BGQ)),(IF($F$12="Agroastoralist",(AVERAGEIF('5. Database'!$O:$O,"agropastoralist",'5. Database'!BGQ:BGQ)),(IF($F$12="All",AVERAGE('5. Database'!BGQ:BGQ)))))))))</f>
        <v>1.9617511520737323</v>
      </c>
      <c r="G48" s="110">
        <f>IF(($F$12="Farmer"),(AVERAGEIF('5. Database'!$O:$O,"farmer",'5. Database'!BGR:BGR)),((IF($F$12="Pastoralist",(AVERAGEIF('5. Database'!$O:$O,"pastoralist",'5. Database'!BGR:BGR)),(IF($F$12="Agroastoralist",(AVERAGEIF('5. Database'!$O:$O,"agropastoralist",'5. Database'!BGR:BGR)),(IF($F$12="All",AVERAGE('5. Database'!BGR:BGR)))))))))</f>
        <v>3.727034120734908</v>
      </c>
      <c r="H48" s="109">
        <f>IF(($F$12="Farmer"),(AVERAGEIF('5. Database'!$O:$O,"farmer",'5. Database'!BGS:BGS)),((IF($F$12="Pastoralist",(AVERAGEIF('5. Database'!$O:$O,"pastoralist",'5. Database'!BGS:BGS)),(IF($F$12="Agroastoralist",(AVERAGEIF('5. Database'!$O:$O,"agropastoralist",'5. Database'!BGS:BGS)),(IF($F$12="All",AVERAGE('5. Database'!BGS:BGS)))))))))</f>
        <v>2.9133858267716537</v>
      </c>
      <c r="I48" s="78">
        <f>IF(($F$12="Farmer"),(AVERAGEIF('5. Database'!$O:$O,"farmer",'5. Database'!BGT:BGT)),((IF($F$12="Pastoralist",(AVERAGEIF('5. Database'!$O:$O,"pastoralist",'5. Database'!BGT:BGT)),(IF($F$12="Agroastoralist",(AVERAGEIF('5. Database'!$O:$O,"agropastoralist",'5. Database'!BGT:BGT)),(IF($F$12="All",AVERAGE('5. Database'!BGT:BGT)))))))))</f>
        <v>7.7374345549738193</v>
      </c>
      <c r="J48" s="63" t="str">
        <f t="shared" si="1"/>
        <v>Low</v>
      </c>
      <c r="K48" s="79" t="s">
        <v>1618</v>
      </c>
      <c r="L48" s="201">
        <v>5</v>
      </c>
      <c r="M48" s="201">
        <v>15</v>
      </c>
      <c r="N48" s="201">
        <v>25</v>
      </c>
    </row>
    <row r="49" spans="3:14" s="8" customFormat="1" x14ac:dyDescent="0.25">
      <c r="C49" s="108" t="s">
        <v>1643</v>
      </c>
      <c r="D49" s="246" t="s">
        <v>1491</v>
      </c>
      <c r="E49" s="246"/>
      <c r="F49" s="73" t="e">
        <f>IF(($F$12="Farmer"),(AVERAGEIF('5. Database'!$O:$O,"farmer",'5. Database'!BHM:BHM)),((IF($F$12="Pastoralist",(AVERAGEIF('5. Database'!$O:$O,"pastoralist",'5. Database'!BHM:BHM)),(IF($F$12="Agroastoralist",(AVERAGEIF('5. Database'!$O:$O,"agropastoralist",'5. Database'!BHM:BHM)),(IF($F$12="All",AVERAGE('5. Database'!BHM:BHM)))))))))</f>
        <v>#DIV/0!</v>
      </c>
      <c r="G49" s="110" t="e">
        <f>IF(($F$12="Farmer"),(AVERAGEIF('5. Database'!$O:$O,"farmer",'5. Database'!BHN:BHN)),((IF($F$12="Pastoralist",(AVERAGEIF('5. Database'!$O:$O,"pastoralist",'5. Database'!BHN:BHN)),(IF($F$12="Agroastoralist",(AVERAGEIF('5. Database'!$O:$O,"agropastoralist",'5. Database'!BHN:BHN)),(IF($F$12="All",AVERAGE('5. Database'!BHN:BHN)))))))))</f>
        <v>#DIV/0!</v>
      </c>
      <c r="H49" s="109" t="e">
        <f>IF(($F$12="Farmer"),(AVERAGEIF('5. Database'!$O:$O,"farmer",'5. Database'!BHO:BHO)),((IF($F$12="Pastoralist",(AVERAGEIF('5. Database'!$O:$O,"pastoralist",'5. Database'!BHO:BHO)),(IF($F$12="Agroastoralist",(AVERAGEIF('5. Database'!$O:$O,"agropastoralist",'5. Database'!BHO:BHO)),(IF($F$12="All",AVERAGE('5. Database'!BHO:BHO)))))))))</f>
        <v>#DIV/0!</v>
      </c>
      <c r="I49" s="78" t="e">
        <f>IF(($F$12="Farmer"),(AVERAGEIF('5. Database'!$O:$O,"farmer",'5. Database'!BHP:BHP)),((IF($F$12="Pastoralist",(AVERAGEIF('5. Database'!$O:$O,"pastoralist",'5. Database'!BHP:BHP)),(IF($F$12="Agroastoralist",(AVERAGEIF('5. Database'!$O:$O,"agropastoralist",'5. Database'!BHP:BHP)),(IF($F$12="All",AVERAGE('5. Database'!BHP:BHP)))))))))</f>
        <v>#DIV/0!</v>
      </c>
      <c r="J49" s="63" t="e">
        <f t="shared" si="1"/>
        <v>#DIV/0!</v>
      </c>
      <c r="K49" s="79" t="s">
        <v>1618</v>
      </c>
      <c r="L49" s="201">
        <v>5</v>
      </c>
      <c r="M49" s="201">
        <v>15</v>
      </c>
      <c r="N49" s="201">
        <v>25</v>
      </c>
    </row>
    <row r="50" spans="3:14" s="8" customFormat="1" x14ac:dyDescent="0.25">
      <c r="C50" s="222"/>
      <c r="D50" s="246" t="s">
        <v>1864</v>
      </c>
      <c r="E50" s="246"/>
      <c r="F50" s="73" t="e">
        <f>IF(($F$12="Farmer"),(AVERAGEIF('5. Database'!$O:$O,"farmer",'5. Database'!BIF:BIF)),((IF($F$12="Pastoralist",(AVERAGEIF('5. Database'!$O:$O,"pastoralist",'5. Database'!BIF:BIF)),(IF($F$12="Agroastoralist",(AVERAGEIF('5. Database'!$O:$O,"agropastoralist",'5. Database'!BIF:BIF)),(IF($F$12="All",AVERAGE('5. Database'!BIF:BIF)))))))))</f>
        <v>#DIV/0!</v>
      </c>
      <c r="G50" s="110" t="s">
        <v>1870</v>
      </c>
      <c r="H50" s="235" t="s">
        <v>1870</v>
      </c>
      <c r="I50" s="78" t="e">
        <f>((IF(($F$12="Farmer"),(AVERAGEIF('5. Database'!$O:$O,"farmer",'5. Database'!BII:BII)),((IF($F$12="Pastoralist",(AVERAGEIF('5. Database'!$O:$O,"pastoralist",'5. Database'!BII:BII)),(IF($F$12="Agroastoralist",(AVERAGEIF('5. Database'!$O:$O,"agropastoralist",'5. Database'!BII:BII)),(IF($F$12="All",AVERAGE('5. Database'!BII:BII))))))))))*30)/10</f>
        <v>#DIV/0!</v>
      </c>
      <c r="J50" s="63" t="e">
        <f>IF(I50&lt;3.34,"Low",IF(AND(I50&gt;3.33,I50&lt;6.67),"Moderate","High"))</f>
        <v>#DIV/0!</v>
      </c>
      <c r="K50" s="79" t="s">
        <v>1618</v>
      </c>
      <c r="L50" s="201">
        <v>5</v>
      </c>
      <c r="M50" s="201">
        <v>15</v>
      </c>
      <c r="N50" s="201">
        <v>25</v>
      </c>
    </row>
    <row r="51" spans="3:14" s="8" customFormat="1" x14ac:dyDescent="0.25">
      <c r="C51" s="222" t="s">
        <v>2537</v>
      </c>
      <c r="D51" s="246" t="s">
        <v>1865</v>
      </c>
      <c r="E51" s="246"/>
      <c r="F51" s="73">
        <f>IF(($F$12="Farmer"),(AVERAGEIF('5. Database'!$O:$O,"farmer",'5. Database'!BIT:BIT)),((IF($F$12="Pastoralist",(AVERAGEIF('5. Database'!$O:$O,"pastoralist",'5. Database'!BIT:BIT)),(IF($F$12="Agroastoralist",(AVERAGEIF('5. Database'!$O:$O,"agropastoralist",'5. Database'!BIT:BIT)),(IF($F$12="All",AVERAGE('5. Database'!BIT:BIT)))))))))</f>
        <v>7.213541666666667</v>
      </c>
      <c r="G51" s="110">
        <f>IF(($F$12="Farmer"),(AVERAGEIF('5. Database'!$O:$O,"farmer",'5. Database'!BIU:BIU)),((IF($F$12="Pastoralist",(AVERAGEIF('5. Database'!$O:$O,"pastoralist",'5. Database'!BIU:BIU)),(IF($F$12="Agroastoralist",(AVERAGEIF('5. Database'!$O:$O,"agropastoralist",'5. Database'!BIU:BIU)),(IF($F$12="All",AVERAGE('5. Database'!BIU:BIU)))))))))</f>
        <v>4.290364583333333</v>
      </c>
      <c r="H51" s="109">
        <f>IF(($F$12="Farmer"),(AVERAGEIF('5. Database'!$O:$O,"farmer",'5. Database'!BIV:BIV)),((IF($F$12="Pastoralist",(AVERAGEIF('5. Database'!$O:$O,"pastoralist",'5. Database'!BIV:BIV)),(IF($F$12="Agroastoralist",(AVERAGEIF('5. Database'!$O:$O,"agropastoralist",'5. Database'!BIV:BIV)),(IF($F$12="All",AVERAGE('5. Database'!BIV:BIV)))))))))</f>
        <v>1.3932291666666667</v>
      </c>
      <c r="I51" s="78">
        <f>IF(($F$12="Farmer"),(AVERAGEIF('5. Database'!$O:$O,"farmer",'5. Database'!BIW:BIW)),((IF($F$12="Pastoralist",(AVERAGEIF('5. Database'!$O:$O,"pastoralist",'5. Database'!BIW:BIW)),(IF($F$12="Agroastoralist",(AVERAGEIF('5. Database'!$O:$O,"agropastoralist",'5. Database'!BIW:BIW)),(IF($F$12="All",AVERAGE('5. Database'!BIW:BIW)))))))))</f>
        <v>12.897135416666666</v>
      </c>
      <c r="J51" s="63" t="str">
        <f>IF(I51&lt;11,"Low",IF(AND(I51&gt;10,I51&lt;21),"Moderate","High"))</f>
        <v>Moderate</v>
      </c>
      <c r="K51" s="79" t="s">
        <v>1618</v>
      </c>
      <c r="L51" s="201">
        <v>5</v>
      </c>
      <c r="M51" s="201">
        <v>15</v>
      </c>
      <c r="N51" s="201">
        <v>25</v>
      </c>
    </row>
    <row r="52" spans="3:14" s="8" customFormat="1" x14ac:dyDescent="0.25">
      <c r="C52" s="108" t="s">
        <v>2538</v>
      </c>
      <c r="D52" s="246" t="s">
        <v>1866</v>
      </c>
      <c r="E52" s="246"/>
      <c r="F52" s="73" t="e">
        <f>IF(($F$12="Farmer"),(AVERAGEIF('5. Database'!$O:$O,"farmer",'5. Database'!BJD:BJD)),((IF($F$12="Pastoralist",(AVERAGEIF('5. Database'!$O:$O,"pastoralist",'5. Database'!BJD:BJD)),(IF($F$12="Agroastoralist",(AVERAGEIF('5. Database'!$O:$O,"agropastoralist",'5. Database'!BJD:BJD)),(IF($F$12="All",AVERAGE('5. Database'!BJD:BJD)))))))))</f>
        <v>#DIV/0!</v>
      </c>
      <c r="G52" s="110" t="e">
        <f>IF(($F$12="Farmer"),(AVERAGEIF('5. Database'!$O:$O,"farmer",'5. Database'!BJE:BJE)),((IF($F$12="Pastoralist",(AVERAGEIF('5. Database'!$O:$O,"pastoralist",'5. Database'!BJE:BJE)),(IF($F$12="Agroastoralist",(AVERAGEIF('5. Database'!$O:$O,"agropastoralist",'5. Database'!BJE:BJE)),(IF($F$12="All",AVERAGE('5. Database'!BJE:BJE)))))))))</f>
        <v>#DIV/0!</v>
      </c>
      <c r="H52" s="109" t="e">
        <f>IF(($F$12="Farmer"),(AVERAGEIF('5. Database'!$O:$O,"farmer",'5. Database'!BJF:BJF)),((IF($F$12="Pastoralist",(AVERAGEIF('5. Database'!$O:$O,"pastoralist",'5. Database'!BJF:BJF)),(IF($F$12="Agroastoralist",(AVERAGEIF('5. Database'!$O:$O,"agropastoralist",'5. Database'!BJF:BJF)),(IF($F$12="All",AVERAGE('5. Database'!BJF:BJF)))))))))</f>
        <v>#DIV/0!</v>
      </c>
      <c r="I52" s="78" t="e">
        <f>IF(($F$12="Farmer"),(AVERAGEIF('5. Database'!$O:$O,"farmer",'5. Database'!BJG:BJG)),((IF($F$12="Pastoralist",(AVERAGEIF('5. Database'!$O:$O,"pastoralist",'5. Database'!BJG:BJG)),(IF($F$12="Agroastoralist",(AVERAGEIF('5. Database'!$O:$O,"agropastoralist",'5. Database'!BJG:BJG)),(IF($F$12="All",AVERAGE('5. Database'!BJG:BJG)))))))))</f>
        <v>#DIV/0!</v>
      </c>
      <c r="J52" s="63" t="e">
        <f>IF(I52&lt;11,"Low",IF(AND(I52&gt;10,I52&lt;21),"Moderate","High"))</f>
        <v>#DIV/0!</v>
      </c>
      <c r="K52" s="79" t="s">
        <v>1618</v>
      </c>
      <c r="L52" s="201">
        <v>5</v>
      </c>
      <c r="M52" s="201">
        <v>15</v>
      </c>
      <c r="N52" s="201">
        <v>25</v>
      </c>
    </row>
    <row r="53" spans="3:14" s="8" customFormat="1" x14ac:dyDescent="0.25">
      <c r="C53" s="108" t="s">
        <v>2537</v>
      </c>
      <c r="D53" s="246" t="s">
        <v>1569</v>
      </c>
      <c r="E53" s="246"/>
      <c r="F53" s="73" t="e">
        <f>IF(($F$12="Farmer"),(AVERAGEIF('5. Database'!$O:$O,"farmer",'5. Database'!BJP:BJP)),((IF($F$12="Pastoralist",(AVERAGEIF('5. Database'!$O:$O,"pastoralist",'5. Database'!BJP:BJP)),(IF($F$12="Agroastoralist",(AVERAGEIF('5. Database'!$O:$O,"agropastoralist",'5. Database'!BJP:BJP)),(IF($F$12="All",AVERAGE('5. Database'!BJP:BJP)))))))))</f>
        <v>#DIV/0!</v>
      </c>
      <c r="G53" s="110" t="e">
        <f>IF(($F$12="Farmer"),(AVERAGEIF('5. Database'!$O:$O,"farmer",'5. Database'!BJQ:BJQ)),((IF($F$12="Pastoralist",(AVERAGEIF('5. Database'!$O:$O,"pastoralist",'5. Database'!BJQ:BJQ)),(IF($F$12="Agroastoralist",(AVERAGEIF('5. Database'!$O:$O,"agropastoralist",'5. Database'!BJQ:BJQ)),(IF($F$12="All",AVERAGE('5. Database'!BJQ:BJQ)))))))))</f>
        <v>#DIV/0!</v>
      </c>
      <c r="H53" s="109" t="e">
        <f>IF(($F$12="Farmer"),(AVERAGEIF('5. Database'!$O:$O,"farmer",'5. Database'!BJR:BJR)),((IF($F$12="Pastoralist",(AVERAGEIF('5. Database'!$O:$O,"pastoralist",'5. Database'!BJR:BJR)),(IF($F$12="Agroastoralist",(AVERAGEIF('5. Database'!$O:$O,"agropastoralist",'5. Database'!BJR:BJR)),(IF($F$12="All",AVERAGE('5. Database'!BJR:BJR)))))))))</f>
        <v>#DIV/0!</v>
      </c>
      <c r="I53" s="78" t="e">
        <f>IF(($F$12="Farmer"),(AVERAGEIF('5. Database'!$O:$O,"farmer",'5. Database'!BJS:BJS)),((IF($F$12="Pastoralist",(AVERAGEIF('5. Database'!$O:$O,"pastoralist",'5. Database'!BJS:BJS)),(IF($F$12="Agroastoralist",(AVERAGEIF('5. Database'!$O:$O,"agropastoralist",'5. Database'!BJS:BJS)),(IF($F$12="All",AVERAGE('5. Database'!BJS:BJS)))))))))</f>
        <v>#DIV/0!</v>
      </c>
      <c r="J53" s="63" t="e">
        <f>IF(I53&lt;11,"Low",IF(AND(I53&gt;10,I53&lt;21),"Moderate","High"))</f>
        <v>#DIV/0!</v>
      </c>
      <c r="K53" s="79" t="s">
        <v>1618</v>
      </c>
      <c r="L53" s="201">
        <v>5</v>
      </c>
      <c r="M53" s="201">
        <v>15</v>
      </c>
      <c r="N53" s="201">
        <v>25</v>
      </c>
    </row>
    <row r="54" spans="3:14" s="8" customFormat="1" x14ac:dyDescent="0.25">
      <c r="C54" s="224" t="s">
        <v>1868</v>
      </c>
      <c r="L54" s="201"/>
      <c r="M54" s="201"/>
      <c r="N54" s="201"/>
    </row>
    <row r="55" spans="3:14" s="8" customFormat="1" x14ac:dyDescent="0.25">
      <c r="C55" s="224" t="s">
        <v>1867</v>
      </c>
      <c r="L55" s="201"/>
      <c r="M55" s="201"/>
      <c r="N55" s="201"/>
    </row>
    <row r="56" spans="3:14" s="8" customFormat="1" x14ac:dyDescent="0.25">
      <c r="C56" s="122"/>
      <c r="D56" s="52"/>
      <c r="E56" s="52"/>
      <c r="F56" s="12"/>
      <c r="G56" s="12"/>
      <c r="H56" s="12"/>
      <c r="I56" s="12"/>
      <c r="J56" s="12"/>
      <c r="K56" s="12"/>
      <c r="L56" s="201"/>
      <c r="M56" s="201"/>
      <c r="N56" s="201"/>
    </row>
    <row r="57" spans="3:14" s="8" customFormat="1" ht="25.15" customHeight="1" x14ac:dyDescent="0.25">
      <c r="C57" s="227" t="s">
        <v>1486</v>
      </c>
      <c r="D57" s="46"/>
      <c r="E57" s="46"/>
      <c r="F57" s="46"/>
      <c r="G57" s="46"/>
      <c r="H57" s="46"/>
      <c r="I57" s="46"/>
      <c r="J57" s="46"/>
      <c r="K57" s="55"/>
      <c r="L57" s="201"/>
      <c r="M57" s="201"/>
      <c r="N57" s="201"/>
    </row>
    <row r="58" spans="3:14" s="8" customFormat="1" x14ac:dyDescent="0.25">
      <c r="C58" s="67" t="s">
        <v>2537</v>
      </c>
      <c r="D58" s="244" t="s">
        <v>1499</v>
      </c>
      <c r="E58" s="244"/>
      <c r="F58" s="111">
        <f>IF(($F$12="Farmer"),(AVERAGEIF('5. Database'!$O:$O,"farmer",'5. Database'!ADN:ADN)),((IF($F$12="Pastoralist",(AVERAGEIF('5. Database'!$O:$O,"pastoralist",'5. Database'!ADN:ADN)),(IF($F$12="Agroastoralist",(AVERAGEIF('5. Database'!$O:$O,"agropastoralist",'5. Database'!ADN:ADN)),(IF($F$12="All",AVERAGE('5. Database'!ADN:ADN)))))))))</f>
        <v>5.15625</v>
      </c>
      <c r="G58" s="112">
        <f>IF(($F$12="Farmer"),(AVERAGEIF('5. Database'!$O:$O,"farmer",'5. Database'!ADO:ADO)),((IF($F$12="Pastoralist",(AVERAGEIF('5. Database'!$O:$O,"pastoralist",'5. Database'!ADO:ADO)),(IF($F$12="Agroastoralist",(AVERAGEIF('5. Database'!$O:$O,"agropastoralist",'5. Database'!ADO:ADO)),(IF($F$12="All",AVERAGE('5. Database'!ADO:ADO)))))))))</f>
        <v>3.61328125</v>
      </c>
      <c r="H58" s="111">
        <f>IF(($F$12="Farmer"),(AVERAGEIF('5. Database'!$O:$O,"farmer",'5. Database'!ADP:ADP)),((IF($F$12="Pastoralist",(AVERAGEIF('5. Database'!$O:$O,"pastoralist",'5. Database'!ADP:ADP)),(IF($F$12="Agroastoralist",(AVERAGEIF('5. Database'!$O:$O,"agropastoralist",'5. Database'!ADP:ADP)),(IF($F$12="All",AVERAGE('5. Database'!ADP:ADP)))))))))</f>
        <v>1.796875</v>
      </c>
      <c r="I58" s="66">
        <f>IF(($F$12="Farmer"),(AVERAGEIF('5. Database'!$O:$O,"farmer",'5. Database'!ADQ:ADQ)),((IF($F$12="Pastoralist",(AVERAGEIF('5. Database'!$O:$O,"pastoralist",'5. Database'!ADQ:ADQ)),(IF($F$12="Agroastoralist",(AVERAGEIF('5. Database'!$O:$O,"agropastoralist",'5. Database'!ADQ:ADQ)),(IF($F$12="All",AVERAGE('5. Database'!ADQ:ADQ)))))))))</f>
        <v>10.56640625</v>
      </c>
      <c r="J58" s="67" t="str">
        <f t="shared" ref="J58:J69" si="2">IF(I58&lt;11,"Low",IF(AND(I58&gt;10,I58&lt;21),"Moderate","High"))</f>
        <v>Low</v>
      </c>
      <c r="K58" s="74" t="s">
        <v>1618</v>
      </c>
      <c r="L58" s="201">
        <v>5</v>
      </c>
      <c r="M58" s="201">
        <v>15</v>
      </c>
      <c r="N58" s="201">
        <v>25</v>
      </c>
    </row>
    <row r="59" spans="3:14" s="8" customFormat="1" ht="28.5" customHeight="1" x14ac:dyDescent="0.25">
      <c r="C59" s="67"/>
      <c r="D59" s="244" t="s">
        <v>1840</v>
      </c>
      <c r="E59" s="244"/>
      <c r="F59" s="111">
        <f>IF(($F$12="Farmer"),(AVERAGEIF('5. Database'!$O:$O,"farmer",'5. Database'!AEI:AEI)),((IF($F$12="Pastoralist",(AVERAGEIF('5. Database'!$O:$O,"pastoralist",'5. Database'!AEI:AEI)),(IF($F$12="Agroastoralist",(AVERAGEIF('5. Database'!$O:$O,"agropastoralist",'5. Database'!AEI:AEI)),(IF($F$12="All",AVERAGE('5. Database'!AEI:AEI)))))))))</f>
        <v>5.669270833333333</v>
      </c>
      <c r="G59" s="112">
        <f>IF(($F$12="Farmer"),(AVERAGEIF('5. Database'!$O:$O,"farmer",'5. Database'!AEJ:AEJ)),((IF($F$12="Pastoralist",(AVERAGEIF('5. Database'!$O:$O,"pastoralist",'5. Database'!AEJ:AEJ)),(IF($F$12="Agroastoralist",(AVERAGEIF('5. Database'!$O:$O,"agropastoralist",'5. Database'!AEJ:AEJ)),(IF($F$12="All",AVERAGE('5. Database'!AEJ:AEJ)))))))))</f>
        <v>2.0442708333333335</v>
      </c>
      <c r="H59" s="111">
        <f>IF(($F$12="Farmer"),(AVERAGEIF('5. Database'!$O:$O,"farmer",'5. Database'!AEK:AEK)),((IF($F$12="Pastoralist",(AVERAGEIF('5. Database'!$O:$O,"pastoralist",'5. Database'!AEK:AEK)),(IF($F$12="Agroastoralist",(AVERAGEIF('5. Database'!$O:$O,"agropastoralist",'5. Database'!AEK:AEK)),(IF($F$12="All",AVERAGE('5. Database'!AEK:AEK)))))))))</f>
        <v>2.2395833333333335</v>
      </c>
      <c r="I59" s="66">
        <f>IF(($F$12="Farmer"),(AVERAGEIF('5. Database'!$O:$O,"farmer",'5. Database'!AEL:AEL)),((IF($F$12="Pastoralist",(AVERAGEIF('5. Database'!$O:$O,"pastoralist",'5. Database'!AEL:AEL)),(IF($F$12="Agroastoralist",(AVERAGEIF('5. Database'!$O:$O,"agropastoralist",'5. Database'!AEL:AEL)),(IF($F$12="All",AVERAGE('5. Database'!AEL:AEL)))))))))</f>
        <v>9.953125</v>
      </c>
      <c r="J59" s="67" t="str">
        <f t="shared" si="2"/>
        <v>Low</v>
      </c>
      <c r="K59" s="74" t="s">
        <v>1618</v>
      </c>
      <c r="L59" s="201">
        <v>5</v>
      </c>
      <c r="M59" s="201">
        <v>15</v>
      </c>
      <c r="N59" s="201">
        <v>25</v>
      </c>
    </row>
    <row r="60" spans="3:14" s="8" customFormat="1" x14ac:dyDescent="0.25">
      <c r="C60" s="67"/>
      <c r="D60" s="244" t="s">
        <v>1841</v>
      </c>
      <c r="E60" s="244"/>
      <c r="F60" s="111">
        <f>IF(($F$12="Farmer"),(AVERAGEIF('5. Database'!$O:$O,"farmer",'5. Database'!AFE:AFE)),((IF($F$12="Pastoralist",(AVERAGEIF('5. Database'!$O:$O,"pastoralist",'5. Database'!AFE:AFE)),(IF($F$12="Agroastoralist",(AVERAGEIF('5. Database'!$O:$O,"agropastoralist",'5. Database'!AFE:AFE)),(IF($F$12="All",AVERAGE('5. Database'!AFE:AFE)))))))))</f>
        <v>0.60416666666666663</v>
      </c>
      <c r="G60" s="112">
        <f>IF(($F$12="Farmer"),(AVERAGEIF('5. Database'!$O:$O,"farmer",'5. Database'!AFF:AFF)),((IF($F$12="Pastoralist",(AVERAGEIF('5. Database'!$O:$O,"pastoralist",'5. Database'!AFF:AFF)),(IF($F$12="Agroastoralist",(AVERAGEIF('5. Database'!$O:$O,"agropastoralist",'5. Database'!AFF:AFF)),(IF($F$12="All",AVERAGE('5. Database'!AFF:AFF)))))))))</f>
        <v>6.2835978835978636</v>
      </c>
      <c r="H60" s="111">
        <f>IF(($F$12="Farmer"),(AVERAGEIF('5. Database'!$O:$O,"farmer",'5. Database'!AFG:AFG)),((IF($F$12="Pastoralist",(AVERAGEIF('5. Database'!$O:$O,"pastoralist",'5. Database'!AFG:AFG)),(IF($F$12="Agroastoralist",(AVERAGEIF('5. Database'!$O:$O,"agropastoralist",'5. Database'!AFG:AFG)),(IF($F$12="All",AVERAGE('5. Database'!AFG:AFG)))))))))</f>
        <v>1.9270833333333333</v>
      </c>
      <c r="I60" s="66">
        <f>IF(($F$12="Farmer"),(AVERAGEIF('5. Database'!$O:$O,"farmer",'5. Database'!AFH:AFH)),((IF($F$12="Pastoralist",(AVERAGEIF('5. Database'!$O:$O,"pastoralist",'5. Database'!AFH:AFH)),(IF($F$12="Agroastoralist",(AVERAGEIF('5. Database'!$O:$O,"agropastoralist",'5. Database'!AFH:AFH)),(IF($F$12="All",AVERAGE('5. Database'!AFH:AFH)))))))))</f>
        <v>8.7166666666666508</v>
      </c>
      <c r="J60" s="67" t="str">
        <f t="shared" si="2"/>
        <v>Low</v>
      </c>
      <c r="K60" s="74" t="s">
        <v>1618</v>
      </c>
      <c r="L60" s="201">
        <v>5</v>
      </c>
      <c r="M60" s="201">
        <v>15</v>
      </c>
      <c r="N60" s="201">
        <v>25</v>
      </c>
    </row>
    <row r="61" spans="3:14" s="8" customFormat="1" x14ac:dyDescent="0.25">
      <c r="C61" s="67" t="s">
        <v>2537</v>
      </c>
      <c r="D61" s="244" t="s">
        <v>1842</v>
      </c>
      <c r="E61" s="244"/>
      <c r="F61" s="111">
        <f>IF(($F$12="Farmer"),(AVERAGEIF('5. Database'!$O:$O,"farmer",'5. Database'!AFZ:AFZ)),((IF($F$12="Pastoralist",(AVERAGEIF('5. Database'!$O:$O,"pastoralist",'5. Database'!AFZ:AFZ)),(IF($F$12="Agroastoralist",(AVERAGEIF('5. Database'!$O:$O,"agropastoralist",'5. Database'!AFZ:AFZ)),(IF($F$12="All",AVERAGE('5. Database'!AFZ:AFZ)))))))))</f>
        <v>4.3848958333333412</v>
      </c>
      <c r="G61" s="112">
        <f>IF(($F$12="Farmer"),(AVERAGEIF('5. Database'!$O:$O,"farmer",'5. Database'!AGA:AGA)),((IF($F$12="Pastoralist",(AVERAGEIF('5. Database'!$O:$O,"pastoralist",'5. Database'!AGA:AGA)),(IF($F$12="Agroastoralist",(AVERAGEIF('5. Database'!$O:$O,"agropastoralist",'5. Database'!AGA:AGA)),(IF($F$12="All",AVERAGE('5. Database'!AGA:AGA)))))))))</f>
        <v>5.364583333333333</v>
      </c>
      <c r="H61" s="111">
        <f>IF(($F$12="Farmer"),(AVERAGEIF('5. Database'!$O:$O,"farmer",'5. Database'!AGB:AGB)),((IF($F$12="Pastoralist",(AVERAGEIF('5. Database'!$O:$O,"pastoralist",'5. Database'!AGB:AGB)),(IF($F$12="Agroastoralist",(AVERAGEIF('5. Database'!$O:$O,"agropastoralist",'5. Database'!AGB:AGB)),(IF($F$12="All",AVERAGE('5. Database'!AGB:AGB)))))))))</f>
        <v>2.9752604166666665</v>
      </c>
      <c r="I61" s="66">
        <f>IF(($F$12="Farmer"),(AVERAGEIF('5. Database'!$O:$O,"farmer",'5. Database'!AGC:AGC)),((IF($F$12="Pastoralist",(AVERAGEIF('5. Database'!$O:$O,"pastoralist",'5. Database'!AGC:AGC)),(IF($F$12="Agroastoralist",(AVERAGEIF('5. Database'!$O:$O,"agropastoralist",'5. Database'!AGC:AGC)),(IF($F$12="All",AVERAGE('5. Database'!AGC:AGC)))))))))</f>
        <v>12.724739583333305</v>
      </c>
      <c r="J61" s="67" t="str">
        <f t="shared" si="2"/>
        <v>Moderate</v>
      </c>
      <c r="K61" s="74" t="s">
        <v>1618</v>
      </c>
      <c r="L61" s="201">
        <v>5</v>
      </c>
      <c r="M61" s="201">
        <v>15</v>
      </c>
      <c r="N61" s="201">
        <v>25</v>
      </c>
    </row>
    <row r="62" spans="3:14" s="8" customFormat="1" x14ac:dyDescent="0.25">
      <c r="C62" s="67"/>
      <c r="D62" s="244" t="s">
        <v>1843</v>
      </c>
      <c r="E62" s="244"/>
      <c r="F62" s="111">
        <f>IF(($F$12="Farmer"),(AVERAGEIF('5. Database'!$O:$O,"farmer",'5. Database'!AGS:AGS)),((IF($F$12="Pastoralist",(AVERAGEIF('5. Database'!$O:$O,"pastoralist",'5. Database'!AGS:AGS)),(IF($F$12="Agroastoralist",(AVERAGEIF('5. Database'!$O:$O,"agropastoralist",'5. Database'!AGS:AGS)),(IF($F$12="All",AVERAGE('5. Database'!AGS:AGS)))))))))</f>
        <v>2.3541666666666665</v>
      </c>
      <c r="G62" s="112">
        <f>IF(($F$12="Farmer"),(AVERAGEIF('5. Database'!$O:$O,"farmer",'5. Database'!AGT:AGT)),((IF($F$12="Pastoralist",(AVERAGEIF('5. Database'!$O:$O,"pastoralist",'5. Database'!AGT:AGT)),(IF($F$12="Agroastoralist",(AVERAGEIF('5. Database'!$O:$O,"agropastoralist",'5. Database'!AGT:AGT)),(IF($F$12="All",AVERAGE('5. Database'!AGT:AGT)))))))))</f>
        <v>5.436197916666667</v>
      </c>
      <c r="H62" s="111">
        <f>IF(($F$12="Farmer"),(AVERAGEIF('5. Database'!$O:$O,"farmer",'5. Database'!AGU:AGU)),((IF($F$12="Pastoralist",(AVERAGEIF('5. Database'!$O:$O,"pastoralist",'5. Database'!AGU:AGU)),(IF($F$12="Agroastoralist",(AVERAGEIF('5. Database'!$O:$O,"agropastoralist",'5. Database'!AGU:AGU)),(IF($F$12="All",AVERAGE('5. Database'!AGU:AGU)))))))))</f>
        <v>2.67578125</v>
      </c>
      <c r="I62" s="66">
        <f>IF(($F$12="Farmer"),(AVERAGEIF('5. Database'!$O:$O,"farmer",'5. Database'!AGV:AGV)),((IF($F$12="Pastoralist",(AVERAGEIF('5. Database'!$O:$O,"pastoralist",'5. Database'!AGV:AGV)),(IF($F$12="Agroastoralist",(AVERAGEIF('5. Database'!$O:$O,"agropastoralist",'5. Database'!AGV:AGV)),(IF($F$12="All",AVERAGE('5. Database'!AGV:AGV)))))))))</f>
        <v>10.466145833333334</v>
      </c>
      <c r="J62" s="67" t="str">
        <f t="shared" si="2"/>
        <v>Low</v>
      </c>
      <c r="K62" s="74" t="s">
        <v>1618</v>
      </c>
      <c r="L62" s="201">
        <v>5</v>
      </c>
      <c r="M62" s="201">
        <v>15</v>
      </c>
      <c r="N62" s="201">
        <v>25</v>
      </c>
    </row>
    <row r="63" spans="3:14" s="8" customFormat="1" x14ac:dyDescent="0.25">
      <c r="C63" s="67" t="s">
        <v>2537</v>
      </c>
      <c r="D63" s="244" t="s">
        <v>1622</v>
      </c>
      <c r="E63" s="244"/>
      <c r="F63" s="111">
        <f>IF(($F$12="Farmer"),(AVERAGEIF('5. Database'!$O:$O,"farmer",'5. Database'!AKO:AKO)),((IF($F$12="Pastoralist",(AVERAGEIF('5. Database'!$O:$O,"pastoralist",'5. Database'!AKO:AKO)),(IF($F$12="Agroastoralist",(AVERAGEIF('5. Database'!$O:$O,"agropastoralist",'5. Database'!AKO:AKO)),(IF($F$12="All",AVERAGE('5. Database'!AKO:AKO)))))))))</f>
        <v>9.28515625</v>
      </c>
      <c r="G63" s="112">
        <f>IF(($F$12="Farmer"),(AVERAGEIF('5. Database'!$O:$O,"farmer",'5. Database'!AKP:AKP)),((IF($F$12="Pastoralist",(AVERAGEIF('5. Database'!$O:$O,"pastoralist",'5. Database'!AKP:AKP)),(IF($F$12="Agroastoralist",(AVERAGEIF('5. Database'!$O:$O,"agropastoralist",'5. Database'!AKP:AKP)),(IF($F$12="All",AVERAGE('5. Database'!AKP:AKP)))))))))</f>
        <v>4.134114583333333</v>
      </c>
      <c r="H63" s="111">
        <f>IF(($F$12="Farmer"),(AVERAGEIF('5. Database'!$O:$O,"farmer",'5. Database'!AKQ:AKQ)),((IF($F$12="Pastoralist",(AVERAGEIF('5. Database'!$O:$O,"pastoralist",'5. Database'!AKQ:AKQ)),(IF($F$12="Agroastoralist",(AVERAGEIF('5. Database'!$O:$O,"agropastoralist",'5. Database'!AKQ:AKQ)),(IF($F$12="All",AVERAGE('5. Database'!AKQ:AKQ)))))))))</f>
        <v>2.3111979166666665</v>
      </c>
      <c r="I63" s="66">
        <f>IF(($F$12="Farmer"),(AVERAGEIF('5. Database'!$O:$O,"farmer",'5. Database'!AKR:AKR)),((IF($F$12="Pastoralist",(AVERAGEIF('5. Database'!$O:$O,"pastoralist",'5. Database'!AKR:AKR)),(IF($F$12="Agroastoralist",(AVERAGEIF('5. Database'!$O:$O,"agropastoralist",'5. Database'!AKR:AKR)),(IF($F$12="All",AVERAGE('5. Database'!AKR:AKR)))))))))</f>
        <v>15.73046875</v>
      </c>
      <c r="J63" s="67" t="str">
        <f t="shared" si="2"/>
        <v>Moderate</v>
      </c>
      <c r="K63" s="74" t="s">
        <v>1617</v>
      </c>
      <c r="L63" s="201">
        <v>5</v>
      </c>
      <c r="M63" s="201">
        <v>15</v>
      </c>
      <c r="N63" s="201">
        <v>25</v>
      </c>
    </row>
    <row r="64" spans="3:14" s="8" customFormat="1" x14ac:dyDescent="0.25">
      <c r="C64" s="67" t="s">
        <v>2537</v>
      </c>
      <c r="D64" s="244" t="s">
        <v>1844</v>
      </c>
      <c r="E64" s="244"/>
      <c r="F64" s="111">
        <f>IF(($F$12="Farmer"),(AVERAGEIF('5. Database'!$O:$O,"farmer",'5. Database'!ANC:ANC)),((IF($F$12="Pastoralist",(AVERAGEIF('5. Database'!$O:$O,"pastoralist",'5. Database'!ANC:ANC)),(IF($F$12="Agroastoralist",(AVERAGEIF('5. Database'!$O:$O,"agropastoralist",'5. Database'!ANC:ANC)),(IF($F$12="All",AVERAGE('5. Database'!ANC:ANC)))))))))</f>
        <v>9.453125</v>
      </c>
      <c r="G64" s="112">
        <f>IF(($F$12="Farmer"),(AVERAGEIF('5. Database'!$O:$O,"farmer",'5. Database'!AND:AND)),((IF($F$12="Pastoralist",(AVERAGEIF('5. Database'!$O:$O,"pastoralist",'5. Database'!AND:AND)),(IF($F$12="Agroastoralist",(AVERAGEIF('5. Database'!$O:$O,"agropastoralist",'5. Database'!AND:AND)),(IF($F$12="All",AVERAGE('5. Database'!AND:AND)))))))))</f>
        <v>4.348958333333333</v>
      </c>
      <c r="H64" s="111">
        <f>IF(($F$12="Farmer"),(AVERAGEIF('5. Database'!$O:$O,"farmer",'5. Database'!ANE:ANE)),((IF($F$12="Pastoralist",(AVERAGEIF('5. Database'!$O:$O,"pastoralist",'5. Database'!ANE:ANE)),(IF($F$12="Agroastoralist",(AVERAGEIF('5. Database'!$O:$O,"agropastoralist",'5. Database'!ANE:ANE)),(IF($F$12="All",AVERAGE('5. Database'!ANE:ANE)))))))))</f>
        <v>2.7604166666666665</v>
      </c>
      <c r="I64" s="66">
        <f>IF(($F$12="Farmer"),(AVERAGEIF('5. Database'!$O:$O,"farmer",'5. Database'!ANF:ANF)),((IF($F$12="Pastoralist",(AVERAGEIF('5. Database'!$O:$O,"pastoralist",'5. Database'!ANF:ANF)),(IF($F$12="Agroastoralist",(AVERAGEIF('5. Database'!$O:$O,"agropastoralist",'5. Database'!ANF:ANF)),(IF($F$12="All",AVERAGE('5. Database'!ANF:ANF)))))))))</f>
        <v>16.5625</v>
      </c>
      <c r="J64" s="67" t="str">
        <f t="shared" si="2"/>
        <v>Moderate</v>
      </c>
      <c r="K64" s="74" t="s">
        <v>1618</v>
      </c>
      <c r="L64" s="201">
        <v>5</v>
      </c>
      <c r="M64" s="201">
        <v>15</v>
      </c>
      <c r="N64" s="201">
        <v>25</v>
      </c>
    </row>
    <row r="65" spans="3:14" s="8" customFormat="1" x14ac:dyDescent="0.25">
      <c r="C65" s="223"/>
      <c r="D65" s="244" t="s">
        <v>1845</v>
      </c>
      <c r="E65" s="244"/>
      <c r="F65" s="111">
        <f>IF(($F$12="Farmer"),(AVERAGEIF('5. Database'!$O:$O,"farmer",'5. Database'!ANM:ANM)),((IF($F$12="Pastoralist",(AVERAGEIF('5. Database'!$O:$O,"pastoralist",'5. Database'!ANM:ANM)),(IF($F$12="Agroastoralist",(AVERAGEIF('5. Database'!$O:$O,"agropastoralist",'5. Database'!ANM:ANM)),(IF($F$12="All",AVERAGE('5. Database'!ANM:ANM)))))))))</f>
        <v>4.270833333333333</v>
      </c>
      <c r="G65" s="112">
        <f>IF(($F$12="Farmer"),(AVERAGEIF('5. Database'!$O:$O,"farmer",'5. Database'!ANN:ANN)),((IF($F$12="Pastoralist",(AVERAGEIF('5. Database'!$O:$O,"pastoralist",'5. Database'!ANN:ANN)),(IF($F$12="Agroastoralist",(AVERAGEIF('5. Database'!$O:$O,"agropastoralist",'5. Database'!ANN:ANN)),(IF($F$12="All",AVERAGE('5. Database'!ANN:ANN)))))))))</f>
        <v>1.58203125</v>
      </c>
      <c r="H65" s="111">
        <f>IF(($F$12="Farmer"),(AVERAGEIF('5. Database'!$O:$O,"farmer",'5. Database'!ANO:ANO)),((IF($F$12="Pastoralist",(AVERAGEIF('5. Database'!$O:$O,"pastoralist",'5. Database'!ANO:ANO)),(IF($F$12="Agroastoralist",(AVERAGEIF('5. Database'!$O:$O,"agropastoralist",'5. Database'!ANO:ANO)),(IF($F$12="All",AVERAGE('5. Database'!ANO:ANO)))))))))</f>
        <v>7.1875</v>
      </c>
      <c r="I65" s="66">
        <f>IF(($F$12="Farmer"),(AVERAGEIF('5. Database'!$O:$O,"farmer",'5. Database'!ANP:ANP)),((IF($F$12="Pastoralist",(AVERAGEIF('5. Database'!$O:$O,"pastoralist",'5. Database'!ANP:ANP)),(IF($F$12="Agroastoralist",(AVERAGEIF('5. Database'!$O:$O,"agropastoralist",'5. Database'!ANP:ANP)),(IF($F$12="All",AVERAGE('5. Database'!ANP:ANP)))))))))</f>
        <v>13.040364583333334</v>
      </c>
      <c r="J65" s="67" t="str">
        <f t="shared" si="2"/>
        <v>Moderate</v>
      </c>
      <c r="K65" s="74" t="s">
        <v>1618</v>
      </c>
      <c r="L65" s="201">
        <v>5</v>
      </c>
      <c r="M65" s="201">
        <v>15</v>
      </c>
      <c r="N65" s="201">
        <v>25</v>
      </c>
    </row>
    <row r="66" spans="3:14" s="8" customFormat="1" x14ac:dyDescent="0.25">
      <c r="C66" s="67"/>
      <c r="D66" s="244" t="s">
        <v>1623</v>
      </c>
      <c r="E66" s="244"/>
      <c r="F66" s="111" t="e">
        <f>IF(($F$12="Farmer"),(AVERAGEIF('5. Database'!$O:$O,"farmer",'5. Database'!ANV:ANV)),((IF($F$12="Pastoralist",(AVERAGEIF('5. Database'!$O:$O,"pastoralist",'5. Database'!ANV:ANV)),(IF($F$12="Agroastoralist",(AVERAGEIF('5. Database'!$O:$O,"agropastoralist",'5. Database'!ANV:ANV)),(IF($F$12="All",AVERAGE('5. Database'!ANV:ANV)))))))))</f>
        <v>#DIV/0!</v>
      </c>
      <c r="G66" s="112" t="e">
        <f>IF(($F$12="Farmer"),(AVERAGEIF('5. Database'!$O:$O,"farmer",'5. Database'!ANW:ANW)),((IF($F$12="Pastoralist",(AVERAGEIF('5. Database'!$O:$O,"pastoralist",'5. Database'!ANW:ANW)),(IF($F$12="Agroastoralist",(AVERAGEIF('5. Database'!$O:$O,"agropastoralist",'5. Database'!ANW:ANW)),(IF($F$12="All",AVERAGE('5. Database'!ANW:ANW)))))))))</f>
        <v>#DIV/0!</v>
      </c>
      <c r="H66" s="111" t="e">
        <f>IF(($F$12="Farmer"),(AVERAGEIF('5. Database'!$O:$O,"farmer",'5. Database'!ANX:ANX)),((IF($F$12="Pastoralist",(AVERAGEIF('5. Database'!$O:$O,"pastoralist",'5. Database'!ANX:ANX)),(IF($F$12="Agroastoralist",(AVERAGEIF('5. Database'!$O:$O,"agropastoralist",'5. Database'!ANX:ANX)),(IF($F$12="All",AVERAGE('5. Database'!ANX:ANX)))))))))</f>
        <v>#DIV/0!</v>
      </c>
      <c r="I66" s="66" t="e">
        <f>IF(($F$12="Farmer"),(AVERAGEIF('5. Database'!$O:$O,"farmer",'5. Database'!ANY:ANY)),((IF($F$12="Pastoralist",(AVERAGEIF('5. Database'!$O:$O,"pastoralist",'5. Database'!ANY:ANY)),(IF($F$12="Agroastoralist",(AVERAGEIF('5. Database'!$O:$O,"agropastoralist",'5. Database'!ANY:ANY)),(IF($F$12="All",AVERAGE('5. Database'!ANY:ANY)))))))))</f>
        <v>#DIV/0!</v>
      </c>
      <c r="J66" s="67" t="e">
        <f t="shared" si="2"/>
        <v>#DIV/0!</v>
      </c>
      <c r="K66" s="74" t="s">
        <v>1618</v>
      </c>
      <c r="L66" s="201">
        <v>5</v>
      </c>
      <c r="M66" s="201">
        <v>15</v>
      </c>
      <c r="N66" s="201">
        <v>25</v>
      </c>
    </row>
    <row r="67" spans="3:14" s="8" customFormat="1" ht="31.9" customHeight="1" x14ac:dyDescent="0.25">
      <c r="C67" s="67"/>
      <c r="D67" s="244" t="s">
        <v>1846</v>
      </c>
      <c r="E67" s="244"/>
      <c r="F67" s="111" t="e">
        <f>IF(($F$12="Farmer"),(AVERAGEIF('5. Database'!$O:$O,"farmer",'5. Database'!AQC:AQC)),((IF($F$12="Pastoralist",(AVERAGEIF('5. Database'!$O:$O,"pastoralist",'5. Database'!AQC:AQC)),(IF($F$12="Agroastoralist",(AVERAGEIF('5. Database'!$O:$O,"agropastoralist",'5. Database'!AQC:AQC)),(IF($F$12="All",AVERAGE('5. Database'!AQC:AQC)))))))))</f>
        <v>#DIV/0!</v>
      </c>
      <c r="G67" s="112" t="e">
        <f>IF(($F$12="Farmer"),(AVERAGEIF('5. Database'!$O:$O,"farmer",'5. Database'!AQD:AQD)),((IF($F$12="Pastoralist",(AVERAGEIF('5. Database'!$O:$O,"pastoralist",'5. Database'!AQD:AQD)),(IF($F$12="Agroastoralist",(AVERAGEIF('5. Database'!$O:$O,"agropastoralist",'5. Database'!AQD:AQD)),(IF($F$12="All",AVERAGE('5. Database'!AQD:AQD)))))))))</f>
        <v>#DIV/0!</v>
      </c>
      <c r="H67" s="111" t="e">
        <f>IF(($F$12="Farmer"),(AVERAGEIF('5. Database'!$O:$O,"farmer",'5. Database'!AQE:AQE)),((IF($F$12="Pastoralist",(AVERAGEIF('5. Database'!$O:$O,"pastoralist",'5. Database'!AQE:AQE)),(IF($F$12="Agroastoralist",(AVERAGEIF('5. Database'!$O:$O,"agropastoralist",'5. Database'!AQE:AQE)),(IF($F$12="All",AVERAGE('5. Database'!AQE:AQE)))))))))</f>
        <v>#DIV/0!</v>
      </c>
      <c r="I67" s="66" t="e">
        <f>IF(($F$12="Farmer"),(AVERAGEIF('5. Database'!$O:$O,"farmer",'5. Database'!AQF:AQF)),((IF($F$12="Pastoralist",(AVERAGEIF('5. Database'!$O:$O,"pastoralist",'5. Database'!AQF:AQF)),(IF($F$12="Agroastoralist",(AVERAGEIF('5. Database'!$O:$O,"agropastoralist",'5. Database'!AQF:AQF)),(IF($F$12="All",AVERAGE('5. Database'!AQF:AQF)))))))))</f>
        <v>#DIV/0!</v>
      </c>
      <c r="J67" s="67" t="e">
        <f t="shared" si="2"/>
        <v>#DIV/0!</v>
      </c>
      <c r="K67" s="74" t="s">
        <v>1618</v>
      </c>
      <c r="L67" s="201">
        <v>5</v>
      </c>
      <c r="M67" s="201">
        <v>15</v>
      </c>
      <c r="N67" s="201">
        <v>25</v>
      </c>
    </row>
    <row r="68" spans="3:14" s="8" customFormat="1" x14ac:dyDescent="0.25">
      <c r="C68" s="67" t="s">
        <v>2537</v>
      </c>
      <c r="D68" s="244" t="s">
        <v>1783</v>
      </c>
      <c r="E68" s="244"/>
      <c r="F68" s="111">
        <f>IF(($F$12="Farmer"),(AVERAGEIF('5. Database'!$O:$O,"farmer",'5. Database'!AQR:AQR)),((IF($F$12="Pastoralist",(AVERAGEIF('5. Database'!$O:$O,"pastoralist",'5. Database'!AQR:AQR)),(IF($F$12="Agroastoralist",(AVERAGEIF('5. Database'!$O:$O,"agropastoralist",'5. Database'!AQR:AQR)),(IF($F$12="All",AVERAGE('5. Database'!AQR:AQR)))))))))</f>
        <v>4.3263020833333341</v>
      </c>
      <c r="G68" s="112">
        <f>IF(($F$12="Farmer"),(AVERAGEIF('5. Database'!$O:$O,"farmer",'5. Database'!AQS:AQS)),((IF($F$12="Pastoralist",(AVERAGEIF('5. Database'!$O:$O,"pastoralist",'5. Database'!AQS:AQS)),(IF($F$12="Agroastoralist",(AVERAGEIF('5. Database'!$O:$O,"agropastoralist",'5. Database'!AQS:AQS)),(IF($F$12="All",AVERAGE('5. Database'!AQS:AQS)))))))))</f>
        <v>0.84296875000000171</v>
      </c>
      <c r="H68" s="111">
        <f>IF(($F$12="Farmer"),(AVERAGEIF('5. Database'!$O:$O,"farmer",'5. Database'!AQT:AQT)),((IF($F$12="Pastoralist",(AVERAGEIF('5. Database'!$O:$O,"pastoralist",'5. Database'!AQT:AQT)),(IF($F$12="Agroastoralist",(AVERAGEIF('5. Database'!$O:$O,"agropastoralist",'5. Database'!AQT:AQT)),(IF($F$12="All",AVERAGE('5. Database'!AQT:AQT)))))))))</f>
        <v>3.5598958333333233</v>
      </c>
      <c r="I68" s="66">
        <f>IF(($F$12="Farmer"),(AVERAGEIF('5. Database'!$O:$O,"farmer",'5. Database'!AQU:AQU)),((IF($F$12="Pastoralist",(AVERAGEIF('5. Database'!$O:$O,"pastoralist",'5. Database'!AQU:AQU)),(IF($F$12="Agroastoralist",(AVERAGEIF('5. Database'!$O:$O,"agropastoralist",'5. Database'!AQU:AQU)),(IF($F$12="All",AVERAGE('5. Database'!AQU:AQU)))))))))</f>
        <v>8.7291666666666856</v>
      </c>
      <c r="J68" s="67" t="str">
        <f t="shared" si="2"/>
        <v>Low</v>
      </c>
      <c r="K68" s="74" t="s">
        <v>1617</v>
      </c>
      <c r="L68" s="201">
        <v>5</v>
      </c>
      <c r="M68" s="201">
        <v>15</v>
      </c>
      <c r="N68" s="201">
        <v>25</v>
      </c>
    </row>
    <row r="69" spans="3:14" s="8" customFormat="1" x14ac:dyDescent="0.25">
      <c r="C69" s="67"/>
      <c r="D69" s="244" t="s">
        <v>1847</v>
      </c>
      <c r="E69" s="244"/>
      <c r="F69" s="111">
        <f>IF(($F$12="Farmer"),(AVERAGEIF('5. Database'!$O:$O,"farmer",'5. Database'!ASF:ASF)),((IF($F$12="Pastoralist",(AVERAGEIF('5. Database'!$O:$O,"pastoralist",'5. Database'!ASF:ASF)),(IF($F$12="Agroastoralist",(AVERAGEIF('5. Database'!$O:$O,"agropastoralist",'5. Database'!ASF:ASF)),(IF($F$12="All",AVERAGE('5. Database'!ASF:ASF)))))))))</f>
        <v>3.6197916666666665</v>
      </c>
      <c r="G69" s="112">
        <f>IF(($F$12="Farmer"),(AVERAGEIF('5. Database'!$O:$O,"farmer",'5. Database'!ASG:ASG)),((IF($F$12="Pastoralist",(AVERAGEIF('5. Database'!$O:$O,"pastoralist",'5. Database'!ASG:ASG)),(IF($F$12="Agroastoralist",(AVERAGEIF('5. Database'!$O:$O,"agropastoralist",'5. Database'!ASG:ASG)),(IF($F$12="All",AVERAGE('5. Database'!ASG:ASG)))))))))</f>
        <v>4.388020833333333</v>
      </c>
      <c r="H69" s="111">
        <f>IF(($F$12="Farmer"),(AVERAGEIF('5. Database'!$O:$O,"farmer",'5. Database'!ASH:ASH)),((IF($F$12="Pastoralist",(AVERAGEIF('5. Database'!$O:$O,"pastoralist",'5. Database'!ASH:ASH)),(IF($F$12="Agroastoralist",(AVERAGEIF('5. Database'!$O:$O,"agropastoralist",'5. Database'!ASH:ASH)),(IF($F$12="All",AVERAGE('5. Database'!ASH:ASH)))))))))</f>
        <v>2.8841145833333335</v>
      </c>
      <c r="I69" s="66">
        <f>IF(($F$12="Farmer"),(AVERAGEIF('5. Database'!$O:$O,"farmer",'5. Database'!ASI:ASI)),((IF($F$12="Pastoralist",(AVERAGEIF('5. Database'!$O:$O,"pastoralist",'5. Database'!ASI:ASI)),(IF($F$12="Agroastoralist",(AVERAGEIF('5. Database'!$O:$O,"agropastoralist",'5. Database'!ASI:ASI)),(IF($F$12="All",AVERAGE('5. Database'!ASI:ASI)))))))))</f>
        <v>10.891927083333334</v>
      </c>
      <c r="J69" s="67" t="str">
        <f t="shared" si="2"/>
        <v>Low</v>
      </c>
      <c r="K69" s="74" t="s">
        <v>1617</v>
      </c>
      <c r="L69" s="201">
        <v>5</v>
      </c>
      <c r="M69" s="201">
        <v>15</v>
      </c>
      <c r="N69" s="201">
        <v>25</v>
      </c>
    </row>
    <row r="70" spans="3:14" s="8" customFormat="1" x14ac:dyDescent="0.25">
      <c r="C70" s="12"/>
      <c r="D70" s="52"/>
      <c r="E70" s="52"/>
      <c r="F70" s="12"/>
      <c r="G70" s="12"/>
      <c r="H70" s="12"/>
      <c r="I70" s="12"/>
      <c r="J70" s="12"/>
      <c r="K70" s="12"/>
      <c r="L70" s="201"/>
      <c r="M70" s="201"/>
      <c r="N70" s="201"/>
    </row>
    <row r="71" spans="3:14" s="8" customFormat="1" x14ac:dyDescent="0.25">
      <c r="C71" s="12"/>
      <c r="D71" s="52"/>
      <c r="E71" s="52"/>
      <c r="F71" s="12"/>
      <c r="G71" s="12"/>
      <c r="H71" s="12"/>
      <c r="I71" s="12"/>
      <c r="J71" s="12"/>
      <c r="K71" s="12"/>
      <c r="L71" s="201"/>
      <c r="M71" s="201"/>
      <c r="N71" s="201"/>
    </row>
    <row r="72" spans="3:14" s="8" customFormat="1" ht="25.15" customHeight="1" x14ac:dyDescent="0.25">
      <c r="C72" s="225" t="s">
        <v>1488</v>
      </c>
      <c r="D72" s="48"/>
      <c r="E72" s="48"/>
      <c r="F72" s="48"/>
      <c r="G72" s="48"/>
      <c r="H72" s="48"/>
      <c r="I72" s="48"/>
      <c r="J72" s="48"/>
      <c r="K72" s="56"/>
      <c r="L72" s="201"/>
      <c r="M72" s="201"/>
      <c r="N72" s="201"/>
    </row>
    <row r="73" spans="3:14" s="8" customFormat="1" x14ac:dyDescent="0.25">
      <c r="C73" s="62" t="s">
        <v>2537</v>
      </c>
      <c r="D73" s="245" t="s">
        <v>1657</v>
      </c>
      <c r="E73" s="245"/>
      <c r="F73" s="113">
        <f>IF(($F$12="Farmer"),(AVERAGEIF('5. Database'!$O:$O,"farmer",'5. Database'!ATF:ATF)),((IF($F$12="Pastoralist",(AVERAGEIF('5. Database'!$O:$O,"pastoralist",'5. Database'!ATF:ATF)),(IF($F$12="Agroastoralist",(AVERAGEIF('5. Database'!$O:$O,"agropastoralist",'5. Database'!ATF:ATF)),(IF($F$12="All",AVERAGE('5. Database'!ATF:ATF)))))))))</f>
        <v>2.593229166666672</v>
      </c>
      <c r="G73" s="114">
        <f>IF(($F$12="Farmer"),(AVERAGEIF('5. Database'!$O:$O,"farmer",'5. Database'!ATG:ATG)),((IF($F$12="Pastoralist",(AVERAGEIF('5. Database'!$O:$O,"pastoralist",'5. Database'!ATG:ATG)),(IF($F$12="Agroastoralist",(AVERAGEIF('5. Database'!$O:$O,"agropastoralist",'5. Database'!ATG:ATG)),(IF($F$12="All",AVERAGE('5. Database'!ATG:ATG)))))))))</f>
        <v>2.6200520833333312</v>
      </c>
      <c r="H73" s="113">
        <f>IF(($F$12="Farmer"),(AVERAGEIF('5. Database'!$O:$O,"farmer",'5. Database'!ATH:ATH)),((IF($F$12="Pastoralist",(AVERAGEIF('5. Database'!$O:$O,"pastoralist",'5. Database'!ATH:ATH)),(IF($F$12="Agroastoralist",(AVERAGEIF('5. Database'!$O:$O,"agropastoralist",'5. Database'!ATH:ATH)),(IF($F$12="All",AVERAGE('5. Database'!ATH:ATH)))))))))</f>
        <v>3.7817708333333218</v>
      </c>
      <c r="I73" s="57">
        <f>IF(($F$12="Farmer"),(AVERAGEIF('5. Database'!$O:$O,"farmer",'5. Database'!ATI:ATI)),((IF($F$12="Pastoralist",(AVERAGEIF('5. Database'!$O:$O,"pastoralist",'5. Database'!ATI:ATI)),(IF($F$12="Agroastoralist",(AVERAGEIF('5. Database'!$O:$O,"agropastoralist",'5. Database'!ATI:ATI)),(IF($F$12="All",AVERAGE('5. Database'!ATI:ATI)))))))))</f>
        <v>8.9950520833333574</v>
      </c>
      <c r="J73" s="62" t="str">
        <f t="shared" ref="J73:J81" si="3">IF(I73&lt;11,"Low",IF(AND(I73&gt;10,I73&lt;21),"Moderate","High"))</f>
        <v>Low</v>
      </c>
      <c r="K73" s="58" t="s">
        <v>1618</v>
      </c>
      <c r="L73" s="201">
        <v>5</v>
      </c>
      <c r="M73" s="201">
        <v>15</v>
      </c>
      <c r="N73" s="201">
        <v>25</v>
      </c>
    </row>
    <row r="74" spans="3:14" s="8" customFormat="1" x14ac:dyDescent="0.25">
      <c r="C74" s="62" t="s">
        <v>2537</v>
      </c>
      <c r="D74" s="245" t="s">
        <v>1848</v>
      </c>
      <c r="E74" s="245"/>
      <c r="F74" s="113">
        <f>IF(($F$12="Farmer"),(AVERAGEIF('5. Database'!$O:$O,"farmer",'5. Database'!AWD:AWD)),((IF($F$12="Pastoralist",(AVERAGEIF('5. Database'!$O:$O,"pastoralist",'5. Database'!AWD:AWD)),(IF($F$12="Agroastoralist",(AVERAGEIF('5. Database'!$O:$O,"agropastoralist",'5. Database'!AWD:AWD)),(IF($F$12="All",AVERAGE('5. Database'!AWD:AWD)))))))))</f>
        <v>2.2891246684350133</v>
      </c>
      <c r="G74" s="114">
        <f>IF(($F$12="Farmer"),(AVERAGEIF('5. Database'!$O:$O,"farmer",'5. Database'!AWE:AWE)),((IF($F$12="Pastoralist",(AVERAGEIF('5. Database'!$O:$O,"pastoralist",'5. Database'!AWE:AWE)),(IF($F$12="Agroastoralist",(AVERAGEIF('5. Database'!$O:$O,"agropastoralist",'5. Database'!AWE:AWE)),(IF($F$12="All",AVERAGE('5. Database'!AWE:AWE)))))))))</f>
        <v>3.1901041666666665</v>
      </c>
      <c r="H74" s="113">
        <f>IF(($F$12="Farmer"),(AVERAGEIF('5. Database'!$O:$O,"farmer",'5. Database'!AWF:AWF)),((IF($F$12="Pastoralist",(AVERAGEIF('5. Database'!$O:$O,"pastoralist",'5. Database'!AWF:AWF)),(IF($F$12="Agroastoralist",(AVERAGEIF('5. Database'!$O:$O,"agropastoralist",'5. Database'!AWF:AWF)),(IF($F$12="All",AVERAGE('5. Database'!AWF:AWF)))))))))</f>
        <v>1.3020833333333333</v>
      </c>
      <c r="I74" s="57">
        <f>IF(($F$12="Farmer"),(AVERAGEIF('5. Database'!$O:$O,"farmer",'5. Database'!AWG:AWG)),((IF($F$12="Pastoralist",(AVERAGEIF('5. Database'!$O:$O,"pastoralist",'5. Database'!AWG:AWG)),(IF($F$12="Agroastoralist",(AVERAGEIF('5. Database'!$O:$O,"agropastoralist",'5. Database'!AWG:AWG)),(IF($F$12="All",AVERAGE('5. Database'!AWG:AWG)))))))))</f>
        <v>6.739583333333333</v>
      </c>
      <c r="J74" s="62" t="str">
        <f t="shared" si="3"/>
        <v>Low</v>
      </c>
      <c r="K74" s="58" t="s">
        <v>1618</v>
      </c>
      <c r="L74" s="201">
        <v>5</v>
      </c>
      <c r="M74" s="201">
        <v>15</v>
      </c>
      <c r="N74" s="201">
        <v>25</v>
      </c>
    </row>
    <row r="75" spans="3:14" s="8" customFormat="1" x14ac:dyDescent="0.25">
      <c r="C75" s="62"/>
      <c r="D75" s="245" t="s">
        <v>1854</v>
      </c>
      <c r="E75" s="245"/>
      <c r="F75" s="113">
        <f>IF(($F$12="Farmer"),(AVERAGEIF('5. Database'!$O:$O,"farmer",'5. Database'!AXK:AXK)),((IF($F$12="Pastoralist",(AVERAGEIF('5. Database'!$O:$O,"pastoralist",'5. Database'!AXK:AXK)),(IF($F$12="Agroastoralist",(AVERAGEIF('5. Database'!$O:$O,"agropastoralist",'5. Database'!AXK:AXK)),(IF($F$12="All",AVERAGE('5. Database'!AXK:AXK)))))))))</f>
        <v>2.1328125</v>
      </c>
      <c r="G75" s="114" t="e">
        <f>IF(($F$12="Farmer"),(AVERAGEIF('5. Database'!$O:$O,"farmer",'5. Database'!AXL:AXL)),((IF($F$12="Pastoralist",(AVERAGEIF('5. Database'!$O:$O,"pastoralist",'5. Database'!AXL:AXL)),(IF($F$12="Agroastoralist",(AVERAGEIF('5. Database'!$O:$O,"agropastoralist",'5. Database'!AXL:AXL)),(IF($F$12="All",AVERAGE('5. Database'!AXL:AXL)))))))))</f>
        <v>#DIV/0!</v>
      </c>
      <c r="H75" s="113" t="e">
        <f>IF(($F$12="Farmer"),(AVERAGEIF('5. Database'!$O:$O,"farmer",'5. Database'!AXM:AXM)),((IF($F$12="Pastoralist",(AVERAGEIF('5. Database'!$O:$O,"pastoralist",'5. Database'!AXM:AXM)),(IF($F$12="Agroastoralist",(AVERAGEIF('5. Database'!$O:$O,"agropastoralist",'5. Database'!AXM:AXM)),(IF($F$12="All",AVERAGE('5. Database'!AXM:AXM)))))))))</f>
        <v>#DIV/0!</v>
      </c>
      <c r="I75" s="57">
        <f>IF(($F$12="Farmer"),(AVERAGEIF('5. Database'!$O:$O,"farmer",'5. Database'!AXN:AXN)),((IF($F$12="Pastoralist",(AVERAGEIF('5. Database'!$O:$O,"pastoralist",'5. Database'!AXN:AXN)),(IF($F$12="Agroastoralist",(AVERAGEIF('5. Database'!$O:$O,"agropastoralist",'5. Database'!AXN:AXN)),(IF($F$12="All",AVERAGE('5. Database'!AXN:AXN)))))))))</f>
        <v>2.1328125</v>
      </c>
      <c r="J75" s="62" t="str">
        <f t="shared" si="3"/>
        <v>Low</v>
      </c>
      <c r="K75" s="58" t="s">
        <v>1618</v>
      </c>
      <c r="L75" s="201">
        <v>5</v>
      </c>
      <c r="M75" s="201">
        <v>15</v>
      </c>
      <c r="N75" s="201">
        <v>25</v>
      </c>
    </row>
    <row r="76" spans="3:14" s="8" customFormat="1" ht="30" customHeight="1" x14ac:dyDescent="0.25">
      <c r="C76" s="62"/>
      <c r="D76" s="245" t="s">
        <v>1855</v>
      </c>
      <c r="E76" s="245"/>
      <c r="F76" s="113">
        <f>IF(($F$12="Farmer"),(AVERAGEIF('5. Database'!$O:$O,"farmer",'5. Database'!AYA:AYA)),((IF($F$12="Pastoralist",(AVERAGEIF('5. Database'!$O:$O,"pastoralist",'5. Database'!AYA:AYA)),(IF($F$12="Agroastoralist",(AVERAGEIF('5. Database'!$O:$O,"agropastoralist",'5. Database'!AYA:AYA)),(IF($F$12="All",AVERAGE('5. Database'!AYA:AYA)))))))))</f>
        <v>9.4356770833333314</v>
      </c>
      <c r="G76" s="114" t="e">
        <f>IF(($F$12="Farmer"),(AVERAGEIF('5. Database'!$O:$O,"farmer",'5. Database'!AYB:AYB)),((IF($F$12="Pastoralist",(AVERAGEIF('5. Database'!$O:$O,"pastoralist",'5. Database'!AYB:AYB)),(IF($F$12="Agroastoralist",(AVERAGEIF('5. Database'!$O:$O,"agropastoralist",'5. Database'!AYB:AYB)),(IF($F$12="All",AVERAGE('5. Database'!AYB:AYB)))))))))</f>
        <v>#DIV/0!</v>
      </c>
      <c r="H76" s="113" t="e">
        <f>IF(($F$12="Farmer"),(AVERAGEIF('5. Database'!$O:$O,"farmer",'5. Database'!AYC:AYC)),((IF($F$12="Pastoralist",(AVERAGEIF('5. Database'!$O:$O,"pastoralist",'5. Database'!AYC:AYC)),(IF($F$12="Agroastoralist",(AVERAGEIF('5. Database'!$O:$O,"agropastoralist",'5. Database'!AYC:AYC)),(IF($F$12="All",AVERAGE('5. Database'!AYC:AYC)))))))))</f>
        <v>#DIV/0!</v>
      </c>
      <c r="I76" s="57">
        <f>IF(($F$12="Farmer"),(AVERAGEIF('5. Database'!$O:$O,"farmer",'5. Database'!AYD:AYD)),((IF($F$12="Pastoralist",(AVERAGEIF('5. Database'!$O:$O,"pastoralist",'5. Database'!AYD:AYD)),(IF($F$12="Agroastoralist",(AVERAGEIF('5. Database'!$O:$O,"agropastoralist",'5. Database'!AYD:AYD)),(IF($F$12="All",AVERAGE('5. Database'!AYD:AYD)))))))))</f>
        <v>9.4356770833333314</v>
      </c>
      <c r="J76" s="62" t="str">
        <f t="shared" si="3"/>
        <v>Low</v>
      </c>
      <c r="K76" s="58" t="s">
        <v>1618</v>
      </c>
      <c r="L76" s="201">
        <v>5</v>
      </c>
      <c r="M76" s="201">
        <v>15</v>
      </c>
      <c r="N76" s="201">
        <v>25</v>
      </c>
    </row>
    <row r="77" spans="3:14" s="8" customFormat="1" x14ac:dyDescent="0.25">
      <c r="C77" s="62"/>
      <c r="D77" s="245" t="s">
        <v>1849</v>
      </c>
      <c r="E77" s="245"/>
      <c r="F77" s="113">
        <f>IF(($F$12="Farmer"),(AVERAGEIF('5. Database'!$O:$O,"farmer",'5. Database'!AYJ:AYJ)),((IF($F$12="Pastoralist",(AVERAGEIF('5. Database'!$O:$O,"pastoralist",'5. Database'!AYJ:AYJ)),(IF($F$12="Agroastoralist",(AVERAGEIF('5. Database'!$O:$O,"agropastoralist",'5. Database'!AYJ:AYJ)),(IF($F$12="All",AVERAGE('5. Database'!AYJ:AYJ)))))))))</f>
        <v>7.535248041775457</v>
      </c>
      <c r="G77" s="114">
        <f>IF(($F$12="Farmer"),(AVERAGEIF('5. Database'!$O:$O,"farmer",'5. Database'!AYK:AYK)),((IF($F$12="Pastoralist",(AVERAGEIF('5. Database'!$O:$O,"pastoralist",'5. Database'!AYK:AYK)),(IF($F$12="Agroastoralist",(AVERAGEIF('5. Database'!$O:$O,"agropastoralist",'5. Database'!AYK:AYK)),(IF($F$12="All",AVERAGE('5. Database'!AYK:AYK)))))))))</f>
        <v>4.0339425587467366</v>
      </c>
      <c r="H77" s="113">
        <f>IF(($F$12="Farmer"),(AVERAGEIF('5. Database'!$O:$O,"farmer",'5. Database'!AYL:AYL)),((IF($F$12="Pastoralist",(AVERAGEIF('5. Database'!$O:$O,"pastoralist",'5. Database'!AYL:AYL)),(IF($F$12="Agroastoralist",(AVERAGEIF('5. Database'!$O:$O,"agropastoralist",'5. Database'!AYL:AYL)),(IF($F$12="All",AVERAGE('5. Database'!AYL:AYL)))))))))</f>
        <v>2.3563968668407309</v>
      </c>
      <c r="I77" s="57">
        <f>IF(($F$12="Farmer"),(AVERAGEIF('5. Database'!$O:$O,"farmer",'5. Database'!AYM:AYM)),((IF($F$12="Pastoralist",(AVERAGEIF('5. Database'!$O:$O,"pastoralist",'5. Database'!AYM:AYM)),(IF($F$12="Agroastoralist",(AVERAGEIF('5. Database'!$O:$O,"agropastoralist",'5. Database'!AYM:AYM)),(IF($F$12="All",AVERAGE('5. Database'!AYM:AYM)))))))))</f>
        <v>13.889322916666666</v>
      </c>
      <c r="J77" s="62" t="str">
        <f t="shared" si="3"/>
        <v>Moderate</v>
      </c>
      <c r="K77" s="58" t="s">
        <v>1618</v>
      </c>
      <c r="L77" s="201">
        <v>5</v>
      </c>
      <c r="M77" s="201">
        <v>15</v>
      </c>
      <c r="N77" s="201">
        <v>25</v>
      </c>
    </row>
    <row r="78" spans="3:14" s="8" customFormat="1" x14ac:dyDescent="0.25">
      <c r="C78" s="62" t="s">
        <v>2537</v>
      </c>
      <c r="D78" s="245" t="s">
        <v>1850</v>
      </c>
      <c r="E78" s="245"/>
      <c r="F78" s="113" t="e">
        <f>IF(($F$12="Farmer"),(AVERAGEIF('5. Database'!$O:$O,"farmer",'5. Database'!AZT:AZT)),((IF($F$12="Pastoralist",(AVERAGEIF('5. Database'!$O:$O,"pastoralist",'5. Database'!AZT:AZT)),(IF($F$12="Agroastoralist",(AVERAGEIF('5. Database'!$O:$O,"agropastoralist",'5. Database'!AZT:AZT)),(IF($F$12="All",AVERAGE('5. Database'!AZT:AZT)))))))))</f>
        <v>#DIV/0!</v>
      </c>
      <c r="G78" s="114" t="e">
        <f>IF(($F$12="Farmer"),(AVERAGEIF('5. Database'!$O:$O,"farmer",'5. Database'!AZU:AZU)),((IF($F$12="Pastoralist",(AVERAGEIF('5. Database'!$O:$O,"pastoralist",'5. Database'!AZU:AZU)),(IF($F$12="Agroastoralist",(AVERAGEIF('5. Database'!$O:$O,"agropastoralist",'5. Database'!AZU:AZU)),(IF($F$12="All",AVERAGE('5. Database'!AZU:AZU)))))))))</f>
        <v>#DIV/0!</v>
      </c>
      <c r="H78" s="113" t="e">
        <f>IF(($F$12="Farmer"),(AVERAGEIF('5. Database'!$O:$O,"farmer",'5. Database'!AZV:AZV)),((IF($F$12="Pastoralist",(AVERAGEIF('5. Database'!$O:$O,"pastoralist",'5. Database'!AZV:AZV)),(IF($F$12="Agroastoralist",(AVERAGEIF('5. Database'!$O:$O,"agropastoralist",'5. Database'!AZV:AZV)),(IF($F$12="All",AVERAGE('5. Database'!AZV:AZV)))))))))</f>
        <v>#DIV/0!</v>
      </c>
      <c r="I78" s="57" t="e">
        <f>IF(($F$12="Farmer"),(AVERAGEIF('5. Database'!$O:$O,"farmer",'5. Database'!AZW:AZW)),((IF($F$12="Pastoralist",(AVERAGEIF('5. Database'!$O:$O,"pastoralist",'5. Database'!AZW:AZW)),(IF($F$12="Agroastoralist",(AVERAGEIF('5. Database'!$O:$O,"agropastoralist",'5. Database'!AZW:AZW)),(IF($F$12="All",AVERAGE('5. Database'!AZW:AZW)))))))))</f>
        <v>#DIV/0!</v>
      </c>
      <c r="J78" s="62" t="e">
        <f t="shared" si="3"/>
        <v>#DIV/0!</v>
      </c>
      <c r="K78" s="58" t="s">
        <v>1618</v>
      </c>
      <c r="L78" s="201">
        <v>5</v>
      </c>
      <c r="M78" s="201">
        <v>15</v>
      </c>
      <c r="N78" s="201">
        <v>25</v>
      </c>
    </row>
    <row r="79" spans="3:14" s="8" customFormat="1" x14ac:dyDescent="0.25">
      <c r="C79" s="62"/>
      <c r="D79" s="245" t="s">
        <v>1851</v>
      </c>
      <c r="E79" s="245"/>
      <c r="F79" s="113" t="e">
        <f>IF(($F$12="Farmer"),(AVERAGEIF('5. Database'!$O:$O,"farmer",'5. Database'!BAB:BAB)),((IF($F$12="Pastoralist",(AVERAGEIF('5. Database'!$O:$O,"pastoralist",'5. Database'!BAB:BAB)),(IF($F$12="Agroastoralist",(AVERAGEIF('5. Database'!$O:$O,"agropastoralist",'5. Database'!BAB:BAB)),(IF($F$12="All",AVERAGE('5. Database'!BAB:BAB)))))))))</f>
        <v>#DIV/0!</v>
      </c>
      <c r="G79" s="114" t="e">
        <f>IF(($F$12="Farmer"),(AVERAGEIF('5. Database'!$O:$O,"farmer",'5. Database'!BAC:BAC)),((IF($F$12="Pastoralist",(AVERAGEIF('5. Database'!$O:$O,"pastoralist",'5. Database'!BAC:BAC)),(IF($F$12="Agroastoralist",(AVERAGEIF('5. Database'!$O:$O,"agropastoralist",'5. Database'!BAC:BAC)),(IF($F$12="All",AVERAGE('5. Database'!BAC:BAC)))))))))</f>
        <v>#DIV/0!</v>
      </c>
      <c r="H79" s="113" t="e">
        <f>IF(($F$12="Farmer"),(AVERAGEIF('5. Database'!$O:$O,"farmer",'5. Database'!BAD:BAD)),((IF($F$12="Pastoralist",(AVERAGEIF('5. Database'!$O:$O,"pastoralist",'5. Database'!BAD:BAD)),(IF($F$12="Agroastoralist",(AVERAGEIF('5. Database'!$O:$O,"agropastoralist",'5. Database'!BAD:BAD)),(IF($F$12="All",AVERAGE('5. Database'!BAD:BAD)))))))))</f>
        <v>#DIV/0!</v>
      </c>
      <c r="I79" s="57" t="e">
        <f>IF(($F$12="Farmer"),(AVERAGEIF('5. Database'!$O:$O,"farmer",'5. Database'!BAE:BAE)),((IF($F$12="Pastoralist",(AVERAGEIF('5. Database'!$O:$O,"pastoralist",'5. Database'!BAE:BAE)),(IF($F$12="Agroastoralist",(AVERAGEIF('5. Database'!$O:$O,"agropastoralist",'5. Database'!BAE:BAE)),(IF($F$12="All",AVERAGE('5. Database'!BAE:BAE)))))))))</f>
        <v>#DIV/0!</v>
      </c>
      <c r="J79" s="62" t="e">
        <f t="shared" si="3"/>
        <v>#DIV/0!</v>
      </c>
      <c r="K79" s="58" t="s">
        <v>1618</v>
      </c>
      <c r="L79" s="201">
        <v>5</v>
      </c>
      <c r="M79" s="201">
        <v>15</v>
      </c>
      <c r="N79" s="201">
        <v>25</v>
      </c>
    </row>
    <row r="80" spans="3:14" s="8" customFormat="1" x14ac:dyDescent="0.25">
      <c r="C80" s="62" t="s">
        <v>2537</v>
      </c>
      <c r="D80" s="245" t="s">
        <v>1852</v>
      </c>
      <c r="E80" s="245"/>
      <c r="F80" s="113" t="e">
        <f>IF(($F$12="Farmer"),(AVERAGEIF('5. Database'!$O:$O,"farmer",'5. Database'!BDR:BDR)),((IF($F$12="Pastoralist",(AVERAGEIF('5. Database'!$O:$O,"pastoralist",'5. Database'!BDR:BDR)),(IF($F$12="Agroastoralist",(AVERAGEIF('5. Database'!$O:$O,"agropastoralist",'5. Database'!BDR:BDR)),(IF($F$12="All",AVERAGE('5. Database'!BDR:BDR)))))))))</f>
        <v>#DIV/0!</v>
      </c>
      <c r="G80" s="114" t="e">
        <f>IF(($F$12="Farmer"),(AVERAGEIF('5. Database'!$O:$O,"farmer",'5. Database'!BDS:BDS)),((IF($F$12="Pastoralist",(AVERAGEIF('5. Database'!$O:$O,"pastoralist",'5. Database'!BDS:BDS)),(IF($F$12="Agroastoralist",(AVERAGEIF('5. Database'!$O:$O,"agropastoralist",'5. Database'!BDS:BDS)),(IF($F$12="All",AVERAGE('5. Database'!BDS:BDS)))))))))</f>
        <v>#DIV/0!</v>
      </c>
      <c r="H80" s="113" t="e">
        <f>IF(($F$12="Farmer"),(AVERAGEIF('5. Database'!$O:$O,"farmer",'5. Database'!BDT:BDT)),((IF($F$12="Pastoralist",(AVERAGEIF('5. Database'!$O:$O,"pastoralist",'5. Database'!BDT:BDT)),(IF($F$12="Agroastoralist",(AVERAGEIF('5. Database'!$O:$O,"agropastoralist",'5. Database'!BDT:BDT)),(IF($F$12="All",AVERAGE('5. Database'!BDT:BDT)))))))))</f>
        <v>#DIV/0!</v>
      </c>
      <c r="I80" s="57" t="e">
        <f>IF(($F$12="Farmer"),(AVERAGEIF('5. Database'!$O:$O,"farmer",'5. Database'!BDU:BDU)),((IF($F$12="Pastoralist",(AVERAGEIF('5. Database'!$O:$O,"pastoralist",'5. Database'!BDU:BDU)),(IF($F$12="Agroastoralist",(AVERAGEIF('5. Database'!$O:$O,"agropastoralist",'5. Database'!BDU:BDU)),(IF($F$12="All",AVERAGE('5. Database'!BDU:BDU)))))))))</f>
        <v>#DIV/0!</v>
      </c>
      <c r="J80" s="62" t="e">
        <f t="shared" si="3"/>
        <v>#DIV/0!</v>
      </c>
      <c r="K80" s="58" t="s">
        <v>1618</v>
      </c>
      <c r="L80" s="201">
        <v>5</v>
      </c>
      <c r="M80" s="201">
        <v>15</v>
      </c>
      <c r="N80" s="201">
        <v>25</v>
      </c>
    </row>
    <row r="81" spans="3:14" s="8" customFormat="1" x14ac:dyDescent="0.25">
      <c r="C81" s="62"/>
      <c r="D81" s="245" t="s">
        <v>1853</v>
      </c>
      <c r="E81" s="245"/>
      <c r="F81" s="113">
        <f>IF(($F$12="Farmer"),(AVERAGEIF('5. Database'!$O:$O,"farmer",'5. Database'!BEH:BEH)),((IF($F$12="Pastoralist",(AVERAGEIF('5. Database'!$O:$O,"pastoralist",'5. Database'!BEH:BEH)),(IF($F$12="Agroastoralist",(AVERAGEIF('5. Database'!$O:$O,"agropastoralist",'5. Database'!BEH:BEH)),(IF($F$12="All",AVERAGE('5. Database'!BEH:BEH)))))))))</f>
        <v>6.5146596858638741</v>
      </c>
      <c r="G81" s="114">
        <f>IF(($F$12="Farmer"),(AVERAGEIF('5. Database'!$O:$O,"farmer",'5. Database'!BEI:BEI)),((IF($F$12="Pastoralist",(AVERAGEIF('5. Database'!$O:$O,"pastoralist",'5. Database'!BEI:BEI)),(IF($F$12="Agroastoralist",(AVERAGEIF('5. Database'!$O:$O,"agropastoralist",'5. Database'!BEI:BEI)),(IF($F$12="All",AVERAGE('5. Database'!BEI:BEI)))))))))</f>
        <v>7.329842931937173</v>
      </c>
      <c r="H81" s="113">
        <f>IF(($F$12="Farmer"),(AVERAGEIF('5. Database'!$O:$O,"farmer",'5. Database'!BEJ:BEJ)),((IF($F$12="Pastoralist",(AVERAGEIF('5. Database'!$O:$O,"pastoralist",'5. Database'!BEJ:BEJ)),(IF($F$12="Agroastoralist",(AVERAGEIF('5. Database'!$O:$O,"agropastoralist",'5. Database'!BEJ:BEJ)),(IF($F$12="All",AVERAGE('5. Database'!BEJ:BEJ)))))))))</f>
        <v>1.4463350785340314</v>
      </c>
      <c r="I81" s="57">
        <f>IF(($F$12="Farmer"),(AVERAGEIF('5. Database'!$O:$O,"farmer",'5. Database'!BEK:BEK)),((IF($F$12="Pastoralist",(AVERAGEIF('5. Database'!$O:$O,"pastoralist",'5. Database'!BEK:BEK)),(IF($F$12="Agroastoralist",(AVERAGEIF('5. Database'!$O:$O,"agropastoralist",'5. Database'!BEK:BEK)),(IF($F$12="All",AVERAGE('5. Database'!BEK:BEK)))))))))</f>
        <v>15.290837696335069</v>
      </c>
      <c r="J81" s="62" t="str">
        <f t="shared" si="3"/>
        <v>Moderate</v>
      </c>
      <c r="K81" s="58" t="s">
        <v>1618</v>
      </c>
      <c r="L81" s="201">
        <v>5</v>
      </c>
      <c r="M81" s="201">
        <v>15</v>
      </c>
      <c r="N81" s="201">
        <v>25</v>
      </c>
    </row>
    <row r="82" spans="3:14" s="8" customFormat="1" x14ac:dyDescent="0.25">
      <c r="C82" s="12"/>
      <c r="L82" s="201"/>
      <c r="M82" s="201"/>
      <c r="N82" s="201"/>
    </row>
    <row r="83" spans="3:14" s="8" customFormat="1" x14ac:dyDescent="0.25">
      <c r="C83" s="12"/>
      <c r="L83" s="201"/>
      <c r="M83" s="201"/>
      <c r="N83" s="201"/>
    </row>
    <row r="84" spans="3:14" s="8" customFormat="1" x14ac:dyDescent="0.25">
      <c r="C84" s="12"/>
      <c r="L84" s="201"/>
      <c r="M84" s="201"/>
      <c r="N84" s="201"/>
    </row>
    <row r="85" spans="3:14" s="8" customFormat="1" x14ac:dyDescent="0.25">
      <c r="C85" s="12"/>
      <c r="L85" s="201"/>
      <c r="M85" s="201"/>
      <c r="N85" s="201"/>
    </row>
    <row r="86" spans="3:14" s="8" customFormat="1" x14ac:dyDescent="0.25">
      <c r="C86" s="12"/>
      <c r="D86" s="52"/>
      <c r="E86" s="52"/>
      <c r="F86" s="12"/>
      <c r="G86" s="12"/>
      <c r="H86" s="12"/>
      <c r="I86" s="12"/>
      <c r="J86" s="12"/>
      <c r="K86" s="12"/>
      <c r="L86" s="201"/>
      <c r="M86" s="201"/>
      <c r="N86" s="201"/>
    </row>
    <row r="87" spans="3:14" s="8" customFormat="1" ht="26.45" customHeight="1" x14ac:dyDescent="0.25">
      <c r="C87" s="226" t="s">
        <v>1487</v>
      </c>
      <c r="D87" s="50"/>
      <c r="E87" s="50"/>
      <c r="F87" s="53"/>
      <c r="G87" s="53"/>
      <c r="H87" s="53"/>
      <c r="I87" s="53"/>
      <c r="J87" s="53"/>
      <c r="K87" s="53"/>
      <c r="L87" s="201"/>
      <c r="M87" s="201"/>
      <c r="N87" s="201"/>
    </row>
    <row r="88" spans="3:14" s="8" customFormat="1" ht="48" customHeight="1" x14ac:dyDescent="0.25">
      <c r="C88" s="64"/>
      <c r="D88" s="243" t="s">
        <v>1629</v>
      </c>
      <c r="E88" s="243"/>
      <c r="F88" s="115" t="e">
        <f>IF(($F$12="Farmer"),(AVERAGEIF('5. Database'!$O:$O,"farmer",'5. Database'!ACR:ACR)),((IF($F$12="Pastoralist",(AVERAGEIF('5. Database'!$O:$O,"pastoralist",'5. Database'!ACR:ACR)),(IF($F$12="Agroastoralist",(AVERAGEIF('5. Database'!$O:$O,"agropastoralist",'5. Database'!ACR:ACR)),(IF($F$12="All",AVERAGE('5. Database'!ACR:ACR)))))))))</f>
        <v>#DIV/0!</v>
      </c>
      <c r="G88" s="218" t="e">
        <f>IF(($F$12="Farmer"),(AVERAGEIF('5. Database'!$O:$O,"farmer",'5. Database'!ACS:ACS)),((IF($F$12="Pastoralist",(AVERAGEIF('5. Database'!$O:$O,"pastoralist",'5. Database'!ACS:ACS)),(IF($F$12="Agroastoralist",(AVERAGEIF('5. Database'!$O:$O,"agropastoralist",'5. Database'!ACS:ACS)),(IF($F$12="All",AVERAGE('5. Database'!ACS:ACS)))))))))</f>
        <v>#DIV/0!</v>
      </c>
      <c r="H88" s="115" t="e">
        <f>IF(($F$12="Farmer"),(AVERAGEIF('5. Database'!$O:$O,"farmer",'5. Database'!ACT:ACT)),((IF($F$12="Pastoralist",(AVERAGEIF('5. Database'!$O:$O,"pastoralist",'5. Database'!ACT:ACT)),(IF($F$12="Agroastoralist",(AVERAGEIF('5. Database'!$O:$O,"agropastoralist",'5. Database'!ACT:ACT)),(IF($F$12="All",AVERAGE('5. Database'!ACT:ACT)))))))))</f>
        <v>#DIV/0!</v>
      </c>
      <c r="I88" s="92" t="e">
        <f>IF(($F$12="Farmer"),(AVERAGEIF('5. Database'!$O:$O,"farmer",'5. Database'!ACU:ACU)),((IF($F$12="Pastoralist",(AVERAGEIF('5. Database'!$O:$O,"pastoralist",'5. Database'!ACU:ACU)),(IF($F$12="Agroastoralist",(AVERAGEIF('5. Database'!$O:$O,"agropastoralist",'5. Database'!ACU:ACU)),(IF($F$12="All",AVERAGE('5. Database'!ACU:ACU)))))))))</f>
        <v>#DIV/0!</v>
      </c>
      <c r="J88" s="64" t="e">
        <f>IF(I88&lt;11,"Low",IF(AND(I88&gt;10,I88&lt;21),"Moderate","High"))</f>
        <v>#DIV/0!</v>
      </c>
      <c r="K88" s="76" t="s">
        <v>1618</v>
      </c>
      <c r="L88" s="201">
        <v>5</v>
      </c>
      <c r="M88" s="201">
        <v>15</v>
      </c>
      <c r="N88" s="201">
        <v>25</v>
      </c>
    </row>
    <row r="89" spans="3:14" s="8" customFormat="1" ht="29.45" customHeight="1" x14ac:dyDescent="0.25">
      <c r="C89" s="64"/>
      <c r="D89" s="243" t="s">
        <v>1503</v>
      </c>
      <c r="E89" s="243"/>
      <c r="F89" s="115" t="e">
        <f>IF(($F$12="Farmer"),(AVERAGEIF('5. Database'!$O:$O,"farmer",'5. Database'!ADF:ADF)),((IF($F$12="Pastoralist",(AVERAGEIF('5. Database'!$O:$O,"pastoralist",'5. Database'!ADF:ADF)),(IF($F$12="Agroastoralist",(AVERAGEIF('5. Database'!$O:$O,"agropastoralist",'5. Database'!ADF:ADF)),(IF($F$12="All",AVERAGE('5. Database'!ADF:ADF)))))))))</f>
        <v>#DIV/0!</v>
      </c>
      <c r="G89" s="218" t="e">
        <f>IF(($F$12="Farmer"),(AVERAGEIF('5. Database'!$O:$O,"farmer",'5. Database'!ADG:ADG)),((IF($F$12="Pastoralist",(AVERAGEIF('5. Database'!$O:$O,"pastoralist",'5. Database'!ADG:ADG)),(IF($F$12="Agroastoralist",(AVERAGEIF('5. Database'!$O:$O,"agropastoralist",'5. Database'!ADG:ADG)),(IF($F$12="All",AVERAGE('5. Database'!ADG:ADG)))))))))</f>
        <v>#DIV/0!</v>
      </c>
      <c r="H89" s="115" t="e">
        <f>IF(($F$12="Farmer"),(AVERAGEIF('5. Database'!$O:$O,"farmer",'5. Database'!ADH:ADH)),((IF($F$12="Pastoralist",(AVERAGEIF('5. Database'!$O:$O,"pastoralist",'5. Database'!ADH:ADH)),(IF($F$12="Agroastoralist",(AVERAGEIF('5. Database'!$O:$O,"agropastoralist",'5. Database'!ADH:ADH)),(IF($F$12="All",AVERAGE('5. Database'!ADH:ADH)))))))))</f>
        <v>#DIV/0!</v>
      </c>
      <c r="I89" s="92" t="e">
        <f>IF(($F$12="Farmer"),(AVERAGEIF('5. Database'!$O:$O,"farmer",'5. Database'!ADI:ADI)),((IF($F$12="Pastoralist",(AVERAGEIF('5. Database'!$O:$O,"pastoralist",'5. Database'!ADI:ADI)),(IF($F$12="Agroastoralist",(AVERAGEIF('5. Database'!$O:$O,"agropastoralist",'5. Database'!ADI:ADI)),(IF($F$12="All",AVERAGE('5. Database'!ADI:ADI)))))))))</f>
        <v>#DIV/0!</v>
      </c>
      <c r="J89" s="64" t="e">
        <f>IF(I89&lt;11,"Low",IF(AND(I89&gt;10,I89&lt;21),"Moderate","High"))</f>
        <v>#DIV/0!</v>
      </c>
      <c r="K89" s="76" t="s">
        <v>1618</v>
      </c>
      <c r="L89" s="201">
        <v>5</v>
      </c>
      <c r="M89" s="201">
        <v>15</v>
      </c>
      <c r="N89" s="201">
        <v>25</v>
      </c>
    </row>
    <row r="90" spans="3:14" x14ac:dyDescent="0.25">
      <c r="F90" s="12"/>
      <c r="G90" s="12"/>
      <c r="H90" s="12"/>
      <c r="I90" s="12"/>
      <c r="J90" s="11"/>
      <c r="K90" s="11"/>
      <c r="L90" s="11"/>
    </row>
    <row r="91" spans="3:14" x14ac:dyDescent="0.25">
      <c r="F91" s="12"/>
      <c r="G91" s="12"/>
      <c r="H91" s="12"/>
      <c r="I91" s="12"/>
      <c r="J91" s="12"/>
      <c r="K91" s="12"/>
      <c r="L91" s="11"/>
    </row>
    <row r="92" spans="3:14" x14ac:dyDescent="0.25">
      <c r="F92" s="12"/>
      <c r="G92" s="8"/>
      <c r="H92" s="8"/>
      <c r="I92" s="8"/>
      <c r="J92" s="8"/>
      <c r="K92" s="8"/>
      <c r="L92" s="11"/>
    </row>
    <row r="93" spans="3:14" x14ac:dyDescent="0.25">
      <c r="F93" s="12"/>
      <c r="G93" s="8"/>
      <c r="H93" s="8"/>
      <c r="I93" s="8"/>
      <c r="J93" s="8"/>
      <c r="K93" s="8"/>
      <c r="L93" s="11"/>
    </row>
    <row r="94" spans="3:14" x14ac:dyDescent="0.25">
      <c r="F94" s="8"/>
      <c r="G94" s="8"/>
      <c r="H94" s="8"/>
      <c r="I94" s="8"/>
      <c r="J94" s="8"/>
      <c r="K94" s="8"/>
      <c r="L94" s="11"/>
    </row>
    <row r="95" spans="3:14" x14ac:dyDescent="0.25">
      <c r="F95" s="8"/>
      <c r="G95" s="8"/>
      <c r="H95" s="8"/>
      <c r="I95" s="8"/>
      <c r="K95" s="8"/>
      <c r="L95" s="11"/>
    </row>
    <row r="96" spans="3:14" x14ac:dyDescent="0.25">
      <c r="F96" s="8"/>
      <c r="G96" s="8"/>
      <c r="H96" s="8"/>
      <c r="I96" s="8"/>
      <c r="J96" s="8"/>
      <c r="K96" s="8"/>
      <c r="L96" s="11"/>
    </row>
    <row r="97" spans="6:12" x14ac:dyDescent="0.25">
      <c r="F97" s="8"/>
      <c r="G97" s="8"/>
      <c r="H97" s="8"/>
      <c r="I97" s="8"/>
      <c r="J97" s="8"/>
      <c r="K97" s="8"/>
      <c r="L97" s="11"/>
    </row>
    <row r="98" spans="6:12" x14ac:dyDescent="0.25">
      <c r="F98" s="8"/>
      <c r="G98" s="8"/>
      <c r="H98" s="8"/>
      <c r="I98" s="8"/>
      <c r="J98" s="8"/>
      <c r="K98" s="8"/>
      <c r="L98" s="11"/>
    </row>
    <row r="99" spans="6:12" x14ac:dyDescent="0.25">
      <c r="F99" s="8"/>
      <c r="G99" s="8"/>
      <c r="H99" s="8"/>
      <c r="I99" s="8"/>
      <c r="J99" s="8"/>
      <c r="K99" s="8"/>
      <c r="L99" s="11"/>
    </row>
    <row r="100" spans="6:12" x14ac:dyDescent="0.25">
      <c r="F100" s="8"/>
      <c r="G100" s="8"/>
      <c r="H100" s="8"/>
      <c r="I100" s="8"/>
      <c r="J100" s="8"/>
      <c r="K100" s="8"/>
      <c r="L100" s="11"/>
    </row>
    <row r="101" spans="6:12" x14ac:dyDescent="0.25">
      <c r="F101" s="8"/>
      <c r="G101" s="8"/>
      <c r="H101" s="8"/>
      <c r="I101" s="8"/>
      <c r="J101" s="8"/>
      <c r="K101" s="8"/>
      <c r="L101" s="11"/>
    </row>
    <row r="102" spans="6:12" x14ac:dyDescent="0.25">
      <c r="F102" s="8"/>
      <c r="G102" s="8"/>
      <c r="H102" s="8"/>
      <c r="I102" s="8"/>
      <c r="J102" s="8"/>
      <c r="K102" s="8"/>
      <c r="L102" s="11"/>
    </row>
    <row r="103" spans="6:12" x14ac:dyDescent="0.25">
      <c r="F103" s="8"/>
      <c r="G103" s="8"/>
      <c r="H103" s="8"/>
      <c r="I103" s="8"/>
      <c r="J103" s="8"/>
      <c r="K103" s="8"/>
      <c r="L103" s="11"/>
    </row>
    <row r="104" spans="6:12" x14ac:dyDescent="0.25">
      <c r="F104" s="8"/>
      <c r="G104" s="8"/>
      <c r="H104" s="8"/>
      <c r="I104" s="8"/>
      <c r="J104" s="8"/>
      <c r="K104" s="8"/>
      <c r="L104" s="11"/>
    </row>
    <row r="105" spans="6:12" x14ac:dyDescent="0.25">
      <c r="F105" s="8"/>
      <c r="G105" s="8"/>
      <c r="H105" s="8"/>
      <c r="I105" s="8"/>
      <c r="J105" s="8"/>
      <c r="K105" s="8"/>
      <c r="L105" s="11"/>
    </row>
    <row r="106" spans="6:12" x14ac:dyDescent="0.25">
      <c r="F106" s="8"/>
      <c r="G106" s="8"/>
      <c r="H106" s="8"/>
      <c r="I106" s="8"/>
      <c r="J106" s="8"/>
      <c r="K106" s="8"/>
      <c r="L106" s="11"/>
    </row>
    <row r="107" spans="6:12" x14ac:dyDescent="0.25">
      <c r="F107" s="8"/>
      <c r="G107" s="8"/>
      <c r="H107" s="8"/>
      <c r="I107" s="8"/>
      <c r="J107" s="8"/>
      <c r="K107" s="8"/>
    </row>
    <row r="108" spans="6:12" x14ac:dyDescent="0.25">
      <c r="F108" s="8"/>
      <c r="G108" s="8"/>
      <c r="H108" s="8"/>
      <c r="I108" s="8"/>
      <c r="J108" s="8"/>
      <c r="K108" s="8"/>
    </row>
    <row r="109" spans="6:12" x14ac:dyDescent="0.25">
      <c r="F109" s="8"/>
      <c r="G109" s="8"/>
      <c r="H109" s="8"/>
      <c r="I109" s="8"/>
      <c r="J109" s="8"/>
      <c r="K109" s="8"/>
    </row>
    <row r="110" spans="6:12" x14ac:dyDescent="0.25">
      <c r="F110" s="8"/>
      <c r="G110" s="8"/>
      <c r="H110" s="8"/>
      <c r="I110" s="8"/>
      <c r="J110" s="8"/>
      <c r="K110" s="8"/>
    </row>
    <row r="111" spans="6:12" x14ac:dyDescent="0.25">
      <c r="F111" s="8"/>
      <c r="G111" s="8"/>
      <c r="H111" s="8"/>
      <c r="I111" s="8"/>
      <c r="J111" s="8"/>
      <c r="K111" s="8"/>
    </row>
    <row r="112" spans="6:12" x14ac:dyDescent="0.25">
      <c r="F112" s="8"/>
      <c r="G112" s="8"/>
      <c r="H112" s="8"/>
      <c r="I112" s="8"/>
      <c r="J112" s="8"/>
      <c r="K112" s="8"/>
    </row>
    <row r="113" spans="6:11" x14ac:dyDescent="0.25">
      <c r="F113" s="8"/>
      <c r="G113" s="8"/>
      <c r="H113" s="8"/>
      <c r="I113" s="8"/>
      <c r="J113" s="8"/>
      <c r="K113" s="8"/>
    </row>
    <row r="114" spans="6:11" x14ac:dyDescent="0.25">
      <c r="F114" s="8"/>
      <c r="G114" s="8"/>
      <c r="H114" s="8"/>
      <c r="I114" s="8"/>
      <c r="J114" s="8"/>
      <c r="K114" s="8"/>
    </row>
    <row r="115" spans="6:11" x14ac:dyDescent="0.25">
      <c r="F115" s="8"/>
      <c r="G115" s="8"/>
      <c r="H115" s="8"/>
      <c r="I115" s="8"/>
      <c r="J115" s="8"/>
      <c r="K115" s="8"/>
    </row>
    <row r="116" spans="6:11" x14ac:dyDescent="0.25">
      <c r="F116" s="8"/>
      <c r="G116" s="8"/>
      <c r="H116" s="8"/>
      <c r="I116" s="8"/>
      <c r="J116" s="8"/>
      <c r="K116" s="8"/>
    </row>
    <row r="117" spans="6:11" x14ac:dyDescent="0.25">
      <c r="F117" s="8"/>
      <c r="G117" s="8"/>
      <c r="H117" s="8"/>
      <c r="I117" s="8"/>
      <c r="J117" s="8"/>
      <c r="K117" s="8"/>
    </row>
    <row r="118" spans="6:11" x14ac:dyDescent="0.25">
      <c r="F118" s="8"/>
      <c r="G118" s="8"/>
      <c r="H118" s="8"/>
      <c r="I118" s="8"/>
      <c r="J118" s="8"/>
      <c r="K118" s="8"/>
    </row>
    <row r="119" spans="6:11" x14ac:dyDescent="0.25">
      <c r="F119" s="8"/>
      <c r="G119" s="8"/>
      <c r="H119" s="8"/>
      <c r="I119" s="8"/>
      <c r="J119" s="8"/>
      <c r="K119" s="8"/>
    </row>
    <row r="120" spans="6:11" x14ac:dyDescent="0.25">
      <c r="F120" s="8"/>
      <c r="G120" s="8"/>
      <c r="H120" s="8"/>
      <c r="I120" s="8"/>
      <c r="J120" s="8"/>
      <c r="K120" s="8"/>
    </row>
    <row r="121" spans="6:11" x14ac:dyDescent="0.25">
      <c r="F121" s="8"/>
      <c r="G121" s="8"/>
      <c r="H121" s="8"/>
      <c r="I121" s="8"/>
      <c r="J121" s="8"/>
      <c r="K121" s="8"/>
    </row>
    <row r="122" spans="6:11" x14ac:dyDescent="0.25">
      <c r="F122" s="8"/>
      <c r="G122" s="8"/>
      <c r="H122" s="8"/>
      <c r="I122" s="8"/>
      <c r="J122" s="8"/>
      <c r="K122" s="8"/>
    </row>
    <row r="123" spans="6:11" x14ac:dyDescent="0.25">
      <c r="F123" s="8"/>
      <c r="G123" s="8"/>
      <c r="H123" s="8"/>
      <c r="I123" s="8"/>
      <c r="J123" s="8"/>
      <c r="K123" s="8"/>
    </row>
    <row r="124" spans="6:11" x14ac:dyDescent="0.25">
      <c r="F124" s="8"/>
      <c r="G124" s="8"/>
      <c r="H124" s="8"/>
      <c r="I124" s="8"/>
      <c r="J124" s="8"/>
      <c r="K124" s="8"/>
    </row>
    <row r="125" spans="6:11" x14ac:dyDescent="0.25">
      <c r="F125" s="8"/>
      <c r="G125" s="8"/>
      <c r="H125" s="8"/>
      <c r="I125" s="8"/>
      <c r="J125" s="8"/>
      <c r="K125" s="8"/>
    </row>
    <row r="126" spans="6:11" x14ac:dyDescent="0.25">
      <c r="F126" s="8"/>
      <c r="G126" s="8"/>
      <c r="H126" s="8"/>
      <c r="I126" s="8"/>
      <c r="J126" s="8"/>
      <c r="K126" s="8"/>
    </row>
    <row r="127" spans="6:11" x14ac:dyDescent="0.25">
      <c r="F127" s="8"/>
      <c r="G127" s="8"/>
      <c r="H127" s="8"/>
      <c r="I127" s="8"/>
      <c r="J127" s="8"/>
      <c r="K127" s="8"/>
    </row>
    <row r="128" spans="6:11" x14ac:dyDescent="0.25">
      <c r="F128" s="8"/>
      <c r="G128" s="8"/>
      <c r="H128" s="8"/>
      <c r="I128" s="8"/>
      <c r="J128" s="8"/>
      <c r="K128" s="8"/>
    </row>
    <row r="129" spans="6:11" x14ac:dyDescent="0.25">
      <c r="F129" s="8"/>
      <c r="G129" s="8"/>
      <c r="H129" s="8"/>
      <c r="I129" s="8"/>
      <c r="J129" s="8"/>
      <c r="K129" s="8"/>
    </row>
    <row r="130" spans="6:11" x14ac:dyDescent="0.25">
      <c r="F130" s="8"/>
      <c r="G130" s="8"/>
      <c r="H130" s="8"/>
      <c r="I130" s="8"/>
      <c r="J130" s="8"/>
      <c r="K130" s="8"/>
    </row>
    <row r="131" spans="6:11" x14ac:dyDescent="0.25">
      <c r="F131" s="8"/>
      <c r="G131" s="8"/>
      <c r="H131" s="8"/>
      <c r="I131" s="8"/>
      <c r="J131" s="8"/>
      <c r="K131" s="8"/>
    </row>
    <row r="132" spans="6:11" x14ac:dyDescent="0.25">
      <c r="F132" s="8"/>
      <c r="G132" s="8"/>
      <c r="H132" s="8"/>
      <c r="I132" s="8"/>
      <c r="J132" s="8"/>
      <c r="K132" s="8"/>
    </row>
    <row r="133" spans="6:11" x14ac:dyDescent="0.25">
      <c r="F133" s="8"/>
      <c r="G133" s="8"/>
      <c r="H133" s="8"/>
      <c r="I133" s="8"/>
      <c r="J133" s="8"/>
      <c r="K133" s="8"/>
    </row>
    <row r="134" spans="6:11" x14ac:dyDescent="0.25">
      <c r="F134" s="8"/>
      <c r="G134" s="8"/>
      <c r="H134" s="8"/>
      <c r="I134" s="8"/>
      <c r="J134" s="8"/>
      <c r="K134" s="8"/>
    </row>
    <row r="135" spans="6:11" x14ac:dyDescent="0.25">
      <c r="F135" s="8"/>
      <c r="G135" s="8"/>
      <c r="H135" s="8"/>
      <c r="I135" s="8"/>
      <c r="J135" s="8"/>
      <c r="K135" s="8"/>
    </row>
    <row r="136" spans="6:11" x14ac:dyDescent="0.25">
      <c r="F136" s="8"/>
      <c r="G136" s="8"/>
      <c r="H136" s="8"/>
      <c r="I136" s="8"/>
      <c r="J136" s="8"/>
      <c r="K136" s="8"/>
    </row>
  </sheetData>
  <mergeCells count="57">
    <mergeCell ref="D64:E64"/>
    <mergeCell ref="D63:E63"/>
    <mergeCell ref="D76:E76"/>
    <mergeCell ref="D36:E36"/>
    <mergeCell ref="D26:E26"/>
    <mergeCell ref="D27:E27"/>
    <mergeCell ref="D28:E28"/>
    <mergeCell ref="D29:E29"/>
    <mergeCell ref="D35:E35"/>
    <mergeCell ref="D41:E41"/>
    <mergeCell ref="D31:E31"/>
    <mergeCell ref="D32:E32"/>
    <mergeCell ref="D33:E33"/>
    <mergeCell ref="D37:E37"/>
    <mergeCell ref="D38:E38"/>
    <mergeCell ref="D40:E40"/>
    <mergeCell ref="D12:E12"/>
    <mergeCell ref="D20:E20"/>
    <mergeCell ref="D21:E21"/>
    <mergeCell ref="D22:E22"/>
    <mergeCell ref="D30:E30"/>
    <mergeCell ref="D24:E24"/>
    <mergeCell ref="D25:E25"/>
    <mergeCell ref="D34:E34"/>
    <mergeCell ref="D23:E23"/>
    <mergeCell ref="D42:E42"/>
    <mergeCell ref="D43:E43"/>
    <mergeCell ref="D44:E44"/>
    <mergeCell ref="D45:E45"/>
    <mergeCell ref="D46:E46"/>
    <mergeCell ref="D47:E47"/>
    <mergeCell ref="D58:E58"/>
    <mergeCell ref="D60:E60"/>
    <mergeCell ref="D61:E61"/>
    <mergeCell ref="D62:E62"/>
    <mergeCell ref="D59:E59"/>
    <mergeCell ref="D48:E48"/>
    <mergeCell ref="D49:E49"/>
    <mergeCell ref="D50:E50"/>
    <mergeCell ref="D51:E51"/>
    <mergeCell ref="D52:E52"/>
    <mergeCell ref="D53:E53"/>
    <mergeCell ref="D88:E88"/>
    <mergeCell ref="D89:E89"/>
    <mergeCell ref="D65:E65"/>
    <mergeCell ref="D66:E66"/>
    <mergeCell ref="D67:E67"/>
    <mergeCell ref="D73:E73"/>
    <mergeCell ref="D74:E74"/>
    <mergeCell ref="D75:E75"/>
    <mergeCell ref="D68:E68"/>
    <mergeCell ref="D69:E69"/>
    <mergeCell ref="D77:E77"/>
    <mergeCell ref="D78:E78"/>
    <mergeCell ref="D79:E79"/>
    <mergeCell ref="D80:E80"/>
    <mergeCell ref="D81:E81"/>
  </mergeCells>
  <dataValidations count="1">
    <dataValidation type="list" allowBlank="1" showInputMessage="1" showErrorMessage="1" sqref="F12">
      <formula1>practice</formula1>
    </dataValidation>
  </dataValidation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KH1177"/>
  <sheetViews>
    <sheetView zoomScaleNormal="100" workbookViewId="0">
      <selection activeCell="D32" sqref="D32"/>
    </sheetView>
  </sheetViews>
  <sheetFormatPr defaultRowHeight="15.75" customHeight="1" x14ac:dyDescent="0.25"/>
  <cols>
    <col min="2" max="2" width="14.5703125" customWidth="1"/>
    <col min="12" max="12" width="10.28515625" customWidth="1"/>
    <col min="798" max="798" width="11" customWidth="1"/>
    <col min="1596" max="1596" width="17.5703125" customWidth="1"/>
    <col min="1598" max="1598" width="16" customWidth="1"/>
  </cols>
  <sheetData>
    <row r="1" spans="1:1646" s="1" customFormat="1" ht="15.75" customHeight="1" x14ac:dyDescent="0.25">
      <c r="A1" s="1" t="s">
        <v>0</v>
      </c>
      <c r="B1" s="1" t="s">
        <v>1711</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1872</v>
      </c>
      <c r="FS1" s="1" t="s">
        <v>172</v>
      </c>
      <c r="FT1" s="1" t="s">
        <v>173</v>
      </c>
      <c r="FU1" s="1" t="s">
        <v>1873</v>
      </c>
      <c r="FV1" s="1" t="s">
        <v>174</v>
      </c>
      <c r="FW1" s="1" t="s">
        <v>1712</v>
      </c>
      <c r="FX1" s="1" t="s">
        <v>1874</v>
      </c>
      <c r="FY1" s="1" t="s">
        <v>1713</v>
      </c>
      <c r="FZ1" s="1" t="s">
        <v>175</v>
      </c>
      <c r="GA1" s="1" t="s">
        <v>1875</v>
      </c>
      <c r="GB1" s="1" t="s">
        <v>176</v>
      </c>
      <c r="GC1" s="1" t="s">
        <v>177</v>
      </c>
      <c r="GD1" s="1" t="s">
        <v>1876</v>
      </c>
      <c r="GE1" s="1" t="s">
        <v>178</v>
      </c>
      <c r="GF1" s="1" t="s">
        <v>179</v>
      </c>
      <c r="GG1" s="1" t="s">
        <v>1877</v>
      </c>
      <c r="GH1" s="1" t="s">
        <v>180</v>
      </c>
      <c r="GI1" s="1" t="s">
        <v>181</v>
      </c>
      <c r="GJ1" s="1" t="s">
        <v>1878</v>
      </c>
      <c r="GK1" s="1" t="s">
        <v>182</v>
      </c>
      <c r="GL1" s="1" t="s">
        <v>183</v>
      </c>
      <c r="GM1" s="1" t="s">
        <v>1879</v>
      </c>
      <c r="GN1" s="1" t="s">
        <v>184</v>
      </c>
      <c r="GO1" s="1" t="s">
        <v>185</v>
      </c>
      <c r="GP1" s="1" t="s">
        <v>1880</v>
      </c>
      <c r="GQ1" s="1" t="s">
        <v>186</v>
      </c>
      <c r="GR1" s="1" t="s">
        <v>187</v>
      </c>
      <c r="GS1" s="1" t="s">
        <v>1881</v>
      </c>
      <c r="GT1" s="1" t="s">
        <v>188</v>
      </c>
      <c r="GU1" s="1" t="s">
        <v>1714</v>
      </c>
      <c r="GV1" s="1" t="s">
        <v>1882</v>
      </c>
      <c r="GW1" s="1" t="s">
        <v>1715</v>
      </c>
      <c r="GX1" s="1" t="s">
        <v>1716</v>
      </c>
      <c r="GY1" s="1" t="s">
        <v>1883</v>
      </c>
      <c r="GZ1" s="1" t="s">
        <v>1717</v>
      </c>
      <c r="HA1" s="1" t="s">
        <v>1718</v>
      </c>
      <c r="HB1" s="1" t="s">
        <v>1884</v>
      </c>
      <c r="HC1" s="1" t="s">
        <v>1719</v>
      </c>
      <c r="HD1" s="1" t="s">
        <v>189</v>
      </c>
      <c r="HE1" s="1" t="s">
        <v>1885</v>
      </c>
      <c r="HF1" s="1" t="s">
        <v>190</v>
      </c>
      <c r="HG1" s="1" t="s">
        <v>1720</v>
      </c>
      <c r="HH1" s="1" t="s">
        <v>1886</v>
      </c>
      <c r="HI1" s="1" t="s">
        <v>1721</v>
      </c>
      <c r="HJ1" s="1" t="s">
        <v>191</v>
      </c>
      <c r="HK1" s="1" t="s">
        <v>1887</v>
      </c>
      <c r="HL1" s="1" t="s">
        <v>192</v>
      </c>
      <c r="HM1" s="1" t="s">
        <v>193</v>
      </c>
      <c r="HN1" s="1" t="s">
        <v>1888</v>
      </c>
      <c r="HO1" s="1" t="s">
        <v>194</v>
      </c>
      <c r="HP1" s="1" t="s">
        <v>195</v>
      </c>
      <c r="HQ1" s="1" t="s">
        <v>1889</v>
      </c>
      <c r="HR1" s="1" t="s">
        <v>196</v>
      </c>
      <c r="HS1" s="1" t="s">
        <v>197</v>
      </c>
      <c r="HT1" s="1" t="s">
        <v>1890</v>
      </c>
      <c r="HU1" s="1" t="s">
        <v>198</v>
      </c>
      <c r="HV1" s="1" t="s">
        <v>1722</v>
      </c>
      <c r="HW1" s="1" t="s">
        <v>1891</v>
      </c>
      <c r="HX1" s="1" t="s">
        <v>1723</v>
      </c>
      <c r="HY1" s="1" t="s">
        <v>199</v>
      </c>
      <c r="HZ1" s="1" t="s">
        <v>1892</v>
      </c>
      <c r="IA1" s="1" t="s">
        <v>200</v>
      </c>
      <c r="IB1" s="1" t="s">
        <v>201</v>
      </c>
      <c r="IC1" s="1" t="s">
        <v>1893</v>
      </c>
      <c r="ID1" s="1" t="s">
        <v>202</v>
      </c>
      <c r="IE1" s="1" t="s">
        <v>203</v>
      </c>
      <c r="IF1" s="1" t="s">
        <v>1894</v>
      </c>
      <c r="IG1" s="1" t="s">
        <v>204</v>
      </c>
      <c r="IH1" s="1" t="s">
        <v>205</v>
      </c>
      <c r="II1" s="1" t="s">
        <v>1895</v>
      </c>
      <c r="IJ1" s="1" t="s">
        <v>206</v>
      </c>
      <c r="IK1" s="1" t="s">
        <v>207</v>
      </c>
      <c r="IL1" s="1" t="s">
        <v>1896</v>
      </c>
      <c r="IM1" s="1" t="s">
        <v>208</v>
      </c>
      <c r="IN1" s="1" t="s">
        <v>1724</v>
      </c>
      <c r="IO1" s="1" t="s">
        <v>1897</v>
      </c>
      <c r="IP1" s="1" t="s">
        <v>1725</v>
      </c>
      <c r="IQ1" s="1" t="s">
        <v>209</v>
      </c>
      <c r="IR1" s="1" t="s">
        <v>1898</v>
      </c>
      <c r="IS1" s="1" t="s">
        <v>210</v>
      </c>
      <c r="IT1" s="1" t="s">
        <v>1726</v>
      </c>
      <c r="IU1" s="1" t="s">
        <v>1899</v>
      </c>
      <c r="IV1" s="1" t="s">
        <v>1727</v>
      </c>
      <c r="IW1" s="1" t="s">
        <v>211</v>
      </c>
      <c r="IX1" s="1" t="s">
        <v>1900</v>
      </c>
      <c r="IY1" s="1" t="s">
        <v>212</v>
      </c>
      <c r="IZ1" s="1" t="s">
        <v>213</v>
      </c>
      <c r="JA1" s="1" t="s">
        <v>1901</v>
      </c>
      <c r="JB1" s="1" t="s">
        <v>214</v>
      </c>
      <c r="JC1" s="1" t="s">
        <v>215</v>
      </c>
      <c r="JD1" s="1" t="s">
        <v>1902</v>
      </c>
      <c r="JE1" s="1" t="s">
        <v>216</v>
      </c>
      <c r="JF1" s="1" t="s">
        <v>217</v>
      </c>
      <c r="JG1" s="1" t="s">
        <v>1903</v>
      </c>
      <c r="JH1" s="1" t="s">
        <v>218</v>
      </c>
      <c r="JI1" s="1" t="s">
        <v>219</v>
      </c>
      <c r="JJ1" s="1" t="s">
        <v>1904</v>
      </c>
      <c r="JK1" s="1" t="s">
        <v>220</v>
      </c>
      <c r="JL1" s="1" t="s">
        <v>221</v>
      </c>
      <c r="JM1" s="1" t="s">
        <v>1905</v>
      </c>
      <c r="JN1" s="1" t="s">
        <v>222</v>
      </c>
      <c r="JO1" s="1" t="s">
        <v>223</v>
      </c>
      <c r="JP1" s="1" t="s">
        <v>1906</v>
      </c>
      <c r="JQ1" s="1" t="s">
        <v>224</v>
      </c>
      <c r="JR1" s="1" t="s">
        <v>225</v>
      </c>
      <c r="JS1" s="1" t="s">
        <v>1907</v>
      </c>
      <c r="JT1" s="1" t="s">
        <v>226</v>
      </c>
      <c r="JU1" s="1" t="s">
        <v>227</v>
      </c>
      <c r="JV1" s="1" t="s">
        <v>1908</v>
      </c>
      <c r="JW1" s="1" t="s">
        <v>228</v>
      </c>
      <c r="JX1" s="1" t="s">
        <v>1728</v>
      </c>
      <c r="JY1" s="1" t="s">
        <v>1909</v>
      </c>
      <c r="JZ1" s="1" t="s">
        <v>1729</v>
      </c>
      <c r="KA1" s="1" t="s">
        <v>229</v>
      </c>
      <c r="KB1" s="1" t="s">
        <v>1910</v>
      </c>
      <c r="KC1" s="1" t="s">
        <v>230</v>
      </c>
      <c r="KD1" s="1" t="s">
        <v>231</v>
      </c>
      <c r="KE1" s="1" t="s">
        <v>1911</v>
      </c>
      <c r="KF1" s="1" t="s">
        <v>232</v>
      </c>
      <c r="KG1" s="1" t="s">
        <v>233</v>
      </c>
      <c r="KH1" s="1" t="s">
        <v>234</v>
      </c>
      <c r="KI1" s="1" t="s">
        <v>1912</v>
      </c>
      <c r="KJ1" s="1" t="s">
        <v>235</v>
      </c>
      <c r="KK1" s="1" t="s">
        <v>236</v>
      </c>
      <c r="KL1" s="1" t="s">
        <v>237</v>
      </c>
      <c r="KM1" s="1" t="s">
        <v>238</v>
      </c>
      <c r="KN1" s="1" t="s">
        <v>239</v>
      </c>
      <c r="KO1" s="1" t="s">
        <v>240</v>
      </c>
      <c r="KP1" s="1" t="s">
        <v>241</v>
      </c>
      <c r="KQ1" s="1" t="s">
        <v>242</v>
      </c>
      <c r="KR1" s="1" t="s">
        <v>243</v>
      </c>
      <c r="KS1" s="1" t="s">
        <v>244</v>
      </c>
      <c r="KT1" s="1" t="s">
        <v>245</v>
      </c>
      <c r="KU1" s="1" t="s">
        <v>246</v>
      </c>
      <c r="KV1" s="1" t="s">
        <v>247</v>
      </c>
      <c r="KW1" s="1" t="s">
        <v>248</v>
      </c>
      <c r="KX1" s="1" t="s">
        <v>249</v>
      </c>
      <c r="KY1" s="1" t="s">
        <v>250</v>
      </c>
      <c r="KZ1" s="1" t="s">
        <v>251</v>
      </c>
      <c r="LA1" s="1" t="s">
        <v>252</v>
      </c>
      <c r="LB1" s="1" t="s">
        <v>253</v>
      </c>
      <c r="LC1" s="1" t="s">
        <v>254</v>
      </c>
      <c r="LD1" s="1" t="s">
        <v>255</v>
      </c>
      <c r="LE1" s="1" t="s">
        <v>256</v>
      </c>
      <c r="LF1" s="1" t="s">
        <v>257</v>
      </c>
      <c r="LG1" s="1" t="s">
        <v>258</v>
      </c>
      <c r="LH1" s="1" t="s">
        <v>259</v>
      </c>
      <c r="LI1" s="1" t="s">
        <v>260</v>
      </c>
      <c r="LJ1" s="1" t="s">
        <v>261</v>
      </c>
      <c r="LK1" s="1" t="s">
        <v>262</v>
      </c>
      <c r="LL1" s="1" t="s">
        <v>263</v>
      </c>
      <c r="LM1" s="1" t="s">
        <v>264</v>
      </c>
      <c r="LN1" s="1" t="s">
        <v>265</v>
      </c>
      <c r="LO1" s="1" t="s">
        <v>266</v>
      </c>
      <c r="LP1" s="1" t="s">
        <v>267</v>
      </c>
      <c r="LQ1" s="1" t="s">
        <v>268</v>
      </c>
      <c r="LR1" s="1" t="s">
        <v>269</v>
      </c>
      <c r="LS1" s="1" t="s">
        <v>270</v>
      </c>
      <c r="LT1" s="1" t="s">
        <v>271</v>
      </c>
      <c r="LU1" s="1" t="s">
        <v>272</v>
      </c>
      <c r="LV1" s="1" t="s">
        <v>273</v>
      </c>
      <c r="LW1" s="1" t="s">
        <v>274</v>
      </c>
      <c r="LX1" s="1" t="s">
        <v>275</v>
      </c>
      <c r="LY1" s="1" t="s">
        <v>276</v>
      </c>
      <c r="LZ1" s="1" t="s">
        <v>277</v>
      </c>
      <c r="MA1" s="1" t="s">
        <v>278</v>
      </c>
      <c r="MB1" s="1" t="s">
        <v>279</v>
      </c>
      <c r="MC1" s="1" t="s">
        <v>280</v>
      </c>
      <c r="MD1" s="1" t="s">
        <v>281</v>
      </c>
      <c r="ME1" s="1" t="s">
        <v>282</v>
      </c>
      <c r="MF1" s="1" t="s">
        <v>283</v>
      </c>
      <c r="MG1" s="1" t="s">
        <v>284</v>
      </c>
      <c r="MH1" s="1" t="s">
        <v>285</v>
      </c>
      <c r="MI1" s="1" t="s">
        <v>286</v>
      </c>
      <c r="MJ1" s="1" t="s">
        <v>287</v>
      </c>
      <c r="MK1" s="1" t="s">
        <v>288</v>
      </c>
      <c r="ML1" s="1" t="s">
        <v>289</v>
      </c>
      <c r="MM1" s="1" t="s">
        <v>290</v>
      </c>
      <c r="MN1" s="1" t="s">
        <v>291</v>
      </c>
      <c r="MO1" s="1" t="s">
        <v>292</v>
      </c>
      <c r="MP1" s="1" t="s">
        <v>293</v>
      </c>
      <c r="MQ1" s="1" t="s">
        <v>294</v>
      </c>
      <c r="MR1" s="1" t="s">
        <v>295</v>
      </c>
      <c r="MS1" s="1" t="s">
        <v>296</v>
      </c>
      <c r="MT1" s="1" t="s">
        <v>297</v>
      </c>
      <c r="MU1" s="1" t="s">
        <v>298</v>
      </c>
      <c r="MV1" s="1" t="s">
        <v>299</v>
      </c>
      <c r="MW1" s="1" t="s">
        <v>300</v>
      </c>
      <c r="MX1" s="1" t="s">
        <v>301</v>
      </c>
      <c r="MY1" s="1" t="s">
        <v>302</v>
      </c>
      <c r="MZ1" s="1" t="s">
        <v>303</v>
      </c>
      <c r="NA1" s="1" t="s">
        <v>304</v>
      </c>
      <c r="NB1" s="1" t="s">
        <v>305</v>
      </c>
      <c r="NC1" s="1" t="s">
        <v>306</v>
      </c>
      <c r="ND1" s="1" t="s">
        <v>307</v>
      </c>
      <c r="NE1" s="1" t="s">
        <v>308</v>
      </c>
      <c r="NF1" s="1" t="s">
        <v>309</v>
      </c>
      <c r="NG1" s="1" t="s">
        <v>310</v>
      </c>
      <c r="NH1" s="1" t="s">
        <v>311</v>
      </c>
      <c r="NI1" s="1" t="s">
        <v>312</v>
      </c>
      <c r="NJ1" s="1" t="s">
        <v>313</v>
      </c>
      <c r="NK1" s="1" t="s">
        <v>314</v>
      </c>
      <c r="NL1" s="1" t="s">
        <v>315</v>
      </c>
      <c r="NM1" s="1" t="s">
        <v>316</v>
      </c>
      <c r="NN1" s="1" t="s">
        <v>317</v>
      </c>
      <c r="NO1" s="1" t="s">
        <v>318</v>
      </c>
      <c r="NP1" s="1" t="s">
        <v>319</v>
      </c>
      <c r="NQ1" s="1" t="s">
        <v>320</v>
      </c>
      <c r="NR1" s="1" t="s">
        <v>321</v>
      </c>
      <c r="NS1" s="1" t="s">
        <v>322</v>
      </c>
      <c r="NT1" s="1" t="s">
        <v>323</v>
      </c>
      <c r="NU1" s="1" t="s">
        <v>324</v>
      </c>
      <c r="NV1" s="1" t="s">
        <v>325</v>
      </c>
      <c r="NW1" s="1" t="s">
        <v>326</v>
      </c>
      <c r="NX1" s="1" t="s">
        <v>327</v>
      </c>
      <c r="NY1" s="1" t="s">
        <v>328</v>
      </c>
      <c r="NZ1" s="1" t="s">
        <v>329</v>
      </c>
      <c r="OA1" s="1" t="s">
        <v>330</v>
      </c>
      <c r="OB1" s="1" t="s">
        <v>331</v>
      </c>
      <c r="OC1" s="1" t="s">
        <v>332</v>
      </c>
      <c r="OD1" s="1" t="s">
        <v>333</v>
      </c>
      <c r="OE1" s="1" t="s">
        <v>334</v>
      </c>
      <c r="OF1" s="1" t="s">
        <v>335</v>
      </c>
      <c r="OG1" s="1" t="s">
        <v>336</v>
      </c>
      <c r="OH1" s="1" t="s">
        <v>337</v>
      </c>
      <c r="OI1" s="1" t="s">
        <v>338</v>
      </c>
      <c r="OJ1" s="1" t="s">
        <v>339</v>
      </c>
      <c r="OK1" s="1" t="s">
        <v>340</v>
      </c>
      <c r="OL1" s="1" t="s">
        <v>341</v>
      </c>
      <c r="OM1" s="1" t="s">
        <v>342</v>
      </c>
      <c r="ON1" s="1" t="s">
        <v>343</v>
      </c>
      <c r="OO1" s="1" t="s">
        <v>344</v>
      </c>
      <c r="OP1" s="1" t="s">
        <v>345</v>
      </c>
      <c r="OQ1" s="1" t="s">
        <v>346</v>
      </c>
      <c r="OR1" s="1" t="s">
        <v>347</v>
      </c>
      <c r="OS1" s="1" t="s">
        <v>348</v>
      </c>
      <c r="OT1" s="1" t="s">
        <v>349</v>
      </c>
      <c r="OU1" s="1" t="s">
        <v>350</v>
      </c>
      <c r="OV1" s="1" t="s">
        <v>351</v>
      </c>
      <c r="OW1" s="1" t="s">
        <v>352</v>
      </c>
      <c r="OX1" s="1" t="s">
        <v>353</v>
      </c>
      <c r="OY1" s="1" t="s">
        <v>354</v>
      </c>
      <c r="OZ1" s="1" t="s">
        <v>355</v>
      </c>
      <c r="PA1" s="1" t="s">
        <v>356</v>
      </c>
      <c r="PB1" s="1" t="s">
        <v>357</v>
      </c>
      <c r="PC1" s="1" t="s">
        <v>358</v>
      </c>
      <c r="PD1" s="1" t="s">
        <v>359</v>
      </c>
      <c r="PE1" s="1" t="s">
        <v>360</v>
      </c>
      <c r="PF1" s="1" t="s">
        <v>361</v>
      </c>
      <c r="PG1" s="1" t="s">
        <v>362</v>
      </c>
      <c r="PH1" s="1" t="s">
        <v>363</v>
      </c>
      <c r="PI1" s="1" t="s">
        <v>364</v>
      </c>
      <c r="PJ1" s="1" t="s">
        <v>365</v>
      </c>
      <c r="PK1" s="1" t="s">
        <v>366</v>
      </c>
      <c r="PL1" s="1" t="s">
        <v>367</v>
      </c>
      <c r="PM1" s="1" t="s">
        <v>368</v>
      </c>
      <c r="PN1" s="1" t="s">
        <v>369</v>
      </c>
      <c r="PO1" s="1" t="s">
        <v>370</v>
      </c>
      <c r="PP1" s="1" t="s">
        <v>371</v>
      </c>
      <c r="PQ1" s="1" t="s">
        <v>372</v>
      </c>
      <c r="PR1" s="1" t="s">
        <v>373</v>
      </c>
      <c r="PS1" s="1" t="s">
        <v>374</v>
      </c>
      <c r="PT1" s="1" t="s">
        <v>375</v>
      </c>
      <c r="PU1" s="1" t="s">
        <v>376</v>
      </c>
      <c r="PV1" s="1" t="s">
        <v>377</v>
      </c>
      <c r="PW1" s="1" t="s">
        <v>378</v>
      </c>
      <c r="PX1" s="1" t="s">
        <v>379</v>
      </c>
      <c r="PY1" s="1" t="s">
        <v>380</v>
      </c>
      <c r="PZ1" s="1" t="s">
        <v>381</v>
      </c>
      <c r="QA1" s="1" t="s">
        <v>382</v>
      </c>
      <c r="QB1" s="1" t="s">
        <v>383</v>
      </c>
      <c r="QC1" s="1" t="s">
        <v>384</v>
      </c>
      <c r="QD1" s="1" t="s">
        <v>385</v>
      </c>
      <c r="QE1" s="1" t="s">
        <v>386</v>
      </c>
      <c r="QF1" s="1" t="s">
        <v>387</v>
      </c>
      <c r="QG1" s="1" t="s">
        <v>388</v>
      </c>
      <c r="QH1" s="1" t="s">
        <v>389</v>
      </c>
      <c r="QI1" s="1" t="s">
        <v>390</v>
      </c>
      <c r="QJ1" s="1" t="s">
        <v>391</v>
      </c>
      <c r="QK1" s="1" t="s">
        <v>392</v>
      </c>
      <c r="QL1" s="1" t="s">
        <v>393</v>
      </c>
      <c r="QM1" s="1" t="s">
        <v>394</v>
      </c>
      <c r="QN1" s="1" t="s">
        <v>395</v>
      </c>
      <c r="QO1" s="1" t="s">
        <v>396</v>
      </c>
      <c r="QP1" s="1" t="s">
        <v>397</v>
      </c>
      <c r="QQ1" s="1" t="s">
        <v>398</v>
      </c>
      <c r="QR1" s="1" t="s">
        <v>399</v>
      </c>
      <c r="QS1" s="1" t="s">
        <v>400</v>
      </c>
      <c r="QT1" s="1" t="s">
        <v>413</v>
      </c>
      <c r="QU1" s="1" t="s">
        <v>414</v>
      </c>
      <c r="QV1" s="1" t="s">
        <v>401</v>
      </c>
      <c r="QW1" s="1" t="s">
        <v>402</v>
      </c>
      <c r="QX1" s="1" t="s">
        <v>403</v>
      </c>
      <c r="QY1" s="1" t="s">
        <v>404</v>
      </c>
      <c r="QZ1" s="1" t="s">
        <v>405</v>
      </c>
      <c r="RA1" s="1" t="s">
        <v>406</v>
      </c>
      <c r="RB1" s="1" t="s">
        <v>407</v>
      </c>
      <c r="RC1" s="1" t="s">
        <v>408</v>
      </c>
      <c r="RD1" s="1" t="s">
        <v>409</v>
      </c>
      <c r="RE1" s="1" t="s">
        <v>410</v>
      </c>
      <c r="RF1" s="1" t="s">
        <v>411</v>
      </c>
      <c r="RG1" s="1" t="s">
        <v>412</v>
      </c>
      <c r="RH1" s="1" t="s">
        <v>415</v>
      </c>
      <c r="RI1" s="1" t="s">
        <v>416</v>
      </c>
      <c r="RJ1" s="1" t="s">
        <v>417</v>
      </c>
      <c r="RK1" s="1" t="s">
        <v>418</v>
      </c>
      <c r="RL1" s="1" t="s">
        <v>419</v>
      </c>
      <c r="RM1" s="1" t="s">
        <v>420</v>
      </c>
      <c r="RN1" s="1" t="s">
        <v>421</v>
      </c>
      <c r="RO1" s="1" t="s">
        <v>422</v>
      </c>
      <c r="RP1" s="1" t="s">
        <v>423</v>
      </c>
      <c r="RQ1" s="1" t="s">
        <v>424</v>
      </c>
      <c r="RR1" s="1" t="s">
        <v>425</v>
      </c>
      <c r="RS1" s="1" t="s">
        <v>426</v>
      </c>
      <c r="RT1" s="1" t="s">
        <v>427</v>
      </c>
      <c r="RU1" s="1" t="s">
        <v>428</v>
      </c>
      <c r="RV1" s="1" t="s">
        <v>429</v>
      </c>
      <c r="RW1" s="1" t="s">
        <v>430</v>
      </c>
      <c r="RX1" s="1" t="s">
        <v>431</v>
      </c>
      <c r="RY1" s="1" t="s">
        <v>432</v>
      </c>
      <c r="RZ1" s="1" t="s">
        <v>433</v>
      </c>
      <c r="SA1" s="1" t="s">
        <v>434</v>
      </c>
      <c r="SB1" s="1" t="s">
        <v>435</v>
      </c>
      <c r="SC1" s="1" t="s">
        <v>436</v>
      </c>
      <c r="SD1" s="1" t="s">
        <v>437</v>
      </c>
      <c r="SE1" s="1" t="s">
        <v>438</v>
      </c>
      <c r="SF1" s="1" t="s">
        <v>439</v>
      </c>
      <c r="SG1" s="1" t="s">
        <v>440</v>
      </c>
      <c r="SH1" s="1" t="s">
        <v>441</v>
      </c>
      <c r="SI1" s="1" t="s">
        <v>442</v>
      </c>
      <c r="SJ1" s="1" t="s">
        <v>443</v>
      </c>
      <c r="SK1" s="1" t="s">
        <v>444</v>
      </c>
      <c r="SL1" s="1" t="s">
        <v>445</v>
      </c>
      <c r="SM1" s="1" t="s">
        <v>446</v>
      </c>
      <c r="SN1" s="1" t="s">
        <v>447</v>
      </c>
      <c r="SO1" s="1" t="s">
        <v>448</v>
      </c>
      <c r="SP1" s="1" t="s">
        <v>449</v>
      </c>
      <c r="SQ1" s="1" t="s">
        <v>450</v>
      </c>
      <c r="SR1" s="1" t="s">
        <v>451</v>
      </c>
      <c r="SS1" s="1" t="s">
        <v>452</v>
      </c>
      <c r="ST1" s="1" t="s">
        <v>453</v>
      </c>
      <c r="SU1" s="1" t="s">
        <v>454</v>
      </c>
      <c r="SV1" s="1" t="s">
        <v>455</v>
      </c>
      <c r="SW1" s="1" t="s">
        <v>456</v>
      </c>
      <c r="SX1" s="1" t="s">
        <v>457</v>
      </c>
      <c r="SY1" s="1" t="s">
        <v>458</v>
      </c>
      <c r="SZ1" s="1" t="s">
        <v>459</v>
      </c>
      <c r="TA1" s="1" t="s">
        <v>460</v>
      </c>
      <c r="TB1" s="1" t="s">
        <v>461</v>
      </c>
      <c r="TC1" s="1" t="s">
        <v>462</v>
      </c>
      <c r="TD1" s="1" t="s">
        <v>463</v>
      </c>
      <c r="TE1" s="1" t="s">
        <v>464</v>
      </c>
      <c r="TF1" s="1" t="s">
        <v>465</v>
      </c>
      <c r="TG1" s="1" t="s">
        <v>466</v>
      </c>
      <c r="TH1" s="1" t="s">
        <v>467</v>
      </c>
      <c r="TI1" s="1" t="s">
        <v>468</v>
      </c>
      <c r="TJ1" s="1" t="s">
        <v>469</v>
      </c>
      <c r="TK1" s="1" t="s">
        <v>470</v>
      </c>
      <c r="TL1" s="1" t="s">
        <v>471</v>
      </c>
      <c r="TM1" s="1" t="s">
        <v>472</v>
      </c>
      <c r="TN1" s="1" t="s">
        <v>473</v>
      </c>
      <c r="TO1" s="1" t="s">
        <v>474</v>
      </c>
      <c r="TP1" s="1" t="s">
        <v>475</v>
      </c>
      <c r="TQ1" s="1" t="s">
        <v>476</v>
      </c>
      <c r="TR1" s="1" t="s">
        <v>477</v>
      </c>
      <c r="TS1" s="1" t="s">
        <v>478</v>
      </c>
      <c r="TT1" s="1" t="s">
        <v>479</v>
      </c>
      <c r="TU1" s="1" t="s">
        <v>480</v>
      </c>
      <c r="TV1" s="1" t="s">
        <v>481</v>
      </c>
      <c r="TW1" s="1" t="s">
        <v>482</v>
      </c>
      <c r="TX1" s="1" t="s">
        <v>483</v>
      </c>
      <c r="TY1" s="1" t="s">
        <v>484</v>
      </c>
      <c r="TZ1" s="1" t="s">
        <v>485</v>
      </c>
      <c r="UA1" s="1" t="s">
        <v>486</v>
      </c>
      <c r="UB1" s="1" t="s">
        <v>487</v>
      </c>
      <c r="UC1" s="1" t="s">
        <v>488</v>
      </c>
      <c r="UD1" s="1" t="s">
        <v>489</v>
      </c>
      <c r="UE1" s="1" t="s">
        <v>490</v>
      </c>
      <c r="UF1" s="1" t="s">
        <v>491</v>
      </c>
      <c r="UG1" s="1" t="s">
        <v>492</v>
      </c>
      <c r="UH1" s="1" t="s">
        <v>493</v>
      </c>
      <c r="UI1" s="1" t="s">
        <v>494</v>
      </c>
      <c r="UJ1" s="1" t="s">
        <v>495</v>
      </c>
      <c r="UK1" s="1" t="s">
        <v>496</v>
      </c>
      <c r="UL1" s="1" t="s">
        <v>497</v>
      </c>
      <c r="UM1" s="1" t="s">
        <v>498</v>
      </c>
      <c r="UN1" s="1" t="s">
        <v>499</v>
      </c>
      <c r="UO1" s="1" t="s">
        <v>500</v>
      </c>
      <c r="UP1" s="1" t="s">
        <v>501</v>
      </c>
      <c r="UQ1" s="1" t="s">
        <v>502</v>
      </c>
      <c r="UR1" s="1" t="s">
        <v>503</v>
      </c>
      <c r="US1" s="1" t="s">
        <v>504</v>
      </c>
      <c r="UT1" s="1" t="s">
        <v>1730</v>
      </c>
      <c r="UU1" s="1" t="s">
        <v>505</v>
      </c>
      <c r="UV1" s="1" t="s">
        <v>506</v>
      </c>
      <c r="UW1" s="1" t="s">
        <v>507</v>
      </c>
      <c r="UX1" s="1" t="s">
        <v>508</v>
      </c>
      <c r="UY1" s="1" t="s">
        <v>509</v>
      </c>
      <c r="UZ1" s="1" t="s">
        <v>510</v>
      </c>
      <c r="VA1" s="1" t="s">
        <v>511</v>
      </c>
      <c r="VB1" s="1" t="s">
        <v>512</v>
      </c>
      <c r="VC1" s="1" t="s">
        <v>513</v>
      </c>
      <c r="VD1" s="1" t="s">
        <v>514</v>
      </c>
      <c r="VE1" s="1" t="s">
        <v>515</v>
      </c>
      <c r="VF1" s="1" t="s">
        <v>516</v>
      </c>
      <c r="VG1" s="1" t="s">
        <v>517</v>
      </c>
      <c r="VH1" s="1" t="s">
        <v>518</v>
      </c>
      <c r="VI1" s="1" t="s">
        <v>519</v>
      </c>
      <c r="VJ1" s="1" t="s">
        <v>520</v>
      </c>
      <c r="VK1" s="1" t="s">
        <v>521</v>
      </c>
      <c r="VL1" s="1" t="s">
        <v>522</v>
      </c>
      <c r="VM1" s="1" t="s">
        <v>523</v>
      </c>
      <c r="VN1" s="1" t="s">
        <v>524</v>
      </c>
      <c r="VO1" s="1" t="s">
        <v>525</v>
      </c>
      <c r="VP1" s="1" t="s">
        <v>526</v>
      </c>
      <c r="VQ1" s="1" t="s">
        <v>527</v>
      </c>
      <c r="VR1" s="1" t="s">
        <v>528</v>
      </c>
      <c r="VS1" s="1" t="s">
        <v>529</v>
      </c>
      <c r="VT1" s="1" t="s">
        <v>530</v>
      </c>
      <c r="VU1" s="1" t="s">
        <v>531</v>
      </c>
      <c r="VV1" s="1" t="s">
        <v>532</v>
      </c>
      <c r="VW1" s="1" t="s">
        <v>533</v>
      </c>
      <c r="VX1" s="1" t="s">
        <v>534</v>
      </c>
      <c r="VY1" s="1" t="s">
        <v>535</v>
      </c>
      <c r="VZ1" s="1" t="s">
        <v>536</v>
      </c>
      <c r="WA1" s="1" t="s">
        <v>537</v>
      </c>
      <c r="WB1" s="1" t="s">
        <v>538</v>
      </c>
      <c r="WC1" s="1" t="s">
        <v>539</v>
      </c>
      <c r="WD1" s="1" t="s">
        <v>540</v>
      </c>
      <c r="WE1" s="1" t="s">
        <v>541</v>
      </c>
      <c r="WF1" s="1" t="s">
        <v>542</v>
      </c>
      <c r="WG1" s="1" t="s">
        <v>543</v>
      </c>
      <c r="WH1" s="1" t="s">
        <v>544</v>
      </c>
      <c r="WI1" s="1" t="s">
        <v>545</v>
      </c>
      <c r="WJ1" s="1" t="s">
        <v>546</v>
      </c>
      <c r="WK1" s="1" t="s">
        <v>547</v>
      </c>
      <c r="WL1" s="1" t="s">
        <v>548</v>
      </c>
      <c r="WM1" s="1" t="s">
        <v>549</v>
      </c>
      <c r="WN1" s="1" t="s">
        <v>550</v>
      </c>
      <c r="WO1" s="1" t="s">
        <v>551</v>
      </c>
      <c r="WP1" s="1" t="s">
        <v>552</v>
      </c>
      <c r="WQ1" s="1" t="s">
        <v>553</v>
      </c>
      <c r="WR1" s="1" t="s">
        <v>554</v>
      </c>
      <c r="WS1" s="1" t="s">
        <v>555</v>
      </c>
      <c r="WT1" s="1" t="s">
        <v>556</v>
      </c>
      <c r="WU1" s="1" t="s">
        <v>557</v>
      </c>
      <c r="WV1" s="1" t="s">
        <v>558</v>
      </c>
      <c r="WW1" s="1" t="s">
        <v>559</v>
      </c>
      <c r="WX1" s="1" t="s">
        <v>560</v>
      </c>
      <c r="WY1" s="1" t="s">
        <v>561</v>
      </c>
      <c r="WZ1" s="1" t="s">
        <v>562</v>
      </c>
      <c r="XA1" s="1" t="s">
        <v>563</v>
      </c>
      <c r="XB1" s="1" t="s">
        <v>564</v>
      </c>
      <c r="XC1" s="1" t="s">
        <v>565</v>
      </c>
      <c r="XD1" s="1" t="s">
        <v>566</v>
      </c>
      <c r="XE1" s="1" t="s">
        <v>567</v>
      </c>
      <c r="XF1" s="1" t="s">
        <v>568</v>
      </c>
      <c r="XG1" s="1" t="s">
        <v>569</v>
      </c>
      <c r="XH1" s="1" t="s">
        <v>570</v>
      </c>
      <c r="XI1" s="1" t="s">
        <v>571</v>
      </c>
      <c r="XJ1" s="1" t="s">
        <v>572</v>
      </c>
      <c r="XK1" s="1" t="s">
        <v>573</v>
      </c>
      <c r="XL1" s="1" t="s">
        <v>574</v>
      </c>
      <c r="XM1" s="1" t="s">
        <v>575</v>
      </c>
      <c r="XN1" s="1" t="s">
        <v>576</v>
      </c>
      <c r="XO1" s="1" t="s">
        <v>577</v>
      </c>
      <c r="XP1" s="1" t="s">
        <v>578</v>
      </c>
      <c r="XQ1" s="1" t="s">
        <v>579</v>
      </c>
      <c r="XR1" s="1" t="s">
        <v>580</v>
      </c>
      <c r="XS1" s="1" t="s">
        <v>581</v>
      </c>
      <c r="XT1" s="1" t="s">
        <v>1731</v>
      </c>
      <c r="XU1" s="1" t="s">
        <v>582</v>
      </c>
      <c r="XV1" s="1" t="s">
        <v>1732</v>
      </c>
      <c r="XW1" s="1" t="s">
        <v>583</v>
      </c>
      <c r="XX1" s="1" t="s">
        <v>584</v>
      </c>
      <c r="XY1" s="1" t="s">
        <v>1733</v>
      </c>
      <c r="XZ1" s="1" t="s">
        <v>585</v>
      </c>
      <c r="YA1" s="1" t="s">
        <v>586</v>
      </c>
      <c r="YB1" s="1" t="s">
        <v>587</v>
      </c>
      <c r="YC1" s="1" t="s">
        <v>588</v>
      </c>
      <c r="YD1" s="1" t="s">
        <v>589</v>
      </c>
      <c r="YE1" s="1" t="s">
        <v>590</v>
      </c>
      <c r="YF1" s="1" t="s">
        <v>591</v>
      </c>
      <c r="YG1" s="1" t="s">
        <v>592</v>
      </c>
      <c r="YH1" s="1" t="s">
        <v>593</v>
      </c>
      <c r="YI1" s="1" t="s">
        <v>594</v>
      </c>
      <c r="YJ1" s="1" t="s">
        <v>595</v>
      </c>
      <c r="YK1" s="1" t="s">
        <v>596</v>
      </c>
      <c r="YL1" s="1" t="s">
        <v>597</v>
      </c>
      <c r="YM1" s="1" t="s">
        <v>598</v>
      </c>
      <c r="YN1" s="1" t="s">
        <v>599</v>
      </c>
      <c r="YO1" s="1" t="s">
        <v>600</v>
      </c>
      <c r="YP1" s="1" t="s">
        <v>601</v>
      </c>
      <c r="YQ1" s="1" t="s">
        <v>602</v>
      </c>
      <c r="YR1" s="1" t="s">
        <v>603</v>
      </c>
      <c r="YS1" s="1" t="s">
        <v>604</v>
      </c>
      <c r="YT1" s="1" t="s">
        <v>605</v>
      </c>
      <c r="YU1" s="1" t="s">
        <v>606</v>
      </c>
      <c r="YV1" s="1" t="s">
        <v>607</v>
      </c>
      <c r="YW1" s="1" t="s">
        <v>608</v>
      </c>
      <c r="YX1" s="1" t="s">
        <v>609</v>
      </c>
      <c r="YY1" s="1" t="s">
        <v>610</v>
      </c>
      <c r="YZ1" s="1" t="s">
        <v>611</v>
      </c>
      <c r="ZA1" s="1" t="s">
        <v>612</v>
      </c>
      <c r="ZB1" s="1" t="s">
        <v>613</v>
      </c>
      <c r="ZC1" s="1" t="s">
        <v>614</v>
      </c>
      <c r="ZD1" s="1" t="s">
        <v>615</v>
      </c>
      <c r="ZE1" s="1" t="s">
        <v>616</v>
      </c>
      <c r="ZF1" s="1" t="s">
        <v>617</v>
      </c>
      <c r="ZG1" s="1" t="s">
        <v>618</v>
      </c>
      <c r="ZH1" s="1" t="s">
        <v>619</v>
      </c>
      <c r="ZI1" s="1" t="s">
        <v>620</v>
      </c>
      <c r="ZJ1" s="1" t="s">
        <v>621</v>
      </c>
      <c r="ZK1" s="1" t="s">
        <v>622</v>
      </c>
      <c r="ZL1" s="1" t="s">
        <v>623</v>
      </c>
      <c r="ZM1" s="1" t="s">
        <v>624</v>
      </c>
      <c r="ZN1" s="1" t="s">
        <v>625</v>
      </c>
      <c r="ZO1" s="1" t="s">
        <v>626</v>
      </c>
      <c r="ZP1" s="1" t="s">
        <v>627</v>
      </c>
      <c r="ZQ1" s="1" t="s">
        <v>628</v>
      </c>
      <c r="ZR1" s="1" t="s">
        <v>629</v>
      </c>
      <c r="ZS1" s="1" t="s">
        <v>630</v>
      </c>
      <c r="ZT1" s="1" t="s">
        <v>631</v>
      </c>
      <c r="ZU1" s="1" t="s">
        <v>632</v>
      </c>
      <c r="ZV1" s="1" t="s">
        <v>633</v>
      </c>
      <c r="ZW1" s="1" t="s">
        <v>634</v>
      </c>
      <c r="ZX1" s="1" t="s">
        <v>635</v>
      </c>
      <c r="ZY1" s="1" t="s">
        <v>636</v>
      </c>
      <c r="ZZ1" s="1" t="s">
        <v>637</v>
      </c>
      <c r="AAA1" s="1" t="s">
        <v>638</v>
      </c>
      <c r="AAB1" s="1" t="s">
        <v>639</v>
      </c>
      <c r="AAC1" s="1" t="s">
        <v>640</v>
      </c>
      <c r="AAD1" s="1" t="s">
        <v>641</v>
      </c>
      <c r="AAE1" s="1" t="s">
        <v>642</v>
      </c>
      <c r="AAF1" s="1" t="s">
        <v>643</v>
      </c>
      <c r="AAG1" s="1" t="s">
        <v>644</v>
      </c>
      <c r="AAH1" s="1" t="s">
        <v>645</v>
      </c>
      <c r="AAI1" s="1" t="s">
        <v>646</v>
      </c>
      <c r="AAJ1" s="1" t="s">
        <v>647</v>
      </c>
      <c r="AAK1" s="1" t="s">
        <v>648</v>
      </c>
      <c r="AAL1" s="1" t="s">
        <v>649</v>
      </c>
      <c r="AAM1" s="1" t="s">
        <v>650</v>
      </c>
      <c r="AAN1" s="1" t="s">
        <v>651</v>
      </c>
      <c r="AAO1" s="1" t="s">
        <v>652</v>
      </c>
      <c r="AAP1" s="1" t="s">
        <v>653</v>
      </c>
      <c r="AAQ1" s="1" t="s">
        <v>654</v>
      </c>
      <c r="AAR1" s="1" t="s">
        <v>655</v>
      </c>
      <c r="AAS1" s="1" t="s">
        <v>656</v>
      </c>
      <c r="AAT1" s="1" t="s">
        <v>657</v>
      </c>
      <c r="AAU1" s="1" t="s">
        <v>658</v>
      </c>
      <c r="AAV1" s="1" t="s">
        <v>659</v>
      </c>
      <c r="AAW1" s="1" t="s">
        <v>660</v>
      </c>
      <c r="AAX1" s="1" t="s">
        <v>661</v>
      </c>
      <c r="AAY1" s="1" t="s">
        <v>662</v>
      </c>
      <c r="AAZ1" s="1" t="s">
        <v>663</v>
      </c>
      <c r="ABA1" s="1" t="s">
        <v>664</v>
      </c>
      <c r="ABB1" s="1" t="s">
        <v>665</v>
      </c>
      <c r="ABC1" s="1" t="s">
        <v>666</v>
      </c>
      <c r="ABD1" s="1" t="s">
        <v>667</v>
      </c>
      <c r="ABE1" s="1" t="s">
        <v>668</v>
      </c>
      <c r="ABF1" s="1" t="s">
        <v>669</v>
      </c>
      <c r="ABG1" s="1" t="s">
        <v>670</v>
      </c>
      <c r="ABH1" s="1" t="s">
        <v>671</v>
      </c>
      <c r="ABI1" s="1" t="s">
        <v>672</v>
      </c>
      <c r="ABJ1" s="1" t="s">
        <v>673</v>
      </c>
      <c r="ABK1" s="1" t="s">
        <v>674</v>
      </c>
      <c r="ABL1" s="1" t="s">
        <v>675</v>
      </c>
      <c r="ABM1" s="1" t="s">
        <v>676</v>
      </c>
      <c r="ABN1" s="1" t="s">
        <v>677</v>
      </c>
      <c r="ABO1" s="1" t="s">
        <v>678</v>
      </c>
      <c r="ABP1" s="1" t="s">
        <v>679</v>
      </c>
      <c r="ABQ1" s="1" t="s">
        <v>680</v>
      </c>
      <c r="ABR1" s="1" t="s">
        <v>681</v>
      </c>
      <c r="ABS1" s="1" t="s">
        <v>682</v>
      </c>
      <c r="ABT1" s="1" t="s">
        <v>683</v>
      </c>
      <c r="ABU1" s="1" t="s">
        <v>684</v>
      </c>
      <c r="ABV1" s="1" t="s">
        <v>685</v>
      </c>
      <c r="ABW1" s="1" t="s">
        <v>686</v>
      </c>
      <c r="ABX1" s="1" t="s">
        <v>687</v>
      </c>
      <c r="ABY1" s="1" t="s">
        <v>688</v>
      </c>
      <c r="ABZ1" s="1" t="s">
        <v>689</v>
      </c>
      <c r="ACA1" s="1" t="s">
        <v>690</v>
      </c>
      <c r="ACB1" s="1" t="s">
        <v>691</v>
      </c>
      <c r="ACC1" s="1" t="s">
        <v>692</v>
      </c>
      <c r="ACD1" s="1" t="s">
        <v>693</v>
      </c>
      <c r="ACE1" s="1" t="s">
        <v>694</v>
      </c>
      <c r="ACF1" s="1" t="s">
        <v>695</v>
      </c>
      <c r="ACG1" s="1" t="s">
        <v>696</v>
      </c>
      <c r="ACH1" s="1" t="s">
        <v>697</v>
      </c>
      <c r="ACI1" s="1" t="s">
        <v>698</v>
      </c>
      <c r="ACJ1" s="1" t="s">
        <v>699</v>
      </c>
      <c r="ACK1" s="1" t="s">
        <v>700</v>
      </c>
      <c r="ACL1" s="1" t="s">
        <v>701</v>
      </c>
      <c r="ACM1" s="1" t="s">
        <v>702</v>
      </c>
      <c r="ACN1" s="1" t="s">
        <v>703</v>
      </c>
      <c r="ACO1" s="1" t="s">
        <v>704</v>
      </c>
      <c r="ACP1" s="1" t="s">
        <v>705</v>
      </c>
      <c r="ACQ1" s="1" t="s">
        <v>706</v>
      </c>
      <c r="ACR1" s="1" t="s">
        <v>707</v>
      </c>
      <c r="ACS1" s="1" t="s">
        <v>708</v>
      </c>
      <c r="ACT1" s="1" t="s">
        <v>709</v>
      </c>
      <c r="ACU1" s="1" t="s">
        <v>710</v>
      </c>
      <c r="ACV1" s="1" t="s">
        <v>711</v>
      </c>
      <c r="ACW1" s="1" t="s">
        <v>712</v>
      </c>
      <c r="ACX1" s="1" t="s">
        <v>713</v>
      </c>
      <c r="ACY1" s="1" t="s">
        <v>714</v>
      </c>
      <c r="ACZ1" s="1" t="s">
        <v>715</v>
      </c>
      <c r="ADA1" s="1" t="s">
        <v>716</v>
      </c>
      <c r="ADB1" s="1" t="s">
        <v>717</v>
      </c>
      <c r="ADC1" s="1" t="s">
        <v>718</v>
      </c>
      <c r="ADD1" s="1" t="s">
        <v>719</v>
      </c>
      <c r="ADE1" s="1" t="s">
        <v>720</v>
      </c>
      <c r="ADF1" s="1" t="s">
        <v>721</v>
      </c>
      <c r="ADG1" s="1" t="s">
        <v>722</v>
      </c>
      <c r="ADH1" s="1" t="s">
        <v>723</v>
      </c>
      <c r="ADI1" s="1" t="s">
        <v>724</v>
      </c>
      <c r="ADJ1" s="1" t="s">
        <v>725</v>
      </c>
      <c r="ADK1" s="1" t="s">
        <v>726</v>
      </c>
      <c r="ADL1" s="1" t="s">
        <v>727</v>
      </c>
      <c r="ADM1" s="1" t="s">
        <v>728</v>
      </c>
      <c r="ADN1" s="1" t="s">
        <v>729</v>
      </c>
      <c r="ADO1" s="1" t="s">
        <v>730</v>
      </c>
      <c r="ADP1" s="1" t="s">
        <v>731</v>
      </c>
      <c r="ADQ1" s="1" t="s">
        <v>732</v>
      </c>
      <c r="ADR1" s="1" t="s">
        <v>733</v>
      </c>
      <c r="ADS1" s="1" t="s">
        <v>734</v>
      </c>
      <c r="ADT1" s="1" t="s">
        <v>735</v>
      </c>
      <c r="ADU1" s="1" t="s">
        <v>736</v>
      </c>
      <c r="ADV1" s="1" t="s">
        <v>737</v>
      </c>
      <c r="ADW1" s="1" t="s">
        <v>738</v>
      </c>
      <c r="ADX1" s="1" t="s">
        <v>739</v>
      </c>
      <c r="ADY1" s="1" t="s">
        <v>740</v>
      </c>
      <c r="ADZ1" s="1" t="s">
        <v>741</v>
      </c>
      <c r="AEA1" s="1" t="s">
        <v>742</v>
      </c>
      <c r="AEB1" s="1" t="s">
        <v>743</v>
      </c>
      <c r="AEC1" s="1" t="s">
        <v>744</v>
      </c>
      <c r="AED1" s="1" t="s">
        <v>745</v>
      </c>
      <c r="AEE1" s="1" t="s">
        <v>746</v>
      </c>
      <c r="AEF1" s="1" t="s">
        <v>747</v>
      </c>
      <c r="AEG1" s="1" t="s">
        <v>748</v>
      </c>
      <c r="AEH1" s="1" t="s">
        <v>749</v>
      </c>
      <c r="AEI1" s="1" t="s">
        <v>750</v>
      </c>
      <c r="AEJ1" s="1" t="s">
        <v>751</v>
      </c>
      <c r="AEK1" s="1" t="s">
        <v>752</v>
      </c>
      <c r="AEL1" s="1" t="s">
        <v>753</v>
      </c>
      <c r="AEM1" s="1" t="s">
        <v>754</v>
      </c>
      <c r="AEN1" s="1" t="s">
        <v>755</v>
      </c>
      <c r="AEO1" s="1" t="s">
        <v>756</v>
      </c>
      <c r="AEP1" s="1" t="s">
        <v>757</v>
      </c>
      <c r="AEQ1" s="1" t="s">
        <v>758</v>
      </c>
      <c r="AER1" s="1" t="s">
        <v>759</v>
      </c>
      <c r="AES1" s="1" t="s">
        <v>760</v>
      </c>
      <c r="AET1" s="1" t="s">
        <v>761</v>
      </c>
      <c r="AEU1" s="1" t="s">
        <v>762</v>
      </c>
      <c r="AEV1" s="1" t="s">
        <v>763</v>
      </c>
      <c r="AEW1" s="1" t="s">
        <v>764</v>
      </c>
      <c r="AEX1" s="1" t="s">
        <v>765</v>
      </c>
      <c r="AEY1" s="1" t="s">
        <v>766</v>
      </c>
      <c r="AEZ1" s="1" t="s">
        <v>767</v>
      </c>
      <c r="AFA1" s="1" t="s">
        <v>768</v>
      </c>
      <c r="AFB1" s="1" t="s">
        <v>769</v>
      </c>
      <c r="AFC1" s="1" t="s">
        <v>770</v>
      </c>
      <c r="AFD1" s="1" t="s">
        <v>771</v>
      </c>
      <c r="AFE1" s="1" t="s">
        <v>772</v>
      </c>
      <c r="AFF1" s="1" t="s">
        <v>773</v>
      </c>
      <c r="AFG1" s="1" t="s">
        <v>774</v>
      </c>
      <c r="AFH1" s="1" t="s">
        <v>775</v>
      </c>
      <c r="AFI1" s="1" t="s">
        <v>776</v>
      </c>
      <c r="AFJ1" s="1" t="s">
        <v>777</v>
      </c>
      <c r="AFK1" s="1" t="s">
        <v>778</v>
      </c>
      <c r="AFL1" s="1" t="s">
        <v>779</v>
      </c>
      <c r="AFM1" s="1" t="s">
        <v>780</v>
      </c>
      <c r="AFN1" s="1" t="s">
        <v>781</v>
      </c>
      <c r="AFO1" s="1" t="s">
        <v>782</v>
      </c>
      <c r="AFP1" s="1" t="s">
        <v>783</v>
      </c>
      <c r="AFQ1" s="1" t="s">
        <v>784</v>
      </c>
      <c r="AFR1" s="1" t="s">
        <v>785</v>
      </c>
      <c r="AFS1" s="1" t="s">
        <v>786</v>
      </c>
      <c r="AFT1" s="1" t="s">
        <v>787</v>
      </c>
      <c r="AFU1" s="1" t="s">
        <v>788</v>
      </c>
      <c r="AFV1" s="1" t="s">
        <v>789</v>
      </c>
      <c r="AFW1" s="1" t="s">
        <v>790</v>
      </c>
      <c r="AFX1" s="1" t="s">
        <v>791</v>
      </c>
      <c r="AFY1" s="1" t="s">
        <v>792</v>
      </c>
      <c r="AFZ1" s="1" t="s">
        <v>793</v>
      </c>
      <c r="AGA1" s="1" t="s">
        <v>794</v>
      </c>
      <c r="AGB1" s="1" t="s">
        <v>795</v>
      </c>
      <c r="AGC1" s="1" t="s">
        <v>796</v>
      </c>
      <c r="AGD1" s="1" t="s">
        <v>797</v>
      </c>
      <c r="AGE1" s="1" t="s">
        <v>798</v>
      </c>
      <c r="AGF1" s="1" t="s">
        <v>799</v>
      </c>
      <c r="AGG1" s="1" t="s">
        <v>800</v>
      </c>
      <c r="AGH1" s="1" t="s">
        <v>801</v>
      </c>
      <c r="AGI1" s="1" t="s">
        <v>802</v>
      </c>
      <c r="AGJ1" s="1" t="s">
        <v>803</v>
      </c>
      <c r="AGK1" s="1" t="s">
        <v>804</v>
      </c>
      <c r="AGL1" s="1" t="s">
        <v>805</v>
      </c>
      <c r="AGM1" s="1" t="s">
        <v>806</v>
      </c>
      <c r="AGN1" s="1" t="s">
        <v>807</v>
      </c>
      <c r="AGO1" s="1" t="s">
        <v>808</v>
      </c>
      <c r="AGP1" s="1" t="s">
        <v>809</v>
      </c>
      <c r="AGQ1" s="1" t="s">
        <v>810</v>
      </c>
      <c r="AGR1" s="1" t="s">
        <v>811</v>
      </c>
      <c r="AGS1" s="1" t="s">
        <v>812</v>
      </c>
      <c r="AGT1" s="1" t="s">
        <v>813</v>
      </c>
      <c r="AGU1" s="1" t="s">
        <v>814</v>
      </c>
      <c r="AGV1" s="1" t="s">
        <v>815</v>
      </c>
      <c r="AGW1" s="1" t="s">
        <v>816</v>
      </c>
      <c r="AGX1" s="1" t="s">
        <v>817</v>
      </c>
      <c r="AGY1" s="1" t="s">
        <v>818</v>
      </c>
      <c r="AGZ1" s="1" t="s">
        <v>819</v>
      </c>
      <c r="AHA1" s="1" t="s">
        <v>820</v>
      </c>
      <c r="AHB1" s="1" t="s">
        <v>821</v>
      </c>
      <c r="AHC1" s="1" t="s">
        <v>822</v>
      </c>
      <c r="AHD1" s="1" t="s">
        <v>823</v>
      </c>
      <c r="AHE1" s="1" t="s">
        <v>824</v>
      </c>
      <c r="AHF1" s="1" t="s">
        <v>825</v>
      </c>
      <c r="AHG1" s="1" t="s">
        <v>1913</v>
      </c>
      <c r="AHH1" s="1" t="s">
        <v>1914</v>
      </c>
      <c r="AHI1" s="1" t="s">
        <v>1915</v>
      </c>
      <c r="AHJ1" s="1" t="s">
        <v>1916</v>
      </c>
      <c r="AHK1" s="1" t="s">
        <v>1917</v>
      </c>
      <c r="AHL1" s="1" t="s">
        <v>1918</v>
      </c>
      <c r="AHM1" s="1" t="s">
        <v>1919</v>
      </c>
      <c r="AHN1" s="1" t="s">
        <v>1920</v>
      </c>
      <c r="AHO1" s="1" t="s">
        <v>1921</v>
      </c>
      <c r="AHP1" s="1" t="s">
        <v>1922</v>
      </c>
      <c r="AHQ1" s="1" t="s">
        <v>1923</v>
      </c>
      <c r="AHR1" s="1" t="s">
        <v>1924</v>
      </c>
      <c r="AHS1" s="1" t="s">
        <v>1925</v>
      </c>
      <c r="AHT1" s="1" t="s">
        <v>1926</v>
      </c>
      <c r="AHU1" s="1" t="s">
        <v>1927</v>
      </c>
      <c r="AHV1" s="1" t="s">
        <v>1928</v>
      </c>
      <c r="AHW1" s="1" t="s">
        <v>1929</v>
      </c>
      <c r="AHX1" s="1" t="s">
        <v>1930</v>
      </c>
      <c r="AHY1" s="1" t="s">
        <v>1931</v>
      </c>
      <c r="AHZ1" s="1" t="s">
        <v>1932</v>
      </c>
      <c r="AIA1" s="1" t="s">
        <v>1933</v>
      </c>
      <c r="AIB1" s="1" t="s">
        <v>1934</v>
      </c>
      <c r="AIC1" s="1" t="s">
        <v>1935</v>
      </c>
      <c r="AID1" s="1" t="s">
        <v>1936</v>
      </c>
      <c r="AIE1" s="1" t="s">
        <v>1937</v>
      </c>
      <c r="AIF1" s="1" t="s">
        <v>1938</v>
      </c>
      <c r="AIG1" s="1" t="s">
        <v>1939</v>
      </c>
      <c r="AIH1" s="1" t="s">
        <v>1940</v>
      </c>
      <c r="AII1" s="1" t="s">
        <v>1941</v>
      </c>
      <c r="AIJ1" s="1" t="s">
        <v>1942</v>
      </c>
      <c r="AIK1" s="1" t="s">
        <v>1943</v>
      </c>
      <c r="AIL1" s="1" t="s">
        <v>1944</v>
      </c>
      <c r="AIM1" s="1" t="s">
        <v>1945</v>
      </c>
      <c r="AIN1" s="1" t="s">
        <v>1946</v>
      </c>
      <c r="AIO1" s="1" t="s">
        <v>1947</v>
      </c>
      <c r="AIP1" s="1" t="s">
        <v>1948</v>
      </c>
      <c r="AIQ1" s="1" t="s">
        <v>1949</v>
      </c>
      <c r="AIR1" s="1" t="s">
        <v>1950</v>
      </c>
      <c r="AIS1" s="1" t="s">
        <v>1951</v>
      </c>
      <c r="AIT1" s="1" t="s">
        <v>1952</v>
      </c>
      <c r="AIU1" s="1" t="s">
        <v>1953</v>
      </c>
      <c r="AIV1" s="1" t="s">
        <v>1954</v>
      </c>
      <c r="AIW1" s="1" t="s">
        <v>1955</v>
      </c>
      <c r="AIX1" s="1" t="s">
        <v>1956</v>
      </c>
      <c r="AIY1" s="1" t="s">
        <v>1957</v>
      </c>
      <c r="AIZ1" s="1" t="s">
        <v>1958</v>
      </c>
      <c r="AJA1" s="1" t="s">
        <v>1959</v>
      </c>
      <c r="AJB1" s="1" t="s">
        <v>1960</v>
      </c>
      <c r="AJC1" s="1" t="s">
        <v>1961</v>
      </c>
      <c r="AJD1" s="1" t="s">
        <v>1962</v>
      </c>
      <c r="AJE1" s="1" t="s">
        <v>1963</v>
      </c>
      <c r="AJF1" s="1" t="s">
        <v>1964</v>
      </c>
      <c r="AJG1" s="1" t="s">
        <v>1965</v>
      </c>
      <c r="AJH1" s="1" t="s">
        <v>1966</v>
      </c>
      <c r="AJI1" s="1" t="s">
        <v>1967</v>
      </c>
      <c r="AJJ1" s="1" t="s">
        <v>1968</v>
      </c>
      <c r="AJK1" s="1" t="s">
        <v>1969</v>
      </c>
      <c r="AJL1" s="1" t="s">
        <v>1970</v>
      </c>
      <c r="AJM1" s="1" t="s">
        <v>1971</v>
      </c>
      <c r="AJN1" s="1" t="s">
        <v>1972</v>
      </c>
      <c r="AJO1" s="1" t="s">
        <v>1973</v>
      </c>
      <c r="AJP1" s="1" t="s">
        <v>1974</v>
      </c>
      <c r="AJQ1" s="1" t="s">
        <v>1975</v>
      </c>
      <c r="AJR1" s="1" t="s">
        <v>1976</v>
      </c>
      <c r="AJS1" s="1" t="s">
        <v>1977</v>
      </c>
      <c r="AJT1" s="1" t="s">
        <v>1978</v>
      </c>
      <c r="AJU1" s="1" t="s">
        <v>1979</v>
      </c>
      <c r="AJV1" s="1" t="s">
        <v>1980</v>
      </c>
      <c r="AJW1" s="1" t="s">
        <v>1981</v>
      </c>
      <c r="AJX1" s="1" t="s">
        <v>1982</v>
      </c>
      <c r="AJY1" s="1" t="s">
        <v>1983</v>
      </c>
      <c r="AJZ1" s="1" t="s">
        <v>1984</v>
      </c>
      <c r="AKA1" s="1" t="s">
        <v>1985</v>
      </c>
      <c r="AKB1" s="1" t="s">
        <v>1986</v>
      </c>
      <c r="AKC1" s="1" t="s">
        <v>1987</v>
      </c>
      <c r="AKD1" s="1" t="s">
        <v>1988</v>
      </c>
      <c r="AKE1" s="1" t="s">
        <v>1989</v>
      </c>
      <c r="AKF1" s="1" t="s">
        <v>1990</v>
      </c>
      <c r="AKG1" s="1" t="s">
        <v>1991</v>
      </c>
      <c r="AKH1" s="1" t="s">
        <v>1992</v>
      </c>
      <c r="AKI1" s="1" t="s">
        <v>1993</v>
      </c>
      <c r="AKJ1" s="1" t="s">
        <v>1994</v>
      </c>
      <c r="AKK1" s="1" t="s">
        <v>1995</v>
      </c>
      <c r="AKL1" s="1" t="s">
        <v>1996</v>
      </c>
      <c r="AKM1" s="1" t="s">
        <v>826</v>
      </c>
      <c r="AKN1" s="1" t="s">
        <v>827</v>
      </c>
      <c r="AKO1" s="1" t="s">
        <v>828</v>
      </c>
      <c r="AKP1" s="1" t="s">
        <v>829</v>
      </c>
      <c r="AKQ1" s="1" t="s">
        <v>830</v>
      </c>
      <c r="AKR1" s="1" t="s">
        <v>831</v>
      </c>
      <c r="AKS1" s="1" t="s">
        <v>832</v>
      </c>
      <c r="AKT1" s="1" t="s">
        <v>833</v>
      </c>
      <c r="AKU1" s="1" t="s">
        <v>834</v>
      </c>
      <c r="AKV1" s="1" t="s">
        <v>835</v>
      </c>
      <c r="AKW1" s="1" t="s">
        <v>836</v>
      </c>
      <c r="AKX1" s="1" t="s">
        <v>837</v>
      </c>
      <c r="AKY1" s="1" t="s">
        <v>838</v>
      </c>
      <c r="AKZ1" s="1" t="s">
        <v>839</v>
      </c>
      <c r="ALA1" s="1" t="s">
        <v>840</v>
      </c>
      <c r="ALB1" s="1" t="s">
        <v>841</v>
      </c>
      <c r="ALC1" s="1" t="s">
        <v>842</v>
      </c>
      <c r="ALD1" s="1" t="s">
        <v>843</v>
      </c>
      <c r="ALE1" s="1" t="s">
        <v>844</v>
      </c>
      <c r="ALF1" s="1" t="s">
        <v>845</v>
      </c>
      <c r="ALG1" s="1" t="s">
        <v>846</v>
      </c>
      <c r="ALH1" s="1" t="s">
        <v>847</v>
      </c>
      <c r="ALI1" s="1" t="s">
        <v>848</v>
      </c>
      <c r="ALJ1" s="1" t="s">
        <v>849</v>
      </c>
      <c r="ALK1" s="1" t="s">
        <v>850</v>
      </c>
      <c r="ALL1" s="1" t="s">
        <v>851</v>
      </c>
      <c r="ALM1" s="1" t="s">
        <v>852</v>
      </c>
      <c r="ALN1" s="1" t="s">
        <v>853</v>
      </c>
      <c r="ALO1" s="1" t="s">
        <v>854</v>
      </c>
      <c r="ALP1" s="1" t="s">
        <v>855</v>
      </c>
      <c r="ALQ1" s="1" t="s">
        <v>856</v>
      </c>
      <c r="ALR1" s="1" t="s">
        <v>857</v>
      </c>
      <c r="ALS1" s="1" t="s">
        <v>858</v>
      </c>
      <c r="ALT1" s="1" t="s">
        <v>859</v>
      </c>
      <c r="ALU1" s="1" t="s">
        <v>860</v>
      </c>
      <c r="ALV1" s="1" t="s">
        <v>1997</v>
      </c>
      <c r="ALW1" s="1" t="s">
        <v>1998</v>
      </c>
      <c r="ALX1" s="1" t="s">
        <v>1999</v>
      </c>
      <c r="ALY1" s="1" t="s">
        <v>2000</v>
      </c>
      <c r="ALZ1" s="1" t="s">
        <v>2001</v>
      </c>
      <c r="AMA1" s="1" t="s">
        <v>2002</v>
      </c>
      <c r="AMB1" s="1" t="s">
        <v>2003</v>
      </c>
      <c r="AMC1" s="1" t="s">
        <v>2004</v>
      </c>
      <c r="AMD1" s="1" t="s">
        <v>861</v>
      </c>
      <c r="AME1" s="1" t="s">
        <v>862</v>
      </c>
      <c r="AMF1" s="1" t="s">
        <v>863</v>
      </c>
      <c r="AMG1" s="1" t="s">
        <v>864</v>
      </c>
      <c r="AMH1" s="1" t="s">
        <v>865</v>
      </c>
      <c r="AMI1" s="1" t="s">
        <v>866</v>
      </c>
      <c r="AMJ1" s="1" t="s">
        <v>867</v>
      </c>
      <c r="AMK1" s="1" t="s">
        <v>868</v>
      </c>
      <c r="AML1" s="1" t="s">
        <v>869</v>
      </c>
      <c r="AMM1" s="1" t="s">
        <v>870</v>
      </c>
      <c r="AMN1" s="1" t="s">
        <v>871</v>
      </c>
      <c r="AMO1" s="1" t="s">
        <v>872</v>
      </c>
      <c r="AMP1" s="1" t="s">
        <v>873</v>
      </c>
      <c r="AMQ1" s="1" t="s">
        <v>874</v>
      </c>
      <c r="AMR1" s="1" t="s">
        <v>875</v>
      </c>
      <c r="AMS1" s="1" t="s">
        <v>876</v>
      </c>
      <c r="AMT1" s="1" t="s">
        <v>877</v>
      </c>
      <c r="AMU1" s="1" t="s">
        <v>878</v>
      </c>
      <c r="AMV1" s="1" t="s">
        <v>879</v>
      </c>
      <c r="AMW1" s="1" t="s">
        <v>880</v>
      </c>
      <c r="AMX1" s="1" t="s">
        <v>881</v>
      </c>
      <c r="AMY1" s="1" t="s">
        <v>882</v>
      </c>
      <c r="AMZ1" s="1" t="s">
        <v>883</v>
      </c>
      <c r="ANA1" s="1" t="s">
        <v>884</v>
      </c>
      <c r="ANB1" s="1" t="s">
        <v>885</v>
      </c>
      <c r="ANC1" s="1" t="s">
        <v>886</v>
      </c>
      <c r="AND1" s="1" t="s">
        <v>887</v>
      </c>
      <c r="ANE1" s="1" t="s">
        <v>888</v>
      </c>
      <c r="ANF1" s="1" t="s">
        <v>889</v>
      </c>
      <c r="ANG1" s="1" t="s">
        <v>890</v>
      </c>
      <c r="ANH1" s="1" t="s">
        <v>891</v>
      </c>
      <c r="ANI1" s="1" t="s">
        <v>892</v>
      </c>
      <c r="ANJ1" s="1" t="s">
        <v>893</v>
      </c>
      <c r="ANK1" s="1" t="s">
        <v>894</v>
      </c>
      <c r="ANL1" s="1" t="s">
        <v>895</v>
      </c>
      <c r="ANM1" s="1" t="s">
        <v>896</v>
      </c>
      <c r="ANN1" s="1" t="s">
        <v>897</v>
      </c>
      <c r="ANO1" s="1" t="s">
        <v>898</v>
      </c>
      <c r="ANP1" s="1" t="s">
        <v>899</v>
      </c>
      <c r="ANQ1" s="1" t="s">
        <v>900</v>
      </c>
      <c r="ANR1" s="1" t="s">
        <v>901</v>
      </c>
      <c r="ANS1" s="1" t="s">
        <v>902</v>
      </c>
      <c r="ANT1" s="1" t="s">
        <v>903</v>
      </c>
      <c r="ANU1" s="1" t="s">
        <v>904</v>
      </c>
      <c r="ANV1" s="1" t="s">
        <v>905</v>
      </c>
      <c r="ANW1" s="1" t="s">
        <v>906</v>
      </c>
      <c r="ANX1" s="1" t="s">
        <v>907</v>
      </c>
      <c r="ANY1" s="1" t="s">
        <v>908</v>
      </c>
      <c r="ANZ1" s="1" t="s">
        <v>909</v>
      </c>
      <c r="AOA1" s="1" t="s">
        <v>910</v>
      </c>
      <c r="AOB1" s="1" t="s">
        <v>911</v>
      </c>
      <c r="AOC1" s="1" t="s">
        <v>912</v>
      </c>
      <c r="AOD1" s="1" t="s">
        <v>913</v>
      </c>
      <c r="AOE1" s="1" t="s">
        <v>914</v>
      </c>
      <c r="AOF1" s="1" t="s">
        <v>915</v>
      </c>
      <c r="AOG1" s="1" t="s">
        <v>916</v>
      </c>
      <c r="AOH1" s="1" t="s">
        <v>917</v>
      </c>
      <c r="AOI1" s="1" t="s">
        <v>918</v>
      </c>
      <c r="AOJ1" s="1" t="s">
        <v>919</v>
      </c>
      <c r="AOK1" s="1" t="s">
        <v>920</v>
      </c>
      <c r="AOL1" s="1" t="s">
        <v>921</v>
      </c>
      <c r="AOM1" s="1" t="s">
        <v>922</v>
      </c>
      <c r="AON1" s="1" t="s">
        <v>923</v>
      </c>
      <c r="AOO1" s="1" t="s">
        <v>924</v>
      </c>
      <c r="AOP1" s="1" t="s">
        <v>925</v>
      </c>
      <c r="AOQ1" s="1" t="s">
        <v>926</v>
      </c>
      <c r="AOR1" s="1" t="s">
        <v>927</v>
      </c>
      <c r="AOS1" s="1" t="s">
        <v>928</v>
      </c>
      <c r="AOT1" s="1" t="s">
        <v>929</v>
      </c>
      <c r="AOU1" s="1" t="s">
        <v>930</v>
      </c>
      <c r="AOV1" s="1" t="s">
        <v>931</v>
      </c>
      <c r="AOW1" s="1" t="s">
        <v>932</v>
      </c>
      <c r="AOX1" s="1" t="s">
        <v>933</v>
      </c>
      <c r="AOY1" s="1" t="s">
        <v>934</v>
      </c>
      <c r="AOZ1" s="1" t="s">
        <v>935</v>
      </c>
      <c r="APA1" s="1" t="s">
        <v>936</v>
      </c>
      <c r="APB1" s="1" t="s">
        <v>937</v>
      </c>
      <c r="APC1" s="1" t="s">
        <v>938</v>
      </c>
      <c r="APD1" s="1" t="s">
        <v>939</v>
      </c>
      <c r="APE1" s="1" t="s">
        <v>940</v>
      </c>
      <c r="APF1" s="1" t="s">
        <v>941</v>
      </c>
      <c r="APG1" s="1" t="s">
        <v>942</v>
      </c>
      <c r="APH1" s="1" t="s">
        <v>943</v>
      </c>
      <c r="API1" s="1" t="s">
        <v>944</v>
      </c>
      <c r="APJ1" s="1" t="s">
        <v>945</v>
      </c>
      <c r="APK1" s="1" t="s">
        <v>946</v>
      </c>
      <c r="APL1" s="1" t="s">
        <v>947</v>
      </c>
      <c r="APM1" s="1" t="s">
        <v>948</v>
      </c>
      <c r="APN1" s="1" t="s">
        <v>949</v>
      </c>
      <c r="APO1" s="1" t="s">
        <v>950</v>
      </c>
      <c r="APP1" s="1" t="s">
        <v>951</v>
      </c>
      <c r="APQ1" s="1" t="s">
        <v>952</v>
      </c>
      <c r="APR1" s="1" t="s">
        <v>953</v>
      </c>
      <c r="APS1" s="1" t="s">
        <v>954</v>
      </c>
      <c r="APT1" s="1" t="s">
        <v>955</v>
      </c>
      <c r="APU1" s="1" t="s">
        <v>956</v>
      </c>
      <c r="APV1" s="1" t="s">
        <v>957</v>
      </c>
      <c r="APW1" s="1" t="s">
        <v>958</v>
      </c>
      <c r="APX1" s="1" t="s">
        <v>959</v>
      </c>
      <c r="APY1" s="1" t="s">
        <v>960</v>
      </c>
      <c r="APZ1" s="1" t="s">
        <v>961</v>
      </c>
      <c r="AQA1" s="1" t="s">
        <v>962</v>
      </c>
      <c r="AQB1" s="1" t="s">
        <v>963</v>
      </c>
      <c r="AQC1" s="1" t="s">
        <v>964</v>
      </c>
      <c r="AQD1" s="1" t="s">
        <v>965</v>
      </c>
      <c r="AQE1" s="1" t="s">
        <v>966</v>
      </c>
      <c r="AQF1" s="1" t="s">
        <v>967</v>
      </c>
      <c r="AQG1" s="1" t="s">
        <v>968</v>
      </c>
      <c r="AQH1" s="1" t="s">
        <v>969</v>
      </c>
      <c r="AQI1" s="1" t="s">
        <v>970</v>
      </c>
      <c r="AQJ1" s="1" t="s">
        <v>971</v>
      </c>
      <c r="AQK1" s="1" t="s">
        <v>972</v>
      </c>
      <c r="AQL1" s="1" t="s">
        <v>973</v>
      </c>
      <c r="AQM1" s="1" t="s">
        <v>974</v>
      </c>
      <c r="AQN1" s="1" t="s">
        <v>975</v>
      </c>
      <c r="AQO1" s="1" t="s">
        <v>976</v>
      </c>
      <c r="AQP1" s="1" t="s">
        <v>977</v>
      </c>
      <c r="AQQ1" s="1" t="s">
        <v>978</v>
      </c>
      <c r="AQR1" s="1" t="s">
        <v>979</v>
      </c>
      <c r="AQS1" s="1" t="s">
        <v>980</v>
      </c>
      <c r="AQT1" s="1" t="s">
        <v>981</v>
      </c>
      <c r="AQU1" s="1" t="s">
        <v>982</v>
      </c>
      <c r="AQV1" s="1" t="s">
        <v>983</v>
      </c>
      <c r="AQW1" s="1" t="s">
        <v>984</v>
      </c>
      <c r="AQX1" s="1" t="s">
        <v>985</v>
      </c>
      <c r="AQY1" s="1" t="s">
        <v>986</v>
      </c>
      <c r="AQZ1" s="1" t="s">
        <v>987</v>
      </c>
      <c r="ARA1" s="1" t="s">
        <v>988</v>
      </c>
      <c r="ARB1" s="1" t="s">
        <v>989</v>
      </c>
      <c r="ARC1" s="1" t="s">
        <v>990</v>
      </c>
      <c r="ARD1" s="1" t="s">
        <v>991</v>
      </c>
      <c r="ARE1" s="1" t="s">
        <v>992</v>
      </c>
      <c r="ARF1" s="1" t="s">
        <v>993</v>
      </c>
      <c r="ARG1" s="1" t="s">
        <v>994</v>
      </c>
      <c r="ARH1" s="1" t="s">
        <v>995</v>
      </c>
      <c r="ARI1" s="1" t="s">
        <v>996</v>
      </c>
      <c r="ARJ1" s="1" t="s">
        <v>997</v>
      </c>
      <c r="ARK1" s="1" t="s">
        <v>998</v>
      </c>
      <c r="ARL1" s="1" t="s">
        <v>999</v>
      </c>
      <c r="ARM1" s="1" t="s">
        <v>1000</v>
      </c>
      <c r="ARN1" s="1" t="s">
        <v>1001</v>
      </c>
      <c r="ARO1" s="1" t="s">
        <v>1002</v>
      </c>
      <c r="ARP1" s="1" t="s">
        <v>1003</v>
      </c>
      <c r="ARQ1" s="1" t="s">
        <v>1004</v>
      </c>
      <c r="ARR1" s="1" t="s">
        <v>1005</v>
      </c>
      <c r="ARS1" s="1" t="s">
        <v>1006</v>
      </c>
      <c r="ART1" s="1" t="s">
        <v>1007</v>
      </c>
      <c r="ARU1" s="1" t="s">
        <v>1008</v>
      </c>
      <c r="ARV1" s="1" t="s">
        <v>1009</v>
      </c>
      <c r="ARW1" s="1" t="s">
        <v>1010</v>
      </c>
      <c r="ARX1" s="1" t="s">
        <v>1011</v>
      </c>
      <c r="ARY1" s="1" t="s">
        <v>1012</v>
      </c>
      <c r="ARZ1" s="1" t="s">
        <v>1013</v>
      </c>
      <c r="ASA1" s="1" t="s">
        <v>1014</v>
      </c>
      <c r="ASB1" s="1" t="s">
        <v>1015</v>
      </c>
      <c r="ASC1" s="1" t="s">
        <v>1016</v>
      </c>
      <c r="ASD1" s="1" t="s">
        <v>1017</v>
      </c>
      <c r="ASE1" s="1" t="s">
        <v>1018</v>
      </c>
      <c r="ASF1" s="1" t="s">
        <v>1019</v>
      </c>
      <c r="ASG1" s="1" t="s">
        <v>1020</v>
      </c>
      <c r="ASH1" s="1" t="s">
        <v>1021</v>
      </c>
      <c r="ASI1" s="1" t="s">
        <v>1022</v>
      </c>
      <c r="ASJ1" s="1" t="s">
        <v>1023</v>
      </c>
      <c r="ASK1" s="1" t="s">
        <v>1024</v>
      </c>
      <c r="ASL1" s="1" t="s">
        <v>1025</v>
      </c>
      <c r="ASM1" s="1" t="s">
        <v>1026</v>
      </c>
      <c r="ASN1" s="1" t="s">
        <v>1027</v>
      </c>
      <c r="ASO1" s="1" t="s">
        <v>1028</v>
      </c>
      <c r="ASP1" s="1" t="s">
        <v>1029</v>
      </c>
      <c r="ASQ1" s="1" t="s">
        <v>1030</v>
      </c>
      <c r="ASR1" s="1" t="s">
        <v>1031</v>
      </c>
      <c r="ASS1" s="1" t="s">
        <v>1032</v>
      </c>
      <c r="AST1" s="1" t="s">
        <v>1033</v>
      </c>
      <c r="ASU1" s="1" t="s">
        <v>1034</v>
      </c>
      <c r="ASV1" s="1" t="s">
        <v>1035</v>
      </c>
      <c r="ASW1" s="1" t="s">
        <v>1036</v>
      </c>
      <c r="ASX1" s="1" t="s">
        <v>1037</v>
      </c>
      <c r="ASY1" s="1" t="s">
        <v>1038</v>
      </c>
      <c r="ASZ1" s="1" t="s">
        <v>1039</v>
      </c>
      <c r="ATA1" s="1" t="s">
        <v>1040</v>
      </c>
      <c r="ATB1" s="1" t="s">
        <v>1041</v>
      </c>
      <c r="ATC1" s="1" t="s">
        <v>1042</v>
      </c>
      <c r="ATD1" s="1" t="s">
        <v>1043</v>
      </c>
      <c r="ATE1" s="1" t="s">
        <v>1044</v>
      </c>
      <c r="ATF1" s="1" t="s">
        <v>1045</v>
      </c>
      <c r="ATG1" s="1" t="s">
        <v>1046</v>
      </c>
      <c r="ATH1" s="1" t="s">
        <v>1047</v>
      </c>
      <c r="ATI1" s="1" t="s">
        <v>1048</v>
      </c>
      <c r="ATJ1" s="1" t="s">
        <v>1049</v>
      </c>
      <c r="ATK1" s="1" t="s">
        <v>1050</v>
      </c>
      <c r="ATL1" s="1" t="s">
        <v>1051</v>
      </c>
      <c r="ATM1" s="1" t="s">
        <v>1052</v>
      </c>
      <c r="ATN1" s="1" t="s">
        <v>1053</v>
      </c>
      <c r="ATO1" s="1" t="s">
        <v>1054</v>
      </c>
      <c r="ATP1" s="1" t="s">
        <v>1055</v>
      </c>
      <c r="ATQ1" s="1" t="s">
        <v>1056</v>
      </c>
      <c r="ATR1" s="1" t="s">
        <v>1057</v>
      </c>
      <c r="ATS1" s="1" t="s">
        <v>1058</v>
      </c>
      <c r="ATT1" s="1" t="s">
        <v>1059</v>
      </c>
      <c r="ATU1" s="1" t="s">
        <v>1060</v>
      </c>
      <c r="ATV1" s="1" t="s">
        <v>1061</v>
      </c>
      <c r="ATW1" s="1" t="s">
        <v>1062</v>
      </c>
      <c r="ATX1" s="1" t="s">
        <v>1063</v>
      </c>
      <c r="ATY1" s="1" t="s">
        <v>1064</v>
      </c>
      <c r="ATZ1" s="1" t="s">
        <v>1065</v>
      </c>
      <c r="AUA1" s="1" t="s">
        <v>1066</v>
      </c>
      <c r="AUB1" s="1" t="s">
        <v>1067</v>
      </c>
      <c r="AUC1" s="1" t="s">
        <v>1068</v>
      </c>
      <c r="AUD1" s="1" t="s">
        <v>1069</v>
      </c>
      <c r="AUE1" s="1" t="s">
        <v>1070</v>
      </c>
      <c r="AUF1" s="1" t="s">
        <v>1071</v>
      </c>
      <c r="AUG1" s="1" t="s">
        <v>1072</v>
      </c>
      <c r="AUH1" s="1" t="s">
        <v>1073</v>
      </c>
      <c r="AUI1" s="1" t="s">
        <v>1074</v>
      </c>
      <c r="AUJ1" s="1" t="s">
        <v>1075</v>
      </c>
      <c r="AUK1" s="1" t="s">
        <v>1076</v>
      </c>
      <c r="AUL1" s="1" t="s">
        <v>1077</v>
      </c>
      <c r="AUM1" s="1" t="s">
        <v>1078</v>
      </c>
      <c r="AUN1" s="1" t="s">
        <v>1079</v>
      </c>
      <c r="AUO1" s="1" t="s">
        <v>1080</v>
      </c>
      <c r="AUP1" s="1" t="s">
        <v>1081</v>
      </c>
      <c r="AUQ1" s="1" t="s">
        <v>1082</v>
      </c>
      <c r="AUR1" s="1" t="s">
        <v>1083</v>
      </c>
      <c r="AUS1" s="1" t="s">
        <v>1084</v>
      </c>
      <c r="AUT1" s="1" t="s">
        <v>1085</v>
      </c>
      <c r="AUU1" s="1" t="s">
        <v>1086</v>
      </c>
      <c r="AUV1" s="1" t="s">
        <v>1087</v>
      </c>
      <c r="AUW1" s="1" t="s">
        <v>1088</v>
      </c>
      <c r="AUX1" s="1" t="s">
        <v>1089</v>
      </c>
      <c r="AUY1" s="1" t="s">
        <v>1090</v>
      </c>
      <c r="AUZ1" s="1" t="s">
        <v>1091</v>
      </c>
      <c r="AVA1" s="1" t="s">
        <v>1092</v>
      </c>
      <c r="AVB1" s="1" t="s">
        <v>1093</v>
      </c>
      <c r="AVC1" s="1" t="s">
        <v>1094</v>
      </c>
      <c r="AVD1" s="1" t="s">
        <v>1095</v>
      </c>
      <c r="AVE1" s="1" t="s">
        <v>1096</v>
      </c>
      <c r="AVF1" s="1" t="s">
        <v>1097</v>
      </c>
      <c r="AVG1" s="1" t="s">
        <v>1098</v>
      </c>
      <c r="AVH1" s="1" t="s">
        <v>1099</v>
      </c>
      <c r="AVI1" s="1" t="s">
        <v>1100</v>
      </c>
      <c r="AVJ1" s="1" t="s">
        <v>1101</v>
      </c>
      <c r="AVK1" s="1" t="s">
        <v>1102</v>
      </c>
      <c r="AVL1" s="1" t="s">
        <v>1103</v>
      </c>
      <c r="AVM1" s="1" t="s">
        <v>1104</v>
      </c>
      <c r="AVN1" s="1" t="s">
        <v>1105</v>
      </c>
      <c r="AVO1" s="1" t="s">
        <v>1106</v>
      </c>
      <c r="AVP1" s="1" t="s">
        <v>1107</v>
      </c>
      <c r="AVQ1" s="1" t="s">
        <v>1108</v>
      </c>
      <c r="AVR1" s="1" t="s">
        <v>1109</v>
      </c>
      <c r="AVS1" s="1" t="s">
        <v>1110</v>
      </c>
      <c r="AVT1" s="1" t="s">
        <v>1111</v>
      </c>
      <c r="AVU1" s="1" t="s">
        <v>1112</v>
      </c>
      <c r="AVV1" s="1" t="s">
        <v>1113</v>
      </c>
      <c r="AVW1" s="1" t="s">
        <v>1114</v>
      </c>
      <c r="AVX1" s="1" t="s">
        <v>1115</v>
      </c>
      <c r="AVY1" s="1" t="s">
        <v>1116</v>
      </c>
      <c r="AVZ1" s="1" t="s">
        <v>1117</v>
      </c>
      <c r="AWA1" s="1" t="s">
        <v>1118</v>
      </c>
      <c r="AWB1" s="1" t="s">
        <v>1119</v>
      </c>
      <c r="AWC1" s="1" t="s">
        <v>1120</v>
      </c>
      <c r="AWD1" s="1" t="s">
        <v>1121</v>
      </c>
      <c r="AWE1" s="1" t="s">
        <v>1122</v>
      </c>
      <c r="AWF1" s="1" t="s">
        <v>1123</v>
      </c>
      <c r="AWG1" s="1" t="s">
        <v>1124</v>
      </c>
      <c r="AWH1" s="1" t="s">
        <v>1125</v>
      </c>
      <c r="AWI1" s="1" t="s">
        <v>1126</v>
      </c>
      <c r="AWJ1" s="1" t="s">
        <v>1127</v>
      </c>
      <c r="AWK1" s="1" t="s">
        <v>1128</v>
      </c>
      <c r="AWL1" s="1" t="s">
        <v>1129</v>
      </c>
      <c r="AWM1" s="1" t="s">
        <v>1130</v>
      </c>
      <c r="AWN1" s="1" t="s">
        <v>1131</v>
      </c>
      <c r="AWO1" s="1" t="s">
        <v>1132</v>
      </c>
      <c r="AWP1" s="1" t="s">
        <v>1133</v>
      </c>
      <c r="AWQ1" s="1" t="s">
        <v>1134</v>
      </c>
      <c r="AWR1" s="1" t="s">
        <v>1135</v>
      </c>
      <c r="AWS1" s="1" t="s">
        <v>1136</v>
      </c>
      <c r="AWT1" s="1" t="s">
        <v>1137</v>
      </c>
      <c r="AWU1" s="1" t="s">
        <v>1138</v>
      </c>
      <c r="AWV1" s="1" t="s">
        <v>1139</v>
      </c>
      <c r="AWW1" s="1" t="s">
        <v>1140</v>
      </c>
      <c r="AWX1" s="1" t="s">
        <v>1141</v>
      </c>
      <c r="AWY1" s="1" t="s">
        <v>1142</v>
      </c>
      <c r="AWZ1" s="1" t="s">
        <v>1143</v>
      </c>
      <c r="AXA1" s="1" t="s">
        <v>1144</v>
      </c>
      <c r="AXB1" s="1" t="s">
        <v>1145</v>
      </c>
      <c r="AXC1" s="1" t="s">
        <v>1146</v>
      </c>
      <c r="AXD1" s="1" t="s">
        <v>1147</v>
      </c>
      <c r="AXE1" s="1" t="s">
        <v>1148</v>
      </c>
      <c r="AXF1" s="1" t="s">
        <v>1149</v>
      </c>
      <c r="AXG1" s="1" t="s">
        <v>1150</v>
      </c>
      <c r="AXH1" s="1" t="s">
        <v>1151</v>
      </c>
      <c r="AXI1" s="1" t="s">
        <v>1152</v>
      </c>
      <c r="AXJ1" s="1" t="s">
        <v>1153</v>
      </c>
      <c r="AXK1" s="1" t="s">
        <v>1734</v>
      </c>
      <c r="AXL1" s="1" t="s">
        <v>1735</v>
      </c>
      <c r="AXM1" s="1" t="s">
        <v>1736</v>
      </c>
      <c r="AXN1" s="1" t="s">
        <v>1737</v>
      </c>
      <c r="AXO1" s="1" t="s">
        <v>1738</v>
      </c>
      <c r="AXP1" s="1" t="s">
        <v>1739</v>
      </c>
      <c r="AXQ1" s="1" t="s">
        <v>1740</v>
      </c>
      <c r="AXR1" s="1" t="s">
        <v>1741</v>
      </c>
      <c r="AXS1" s="1" t="s">
        <v>1742</v>
      </c>
      <c r="AXT1" s="1" t="s">
        <v>1743</v>
      </c>
      <c r="AXU1" s="1" t="s">
        <v>1744</v>
      </c>
      <c r="AXV1" s="1" t="s">
        <v>1745</v>
      </c>
      <c r="AXW1" s="1" t="s">
        <v>1746</v>
      </c>
      <c r="AXX1" s="1" t="s">
        <v>1747</v>
      </c>
      <c r="AXY1" s="1" t="s">
        <v>2005</v>
      </c>
      <c r="AXZ1" s="1" t="s">
        <v>2006</v>
      </c>
      <c r="AYA1" s="1" t="s">
        <v>1748</v>
      </c>
      <c r="AYB1" s="1" t="s">
        <v>1749</v>
      </c>
      <c r="AYC1" s="1" t="s">
        <v>1750</v>
      </c>
      <c r="AYD1" s="1" t="s">
        <v>1751</v>
      </c>
      <c r="AYE1" s="1" t="s">
        <v>1752</v>
      </c>
      <c r="AYF1" s="1" t="s">
        <v>1753</v>
      </c>
      <c r="AYG1" s="1" t="s">
        <v>1754</v>
      </c>
      <c r="AYH1" s="1" t="s">
        <v>2007</v>
      </c>
      <c r="AYI1" s="1" t="s">
        <v>2008</v>
      </c>
      <c r="AYJ1" s="1" t="s">
        <v>1154</v>
      </c>
      <c r="AYK1" s="1" t="s">
        <v>1155</v>
      </c>
      <c r="AYL1" s="1" t="s">
        <v>1156</v>
      </c>
      <c r="AYM1" s="1" t="s">
        <v>1157</v>
      </c>
      <c r="AYN1" s="1" t="s">
        <v>1158</v>
      </c>
      <c r="AYO1" s="1" t="s">
        <v>1159</v>
      </c>
      <c r="AYP1" s="1" t="s">
        <v>1160</v>
      </c>
      <c r="AYQ1" s="1" t="s">
        <v>1161</v>
      </c>
      <c r="AYR1" s="1" t="s">
        <v>1162</v>
      </c>
      <c r="AYS1" s="1" t="s">
        <v>1163</v>
      </c>
      <c r="AYT1" s="1" t="s">
        <v>1164</v>
      </c>
      <c r="AYU1" s="1" t="s">
        <v>1165</v>
      </c>
      <c r="AYV1" s="1" t="s">
        <v>1166</v>
      </c>
      <c r="AYW1" s="1" t="s">
        <v>1167</v>
      </c>
      <c r="AYX1" s="1" t="s">
        <v>1168</v>
      </c>
      <c r="AYY1" s="1" t="s">
        <v>1169</v>
      </c>
      <c r="AYZ1" s="1" t="s">
        <v>1170</v>
      </c>
      <c r="AZA1" s="1" t="s">
        <v>1171</v>
      </c>
      <c r="AZB1" s="1" t="s">
        <v>1172</v>
      </c>
      <c r="AZC1" s="1" t="s">
        <v>1173</v>
      </c>
      <c r="AZD1" s="1" t="s">
        <v>1174</v>
      </c>
      <c r="AZE1" s="1" t="s">
        <v>1175</v>
      </c>
      <c r="AZF1" s="1" t="s">
        <v>1176</v>
      </c>
      <c r="AZG1" s="1" t="s">
        <v>1177</v>
      </c>
      <c r="AZH1" s="1" t="s">
        <v>1178</v>
      </c>
      <c r="AZI1" s="1" t="s">
        <v>1179</v>
      </c>
      <c r="AZJ1" s="1" t="s">
        <v>1180</v>
      </c>
      <c r="AZK1" s="1" t="s">
        <v>1181</v>
      </c>
      <c r="AZL1" s="1" t="s">
        <v>1182</v>
      </c>
      <c r="AZM1" s="1" t="s">
        <v>1183</v>
      </c>
      <c r="AZN1" s="1" t="s">
        <v>1184</v>
      </c>
      <c r="AZO1" s="1" t="s">
        <v>1185</v>
      </c>
      <c r="AZP1" s="1" t="s">
        <v>1186</v>
      </c>
      <c r="AZQ1" s="1" t="s">
        <v>1187</v>
      </c>
      <c r="AZR1" s="1" t="s">
        <v>1188</v>
      </c>
      <c r="AZS1" s="1" t="s">
        <v>1189</v>
      </c>
      <c r="AZT1" s="1" t="s">
        <v>1190</v>
      </c>
      <c r="AZU1" s="1" t="s">
        <v>1191</v>
      </c>
      <c r="AZV1" s="1" t="s">
        <v>1192</v>
      </c>
      <c r="AZW1" s="1" t="s">
        <v>1193</v>
      </c>
      <c r="AZX1" s="1" t="s">
        <v>1194</v>
      </c>
      <c r="AZY1" s="1" t="s">
        <v>1195</v>
      </c>
      <c r="AZZ1" s="1" t="s">
        <v>1196</v>
      </c>
      <c r="BAA1" s="1" t="s">
        <v>1197</v>
      </c>
      <c r="BAB1" s="1" t="s">
        <v>1198</v>
      </c>
      <c r="BAC1" s="1" t="s">
        <v>1199</v>
      </c>
      <c r="BAD1" s="1" t="s">
        <v>1200</v>
      </c>
      <c r="BAE1" s="1" t="s">
        <v>1201</v>
      </c>
      <c r="BAF1" s="1" t="s">
        <v>1202</v>
      </c>
      <c r="BAG1" s="1" t="s">
        <v>1203</v>
      </c>
      <c r="BAH1" s="1" t="s">
        <v>1204</v>
      </c>
      <c r="BAI1" s="1" t="s">
        <v>1205</v>
      </c>
      <c r="BAJ1" s="1" t="s">
        <v>1206</v>
      </c>
      <c r="BAK1" s="1" t="s">
        <v>1207</v>
      </c>
      <c r="BAL1" s="1" t="s">
        <v>1208</v>
      </c>
      <c r="BAM1" s="1" t="s">
        <v>1209</v>
      </c>
      <c r="BAN1" s="1" t="s">
        <v>1210</v>
      </c>
      <c r="BAO1" s="1" t="s">
        <v>1211</v>
      </c>
      <c r="BAP1" s="1" t="s">
        <v>1212</v>
      </c>
      <c r="BAQ1" s="1" t="s">
        <v>1213</v>
      </c>
      <c r="BAR1" s="1" t="s">
        <v>1214</v>
      </c>
      <c r="BAS1" s="1" t="s">
        <v>1215</v>
      </c>
      <c r="BAT1" s="1" t="s">
        <v>1216</v>
      </c>
      <c r="BAU1" s="1" t="s">
        <v>1217</v>
      </c>
      <c r="BAV1" s="1" t="s">
        <v>1218</v>
      </c>
      <c r="BAW1" s="1" t="s">
        <v>1219</v>
      </c>
      <c r="BAX1" s="1" t="s">
        <v>1220</v>
      </c>
      <c r="BAY1" s="1" t="s">
        <v>1221</v>
      </c>
      <c r="BAZ1" s="1" t="s">
        <v>1222</v>
      </c>
      <c r="BBA1" s="1" t="s">
        <v>1223</v>
      </c>
      <c r="BBB1" s="1" t="s">
        <v>1224</v>
      </c>
      <c r="BBC1" s="1" t="s">
        <v>1225</v>
      </c>
      <c r="BBD1" s="1" t="s">
        <v>1226</v>
      </c>
      <c r="BBE1" s="1" t="s">
        <v>1227</v>
      </c>
      <c r="BBF1" s="1" t="s">
        <v>1228</v>
      </c>
      <c r="BBG1" s="1" t="s">
        <v>1229</v>
      </c>
      <c r="BBH1" s="1" t="s">
        <v>1230</v>
      </c>
      <c r="BBI1" s="1" t="s">
        <v>1231</v>
      </c>
      <c r="BBJ1" s="1" t="s">
        <v>1232</v>
      </c>
      <c r="BBK1" s="1" t="s">
        <v>1233</v>
      </c>
      <c r="BBL1" s="1" t="s">
        <v>1234</v>
      </c>
      <c r="BBM1" s="1" t="s">
        <v>1235</v>
      </c>
      <c r="BBN1" s="1" t="s">
        <v>1236</v>
      </c>
      <c r="BBO1" s="1" t="s">
        <v>1237</v>
      </c>
      <c r="BBP1" s="1" t="s">
        <v>1238</v>
      </c>
      <c r="BBQ1" s="1" t="s">
        <v>1239</v>
      </c>
      <c r="BBR1" s="1" t="s">
        <v>1240</v>
      </c>
      <c r="BBS1" s="1" t="s">
        <v>1241</v>
      </c>
      <c r="BBT1" s="1" t="s">
        <v>1242</v>
      </c>
      <c r="BBU1" s="1" t="s">
        <v>1243</v>
      </c>
      <c r="BBV1" s="1" t="s">
        <v>1244</v>
      </c>
      <c r="BBW1" s="1" t="s">
        <v>1245</v>
      </c>
      <c r="BBX1" s="1" t="s">
        <v>1246</v>
      </c>
      <c r="BBY1" s="1" t="s">
        <v>1247</v>
      </c>
      <c r="BBZ1" s="1" t="s">
        <v>1248</v>
      </c>
      <c r="BCA1" s="1" t="s">
        <v>1249</v>
      </c>
      <c r="BCB1" s="1" t="s">
        <v>1250</v>
      </c>
      <c r="BCC1" s="1" t="s">
        <v>1251</v>
      </c>
      <c r="BCD1" s="1" t="s">
        <v>1252</v>
      </c>
      <c r="BCE1" s="1" t="s">
        <v>1253</v>
      </c>
      <c r="BCF1" s="1" t="s">
        <v>1254</v>
      </c>
      <c r="BCG1" s="1" t="s">
        <v>1255</v>
      </c>
      <c r="BCH1" s="1" t="s">
        <v>1256</v>
      </c>
      <c r="BCI1" s="1" t="s">
        <v>1257</v>
      </c>
      <c r="BCJ1" s="1" t="s">
        <v>1258</v>
      </c>
      <c r="BCK1" s="1" t="s">
        <v>1259</v>
      </c>
      <c r="BCL1" s="1" t="s">
        <v>1260</v>
      </c>
      <c r="BCM1" s="1" t="s">
        <v>1261</v>
      </c>
      <c r="BCN1" s="1" t="s">
        <v>1262</v>
      </c>
      <c r="BCO1" s="1" t="s">
        <v>1263</v>
      </c>
      <c r="BCP1" s="1" t="s">
        <v>1264</v>
      </c>
      <c r="BCQ1" s="1" t="s">
        <v>1265</v>
      </c>
      <c r="BCR1" s="1" t="s">
        <v>1266</v>
      </c>
      <c r="BCS1" s="1" t="s">
        <v>1267</v>
      </c>
      <c r="BCT1" s="1" t="s">
        <v>1268</v>
      </c>
      <c r="BCU1" s="1" t="s">
        <v>1269</v>
      </c>
      <c r="BCV1" s="1" t="s">
        <v>1270</v>
      </c>
      <c r="BCW1" s="1" t="s">
        <v>1271</v>
      </c>
      <c r="BCX1" s="1" t="s">
        <v>1272</v>
      </c>
      <c r="BCY1" s="1" t="s">
        <v>1273</v>
      </c>
      <c r="BCZ1" s="1" t="s">
        <v>1274</v>
      </c>
      <c r="BDA1" s="1" t="s">
        <v>1275</v>
      </c>
      <c r="BDB1" s="1" t="s">
        <v>1276</v>
      </c>
      <c r="BDC1" s="1" t="s">
        <v>1277</v>
      </c>
      <c r="BDD1" s="1" t="s">
        <v>1278</v>
      </c>
      <c r="BDE1" s="1" t="s">
        <v>1279</v>
      </c>
      <c r="BDF1" s="1" t="s">
        <v>1280</v>
      </c>
      <c r="BDG1" s="1" t="s">
        <v>1281</v>
      </c>
      <c r="BDH1" s="1" t="s">
        <v>1282</v>
      </c>
      <c r="BDI1" s="1" t="s">
        <v>1283</v>
      </c>
      <c r="BDJ1" s="1" t="s">
        <v>1284</v>
      </c>
      <c r="BDK1" s="1" t="s">
        <v>1285</v>
      </c>
      <c r="BDL1" s="1" t="s">
        <v>1286</v>
      </c>
      <c r="BDM1" s="1" t="s">
        <v>1287</v>
      </c>
      <c r="BDN1" s="1" t="s">
        <v>1288</v>
      </c>
      <c r="BDO1" s="1" t="s">
        <v>1289</v>
      </c>
      <c r="BDP1" s="1" t="s">
        <v>1290</v>
      </c>
      <c r="BDQ1" s="1" t="s">
        <v>1291</v>
      </c>
      <c r="BDR1" s="1" t="s">
        <v>1292</v>
      </c>
      <c r="BDS1" s="1" t="s">
        <v>1293</v>
      </c>
      <c r="BDT1" s="1" t="s">
        <v>1294</v>
      </c>
      <c r="BDU1" s="1" t="s">
        <v>1295</v>
      </c>
      <c r="BDV1" s="1" t="s">
        <v>1296</v>
      </c>
      <c r="BDW1" s="1" t="s">
        <v>1297</v>
      </c>
      <c r="BDX1" s="1" t="s">
        <v>1298</v>
      </c>
      <c r="BDY1" s="1" t="s">
        <v>1299</v>
      </c>
      <c r="BDZ1" s="1" t="s">
        <v>1300</v>
      </c>
      <c r="BEA1" s="1" t="s">
        <v>1301</v>
      </c>
      <c r="BEB1" s="1" t="s">
        <v>1302</v>
      </c>
      <c r="BEC1" s="1" t="s">
        <v>1303</v>
      </c>
      <c r="BED1" s="1" t="s">
        <v>1304</v>
      </c>
      <c r="BEE1" s="1" t="s">
        <v>1305</v>
      </c>
      <c r="BEF1" s="1" t="s">
        <v>1306</v>
      </c>
      <c r="BEG1" s="1" t="s">
        <v>1307</v>
      </c>
      <c r="BEH1" s="1" t="s">
        <v>1308</v>
      </c>
      <c r="BEI1" s="1" t="s">
        <v>1309</v>
      </c>
      <c r="BEJ1" s="1" t="s">
        <v>1310</v>
      </c>
      <c r="BEK1" s="1" t="s">
        <v>1311</v>
      </c>
      <c r="BEL1" s="1" t="s">
        <v>1312</v>
      </c>
      <c r="BEM1" s="1" t="s">
        <v>1313</v>
      </c>
      <c r="BEN1" s="1" t="s">
        <v>1314</v>
      </c>
      <c r="BEO1" s="1" t="s">
        <v>1315</v>
      </c>
      <c r="BEP1" s="1" t="s">
        <v>1316</v>
      </c>
      <c r="BEQ1" s="1" t="s">
        <v>1317</v>
      </c>
      <c r="BER1" s="1" t="s">
        <v>1318</v>
      </c>
      <c r="BES1" s="1" t="s">
        <v>1319</v>
      </c>
      <c r="BET1" s="1" t="s">
        <v>1320</v>
      </c>
      <c r="BEU1" s="1" t="s">
        <v>1321</v>
      </c>
      <c r="BEV1" s="1" t="s">
        <v>1322</v>
      </c>
      <c r="BEW1" s="1" t="s">
        <v>1323</v>
      </c>
      <c r="BEX1" s="1" t="s">
        <v>1324</v>
      </c>
      <c r="BEY1" s="1" t="s">
        <v>1325</v>
      </c>
      <c r="BEZ1" s="1" t="s">
        <v>1326</v>
      </c>
      <c r="BFA1" s="1" t="s">
        <v>1327</v>
      </c>
      <c r="BFB1" s="1" t="s">
        <v>1328</v>
      </c>
      <c r="BFC1" s="1" t="s">
        <v>1329</v>
      </c>
      <c r="BFD1" s="1" t="s">
        <v>1330</v>
      </c>
      <c r="BFE1" s="1" t="s">
        <v>1331</v>
      </c>
      <c r="BFF1" s="1" t="s">
        <v>1332</v>
      </c>
      <c r="BFG1" s="1" t="s">
        <v>1333</v>
      </c>
      <c r="BFH1" s="1" t="s">
        <v>1334</v>
      </c>
      <c r="BFI1" s="1" t="s">
        <v>1335</v>
      </c>
      <c r="BFJ1" s="1" t="s">
        <v>1336</v>
      </c>
      <c r="BFK1" s="1" t="s">
        <v>1337</v>
      </c>
      <c r="BFL1" s="1" t="s">
        <v>1338</v>
      </c>
      <c r="BFM1" s="1" t="s">
        <v>1339</v>
      </c>
      <c r="BFN1" s="1" t="s">
        <v>1340</v>
      </c>
      <c r="BFO1" s="1" t="s">
        <v>1341</v>
      </c>
      <c r="BFP1" s="1" t="s">
        <v>1342</v>
      </c>
      <c r="BFQ1" s="1" t="s">
        <v>1343</v>
      </c>
      <c r="BFR1" s="1" t="s">
        <v>1344</v>
      </c>
      <c r="BFS1" s="1" t="s">
        <v>1345</v>
      </c>
      <c r="BFT1" s="1" t="s">
        <v>1346</v>
      </c>
      <c r="BFU1" s="1" t="s">
        <v>1347</v>
      </c>
      <c r="BFV1" s="1" t="s">
        <v>1348</v>
      </c>
      <c r="BFW1" s="1" t="s">
        <v>1349</v>
      </c>
      <c r="BFX1" s="1" t="s">
        <v>1350</v>
      </c>
      <c r="BFY1" s="1" t="s">
        <v>1351</v>
      </c>
      <c r="BFZ1" s="1" t="s">
        <v>1352</v>
      </c>
      <c r="BGA1" s="1" t="s">
        <v>1353</v>
      </c>
      <c r="BGB1" s="1" t="s">
        <v>1354</v>
      </c>
      <c r="BGC1" s="1" t="s">
        <v>1355</v>
      </c>
      <c r="BGD1" s="1" t="s">
        <v>1356</v>
      </c>
      <c r="BGE1" s="1" t="s">
        <v>1357</v>
      </c>
      <c r="BGF1" s="1" t="s">
        <v>1358</v>
      </c>
      <c r="BGG1" s="1" t="s">
        <v>1359</v>
      </c>
      <c r="BGH1" s="1" t="s">
        <v>1360</v>
      </c>
      <c r="BGI1" s="1" t="s">
        <v>1361</v>
      </c>
      <c r="BGJ1" s="1" t="s">
        <v>1362</v>
      </c>
      <c r="BGK1" s="1" t="s">
        <v>1363</v>
      </c>
      <c r="BGL1" s="1" t="s">
        <v>1364</v>
      </c>
      <c r="BGM1" s="1" t="s">
        <v>1365</v>
      </c>
      <c r="BGN1" s="1" t="s">
        <v>1366</v>
      </c>
      <c r="BGO1" s="1" t="s">
        <v>1367</v>
      </c>
      <c r="BGP1" s="1" t="s">
        <v>1368</v>
      </c>
      <c r="BGQ1" s="1" t="s">
        <v>1369</v>
      </c>
      <c r="BGR1" s="1" t="s">
        <v>1370</v>
      </c>
      <c r="BGS1" s="1" t="s">
        <v>1371</v>
      </c>
      <c r="BGT1" s="1" t="s">
        <v>1372</v>
      </c>
      <c r="BGU1" s="1" t="s">
        <v>1755</v>
      </c>
      <c r="BGV1" s="1" t="s">
        <v>1373</v>
      </c>
      <c r="BGW1" s="1" t="s">
        <v>1374</v>
      </c>
      <c r="BGX1" s="1" t="s">
        <v>1375</v>
      </c>
      <c r="BGY1" s="1" t="s">
        <v>1376</v>
      </c>
      <c r="BGZ1" s="1" t="s">
        <v>1377</v>
      </c>
      <c r="BHA1" s="1" t="s">
        <v>1378</v>
      </c>
      <c r="BHB1" s="1" t="s">
        <v>1379</v>
      </c>
      <c r="BHC1" s="1" t="s">
        <v>1380</v>
      </c>
      <c r="BHD1" s="1" t="s">
        <v>1381</v>
      </c>
      <c r="BHE1" s="1" t="s">
        <v>1382</v>
      </c>
      <c r="BHF1" s="1" t="s">
        <v>1383</v>
      </c>
      <c r="BHG1" s="1" t="s">
        <v>1384</v>
      </c>
      <c r="BHH1" s="1" t="s">
        <v>1385</v>
      </c>
      <c r="BHI1" s="1" t="s">
        <v>1386</v>
      </c>
      <c r="BHJ1" s="1" t="s">
        <v>1387</v>
      </c>
      <c r="BHK1" s="1" t="s">
        <v>1388</v>
      </c>
      <c r="BHL1" s="1" t="s">
        <v>1389</v>
      </c>
      <c r="BHM1" s="1" t="s">
        <v>1390</v>
      </c>
      <c r="BHN1" s="1" t="s">
        <v>1391</v>
      </c>
      <c r="BHO1" s="1" t="s">
        <v>1392</v>
      </c>
      <c r="BHP1" s="1" t="s">
        <v>1393</v>
      </c>
      <c r="BHQ1" s="1" t="s">
        <v>1394</v>
      </c>
      <c r="BHR1" s="1" t="s">
        <v>1395</v>
      </c>
      <c r="BHS1" s="1" t="s">
        <v>1396</v>
      </c>
      <c r="BHT1" s="1" t="s">
        <v>1397</v>
      </c>
      <c r="BHU1" s="1" t="s">
        <v>1398</v>
      </c>
      <c r="BHV1" s="1" t="s">
        <v>1399</v>
      </c>
      <c r="BHW1" s="1" t="s">
        <v>1400</v>
      </c>
      <c r="BHX1" s="1" t="s">
        <v>1401</v>
      </c>
      <c r="BHY1" s="1" t="s">
        <v>1402</v>
      </c>
      <c r="BHZ1" s="1" t="s">
        <v>1403</v>
      </c>
      <c r="BIA1" s="1" t="s">
        <v>1404</v>
      </c>
      <c r="BIB1" s="1" t="s">
        <v>1405</v>
      </c>
      <c r="BIC1" s="1" t="s">
        <v>1406</v>
      </c>
      <c r="BID1" s="1" t="s">
        <v>1407</v>
      </c>
      <c r="BIE1" s="1" t="s">
        <v>1408</v>
      </c>
      <c r="BIF1" s="1" t="s">
        <v>1409</v>
      </c>
      <c r="BIG1" s="1" t="s">
        <v>1410</v>
      </c>
      <c r="BIH1" s="1" t="s">
        <v>1411</v>
      </c>
      <c r="BII1" s="1" t="s">
        <v>1412</v>
      </c>
      <c r="BIJ1" s="1" t="s">
        <v>1413</v>
      </c>
      <c r="BIK1" s="1" t="s">
        <v>1414</v>
      </c>
      <c r="BIL1" s="1" t="s">
        <v>1415</v>
      </c>
      <c r="BIM1" s="1" t="s">
        <v>1416</v>
      </c>
      <c r="BIN1" s="1" t="s">
        <v>1417</v>
      </c>
      <c r="BIO1" s="1" t="s">
        <v>1418</v>
      </c>
      <c r="BIP1" s="1" t="s">
        <v>1419</v>
      </c>
      <c r="BIQ1" s="1" t="s">
        <v>1420</v>
      </c>
      <c r="BIR1" s="1" t="s">
        <v>1421</v>
      </c>
      <c r="BIS1" s="1" t="s">
        <v>1422</v>
      </c>
      <c r="BIT1" s="1" t="s">
        <v>1423</v>
      </c>
      <c r="BIU1" s="1" t="s">
        <v>1424</v>
      </c>
      <c r="BIV1" s="1" t="s">
        <v>1425</v>
      </c>
      <c r="BIW1" s="1" t="s">
        <v>1426</v>
      </c>
      <c r="BIX1" s="1" t="s">
        <v>1427</v>
      </c>
      <c r="BIY1" s="1" t="s">
        <v>1428</v>
      </c>
      <c r="BIZ1" s="1" t="s">
        <v>1429</v>
      </c>
      <c r="BJA1" s="1" t="s">
        <v>1430</v>
      </c>
      <c r="BJB1" s="1" t="s">
        <v>1431</v>
      </c>
      <c r="BJC1" s="1" t="s">
        <v>1432</v>
      </c>
      <c r="BJD1" s="1" t="s">
        <v>1433</v>
      </c>
      <c r="BJE1" s="1" t="s">
        <v>1434</v>
      </c>
      <c r="BJF1" s="1" t="s">
        <v>1435</v>
      </c>
      <c r="BJG1" s="1" t="s">
        <v>1436</v>
      </c>
      <c r="BJH1" s="1" t="s">
        <v>1437</v>
      </c>
      <c r="BJI1" s="1" t="s">
        <v>1438</v>
      </c>
      <c r="BJJ1" s="1" t="s">
        <v>1439</v>
      </c>
      <c r="BJK1" s="1" t="s">
        <v>1440</v>
      </c>
      <c r="BJL1" s="1" t="s">
        <v>1441</v>
      </c>
      <c r="BJM1" s="1" t="s">
        <v>1442</v>
      </c>
      <c r="BJN1" s="1" t="s">
        <v>1443</v>
      </c>
      <c r="BJO1" s="1" t="s">
        <v>1444</v>
      </c>
      <c r="BJP1" s="1" t="s">
        <v>1445</v>
      </c>
      <c r="BJQ1" s="1" t="s">
        <v>1446</v>
      </c>
      <c r="BJR1" s="1" t="s">
        <v>1447</v>
      </c>
      <c r="BJS1" s="1" t="s">
        <v>1448</v>
      </c>
      <c r="BJT1" s="1" t="s">
        <v>1449</v>
      </c>
      <c r="BJU1" s="1" t="s">
        <v>1450</v>
      </c>
      <c r="BJV1" s="1" t="s">
        <v>1451</v>
      </c>
      <c r="BJW1" s="1" t="s">
        <v>1452</v>
      </c>
      <c r="BJX1" s="1" t="s">
        <v>1454</v>
      </c>
      <c r="BJY1" s="1" t="s">
        <v>1756</v>
      </c>
      <c r="BJZ1" s="1" t="s">
        <v>1453</v>
      </c>
      <c r="BKA1" s="1" t="s">
        <v>1757</v>
      </c>
      <c r="BKB1" s="1" t="s">
        <v>1758</v>
      </c>
      <c r="BKC1" s="1" t="s">
        <v>1455</v>
      </c>
      <c r="BKD1" s="1" t="s">
        <v>1456</v>
      </c>
      <c r="BKE1" s="1" t="s">
        <v>1457</v>
      </c>
      <c r="BKF1" s="1" t="s">
        <v>2009</v>
      </c>
      <c r="BKG1" s="1" t="s">
        <v>1458</v>
      </c>
      <c r="BKH1" s="1" t="s">
        <v>1459</v>
      </c>
    </row>
    <row r="2" spans="1:1646" s="210" customFormat="1" ht="15.75" customHeight="1" x14ac:dyDescent="0.25">
      <c r="A2" s="210" t="s">
        <v>2010</v>
      </c>
      <c r="B2" s="210" t="s">
        <v>2011</v>
      </c>
      <c r="C2" s="210" t="s">
        <v>2011</v>
      </c>
      <c r="D2" s="210" t="s">
        <v>2012</v>
      </c>
      <c r="E2" s="210" t="s">
        <v>2013</v>
      </c>
      <c r="F2" s="210" t="s">
        <v>2014</v>
      </c>
      <c r="G2" s="210" t="s">
        <v>2015</v>
      </c>
      <c r="H2" s="210" t="s">
        <v>2016</v>
      </c>
      <c r="I2" s="210" t="s">
        <v>2017</v>
      </c>
      <c r="J2" s="210" t="s">
        <v>2018</v>
      </c>
      <c r="K2" s="210" t="s">
        <v>2019</v>
      </c>
      <c r="L2" s="210" t="s">
        <v>2020</v>
      </c>
      <c r="M2" s="210" t="s">
        <v>2021</v>
      </c>
      <c r="N2" s="210" t="s">
        <v>1519</v>
      </c>
      <c r="O2" s="210" t="s">
        <v>2022</v>
      </c>
      <c r="P2" s="210" t="s">
        <v>2023</v>
      </c>
      <c r="Q2" s="210" t="s">
        <v>2024</v>
      </c>
      <c r="R2" s="210" t="s">
        <v>2025</v>
      </c>
      <c r="S2" s="210" t="s">
        <v>2026</v>
      </c>
      <c r="T2" s="210" t="s">
        <v>2027</v>
      </c>
      <c r="U2" s="210" t="s">
        <v>2028</v>
      </c>
      <c r="V2" s="210" t="s">
        <v>2029</v>
      </c>
      <c r="W2" s="210" t="s">
        <v>2030</v>
      </c>
      <c r="X2" s="210" t="s">
        <v>2031</v>
      </c>
      <c r="Y2" s="210" t="s">
        <v>2032</v>
      </c>
      <c r="Z2" s="210" t="s">
        <v>2033</v>
      </c>
      <c r="AA2" s="210" t="s">
        <v>2028</v>
      </c>
      <c r="AB2" s="210" t="s">
        <v>2029</v>
      </c>
      <c r="AC2" s="210" t="s">
        <v>2030</v>
      </c>
      <c r="AD2" s="210" t="s">
        <v>2031</v>
      </c>
      <c r="AE2" s="210" t="s">
        <v>2032</v>
      </c>
      <c r="AF2" s="210" t="s">
        <v>2033</v>
      </c>
      <c r="AG2" s="210" t="s">
        <v>2028</v>
      </c>
      <c r="AH2" s="210" t="s">
        <v>2029</v>
      </c>
      <c r="AI2" s="210" t="s">
        <v>2030</v>
      </c>
      <c r="AJ2" s="210" t="s">
        <v>2031</v>
      </c>
      <c r="AK2" s="210" t="s">
        <v>2032</v>
      </c>
      <c r="AL2" s="210" t="s">
        <v>2033</v>
      </c>
      <c r="AM2" s="210" t="s">
        <v>2028</v>
      </c>
      <c r="AN2" s="210" t="s">
        <v>2029</v>
      </c>
      <c r="AO2" s="210" t="s">
        <v>2030</v>
      </c>
      <c r="AP2" s="210" t="s">
        <v>2031</v>
      </c>
      <c r="AQ2" s="210" t="s">
        <v>2032</v>
      </c>
      <c r="AR2" s="210" t="s">
        <v>2033</v>
      </c>
      <c r="AS2" s="210" t="s">
        <v>2028</v>
      </c>
      <c r="AT2" s="210" t="s">
        <v>2029</v>
      </c>
      <c r="AU2" s="210" t="s">
        <v>2030</v>
      </c>
      <c r="AV2" s="210" t="s">
        <v>2031</v>
      </c>
      <c r="AW2" s="210" t="s">
        <v>2032</v>
      </c>
      <c r="AX2" s="210" t="s">
        <v>2033</v>
      </c>
      <c r="AY2" s="210" t="s">
        <v>2028</v>
      </c>
      <c r="AZ2" s="210" t="s">
        <v>2029</v>
      </c>
      <c r="BA2" s="210" t="s">
        <v>2030</v>
      </c>
      <c r="BB2" s="210" t="s">
        <v>2031</v>
      </c>
      <c r="BC2" s="210" t="s">
        <v>2032</v>
      </c>
      <c r="BD2" s="210" t="s">
        <v>2033</v>
      </c>
      <c r="BE2" s="210" t="s">
        <v>2028</v>
      </c>
      <c r="BF2" s="210" t="s">
        <v>2029</v>
      </c>
      <c r="BG2" s="210" t="s">
        <v>2030</v>
      </c>
      <c r="BH2" s="210" t="s">
        <v>2031</v>
      </c>
      <c r="BI2" s="210" t="s">
        <v>2032</v>
      </c>
      <c r="BJ2" s="210" t="s">
        <v>2033</v>
      </c>
      <c r="BK2" s="210" t="s">
        <v>2028</v>
      </c>
      <c r="BL2" s="210" t="s">
        <v>2029</v>
      </c>
      <c r="BM2" s="210" t="s">
        <v>2030</v>
      </c>
      <c r="BN2" s="210" t="s">
        <v>2031</v>
      </c>
      <c r="BO2" s="210" t="s">
        <v>2032</v>
      </c>
      <c r="BP2" s="210" t="s">
        <v>2033</v>
      </c>
      <c r="BQ2" s="210" t="s">
        <v>2034</v>
      </c>
      <c r="BR2" s="210" t="s">
        <v>2035</v>
      </c>
      <c r="BS2" s="210" t="s">
        <v>2036</v>
      </c>
      <c r="BT2" s="210" t="s">
        <v>2037</v>
      </c>
      <c r="BU2" s="210" t="s">
        <v>2036</v>
      </c>
      <c r="BV2" s="210" t="s">
        <v>2037</v>
      </c>
      <c r="BW2" s="210" t="s">
        <v>2038</v>
      </c>
      <c r="BX2" s="210" t="s">
        <v>2039</v>
      </c>
      <c r="BY2" s="210" t="s">
        <v>2024</v>
      </c>
      <c r="BZ2" s="210" t="s">
        <v>2025</v>
      </c>
      <c r="CA2" s="210" t="s">
        <v>2026</v>
      </c>
      <c r="CB2" s="210" t="s">
        <v>2027</v>
      </c>
      <c r="CC2" s="210" t="s">
        <v>2040</v>
      </c>
      <c r="CD2" s="210" t="s">
        <v>2041</v>
      </c>
      <c r="CE2" s="210" t="s">
        <v>2042</v>
      </c>
      <c r="CF2" s="210" t="s">
        <v>2043</v>
      </c>
      <c r="CG2" s="210" t="s">
        <v>2044</v>
      </c>
      <c r="CH2" s="210" t="s">
        <v>2040</v>
      </c>
      <c r="CI2" s="210" t="s">
        <v>2041</v>
      </c>
      <c r="CJ2" s="210" t="s">
        <v>2042</v>
      </c>
      <c r="CK2" s="210" t="s">
        <v>2043</v>
      </c>
      <c r="CL2" s="210" t="s">
        <v>2044</v>
      </c>
      <c r="CM2" s="210" t="s">
        <v>2040</v>
      </c>
      <c r="CN2" s="210" t="s">
        <v>2041</v>
      </c>
      <c r="CO2" s="210" t="s">
        <v>2042</v>
      </c>
      <c r="CP2" s="210" t="s">
        <v>2043</v>
      </c>
      <c r="CQ2" s="210" t="s">
        <v>2044</v>
      </c>
      <c r="CR2" s="210" t="s">
        <v>2040</v>
      </c>
      <c r="CS2" s="210" t="s">
        <v>2041</v>
      </c>
      <c r="CT2" s="210" t="s">
        <v>2042</v>
      </c>
      <c r="CU2" s="210" t="s">
        <v>2043</v>
      </c>
      <c r="CV2" s="210" t="s">
        <v>2044</v>
      </c>
      <c r="CW2" s="210" t="s">
        <v>2040</v>
      </c>
      <c r="CX2" s="210" t="s">
        <v>2041</v>
      </c>
      <c r="CY2" s="210" t="s">
        <v>2042</v>
      </c>
      <c r="CZ2" s="210" t="s">
        <v>2043</v>
      </c>
      <c r="DA2" s="210" t="s">
        <v>2044</v>
      </c>
      <c r="DB2" s="210" t="s">
        <v>2040</v>
      </c>
      <c r="DC2" s="210" t="s">
        <v>2041</v>
      </c>
      <c r="DD2" s="210" t="s">
        <v>2042</v>
      </c>
      <c r="DE2" s="210" t="s">
        <v>2043</v>
      </c>
      <c r="DF2" s="210" t="s">
        <v>2044</v>
      </c>
      <c r="DG2" s="210" t="s">
        <v>2040</v>
      </c>
      <c r="DH2" s="210" t="s">
        <v>2041</v>
      </c>
      <c r="DI2" s="210" t="s">
        <v>2042</v>
      </c>
      <c r="DJ2" s="210" t="s">
        <v>2043</v>
      </c>
      <c r="DK2" s="210" t="s">
        <v>2044</v>
      </c>
      <c r="DL2" s="210" t="s">
        <v>2045</v>
      </c>
      <c r="DM2" s="210" t="s">
        <v>2040</v>
      </c>
      <c r="DN2" s="210" t="s">
        <v>2041</v>
      </c>
      <c r="DO2" s="210" t="s">
        <v>2042</v>
      </c>
      <c r="DP2" s="210" t="s">
        <v>2043</v>
      </c>
      <c r="DQ2" s="210" t="s">
        <v>2044</v>
      </c>
      <c r="DR2" s="210" t="s">
        <v>2046</v>
      </c>
      <c r="DS2" s="210" t="s">
        <v>2047</v>
      </c>
      <c r="DT2" s="210" t="s">
        <v>2048</v>
      </c>
      <c r="DU2" s="210" t="s">
        <v>2049</v>
      </c>
      <c r="DV2" s="210" t="s">
        <v>2050</v>
      </c>
      <c r="DW2" s="210" t="s">
        <v>2050</v>
      </c>
      <c r="DX2" s="210" t="s">
        <v>2051</v>
      </c>
      <c r="DY2" s="210" t="s">
        <v>2052</v>
      </c>
      <c r="DZ2" s="210" t="s">
        <v>2053</v>
      </c>
      <c r="EA2" s="210" t="s">
        <v>2054</v>
      </c>
      <c r="EB2" s="210" t="s">
        <v>2055</v>
      </c>
      <c r="EC2" s="210" t="s">
        <v>2056</v>
      </c>
      <c r="ED2" s="210" t="s">
        <v>2057</v>
      </c>
      <c r="EE2" s="210" t="s">
        <v>2058</v>
      </c>
      <c r="EF2" s="210" t="s">
        <v>2050</v>
      </c>
      <c r="EG2" s="210" t="s">
        <v>2050</v>
      </c>
      <c r="EH2" s="210" t="s">
        <v>2044</v>
      </c>
      <c r="EI2" s="210" t="s">
        <v>2059</v>
      </c>
      <c r="EJ2" s="210" t="s">
        <v>2060</v>
      </c>
      <c r="EK2" s="210" t="s">
        <v>2024</v>
      </c>
      <c r="EL2" s="210" t="s">
        <v>2025</v>
      </c>
      <c r="EM2" s="210" t="s">
        <v>2026</v>
      </c>
      <c r="EN2" s="210" t="s">
        <v>2027</v>
      </c>
      <c r="EO2" s="210" t="s">
        <v>2061</v>
      </c>
      <c r="EP2" s="210">
        <v>1</v>
      </c>
      <c r="EQ2" s="210">
        <v>2</v>
      </c>
      <c r="ER2" s="210">
        <v>3</v>
      </c>
      <c r="ES2" s="210">
        <v>4</v>
      </c>
      <c r="ET2" s="210">
        <v>1</v>
      </c>
      <c r="EU2" s="210">
        <v>2</v>
      </c>
      <c r="EV2" s="210">
        <v>3</v>
      </c>
      <c r="EW2" s="210">
        <v>4</v>
      </c>
      <c r="EX2" s="210">
        <v>1</v>
      </c>
      <c r="EY2" s="210">
        <v>2</v>
      </c>
      <c r="EZ2" s="210">
        <v>3</v>
      </c>
      <c r="FA2" s="210">
        <v>4</v>
      </c>
      <c r="FB2" s="210">
        <v>1</v>
      </c>
      <c r="FC2" s="210">
        <v>2</v>
      </c>
      <c r="FD2" s="210">
        <v>3</v>
      </c>
      <c r="FE2" s="210">
        <v>4</v>
      </c>
      <c r="FF2" s="210">
        <v>1</v>
      </c>
      <c r="FG2" s="210">
        <v>2</v>
      </c>
      <c r="FH2" s="210">
        <v>3</v>
      </c>
      <c r="FI2" s="210">
        <v>4</v>
      </c>
      <c r="FJ2" s="210" t="s">
        <v>2062</v>
      </c>
      <c r="FK2" s="210" t="s">
        <v>2063</v>
      </c>
      <c r="FL2" s="210" t="s">
        <v>2024</v>
      </c>
      <c r="FM2" s="210" t="s">
        <v>2025</v>
      </c>
      <c r="FN2" s="210" t="s">
        <v>2026</v>
      </c>
      <c r="FO2" s="210" t="s">
        <v>2027</v>
      </c>
      <c r="FP2" s="210" t="s">
        <v>2064</v>
      </c>
      <c r="FQ2" s="210" t="s">
        <v>2065</v>
      </c>
      <c r="FR2" s="210" t="s">
        <v>2066</v>
      </c>
      <c r="FS2" s="210" t="s">
        <v>2067</v>
      </c>
      <c r="FT2" s="210" t="s">
        <v>2065</v>
      </c>
      <c r="FU2" s="210" t="s">
        <v>2066</v>
      </c>
      <c r="FV2" s="210" t="s">
        <v>2067</v>
      </c>
      <c r="FW2" s="210" t="s">
        <v>2065</v>
      </c>
      <c r="FX2" s="210" t="s">
        <v>2066</v>
      </c>
      <c r="FY2" s="210" t="s">
        <v>2067</v>
      </c>
      <c r="FZ2" s="210" t="s">
        <v>2065</v>
      </c>
      <c r="GA2" s="210" t="s">
        <v>2066</v>
      </c>
      <c r="GB2" s="210" t="s">
        <v>2067</v>
      </c>
      <c r="GC2" s="210" t="s">
        <v>2065</v>
      </c>
      <c r="GD2" s="210" t="s">
        <v>2066</v>
      </c>
      <c r="GE2" s="210" t="s">
        <v>2067</v>
      </c>
      <c r="GF2" s="210" t="s">
        <v>2065</v>
      </c>
      <c r="GG2" s="210" t="s">
        <v>2066</v>
      </c>
      <c r="GH2" s="210" t="s">
        <v>2067</v>
      </c>
      <c r="GI2" s="210" t="s">
        <v>2065</v>
      </c>
      <c r="GJ2" s="210" t="s">
        <v>2066</v>
      </c>
      <c r="GK2" s="210" t="s">
        <v>2067</v>
      </c>
      <c r="GL2" s="210" t="s">
        <v>2065</v>
      </c>
      <c r="GM2" s="210" t="s">
        <v>2066</v>
      </c>
      <c r="GN2" s="210" t="s">
        <v>2067</v>
      </c>
      <c r="GO2" s="210" t="s">
        <v>2065</v>
      </c>
      <c r="GP2" s="210" t="s">
        <v>2066</v>
      </c>
      <c r="GQ2" s="210" t="s">
        <v>2067</v>
      </c>
      <c r="GR2" s="210" t="s">
        <v>2065</v>
      </c>
      <c r="GS2" s="210" t="s">
        <v>2066</v>
      </c>
      <c r="GT2" s="210" t="s">
        <v>2067</v>
      </c>
      <c r="GU2" s="210" t="s">
        <v>2065</v>
      </c>
      <c r="GV2" s="210" t="s">
        <v>2066</v>
      </c>
      <c r="GW2" s="210" t="s">
        <v>2067</v>
      </c>
      <c r="GX2" s="210" t="s">
        <v>2065</v>
      </c>
      <c r="GY2" s="210" t="s">
        <v>2066</v>
      </c>
      <c r="GZ2" s="210" t="s">
        <v>2067</v>
      </c>
      <c r="HA2" s="210" t="s">
        <v>2065</v>
      </c>
      <c r="HB2" s="210" t="s">
        <v>2066</v>
      </c>
      <c r="HC2" s="210" t="s">
        <v>2067</v>
      </c>
      <c r="HD2" s="210" t="s">
        <v>2065</v>
      </c>
      <c r="HE2" s="210" t="s">
        <v>2066</v>
      </c>
      <c r="HF2" s="210" t="s">
        <v>2067</v>
      </c>
      <c r="HG2" s="210" t="s">
        <v>2065</v>
      </c>
      <c r="HH2" s="210" t="s">
        <v>2066</v>
      </c>
      <c r="HI2" s="210" t="s">
        <v>2067</v>
      </c>
      <c r="HJ2" s="210" t="s">
        <v>2065</v>
      </c>
      <c r="HK2" s="210" t="s">
        <v>2066</v>
      </c>
      <c r="HL2" s="210" t="s">
        <v>2067</v>
      </c>
      <c r="HM2" s="210" t="s">
        <v>2065</v>
      </c>
      <c r="HN2" s="210" t="s">
        <v>2066</v>
      </c>
      <c r="HO2" s="210" t="s">
        <v>2067</v>
      </c>
      <c r="HP2" s="210" t="s">
        <v>2065</v>
      </c>
      <c r="HQ2" s="210" t="s">
        <v>2066</v>
      </c>
      <c r="HR2" s="210" t="s">
        <v>2067</v>
      </c>
      <c r="HS2" s="210" t="s">
        <v>2065</v>
      </c>
      <c r="HT2" s="210" t="s">
        <v>2066</v>
      </c>
      <c r="HU2" s="210" t="s">
        <v>2067</v>
      </c>
      <c r="HV2" s="210" t="s">
        <v>2065</v>
      </c>
      <c r="HW2" s="210" t="s">
        <v>2066</v>
      </c>
      <c r="HX2" s="210" t="s">
        <v>2067</v>
      </c>
      <c r="HY2" s="210" t="s">
        <v>2065</v>
      </c>
      <c r="HZ2" s="210" t="s">
        <v>2066</v>
      </c>
      <c r="IA2" s="210" t="s">
        <v>2067</v>
      </c>
      <c r="IB2" s="210" t="s">
        <v>2065</v>
      </c>
      <c r="IC2" s="210" t="s">
        <v>2066</v>
      </c>
      <c r="ID2" s="210" t="s">
        <v>2067</v>
      </c>
      <c r="IE2" s="210" t="s">
        <v>2065</v>
      </c>
      <c r="IF2" s="210" t="s">
        <v>2066</v>
      </c>
      <c r="IG2" s="210" t="s">
        <v>2067</v>
      </c>
      <c r="IH2" s="210" t="s">
        <v>2065</v>
      </c>
      <c r="II2" s="210" t="s">
        <v>2066</v>
      </c>
      <c r="IJ2" s="210" t="s">
        <v>2067</v>
      </c>
      <c r="IK2" s="210" t="s">
        <v>2065</v>
      </c>
      <c r="IL2" s="210" t="s">
        <v>2066</v>
      </c>
      <c r="IM2" s="210" t="s">
        <v>2067</v>
      </c>
      <c r="IN2" s="210" t="s">
        <v>2065</v>
      </c>
      <c r="IO2" s="210" t="s">
        <v>2066</v>
      </c>
      <c r="IP2" s="210" t="s">
        <v>2067</v>
      </c>
      <c r="IQ2" s="210" t="s">
        <v>2065</v>
      </c>
      <c r="IR2" s="210" t="s">
        <v>2066</v>
      </c>
      <c r="IS2" s="210" t="s">
        <v>2067</v>
      </c>
      <c r="IT2" s="210" t="s">
        <v>2065</v>
      </c>
      <c r="IU2" s="210" t="s">
        <v>2066</v>
      </c>
      <c r="IV2" s="210" t="s">
        <v>2067</v>
      </c>
      <c r="IW2" s="210" t="s">
        <v>2065</v>
      </c>
      <c r="IX2" s="210" t="s">
        <v>2066</v>
      </c>
      <c r="IY2" s="210" t="s">
        <v>2067</v>
      </c>
      <c r="IZ2" s="210" t="s">
        <v>2065</v>
      </c>
      <c r="JA2" s="210" t="s">
        <v>2066</v>
      </c>
      <c r="JB2" s="210" t="s">
        <v>2067</v>
      </c>
      <c r="JC2" s="210" t="s">
        <v>2065</v>
      </c>
      <c r="JD2" s="210" t="s">
        <v>2066</v>
      </c>
      <c r="JE2" s="210" t="s">
        <v>2067</v>
      </c>
      <c r="JF2" s="210" t="s">
        <v>2065</v>
      </c>
      <c r="JG2" s="210" t="s">
        <v>2066</v>
      </c>
      <c r="JH2" s="210" t="s">
        <v>2067</v>
      </c>
      <c r="JI2" s="210" t="s">
        <v>2065</v>
      </c>
      <c r="JJ2" s="210" t="s">
        <v>2066</v>
      </c>
      <c r="JK2" s="210" t="s">
        <v>2067</v>
      </c>
      <c r="JL2" s="210" t="s">
        <v>2065</v>
      </c>
      <c r="JM2" s="210" t="s">
        <v>2066</v>
      </c>
      <c r="JN2" s="210" t="s">
        <v>2067</v>
      </c>
      <c r="JO2" s="210" t="s">
        <v>2065</v>
      </c>
      <c r="JP2" s="210" t="s">
        <v>2066</v>
      </c>
      <c r="JQ2" s="210" t="s">
        <v>2067</v>
      </c>
      <c r="JR2" s="210" t="s">
        <v>2065</v>
      </c>
      <c r="JS2" s="210" t="s">
        <v>2066</v>
      </c>
      <c r="JT2" s="210" t="s">
        <v>2067</v>
      </c>
      <c r="JU2" s="210" t="s">
        <v>2065</v>
      </c>
      <c r="JV2" s="210" t="s">
        <v>2066</v>
      </c>
      <c r="JW2" s="210" t="s">
        <v>2067</v>
      </c>
      <c r="JX2" s="210" t="s">
        <v>2065</v>
      </c>
      <c r="JY2" s="210" t="s">
        <v>2066</v>
      </c>
      <c r="JZ2" s="210" t="s">
        <v>2067</v>
      </c>
      <c r="KA2" s="210" t="s">
        <v>2065</v>
      </c>
      <c r="KB2" s="210" t="s">
        <v>2066</v>
      </c>
      <c r="KC2" s="210" t="s">
        <v>2067</v>
      </c>
      <c r="KD2" s="210" t="s">
        <v>2065</v>
      </c>
      <c r="KE2" s="210" t="s">
        <v>2066</v>
      </c>
      <c r="KF2" s="210" t="s">
        <v>2067</v>
      </c>
      <c r="KG2" s="210" t="s">
        <v>2050</v>
      </c>
      <c r="KH2" s="210" t="s">
        <v>2065</v>
      </c>
      <c r="KI2" s="210" t="s">
        <v>2066</v>
      </c>
      <c r="KJ2" s="210" t="s">
        <v>2067</v>
      </c>
      <c r="KK2" s="210" t="s">
        <v>2068</v>
      </c>
      <c r="KL2" s="210" t="s">
        <v>2069</v>
      </c>
      <c r="KM2" s="210" t="s">
        <v>2070</v>
      </c>
      <c r="KN2" s="210" t="s">
        <v>2071</v>
      </c>
      <c r="KO2" s="210" t="s">
        <v>2024</v>
      </c>
      <c r="KP2" s="210" t="s">
        <v>2025</v>
      </c>
      <c r="KQ2" s="210" t="s">
        <v>2026</v>
      </c>
      <c r="KR2" s="210" t="s">
        <v>2027</v>
      </c>
      <c r="KS2" s="210" t="s">
        <v>2072</v>
      </c>
      <c r="KT2" s="210" t="s">
        <v>2050</v>
      </c>
      <c r="KU2" s="210" t="s">
        <v>2073</v>
      </c>
      <c r="KV2" s="210" t="s">
        <v>2074</v>
      </c>
      <c r="KW2" s="210" t="s">
        <v>2075</v>
      </c>
      <c r="KX2" s="210" t="s">
        <v>2076</v>
      </c>
      <c r="KY2" s="210" t="s">
        <v>2077</v>
      </c>
      <c r="KZ2" s="210" t="s">
        <v>2078</v>
      </c>
      <c r="LA2" s="210" t="s">
        <v>2079</v>
      </c>
      <c r="LB2" s="210" t="s">
        <v>2080</v>
      </c>
      <c r="LC2" s="210" t="s">
        <v>2081</v>
      </c>
      <c r="LD2" s="210" t="s">
        <v>255</v>
      </c>
      <c r="LE2" s="210" t="s">
        <v>2073</v>
      </c>
      <c r="LF2" s="210" t="s">
        <v>2074</v>
      </c>
      <c r="LG2" s="210" t="s">
        <v>2075</v>
      </c>
      <c r="LH2" s="210" t="s">
        <v>2076</v>
      </c>
      <c r="LI2" s="210" t="s">
        <v>2077</v>
      </c>
      <c r="LJ2" s="210" t="s">
        <v>2078</v>
      </c>
      <c r="LK2" s="210" t="s">
        <v>2079</v>
      </c>
      <c r="LL2" s="210" t="s">
        <v>2080</v>
      </c>
      <c r="LM2" s="210" t="s">
        <v>2081</v>
      </c>
      <c r="LN2" s="210" t="s">
        <v>265</v>
      </c>
      <c r="LO2" s="210" t="s">
        <v>2073</v>
      </c>
      <c r="LP2" s="210" t="s">
        <v>2074</v>
      </c>
      <c r="LQ2" s="210" t="s">
        <v>2075</v>
      </c>
      <c r="LR2" s="210" t="s">
        <v>2076</v>
      </c>
      <c r="LS2" s="210" t="s">
        <v>2077</v>
      </c>
      <c r="LT2" s="210" t="s">
        <v>2078</v>
      </c>
      <c r="LU2" s="210" t="s">
        <v>2079</v>
      </c>
      <c r="LV2" s="210" t="s">
        <v>2080</v>
      </c>
      <c r="LW2" s="210" t="s">
        <v>2081</v>
      </c>
      <c r="LX2" s="210" t="s">
        <v>275</v>
      </c>
      <c r="LY2" s="210" t="s">
        <v>2073</v>
      </c>
      <c r="LZ2" s="210" t="s">
        <v>2074</v>
      </c>
      <c r="MA2" s="210" t="s">
        <v>2075</v>
      </c>
      <c r="MB2" s="210" t="s">
        <v>2076</v>
      </c>
      <c r="MC2" s="210" t="s">
        <v>2077</v>
      </c>
      <c r="MD2" s="210" t="s">
        <v>2078</v>
      </c>
      <c r="ME2" s="210" t="s">
        <v>2079</v>
      </c>
      <c r="MF2" s="210" t="s">
        <v>2080</v>
      </c>
      <c r="MG2" s="210" t="s">
        <v>2081</v>
      </c>
      <c r="MH2" s="210" t="s">
        <v>285</v>
      </c>
      <c r="MI2" s="210" t="s">
        <v>2073</v>
      </c>
      <c r="MJ2" s="210" t="s">
        <v>2074</v>
      </c>
      <c r="MK2" s="210" t="s">
        <v>2075</v>
      </c>
      <c r="ML2" s="210" t="s">
        <v>2076</v>
      </c>
      <c r="MM2" s="210" t="s">
        <v>2077</v>
      </c>
      <c r="MN2" s="210" t="s">
        <v>2078</v>
      </c>
      <c r="MO2" s="210" t="s">
        <v>2079</v>
      </c>
      <c r="MP2" s="210" t="s">
        <v>2080</v>
      </c>
      <c r="MQ2" s="210" t="s">
        <v>2081</v>
      </c>
      <c r="MR2" s="210" t="s">
        <v>295</v>
      </c>
      <c r="MS2" s="210" t="s">
        <v>2082</v>
      </c>
      <c r="MT2" s="210" t="s">
        <v>2083</v>
      </c>
      <c r="MU2" s="210" t="s">
        <v>2084</v>
      </c>
      <c r="MV2" s="210" t="s">
        <v>2085</v>
      </c>
      <c r="MW2" s="210" t="s">
        <v>2086</v>
      </c>
      <c r="MX2" s="210" t="s">
        <v>2024</v>
      </c>
      <c r="MY2" s="210" t="s">
        <v>2025</v>
      </c>
      <c r="MZ2" s="210" t="s">
        <v>2026</v>
      </c>
      <c r="NA2" s="210" t="s">
        <v>2027</v>
      </c>
      <c r="NB2" s="210" t="s">
        <v>2050</v>
      </c>
      <c r="NC2" s="210" t="s">
        <v>2073</v>
      </c>
      <c r="ND2" s="210" t="s">
        <v>2074</v>
      </c>
      <c r="NE2" s="210" t="s">
        <v>2075</v>
      </c>
      <c r="NF2" s="210" t="s">
        <v>2076</v>
      </c>
      <c r="NG2" s="210" t="s">
        <v>2077</v>
      </c>
      <c r="NH2" s="210" t="s">
        <v>2078</v>
      </c>
      <c r="NI2" s="210" t="s">
        <v>2079</v>
      </c>
      <c r="NJ2" s="210" t="s">
        <v>2080</v>
      </c>
      <c r="NK2" s="210" t="s">
        <v>2081</v>
      </c>
      <c r="NL2" s="210" t="s">
        <v>315</v>
      </c>
      <c r="NM2" s="210" t="s">
        <v>2073</v>
      </c>
      <c r="NN2" s="210" t="s">
        <v>2074</v>
      </c>
      <c r="NO2" s="210" t="s">
        <v>2075</v>
      </c>
      <c r="NP2" s="210" t="s">
        <v>2076</v>
      </c>
      <c r="NQ2" s="210" t="s">
        <v>2077</v>
      </c>
      <c r="NR2" s="210" t="s">
        <v>2078</v>
      </c>
      <c r="NS2" s="210" t="s">
        <v>2079</v>
      </c>
      <c r="NT2" s="210" t="s">
        <v>2080</v>
      </c>
      <c r="NU2" s="210" t="s">
        <v>2081</v>
      </c>
      <c r="NV2" s="210" t="s">
        <v>325</v>
      </c>
      <c r="NW2" s="210" t="s">
        <v>2073</v>
      </c>
      <c r="NX2" s="210" t="s">
        <v>2074</v>
      </c>
      <c r="NY2" s="210" t="s">
        <v>2075</v>
      </c>
      <c r="NZ2" s="210" t="s">
        <v>2076</v>
      </c>
      <c r="OA2" s="210" t="s">
        <v>2077</v>
      </c>
      <c r="OB2" s="210" t="s">
        <v>2078</v>
      </c>
      <c r="OC2" s="210" t="s">
        <v>2079</v>
      </c>
      <c r="OD2" s="210" t="s">
        <v>2080</v>
      </c>
      <c r="OE2" s="210" t="s">
        <v>2081</v>
      </c>
      <c r="OF2" s="210" t="s">
        <v>335</v>
      </c>
      <c r="OG2" s="210" t="s">
        <v>2087</v>
      </c>
      <c r="OH2" s="210" t="s">
        <v>2088</v>
      </c>
      <c r="OI2" s="210" t="s">
        <v>2024</v>
      </c>
      <c r="OJ2" s="210" t="s">
        <v>2025</v>
      </c>
      <c r="OK2" s="210" t="s">
        <v>2026</v>
      </c>
      <c r="OL2" s="210" t="s">
        <v>2027</v>
      </c>
      <c r="OM2" s="210" t="s">
        <v>2050</v>
      </c>
      <c r="ON2" s="210" t="s">
        <v>2073</v>
      </c>
      <c r="OO2" s="210" t="s">
        <v>2074</v>
      </c>
      <c r="OP2" s="210" t="s">
        <v>2075</v>
      </c>
      <c r="OQ2" s="210" t="s">
        <v>2076</v>
      </c>
      <c r="OR2" s="210" t="s">
        <v>2077</v>
      </c>
      <c r="OS2" s="210" t="s">
        <v>2078</v>
      </c>
      <c r="OT2" s="210" t="s">
        <v>2079</v>
      </c>
      <c r="OU2" s="210" t="s">
        <v>2080</v>
      </c>
      <c r="OV2" s="210" t="s">
        <v>2081</v>
      </c>
      <c r="OW2" s="210" t="s">
        <v>352</v>
      </c>
      <c r="OX2" s="210" t="s">
        <v>2073</v>
      </c>
      <c r="OY2" s="210" t="s">
        <v>2074</v>
      </c>
      <c r="OZ2" s="210" t="s">
        <v>2075</v>
      </c>
      <c r="PA2" s="210" t="s">
        <v>2076</v>
      </c>
      <c r="PB2" s="210" t="s">
        <v>2077</v>
      </c>
      <c r="PC2" s="210" t="s">
        <v>2078</v>
      </c>
      <c r="PD2" s="210" t="s">
        <v>2079</v>
      </c>
      <c r="PE2" s="210" t="s">
        <v>2080</v>
      </c>
      <c r="PF2" s="210" t="s">
        <v>2081</v>
      </c>
      <c r="PG2" s="210" t="s">
        <v>362</v>
      </c>
      <c r="PH2" s="210" t="s">
        <v>2073</v>
      </c>
      <c r="PI2" s="210" t="s">
        <v>2074</v>
      </c>
      <c r="PJ2" s="210" t="s">
        <v>2075</v>
      </c>
      <c r="PK2" s="210" t="s">
        <v>2076</v>
      </c>
      <c r="PL2" s="210" t="s">
        <v>2077</v>
      </c>
      <c r="PM2" s="210" t="s">
        <v>2078</v>
      </c>
      <c r="PN2" s="210" t="s">
        <v>2079</v>
      </c>
      <c r="PO2" s="210" t="s">
        <v>2080</v>
      </c>
      <c r="PP2" s="210" t="s">
        <v>2081</v>
      </c>
      <c r="PQ2" s="210" t="s">
        <v>372</v>
      </c>
      <c r="PR2" s="210" t="s">
        <v>2073</v>
      </c>
      <c r="PS2" s="210" t="s">
        <v>2074</v>
      </c>
      <c r="PT2" s="210" t="s">
        <v>2075</v>
      </c>
      <c r="PU2" s="210" t="s">
        <v>2076</v>
      </c>
      <c r="PV2" s="210" t="s">
        <v>2077</v>
      </c>
      <c r="PW2" s="210" t="s">
        <v>2078</v>
      </c>
      <c r="PX2" s="210" t="s">
        <v>2079</v>
      </c>
      <c r="PY2" s="210" t="s">
        <v>2080</v>
      </c>
      <c r="PZ2" s="210" t="s">
        <v>2081</v>
      </c>
      <c r="QA2" s="210" t="s">
        <v>382</v>
      </c>
      <c r="QB2" s="210" t="s">
        <v>2073</v>
      </c>
      <c r="QC2" s="210" t="s">
        <v>2074</v>
      </c>
      <c r="QD2" s="210" t="s">
        <v>2075</v>
      </c>
      <c r="QE2" s="210" t="s">
        <v>2076</v>
      </c>
      <c r="QF2" s="210" t="s">
        <v>2077</v>
      </c>
      <c r="QG2" s="210" t="s">
        <v>2078</v>
      </c>
      <c r="QH2" s="210" t="s">
        <v>2079</v>
      </c>
      <c r="QI2" s="210" t="s">
        <v>2080</v>
      </c>
      <c r="QJ2" s="210" t="s">
        <v>2081</v>
      </c>
      <c r="QK2" s="210" t="s">
        <v>392</v>
      </c>
      <c r="QL2" s="210" t="s">
        <v>2089</v>
      </c>
      <c r="QM2" s="210" t="s">
        <v>2090</v>
      </c>
      <c r="QN2" s="210" t="s">
        <v>2024</v>
      </c>
      <c r="QO2" s="210" t="s">
        <v>2025</v>
      </c>
      <c r="QP2" s="210" t="s">
        <v>2026</v>
      </c>
      <c r="QQ2" s="210" t="s">
        <v>2027</v>
      </c>
      <c r="QR2" s="210" t="s">
        <v>2091</v>
      </c>
      <c r="QS2" s="210" t="s">
        <v>2092</v>
      </c>
      <c r="QT2" s="210" t="s">
        <v>2091</v>
      </c>
      <c r="QU2" s="210" t="s">
        <v>2092</v>
      </c>
      <c r="QV2" s="210" t="s">
        <v>2091</v>
      </c>
      <c r="QW2" s="210" t="s">
        <v>2092</v>
      </c>
      <c r="QX2" s="210" t="s">
        <v>2091</v>
      </c>
      <c r="QY2" s="210" t="s">
        <v>2092</v>
      </c>
      <c r="QZ2" s="210" t="s">
        <v>2091</v>
      </c>
      <c r="RA2" s="210" t="s">
        <v>2092</v>
      </c>
      <c r="RB2" s="210" t="s">
        <v>2091</v>
      </c>
      <c r="RC2" s="210" t="s">
        <v>2092</v>
      </c>
      <c r="RD2" s="210" t="s">
        <v>2091</v>
      </c>
      <c r="RE2" s="210" t="s">
        <v>2092</v>
      </c>
      <c r="RF2" s="210" t="s">
        <v>2091</v>
      </c>
      <c r="RG2" s="210" t="s">
        <v>2092</v>
      </c>
      <c r="RH2" s="210" t="s">
        <v>2050</v>
      </c>
      <c r="RI2" s="210" t="s">
        <v>2091</v>
      </c>
      <c r="RJ2" s="210" t="s">
        <v>2092</v>
      </c>
      <c r="RK2" s="210" t="s">
        <v>2093</v>
      </c>
      <c r="RL2" s="210" t="s">
        <v>2094</v>
      </c>
      <c r="RM2" s="210" t="s">
        <v>2095</v>
      </c>
      <c r="RN2" s="210" t="s">
        <v>2096</v>
      </c>
      <c r="RO2" s="210" t="s">
        <v>2024</v>
      </c>
      <c r="RP2" s="210" t="s">
        <v>2025</v>
      </c>
      <c r="RQ2" s="210" t="s">
        <v>2026</v>
      </c>
      <c r="RR2" s="210" t="s">
        <v>2027</v>
      </c>
      <c r="RS2" s="211" t="s">
        <v>2097</v>
      </c>
      <c r="RT2" s="210" t="s">
        <v>2098</v>
      </c>
      <c r="RU2" s="210" t="s">
        <v>2099</v>
      </c>
      <c r="RV2" s="210" t="s">
        <v>2100</v>
      </c>
      <c r="RW2" s="210" t="s">
        <v>2101</v>
      </c>
      <c r="RX2" s="210" t="s">
        <v>2102</v>
      </c>
      <c r="RY2" s="210" t="s">
        <v>2103</v>
      </c>
      <c r="RZ2" s="210" t="s">
        <v>2104</v>
      </c>
      <c r="SA2" s="210" t="s">
        <v>2103</v>
      </c>
      <c r="SB2" s="210" t="s">
        <v>2105</v>
      </c>
      <c r="SC2" s="210" t="s">
        <v>2106</v>
      </c>
      <c r="SD2" s="210" t="s">
        <v>2107</v>
      </c>
      <c r="SE2" s="210" t="s">
        <v>2100</v>
      </c>
      <c r="SF2" s="210" t="s">
        <v>2101</v>
      </c>
      <c r="SG2" s="210" t="s">
        <v>2102</v>
      </c>
      <c r="SH2" s="210" t="s">
        <v>2108</v>
      </c>
      <c r="SI2" s="210" t="s">
        <v>2103</v>
      </c>
      <c r="SJ2" s="210" t="s">
        <v>2109</v>
      </c>
      <c r="SK2" s="210" t="s">
        <v>2110</v>
      </c>
      <c r="SL2" s="210" t="s">
        <v>2111</v>
      </c>
      <c r="SM2" s="210" t="s">
        <v>2024</v>
      </c>
      <c r="SN2" s="210" t="s">
        <v>2025</v>
      </c>
      <c r="SO2" s="210" t="s">
        <v>2026</v>
      </c>
      <c r="SP2" s="210" t="s">
        <v>2027</v>
      </c>
      <c r="SQ2" s="210" t="s">
        <v>2112</v>
      </c>
      <c r="SR2" s="210" t="s">
        <v>2113</v>
      </c>
      <c r="SS2" s="210" t="s">
        <v>2114</v>
      </c>
      <c r="ST2" s="210" t="s">
        <v>2115</v>
      </c>
      <c r="SU2" s="210" t="s">
        <v>2116</v>
      </c>
      <c r="SV2" s="210" t="s">
        <v>2117</v>
      </c>
      <c r="SW2" s="210" t="s">
        <v>2118</v>
      </c>
      <c r="SX2" s="210" t="s">
        <v>2119</v>
      </c>
      <c r="SY2" s="210" t="s">
        <v>2120</v>
      </c>
      <c r="SZ2" s="210" t="s">
        <v>2121</v>
      </c>
      <c r="TA2" s="210" t="s">
        <v>2122</v>
      </c>
      <c r="TB2" s="210" t="s">
        <v>2123</v>
      </c>
      <c r="TC2" s="210" t="s">
        <v>2124</v>
      </c>
      <c r="TD2" s="210" t="s">
        <v>2125</v>
      </c>
      <c r="TE2" s="210" t="s">
        <v>2126</v>
      </c>
      <c r="TF2" s="210" t="s">
        <v>2127</v>
      </c>
      <c r="TG2" s="210" t="s">
        <v>2050</v>
      </c>
      <c r="TH2" s="210" t="s">
        <v>2050</v>
      </c>
      <c r="TI2" s="210" t="s">
        <v>2128</v>
      </c>
      <c r="TJ2" s="210" t="s">
        <v>2129</v>
      </c>
      <c r="TK2" s="210" t="s">
        <v>2130</v>
      </c>
      <c r="TL2" s="210" t="s">
        <v>2131</v>
      </c>
      <c r="TM2" s="210" t="s">
        <v>2119</v>
      </c>
      <c r="TN2" s="210" t="s">
        <v>2120</v>
      </c>
      <c r="TO2" s="210" t="s">
        <v>2121</v>
      </c>
      <c r="TP2" s="210" t="s">
        <v>2122</v>
      </c>
      <c r="TQ2" s="210" t="s">
        <v>2123</v>
      </c>
      <c r="TR2" s="210" t="s">
        <v>2124</v>
      </c>
      <c r="TS2" s="210" t="s">
        <v>2125</v>
      </c>
      <c r="TT2" s="210" t="s">
        <v>2126</v>
      </c>
      <c r="TU2" s="210" t="s">
        <v>2127</v>
      </c>
      <c r="TV2" s="210" t="s">
        <v>2050</v>
      </c>
      <c r="TW2" s="210" t="s">
        <v>2050</v>
      </c>
      <c r="TX2" s="210" t="s">
        <v>2132</v>
      </c>
      <c r="TY2" s="210" t="s">
        <v>2133</v>
      </c>
      <c r="TZ2" s="210" t="s">
        <v>2024</v>
      </c>
      <c r="UA2" s="210" t="s">
        <v>2025</v>
      </c>
      <c r="UB2" s="210" t="s">
        <v>2026</v>
      </c>
      <c r="UC2" s="210" t="s">
        <v>2027</v>
      </c>
      <c r="UD2" s="210" t="s">
        <v>2134</v>
      </c>
      <c r="UE2" s="210" t="s">
        <v>2135</v>
      </c>
      <c r="UF2" s="210" t="s">
        <v>2136</v>
      </c>
      <c r="UG2" s="210" t="s">
        <v>2137</v>
      </c>
      <c r="UH2" s="210" t="s">
        <v>2138</v>
      </c>
      <c r="UI2" s="210" t="s">
        <v>2139</v>
      </c>
      <c r="UJ2" s="210" t="s">
        <v>2140</v>
      </c>
      <c r="UK2" s="210" t="s">
        <v>2050</v>
      </c>
      <c r="UL2" s="210" t="s">
        <v>2050</v>
      </c>
      <c r="UM2" s="210" t="s">
        <v>2141</v>
      </c>
      <c r="UN2" s="210" t="s">
        <v>2142</v>
      </c>
      <c r="UO2" s="210" t="s">
        <v>2142</v>
      </c>
      <c r="UP2" s="210" t="s">
        <v>2143</v>
      </c>
      <c r="UQ2" s="210" t="s">
        <v>2143</v>
      </c>
      <c r="UR2" s="210" t="s">
        <v>2144</v>
      </c>
      <c r="US2" s="210" t="s">
        <v>2135</v>
      </c>
      <c r="UT2" s="210" t="s">
        <v>2145</v>
      </c>
      <c r="UU2" s="210" t="s">
        <v>2146</v>
      </c>
      <c r="UV2" s="210" t="s">
        <v>2137</v>
      </c>
      <c r="UW2" s="210" t="s">
        <v>2138</v>
      </c>
      <c r="UX2" s="210" t="s">
        <v>2139</v>
      </c>
      <c r="UY2" s="210" t="s">
        <v>2147</v>
      </c>
      <c r="UZ2" s="210" t="s">
        <v>2050</v>
      </c>
      <c r="VA2" s="210" t="s">
        <v>2050</v>
      </c>
      <c r="VB2" s="210" t="s">
        <v>2141</v>
      </c>
      <c r="VC2" s="210" t="s">
        <v>2142</v>
      </c>
      <c r="VD2" s="210" t="s">
        <v>2142</v>
      </c>
      <c r="VE2" s="210" t="s">
        <v>2143</v>
      </c>
      <c r="VF2" s="210" t="s">
        <v>2143</v>
      </c>
      <c r="VG2" s="210" t="s">
        <v>2148</v>
      </c>
      <c r="VH2" s="210" t="s">
        <v>2149</v>
      </c>
      <c r="VI2" s="210" t="s">
        <v>2024</v>
      </c>
      <c r="VJ2" s="210" t="s">
        <v>2025</v>
      </c>
      <c r="VK2" s="210" t="s">
        <v>2026</v>
      </c>
      <c r="VL2" s="210" t="s">
        <v>2027</v>
      </c>
      <c r="VM2" s="210" t="s">
        <v>2040</v>
      </c>
      <c r="VN2" s="210" t="s">
        <v>2150</v>
      </c>
      <c r="VO2" s="210" t="s">
        <v>2040</v>
      </c>
      <c r="VP2" s="210" t="s">
        <v>2150</v>
      </c>
      <c r="VQ2" s="210" t="s">
        <v>2040</v>
      </c>
      <c r="VR2" s="210" t="s">
        <v>2150</v>
      </c>
      <c r="VS2" s="210" t="s">
        <v>2040</v>
      </c>
      <c r="VT2" s="210" t="s">
        <v>2150</v>
      </c>
      <c r="VU2" s="210" t="s">
        <v>2050</v>
      </c>
      <c r="VV2" s="210" t="s">
        <v>2040</v>
      </c>
      <c r="VW2" s="210" t="s">
        <v>2150</v>
      </c>
      <c r="VX2" s="210" t="s">
        <v>2040</v>
      </c>
      <c r="VY2" s="210" t="s">
        <v>2151</v>
      </c>
      <c r="VZ2" s="210" t="s">
        <v>2152</v>
      </c>
      <c r="WA2" s="210" t="s">
        <v>2153</v>
      </c>
      <c r="WB2" s="210" t="s">
        <v>2024</v>
      </c>
      <c r="WC2" s="210" t="s">
        <v>2025</v>
      </c>
      <c r="WD2" s="210" t="s">
        <v>2026</v>
      </c>
      <c r="WE2" s="210" t="s">
        <v>2027</v>
      </c>
      <c r="WF2" s="210" t="s">
        <v>2154</v>
      </c>
      <c r="WG2" s="210" t="s">
        <v>2155</v>
      </c>
      <c r="WH2" s="210" t="s">
        <v>2156</v>
      </c>
      <c r="WI2" s="210" t="s">
        <v>2154</v>
      </c>
      <c r="WJ2" s="210" t="s">
        <v>2155</v>
      </c>
      <c r="WK2" s="210" t="s">
        <v>2156</v>
      </c>
      <c r="WL2" s="210" t="s">
        <v>2154</v>
      </c>
      <c r="WM2" s="210" t="s">
        <v>2155</v>
      </c>
      <c r="WN2" s="210" t="s">
        <v>2156</v>
      </c>
      <c r="WO2" s="210" t="s">
        <v>2154</v>
      </c>
      <c r="WP2" s="210" t="s">
        <v>2155</v>
      </c>
      <c r="WQ2" s="210" t="s">
        <v>2156</v>
      </c>
      <c r="WR2" s="210" t="s">
        <v>2154</v>
      </c>
      <c r="WS2" s="210" t="s">
        <v>2155</v>
      </c>
      <c r="WT2" s="210" t="s">
        <v>2156</v>
      </c>
      <c r="WU2" s="210" t="s">
        <v>2154</v>
      </c>
      <c r="WV2" s="210" t="s">
        <v>2155</v>
      </c>
      <c r="WW2" s="210" t="s">
        <v>2156</v>
      </c>
      <c r="WX2" s="210" t="s">
        <v>2154</v>
      </c>
      <c r="WY2" s="210" t="s">
        <v>2155</v>
      </c>
      <c r="WZ2" s="210" t="s">
        <v>2156</v>
      </c>
      <c r="XA2" s="210" t="s">
        <v>2154</v>
      </c>
      <c r="XB2" s="210" t="s">
        <v>2155</v>
      </c>
      <c r="XC2" s="210" t="s">
        <v>2156</v>
      </c>
      <c r="XD2" s="210" t="s">
        <v>2050</v>
      </c>
      <c r="XE2" s="210" t="s">
        <v>2154</v>
      </c>
      <c r="XF2" s="210" t="s">
        <v>2155</v>
      </c>
      <c r="XG2" s="210" t="s">
        <v>2156</v>
      </c>
      <c r="XH2" s="210" t="s">
        <v>2157</v>
      </c>
      <c r="XI2" s="210" t="s">
        <v>2158</v>
      </c>
      <c r="XJ2" s="210" t="s">
        <v>2024</v>
      </c>
      <c r="XK2" s="210" t="s">
        <v>2025</v>
      </c>
      <c r="XL2" s="210" t="s">
        <v>2026</v>
      </c>
      <c r="XM2" s="210" t="s">
        <v>2027</v>
      </c>
      <c r="XN2" s="210" t="s">
        <v>2159</v>
      </c>
      <c r="XO2" s="210" t="s">
        <v>2160</v>
      </c>
      <c r="XP2" s="210" t="s">
        <v>2161</v>
      </c>
      <c r="XQ2" s="210" t="s">
        <v>2162</v>
      </c>
      <c r="XR2" s="210" t="s">
        <v>2163</v>
      </c>
      <c r="XS2" s="210" t="s">
        <v>2164</v>
      </c>
      <c r="XT2" s="210" t="s">
        <v>2165</v>
      </c>
      <c r="XU2" s="210" t="s">
        <v>2166</v>
      </c>
      <c r="XV2" s="210" t="s">
        <v>2167</v>
      </c>
      <c r="XW2" s="210" t="s">
        <v>2168</v>
      </c>
      <c r="XX2" s="210" t="s">
        <v>2169</v>
      </c>
      <c r="XY2" s="210" t="s">
        <v>2170</v>
      </c>
      <c r="XZ2" s="210" t="s">
        <v>2050</v>
      </c>
      <c r="YA2" s="210" t="s">
        <v>2050</v>
      </c>
      <c r="YB2" s="210" t="s">
        <v>2171</v>
      </c>
      <c r="YC2" s="210" t="s">
        <v>2172</v>
      </c>
      <c r="YD2" s="210" t="s">
        <v>2173</v>
      </c>
      <c r="YE2" s="210" t="s">
        <v>2174</v>
      </c>
      <c r="YF2" s="210" t="s">
        <v>2175</v>
      </c>
      <c r="YG2" s="210" t="s">
        <v>2176</v>
      </c>
      <c r="YH2" s="210" t="s">
        <v>2177</v>
      </c>
      <c r="YI2" s="210" t="s">
        <v>2178</v>
      </c>
      <c r="YJ2" s="210" t="s">
        <v>2179</v>
      </c>
      <c r="YK2" s="210" t="s">
        <v>1582</v>
      </c>
      <c r="YL2" s="210" t="s">
        <v>2180</v>
      </c>
      <c r="YM2" s="210" t="s">
        <v>2181</v>
      </c>
      <c r="YN2" s="210" t="s">
        <v>2182</v>
      </c>
      <c r="YO2" s="210" t="s">
        <v>2183</v>
      </c>
      <c r="YP2" s="210" t="s">
        <v>2184</v>
      </c>
      <c r="YQ2" s="210" t="s">
        <v>1580</v>
      </c>
      <c r="YR2" s="210" t="s">
        <v>2050</v>
      </c>
      <c r="YS2" s="210" t="s">
        <v>2050</v>
      </c>
      <c r="YT2" s="210" t="s">
        <v>2185</v>
      </c>
      <c r="YU2" s="210" t="s">
        <v>2186</v>
      </c>
      <c r="YV2" s="210" t="s">
        <v>2187</v>
      </c>
      <c r="YW2" s="210" t="s">
        <v>2024</v>
      </c>
      <c r="YX2" s="210" t="s">
        <v>2025</v>
      </c>
      <c r="YY2" s="210" t="s">
        <v>2026</v>
      </c>
      <c r="YZ2" s="210" t="s">
        <v>2027</v>
      </c>
      <c r="ZA2" s="210" t="s">
        <v>2188</v>
      </c>
      <c r="ZB2" s="210" t="s">
        <v>2040</v>
      </c>
      <c r="ZC2" s="210" t="s">
        <v>2189</v>
      </c>
      <c r="ZD2" s="210" t="s">
        <v>2190</v>
      </c>
      <c r="ZE2" s="210" t="s">
        <v>2191</v>
      </c>
      <c r="ZF2" s="210" t="s">
        <v>2040</v>
      </c>
      <c r="ZG2" s="210" t="s">
        <v>2103</v>
      </c>
      <c r="ZH2" s="210" t="s">
        <v>2191</v>
      </c>
      <c r="ZI2" s="210" t="s">
        <v>2040</v>
      </c>
      <c r="ZJ2" s="210" t="s">
        <v>2103</v>
      </c>
      <c r="ZK2" s="210" t="s">
        <v>2191</v>
      </c>
      <c r="ZL2" s="210" t="s">
        <v>2040</v>
      </c>
      <c r="ZM2" s="210" t="s">
        <v>2103</v>
      </c>
      <c r="ZN2" s="210" t="s">
        <v>2191</v>
      </c>
      <c r="ZO2" s="210" t="s">
        <v>2040</v>
      </c>
      <c r="ZP2" s="210" t="s">
        <v>2103</v>
      </c>
      <c r="ZQ2" s="210" t="s">
        <v>2191</v>
      </c>
      <c r="ZR2" s="210" t="s">
        <v>2050</v>
      </c>
      <c r="ZS2" s="210" t="s">
        <v>2040</v>
      </c>
      <c r="ZT2" s="210" t="s">
        <v>2103</v>
      </c>
      <c r="ZU2" s="210" t="s">
        <v>2103</v>
      </c>
      <c r="ZV2" s="210" t="s">
        <v>2192</v>
      </c>
      <c r="ZW2" s="210" t="s">
        <v>2193</v>
      </c>
      <c r="ZX2" s="210" t="s">
        <v>2024</v>
      </c>
      <c r="ZY2" s="210" t="s">
        <v>2025</v>
      </c>
      <c r="ZZ2" s="210" t="s">
        <v>2026</v>
      </c>
      <c r="AAA2" s="210" t="s">
        <v>2027</v>
      </c>
      <c r="AAB2" s="210" t="s">
        <v>2194</v>
      </c>
      <c r="AAC2" s="210" t="s">
        <v>2195</v>
      </c>
      <c r="AAD2" s="210" t="s">
        <v>2196</v>
      </c>
      <c r="AAE2" s="210" t="s">
        <v>2196</v>
      </c>
      <c r="AAF2" s="210" t="s">
        <v>2197</v>
      </c>
      <c r="AAG2" s="210" t="s">
        <v>2197</v>
      </c>
      <c r="AAH2" s="210" t="s">
        <v>2198</v>
      </c>
      <c r="AAI2" s="210" t="s">
        <v>2198</v>
      </c>
      <c r="AAJ2" s="210" t="s">
        <v>2199</v>
      </c>
      <c r="AAK2" s="210" t="s">
        <v>2200</v>
      </c>
      <c r="AAL2" s="210" t="s">
        <v>2201</v>
      </c>
      <c r="AAM2" s="210" t="s">
        <v>2202</v>
      </c>
      <c r="AAN2" s="210" t="s">
        <v>2203</v>
      </c>
      <c r="AAO2" s="210" t="s">
        <v>2204</v>
      </c>
      <c r="AAP2" s="210" t="s">
        <v>2050</v>
      </c>
      <c r="AAQ2" s="210" t="s">
        <v>2050</v>
      </c>
      <c r="AAR2" s="210" t="s">
        <v>2205</v>
      </c>
      <c r="AAS2" s="210" t="s">
        <v>2206</v>
      </c>
      <c r="AAT2" s="210" t="s">
        <v>2207</v>
      </c>
      <c r="AAU2" s="210" t="s">
        <v>2208</v>
      </c>
      <c r="AAV2" s="210" t="s">
        <v>2024</v>
      </c>
      <c r="AAW2" s="210" t="s">
        <v>2025</v>
      </c>
      <c r="AAX2" s="210" t="s">
        <v>2026</v>
      </c>
      <c r="AAY2" s="210" t="s">
        <v>2027</v>
      </c>
      <c r="AAZ2" s="210" t="s">
        <v>2209</v>
      </c>
      <c r="ABA2" s="210" t="s">
        <v>2210</v>
      </c>
      <c r="ABB2" s="210" t="s">
        <v>2211</v>
      </c>
      <c r="ABC2" s="210" t="s">
        <v>2209</v>
      </c>
      <c r="ABD2" s="210" t="s">
        <v>2210</v>
      </c>
      <c r="ABE2" s="210" t="s">
        <v>2211</v>
      </c>
      <c r="ABF2" s="210" t="s">
        <v>2209</v>
      </c>
      <c r="ABG2" s="210" t="s">
        <v>2210</v>
      </c>
      <c r="ABH2" s="210" t="s">
        <v>2211</v>
      </c>
      <c r="ABI2" s="210" t="s">
        <v>2209</v>
      </c>
      <c r="ABJ2" s="210" t="s">
        <v>2210</v>
      </c>
      <c r="ABK2" s="210" t="s">
        <v>2211</v>
      </c>
      <c r="ABL2" s="210" t="s">
        <v>2209</v>
      </c>
      <c r="ABM2" s="210" t="s">
        <v>2210</v>
      </c>
      <c r="ABN2" s="210" t="s">
        <v>2211</v>
      </c>
      <c r="ABO2" s="210" t="s">
        <v>2212</v>
      </c>
      <c r="ABP2" s="210" t="s">
        <v>2213</v>
      </c>
      <c r="ABQ2" s="210" t="s">
        <v>2214</v>
      </c>
      <c r="ABR2" s="210" t="s">
        <v>2215</v>
      </c>
      <c r="ABS2" s="210" t="s">
        <v>2216</v>
      </c>
      <c r="ABT2" s="210" t="s">
        <v>2217</v>
      </c>
      <c r="ABU2" s="210" t="s">
        <v>2218</v>
      </c>
      <c r="ABV2" s="210" t="s">
        <v>2219</v>
      </c>
      <c r="ABW2" s="210" t="s">
        <v>2220</v>
      </c>
      <c r="ABX2" s="210" t="s">
        <v>2221</v>
      </c>
      <c r="ABY2" s="210" t="s">
        <v>2222</v>
      </c>
      <c r="ABZ2" s="210" t="s">
        <v>2223</v>
      </c>
      <c r="ACA2" s="210" t="s">
        <v>2224</v>
      </c>
      <c r="ACB2" s="210" t="s">
        <v>2225</v>
      </c>
      <c r="ACC2" s="210" t="s">
        <v>2050</v>
      </c>
      <c r="ACD2" s="210" t="s">
        <v>2050</v>
      </c>
      <c r="ACE2" s="210" t="s">
        <v>2226</v>
      </c>
      <c r="ACF2" s="210" t="s">
        <v>2227</v>
      </c>
      <c r="ACG2" s="210" t="s">
        <v>2024</v>
      </c>
      <c r="ACH2" s="210" t="s">
        <v>2025</v>
      </c>
      <c r="ACI2" s="210" t="s">
        <v>2026</v>
      </c>
      <c r="ACJ2" s="210" t="s">
        <v>2027</v>
      </c>
      <c r="ACK2" s="210" t="s">
        <v>2228</v>
      </c>
      <c r="ACL2" s="210" t="s">
        <v>2156</v>
      </c>
      <c r="ACM2" s="210" t="s">
        <v>2229</v>
      </c>
      <c r="ACN2" s="210" t="s">
        <v>2230</v>
      </c>
      <c r="ACO2" s="210" t="s">
        <v>2231</v>
      </c>
      <c r="ACP2" s="210" t="s">
        <v>2232</v>
      </c>
      <c r="ACQ2" s="210" t="s">
        <v>2233</v>
      </c>
      <c r="ACR2" s="210" t="s">
        <v>2024</v>
      </c>
      <c r="ACS2" s="210" t="s">
        <v>2025</v>
      </c>
      <c r="ACT2" s="210" t="s">
        <v>2026</v>
      </c>
      <c r="ACU2" s="210" t="s">
        <v>2027</v>
      </c>
      <c r="ACV2" s="210" t="s">
        <v>2234</v>
      </c>
      <c r="ACW2" s="210" t="s">
        <v>2235</v>
      </c>
      <c r="ACX2" s="210" t="s">
        <v>2236</v>
      </c>
      <c r="ACY2" s="210" t="s">
        <v>2237</v>
      </c>
      <c r="ACZ2" s="210" t="s">
        <v>2238</v>
      </c>
      <c r="ADA2" s="210" t="s">
        <v>2239</v>
      </c>
      <c r="ADB2" s="210" t="s">
        <v>2219</v>
      </c>
      <c r="ADC2" s="210" t="s">
        <v>2219</v>
      </c>
      <c r="ADD2" s="210" t="s">
        <v>2240</v>
      </c>
      <c r="ADE2" s="210" t="s">
        <v>2241</v>
      </c>
      <c r="ADF2" s="210" t="s">
        <v>2024</v>
      </c>
      <c r="ADG2" s="210" t="s">
        <v>2025</v>
      </c>
      <c r="ADH2" s="210" t="s">
        <v>2026</v>
      </c>
      <c r="ADI2" s="210" t="s">
        <v>2027</v>
      </c>
      <c r="ADJ2" s="210" t="s">
        <v>2242</v>
      </c>
      <c r="ADK2" s="210" t="s">
        <v>2156</v>
      </c>
      <c r="ADL2" s="210" t="s">
        <v>2243</v>
      </c>
      <c r="ADM2" s="210" t="s">
        <v>2244</v>
      </c>
      <c r="ADN2" s="210" t="s">
        <v>2024</v>
      </c>
      <c r="ADO2" s="210" t="s">
        <v>2025</v>
      </c>
      <c r="ADP2" s="210" t="s">
        <v>2026</v>
      </c>
      <c r="ADQ2" s="210" t="s">
        <v>2027</v>
      </c>
      <c r="ADR2" s="210" t="s">
        <v>2245</v>
      </c>
      <c r="ADS2" s="210" t="s">
        <v>2246</v>
      </c>
      <c r="ADT2" s="210" t="s">
        <v>2247</v>
      </c>
      <c r="ADU2" s="210" t="s">
        <v>2245</v>
      </c>
      <c r="ADV2" s="210" t="s">
        <v>2246</v>
      </c>
      <c r="ADW2" s="210" t="s">
        <v>2247</v>
      </c>
      <c r="ADX2" s="210" t="s">
        <v>2245</v>
      </c>
      <c r="ADY2" s="210" t="s">
        <v>2246</v>
      </c>
      <c r="ADZ2" s="210" t="s">
        <v>2247</v>
      </c>
      <c r="AEA2" s="210" t="s">
        <v>2245</v>
      </c>
      <c r="AEB2" s="210" t="s">
        <v>2246</v>
      </c>
      <c r="AEC2" s="210" t="s">
        <v>2247</v>
      </c>
      <c r="AED2" s="210" t="s">
        <v>2245</v>
      </c>
      <c r="AEE2" s="210" t="s">
        <v>2246</v>
      </c>
      <c r="AEF2" s="210" t="s">
        <v>2247</v>
      </c>
      <c r="AEG2" s="210" t="s">
        <v>2248</v>
      </c>
      <c r="AEH2" s="210" t="s">
        <v>2249</v>
      </c>
      <c r="AEI2" s="210" t="s">
        <v>2024</v>
      </c>
      <c r="AEJ2" s="210" t="s">
        <v>2025</v>
      </c>
      <c r="AEK2" s="210" t="s">
        <v>2026</v>
      </c>
      <c r="AEL2" s="210" t="s">
        <v>2027</v>
      </c>
      <c r="AEM2" s="210" t="s">
        <v>2250</v>
      </c>
      <c r="AEN2" s="210" t="s">
        <v>1795</v>
      </c>
      <c r="AEO2" s="210" t="s">
        <v>2251</v>
      </c>
      <c r="AEP2" s="210" t="s">
        <v>2252</v>
      </c>
      <c r="AEQ2" s="210" t="s">
        <v>2253</v>
      </c>
      <c r="AER2" s="210" t="s">
        <v>2254</v>
      </c>
      <c r="AES2" s="210" t="s">
        <v>2255</v>
      </c>
      <c r="AET2" s="210" t="s">
        <v>2256</v>
      </c>
      <c r="AEU2" s="210" t="s">
        <v>2257</v>
      </c>
      <c r="AEV2" s="210" t="s">
        <v>2258</v>
      </c>
      <c r="AEW2" s="210" t="s">
        <v>2259</v>
      </c>
      <c r="AEX2" s="210" t="s">
        <v>2260</v>
      </c>
      <c r="AEY2" s="210" t="s">
        <v>2261</v>
      </c>
      <c r="AEZ2" s="210" t="s">
        <v>2050</v>
      </c>
      <c r="AFA2" s="210" t="s">
        <v>2050</v>
      </c>
      <c r="AFB2" s="210" t="s">
        <v>2113</v>
      </c>
      <c r="AFC2" s="210" t="s">
        <v>2262</v>
      </c>
      <c r="AFD2" s="210" t="s">
        <v>2263</v>
      </c>
      <c r="AFE2" s="210" t="s">
        <v>2024</v>
      </c>
      <c r="AFF2" s="210" t="s">
        <v>2025</v>
      </c>
      <c r="AFG2" s="210" t="s">
        <v>2026</v>
      </c>
      <c r="AFH2" s="210" t="s">
        <v>2027</v>
      </c>
      <c r="AFI2" s="210" t="s">
        <v>2040</v>
      </c>
      <c r="AFJ2" s="210" t="s">
        <v>2264</v>
      </c>
      <c r="AFK2" s="210" t="s">
        <v>2040</v>
      </c>
      <c r="AFL2" s="210" t="s">
        <v>2264</v>
      </c>
      <c r="AFM2" s="210" t="s">
        <v>2040</v>
      </c>
      <c r="AFN2" s="210" t="s">
        <v>2264</v>
      </c>
      <c r="AFO2" s="210" t="s">
        <v>2040</v>
      </c>
      <c r="AFP2" s="210" t="s">
        <v>2264</v>
      </c>
      <c r="AFQ2" s="210" t="s">
        <v>2040</v>
      </c>
      <c r="AFR2" s="210" t="s">
        <v>2264</v>
      </c>
      <c r="AFS2" s="210" t="s">
        <v>2050</v>
      </c>
      <c r="AFT2" s="210" t="s">
        <v>2040</v>
      </c>
      <c r="AFU2" s="210" t="s">
        <v>2264</v>
      </c>
      <c r="AFV2" s="210" t="s">
        <v>2265</v>
      </c>
      <c r="AFW2" s="210" t="s">
        <v>2266</v>
      </c>
      <c r="AFX2" s="210" t="s">
        <v>2267</v>
      </c>
      <c r="AFY2" s="210" t="s">
        <v>2268</v>
      </c>
      <c r="AFZ2" s="210" t="s">
        <v>2024</v>
      </c>
      <c r="AGA2" s="210" t="s">
        <v>2025</v>
      </c>
      <c r="AGB2" s="210" t="s">
        <v>2026</v>
      </c>
      <c r="AGC2" s="210" t="s">
        <v>2027</v>
      </c>
      <c r="AGD2" s="210" t="s">
        <v>2269</v>
      </c>
      <c r="AGE2" s="210" t="s">
        <v>2270</v>
      </c>
      <c r="AGF2" s="210" t="s">
        <v>2271</v>
      </c>
      <c r="AGG2" s="210" t="s">
        <v>2269</v>
      </c>
      <c r="AGH2" s="210" t="s">
        <v>2270</v>
      </c>
      <c r="AGI2" s="210" t="s">
        <v>2271</v>
      </c>
      <c r="AGJ2" s="210" t="s">
        <v>2269</v>
      </c>
      <c r="AGK2" s="210" t="s">
        <v>2270</v>
      </c>
      <c r="AGL2" s="210" t="s">
        <v>2271</v>
      </c>
      <c r="AGM2" s="210" t="s">
        <v>2269</v>
      </c>
      <c r="AGN2" s="210" t="s">
        <v>2270</v>
      </c>
      <c r="AGO2" s="210" t="s">
        <v>2271</v>
      </c>
      <c r="AGP2" s="210" t="s">
        <v>2272</v>
      </c>
      <c r="AGQ2" s="210" t="s">
        <v>2273</v>
      </c>
      <c r="AGR2" s="210" t="s">
        <v>2274</v>
      </c>
      <c r="AGS2" s="210" t="s">
        <v>2024</v>
      </c>
      <c r="AGT2" s="210" t="s">
        <v>2025</v>
      </c>
      <c r="AGU2" s="210" t="s">
        <v>2026</v>
      </c>
      <c r="AGV2" s="210" t="s">
        <v>2027</v>
      </c>
      <c r="AGW2" s="210" t="s">
        <v>2275</v>
      </c>
      <c r="AGX2" s="210" t="s">
        <v>2276</v>
      </c>
      <c r="AGY2" s="210" t="s">
        <v>2277</v>
      </c>
      <c r="AGZ2" s="210" t="s">
        <v>2278</v>
      </c>
      <c r="AHA2" s="210" t="s">
        <v>2279</v>
      </c>
      <c r="AHB2" s="210" t="s">
        <v>2280</v>
      </c>
      <c r="AHC2" s="210" t="s">
        <v>2281</v>
      </c>
      <c r="AHD2" s="210" t="s">
        <v>2282</v>
      </c>
      <c r="AHE2" s="210" t="s">
        <v>2283</v>
      </c>
      <c r="AHF2" s="210" t="s">
        <v>2284</v>
      </c>
      <c r="AHG2" s="210" t="s">
        <v>1913</v>
      </c>
      <c r="AHH2" s="210" t="s">
        <v>2285</v>
      </c>
      <c r="AHI2" s="210" t="s">
        <v>2286</v>
      </c>
      <c r="AHJ2" s="210" t="s">
        <v>2287</v>
      </c>
      <c r="AHK2" s="210" t="s">
        <v>1917</v>
      </c>
      <c r="AHL2" s="210" t="s">
        <v>2285</v>
      </c>
      <c r="AHM2" s="210" t="s">
        <v>2286</v>
      </c>
      <c r="AHN2" s="210" t="s">
        <v>2287</v>
      </c>
      <c r="AHO2" s="210" t="s">
        <v>1921</v>
      </c>
      <c r="AHP2" s="210" t="s">
        <v>2285</v>
      </c>
      <c r="AHQ2" s="210" t="s">
        <v>2286</v>
      </c>
      <c r="AHR2" s="210" t="s">
        <v>2287</v>
      </c>
      <c r="AHS2" s="210" t="s">
        <v>1925</v>
      </c>
      <c r="AHT2" s="210" t="s">
        <v>2285</v>
      </c>
      <c r="AHU2" s="210" t="s">
        <v>2286</v>
      </c>
      <c r="AHV2" s="210" t="s">
        <v>2287</v>
      </c>
      <c r="AHW2" s="210" t="s">
        <v>1929</v>
      </c>
      <c r="AHX2" s="210" t="s">
        <v>2285</v>
      </c>
      <c r="AHY2" s="210" t="s">
        <v>2286</v>
      </c>
      <c r="AHZ2" s="210" t="s">
        <v>2287</v>
      </c>
      <c r="AIA2" s="210" t="s">
        <v>1933</v>
      </c>
      <c r="AIB2" s="210" t="s">
        <v>2285</v>
      </c>
      <c r="AIC2" s="210" t="s">
        <v>2286</v>
      </c>
      <c r="AID2" s="210" t="s">
        <v>2287</v>
      </c>
      <c r="AIE2" s="210" t="s">
        <v>1937</v>
      </c>
      <c r="AIF2" s="210" t="s">
        <v>2285</v>
      </c>
      <c r="AIG2" s="210" t="s">
        <v>2286</v>
      </c>
      <c r="AIH2" s="210" t="s">
        <v>2287</v>
      </c>
      <c r="AII2" s="210" t="s">
        <v>1941</v>
      </c>
      <c r="AIJ2" s="210" t="s">
        <v>2285</v>
      </c>
      <c r="AIK2" s="210" t="s">
        <v>2286</v>
      </c>
      <c r="AIL2" s="210" t="s">
        <v>2287</v>
      </c>
      <c r="AIM2" s="210" t="s">
        <v>1945</v>
      </c>
      <c r="AIN2" s="210" t="s">
        <v>2285</v>
      </c>
      <c r="AIO2" s="210" t="s">
        <v>2286</v>
      </c>
      <c r="AIP2" s="210" t="s">
        <v>2287</v>
      </c>
      <c r="AIQ2" s="210" t="s">
        <v>1949</v>
      </c>
      <c r="AIR2" s="210" t="s">
        <v>2285</v>
      </c>
      <c r="AIS2" s="210" t="s">
        <v>2286</v>
      </c>
      <c r="AIT2" s="210" t="s">
        <v>2287</v>
      </c>
      <c r="AIU2" s="210" t="s">
        <v>1953</v>
      </c>
      <c r="AIV2" s="210" t="s">
        <v>2285</v>
      </c>
      <c r="AIW2" s="210" t="s">
        <v>2286</v>
      </c>
      <c r="AIX2" s="210" t="s">
        <v>2287</v>
      </c>
      <c r="AIY2" s="210" t="s">
        <v>1957</v>
      </c>
      <c r="AIZ2" s="210" t="s">
        <v>2285</v>
      </c>
      <c r="AJA2" s="210" t="s">
        <v>2286</v>
      </c>
      <c r="AJB2" s="210" t="s">
        <v>2287</v>
      </c>
      <c r="AJC2" s="210" t="s">
        <v>1961</v>
      </c>
      <c r="AJD2" s="210" t="s">
        <v>2285</v>
      </c>
      <c r="AJE2" s="210" t="s">
        <v>2286</v>
      </c>
      <c r="AJF2" s="210" t="s">
        <v>2287</v>
      </c>
      <c r="AJG2" s="210" t="s">
        <v>1965</v>
      </c>
      <c r="AJH2" s="210" t="s">
        <v>2285</v>
      </c>
      <c r="AJI2" s="210" t="s">
        <v>2286</v>
      </c>
      <c r="AJJ2" s="210" t="s">
        <v>2287</v>
      </c>
      <c r="AJK2" s="210" t="s">
        <v>1969</v>
      </c>
      <c r="AJL2" s="210" t="s">
        <v>2285</v>
      </c>
      <c r="AJM2" s="210" t="s">
        <v>2286</v>
      </c>
      <c r="AJN2" s="210" t="s">
        <v>2287</v>
      </c>
      <c r="AJO2" s="210" t="s">
        <v>1973</v>
      </c>
      <c r="AJP2" s="210" t="s">
        <v>2285</v>
      </c>
      <c r="AJQ2" s="210" t="s">
        <v>2286</v>
      </c>
      <c r="AJR2" s="210" t="s">
        <v>2287</v>
      </c>
      <c r="AJS2" s="210" t="s">
        <v>1977</v>
      </c>
      <c r="AJT2" s="210" t="s">
        <v>2285</v>
      </c>
      <c r="AJU2" s="210" t="s">
        <v>2286</v>
      </c>
      <c r="AJV2" s="210" t="s">
        <v>2287</v>
      </c>
      <c r="AJW2" s="210" t="s">
        <v>1981</v>
      </c>
      <c r="AJX2" s="210" t="s">
        <v>2285</v>
      </c>
      <c r="AJY2" s="210" t="s">
        <v>2286</v>
      </c>
      <c r="AJZ2" s="210" t="s">
        <v>2287</v>
      </c>
      <c r="AKA2" s="210" t="s">
        <v>1985</v>
      </c>
      <c r="AKB2" s="210" t="s">
        <v>2285</v>
      </c>
      <c r="AKC2" s="210" t="s">
        <v>2286</v>
      </c>
      <c r="AKD2" s="210" t="s">
        <v>2287</v>
      </c>
      <c r="AKE2" s="210" t="s">
        <v>1989</v>
      </c>
      <c r="AKF2" s="210" t="s">
        <v>2285</v>
      </c>
      <c r="AKG2" s="210" t="s">
        <v>2286</v>
      </c>
      <c r="AKH2" s="210" t="s">
        <v>2287</v>
      </c>
      <c r="AKI2" s="210" t="s">
        <v>1993</v>
      </c>
      <c r="AKJ2" s="210" t="s">
        <v>2285</v>
      </c>
      <c r="AKK2" s="210" t="s">
        <v>2286</v>
      </c>
      <c r="AKL2" s="210" t="s">
        <v>2287</v>
      </c>
      <c r="AKM2" s="210" t="s">
        <v>2288</v>
      </c>
      <c r="AKN2" s="210" t="s">
        <v>2289</v>
      </c>
      <c r="AKO2" s="210" t="s">
        <v>2024</v>
      </c>
      <c r="AKP2" s="210" t="s">
        <v>2025</v>
      </c>
      <c r="AKQ2" s="210" t="s">
        <v>2026</v>
      </c>
      <c r="AKR2" s="210" t="s">
        <v>2027</v>
      </c>
      <c r="AKS2" s="210" t="s">
        <v>2290</v>
      </c>
      <c r="AKT2" s="210" t="s">
        <v>2040</v>
      </c>
      <c r="AKU2" s="210" t="s">
        <v>2156</v>
      </c>
      <c r="AKV2" s="210" t="s">
        <v>2040</v>
      </c>
      <c r="AKW2" s="210" t="s">
        <v>2156</v>
      </c>
      <c r="AKX2" s="210" t="s">
        <v>2040</v>
      </c>
      <c r="AKY2" s="210" t="s">
        <v>2156</v>
      </c>
      <c r="AKZ2" s="210" t="s">
        <v>2040</v>
      </c>
      <c r="ALA2" s="210" t="s">
        <v>2156</v>
      </c>
      <c r="ALB2" s="210" t="s">
        <v>2040</v>
      </c>
      <c r="ALC2" s="210" t="s">
        <v>2156</v>
      </c>
      <c r="ALD2" s="210" t="s">
        <v>2040</v>
      </c>
      <c r="ALE2" s="210" t="s">
        <v>2156</v>
      </c>
      <c r="ALF2" s="210" t="s">
        <v>2040</v>
      </c>
      <c r="ALG2" s="210" t="s">
        <v>2156</v>
      </c>
      <c r="ALH2" s="210" t="s">
        <v>2040</v>
      </c>
      <c r="ALI2" s="210" t="s">
        <v>2156</v>
      </c>
      <c r="ALJ2" s="210" t="s">
        <v>2040</v>
      </c>
      <c r="ALK2" s="210" t="s">
        <v>2156</v>
      </c>
      <c r="ALL2" s="210" t="s">
        <v>2040</v>
      </c>
      <c r="ALM2" s="210" t="s">
        <v>2156</v>
      </c>
      <c r="ALN2" s="210" t="s">
        <v>2040</v>
      </c>
      <c r="ALO2" s="210" t="s">
        <v>2156</v>
      </c>
      <c r="ALP2" s="210" t="s">
        <v>2040</v>
      </c>
      <c r="ALQ2" s="210" t="s">
        <v>2156</v>
      </c>
      <c r="ALR2" s="210" t="s">
        <v>2040</v>
      </c>
      <c r="ALS2" s="210" t="s">
        <v>2156</v>
      </c>
      <c r="ALT2" s="210" t="s">
        <v>2040</v>
      </c>
      <c r="ALU2" s="210" t="s">
        <v>2156</v>
      </c>
      <c r="ALV2" s="210" t="s">
        <v>2291</v>
      </c>
      <c r="ALW2" s="210" t="s">
        <v>2292</v>
      </c>
      <c r="ALX2" s="210" t="s">
        <v>2293</v>
      </c>
      <c r="ALY2" s="210" t="s">
        <v>2294</v>
      </c>
      <c r="ALZ2" s="210" t="s">
        <v>2295</v>
      </c>
      <c r="AMA2" s="210" t="s">
        <v>2296</v>
      </c>
      <c r="AMB2" s="210" t="s">
        <v>2050</v>
      </c>
      <c r="AMC2" s="210" t="s">
        <v>2050</v>
      </c>
      <c r="AMD2" s="210" t="s">
        <v>2297</v>
      </c>
      <c r="AME2" s="210" t="s">
        <v>2298</v>
      </c>
      <c r="AMF2" s="210" t="s">
        <v>2299</v>
      </c>
      <c r="AMG2" s="210" t="s">
        <v>2300</v>
      </c>
      <c r="AMH2" s="210" t="s">
        <v>2301</v>
      </c>
      <c r="AMI2" s="210" t="s">
        <v>2302</v>
      </c>
      <c r="AMJ2" s="210" t="s">
        <v>2303</v>
      </c>
      <c r="AMK2" s="210" t="s">
        <v>2304</v>
      </c>
      <c r="AML2" s="210" t="s">
        <v>2305</v>
      </c>
      <c r="AMM2" s="210" t="s">
        <v>2306</v>
      </c>
      <c r="AMN2" s="210" t="s">
        <v>2307</v>
      </c>
      <c r="AMO2" s="210" t="s">
        <v>2308</v>
      </c>
      <c r="AMP2" s="210" t="s">
        <v>2309</v>
      </c>
      <c r="AMQ2" s="210" t="s">
        <v>2310</v>
      </c>
      <c r="AMR2" s="210" t="s">
        <v>2311</v>
      </c>
      <c r="AMS2" s="210" t="s">
        <v>2312</v>
      </c>
      <c r="AMT2" s="210" t="s">
        <v>2313</v>
      </c>
      <c r="AMU2" s="210" t="s">
        <v>2314</v>
      </c>
      <c r="AMV2" s="210" t="s">
        <v>2315</v>
      </c>
      <c r="AMW2" s="210" t="s">
        <v>2316</v>
      </c>
      <c r="AMX2" s="210" t="s">
        <v>2317</v>
      </c>
      <c r="AMY2" s="210" t="s">
        <v>2050</v>
      </c>
      <c r="AMZ2" s="210" t="s">
        <v>2050</v>
      </c>
      <c r="ANA2" s="210" t="s">
        <v>2318</v>
      </c>
      <c r="ANB2" s="210" t="s">
        <v>2319</v>
      </c>
      <c r="ANC2" s="210" t="s">
        <v>2024</v>
      </c>
      <c r="AND2" s="210" t="s">
        <v>2025</v>
      </c>
      <c r="ANE2" s="210" t="s">
        <v>2026</v>
      </c>
      <c r="ANF2" s="210" t="s">
        <v>2027</v>
      </c>
      <c r="ANG2" s="210" t="s">
        <v>2320</v>
      </c>
      <c r="ANH2" s="210" t="s">
        <v>2321</v>
      </c>
      <c r="ANI2" s="210" t="s">
        <v>2322</v>
      </c>
      <c r="ANJ2" s="210" t="s">
        <v>2323</v>
      </c>
      <c r="ANK2" s="210" t="s">
        <v>2324</v>
      </c>
      <c r="ANL2" s="210" t="s">
        <v>2325</v>
      </c>
      <c r="ANM2" s="210" t="s">
        <v>2024</v>
      </c>
      <c r="ANN2" s="210" t="s">
        <v>2025</v>
      </c>
      <c r="ANO2" s="210" t="s">
        <v>2026</v>
      </c>
      <c r="ANP2" s="210" t="s">
        <v>2027</v>
      </c>
      <c r="ANQ2" s="210" t="s">
        <v>2326</v>
      </c>
      <c r="ANR2" s="210" t="s">
        <v>2327</v>
      </c>
      <c r="ANS2" s="210" t="s">
        <v>2328</v>
      </c>
      <c r="ANT2" s="210" t="s">
        <v>2329</v>
      </c>
      <c r="ANU2" s="210" t="s">
        <v>2330</v>
      </c>
      <c r="ANV2" s="210" t="s">
        <v>2024</v>
      </c>
      <c r="ANW2" s="210" t="s">
        <v>2025</v>
      </c>
      <c r="ANX2" s="210" t="s">
        <v>2026</v>
      </c>
      <c r="ANY2" s="210" t="s">
        <v>2027</v>
      </c>
      <c r="ANZ2" s="210" t="s">
        <v>2331</v>
      </c>
      <c r="AOA2" s="210" t="s">
        <v>2332</v>
      </c>
      <c r="AOB2" s="210" t="s">
        <v>2333</v>
      </c>
      <c r="AOC2" s="210" t="s">
        <v>2334</v>
      </c>
      <c r="AOD2" s="210" t="s">
        <v>2331</v>
      </c>
      <c r="AOE2" s="210" t="s">
        <v>2332</v>
      </c>
      <c r="AOF2" s="210" t="s">
        <v>2333</v>
      </c>
      <c r="AOG2" s="210" t="s">
        <v>2334</v>
      </c>
      <c r="AOH2" s="210" t="s">
        <v>2331</v>
      </c>
      <c r="AOI2" s="210" t="s">
        <v>2332</v>
      </c>
      <c r="AOJ2" s="210" t="s">
        <v>2333</v>
      </c>
      <c r="AOK2" s="210" t="s">
        <v>2334</v>
      </c>
      <c r="AOL2" s="210" t="s">
        <v>2331</v>
      </c>
      <c r="AOM2" s="210" t="s">
        <v>2332</v>
      </c>
      <c r="AON2" s="210" t="s">
        <v>2333</v>
      </c>
      <c r="AOO2" s="210" t="s">
        <v>2334</v>
      </c>
      <c r="AOP2" s="210" t="s">
        <v>2331</v>
      </c>
      <c r="AOQ2" s="210" t="s">
        <v>2332</v>
      </c>
      <c r="AOR2" s="210" t="s">
        <v>2333</v>
      </c>
      <c r="AOS2" s="210" t="s">
        <v>2334</v>
      </c>
      <c r="AOT2" s="210" t="s">
        <v>2331</v>
      </c>
      <c r="AOU2" s="210" t="s">
        <v>2332</v>
      </c>
      <c r="AOV2" s="210" t="s">
        <v>2333</v>
      </c>
      <c r="AOW2" s="210" t="s">
        <v>2334</v>
      </c>
      <c r="AOX2" s="210" t="s">
        <v>2331</v>
      </c>
      <c r="AOY2" s="210" t="s">
        <v>2332</v>
      </c>
      <c r="AOZ2" s="210" t="s">
        <v>2333</v>
      </c>
      <c r="APA2" s="210" t="s">
        <v>2334</v>
      </c>
      <c r="APB2" s="210" t="s">
        <v>2331</v>
      </c>
      <c r="APC2" s="210" t="s">
        <v>2332</v>
      </c>
      <c r="APD2" s="210" t="s">
        <v>2333</v>
      </c>
      <c r="APE2" s="210" t="s">
        <v>2334</v>
      </c>
      <c r="APF2" s="210" t="s">
        <v>2331</v>
      </c>
      <c r="APG2" s="210" t="s">
        <v>2332</v>
      </c>
      <c r="APH2" s="210" t="s">
        <v>2333</v>
      </c>
      <c r="API2" s="210" t="s">
        <v>2334</v>
      </c>
      <c r="APJ2" s="210" t="s">
        <v>2331</v>
      </c>
      <c r="APK2" s="210" t="s">
        <v>2332</v>
      </c>
      <c r="APL2" s="210" t="s">
        <v>2333</v>
      </c>
      <c r="APM2" s="210" t="s">
        <v>2334</v>
      </c>
      <c r="APN2" s="210" t="s">
        <v>2331</v>
      </c>
      <c r="APO2" s="210" t="s">
        <v>2332</v>
      </c>
      <c r="APP2" s="210" t="s">
        <v>2333</v>
      </c>
      <c r="APQ2" s="210" t="s">
        <v>2334</v>
      </c>
      <c r="APR2" s="210" t="s">
        <v>2331</v>
      </c>
      <c r="APS2" s="210" t="s">
        <v>2332</v>
      </c>
      <c r="APT2" s="210" t="s">
        <v>2333</v>
      </c>
      <c r="APU2" s="210" t="s">
        <v>2334</v>
      </c>
      <c r="APV2" s="210" t="s">
        <v>2050</v>
      </c>
      <c r="APW2" s="210" t="s">
        <v>2331</v>
      </c>
      <c r="APX2" s="210" t="s">
        <v>2332</v>
      </c>
      <c r="APY2" s="210" t="s">
        <v>2333</v>
      </c>
      <c r="APZ2" s="210" t="s">
        <v>2334</v>
      </c>
      <c r="AQA2" s="210" t="s">
        <v>2335</v>
      </c>
      <c r="AQB2" s="210" t="s">
        <v>2336</v>
      </c>
      <c r="AQC2" s="210" t="s">
        <v>2024</v>
      </c>
      <c r="AQD2" s="210" t="s">
        <v>2025</v>
      </c>
      <c r="AQE2" s="210" t="s">
        <v>2026</v>
      </c>
      <c r="AQF2" s="210" t="s">
        <v>2027</v>
      </c>
      <c r="AQG2" s="210" t="s">
        <v>2337</v>
      </c>
      <c r="AQH2" s="210" t="s">
        <v>2213</v>
      </c>
      <c r="AQI2" s="210" t="s">
        <v>2338</v>
      </c>
      <c r="AQJ2" s="210" t="s">
        <v>2339</v>
      </c>
      <c r="AQK2" s="210" t="s">
        <v>2340</v>
      </c>
      <c r="AQL2" s="210" t="s">
        <v>2341</v>
      </c>
      <c r="AQM2" s="210" t="s">
        <v>2342</v>
      </c>
      <c r="AQN2" s="210" t="s">
        <v>2050</v>
      </c>
      <c r="AQO2" s="210" t="s">
        <v>2050</v>
      </c>
      <c r="AQP2" s="210" t="s">
        <v>2343</v>
      </c>
      <c r="AQQ2" s="210" t="s">
        <v>2344</v>
      </c>
      <c r="AQR2" s="210" t="s">
        <v>2024</v>
      </c>
      <c r="AQS2" s="210" t="s">
        <v>2025</v>
      </c>
      <c r="AQT2" s="210" t="s">
        <v>2026</v>
      </c>
      <c r="AQU2" s="210" t="s">
        <v>2027</v>
      </c>
      <c r="AQV2" s="210" t="s">
        <v>2345</v>
      </c>
      <c r="AQW2" s="210" t="s">
        <v>2346</v>
      </c>
      <c r="AQX2" s="210" t="s">
        <v>2113</v>
      </c>
      <c r="AQY2" s="210" t="s">
        <v>2347</v>
      </c>
      <c r="AQZ2" s="210" t="s">
        <v>2347</v>
      </c>
      <c r="ARA2" s="210" t="s">
        <v>2348</v>
      </c>
      <c r="ARB2" s="210" t="s">
        <v>2349</v>
      </c>
      <c r="ARC2" s="210" t="s">
        <v>2350</v>
      </c>
      <c r="ARD2" s="210" t="s">
        <v>2351</v>
      </c>
      <c r="ARE2" s="210" t="s">
        <v>2050</v>
      </c>
      <c r="ARF2" s="210" t="s">
        <v>2050</v>
      </c>
      <c r="ARG2" s="210" t="s">
        <v>2352</v>
      </c>
      <c r="ARH2" s="210" t="s">
        <v>2353</v>
      </c>
      <c r="ARI2" s="210" t="s">
        <v>2354</v>
      </c>
      <c r="ARJ2" s="210" t="s">
        <v>2040</v>
      </c>
      <c r="ARK2" s="210" t="s">
        <v>2355</v>
      </c>
      <c r="ARL2" s="210" t="s">
        <v>2356</v>
      </c>
      <c r="ARM2" s="210" t="s">
        <v>2040</v>
      </c>
      <c r="ARN2" s="210" t="s">
        <v>2355</v>
      </c>
      <c r="ARO2" s="210" t="s">
        <v>2356</v>
      </c>
      <c r="ARP2" s="210" t="s">
        <v>2050</v>
      </c>
      <c r="ARQ2" s="210" t="s">
        <v>2357</v>
      </c>
      <c r="ARR2" s="210" t="s">
        <v>2113</v>
      </c>
      <c r="ARS2" s="210" t="s">
        <v>2358</v>
      </c>
      <c r="ART2" s="210" t="s">
        <v>2359</v>
      </c>
      <c r="ARU2" s="210" t="s">
        <v>2360</v>
      </c>
      <c r="ARV2" s="210" t="s">
        <v>2361</v>
      </c>
      <c r="ARW2" s="210" t="s">
        <v>2362</v>
      </c>
      <c r="ARX2" s="210" t="s">
        <v>2363</v>
      </c>
      <c r="ARY2" s="210" t="s">
        <v>2364</v>
      </c>
      <c r="ARZ2" s="210" t="s">
        <v>2365</v>
      </c>
      <c r="ASA2" s="210" t="s">
        <v>2366</v>
      </c>
      <c r="ASB2" s="210" t="s">
        <v>2050</v>
      </c>
      <c r="ASC2" s="210" t="s">
        <v>2050</v>
      </c>
      <c r="ASD2" s="210" t="s">
        <v>2367</v>
      </c>
      <c r="ASE2" s="210" t="s">
        <v>2368</v>
      </c>
      <c r="ASF2" s="210" t="s">
        <v>2024</v>
      </c>
      <c r="ASG2" s="210" t="s">
        <v>2025</v>
      </c>
      <c r="ASH2" s="210" t="s">
        <v>2026</v>
      </c>
      <c r="ASI2" s="210" t="s">
        <v>2027</v>
      </c>
      <c r="ASJ2" s="210" t="s">
        <v>2369</v>
      </c>
      <c r="ASK2" s="210" t="s">
        <v>2370</v>
      </c>
      <c r="ASL2" s="210" t="s">
        <v>2258</v>
      </c>
      <c r="ASM2" s="210" t="s">
        <v>2371</v>
      </c>
      <c r="ASN2" s="210" t="s">
        <v>2372</v>
      </c>
      <c r="ASO2" s="210" t="s">
        <v>2373</v>
      </c>
      <c r="ASP2" s="210" t="s">
        <v>2374</v>
      </c>
      <c r="ASQ2" s="210" t="s">
        <v>2219</v>
      </c>
      <c r="ASR2" s="210" t="s">
        <v>2219</v>
      </c>
      <c r="ASS2" s="211" t="s">
        <v>2375</v>
      </c>
      <c r="AST2" s="210" t="s">
        <v>2376</v>
      </c>
      <c r="ASU2" s="210" t="s">
        <v>2377</v>
      </c>
      <c r="ASV2" s="210" t="s">
        <v>2378</v>
      </c>
      <c r="ASW2" s="210" t="s">
        <v>2379</v>
      </c>
      <c r="ASX2" s="210" t="s">
        <v>2380</v>
      </c>
      <c r="ASY2" s="210" t="s">
        <v>2381</v>
      </c>
      <c r="ASZ2" s="210" t="s">
        <v>2382</v>
      </c>
      <c r="ATA2" s="210" t="s">
        <v>2219</v>
      </c>
      <c r="ATB2" s="210" t="s">
        <v>2219</v>
      </c>
      <c r="ATC2" s="210" t="s">
        <v>2383</v>
      </c>
      <c r="ATD2" s="210" t="s">
        <v>2384</v>
      </c>
      <c r="ATE2" s="210" t="s">
        <v>2385</v>
      </c>
      <c r="ATF2" s="210" t="s">
        <v>2024</v>
      </c>
      <c r="ATG2" s="210" t="s">
        <v>2025</v>
      </c>
      <c r="ATH2" s="210" t="s">
        <v>2026</v>
      </c>
      <c r="ATI2" s="210" t="s">
        <v>2027</v>
      </c>
      <c r="ATJ2" s="210" t="s">
        <v>2386</v>
      </c>
      <c r="ATK2" s="210" t="s">
        <v>2387</v>
      </c>
      <c r="ATL2" s="210" t="s">
        <v>2388</v>
      </c>
      <c r="ATM2" s="210" t="s">
        <v>2389</v>
      </c>
      <c r="ATN2" s="210" t="s">
        <v>2387</v>
      </c>
      <c r="ATO2" s="210" t="s">
        <v>2388</v>
      </c>
      <c r="ATP2" s="210" t="s">
        <v>2389</v>
      </c>
      <c r="ATQ2" s="210" t="s">
        <v>2387</v>
      </c>
      <c r="ATR2" s="210" t="s">
        <v>2388</v>
      </c>
      <c r="ATS2" s="210" t="s">
        <v>2389</v>
      </c>
      <c r="ATT2" s="210" t="s">
        <v>2387</v>
      </c>
      <c r="ATU2" s="210" t="s">
        <v>2388</v>
      </c>
      <c r="ATV2" s="210" t="s">
        <v>2389</v>
      </c>
      <c r="ATW2" s="210" t="s">
        <v>2387</v>
      </c>
      <c r="ATX2" s="210" t="s">
        <v>2388</v>
      </c>
      <c r="ATY2" s="210" t="s">
        <v>2389</v>
      </c>
      <c r="ATZ2" s="210" t="s">
        <v>2387</v>
      </c>
      <c r="AUA2" s="210" t="s">
        <v>2388</v>
      </c>
      <c r="AUB2" s="210" t="s">
        <v>2389</v>
      </c>
      <c r="AUC2" s="210" t="s">
        <v>2387</v>
      </c>
      <c r="AUD2" s="210" t="s">
        <v>2388</v>
      </c>
      <c r="AUE2" s="210" t="s">
        <v>2389</v>
      </c>
      <c r="AUF2" s="210" t="s">
        <v>2387</v>
      </c>
      <c r="AUG2" s="210" t="s">
        <v>2388</v>
      </c>
      <c r="AUH2" s="210" t="s">
        <v>2389</v>
      </c>
      <c r="AUI2" s="210" t="s">
        <v>2387</v>
      </c>
      <c r="AUJ2" s="210" t="s">
        <v>2388</v>
      </c>
      <c r="AUK2" s="210" t="s">
        <v>2389</v>
      </c>
      <c r="AUL2" s="210" t="s">
        <v>2387</v>
      </c>
      <c r="AUM2" s="210" t="s">
        <v>2388</v>
      </c>
      <c r="AUN2" s="210" t="s">
        <v>2389</v>
      </c>
      <c r="AUO2" s="210" t="s">
        <v>2387</v>
      </c>
      <c r="AUP2" s="210" t="s">
        <v>2388</v>
      </c>
      <c r="AUQ2" s="210" t="s">
        <v>2389</v>
      </c>
      <c r="AUR2" s="210" t="s">
        <v>2387</v>
      </c>
      <c r="AUS2" s="210" t="s">
        <v>2388</v>
      </c>
      <c r="AUT2" s="210" t="s">
        <v>2389</v>
      </c>
      <c r="AUU2" s="210" t="s">
        <v>2387</v>
      </c>
      <c r="AUV2" s="210" t="s">
        <v>2388</v>
      </c>
      <c r="AUW2" s="210" t="s">
        <v>2389</v>
      </c>
      <c r="AUX2" s="210" t="s">
        <v>2387</v>
      </c>
      <c r="AUY2" s="210" t="s">
        <v>2388</v>
      </c>
      <c r="AUZ2" s="210" t="s">
        <v>2389</v>
      </c>
      <c r="AVA2" s="210" t="s">
        <v>2387</v>
      </c>
      <c r="AVB2" s="210" t="s">
        <v>2388</v>
      </c>
      <c r="AVC2" s="210" t="s">
        <v>2389</v>
      </c>
      <c r="AVD2" s="210" t="s">
        <v>2387</v>
      </c>
      <c r="AVE2" s="210" t="s">
        <v>2388</v>
      </c>
      <c r="AVF2" s="210" t="s">
        <v>2389</v>
      </c>
      <c r="AVG2" s="210" t="s">
        <v>2387</v>
      </c>
      <c r="AVH2" s="210" t="s">
        <v>2388</v>
      </c>
      <c r="AVI2" s="210" t="s">
        <v>2389</v>
      </c>
      <c r="AVJ2" s="210" t="s">
        <v>2387</v>
      </c>
      <c r="AVK2" s="210" t="s">
        <v>2388</v>
      </c>
      <c r="AVL2" s="210" t="s">
        <v>2389</v>
      </c>
      <c r="AVM2" s="210" t="s">
        <v>2387</v>
      </c>
      <c r="AVN2" s="210" t="s">
        <v>2388</v>
      </c>
      <c r="AVO2" s="210" t="s">
        <v>2389</v>
      </c>
      <c r="AVP2" s="210" t="s">
        <v>2387</v>
      </c>
      <c r="AVQ2" s="210" t="s">
        <v>2388</v>
      </c>
      <c r="AVR2" s="210" t="s">
        <v>2389</v>
      </c>
      <c r="AVS2" s="210" t="s">
        <v>2050</v>
      </c>
      <c r="AVT2" s="210" t="s">
        <v>2387</v>
      </c>
      <c r="AVU2" s="210" t="s">
        <v>2388</v>
      </c>
      <c r="AVV2" s="210" t="s">
        <v>2389</v>
      </c>
      <c r="AVW2" s="210" t="s">
        <v>2390</v>
      </c>
      <c r="AVX2" s="210" t="s">
        <v>2391</v>
      </c>
      <c r="AVY2" s="210" t="s">
        <v>2156</v>
      </c>
      <c r="AVZ2" s="210" t="s">
        <v>2392</v>
      </c>
      <c r="AWA2" s="210" t="s">
        <v>2393</v>
      </c>
      <c r="AWB2" s="210" t="s">
        <v>2394</v>
      </c>
      <c r="AWC2" s="210" t="s">
        <v>2395</v>
      </c>
      <c r="AWD2" s="210" t="s">
        <v>2024</v>
      </c>
      <c r="AWE2" s="210" t="s">
        <v>2025</v>
      </c>
      <c r="AWF2" s="210" t="s">
        <v>2026</v>
      </c>
      <c r="AWG2" s="210" t="s">
        <v>2027</v>
      </c>
      <c r="AWH2" s="210" t="s">
        <v>2396</v>
      </c>
      <c r="AWI2" s="210" t="s">
        <v>2397</v>
      </c>
      <c r="AWJ2" s="210" t="s">
        <v>2396</v>
      </c>
      <c r="AWK2" s="210" t="s">
        <v>2397</v>
      </c>
      <c r="AWL2" s="210" t="s">
        <v>2396</v>
      </c>
      <c r="AWM2" s="210" t="s">
        <v>2397</v>
      </c>
      <c r="AWN2" s="210" t="s">
        <v>2396</v>
      </c>
      <c r="AWO2" s="210" t="s">
        <v>2397</v>
      </c>
      <c r="AWP2" s="210" t="s">
        <v>2396</v>
      </c>
      <c r="AWQ2" s="210" t="s">
        <v>2397</v>
      </c>
      <c r="AWR2" s="210" t="s">
        <v>2396</v>
      </c>
      <c r="AWS2" s="210" t="s">
        <v>2397</v>
      </c>
      <c r="AWT2" s="210" t="s">
        <v>2396</v>
      </c>
      <c r="AWU2" s="210" t="s">
        <v>2397</v>
      </c>
      <c r="AWV2" s="210" t="s">
        <v>2396</v>
      </c>
      <c r="AWW2" s="210" t="s">
        <v>2397</v>
      </c>
      <c r="AWX2" s="210" t="s">
        <v>2396</v>
      </c>
      <c r="AWY2" s="210" t="s">
        <v>2397</v>
      </c>
      <c r="AWZ2" s="210" t="s">
        <v>2396</v>
      </c>
      <c r="AXA2" s="210" t="s">
        <v>2397</v>
      </c>
      <c r="AXB2" s="210" t="s">
        <v>2396</v>
      </c>
      <c r="AXC2" s="210" t="s">
        <v>2397</v>
      </c>
      <c r="AXD2" s="210" t="s">
        <v>2396</v>
      </c>
      <c r="AXE2" s="210" t="s">
        <v>2397</v>
      </c>
      <c r="AXF2" s="210" t="s">
        <v>2398</v>
      </c>
      <c r="AXG2" s="210" t="s">
        <v>2399</v>
      </c>
      <c r="AXH2" s="210" t="s">
        <v>2400</v>
      </c>
      <c r="AXI2" s="210" t="s">
        <v>2401</v>
      </c>
      <c r="AXJ2" s="210" t="s">
        <v>2402</v>
      </c>
      <c r="AXK2" s="210" t="s">
        <v>2024</v>
      </c>
      <c r="AXL2" s="210" t="s">
        <v>2025</v>
      </c>
      <c r="AXM2" s="210" t="s">
        <v>2026</v>
      </c>
      <c r="AXN2" s="210" t="s">
        <v>2027</v>
      </c>
      <c r="AXO2" s="210" t="s">
        <v>2040</v>
      </c>
      <c r="AXP2" s="210" t="s">
        <v>2040</v>
      </c>
      <c r="AXQ2" s="210" t="s">
        <v>2040</v>
      </c>
      <c r="AXR2" s="210" t="s">
        <v>2040</v>
      </c>
      <c r="AXS2" s="210" t="s">
        <v>2040</v>
      </c>
      <c r="AXT2" s="210" t="s">
        <v>2040</v>
      </c>
      <c r="AXU2" s="210" t="s">
        <v>2040</v>
      </c>
      <c r="AXV2" s="210" t="s">
        <v>2040</v>
      </c>
      <c r="AXW2" s="210" t="s">
        <v>2040</v>
      </c>
      <c r="AXX2" s="210" t="s">
        <v>2040</v>
      </c>
      <c r="AXY2" s="210" t="s">
        <v>2403</v>
      </c>
      <c r="AXZ2" s="210" t="s">
        <v>2404</v>
      </c>
      <c r="AYA2" s="210" t="s">
        <v>2024</v>
      </c>
      <c r="AYB2" s="210" t="s">
        <v>2025</v>
      </c>
      <c r="AYC2" s="210" t="s">
        <v>2026</v>
      </c>
      <c r="AYD2" s="210" t="s">
        <v>2027</v>
      </c>
      <c r="AYE2" s="210" t="s">
        <v>2040</v>
      </c>
      <c r="AYF2" s="210" t="s">
        <v>2040</v>
      </c>
      <c r="AYG2" s="210" t="s">
        <v>2040</v>
      </c>
      <c r="AYH2" s="210" t="s">
        <v>2405</v>
      </c>
      <c r="AYI2" s="210" t="s">
        <v>2406</v>
      </c>
      <c r="AYJ2" s="210" t="s">
        <v>2024</v>
      </c>
      <c r="AYK2" s="210" t="s">
        <v>2025</v>
      </c>
      <c r="AYL2" s="210" t="s">
        <v>2026</v>
      </c>
      <c r="AYM2" s="210" t="s">
        <v>2027</v>
      </c>
      <c r="AYN2" s="210" t="s">
        <v>2407</v>
      </c>
      <c r="AYO2" s="210" t="s">
        <v>2408</v>
      </c>
      <c r="AYP2" s="210" t="s">
        <v>2409</v>
      </c>
      <c r="AYQ2" s="210" t="s">
        <v>2407</v>
      </c>
      <c r="AYR2" s="210" t="s">
        <v>2408</v>
      </c>
      <c r="AYS2" s="210" t="s">
        <v>2409</v>
      </c>
      <c r="AYT2" s="210" t="s">
        <v>2407</v>
      </c>
      <c r="AYU2" s="210" t="s">
        <v>2408</v>
      </c>
      <c r="AYV2" s="210" t="s">
        <v>2409</v>
      </c>
      <c r="AYW2" s="210" t="s">
        <v>2407</v>
      </c>
      <c r="AYX2" s="210" t="s">
        <v>2408</v>
      </c>
      <c r="AYY2" s="210" t="s">
        <v>2409</v>
      </c>
      <c r="AYZ2" s="210" t="s">
        <v>2407</v>
      </c>
      <c r="AZA2" s="210" t="s">
        <v>2408</v>
      </c>
      <c r="AZB2" s="210" t="s">
        <v>2409</v>
      </c>
      <c r="AZC2" s="210" t="s">
        <v>2407</v>
      </c>
      <c r="AZD2" s="210" t="s">
        <v>2408</v>
      </c>
      <c r="AZE2" s="210" t="s">
        <v>2409</v>
      </c>
      <c r="AZF2" s="210" t="s">
        <v>2407</v>
      </c>
      <c r="AZG2" s="210" t="s">
        <v>2408</v>
      </c>
      <c r="AZH2" s="210" t="s">
        <v>2409</v>
      </c>
      <c r="AZI2" s="210" t="s">
        <v>2050</v>
      </c>
      <c r="AZJ2" s="210" t="s">
        <v>2407</v>
      </c>
      <c r="AZK2" s="210" t="s">
        <v>2408</v>
      </c>
      <c r="AZL2" s="210" t="s">
        <v>2409</v>
      </c>
      <c r="AZM2" s="210" t="s">
        <v>2410</v>
      </c>
      <c r="AZN2" s="210" t="s">
        <v>2377</v>
      </c>
      <c r="AZO2" s="210" t="s">
        <v>2411</v>
      </c>
      <c r="AZP2" s="210" t="s">
        <v>2377</v>
      </c>
      <c r="AZQ2" s="210" t="s">
        <v>2113</v>
      </c>
      <c r="AZR2" s="210" t="s">
        <v>2412</v>
      </c>
      <c r="AZS2" s="210" t="s">
        <v>2413</v>
      </c>
      <c r="AZT2" s="210" t="s">
        <v>2024</v>
      </c>
      <c r="AZU2" s="210" t="s">
        <v>2025</v>
      </c>
      <c r="AZV2" s="210" t="s">
        <v>2026</v>
      </c>
      <c r="AZW2" s="210" t="s">
        <v>2027</v>
      </c>
      <c r="AZX2" s="210" t="s">
        <v>2414</v>
      </c>
      <c r="AZY2" s="210" t="s">
        <v>2415</v>
      </c>
      <c r="AZZ2" s="210" t="s">
        <v>2416</v>
      </c>
      <c r="BAA2" s="210" t="s">
        <v>2417</v>
      </c>
      <c r="BAB2" s="210" t="s">
        <v>2024</v>
      </c>
      <c r="BAC2" s="210" t="s">
        <v>2025</v>
      </c>
      <c r="BAD2" s="210" t="s">
        <v>2026</v>
      </c>
      <c r="BAE2" s="210" t="s">
        <v>2027</v>
      </c>
      <c r="BAF2" s="210" t="s">
        <v>2418</v>
      </c>
      <c r="BAG2" s="210" t="s">
        <v>2156</v>
      </c>
      <c r="BAH2" s="210" t="s">
        <v>2419</v>
      </c>
      <c r="BAI2" s="210" t="s">
        <v>2420</v>
      </c>
      <c r="BAJ2" s="210" t="s">
        <v>2024</v>
      </c>
      <c r="BAK2" s="210" t="s">
        <v>2025</v>
      </c>
      <c r="BAL2" s="210" t="s">
        <v>2026</v>
      </c>
      <c r="BAM2" s="210" t="s">
        <v>2027</v>
      </c>
      <c r="BAN2" s="210" t="s">
        <v>2421</v>
      </c>
      <c r="BAO2" s="210" t="s">
        <v>2156</v>
      </c>
      <c r="BAP2" s="210" t="s">
        <v>2422</v>
      </c>
      <c r="BAQ2" s="210" t="s">
        <v>2423</v>
      </c>
      <c r="BAR2" s="210" t="s">
        <v>2024</v>
      </c>
      <c r="BAS2" s="210" t="s">
        <v>2025</v>
      </c>
      <c r="BAT2" s="210" t="s">
        <v>2026</v>
      </c>
      <c r="BAU2" s="210" t="s">
        <v>2027</v>
      </c>
      <c r="BAV2" s="210" t="s">
        <v>2040</v>
      </c>
      <c r="BAW2" s="210" t="s">
        <v>2424</v>
      </c>
      <c r="BAX2" s="210" t="s">
        <v>2040</v>
      </c>
      <c r="BAY2" s="210" t="s">
        <v>2425</v>
      </c>
      <c r="BAZ2" s="210" t="s">
        <v>2040</v>
      </c>
      <c r="BBA2" s="210" t="s">
        <v>2426</v>
      </c>
      <c r="BBB2" s="210" t="s">
        <v>2040</v>
      </c>
      <c r="BBC2" s="210" t="s">
        <v>2427</v>
      </c>
      <c r="BBD2" s="210" t="s">
        <v>2428</v>
      </c>
      <c r="BBE2" s="210" t="s">
        <v>2429</v>
      </c>
      <c r="BBF2" s="210" t="s">
        <v>2024</v>
      </c>
      <c r="BBG2" s="210" t="s">
        <v>2025</v>
      </c>
      <c r="BBH2" s="210" t="s">
        <v>2026</v>
      </c>
      <c r="BBI2" s="210" t="s">
        <v>2027</v>
      </c>
      <c r="BBJ2" s="210" t="s">
        <v>2430</v>
      </c>
      <c r="BBK2" s="210" t="s">
        <v>2431</v>
      </c>
      <c r="BBL2" s="210" t="s">
        <v>2432</v>
      </c>
      <c r="BBM2" s="210" t="s">
        <v>2433</v>
      </c>
      <c r="BBN2" s="210" t="s">
        <v>2434</v>
      </c>
      <c r="BBO2" s="210" t="s">
        <v>2024</v>
      </c>
      <c r="BBP2" s="210" t="s">
        <v>2025</v>
      </c>
      <c r="BBQ2" s="210" t="s">
        <v>2026</v>
      </c>
      <c r="BBR2" s="210" t="s">
        <v>2027</v>
      </c>
      <c r="BBS2" s="210" t="s">
        <v>2435</v>
      </c>
      <c r="BBT2" s="210" t="s">
        <v>2436</v>
      </c>
      <c r="BBU2" s="210" t="s">
        <v>2437</v>
      </c>
      <c r="BBV2" s="210" t="s">
        <v>2436</v>
      </c>
      <c r="BBW2" s="210" t="s">
        <v>2437</v>
      </c>
      <c r="BBX2" s="210" t="s">
        <v>2436</v>
      </c>
      <c r="BBY2" s="210" t="s">
        <v>2437</v>
      </c>
      <c r="BBZ2" s="210" t="s">
        <v>2436</v>
      </c>
      <c r="BCA2" s="210" t="s">
        <v>2437</v>
      </c>
      <c r="BCB2" s="210" t="s">
        <v>2436</v>
      </c>
      <c r="BCC2" s="210" t="s">
        <v>2437</v>
      </c>
      <c r="BCD2" s="210" t="s">
        <v>2438</v>
      </c>
      <c r="BCE2" s="210" t="s">
        <v>2439</v>
      </c>
      <c r="BCF2" s="210" t="s">
        <v>2440</v>
      </c>
      <c r="BCG2" s="210" t="s">
        <v>2441</v>
      </c>
      <c r="BCH2" s="210" t="s">
        <v>2024</v>
      </c>
      <c r="BCI2" s="210" t="s">
        <v>2025</v>
      </c>
      <c r="BCJ2" s="210" t="s">
        <v>2026</v>
      </c>
      <c r="BCK2" s="210" t="s">
        <v>2027</v>
      </c>
      <c r="BCL2" s="210" t="s">
        <v>1260</v>
      </c>
      <c r="BCM2" s="210" t="s">
        <v>2442</v>
      </c>
      <c r="BCN2" s="210" t="s">
        <v>1262</v>
      </c>
      <c r="BCO2" s="210" t="s">
        <v>2442</v>
      </c>
      <c r="BCP2" s="210" t="s">
        <v>1264</v>
      </c>
      <c r="BCQ2" s="210" t="s">
        <v>2442</v>
      </c>
      <c r="BCR2" s="210" t="s">
        <v>1266</v>
      </c>
      <c r="BCS2" s="210" t="s">
        <v>2442</v>
      </c>
      <c r="BCT2" s="210" t="s">
        <v>1268</v>
      </c>
      <c r="BCU2" s="210" t="s">
        <v>2442</v>
      </c>
      <c r="BCV2" s="210" t="s">
        <v>2050</v>
      </c>
      <c r="BCW2" s="210" t="s">
        <v>1271</v>
      </c>
      <c r="BCX2" s="210" t="s">
        <v>2442</v>
      </c>
      <c r="BCY2" s="210" t="s">
        <v>2443</v>
      </c>
      <c r="BCZ2" s="210" t="s">
        <v>2444</v>
      </c>
      <c r="BDA2" s="210" t="s">
        <v>2024</v>
      </c>
      <c r="BDB2" s="210" t="s">
        <v>2025</v>
      </c>
      <c r="BDC2" s="210" t="s">
        <v>2026</v>
      </c>
      <c r="BDD2" s="210" t="s">
        <v>2027</v>
      </c>
      <c r="BDE2" s="210" t="s">
        <v>1279</v>
      </c>
      <c r="BDF2" s="210" t="s">
        <v>1280</v>
      </c>
      <c r="BDG2" s="210" t="s">
        <v>1281</v>
      </c>
      <c r="BDH2" s="210" t="s">
        <v>1282</v>
      </c>
      <c r="BDI2" s="210" t="s">
        <v>1283</v>
      </c>
      <c r="BDJ2" s="210" t="s">
        <v>1284</v>
      </c>
      <c r="BDK2" s="210" t="s">
        <v>1285</v>
      </c>
      <c r="BDL2" s="210" t="s">
        <v>1286</v>
      </c>
      <c r="BDM2" s="210" t="s">
        <v>2050</v>
      </c>
      <c r="BDN2" s="210" t="s">
        <v>1288</v>
      </c>
      <c r="BDO2" s="210" t="s">
        <v>2445</v>
      </c>
      <c r="BDP2" s="210" t="s">
        <v>2446</v>
      </c>
      <c r="BDQ2" s="210" t="s">
        <v>2447</v>
      </c>
      <c r="BDR2" s="210" t="s">
        <v>2024</v>
      </c>
      <c r="BDS2" s="210" t="s">
        <v>2025</v>
      </c>
      <c r="BDT2" s="210" t="s">
        <v>2026</v>
      </c>
      <c r="BDU2" s="210" t="s">
        <v>2027</v>
      </c>
      <c r="BDV2" s="210" t="s">
        <v>2448</v>
      </c>
      <c r="BDW2" s="210" t="s">
        <v>2449</v>
      </c>
      <c r="BDX2" s="210" t="s">
        <v>2450</v>
      </c>
      <c r="BDY2" s="211" t="s">
        <v>2451</v>
      </c>
      <c r="BDZ2" s="210" t="s">
        <v>2452</v>
      </c>
      <c r="BEA2" s="210" t="s">
        <v>2453</v>
      </c>
      <c r="BEB2" s="210" t="s">
        <v>2236</v>
      </c>
      <c r="BEC2" s="210" t="s">
        <v>2219</v>
      </c>
      <c r="BED2" s="210" t="s">
        <v>2219</v>
      </c>
      <c r="BEE2" s="210" t="s">
        <v>2454</v>
      </c>
      <c r="BEF2" s="210" t="s">
        <v>2455</v>
      </c>
      <c r="BEG2" s="210" t="s">
        <v>2456</v>
      </c>
      <c r="BEH2" s="210" t="s">
        <v>2024</v>
      </c>
      <c r="BEI2" s="210" t="s">
        <v>2025</v>
      </c>
      <c r="BEJ2" s="210" t="s">
        <v>2026</v>
      </c>
      <c r="BEK2" s="210" t="s">
        <v>2027</v>
      </c>
      <c r="BEL2" s="210" t="s">
        <v>2040</v>
      </c>
      <c r="BEM2" s="210" t="s">
        <v>2457</v>
      </c>
      <c r="BEN2" s="210" t="s">
        <v>2040</v>
      </c>
      <c r="BEO2" s="210" t="s">
        <v>2457</v>
      </c>
      <c r="BEP2" s="210" t="s">
        <v>2040</v>
      </c>
      <c r="BEQ2" s="210" t="s">
        <v>2457</v>
      </c>
      <c r="BER2" s="210" t="s">
        <v>2040</v>
      </c>
      <c r="BES2" s="210" t="s">
        <v>2457</v>
      </c>
      <c r="BET2" s="210" t="s">
        <v>2040</v>
      </c>
      <c r="BEU2" s="210" t="s">
        <v>2457</v>
      </c>
      <c r="BEV2" s="210" t="s">
        <v>2040</v>
      </c>
      <c r="BEW2" s="210" t="s">
        <v>2457</v>
      </c>
      <c r="BEX2" s="210" t="s">
        <v>2458</v>
      </c>
      <c r="BEY2" s="210" t="s">
        <v>2459</v>
      </c>
      <c r="BEZ2" s="210" t="s">
        <v>2024</v>
      </c>
      <c r="BFA2" s="210" t="s">
        <v>2025</v>
      </c>
      <c r="BFB2" s="210" t="s">
        <v>2026</v>
      </c>
      <c r="BFC2" s="210" t="s">
        <v>2027</v>
      </c>
      <c r="BFD2" s="210" t="s">
        <v>2460</v>
      </c>
      <c r="BFE2" s="210" t="s">
        <v>2461</v>
      </c>
      <c r="BFF2" s="210" t="s">
        <v>2065</v>
      </c>
      <c r="BFG2" s="210" t="s">
        <v>2462</v>
      </c>
      <c r="BFH2" s="210" t="s">
        <v>2065</v>
      </c>
      <c r="BFI2" s="210" t="s">
        <v>2462</v>
      </c>
      <c r="BFJ2" s="210" t="s">
        <v>2065</v>
      </c>
      <c r="BFK2" s="210" t="s">
        <v>2462</v>
      </c>
      <c r="BFL2" s="210" t="s">
        <v>2065</v>
      </c>
      <c r="BFM2" s="210" t="s">
        <v>2462</v>
      </c>
      <c r="BFN2" s="210" t="s">
        <v>2065</v>
      </c>
      <c r="BFO2" s="210" t="s">
        <v>2462</v>
      </c>
      <c r="BFP2" s="210" t="s">
        <v>2065</v>
      </c>
      <c r="BFQ2" s="210" t="s">
        <v>2462</v>
      </c>
      <c r="BFR2" s="210" t="s">
        <v>2065</v>
      </c>
      <c r="BFS2" s="210" t="s">
        <v>2462</v>
      </c>
      <c r="BFT2" s="210" t="s">
        <v>2065</v>
      </c>
      <c r="BFU2" s="210" t="s">
        <v>2462</v>
      </c>
      <c r="BFV2" s="210" t="s">
        <v>2065</v>
      </c>
      <c r="BFW2" s="210" t="s">
        <v>2462</v>
      </c>
      <c r="BFX2" s="210" t="s">
        <v>2050</v>
      </c>
      <c r="BFY2" s="210" t="s">
        <v>2065</v>
      </c>
      <c r="BFZ2" s="210" t="s">
        <v>2462</v>
      </c>
      <c r="BGA2" s="210" t="s">
        <v>2463</v>
      </c>
      <c r="BGB2" s="210" t="s">
        <v>2464</v>
      </c>
      <c r="BGC2" s="210" t="s">
        <v>2024</v>
      </c>
      <c r="BGD2" s="210" t="s">
        <v>2025</v>
      </c>
      <c r="BGE2" s="210" t="s">
        <v>2026</v>
      </c>
      <c r="BGF2" s="210" t="s">
        <v>2027</v>
      </c>
      <c r="BGG2" s="210" t="s">
        <v>2465</v>
      </c>
      <c r="BGH2" s="210" t="s">
        <v>2466</v>
      </c>
      <c r="BGI2" s="210" t="s">
        <v>1361</v>
      </c>
      <c r="BGJ2" s="210" t="s">
        <v>1362</v>
      </c>
      <c r="BGK2" s="210" t="s">
        <v>1363</v>
      </c>
      <c r="BGL2" s="210" t="s">
        <v>1364</v>
      </c>
      <c r="BGM2" s="210" t="s">
        <v>1365</v>
      </c>
      <c r="BGN2" s="210" t="s">
        <v>1366</v>
      </c>
      <c r="BGO2" s="210" t="s">
        <v>2467</v>
      </c>
      <c r="BGP2" s="210" t="s">
        <v>2468</v>
      </c>
      <c r="BGQ2" s="210" t="s">
        <v>2024</v>
      </c>
      <c r="BGR2" s="210" t="s">
        <v>2025</v>
      </c>
      <c r="BGS2" s="210" t="s">
        <v>2026</v>
      </c>
      <c r="BGT2" s="210" t="s">
        <v>2027</v>
      </c>
      <c r="BGU2" s="210" t="s">
        <v>2469</v>
      </c>
      <c r="BGV2" s="210" t="s">
        <v>2470</v>
      </c>
      <c r="BGW2" s="210" t="s">
        <v>2471</v>
      </c>
      <c r="BGX2" s="210" t="s">
        <v>2470</v>
      </c>
      <c r="BGY2" s="210" t="s">
        <v>2471</v>
      </c>
      <c r="BGZ2" s="210" t="s">
        <v>2470</v>
      </c>
      <c r="BHA2" s="210" t="s">
        <v>2471</v>
      </c>
      <c r="BHB2" s="210" t="s">
        <v>2470</v>
      </c>
      <c r="BHC2" s="210" t="s">
        <v>2471</v>
      </c>
      <c r="BHD2" s="210" t="s">
        <v>2470</v>
      </c>
      <c r="BHE2" s="210" t="s">
        <v>2471</v>
      </c>
      <c r="BHF2" s="210" t="s">
        <v>2470</v>
      </c>
      <c r="BHG2" s="210" t="s">
        <v>2471</v>
      </c>
      <c r="BHH2" s="210" t="s">
        <v>2050</v>
      </c>
      <c r="BHI2" s="210" t="s">
        <v>2470</v>
      </c>
      <c r="BHJ2" s="210" t="s">
        <v>2471</v>
      </c>
      <c r="BHK2" s="210" t="s">
        <v>2472</v>
      </c>
      <c r="BHL2" s="210" t="s">
        <v>2473</v>
      </c>
      <c r="BHM2" s="210" t="s">
        <v>2024</v>
      </c>
      <c r="BHN2" s="210" t="s">
        <v>2025</v>
      </c>
      <c r="BHO2" s="210" t="s">
        <v>2026</v>
      </c>
      <c r="BHP2" s="210" t="s">
        <v>2027</v>
      </c>
      <c r="BHQ2" s="210" t="s">
        <v>2474</v>
      </c>
      <c r="BHR2" s="210" t="s">
        <v>2475</v>
      </c>
      <c r="BHS2" s="210" t="s">
        <v>2476</v>
      </c>
      <c r="BHT2" s="210" t="s">
        <v>2474</v>
      </c>
      <c r="BHU2" s="210" t="s">
        <v>2475</v>
      </c>
      <c r="BHV2" s="210" t="s">
        <v>2476</v>
      </c>
      <c r="BHW2" s="210" t="s">
        <v>2474</v>
      </c>
      <c r="BHX2" s="210" t="s">
        <v>2475</v>
      </c>
      <c r="BHY2" s="210" t="s">
        <v>2476</v>
      </c>
      <c r="BHZ2" s="210" t="s">
        <v>2474</v>
      </c>
      <c r="BIA2" s="210" t="s">
        <v>2475</v>
      </c>
      <c r="BIB2" s="210" t="s">
        <v>2476</v>
      </c>
      <c r="BIC2" s="210" t="s">
        <v>2477</v>
      </c>
      <c r="BID2" s="210" t="s">
        <v>2478</v>
      </c>
      <c r="BIE2" s="210" t="s">
        <v>2479</v>
      </c>
      <c r="BIF2" s="210" t="s">
        <v>2024</v>
      </c>
      <c r="BIG2" s="210" t="s">
        <v>2025</v>
      </c>
      <c r="BIH2" s="210" t="s">
        <v>2026</v>
      </c>
      <c r="BII2" s="210" t="s">
        <v>2027</v>
      </c>
      <c r="BIJ2" s="210" t="s">
        <v>2480</v>
      </c>
      <c r="BIK2" s="210" t="s">
        <v>2481</v>
      </c>
      <c r="BIL2" s="210" t="s">
        <v>2480</v>
      </c>
      <c r="BIM2" s="210" t="s">
        <v>2481</v>
      </c>
      <c r="BIN2" s="210" t="s">
        <v>2480</v>
      </c>
      <c r="BIO2" s="210" t="s">
        <v>2481</v>
      </c>
      <c r="BIP2" s="210" t="s">
        <v>2480</v>
      </c>
      <c r="BIQ2" s="210" t="s">
        <v>2481</v>
      </c>
      <c r="BIR2" s="210" t="s">
        <v>2480</v>
      </c>
      <c r="BIS2" s="210" t="s">
        <v>2481</v>
      </c>
      <c r="BIT2" s="210" t="s">
        <v>2024</v>
      </c>
      <c r="BIU2" s="210" t="s">
        <v>2025</v>
      </c>
      <c r="BIV2" s="210" t="s">
        <v>2026</v>
      </c>
      <c r="BIW2" s="210" t="s">
        <v>2027</v>
      </c>
      <c r="BIX2" s="210" t="s">
        <v>2482</v>
      </c>
      <c r="BIY2" s="210" t="s">
        <v>2483</v>
      </c>
      <c r="BIZ2" s="210" t="s">
        <v>2483</v>
      </c>
      <c r="BJA2" s="210" t="s">
        <v>2483</v>
      </c>
      <c r="BJB2" s="210" t="s">
        <v>2484</v>
      </c>
      <c r="BJC2" s="210" t="s">
        <v>2485</v>
      </c>
      <c r="BJD2" s="210" t="s">
        <v>2024</v>
      </c>
      <c r="BJE2" s="210" t="s">
        <v>2025</v>
      </c>
      <c r="BJF2" s="210" t="s">
        <v>2026</v>
      </c>
      <c r="BJG2" s="210" t="s">
        <v>2027</v>
      </c>
      <c r="BJH2" s="210" t="s">
        <v>2486</v>
      </c>
      <c r="BJI2" s="210" t="s">
        <v>2487</v>
      </c>
      <c r="BJJ2" s="210" t="s">
        <v>2487</v>
      </c>
      <c r="BJK2" s="210" t="s">
        <v>2487</v>
      </c>
      <c r="BJL2" s="210" t="s">
        <v>2487</v>
      </c>
      <c r="BJM2" s="210" t="s">
        <v>2487</v>
      </c>
      <c r="BJN2" s="210" t="s">
        <v>2488</v>
      </c>
      <c r="BJO2" s="210" t="s">
        <v>2489</v>
      </c>
      <c r="BJP2" s="210" t="s">
        <v>2024</v>
      </c>
      <c r="BJQ2" s="210" t="s">
        <v>2025</v>
      </c>
      <c r="BJR2" s="210" t="s">
        <v>2026</v>
      </c>
      <c r="BJS2" s="210" t="s">
        <v>2027</v>
      </c>
      <c r="BJT2" s="210" t="s">
        <v>2490</v>
      </c>
      <c r="BJU2" s="210" t="s">
        <v>2491</v>
      </c>
      <c r="BJV2" s="210" t="s">
        <v>2492</v>
      </c>
      <c r="BJW2" s="210" t="s">
        <v>2493</v>
      </c>
      <c r="BJX2" s="210" t="s">
        <v>2494</v>
      </c>
      <c r="BJY2" s="210" t="s">
        <v>2495</v>
      </c>
      <c r="BJZ2" s="210" t="s">
        <v>2496</v>
      </c>
      <c r="BKA2" s="210" t="s">
        <v>2497</v>
      </c>
      <c r="BKB2" s="210" t="s">
        <v>2498</v>
      </c>
      <c r="BKC2" s="210" t="s">
        <v>2499</v>
      </c>
      <c r="BKD2" s="210" t="s">
        <v>2050</v>
      </c>
      <c r="BKE2" s="210" t="s">
        <v>2050</v>
      </c>
      <c r="BKF2" s="210" t="s">
        <v>2156</v>
      </c>
      <c r="BKG2" s="210" t="s">
        <v>2500</v>
      </c>
      <c r="BKH2" s="210" t="s">
        <v>2501</v>
      </c>
    </row>
    <row r="3" spans="1:1646" ht="15" x14ac:dyDescent="0.25">
      <c r="A3" t="s">
        <v>2603</v>
      </c>
      <c r="B3" t="s">
        <v>2604</v>
      </c>
      <c r="C3" t="s">
        <v>2605</v>
      </c>
      <c r="D3" t="s">
        <v>1460</v>
      </c>
      <c r="F3" t="s">
        <v>2606</v>
      </c>
      <c r="G3" t="s">
        <v>2607</v>
      </c>
      <c r="H3" t="s">
        <v>2608</v>
      </c>
      <c r="I3" t="s">
        <v>2609</v>
      </c>
      <c r="J3">
        <v>2.4807533500000001</v>
      </c>
      <c r="K3">
        <v>34.613999870000001</v>
      </c>
      <c r="L3" s="116">
        <v>42464</v>
      </c>
      <c r="M3" t="s">
        <v>1471</v>
      </c>
      <c r="N3">
        <v>55</v>
      </c>
      <c r="O3" t="s">
        <v>1472</v>
      </c>
      <c r="Q3">
        <v>6.3</v>
      </c>
      <c r="R3">
        <v>7.5</v>
      </c>
      <c r="S3">
        <v>2.5</v>
      </c>
      <c r="T3">
        <v>16.3</v>
      </c>
      <c r="W3">
        <v>4</v>
      </c>
      <c r="Y3">
        <v>1</v>
      </c>
      <c r="AE3" t="b">
        <v>1</v>
      </c>
      <c r="AI3">
        <v>4</v>
      </c>
      <c r="AK3">
        <v>1</v>
      </c>
      <c r="AU3">
        <v>4</v>
      </c>
      <c r="AW3">
        <v>1</v>
      </c>
      <c r="BG3">
        <v>1</v>
      </c>
      <c r="BS3" t="s">
        <v>1462</v>
      </c>
      <c r="BT3" t="s">
        <v>1462</v>
      </c>
      <c r="BW3">
        <v>7.5</v>
      </c>
      <c r="BX3">
        <v>2.5</v>
      </c>
      <c r="BY3">
        <v>3.5</v>
      </c>
      <c r="BZ3">
        <v>2.5</v>
      </c>
      <c r="CA3">
        <v>2.5</v>
      </c>
      <c r="CB3">
        <v>8.5</v>
      </c>
      <c r="CC3" t="s">
        <v>1462</v>
      </c>
      <c r="CD3" t="b">
        <v>1</v>
      </c>
      <c r="CE3" t="b">
        <v>1</v>
      </c>
      <c r="CF3">
        <v>40</v>
      </c>
      <c r="CH3" t="s">
        <v>1463</v>
      </c>
      <c r="CM3" t="s">
        <v>1463</v>
      </c>
      <c r="CR3" t="s">
        <v>1463</v>
      </c>
      <c r="CW3" t="s">
        <v>1463</v>
      </c>
      <c r="DB3" t="s">
        <v>1463</v>
      </c>
      <c r="DG3" t="s">
        <v>1463</v>
      </c>
      <c r="DU3" t="b">
        <v>1</v>
      </c>
      <c r="DY3" t="b">
        <v>1</v>
      </c>
      <c r="EI3">
        <v>2.5</v>
      </c>
      <c r="EJ3">
        <v>2.5</v>
      </c>
      <c r="EN3">
        <v>0</v>
      </c>
      <c r="EO3" t="s">
        <v>1463</v>
      </c>
      <c r="FL3">
        <v>6.7</v>
      </c>
      <c r="FM3">
        <v>2.5</v>
      </c>
      <c r="FN3">
        <v>2.5</v>
      </c>
      <c r="FO3">
        <v>11.7</v>
      </c>
      <c r="FP3" t="s">
        <v>1462</v>
      </c>
      <c r="GO3" t="b">
        <v>1</v>
      </c>
      <c r="GQ3" t="s">
        <v>1465</v>
      </c>
      <c r="HY3" t="b">
        <v>1</v>
      </c>
      <c r="IA3" t="s">
        <v>1465</v>
      </c>
      <c r="JC3" t="b">
        <v>1</v>
      </c>
      <c r="JE3" t="s">
        <v>1465</v>
      </c>
      <c r="JX3" t="b">
        <v>1</v>
      </c>
      <c r="JZ3" t="s">
        <v>1473</v>
      </c>
      <c r="KK3" t="s">
        <v>1463</v>
      </c>
      <c r="KM3">
        <v>2.5</v>
      </c>
      <c r="KN3">
        <v>2.5</v>
      </c>
      <c r="KO3">
        <v>0</v>
      </c>
      <c r="KR3">
        <v>0</v>
      </c>
      <c r="KS3" t="s">
        <v>1463</v>
      </c>
      <c r="RO3">
        <v>7.5</v>
      </c>
      <c r="RP3">
        <v>0</v>
      </c>
      <c r="RQ3">
        <v>7.5</v>
      </c>
      <c r="RR3">
        <v>15</v>
      </c>
      <c r="RS3" t="s">
        <v>1463</v>
      </c>
      <c r="RZ3" t="s">
        <v>1463</v>
      </c>
      <c r="SK3">
        <v>0</v>
      </c>
      <c r="SL3">
        <v>7.5</v>
      </c>
      <c r="SM3">
        <v>4</v>
      </c>
      <c r="SN3">
        <v>5</v>
      </c>
      <c r="SO3">
        <v>2.5</v>
      </c>
      <c r="SP3">
        <v>11.5</v>
      </c>
      <c r="SQ3" t="s">
        <v>1462</v>
      </c>
      <c r="SS3">
        <v>8</v>
      </c>
      <c r="ST3" t="s">
        <v>2610</v>
      </c>
      <c r="SU3" t="s">
        <v>1463</v>
      </c>
      <c r="SX3" t="b">
        <v>1</v>
      </c>
      <c r="SY3" t="b">
        <v>1</v>
      </c>
      <c r="SZ3" t="b">
        <v>1</v>
      </c>
      <c r="TI3">
        <v>5</v>
      </c>
      <c r="TJ3" t="s">
        <v>2611</v>
      </c>
      <c r="TM3" t="b">
        <v>1</v>
      </c>
      <c r="TN3" t="b">
        <v>1</v>
      </c>
      <c r="TO3" t="b">
        <v>1</v>
      </c>
      <c r="TQ3" t="b">
        <v>1</v>
      </c>
      <c r="TT3" t="b">
        <v>1</v>
      </c>
      <c r="TX3">
        <v>5</v>
      </c>
      <c r="TY3">
        <v>2.5</v>
      </c>
      <c r="VI3">
        <v>0</v>
      </c>
      <c r="VJ3">
        <v>0</v>
      </c>
      <c r="VK3">
        <v>10</v>
      </c>
      <c r="VL3">
        <v>10</v>
      </c>
      <c r="VM3" t="s">
        <v>1463</v>
      </c>
      <c r="VO3" t="s">
        <v>1463</v>
      </c>
      <c r="VQ3" t="s">
        <v>1463</v>
      </c>
      <c r="VS3" t="s">
        <v>1463</v>
      </c>
      <c r="VV3" t="s">
        <v>1463</v>
      </c>
      <c r="VX3" t="s">
        <v>1463</v>
      </c>
      <c r="VZ3">
        <v>0</v>
      </c>
      <c r="WA3">
        <v>10</v>
      </c>
      <c r="XJ3">
        <v>10</v>
      </c>
      <c r="XK3">
        <v>5</v>
      </c>
      <c r="XL3">
        <v>6.3</v>
      </c>
      <c r="XM3">
        <v>21.3</v>
      </c>
      <c r="XN3" t="s">
        <v>1462</v>
      </c>
      <c r="XO3" t="s">
        <v>1462</v>
      </c>
      <c r="XR3" t="b">
        <v>1</v>
      </c>
      <c r="XS3" t="b">
        <v>1</v>
      </c>
      <c r="XW3" t="b">
        <v>1</v>
      </c>
      <c r="XY3" t="b">
        <v>1</v>
      </c>
      <c r="YC3" t="s">
        <v>1463</v>
      </c>
      <c r="YE3" t="s">
        <v>1462</v>
      </c>
      <c r="YF3" t="s">
        <v>2612</v>
      </c>
      <c r="YG3">
        <v>5</v>
      </c>
      <c r="YH3">
        <v>5</v>
      </c>
      <c r="YI3" t="s">
        <v>1462</v>
      </c>
      <c r="YK3" t="b">
        <v>1</v>
      </c>
      <c r="YN3" t="b">
        <v>1</v>
      </c>
      <c r="YO3" t="b">
        <v>1</v>
      </c>
      <c r="YP3" t="b">
        <v>1</v>
      </c>
      <c r="YU3">
        <v>5</v>
      </c>
      <c r="YV3">
        <v>7.5</v>
      </c>
      <c r="ZX3">
        <v>0</v>
      </c>
      <c r="ZY3">
        <v>0</v>
      </c>
      <c r="ZZ3">
        <v>2.5</v>
      </c>
      <c r="AAA3">
        <v>2.5</v>
      </c>
      <c r="AAB3" t="s">
        <v>1463</v>
      </c>
      <c r="AAS3" t="s">
        <v>2613</v>
      </c>
      <c r="AAT3">
        <v>0</v>
      </c>
      <c r="AAU3">
        <v>2.5</v>
      </c>
      <c r="ADN3">
        <v>2</v>
      </c>
      <c r="ADO3">
        <v>5</v>
      </c>
      <c r="ADP3">
        <v>2.5</v>
      </c>
      <c r="ADQ3">
        <v>9.5</v>
      </c>
      <c r="ADR3" t="s">
        <v>1759</v>
      </c>
      <c r="ADS3">
        <v>0.6</v>
      </c>
      <c r="ADT3">
        <v>40</v>
      </c>
      <c r="AEG3">
        <v>5</v>
      </c>
      <c r="AEH3">
        <v>2.5</v>
      </c>
      <c r="AEI3">
        <v>0</v>
      </c>
      <c r="AEJ3">
        <v>0</v>
      </c>
      <c r="AEK3">
        <v>7.5</v>
      </c>
      <c r="AEL3">
        <v>7.5</v>
      </c>
      <c r="AEN3" t="b">
        <v>1</v>
      </c>
      <c r="AFB3" t="s">
        <v>2613</v>
      </c>
      <c r="AFC3">
        <v>0</v>
      </c>
      <c r="AFD3">
        <v>7.5</v>
      </c>
      <c r="AFE3">
        <v>0</v>
      </c>
      <c r="AFF3">
        <v>6.7</v>
      </c>
      <c r="AFG3">
        <v>5</v>
      </c>
      <c r="AFH3">
        <v>11.7</v>
      </c>
      <c r="AFI3" t="s">
        <v>1463</v>
      </c>
      <c r="AFK3" t="s">
        <v>1463</v>
      </c>
      <c r="AFM3" t="s">
        <v>1463</v>
      </c>
      <c r="AFO3" t="s">
        <v>1463</v>
      </c>
      <c r="AFQ3" t="s">
        <v>1463</v>
      </c>
      <c r="AFT3" t="s">
        <v>1463</v>
      </c>
      <c r="AFV3">
        <v>2</v>
      </c>
      <c r="AFW3">
        <v>3</v>
      </c>
      <c r="AFX3">
        <v>6.6666666666666599</v>
      </c>
      <c r="AFY3">
        <v>5</v>
      </c>
      <c r="AFZ3">
        <v>1</v>
      </c>
      <c r="AGA3">
        <v>5</v>
      </c>
      <c r="AGB3">
        <v>2.5</v>
      </c>
      <c r="AGC3">
        <v>8.5</v>
      </c>
      <c r="AGD3">
        <v>1</v>
      </c>
      <c r="AGG3">
        <v>1</v>
      </c>
      <c r="AGJ3">
        <v>1</v>
      </c>
      <c r="AGM3" t="s">
        <v>2614</v>
      </c>
      <c r="AGQ3">
        <v>5</v>
      </c>
      <c r="AGR3">
        <v>2.5</v>
      </c>
      <c r="AGS3">
        <v>1</v>
      </c>
      <c r="AGT3">
        <v>5</v>
      </c>
      <c r="AGU3">
        <v>2.5</v>
      </c>
      <c r="AGV3">
        <v>8.5</v>
      </c>
      <c r="AGW3">
        <v>1</v>
      </c>
      <c r="AGY3" t="b">
        <v>1</v>
      </c>
      <c r="AGZ3" t="b">
        <v>1</v>
      </c>
      <c r="AHD3">
        <v>2</v>
      </c>
      <c r="AHE3">
        <v>3</v>
      </c>
      <c r="AHF3">
        <v>3</v>
      </c>
      <c r="AKM3">
        <v>5</v>
      </c>
      <c r="AKN3">
        <v>2.5</v>
      </c>
      <c r="AKO3">
        <v>10</v>
      </c>
      <c r="AKP3">
        <v>5</v>
      </c>
      <c r="AKQ3">
        <v>2.5</v>
      </c>
      <c r="AKR3">
        <v>17.5</v>
      </c>
      <c r="AKS3" t="s">
        <v>1462</v>
      </c>
      <c r="AKT3" t="s">
        <v>1463</v>
      </c>
      <c r="AKV3" t="s">
        <v>1462</v>
      </c>
      <c r="AKX3" t="s">
        <v>1462</v>
      </c>
      <c r="AKZ3" t="s">
        <v>1463</v>
      </c>
      <c r="ALB3" t="s">
        <v>1463</v>
      </c>
      <c r="ALD3" t="s">
        <v>1463</v>
      </c>
      <c r="ALF3" t="s">
        <v>1462</v>
      </c>
      <c r="ALH3" t="s">
        <v>1463</v>
      </c>
      <c r="ALJ3" t="s">
        <v>1463</v>
      </c>
      <c r="ALL3" t="s">
        <v>1463</v>
      </c>
      <c r="ALN3" t="s">
        <v>1463</v>
      </c>
      <c r="ALP3" t="s">
        <v>1463</v>
      </c>
      <c r="ALR3" t="s">
        <v>1463</v>
      </c>
      <c r="ALT3" t="s">
        <v>1463</v>
      </c>
      <c r="AMF3" t="b">
        <v>1</v>
      </c>
      <c r="AMG3" t="b">
        <v>1</v>
      </c>
      <c r="AML3" t="b">
        <v>1</v>
      </c>
      <c r="AMO3" t="b">
        <v>1</v>
      </c>
      <c r="ANA3">
        <v>5</v>
      </c>
      <c r="ANB3">
        <v>2.5</v>
      </c>
      <c r="ANC3">
        <v>10</v>
      </c>
      <c r="AND3">
        <v>0</v>
      </c>
      <c r="ANE3">
        <v>7.5</v>
      </c>
      <c r="ANF3">
        <v>17.5</v>
      </c>
      <c r="ANG3" t="s">
        <v>1462</v>
      </c>
      <c r="ANH3" t="s">
        <v>2615</v>
      </c>
      <c r="ANI3" t="s">
        <v>1462</v>
      </c>
      <c r="ANJ3" t="s">
        <v>2616</v>
      </c>
      <c r="ANK3">
        <v>0</v>
      </c>
      <c r="ANL3">
        <v>7.5</v>
      </c>
      <c r="ANM3">
        <v>2</v>
      </c>
      <c r="ANN3">
        <v>0</v>
      </c>
      <c r="ANO3">
        <v>5</v>
      </c>
      <c r="ANP3">
        <v>7</v>
      </c>
      <c r="ANQ3" t="s">
        <v>2565</v>
      </c>
      <c r="ANR3" t="s">
        <v>1463</v>
      </c>
      <c r="ANT3">
        <v>0</v>
      </c>
      <c r="ANU3">
        <v>5</v>
      </c>
      <c r="AQR3">
        <v>2.5</v>
      </c>
      <c r="AQS3">
        <v>0</v>
      </c>
      <c r="AQT3">
        <v>8.8000000000000007</v>
      </c>
      <c r="AQU3">
        <v>11.3</v>
      </c>
      <c r="AQV3" t="s">
        <v>1463</v>
      </c>
      <c r="ARB3" t="b">
        <v>1</v>
      </c>
      <c r="ARD3" t="b">
        <v>1</v>
      </c>
      <c r="ARG3">
        <v>0</v>
      </c>
      <c r="ARH3">
        <v>10</v>
      </c>
      <c r="ARI3" t="s">
        <v>1463</v>
      </c>
      <c r="ARQ3" t="s">
        <v>1462</v>
      </c>
      <c r="ARS3" t="s">
        <v>2617</v>
      </c>
      <c r="ART3" t="s">
        <v>2616</v>
      </c>
      <c r="ARV3" t="b">
        <v>1</v>
      </c>
      <c r="ASD3">
        <v>0</v>
      </c>
      <c r="ASE3">
        <v>7.5</v>
      </c>
      <c r="ASF3">
        <v>2</v>
      </c>
      <c r="ASG3">
        <v>5</v>
      </c>
      <c r="ASH3">
        <v>2.5</v>
      </c>
      <c r="ASI3">
        <v>9.5</v>
      </c>
      <c r="ASJ3">
        <v>70</v>
      </c>
      <c r="ASL3" t="b">
        <v>1</v>
      </c>
      <c r="ASM3" t="b">
        <v>1</v>
      </c>
      <c r="ASO3" t="b">
        <v>1</v>
      </c>
      <c r="ASS3">
        <v>1</v>
      </c>
      <c r="AST3" t="s">
        <v>1462</v>
      </c>
      <c r="ASW3" t="b">
        <v>1</v>
      </c>
      <c r="ATC3" t="s">
        <v>2618</v>
      </c>
      <c r="ATD3">
        <v>5</v>
      </c>
      <c r="ATE3">
        <v>2.5</v>
      </c>
      <c r="ATF3">
        <v>0</v>
      </c>
      <c r="ATG3">
        <v>1.3</v>
      </c>
      <c r="ATH3">
        <v>6.3</v>
      </c>
      <c r="ATI3">
        <v>7.6</v>
      </c>
      <c r="ATJ3" t="s">
        <v>1463</v>
      </c>
      <c r="AVZ3">
        <v>0</v>
      </c>
      <c r="AWA3">
        <v>5</v>
      </c>
      <c r="AWB3">
        <v>2.5</v>
      </c>
      <c r="AWC3">
        <v>7.5</v>
      </c>
      <c r="AWD3">
        <v>2</v>
      </c>
      <c r="AWE3">
        <v>5</v>
      </c>
      <c r="AWF3">
        <v>0</v>
      </c>
      <c r="AWG3">
        <v>7</v>
      </c>
      <c r="AWH3" t="s">
        <v>1462</v>
      </c>
      <c r="AWI3" t="s">
        <v>1469</v>
      </c>
      <c r="AWJ3" t="s">
        <v>1463</v>
      </c>
      <c r="AWL3" t="s">
        <v>1462</v>
      </c>
      <c r="AWM3" t="s">
        <v>2619</v>
      </c>
      <c r="AWN3" t="s">
        <v>1462</v>
      </c>
      <c r="AWO3" t="s">
        <v>2619</v>
      </c>
      <c r="AWP3" t="s">
        <v>1463</v>
      </c>
      <c r="AWR3" t="s">
        <v>1463</v>
      </c>
      <c r="AWT3" t="s">
        <v>1463</v>
      </c>
      <c r="AWV3" t="s">
        <v>1463</v>
      </c>
      <c r="AWX3" t="s">
        <v>1463</v>
      </c>
      <c r="AWZ3" t="s">
        <v>1463</v>
      </c>
      <c r="AXB3" t="s">
        <v>1463</v>
      </c>
      <c r="AXD3" t="s">
        <v>1463</v>
      </c>
      <c r="AXF3">
        <v>0</v>
      </c>
      <c r="AXG3">
        <v>0</v>
      </c>
      <c r="AXI3">
        <v>5</v>
      </c>
      <c r="AXJ3">
        <v>0</v>
      </c>
      <c r="AXK3">
        <v>4</v>
      </c>
      <c r="AXN3">
        <v>4</v>
      </c>
      <c r="AXO3">
        <v>1</v>
      </c>
      <c r="AXP3">
        <v>1</v>
      </c>
      <c r="AXQ3">
        <v>1</v>
      </c>
      <c r="AXR3">
        <v>1</v>
      </c>
      <c r="AXS3">
        <v>0</v>
      </c>
      <c r="AXT3">
        <v>1</v>
      </c>
      <c r="AXU3">
        <v>1</v>
      </c>
      <c r="AXV3">
        <v>2</v>
      </c>
      <c r="AXW3">
        <v>0</v>
      </c>
      <c r="AYA3">
        <v>10</v>
      </c>
      <c r="AYD3">
        <v>10</v>
      </c>
      <c r="AYE3" t="s">
        <v>1463</v>
      </c>
      <c r="AYF3" t="s">
        <v>1463</v>
      </c>
      <c r="AYG3">
        <v>10</v>
      </c>
      <c r="AYJ3">
        <v>0</v>
      </c>
      <c r="AYK3">
        <v>2.5</v>
      </c>
      <c r="AYL3">
        <v>2.5</v>
      </c>
      <c r="AYM3">
        <v>5</v>
      </c>
      <c r="AZC3">
        <v>3</v>
      </c>
      <c r="AZD3" t="s">
        <v>2620</v>
      </c>
      <c r="AZE3" t="s">
        <v>1469</v>
      </c>
      <c r="AZF3">
        <v>5</v>
      </c>
      <c r="AZG3" t="s">
        <v>2621</v>
      </c>
      <c r="AZH3" t="s">
        <v>2622</v>
      </c>
      <c r="AZM3" t="s">
        <v>1462</v>
      </c>
      <c r="AZN3" t="s">
        <v>2623</v>
      </c>
      <c r="AZO3" t="s">
        <v>1463</v>
      </c>
      <c r="AZQ3" t="s">
        <v>2624</v>
      </c>
      <c r="AZR3">
        <v>2.5</v>
      </c>
      <c r="AZS3">
        <v>2.5</v>
      </c>
      <c r="BCH3">
        <v>10</v>
      </c>
      <c r="BCI3">
        <v>2.5</v>
      </c>
      <c r="BCJ3">
        <v>2.5</v>
      </c>
      <c r="BCK3">
        <v>15</v>
      </c>
      <c r="BCL3">
        <v>3</v>
      </c>
      <c r="BCN3" t="s">
        <v>2555</v>
      </c>
      <c r="BCP3">
        <v>1</v>
      </c>
      <c r="BCR3">
        <v>4</v>
      </c>
      <c r="BCT3">
        <v>2</v>
      </c>
      <c r="BCY3">
        <v>2.5</v>
      </c>
      <c r="BCZ3">
        <v>2.5</v>
      </c>
      <c r="BEH3">
        <v>3</v>
      </c>
      <c r="BEI3">
        <v>7.5</v>
      </c>
      <c r="BEJ3">
        <v>2.5</v>
      </c>
      <c r="BEK3">
        <v>13</v>
      </c>
      <c r="BEL3" t="s">
        <v>2552</v>
      </c>
      <c r="BEN3" t="s">
        <v>2552</v>
      </c>
      <c r="BEP3" t="s">
        <v>2552</v>
      </c>
      <c r="BER3" t="s">
        <v>2552</v>
      </c>
      <c r="BET3" t="s">
        <v>2556</v>
      </c>
      <c r="BEV3" t="s">
        <v>2552</v>
      </c>
      <c r="BEX3">
        <v>7.5</v>
      </c>
      <c r="BEY3">
        <v>2.5</v>
      </c>
      <c r="BGQ3" t="s">
        <v>1467</v>
      </c>
      <c r="BGR3">
        <v>2.5</v>
      </c>
      <c r="BGS3">
        <v>5</v>
      </c>
      <c r="BGT3">
        <v>7.5</v>
      </c>
      <c r="BGU3" t="s">
        <v>1463</v>
      </c>
      <c r="BHK3">
        <v>2.5</v>
      </c>
      <c r="BHL3">
        <v>5</v>
      </c>
      <c r="BIT3">
        <v>5</v>
      </c>
      <c r="BIU3">
        <v>2.5</v>
      </c>
      <c r="BIV3">
        <v>0</v>
      </c>
      <c r="BIW3">
        <v>7.5</v>
      </c>
      <c r="BIX3">
        <v>2</v>
      </c>
      <c r="BIY3" t="s">
        <v>2594</v>
      </c>
      <c r="BIZ3" t="s">
        <v>2548</v>
      </c>
      <c r="BJA3" t="s">
        <v>1468</v>
      </c>
      <c r="BJB3">
        <v>2.5</v>
      </c>
      <c r="BJC3">
        <v>0</v>
      </c>
    </row>
    <row r="4" spans="1:1646" ht="15" x14ac:dyDescent="0.25">
      <c r="A4" t="s">
        <v>2603</v>
      </c>
      <c r="B4" t="s">
        <v>2625</v>
      </c>
      <c r="C4" t="s">
        <v>2626</v>
      </c>
      <c r="D4" t="s">
        <v>1460</v>
      </c>
      <c r="F4" t="s">
        <v>2606</v>
      </c>
      <c r="G4" t="s">
        <v>2607</v>
      </c>
      <c r="H4" t="s">
        <v>2608</v>
      </c>
      <c r="I4" t="s">
        <v>2609</v>
      </c>
      <c r="J4">
        <v>2.4806484700000002</v>
      </c>
      <c r="K4">
        <v>34.613972179999998</v>
      </c>
      <c r="L4" s="116">
        <v>42464</v>
      </c>
      <c r="M4" t="s">
        <v>1471</v>
      </c>
      <c r="N4">
        <v>36</v>
      </c>
      <c r="O4" t="s">
        <v>1472</v>
      </c>
      <c r="Q4">
        <v>6.7</v>
      </c>
      <c r="R4">
        <v>7.5</v>
      </c>
      <c r="S4">
        <v>2.5</v>
      </c>
      <c r="T4">
        <v>16.7</v>
      </c>
      <c r="V4">
        <v>1</v>
      </c>
      <c r="X4">
        <v>3</v>
      </c>
      <c r="AB4" t="b">
        <v>1</v>
      </c>
      <c r="AH4">
        <v>1</v>
      </c>
      <c r="AJ4">
        <v>3</v>
      </c>
      <c r="AT4">
        <v>1</v>
      </c>
      <c r="AV4">
        <v>1</v>
      </c>
      <c r="BS4" t="s">
        <v>1462</v>
      </c>
      <c r="BT4" t="s">
        <v>1462</v>
      </c>
      <c r="BW4">
        <v>7.5</v>
      </c>
      <c r="BX4">
        <v>2.5</v>
      </c>
      <c r="BY4">
        <v>7.5</v>
      </c>
      <c r="BZ4">
        <v>2.5</v>
      </c>
      <c r="CA4">
        <v>0</v>
      </c>
      <c r="CB4">
        <v>10</v>
      </c>
      <c r="CC4" t="s">
        <v>1462</v>
      </c>
      <c r="CD4" t="b">
        <v>1</v>
      </c>
      <c r="CE4" t="b">
        <v>1</v>
      </c>
      <c r="CF4">
        <v>20</v>
      </c>
      <c r="CH4" t="s">
        <v>1463</v>
      </c>
      <c r="CM4" t="s">
        <v>1463</v>
      </c>
      <c r="CR4" t="s">
        <v>1463</v>
      </c>
      <c r="CW4" t="s">
        <v>1463</v>
      </c>
      <c r="DB4" t="s">
        <v>1463</v>
      </c>
      <c r="DG4" t="s">
        <v>1462</v>
      </c>
      <c r="DH4" t="b">
        <v>1</v>
      </c>
      <c r="DJ4">
        <v>10</v>
      </c>
      <c r="DU4" t="b">
        <v>1</v>
      </c>
      <c r="DY4" t="b">
        <v>1</v>
      </c>
      <c r="EI4">
        <v>2.5</v>
      </c>
      <c r="EJ4">
        <v>0</v>
      </c>
      <c r="EN4">
        <v>0</v>
      </c>
      <c r="EO4" t="s">
        <v>1463</v>
      </c>
      <c r="FL4">
        <v>3.3</v>
      </c>
      <c r="FM4">
        <v>2.5</v>
      </c>
      <c r="FN4">
        <v>0</v>
      </c>
      <c r="FO4">
        <v>5.8</v>
      </c>
      <c r="FP4" t="s">
        <v>1462</v>
      </c>
      <c r="FT4" t="b">
        <v>1</v>
      </c>
      <c r="FV4" t="s">
        <v>1465</v>
      </c>
      <c r="GO4" t="b">
        <v>1</v>
      </c>
      <c r="GQ4" t="s">
        <v>1465</v>
      </c>
      <c r="HD4" t="b">
        <v>1</v>
      </c>
      <c r="HF4" t="s">
        <v>1465</v>
      </c>
      <c r="JC4" t="b">
        <v>1</v>
      </c>
      <c r="JE4" t="s">
        <v>1465</v>
      </c>
      <c r="JX4" t="b">
        <v>1</v>
      </c>
      <c r="JZ4" t="s">
        <v>1465</v>
      </c>
      <c r="KG4" t="s">
        <v>2627</v>
      </c>
      <c r="KH4" t="b">
        <v>1</v>
      </c>
      <c r="KJ4" t="s">
        <v>1473</v>
      </c>
      <c r="KK4" t="s">
        <v>1463</v>
      </c>
      <c r="KM4">
        <v>2.5</v>
      </c>
      <c r="KN4">
        <v>0</v>
      </c>
      <c r="KO4">
        <v>0</v>
      </c>
      <c r="KR4">
        <v>0</v>
      </c>
      <c r="KS4" t="s">
        <v>1463</v>
      </c>
      <c r="RO4">
        <v>7.5</v>
      </c>
      <c r="RP4">
        <v>2.5</v>
      </c>
      <c r="RQ4">
        <v>7.5</v>
      </c>
      <c r="RR4">
        <v>17.5</v>
      </c>
      <c r="RS4" t="s">
        <v>1463</v>
      </c>
      <c r="RZ4" t="s">
        <v>1463</v>
      </c>
      <c r="SK4">
        <v>2.5</v>
      </c>
      <c r="SL4">
        <v>7.5</v>
      </c>
      <c r="SM4">
        <v>1.3</v>
      </c>
      <c r="SN4">
        <v>5</v>
      </c>
      <c r="SO4">
        <v>5</v>
      </c>
      <c r="SP4">
        <v>11.3</v>
      </c>
      <c r="SQ4" t="s">
        <v>1463</v>
      </c>
      <c r="SR4" t="s">
        <v>2628</v>
      </c>
      <c r="TI4">
        <v>5</v>
      </c>
      <c r="TJ4" t="s">
        <v>2611</v>
      </c>
      <c r="TO4" t="b">
        <v>1</v>
      </c>
      <c r="TP4" t="b">
        <v>1</v>
      </c>
      <c r="TQ4" t="b">
        <v>1</v>
      </c>
      <c r="TT4" t="b">
        <v>1</v>
      </c>
      <c r="TX4">
        <v>5</v>
      </c>
      <c r="TY4">
        <v>5</v>
      </c>
      <c r="VI4">
        <v>0</v>
      </c>
      <c r="VJ4">
        <v>0</v>
      </c>
      <c r="VK4">
        <v>10</v>
      </c>
      <c r="VL4">
        <v>10</v>
      </c>
      <c r="VM4" t="s">
        <v>1463</v>
      </c>
      <c r="VO4" t="s">
        <v>1463</v>
      </c>
      <c r="VQ4" t="s">
        <v>1463</v>
      </c>
      <c r="VS4" t="s">
        <v>1463</v>
      </c>
      <c r="VV4" t="s">
        <v>1463</v>
      </c>
      <c r="VX4" t="s">
        <v>1463</v>
      </c>
      <c r="VZ4">
        <v>0</v>
      </c>
      <c r="WA4">
        <v>10</v>
      </c>
      <c r="XJ4">
        <v>10</v>
      </c>
      <c r="XK4">
        <v>3.8</v>
      </c>
      <c r="XL4">
        <v>6.3</v>
      </c>
      <c r="XM4">
        <v>20.100000000000001</v>
      </c>
      <c r="XN4" t="s">
        <v>1462</v>
      </c>
      <c r="XO4" t="s">
        <v>1462</v>
      </c>
      <c r="XR4" t="b">
        <v>1</v>
      </c>
      <c r="XS4" t="b">
        <v>1</v>
      </c>
      <c r="XT4" t="b">
        <v>1</v>
      </c>
      <c r="YC4" t="s">
        <v>1463</v>
      </c>
      <c r="YE4" t="s">
        <v>1462</v>
      </c>
      <c r="YF4" t="s">
        <v>2629</v>
      </c>
      <c r="YG4">
        <v>2.5</v>
      </c>
      <c r="YH4">
        <v>5</v>
      </c>
      <c r="YI4" t="s">
        <v>1462</v>
      </c>
      <c r="YK4" t="b">
        <v>1</v>
      </c>
      <c r="YN4" t="b">
        <v>1</v>
      </c>
      <c r="YP4" t="b">
        <v>1</v>
      </c>
      <c r="YU4">
        <v>5</v>
      </c>
      <c r="YV4">
        <v>7.5</v>
      </c>
      <c r="ZX4">
        <v>7</v>
      </c>
      <c r="ZY4">
        <v>2.5</v>
      </c>
      <c r="ZZ4">
        <v>2.5</v>
      </c>
      <c r="AAA4">
        <v>12</v>
      </c>
      <c r="AAB4" t="s">
        <v>1462</v>
      </c>
      <c r="AAK4" t="b">
        <v>1</v>
      </c>
      <c r="AAL4" t="b">
        <v>1</v>
      </c>
      <c r="AAS4" t="s">
        <v>2630</v>
      </c>
      <c r="AAT4">
        <v>2.5</v>
      </c>
      <c r="AAU4">
        <v>2.5</v>
      </c>
      <c r="ADN4">
        <v>2</v>
      </c>
      <c r="ADO4">
        <v>5</v>
      </c>
      <c r="ADP4">
        <v>5</v>
      </c>
      <c r="ADQ4">
        <v>12</v>
      </c>
      <c r="ADR4" t="s">
        <v>1759</v>
      </c>
      <c r="ADS4">
        <v>0.5</v>
      </c>
      <c r="ADT4">
        <v>30</v>
      </c>
      <c r="AEG4">
        <v>5</v>
      </c>
      <c r="AEH4">
        <v>5</v>
      </c>
      <c r="AEI4">
        <v>0</v>
      </c>
      <c r="AEJ4">
        <v>0</v>
      </c>
      <c r="AEK4">
        <v>10</v>
      </c>
      <c r="AEL4">
        <v>10</v>
      </c>
      <c r="AEN4" t="b">
        <v>1</v>
      </c>
      <c r="AFB4" t="s">
        <v>2624</v>
      </c>
      <c r="AFC4">
        <v>0</v>
      </c>
      <c r="AFD4">
        <v>10</v>
      </c>
      <c r="AFE4">
        <v>0</v>
      </c>
      <c r="AFF4">
        <v>8.9</v>
      </c>
      <c r="AFG4">
        <v>5</v>
      </c>
      <c r="AFH4">
        <v>13.9</v>
      </c>
      <c r="AFI4" t="s">
        <v>1463</v>
      </c>
      <c r="AFK4" t="s">
        <v>1463</v>
      </c>
      <c r="AFM4" t="s">
        <v>1463</v>
      </c>
      <c r="AFO4" t="s">
        <v>1463</v>
      </c>
      <c r="AFQ4" t="s">
        <v>1463</v>
      </c>
      <c r="AFT4" t="s">
        <v>1463</v>
      </c>
      <c r="AFV4">
        <v>3</v>
      </c>
      <c r="AFW4">
        <v>4</v>
      </c>
      <c r="AFX4">
        <v>8.8888888888888804</v>
      </c>
      <c r="AFY4">
        <v>5</v>
      </c>
      <c r="AFZ4">
        <v>0.7</v>
      </c>
      <c r="AGA4">
        <v>5</v>
      </c>
      <c r="AGB4">
        <v>5</v>
      </c>
      <c r="AGC4">
        <v>10.7</v>
      </c>
      <c r="AGD4">
        <v>1</v>
      </c>
      <c r="AGE4" s="250">
        <v>10000</v>
      </c>
      <c r="AGG4">
        <v>1</v>
      </c>
      <c r="AGH4">
        <v>1</v>
      </c>
      <c r="AGJ4">
        <v>1</v>
      </c>
      <c r="AGK4">
        <v>0</v>
      </c>
      <c r="AGM4" t="s">
        <v>2614</v>
      </c>
      <c r="AGN4" t="s">
        <v>2631</v>
      </c>
      <c r="AGQ4">
        <v>5</v>
      </c>
      <c r="AGR4">
        <v>5</v>
      </c>
      <c r="AGS4">
        <v>1</v>
      </c>
      <c r="AGT4">
        <v>5</v>
      </c>
      <c r="AGU4">
        <v>5</v>
      </c>
      <c r="AGV4">
        <v>11</v>
      </c>
      <c r="AGW4">
        <v>1</v>
      </c>
      <c r="AHA4" t="b">
        <v>1</v>
      </c>
      <c r="AHD4">
        <v>3</v>
      </c>
      <c r="AHE4">
        <v>2</v>
      </c>
      <c r="AHF4">
        <v>2</v>
      </c>
      <c r="AKM4">
        <v>5</v>
      </c>
      <c r="AKN4">
        <v>5</v>
      </c>
      <c r="AKO4">
        <v>10</v>
      </c>
      <c r="AKP4">
        <v>5</v>
      </c>
      <c r="AKQ4">
        <v>5</v>
      </c>
      <c r="AKR4">
        <v>20</v>
      </c>
      <c r="AKS4" t="s">
        <v>1462</v>
      </c>
      <c r="AKT4" t="s">
        <v>1463</v>
      </c>
      <c r="AKV4" t="s">
        <v>1462</v>
      </c>
      <c r="AKX4" t="s">
        <v>1462</v>
      </c>
      <c r="AKZ4" t="s">
        <v>1463</v>
      </c>
      <c r="ALB4" t="s">
        <v>1462</v>
      </c>
      <c r="ALD4" t="s">
        <v>1463</v>
      </c>
      <c r="ALF4" t="s">
        <v>1462</v>
      </c>
      <c r="ALH4" t="s">
        <v>1463</v>
      </c>
      <c r="ALJ4" t="s">
        <v>1463</v>
      </c>
      <c r="ALL4" t="s">
        <v>1463</v>
      </c>
      <c r="ALN4" t="s">
        <v>1463</v>
      </c>
      <c r="ALP4" t="s">
        <v>1463</v>
      </c>
      <c r="ALR4" t="s">
        <v>1463</v>
      </c>
      <c r="ALT4" t="s">
        <v>1463</v>
      </c>
      <c r="AMF4" t="b">
        <v>1</v>
      </c>
      <c r="AMG4" t="b">
        <v>1</v>
      </c>
      <c r="AML4" t="b">
        <v>1</v>
      </c>
      <c r="ANA4">
        <v>5</v>
      </c>
      <c r="ANB4">
        <v>5</v>
      </c>
      <c r="ANC4">
        <v>10</v>
      </c>
      <c r="AND4">
        <v>0</v>
      </c>
      <c r="ANE4">
        <v>5</v>
      </c>
      <c r="ANF4">
        <v>15</v>
      </c>
      <c r="ANG4" t="s">
        <v>1462</v>
      </c>
      <c r="ANH4" t="s">
        <v>2632</v>
      </c>
      <c r="ANI4" t="s">
        <v>1462</v>
      </c>
      <c r="ANJ4" t="s">
        <v>2616</v>
      </c>
      <c r="ANK4">
        <v>0</v>
      </c>
      <c r="ANL4">
        <v>5</v>
      </c>
      <c r="ANM4">
        <v>2</v>
      </c>
      <c r="ANN4">
        <v>0</v>
      </c>
      <c r="ANO4">
        <v>7.5</v>
      </c>
      <c r="ANP4">
        <v>9.5</v>
      </c>
      <c r="ANQ4" t="s">
        <v>2565</v>
      </c>
      <c r="ANR4" t="s">
        <v>1463</v>
      </c>
      <c r="ANT4">
        <v>0</v>
      </c>
      <c r="ANU4">
        <v>7.5</v>
      </c>
      <c r="AQR4">
        <v>2.5</v>
      </c>
      <c r="AQS4">
        <v>0</v>
      </c>
      <c r="AQT4">
        <v>10</v>
      </c>
      <c r="AQU4">
        <v>12.5</v>
      </c>
      <c r="AQV4" t="s">
        <v>1463</v>
      </c>
      <c r="ARE4" t="b">
        <v>1</v>
      </c>
      <c r="ARF4" t="s">
        <v>2633</v>
      </c>
      <c r="ARG4">
        <v>0</v>
      </c>
      <c r="ARH4">
        <v>10</v>
      </c>
      <c r="ARI4" t="s">
        <v>1463</v>
      </c>
      <c r="ARQ4" t="s">
        <v>1462</v>
      </c>
      <c r="ARS4" t="s">
        <v>2634</v>
      </c>
      <c r="ART4" t="s">
        <v>2616</v>
      </c>
      <c r="ARV4" t="b">
        <v>1</v>
      </c>
      <c r="ASD4">
        <v>0</v>
      </c>
      <c r="ASE4">
        <v>10</v>
      </c>
      <c r="ASF4">
        <v>2</v>
      </c>
      <c r="ASG4">
        <v>2.5</v>
      </c>
      <c r="ASH4">
        <v>2.5</v>
      </c>
      <c r="ASI4">
        <v>7</v>
      </c>
      <c r="ASJ4">
        <v>60</v>
      </c>
      <c r="ASL4" t="b">
        <v>1</v>
      </c>
      <c r="ASM4" t="b">
        <v>1</v>
      </c>
      <c r="ASO4" t="b">
        <v>1</v>
      </c>
      <c r="ASS4">
        <v>1</v>
      </c>
      <c r="AST4" t="s">
        <v>1462</v>
      </c>
      <c r="ASW4" t="b">
        <v>1</v>
      </c>
      <c r="ATC4" t="s">
        <v>2618</v>
      </c>
      <c r="ATD4">
        <v>2.5</v>
      </c>
      <c r="ATE4">
        <v>2.5</v>
      </c>
      <c r="ATF4">
        <v>0</v>
      </c>
      <c r="ATG4">
        <v>0</v>
      </c>
      <c r="ATH4">
        <v>10</v>
      </c>
      <c r="ATI4">
        <v>10</v>
      </c>
      <c r="ATJ4" t="s">
        <v>1463</v>
      </c>
      <c r="AVZ4">
        <v>0</v>
      </c>
      <c r="AWA4">
        <v>10</v>
      </c>
      <c r="AWB4">
        <v>0</v>
      </c>
      <c r="AWC4">
        <v>10</v>
      </c>
      <c r="AWD4">
        <v>1</v>
      </c>
      <c r="AWE4">
        <v>2.5</v>
      </c>
      <c r="AWF4">
        <v>2.5</v>
      </c>
      <c r="AWG4">
        <v>6</v>
      </c>
      <c r="AWH4" t="s">
        <v>1462</v>
      </c>
      <c r="AWI4" t="s">
        <v>1469</v>
      </c>
      <c r="AWJ4" t="s">
        <v>1463</v>
      </c>
      <c r="AWL4" t="s">
        <v>1462</v>
      </c>
      <c r="AWM4" t="s">
        <v>2619</v>
      </c>
      <c r="AWN4" t="s">
        <v>1463</v>
      </c>
      <c r="AWP4" t="s">
        <v>1463</v>
      </c>
      <c r="AWR4" t="s">
        <v>1463</v>
      </c>
      <c r="AWT4" t="s">
        <v>1463</v>
      </c>
      <c r="AWV4" t="s">
        <v>1463</v>
      </c>
      <c r="AWX4" t="s">
        <v>1463</v>
      </c>
      <c r="AWZ4" t="s">
        <v>1463</v>
      </c>
      <c r="AXB4" t="s">
        <v>1463</v>
      </c>
      <c r="AXD4" t="s">
        <v>1463</v>
      </c>
      <c r="AXF4">
        <v>0</v>
      </c>
      <c r="AXG4">
        <v>0</v>
      </c>
      <c r="AXI4">
        <v>2.5</v>
      </c>
      <c r="AXJ4">
        <v>2.5</v>
      </c>
      <c r="AXK4">
        <v>0</v>
      </c>
      <c r="AXN4">
        <v>0</v>
      </c>
      <c r="AXO4">
        <v>1</v>
      </c>
      <c r="AXP4">
        <v>1</v>
      </c>
      <c r="AXQ4">
        <v>1</v>
      </c>
      <c r="AXR4">
        <v>1</v>
      </c>
      <c r="AXS4">
        <v>1</v>
      </c>
      <c r="AXT4">
        <v>1</v>
      </c>
      <c r="AXU4">
        <v>1</v>
      </c>
      <c r="AXV4">
        <v>3</v>
      </c>
      <c r="AXW4">
        <v>1</v>
      </c>
      <c r="AXX4">
        <v>2</v>
      </c>
      <c r="AYA4">
        <v>10</v>
      </c>
      <c r="AYD4">
        <v>10</v>
      </c>
      <c r="AYE4" t="s">
        <v>1463</v>
      </c>
      <c r="AYF4" t="s">
        <v>1463</v>
      </c>
      <c r="AYG4">
        <v>10</v>
      </c>
      <c r="AYJ4">
        <v>10</v>
      </c>
      <c r="AYK4">
        <v>2.5</v>
      </c>
      <c r="AYL4">
        <v>2.5</v>
      </c>
      <c r="AYM4">
        <v>15</v>
      </c>
      <c r="AZC4">
        <v>4</v>
      </c>
      <c r="AZD4" t="s">
        <v>2635</v>
      </c>
      <c r="AZE4" t="s">
        <v>1469</v>
      </c>
      <c r="AZF4">
        <v>5</v>
      </c>
      <c r="AZG4" t="s">
        <v>2621</v>
      </c>
      <c r="AZH4" t="s">
        <v>2622</v>
      </c>
      <c r="AZM4" t="s">
        <v>1463</v>
      </c>
      <c r="AZO4" t="s">
        <v>1462</v>
      </c>
      <c r="AZP4" t="s">
        <v>2636</v>
      </c>
      <c r="AZR4">
        <v>2.5</v>
      </c>
      <c r="AZS4">
        <v>2.5</v>
      </c>
      <c r="BCH4">
        <v>10</v>
      </c>
      <c r="BCI4">
        <v>5</v>
      </c>
      <c r="BCJ4">
        <v>2.5</v>
      </c>
      <c r="BCK4">
        <v>17.5</v>
      </c>
      <c r="BCL4">
        <v>3</v>
      </c>
      <c r="BCN4" t="s">
        <v>2555</v>
      </c>
      <c r="BCP4">
        <v>1</v>
      </c>
      <c r="BCR4">
        <v>4</v>
      </c>
      <c r="BCT4">
        <v>2</v>
      </c>
      <c r="BCY4">
        <v>5</v>
      </c>
      <c r="BCZ4">
        <v>2.5</v>
      </c>
      <c r="BEH4">
        <v>3</v>
      </c>
      <c r="BEI4">
        <v>7.5</v>
      </c>
      <c r="BEJ4">
        <v>0</v>
      </c>
      <c r="BEK4">
        <v>10.5</v>
      </c>
      <c r="BEL4" t="s">
        <v>2552</v>
      </c>
      <c r="BEN4" t="s">
        <v>2552</v>
      </c>
      <c r="BEP4" t="s">
        <v>2552</v>
      </c>
      <c r="BER4" t="s">
        <v>2552</v>
      </c>
      <c r="BET4" t="s">
        <v>2556</v>
      </c>
      <c r="BEV4" t="s">
        <v>2552</v>
      </c>
      <c r="BEX4">
        <v>7.5</v>
      </c>
      <c r="BEY4">
        <v>0</v>
      </c>
      <c r="BGQ4" t="s">
        <v>1467</v>
      </c>
      <c r="BGR4">
        <v>0</v>
      </c>
      <c r="BGS4">
        <v>5</v>
      </c>
      <c r="BGT4">
        <v>5</v>
      </c>
      <c r="BGU4" t="s">
        <v>1463</v>
      </c>
      <c r="BHK4">
        <v>0</v>
      </c>
      <c r="BHL4">
        <v>5</v>
      </c>
      <c r="BIT4">
        <v>5</v>
      </c>
      <c r="BIU4">
        <v>2.5</v>
      </c>
      <c r="BIV4">
        <v>0</v>
      </c>
      <c r="BIW4">
        <v>7.5</v>
      </c>
      <c r="BIX4">
        <v>2</v>
      </c>
      <c r="BIY4" t="s">
        <v>2594</v>
      </c>
      <c r="BIZ4" t="s">
        <v>2548</v>
      </c>
      <c r="BJA4" t="s">
        <v>1468</v>
      </c>
      <c r="BJB4">
        <v>2.5</v>
      </c>
      <c r="BJC4">
        <v>0</v>
      </c>
    </row>
    <row r="5" spans="1:1646" ht="15" x14ac:dyDescent="0.25">
      <c r="A5" t="s">
        <v>2603</v>
      </c>
      <c r="B5" t="s">
        <v>2637</v>
      </c>
      <c r="C5" t="s">
        <v>2638</v>
      </c>
      <c r="D5" t="s">
        <v>1460</v>
      </c>
      <c r="F5" t="s">
        <v>2606</v>
      </c>
      <c r="G5" t="s">
        <v>2607</v>
      </c>
      <c r="H5" t="s">
        <v>2608</v>
      </c>
      <c r="I5" t="s">
        <v>2609</v>
      </c>
      <c r="J5">
        <v>2.4805754900000001</v>
      </c>
      <c r="K5">
        <v>34.6140708</v>
      </c>
      <c r="L5" s="116">
        <v>42464</v>
      </c>
      <c r="M5" t="s">
        <v>1461</v>
      </c>
      <c r="N5">
        <v>45</v>
      </c>
      <c r="O5" t="s">
        <v>2554</v>
      </c>
      <c r="Q5">
        <v>6.7</v>
      </c>
      <c r="R5">
        <v>5</v>
      </c>
      <c r="S5">
        <v>2.5</v>
      </c>
      <c r="T5">
        <v>14.2</v>
      </c>
      <c r="U5">
        <v>3</v>
      </c>
      <c r="V5">
        <v>2</v>
      </c>
      <c r="W5">
        <v>1</v>
      </c>
      <c r="X5">
        <v>2</v>
      </c>
      <c r="AA5" t="b">
        <v>1</v>
      </c>
      <c r="AG5">
        <v>3</v>
      </c>
      <c r="AH5">
        <v>2</v>
      </c>
      <c r="AI5">
        <v>1</v>
      </c>
      <c r="AJ5">
        <v>1</v>
      </c>
      <c r="AM5">
        <v>1</v>
      </c>
      <c r="AO5">
        <v>1</v>
      </c>
      <c r="AT5">
        <v>2</v>
      </c>
      <c r="AV5">
        <v>1</v>
      </c>
      <c r="BS5" t="s">
        <v>1462</v>
      </c>
      <c r="BT5" t="s">
        <v>1462</v>
      </c>
      <c r="BW5">
        <v>5</v>
      </c>
      <c r="BX5">
        <v>2.5</v>
      </c>
      <c r="BY5">
        <v>8.5</v>
      </c>
      <c r="BZ5">
        <v>2.5</v>
      </c>
      <c r="CA5">
        <v>2.5</v>
      </c>
      <c r="CB5">
        <v>13.5</v>
      </c>
      <c r="CC5" t="s">
        <v>1462</v>
      </c>
      <c r="CD5" t="b">
        <v>1</v>
      </c>
      <c r="CE5" t="b">
        <v>1</v>
      </c>
      <c r="CF5">
        <v>30</v>
      </c>
      <c r="CH5" t="s">
        <v>1462</v>
      </c>
      <c r="CI5" t="b">
        <v>1</v>
      </c>
      <c r="CK5">
        <v>35</v>
      </c>
      <c r="CM5" t="s">
        <v>1463</v>
      </c>
      <c r="CR5" t="s">
        <v>1463</v>
      </c>
      <c r="CW5" t="s">
        <v>1463</v>
      </c>
      <c r="DB5" t="s">
        <v>1463</v>
      </c>
      <c r="DG5" t="s">
        <v>1462</v>
      </c>
      <c r="DH5" t="b">
        <v>1</v>
      </c>
      <c r="DJ5">
        <v>20</v>
      </c>
      <c r="DS5" t="b">
        <v>1</v>
      </c>
      <c r="DU5" t="b">
        <v>1</v>
      </c>
      <c r="DY5" t="b">
        <v>1</v>
      </c>
      <c r="EF5" t="b">
        <v>1</v>
      </c>
      <c r="EG5" t="s">
        <v>2639</v>
      </c>
      <c r="EI5">
        <v>2.5</v>
      </c>
      <c r="EJ5">
        <v>2.5</v>
      </c>
      <c r="EN5">
        <v>0</v>
      </c>
      <c r="EO5" t="s">
        <v>1463</v>
      </c>
      <c r="FL5">
        <v>6.7</v>
      </c>
      <c r="FM5">
        <v>5</v>
      </c>
      <c r="FN5">
        <v>2.5</v>
      </c>
      <c r="FO5">
        <v>14.2</v>
      </c>
      <c r="FP5" t="s">
        <v>1462</v>
      </c>
      <c r="FT5" t="b">
        <v>1</v>
      </c>
      <c r="FV5" t="s">
        <v>1465</v>
      </c>
      <c r="GO5" t="b">
        <v>1</v>
      </c>
      <c r="GQ5" t="s">
        <v>1465</v>
      </c>
      <c r="HD5" t="b">
        <v>1</v>
      </c>
      <c r="HF5" t="s">
        <v>1465</v>
      </c>
      <c r="IB5" t="b">
        <v>1</v>
      </c>
      <c r="ID5" t="s">
        <v>1465</v>
      </c>
      <c r="JC5" t="b">
        <v>1</v>
      </c>
      <c r="JE5" t="s">
        <v>1465</v>
      </c>
      <c r="JX5" t="b">
        <v>1</v>
      </c>
      <c r="JZ5" t="s">
        <v>1464</v>
      </c>
      <c r="KK5" t="s">
        <v>1463</v>
      </c>
      <c r="KM5">
        <v>5</v>
      </c>
      <c r="KN5">
        <v>2.5</v>
      </c>
      <c r="KO5">
        <v>5</v>
      </c>
      <c r="KP5">
        <v>2.5</v>
      </c>
      <c r="KQ5">
        <v>2.5</v>
      </c>
      <c r="KR5">
        <v>10</v>
      </c>
      <c r="KS5" t="s">
        <v>1462</v>
      </c>
      <c r="KU5">
        <v>2</v>
      </c>
      <c r="KW5">
        <v>5</v>
      </c>
      <c r="KX5">
        <v>3</v>
      </c>
      <c r="LA5">
        <v>5</v>
      </c>
      <c r="LE5">
        <v>1</v>
      </c>
      <c r="LG5">
        <v>1</v>
      </c>
      <c r="LH5">
        <v>1</v>
      </c>
      <c r="LK5">
        <v>1</v>
      </c>
      <c r="LY5" t="b">
        <v>1</v>
      </c>
      <c r="MA5" t="b">
        <v>1</v>
      </c>
      <c r="MB5" t="b">
        <v>1</v>
      </c>
      <c r="MI5" t="b">
        <v>1</v>
      </c>
      <c r="MK5" t="b">
        <v>1</v>
      </c>
      <c r="ML5" t="b">
        <v>1</v>
      </c>
      <c r="MT5" t="s">
        <v>1462</v>
      </c>
      <c r="MU5" t="s">
        <v>2640</v>
      </c>
      <c r="MV5">
        <v>2.5</v>
      </c>
      <c r="MW5">
        <v>2.5</v>
      </c>
      <c r="MX5">
        <v>0</v>
      </c>
      <c r="MY5">
        <v>2.5</v>
      </c>
      <c r="MZ5">
        <v>2.5</v>
      </c>
      <c r="NA5">
        <v>5</v>
      </c>
      <c r="NW5" t="s">
        <v>2569</v>
      </c>
      <c r="NY5" t="s">
        <v>2569</v>
      </c>
      <c r="NZ5" t="s">
        <v>2569</v>
      </c>
      <c r="OC5" t="s">
        <v>2569</v>
      </c>
      <c r="OG5">
        <v>2.5</v>
      </c>
      <c r="OH5">
        <v>2.5</v>
      </c>
      <c r="OJ5">
        <v>5</v>
      </c>
      <c r="OK5">
        <v>2.5</v>
      </c>
      <c r="OL5">
        <v>7.5</v>
      </c>
      <c r="OT5" t="b">
        <v>1</v>
      </c>
      <c r="PD5" t="s">
        <v>2641</v>
      </c>
      <c r="PN5" t="s">
        <v>2642</v>
      </c>
      <c r="QL5">
        <v>5</v>
      </c>
      <c r="QM5">
        <v>2.5</v>
      </c>
      <c r="RO5">
        <v>5</v>
      </c>
      <c r="RP5">
        <v>5</v>
      </c>
      <c r="RQ5">
        <v>5</v>
      </c>
      <c r="RR5">
        <v>15</v>
      </c>
      <c r="RS5" t="s">
        <v>1462</v>
      </c>
      <c r="RT5" t="s">
        <v>2643</v>
      </c>
      <c r="RU5">
        <v>20</v>
      </c>
      <c r="RW5" t="s">
        <v>1463</v>
      </c>
      <c r="RZ5" t="s">
        <v>1463</v>
      </c>
      <c r="SB5" t="s">
        <v>1463</v>
      </c>
      <c r="SH5" t="s">
        <v>1463</v>
      </c>
      <c r="SK5">
        <v>5</v>
      </c>
      <c r="SL5">
        <v>5</v>
      </c>
      <c r="SM5">
        <v>1.3</v>
      </c>
      <c r="SN5">
        <v>5</v>
      </c>
      <c r="SO5">
        <v>2.5</v>
      </c>
      <c r="SP5">
        <v>8.8000000000000007</v>
      </c>
      <c r="SQ5" t="s">
        <v>1463</v>
      </c>
      <c r="SR5" t="s">
        <v>2644</v>
      </c>
      <c r="TI5">
        <v>5</v>
      </c>
      <c r="TJ5" t="s">
        <v>2611</v>
      </c>
      <c r="TM5" t="b">
        <v>1</v>
      </c>
      <c r="TN5" t="b">
        <v>1</v>
      </c>
      <c r="TO5" t="b">
        <v>1</v>
      </c>
      <c r="TP5" t="b">
        <v>1</v>
      </c>
      <c r="TQ5" t="b">
        <v>1</v>
      </c>
      <c r="TS5" t="b">
        <v>1</v>
      </c>
      <c r="TT5" t="b">
        <v>1</v>
      </c>
      <c r="TX5">
        <v>5</v>
      </c>
      <c r="TY5">
        <v>2.5</v>
      </c>
      <c r="VI5">
        <v>0</v>
      </c>
      <c r="VJ5">
        <v>0</v>
      </c>
      <c r="VK5">
        <v>10</v>
      </c>
      <c r="VL5">
        <v>10</v>
      </c>
      <c r="VM5" t="s">
        <v>1463</v>
      </c>
      <c r="VO5" t="s">
        <v>1463</v>
      </c>
      <c r="VQ5" t="s">
        <v>1463</v>
      </c>
      <c r="VS5" t="s">
        <v>1463</v>
      </c>
      <c r="VV5" t="s">
        <v>1463</v>
      </c>
      <c r="VX5" t="s">
        <v>1463</v>
      </c>
      <c r="VZ5">
        <v>0</v>
      </c>
      <c r="WA5">
        <v>10</v>
      </c>
      <c r="XJ5">
        <v>10</v>
      </c>
      <c r="XK5">
        <v>3.8</v>
      </c>
      <c r="XL5">
        <v>5</v>
      </c>
      <c r="XM5">
        <v>18.8</v>
      </c>
      <c r="XN5" t="s">
        <v>1462</v>
      </c>
      <c r="XO5" t="s">
        <v>1462</v>
      </c>
      <c r="XR5" t="b">
        <v>1</v>
      </c>
      <c r="XS5" t="b">
        <v>1</v>
      </c>
      <c r="XW5" t="b">
        <v>1</v>
      </c>
      <c r="YC5" t="s">
        <v>1463</v>
      </c>
      <c r="YE5" t="s">
        <v>1462</v>
      </c>
      <c r="YF5" t="s">
        <v>2595</v>
      </c>
      <c r="YG5">
        <v>2.5</v>
      </c>
      <c r="YH5">
        <v>2.5</v>
      </c>
      <c r="YI5" t="s">
        <v>1462</v>
      </c>
      <c r="YK5" t="b">
        <v>1</v>
      </c>
      <c r="YN5" t="b">
        <v>1</v>
      </c>
      <c r="YO5" t="b">
        <v>1</v>
      </c>
      <c r="YP5" t="b">
        <v>1</v>
      </c>
      <c r="YU5">
        <v>5</v>
      </c>
      <c r="YV5">
        <v>7.5</v>
      </c>
      <c r="ZX5">
        <v>10</v>
      </c>
      <c r="ZY5">
        <v>2.5</v>
      </c>
      <c r="ZZ5">
        <v>2.5</v>
      </c>
      <c r="AAA5">
        <v>15</v>
      </c>
      <c r="AAB5" t="s">
        <v>1462</v>
      </c>
      <c r="AAK5" t="b">
        <v>1</v>
      </c>
      <c r="AAL5" t="b">
        <v>1</v>
      </c>
      <c r="AAO5" t="b">
        <v>1</v>
      </c>
      <c r="AAS5" t="s">
        <v>2645</v>
      </c>
      <c r="AAT5">
        <v>2.5</v>
      </c>
      <c r="AAU5">
        <v>2.5</v>
      </c>
      <c r="ADN5">
        <v>2</v>
      </c>
      <c r="ADO5">
        <v>5</v>
      </c>
      <c r="ADP5">
        <v>2.5</v>
      </c>
      <c r="ADQ5">
        <v>9.5</v>
      </c>
      <c r="ADR5" t="s">
        <v>1759</v>
      </c>
      <c r="ADS5">
        <v>0.5</v>
      </c>
      <c r="ADT5">
        <v>30</v>
      </c>
      <c r="AEG5">
        <v>5</v>
      </c>
      <c r="AEH5">
        <v>2.5</v>
      </c>
      <c r="AEI5">
        <v>7</v>
      </c>
      <c r="AEJ5">
        <v>5</v>
      </c>
      <c r="AEK5">
        <v>2.5</v>
      </c>
      <c r="AEL5">
        <v>14.5</v>
      </c>
      <c r="AER5" t="b">
        <v>1</v>
      </c>
      <c r="AEV5" t="b">
        <v>1</v>
      </c>
      <c r="AFC5">
        <v>5</v>
      </c>
      <c r="AFD5">
        <v>2.5</v>
      </c>
      <c r="AFE5">
        <v>0</v>
      </c>
      <c r="AFF5">
        <v>8.9</v>
      </c>
      <c r="AFG5">
        <v>2.5</v>
      </c>
      <c r="AFH5">
        <v>11.4</v>
      </c>
      <c r="AFI5" t="s">
        <v>1463</v>
      </c>
      <c r="AFK5" t="s">
        <v>1463</v>
      </c>
      <c r="AFM5" t="s">
        <v>1463</v>
      </c>
      <c r="AFO5" t="s">
        <v>1463</v>
      </c>
      <c r="AFQ5" t="s">
        <v>1463</v>
      </c>
      <c r="AFT5" t="s">
        <v>1463</v>
      </c>
      <c r="AFV5">
        <v>3</v>
      </c>
      <c r="AFW5">
        <v>4</v>
      </c>
      <c r="AFX5">
        <v>8.8888888888888804</v>
      </c>
      <c r="AFY5">
        <v>2.5</v>
      </c>
      <c r="AFZ5">
        <v>1.7</v>
      </c>
      <c r="AGA5">
        <v>7.5</v>
      </c>
      <c r="AGB5">
        <v>0</v>
      </c>
      <c r="AGC5">
        <v>9.1999999999999993</v>
      </c>
      <c r="AGD5">
        <v>2</v>
      </c>
      <c r="AGE5" s="250">
        <v>10000</v>
      </c>
      <c r="AGG5">
        <v>1</v>
      </c>
      <c r="AGH5">
        <v>1</v>
      </c>
      <c r="AGJ5">
        <v>2</v>
      </c>
      <c r="AGK5">
        <v>0</v>
      </c>
      <c r="AGM5" t="s">
        <v>2614</v>
      </c>
      <c r="AGN5" t="s">
        <v>2646</v>
      </c>
      <c r="AGQ5">
        <v>7.5</v>
      </c>
      <c r="AGR5">
        <v>0</v>
      </c>
      <c r="AGS5">
        <v>1</v>
      </c>
      <c r="AGT5">
        <v>5</v>
      </c>
      <c r="AGU5">
        <v>5</v>
      </c>
      <c r="AGV5">
        <v>11</v>
      </c>
      <c r="AGW5">
        <v>1</v>
      </c>
      <c r="AGZ5" t="b">
        <v>1</v>
      </c>
      <c r="AHD5">
        <v>2</v>
      </c>
      <c r="AHE5">
        <v>2</v>
      </c>
      <c r="AHF5">
        <v>2</v>
      </c>
      <c r="AKM5">
        <v>5</v>
      </c>
      <c r="AKN5">
        <v>5</v>
      </c>
      <c r="AKO5">
        <v>10</v>
      </c>
      <c r="AKP5">
        <v>5</v>
      </c>
      <c r="AKQ5">
        <v>2.5</v>
      </c>
      <c r="AKR5">
        <v>17.5</v>
      </c>
      <c r="AKS5" t="s">
        <v>1462</v>
      </c>
      <c r="AKT5" t="s">
        <v>1463</v>
      </c>
      <c r="AKV5" t="s">
        <v>1462</v>
      </c>
      <c r="AKX5" t="s">
        <v>1462</v>
      </c>
      <c r="AKZ5" t="s">
        <v>1463</v>
      </c>
      <c r="ALB5" t="s">
        <v>1462</v>
      </c>
      <c r="ALD5" t="s">
        <v>1463</v>
      </c>
      <c r="ALF5" t="s">
        <v>1462</v>
      </c>
      <c r="ALH5" t="s">
        <v>1463</v>
      </c>
      <c r="ALJ5" t="s">
        <v>1463</v>
      </c>
      <c r="ALL5" t="s">
        <v>1463</v>
      </c>
      <c r="ALN5" t="s">
        <v>1463</v>
      </c>
      <c r="ALP5" t="s">
        <v>1463</v>
      </c>
      <c r="ALR5" t="s">
        <v>1463</v>
      </c>
      <c r="ALT5" t="s">
        <v>1463</v>
      </c>
      <c r="AMF5" t="b">
        <v>1</v>
      </c>
      <c r="AMG5" t="b">
        <v>1</v>
      </c>
      <c r="AML5" t="b">
        <v>1</v>
      </c>
      <c r="AMO5" t="b">
        <v>1</v>
      </c>
      <c r="ANA5">
        <v>5</v>
      </c>
      <c r="ANB5">
        <v>2.5</v>
      </c>
      <c r="ANC5">
        <v>10</v>
      </c>
      <c r="AND5">
        <v>2.5</v>
      </c>
      <c r="ANE5">
        <v>5</v>
      </c>
      <c r="ANF5">
        <v>17.5</v>
      </c>
      <c r="ANG5" t="s">
        <v>1462</v>
      </c>
      <c r="ANH5" t="s">
        <v>2647</v>
      </c>
      <c r="ANI5" t="s">
        <v>1462</v>
      </c>
      <c r="ANJ5" t="s">
        <v>2616</v>
      </c>
      <c r="ANK5">
        <v>2.5</v>
      </c>
      <c r="ANL5">
        <v>5</v>
      </c>
      <c r="ANM5">
        <v>6</v>
      </c>
      <c r="ANN5">
        <v>0</v>
      </c>
      <c r="ANO5">
        <v>7.5</v>
      </c>
      <c r="ANP5">
        <v>13.5</v>
      </c>
      <c r="ANQ5" t="s">
        <v>2599</v>
      </c>
      <c r="ANR5" t="s">
        <v>1462</v>
      </c>
      <c r="ANT5">
        <v>0</v>
      </c>
      <c r="ANU5">
        <v>7.5</v>
      </c>
      <c r="AQR5">
        <v>2.5</v>
      </c>
      <c r="AQS5">
        <v>0</v>
      </c>
      <c r="AQT5">
        <v>8.8000000000000007</v>
      </c>
      <c r="AQU5">
        <v>11.3</v>
      </c>
      <c r="AQV5" t="s">
        <v>1463</v>
      </c>
      <c r="ARB5" t="b">
        <v>1</v>
      </c>
      <c r="ARD5" t="b">
        <v>1</v>
      </c>
      <c r="ARG5">
        <v>0</v>
      </c>
      <c r="ARH5">
        <v>10</v>
      </c>
      <c r="ARI5" t="s">
        <v>1463</v>
      </c>
      <c r="ARQ5" t="s">
        <v>1462</v>
      </c>
      <c r="ARS5" t="s">
        <v>2634</v>
      </c>
      <c r="ART5" t="s">
        <v>2616</v>
      </c>
      <c r="ARV5" t="b">
        <v>1</v>
      </c>
      <c r="ASD5">
        <v>0</v>
      </c>
      <c r="ASE5">
        <v>7.5</v>
      </c>
      <c r="ASF5">
        <v>3</v>
      </c>
      <c r="ASG5">
        <v>5</v>
      </c>
      <c r="ASH5">
        <v>2.5</v>
      </c>
      <c r="ASI5">
        <v>10.5</v>
      </c>
      <c r="ASJ5">
        <v>60</v>
      </c>
      <c r="ASL5" t="b">
        <v>1</v>
      </c>
      <c r="ASM5" t="b">
        <v>1</v>
      </c>
      <c r="ASO5" t="b">
        <v>1</v>
      </c>
      <c r="ASS5">
        <v>2</v>
      </c>
      <c r="AST5" t="s">
        <v>1462</v>
      </c>
      <c r="ASW5" t="b">
        <v>1</v>
      </c>
      <c r="ATC5" t="s">
        <v>2648</v>
      </c>
      <c r="ATD5">
        <v>5</v>
      </c>
      <c r="ATE5">
        <v>2.5</v>
      </c>
      <c r="ATF5">
        <v>0</v>
      </c>
      <c r="ATG5">
        <v>0</v>
      </c>
      <c r="ATH5">
        <v>10</v>
      </c>
      <c r="ATI5">
        <v>10</v>
      </c>
      <c r="ATJ5" t="s">
        <v>1463</v>
      </c>
      <c r="AVZ5">
        <v>0</v>
      </c>
      <c r="AWA5">
        <v>10</v>
      </c>
      <c r="AWB5">
        <v>0</v>
      </c>
      <c r="AWC5">
        <v>10</v>
      </c>
      <c r="AWD5">
        <v>2</v>
      </c>
      <c r="AWE5">
        <v>2.5</v>
      </c>
      <c r="AWF5">
        <v>2.5</v>
      </c>
      <c r="AWG5">
        <v>7</v>
      </c>
      <c r="AWH5" t="s">
        <v>1462</v>
      </c>
      <c r="AWI5" t="s">
        <v>1469</v>
      </c>
      <c r="AWJ5" t="s">
        <v>1463</v>
      </c>
      <c r="AWL5" t="s">
        <v>1462</v>
      </c>
      <c r="AWM5" t="s">
        <v>1469</v>
      </c>
      <c r="AWN5" t="s">
        <v>1462</v>
      </c>
      <c r="AWO5" t="s">
        <v>2619</v>
      </c>
      <c r="AWP5" t="s">
        <v>1463</v>
      </c>
      <c r="AWR5" t="s">
        <v>1463</v>
      </c>
      <c r="AWT5" t="s">
        <v>1463</v>
      </c>
      <c r="AWV5" t="s">
        <v>1463</v>
      </c>
      <c r="AWX5" t="s">
        <v>1463</v>
      </c>
      <c r="AWZ5" t="s">
        <v>1463</v>
      </c>
      <c r="AXB5" t="s">
        <v>1463</v>
      </c>
      <c r="AXD5" t="s">
        <v>1463</v>
      </c>
      <c r="AXF5">
        <v>0</v>
      </c>
      <c r="AXG5">
        <v>0</v>
      </c>
      <c r="AXI5">
        <v>2.5</v>
      </c>
      <c r="AXJ5">
        <v>2.5</v>
      </c>
      <c r="AXK5">
        <v>7</v>
      </c>
      <c r="AXN5">
        <v>7</v>
      </c>
      <c r="AXO5">
        <v>0</v>
      </c>
      <c r="AXP5">
        <v>1</v>
      </c>
      <c r="AXQ5">
        <v>1</v>
      </c>
      <c r="AXR5">
        <v>1</v>
      </c>
      <c r="AXS5">
        <v>1</v>
      </c>
      <c r="AXT5">
        <v>0</v>
      </c>
      <c r="AXU5">
        <v>0</v>
      </c>
      <c r="AXW5">
        <v>0</v>
      </c>
      <c r="AYA5">
        <v>10</v>
      </c>
      <c r="AYD5">
        <v>10</v>
      </c>
      <c r="AYE5" t="s">
        <v>1463</v>
      </c>
      <c r="AYF5" t="s">
        <v>1463</v>
      </c>
      <c r="AYG5">
        <v>10</v>
      </c>
      <c r="AYJ5">
        <v>0</v>
      </c>
      <c r="AYK5">
        <v>2.5</v>
      </c>
      <c r="AYL5">
        <v>2.5</v>
      </c>
      <c r="AYM5">
        <v>5</v>
      </c>
      <c r="AZC5">
        <v>3</v>
      </c>
      <c r="AZD5" t="s">
        <v>2649</v>
      </c>
      <c r="AZE5" t="s">
        <v>2650</v>
      </c>
      <c r="AZF5">
        <v>6</v>
      </c>
      <c r="AZG5" t="s">
        <v>2651</v>
      </c>
      <c r="AZH5" t="s">
        <v>2622</v>
      </c>
      <c r="AZM5" t="s">
        <v>1463</v>
      </c>
      <c r="AZO5" t="s">
        <v>1463</v>
      </c>
      <c r="AZQ5" t="s">
        <v>2624</v>
      </c>
      <c r="AZR5">
        <v>2.5</v>
      </c>
      <c r="AZS5">
        <v>2.5</v>
      </c>
      <c r="BCH5">
        <v>10</v>
      </c>
      <c r="BCI5">
        <v>5</v>
      </c>
      <c r="BCJ5">
        <v>0</v>
      </c>
      <c r="BCK5">
        <v>15</v>
      </c>
      <c r="BCL5">
        <v>2</v>
      </c>
      <c r="BCN5">
        <v>1</v>
      </c>
      <c r="BCP5">
        <v>3</v>
      </c>
      <c r="BCR5">
        <v>5</v>
      </c>
      <c r="BCT5">
        <v>4</v>
      </c>
      <c r="BCY5">
        <v>5</v>
      </c>
      <c r="BCZ5">
        <v>0</v>
      </c>
      <c r="BEH5">
        <v>7.5</v>
      </c>
      <c r="BEI5">
        <v>7.5</v>
      </c>
      <c r="BEJ5">
        <v>2.5</v>
      </c>
      <c r="BEK5">
        <v>17.5</v>
      </c>
      <c r="BEL5" t="s">
        <v>2552</v>
      </c>
      <c r="BEN5" t="s">
        <v>2567</v>
      </c>
      <c r="BEP5" t="s">
        <v>2557</v>
      </c>
      <c r="BER5" t="s">
        <v>2552</v>
      </c>
      <c r="BET5" t="s">
        <v>2567</v>
      </c>
      <c r="BEV5" t="s">
        <v>2567</v>
      </c>
      <c r="BEX5">
        <v>7.5</v>
      </c>
      <c r="BEY5">
        <v>2.5</v>
      </c>
      <c r="BGQ5">
        <v>2</v>
      </c>
      <c r="BGR5">
        <v>5</v>
      </c>
      <c r="BGS5">
        <v>5</v>
      </c>
      <c r="BGT5">
        <v>12</v>
      </c>
      <c r="BGU5" t="s">
        <v>1462</v>
      </c>
      <c r="BHB5" t="s">
        <v>2652</v>
      </c>
      <c r="BHC5" t="s">
        <v>2653</v>
      </c>
      <c r="BHD5" t="s">
        <v>2654</v>
      </c>
      <c r="BHE5" t="s">
        <v>2653</v>
      </c>
      <c r="BHF5" t="s">
        <v>2655</v>
      </c>
      <c r="BHG5" t="s">
        <v>2653</v>
      </c>
      <c r="BHK5">
        <v>5</v>
      </c>
      <c r="BHL5">
        <v>5</v>
      </c>
      <c r="BIT5">
        <v>10</v>
      </c>
      <c r="BIU5">
        <v>5</v>
      </c>
      <c r="BIV5">
        <v>0</v>
      </c>
      <c r="BIW5">
        <v>15</v>
      </c>
      <c r="BIX5">
        <v>3</v>
      </c>
      <c r="BIY5" t="s">
        <v>1466</v>
      </c>
      <c r="BIZ5" t="s">
        <v>2548</v>
      </c>
      <c r="BJA5" t="s">
        <v>2594</v>
      </c>
      <c r="BJB5">
        <v>5</v>
      </c>
      <c r="BJC5">
        <v>0</v>
      </c>
    </row>
    <row r="6" spans="1:1646" ht="15" x14ac:dyDescent="0.25">
      <c r="A6" t="s">
        <v>2603</v>
      </c>
      <c r="B6" t="s">
        <v>2656</v>
      </c>
      <c r="C6" t="s">
        <v>2657</v>
      </c>
      <c r="D6" t="s">
        <v>1460</v>
      </c>
      <c r="F6" t="s">
        <v>2606</v>
      </c>
      <c r="G6" t="s">
        <v>2607</v>
      </c>
      <c r="H6" t="s">
        <v>2608</v>
      </c>
      <c r="I6" t="s">
        <v>2609</v>
      </c>
      <c r="J6">
        <v>2.4808191900000001</v>
      </c>
      <c r="K6">
        <v>34.613985</v>
      </c>
      <c r="L6" s="116">
        <v>42464</v>
      </c>
      <c r="M6" t="s">
        <v>1461</v>
      </c>
      <c r="N6">
        <v>20</v>
      </c>
      <c r="O6" t="s">
        <v>1472</v>
      </c>
      <c r="Q6">
        <v>6.7</v>
      </c>
      <c r="R6">
        <v>7.5</v>
      </c>
      <c r="S6">
        <v>2.5</v>
      </c>
      <c r="T6">
        <v>16.7</v>
      </c>
      <c r="U6">
        <v>1</v>
      </c>
      <c r="V6">
        <v>1</v>
      </c>
      <c r="X6">
        <v>1</v>
      </c>
      <c r="AA6" t="b">
        <v>1</v>
      </c>
      <c r="AG6">
        <v>1</v>
      </c>
      <c r="AH6">
        <v>1</v>
      </c>
      <c r="AT6">
        <v>1</v>
      </c>
      <c r="BS6" t="s">
        <v>1462</v>
      </c>
      <c r="BT6" t="s">
        <v>1462</v>
      </c>
      <c r="BW6">
        <v>7.5</v>
      </c>
      <c r="BX6">
        <v>2.5</v>
      </c>
      <c r="BY6">
        <v>3.5</v>
      </c>
      <c r="BZ6">
        <v>2.5</v>
      </c>
      <c r="CA6">
        <v>2.5</v>
      </c>
      <c r="CB6">
        <v>8.5</v>
      </c>
      <c r="CC6" t="s">
        <v>1462</v>
      </c>
      <c r="CD6" t="b">
        <v>1</v>
      </c>
      <c r="CE6" t="b">
        <v>1</v>
      </c>
      <c r="CF6">
        <v>10</v>
      </c>
      <c r="CH6" t="s">
        <v>1463</v>
      </c>
      <c r="CM6" t="s">
        <v>1463</v>
      </c>
      <c r="CR6" t="s">
        <v>1463</v>
      </c>
      <c r="CW6" t="s">
        <v>1463</v>
      </c>
      <c r="DB6" t="s">
        <v>1463</v>
      </c>
      <c r="DG6" t="s">
        <v>1463</v>
      </c>
      <c r="DM6" t="s">
        <v>1463</v>
      </c>
      <c r="DU6" t="b">
        <v>1</v>
      </c>
      <c r="DY6" t="b">
        <v>1</v>
      </c>
      <c r="EF6" t="b">
        <v>1</v>
      </c>
      <c r="EG6" t="s">
        <v>2639</v>
      </c>
      <c r="EI6">
        <v>2.5</v>
      </c>
      <c r="EJ6">
        <v>2.5</v>
      </c>
      <c r="EN6">
        <v>0</v>
      </c>
      <c r="EO6" t="s">
        <v>1463</v>
      </c>
      <c r="FL6">
        <v>2.2999999999999998</v>
      </c>
      <c r="FM6">
        <v>2.5</v>
      </c>
      <c r="FN6">
        <v>2.5</v>
      </c>
      <c r="FO6">
        <v>7.3</v>
      </c>
      <c r="FP6" t="s">
        <v>1462</v>
      </c>
      <c r="FT6" t="b">
        <v>1</v>
      </c>
      <c r="FV6" t="s">
        <v>1465</v>
      </c>
      <c r="GO6" t="b">
        <v>1</v>
      </c>
      <c r="GQ6" t="s">
        <v>1465</v>
      </c>
      <c r="JC6" t="b">
        <v>1</v>
      </c>
      <c r="JE6" t="s">
        <v>1465</v>
      </c>
      <c r="KK6" t="s">
        <v>1463</v>
      </c>
      <c r="KM6">
        <v>2.5</v>
      </c>
      <c r="KN6">
        <v>2.5</v>
      </c>
      <c r="KO6">
        <v>0</v>
      </c>
      <c r="KR6">
        <v>0</v>
      </c>
      <c r="KS6" t="s">
        <v>1463</v>
      </c>
      <c r="RO6">
        <v>7.5</v>
      </c>
      <c r="RP6">
        <v>2.5</v>
      </c>
      <c r="RQ6">
        <v>7.5</v>
      </c>
      <c r="RR6">
        <v>17.5</v>
      </c>
      <c r="RS6" t="s">
        <v>1463</v>
      </c>
      <c r="RZ6" t="s">
        <v>1463</v>
      </c>
      <c r="SK6">
        <v>2.5</v>
      </c>
      <c r="SL6">
        <v>7.5</v>
      </c>
      <c r="SM6">
        <v>4</v>
      </c>
      <c r="SN6">
        <v>5</v>
      </c>
      <c r="SO6">
        <v>5</v>
      </c>
      <c r="SP6">
        <v>14</v>
      </c>
      <c r="SQ6" t="s">
        <v>1462</v>
      </c>
      <c r="SS6">
        <v>7</v>
      </c>
      <c r="ST6" t="s">
        <v>2658</v>
      </c>
      <c r="SU6" t="s">
        <v>1463</v>
      </c>
      <c r="SX6" t="b">
        <v>1</v>
      </c>
      <c r="SY6" t="b">
        <v>1</v>
      </c>
      <c r="SZ6" t="b">
        <v>1</v>
      </c>
      <c r="TI6">
        <v>5</v>
      </c>
      <c r="TJ6" t="s">
        <v>2611</v>
      </c>
      <c r="TM6" t="b">
        <v>1</v>
      </c>
      <c r="TN6" t="b">
        <v>1</v>
      </c>
      <c r="TO6" t="b">
        <v>1</v>
      </c>
      <c r="TQ6" t="b">
        <v>1</v>
      </c>
      <c r="TT6" t="b">
        <v>1</v>
      </c>
      <c r="TX6">
        <v>5</v>
      </c>
      <c r="TY6">
        <v>5</v>
      </c>
      <c r="VI6">
        <v>5</v>
      </c>
      <c r="VJ6">
        <v>0</v>
      </c>
      <c r="VK6">
        <v>10</v>
      </c>
      <c r="VL6">
        <v>15</v>
      </c>
      <c r="VM6" t="s">
        <v>1463</v>
      </c>
      <c r="VO6" t="s">
        <v>1463</v>
      </c>
      <c r="VQ6" t="s">
        <v>1463</v>
      </c>
      <c r="VS6" t="s">
        <v>1463</v>
      </c>
      <c r="VV6" t="s">
        <v>1463</v>
      </c>
      <c r="VX6" t="s">
        <v>1462</v>
      </c>
      <c r="VY6" t="s">
        <v>2659</v>
      </c>
      <c r="VZ6">
        <v>0</v>
      </c>
      <c r="WA6">
        <v>10</v>
      </c>
      <c r="XJ6">
        <v>10</v>
      </c>
      <c r="XK6">
        <v>5</v>
      </c>
      <c r="XL6">
        <v>5</v>
      </c>
      <c r="XM6">
        <v>20</v>
      </c>
      <c r="XN6" t="s">
        <v>1462</v>
      </c>
      <c r="XO6" t="s">
        <v>1462</v>
      </c>
      <c r="XR6" t="b">
        <v>1</v>
      </c>
      <c r="XS6" t="b">
        <v>1</v>
      </c>
      <c r="XW6" t="b">
        <v>1</v>
      </c>
      <c r="XY6" t="b">
        <v>1</v>
      </c>
      <c r="YC6" t="s">
        <v>1463</v>
      </c>
      <c r="YE6" t="s">
        <v>1462</v>
      </c>
      <c r="YF6" t="s">
        <v>2660</v>
      </c>
      <c r="YG6">
        <v>5</v>
      </c>
      <c r="YH6">
        <v>2.5</v>
      </c>
      <c r="YI6" t="s">
        <v>1462</v>
      </c>
      <c r="YK6" t="b">
        <v>1</v>
      </c>
      <c r="YN6" t="b">
        <v>1</v>
      </c>
      <c r="YO6" t="b">
        <v>1</v>
      </c>
      <c r="YP6" t="b">
        <v>1</v>
      </c>
      <c r="YU6">
        <v>5</v>
      </c>
      <c r="YV6">
        <v>7.5</v>
      </c>
      <c r="ZX6">
        <v>10</v>
      </c>
      <c r="ZY6">
        <v>2.5</v>
      </c>
      <c r="ZZ6">
        <v>2.5</v>
      </c>
      <c r="AAA6">
        <v>15</v>
      </c>
      <c r="AAB6" t="s">
        <v>1462</v>
      </c>
      <c r="AAK6" t="b">
        <v>1</v>
      </c>
      <c r="AAL6" t="b">
        <v>1</v>
      </c>
      <c r="AAO6" t="b">
        <v>1</v>
      </c>
      <c r="AAS6" t="s">
        <v>2661</v>
      </c>
      <c r="AAT6">
        <v>2.5</v>
      </c>
      <c r="AAU6">
        <v>2.5</v>
      </c>
      <c r="ADN6">
        <v>2</v>
      </c>
      <c r="ADO6">
        <v>5</v>
      </c>
      <c r="ADP6">
        <v>5</v>
      </c>
      <c r="ADQ6">
        <v>12</v>
      </c>
      <c r="ADR6" t="s">
        <v>1759</v>
      </c>
      <c r="ADS6">
        <v>0.5</v>
      </c>
      <c r="ADT6">
        <v>30</v>
      </c>
      <c r="AEG6">
        <v>5</v>
      </c>
      <c r="AEH6">
        <v>5</v>
      </c>
      <c r="AEI6">
        <v>10</v>
      </c>
      <c r="AEJ6">
        <v>5</v>
      </c>
      <c r="AEK6">
        <v>5</v>
      </c>
      <c r="AEL6">
        <v>20</v>
      </c>
      <c r="AEQ6" t="b">
        <v>1</v>
      </c>
      <c r="AER6" t="b">
        <v>1</v>
      </c>
      <c r="AEV6" t="b">
        <v>1</v>
      </c>
      <c r="AFC6">
        <v>5</v>
      </c>
      <c r="AFD6">
        <v>5</v>
      </c>
      <c r="AFE6">
        <v>0</v>
      </c>
      <c r="AFF6">
        <v>6.4</v>
      </c>
      <c r="AFG6">
        <v>2.5</v>
      </c>
      <c r="AFH6">
        <v>8.9</v>
      </c>
      <c r="AFI6" t="s">
        <v>1463</v>
      </c>
      <c r="AFK6" t="s">
        <v>1463</v>
      </c>
      <c r="AFM6" t="s">
        <v>1463</v>
      </c>
      <c r="AFO6" t="s">
        <v>1463</v>
      </c>
      <c r="AFQ6" t="s">
        <v>1463</v>
      </c>
      <c r="AFT6" t="s">
        <v>1463</v>
      </c>
      <c r="AFV6">
        <v>2</v>
      </c>
      <c r="AFW6">
        <v>3</v>
      </c>
      <c r="AFX6">
        <v>6.3888888888888804</v>
      </c>
      <c r="AFY6">
        <v>2.5</v>
      </c>
      <c r="AFZ6">
        <v>1.7</v>
      </c>
      <c r="AGA6">
        <v>7.5</v>
      </c>
      <c r="AGB6">
        <v>2.5</v>
      </c>
      <c r="AGC6">
        <v>11.7</v>
      </c>
      <c r="AGD6">
        <v>2</v>
      </c>
      <c r="AGE6" s="250">
        <v>10000</v>
      </c>
      <c r="AGG6">
        <v>1</v>
      </c>
      <c r="AGH6">
        <v>1</v>
      </c>
      <c r="AGJ6">
        <v>2</v>
      </c>
      <c r="AGK6">
        <v>0</v>
      </c>
      <c r="AGM6" t="s">
        <v>2614</v>
      </c>
      <c r="AGN6" t="s">
        <v>2662</v>
      </c>
      <c r="AGQ6">
        <v>7.5</v>
      </c>
      <c r="AGR6">
        <v>2.5</v>
      </c>
      <c r="AGS6">
        <v>1</v>
      </c>
      <c r="AGT6">
        <v>5</v>
      </c>
      <c r="AGU6">
        <v>5</v>
      </c>
      <c r="AGV6">
        <v>11</v>
      </c>
      <c r="AGW6">
        <v>1</v>
      </c>
      <c r="AHA6" t="b">
        <v>1</v>
      </c>
      <c r="AHD6">
        <v>2</v>
      </c>
      <c r="AHE6">
        <v>3</v>
      </c>
      <c r="AHF6">
        <v>3</v>
      </c>
      <c r="AKM6">
        <v>5</v>
      </c>
      <c r="AKN6">
        <v>5</v>
      </c>
      <c r="AKO6">
        <v>10</v>
      </c>
      <c r="AKP6">
        <v>2.5</v>
      </c>
      <c r="AKQ6">
        <v>2.5</v>
      </c>
      <c r="AKR6">
        <v>15</v>
      </c>
      <c r="AKS6" t="s">
        <v>1462</v>
      </c>
      <c r="AKT6" t="s">
        <v>1463</v>
      </c>
      <c r="AKV6" t="s">
        <v>1462</v>
      </c>
      <c r="AKX6" t="s">
        <v>1462</v>
      </c>
      <c r="AKZ6" t="s">
        <v>1463</v>
      </c>
      <c r="ALB6" t="s">
        <v>1462</v>
      </c>
      <c r="ALD6" t="s">
        <v>1463</v>
      </c>
      <c r="ALF6" t="s">
        <v>1462</v>
      </c>
      <c r="ALH6" t="s">
        <v>1463</v>
      </c>
      <c r="ALJ6" t="s">
        <v>1463</v>
      </c>
      <c r="ALL6" t="s">
        <v>1463</v>
      </c>
      <c r="ALN6" t="s">
        <v>1463</v>
      </c>
      <c r="ALP6" t="s">
        <v>1463</v>
      </c>
      <c r="ALR6" t="s">
        <v>1463</v>
      </c>
      <c r="ALT6" t="s">
        <v>1463</v>
      </c>
      <c r="AMF6" t="b">
        <v>1</v>
      </c>
      <c r="AMH6" t="b">
        <v>1</v>
      </c>
      <c r="AML6" t="b">
        <v>1</v>
      </c>
      <c r="AMM6" t="b">
        <v>1</v>
      </c>
      <c r="AMO6" t="b">
        <v>1</v>
      </c>
      <c r="AMW6" t="b">
        <v>1</v>
      </c>
      <c r="ANA6">
        <v>2.5</v>
      </c>
      <c r="ANB6">
        <v>2.5</v>
      </c>
      <c r="ANC6">
        <v>10</v>
      </c>
      <c r="AND6">
        <v>2.5</v>
      </c>
      <c r="ANE6">
        <v>5</v>
      </c>
      <c r="ANF6">
        <v>17.5</v>
      </c>
      <c r="ANG6" t="s">
        <v>1462</v>
      </c>
      <c r="ANH6" t="s">
        <v>2663</v>
      </c>
      <c r="ANI6" t="s">
        <v>1462</v>
      </c>
      <c r="ANJ6" t="s">
        <v>2616</v>
      </c>
      <c r="ANK6">
        <v>2.5</v>
      </c>
      <c r="ANL6">
        <v>5</v>
      </c>
      <c r="ANM6">
        <v>2</v>
      </c>
      <c r="ANN6">
        <v>2.5</v>
      </c>
      <c r="ANO6">
        <v>5</v>
      </c>
      <c r="ANP6">
        <v>9.5</v>
      </c>
      <c r="ANQ6" t="s">
        <v>2565</v>
      </c>
      <c r="ANR6" t="s">
        <v>1463</v>
      </c>
      <c r="ANT6">
        <v>2.5</v>
      </c>
      <c r="ANU6">
        <v>5</v>
      </c>
      <c r="AQR6">
        <v>2.5</v>
      </c>
      <c r="AQS6">
        <v>0</v>
      </c>
      <c r="AQT6">
        <v>8.8000000000000007</v>
      </c>
      <c r="AQU6">
        <v>11.3</v>
      </c>
      <c r="AQV6" t="s">
        <v>1463</v>
      </c>
      <c r="ARB6" t="b">
        <v>1</v>
      </c>
      <c r="ARD6" t="b">
        <v>1</v>
      </c>
      <c r="ARG6">
        <v>0</v>
      </c>
      <c r="ARH6">
        <v>10</v>
      </c>
      <c r="ARI6" t="s">
        <v>1463</v>
      </c>
      <c r="ARQ6" t="s">
        <v>1462</v>
      </c>
      <c r="ARS6" t="s">
        <v>2617</v>
      </c>
      <c r="ART6" t="s">
        <v>2616</v>
      </c>
      <c r="ARV6" t="b">
        <v>1</v>
      </c>
      <c r="ASD6">
        <v>0</v>
      </c>
      <c r="ASE6">
        <v>7.5</v>
      </c>
      <c r="ASF6">
        <v>2</v>
      </c>
      <c r="ASG6">
        <v>5</v>
      </c>
      <c r="ASH6">
        <v>2.5</v>
      </c>
      <c r="ASI6">
        <v>9.5</v>
      </c>
      <c r="ASJ6">
        <v>60</v>
      </c>
      <c r="ASL6" t="b">
        <v>1</v>
      </c>
      <c r="ASM6" t="b">
        <v>1</v>
      </c>
      <c r="ASO6" t="b">
        <v>1</v>
      </c>
      <c r="ASS6">
        <v>1</v>
      </c>
      <c r="AST6" t="s">
        <v>1462</v>
      </c>
      <c r="ASW6" t="b">
        <v>1</v>
      </c>
      <c r="ATC6" t="s">
        <v>2618</v>
      </c>
      <c r="ATD6">
        <v>5</v>
      </c>
      <c r="ATE6">
        <v>2.5</v>
      </c>
      <c r="ATF6">
        <v>0</v>
      </c>
      <c r="ATG6">
        <v>1.3</v>
      </c>
      <c r="ATH6">
        <v>8.8000000000000007</v>
      </c>
      <c r="ATI6">
        <v>10.1</v>
      </c>
      <c r="ATJ6" t="s">
        <v>1463</v>
      </c>
      <c r="AVZ6">
        <v>0</v>
      </c>
      <c r="AWA6">
        <v>10</v>
      </c>
      <c r="AWB6">
        <v>2.5</v>
      </c>
      <c r="AWC6">
        <v>7.5</v>
      </c>
      <c r="AWD6">
        <v>2</v>
      </c>
      <c r="AWE6">
        <v>5</v>
      </c>
      <c r="AWF6">
        <v>0</v>
      </c>
      <c r="AWG6">
        <v>7</v>
      </c>
      <c r="AWH6" t="s">
        <v>1462</v>
      </c>
      <c r="AWI6" t="s">
        <v>1469</v>
      </c>
      <c r="AWJ6" t="s">
        <v>1463</v>
      </c>
      <c r="AWL6" t="s">
        <v>1462</v>
      </c>
      <c r="AWM6" t="s">
        <v>1469</v>
      </c>
      <c r="AWN6" t="s">
        <v>1462</v>
      </c>
      <c r="AWO6" t="s">
        <v>2619</v>
      </c>
      <c r="AWP6" t="s">
        <v>1463</v>
      </c>
      <c r="AWR6" t="s">
        <v>1463</v>
      </c>
      <c r="AWT6" t="s">
        <v>1463</v>
      </c>
      <c r="AWV6" t="s">
        <v>1463</v>
      </c>
      <c r="AWX6" t="s">
        <v>1463</v>
      </c>
      <c r="AWZ6" t="s">
        <v>1463</v>
      </c>
      <c r="AXB6" t="s">
        <v>1463</v>
      </c>
      <c r="AXD6" t="s">
        <v>1463</v>
      </c>
      <c r="AXF6">
        <v>0</v>
      </c>
      <c r="AXG6">
        <v>0</v>
      </c>
      <c r="AXI6">
        <v>5</v>
      </c>
      <c r="AXJ6">
        <v>0</v>
      </c>
      <c r="AXK6">
        <v>5</v>
      </c>
      <c r="AXN6">
        <v>5</v>
      </c>
      <c r="AXO6">
        <v>1</v>
      </c>
      <c r="AXP6">
        <v>1</v>
      </c>
      <c r="AXQ6">
        <v>1</v>
      </c>
      <c r="AXR6">
        <v>1</v>
      </c>
      <c r="AXS6">
        <v>1</v>
      </c>
      <c r="AXT6">
        <v>1</v>
      </c>
      <c r="AXU6">
        <v>0</v>
      </c>
      <c r="AXW6">
        <v>0</v>
      </c>
      <c r="AYA6">
        <v>10</v>
      </c>
      <c r="AYD6">
        <v>10</v>
      </c>
      <c r="AYE6" t="s">
        <v>1463</v>
      </c>
      <c r="AYF6" t="s">
        <v>1463</v>
      </c>
      <c r="AYG6">
        <v>10</v>
      </c>
      <c r="AYJ6">
        <v>0</v>
      </c>
      <c r="AYK6">
        <v>0</v>
      </c>
      <c r="AYL6">
        <v>2.5</v>
      </c>
      <c r="AYM6">
        <v>2.5</v>
      </c>
      <c r="AZC6">
        <v>2</v>
      </c>
      <c r="AZD6" t="s">
        <v>2620</v>
      </c>
      <c r="AZE6" t="s">
        <v>2650</v>
      </c>
      <c r="AZF6">
        <v>5</v>
      </c>
      <c r="AZG6" t="s">
        <v>2621</v>
      </c>
      <c r="AZH6" t="s">
        <v>2622</v>
      </c>
      <c r="AZM6" t="s">
        <v>1463</v>
      </c>
      <c r="AZO6" t="s">
        <v>1463</v>
      </c>
      <c r="AZQ6" t="s">
        <v>2644</v>
      </c>
      <c r="AZR6">
        <v>0</v>
      </c>
      <c r="AZS6">
        <v>2.5</v>
      </c>
      <c r="BCH6">
        <v>10</v>
      </c>
      <c r="BCI6">
        <v>5</v>
      </c>
      <c r="BCJ6">
        <v>2.5</v>
      </c>
      <c r="BCK6">
        <v>17.5</v>
      </c>
      <c r="BCL6">
        <v>1</v>
      </c>
      <c r="BCN6" t="s">
        <v>2555</v>
      </c>
      <c r="BCP6">
        <v>2</v>
      </c>
      <c r="BCR6">
        <v>4</v>
      </c>
      <c r="BCT6">
        <v>3</v>
      </c>
      <c r="BCY6">
        <v>5</v>
      </c>
      <c r="BCZ6">
        <v>2.5</v>
      </c>
      <c r="BEH6">
        <v>5.8</v>
      </c>
      <c r="BEI6">
        <v>7.5</v>
      </c>
      <c r="BEJ6">
        <v>2.5</v>
      </c>
      <c r="BEK6">
        <v>15.8</v>
      </c>
      <c r="BEL6" t="s">
        <v>2552</v>
      </c>
      <c r="BEN6" t="s">
        <v>2567</v>
      </c>
      <c r="BEP6" t="s">
        <v>2557</v>
      </c>
      <c r="BER6" t="s">
        <v>2552</v>
      </c>
      <c r="BET6" t="s">
        <v>2567</v>
      </c>
      <c r="BEV6" t="s">
        <v>2552</v>
      </c>
      <c r="BEX6">
        <v>7.5</v>
      </c>
      <c r="BEY6">
        <v>2.5</v>
      </c>
      <c r="BGQ6" t="s">
        <v>1467</v>
      </c>
      <c r="BGR6">
        <v>2.5</v>
      </c>
      <c r="BGS6">
        <v>2.5</v>
      </c>
      <c r="BGT6">
        <v>5</v>
      </c>
      <c r="BGU6" t="s">
        <v>1463</v>
      </c>
      <c r="BHK6">
        <v>2.5</v>
      </c>
      <c r="BHL6">
        <v>2.5</v>
      </c>
      <c r="BIT6">
        <v>5</v>
      </c>
      <c r="BIU6">
        <v>2.5</v>
      </c>
      <c r="BIV6">
        <v>0</v>
      </c>
      <c r="BIW6">
        <v>7.5</v>
      </c>
      <c r="BIX6">
        <v>2</v>
      </c>
      <c r="BIY6" t="s">
        <v>2594</v>
      </c>
      <c r="BIZ6" t="s">
        <v>2548</v>
      </c>
      <c r="BJA6" t="s">
        <v>1468</v>
      </c>
      <c r="BJB6">
        <v>2.5</v>
      </c>
      <c r="BJC6">
        <v>0</v>
      </c>
    </row>
    <row r="7" spans="1:1646" ht="15" x14ac:dyDescent="0.25">
      <c r="A7" t="s">
        <v>2603</v>
      </c>
      <c r="B7" t="s">
        <v>2664</v>
      </c>
      <c r="C7" t="s">
        <v>2665</v>
      </c>
      <c r="D7" t="s">
        <v>1460</v>
      </c>
      <c r="F7" t="s">
        <v>2606</v>
      </c>
      <c r="G7" t="s">
        <v>2607</v>
      </c>
      <c r="H7" t="s">
        <v>2608</v>
      </c>
      <c r="I7" t="s">
        <v>2609</v>
      </c>
      <c r="J7">
        <v>2.4806929800000002</v>
      </c>
      <c r="K7">
        <v>34.614050079999998</v>
      </c>
      <c r="M7" t="s">
        <v>1461</v>
      </c>
      <c r="N7">
        <v>26</v>
      </c>
      <c r="O7" t="s">
        <v>2554</v>
      </c>
      <c r="Q7">
        <v>6.7</v>
      </c>
      <c r="R7">
        <v>7.5</v>
      </c>
      <c r="S7">
        <v>2.5</v>
      </c>
      <c r="T7">
        <v>16.7</v>
      </c>
      <c r="U7">
        <v>1</v>
      </c>
      <c r="V7">
        <v>1</v>
      </c>
      <c r="W7">
        <v>1</v>
      </c>
      <c r="AA7" t="b">
        <v>1</v>
      </c>
      <c r="AG7">
        <v>1</v>
      </c>
      <c r="AH7">
        <v>1</v>
      </c>
      <c r="AM7">
        <v>1</v>
      </c>
      <c r="AT7">
        <v>1</v>
      </c>
      <c r="BS7" t="s">
        <v>1462</v>
      </c>
      <c r="BT7" t="s">
        <v>1462</v>
      </c>
      <c r="BW7">
        <v>7.5</v>
      </c>
      <c r="BX7">
        <v>2.5</v>
      </c>
      <c r="BY7">
        <v>8.5</v>
      </c>
      <c r="BZ7">
        <v>2.5</v>
      </c>
      <c r="CA7">
        <v>2.5</v>
      </c>
      <c r="CB7">
        <v>13.5</v>
      </c>
      <c r="CC7" t="s">
        <v>1462</v>
      </c>
      <c r="CD7" t="b">
        <v>1</v>
      </c>
      <c r="CE7" t="b">
        <v>1</v>
      </c>
      <c r="CF7">
        <v>16</v>
      </c>
      <c r="CH7" t="s">
        <v>1462</v>
      </c>
      <c r="CI7" t="b">
        <v>1</v>
      </c>
      <c r="CK7">
        <v>18</v>
      </c>
      <c r="CM7" t="s">
        <v>1463</v>
      </c>
      <c r="CR7" t="s">
        <v>1463</v>
      </c>
      <c r="CW7" t="s">
        <v>1463</v>
      </c>
      <c r="DB7" t="s">
        <v>1463</v>
      </c>
      <c r="DG7" t="s">
        <v>1462</v>
      </c>
      <c r="DH7" t="b">
        <v>1</v>
      </c>
      <c r="DJ7">
        <v>5</v>
      </c>
      <c r="DS7" t="b">
        <v>1</v>
      </c>
      <c r="DU7" t="b">
        <v>1</v>
      </c>
      <c r="DY7" t="b">
        <v>1</v>
      </c>
      <c r="EI7">
        <v>2.5</v>
      </c>
      <c r="EJ7">
        <v>2.5</v>
      </c>
      <c r="EN7">
        <v>0</v>
      </c>
      <c r="EO7" t="s">
        <v>1463</v>
      </c>
      <c r="FL7">
        <v>6.7</v>
      </c>
      <c r="FM7">
        <v>2.5</v>
      </c>
      <c r="FN7">
        <v>2.5</v>
      </c>
      <c r="FO7">
        <v>11.7</v>
      </c>
      <c r="FP7" t="s">
        <v>1462</v>
      </c>
      <c r="FT7" t="b">
        <v>1</v>
      </c>
      <c r="FV7" t="s">
        <v>1465</v>
      </c>
      <c r="GO7" t="b">
        <v>1</v>
      </c>
      <c r="GQ7" t="s">
        <v>1473</v>
      </c>
      <c r="HD7" t="b">
        <v>1</v>
      </c>
      <c r="HF7" t="s">
        <v>1464</v>
      </c>
      <c r="HY7" t="b">
        <v>1</v>
      </c>
      <c r="IA7" t="s">
        <v>1465</v>
      </c>
      <c r="JC7" t="b">
        <v>1</v>
      </c>
      <c r="JE7" t="s">
        <v>1465</v>
      </c>
      <c r="JX7" t="b">
        <v>1</v>
      </c>
      <c r="JZ7" t="s">
        <v>1464</v>
      </c>
      <c r="KK7" t="s">
        <v>1463</v>
      </c>
      <c r="KM7">
        <v>2.5</v>
      </c>
      <c r="KN7">
        <v>2.5</v>
      </c>
      <c r="KO7">
        <v>5</v>
      </c>
      <c r="KP7">
        <v>2.5</v>
      </c>
      <c r="KQ7">
        <v>2.5</v>
      </c>
      <c r="KR7">
        <v>10</v>
      </c>
      <c r="KS7" t="s">
        <v>1462</v>
      </c>
      <c r="KU7">
        <v>5</v>
      </c>
      <c r="KW7">
        <v>7</v>
      </c>
      <c r="KX7">
        <v>5</v>
      </c>
      <c r="LA7">
        <v>3</v>
      </c>
      <c r="LE7">
        <v>1</v>
      </c>
      <c r="LG7">
        <v>1</v>
      </c>
      <c r="LH7">
        <v>1</v>
      </c>
      <c r="LK7">
        <v>1</v>
      </c>
      <c r="LY7" t="b">
        <v>1</v>
      </c>
      <c r="MA7" t="b">
        <v>1</v>
      </c>
      <c r="MB7" t="b">
        <v>1</v>
      </c>
      <c r="MI7" t="b">
        <v>1</v>
      </c>
      <c r="MK7" t="b">
        <v>1</v>
      </c>
      <c r="ML7" t="b">
        <v>1</v>
      </c>
      <c r="MO7" t="b">
        <v>1</v>
      </c>
      <c r="MT7" t="s">
        <v>1462</v>
      </c>
      <c r="MU7" t="s">
        <v>2666</v>
      </c>
      <c r="MV7">
        <v>2.5</v>
      </c>
      <c r="MW7">
        <v>2.5</v>
      </c>
      <c r="MX7">
        <v>0</v>
      </c>
      <c r="MY7">
        <v>0</v>
      </c>
      <c r="MZ7">
        <v>5</v>
      </c>
      <c r="NA7">
        <v>5</v>
      </c>
      <c r="NW7" t="s">
        <v>2569</v>
      </c>
      <c r="NY7" t="s">
        <v>2569</v>
      </c>
      <c r="NZ7" t="s">
        <v>2569</v>
      </c>
      <c r="OC7" t="s">
        <v>2569</v>
      </c>
      <c r="OG7">
        <v>0</v>
      </c>
      <c r="OH7">
        <v>5</v>
      </c>
      <c r="OJ7">
        <v>0</v>
      </c>
      <c r="OK7">
        <v>2.5</v>
      </c>
      <c r="OL7">
        <v>2.5</v>
      </c>
      <c r="OT7" t="b">
        <v>1</v>
      </c>
      <c r="PD7" t="s">
        <v>2667</v>
      </c>
      <c r="PN7" t="s">
        <v>2642</v>
      </c>
      <c r="QL7">
        <v>0</v>
      </c>
      <c r="QM7">
        <v>2.5</v>
      </c>
      <c r="RO7">
        <v>7.5</v>
      </c>
      <c r="RP7">
        <v>2.5</v>
      </c>
      <c r="RQ7">
        <v>7.5</v>
      </c>
      <c r="RR7">
        <v>17.5</v>
      </c>
      <c r="RS7" t="s">
        <v>1463</v>
      </c>
      <c r="RZ7" t="s">
        <v>1463</v>
      </c>
      <c r="SB7" t="s">
        <v>1463</v>
      </c>
      <c r="SH7" t="s">
        <v>1463</v>
      </c>
      <c r="SK7">
        <v>2.5</v>
      </c>
      <c r="SL7">
        <v>7.5</v>
      </c>
      <c r="SM7">
        <v>1.3</v>
      </c>
      <c r="SN7">
        <v>5</v>
      </c>
      <c r="SO7">
        <v>2.5</v>
      </c>
      <c r="SP7">
        <v>8.8000000000000007</v>
      </c>
      <c r="SQ7" t="s">
        <v>1463</v>
      </c>
      <c r="SR7" t="s">
        <v>2668</v>
      </c>
      <c r="TI7">
        <v>5</v>
      </c>
      <c r="TJ7" t="s">
        <v>2669</v>
      </c>
      <c r="TM7" t="b">
        <v>1</v>
      </c>
      <c r="TN7" t="b">
        <v>1</v>
      </c>
      <c r="TO7" t="b">
        <v>1</v>
      </c>
      <c r="TP7" t="b">
        <v>1</v>
      </c>
      <c r="TQ7" t="b">
        <v>1</v>
      </c>
      <c r="TS7" t="b">
        <v>1</v>
      </c>
      <c r="TT7" t="b">
        <v>1</v>
      </c>
      <c r="TX7">
        <v>5</v>
      </c>
      <c r="TY7">
        <v>2.5</v>
      </c>
      <c r="VI7">
        <v>5</v>
      </c>
      <c r="VJ7">
        <v>0</v>
      </c>
      <c r="VK7">
        <v>7.5</v>
      </c>
      <c r="VL7">
        <v>12.5</v>
      </c>
      <c r="VM7" t="s">
        <v>1463</v>
      </c>
      <c r="VO7" t="s">
        <v>1463</v>
      </c>
      <c r="VQ7" t="s">
        <v>1463</v>
      </c>
      <c r="VS7" t="s">
        <v>1463</v>
      </c>
      <c r="VV7" t="s">
        <v>1463</v>
      </c>
      <c r="VX7" t="s">
        <v>1462</v>
      </c>
      <c r="VY7" t="s">
        <v>2659</v>
      </c>
      <c r="VZ7">
        <v>0</v>
      </c>
      <c r="WA7">
        <v>7.5</v>
      </c>
      <c r="XJ7">
        <v>8.6</v>
      </c>
      <c r="XK7">
        <v>2.5</v>
      </c>
      <c r="XL7">
        <v>6.3</v>
      </c>
      <c r="XM7">
        <v>17.399999999999999</v>
      </c>
      <c r="XN7" t="s">
        <v>1462</v>
      </c>
      <c r="XO7" t="s">
        <v>1462</v>
      </c>
      <c r="XR7" t="b">
        <v>1</v>
      </c>
      <c r="XS7" t="b">
        <v>1</v>
      </c>
      <c r="XT7" t="b">
        <v>1</v>
      </c>
      <c r="XW7" t="b">
        <v>1</v>
      </c>
      <c r="YC7" t="s">
        <v>1463</v>
      </c>
      <c r="YE7" t="s">
        <v>1462</v>
      </c>
      <c r="YF7" t="s">
        <v>2670</v>
      </c>
      <c r="YG7">
        <v>2.5</v>
      </c>
      <c r="YH7">
        <v>2.5</v>
      </c>
      <c r="YI7" t="s">
        <v>1462</v>
      </c>
      <c r="YK7" t="b">
        <v>1</v>
      </c>
      <c r="YN7" t="b">
        <v>1</v>
      </c>
      <c r="YU7">
        <v>2.5</v>
      </c>
      <c r="YV7">
        <v>10</v>
      </c>
      <c r="ZX7">
        <v>7</v>
      </c>
      <c r="ZY7">
        <v>2.5</v>
      </c>
      <c r="ZZ7">
        <v>0</v>
      </c>
      <c r="AAA7">
        <v>9.5</v>
      </c>
      <c r="AAB7" t="s">
        <v>1462</v>
      </c>
      <c r="AAK7" t="b">
        <v>1</v>
      </c>
      <c r="AAL7" t="b">
        <v>1</v>
      </c>
      <c r="AAS7" t="s">
        <v>2671</v>
      </c>
      <c r="AAT7">
        <v>2.5</v>
      </c>
      <c r="AAU7">
        <v>0</v>
      </c>
      <c r="ADN7">
        <v>2</v>
      </c>
      <c r="ADO7">
        <v>5</v>
      </c>
      <c r="ADP7">
        <v>5</v>
      </c>
      <c r="ADQ7">
        <v>12</v>
      </c>
      <c r="ADR7" t="s">
        <v>1759</v>
      </c>
      <c r="ADS7">
        <v>1</v>
      </c>
      <c r="ADT7">
        <v>60</v>
      </c>
      <c r="AEG7">
        <v>5</v>
      </c>
      <c r="AEH7">
        <v>5</v>
      </c>
      <c r="AEI7">
        <v>7</v>
      </c>
      <c r="AEJ7">
        <v>5</v>
      </c>
      <c r="AEK7">
        <v>2.5</v>
      </c>
      <c r="AEL7">
        <v>14.5</v>
      </c>
      <c r="AER7" t="b">
        <v>1</v>
      </c>
      <c r="AEV7" t="b">
        <v>1</v>
      </c>
      <c r="AFC7">
        <v>5</v>
      </c>
      <c r="AFD7">
        <v>2.5</v>
      </c>
      <c r="AFE7">
        <v>0</v>
      </c>
      <c r="AFF7">
        <v>8.9</v>
      </c>
      <c r="AFG7">
        <v>5</v>
      </c>
      <c r="AFH7">
        <v>13.9</v>
      </c>
      <c r="AFI7" t="s">
        <v>1463</v>
      </c>
      <c r="AFK7" t="s">
        <v>1463</v>
      </c>
      <c r="AFM7" t="s">
        <v>1463</v>
      </c>
      <c r="AFO7" t="s">
        <v>1463</v>
      </c>
      <c r="AFQ7" t="s">
        <v>1463</v>
      </c>
      <c r="AFT7" t="s">
        <v>1463</v>
      </c>
      <c r="AFV7">
        <v>3</v>
      </c>
      <c r="AFW7">
        <v>4</v>
      </c>
      <c r="AFX7">
        <v>8.8888888888888804</v>
      </c>
      <c r="AFY7">
        <v>5</v>
      </c>
      <c r="AFZ7">
        <v>0.7</v>
      </c>
      <c r="AGA7">
        <v>5</v>
      </c>
      <c r="AGB7">
        <v>0</v>
      </c>
      <c r="AGC7">
        <v>5.7</v>
      </c>
      <c r="AGD7">
        <v>1</v>
      </c>
      <c r="AGE7" s="250">
        <v>10000</v>
      </c>
      <c r="AGG7">
        <v>1</v>
      </c>
      <c r="AGH7">
        <v>1</v>
      </c>
      <c r="AGJ7">
        <v>1</v>
      </c>
      <c r="AGK7">
        <v>0</v>
      </c>
      <c r="AGM7" t="s">
        <v>2614</v>
      </c>
      <c r="AGN7" t="s">
        <v>2646</v>
      </c>
      <c r="AGQ7">
        <v>5</v>
      </c>
      <c r="AGR7">
        <v>0</v>
      </c>
      <c r="AGS7">
        <v>1</v>
      </c>
      <c r="AGT7">
        <v>5</v>
      </c>
      <c r="AGU7">
        <v>5</v>
      </c>
      <c r="AGV7">
        <v>11</v>
      </c>
      <c r="AGW7">
        <v>1</v>
      </c>
      <c r="AGZ7" t="b">
        <v>1</v>
      </c>
      <c r="AHD7">
        <v>2</v>
      </c>
      <c r="AHE7">
        <v>3</v>
      </c>
      <c r="AHF7">
        <v>3</v>
      </c>
      <c r="AKM7">
        <v>5</v>
      </c>
      <c r="AKN7">
        <v>5</v>
      </c>
      <c r="AKO7">
        <v>10</v>
      </c>
      <c r="AKP7">
        <v>5</v>
      </c>
      <c r="AKQ7">
        <v>2.5</v>
      </c>
      <c r="AKR7">
        <v>17.5</v>
      </c>
      <c r="AKS7" t="s">
        <v>1462</v>
      </c>
      <c r="AKT7" t="s">
        <v>1463</v>
      </c>
      <c r="AKV7" t="s">
        <v>1462</v>
      </c>
      <c r="AKX7" t="s">
        <v>1462</v>
      </c>
      <c r="AKZ7" t="s">
        <v>1463</v>
      </c>
      <c r="ALB7" t="s">
        <v>1462</v>
      </c>
      <c r="ALD7" t="s">
        <v>1463</v>
      </c>
      <c r="ALF7" t="s">
        <v>1462</v>
      </c>
      <c r="ALH7" t="s">
        <v>1463</v>
      </c>
      <c r="ALJ7" t="s">
        <v>1463</v>
      </c>
      <c r="ALL7" t="s">
        <v>1463</v>
      </c>
      <c r="ALN7" t="s">
        <v>1463</v>
      </c>
      <c r="ALP7" t="s">
        <v>1463</v>
      </c>
      <c r="ALR7" t="s">
        <v>1463</v>
      </c>
      <c r="ALT7" t="s">
        <v>1463</v>
      </c>
      <c r="AMF7" t="b">
        <v>1</v>
      </c>
      <c r="AMG7" t="b">
        <v>1</v>
      </c>
      <c r="AML7" t="b">
        <v>1</v>
      </c>
      <c r="AMO7" t="b">
        <v>1</v>
      </c>
      <c r="ANA7">
        <v>5</v>
      </c>
      <c r="ANB7">
        <v>2.5</v>
      </c>
      <c r="ANC7">
        <v>10</v>
      </c>
      <c r="AND7">
        <v>2.5</v>
      </c>
      <c r="ANE7">
        <v>5</v>
      </c>
      <c r="ANF7">
        <v>17.5</v>
      </c>
      <c r="ANG7" t="s">
        <v>1462</v>
      </c>
      <c r="ANH7" t="s">
        <v>2672</v>
      </c>
      <c r="ANI7" t="s">
        <v>1462</v>
      </c>
      <c r="ANJ7" t="s">
        <v>2616</v>
      </c>
      <c r="ANK7">
        <v>2.5</v>
      </c>
      <c r="ANL7">
        <v>5</v>
      </c>
      <c r="ANM7">
        <v>2</v>
      </c>
      <c r="ANN7">
        <v>0</v>
      </c>
      <c r="ANO7">
        <v>7.5</v>
      </c>
      <c r="ANP7">
        <v>9.5</v>
      </c>
      <c r="ANQ7" t="s">
        <v>2565</v>
      </c>
      <c r="ANR7" t="s">
        <v>1463</v>
      </c>
      <c r="ANT7">
        <v>0</v>
      </c>
      <c r="ANU7">
        <v>7.5</v>
      </c>
      <c r="AQR7">
        <v>2.5</v>
      </c>
      <c r="AQS7">
        <v>0</v>
      </c>
      <c r="AQT7">
        <v>7.5</v>
      </c>
      <c r="AQU7">
        <v>10</v>
      </c>
      <c r="AQV7" t="s">
        <v>1463</v>
      </c>
      <c r="ARB7" t="b">
        <v>1</v>
      </c>
      <c r="ARD7" t="b">
        <v>1</v>
      </c>
      <c r="ARG7">
        <v>0</v>
      </c>
      <c r="ARH7">
        <v>7.5</v>
      </c>
      <c r="ARI7" t="s">
        <v>1463</v>
      </c>
      <c r="ARQ7" t="s">
        <v>1462</v>
      </c>
      <c r="ARS7" t="s">
        <v>2617</v>
      </c>
      <c r="ART7" t="s">
        <v>2616</v>
      </c>
      <c r="ARV7" t="b">
        <v>1</v>
      </c>
      <c r="ASD7">
        <v>0</v>
      </c>
      <c r="ASE7">
        <v>7.5</v>
      </c>
      <c r="ASF7">
        <v>2</v>
      </c>
      <c r="ASG7">
        <v>5</v>
      </c>
      <c r="ASH7">
        <v>2.5</v>
      </c>
      <c r="ASI7">
        <v>9.5</v>
      </c>
      <c r="ASJ7">
        <v>70</v>
      </c>
      <c r="ASL7" t="b">
        <v>1</v>
      </c>
      <c r="ASM7" t="b">
        <v>1</v>
      </c>
      <c r="ASS7">
        <v>1</v>
      </c>
      <c r="AST7" t="s">
        <v>1462</v>
      </c>
      <c r="ASW7" t="b">
        <v>1</v>
      </c>
      <c r="ATC7" t="s">
        <v>2617</v>
      </c>
      <c r="ATD7">
        <v>5</v>
      </c>
      <c r="ATE7">
        <v>2.5</v>
      </c>
      <c r="ATF7">
        <v>0</v>
      </c>
      <c r="ATG7">
        <v>1.3</v>
      </c>
      <c r="ATH7">
        <v>7.5</v>
      </c>
      <c r="ATI7">
        <v>8.8000000000000007</v>
      </c>
      <c r="ATJ7" t="s">
        <v>1463</v>
      </c>
      <c r="AVZ7">
        <v>0</v>
      </c>
      <c r="AWA7">
        <v>7.5</v>
      </c>
      <c r="AWB7">
        <v>2.5</v>
      </c>
      <c r="AWC7">
        <v>7.5</v>
      </c>
      <c r="AWD7">
        <v>1</v>
      </c>
      <c r="AWE7">
        <v>5</v>
      </c>
      <c r="AWF7">
        <v>0</v>
      </c>
      <c r="AWG7">
        <v>6</v>
      </c>
      <c r="AWH7" t="s">
        <v>1462</v>
      </c>
      <c r="AWI7" t="s">
        <v>1469</v>
      </c>
      <c r="AWJ7" t="s">
        <v>1463</v>
      </c>
      <c r="AWL7" t="s">
        <v>1462</v>
      </c>
      <c r="AWM7" t="s">
        <v>2619</v>
      </c>
      <c r="AWN7" t="s">
        <v>1463</v>
      </c>
      <c r="AWP7" t="s">
        <v>1463</v>
      </c>
      <c r="AWR7" t="s">
        <v>1463</v>
      </c>
      <c r="AWT7" t="s">
        <v>1463</v>
      </c>
      <c r="AWV7" t="s">
        <v>1463</v>
      </c>
      <c r="AWX7" t="s">
        <v>1463</v>
      </c>
      <c r="AWZ7" t="s">
        <v>1463</v>
      </c>
      <c r="AXB7" t="s">
        <v>1463</v>
      </c>
      <c r="AXD7" t="s">
        <v>1463</v>
      </c>
      <c r="AXF7">
        <v>20</v>
      </c>
      <c r="AXG7">
        <v>0</v>
      </c>
      <c r="AXI7">
        <v>5</v>
      </c>
      <c r="AXJ7">
        <v>0</v>
      </c>
      <c r="AXK7">
        <v>2</v>
      </c>
      <c r="AXN7">
        <v>2</v>
      </c>
      <c r="AXO7">
        <v>1</v>
      </c>
      <c r="AXP7">
        <v>1</v>
      </c>
      <c r="AXQ7">
        <v>1</v>
      </c>
      <c r="AXR7">
        <v>1</v>
      </c>
      <c r="AXS7">
        <v>1</v>
      </c>
      <c r="AXT7">
        <v>1</v>
      </c>
      <c r="AXU7">
        <v>1</v>
      </c>
      <c r="AXV7">
        <v>3</v>
      </c>
      <c r="AXW7">
        <v>0</v>
      </c>
      <c r="AYA7">
        <v>10</v>
      </c>
      <c r="AYD7">
        <v>10</v>
      </c>
      <c r="AYE7" t="s">
        <v>1463</v>
      </c>
      <c r="AYF7" t="s">
        <v>1463</v>
      </c>
      <c r="AYG7">
        <v>10</v>
      </c>
      <c r="AYJ7">
        <v>10</v>
      </c>
      <c r="AYK7">
        <v>2.5</v>
      </c>
      <c r="AYL7">
        <v>2.5</v>
      </c>
      <c r="AYM7">
        <v>15</v>
      </c>
      <c r="AYW7">
        <v>3</v>
      </c>
      <c r="AYX7" t="s">
        <v>2673</v>
      </c>
      <c r="AYY7" t="s">
        <v>2674</v>
      </c>
      <c r="AZC7">
        <v>3</v>
      </c>
      <c r="AZD7" t="s">
        <v>2620</v>
      </c>
      <c r="AZE7" t="s">
        <v>1469</v>
      </c>
      <c r="AZF7">
        <v>5</v>
      </c>
      <c r="AZG7" t="s">
        <v>2675</v>
      </c>
      <c r="AZH7" t="s">
        <v>2622</v>
      </c>
      <c r="AZM7" t="s">
        <v>1463</v>
      </c>
      <c r="AZO7" t="s">
        <v>1462</v>
      </c>
      <c r="AZP7" t="s">
        <v>2676</v>
      </c>
      <c r="AZR7">
        <v>2.5</v>
      </c>
      <c r="AZS7">
        <v>2.5</v>
      </c>
      <c r="BCH7">
        <v>10</v>
      </c>
      <c r="BCI7">
        <v>5</v>
      </c>
      <c r="BCJ7">
        <v>0</v>
      </c>
      <c r="BCK7">
        <v>15</v>
      </c>
      <c r="BCL7">
        <v>2</v>
      </c>
      <c r="BCN7">
        <v>1</v>
      </c>
      <c r="BCP7">
        <v>3</v>
      </c>
      <c r="BCR7">
        <v>5</v>
      </c>
      <c r="BCT7">
        <v>4</v>
      </c>
      <c r="BCY7">
        <v>5</v>
      </c>
      <c r="BCZ7">
        <v>0</v>
      </c>
      <c r="BEH7">
        <v>7.5</v>
      </c>
      <c r="BEI7">
        <v>7.5</v>
      </c>
      <c r="BEJ7">
        <v>2.5</v>
      </c>
      <c r="BEK7">
        <v>17.5</v>
      </c>
      <c r="BEL7" t="s">
        <v>2552</v>
      </c>
      <c r="BEN7" t="s">
        <v>2567</v>
      </c>
      <c r="BEP7" t="s">
        <v>2557</v>
      </c>
      <c r="BER7" t="s">
        <v>2552</v>
      </c>
      <c r="BET7" t="s">
        <v>2567</v>
      </c>
      <c r="BEV7" t="s">
        <v>2567</v>
      </c>
      <c r="BEX7">
        <v>7.5</v>
      </c>
      <c r="BEY7">
        <v>2.5</v>
      </c>
      <c r="BGQ7">
        <v>2</v>
      </c>
      <c r="BGR7">
        <v>5</v>
      </c>
      <c r="BGS7">
        <v>0</v>
      </c>
      <c r="BGT7">
        <v>7</v>
      </c>
      <c r="BGU7" t="s">
        <v>1462</v>
      </c>
      <c r="BHB7" t="s">
        <v>2652</v>
      </c>
      <c r="BHC7" t="s">
        <v>2653</v>
      </c>
      <c r="BHD7" t="s">
        <v>2654</v>
      </c>
      <c r="BHE7" t="s">
        <v>2653</v>
      </c>
      <c r="BHK7">
        <v>5</v>
      </c>
      <c r="BHL7">
        <v>0</v>
      </c>
      <c r="BIT7">
        <v>5</v>
      </c>
      <c r="BIU7">
        <v>2.5</v>
      </c>
      <c r="BIV7">
        <v>0</v>
      </c>
      <c r="BIW7">
        <v>7.5</v>
      </c>
      <c r="BIX7">
        <v>2</v>
      </c>
      <c r="BIY7" t="s">
        <v>1794</v>
      </c>
      <c r="BIZ7" t="s">
        <v>2548</v>
      </c>
      <c r="BJA7" t="s">
        <v>1468</v>
      </c>
      <c r="BJB7">
        <v>2.5</v>
      </c>
      <c r="BJC7">
        <v>0</v>
      </c>
    </row>
    <row r="8" spans="1:1646" ht="15" x14ac:dyDescent="0.25">
      <c r="A8" t="s">
        <v>2603</v>
      </c>
      <c r="B8" t="s">
        <v>2677</v>
      </c>
      <c r="C8" t="s">
        <v>2678</v>
      </c>
      <c r="D8" t="s">
        <v>1460</v>
      </c>
      <c r="F8" t="s">
        <v>2606</v>
      </c>
      <c r="G8" t="s">
        <v>2607</v>
      </c>
      <c r="H8" t="s">
        <v>2608</v>
      </c>
      <c r="I8" t="s">
        <v>2609</v>
      </c>
      <c r="J8">
        <v>2.4806483099999999</v>
      </c>
      <c r="K8">
        <v>34.614115290000001</v>
      </c>
      <c r="L8" s="116">
        <v>42464</v>
      </c>
      <c r="M8" t="s">
        <v>1461</v>
      </c>
      <c r="N8">
        <v>21</v>
      </c>
      <c r="O8" t="s">
        <v>2554</v>
      </c>
      <c r="Q8">
        <v>8.3000000000000007</v>
      </c>
      <c r="R8">
        <v>7.5</v>
      </c>
      <c r="S8">
        <v>2.5</v>
      </c>
      <c r="T8">
        <v>18.3</v>
      </c>
      <c r="U8">
        <v>2</v>
      </c>
      <c r="V8">
        <v>2</v>
      </c>
      <c r="W8">
        <v>3</v>
      </c>
      <c r="X8">
        <v>2</v>
      </c>
      <c r="AA8" t="b">
        <v>1</v>
      </c>
      <c r="AG8">
        <v>2</v>
      </c>
      <c r="AH8">
        <v>2</v>
      </c>
      <c r="AI8">
        <v>2</v>
      </c>
      <c r="AJ8">
        <v>1</v>
      </c>
      <c r="AO8">
        <v>2</v>
      </c>
      <c r="AT8">
        <v>1</v>
      </c>
      <c r="BE8">
        <v>1</v>
      </c>
      <c r="BS8" t="s">
        <v>1462</v>
      </c>
      <c r="BT8" t="s">
        <v>1462</v>
      </c>
      <c r="BW8">
        <v>7.5</v>
      </c>
      <c r="BX8">
        <v>2.5</v>
      </c>
      <c r="BY8">
        <v>7.5</v>
      </c>
      <c r="BZ8">
        <v>5</v>
      </c>
      <c r="CA8">
        <v>5</v>
      </c>
      <c r="CB8">
        <v>17.5</v>
      </c>
      <c r="CC8" t="s">
        <v>1462</v>
      </c>
      <c r="CD8" t="b">
        <v>1</v>
      </c>
      <c r="CE8" t="b">
        <v>1</v>
      </c>
      <c r="CF8">
        <v>10</v>
      </c>
      <c r="CH8" t="s">
        <v>1462</v>
      </c>
      <c r="CI8" t="b">
        <v>1</v>
      </c>
      <c r="CK8">
        <v>15</v>
      </c>
      <c r="CM8" t="s">
        <v>1463</v>
      </c>
      <c r="CR8" t="s">
        <v>1463</v>
      </c>
      <c r="CW8" t="s">
        <v>1463</v>
      </c>
      <c r="DB8" t="s">
        <v>1463</v>
      </c>
      <c r="DG8" t="s">
        <v>1463</v>
      </c>
      <c r="DU8" t="b">
        <v>1</v>
      </c>
      <c r="DY8" t="b">
        <v>1</v>
      </c>
      <c r="EI8">
        <v>5</v>
      </c>
      <c r="EJ8">
        <v>5</v>
      </c>
      <c r="EN8">
        <v>0</v>
      </c>
      <c r="EO8" t="s">
        <v>1463</v>
      </c>
      <c r="FL8">
        <v>6.7</v>
      </c>
      <c r="FM8">
        <v>5</v>
      </c>
      <c r="FN8">
        <v>5</v>
      </c>
      <c r="FO8">
        <v>16.7</v>
      </c>
      <c r="FP8" t="s">
        <v>1462</v>
      </c>
      <c r="FS8" t="s">
        <v>1464</v>
      </c>
      <c r="FT8" t="b">
        <v>1</v>
      </c>
      <c r="FV8" t="s">
        <v>1465</v>
      </c>
      <c r="FY8" t="s">
        <v>1464</v>
      </c>
      <c r="GB8" t="s">
        <v>1464</v>
      </c>
      <c r="GE8" t="s">
        <v>1464</v>
      </c>
      <c r="GH8" t="s">
        <v>1464</v>
      </c>
      <c r="GK8" t="s">
        <v>1464</v>
      </c>
      <c r="GN8" t="s">
        <v>1464</v>
      </c>
      <c r="GO8" t="b">
        <v>1</v>
      </c>
      <c r="GQ8" t="s">
        <v>1465</v>
      </c>
      <c r="GT8" t="s">
        <v>1464</v>
      </c>
      <c r="GW8" t="s">
        <v>1464</v>
      </c>
      <c r="GZ8" t="s">
        <v>1464</v>
      </c>
      <c r="HC8" t="s">
        <v>1464</v>
      </c>
      <c r="HD8" t="b">
        <v>1</v>
      </c>
      <c r="HF8" t="s">
        <v>1465</v>
      </c>
      <c r="HI8" t="s">
        <v>1464</v>
      </c>
      <c r="HL8" t="s">
        <v>1464</v>
      </c>
      <c r="HO8" t="s">
        <v>1464</v>
      </c>
      <c r="HR8" t="s">
        <v>1464</v>
      </c>
      <c r="HU8" t="s">
        <v>1464</v>
      </c>
      <c r="HX8" t="s">
        <v>1464</v>
      </c>
      <c r="IA8" t="s">
        <v>1464</v>
      </c>
      <c r="ID8" t="s">
        <v>1464</v>
      </c>
      <c r="IG8" t="s">
        <v>1464</v>
      </c>
      <c r="IJ8" t="s">
        <v>1464</v>
      </c>
      <c r="IM8" t="s">
        <v>1464</v>
      </c>
      <c r="IP8" t="s">
        <v>1464</v>
      </c>
      <c r="IS8" t="s">
        <v>1464</v>
      </c>
      <c r="IV8" t="s">
        <v>1464</v>
      </c>
      <c r="IY8" t="s">
        <v>1464</v>
      </c>
      <c r="JB8" t="s">
        <v>1464</v>
      </c>
      <c r="JC8" t="b">
        <v>1</v>
      </c>
      <c r="JE8" t="s">
        <v>1465</v>
      </c>
      <c r="JH8" t="s">
        <v>1464</v>
      </c>
      <c r="JK8" t="s">
        <v>1464</v>
      </c>
      <c r="JN8" t="s">
        <v>1464</v>
      </c>
      <c r="JQ8" t="s">
        <v>1464</v>
      </c>
      <c r="JT8" t="s">
        <v>1464</v>
      </c>
      <c r="JW8" t="s">
        <v>1464</v>
      </c>
      <c r="JZ8" t="s">
        <v>1464</v>
      </c>
      <c r="KC8" t="s">
        <v>1464</v>
      </c>
      <c r="KF8" t="s">
        <v>1464</v>
      </c>
      <c r="KG8" t="s">
        <v>2679</v>
      </c>
      <c r="KH8" t="b">
        <v>1</v>
      </c>
      <c r="KJ8" t="s">
        <v>1465</v>
      </c>
      <c r="KK8" t="s">
        <v>1463</v>
      </c>
      <c r="KM8">
        <v>5</v>
      </c>
      <c r="KN8">
        <v>5</v>
      </c>
      <c r="KO8">
        <v>0</v>
      </c>
      <c r="KP8">
        <v>0</v>
      </c>
      <c r="KQ8">
        <v>2.5</v>
      </c>
      <c r="KR8">
        <v>2.5</v>
      </c>
      <c r="KS8" t="s">
        <v>1462</v>
      </c>
      <c r="KX8">
        <v>1</v>
      </c>
      <c r="LH8">
        <v>1</v>
      </c>
      <c r="MB8" t="b">
        <v>1</v>
      </c>
      <c r="ML8" t="b">
        <v>1</v>
      </c>
      <c r="MT8" t="s">
        <v>1463</v>
      </c>
      <c r="MV8">
        <v>0</v>
      </c>
      <c r="MW8">
        <v>2.5</v>
      </c>
      <c r="MX8">
        <v>0</v>
      </c>
      <c r="MY8">
        <v>2.5</v>
      </c>
      <c r="MZ8">
        <v>7.5</v>
      </c>
      <c r="NA8">
        <v>10</v>
      </c>
      <c r="NM8" t="s">
        <v>2549</v>
      </c>
      <c r="NN8" t="s">
        <v>2549</v>
      </c>
      <c r="NO8" t="s">
        <v>2549</v>
      </c>
      <c r="NP8" t="s">
        <v>2549</v>
      </c>
      <c r="NQ8" t="s">
        <v>2549</v>
      </c>
      <c r="NR8" t="s">
        <v>2549</v>
      </c>
      <c r="NS8" t="s">
        <v>2549</v>
      </c>
      <c r="NT8" t="s">
        <v>2549</v>
      </c>
      <c r="NU8" t="s">
        <v>2549</v>
      </c>
      <c r="NV8" t="s">
        <v>2549</v>
      </c>
      <c r="NW8" t="s">
        <v>2550</v>
      </c>
      <c r="NX8" t="s">
        <v>2550</v>
      </c>
      <c r="NY8" t="s">
        <v>2550</v>
      </c>
      <c r="NZ8" t="s">
        <v>2569</v>
      </c>
      <c r="OA8" t="s">
        <v>2550</v>
      </c>
      <c r="OB8" t="s">
        <v>2550</v>
      </c>
      <c r="OC8" t="s">
        <v>2550</v>
      </c>
      <c r="OD8" t="s">
        <v>2550</v>
      </c>
      <c r="OE8" t="s">
        <v>2550</v>
      </c>
      <c r="OF8" t="s">
        <v>2550</v>
      </c>
      <c r="OG8">
        <v>2.5</v>
      </c>
      <c r="OH8">
        <v>7.5</v>
      </c>
      <c r="OJ8">
        <v>0</v>
      </c>
      <c r="OK8">
        <v>7.5</v>
      </c>
      <c r="OL8">
        <v>7.5</v>
      </c>
      <c r="QL8">
        <v>0</v>
      </c>
      <c r="QM8">
        <v>7.5</v>
      </c>
      <c r="RO8">
        <v>7.5</v>
      </c>
      <c r="RP8">
        <v>0</v>
      </c>
      <c r="RQ8">
        <v>7.5</v>
      </c>
      <c r="RR8">
        <v>15</v>
      </c>
      <c r="RS8" t="s">
        <v>1463</v>
      </c>
      <c r="RZ8" t="s">
        <v>1463</v>
      </c>
      <c r="SB8" t="s">
        <v>1463</v>
      </c>
      <c r="SH8" t="s">
        <v>1463</v>
      </c>
      <c r="SK8">
        <v>0</v>
      </c>
      <c r="SL8">
        <v>7.5</v>
      </c>
      <c r="SM8">
        <v>4.3</v>
      </c>
      <c r="SN8">
        <v>5</v>
      </c>
      <c r="SO8">
        <v>2.5</v>
      </c>
      <c r="SP8">
        <v>11.8</v>
      </c>
      <c r="SQ8" t="s">
        <v>1462</v>
      </c>
      <c r="SS8">
        <v>7</v>
      </c>
      <c r="ST8" t="s">
        <v>2680</v>
      </c>
      <c r="SU8" t="s">
        <v>1463</v>
      </c>
      <c r="SX8" t="b">
        <v>1</v>
      </c>
      <c r="SY8" t="b">
        <v>1</v>
      </c>
      <c r="TB8" t="b">
        <v>1</v>
      </c>
      <c r="TG8" t="b">
        <v>1</v>
      </c>
      <c r="TH8" t="s">
        <v>2681</v>
      </c>
      <c r="TI8">
        <v>5</v>
      </c>
      <c r="TJ8" t="s">
        <v>2611</v>
      </c>
      <c r="TO8" t="b">
        <v>1</v>
      </c>
      <c r="TP8" t="b">
        <v>1</v>
      </c>
      <c r="TQ8" t="b">
        <v>1</v>
      </c>
      <c r="TT8" t="b">
        <v>1</v>
      </c>
      <c r="TV8" t="b">
        <v>1</v>
      </c>
      <c r="TW8" t="s">
        <v>2682</v>
      </c>
      <c r="TX8">
        <v>5</v>
      </c>
      <c r="TY8">
        <v>2.5</v>
      </c>
      <c r="VI8">
        <v>0</v>
      </c>
      <c r="VJ8">
        <v>0</v>
      </c>
      <c r="VK8">
        <v>7.5</v>
      </c>
      <c r="VL8">
        <v>7.5</v>
      </c>
      <c r="VM8" t="s">
        <v>1463</v>
      </c>
      <c r="VO8" t="s">
        <v>1463</v>
      </c>
      <c r="VQ8" t="s">
        <v>1463</v>
      </c>
      <c r="VS8" t="s">
        <v>1463</v>
      </c>
      <c r="VV8" t="s">
        <v>1463</v>
      </c>
      <c r="VX8" t="s">
        <v>1463</v>
      </c>
      <c r="VZ8">
        <v>0</v>
      </c>
      <c r="WA8">
        <v>7.5</v>
      </c>
      <c r="XJ8">
        <v>8.6</v>
      </c>
      <c r="XK8">
        <v>5</v>
      </c>
      <c r="XL8">
        <v>6.3</v>
      </c>
      <c r="XM8">
        <v>19.899999999999999</v>
      </c>
      <c r="XN8" t="s">
        <v>1462</v>
      </c>
      <c r="XO8" t="s">
        <v>1462</v>
      </c>
      <c r="XR8" t="b">
        <v>1</v>
      </c>
      <c r="XS8" t="b">
        <v>1</v>
      </c>
      <c r="YC8" t="s">
        <v>1463</v>
      </c>
      <c r="YE8" t="s">
        <v>1462</v>
      </c>
      <c r="YF8" t="s">
        <v>2683</v>
      </c>
      <c r="YG8">
        <v>5</v>
      </c>
      <c r="YH8">
        <v>5</v>
      </c>
      <c r="YI8" t="s">
        <v>1462</v>
      </c>
      <c r="YK8" t="b">
        <v>1</v>
      </c>
      <c r="YN8" t="b">
        <v>1</v>
      </c>
      <c r="YU8">
        <v>5</v>
      </c>
      <c r="YV8">
        <v>7.5</v>
      </c>
      <c r="ZX8">
        <v>10</v>
      </c>
      <c r="ZY8">
        <v>2.5</v>
      </c>
      <c r="ZZ8">
        <v>2.5</v>
      </c>
      <c r="AAA8">
        <v>15</v>
      </c>
      <c r="AAB8" t="s">
        <v>1462</v>
      </c>
      <c r="AAK8" t="b">
        <v>1</v>
      </c>
      <c r="AAL8" t="b">
        <v>1</v>
      </c>
      <c r="AAM8" t="b">
        <v>1</v>
      </c>
      <c r="AAO8" t="b">
        <v>1</v>
      </c>
      <c r="AAS8" t="s">
        <v>2684</v>
      </c>
      <c r="AAT8">
        <v>2.5</v>
      </c>
      <c r="AAU8">
        <v>2.5</v>
      </c>
      <c r="ADN8">
        <v>2</v>
      </c>
      <c r="ADO8">
        <v>2.5</v>
      </c>
      <c r="ADP8">
        <v>2.5</v>
      </c>
      <c r="ADQ8">
        <v>7</v>
      </c>
      <c r="ADR8" t="s">
        <v>1759</v>
      </c>
      <c r="ADS8">
        <v>3</v>
      </c>
      <c r="ADT8">
        <v>60</v>
      </c>
      <c r="AEG8">
        <v>2.5</v>
      </c>
      <c r="AEH8">
        <v>2.5</v>
      </c>
      <c r="AEI8">
        <v>7</v>
      </c>
      <c r="AEJ8">
        <v>5</v>
      </c>
      <c r="AEK8">
        <v>5</v>
      </c>
      <c r="AEL8">
        <v>17</v>
      </c>
      <c r="AER8" t="b">
        <v>1</v>
      </c>
      <c r="AEV8" t="b">
        <v>1</v>
      </c>
      <c r="AFC8">
        <v>5</v>
      </c>
      <c r="AFD8">
        <v>5</v>
      </c>
      <c r="AFE8">
        <v>0</v>
      </c>
      <c r="AFF8">
        <v>8.9</v>
      </c>
      <c r="AFG8">
        <v>5</v>
      </c>
      <c r="AFH8">
        <v>13.9</v>
      </c>
      <c r="AFI8" t="s">
        <v>1463</v>
      </c>
      <c r="AFK8" t="s">
        <v>1463</v>
      </c>
      <c r="AFM8" t="s">
        <v>1463</v>
      </c>
      <c r="AFO8" t="s">
        <v>1463</v>
      </c>
      <c r="AFQ8" t="s">
        <v>1463</v>
      </c>
      <c r="AFT8" t="s">
        <v>1463</v>
      </c>
      <c r="AFV8">
        <v>3</v>
      </c>
      <c r="AFW8">
        <v>4</v>
      </c>
      <c r="AFX8">
        <v>8.8888888888888804</v>
      </c>
      <c r="AFY8">
        <v>5</v>
      </c>
      <c r="AFZ8">
        <v>1.7</v>
      </c>
      <c r="AGA8">
        <v>7.5</v>
      </c>
      <c r="AGB8">
        <v>2.5</v>
      </c>
      <c r="AGC8">
        <v>11.7</v>
      </c>
      <c r="AGD8">
        <v>2</v>
      </c>
      <c r="AGE8" s="250">
        <v>10000</v>
      </c>
      <c r="AGG8">
        <v>1</v>
      </c>
      <c r="AGH8">
        <v>1</v>
      </c>
      <c r="AGJ8">
        <v>2</v>
      </c>
      <c r="AGK8">
        <v>0</v>
      </c>
      <c r="AGM8" t="s">
        <v>2614</v>
      </c>
      <c r="AGN8" t="s">
        <v>2646</v>
      </c>
      <c r="AGQ8">
        <v>7.5</v>
      </c>
      <c r="AGR8">
        <v>2.5</v>
      </c>
      <c r="AGS8">
        <v>1</v>
      </c>
      <c r="AGT8">
        <v>2.5</v>
      </c>
      <c r="AGU8">
        <v>5</v>
      </c>
      <c r="AGV8">
        <v>8.5</v>
      </c>
      <c r="AGW8">
        <v>1</v>
      </c>
      <c r="AGZ8" t="b">
        <v>1</v>
      </c>
      <c r="AHD8">
        <v>2</v>
      </c>
      <c r="AHE8">
        <v>2</v>
      </c>
      <c r="AHF8">
        <v>2</v>
      </c>
      <c r="AKM8">
        <v>2.5</v>
      </c>
      <c r="AKN8">
        <v>5</v>
      </c>
      <c r="AKO8">
        <v>10</v>
      </c>
      <c r="AKP8">
        <v>2.5</v>
      </c>
      <c r="AKQ8">
        <v>5</v>
      </c>
      <c r="AKR8">
        <v>17.5</v>
      </c>
      <c r="AKS8" t="s">
        <v>1462</v>
      </c>
      <c r="AKT8" t="s">
        <v>1463</v>
      </c>
      <c r="AKV8" t="s">
        <v>1462</v>
      </c>
      <c r="AKX8" t="s">
        <v>1462</v>
      </c>
      <c r="AKZ8" t="s">
        <v>1463</v>
      </c>
      <c r="ALB8" t="s">
        <v>1462</v>
      </c>
      <c r="ALD8" t="s">
        <v>1462</v>
      </c>
      <c r="ALF8" t="s">
        <v>1462</v>
      </c>
      <c r="ALH8" t="s">
        <v>1463</v>
      </c>
      <c r="ALJ8" t="s">
        <v>1462</v>
      </c>
      <c r="ALL8" t="s">
        <v>1463</v>
      </c>
      <c r="ALN8" t="s">
        <v>1463</v>
      </c>
      <c r="ALP8" t="s">
        <v>1463</v>
      </c>
      <c r="ALR8" t="s">
        <v>1463</v>
      </c>
      <c r="ALT8" t="s">
        <v>1463</v>
      </c>
      <c r="AMF8" t="b">
        <v>1</v>
      </c>
      <c r="AML8" t="b">
        <v>1</v>
      </c>
      <c r="AMO8" t="b">
        <v>1</v>
      </c>
      <c r="ANA8">
        <v>2.5</v>
      </c>
      <c r="ANB8">
        <v>5</v>
      </c>
      <c r="ANC8">
        <v>10</v>
      </c>
      <c r="AND8">
        <v>2.5</v>
      </c>
      <c r="ANE8">
        <v>5</v>
      </c>
      <c r="ANF8">
        <v>17.5</v>
      </c>
      <c r="ANG8" t="s">
        <v>1462</v>
      </c>
      <c r="ANH8" t="s">
        <v>2685</v>
      </c>
      <c r="ANI8" t="s">
        <v>1462</v>
      </c>
      <c r="ANJ8" t="s">
        <v>2616</v>
      </c>
      <c r="ANK8">
        <v>2.5</v>
      </c>
      <c r="ANL8">
        <v>5</v>
      </c>
      <c r="ANM8">
        <v>5</v>
      </c>
      <c r="ANN8">
        <v>0</v>
      </c>
      <c r="ANO8">
        <v>7.5</v>
      </c>
      <c r="ANP8">
        <v>12.5</v>
      </c>
      <c r="ANQ8" t="s">
        <v>2565</v>
      </c>
      <c r="ANR8" t="s">
        <v>1462</v>
      </c>
      <c r="ANT8">
        <v>0</v>
      </c>
      <c r="ANU8">
        <v>7.5</v>
      </c>
      <c r="AQR8">
        <v>7.5</v>
      </c>
      <c r="AQS8">
        <v>1.3</v>
      </c>
      <c r="AQT8">
        <v>7.5</v>
      </c>
      <c r="AQU8">
        <v>16.3</v>
      </c>
      <c r="AQV8" t="s">
        <v>1463</v>
      </c>
      <c r="ARB8" t="b">
        <v>1</v>
      </c>
      <c r="ARD8" t="b">
        <v>1</v>
      </c>
      <c r="ARG8">
        <v>0</v>
      </c>
      <c r="ARH8">
        <v>10</v>
      </c>
      <c r="ARI8" t="s">
        <v>1462</v>
      </c>
      <c r="ARJ8" t="s">
        <v>1463</v>
      </c>
      <c r="ARK8" t="s">
        <v>2644</v>
      </c>
      <c r="ARM8" t="s">
        <v>1462</v>
      </c>
      <c r="ARO8" t="b">
        <v>1</v>
      </c>
      <c r="ARQ8" t="s">
        <v>1462</v>
      </c>
      <c r="ARS8" t="s">
        <v>2617</v>
      </c>
      <c r="ART8" t="s">
        <v>2616</v>
      </c>
      <c r="ARV8" t="b">
        <v>1</v>
      </c>
      <c r="ARY8" t="b">
        <v>1</v>
      </c>
      <c r="ASD8">
        <v>2.5</v>
      </c>
      <c r="ASE8">
        <v>5</v>
      </c>
      <c r="ASF8">
        <v>3</v>
      </c>
      <c r="ASG8">
        <v>5</v>
      </c>
      <c r="ASH8">
        <v>2.5</v>
      </c>
      <c r="ASI8">
        <v>10.5</v>
      </c>
      <c r="ASJ8">
        <v>60</v>
      </c>
      <c r="ASL8" t="b">
        <v>1</v>
      </c>
      <c r="ASM8" t="b">
        <v>1</v>
      </c>
      <c r="ASS8">
        <v>2</v>
      </c>
      <c r="AST8" t="s">
        <v>1462</v>
      </c>
      <c r="ASW8" t="b">
        <v>1</v>
      </c>
      <c r="ATC8" t="s">
        <v>2686</v>
      </c>
      <c r="ATD8">
        <v>5</v>
      </c>
      <c r="ATE8">
        <v>2.5</v>
      </c>
      <c r="ATF8">
        <v>0</v>
      </c>
      <c r="ATG8">
        <v>0</v>
      </c>
      <c r="ATH8">
        <v>10</v>
      </c>
      <c r="ATI8">
        <v>10</v>
      </c>
      <c r="ATJ8" t="s">
        <v>1463</v>
      </c>
      <c r="AVZ8">
        <v>0</v>
      </c>
      <c r="AWA8">
        <v>10</v>
      </c>
      <c r="AWB8">
        <v>0</v>
      </c>
      <c r="AWC8">
        <v>10</v>
      </c>
      <c r="AWD8">
        <v>1</v>
      </c>
      <c r="AWE8">
        <v>5</v>
      </c>
      <c r="AWF8">
        <v>2.5</v>
      </c>
      <c r="AWG8">
        <v>8.5</v>
      </c>
      <c r="AWH8" t="s">
        <v>1462</v>
      </c>
      <c r="AWI8" t="s">
        <v>1469</v>
      </c>
      <c r="AWJ8" t="s">
        <v>1463</v>
      </c>
      <c r="AWL8" t="s">
        <v>1462</v>
      </c>
      <c r="AWM8" t="s">
        <v>2619</v>
      </c>
      <c r="AWN8" t="s">
        <v>1463</v>
      </c>
      <c r="AWP8" t="s">
        <v>1463</v>
      </c>
      <c r="AWR8" t="s">
        <v>1463</v>
      </c>
      <c r="AWT8" t="s">
        <v>1463</v>
      </c>
      <c r="AWV8" t="s">
        <v>1463</v>
      </c>
      <c r="AWX8" t="s">
        <v>1463</v>
      </c>
      <c r="AWZ8" t="s">
        <v>1463</v>
      </c>
      <c r="AXB8" t="s">
        <v>1463</v>
      </c>
      <c r="AXD8" t="s">
        <v>1463</v>
      </c>
      <c r="AXF8">
        <v>20</v>
      </c>
      <c r="AXG8">
        <v>0</v>
      </c>
      <c r="AXI8">
        <v>5</v>
      </c>
      <c r="AXJ8">
        <v>2.5</v>
      </c>
      <c r="AXK8">
        <v>2</v>
      </c>
      <c r="AXN8">
        <v>2</v>
      </c>
      <c r="AXO8">
        <v>1</v>
      </c>
      <c r="AXP8">
        <v>1</v>
      </c>
      <c r="AXQ8">
        <v>1</v>
      </c>
      <c r="AXR8">
        <v>1</v>
      </c>
      <c r="AXS8">
        <v>1</v>
      </c>
      <c r="AXT8">
        <v>1</v>
      </c>
      <c r="AXU8">
        <v>1</v>
      </c>
      <c r="AXV8">
        <v>3</v>
      </c>
      <c r="AXW8">
        <v>0</v>
      </c>
      <c r="AYA8">
        <v>10</v>
      </c>
      <c r="AYD8">
        <v>10</v>
      </c>
      <c r="AYE8" t="s">
        <v>1463</v>
      </c>
      <c r="AYF8" t="s">
        <v>1463</v>
      </c>
      <c r="AYG8">
        <v>10</v>
      </c>
      <c r="AYJ8">
        <v>10</v>
      </c>
      <c r="AYK8">
        <v>2.5</v>
      </c>
      <c r="AYL8">
        <v>0</v>
      </c>
      <c r="AYM8">
        <v>12.5</v>
      </c>
      <c r="AZC8">
        <v>2</v>
      </c>
      <c r="AZD8" t="s">
        <v>2635</v>
      </c>
      <c r="AZE8" t="s">
        <v>1469</v>
      </c>
      <c r="AZF8">
        <v>5</v>
      </c>
      <c r="AZG8" t="s">
        <v>2687</v>
      </c>
      <c r="AZH8" t="s">
        <v>2622</v>
      </c>
      <c r="AZM8" t="s">
        <v>1463</v>
      </c>
      <c r="AZO8" t="s">
        <v>1462</v>
      </c>
      <c r="AZP8" t="s">
        <v>2688</v>
      </c>
      <c r="AZR8">
        <v>2.5</v>
      </c>
      <c r="AZS8">
        <v>0</v>
      </c>
      <c r="BCH8">
        <v>10</v>
      </c>
      <c r="BCI8">
        <v>5</v>
      </c>
      <c r="BCJ8">
        <v>0</v>
      </c>
      <c r="BCK8">
        <v>15</v>
      </c>
      <c r="BCL8">
        <v>2</v>
      </c>
      <c r="BCN8">
        <v>1</v>
      </c>
      <c r="BCP8">
        <v>3</v>
      </c>
      <c r="BCR8">
        <v>5</v>
      </c>
      <c r="BCT8">
        <v>4</v>
      </c>
      <c r="BCY8">
        <v>5</v>
      </c>
      <c r="BCZ8">
        <v>0</v>
      </c>
      <c r="BEH8">
        <v>7.5</v>
      </c>
      <c r="BEI8">
        <v>7.5</v>
      </c>
      <c r="BEJ8">
        <v>2.5</v>
      </c>
      <c r="BEK8">
        <v>17.5</v>
      </c>
      <c r="BEL8" t="s">
        <v>2552</v>
      </c>
      <c r="BEN8" t="s">
        <v>2567</v>
      </c>
      <c r="BEP8" t="s">
        <v>2557</v>
      </c>
      <c r="BER8" t="s">
        <v>2552</v>
      </c>
      <c r="BET8" t="s">
        <v>2567</v>
      </c>
      <c r="BEV8" t="s">
        <v>2567</v>
      </c>
      <c r="BEX8">
        <v>7.5</v>
      </c>
      <c r="BEY8">
        <v>2.5</v>
      </c>
      <c r="BGQ8" t="s">
        <v>1467</v>
      </c>
      <c r="BGR8">
        <v>2.5</v>
      </c>
      <c r="BGS8">
        <v>5</v>
      </c>
      <c r="BGT8">
        <v>7.5</v>
      </c>
      <c r="BGU8" t="s">
        <v>1463</v>
      </c>
      <c r="BHK8">
        <v>2.5</v>
      </c>
      <c r="BHL8">
        <v>5</v>
      </c>
      <c r="BIT8">
        <v>5</v>
      </c>
      <c r="BIU8">
        <v>2.5</v>
      </c>
      <c r="BIV8">
        <v>0</v>
      </c>
      <c r="BIW8">
        <v>7.5</v>
      </c>
      <c r="BIX8">
        <v>2</v>
      </c>
      <c r="BIY8" t="s">
        <v>2594</v>
      </c>
      <c r="BIZ8" t="s">
        <v>2548</v>
      </c>
      <c r="BJA8" t="s">
        <v>1468</v>
      </c>
      <c r="BJB8">
        <v>2.5</v>
      </c>
      <c r="BJC8">
        <v>0</v>
      </c>
    </row>
    <row r="9" spans="1:1646" ht="15" x14ac:dyDescent="0.25">
      <c r="A9" t="s">
        <v>2603</v>
      </c>
      <c r="B9" t="s">
        <v>2689</v>
      </c>
      <c r="C9" t="s">
        <v>2690</v>
      </c>
      <c r="D9" t="s">
        <v>1460</v>
      </c>
      <c r="F9" t="s">
        <v>2606</v>
      </c>
      <c r="G9" t="s">
        <v>2607</v>
      </c>
      <c r="H9" t="s">
        <v>2608</v>
      </c>
      <c r="I9" t="s">
        <v>2609</v>
      </c>
      <c r="J9">
        <v>2.4806156700000002</v>
      </c>
      <c r="K9">
        <v>34.614066119999997</v>
      </c>
      <c r="L9" s="116">
        <v>42464</v>
      </c>
      <c r="M9" t="s">
        <v>1461</v>
      </c>
      <c r="N9">
        <v>20</v>
      </c>
      <c r="O9" t="s">
        <v>2554</v>
      </c>
      <c r="Q9">
        <v>6.7</v>
      </c>
      <c r="R9">
        <v>7.5</v>
      </c>
      <c r="S9">
        <v>2.5</v>
      </c>
      <c r="T9">
        <v>16.7</v>
      </c>
      <c r="U9">
        <v>1</v>
      </c>
      <c r="V9">
        <v>1</v>
      </c>
      <c r="W9">
        <v>1</v>
      </c>
      <c r="X9">
        <v>1</v>
      </c>
      <c r="AA9" t="b">
        <v>1</v>
      </c>
      <c r="AG9">
        <v>1</v>
      </c>
      <c r="AH9">
        <v>1</v>
      </c>
      <c r="AM9">
        <v>1</v>
      </c>
      <c r="AT9">
        <v>1</v>
      </c>
      <c r="BS9" t="s">
        <v>1462</v>
      </c>
      <c r="BT9" t="s">
        <v>1462</v>
      </c>
      <c r="BW9">
        <v>7.5</v>
      </c>
      <c r="BX9">
        <v>2.5</v>
      </c>
      <c r="BY9">
        <v>8.5</v>
      </c>
      <c r="BZ9">
        <v>2.5</v>
      </c>
      <c r="CA9">
        <v>2.5</v>
      </c>
      <c r="CB9">
        <v>13.5</v>
      </c>
      <c r="CC9" t="s">
        <v>1462</v>
      </c>
      <c r="CD9" t="b">
        <v>1</v>
      </c>
      <c r="CE9" t="b">
        <v>1</v>
      </c>
      <c r="CF9">
        <v>10</v>
      </c>
      <c r="CH9" t="s">
        <v>1462</v>
      </c>
      <c r="CI9" t="b">
        <v>1</v>
      </c>
      <c r="CK9">
        <v>12</v>
      </c>
      <c r="CM9" t="s">
        <v>1463</v>
      </c>
      <c r="CR9" t="s">
        <v>1463</v>
      </c>
      <c r="CW9" t="s">
        <v>1463</v>
      </c>
      <c r="DB9" t="s">
        <v>1463</v>
      </c>
      <c r="DG9" t="s">
        <v>1462</v>
      </c>
      <c r="DH9" t="b">
        <v>1</v>
      </c>
      <c r="DJ9">
        <v>5</v>
      </c>
      <c r="DS9" t="b">
        <v>1</v>
      </c>
      <c r="DU9" t="b">
        <v>1</v>
      </c>
      <c r="DY9" t="b">
        <v>1</v>
      </c>
      <c r="EI9">
        <v>2.5</v>
      </c>
      <c r="EJ9">
        <v>2.5</v>
      </c>
      <c r="EN9">
        <v>0</v>
      </c>
      <c r="EO9" t="s">
        <v>1463</v>
      </c>
      <c r="FL9">
        <v>3.3</v>
      </c>
      <c r="FM9">
        <v>5</v>
      </c>
      <c r="FN9">
        <v>2.5</v>
      </c>
      <c r="FO9">
        <v>10.8</v>
      </c>
      <c r="FP9" t="s">
        <v>1462</v>
      </c>
      <c r="FT9" t="b">
        <v>1</v>
      </c>
      <c r="FV9" t="s">
        <v>1465</v>
      </c>
      <c r="GO9" t="b">
        <v>1</v>
      </c>
      <c r="GQ9" t="s">
        <v>1465</v>
      </c>
      <c r="HD9" t="b">
        <v>1</v>
      </c>
      <c r="HF9" t="s">
        <v>1465</v>
      </c>
      <c r="HY9" t="b">
        <v>1</v>
      </c>
      <c r="IA9" t="s">
        <v>1465</v>
      </c>
      <c r="JC9" t="b">
        <v>1</v>
      </c>
      <c r="JE9" t="s">
        <v>1465</v>
      </c>
      <c r="KG9" t="s">
        <v>2679</v>
      </c>
      <c r="KH9" t="b">
        <v>1</v>
      </c>
      <c r="KJ9" t="s">
        <v>1465</v>
      </c>
      <c r="KK9" t="s">
        <v>1463</v>
      </c>
      <c r="KM9">
        <v>5</v>
      </c>
      <c r="KN9">
        <v>2.5</v>
      </c>
      <c r="KO9">
        <v>5</v>
      </c>
      <c r="KP9">
        <v>5</v>
      </c>
      <c r="KQ9">
        <v>2.5</v>
      </c>
      <c r="KR9">
        <v>12.5</v>
      </c>
      <c r="KS9" t="s">
        <v>1462</v>
      </c>
      <c r="KU9">
        <v>5</v>
      </c>
      <c r="KW9">
        <v>6</v>
      </c>
      <c r="KX9">
        <v>2</v>
      </c>
      <c r="LA9">
        <v>5</v>
      </c>
      <c r="LE9">
        <v>1</v>
      </c>
      <c r="LG9">
        <v>1</v>
      </c>
      <c r="LH9">
        <v>1</v>
      </c>
      <c r="LK9">
        <v>1</v>
      </c>
      <c r="LY9" t="b">
        <v>1</v>
      </c>
      <c r="MA9" t="b">
        <v>1</v>
      </c>
      <c r="MB9" t="b">
        <v>1</v>
      </c>
      <c r="MI9" t="b">
        <v>1</v>
      </c>
      <c r="MK9" t="b">
        <v>1</v>
      </c>
      <c r="ML9" t="b">
        <v>1</v>
      </c>
      <c r="MO9" t="b">
        <v>1</v>
      </c>
      <c r="MT9" t="s">
        <v>1462</v>
      </c>
      <c r="MU9" t="s">
        <v>2691</v>
      </c>
      <c r="MV9">
        <v>5</v>
      </c>
      <c r="MW9">
        <v>2.5</v>
      </c>
      <c r="MX9">
        <v>0</v>
      </c>
      <c r="MY9">
        <v>2.5</v>
      </c>
      <c r="MZ9">
        <v>2.5</v>
      </c>
      <c r="NA9">
        <v>5</v>
      </c>
      <c r="NM9" t="s">
        <v>2549</v>
      </c>
      <c r="NN9" t="s">
        <v>2549</v>
      </c>
      <c r="NO9" t="s">
        <v>2549</v>
      </c>
      <c r="NP9" t="s">
        <v>2549</v>
      </c>
      <c r="NQ9" t="s">
        <v>2549</v>
      </c>
      <c r="NR9" t="s">
        <v>2549</v>
      </c>
      <c r="NS9" t="s">
        <v>2549</v>
      </c>
      <c r="NT9" t="s">
        <v>2549</v>
      </c>
      <c r="NU9" t="s">
        <v>2549</v>
      </c>
      <c r="NV9" t="s">
        <v>2549</v>
      </c>
      <c r="NW9" t="s">
        <v>2569</v>
      </c>
      <c r="NX9" t="s">
        <v>2550</v>
      </c>
      <c r="NY9" t="s">
        <v>2569</v>
      </c>
      <c r="NZ9" t="s">
        <v>2569</v>
      </c>
      <c r="OA9" t="s">
        <v>2550</v>
      </c>
      <c r="OB9" t="s">
        <v>2550</v>
      </c>
      <c r="OC9" t="s">
        <v>2569</v>
      </c>
      <c r="OD9" t="s">
        <v>2550</v>
      </c>
      <c r="OE9" t="s">
        <v>2550</v>
      </c>
      <c r="OF9" t="s">
        <v>2550</v>
      </c>
      <c r="OG9">
        <v>2.5</v>
      </c>
      <c r="OH9">
        <v>2.5</v>
      </c>
      <c r="OJ9">
        <v>0</v>
      </c>
      <c r="OK9">
        <v>5</v>
      </c>
      <c r="OL9">
        <v>5</v>
      </c>
      <c r="OT9" t="b">
        <v>1</v>
      </c>
      <c r="PD9" t="s">
        <v>2692</v>
      </c>
      <c r="PN9" t="s">
        <v>2642</v>
      </c>
      <c r="PX9" t="b">
        <v>1</v>
      </c>
      <c r="QH9" t="s">
        <v>2693</v>
      </c>
      <c r="QL9">
        <v>0</v>
      </c>
      <c r="QM9">
        <v>5</v>
      </c>
      <c r="RO9">
        <v>5</v>
      </c>
      <c r="RP9">
        <v>5</v>
      </c>
      <c r="RQ9">
        <v>2.5</v>
      </c>
      <c r="RR9">
        <v>12.5</v>
      </c>
      <c r="RS9" t="s">
        <v>1462</v>
      </c>
      <c r="RT9" t="s">
        <v>2694</v>
      </c>
      <c r="RU9">
        <v>25</v>
      </c>
      <c r="RW9" t="s">
        <v>1463</v>
      </c>
      <c r="RZ9" t="s">
        <v>1463</v>
      </c>
      <c r="SB9" t="s">
        <v>1463</v>
      </c>
      <c r="SH9" t="s">
        <v>1463</v>
      </c>
      <c r="SK9">
        <v>5</v>
      </c>
      <c r="SL9">
        <v>2.5</v>
      </c>
      <c r="SM9">
        <v>4.4000000000000004</v>
      </c>
      <c r="SN9">
        <v>2.5</v>
      </c>
      <c r="SO9">
        <v>5</v>
      </c>
      <c r="SP9">
        <v>11.9</v>
      </c>
      <c r="SQ9" t="s">
        <v>1462</v>
      </c>
      <c r="SS9">
        <v>9</v>
      </c>
      <c r="ST9" t="s">
        <v>2695</v>
      </c>
      <c r="SU9" t="s">
        <v>1463</v>
      </c>
      <c r="SX9" t="b">
        <v>1</v>
      </c>
      <c r="SY9" t="b">
        <v>1</v>
      </c>
      <c r="SZ9" t="b">
        <v>1</v>
      </c>
      <c r="TE9" t="b">
        <v>1</v>
      </c>
      <c r="TI9">
        <v>5</v>
      </c>
      <c r="TJ9" t="s">
        <v>2611</v>
      </c>
      <c r="TM9" t="b">
        <v>1</v>
      </c>
      <c r="TN9" t="b">
        <v>1</v>
      </c>
      <c r="TO9" t="b">
        <v>1</v>
      </c>
      <c r="TP9" t="b">
        <v>1</v>
      </c>
      <c r="TQ9" t="b">
        <v>1</v>
      </c>
      <c r="TS9" t="b">
        <v>1</v>
      </c>
      <c r="TT9" t="b">
        <v>1</v>
      </c>
      <c r="TX9">
        <v>2.5</v>
      </c>
      <c r="TY9">
        <v>5</v>
      </c>
      <c r="VI9">
        <v>0</v>
      </c>
      <c r="VJ9">
        <v>0</v>
      </c>
      <c r="VK9">
        <v>10</v>
      </c>
      <c r="VL9">
        <v>10</v>
      </c>
      <c r="VM9" t="s">
        <v>1463</v>
      </c>
      <c r="VO9" t="s">
        <v>1463</v>
      </c>
      <c r="VQ9" t="s">
        <v>1463</v>
      </c>
      <c r="VS9" t="s">
        <v>1463</v>
      </c>
      <c r="VV9" t="s">
        <v>1463</v>
      </c>
      <c r="VX9" t="s">
        <v>1463</v>
      </c>
      <c r="VZ9">
        <v>0</v>
      </c>
      <c r="WA9">
        <v>10</v>
      </c>
      <c r="XJ9">
        <v>8.6</v>
      </c>
      <c r="XK9">
        <v>3.8</v>
      </c>
      <c r="XL9">
        <v>7.5</v>
      </c>
      <c r="XM9">
        <v>19.899999999999999</v>
      </c>
      <c r="XN9" t="s">
        <v>1462</v>
      </c>
      <c r="XO9" t="s">
        <v>1462</v>
      </c>
      <c r="XR9" t="b">
        <v>1</v>
      </c>
      <c r="XS9" t="b">
        <v>1</v>
      </c>
      <c r="XT9" t="b">
        <v>1</v>
      </c>
      <c r="XW9" t="b">
        <v>1</v>
      </c>
      <c r="XX9" t="b">
        <v>1</v>
      </c>
      <c r="YC9" t="s">
        <v>1463</v>
      </c>
      <c r="YE9" t="s">
        <v>1462</v>
      </c>
      <c r="YF9" t="s">
        <v>2683</v>
      </c>
      <c r="YG9">
        <v>5</v>
      </c>
      <c r="YH9">
        <v>5</v>
      </c>
      <c r="YI9" t="s">
        <v>1462</v>
      </c>
      <c r="YK9" t="b">
        <v>1</v>
      </c>
      <c r="YN9" t="b">
        <v>1</v>
      </c>
      <c r="YU9">
        <v>2.5</v>
      </c>
      <c r="YV9">
        <v>10</v>
      </c>
      <c r="ZX9">
        <v>10</v>
      </c>
      <c r="ZY9">
        <v>2.5</v>
      </c>
      <c r="ZZ9">
        <v>2.5</v>
      </c>
      <c r="AAA9">
        <v>15</v>
      </c>
      <c r="AAB9" t="s">
        <v>1462</v>
      </c>
      <c r="AAK9" t="b">
        <v>1</v>
      </c>
      <c r="AAL9" t="b">
        <v>1</v>
      </c>
      <c r="AAN9" t="b">
        <v>1</v>
      </c>
      <c r="AAO9" t="b">
        <v>1</v>
      </c>
      <c r="AAS9" t="s">
        <v>2613</v>
      </c>
      <c r="AAT9">
        <v>2.5</v>
      </c>
      <c r="AAU9">
        <v>2.5</v>
      </c>
      <c r="ADN9">
        <v>2</v>
      </c>
      <c r="ADO9">
        <v>5</v>
      </c>
      <c r="ADP9">
        <v>2.5</v>
      </c>
      <c r="ADQ9">
        <v>9.5</v>
      </c>
      <c r="ADR9" t="s">
        <v>1759</v>
      </c>
      <c r="ADS9">
        <v>1</v>
      </c>
      <c r="ADT9">
        <v>60</v>
      </c>
      <c r="AEG9">
        <v>5</v>
      </c>
      <c r="AEH9">
        <v>2.5</v>
      </c>
      <c r="AEI9">
        <v>7</v>
      </c>
      <c r="AEJ9">
        <v>5</v>
      </c>
      <c r="AEK9">
        <v>2.5</v>
      </c>
      <c r="AEL9">
        <v>14.5</v>
      </c>
      <c r="AER9" t="b">
        <v>1</v>
      </c>
      <c r="AEV9" t="b">
        <v>1</v>
      </c>
      <c r="AFC9">
        <v>5</v>
      </c>
      <c r="AFD9">
        <v>2.5</v>
      </c>
      <c r="AFE9">
        <v>0</v>
      </c>
      <c r="AFF9">
        <v>8.9</v>
      </c>
      <c r="AFG9">
        <v>5</v>
      </c>
      <c r="AFH9">
        <v>13.9</v>
      </c>
      <c r="AFI9" t="s">
        <v>1463</v>
      </c>
      <c r="AFK9" t="s">
        <v>1463</v>
      </c>
      <c r="AFM9" t="s">
        <v>1463</v>
      </c>
      <c r="AFO9" t="s">
        <v>1463</v>
      </c>
      <c r="AFQ9" t="s">
        <v>1463</v>
      </c>
      <c r="AFT9" t="s">
        <v>1463</v>
      </c>
      <c r="AFV9">
        <v>3</v>
      </c>
      <c r="AFW9">
        <v>4</v>
      </c>
      <c r="AFX9">
        <v>8.8888888888888804</v>
      </c>
      <c r="AFY9">
        <v>5</v>
      </c>
      <c r="AFZ9">
        <v>1.7</v>
      </c>
      <c r="AGA9">
        <v>7.5</v>
      </c>
      <c r="AGB9">
        <v>2.5</v>
      </c>
      <c r="AGC9">
        <v>11.7</v>
      </c>
      <c r="AGD9">
        <v>2</v>
      </c>
      <c r="AGE9" s="250">
        <v>10000</v>
      </c>
      <c r="AGG9">
        <v>1</v>
      </c>
      <c r="AGH9">
        <v>1</v>
      </c>
      <c r="AGJ9">
        <v>1</v>
      </c>
      <c r="AGK9">
        <v>0</v>
      </c>
      <c r="AGM9" t="s">
        <v>2614</v>
      </c>
      <c r="AGN9" t="s">
        <v>2646</v>
      </c>
      <c r="AGQ9">
        <v>7.5</v>
      </c>
      <c r="AGR9">
        <v>2.5</v>
      </c>
      <c r="AGS9">
        <v>1</v>
      </c>
      <c r="AGT9">
        <v>5</v>
      </c>
      <c r="AGU9">
        <v>5</v>
      </c>
      <c r="AGV9">
        <v>11</v>
      </c>
      <c r="AGW9">
        <v>1</v>
      </c>
      <c r="AGZ9" t="b">
        <v>1</v>
      </c>
      <c r="AHD9">
        <v>2</v>
      </c>
      <c r="AHE9">
        <v>2</v>
      </c>
      <c r="AHF9">
        <v>3</v>
      </c>
      <c r="AKM9">
        <v>5</v>
      </c>
      <c r="AKN9">
        <v>5</v>
      </c>
      <c r="AKO9">
        <v>10</v>
      </c>
      <c r="AKP9">
        <v>5</v>
      </c>
      <c r="AKQ9">
        <v>5</v>
      </c>
      <c r="AKR9">
        <v>20</v>
      </c>
      <c r="AKS9" t="s">
        <v>1462</v>
      </c>
      <c r="AKT9" t="s">
        <v>1463</v>
      </c>
      <c r="AKV9" t="s">
        <v>1462</v>
      </c>
      <c r="AKX9" t="s">
        <v>1462</v>
      </c>
      <c r="AKZ9" t="s">
        <v>1463</v>
      </c>
      <c r="ALB9" t="s">
        <v>1462</v>
      </c>
      <c r="ALD9" t="s">
        <v>1463</v>
      </c>
      <c r="ALF9" t="s">
        <v>1462</v>
      </c>
      <c r="ALH9" t="s">
        <v>1463</v>
      </c>
      <c r="ALJ9" t="s">
        <v>1462</v>
      </c>
      <c r="ALL9" t="s">
        <v>1463</v>
      </c>
      <c r="ALN9" t="s">
        <v>1463</v>
      </c>
      <c r="ALP9" t="s">
        <v>1463</v>
      </c>
      <c r="ALT9" t="s">
        <v>1463</v>
      </c>
      <c r="AMF9" t="b">
        <v>1</v>
      </c>
      <c r="AML9" t="b">
        <v>1</v>
      </c>
      <c r="AMO9" t="b">
        <v>1</v>
      </c>
      <c r="ANA9">
        <v>5</v>
      </c>
      <c r="ANB9">
        <v>5</v>
      </c>
      <c r="ANC9">
        <v>10</v>
      </c>
      <c r="AND9">
        <v>2.5</v>
      </c>
      <c r="ANE9">
        <v>5</v>
      </c>
      <c r="ANF9">
        <v>17.5</v>
      </c>
      <c r="ANG9" t="s">
        <v>1462</v>
      </c>
      <c r="ANH9" t="s">
        <v>2696</v>
      </c>
      <c r="ANI9" t="s">
        <v>1462</v>
      </c>
      <c r="ANJ9" t="s">
        <v>2616</v>
      </c>
      <c r="ANK9">
        <v>2.5</v>
      </c>
      <c r="ANL9">
        <v>5</v>
      </c>
      <c r="ANM9">
        <v>2</v>
      </c>
      <c r="ANN9">
        <v>0</v>
      </c>
      <c r="ANO9">
        <v>7.5</v>
      </c>
      <c r="ANP9">
        <v>9.5</v>
      </c>
      <c r="ANQ9" t="s">
        <v>2565</v>
      </c>
      <c r="ANR9" t="s">
        <v>1463</v>
      </c>
      <c r="ANT9">
        <v>0</v>
      </c>
      <c r="ANU9">
        <v>7.5</v>
      </c>
      <c r="AQR9">
        <v>7.5</v>
      </c>
      <c r="AQS9">
        <v>1.3</v>
      </c>
      <c r="AQT9">
        <v>6.3</v>
      </c>
      <c r="AQU9">
        <v>15.1</v>
      </c>
      <c r="AQV9" t="s">
        <v>1463</v>
      </c>
      <c r="ARB9" t="b">
        <v>1</v>
      </c>
      <c r="ARG9">
        <v>0</v>
      </c>
      <c r="ARH9">
        <v>7.5</v>
      </c>
      <c r="ARI9" t="s">
        <v>1462</v>
      </c>
      <c r="ARJ9" t="s">
        <v>1463</v>
      </c>
      <c r="ARK9" t="s">
        <v>2624</v>
      </c>
      <c r="ARM9" t="s">
        <v>1462</v>
      </c>
      <c r="ARO9" t="b">
        <v>1</v>
      </c>
      <c r="ARQ9" t="s">
        <v>1462</v>
      </c>
      <c r="ARS9" t="s">
        <v>2634</v>
      </c>
      <c r="ART9" t="s">
        <v>2616</v>
      </c>
      <c r="ARV9" t="b">
        <v>1</v>
      </c>
      <c r="ARY9" t="b">
        <v>1</v>
      </c>
      <c r="ASD9">
        <v>2.5</v>
      </c>
      <c r="ASE9">
        <v>5</v>
      </c>
      <c r="ASF9">
        <v>2</v>
      </c>
      <c r="ASG9">
        <v>5</v>
      </c>
      <c r="ASH9">
        <v>2.5</v>
      </c>
      <c r="ASI9">
        <v>9.5</v>
      </c>
      <c r="ASJ9">
        <v>60</v>
      </c>
      <c r="ASL9" t="b">
        <v>1</v>
      </c>
      <c r="ASM9" t="b">
        <v>1</v>
      </c>
      <c r="ASS9">
        <v>1</v>
      </c>
      <c r="AST9" t="s">
        <v>1462</v>
      </c>
      <c r="ASW9" t="b">
        <v>1</v>
      </c>
      <c r="ATC9" t="s">
        <v>2618</v>
      </c>
      <c r="ATD9">
        <v>5</v>
      </c>
      <c r="ATE9">
        <v>2.5</v>
      </c>
      <c r="ATF9">
        <v>0</v>
      </c>
      <c r="ATG9">
        <v>0</v>
      </c>
      <c r="ATH9">
        <v>10</v>
      </c>
      <c r="ATI9">
        <v>10</v>
      </c>
      <c r="ATJ9" t="s">
        <v>1463</v>
      </c>
      <c r="AVZ9">
        <v>0</v>
      </c>
      <c r="AWA9">
        <v>10</v>
      </c>
      <c r="AWB9">
        <v>0</v>
      </c>
      <c r="AWC9">
        <v>10</v>
      </c>
      <c r="AWD9">
        <v>1</v>
      </c>
      <c r="AWE9">
        <v>5</v>
      </c>
      <c r="AWF9">
        <v>2.5</v>
      </c>
      <c r="AWG9">
        <v>8.5</v>
      </c>
      <c r="AWH9" t="s">
        <v>1462</v>
      </c>
      <c r="AWI9" t="s">
        <v>1469</v>
      </c>
      <c r="AWJ9" t="s">
        <v>1463</v>
      </c>
      <c r="AWL9" t="s">
        <v>1462</v>
      </c>
      <c r="AWM9" t="s">
        <v>2619</v>
      </c>
      <c r="AWN9" t="s">
        <v>1463</v>
      </c>
      <c r="AWP9" t="s">
        <v>1463</v>
      </c>
      <c r="AWR9" t="s">
        <v>1463</v>
      </c>
      <c r="AWT9" t="s">
        <v>1463</v>
      </c>
      <c r="AWV9" t="s">
        <v>1463</v>
      </c>
      <c r="AWX9" t="s">
        <v>1463</v>
      </c>
      <c r="AWZ9" t="s">
        <v>1463</v>
      </c>
      <c r="AXB9" t="s">
        <v>1463</v>
      </c>
      <c r="AXD9" t="s">
        <v>1463</v>
      </c>
      <c r="AXF9">
        <v>10</v>
      </c>
      <c r="AXG9">
        <v>0</v>
      </c>
      <c r="AXI9">
        <v>5</v>
      </c>
      <c r="AXJ9">
        <v>2.5</v>
      </c>
      <c r="AXK9">
        <v>0</v>
      </c>
      <c r="AXN9">
        <v>0</v>
      </c>
      <c r="AXO9">
        <v>1</v>
      </c>
      <c r="AXP9">
        <v>1</v>
      </c>
      <c r="AXQ9">
        <v>1</v>
      </c>
      <c r="AXR9">
        <v>1</v>
      </c>
      <c r="AXS9">
        <v>1</v>
      </c>
      <c r="AXT9">
        <v>1</v>
      </c>
      <c r="AXU9">
        <v>1</v>
      </c>
      <c r="AXV9">
        <v>3</v>
      </c>
      <c r="AXW9">
        <v>1</v>
      </c>
      <c r="AXX9">
        <v>2</v>
      </c>
      <c r="AYA9">
        <v>10</v>
      </c>
      <c r="AYD9">
        <v>10</v>
      </c>
      <c r="AYE9" t="s">
        <v>1463</v>
      </c>
      <c r="AYF9" t="s">
        <v>1463</v>
      </c>
      <c r="AYG9">
        <v>10</v>
      </c>
      <c r="AYJ9">
        <v>0</v>
      </c>
      <c r="AYK9">
        <v>2.5</v>
      </c>
      <c r="AYL9">
        <v>2.5</v>
      </c>
      <c r="AYM9">
        <v>5</v>
      </c>
      <c r="AZC9">
        <v>3</v>
      </c>
      <c r="AZD9" t="s">
        <v>2635</v>
      </c>
      <c r="AZE9" t="s">
        <v>1469</v>
      </c>
      <c r="AZF9">
        <v>6</v>
      </c>
      <c r="AZG9" t="s">
        <v>2687</v>
      </c>
      <c r="AZH9" t="s">
        <v>2622</v>
      </c>
      <c r="AZO9" t="s">
        <v>1463</v>
      </c>
      <c r="AZQ9" t="s">
        <v>2624</v>
      </c>
      <c r="AZR9">
        <v>2.5</v>
      </c>
      <c r="AZS9">
        <v>2.5</v>
      </c>
      <c r="BCH9">
        <v>10</v>
      </c>
      <c r="BCI9">
        <v>5</v>
      </c>
      <c r="BCJ9">
        <v>0</v>
      </c>
      <c r="BCK9">
        <v>15</v>
      </c>
      <c r="BCL9">
        <v>1</v>
      </c>
      <c r="BCN9">
        <v>3</v>
      </c>
      <c r="BCP9">
        <v>2</v>
      </c>
      <c r="BCR9">
        <v>5</v>
      </c>
      <c r="BCT9">
        <v>4</v>
      </c>
      <c r="BCY9">
        <v>5</v>
      </c>
      <c r="BCZ9">
        <v>0</v>
      </c>
      <c r="BEH9">
        <v>7.5</v>
      </c>
      <c r="BEI9">
        <v>7.5</v>
      </c>
      <c r="BEJ9">
        <v>2.5</v>
      </c>
      <c r="BEK9">
        <v>17.5</v>
      </c>
      <c r="BEL9" t="s">
        <v>2552</v>
      </c>
      <c r="BEN9" t="s">
        <v>2567</v>
      </c>
      <c r="BEP9" t="s">
        <v>2557</v>
      </c>
      <c r="BER9" t="s">
        <v>2552</v>
      </c>
      <c r="BET9" t="s">
        <v>2567</v>
      </c>
      <c r="BEV9" t="s">
        <v>2567</v>
      </c>
      <c r="BEX9">
        <v>7.5</v>
      </c>
      <c r="BEY9">
        <v>2.5</v>
      </c>
      <c r="BGQ9">
        <v>2</v>
      </c>
      <c r="BGR9">
        <v>2.5</v>
      </c>
      <c r="BGS9">
        <v>5</v>
      </c>
      <c r="BGT9">
        <v>9.5</v>
      </c>
      <c r="BGU9" t="s">
        <v>1462</v>
      </c>
      <c r="BHB9" t="s">
        <v>2652</v>
      </c>
      <c r="BHC9" t="s">
        <v>2653</v>
      </c>
      <c r="BHD9" t="s">
        <v>2655</v>
      </c>
      <c r="BHE9" t="s">
        <v>2653</v>
      </c>
      <c r="BHF9" t="s">
        <v>2654</v>
      </c>
      <c r="BHG9" t="s">
        <v>2653</v>
      </c>
      <c r="BHK9">
        <v>2.5</v>
      </c>
      <c r="BHL9">
        <v>5</v>
      </c>
      <c r="BIT9">
        <v>5</v>
      </c>
      <c r="BIU9">
        <v>2.5</v>
      </c>
      <c r="BIV9">
        <v>0</v>
      </c>
      <c r="BIW9">
        <v>7.5</v>
      </c>
      <c r="BIX9">
        <v>2</v>
      </c>
      <c r="BIY9" t="s">
        <v>2548</v>
      </c>
      <c r="BIZ9" t="s">
        <v>1466</v>
      </c>
      <c r="BJA9" t="s">
        <v>1468</v>
      </c>
      <c r="BJB9">
        <v>2.5</v>
      </c>
      <c r="BJC9">
        <v>0</v>
      </c>
    </row>
    <row r="10" spans="1:1646" ht="15" x14ac:dyDescent="0.25">
      <c r="A10" t="s">
        <v>2603</v>
      </c>
      <c r="B10" t="s">
        <v>2697</v>
      </c>
      <c r="C10" t="s">
        <v>2698</v>
      </c>
      <c r="D10" t="s">
        <v>2553</v>
      </c>
      <c r="E10" t="s">
        <v>2699</v>
      </c>
      <c r="F10" t="s">
        <v>2606</v>
      </c>
      <c r="G10" t="s">
        <v>2607</v>
      </c>
      <c r="H10" t="s">
        <v>2608</v>
      </c>
      <c r="I10" t="s">
        <v>2700</v>
      </c>
      <c r="J10">
        <v>2.58013081</v>
      </c>
      <c r="K10">
        <v>34.693065670000003</v>
      </c>
      <c r="L10" s="116">
        <v>42460</v>
      </c>
      <c r="M10" t="s">
        <v>1471</v>
      </c>
      <c r="N10">
        <v>65</v>
      </c>
      <c r="O10" t="s">
        <v>1472</v>
      </c>
      <c r="Q10">
        <v>5</v>
      </c>
      <c r="R10">
        <v>7.5</v>
      </c>
      <c r="S10">
        <v>0</v>
      </c>
      <c r="T10">
        <v>12.5</v>
      </c>
      <c r="X10">
        <v>3</v>
      </c>
      <c r="Y10">
        <v>1</v>
      </c>
      <c r="Z10">
        <v>1</v>
      </c>
      <c r="AF10" t="b">
        <v>1</v>
      </c>
      <c r="AK10">
        <v>1</v>
      </c>
      <c r="AW10">
        <v>1</v>
      </c>
      <c r="BD10">
        <v>1</v>
      </c>
      <c r="BS10" t="s">
        <v>1462</v>
      </c>
      <c r="BT10" t="s">
        <v>1462</v>
      </c>
      <c r="BW10">
        <v>7.5</v>
      </c>
      <c r="BX10">
        <v>0</v>
      </c>
      <c r="BY10">
        <v>3.5</v>
      </c>
      <c r="BZ10">
        <v>2.5</v>
      </c>
      <c r="CA10">
        <v>0</v>
      </c>
      <c r="CB10">
        <v>6</v>
      </c>
      <c r="CC10" t="s">
        <v>1462</v>
      </c>
      <c r="CD10" t="b">
        <v>1</v>
      </c>
      <c r="CE10" t="b">
        <v>1</v>
      </c>
      <c r="CF10">
        <v>40</v>
      </c>
      <c r="CH10" t="s">
        <v>1463</v>
      </c>
      <c r="CM10" t="s">
        <v>1463</v>
      </c>
      <c r="CR10" t="s">
        <v>1463</v>
      </c>
      <c r="CW10" t="s">
        <v>1463</v>
      </c>
      <c r="DB10" t="s">
        <v>1463</v>
      </c>
      <c r="DG10" t="s">
        <v>1463</v>
      </c>
      <c r="DM10" t="s">
        <v>1463</v>
      </c>
      <c r="DS10" t="b">
        <v>1</v>
      </c>
      <c r="DU10" t="b">
        <v>1</v>
      </c>
      <c r="DY10" t="b">
        <v>1</v>
      </c>
      <c r="EF10" t="b">
        <v>1</v>
      </c>
      <c r="EG10" t="s">
        <v>2639</v>
      </c>
      <c r="EI10">
        <v>2.5</v>
      </c>
      <c r="EJ10">
        <v>0</v>
      </c>
      <c r="EN10">
        <v>0</v>
      </c>
      <c r="EO10" t="s">
        <v>1463</v>
      </c>
      <c r="FL10">
        <v>6.7</v>
      </c>
      <c r="FM10">
        <v>7.5</v>
      </c>
      <c r="FN10">
        <v>0</v>
      </c>
      <c r="FO10">
        <v>14.2</v>
      </c>
      <c r="FP10" t="s">
        <v>1462</v>
      </c>
      <c r="FT10" t="b">
        <v>1</v>
      </c>
      <c r="FV10" t="s">
        <v>1465</v>
      </c>
      <c r="GO10" t="b">
        <v>1</v>
      </c>
      <c r="GQ10" t="s">
        <v>1465</v>
      </c>
      <c r="HD10" t="b">
        <v>1</v>
      </c>
      <c r="HF10" t="s">
        <v>1465</v>
      </c>
      <c r="JC10" t="b">
        <v>1</v>
      </c>
      <c r="JE10" t="s">
        <v>1464</v>
      </c>
      <c r="KG10" t="s">
        <v>2701</v>
      </c>
      <c r="KH10" t="b">
        <v>1</v>
      </c>
      <c r="KJ10" t="s">
        <v>1464</v>
      </c>
      <c r="KK10" t="s">
        <v>1463</v>
      </c>
      <c r="KM10">
        <v>7.5</v>
      </c>
      <c r="KN10">
        <v>0</v>
      </c>
      <c r="KO10">
        <v>0</v>
      </c>
      <c r="KR10">
        <v>0</v>
      </c>
      <c r="KS10" t="s">
        <v>1463</v>
      </c>
      <c r="RO10">
        <v>7.5</v>
      </c>
      <c r="RP10">
        <v>2.5</v>
      </c>
      <c r="RQ10">
        <v>7.5</v>
      </c>
      <c r="RR10">
        <v>17.5</v>
      </c>
      <c r="RS10" t="s">
        <v>1463</v>
      </c>
      <c r="RZ10" t="s">
        <v>1463</v>
      </c>
      <c r="SK10">
        <v>2.5</v>
      </c>
      <c r="SL10">
        <v>7.5</v>
      </c>
      <c r="SM10">
        <v>1.3</v>
      </c>
      <c r="SN10">
        <v>5</v>
      </c>
      <c r="SO10">
        <v>2.5</v>
      </c>
      <c r="SP10">
        <v>8.8000000000000007</v>
      </c>
      <c r="SQ10" t="s">
        <v>1463</v>
      </c>
      <c r="SR10" t="s">
        <v>2702</v>
      </c>
      <c r="TI10">
        <v>5</v>
      </c>
      <c r="TJ10" t="s">
        <v>2703</v>
      </c>
      <c r="TM10" t="b">
        <v>1</v>
      </c>
      <c r="TN10" t="b">
        <v>1</v>
      </c>
      <c r="TO10" t="b">
        <v>1</v>
      </c>
      <c r="TX10">
        <v>5</v>
      </c>
      <c r="TY10">
        <v>2.5</v>
      </c>
      <c r="VI10">
        <v>0</v>
      </c>
      <c r="VJ10">
        <v>0</v>
      </c>
      <c r="VK10">
        <v>10</v>
      </c>
      <c r="VL10">
        <v>10</v>
      </c>
      <c r="VM10" t="s">
        <v>1463</v>
      </c>
      <c r="VO10" t="s">
        <v>1463</v>
      </c>
      <c r="VQ10" t="s">
        <v>1463</v>
      </c>
      <c r="VS10" t="s">
        <v>1463</v>
      </c>
      <c r="VV10" t="s">
        <v>1463</v>
      </c>
      <c r="VX10" t="s">
        <v>1463</v>
      </c>
      <c r="VZ10">
        <v>0</v>
      </c>
      <c r="WA10">
        <v>10</v>
      </c>
      <c r="XJ10">
        <v>10</v>
      </c>
      <c r="XK10">
        <v>5</v>
      </c>
      <c r="XL10">
        <v>6.3</v>
      </c>
      <c r="XM10">
        <v>21.3</v>
      </c>
      <c r="XN10" t="s">
        <v>1462</v>
      </c>
      <c r="XO10" t="s">
        <v>1462</v>
      </c>
      <c r="XR10" t="b">
        <v>1</v>
      </c>
      <c r="XS10" t="b">
        <v>1</v>
      </c>
      <c r="XT10" t="b">
        <v>1</v>
      </c>
      <c r="XW10" t="b">
        <v>1</v>
      </c>
      <c r="YC10" t="s">
        <v>1463</v>
      </c>
      <c r="YD10" t="s">
        <v>2644</v>
      </c>
      <c r="YE10" t="s">
        <v>1462</v>
      </c>
      <c r="YF10" t="s">
        <v>2683</v>
      </c>
      <c r="YG10">
        <v>5</v>
      </c>
      <c r="YH10">
        <v>5</v>
      </c>
      <c r="YI10" t="s">
        <v>1462</v>
      </c>
      <c r="YK10" t="b">
        <v>1</v>
      </c>
      <c r="YN10" t="b">
        <v>1</v>
      </c>
      <c r="YP10" t="b">
        <v>1</v>
      </c>
      <c r="YU10">
        <v>5</v>
      </c>
      <c r="YV10">
        <v>7.5</v>
      </c>
      <c r="ZX10">
        <v>10</v>
      </c>
      <c r="ZY10">
        <v>2.5</v>
      </c>
      <c r="ZZ10">
        <v>5</v>
      </c>
      <c r="AAA10">
        <v>17.5</v>
      </c>
      <c r="AAB10" t="s">
        <v>1462</v>
      </c>
      <c r="AAL10" t="b">
        <v>1</v>
      </c>
      <c r="AAM10" t="b">
        <v>1</v>
      </c>
      <c r="AAO10" t="b">
        <v>1</v>
      </c>
      <c r="AAS10" t="s">
        <v>2704</v>
      </c>
      <c r="AAT10">
        <v>2.5</v>
      </c>
      <c r="AAU10">
        <v>5</v>
      </c>
      <c r="ADN10">
        <v>6</v>
      </c>
      <c r="ADO10">
        <v>5</v>
      </c>
      <c r="ADP10">
        <v>5</v>
      </c>
      <c r="ADQ10">
        <v>16</v>
      </c>
      <c r="ADR10" t="s">
        <v>1759</v>
      </c>
      <c r="ADS10">
        <v>0.5</v>
      </c>
      <c r="ADT10">
        <v>30</v>
      </c>
      <c r="ADU10" t="s">
        <v>2560</v>
      </c>
      <c r="ADV10">
        <v>1</v>
      </c>
      <c r="ADW10">
        <v>40</v>
      </c>
      <c r="AEG10">
        <v>5</v>
      </c>
      <c r="AEH10">
        <v>5</v>
      </c>
      <c r="AEI10">
        <v>0</v>
      </c>
      <c r="AEJ10">
        <v>0</v>
      </c>
      <c r="AEK10">
        <v>7.5</v>
      </c>
      <c r="AEL10">
        <v>7.5</v>
      </c>
      <c r="AEN10" t="b">
        <v>1</v>
      </c>
      <c r="AFB10" t="s">
        <v>2624</v>
      </c>
      <c r="AFC10">
        <v>0</v>
      </c>
      <c r="AFD10">
        <v>7.5</v>
      </c>
      <c r="AFE10">
        <v>0</v>
      </c>
      <c r="AFF10">
        <v>7.5</v>
      </c>
      <c r="AFG10">
        <v>5</v>
      </c>
      <c r="AFH10">
        <v>12.5</v>
      </c>
      <c r="AFI10" t="s">
        <v>1463</v>
      </c>
      <c r="AFK10" t="s">
        <v>1463</v>
      </c>
      <c r="AFM10" t="s">
        <v>1463</v>
      </c>
      <c r="AFO10" t="s">
        <v>1463</v>
      </c>
      <c r="AFQ10" t="s">
        <v>1463</v>
      </c>
      <c r="AFT10" t="s">
        <v>1463</v>
      </c>
      <c r="AFV10">
        <v>3</v>
      </c>
      <c r="AFW10">
        <v>3</v>
      </c>
      <c r="AFX10">
        <v>7.5</v>
      </c>
      <c r="AFY10">
        <v>5</v>
      </c>
      <c r="AFZ10">
        <v>1</v>
      </c>
      <c r="AGA10">
        <v>5</v>
      </c>
      <c r="AGB10">
        <v>7.5</v>
      </c>
      <c r="AGC10">
        <v>13.5</v>
      </c>
      <c r="AGD10">
        <v>1</v>
      </c>
      <c r="AGG10">
        <v>1</v>
      </c>
      <c r="AGJ10">
        <v>1</v>
      </c>
      <c r="AGM10" t="s">
        <v>2614</v>
      </c>
      <c r="AGQ10">
        <v>5</v>
      </c>
      <c r="AGR10">
        <v>7.5</v>
      </c>
      <c r="AGS10">
        <v>1</v>
      </c>
      <c r="AGT10">
        <v>5</v>
      </c>
      <c r="AGU10">
        <v>7.5</v>
      </c>
      <c r="AGV10">
        <v>13.5</v>
      </c>
      <c r="AGW10">
        <v>1</v>
      </c>
      <c r="AGZ10" t="b">
        <v>1</v>
      </c>
      <c r="AHD10">
        <v>2</v>
      </c>
      <c r="AHE10">
        <v>3</v>
      </c>
      <c r="AHF10">
        <v>3</v>
      </c>
      <c r="AKM10">
        <v>5</v>
      </c>
      <c r="AKN10">
        <v>7.5</v>
      </c>
      <c r="AKO10">
        <v>10</v>
      </c>
      <c r="AKP10">
        <v>2.5</v>
      </c>
      <c r="AKQ10">
        <v>7.5</v>
      </c>
      <c r="AKR10">
        <v>20</v>
      </c>
      <c r="AKS10" t="s">
        <v>1462</v>
      </c>
      <c r="AKT10" t="s">
        <v>1463</v>
      </c>
      <c r="AKV10" t="s">
        <v>1462</v>
      </c>
      <c r="AKX10" t="s">
        <v>1462</v>
      </c>
      <c r="AKZ10" t="s">
        <v>1463</v>
      </c>
      <c r="ALB10" t="s">
        <v>1463</v>
      </c>
      <c r="ALD10" t="s">
        <v>1463</v>
      </c>
      <c r="ALF10" t="s">
        <v>1462</v>
      </c>
      <c r="ALH10" t="s">
        <v>1463</v>
      </c>
      <c r="ALJ10" t="s">
        <v>1463</v>
      </c>
      <c r="ALL10" t="s">
        <v>1463</v>
      </c>
      <c r="ALN10" t="s">
        <v>1463</v>
      </c>
      <c r="ALP10" t="s">
        <v>1463</v>
      </c>
      <c r="ALR10" t="s">
        <v>1463</v>
      </c>
      <c r="ALT10" t="s">
        <v>1463</v>
      </c>
      <c r="AMF10" t="b">
        <v>1</v>
      </c>
      <c r="AMG10" t="b">
        <v>1</v>
      </c>
      <c r="AML10" t="b">
        <v>1</v>
      </c>
      <c r="AMO10" t="b">
        <v>1</v>
      </c>
      <c r="AMW10" t="b">
        <v>1</v>
      </c>
      <c r="ANA10">
        <v>2.5</v>
      </c>
      <c r="ANB10">
        <v>7.5</v>
      </c>
      <c r="ANC10">
        <v>10</v>
      </c>
      <c r="AND10">
        <v>2.5</v>
      </c>
      <c r="ANE10">
        <v>5</v>
      </c>
      <c r="ANF10">
        <v>17.5</v>
      </c>
      <c r="ANG10" t="s">
        <v>1462</v>
      </c>
      <c r="ANH10" t="s">
        <v>2705</v>
      </c>
      <c r="ANI10" t="s">
        <v>1462</v>
      </c>
      <c r="ANJ10" t="s">
        <v>2616</v>
      </c>
      <c r="ANK10">
        <v>2.5</v>
      </c>
      <c r="ANL10">
        <v>5</v>
      </c>
      <c r="ANM10">
        <v>5</v>
      </c>
      <c r="ANN10">
        <v>0</v>
      </c>
      <c r="ANO10">
        <v>7.5</v>
      </c>
      <c r="ANP10">
        <v>12.5</v>
      </c>
      <c r="ANQ10" t="s">
        <v>2565</v>
      </c>
      <c r="ANR10" t="s">
        <v>1462</v>
      </c>
      <c r="ANT10">
        <v>0</v>
      </c>
      <c r="ANU10">
        <v>7.5</v>
      </c>
      <c r="AQR10">
        <v>2.5</v>
      </c>
      <c r="AQS10">
        <v>0</v>
      </c>
      <c r="AQT10">
        <v>8.8000000000000007</v>
      </c>
      <c r="AQU10">
        <v>11.3</v>
      </c>
      <c r="AQV10" t="s">
        <v>1463</v>
      </c>
      <c r="ARE10" t="b">
        <v>1</v>
      </c>
      <c r="ARF10" t="s">
        <v>2706</v>
      </c>
      <c r="ARG10">
        <v>0</v>
      </c>
      <c r="ARH10">
        <v>10</v>
      </c>
      <c r="ARI10" t="s">
        <v>1463</v>
      </c>
      <c r="ARQ10" t="s">
        <v>1463</v>
      </c>
      <c r="ARR10" t="s">
        <v>2644</v>
      </c>
      <c r="ASD10">
        <v>0</v>
      </c>
      <c r="ASE10">
        <v>7.5</v>
      </c>
      <c r="ASF10">
        <v>1</v>
      </c>
      <c r="ASG10">
        <v>5</v>
      </c>
      <c r="ASH10">
        <v>7.5</v>
      </c>
      <c r="ASI10">
        <v>13.5</v>
      </c>
      <c r="ASJ10">
        <v>70</v>
      </c>
      <c r="ASM10" t="b">
        <v>1</v>
      </c>
      <c r="ASO10" t="b">
        <v>1</v>
      </c>
      <c r="ASS10">
        <v>0</v>
      </c>
      <c r="AST10" t="s">
        <v>1463</v>
      </c>
      <c r="ATD10">
        <v>5</v>
      </c>
      <c r="ATE10">
        <v>7.5</v>
      </c>
      <c r="ATF10">
        <v>5.7</v>
      </c>
      <c r="ATG10">
        <v>3.8</v>
      </c>
      <c r="ATH10">
        <v>5</v>
      </c>
      <c r="ATI10">
        <v>14.5</v>
      </c>
      <c r="ATJ10" t="s">
        <v>1462</v>
      </c>
      <c r="AUO10" t="b">
        <v>1</v>
      </c>
      <c r="AUP10" t="s">
        <v>2707</v>
      </c>
      <c r="AUQ10" t="s">
        <v>2566</v>
      </c>
      <c r="AVW10" t="s">
        <v>1462</v>
      </c>
      <c r="AVX10" t="s">
        <v>1463</v>
      </c>
      <c r="AVZ10">
        <v>5</v>
      </c>
      <c r="AWA10">
        <v>5</v>
      </c>
      <c r="AWB10">
        <v>2.5</v>
      </c>
      <c r="AWC10">
        <v>5</v>
      </c>
      <c r="AWD10">
        <v>1</v>
      </c>
      <c r="AWE10">
        <v>5</v>
      </c>
      <c r="AWF10">
        <v>0</v>
      </c>
      <c r="AWG10">
        <v>6</v>
      </c>
      <c r="AWH10" t="s">
        <v>1462</v>
      </c>
      <c r="AWI10" t="s">
        <v>2708</v>
      </c>
      <c r="AWJ10" t="s">
        <v>1463</v>
      </c>
      <c r="AWL10" t="s">
        <v>1463</v>
      </c>
      <c r="AWN10" t="s">
        <v>1463</v>
      </c>
      <c r="AWP10" t="s">
        <v>1463</v>
      </c>
      <c r="AWR10" t="s">
        <v>1463</v>
      </c>
      <c r="AWT10" t="s">
        <v>1463</v>
      </c>
      <c r="AWV10" t="s">
        <v>1462</v>
      </c>
      <c r="AWW10" t="s">
        <v>2708</v>
      </c>
      <c r="AWX10" t="s">
        <v>1463</v>
      </c>
      <c r="AWZ10" t="s">
        <v>1463</v>
      </c>
      <c r="AXB10" t="s">
        <v>1463</v>
      </c>
      <c r="AXD10" t="s">
        <v>1463</v>
      </c>
      <c r="AXF10">
        <v>50</v>
      </c>
      <c r="AXG10">
        <v>0</v>
      </c>
      <c r="AXI10">
        <v>5</v>
      </c>
      <c r="AXJ10">
        <v>0</v>
      </c>
      <c r="AXK10">
        <v>4</v>
      </c>
      <c r="AXN10">
        <v>4</v>
      </c>
      <c r="AXO10">
        <v>0</v>
      </c>
      <c r="AXP10">
        <v>1</v>
      </c>
      <c r="AXQ10">
        <v>1</v>
      </c>
      <c r="AXR10">
        <v>1</v>
      </c>
      <c r="AXS10">
        <v>1</v>
      </c>
      <c r="AXT10">
        <v>1</v>
      </c>
      <c r="AXU10">
        <v>1</v>
      </c>
      <c r="AXV10">
        <v>2</v>
      </c>
      <c r="AXW10">
        <v>0</v>
      </c>
      <c r="AYA10">
        <v>10</v>
      </c>
      <c r="AYD10">
        <v>10</v>
      </c>
      <c r="AYE10" t="s">
        <v>1463</v>
      </c>
      <c r="AYF10" t="s">
        <v>1463</v>
      </c>
      <c r="AYG10">
        <v>10</v>
      </c>
      <c r="AYJ10">
        <v>10</v>
      </c>
      <c r="AYK10">
        <v>5</v>
      </c>
      <c r="AYL10">
        <v>0</v>
      </c>
      <c r="AYM10">
        <v>15</v>
      </c>
      <c r="AZC10">
        <v>5</v>
      </c>
      <c r="AZD10" t="s">
        <v>2709</v>
      </c>
      <c r="AZE10" t="s">
        <v>2710</v>
      </c>
      <c r="AZF10">
        <v>4</v>
      </c>
      <c r="AZG10" t="s">
        <v>2621</v>
      </c>
      <c r="AZH10" t="s">
        <v>2711</v>
      </c>
      <c r="AZM10" t="s">
        <v>1462</v>
      </c>
      <c r="AZN10" t="s">
        <v>2712</v>
      </c>
      <c r="AZO10" t="s">
        <v>1462</v>
      </c>
      <c r="AZP10" t="s">
        <v>2713</v>
      </c>
      <c r="AZR10">
        <v>5</v>
      </c>
      <c r="AZS10">
        <v>0</v>
      </c>
      <c r="BCH10">
        <v>10</v>
      </c>
      <c r="BCI10">
        <v>5</v>
      </c>
      <c r="BCJ10">
        <v>0</v>
      </c>
      <c r="BCK10">
        <v>15</v>
      </c>
      <c r="BCL10">
        <v>1</v>
      </c>
      <c r="BCN10" t="s">
        <v>2555</v>
      </c>
      <c r="BCP10">
        <v>2</v>
      </c>
      <c r="BCR10">
        <v>4</v>
      </c>
      <c r="BCT10">
        <v>3</v>
      </c>
      <c r="BCY10">
        <v>5</v>
      </c>
      <c r="BCZ10">
        <v>0</v>
      </c>
      <c r="BEH10">
        <v>8.3000000000000007</v>
      </c>
      <c r="BEI10">
        <v>5</v>
      </c>
      <c r="BEJ10">
        <v>2.5</v>
      </c>
      <c r="BEK10">
        <v>15.8</v>
      </c>
      <c r="BEL10" t="s">
        <v>2552</v>
      </c>
      <c r="BEN10" t="s">
        <v>2567</v>
      </c>
      <c r="BEP10" t="s">
        <v>2552</v>
      </c>
      <c r="BER10" t="s">
        <v>2567</v>
      </c>
      <c r="BET10" t="s">
        <v>2557</v>
      </c>
      <c r="BEV10" t="s">
        <v>2567</v>
      </c>
      <c r="BEX10">
        <v>5</v>
      </c>
      <c r="BEY10">
        <v>2.5</v>
      </c>
      <c r="BGQ10">
        <v>2</v>
      </c>
      <c r="BGR10">
        <v>5</v>
      </c>
      <c r="BGS10">
        <v>2.5</v>
      </c>
      <c r="BGT10">
        <v>9.5</v>
      </c>
      <c r="BGU10" t="s">
        <v>1462</v>
      </c>
      <c r="BGV10" t="s">
        <v>2714</v>
      </c>
      <c r="BGW10" t="s">
        <v>2653</v>
      </c>
      <c r="BHK10">
        <v>5</v>
      </c>
      <c r="BHL10">
        <v>2.5</v>
      </c>
      <c r="BIT10">
        <v>10</v>
      </c>
      <c r="BIU10">
        <v>2.5</v>
      </c>
      <c r="BIV10">
        <v>0</v>
      </c>
      <c r="BIW10">
        <v>12.5</v>
      </c>
      <c r="BIX10">
        <v>3</v>
      </c>
      <c r="BIY10" t="s">
        <v>2548</v>
      </c>
      <c r="BIZ10" t="s">
        <v>2548</v>
      </c>
      <c r="BJA10" t="s">
        <v>1794</v>
      </c>
      <c r="BJB10">
        <v>2.5</v>
      </c>
      <c r="BJC10">
        <v>0</v>
      </c>
    </row>
    <row r="11" spans="1:1646" ht="15" x14ac:dyDescent="0.25">
      <c r="A11" t="s">
        <v>2603</v>
      </c>
      <c r="B11" t="s">
        <v>2715</v>
      </c>
      <c r="C11" t="s">
        <v>2716</v>
      </c>
      <c r="D11" t="s">
        <v>2553</v>
      </c>
      <c r="E11" t="s">
        <v>2717</v>
      </c>
      <c r="F11" t="s">
        <v>2606</v>
      </c>
      <c r="G11" t="s">
        <v>2607</v>
      </c>
      <c r="H11" t="s">
        <v>2608</v>
      </c>
      <c r="I11" t="s">
        <v>2700</v>
      </c>
      <c r="J11">
        <v>2.5805932199999999</v>
      </c>
      <c r="K11">
        <v>34.693339680000001</v>
      </c>
      <c r="L11" s="116">
        <v>42460</v>
      </c>
      <c r="M11" t="s">
        <v>1471</v>
      </c>
      <c r="N11">
        <v>30</v>
      </c>
      <c r="O11" t="s">
        <v>1472</v>
      </c>
      <c r="Q11">
        <v>6.7</v>
      </c>
      <c r="R11">
        <v>7.5</v>
      </c>
      <c r="S11">
        <v>0</v>
      </c>
      <c r="T11">
        <v>14.2</v>
      </c>
      <c r="U11">
        <v>2</v>
      </c>
      <c r="V11">
        <v>1</v>
      </c>
      <c r="W11">
        <v>2</v>
      </c>
      <c r="X11">
        <v>5</v>
      </c>
      <c r="AA11" t="b">
        <v>1</v>
      </c>
      <c r="AG11">
        <v>2</v>
      </c>
      <c r="AH11">
        <v>1</v>
      </c>
      <c r="AJ11">
        <v>2</v>
      </c>
      <c r="AS11">
        <v>1</v>
      </c>
      <c r="AT11">
        <v>1</v>
      </c>
      <c r="BS11" t="s">
        <v>1462</v>
      </c>
      <c r="BT11" t="s">
        <v>1462</v>
      </c>
      <c r="BU11" t="s">
        <v>2718</v>
      </c>
      <c r="BV11" t="s">
        <v>2719</v>
      </c>
      <c r="BW11">
        <v>7.5</v>
      </c>
      <c r="BX11">
        <v>0</v>
      </c>
      <c r="BY11">
        <v>7.5</v>
      </c>
      <c r="BZ11">
        <v>5</v>
      </c>
      <c r="CA11">
        <v>0</v>
      </c>
      <c r="CB11">
        <v>12.5</v>
      </c>
      <c r="CC11" t="s">
        <v>1462</v>
      </c>
      <c r="CD11" t="b">
        <v>1</v>
      </c>
      <c r="CE11" t="b">
        <v>1</v>
      </c>
      <c r="CF11">
        <v>15</v>
      </c>
      <c r="CH11" t="s">
        <v>1463</v>
      </c>
      <c r="CM11" t="s">
        <v>1463</v>
      </c>
      <c r="CR11" t="s">
        <v>1463</v>
      </c>
      <c r="CW11" t="s">
        <v>1462</v>
      </c>
      <c r="CX11" t="b">
        <v>1</v>
      </c>
      <c r="CZ11">
        <v>6</v>
      </c>
      <c r="DB11" t="s">
        <v>1463</v>
      </c>
      <c r="DG11" t="s">
        <v>1463</v>
      </c>
      <c r="DM11" t="s">
        <v>1463</v>
      </c>
      <c r="DU11" t="b">
        <v>1</v>
      </c>
      <c r="EF11" t="b">
        <v>1</v>
      </c>
      <c r="EG11" t="s">
        <v>2720</v>
      </c>
      <c r="EI11">
        <v>5</v>
      </c>
      <c r="EJ11">
        <v>0</v>
      </c>
      <c r="EN11">
        <v>0</v>
      </c>
      <c r="EO11" t="s">
        <v>1463</v>
      </c>
      <c r="FL11">
        <v>3.3</v>
      </c>
      <c r="FM11">
        <v>5</v>
      </c>
      <c r="FN11">
        <v>2.5</v>
      </c>
      <c r="FO11">
        <v>10.8</v>
      </c>
      <c r="FP11" t="s">
        <v>1462</v>
      </c>
      <c r="HD11" t="b">
        <v>1</v>
      </c>
      <c r="HF11" t="s">
        <v>1464</v>
      </c>
      <c r="HY11" t="b">
        <v>1</v>
      </c>
      <c r="IA11" t="s">
        <v>1464</v>
      </c>
      <c r="JC11" t="b">
        <v>1</v>
      </c>
      <c r="JE11" t="s">
        <v>1464</v>
      </c>
      <c r="KG11" t="s">
        <v>2701</v>
      </c>
      <c r="KH11" t="b">
        <v>1</v>
      </c>
      <c r="KJ11" t="s">
        <v>1465</v>
      </c>
      <c r="KK11" t="s">
        <v>1463</v>
      </c>
      <c r="KM11">
        <v>5</v>
      </c>
      <c r="KN11">
        <v>2.5</v>
      </c>
      <c r="KO11">
        <v>0</v>
      </c>
      <c r="KR11">
        <v>0</v>
      </c>
      <c r="KS11" t="s">
        <v>1463</v>
      </c>
      <c r="RO11">
        <v>7.5</v>
      </c>
      <c r="RP11">
        <v>2.5</v>
      </c>
      <c r="RQ11">
        <v>7.5</v>
      </c>
      <c r="RR11">
        <v>17.5</v>
      </c>
      <c r="RS11" t="s">
        <v>1463</v>
      </c>
      <c r="RZ11" t="s">
        <v>1463</v>
      </c>
      <c r="SK11">
        <v>2.5</v>
      </c>
      <c r="SL11">
        <v>7.5</v>
      </c>
      <c r="SM11">
        <v>3</v>
      </c>
      <c r="SN11">
        <v>5</v>
      </c>
      <c r="SO11">
        <v>2.5</v>
      </c>
      <c r="SP11">
        <v>10.5</v>
      </c>
      <c r="SQ11" t="s">
        <v>1462</v>
      </c>
      <c r="SS11">
        <v>15</v>
      </c>
      <c r="ST11" t="s">
        <v>2721</v>
      </c>
      <c r="SU11" t="s">
        <v>1463</v>
      </c>
      <c r="SX11" t="b">
        <v>1</v>
      </c>
      <c r="SY11" t="b">
        <v>1</v>
      </c>
      <c r="SZ11" t="b">
        <v>1</v>
      </c>
      <c r="TB11" t="b">
        <v>1</v>
      </c>
      <c r="TI11">
        <v>5</v>
      </c>
      <c r="TJ11" t="s">
        <v>2722</v>
      </c>
      <c r="TM11" t="b">
        <v>1</v>
      </c>
      <c r="TO11" t="b">
        <v>1</v>
      </c>
      <c r="TQ11" t="b">
        <v>1</v>
      </c>
      <c r="TX11">
        <v>5</v>
      </c>
      <c r="TY11">
        <v>2.5</v>
      </c>
      <c r="VI11">
        <v>0</v>
      </c>
      <c r="VJ11">
        <v>0</v>
      </c>
      <c r="VK11">
        <v>10</v>
      </c>
      <c r="VL11">
        <v>10</v>
      </c>
      <c r="VM11" t="s">
        <v>1463</v>
      </c>
      <c r="VO11" t="s">
        <v>1463</v>
      </c>
      <c r="VQ11" t="s">
        <v>1463</v>
      </c>
      <c r="VS11" t="s">
        <v>1463</v>
      </c>
      <c r="VV11" t="s">
        <v>1463</v>
      </c>
      <c r="VX11" t="s">
        <v>1463</v>
      </c>
      <c r="VZ11">
        <v>0</v>
      </c>
      <c r="WA11">
        <v>10</v>
      </c>
      <c r="XJ11">
        <v>10</v>
      </c>
      <c r="XK11">
        <v>5</v>
      </c>
      <c r="XL11">
        <v>5</v>
      </c>
      <c r="XM11">
        <v>20</v>
      </c>
      <c r="XN11" t="s">
        <v>1462</v>
      </c>
      <c r="XO11" t="s">
        <v>1462</v>
      </c>
      <c r="XR11" t="b">
        <v>1</v>
      </c>
      <c r="XS11" t="b">
        <v>1</v>
      </c>
      <c r="XW11" t="b">
        <v>1</v>
      </c>
      <c r="YC11" t="s">
        <v>1463</v>
      </c>
      <c r="YE11" t="s">
        <v>1462</v>
      </c>
      <c r="YF11" t="s">
        <v>2723</v>
      </c>
      <c r="YG11">
        <v>5</v>
      </c>
      <c r="YH11">
        <v>5</v>
      </c>
      <c r="YI11" t="s">
        <v>1462</v>
      </c>
      <c r="YK11" t="b">
        <v>1</v>
      </c>
      <c r="YN11" t="b">
        <v>1</v>
      </c>
      <c r="YO11" t="b">
        <v>1</v>
      </c>
      <c r="YU11">
        <v>5</v>
      </c>
      <c r="YV11">
        <v>5</v>
      </c>
      <c r="ZX11">
        <v>10</v>
      </c>
      <c r="ZY11">
        <v>2.5</v>
      </c>
      <c r="ZZ11">
        <v>2.5</v>
      </c>
      <c r="AAA11">
        <v>15</v>
      </c>
      <c r="AAB11" t="s">
        <v>1462</v>
      </c>
      <c r="AAL11" t="b">
        <v>1</v>
      </c>
      <c r="AAM11" t="b">
        <v>1</v>
      </c>
      <c r="AAO11" t="b">
        <v>1</v>
      </c>
      <c r="AAS11" t="s">
        <v>2613</v>
      </c>
      <c r="AAT11">
        <v>2.5</v>
      </c>
      <c r="AAU11">
        <v>2.5</v>
      </c>
      <c r="ADN11">
        <v>6</v>
      </c>
      <c r="ADO11">
        <v>7.5</v>
      </c>
      <c r="ADP11">
        <v>2.5</v>
      </c>
      <c r="ADQ11">
        <v>16</v>
      </c>
      <c r="ADR11" t="s">
        <v>1759</v>
      </c>
      <c r="ADS11">
        <v>0.5</v>
      </c>
      <c r="ADT11">
        <v>30</v>
      </c>
      <c r="ADU11" t="s">
        <v>2560</v>
      </c>
      <c r="ADV11">
        <v>1</v>
      </c>
      <c r="ADW11">
        <v>40</v>
      </c>
      <c r="AEG11">
        <v>7.5</v>
      </c>
      <c r="AEH11">
        <v>2.5</v>
      </c>
      <c r="AEI11">
        <v>0</v>
      </c>
      <c r="AEJ11">
        <v>0</v>
      </c>
      <c r="AEK11">
        <v>10</v>
      </c>
      <c r="AEL11">
        <v>10</v>
      </c>
      <c r="AEN11" t="b">
        <v>1</v>
      </c>
      <c r="AFB11" t="s">
        <v>2624</v>
      </c>
      <c r="AFC11">
        <v>0</v>
      </c>
      <c r="AFD11">
        <v>10</v>
      </c>
      <c r="AFE11">
        <v>0</v>
      </c>
      <c r="AFF11">
        <v>7.5</v>
      </c>
      <c r="AFG11">
        <v>5</v>
      </c>
      <c r="AFH11">
        <v>12.5</v>
      </c>
      <c r="AFI11" t="s">
        <v>1463</v>
      </c>
      <c r="AFK11" t="s">
        <v>1463</v>
      </c>
      <c r="AFM11" t="s">
        <v>1463</v>
      </c>
      <c r="AFO11" t="s">
        <v>1463</v>
      </c>
      <c r="AFQ11" t="s">
        <v>1463</v>
      </c>
      <c r="AFT11" t="s">
        <v>1463</v>
      </c>
      <c r="AFV11">
        <v>3</v>
      </c>
      <c r="AFW11">
        <v>3</v>
      </c>
      <c r="AFX11">
        <v>7.5</v>
      </c>
      <c r="AFY11">
        <v>5</v>
      </c>
      <c r="AFZ11">
        <v>2.5</v>
      </c>
      <c r="AGA11">
        <v>7.5</v>
      </c>
      <c r="AGB11">
        <v>5</v>
      </c>
      <c r="AGC11">
        <v>15</v>
      </c>
      <c r="AGD11">
        <v>2.5</v>
      </c>
      <c r="AGG11">
        <v>2</v>
      </c>
      <c r="AGJ11">
        <v>2.5</v>
      </c>
      <c r="AGM11" t="s">
        <v>2724</v>
      </c>
      <c r="AGQ11">
        <v>7.5</v>
      </c>
      <c r="AGR11">
        <v>5</v>
      </c>
      <c r="AGS11">
        <v>2.5</v>
      </c>
      <c r="AGT11">
        <v>5</v>
      </c>
      <c r="AGU11">
        <v>5</v>
      </c>
      <c r="AGV11">
        <v>12.5</v>
      </c>
      <c r="AGW11">
        <v>2</v>
      </c>
      <c r="AGZ11" t="b">
        <v>1</v>
      </c>
      <c r="AHA11" t="b">
        <v>1</v>
      </c>
      <c r="AHD11">
        <v>2</v>
      </c>
      <c r="AHE11">
        <v>2</v>
      </c>
      <c r="AHF11">
        <v>3</v>
      </c>
      <c r="AKM11">
        <v>5</v>
      </c>
      <c r="AKN11">
        <v>5</v>
      </c>
      <c r="AKO11">
        <v>10</v>
      </c>
      <c r="AKP11">
        <v>5</v>
      </c>
      <c r="AKQ11">
        <v>5</v>
      </c>
      <c r="AKR11">
        <v>20</v>
      </c>
      <c r="AKS11" t="s">
        <v>1462</v>
      </c>
      <c r="AKT11" t="s">
        <v>1463</v>
      </c>
      <c r="AKV11" t="s">
        <v>1462</v>
      </c>
      <c r="AKX11" t="s">
        <v>1462</v>
      </c>
      <c r="AKZ11" t="s">
        <v>1463</v>
      </c>
      <c r="ALB11" t="s">
        <v>1463</v>
      </c>
      <c r="ALD11" t="s">
        <v>1463</v>
      </c>
      <c r="ALF11" t="s">
        <v>1462</v>
      </c>
      <c r="ALH11" t="s">
        <v>1463</v>
      </c>
      <c r="ALJ11" t="s">
        <v>1463</v>
      </c>
      <c r="ALL11" t="s">
        <v>1463</v>
      </c>
      <c r="ALN11" t="s">
        <v>1463</v>
      </c>
      <c r="ALP11" t="s">
        <v>1463</v>
      </c>
      <c r="ALR11" t="s">
        <v>1463</v>
      </c>
      <c r="ALT11" t="s">
        <v>1463</v>
      </c>
      <c r="AMF11" t="b">
        <v>1</v>
      </c>
      <c r="AMG11" t="b">
        <v>1</v>
      </c>
      <c r="AML11" t="b">
        <v>1</v>
      </c>
      <c r="AMO11" t="b">
        <v>1</v>
      </c>
      <c r="ANA11">
        <v>5</v>
      </c>
      <c r="ANB11">
        <v>5</v>
      </c>
      <c r="ANC11">
        <v>0</v>
      </c>
      <c r="AND11">
        <v>0</v>
      </c>
      <c r="ANE11">
        <v>10</v>
      </c>
      <c r="ANF11">
        <v>10</v>
      </c>
      <c r="ANG11" t="s">
        <v>1463</v>
      </c>
      <c r="ANK11">
        <v>0</v>
      </c>
      <c r="ANL11">
        <v>10</v>
      </c>
      <c r="ANM11">
        <v>6</v>
      </c>
      <c r="ANN11">
        <v>0</v>
      </c>
      <c r="ANO11">
        <v>7.5</v>
      </c>
      <c r="ANP11">
        <v>13.5</v>
      </c>
      <c r="ANQ11" t="s">
        <v>2599</v>
      </c>
      <c r="ANR11" t="s">
        <v>1462</v>
      </c>
      <c r="ANT11">
        <v>0</v>
      </c>
      <c r="ANU11">
        <v>7.5</v>
      </c>
      <c r="AQR11">
        <v>2.5</v>
      </c>
      <c r="AQS11">
        <v>0</v>
      </c>
      <c r="AQT11">
        <v>10</v>
      </c>
      <c r="AQU11">
        <v>12.5</v>
      </c>
      <c r="AQV11" t="s">
        <v>1463</v>
      </c>
      <c r="ARE11" t="b">
        <v>1</v>
      </c>
      <c r="ARF11" t="s">
        <v>2633</v>
      </c>
      <c r="ARG11">
        <v>0</v>
      </c>
      <c r="ARH11">
        <v>10</v>
      </c>
      <c r="ARI11" t="s">
        <v>1463</v>
      </c>
      <c r="ARQ11" t="s">
        <v>1463</v>
      </c>
      <c r="ASD11">
        <v>0</v>
      </c>
      <c r="ASE11">
        <v>10</v>
      </c>
      <c r="ASF11">
        <v>5</v>
      </c>
      <c r="ASG11">
        <v>2.5</v>
      </c>
      <c r="ASH11">
        <v>10</v>
      </c>
      <c r="ASI11">
        <v>17.5</v>
      </c>
      <c r="ASJ11">
        <v>0</v>
      </c>
      <c r="ASL11" t="b">
        <v>1</v>
      </c>
      <c r="ASM11" t="b">
        <v>1</v>
      </c>
      <c r="ASO11" t="b">
        <v>1</v>
      </c>
      <c r="ASS11">
        <v>0</v>
      </c>
      <c r="AST11" t="s">
        <v>1463</v>
      </c>
      <c r="ATD11">
        <v>2.5</v>
      </c>
      <c r="ATE11">
        <v>10</v>
      </c>
      <c r="ATF11">
        <v>0</v>
      </c>
      <c r="ATG11">
        <v>0</v>
      </c>
      <c r="ATH11">
        <v>8.8000000000000007</v>
      </c>
      <c r="ATI11">
        <v>8.8000000000000007</v>
      </c>
      <c r="ATJ11" t="s">
        <v>1463</v>
      </c>
      <c r="AVZ11">
        <v>0</v>
      </c>
      <c r="AWA11">
        <v>7.5</v>
      </c>
      <c r="AWB11">
        <v>0</v>
      </c>
      <c r="AWC11">
        <v>10</v>
      </c>
      <c r="AWD11">
        <v>0</v>
      </c>
      <c r="AWE11">
        <v>2.5</v>
      </c>
      <c r="AWF11">
        <v>2.5</v>
      </c>
      <c r="AWG11">
        <v>5</v>
      </c>
      <c r="AWH11" t="s">
        <v>1462</v>
      </c>
      <c r="AWJ11" t="s">
        <v>1463</v>
      </c>
      <c r="AWL11" t="s">
        <v>1463</v>
      </c>
      <c r="AWN11" t="s">
        <v>1463</v>
      </c>
      <c r="AWP11" t="s">
        <v>1463</v>
      </c>
      <c r="AWR11" t="s">
        <v>1463</v>
      </c>
      <c r="AWT11" t="s">
        <v>1463</v>
      </c>
      <c r="AWV11" t="s">
        <v>1463</v>
      </c>
      <c r="AWX11" t="s">
        <v>1463</v>
      </c>
      <c r="AWZ11" t="s">
        <v>1463</v>
      </c>
      <c r="AXB11" t="s">
        <v>1463</v>
      </c>
      <c r="AXD11" t="s">
        <v>1463</v>
      </c>
      <c r="AXF11">
        <v>50</v>
      </c>
      <c r="AXG11">
        <v>0</v>
      </c>
      <c r="AXI11">
        <v>2.5</v>
      </c>
      <c r="AXJ11">
        <v>2.5</v>
      </c>
      <c r="AXK11">
        <v>4</v>
      </c>
      <c r="AXN11">
        <v>4</v>
      </c>
      <c r="AXO11">
        <v>0</v>
      </c>
      <c r="AXP11">
        <v>1</v>
      </c>
      <c r="AXQ11">
        <v>0</v>
      </c>
      <c r="AXR11">
        <v>1</v>
      </c>
      <c r="AXS11">
        <v>1</v>
      </c>
      <c r="AXT11">
        <v>1</v>
      </c>
      <c r="AXU11">
        <v>1</v>
      </c>
      <c r="AXV11">
        <v>3</v>
      </c>
      <c r="AXW11">
        <v>0</v>
      </c>
      <c r="AYA11">
        <v>10</v>
      </c>
      <c r="AYD11">
        <v>10</v>
      </c>
      <c r="AYE11" t="s">
        <v>1463</v>
      </c>
      <c r="AYF11" t="s">
        <v>1463</v>
      </c>
      <c r="AYG11">
        <v>10</v>
      </c>
      <c r="AYJ11">
        <v>10</v>
      </c>
      <c r="AYK11">
        <v>2.5</v>
      </c>
      <c r="AYL11">
        <v>0</v>
      </c>
      <c r="AYM11">
        <v>12.5</v>
      </c>
      <c r="AYW11">
        <v>6</v>
      </c>
      <c r="AYX11" t="s">
        <v>2725</v>
      </c>
      <c r="AYY11" t="s">
        <v>2726</v>
      </c>
      <c r="AZC11">
        <v>5</v>
      </c>
      <c r="AZD11" t="s">
        <v>2727</v>
      </c>
      <c r="AZE11" t="s">
        <v>2710</v>
      </c>
      <c r="AZF11">
        <v>5</v>
      </c>
      <c r="AZG11" t="s">
        <v>2621</v>
      </c>
      <c r="AZH11" t="s">
        <v>2728</v>
      </c>
      <c r="AZM11" t="s">
        <v>1463</v>
      </c>
      <c r="AZO11" t="s">
        <v>1462</v>
      </c>
      <c r="AZP11" t="s">
        <v>2729</v>
      </c>
      <c r="AZR11">
        <v>2.5</v>
      </c>
      <c r="AZS11">
        <v>0</v>
      </c>
      <c r="BCH11">
        <v>10</v>
      </c>
      <c r="BCI11">
        <v>5</v>
      </c>
      <c r="BCJ11">
        <v>2.5</v>
      </c>
      <c r="BCK11">
        <v>17.5</v>
      </c>
      <c r="BCL11">
        <v>1</v>
      </c>
      <c r="BCN11" t="s">
        <v>2555</v>
      </c>
      <c r="BCP11">
        <v>2</v>
      </c>
      <c r="BCR11">
        <v>4</v>
      </c>
      <c r="BCT11">
        <v>3</v>
      </c>
      <c r="BCY11">
        <v>5</v>
      </c>
      <c r="BCZ11">
        <v>2.5</v>
      </c>
      <c r="BEH11">
        <v>5</v>
      </c>
      <c r="BEI11">
        <v>5</v>
      </c>
      <c r="BEJ11">
        <v>2.5</v>
      </c>
      <c r="BEK11">
        <v>12.5</v>
      </c>
      <c r="BEL11" t="s">
        <v>2552</v>
      </c>
      <c r="BEN11" t="s">
        <v>2557</v>
      </c>
      <c r="BEP11" t="s">
        <v>2552</v>
      </c>
      <c r="BER11" t="s">
        <v>2567</v>
      </c>
      <c r="BET11" t="s">
        <v>2557</v>
      </c>
      <c r="BEV11" t="s">
        <v>2552</v>
      </c>
      <c r="BEX11">
        <v>5</v>
      </c>
      <c r="BEY11">
        <v>2.5</v>
      </c>
      <c r="BGQ11" t="s">
        <v>1467</v>
      </c>
      <c r="BGR11">
        <v>2.5</v>
      </c>
      <c r="BGS11">
        <v>2.5</v>
      </c>
      <c r="BGT11">
        <v>5</v>
      </c>
      <c r="BGU11" t="s">
        <v>1463</v>
      </c>
      <c r="BHK11">
        <v>2.5</v>
      </c>
      <c r="BHL11">
        <v>2.5</v>
      </c>
      <c r="BIT11">
        <v>0</v>
      </c>
      <c r="BIU11">
        <v>5</v>
      </c>
      <c r="BIV11">
        <v>0</v>
      </c>
      <c r="BIW11">
        <v>5</v>
      </c>
      <c r="BIX11">
        <v>1</v>
      </c>
      <c r="BIY11" t="s">
        <v>2548</v>
      </c>
      <c r="BIZ11" t="s">
        <v>1468</v>
      </c>
      <c r="BJA11" t="s">
        <v>1468</v>
      </c>
      <c r="BJB11">
        <v>5</v>
      </c>
      <c r="BJC11">
        <v>0</v>
      </c>
    </row>
    <row r="12" spans="1:1646" ht="15" x14ac:dyDescent="0.25">
      <c r="A12" t="s">
        <v>2603</v>
      </c>
      <c r="B12" t="s">
        <v>2730</v>
      </c>
      <c r="C12" t="s">
        <v>2731</v>
      </c>
      <c r="D12" t="s">
        <v>1460</v>
      </c>
      <c r="F12" t="s">
        <v>2606</v>
      </c>
      <c r="G12" t="s">
        <v>2607</v>
      </c>
      <c r="H12" t="s">
        <v>2608</v>
      </c>
      <c r="I12" t="s">
        <v>2732</v>
      </c>
      <c r="J12">
        <v>2.5598423299999999</v>
      </c>
      <c r="K12">
        <v>34.689053530000002</v>
      </c>
      <c r="L12" s="116">
        <v>42460</v>
      </c>
      <c r="M12" t="s">
        <v>1461</v>
      </c>
      <c r="N12">
        <v>22</v>
      </c>
      <c r="O12" t="s">
        <v>2554</v>
      </c>
      <c r="Q12">
        <v>8.3000000000000007</v>
      </c>
      <c r="R12">
        <v>10</v>
      </c>
      <c r="S12">
        <v>0</v>
      </c>
      <c r="T12">
        <v>18.3</v>
      </c>
      <c r="U12">
        <v>2</v>
      </c>
      <c r="V12">
        <v>1</v>
      </c>
      <c r="X12">
        <v>2</v>
      </c>
      <c r="AA12" t="b">
        <v>1</v>
      </c>
      <c r="AG12">
        <v>2</v>
      </c>
      <c r="AH12">
        <v>1</v>
      </c>
      <c r="AM12">
        <v>1</v>
      </c>
      <c r="AS12">
        <v>1</v>
      </c>
      <c r="BE12">
        <v>1</v>
      </c>
      <c r="BS12" t="s">
        <v>1462</v>
      </c>
      <c r="BT12" t="s">
        <v>1462</v>
      </c>
      <c r="BU12" t="s">
        <v>2733</v>
      </c>
      <c r="BV12" t="s">
        <v>2734</v>
      </c>
      <c r="BW12">
        <v>10</v>
      </c>
      <c r="BX12">
        <v>0</v>
      </c>
      <c r="BY12">
        <v>10</v>
      </c>
      <c r="BZ12">
        <v>7.5</v>
      </c>
      <c r="CA12">
        <v>0</v>
      </c>
      <c r="CB12">
        <v>17.5</v>
      </c>
      <c r="CC12" t="s">
        <v>1462</v>
      </c>
      <c r="CD12" t="b">
        <v>1</v>
      </c>
      <c r="CE12" t="b">
        <v>1</v>
      </c>
      <c r="CF12">
        <v>10</v>
      </c>
      <c r="CH12" t="s">
        <v>1462</v>
      </c>
      <c r="CI12" t="b">
        <v>1</v>
      </c>
      <c r="CK12">
        <v>12</v>
      </c>
      <c r="CM12" t="s">
        <v>1463</v>
      </c>
      <c r="CR12" t="s">
        <v>1463</v>
      </c>
      <c r="CW12" t="s">
        <v>1462</v>
      </c>
      <c r="CZ12">
        <v>10</v>
      </c>
      <c r="DB12" t="s">
        <v>1463</v>
      </c>
      <c r="DG12" t="s">
        <v>1462</v>
      </c>
      <c r="DH12" t="b">
        <v>1</v>
      </c>
      <c r="DJ12">
        <v>10</v>
      </c>
      <c r="DM12" t="s">
        <v>1463</v>
      </c>
      <c r="DS12" t="b">
        <v>1</v>
      </c>
      <c r="DU12" t="b">
        <v>1</v>
      </c>
      <c r="EF12" t="b">
        <v>1</v>
      </c>
      <c r="EG12" t="s">
        <v>2735</v>
      </c>
      <c r="EI12">
        <v>7.5</v>
      </c>
      <c r="EJ12">
        <v>0</v>
      </c>
      <c r="EN12">
        <v>0</v>
      </c>
      <c r="EO12" t="s">
        <v>1463</v>
      </c>
      <c r="FL12">
        <v>6.7</v>
      </c>
      <c r="FM12">
        <v>5</v>
      </c>
      <c r="FN12">
        <v>2.5</v>
      </c>
      <c r="FO12">
        <v>14.2</v>
      </c>
      <c r="FP12" t="s">
        <v>1462</v>
      </c>
      <c r="FT12" t="b">
        <v>1</v>
      </c>
      <c r="FV12" t="s">
        <v>1464</v>
      </c>
      <c r="FW12" t="b">
        <v>1</v>
      </c>
      <c r="FY12" t="s">
        <v>1465</v>
      </c>
      <c r="HD12" t="b">
        <v>1</v>
      </c>
      <c r="HF12" t="s">
        <v>1464</v>
      </c>
      <c r="HP12" t="b">
        <v>1</v>
      </c>
      <c r="HR12" t="s">
        <v>1465</v>
      </c>
      <c r="JU12" t="b">
        <v>1</v>
      </c>
      <c r="JW12" t="s">
        <v>1465</v>
      </c>
      <c r="KK12" t="s">
        <v>1463</v>
      </c>
      <c r="KM12">
        <v>5</v>
      </c>
      <c r="KN12">
        <v>2.5</v>
      </c>
      <c r="KO12">
        <v>3.5</v>
      </c>
      <c r="KP12">
        <v>5</v>
      </c>
      <c r="KQ12">
        <v>0</v>
      </c>
      <c r="KR12">
        <v>8.5</v>
      </c>
      <c r="KS12" t="s">
        <v>1462</v>
      </c>
      <c r="KU12">
        <v>3</v>
      </c>
      <c r="KW12">
        <v>15</v>
      </c>
      <c r="LA12">
        <v>3</v>
      </c>
      <c r="LE12">
        <v>1</v>
      </c>
      <c r="LG12">
        <v>1</v>
      </c>
      <c r="LK12">
        <v>1</v>
      </c>
      <c r="LY12" t="b">
        <v>1</v>
      </c>
      <c r="MA12" t="b">
        <v>1</v>
      </c>
      <c r="MI12" t="b">
        <v>1</v>
      </c>
      <c r="MK12" t="b">
        <v>1</v>
      </c>
      <c r="MO12" t="b">
        <v>1</v>
      </c>
      <c r="MT12" t="s">
        <v>1462</v>
      </c>
      <c r="MU12" t="s">
        <v>2736</v>
      </c>
      <c r="MV12">
        <v>5</v>
      </c>
      <c r="MW12">
        <v>0</v>
      </c>
      <c r="MX12">
        <v>0</v>
      </c>
      <c r="MY12">
        <v>2.5</v>
      </c>
      <c r="MZ12">
        <v>5</v>
      </c>
      <c r="NA12">
        <v>7.5</v>
      </c>
      <c r="NM12" t="s">
        <v>2549</v>
      </c>
      <c r="NN12" t="s">
        <v>2549</v>
      </c>
      <c r="NO12" t="s">
        <v>2549</v>
      </c>
      <c r="NP12" t="s">
        <v>2549</v>
      </c>
      <c r="NQ12" t="s">
        <v>2549</v>
      </c>
      <c r="NR12" t="s">
        <v>2549</v>
      </c>
      <c r="NS12" t="s">
        <v>2549</v>
      </c>
      <c r="NT12" t="s">
        <v>2549</v>
      </c>
      <c r="NU12" t="s">
        <v>2549</v>
      </c>
      <c r="NV12" t="s">
        <v>2549</v>
      </c>
      <c r="NW12" t="s">
        <v>2569</v>
      </c>
      <c r="NX12" t="s">
        <v>2550</v>
      </c>
      <c r="NY12" t="s">
        <v>2569</v>
      </c>
      <c r="NZ12" t="s">
        <v>2550</v>
      </c>
      <c r="OA12" t="s">
        <v>2550</v>
      </c>
      <c r="OB12" t="s">
        <v>2550</v>
      </c>
      <c r="OC12" t="s">
        <v>2569</v>
      </c>
      <c r="OD12" t="s">
        <v>2550</v>
      </c>
      <c r="OE12" t="s">
        <v>2550</v>
      </c>
      <c r="OF12" t="s">
        <v>2550</v>
      </c>
      <c r="OG12">
        <v>2.5</v>
      </c>
      <c r="OH12">
        <v>5</v>
      </c>
      <c r="OJ12">
        <v>2.5</v>
      </c>
      <c r="OK12">
        <v>5</v>
      </c>
      <c r="OL12">
        <v>7.5</v>
      </c>
      <c r="OT12" t="b">
        <v>1</v>
      </c>
      <c r="PD12" t="s">
        <v>2737</v>
      </c>
      <c r="PN12" t="s">
        <v>2642</v>
      </c>
      <c r="QL12">
        <v>2.5</v>
      </c>
      <c r="QM12">
        <v>5</v>
      </c>
      <c r="RO12">
        <v>5</v>
      </c>
      <c r="RP12">
        <v>7.5</v>
      </c>
      <c r="RQ12">
        <v>2.5</v>
      </c>
      <c r="RR12">
        <v>15</v>
      </c>
      <c r="RS12" t="s">
        <v>1462</v>
      </c>
      <c r="RT12" t="s">
        <v>2738</v>
      </c>
      <c r="RU12">
        <v>40</v>
      </c>
      <c r="RW12" t="s">
        <v>1463</v>
      </c>
      <c r="RZ12" t="s">
        <v>1463</v>
      </c>
      <c r="SB12" t="s">
        <v>1463</v>
      </c>
      <c r="SH12" t="s">
        <v>1463</v>
      </c>
      <c r="SK12">
        <v>7.5</v>
      </c>
      <c r="SL12">
        <v>2.5</v>
      </c>
      <c r="SM12">
        <v>1.3</v>
      </c>
      <c r="SN12">
        <v>5</v>
      </c>
      <c r="SO12">
        <v>5</v>
      </c>
      <c r="SP12">
        <v>11.3</v>
      </c>
      <c r="SQ12" t="s">
        <v>1463</v>
      </c>
      <c r="SR12" t="s">
        <v>2644</v>
      </c>
      <c r="TI12">
        <v>5</v>
      </c>
      <c r="TJ12" t="s">
        <v>2739</v>
      </c>
      <c r="TM12" t="b">
        <v>1</v>
      </c>
      <c r="TN12" t="b">
        <v>1</v>
      </c>
      <c r="TO12" t="b">
        <v>1</v>
      </c>
      <c r="TX12">
        <v>5</v>
      </c>
      <c r="TY12">
        <v>5</v>
      </c>
      <c r="VI12">
        <v>5</v>
      </c>
      <c r="VJ12">
        <v>0</v>
      </c>
      <c r="VK12">
        <v>7.5</v>
      </c>
      <c r="VL12">
        <v>12.5</v>
      </c>
      <c r="VM12" t="s">
        <v>1463</v>
      </c>
      <c r="VO12" t="s">
        <v>1463</v>
      </c>
      <c r="VQ12" t="s">
        <v>1463</v>
      </c>
      <c r="VS12" t="s">
        <v>1463</v>
      </c>
      <c r="VV12" t="s">
        <v>1463</v>
      </c>
      <c r="VX12" t="s">
        <v>1462</v>
      </c>
      <c r="VY12" t="s">
        <v>2659</v>
      </c>
      <c r="VZ12">
        <v>0</v>
      </c>
      <c r="WA12">
        <v>7.5</v>
      </c>
      <c r="XJ12">
        <v>10</v>
      </c>
      <c r="XK12">
        <v>6.3</v>
      </c>
      <c r="XL12">
        <v>5</v>
      </c>
      <c r="XM12">
        <v>21.3</v>
      </c>
      <c r="XN12" t="s">
        <v>1462</v>
      </c>
      <c r="XO12" t="s">
        <v>1462</v>
      </c>
      <c r="XR12" t="b">
        <v>1</v>
      </c>
      <c r="XS12" t="b">
        <v>1</v>
      </c>
      <c r="XW12" t="b">
        <v>1</v>
      </c>
      <c r="XY12" t="b">
        <v>1</v>
      </c>
      <c r="YC12" t="s">
        <v>1463</v>
      </c>
      <c r="YD12" t="s">
        <v>2624</v>
      </c>
      <c r="YE12" t="s">
        <v>1462</v>
      </c>
      <c r="YF12" t="s">
        <v>2740</v>
      </c>
      <c r="YG12">
        <v>5</v>
      </c>
      <c r="YH12">
        <v>2.5</v>
      </c>
      <c r="YI12" t="s">
        <v>1462</v>
      </c>
      <c r="YK12" t="b">
        <v>1</v>
      </c>
      <c r="YN12" t="b">
        <v>1</v>
      </c>
      <c r="YO12" t="b">
        <v>1</v>
      </c>
      <c r="YP12" t="b">
        <v>1</v>
      </c>
      <c r="YU12">
        <v>7.5</v>
      </c>
      <c r="YV12">
        <v>7.5</v>
      </c>
      <c r="ZX12">
        <v>10</v>
      </c>
      <c r="ZY12">
        <v>2.5</v>
      </c>
      <c r="ZZ12">
        <v>0</v>
      </c>
      <c r="AAA12">
        <v>12.5</v>
      </c>
      <c r="AAB12" t="s">
        <v>1462</v>
      </c>
      <c r="AAL12" t="b">
        <v>1</v>
      </c>
      <c r="AAM12" t="b">
        <v>1</v>
      </c>
      <c r="AAO12" t="b">
        <v>1</v>
      </c>
      <c r="AAS12" t="s">
        <v>2741</v>
      </c>
      <c r="AAT12">
        <v>2.5</v>
      </c>
      <c r="AAU12">
        <v>0</v>
      </c>
      <c r="ADN12">
        <v>6</v>
      </c>
      <c r="ADO12">
        <v>7.5</v>
      </c>
      <c r="ADP12">
        <v>2.5</v>
      </c>
      <c r="ADQ12">
        <v>16</v>
      </c>
      <c r="ADR12" t="s">
        <v>1759</v>
      </c>
      <c r="ADS12">
        <v>0.5</v>
      </c>
      <c r="ADT12">
        <v>30</v>
      </c>
      <c r="ADU12" t="s">
        <v>2560</v>
      </c>
      <c r="ADV12">
        <v>0.3</v>
      </c>
      <c r="ADW12">
        <v>20</v>
      </c>
      <c r="AEG12">
        <v>7.5</v>
      </c>
      <c r="AEH12">
        <v>2.5</v>
      </c>
      <c r="AEI12">
        <v>10</v>
      </c>
      <c r="AEJ12">
        <v>7.5</v>
      </c>
      <c r="AEK12">
        <v>0</v>
      </c>
      <c r="AEL12">
        <v>17.5</v>
      </c>
      <c r="AEQ12" t="b">
        <v>1</v>
      </c>
      <c r="AER12" t="b">
        <v>1</v>
      </c>
      <c r="AES12" t="b">
        <v>1</v>
      </c>
      <c r="AEU12" t="b">
        <v>1</v>
      </c>
      <c r="AFC12">
        <v>7.5</v>
      </c>
      <c r="AFD12">
        <v>0</v>
      </c>
      <c r="AFE12">
        <v>0</v>
      </c>
      <c r="AFF12">
        <v>8.9</v>
      </c>
      <c r="AFG12">
        <v>2.5</v>
      </c>
      <c r="AFH12">
        <v>11.4</v>
      </c>
      <c r="AFI12" t="s">
        <v>1463</v>
      </c>
      <c r="AFK12" t="s">
        <v>1463</v>
      </c>
      <c r="AFM12" t="s">
        <v>1463</v>
      </c>
      <c r="AFO12" t="s">
        <v>1463</v>
      </c>
      <c r="AFQ12" t="s">
        <v>1463</v>
      </c>
      <c r="AFT12" t="s">
        <v>1463</v>
      </c>
      <c r="AFV12">
        <v>3</v>
      </c>
      <c r="AFW12">
        <v>4</v>
      </c>
      <c r="AFX12">
        <v>8.8888888888888804</v>
      </c>
      <c r="AFY12">
        <v>2.5</v>
      </c>
      <c r="AFZ12">
        <v>5</v>
      </c>
      <c r="AGA12">
        <v>7.5</v>
      </c>
      <c r="AGB12">
        <v>2.5</v>
      </c>
      <c r="AGC12">
        <v>15</v>
      </c>
      <c r="AGD12">
        <v>2</v>
      </c>
      <c r="AGE12">
        <v>1000</v>
      </c>
      <c r="AGG12">
        <v>2</v>
      </c>
      <c r="AGH12">
        <v>2</v>
      </c>
      <c r="AGJ12">
        <v>2</v>
      </c>
      <c r="AGK12">
        <v>0</v>
      </c>
      <c r="AGM12" t="s">
        <v>2742</v>
      </c>
      <c r="AGN12" t="s">
        <v>2646</v>
      </c>
      <c r="AGQ12">
        <v>7.5</v>
      </c>
      <c r="AGR12">
        <v>2.5</v>
      </c>
      <c r="AGS12">
        <v>1</v>
      </c>
      <c r="AGT12">
        <v>7.5</v>
      </c>
      <c r="AGU12">
        <v>5</v>
      </c>
      <c r="AGV12">
        <v>13.5</v>
      </c>
      <c r="AGW12">
        <v>1</v>
      </c>
      <c r="AGZ12" t="b">
        <v>1</v>
      </c>
      <c r="AHD12">
        <v>3</v>
      </c>
      <c r="AHE12">
        <v>3</v>
      </c>
      <c r="AHF12">
        <v>3</v>
      </c>
      <c r="AKM12">
        <v>7.5</v>
      </c>
      <c r="AKN12">
        <v>5</v>
      </c>
      <c r="AKO12">
        <v>10</v>
      </c>
      <c r="AKP12">
        <v>5</v>
      </c>
      <c r="AKQ12">
        <v>2.5</v>
      </c>
      <c r="AKR12">
        <v>17.5</v>
      </c>
      <c r="AKS12" t="s">
        <v>1462</v>
      </c>
      <c r="AKT12" t="s">
        <v>1463</v>
      </c>
      <c r="AKV12" t="s">
        <v>1462</v>
      </c>
      <c r="AKX12" t="s">
        <v>1462</v>
      </c>
      <c r="AKZ12" t="s">
        <v>1463</v>
      </c>
      <c r="ALB12" t="s">
        <v>1462</v>
      </c>
      <c r="ALD12" t="s">
        <v>1463</v>
      </c>
      <c r="ALF12" t="s">
        <v>1462</v>
      </c>
      <c r="ALH12" t="s">
        <v>1462</v>
      </c>
      <c r="ALJ12" t="s">
        <v>1462</v>
      </c>
      <c r="ALL12" t="s">
        <v>1463</v>
      </c>
      <c r="ALN12" t="s">
        <v>1463</v>
      </c>
      <c r="ALP12" t="s">
        <v>1463</v>
      </c>
      <c r="ALR12" t="s">
        <v>1463</v>
      </c>
      <c r="ALT12" t="s">
        <v>1463</v>
      </c>
      <c r="AMF12" t="b">
        <v>1</v>
      </c>
      <c r="AMG12" t="b">
        <v>1</v>
      </c>
      <c r="AML12" t="b">
        <v>1</v>
      </c>
      <c r="AMO12" t="b">
        <v>1</v>
      </c>
      <c r="AMW12" t="b">
        <v>1</v>
      </c>
      <c r="ANA12">
        <v>5</v>
      </c>
      <c r="ANB12">
        <v>2.5</v>
      </c>
      <c r="ANC12">
        <v>10</v>
      </c>
      <c r="AND12">
        <v>2.5</v>
      </c>
      <c r="ANE12">
        <v>5</v>
      </c>
      <c r="ANF12">
        <v>17.5</v>
      </c>
      <c r="ANG12" t="s">
        <v>1462</v>
      </c>
      <c r="ANH12" t="s">
        <v>1541</v>
      </c>
      <c r="ANI12" t="s">
        <v>1462</v>
      </c>
      <c r="ANJ12" t="s">
        <v>2616</v>
      </c>
      <c r="ANK12">
        <v>2.5</v>
      </c>
      <c r="ANL12">
        <v>5</v>
      </c>
      <c r="ANM12">
        <v>6</v>
      </c>
      <c r="ANN12">
        <v>0</v>
      </c>
      <c r="ANO12">
        <v>7.5</v>
      </c>
      <c r="ANP12">
        <v>13.5</v>
      </c>
      <c r="ANQ12" t="s">
        <v>2599</v>
      </c>
      <c r="ANR12" t="s">
        <v>1462</v>
      </c>
      <c r="ANT12">
        <v>0</v>
      </c>
      <c r="ANU12">
        <v>7.5</v>
      </c>
      <c r="AQR12">
        <v>7.5</v>
      </c>
      <c r="AQS12">
        <v>2.5</v>
      </c>
      <c r="AQT12">
        <v>3.8</v>
      </c>
      <c r="AQU12">
        <v>13.8</v>
      </c>
      <c r="AQV12" t="s">
        <v>1463</v>
      </c>
      <c r="ARB12" t="b">
        <v>1</v>
      </c>
      <c r="ARD12" t="b">
        <v>1</v>
      </c>
      <c r="ARG12">
        <v>0</v>
      </c>
      <c r="ARH12">
        <v>5</v>
      </c>
      <c r="ARI12" t="s">
        <v>1462</v>
      </c>
      <c r="ARJ12" t="s">
        <v>1463</v>
      </c>
      <c r="ARK12" t="s">
        <v>2624</v>
      </c>
      <c r="ARM12" t="s">
        <v>1462</v>
      </c>
      <c r="ARO12" t="b">
        <v>1</v>
      </c>
      <c r="ARQ12" t="s">
        <v>1463</v>
      </c>
      <c r="ARR12" t="s">
        <v>2644</v>
      </c>
      <c r="ARV12" t="b">
        <v>1</v>
      </c>
      <c r="ARY12" t="b">
        <v>1</v>
      </c>
      <c r="ASD12">
        <v>5</v>
      </c>
      <c r="ASE12">
        <v>2.5</v>
      </c>
      <c r="ASF12">
        <v>1</v>
      </c>
      <c r="ASG12">
        <v>5</v>
      </c>
      <c r="ASH12">
        <v>7.5</v>
      </c>
      <c r="ASI12">
        <v>13.5</v>
      </c>
      <c r="ASJ12">
        <v>60</v>
      </c>
      <c r="ASM12" t="b">
        <v>1</v>
      </c>
      <c r="ASO12" t="b">
        <v>1</v>
      </c>
      <c r="ASS12">
        <v>0</v>
      </c>
      <c r="AST12" t="s">
        <v>1463</v>
      </c>
      <c r="ATD12">
        <v>5</v>
      </c>
      <c r="ATE12">
        <v>7.5</v>
      </c>
      <c r="ATF12">
        <v>5.7</v>
      </c>
      <c r="ATG12">
        <v>7.5</v>
      </c>
      <c r="ATH12">
        <v>2.5</v>
      </c>
      <c r="ATI12">
        <v>15.7</v>
      </c>
      <c r="ATJ12" t="s">
        <v>1462</v>
      </c>
      <c r="ATZ12" t="b">
        <v>1</v>
      </c>
      <c r="AUA12" t="s">
        <v>2743</v>
      </c>
      <c r="AUB12" t="s">
        <v>2561</v>
      </c>
      <c r="AUF12" t="b">
        <v>1</v>
      </c>
      <c r="AUG12" t="s">
        <v>2744</v>
      </c>
      <c r="AUH12" t="s">
        <v>2568</v>
      </c>
      <c r="AVM12" t="b">
        <v>1</v>
      </c>
      <c r="AVN12" t="s">
        <v>2745</v>
      </c>
      <c r="AVO12" t="s">
        <v>2568</v>
      </c>
      <c r="AVW12" t="s">
        <v>1463</v>
      </c>
      <c r="AVX12" t="s">
        <v>1462</v>
      </c>
      <c r="AVZ12">
        <v>7.5</v>
      </c>
      <c r="AWA12">
        <v>2.5</v>
      </c>
      <c r="AWB12">
        <v>7.5</v>
      </c>
      <c r="AWC12">
        <v>2.5</v>
      </c>
      <c r="AWD12">
        <v>0</v>
      </c>
      <c r="AWE12">
        <v>5</v>
      </c>
      <c r="AWF12">
        <v>0</v>
      </c>
      <c r="AWG12">
        <v>5</v>
      </c>
      <c r="AWH12" t="s">
        <v>1463</v>
      </c>
      <c r="AWJ12" t="s">
        <v>1463</v>
      </c>
      <c r="AWL12" t="s">
        <v>1463</v>
      </c>
      <c r="AWN12" t="s">
        <v>1463</v>
      </c>
      <c r="AWP12" t="s">
        <v>1462</v>
      </c>
      <c r="AWQ12" t="s">
        <v>1469</v>
      </c>
      <c r="AWR12" t="s">
        <v>1463</v>
      </c>
      <c r="AWT12" t="s">
        <v>1463</v>
      </c>
      <c r="AWV12" t="s">
        <v>1463</v>
      </c>
      <c r="AWX12" t="s">
        <v>1463</v>
      </c>
      <c r="AWZ12" t="s">
        <v>1463</v>
      </c>
      <c r="AXB12" t="s">
        <v>1463</v>
      </c>
      <c r="AXD12" t="s">
        <v>1463</v>
      </c>
      <c r="AXF12">
        <v>300</v>
      </c>
      <c r="AXG12">
        <v>0</v>
      </c>
      <c r="AXI12">
        <v>5</v>
      </c>
      <c r="AXJ12">
        <v>0</v>
      </c>
      <c r="AXK12">
        <v>7</v>
      </c>
      <c r="AXN12">
        <v>7</v>
      </c>
      <c r="AXO12">
        <v>0</v>
      </c>
      <c r="AXP12">
        <v>1</v>
      </c>
      <c r="AXQ12">
        <v>1</v>
      </c>
      <c r="AXR12">
        <v>1</v>
      </c>
      <c r="AXS12">
        <v>0</v>
      </c>
      <c r="AXT12">
        <v>0</v>
      </c>
      <c r="AXU12">
        <v>0</v>
      </c>
      <c r="AXW12">
        <v>0</v>
      </c>
      <c r="AYA12">
        <v>10</v>
      </c>
      <c r="AYD12">
        <v>10</v>
      </c>
      <c r="AYE12" t="s">
        <v>1463</v>
      </c>
      <c r="AYF12" t="s">
        <v>1463</v>
      </c>
      <c r="AYG12">
        <v>10</v>
      </c>
      <c r="AYJ12">
        <v>10</v>
      </c>
      <c r="AYK12">
        <v>5</v>
      </c>
      <c r="AYL12">
        <v>0</v>
      </c>
      <c r="AYM12">
        <v>15</v>
      </c>
      <c r="AZC12">
        <v>6</v>
      </c>
      <c r="AZD12" t="s">
        <v>2746</v>
      </c>
      <c r="AZE12" t="s">
        <v>2747</v>
      </c>
      <c r="AZF12">
        <v>5</v>
      </c>
      <c r="AZG12" t="s">
        <v>2748</v>
      </c>
      <c r="AZH12" t="s">
        <v>2728</v>
      </c>
      <c r="AZM12" t="s">
        <v>1462</v>
      </c>
      <c r="AZN12" t="s">
        <v>2749</v>
      </c>
      <c r="AZO12" t="s">
        <v>1462</v>
      </c>
      <c r="AZP12" t="s">
        <v>2749</v>
      </c>
      <c r="AZR12">
        <v>5</v>
      </c>
      <c r="AZS12">
        <v>0</v>
      </c>
      <c r="BCH12">
        <v>10</v>
      </c>
      <c r="BCI12">
        <v>5</v>
      </c>
      <c r="BCJ12">
        <v>0</v>
      </c>
      <c r="BCK12">
        <v>15</v>
      </c>
      <c r="BCL12">
        <v>1</v>
      </c>
      <c r="BCN12">
        <v>3</v>
      </c>
      <c r="BCP12">
        <v>5</v>
      </c>
      <c r="BCR12">
        <v>2</v>
      </c>
      <c r="BCT12">
        <v>4</v>
      </c>
      <c r="BCY12">
        <v>5</v>
      </c>
      <c r="BCZ12">
        <v>0</v>
      </c>
      <c r="BEH12">
        <v>7.5</v>
      </c>
      <c r="BEI12">
        <v>10</v>
      </c>
      <c r="BEJ12">
        <v>0</v>
      </c>
      <c r="BEK12">
        <v>17.5</v>
      </c>
      <c r="BEL12" t="s">
        <v>2552</v>
      </c>
      <c r="BEN12" t="s">
        <v>2567</v>
      </c>
      <c r="BEP12" t="s">
        <v>2557</v>
      </c>
      <c r="BER12" t="s">
        <v>2552</v>
      </c>
      <c r="BET12" t="s">
        <v>2567</v>
      </c>
      <c r="BEV12" t="s">
        <v>2567</v>
      </c>
      <c r="BEX12">
        <v>10</v>
      </c>
      <c r="BEY12">
        <v>0</v>
      </c>
      <c r="BGQ12" t="s">
        <v>1467</v>
      </c>
      <c r="BGR12">
        <v>2.5</v>
      </c>
      <c r="BGS12">
        <v>2.5</v>
      </c>
      <c r="BGT12">
        <v>5</v>
      </c>
      <c r="BGU12" t="s">
        <v>1463</v>
      </c>
      <c r="BHK12">
        <v>2.5</v>
      </c>
      <c r="BHL12">
        <v>2.5</v>
      </c>
      <c r="BIT12">
        <v>10</v>
      </c>
      <c r="BIU12">
        <v>7.5</v>
      </c>
      <c r="BIV12">
        <v>0</v>
      </c>
      <c r="BIW12">
        <v>17.5</v>
      </c>
      <c r="BIX12">
        <v>3</v>
      </c>
      <c r="BIY12" t="s">
        <v>2597</v>
      </c>
      <c r="BIZ12" t="s">
        <v>2548</v>
      </c>
      <c r="BJA12" t="s">
        <v>1474</v>
      </c>
      <c r="BJB12">
        <v>7.5</v>
      </c>
      <c r="BJC12">
        <v>0</v>
      </c>
    </row>
    <row r="13" spans="1:1646" ht="15" x14ac:dyDescent="0.25">
      <c r="A13" t="s">
        <v>2603</v>
      </c>
      <c r="B13" t="s">
        <v>2750</v>
      </c>
      <c r="C13" t="s">
        <v>2751</v>
      </c>
      <c r="D13" t="s">
        <v>2553</v>
      </c>
      <c r="E13" t="s">
        <v>2752</v>
      </c>
      <c r="F13" t="s">
        <v>2606</v>
      </c>
      <c r="G13" t="s">
        <v>2607</v>
      </c>
      <c r="H13" t="s">
        <v>2608</v>
      </c>
      <c r="I13" t="s">
        <v>2732</v>
      </c>
      <c r="J13">
        <v>2.55986088</v>
      </c>
      <c r="K13">
        <v>34.689011270000002</v>
      </c>
      <c r="L13" s="116">
        <v>42460</v>
      </c>
      <c r="M13" t="s">
        <v>1471</v>
      </c>
      <c r="N13">
        <v>30</v>
      </c>
      <c r="O13" t="s">
        <v>1472</v>
      </c>
      <c r="Q13">
        <v>8.3000000000000007</v>
      </c>
      <c r="R13">
        <v>7.5</v>
      </c>
      <c r="S13">
        <v>0</v>
      </c>
      <c r="T13">
        <v>15.8</v>
      </c>
      <c r="U13">
        <v>4</v>
      </c>
      <c r="V13">
        <v>1</v>
      </c>
      <c r="X13">
        <v>3</v>
      </c>
      <c r="AA13" t="b">
        <v>1</v>
      </c>
      <c r="AG13">
        <v>4</v>
      </c>
      <c r="AH13">
        <v>1</v>
      </c>
      <c r="AT13">
        <v>1</v>
      </c>
      <c r="BE13">
        <v>1</v>
      </c>
      <c r="BK13">
        <v>1</v>
      </c>
      <c r="BS13" t="s">
        <v>1462</v>
      </c>
      <c r="BT13" t="s">
        <v>1462</v>
      </c>
      <c r="BW13">
        <v>7.5</v>
      </c>
      <c r="BX13">
        <v>0</v>
      </c>
      <c r="BY13">
        <v>6</v>
      </c>
      <c r="BZ13">
        <v>5</v>
      </c>
      <c r="CA13">
        <v>2.5</v>
      </c>
      <c r="CB13">
        <v>13.5</v>
      </c>
      <c r="CC13" t="s">
        <v>1462</v>
      </c>
      <c r="CD13" t="b">
        <v>1</v>
      </c>
      <c r="CE13" t="b">
        <v>1</v>
      </c>
      <c r="CF13">
        <v>20</v>
      </c>
      <c r="CH13" t="s">
        <v>1463</v>
      </c>
      <c r="CM13" t="s">
        <v>1463</v>
      </c>
      <c r="CR13" t="s">
        <v>1463</v>
      </c>
      <c r="CW13" t="s">
        <v>1462</v>
      </c>
      <c r="CZ13">
        <v>2</v>
      </c>
      <c r="DB13" t="s">
        <v>1463</v>
      </c>
      <c r="DG13" t="s">
        <v>1463</v>
      </c>
      <c r="DM13" t="s">
        <v>1463</v>
      </c>
      <c r="DU13" t="b">
        <v>1</v>
      </c>
      <c r="DY13" t="b">
        <v>1</v>
      </c>
      <c r="EF13" t="b">
        <v>1</v>
      </c>
      <c r="EG13" t="s">
        <v>2753</v>
      </c>
      <c r="EI13">
        <v>5</v>
      </c>
      <c r="EJ13">
        <v>2.5</v>
      </c>
      <c r="EN13">
        <v>0</v>
      </c>
      <c r="EO13" t="s">
        <v>1463</v>
      </c>
      <c r="FL13">
        <v>1.3</v>
      </c>
      <c r="FM13">
        <v>5</v>
      </c>
      <c r="FN13">
        <v>2.5</v>
      </c>
      <c r="FO13">
        <v>8.8000000000000007</v>
      </c>
      <c r="FP13" t="s">
        <v>1462</v>
      </c>
      <c r="FT13" t="b">
        <v>1</v>
      </c>
      <c r="FV13" t="s">
        <v>1465</v>
      </c>
      <c r="HD13" t="b">
        <v>1</v>
      </c>
      <c r="HF13" t="s">
        <v>1464</v>
      </c>
      <c r="KK13" t="s">
        <v>1463</v>
      </c>
      <c r="KM13">
        <v>5</v>
      </c>
      <c r="KN13">
        <v>2.5</v>
      </c>
      <c r="KO13">
        <v>0</v>
      </c>
      <c r="KR13">
        <v>0</v>
      </c>
      <c r="KS13" t="s">
        <v>1463</v>
      </c>
      <c r="RO13">
        <v>5</v>
      </c>
      <c r="RP13">
        <v>7.5</v>
      </c>
      <c r="RQ13">
        <v>2.5</v>
      </c>
      <c r="RR13">
        <v>15</v>
      </c>
      <c r="RS13" t="s">
        <v>1462</v>
      </c>
      <c r="RT13" t="s">
        <v>2754</v>
      </c>
      <c r="RU13">
        <v>100</v>
      </c>
      <c r="RW13" t="s">
        <v>1463</v>
      </c>
      <c r="RZ13" t="s">
        <v>1463</v>
      </c>
      <c r="SK13">
        <v>7.5</v>
      </c>
      <c r="SL13">
        <v>2.5</v>
      </c>
      <c r="SM13">
        <v>1.3</v>
      </c>
      <c r="SN13">
        <v>5</v>
      </c>
      <c r="SO13">
        <v>2.5</v>
      </c>
      <c r="SP13">
        <v>8.8000000000000007</v>
      </c>
      <c r="SQ13" t="s">
        <v>1463</v>
      </c>
      <c r="SR13" t="s">
        <v>2755</v>
      </c>
      <c r="TI13">
        <v>5</v>
      </c>
      <c r="TJ13" t="s">
        <v>2756</v>
      </c>
      <c r="TM13" t="b">
        <v>1</v>
      </c>
      <c r="TO13" t="b">
        <v>1</v>
      </c>
      <c r="TX13">
        <v>5</v>
      </c>
      <c r="TY13">
        <v>2.5</v>
      </c>
      <c r="VI13">
        <v>0</v>
      </c>
      <c r="VJ13">
        <v>5</v>
      </c>
      <c r="VK13">
        <v>2.5</v>
      </c>
      <c r="VL13">
        <v>7.5</v>
      </c>
      <c r="VM13" t="s">
        <v>1463</v>
      </c>
      <c r="VO13" t="s">
        <v>1463</v>
      </c>
      <c r="VQ13" t="s">
        <v>1463</v>
      </c>
      <c r="VS13" t="s">
        <v>1463</v>
      </c>
      <c r="VV13" t="s">
        <v>1463</v>
      </c>
      <c r="VX13" t="s">
        <v>1463</v>
      </c>
      <c r="VZ13">
        <v>5</v>
      </c>
      <c r="WA13">
        <v>2.5</v>
      </c>
      <c r="XJ13">
        <v>10</v>
      </c>
      <c r="XK13">
        <v>5</v>
      </c>
      <c r="XL13">
        <v>5</v>
      </c>
      <c r="XM13">
        <v>20</v>
      </c>
      <c r="XN13" t="s">
        <v>1462</v>
      </c>
      <c r="XO13" t="s">
        <v>1462</v>
      </c>
      <c r="XR13" t="b">
        <v>1</v>
      </c>
      <c r="XS13" t="b">
        <v>1</v>
      </c>
      <c r="XW13" t="b">
        <v>1</v>
      </c>
      <c r="YC13" t="s">
        <v>1463</v>
      </c>
      <c r="YD13" t="s">
        <v>2644</v>
      </c>
      <c r="YE13" t="s">
        <v>1462</v>
      </c>
      <c r="YF13" t="s">
        <v>2660</v>
      </c>
      <c r="YG13">
        <v>5</v>
      </c>
      <c r="YH13">
        <v>2.5</v>
      </c>
      <c r="YI13" t="s">
        <v>1462</v>
      </c>
      <c r="YK13" t="b">
        <v>1</v>
      </c>
      <c r="YN13" t="b">
        <v>1</v>
      </c>
      <c r="YO13" t="b">
        <v>1</v>
      </c>
      <c r="YP13" t="b">
        <v>1</v>
      </c>
      <c r="YU13">
        <v>5</v>
      </c>
      <c r="YV13">
        <v>7.5</v>
      </c>
      <c r="ZX13">
        <v>10</v>
      </c>
      <c r="ZY13">
        <v>2.5</v>
      </c>
      <c r="ZZ13">
        <v>2.5</v>
      </c>
      <c r="AAA13">
        <v>15</v>
      </c>
      <c r="AAB13" t="s">
        <v>1462</v>
      </c>
      <c r="AAL13" t="b">
        <v>1</v>
      </c>
      <c r="AAM13" t="b">
        <v>1</v>
      </c>
      <c r="AAO13" t="b">
        <v>1</v>
      </c>
      <c r="AAS13" t="s">
        <v>2644</v>
      </c>
      <c r="AAT13">
        <v>2.5</v>
      </c>
      <c r="AAU13">
        <v>2.5</v>
      </c>
      <c r="ADN13">
        <v>6</v>
      </c>
      <c r="ADO13">
        <v>7.5</v>
      </c>
      <c r="ADP13">
        <v>2.5</v>
      </c>
      <c r="ADQ13">
        <v>16</v>
      </c>
      <c r="ADR13" t="s">
        <v>1759</v>
      </c>
      <c r="ADS13">
        <v>0.5</v>
      </c>
      <c r="ADT13">
        <v>30</v>
      </c>
      <c r="ADU13" t="s">
        <v>2560</v>
      </c>
      <c r="ADV13">
        <v>0.2</v>
      </c>
      <c r="ADW13">
        <v>20</v>
      </c>
      <c r="AEG13">
        <v>7.5</v>
      </c>
      <c r="AEH13">
        <v>2.5</v>
      </c>
      <c r="AEI13">
        <v>0</v>
      </c>
      <c r="AEJ13">
        <v>0</v>
      </c>
      <c r="AEK13">
        <v>7.5</v>
      </c>
      <c r="AEL13">
        <v>7.5</v>
      </c>
      <c r="AEN13" t="b">
        <v>1</v>
      </c>
      <c r="AFB13" t="s">
        <v>2644</v>
      </c>
      <c r="AFC13">
        <v>0</v>
      </c>
      <c r="AFD13">
        <v>7.5</v>
      </c>
      <c r="AFE13">
        <v>0</v>
      </c>
      <c r="AFF13">
        <v>6.7</v>
      </c>
      <c r="AFG13">
        <v>5</v>
      </c>
      <c r="AFH13">
        <v>11.7</v>
      </c>
      <c r="AFI13" t="s">
        <v>1463</v>
      </c>
      <c r="AFK13" t="s">
        <v>1463</v>
      </c>
      <c r="AFM13" t="s">
        <v>1463</v>
      </c>
      <c r="AFO13" t="s">
        <v>1463</v>
      </c>
      <c r="AFQ13" t="s">
        <v>1463</v>
      </c>
      <c r="AFT13" t="s">
        <v>1463</v>
      </c>
      <c r="AFV13">
        <v>2</v>
      </c>
      <c r="AFW13">
        <v>3</v>
      </c>
      <c r="AFX13">
        <v>6.6666666666666599</v>
      </c>
      <c r="AFY13">
        <v>5</v>
      </c>
      <c r="AFZ13">
        <v>2.5</v>
      </c>
      <c r="AGA13">
        <v>7.5</v>
      </c>
      <c r="AGB13">
        <v>7.5</v>
      </c>
      <c r="AGC13">
        <v>17.5</v>
      </c>
      <c r="AGD13">
        <v>2</v>
      </c>
      <c r="AGG13">
        <v>1</v>
      </c>
      <c r="AGJ13">
        <v>2</v>
      </c>
      <c r="AGM13" t="s">
        <v>2614</v>
      </c>
      <c r="AGQ13">
        <v>7.5</v>
      </c>
      <c r="AGR13">
        <v>7.5</v>
      </c>
      <c r="AGS13">
        <v>3</v>
      </c>
      <c r="AGT13">
        <v>7.5</v>
      </c>
      <c r="AGU13">
        <v>5</v>
      </c>
      <c r="AGV13">
        <v>15.5</v>
      </c>
      <c r="AGW13">
        <v>1</v>
      </c>
      <c r="AGZ13" t="b">
        <v>1</v>
      </c>
      <c r="AHD13">
        <v>3</v>
      </c>
      <c r="AHE13">
        <v>3</v>
      </c>
      <c r="AHF13">
        <v>3</v>
      </c>
      <c r="AKM13">
        <v>7.5</v>
      </c>
      <c r="AKN13">
        <v>5</v>
      </c>
      <c r="AKO13">
        <v>10</v>
      </c>
      <c r="AKP13">
        <v>2.5</v>
      </c>
      <c r="AKQ13">
        <v>5</v>
      </c>
      <c r="AKR13">
        <v>17.5</v>
      </c>
      <c r="AKS13" t="s">
        <v>1462</v>
      </c>
      <c r="AKT13" t="s">
        <v>1463</v>
      </c>
      <c r="AKV13" t="s">
        <v>1462</v>
      </c>
      <c r="AKX13" t="s">
        <v>1462</v>
      </c>
      <c r="AKZ13" t="s">
        <v>1463</v>
      </c>
      <c r="ALB13" t="s">
        <v>1463</v>
      </c>
      <c r="ALD13" t="s">
        <v>1463</v>
      </c>
      <c r="ALF13" t="s">
        <v>1462</v>
      </c>
      <c r="ALH13" t="s">
        <v>1463</v>
      </c>
      <c r="ALJ13" t="s">
        <v>1463</v>
      </c>
      <c r="ALL13" t="s">
        <v>1463</v>
      </c>
      <c r="ALN13" t="s">
        <v>1463</v>
      </c>
      <c r="ALP13" t="s">
        <v>1463</v>
      </c>
      <c r="ALR13" t="s">
        <v>1463</v>
      </c>
      <c r="ALT13" t="s">
        <v>1463</v>
      </c>
      <c r="AMF13" t="b">
        <v>1</v>
      </c>
      <c r="AMG13" t="b">
        <v>1</v>
      </c>
      <c r="AML13" t="b">
        <v>1</v>
      </c>
      <c r="AMO13" t="b">
        <v>1</v>
      </c>
      <c r="ANA13">
        <v>2.5</v>
      </c>
      <c r="ANB13">
        <v>5</v>
      </c>
      <c r="ANC13">
        <v>10</v>
      </c>
      <c r="AND13">
        <v>2.5</v>
      </c>
      <c r="ANE13">
        <v>5</v>
      </c>
      <c r="ANF13">
        <v>17.5</v>
      </c>
      <c r="ANG13" t="s">
        <v>1462</v>
      </c>
      <c r="ANH13" t="s">
        <v>1541</v>
      </c>
      <c r="ANI13" t="s">
        <v>1462</v>
      </c>
      <c r="ANJ13" t="s">
        <v>2616</v>
      </c>
      <c r="ANK13">
        <v>2.5</v>
      </c>
      <c r="ANL13">
        <v>5</v>
      </c>
      <c r="ANM13">
        <v>5</v>
      </c>
      <c r="ANN13">
        <v>0</v>
      </c>
      <c r="ANO13">
        <v>7.5</v>
      </c>
      <c r="ANP13">
        <v>12.5</v>
      </c>
      <c r="ANQ13" t="s">
        <v>2565</v>
      </c>
      <c r="ANR13" t="s">
        <v>1462</v>
      </c>
      <c r="ANT13">
        <v>0</v>
      </c>
      <c r="ANU13">
        <v>7.5</v>
      </c>
      <c r="AQR13">
        <v>2.5</v>
      </c>
      <c r="AQS13">
        <v>0</v>
      </c>
      <c r="AQT13">
        <v>8.8000000000000007</v>
      </c>
      <c r="AQU13">
        <v>11.3</v>
      </c>
      <c r="AQV13" t="s">
        <v>1463</v>
      </c>
      <c r="ARE13" t="b">
        <v>1</v>
      </c>
      <c r="ARF13" t="s">
        <v>2633</v>
      </c>
      <c r="ARG13">
        <v>0</v>
      </c>
      <c r="ARH13">
        <v>10</v>
      </c>
      <c r="ARI13" t="s">
        <v>1463</v>
      </c>
      <c r="ARQ13" t="s">
        <v>1463</v>
      </c>
      <c r="ASD13">
        <v>0</v>
      </c>
      <c r="ASE13">
        <v>7.5</v>
      </c>
      <c r="ASF13">
        <v>1</v>
      </c>
      <c r="ASG13">
        <v>2.5</v>
      </c>
      <c r="ASH13">
        <v>7.5</v>
      </c>
      <c r="ASI13">
        <v>11</v>
      </c>
      <c r="ASJ13">
        <v>70</v>
      </c>
      <c r="ASM13" t="b">
        <v>1</v>
      </c>
      <c r="ASS13">
        <v>0</v>
      </c>
      <c r="AST13" t="s">
        <v>1463</v>
      </c>
      <c r="ATD13">
        <v>2.5</v>
      </c>
      <c r="ATE13">
        <v>7.5</v>
      </c>
      <c r="ATF13">
        <v>2.2999999999999998</v>
      </c>
      <c r="ATG13">
        <v>3.8</v>
      </c>
      <c r="ATH13">
        <v>5</v>
      </c>
      <c r="ATI13">
        <v>11.1</v>
      </c>
      <c r="ATJ13" t="s">
        <v>1462</v>
      </c>
      <c r="AVG13" t="b">
        <v>1</v>
      </c>
      <c r="AVH13" t="s">
        <v>2757</v>
      </c>
      <c r="AVI13" t="s">
        <v>2568</v>
      </c>
      <c r="AVW13" t="s">
        <v>1463</v>
      </c>
      <c r="AVX13" t="s">
        <v>1463</v>
      </c>
      <c r="AVZ13">
        <v>5</v>
      </c>
      <c r="AWA13">
        <v>5</v>
      </c>
      <c r="AWB13">
        <v>2.5</v>
      </c>
      <c r="AWC13">
        <v>5</v>
      </c>
      <c r="AWD13">
        <v>1</v>
      </c>
      <c r="AWE13">
        <v>5</v>
      </c>
      <c r="AWF13">
        <v>2.5</v>
      </c>
      <c r="AWG13">
        <v>8.5</v>
      </c>
      <c r="AWH13" t="s">
        <v>1462</v>
      </c>
      <c r="AWI13" t="s">
        <v>2708</v>
      </c>
      <c r="AWJ13" t="s">
        <v>1463</v>
      </c>
      <c r="AWL13" t="s">
        <v>1463</v>
      </c>
      <c r="AWN13" t="s">
        <v>1463</v>
      </c>
      <c r="AWP13" t="s">
        <v>1463</v>
      </c>
      <c r="AWR13" t="s">
        <v>1463</v>
      </c>
      <c r="AWT13" t="s">
        <v>1475</v>
      </c>
      <c r="AWV13" t="s">
        <v>1462</v>
      </c>
      <c r="AWW13" t="s">
        <v>2708</v>
      </c>
      <c r="AWX13" t="s">
        <v>1463</v>
      </c>
      <c r="AWZ13" t="s">
        <v>1463</v>
      </c>
      <c r="AXB13" t="s">
        <v>1463</v>
      </c>
      <c r="AXD13" t="s">
        <v>1463</v>
      </c>
      <c r="AXF13">
        <v>50</v>
      </c>
      <c r="AXG13">
        <v>0</v>
      </c>
      <c r="AXI13">
        <v>5</v>
      </c>
      <c r="AXJ13">
        <v>2.5</v>
      </c>
      <c r="AXK13">
        <v>2</v>
      </c>
      <c r="AXN13">
        <v>2</v>
      </c>
      <c r="AXO13">
        <v>1</v>
      </c>
      <c r="AXP13">
        <v>1</v>
      </c>
      <c r="AXQ13">
        <v>1</v>
      </c>
      <c r="AXR13">
        <v>1</v>
      </c>
      <c r="AXS13">
        <v>1</v>
      </c>
      <c r="AXT13">
        <v>1</v>
      </c>
      <c r="AXU13">
        <v>1</v>
      </c>
      <c r="AXV13">
        <v>3</v>
      </c>
      <c r="AXW13">
        <v>0</v>
      </c>
      <c r="AYA13">
        <v>10</v>
      </c>
      <c r="AYD13">
        <v>10</v>
      </c>
      <c r="AYE13" t="s">
        <v>1463</v>
      </c>
      <c r="AYF13" t="s">
        <v>1463</v>
      </c>
      <c r="AYG13">
        <v>10</v>
      </c>
      <c r="AYJ13">
        <v>10</v>
      </c>
      <c r="AYK13">
        <v>5</v>
      </c>
      <c r="AYL13">
        <v>0</v>
      </c>
      <c r="AYM13">
        <v>15</v>
      </c>
      <c r="AYW13">
        <v>4</v>
      </c>
      <c r="AYX13" t="s">
        <v>2758</v>
      </c>
      <c r="AYY13" t="s">
        <v>2759</v>
      </c>
      <c r="AZC13">
        <v>6</v>
      </c>
      <c r="AZD13" t="s">
        <v>2760</v>
      </c>
      <c r="AZE13" t="s">
        <v>2761</v>
      </c>
      <c r="AZF13">
        <v>7</v>
      </c>
      <c r="AZG13" t="s">
        <v>2762</v>
      </c>
      <c r="AZH13" t="s">
        <v>2728</v>
      </c>
      <c r="AZM13" t="s">
        <v>1462</v>
      </c>
      <c r="AZN13" t="s">
        <v>2763</v>
      </c>
      <c r="AZO13" t="s">
        <v>1462</v>
      </c>
      <c r="AZP13" t="s">
        <v>2764</v>
      </c>
      <c r="AZR13">
        <v>5</v>
      </c>
      <c r="AZS13">
        <v>0</v>
      </c>
      <c r="BCH13">
        <v>10</v>
      </c>
      <c r="BCI13">
        <v>5</v>
      </c>
      <c r="BCJ13">
        <v>0</v>
      </c>
      <c r="BCK13">
        <v>15</v>
      </c>
      <c r="BCL13">
        <v>3</v>
      </c>
      <c r="BCN13" t="s">
        <v>2555</v>
      </c>
      <c r="BCP13">
        <v>1</v>
      </c>
      <c r="BCR13">
        <v>4</v>
      </c>
      <c r="BCT13">
        <v>2</v>
      </c>
      <c r="BCY13">
        <v>5</v>
      </c>
      <c r="BCZ13">
        <v>0</v>
      </c>
      <c r="BEH13">
        <v>9.1999999999999993</v>
      </c>
      <c r="BEI13">
        <v>7.5</v>
      </c>
      <c r="BEJ13">
        <v>2.5</v>
      </c>
      <c r="BEK13">
        <v>19.2</v>
      </c>
      <c r="BEL13" t="s">
        <v>2552</v>
      </c>
      <c r="BEN13" t="s">
        <v>2567</v>
      </c>
      <c r="BEP13" t="s">
        <v>2552</v>
      </c>
      <c r="BER13" t="s">
        <v>2567</v>
      </c>
      <c r="BET13" t="s">
        <v>2567</v>
      </c>
      <c r="BEV13" t="s">
        <v>2567</v>
      </c>
      <c r="BEX13">
        <v>7.5</v>
      </c>
      <c r="BEY13">
        <v>2.5</v>
      </c>
      <c r="BGQ13">
        <v>2</v>
      </c>
      <c r="BGR13">
        <v>2.5</v>
      </c>
      <c r="BGS13">
        <v>5</v>
      </c>
      <c r="BGT13">
        <v>9.5</v>
      </c>
      <c r="BGU13" t="s">
        <v>1462</v>
      </c>
      <c r="BGV13" t="s">
        <v>2765</v>
      </c>
      <c r="BGW13" t="s">
        <v>2653</v>
      </c>
      <c r="BGX13" t="s">
        <v>1541</v>
      </c>
      <c r="BGY13" t="s">
        <v>2653</v>
      </c>
      <c r="BHK13">
        <v>2.5</v>
      </c>
      <c r="BHL13">
        <v>5</v>
      </c>
      <c r="BIT13">
        <v>10</v>
      </c>
      <c r="BIU13">
        <v>5</v>
      </c>
      <c r="BIV13">
        <v>0</v>
      </c>
      <c r="BIW13">
        <v>15</v>
      </c>
      <c r="BIX13">
        <v>3</v>
      </c>
      <c r="BIY13" t="s">
        <v>2548</v>
      </c>
      <c r="BIZ13" t="s">
        <v>2548</v>
      </c>
      <c r="BJA13" t="s">
        <v>1794</v>
      </c>
      <c r="BJB13">
        <v>5</v>
      </c>
      <c r="BJC13">
        <v>0</v>
      </c>
    </row>
    <row r="14" spans="1:1646" ht="15" x14ac:dyDescent="0.25">
      <c r="A14" t="s">
        <v>2603</v>
      </c>
      <c r="B14" t="s">
        <v>2766</v>
      </c>
      <c r="C14" t="s">
        <v>2767</v>
      </c>
      <c r="D14" t="s">
        <v>2553</v>
      </c>
      <c r="E14" t="s">
        <v>2768</v>
      </c>
      <c r="F14" t="s">
        <v>2606</v>
      </c>
      <c r="G14" t="s">
        <v>2607</v>
      </c>
      <c r="H14" t="s">
        <v>2608</v>
      </c>
      <c r="I14" t="s">
        <v>2732</v>
      </c>
      <c r="J14">
        <v>2.5597918000000002</v>
      </c>
      <c r="K14">
        <v>34.689097410000002</v>
      </c>
      <c r="L14" s="116">
        <v>42490</v>
      </c>
      <c r="M14" t="s">
        <v>1471</v>
      </c>
      <c r="N14">
        <v>45</v>
      </c>
      <c r="O14" t="s">
        <v>1472</v>
      </c>
      <c r="Q14">
        <v>4.3</v>
      </c>
      <c r="R14">
        <v>7.5</v>
      </c>
      <c r="S14">
        <v>2.5</v>
      </c>
      <c r="T14">
        <v>14.3</v>
      </c>
      <c r="W14">
        <v>1</v>
      </c>
      <c r="X14">
        <v>1</v>
      </c>
      <c r="Y14">
        <v>1</v>
      </c>
      <c r="Z14">
        <v>1</v>
      </c>
      <c r="AF14" t="b">
        <v>1</v>
      </c>
      <c r="AI14">
        <v>1</v>
      </c>
      <c r="AJ14">
        <v>1</v>
      </c>
      <c r="AK14">
        <v>1</v>
      </c>
      <c r="BD14">
        <v>1</v>
      </c>
      <c r="BS14" t="s">
        <v>1462</v>
      </c>
      <c r="BT14" t="s">
        <v>1462</v>
      </c>
      <c r="BW14">
        <v>7.5</v>
      </c>
      <c r="BX14">
        <v>2.5</v>
      </c>
      <c r="BY14">
        <v>6</v>
      </c>
      <c r="BZ14">
        <v>5</v>
      </c>
      <c r="CA14">
        <v>2.5</v>
      </c>
      <c r="CB14">
        <v>13.5</v>
      </c>
      <c r="CC14" t="s">
        <v>1462</v>
      </c>
      <c r="CD14" t="b">
        <v>1</v>
      </c>
      <c r="CE14" t="b">
        <v>1</v>
      </c>
      <c r="CF14">
        <v>30</v>
      </c>
      <c r="CH14" t="s">
        <v>1463</v>
      </c>
      <c r="CM14" t="s">
        <v>1463</v>
      </c>
      <c r="CR14" t="s">
        <v>1463</v>
      </c>
      <c r="CW14" t="s">
        <v>1462</v>
      </c>
      <c r="CZ14">
        <v>2</v>
      </c>
      <c r="DB14" t="s">
        <v>1463</v>
      </c>
      <c r="DG14" t="s">
        <v>1463</v>
      </c>
      <c r="DU14" t="b">
        <v>1</v>
      </c>
      <c r="DY14" t="b">
        <v>1</v>
      </c>
      <c r="EF14" t="b">
        <v>1</v>
      </c>
      <c r="EG14" t="s">
        <v>2769</v>
      </c>
      <c r="EI14">
        <v>5</v>
      </c>
      <c r="EJ14">
        <v>2.5</v>
      </c>
      <c r="EN14">
        <v>0</v>
      </c>
      <c r="EO14" t="s">
        <v>1463</v>
      </c>
      <c r="FL14">
        <v>1.3</v>
      </c>
      <c r="FM14">
        <v>5</v>
      </c>
      <c r="FN14">
        <v>0</v>
      </c>
      <c r="FO14">
        <v>6.3</v>
      </c>
      <c r="FP14" t="s">
        <v>1462</v>
      </c>
      <c r="FT14" t="b">
        <v>1</v>
      </c>
      <c r="FV14" t="s">
        <v>1464</v>
      </c>
      <c r="HD14" t="b">
        <v>1</v>
      </c>
      <c r="HF14" t="s">
        <v>1464</v>
      </c>
      <c r="KK14" t="s">
        <v>1463</v>
      </c>
      <c r="KM14">
        <v>5</v>
      </c>
      <c r="KN14">
        <v>0</v>
      </c>
      <c r="KO14">
        <v>0</v>
      </c>
      <c r="KR14">
        <v>0</v>
      </c>
      <c r="KS14" t="s">
        <v>1463</v>
      </c>
      <c r="RO14">
        <v>7.5</v>
      </c>
      <c r="RP14">
        <v>0</v>
      </c>
      <c r="RQ14">
        <v>10</v>
      </c>
      <c r="RR14">
        <v>17.5</v>
      </c>
      <c r="RS14" t="s">
        <v>1463</v>
      </c>
      <c r="RZ14" t="s">
        <v>1463</v>
      </c>
      <c r="SK14">
        <v>0</v>
      </c>
      <c r="SL14">
        <v>10</v>
      </c>
      <c r="SM14">
        <v>1.3</v>
      </c>
      <c r="SN14">
        <v>5</v>
      </c>
      <c r="SO14">
        <v>2.5</v>
      </c>
      <c r="SP14">
        <v>8.8000000000000007</v>
      </c>
      <c r="SQ14" t="s">
        <v>1463</v>
      </c>
      <c r="SR14" t="s">
        <v>2770</v>
      </c>
      <c r="TI14">
        <v>5</v>
      </c>
      <c r="TJ14" t="s">
        <v>2771</v>
      </c>
      <c r="TN14" t="b">
        <v>1</v>
      </c>
      <c r="TO14" t="b">
        <v>1</v>
      </c>
      <c r="TX14">
        <v>5</v>
      </c>
      <c r="TY14">
        <v>2.5</v>
      </c>
      <c r="VI14">
        <v>0</v>
      </c>
      <c r="VJ14">
        <v>0</v>
      </c>
      <c r="VK14">
        <v>10</v>
      </c>
      <c r="VL14">
        <v>10</v>
      </c>
      <c r="VM14" t="s">
        <v>1463</v>
      </c>
      <c r="VO14" t="s">
        <v>1463</v>
      </c>
      <c r="VQ14" t="s">
        <v>1463</v>
      </c>
      <c r="VS14" t="s">
        <v>1463</v>
      </c>
      <c r="VV14" t="s">
        <v>1463</v>
      </c>
      <c r="VX14" t="s">
        <v>1463</v>
      </c>
      <c r="VZ14">
        <v>0</v>
      </c>
      <c r="WA14">
        <v>10</v>
      </c>
      <c r="XJ14">
        <v>10</v>
      </c>
      <c r="XK14">
        <v>5</v>
      </c>
      <c r="XL14">
        <v>6.3</v>
      </c>
      <c r="XM14">
        <v>21.3</v>
      </c>
      <c r="XN14" t="s">
        <v>1462</v>
      </c>
      <c r="XO14" t="s">
        <v>1462</v>
      </c>
      <c r="XR14" t="b">
        <v>1</v>
      </c>
      <c r="XS14" t="b">
        <v>1</v>
      </c>
      <c r="XT14" t="b">
        <v>1</v>
      </c>
      <c r="XY14" t="b">
        <v>1</v>
      </c>
      <c r="YC14" t="s">
        <v>1463</v>
      </c>
      <c r="YE14" t="s">
        <v>1462</v>
      </c>
      <c r="YF14" t="s">
        <v>2772</v>
      </c>
      <c r="YG14">
        <v>5</v>
      </c>
      <c r="YH14">
        <v>5</v>
      </c>
      <c r="YI14" t="s">
        <v>1462</v>
      </c>
      <c r="YK14" t="b">
        <v>1</v>
      </c>
      <c r="YN14" t="b">
        <v>1</v>
      </c>
      <c r="YO14" t="b">
        <v>1</v>
      </c>
      <c r="YP14" t="b">
        <v>1</v>
      </c>
      <c r="YU14">
        <v>5</v>
      </c>
      <c r="YV14">
        <v>7.5</v>
      </c>
      <c r="ZX14">
        <v>10</v>
      </c>
      <c r="ZY14">
        <v>2.5</v>
      </c>
      <c r="ZZ14">
        <v>2.5</v>
      </c>
      <c r="AAA14">
        <v>15</v>
      </c>
      <c r="AAB14" t="s">
        <v>1462</v>
      </c>
      <c r="AAL14" t="b">
        <v>1</v>
      </c>
      <c r="AAM14" t="b">
        <v>1</v>
      </c>
      <c r="AAO14" t="b">
        <v>1</v>
      </c>
      <c r="AAS14" t="s">
        <v>2773</v>
      </c>
      <c r="AAT14">
        <v>2.5</v>
      </c>
      <c r="AAU14">
        <v>2.5</v>
      </c>
      <c r="ADN14">
        <v>6</v>
      </c>
      <c r="ADO14">
        <v>7.5</v>
      </c>
      <c r="ADP14">
        <v>5</v>
      </c>
      <c r="ADQ14">
        <v>18.5</v>
      </c>
      <c r="ADR14" t="s">
        <v>1759</v>
      </c>
      <c r="ADS14">
        <v>0.5</v>
      </c>
      <c r="ADT14">
        <v>30</v>
      </c>
      <c r="ADU14" t="s">
        <v>2560</v>
      </c>
      <c r="ADV14">
        <v>0.3</v>
      </c>
      <c r="ADW14">
        <v>20</v>
      </c>
      <c r="AEG14">
        <v>7.5</v>
      </c>
      <c r="AEH14">
        <v>5</v>
      </c>
      <c r="AEI14">
        <v>2</v>
      </c>
      <c r="AEJ14">
        <v>2.5</v>
      </c>
      <c r="AEK14">
        <v>5</v>
      </c>
      <c r="AEL14">
        <v>9.5</v>
      </c>
      <c r="AER14" t="b">
        <v>1</v>
      </c>
      <c r="AFC14">
        <v>2.5</v>
      </c>
      <c r="AFD14">
        <v>5</v>
      </c>
      <c r="AFE14">
        <v>0</v>
      </c>
      <c r="AFF14">
        <v>8.9</v>
      </c>
      <c r="AFG14">
        <v>0</v>
      </c>
      <c r="AFH14">
        <v>8.9</v>
      </c>
      <c r="AFI14" t="s">
        <v>1463</v>
      </c>
      <c r="AFK14" t="s">
        <v>1463</v>
      </c>
      <c r="AFM14" t="s">
        <v>1463</v>
      </c>
      <c r="AFO14" t="s">
        <v>1463</v>
      </c>
      <c r="AFQ14" t="s">
        <v>1463</v>
      </c>
      <c r="AFT14" t="s">
        <v>1463</v>
      </c>
      <c r="AFV14">
        <v>3</v>
      </c>
      <c r="AFW14">
        <v>4</v>
      </c>
      <c r="AFX14">
        <v>8.8888888888888804</v>
      </c>
      <c r="AFY14">
        <v>0</v>
      </c>
      <c r="AFZ14">
        <v>2.5</v>
      </c>
      <c r="AGA14">
        <v>7.5</v>
      </c>
      <c r="AGB14">
        <v>7.5</v>
      </c>
      <c r="AGC14">
        <v>17.5</v>
      </c>
      <c r="AGD14">
        <v>2</v>
      </c>
      <c r="AGG14">
        <v>1</v>
      </c>
      <c r="AGJ14">
        <v>2</v>
      </c>
      <c r="AGM14" t="s">
        <v>1534</v>
      </c>
      <c r="AGQ14">
        <v>7.5</v>
      </c>
      <c r="AGR14">
        <v>7.5</v>
      </c>
      <c r="AGS14">
        <v>3</v>
      </c>
      <c r="AGT14">
        <v>7.5</v>
      </c>
      <c r="AGU14">
        <v>7.5</v>
      </c>
      <c r="AGV14">
        <v>18</v>
      </c>
      <c r="AGW14">
        <v>1</v>
      </c>
      <c r="AGZ14" t="b">
        <v>1</v>
      </c>
      <c r="AHD14">
        <v>2</v>
      </c>
      <c r="AHE14">
        <v>3</v>
      </c>
      <c r="AHF14">
        <v>3</v>
      </c>
      <c r="AKM14">
        <v>7.5</v>
      </c>
      <c r="AKN14">
        <v>7.5</v>
      </c>
      <c r="AKO14">
        <v>10</v>
      </c>
      <c r="AKP14">
        <v>2.5</v>
      </c>
      <c r="AKQ14">
        <v>7.5</v>
      </c>
      <c r="AKR14">
        <v>20</v>
      </c>
      <c r="AKS14" t="s">
        <v>1462</v>
      </c>
      <c r="AKT14" t="s">
        <v>1463</v>
      </c>
      <c r="AKV14" t="s">
        <v>1462</v>
      </c>
      <c r="AKX14" t="s">
        <v>1462</v>
      </c>
      <c r="AKZ14" t="s">
        <v>1463</v>
      </c>
      <c r="ALB14" t="s">
        <v>1463</v>
      </c>
      <c r="ALD14" t="s">
        <v>1463</v>
      </c>
      <c r="ALF14" t="s">
        <v>1462</v>
      </c>
      <c r="ALH14" t="s">
        <v>1463</v>
      </c>
      <c r="ALJ14" t="s">
        <v>1463</v>
      </c>
      <c r="ALL14" t="s">
        <v>1463</v>
      </c>
      <c r="ALN14" t="s">
        <v>1463</v>
      </c>
      <c r="ALP14" t="s">
        <v>1463</v>
      </c>
      <c r="ALR14" t="s">
        <v>1463</v>
      </c>
      <c r="ALT14" t="s">
        <v>1463</v>
      </c>
      <c r="AMF14" t="b">
        <v>1</v>
      </c>
      <c r="AML14" t="b">
        <v>1</v>
      </c>
      <c r="ANA14">
        <v>2.5</v>
      </c>
      <c r="ANB14">
        <v>7.5</v>
      </c>
      <c r="ANC14">
        <v>10</v>
      </c>
      <c r="AND14">
        <v>0</v>
      </c>
      <c r="ANE14">
        <v>5</v>
      </c>
      <c r="ANF14">
        <v>15</v>
      </c>
      <c r="ANG14" t="s">
        <v>1462</v>
      </c>
      <c r="ANH14" t="s">
        <v>1541</v>
      </c>
      <c r="ANI14" t="s">
        <v>1462</v>
      </c>
      <c r="ANJ14" t="s">
        <v>2616</v>
      </c>
      <c r="ANK14">
        <v>0</v>
      </c>
      <c r="ANL14">
        <v>5</v>
      </c>
      <c r="ANM14">
        <v>6</v>
      </c>
      <c r="ANN14">
        <v>0</v>
      </c>
      <c r="ANO14">
        <v>7.5</v>
      </c>
      <c r="ANP14">
        <v>13.5</v>
      </c>
      <c r="ANQ14" t="s">
        <v>2599</v>
      </c>
      <c r="ANR14" t="s">
        <v>1462</v>
      </c>
      <c r="ANT14">
        <v>0</v>
      </c>
      <c r="ANU14">
        <v>7.5</v>
      </c>
      <c r="AQR14">
        <v>2.5</v>
      </c>
      <c r="AQS14">
        <v>0</v>
      </c>
      <c r="AQT14">
        <v>8.8000000000000007</v>
      </c>
      <c r="AQU14">
        <v>11.3</v>
      </c>
      <c r="AQV14" t="s">
        <v>1463</v>
      </c>
      <c r="ARE14" t="b">
        <v>1</v>
      </c>
      <c r="ARF14" t="s">
        <v>2774</v>
      </c>
      <c r="ARG14">
        <v>0</v>
      </c>
      <c r="ARH14">
        <v>10</v>
      </c>
      <c r="ARI14" t="s">
        <v>1463</v>
      </c>
      <c r="ARQ14" t="s">
        <v>1463</v>
      </c>
      <c r="ARR14" t="s">
        <v>2644</v>
      </c>
      <c r="ASD14">
        <v>0</v>
      </c>
      <c r="ASE14">
        <v>7.5</v>
      </c>
      <c r="ASF14">
        <v>1</v>
      </c>
      <c r="ASG14">
        <v>2.5</v>
      </c>
      <c r="ASH14">
        <v>10</v>
      </c>
      <c r="ASI14">
        <v>13.5</v>
      </c>
      <c r="ASJ14">
        <v>60</v>
      </c>
      <c r="ASM14" t="b">
        <v>1</v>
      </c>
      <c r="ASS14">
        <v>0</v>
      </c>
      <c r="AST14" t="s">
        <v>1463</v>
      </c>
      <c r="ATD14">
        <v>2.5</v>
      </c>
      <c r="ATE14">
        <v>10</v>
      </c>
      <c r="ATF14">
        <v>0</v>
      </c>
      <c r="ATG14">
        <v>0</v>
      </c>
      <c r="ATH14">
        <v>8.8000000000000007</v>
      </c>
      <c r="ATI14">
        <v>8.8000000000000007</v>
      </c>
      <c r="ATJ14" t="s">
        <v>1463</v>
      </c>
      <c r="AVZ14">
        <v>0</v>
      </c>
      <c r="AWA14">
        <v>7.5</v>
      </c>
      <c r="AWB14">
        <v>0</v>
      </c>
      <c r="AWC14">
        <v>10</v>
      </c>
      <c r="AWD14">
        <v>1</v>
      </c>
      <c r="AWE14">
        <v>5</v>
      </c>
      <c r="AWF14">
        <v>0</v>
      </c>
      <c r="AWG14">
        <v>6</v>
      </c>
      <c r="AWH14" t="s">
        <v>1462</v>
      </c>
      <c r="AWI14" t="s">
        <v>2708</v>
      </c>
      <c r="AWJ14" t="s">
        <v>1463</v>
      </c>
      <c r="AWL14" t="s">
        <v>1463</v>
      </c>
      <c r="AWN14" t="s">
        <v>1463</v>
      </c>
      <c r="AWP14" t="s">
        <v>1463</v>
      </c>
      <c r="AWR14" t="s">
        <v>1463</v>
      </c>
      <c r="AWT14" t="s">
        <v>1463</v>
      </c>
      <c r="AWV14" t="s">
        <v>1462</v>
      </c>
      <c r="AWW14" t="s">
        <v>2708</v>
      </c>
      <c r="AWX14" t="s">
        <v>1463</v>
      </c>
      <c r="AWZ14" t="s">
        <v>1463</v>
      </c>
      <c r="AXB14" t="s">
        <v>1463</v>
      </c>
      <c r="AXD14" t="s">
        <v>1463</v>
      </c>
      <c r="AXF14">
        <v>0</v>
      </c>
      <c r="AXG14">
        <v>0</v>
      </c>
      <c r="AXI14">
        <v>5</v>
      </c>
      <c r="AXJ14">
        <v>0</v>
      </c>
      <c r="AXK14">
        <v>2</v>
      </c>
      <c r="AXN14">
        <v>2</v>
      </c>
      <c r="AXO14">
        <v>1</v>
      </c>
      <c r="AXP14">
        <v>1</v>
      </c>
      <c r="AXQ14">
        <v>1</v>
      </c>
      <c r="AXR14">
        <v>1</v>
      </c>
      <c r="AXS14">
        <v>1</v>
      </c>
      <c r="AXT14">
        <v>1</v>
      </c>
      <c r="AXU14">
        <v>1</v>
      </c>
      <c r="AXV14">
        <v>3</v>
      </c>
      <c r="AXW14">
        <v>0</v>
      </c>
      <c r="AYA14">
        <v>10</v>
      </c>
      <c r="AYD14">
        <v>10</v>
      </c>
      <c r="AYE14" t="s">
        <v>1463</v>
      </c>
      <c r="AYF14" t="s">
        <v>1463</v>
      </c>
      <c r="AYG14">
        <v>10</v>
      </c>
      <c r="AYJ14">
        <v>10</v>
      </c>
      <c r="AYK14">
        <v>2.5</v>
      </c>
      <c r="AYL14">
        <v>0</v>
      </c>
      <c r="AYM14">
        <v>12.5</v>
      </c>
      <c r="AYW14">
        <v>5</v>
      </c>
      <c r="AYX14" t="s">
        <v>2775</v>
      </c>
      <c r="AYY14" t="s">
        <v>2776</v>
      </c>
      <c r="AZC14">
        <v>6</v>
      </c>
      <c r="AZD14" t="s">
        <v>2777</v>
      </c>
      <c r="AZE14" t="s">
        <v>2778</v>
      </c>
      <c r="AZF14">
        <v>5</v>
      </c>
      <c r="AZG14" t="s">
        <v>2779</v>
      </c>
      <c r="AZH14" t="s">
        <v>2728</v>
      </c>
      <c r="AZM14" t="s">
        <v>1463</v>
      </c>
      <c r="AZO14" t="s">
        <v>1462</v>
      </c>
      <c r="AZP14" t="s">
        <v>2780</v>
      </c>
      <c r="AZR14">
        <v>2.5</v>
      </c>
      <c r="AZS14">
        <v>0</v>
      </c>
      <c r="BCH14">
        <v>10</v>
      </c>
      <c r="BCI14">
        <v>5</v>
      </c>
      <c r="BCJ14">
        <v>2.5</v>
      </c>
      <c r="BCK14">
        <v>17.5</v>
      </c>
      <c r="BCL14">
        <v>1</v>
      </c>
      <c r="BCN14" t="s">
        <v>2555</v>
      </c>
      <c r="BCP14">
        <v>4</v>
      </c>
      <c r="BCR14">
        <v>2</v>
      </c>
      <c r="BCT14">
        <v>3</v>
      </c>
      <c r="BCY14">
        <v>5</v>
      </c>
      <c r="BCZ14">
        <v>2.5</v>
      </c>
      <c r="BEH14">
        <v>7.5</v>
      </c>
      <c r="BEI14">
        <v>7.5</v>
      </c>
      <c r="BEJ14">
        <v>2.5</v>
      </c>
      <c r="BEK14">
        <v>17.5</v>
      </c>
      <c r="BEL14" t="s">
        <v>2552</v>
      </c>
      <c r="BEN14" t="s">
        <v>2557</v>
      </c>
      <c r="BEP14" t="s">
        <v>2552</v>
      </c>
      <c r="BER14" t="s">
        <v>2567</v>
      </c>
      <c r="BET14" t="s">
        <v>2567</v>
      </c>
      <c r="BEV14" t="s">
        <v>2567</v>
      </c>
      <c r="BEX14">
        <v>7.5</v>
      </c>
      <c r="BEY14">
        <v>2.5</v>
      </c>
      <c r="BGQ14" t="s">
        <v>1467</v>
      </c>
      <c r="BGR14">
        <v>2.5</v>
      </c>
      <c r="BGS14">
        <v>2.5</v>
      </c>
      <c r="BGT14">
        <v>5</v>
      </c>
      <c r="BGU14" t="s">
        <v>1463</v>
      </c>
      <c r="BHK14">
        <v>2.5</v>
      </c>
      <c r="BHL14">
        <v>2.5</v>
      </c>
      <c r="BIT14">
        <v>5</v>
      </c>
      <c r="BIU14">
        <v>5</v>
      </c>
      <c r="BIV14">
        <v>0</v>
      </c>
      <c r="BIW14">
        <v>10</v>
      </c>
      <c r="BIX14">
        <v>2</v>
      </c>
      <c r="BIY14" t="s">
        <v>2548</v>
      </c>
      <c r="BIZ14" t="s">
        <v>2548</v>
      </c>
      <c r="BJA14" t="s">
        <v>1468</v>
      </c>
      <c r="BJB14">
        <v>5</v>
      </c>
      <c r="BJC14">
        <v>0</v>
      </c>
    </row>
    <row r="15" spans="1:1646" ht="15" x14ac:dyDescent="0.25">
      <c r="A15" t="s">
        <v>2603</v>
      </c>
      <c r="B15" t="s">
        <v>2781</v>
      </c>
      <c r="C15" t="s">
        <v>2782</v>
      </c>
      <c r="D15" t="s">
        <v>2553</v>
      </c>
      <c r="E15" t="s">
        <v>2783</v>
      </c>
      <c r="F15" t="s">
        <v>2606</v>
      </c>
      <c r="G15" t="s">
        <v>2607</v>
      </c>
      <c r="H15" t="s">
        <v>2608</v>
      </c>
      <c r="I15" t="s">
        <v>2732</v>
      </c>
      <c r="J15">
        <v>2.5598930000000002</v>
      </c>
      <c r="K15">
        <v>34.689120690000003</v>
      </c>
      <c r="L15" s="116">
        <v>42460</v>
      </c>
      <c r="M15" t="s">
        <v>1471</v>
      </c>
      <c r="N15">
        <v>58</v>
      </c>
      <c r="O15" t="s">
        <v>1472</v>
      </c>
      <c r="Q15">
        <v>8.3000000000000007</v>
      </c>
      <c r="R15">
        <v>7.5</v>
      </c>
      <c r="S15">
        <v>2.5</v>
      </c>
      <c r="T15">
        <v>18.3</v>
      </c>
      <c r="V15">
        <v>2</v>
      </c>
      <c r="W15">
        <v>2</v>
      </c>
      <c r="X15">
        <v>2</v>
      </c>
      <c r="Y15">
        <v>1</v>
      </c>
      <c r="Z15">
        <v>1</v>
      </c>
      <c r="AF15" t="b">
        <v>1</v>
      </c>
      <c r="AH15">
        <v>2</v>
      </c>
      <c r="AI15">
        <v>2</v>
      </c>
      <c r="AK15">
        <v>1</v>
      </c>
      <c r="AL15">
        <v>1</v>
      </c>
      <c r="BF15">
        <v>1</v>
      </c>
      <c r="BQ15">
        <v>0</v>
      </c>
      <c r="BS15" t="s">
        <v>1462</v>
      </c>
      <c r="BT15" t="s">
        <v>1462</v>
      </c>
      <c r="BW15">
        <v>7.5</v>
      </c>
      <c r="BX15">
        <v>2.5</v>
      </c>
      <c r="BY15">
        <v>8.5</v>
      </c>
      <c r="BZ15">
        <v>2.5</v>
      </c>
      <c r="CA15">
        <v>2.5</v>
      </c>
      <c r="CB15">
        <v>13.5</v>
      </c>
      <c r="CC15" t="s">
        <v>1462</v>
      </c>
      <c r="CD15" t="b">
        <v>1</v>
      </c>
      <c r="CE15" t="b">
        <v>1</v>
      </c>
      <c r="CF15">
        <v>35</v>
      </c>
      <c r="CH15" t="s">
        <v>1463</v>
      </c>
      <c r="CM15" t="s">
        <v>1463</v>
      </c>
      <c r="CR15" t="s">
        <v>1463</v>
      </c>
      <c r="CW15" t="s">
        <v>1462</v>
      </c>
      <c r="CZ15">
        <v>2</v>
      </c>
      <c r="DB15" t="s">
        <v>1463</v>
      </c>
      <c r="DG15" t="s">
        <v>1462</v>
      </c>
      <c r="DH15" t="b">
        <v>1</v>
      </c>
      <c r="DJ15">
        <v>20</v>
      </c>
      <c r="DM15" t="s">
        <v>1463</v>
      </c>
      <c r="DS15" t="b">
        <v>1</v>
      </c>
      <c r="DU15" t="b">
        <v>1</v>
      </c>
      <c r="DY15" t="b">
        <v>1</v>
      </c>
      <c r="EF15" t="b">
        <v>1</v>
      </c>
      <c r="EG15" t="s">
        <v>2639</v>
      </c>
      <c r="EI15">
        <v>2.5</v>
      </c>
      <c r="EJ15">
        <v>2.5</v>
      </c>
      <c r="EN15">
        <v>0</v>
      </c>
      <c r="EO15" t="s">
        <v>1463</v>
      </c>
      <c r="FL15">
        <v>1.3</v>
      </c>
      <c r="FM15">
        <v>5</v>
      </c>
      <c r="FN15">
        <v>2.5</v>
      </c>
      <c r="FO15">
        <v>8.8000000000000007</v>
      </c>
      <c r="FP15" t="s">
        <v>1462</v>
      </c>
      <c r="FS15" t="s">
        <v>1464</v>
      </c>
      <c r="FT15" t="b">
        <v>1</v>
      </c>
      <c r="FV15" t="s">
        <v>1465</v>
      </c>
      <c r="FY15" t="s">
        <v>1464</v>
      </c>
      <c r="GB15" t="s">
        <v>1464</v>
      </c>
      <c r="GE15" t="s">
        <v>1464</v>
      </c>
      <c r="GH15" t="s">
        <v>1464</v>
      </c>
      <c r="GK15" t="s">
        <v>1464</v>
      </c>
      <c r="GN15" t="s">
        <v>1464</v>
      </c>
      <c r="GQ15" t="s">
        <v>1464</v>
      </c>
      <c r="GT15" t="s">
        <v>1464</v>
      </c>
      <c r="GW15" t="s">
        <v>1464</v>
      </c>
      <c r="GZ15" t="s">
        <v>1464</v>
      </c>
      <c r="HC15" t="s">
        <v>1464</v>
      </c>
      <c r="HD15" t="b">
        <v>1</v>
      </c>
      <c r="HF15" t="s">
        <v>1465</v>
      </c>
      <c r="HI15" t="s">
        <v>1464</v>
      </c>
      <c r="HL15" t="s">
        <v>1464</v>
      </c>
      <c r="HO15" t="s">
        <v>1464</v>
      </c>
      <c r="HR15" t="s">
        <v>1464</v>
      </c>
      <c r="HU15" t="s">
        <v>1464</v>
      </c>
      <c r="HX15" t="s">
        <v>1464</v>
      </c>
      <c r="IA15" t="s">
        <v>1464</v>
      </c>
      <c r="ID15" t="s">
        <v>1464</v>
      </c>
      <c r="IG15" t="s">
        <v>1464</v>
      </c>
      <c r="IJ15" t="s">
        <v>1464</v>
      </c>
      <c r="IM15" t="s">
        <v>1464</v>
      </c>
      <c r="IP15" t="s">
        <v>1464</v>
      </c>
      <c r="IS15" t="s">
        <v>1464</v>
      </c>
      <c r="IV15" t="s">
        <v>1464</v>
      </c>
      <c r="IY15" t="s">
        <v>1464</v>
      </c>
      <c r="JB15" t="s">
        <v>1464</v>
      </c>
      <c r="JE15" t="s">
        <v>1464</v>
      </c>
      <c r="JH15" t="s">
        <v>1464</v>
      </c>
      <c r="JK15" t="s">
        <v>1464</v>
      </c>
      <c r="JN15" t="s">
        <v>1464</v>
      </c>
      <c r="JQ15" t="s">
        <v>1464</v>
      </c>
      <c r="JT15" t="s">
        <v>1464</v>
      </c>
      <c r="JW15" t="s">
        <v>1464</v>
      </c>
      <c r="JZ15" t="s">
        <v>1464</v>
      </c>
      <c r="KC15" t="s">
        <v>1464</v>
      </c>
      <c r="KF15" t="s">
        <v>1464</v>
      </c>
      <c r="KJ15" t="s">
        <v>1464</v>
      </c>
      <c r="KK15" t="s">
        <v>1463</v>
      </c>
      <c r="KM15">
        <v>5</v>
      </c>
      <c r="KN15">
        <v>2.5</v>
      </c>
      <c r="KO15">
        <v>0</v>
      </c>
      <c r="KR15">
        <v>0</v>
      </c>
      <c r="KS15" t="s">
        <v>1463</v>
      </c>
      <c r="RO15">
        <v>7.5</v>
      </c>
      <c r="RP15">
        <v>2.5</v>
      </c>
      <c r="RQ15">
        <v>7.5</v>
      </c>
      <c r="RR15">
        <v>17.5</v>
      </c>
      <c r="RS15" t="s">
        <v>1463</v>
      </c>
      <c r="RZ15" t="s">
        <v>1463</v>
      </c>
      <c r="SK15">
        <v>2.5</v>
      </c>
      <c r="SL15">
        <v>7.5</v>
      </c>
      <c r="SM15">
        <v>1.3</v>
      </c>
      <c r="SN15">
        <v>5</v>
      </c>
      <c r="SO15">
        <v>2.5</v>
      </c>
      <c r="SP15">
        <v>8.8000000000000007</v>
      </c>
      <c r="SQ15" t="s">
        <v>1463</v>
      </c>
      <c r="SR15" t="s">
        <v>2784</v>
      </c>
      <c r="TI15">
        <v>5</v>
      </c>
      <c r="TJ15" t="s">
        <v>2785</v>
      </c>
      <c r="TM15" t="b">
        <v>1</v>
      </c>
      <c r="TO15" t="b">
        <v>1</v>
      </c>
      <c r="TX15">
        <v>5</v>
      </c>
      <c r="TY15">
        <v>2.5</v>
      </c>
      <c r="VI15">
        <v>0</v>
      </c>
      <c r="VJ15">
        <v>0</v>
      </c>
      <c r="VK15">
        <v>10</v>
      </c>
      <c r="VL15">
        <v>10</v>
      </c>
      <c r="VM15" t="s">
        <v>1463</v>
      </c>
      <c r="VO15" t="s">
        <v>1463</v>
      </c>
      <c r="VQ15" t="s">
        <v>1463</v>
      </c>
      <c r="VS15" t="s">
        <v>1463</v>
      </c>
      <c r="VV15" t="s">
        <v>1463</v>
      </c>
      <c r="VX15" t="s">
        <v>1463</v>
      </c>
      <c r="VZ15">
        <v>0</v>
      </c>
      <c r="WA15">
        <v>10</v>
      </c>
      <c r="XJ15">
        <v>10</v>
      </c>
      <c r="XK15">
        <v>3.8</v>
      </c>
      <c r="XL15">
        <v>6.3</v>
      </c>
      <c r="XM15">
        <v>20.100000000000001</v>
      </c>
      <c r="XN15" t="s">
        <v>1462</v>
      </c>
      <c r="XO15" t="s">
        <v>1462</v>
      </c>
      <c r="XR15" t="b">
        <v>1</v>
      </c>
      <c r="XS15" t="b">
        <v>1</v>
      </c>
      <c r="YC15" t="s">
        <v>1463</v>
      </c>
      <c r="YE15" t="s">
        <v>1462</v>
      </c>
      <c r="YF15" t="s">
        <v>2786</v>
      </c>
      <c r="YG15">
        <v>2.5</v>
      </c>
      <c r="YH15">
        <v>5</v>
      </c>
      <c r="YI15" t="s">
        <v>1462</v>
      </c>
      <c r="YK15" t="b">
        <v>1</v>
      </c>
      <c r="YN15" t="b">
        <v>1</v>
      </c>
      <c r="YO15" t="b">
        <v>1</v>
      </c>
      <c r="YP15" t="b">
        <v>1</v>
      </c>
      <c r="YU15">
        <v>5</v>
      </c>
      <c r="YV15">
        <v>7.5</v>
      </c>
      <c r="ZX15">
        <v>0</v>
      </c>
      <c r="ZY15">
        <v>0</v>
      </c>
      <c r="ZZ15">
        <v>5</v>
      </c>
      <c r="AAA15">
        <v>5</v>
      </c>
      <c r="AAB15" t="s">
        <v>1463</v>
      </c>
      <c r="AAS15" t="s">
        <v>2684</v>
      </c>
      <c r="AAT15">
        <v>0</v>
      </c>
      <c r="AAU15">
        <v>5</v>
      </c>
      <c r="ADN15">
        <v>6</v>
      </c>
      <c r="ADO15">
        <v>7.5</v>
      </c>
      <c r="ADP15">
        <v>2.5</v>
      </c>
      <c r="ADQ15">
        <v>16</v>
      </c>
      <c r="ADR15" t="s">
        <v>1759</v>
      </c>
      <c r="ADS15">
        <v>0.5</v>
      </c>
      <c r="ADT15">
        <v>30</v>
      </c>
      <c r="ADU15" t="s">
        <v>2560</v>
      </c>
      <c r="ADV15">
        <v>0.3</v>
      </c>
      <c r="ADW15">
        <v>20</v>
      </c>
      <c r="AEG15">
        <v>7.5</v>
      </c>
      <c r="AEH15">
        <v>2.5</v>
      </c>
      <c r="AEI15">
        <v>0</v>
      </c>
      <c r="AEJ15">
        <v>0</v>
      </c>
      <c r="AEK15">
        <v>7.5</v>
      </c>
      <c r="AEL15">
        <v>7.5</v>
      </c>
      <c r="AEN15" t="b">
        <v>1</v>
      </c>
      <c r="AFB15" t="s">
        <v>2624</v>
      </c>
      <c r="AFC15">
        <v>0</v>
      </c>
      <c r="AFD15">
        <v>7.5</v>
      </c>
      <c r="AFE15">
        <v>0</v>
      </c>
      <c r="AFF15">
        <v>7.8</v>
      </c>
      <c r="AFG15">
        <v>5</v>
      </c>
      <c r="AFH15">
        <v>12.8</v>
      </c>
      <c r="AFI15" t="s">
        <v>1463</v>
      </c>
      <c r="AFK15" t="s">
        <v>1463</v>
      </c>
      <c r="AFM15" t="s">
        <v>1463</v>
      </c>
      <c r="AFO15" t="s">
        <v>1463</v>
      </c>
      <c r="AFQ15" t="s">
        <v>1463</v>
      </c>
      <c r="AFT15" t="s">
        <v>1463</v>
      </c>
      <c r="AFV15">
        <v>3</v>
      </c>
      <c r="AFW15">
        <v>3</v>
      </c>
      <c r="AFX15">
        <v>7.7777777777777697</v>
      </c>
      <c r="AFY15">
        <v>5</v>
      </c>
      <c r="AFZ15">
        <v>2.5</v>
      </c>
      <c r="AGA15">
        <v>7.5</v>
      </c>
      <c r="AGB15">
        <v>5</v>
      </c>
      <c r="AGC15">
        <v>15</v>
      </c>
      <c r="AGD15">
        <v>2</v>
      </c>
      <c r="AGG15">
        <v>1</v>
      </c>
      <c r="AGJ15">
        <v>2</v>
      </c>
      <c r="AGM15" t="s">
        <v>2614</v>
      </c>
      <c r="AGQ15">
        <v>7.5</v>
      </c>
      <c r="AGR15">
        <v>5</v>
      </c>
      <c r="AGS15">
        <v>3</v>
      </c>
      <c r="AGT15">
        <v>7.5</v>
      </c>
      <c r="AGU15">
        <v>7.5</v>
      </c>
      <c r="AGV15">
        <v>18</v>
      </c>
      <c r="AGW15">
        <v>1</v>
      </c>
      <c r="AGZ15" t="b">
        <v>1</v>
      </c>
      <c r="AHD15">
        <v>3</v>
      </c>
      <c r="AHE15">
        <v>3</v>
      </c>
      <c r="AHF15">
        <v>3</v>
      </c>
      <c r="AKM15">
        <v>7.5</v>
      </c>
      <c r="AKN15">
        <v>7.5</v>
      </c>
      <c r="AKO15">
        <v>10</v>
      </c>
      <c r="AKP15">
        <v>2.5</v>
      </c>
      <c r="AKQ15">
        <v>5</v>
      </c>
      <c r="AKR15">
        <v>17.5</v>
      </c>
      <c r="AKS15" t="s">
        <v>1462</v>
      </c>
      <c r="AKT15" t="s">
        <v>1463</v>
      </c>
      <c r="AKV15" t="s">
        <v>1462</v>
      </c>
      <c r="AKX15" t="s">
        <v>1462</v>
      </c>
      <c r="AKZ15" t="s">
        <v>1463</v>
      </c>
      <c r="ALB15" t="s">
        <v>1463</v>
      </c>
      <c r="ALD15" t="s">
        <v>1463</v>
      </c>
      <c r="ALF15" t="s">
        <v>1462</v>
      </c>
      <c r="ALH15" t="s">
        <v>1463</v>
      </c>
      <c r="ALJ15" t="s">
        <v>1463</v>
      </c>
      <c r="ALL15" t="s">
        <v>1463</v>
      </c>
      <c r="ALN15" t="s">
        <v>1463</v>
      </c>
      <c r="ALP15" t="s">
        <v>1463</v>
      </c>
      <c r="ALR15" t="s">
        <v>1463</v>
      </c>
      <c r="ALT15" t="s">
        <v>1463</v>
      </c>
      <c r="AME15" t="b">
        <v>1</v>
      </c>
      <c r="AMO15" t="b">
        <v>1</v>
      </c>
      <c r="ANA15">
        <v>2.5</v>
      </c>
      <c r="ANB15">
        <v>5</v>
      </c>
      <c r="ANC15">
        <v>10</v>
      </c>
      <c r="AND15">
        <v>0</v>
      </c>
      <c r="ANE15">
        <v>5</v>
      </c>
      <c r="ANF15">
        <v>15</v>
      </c>
      <c r="ANG15" t="s">
        <v>1462</v>
      </c>
      <c r="ANH15" t="s">
        <v>1541</v>
      </c>
      <c r="ANI15" t="s">
        <v>1462</v>
      </c>
      <c r="ANJ15" t="s">
        <v>2616</v>
      </c>
      <c r="ANK15">
        <v>0</v>
      </c>
      <c r="ANL15">
        <v>5</v>
      </c>
      <c r="ANM15">
        <v>5</v>
      </c>
      <c r="ANN15">
        <v>0</v>
      </c>
      <c r="ANO15">
        <v>7.5</v>
      </c>
      <c r="ANP15">
        <v>12.5</v>
      </c>
      <c r="ANQ15" t="s">
        <v>2565</v>
      </c>
      <c r="ANR15" t="s">
        <v>1462</v>
      </c>
      <c r="ANT15">
        <v>0</v>
      </c>
      <c r="ANU15">
        <v>7.5</v>
      </c>
      <c r="AQR15">
        <v>2.5</v>
      </c>
      <c r="AQS15">
        <v>1.3</v>
      </c>
      <c r="AQT15">
        <v>7.5</v>
      </c>
      <c r="AQU15">
        <v>11.3</v>
      </c>
      <c r="AQV15" t="s">
        <v>1463</v>
      </c>
      <c r="ARE15" t="b">
        <v>1</v>
      </c>
      <c r="ARF15" t="s">
        <v>2633</v>
      </c>
      <c r="ARG15">
        <v>0</v>
      </c>
      <c r="ARH15">
        <v>10</v>
      </c>
      <c r="ARI15" t="s">
        <v>1463</v>
      </c>
      <c r="ARQ15" t="s">
        <v>1462</v>
      </c>
      <c r="ARS15" t="s">
        <v>2787</v>
      </c>
      <c r="ART15" t="s">
        <v>2616</v>
      </c>
      <c r="ARV15" t="b">
        <v>1</v>
      </c>
      <c r="ASD15">
        <v>2.5</v>
      </c>
      <c r="ASE15">
        <v>5</v>
      </c>
      <c r="ASF15">
        <v>1</v>
      </c>
      <c r="ASG15">
        <v>2.5</v>
      </c>
      <c r="ASH15">
        <v>7.5</v>
      </c>
      <c r="ASI15">
        <v>11</v>
      </c>
      <c r="ASJ15">
        <v>60</v>
      </c>
      <c r="ASL15" t="b">
        <v>1</v>
      </c>
      <c r="ASM15" t="b">
        <v>1</v>
      </c>
      <c r="ASS15">
        <v>0</v>
      </c>
      <c r="AST15" t="s">
        <v>1463</v>
      </c>
      <c r="ATD15">
        <v>2.5</v>
      </c>
      <c r="ATE15">
        <v>7.5</v>
      </c>
      <c r="ATF15">
        <v>0</v>
      </c>
      <c r="ATG15">
        <v>0</v>
      </c>
      <c r="ATH15">
        <v>10</v>
      </c>
      <c r="ATI15">
        <v>10</v>
      </c>
      <c r="ATJ15" t="s">
        <v>1463</v>
      </c>
      <c r="AVZ15">
        <v>0</v>
      </c>
      <c r="AWA15">
        <v>10</v>
      </c>
      <c r="AWB15">
        <v>0</v>
      </c>
      <c r="AWC15">
        <v>10</v>
      </c>
      <c r="AWD15">
        <v>1</v>
      </c>
      <c r="AWE15">
        <v>2.5</v>
      </c>
      <c r="AWF15">
        <v>2.5</v>
      </c>
      <c r="AWG15">
        <v>6</v>
      </c>
      <c r="AWH15" t="s">
        <v>1462</v>
      </c>
      <c r="AWI15" t="s">
        <v>2708</v>
      </c>
      <c r="AWJ15" t="s">
        <v>1463</v>
      </c>
      <c r="AWL15" t="s">
        <v>1463</v>
      </c>
      <c r="AWN15" t="s">
        <v>1463</v>
      </c>
      <c r="AWP15" t="s">
        <v>1463</v>
      </c>
      <c r="AWR15" t="s">
        <v>1463</v>
      </c>
      <c r="AWT15" t="s">
        <v>1463</v>
      </c>
      <c r="AWV15" t="s">
        <v>1462</v>
      </c>
      <c r="AWW15" t="s">
        <v>2708</v>
      </c>
      <c r="AWX15" t="s">
        <v>1463</v>
      </c>
      <c r="AWZ15" t="s">
        <v>1463</v>
      </c>
      <c r="AXB15" t="s">
        <v>1463</v>
      </c>
      <c r="AXD15" t="s">
        <v>1463</v>
      </c>
      <c r="AXF15">
        <v>0</v>
      </c>
      <c r="AXG15">
        <v>0</v>
      </c>
      <c r="AXI15">
        <v>2.5</v>
      </c>
      <c r="AXJ15">
        <v>2.5</v>
      </c>
      <c r="AXK15">
        <v>4</v>
      </c>
      <c r="AXN15">
        <v>4</v>
      </c>
      <c r="AXO15">
        <v>1</v>
      </c>
      <c r="AXP15">
        <v>1</v>
      </c>
      <c r="AXQ15">
        <v>1</v>
      </c>
      <c r="AXR15">
        <v>1</v>
      </c>
      <c r="AXS15">
        <v>1</v>
      </c>
      <c r="AXT15">
        <v>1</v>
      </c>
      <c r="AXU15">
        <v>1</v>
      </c>
      <c r="AXV15">
        <v>1</v>
      </c>
      <c r="AXW15">
        <v>0</v>
      </c>
      <c r="AYA15">
        <v>10</v>
      </c>
      <c r="AYD15">
        <v>10</v>
      </c>
      <c r="AYE15" t="s">
        <v>1463</v>
      </c>
      <c r="AYF15" t="s">
        <v>1463</v>
      </c>
      <c r="AYG15">
        <v>10</v>
      </c>
      <c r="AYJ15">
        <v>10</v>
      </c>
      <c r="AYK15">
        <v>2.5</v>
      </c>
      <c r="AYL15">
        <v>2.5</v>
      </c>
      <c r="AYM15">
        <v>15</v>
      </c>
      <c r="AZC15">
        <v>6</v>
      </c>
      <c r="AZD15" t="s">
        <v>2788</v>
      </c>
      <c r="AZE15" t="s">
        <v>2789</v>
      </c>
      <c r="AZF15">
        <v>7</v>
      </c>
      <c r="AZG15" t="s">
        <v>2790</v>
      </c>
      <c r="AZH15" t="s">
        <v>2791</v>
      </c>
      <c r="AZM15" t="s">
        <v>1463</v>
      </c>
      <c r="AZO15" t="s">
        <v>1462</v>
      </c>
      <c r="AZP15" t="s">
        <v>2792</v>
      </c>
      <c r="AZR15">
        <v>2.5</v>
      </c>
      <c r="AZS15">
        <v>2.5</v>
      </c>
      <c r="BCH15">
        <v>10</v>
      </c>
      <c r="BCI15">
        <v>5</v>
      </c>
      <c r="BCJ15">
        <v>2.5</v>
      </c>
      <c r="BCK15">
        <v>17.5</v>
      </c>
      <c r="BCL15">
        <v>1</v>
      </c>
      <c r="BCN15" t="s">
        <v>2555</v>
      </c>
      <c r="BCP15">
        <v>2</v>
      </c>
      <c r="BCR15">
        <v>4</v>
      </c>
      <c r="BCT15">
        <v>3</v>
      </c>
      <c r="BCY15">
        <v>5</v>
      </c>
      <c r="BCZ15">
        <v>2.5</v>
      </c>
      <c r="BEH15">
        <v>9.1999999999999993</v>
      </c>
      <c r="BEI15">
        <v>7.5</v>
      </c>
      <c r="BEJ15">
        <v>2.5</v>
      </c>
      <c r="BEK15">
        <v>19.2</v>
      </c>
      <c r="BEL15" t="s">
        <v>2552</v>
      </c>
      <c r="BEN15" t="s">
        <v>2567</v>
      </c>
      <c r="BEP15" t="s">
        <v>2552</v>
      </c>
      <c r="BER15" t="s">
        <v>2567</v>
      </c>
      <c r="BET15" t="s">
        <v>2567</v>
      </c>
      <c r="BEV15" t="s">
        <v>2567</v>
      </c>
      <c r="BEX15">
        <v>7.5</v>
      </c>
      <c r="BEY15">
        <v>2.5</v>
      </c>
      <c r="BIT15">
        <v>0</v>
      </c>
      <c r="BIU15">
        <v>2.5</v>
      </c>
      <c r="BIV15">
        <v>0</v>
      </c>
      <c r="BIW15">
        <v>2.5</v>
      </c>
      <c r="BIX15">
        <v>1</v>
      </c>
      <c r="BIY15" t="s">
        <v>2548</v>
      </c>
      <c r="BIZ15" t="s">
        <v>1468</v>
      </c>
      <c r="BJA15" t="s">
        <v>1468</v>
      </c>
      <c r="BJB15">
        <v>2.5</v>
      </c>
      <c r="BJC15">
        <v>0</v>
      </c>
    </row>
    <row r="16" spans="1:1646" ht="15" x14ac:dyDescent="0.25">
      <c r="A16" t="s">
        <v>2603</v>
      </c>
      <c r="B16" t="s">
        <v>2793</v>
      </c>
      <c r="C16" t="s">
        <v>2794</v>
      </c>
      <c r="D16" t="s">
        <v>1460</v>
      </c>
      <c r="F16" t="s">
        <v>2606</v>
      </c>
      <c r="G16" t="s">
        <v>2607</v>
      </c>
      <c r="H16" t="s">
        <v>2608</v>
      </c>
      <c r="I16" t="s">
        <v>2732</v>
      </c>
      <c r="J16">
        <v>2.5598387100000002</v>
      </c>
      <c r="K16">
        <v>34.689047629999997</v>
      </c>
      <c r="L16" s="116">
        <v>42460</v>
      </c>
      <c r="M16" t="s">
        <v>1471</v>
      </c>
      <c r="N16">
        <v>72</v>
      </c>
      <c r="O16" t="s">
        <v>1472</v>
      </c>
      <c r="Q16">
        <v>6.7</v>
      </c>
      <c r="R16">
        <v>7.5</v>
      </c>
      <c r="S16">
        <v>2.5</v>
      </c>
      <c r="T16">
        <v>16.7</v>
      </c>
      <c r="U16">
        <v>2</v>
      </c>
      <c r="W16">
        <v>1</v>
      </c>
      <c r="X16">
        <v>1</v>
      </c>
      <c r="Y16">
        <v>1</v>
      </c>
      <c r="AE16" t="b">
        <v>1</v>
      </c>
      <c r="AG16">
        <v>2</v>
      </c>
      <c r="AI16">
        <v>1</v>
      </c>
      <c r="AK16">
        <v>1</v>
      </c>
      <c r="AS16">
        <v>2</v>
      </c>
      <c r="AU16">
        <v>1</v>
      </c>
      <c r="BS16" t="s">
        <v>1462</v>
      </c>
      <c r="BT16" t="s">
        <v>1462</v>
      </c>
      <c r="BW16">
        <v>7.5</v>
      </c>
      <c r="BX16">
        <v>2.5</v>
      </c>
      <c r="BY16">
        <v>3.5</v>
      </c>
      <c r="BZ16">
        <v>2.5</v>
      </c>
      <c r="CA16">
        <v>2.5</v>
      </c>
      <c r="CB16">
        <v>8.5</v>
      </c>
      <c r="CC16" t="s">
        <v>1462</v>
      </c>
      <c r="CD16" t="b">
        <v>1</v>
      </c>
      <c r="CE16" t="b">
        <v>1</v>
      </c>
      <c r="CF16">
        <v>45</v>
      </c>
      <c r="CH16" t="s">
        <v>1463</v>
      </c>
      <c r="CM16" t="s">
        <v>1463</v>
      </c>
      <c r="CR16" t="s">
        <v>1463</v>
      </c>
      <c r="CW16" t="s">
        <v>1463</v>
      </c>
      <c r="DB16" t="s">
        <v>1463</v>
      </c>
      <c r="DG16" t="s">
        <v>1463</v>
      </c>
      <c r="DM16" t="s">
        <v>1463</v>
      </c>
      <c r="DU16" t="b">
        <v>1</v>
      </c>
      <c r="DY16" t="b">
        <v>1</v>
      </c>
      <c r="EF16" t="b">
        <v>1</v>
      </c>
      <c r="EG16" t="s">
        <v>2795</v>
      </c>
      <c r="EI16">
        <v>2.5</v>
      </c>
      <c r="EJ16">
        <v>2.5</v>
      </c>
      <c r="EN16">
        <v>0</v>
      </c>
      <c r="EO16" t="s">
        <v>1463</v>
      </c>
      <c r="FL16">
        <v>2.2999999999999998</v>
      </c>
      <c r="FM16">
        <v>2.5</v>
      </c>
      <c r="FN16">
        <v>2.5</v>
      </c>
      <c r="FO16">
        <v>7.3</v>
      </c>
      <c r="FP16" t="s">
        <v>1462</v>
      </c>
      <c r="FT16" t="b">
        <v>1</v>
      </c>
      <c r="FV16" t="s">
        <v>1465</v>
      </c>
      <c r="HD16" t="b">
        <v>1</v>
      </c>
      <c r="HF16" t="s">
        <v>1465</v>
      </c>
      <c r="IN16" t="b">
        <v>1</v>
      </c>
      <c r="IP16" t="s">
        <v>1464</v>
      </c>
      <c r="KK16" t="s">
        <v>1463</v>
      </c>
      <c r="KM16">
        <v>2.5</v>
      </c>
      <c r="KN16">
        <v>2.5</v>
      </c>
      <c r="KO16">
        <v>0</v>
      </c>
      <c r="KR16">
        <v>0</v>
      </c>
      <c r="KS16" t="s">
        <v>1463</v>
      </c>
      <c r="RO16">
        <v>7.5</v>
      </c>
      <c r="RP16">
        <v>2.5</v>
      </c>
      <c r="RQ16">
        <v>5</v>
      </c>
      <c r="RR16">
        <v>15</v>
      </c>
      <c r="RS16" t="s">
        <v>1463</v>
      </c>
      <c r="RZ16" t="s">
        <v>1463</v>
      </c>
      <c r="SK16">
        <v>2.5</v>
      </c>
      <c r="SL16">
        <v>5</v>
      </c>
      <c r="SM16">
        <v>1.3</v>
      </c>
      <c r="SN16">
        <v>5</v>
      </c>
      <c r="SO16">
        <v>2.5</v>
      </c>
      <c r="SP16">
        <v>8.8000000000000007</v>
      </c>
      <c r="SQ16" t="s">
        <v>1463</v>
      </c>
      <c r="SR16" t="s">
        <v>2755</v>
      </c>
      <c r="TI16">
        <v>5</v>
      </c>
      <c r="TJ16" t="s">
        <v>2796</v>
      </c>
      <c r="TO16" t="b">
        <v>1</v>
      </c>
      <c r="TX16">
        <v>5</v>
      </c>
      <c r="TY16">
        <v>2.5</v>
      </c>
      <c r="VI16">
        <v>0</v>
      </c>
      <c r="VJ16">
        <v>0</v>
      </c>
      <c r="VK16">
        <v>10</v>
      </c>
      <c r="VL16">
        <v>10</v>
      </c>
      <c r="VM16" t="s">
        <v>1463</v>
      </c>
      <c r="VO16" t="s">
        <v>1463</v>
      </c>
      <c r="VQ16" t="s">
        <v>1463</v>
      </c>
      <c r="VS16" t="s">
        <v>1463</v>
      </c>
      <c r="VV16" t="s">
        <v>1463</v>
      </c>
      <c r="VX16" t="s">
        <v>1463</v>
      </c>
      <c r="VZ16">
        <v>0</v>
      </c>
      <c r="WA16">
        <v>10</v>
      </c>
      <c r="XJ16">
        <v>10</v>
      </c>
      <c r="XK16">
        <v>5</v>
      </c>
      <c r="XL16">
        <v>6.3</v>
      </c>
      <c r="XM16">
        <v>21.3</v>
      </c>
      <c r="XN16" t="s">
        <v>1462</v>
      </c>
      <c r="XO16" t="s">
        <v>1462</v>
      </c>
      <c r="XR16" t="b">
        <v>1</v>
      </c>
      <c r="XS16" t="b">
        <v>1</v>
      </c>
      <c r="XT16" t="b">
        <v>1</v>
      </c>
      <c r="YC16" t="s">
        <v>1463</v>
      </c>
      <c r="YD16" t="s">
        <v>2624</v>
      </c>
      <c r="YE16" t="s">
        <v>1462</v>
      </c>
      <c r="YF16" t="s">
        <v>2797</v>
      </c>
      <c r="YG16">
        <v>5</v>
      </c>
      <c r="YH16">
        <v>5</v>
      </c>
      <c r="YI16" t="s">
        <v>1462</v>
      </c>
      <c r="YK16" t="b">
        <v>1</v>
      </c>
      <c r="YN16" t="b">
        <v>1</v>
      </c>
      <c r="YO16" t="b">
        <v>1</v>
      </c>
      <c r="YP16" t="b">
        <v>1</v>
      </c>
      <c r="YU16">
        <v>5</v>
      </c>
      <c r="YV16">
        <v>7.5</v>
      </c>
      <c r="ZX16">
        <v>10</v>
      </c>
      <c r="ZY16">
        <v>2.5</v>
      </c>
      <c r="ZZ16">
        <v>2.5</v>
      </c>
      <c r="AAA16">
        <v>15</v>
      </c>
      <c r="AAB16" t="s">
        <v>1462</v>
      </c>
      <c r="AAL16" t="b">
        <v>1</v>
      </c>
      <c r="AAM16" t="b">
        <v>1</v>
      </c>
      <c r="AAO16" t="b">
        <v>1</v>
      </c>
      <c r="AAS16" t="s">
        <v>2798</v>
      </c>
      <c r="AAT16">
        <v>2.5</v>
      </c>
      <c r="AAU16">
        <v>2.5</v>
      </c>
      <c r="ADN16">
        <v>6</v>
      </c>
      <c r="ADO16">
        <v>7.5</v>
      </c>
      <c r="ADP16">
        <v>5</v>
      </c>
      <c r="ADQ16">
        <v>18.5</v>
      </c>
      <c r="ADR16" t="s">
        <v>1759</v>
      </c>
      <c r="ADS16">
        <v>0.5</v>
      </c>
      <c r="ADT16">
        <v>30</v>
      </c>
      <c r="ADU16" t="s">
        <v>2560</v>
      </c>
      <c r="ADV16">
        <v>0.3</v>
      </c>
      <c r="ADW16">
        <v>20</v>
      </c>
      <c r="AEG16">
        <v>7.5</v>
      </c>
      <c r="AEH16">
        <v>5</v>
      </c>
      <c r="AEI16">
        <v>2</v>
      </c>
      <c r="AEJ16">
        <v>2.5</v>
      </c>
      <c r="AEK16">
        <v>5</v>
      </c>
      <c r="AEL16">
        <v>9.5</v>
      </c>
      <c r="AER16" t="b">
        <v>1</v>
      </c>
      <c r="AFC16">
        <v>2.5</v>
      </c>
      <c r="AFD16">
        <v>5</v>
      </c>
      <c r="AFE16">
        <v>0</v>
      </c>
      <c r="AFF16">
        <v>6.7</v>
      </c>
      <c r="AFG16">
        <v>5</v>
      </c>
      <c r="AFH16">
        <v>11.7</v>
      </c>
      <c r="AFI16" t="s">
        <v>1463</v>
      </c>
      <c r="AFK16" t="s">
        <v>1463</v>
      </c>
      <c r="AFM16" t="s">
        <v>1463</v>
      </c>
      <c r="AFO16" t="s">
        <v>1463</v>
      </c>
      <c r="AFQ16" t="s">
        <v>1463</v>
      </c>
      <c r="AFT16" t="s">
        <v>1463</v>
      </c>
      <c r="AFV16">
        <v>2</v>
      </c>
      <c r="AFW16">
        <v>3</v>
      </c>
      <c r="AFX16">
        <v>6.6666666666666599</v>
      </c>
      <c r="AFY16">
        <v>5</v>
      </c>
      <c r="AFZ16">
        <v>1</v>
      </c>
      <c r="AGA16">
        <v>5</v>
      </c>
      <c r="AGB16">
        <v>7.5</v>
      </c>
      <c r="AGC16">
        <v>13.5</v>
      </c>
      <c r="AGD16">
        <v>1</v>
      </c>
      <c r="AGG16">
        <v>1</v>
      </c>
      <c r="AGJ16">
        <v>1</v>
      </c>
      <c r="AGM16" t="s">
        <v>2614</v>
      </c>
      <c r="AGQ16">
        <v>5</v>
      </c>
      <c r="AGR16">
        <v>7.5</v>
      </c>
      <c r="AGS16">
        <v>4.5</v>
      </c>
      <c r="AGT16">
        <v>7.5</v>
      </c>
      <c r="AGU16">
        <v>7.5</v>
      </c>
      <c r="AGV16">
        <v>19.5</v>
      </c>
      <c r="AGW16">
        <v>1</v>
      </c>
      <c r="AGZ16" t="b">
        <v>1</v>
      </c>
      <c r="AHD16">
        <v>3</v>
      </c>
      <c r="AHE16">
        <v>3</v>
      </c>
      <c r="AHF16">
        <v>3</v>
      </c>
      <c r="AKM16">
        <v>7.5</v>
      </c>
      <c r="AKN16">
        <v>7.5</v>
      </c>
      <c r="AKO16">
        <v>10</v>
      </c>
      <c r="AKP16">
        <v>2.5</v>
      </c>
      <c r="AKQ16">
        <v>5</v>
      </c>
      <c r="AKR16">
        <v>17.5</v>
      </c>
      <c r="AKS16" t="s">
        <v>1462</v>
      </c>
      <c r="AKT16" t="s">
        <v>1463</v>
      </c>
      <c r="AKV16" t="s">
        <v>1462</v>
      </c>
      <c r="AKX16" t="s">
        <v>1462</v>
      </c>
      <c r="AKZ16" t="s">
        <v>1463</v>
      </c>
      <c r="ALB16" t="s">
        <v>1463</v>
      </c>
      <c r="ALD16" t="s">
        <v>1463</v>
      </c>
      <c r="ALF16" t="s">
        <v>1462</v>
      </c>
      <c r="ALH16" t="s">
        <v>1463</v>
      </c>
      <c r="ALJ16" t="s">
        <v>1463</v>
      </c>
      <c r="ALL16" t="s">
        <v>1463</v>
      </c>
      <c r="ALN16" t="s">
        <v>1463</v>
      </c>
      <c r="ALR16" t="s">
        <v>1463</v>
      </c>
      <c r="ALT16" t="s">
        <v>1463</v>
      </c>
      <c r="AMF16" t="b">
        <v>1</v>
      </c>
      <c r="ANA16">
        <v>2.5</v>
      </c>
      <c r="ANB16">
        <v>5</v>
      </c>
      <c r="ANC16">
        <v>10</v>
      </c>
      <c r="AND16">
        <v>0</v>
      </c>
      <c r="ANE16">
        <v>5</v>
      </c>
      <c r="ANF16">
        <v>15</v>
      </c>
      <c r="ANG16" t="s">
        <v>1462</v>
      </c>
      <c r="ANH16" t="s">
        <v>1541</v>
      </c>
      <c r="ANI16" t="s">
        <v>1462</v>
      </c>
      <c r="ANJ16" t="s">
        <v>2616</v>
      </c>
      <c r="ANK16">
        <v>0</v>
      </c>
      <c r="ANL16">
        <v>5</v>
      </c>
      <c r="ANM16">
        <v>6</v>
      </c>
      <c r="ANN16">
        <v>0</v>
      </c>
      <c r="ANO16">
        <v>5</v>
      </c>
      <c r="ANP16">
        <v>11</v>
      </c>
      <c r="ANQ16" t="s">
        <v>2599</v>
      </c>
      <c r="ANR16" t="s">
        <v>1462</v>
      </c>
      <c r="ANT16">
        <v>0</v>
      </c>
      <c r="ANU16">
        <v>5</v>
      </c>
      <c r="AQR16">
        <v>2.5</v>
      </c>
      <c r="AQS16">
        <v>0</v>
      </c>
      <c r="AQT16">
        <v>10</v>
      </c>
      <c r="AQU16">
        <v>12.5</v>
      </c>
      <c r="AQV16" t="s">
        <v>1463</v>
      </c>
      <c r="ARD16" t="b">
        <v>1</v>
      </c>
      <c r="ARG16">
        <v>0</v>
      </c>
      <c r="ARH16">
        <v>10</v>
      </c>
      <c r="ARI16" t="s">
        <v>1463</v>
      </c>
      <c r="ARQ16" t="s">
        <v>1463</v>
      </c>
      <c r="ASD16">
        <v>0</v>
      </c>
      <c r="ASE16">
        <v>10</v>
      </c>
      <c r="ASF16">
        <v>2</v>
      </c>
      <c r="ASG16">
        <v>5</v>
      </c>
      <c r="ASH16">
        <v>7.5</v>
      </c>
      <c r="ASI16">
        <v>14.5</v>
      </c>
      <c r="ASJ16">
        <v>50</v>
      </c>
      <c r="ASM16" t="b">
        <v>1</v>
      </c>
      <c r="ASS16">
        <v>0</v>
      </c>
      <c r="AST16" t="s">
        <v>1463</v>
      </c>
      <c r="ATD16">
        <v>5</v>
      </c>
      <c r="ATE16">
        <v>7.5</v>
      </c>
      <c r="ATF16">
        <v>0</v>
      </c>
      <c r="ATG16">
        <v>0</v>
      </c>
      <c r="ATH16">
        <v>7.5</v>
      </c>
      <c r="ATI16">
        <v>7.5</v>
      </c>
      <c r="ATJ16" t="s">
        <v>1463</v>
      </c>
      <c r="AVZ16">
        <v>0</v>
      </c>
      <c r="AWA16">
        <v>5</v>
      </c>
      <c r="AWB16">
        <v>0</v>
      </c>
      <c r="AWC16">
        <v>10</v>
      </c>
      <c r="AWD16">
        <v>1</v>
      </c>
      <c r="AWE16">
        <v>2.5</v>
      </c>
      <c r="AWF16">
        <v>2.5</v>
      </c>
      <c r="AWG16">
        <v>6</v>
      </c>
      <c r="AWH16" t="s">
        <v>1462</v>
      </c>
      <c r="AWI16" t="s">
        <v>2708</v>
      </c>
      <c r="AWJ16" t="s">
        <v>1463</v>
      </c>
      <c r="AWL16" t="s">
        <v>1463</v>
      </c>
      <c r="AWN16" t="s">
        <v>1463</v>
      </c>
      <c r="AWP16" t="s">
        <v>1463</v>
      </c>
      <c r="AWR16" t="s">
        <v>1463</v>
      </c>
      <c r="AWT16" t="s">
        <v>1463</v>
      </c>
      <c r="AWV16" t="s">
        <v>1462</v>
      </c>
      <c r="AWW16" t="s">
        <v>2708</v>
      </c>
      <c r="AWX16" t="s">
        <v>1463</v>
      </c>
      <c r="AWZ16" t="s">
        <v>1463</v>
      </c>
      <c r="AXB16" t="s">
        <v>1463</v>
      </c>
      <c r="AXD16" t="s">
        <v>1463</v>
      </c>
      <c r="AXF16">
        <v>0</v>
      </c>
      <c r="AXG16">
        <v>0</v>
      </c>
      <c r="AXI16">
        <v>2.5</v>
      </c>
      <c r="AXJ16">
        <v>2.5</v>
      </c>
      <c r="AXK16">
        <v>2</v>
      </c>
      <c r="AXN16">
        <v>2</v>
      </c>
      <c r="AXO16">
        <v>1</v>
      </c>
      <c r="AXP16">
        <v>1</v>
      </c>
      <c r="AXQ16">
        <v>1</v>
      </c>
      <c r="AXR16">
        <v>1</v>
      </c>
      <c r="AXS16">
        <v>1</v>
      </c>
      <c r="AXT16">
        <v>1</v>
      </c>
      <c r="AXU16">
        <v>1</v>
      </c>
      <c r="AXV16">
        <v>3</v>
      </c>
      <c r="AXW16">
        <v>0</v>
      </c>
      <c r="AYA16">
        <v>10</v>
      </c>
      <c r="AYD16">
        <v>10</v>
      </c>
      <c r="AYE16" t="s">
        <v>1463</v>
      </c>
      <c r="AYF16" t="s">
        <v>1463</v>
      </c>
      <c r="AYG16">
        <v>10</v>
      </c>
      <c r="AYJ16">
        <v>0</v>
      </c>
      <c r="AYK16">
        <v>2.5</v>
      </c>
      <c r="AYL16">
        <v>0</v>
      </c>
      <c r="AYM16">
        <v>2.5</v>
      </c>
      <c r="AYW16">
        <v>5</v>
      </c>
      <c r="AYX16" t="s">
        <v>2799</v>
      </c>
      <c r="AYY16" t="s">
        <v>2800</v>
      </c>
      <c r="AZC16">
        <v>10</v>
      </c>
      <c r="AZD16" t="s">
        <v>2801</v>
      </c>
      <c r="AZE16" t="s">
        <v>1469</v>
      </c>
      <c r="AZF16">
        <v>5</v>
      </c>
      <c r="AZG16" t="s">
        <v>2802</v>
      </c>
      <c r="AZH16" t="s">
        <v>2803</v>
      </c>
      <c r="AZM16" t="s">
        <v>1462</v>
      </c>
      <c r="AZN16" t="s">
        <v>2804</v>
      </c>
      <c r="AZO16" t="s">
        <v>1463</v>
      </c>
      <c r="AZQ16" t="s">
        <v>2624</v>
      </c>
      <c r="AZR16">
        <v>2.5</v>
      </c>
      <c r="AZS16">
        <v>0</v>
      </c>
      <c r="BCH16">
        <v>10</v>
      </c>
      <c r="BCI16">
        <v>5</v>
      </c>
      <c r="BCJ16">
        <v>2.5</v>
      </c>
      <c r="BCK16">
        <v>17.5</v>
      </c>
      <c r="BCL16">
        <v>1</v>
      </c>
      <c r="BCN16" t="s">
        <v>2555</v>
      </c>
      <c r="BCP16">
        <v>2</v>
      </c>
      <c r="BCR16">
        <v>4</v>
      </c>
      <c r="BCT16">
        <v>3</v>
      </c>
      <c r="BCY16">
        <v>5</v>
      </c>
      <c r="BCZ16">
        <v>2.5</v>
      </c>
      <c r="BEH16">
        <v>3</v>
      </c>
      <c r="BEI16">
        <v>7.5</v>
      </c>
      <c r="BEJ16">
        <v>2.5</v>
      </c>
      <c r="BEK16">
        <v>13</v>
      </c>
      <c r="BEL16" t="s">
        <v>2552</v>
      </c>
      <c r="BEN16" t="s">
        <v>2552</v>
      </c>
      <c r="BEP16" t="s">
        <v>2552</v>
      </c>
      <c r="BER16" t="s">
        <v>2552</v>
      </c>
      <c r="BET16" t="s">
        <v>2556</v>
      </c>
      <c r="BEV16" t="s">
        <v>2552</v>
      </c>
      <c r="BEX16">
        <v>7.5</v>
      </c>
      <c r="BEY16">
        <v>2.5</v>
      </c>
      <c r="BGQ16" t="s">
        <v>1467</v>
      </c>
      <c r="BGR16">
        <v>2.5</v>
      </c>
      <c r="BGS16">
        <v>5</v>
      </c>
      <c r="BGT16">
        <v>7.5</v>
      </c>
      <c r="BGU16" t="s">
        <v>1463</v>
      </c>
      <c r="BHK16">
        <v>2.5</v>
      </c>
      <c r="BHL16">
        <v>5</v>
      </c>
      <c r="BIT16">
        <v>5</v>
      </c>
      <c r="BIU16">
        <v>2.5</v>
      </c>
      <c r="BIV16">
        <v>2.5</v>
      </c>
      <c r="BIW16">
        <v>10</v>
      </c>
      <c r="BIX16">
        <v>2</v>
      </c>
      <c r="BIY16" t="s">
        <v>2594</v>
      </c>
      <c r="BIZ16" t="s">
        <v>2548</v>
      </c>
      <c r="BJA16" t="s">
        <v>1468</v>
      </c>
      <c r="BJB16">
        <v>2.5</v>
      </c>
      <c r="BJC16">
        <v>2.5</v>
      </c>
    </row>
    <row r="17" spans="1:1022 1026:1615" ht="15" x14ac:dyDescent="0.25">
      <c r="A17" t="s">
        <v>2603</v>
      </c>
      <c r="B17" t="s">
        <v>2805</v>
      </c>
      <c r="C17" t="s">
        <v>2806</v>
      </c>
      <c r="D17" t="s">
        <v>1460</v>
      </c>
      <c r="F17" t="s">
        <v>2606</v>
      </c>
      <c r="G17" t="s">
        <v>2607</v>
      </c>
      <c r="H17" t="s">
        <v>2608</v>
      </c>
      <c r="I17" t="s">
        <v>2732</v>
      </c>
      <c r="J17">
        <v>2.5599185699999998</v>
      </c>
      <c r="K17">
        <v>34.688957260000002</v>
      </c>
      <c r="L17" s="116">
        <v>42460</v>
      </c>
      <c r="M17" t="s">
        <v>1471</v>
      </c>
      <c r="N17">
        <v>63</v>
      </c>
      <c r="O17" t="s">
        <v>1472</v>
      </c>
      <c r="Q17">
        <v>6.7</v>
      </c>
      <c r="R17">
        <v>7.5</v>
      </c>
      <c r="S17">
        <v>2.5</v>
      </c>
      <c r="T17">
        <v>16.7</v>
      </c>
      <c r="U17">
        <v>2</v>
      </c>
      <c r="W17">
        <v>1</v>
      </c>
      <c r="X17">
        <v>1</v>
      </c>
      <c r="Y17">
        <v>1</v>
      </c>
      <c r="AE17" t="b">
        <v>1</v>
      </c>
      <c r="AG17">
        <v>2</v>
      </c>
      <c r="AI17">
        <v>1</v>
      </c>
      <c r="AK17">
        <v>1</v>
      </c>
      <c r="AU17">
        <v>1</v>
      </c>
      <c r="AW17">
        <v>1</v>
      </c>
      <c r="BS17" t="s">
        <v>1462</v>
      </c>
      <c r="BT17" t="s">
        <v>1462</v>
      </c>
      <c r="BW17">
        <v>7.5</v>
      </c>
      <c r="BX17">
        <v>2.5</v>
      </c>
      <c r="BY17">
        <v>8.5</v>
      </c>
      <c r="BZ17">
        <v>5</v>
      </c>
      <c r="CA17">
        <v>2.5</v>
      </c>
      <c r="CB17">
        <v>16</v>
      </c>
      <c r="CC17" t="s">
        <v>1462</v>
      </c>
      <c r="CD17" t="b">
        <v>1</v>
      </c>
      <c r="CE17" t="b">
        <v>1</v>
      </c>
      <c r="CF17">
        <v>40</v>
      </c>
      <c r="CH17" t="s">
        <v>1463</v>
      </c>
      <c r="CM17" t="s">
        <v>1463</v>
      </c>
      <c r="CR17" t="s">
        <v>1463</v>
      </c>
      <c r="CW17" t="s">
        <v>1462</v>
      </c>
      <c r="CX17" t="b">
        <v>1</v>
      </c>
      <c r="CZ17">
        <v>2</v>
      </c>
      <c r="DB17" t="s">
        <v>1463</v>
      </c>
      <c r="DG17" t="s">
        <v>1462</v>
      </c>
      <c r="DH17" t="b">
        <v>1</v>
      </c>
      <c r="DJ17">
        <v>20</v>
      </c>
      <c r="DM17" t="s">
        <v>1463</v>
      </c>
      <c r="DS17" t="b">
        <v>1</v>
      </c>
      <c r="DU17" t="b">
        <v>1</v>
      </c>
      <c r="DY17" t="b">
        <v>1</v>
      </c>
      <c r="EF17" t="b">
        <v>1</v>
      </c>
      <c r="EG17" t="s">
        <v>2639</v>
      </c>
      <c r="EI17">
        <v>5</v>
      </c>
      <c r="EJ17">
        <v>2.5</v>
      </c>
      <c r="EN17">
        <v>0</v>
      </c>
      <c r="EO17" t="s">
        <v>1463</v>
      </c>
      <c r="FL17">
        <v>2.2999999999999998</v>
      </c>
      <c r="FM17">
        <v>5</v>
      </c>
      <c r="FN17">
        <v>2.5</v>
      </c>
      <c r="FO17">
        <v>9.8000000000000007</v>
      </c>
      <c r="FP17" t="s">
        <v>1462</v>
      </c>
      <c r="FT17" t="b">
        <v>1</v>
      </c>
      <c r="FV17" t="s">
        <v>1465</v>
      </c>
      <c r="HD17" t="b">
        <v>1</v>
      </c>
      <c r="HF17" t="s">
        <v>1465</v>
      </c>
      <c r="IN17" t="b">
        <v>1</v>
      </c>
      <c r="IP17" t="s">
        <v>1464</v>
      </c>
      <c r="KK17" t="s">
        <v>1463</v>
      </c>
      <c r="KM17">
        <v>5</v>
      </c>
      <c r="KN17">
        <v>2.5</v>
      </c>
      <c r="KO17">
        <v>0</v>
      </c>
      <c r="KR17">
        <v>0</v>
      </c>
      <c r="KS17" t="s">
        <v>1463</v>
      </c>
      <c r="RO17">
        <v>7.5</v>
      </c>
      <c r="RP17">
        <v>2.5</v>
      </c>
      <c r="RQ17">
        <v>7.5</v>
      </c>
      <c r="RR17">
        <v>17.5</v>
      </c>
      <c r="RS17" t="s">
        <v>1463</v>
      </c>
      <c r="RZ17" t="s">
        <v>1463</v>
      </c>
      <c r="SK17">
        <v>2.5</v>
      </c>
      <c r="SL17">
        <v>7.5</v>
      </c>
      <c r="SM17">
        <v>1.3</v>
      </c>
      <c r="SN17">
        <v>5</v>
      </c>
      <c r="SO17">
        <v>2.5</v>
      </c>
      <c r="SP17">
        <v>8.8000000000000007</v>
      </c>
      <c r="SQ17" t="s">
        <v>1463</v>
      </c>
      <c r="SR17" t="s">
        <v>2644</v>
      </c>
      <c r="TI17">
        <v>5</v>
      </c>
      <c r="TJ17" t="s">
        <v>2807</v>
      </c>
      <c r="TO17" t="b">
        <v>1</v>
      </c>
      <c r="TX17">
        <v>5</v>
      </c>
      <c r="TY17">
        <v>2.5</v>
      </c>
      <c r="VI17">
        <v>0</v>
      </c>
      <c r="VJ17">
        <v>0</v>
      </c>
      <c r="VK17">
        <v>10</v>
      </c>
      <c r="VL17">
        <v>10</v>
      </c>
      <c r="VM17" t="s">
        <v>1463</v>
      </c>
      <c r="VO17" t="s">
        <v>1463</v>
      </c>
      <c r="VQ17" t="s">
        <v>1463</v>
      </c>
      <c r="VS17" t="s">
        <v>1463</v>
      </c>
      <c r="VV17" t="s">
        <v>1463</v>
      </c>
      <c r="VX17" t="s">
        <v>1463</v>
      </c>
      <c r="VZ17">
        <v>0</v>
      </c>
      <c r="WA17">
        <v>10</v>
      </c>
      <c r="XJ17">
        <v>2.5</v>
      </c>
      <c r="XK17">
        <v>1.3</v>
      </c>
      <c r="XL17">
        <v>7.5</v>
      </c>
      <c r="XM17">
        <v>11.3</v>
      </c>
      <c r="XN17" t="s">
        <v>1462</v>
      </c>
      <c r="XO17" t="s">
        <v>1462</v>
      </c>
      <c r="XR17" t="b">
        <v>1</v>
      </c>
      <c r="XS17" t="b">
        <v>1</v>
      </c>
      <c r="XW17" t="b">
        <v>1</v>
      </c>
      <c r="XY17" t="b">
        <v>1</v>
      </c>
      <c r="YC17" t="s">
        <v>1463</v>
      </c>
      <c r="YE17" t="s">
        <v>1463</v>
      </c>
      <c r="YG17">
        <v>0</v>
      </c>
      <c r="YH17">
        <v>7.5</v>
      </c>
      <c r="YI17" t="s">
        <v>1463</v>
      </c>
      <c r="YU17">
        <v>2.5</v>
      </c>
      <c r="YV17">
        <v>7.5</v>
      </c>
      <c r="ZX17">
        <v>7</v>
      </c>
      <c r="ZY17">
        <v>2.5</v>
      </c>
      <c r="ZZ17">
        <v>2.5</v>
      </c>
      <c r="AAA17">
        <v>12</v>
      </c>
      <c r="AAB17" t="s">
        <v>1462</v>
      </c>
      <c r="AAL17" t="b">
        <v>1</v>
      </c>
      <c r="AAO17" t="b">
        <v>1</v>
      </c>
      <c r="AAS17" t="s">
        <v>2808</v>
      </c>
      <c r="AAT17">
        <v>2.5</v>
      </c>
      <c r="AAU17">
        <v>2.5</v>
      </c>
      <c r="ADN17">
        <v>6</v>
      </c>
      <c r="ADO17">
        <v>7.5</v>
      </c>
      <c r="ADP17">
        <v>2.5</v>
      </c>
      <c r="ADQ17">
        <v>16</v>
      </c>
      <c r="ADR17" t="s">
        <v>1759</v>
      </c>
      <c r="ADS17">
        <v>0.5</v>
      </c>
      <c r="ADT17">
        <v>20</v>
      </c>
      <c r="ADU17" t="s">
        <v>2560</v>
      </c>
      <c r="ADV17">
        <v>0.3</v>
      </c>
      <c r="ADW17">
        <v>10</v>
      </c>
      <c r="AEG17">
        <v>7.5</v>
      </c>
      <c r="AEH17">
        <v>2.5</v>
      </c>
      <c r="AEI17">
        <v>2</v>
      </c>
      <c r="AEJ17">
        <v>2.5</v>
      </c>
      <c r="AEK17">
        <v>5</v>
      </c>
      <c r="AEL17">
        <v>9.5</v>
      </c>
      <c r="AER17" t="b">
        <v>1</v>
      </c>
      <c r="AFC17">
        <v>2.5</v>
      </c>
      <c r="AFD17">
        <v>5</v>
      </c>
      <c r="AFE17">
        <v>0</v>
      </c>
      <c r="AFF17">
        <v>7.8</v>
      </c>
      <c r="AFG17">
        <v>5</v>
      </c>
      <c r="AFH17">
        <v>12.8</v>
      </c>
      <c r="AFI17" t="s">
        <v>1463</v>
      </c>
      <c r="AFK17" t="s">
        <v>1463</v>
      </c>
      <c r="AFM17" t="s">
        <v>1463</v>
      </c>
      <c r="AFO17" t="s">
        <v>1463</v>
      </c>
      <c r="AFQ17" t="s">
        <v>1463</v>
      </c>
      <c r="AFT17" t="s">
        <v>1463</v>
      </c>
      <c r="AFV17">
        <v>3</v>
      </c>
      <c r="AFW17">
        <v>3</v>
      </c>
      <c r="AFX17">
        <v>7.7777777777777697</v>
      </c>
      <c r="AFY17">
        <v>5</v>
      </c>
      <c r="AFZ17">
        <v>2.5</v>
      </c>
      <c r="AGA17">
        <v>7.5</v>
      </c>
      <c r="AGB17">
        <v>7.5</v>
      </c>
      <c r="AGC17">
        <v>17.5</v>
      </c>
      <c r="AGD17">
        <v>2</v>
      </c>
      <c r="AGG17">
        <v>1</v>
      </c>
      <c r="AGJ17">
        <v>2</v>
      </c>
      <c r="AGM17" t="s">
        <v>1534</v>
      </c>
      <c r="AGQ17">
        <v>7.5</v>
      </c>
      <c r="AGR17">
        <v>7.5</v>
      </c>
      <c r="AGS17">
        <v>3</v>
      </c>
      <c r="AGT17">
        <v>5</v>
      </c>
      <c r="AGU17">
        <v>7.5</v>
      </c>
      <c r="AGV17">
        <v>15.5</v>
      </c>
      <c r="AGW17">
        <v>1</v>
      </c>
      <c r="AGZ17" t="b">
        <v>1</v>
      </c>
      <c r="AHD17">
        <v>3</v>
      </c>
      <c r="AHE17">
        <v>3</v>
      </c>
      <c r="AHF17">
        <v>3</v>
      </c>
      <c r="AKM17">
        <v>5</v>
      </c>
      <c r="AKN17">
        <v>7.5</v>
      </c>
      <c r="AKO17">
        <v>10</v>
      </c>
      <c r="AKP17">
        <v>2.5</v>
      </c>
      <c r="AKQ17">
        <v>5</v>
      </c>
      <c r="AKR17">
        <v>17.5</v>
      </c>
      <c r="AKS17" t="s">
        <v>1462</v>
      </c>
      <c r="AKT17" t="s">
        <v>1463</v>
      </c>
      <c r="AKV17" t="s">
        <v>1462</v>
      </c>
      <c r="AKX17" t="s">
        <v>1462</v>
      </c>
      <c r="AKZ17" t="s">
        <v>1463</v>
      </c>
      <c r="ALB17" t="s">
        <v>1463</v>
      </c>
      <c r="ALD17" t="s">
        <v>1463</v>
      </c>
      <c r="ALF17" t="s">
        <v>1462</v>
      </c>
      <c r="ALH17" t="s">
        <v>1463</v>
      </c>
      <c r="ALJ17" t="s">
        <v>1463</v>
      </c>
      <c r="ALL17" t="s">
        <v>1463</v>
      </c>
      <c r="ALN17" t="s">
        <v>1463</v>
      </c>
      <c r="ALP17" t="s">
        <v>1463</v>
      </c>
      <c r="ALR17" t="s">
        <v>1463</v>
      </c>
      <c r="ALT17" t="s">
        <v>1463</v>
      </c>
      <c r="AMF17" t="b">
        <v>1</v>
      </c>
      <c r="AML17" t="b">
        <v>1</v>
      </c>
      <c r="ANA17">
        <v>2.5</v>
      </c>
      <c r="ANB17">
        <v>5</v>
      </c>
      <c r="ANC17">
        <v>10</v>
      </c>
      <c r="AND17">
        <v>0</v>
      </c>
      <c r="ANE17">
        <v>7.5</v>
      </c>
      <c r="ANF17">
        <v>17.5</v>
      </c>
      <c r="ANG17" t="s">
        <v>1462</v>
      </c>
      <c r="ANH17" t="s">
        <v>1541</v>
      </c>
      <c r="ANI17" t="s">
        <v>1462</v>
      </c>
      <c r="ANJ17" t="s">
        <v>2616</v>
      </c>
      <c r="ANK17">
        <v>0</v>
      </c>
      <c r="ANL17">
        <v>7.5</v>
      </c>
      <c r="ANM17">
        <v>6</v>
      </c>
      <c r="ANN17">
        <v>0</v>
      </c>
      <c r="ANO17">
        <v>10</v>
      </c>
      <c r="ANP17">
        <v>16</v>
      </c>
      <c r="ANQ17" t="s">
        <v>2599</v>
      </c>
      <c r="ANR17" t="s">
        <v>1462</v>
      </c>
      <c r="ANT17">
        <v>0</v>
      </c>
      <c r="ANU17">
        <v>10</v>
      </c>
      <c r="AQR17">
        <v>2.5</v>
      </c>
      <c r="AQS17">
        <v>0</v>
      </c>
      <c r="AQT17">
        <v>10</v>
      </c>
      <c r="AQU17">
        <v>12.5</v>
      </c>
      <c r="AQV17" t="s">
        <v>1463</v>
      </c>
      <c r="ARE17" t="b">
        <v>1</v>
      </c>
      <c r="ARF17" t="s">
        <v>2809</v>
      </c>
      <c r="ARG17">
        <v>0</v>
      </c>
      <c r="ARH17">
        <v>10</v>
      </c>
      <c r="ARI17" t="s">
        <v>1463</v>
      </c>
      <c r="ARQ17" t="s">
        <v>1463</v>
      </c>
      <c r="ASD17">
        <v>0</v>
      </c>
      <c r="ASE17">
        <v>10</v>
      </c>
      <c r="ASF17">
        <v>1</v>
      </c>
      <c r="ASG17">
        <v>5</v>
      </c>
      <c r="ASH17">
        <v>10</v>
      </c>
      <c r="ASI17">
        <v>16</v>
      </c>
      <c r="ASJ17">
        <v>70</v>
      </c>
      <c r="ASM17" t="b">
        <v>1</v>
      </c>
      <c r="ASS17">
        <v>0</v>
      </c>
      <c r="AST17" t="s">
        <v>1463</v>
      </c>
      <c r="ATD17">
        <v>5</v>
      </c>
      <c r="ATE17">
        <v>10</v>
      </c>
      <c r="ATF17">
        <v>0</v>
      </c>
      <c r="ATG17">
        <v>0</v>
      </c>
      <c r="ATH17">
        <v>7.5</v>
      </c>
      <c r="ATI17">
        <v>7.5</v>
      </c>
      <c r="ATJ17" t="s">
        <v>1463</v>
      </c>
      <c r="AVZ17">
        <v>0</v>
      </c>
      <c r="AWA17">
        <v>5</v>
      </c>
      <c r="AWB17">
        <v>0</v>
      </c>
      <c r="AWC17">
        <v>10</v>
      </c>
      <c r="AWD17">
        <v>1</v>
      </c>
      <c r="AWE17">
        <v>5</v>
      </c>
      <c r="AWF17">
        <v>2.5</v>
      </c>
      <c r="AWG17">
        <v>8.5</v>
      </c>
      <c r="AWH17" t="s">
        <v>1462</v>
      </c>
      <c r="AWI17" t="s">
        <v>2708</v>
      </c>
      <c r="AWJ17" t="s">
        <v>1463</v>
      </c>
      <c r="AWL17" t="s">
        <v>1463</v>
      </c>
      <c r="AWN17" t="s">
        <v>1463</v>
      </c>
      <c r="AWP17" t="s">
        <v>1463</v>
      </c>
      <c r="AWR17" t="s">
        <v>1463</v>
      </c>
      <c r="AWT17" t="s">
        <v>1463</v>
      </c>
      <c r="AWV17" t="s">
        <v>1462</v>
      </c>
      <c r="AWW17" t="s">
        <v>2708</v>
      </c>
      <c r="AWX17" t="s">
        <v>1463</v>
      </c>
      <c r="AWZ17" t="s">
        <v>1463</v>
      </c>
      <c r="AXB17" t="s">
        <v>1463</v>
      </c>
      <c r="AXD17" t="s">
        <v>1463</v>
      </c>
      <c r="AXF17">
        <v>0</v>
      </c>
      <c r="AXG17">
        <v>0</v>
      </c>
      <c r="AXI17">
        <v>5</v>
      </c>
      <c r="AXJ17">
        <v>2.5</v>
      </c>
      <c r="AXK17">
        <v>2</v>
      </c>
      <c r="AXN17">
        <v>2</v>
      </c>
      <c r="AXO17">
        <v>1</v>
      </c>
      <c r="AXP17">
        <v>1</v>
      </c>
      <c r="AXQ17">
        <v>1</v>
      </c>
      <c r="AXR17">
        <v>1</v>
      </c>
      <c r="AXS17">
        <v>1</v>
      </c>
      <c r="AXT17">
        <v>1</v>
      </c>
      <c r="AXU17">
        <v>1</v>
      </c>
      <c r="AXV17">
        <v>3</v>
      </c>
      <c r="AXW17">
        <v>0</v>
      </c>
      <c r="AYA17">
        <v>10</v>
      </c>
      <c r="AYD17">
        <v>10</v>
      </c>
      <c r="AYE17" t="s">
        <v>1463</v>
      </c>
      <c r="AYF17" t="s">
        <v>1463</v>
      </c>
      <c r="AYG17">
        <v>10</v>
      </c>
      <c r="AYJ17">
        <v>0</v>
      </c>
      <c r="AYK17">
        <v>2.5</v>
      </c>
      <c r="AYL17">
        <v>0</v>
      </c>
      <c r="AYM17">
        <v>2.5</v>
      </c>
      <c r="AZC17">
        <v>6</v>
      </c>
      <c r="AZD17" t="s">
        <v>2810</v>
      </c>
      <c r="AZE17" t="s">
        <v>2811</v>
      </c>
      <c r="AZF17">
        <v>4</v>
      </c>
      <c r="AZG17" t="s">
        <v>2812</v>
      </c>
      <c r="AZH17" t="s">
        <v>2622</v>
      </c>
      <c r="AZM17" t="s">
        <v>1463</v>
      </c>
      <c r="AZO17" t="s">
        <v>1463</v>
      </c>
      <c r="AZQ17" t="s">
        <v>2624</v>
      </c>
      <c r="AZR17">
        <v>2.5</v>
      </c>
      <c r="AZS17">
        <v>0</v>
      </c>
      <c r="BCH17">
        <v>10</v>
      </c>
      <c r="BCI17">
        <v>5</v>
      </c>
      <c r="BCJ17">
        <v>0</v>
      </c>
      <c r="BCK17">
        <v>15</v>
      </c>
      <c r="BCL17">
        <v>2</v>
      </c>
      <c r="BCN17" t="s">
        <v>2555</v>
      </c>
      <c r="BCP17">
        <v>1</v>
      </c>
      <c r="BCR17">
        <v>4</v>
      </c>
      <c r="BCT17">
        <v>3</v>
      </c>
      <c r="BCY17">
        <v>5</v>
      </c>
      <c r="BCZ17">
        <v>0</v>
      </c>
      <c r="BEH17">
        <v>3</v>
      </c>
      <c r="BEI17">
        <v>7.5</v>
      </c>
      <c r="BEJ17">
        <v>2.5</v>
      </c>
      <c r="BEK17">
        <v>13</v>
      </c>
      <c r="BEL17" t="s">
        <v>2552</v>
      </c>
      <c r="BEN17" t="s">
        <v>2552</v>
      </c>
      <c r="BEP17" t="s">
        <v>2552</v>
      </c>
      <c r="BER17" t="s">
        <v>2552</v>
      </c>
      <c r="BET17" t="s">
        <v>2556</v>
      </c>
      <c r="BEV17" t="s">
        <v>2552</v>
      </c>
      <c r="BEX17">
        <v>7.5</v>
      </c>
      <c r="BEY17">
        <v>2.5</v>
      </c>
      <c r="BGQ17" t="s">
        <v>1467</v>
      </c>
      <c r="BGR17">
        <v>2.5</v>
      </c>
      <c r="BGS17">
        <v>2.5</v>
      </c>
      <c r="BGT17">
        <v>5</v>
      </c>
      <c r="BGU17" t="s">
        <v>1463</v>
      </c>
      <c r="BHK17">
        <v>2.5</v>
      </c>
      <c r="BHL17">
        <v>2.5</v>
      </c>
      <c r="BIT17">
        <v>0</v>
      </c>
      <c r="BIU17">
        <v>2.5</v>
      </c>
      <c r="BIV17">
        <v>0</v>
      </c>
      <c r="BIW17">
        <v>2.5</v>
      </c>
      <c r="BIX17">
        <v>1</v>
      </c>
      <c r="BIY17" t="s">
        <v>2548</v>
      </c>
      <c r="BIZ17" t="s">
        <v>1468</v>
      </c>
      <c r="BJA17" t="s">
        <v>1468</v>
      </c>
      <c r="BJB17">
        <v>2.5</v>
      </c>
      <c r="BJC17">
        <v>0</v>
      </c>
    </row>
    <row r="18" spans="1:1022 1026:1615" ht="15" x14ac:dyDescent="0.25">
      <c r="A18" t="s">
        <v>2603</v>
      </c>
      <c r="B18" t="s">
        <v>2813</v>
      </c>
      <c r="C18" t="s">
        <v>2814</v>
      </c>
      <c r="D18" t="s">
        <v>2553</v>
      </c>
      <c r="E18" t="s">
        <v>2815</v>
      </c>
      <c r="F18" t="s">
        <v>2606</v>
      </c>
      <c r="G18" t="s">
        <v>2607</v>
      </c>
      <c r="H18" t="s">
        <v>2608</v>
      </c>
      <c r="I18" t="s">
        <v>2732</v>
      </c>
      <c r="J18">
        <v>2.55994119</v>
      </c>
      <c r="K18">
        <v>34.688960360000003</v>
      </c>
      <c r="L18" s="116">
        <v>42460</v>
      </c>
      <c r="M18" t="s">
        <v>1471</v>
      </c>
      <c r="N18">
        <v>62</v>
      </c>
      <c r="O18" t="s">
        <v>1472</v>
      </c>
      <c r="Q18">
        <v>8.3000000000000007</v>
      </c>
      <c r="R18">
        <v>7.5</v>
      </c>
      <c r="S18">
        <v>2.5</v>
      </c>
      <c r="T18">
        <v>18.3</v>
      </c>
      <c r="U18">
        <v>1</v>
      </c>
      <c r="V18">
        <v>1</v>
      </c>
      <c r="W18">
        <v>1</v>
      </c>
      <c r="X18">
        <v>1</v>
      </c>
      <c r="Y18">
        <v>1</v>
      </c>
      <c r="Z18">
        <v>1</v>
      </c>
      <c r="AF18" t="b">
        <v>1</v>
      </c>
      <c r="AG18">
        <v>1</v>
      </c>
      <c r="AH18">
        <v>1</v>
      </c>
      <c r="AI18">
        <v>1</v>
      </c>
      <c r="AJ18">
        <v>1</v>
      </c>
      <c r="AK18">
        <v>1</v>
      </c>
      <c r="AL18">
        <v>1</v>
      </c>
      <c r="AM18">
        <v>1</v>
      </c>
      <c r="AO18">
        <v>1</v>
      </c>
      <c r="AR18">
        <v>1</v>
      </c>
      <c r="AS18">
        <v>1</v>
      </c>
      <c r="AT18">
        <v>1</v>
      </c>
      <c r="AU18">
        <v>1</v>
      </c>
      <c r="AV18">
        <v>1</v>
      </c>
      <c r="BE18">
        <v>1</v>
      </c>
      <c r="BK18">
        <v>1</v>
      </c>
      <c r="BS18" t="s">
        <v>1462</v>
      </c>
      <c r="BT18" t="s">
        <v>1462</v>
      </c>
      <c r="BW18">
        <v>7.5</v>
      </c>
      <c r="BX18">
        <v>2.5</v>
      </c>
      <c r="BY18">
        <v>10</v>
      </c>
      <c r="BZ18">
        <v>5</v>
      </c>
      <c r="CA18">
        <v>5</v>
      </c>
      <c r="CB18">
        <v>20</v>
      </c>
      <c r="CC18" t="s">
        <v>1462</v>
      </c>
      <c r="CD18" t="b">
        <v>1</v>
      </c>
      <c r="CE18" t="b">
        <v>1</v>
      </c>
      <c r="CF18">
        <v>40</v>
      </c>
      <c r="CH18" t="s">
        <v>1462</v>
      </c>
      <c r="CI18" t="b">
        <v>1</v>
      </c>
      <c r="CK18">
        <v>45</v>
      </c>
      <c r="CM18" t="s">
        <v>1462</v>
      </c>
      <c r="CN18" t="b">
        <v>1</v>
      </c>
      <c r="CP18">
        <v>10</v>
      </c>
      <c r="CR18" t="s">
        <v>1463</v>
      </c>
      <c r="CW18" t="s">
        <v>1462</v>
      </c>
      <c r="CZ18">
        <v>2</v>
      </c>
      <c r="DB18" t="s">
        <v>1463</v>
      </c>
      <c r="DG18" t="s">
        <v>1463</v>
      </c>
      <c r="DS18" t="b">
        <v>1</v>
      </c>
      <c r="DU18" t="b">
        <v>1</v>
      </c>
      <c r="DY18" t="b">
        <v>1</v>
      </c>
      <c r="EF18" t="b">
        <v>1</v>
      </c>
      <c r="EG18" t="s">
        <v>2639</v>
      </c>
      <c r="EI18">
        <v>5</v>
      </c>
      <c r="EJ18">
        <v>5</v>
      </c>
      <c r="EN18">
        <v>0</v>
      </c>
      <c r="EO18" t="s">
        <v>1463</v>
      </c>
      <c r="FL18">
        <v>3.3</v>
      </c>
      <c r="FM18">
        <v>5</v>
      </c>
      <c r="FN18">
        <v>2.5</v>
      </c>
      <c r="FO18">
        <v>10.8</v>
      </c>
      <c r="FP18" t="s">
        <v>1462</v>
      </c>
      <c r="FT18" t="b">
        <v>1</v>
      </c>
      <c r="FV18" t="s">
        <v>1465</v>
      </c>
      <c r="GO18" t="b">
        <v>1</v>
      </c>
      <c r="GQ18" t="s">
        <v>1465</v>
      </c>
      <c r="HD18" t="b">
        <v>1</v>
      </c>
      <c r="HF18" t="s">
        <v>1465</v>
      </c>
      <c r="IN18" t="b">
        <v>1</v>
      </c>
      <c r="IP18" t="s">
        <v>1464</v>
      </c>
      <c r="JC18" t="b">
        <v>1</v>
      </c>
      <c r="JE18" t="s">
        <v>1464</v>
      </c>
      <c r="KK18" t="s">
        <v>1463</v>
      </c>
      <c r="KM18">
        <v>5</v>
      </c>
      <c r="KN18">
        <v>2.5</v>
      </c>
      <c r="KO18">
        <v>0</v>
      </c>
      <c r="KR18">
        <v>0</v>
      </c>
      <c r="KS18" t="s">
        <v>1463</v>
      </c>
      <c r="RO18">
        <v>5</v>
      </c>
      <c r="RP18">
        <v>7.5</v>
      </c>
      <c r="RQ18">
        <v>2.5</v>
      </c>
      <c r="RR18">
        <v>15</v>
      </c>
      <c r="RS18" t="s">
        <v>1462</v>
      </c>
      <c r="RT18" t="s">
        <v>2816</v>
      </c>
      <c r="RU18">
        <v>25</v>
      </c>
      <c r="RV18" t="s">
        <v>2817</v>
      </c>
      <c r="RW18" t="s">
        <v>1463</v>
      </c>
      <c r="RZ18" t="s">
        <v>1462</v>
      </c>
      <c r="SA18" t="s">
        <v>2627</v>
      </c>
      <c r="SK18">
        <v>7.5</v>
      </c>
      <c r="SL18">
        <v>2.5</v>
      </c>
      <c r="SM18">
        <v>1.3</v>
      </c>
      <c r="SN18">
        <v>5</v>
      </c>
      <c r="SO18">
        <v>2.5</v>
      </c>
      <c r="SP18">
        <v>8.8000000000000007</v>
      </c>
      <c r="SQ18" t="s">
        <v>1463</v>
      </c>
      <c r="SR18" t="s">
        <v>2818</v>
      </c>
      <c r="TI18">
        <v>5</v>
      </c>
      <c r="TJ18" t="s">
        <v>2819</v>
      </c>
      <c r="TM18" t="b">
        <v>1</v>
      </c>
      <c r="TO18" t="b">
        <v>1</v>
      </c>
      <c r="TP18" t="b">
        <v>1</v>
      </c>
      <c r="TX18">
        <v>5</v>
      </c>
      <c r="TY18">
        <v>2.5</v>
      </c>
      <c r="VI18">
        <v>5</v>
      </c>
      <c r="VJ18">
        <v>0</v>
      </c>
      <c r="VK18">
        <v>10</v>
      </c>
      <c r="VL18">
        <v>15</v>
      </c>
      <c r="VM18" t="s">
        <v>1463</v>
      </c>
      <c r="VO18" t="s">
        <v>1463</v>
      </c>
      <c r="VQ18" t="s">
        <v>1463</v>
      </c>
      <c r="VS18" t="s">
        <v>1463</v>
      </c>
      <c r="VV18" t="s">
        <v>1463</v>
      </c>
      <c r="VX18" t="s">
        <v>1462</v>
      </c>
      <c r="VY18" t="s">
        <v>2659</v>
      </c>
      <c r="VZ18">
        <v>0</v>
      </c>
      <c r="WA18">
        <v>10</v>
      </c>
      <c r="XJ18">
        <v>10</v>
      </c>
      <c r="XK18">
        <v>5</v>
      </c>
      <c r="XL18">
        <v>3.8</v>
      </c>
      <c r="XM18">
        <v>18.8</v>
      </c>
      <c r="XN18" t="s">
        <v>1462</v>
      </c>
      <c r="XO18" t="s">
        <v>1462</v>
      </c>
      <c r="XR18" t="b">
        <v>1</v>
      </c>
      <c r="XS18" t="b">
        <v>1</v>
      </c>
      <c r="YC18" t="s">
        <v>1463</v>
      </c>
      <c r="YE18" t="s">
        <v>1462</v>
      </c>
      <c r="YG18">
        <v>5</v>
      </c>
      <c r="YH18">
        <v>5</v>
      </c>
      <c r="YI18" t="s">
        <v>1462</v>
      </c>
      <c r="YK18" t="b">
        <v>1</v>
      </c>
      <c r="YN18" t="b">
        <v>1</v>
      </c>
      <c r="YO18" t="b">
        <v>1</v>
      </c>
      <c r="YU18">
        <v>5</v>
      </c>
      <c r="YV18">
        <v>2.5</v>
      </c>
      <c r="ZX18">
        <v>10</v>
      </c>
      <c r="ZY18">
        <v>2.5</v>
      </c>
      <c r="ZZ18">
        <v>2.5</v>
      </c>
      <c r="AAA18">
        <v>15</v>
      </c>
      <c r="AAB18" t="s">
        <v>1462</v>
      </c>
      <c r="AAL18" t="b">
        <v>1</v>
      </c>
      <c r="AAO18" t="b">
        <v>1</v>
      </c>
      <c r="AAP18" t="b">
        <v>1</v>
      </c>
      <c r="AAQ18" t="s">
        <v>2820</v>
      </c>
      <c r="AAS18" t="s">
        <v>2773</v>
      </c>
      <c r="AAT18">
        <v>2.5</v>
      </c>
      <c r="AAU18">
        <v>2.5</v>
      </c>
      <c r="ADN18">
        <v>6</v>
      </c>
      <c r="ADO18">
        <v>5</v>
      </c>
      <c r="ADP18">
        <v>2.5</v>
      </c>
      <c r="ADQ18">
        <v>13.5</v>
      </c>
      <c r="ADR18" t="s">
        <v>1759</v>
      </c>
      <c r="ADS18">
        <v>0.5</v>
      </c>
      <c r="ADT18">
        <v>30</v>
      </c>
      <c r="ADU18" t="s">
        <v>2560</v>
      </c>
      <c r="ADV18">
        <v>0.1</v>
      </c>
      <c r="ADW18">
        <v>20</v>
      </c>
      <c r="AEG18">
        <v>5</v>
      </c>
      <c r="AEH18">
        <v>2.5</v>
      </c>
      <c r="AEI18">
        <v>2</v>
      </c>
      <c r="AEJ18">
        <v>5</v>
      </c>
      <c r="AEK18">
        <v>2.5</v>
      </c>
      <c r="AEL18">
        <v>9.5</v>
      </c>
      <c r="AER18" t="b">
        <v>1</v>
      </c>
      <c r="AFC18">
        <v>5</v>
      </c>
      <c r="AFD18">
        <v>2.5</v>
      </c>
      <c r="AFE18">
        <v>0</v>
      </c>
      <c r="AFF18">
        <v>8.6</v>
      </c>
      <c r="AFG18">
        <v>2.5</v>
      </c>
      <c r="AFH18">
        <v>11.1</v>
      </c>
      <c r="AFI18" t="s">
        <v>1463</v>
      </c>
      <c r="AFK18" t="s">
        <v>1463</v>
      </c>
      <c r="AFM18" t="s">
        <v>1463</v>
      </c>
      <c r="AFO18" t="s">
        <v>1463</v>
      </c>
      <c r="AFQ18" t="s">
        <v>1463</v>
      </c>
      <c r="AFV18">
        <v>3</v>
      </c>
      <c r="AFW18">
        <v>4</v>
      </c>
      <c r="AFX18">
        <v>8.6111111111111107</v>
      </c>
      <c r="AFY18">
        <v>2.5</v>
      </c>
      <c r="AFZ18">
        <v>2.5</v>
      </c>
      <c r="AGA18">
        <v>7.5</v>
      </c>
      <c r="AGB18">
        <v>2.5</v>
      </c>
      <c r="AGC18">
        <v>12.5</v>
      </c>
      <c r="AGD18">
        <v>3</v>
      </c>
      <c r="AGG18">
        <v>2</v>
      </c>
      <c r="AGJ18">
        <v>3</v>
      </c>
      <c r="AGM18" t="s">
        <v>2614</v>
      </c>
      <c r="AGQ18">
        <v>7.5</v>
      </c>
      <c r="AGR18">
        <v>2.5</v>
      </c>
      <c r="AGS18">
        <v>3</v>
      </c>
      <c r="AGT18">
        <v>5</v>
      </c>
      <c r="AGU18">
        <v>5</v>
      </c>
      <c r="AGV18">
        <v>13</v>
      </c>
      <c r="AGW18">
        <v>1</v>
      </c>
      <c r="AGZ18" t="b">
        <v>1</v>
      </c>
      <c r="AHD18">
        <v>3</v>
      </c>
      <c r="AHE18">
        <v>3</v>
      </c>
      <c r="AHF18">
        <v>3</v>
      </c>
      <c r="AKM18">
        <v>5</v>
      </c>
      <c r="AKN18">
        <v>5</v>
      </c>
      <c r="AKO18">
        <v>10</v>
      </c>
      <c r="AKP18">
        <v>2.5</v>
      </c>
      <c r="AKQ18">
        <v>5</v>
      </c>
      <c r="AKR18">
        <v>17.5</v>
      </c>
      <c r="AKS18" t="s">
        <v>1462</v>
      </c>
      <c r="AKT18" t="s">
        <v>1463</v>
      </c>
      <c r="AKV18" t="s">
        <v>1462</v>
      </c>
      <c r="AKX18" t="s">
        <v>1462</v>
      </c>
      <c r="AKZ18" t="s">
        <v>1463</v>
      </c>
      <c r="ALB18" t="s">
        <v>1463</v>
      </c>
      <c r="ALD18" t="s">
        <v>1463</v>
      </c>
      <c r="ALF18" t="s">
        <v>1462</v>
      </c>
      <c r="ALH18" t="s">
        <v>1463</v>
      </c>
      <c r="ALJ18" t="s">
        <v>1463</v>
      </c>
      <c r="ALL18" t="s">
        <v>1463</v>
      </c>
      <c r="ALN18" t="s">
        <v>1462</v>
      </c>
      <c r="ALP18" t="s">
        <v>1463</v>
      </c>
      <c r="ALR18" t="s">
        <v>1463</v>
      </c>
      <c r="ALT18" t="s">
        <v>1463</v>
      </c>
      <c r="AMF18" t="b">
        <v>1</v>
      </c>
      <c r="AMO18" t="b">
        <v>1</v>
      </c>
      <c r="ANA18">
        <v>2.5</v>
      </c>
      <c r="ANB18">
        <v>5</v>
      </c>
      <c r="ANC18">
        <v>10</v>
      </c>
      <c r="AND18">
        <v>0</v>
      </c>
      <c r="ANE18">
        <v>5</v>
      </c>
      <c r="ANF18">
        <v>15</v>
      </c>
      <c r="ANG18" t="s">
        <v>1462</v>
      </c>
      <c r="ANH18" t="s">
        <v>1541</v>
      </c>
      <c r="ANI18" t="s">
        <v>1462</v>
      </c>
      <c r="ANJ18" t="s">
        <v>2616</v>
      </c>
      <c r="ANK18">
        <v>0</v>
      </c>
      <c r="ANL18">
        <v>5</v>
      </c>
      <c r="ANM18">
        <v>6</v>
      </c>
      <c r="ANN18">
        <v>0</v>
      </c>
      <c r="ANO18">
        <v>7.5</v>
      </c>
      <c r="ANP18">
        <v>13.5</v>
      </c>
      <c r="ANQ18" t="s">
        <v>2599</v>
      </c>
      <c r="ANR18" t="s">
        <v>1462</v>
      </c>
      <c r="ANT18">
        <v>0</v>
      </c>
      <c r="ANU18">
        <v>7.5</v>
      </c>
      <c r="AQR18">
        <v>5</v>
      </c>
      <c r="AQS18">
        <v>1.3</v>
      </c>
      <c r="AQT18">
        <v>7.5</v>
      </c>
      <c r="AQU18">
        <v>13.8</v>
      </c>
      <c r="AQV18" t="s">
        <v>1463</v>
      </c>
      <c r="ARE18" t="b">
        <v>1</v>
      </c>
      <c r="ARF18" t="s">
        <v>2633</v>
      </c>
      <c r="ARG18">
        <v>0</v>
      </c>
      <c r="ARH18">
        <v>10</v>
      </c>
      <c r="ARI18" t="s">
        <v>1462</v>
      </c>
      <c r="ARJ18" t="s">
        <v>1463</v>
      </c>
      <c r="ARK18" t="s">
        <v>2821</v>
      </c>
      <c r="ARM18" t="s">
        <v>1462</v>
      </c>
      <c r="ARO18" t="b">
        <v>1</v>
      </c>
      <c r="ARQ18" t="s">
        <v>1462</v>
      </c>
      <c r="ARS18" t="s">
        <v>2822</v>
      </c>
      <c r="ART18" t="s">
        <v>2616</v>
      </c>
      <c r="ARV18" t="b">
        <v>1</v>
      </c>
      <c r="ASD18">
        <v>2.5</v>
      </c>
      <c r="ASE18">
        <v>5</v>
      </c>
      <c r="ASF18">
        <v>1</v>
      </c>
      <c r="ASG18">
        <v>5</v>
      </c>
      <c r="ASH18">
        <v>7.5</v>
      </c>
      <c r="ASI18">
        <v>13.5</v>
      </c>
      <c r="ASJ18">
        <v>60</v>
      </c>
      <c r="ASL18" t="b">
        <v>1</v>
      </c>
      <c r="ASM18" t="b">
        <v>1</v>
      </c>
      <c r="ASS18">
        <v>0</v>
      </c>
      <c r="AST18" t="s">
        <v>1463</v>
      </c>
      <c r="ATD18">
        <v>5</v>
      </c>
      <c r="ATE18">
        <v>7.5</v>
      </c>
      <c r="ATF18">
        <v>0</v>
      </c>
      <c r="ATG18">
        <v>0</v>
      </c>
      <c r="ATH18">
        <v>7.5</v>
      </c>
      <c r="ATI18">
        <v>7.5</v>
      </c>
      <c r="ATJ18" t="s">
        <v>1463</v>
      </c>
      <c r="AVZ18">
        <v>0</v>
      </c>
      <c r="AWA18">
        <v>5</v>
      </c>
      <c r="AWB18">
        <v>0</v>
      </c>
      <c r="AWC18">
        <v>10</v>
      </c>
      <c r="AWD18">
        <v>1</v>
      </c>
      <c r="AWE18">
        <v>5</v>
      </c>
      <c r="AWF18">
        <v>2.5</v>
      </c>
      <c r="AWG18">
        <v>8.5</v>
      </c>
      <c r="AWH18" t="s">
        <v>1462</v>
      </c>
      <c r="AWI18" t="s">
        <v>2708</v>
      </c>
      <c r="AWJ18" t="s">
        <v>1463</v>
      </c>
      <c r="AWL18" t="s">
        <v>1463</v>
      </c>
      <c r="AWN18" t="s">
        <v>1463</v>
      </c>
      <c r="AWP18" t="s">
        <v>1463</v>
      </c>
      <c r="AWR18" t="s">
        <v>1463</v>
      </c>
      <c r="AWT18" t="s">
        <v>1463</v>
      </c>
      <c r="AWV18" t="s">
        <v>1462</v>
      </c>
      <c r="AWW18" t="s">
        <v>2708</v>
      </c>
      <c r="AWX18" t="s">
        <v>1463</v>
      </c>
      <c r="AWZ18" t="s">
        <v>1463</v>
      </c>
      <c r="AXB18" t="s">
        <v>1463</v>
      </c>
      <c r="AXD18" t="s">
        <v>1463</v>
      </c>
      <c r="AXF18">
        <v>0</v>
      </c>
      <c r="AXG18">
        <v>0</v>
      </c>
      <c r="AXI18">
        <v>5</v>
      </c>
      <c r="AXJ18">
        <v>2.5</v>
      </c>
      <c r="AXK18">
        <v>0</v>
      </c>
      <c r="AXN18">
        <v>0</v>
      </c>
      <c r="AXO18">
        <v>1</v>
      </c>
      <c r="AXP18">
        <v>1</v>
      </c>
      <c r="AXQ18">
        <v>1</v>
      </c>
      <c r="AXR18">
        <v>1</v>
      </c>
      <c r="AXS18">
        <v>1</v>
      </c>
      <c r="AXT18">
        <v>1</v>
      </c>
      <c r="AXU18">
        <v>1</v>
      </c>
      <c r="AXV18">
        <v>3</v>
      </c>
      <c r="AXW18">
        <v>1</v>
      </c>
      <c r="AXX18">
        <v>3</v>
      </c>
      <c r="AYA18">
        <v>10</v>
      </c>
      <c r="AYD18">
        <v>10</v>
      </c>
      <c r="AYE18" t="s">
        <v>1463</v>
      </c>
      <c r="AYF18" t="s">
        <v>1463</v>
      </c>
      <c r="AYG18">
        <v>10</v>
      </c>
      <c r="AYJ18">
        <v>10</v>
      </c>
      <c r="AYK18">
        <v>5</v>
      </c>
      <c r="AYL18">
        <v>0</v>
      </c>
      <c r="AYM18">
        <v>15</v>
      </c>
      <c r="AYN18">
        <v>2</v>
      </c>
      <c r="AYO18" t="s">
        <v>2823</v>
      </c>
      <c r="AYP18" t="s">
        <v>2824</v>
      </c>
      <c r="AZC18">
        <v>7</v>
      </c>
      <c r="AZD18" t="s">
        <v>2788</v>
      </c>
      <c r="AZE18" t="s">
        <v>2825</v>
      </c>
      <c r="AZF18">
        <v>5</v>
      </c>
      <c r="AZG18" t="s">
        <v>2826</v>
      </c>
      <c r="AZH18" t="s">
        <v>2622</v>
      </c>
      <c r="AZM18" t="s">
        <v>1463</v>
      </c>
      <c r="AZO18" t="s">
        <v>1462</v>
      </c>
      <c r="AZP18" t="s">
        <v>2827</v>
      </c>
      <c r="AZR18">
        <v>5</v>
      </c>
      <c r="AZS18">
        <v>0</v>
      </c>
      <c r="BCH18">
        <v>10</v>
      </c>
      <c r="BCI18">
        <v>5</v>
      </c>
      <c r="BCJ18">
        <v>5</v>
      </c>
      <c r="BCK18">
        <v>20</v>
      </c>
      <c r="BCL18">
        <v>1</v>
      </c>
      <c r="BCN18" t="s">
        <v>2555</v>
      </c>
      <c r="BCP18">
        <v>2</v>
      </c>
      <c r="BCR18">
        <v>4</v>
      </c>
      <c r="BCT18">
        <v>3</v>
      </c>
      <c r="BCY18">
        <v>5</v>
      </c>
      <c r="BCZ18">
        <v>5</v>
      </c>
      <c r="BEH18">
        <v>7.5</v>
      </c>
      <c r="BEI18">
        <v>5</v>
      </c>
      <c r="BEJ18">
        <v>2.5</v>
      </c>
      <c r="BEK18">
        <v>15</v>
      </c>
      <c r="BEL18" t="s">
        <v>2567</v>
      </c>
      <c r="BEN18" t="s">
        <v>2567</v>
      </c>
      <c r="BEP18" t="s">
        <v>2552</v>
      </c>
      <c r="BER18" t="s">
        <v>2557</v>
      </c>
      <c r="BET18" t="s">
        <v>2567</v>
      </c>
      <c r="BEV18" t="s">
        <v>2567</v>
      </c>
      <c r="BEX18">
        <v>5</v>
      </c>
      <c r="BEY18">
        <v>2.5</v>
      </c>
      <c r="BGQ18" t="s">
        <v>1467</v>
      </c>
      <c r="BGR18">
        <v>2.5</v>
      </c>
      <c r="BGS18">
        <v>2.5</v>
      </c>
      <c r="BGT18">
        <v>5</v>
      </c>
      <c r="BGU18" t="s">
        <v>1463</v>
      </c>
      <c r="BHK18">
        <v>2.5</v>
      </c>
      <c r="BHL18">
        <v>2.5</v>
      </c>
      <c r="BIT18">
        <v>0</v>
      </c>
      <c r="BIU18">
        <v>2.5</v>
      </c>
      <c r="BIV18">
        <v>0</v>
      </c>
      <c r="BIW18">
        <v>2.5</v>
      </c>
      <c r="BIX18">
        <v>1</v>
      </c>
      <c r="BIY18" t="s">
        <v>2548</v>
      </c>
      <c r="BIZ18" t="s">
        <v>1468</v>
      </c>
      <c r="BJA18" t="s">
        <v>1468</v>
      </c>
      <c r="BJB18">
        <v>2.5</v>
      </c>
      <c r="BJC18">
        <v>0</v>
      </c>
    </row>
    <row r="19" spans="1:1022 1026:1615" ht="15" x14ac:dyDescent="0.25">
      <c r="A19" t="s">
        <v>2603</v>
      </c>
      <c r="B19" t="s">
        <v>2828</v>
      </c>
      <c r="C19" t="s">
        <v>2829</v>
      </c>
      <c r="D19" t="s">
        <v>1460</v>
      </c>
      <c r="F19" t="s">
        <v>2606</v>
      </c>
      <c r="G19" t="s">
        <v>2607</v>
      </c>
      <c r="H19" t="s">
        <v>2608</v>
      </c>
      <c r="I19" t="s">
        <v>2830</v>
      </c>
      <c r="J19">
        <v>2.4007951099999998</v>
      </c>
      <c r="K19">
        <v>34.78695656</v>
      </c>
      <c r="L19" s="116">
        <v>42459</v>
      </c>
      <c r="M19" t="s">
        <v>1461</v>
      </c>
      <c r="N19">
        <v>55</v>
      </c>
      <c r="O19" t="s">
        <v>2554</v>
      </c>
      <c r="Q19">
        <v>6.7</v>
      </c>
      <c r="R19">
        <v>7.5</v>
      </c>
      <c r="S19">
        <v>2.5</v>
      </c>
      <c r="T19">
        <v>16.7</v>
      </c>
      <c r="U19">
        <v>2</v>
      </c>
      <c r="V19">
        <v>3</v>
      </c>
      <c r="W19">
        <v>1</v>
      </c>
      <c r="X19">
        <v>2</v>
      </c>
      <c r="Y19">
        <v>1</v>
      </c>
      <c r="Z19">
        <v>1</v>
      </c>
      <c r="AF19" t="b">
        <v>1</v>
      </c>
      <c r="AG19">
        <v>2</v>
      </c>
      <c r="AH19">
        <v>3</v>
      </c>
      <c r="AI19">
        <v>1</v>
      </c>
      <c r="AJ19">
        <v>1</v>
      </c>
      <c r="AK19">
        <v>1</v>
      </c>
      <c r="AL19">
        <v>1</v>
      </c>
      <c r="AM19">
        <v>1</v>
      </c>
      <c r="AO19">
        <v>1</v>
      </c>
      <c r="AR19">
        <v>1</v>
      </c>
      <c r="AT19">
        <v>3</v>
      </c>
      <c r="AW19">
        <v>1</v>
      </c>
      <c r="BS19" t="s">
        <v>1462</v>
      </c>
      <c r="BT19" t="s">
        <v>1462</v>
      </c>
      <c r="BW19">
        <v>7.5</v>
      </c>
      <c r="BX19">
        <v>2.5</v>
      </c>
      <c r="BY19">
        <v>10</v>
      </c>
      <c r="BZ19">
        <v>5</v>
      </c>
      <c r="CA19">
        <v>2.5</v>
      </c>
      <c r="CB19">
        <v>17.5</v>
      </c>
      <c r="CC19" t="s">
        <v>1462</v>
      </c>
      <c r="CD19" t="b">
        <v>1</v>
      </c>
      <c r="CE19" t="b">
        <v>1</v>
      </c>
      <c r="CF19">
        <v>30</v>
      </c>
      <c r="CH19" t="s">
        <v>1462</v>
      </c>
      <c r="CI19" t="b">
        <v>1</v>
      </c>
      <c r="CK19">
        <v>45</v>
      </c>
      <c r="CM19" t="s">
        <v>1463</v>
      </c>
      <c r="CR19" t="s">
        <v>1463</v>
      </c>
      <c r="CW19" t="s">
        <v>1462</v>
      </c>
      <c r="CX19" t="b">
        <v>1</v>
      </c>
      <c r="CZ19">
        <v>10</v>
      </c>
      <c r="DB19" t="s">
        <v>1463</v>
      </c>
      <c r="DG19" t="s">
        <v>1462</v>
      </c>
      <c r="DH19" t="b">
        <v>1</v>
      </c>
      <c r="DJ19">
        <v>30</v>
      </c>
      <c r="DS19" t="b">
        <v>1</v>
      </c>
      <c r="DU19" t="b">
        <v>1</v>
      </c>
      <c r="EF19" t="b">
        <v>1</v>
      </c>
      <c r="EG19" t="s">
        <v>2735</v>
      </c>
      <c r="EI19">
        <v>5</v>
      </c>
      <c r="EJ19">
        <v>2.5</v>
      </c>
      <c r="EN19">
        <v>0</v>
      </c>
      <c r="EO19" t="s">
        <v>1463</v>
      </c>
      <c r="FL19">
        <v>6.7</v>
      </c>
      <c r="FM19">
        <v>5</v>
      </c>
      <c r="FN19">
        <v>2.5</v>
      </c>
      <c r="FO19">
        <v>14.2</v>
      </c>
      <c r="FP19" t="s">
        <v>1462</v>
      </c>
      <c r="FT19" t="b">
        <v>1</v>
      </c>
      <c r="FV19" t="s">
        <v>1465</v>
      </c>
      <c r="GO19" t="b">
        <v>1</v>
      </c>
      <c r="GQ19" t="s">
        <v>1465</v>
      </c>
      <c r="HD19" t="b">
        <v>1</v>
      </c>
      <c r="HF19" t="s">
        <v>1465</v>
      </c>
      <c r="IN19" t="b">
        <v>1</v>
      </c>
      <c r="IP19" t="s">
        <v>1464</v>
      </c>
      <c r="JC19" t="b">
        <v>1</v>
      </c>
      <c r="JE19" t="s">
        <v>1465</v>
      </c>
      <c r="KK19" t="s">
        <v>1463</v>
      </c>
      <c r="KM19">
        <v>5</v>
      </c>
      <c r="KN19">
        <v>2.5</v>
      </c>
      <c r="KO19">
        <v>5</v>
      </c>
      <c r="KP19">
        <v>2.5</v>
      </c>
      <c r="KQ19">
        <v>5</v>
      </c>
      <c r="KR19">
        <v>12.5</v>
      </c>
      <c r="KS19" t="s">
        <v>1462</v>
      </c>
      <c r="KU19">
        <v>11</v>
      </c>
      <c r="KW19">
        <v>5</v>
      </c>
      <c r="KX19">
        <v>8</v>
      </c>
      <c r="LA19">
        <v>5</v>
      </c>
      <c r="LE19">
        <v>1</v>
      </c>
      <c r="LG19">
        <v>1</v>
      </c>
      <c r="LH19">
        <v>1</v>
      </c>
      <c r="LK19">
        <v>1</v>
      </c>
      <c r="LY19" t="b">
        <v>1</v>
      </c>
      <c r="MA19" t="b">
        <v>1</v>
      </c>
      <c r="MB19" t="b">
        <v>1</v>
      </c>
      <c r="MI19" t="b">
        <v>1</v>
      </c>
      <c r="MK19" t="b">
        <v>1</v>
      </c>
      <c r="ML19" t="b">
        <v>1</v>
      </c>
      <c r="MO19" t="b">
        <v>1</v>
      </c>
      <c r="MT19" t="s">
        <v>1462</v>
      </c>
      <c r="MU19" t="s">
        <v>2831</v>
      </c>
      <c r="MV19">
        <v>2.5</v>
      </c>
      <c r="MW19">
        <v>5</v>
      </c>
      <c r="MX19">
        <v>0</v>
      </c>
      <c r="MY19">
        <v>2.5</v>
      </c>
      <c r="MZ19">
        <v>5</v>
      </c>
      <c r="NA19">
        <v>7.5</v>
      </c>
      <c r="NM19" t="s">
        <v>2549</v>
      </c>
      <c r="NN19" t="s">
        <v>2549</v>
      </c>
      <c r="NO19" t="s">
        <v>2549</v>
      </c>
      <c r="NP19" t="s">
        <v>2549</v>
      </c>
      <c r="NQ19" t="s">
        <v>2549</v>
      </c>
      <c r="NR19" t="s">
        <v>2549</v>
      </c>
      <c r="NS19" t="s">
        <v>2549</v>
      </c>
      <c r="NT19" t="s">
        <v>2549</v>
      </c>
      <c r="NU19" t="s">
        <v>2549</v>
      </c>
      <c r="NV19" t="s">
        <v>2549</v>
      </c>
      <c r="NW19" t="s">
        <v>2569</v>
      </c>
      <c r="NX19" t="s">
        <v>2550</v>
      </c>
      <c r="NY19" t="s">
        <v>2569</v>
      </c>
      <c r="NZ19" t="s">
        <v>2569</v>
      </c>
      <c r="OA19" t="s">
        <v>2550</v>
      </c>
      <c r="OB19" t="s">
        <v>2550</v>
      </c>
      <c r="OC19" t="s">
        <v>2569</v>
      </c>
      <c r="OD19" t="s">
        <v>2550</v>
      </c>
      <c r="OE19" t="s">
        <v>2550</v>
      </c>
      <c r="OF19" t="s">
        <v>2550</v>
      </c>
      <c r="OG19">
        <v>2.5</v>
      </c>
      <c r="OH19">
        <v>5</v>
      </c>
      <c r="OJ19">
        <v>2.5</v>
      </c>
      <c r="OK19">
        <v>2.5</v>
      </c>
      <c r="OL19">
        <v>5</v>
      </c>
      <c r="OT19" t="b">
        <v>1</v>
      </c>
      <c r="PD19" t="s">
        <v>2692</v>
      </c>
      <c r="PN19" t="s">
        <v>2642</v>
      </c>
      <c r="PX19" t="b">
        <v>1</v>
      </c>
      <c r="QH19" t="s">
        <v>2832</v>
      </c>
      <c r="QL19">
        <v>2.5</v>
      </c>
      <c r="QM19">
        <v>2.5</v>
      </c>
      <c r="RO19">
        <v>7.5</v>
      </c>
      <c r="RP19">
        <v>0</v>
      </c>
      <c r="RQ19">
        <v>7.5</v>
      </c>
      <c r="RR19">
        <v>15</v>
      </c>
      <c r="RS19" t="s">
        <v>1463</v>
      </c>
      <c r="RZ19" t="s">
        <v>1463</v>
      </c>
      <c r="SB19" t="s">
        <v>1463</v>
      </c>
      <c r="SH19" t="s">
        <v>1463</v>
      </c>
      <c r="SK19">
        <v>0</v>
      </c>
      <c r="SL19">
        <v>7.5</v>
      </c>
      <c r="SM19">
        <v>1.3</v>
      </c>
      <c r="SN19">
        <v>7.5</v>
      </c>
      <c r="SO19">
        <v>5</v>
      </c>
      <c r="SP19">
        <v>13.8</v>
      </c>
      <c r="SQ19" t="s">
        <v>1463</v>
      </c>
      <c r="SR19" t="s">
        <v>2624</v>
      </c>
      <c r="TI19">
        <v>5</v>
      </c>
      <c r="TJ19" t="s">
        <v>2833</v>
      </c>
      <c r="TM19" t="b">
        <v>1</v>
      </c>
      <c r="TN19" t="b">
        <v>1</v>
      </c>
      <c r="TO19" t="b">
        <v>1</v>
      </c>
      <c r="TQ19" t="b">
        <v>1</v>
      </c>
      <c r="TS19" t="b">
        <v>1</v>
      </c>
      <c r="TT19" t="b">
        <v>1</v>
      </c>
      <c r="TX19">
        <v>7.5</v>
      </c>
      <c r="TY19">
        <v>5</v>
      </c>
      <c r="VI19">
        <v>5</v>
      </c>
      <c r="VJ19">
        <v>0</v>
      </c>
      <c r="VK19">
        <v>10</v>
      </c>
      <c r="VL19">
        <v>15</v>
      </c>
      <c r="VM19" t="s">
        <v>1463</v>
      </c>
      <c r="VO19" t="s">
        <v>1463</v>
      </c>
      <c r="VQ19" t="s">
        <v>1463</v>
      </c>
      <c r="VS19" t="s">
        <v>1463</v>
      </c>
      <c r="VV19" t="s">
        <v>1463</v>
      </c>
      <c r="VX19" t="s">
        <v>1462</v>
      </c>
      <c r="VY19" t="s">
        <v>2659</v>
      </c>
      <c r="VZ19">
        <v>0</v>
      </c>
      <c r="WA19">
        <v>10</v>
      </c>
      <c r="XJ19">
        <v>8</v>
      </c>
      <c r="XK19">
        <v>2.5</v>
      </c>
      <c r="XL19">
        <v>8.8000000000000007</v>
      </c>
      <c r="XM19">
        <v>19.3</v>
      </c>
      <c r="XN19" t="s">
        <v>1462</v>
      </c>
      <c r="XO19" t="s">
        <v>1462</v>
      </c>
      <c r="XR19" t="b">
        <v>1</v>
      </c>
      <c r="XS19" t="b">
        <v>1</v>
      </c>
      <c r="XW19" t="b">
        <v>1</v>
      </c>
      <c r="YC19" t="s">
        <v>1463</v>
      </c>
      <c r="YE19" t="s">
        <v>1463</v>
      </c>
      <c r="YF19" t="s">
        <v>2834</v>
      </c>
      <c r="YG19">
        <v>0</v>
      </c>
      <c r="YH19">
        <v>10</v>
      </c>
      <c r="YI19" t="s">
        <v>1462</v>
      </c>
      <c r="YN19" t="b">
        <v>1</v>
      </c>
      <c r="YO19" t="b">
        <v>1</v>
      </c>
      <c r="YP19" t="b">
        <v>1</v>
      </c>
      <c r="YU19">
        <v>5</v>
      </c>
      <c r="YV19">
        <v>7.5</v>
      </c>
      <c r="ZX19">
        <v>0</v>
      </c>
      <c r="ZY19">
        <v>0</v>
      </c>
      <c r="ZZ19">
        <v>7.5</v>
      </c>
      <c r="AAA19">
        <v>7.5</v>
      </c>
      <c r="AAB19" t="s">
        <v>1463</v>
      </c>
      <c r="AAS19" t="s">
        <v>2644</v>
      </c>
      <c r="AAT19">
        <v>0</v>
      </c>
      <c r="AAU19">
        <v>7.5</v>
      </c>
      <c r="ADN19">
        <v>6</v>
      </c>
      <c r="ADO19">
        <v>7.5</v>
      </c>
      <c r="ADP19">
        <v>2.5</v>
      </c>
      <c r="ADQ19">
        <v>16</v>
      </c>
      <c r="ADR19" t="s">
        <v>1759</v>
      </c>
      <c r="ADS19">
        <v>0.5</v>
      </c>
      <c r="ADT19">
        <v>30</v>
      </c>
      <c r="ADU19" t="s">
        <v>2560</v>
      </c>
      <c r="ADV19">
        <v>1</v>
      </c>
      <c r="ADW19">
        <v>40</v>
      </c>
      <c r="AEG19">
        <v>7.5</v>
      </c>
      <c r="AEH19">
        <v>2.5</v>
      </c>
      <c r="AEI19">
        <v>0</v>
      </c>
      <c r="AEJ19">
        <v>2.5</v>
      </c>
      <c r="AEK19">
        <v>7.5</v>
      </c>
      <c r="AEL19">
        <v>10</v>
      </c>
      <c r="AEN19" t="b">
        <v>1</v>
      </c>
      <c r="AFB19" t="s">
        <v>2644</v>
      </c>
      <c r="AFC19">
        <v>2.5</v>
      </c>
      <c r="AFD19">
        <v>7.5</v>
      </c>
      <c r="AFE19">
        <v>0</v>
      </c>
      <c r="AFF19">
        <v>5.3</v>
      </c>
      <c r="AFG19">
        <v>5</v>
      </c>
      <c r="AFH19">
        <v>10.3</v>
      </c>
      <c r="AFI19" t="s">
        <v>1463</v>
      </c>
      <c r="AFK19" t="s">
        <v>1463</v>
      </c>
      <c r="AFM19" t="s">
        <v>1463</v>
      </c>
      <c r="AFO19" t="s">
        <v>1463</v>
      </c>
      <c r="AFQ19" t="s">
        <v>1463</v>
      </c>
      <c r="AFT19" t="s">
        <v>1463</v>
      </c>
      <c r="AFV19">
        <v>3</v>
      </c>
      <c r="AFW19">
        <v>1</v>
      </c>
      <c r="AFX19">
        <v>5.2777777777777697</v>
      </c>
      <c r="AFY19">
        <v>5</v>
      </c>
      <c r="AFZ19">
        <v>5</v>
      </c>
      <c r="AGA19">
        <v>10</v>
      </c>
      <c r="AGB19">
        <v>2.5</v>
      </c>
      <c r="AGC19">
        <v>17.5</v>
      </c>
      <c r="AGD19">
        <v>4</v>
      </c>
      <c r="AGE19">
        <v>1000</v>
      </c>
      <c r="AGG19">
        <v>1</v>
      </c>
      <c r="AGH19">
        <v>1</v>
      </c>
      <c r="AGJ19">
        <v>4</v>
      </c>
      <c r="AGK19">
        <v>0</v>
      </c>
      <c r="AGM19" t="s">
        <v>2724</v>
      </c>
      <c r="AGN19" t="s">
        <v>2646</v>
      </c>
      <c r="AGQ19">
        <v>10</v>
      </c>
      <c r="AGR19">
        <v>2.5</v>
      </c>
      <c r="AGS19">
        <v>2</v>
      </c>
      <c r="AGT19">
        <v>5</v>
      </c>
      <c r="AGU19">
        <v>5</v>
      </c>
      <c r="AGV19">
        <v>12</v>
      </c>
      <c r="AGW19">
        <v>2</v>
      </c>
      <c r="AGZ19" t="b">
        <v>1</v>
      </c>
      <c r="AHA19" t="b">
        <v>1</v>
      </c>
      <c r="AHD19">
        <v>2</v>
      </c>
      <c r="AHE19">
        <v>2</v>
      </c>
      <c r="AHF19">
        <v>2</v>
      </c>
      <c r="AKM19">
        <v>5</v>
      </c>
      <c r="AKN19">
        <v>5</v>
      </c>
      <c r="AKO19">
        <v>10</v>
      </c>
      <c r="AKP19">
        <v>2.5</v>
      </c>
      <c r="AKQ19">
        <v>5</v>
      </c>
      <c r="AKR19">
        <v>17.5</v>
      </c>
      <c r="AKS19" t="s">
        <v>1462</v>
      </c>
      <c r="AKT19" t="s">
        <v>1463</v>
      </c>
      <c r="AKV19" t="s">
        <v>1462</v>
      </c>
      <c r="AKX19" t="s">
        <v>1462</v>
      </c>
      <c r="AKZ19" t="s">
        <v>1463</v>
      </c>
      <c r="ALB19" t="s">
        <v>1463</v>
      </c>
      <c r="ALD19" t="s">
        <v>1463</v>
      </c>
      <c r="ALF19" t="s">
        <v>1462</v>
      </c>
      <c r="ALH19" t="s">
        <v>1463</v>
      </c>
      <c r="ALJ19" t="s">
        <v>1463</v>
      </c>
      <c r="ALL19" t="s">
        <v>1463</v>
      </c>
      <c r="ALN19" t="s">
        <v>1463</v>
      </c>
      <c r="ALP19" t="s">
        <v>1463</v>
      </c>
      <c r="ALR19" t="s">
        <v>1463</v>
      </c>
      <c r="ALT19" t="s">
        <v>1463</v>
      </c>
      <c r="AMF19" t="b">
        <v>1</v>
      </c>
      <c r="AML19" t="b">
        <v>1</v>
      </c>
      <c r="AMO19" t="b">
        <v>1</v>
      </c>
      <c r="AMQ19" t="b">
        <v>1</v>
      </c>
      <c r="ANA19">
        <v>2.5</v>
      </c>
      <c r="ANB19">
        <v>5</v>
      </c>
      <c r="ANC19">
        <v>10</v>
      </c>
      <c r="AND19">
        <v>2.5</v>
      </c>
      <c r="ANE19">
        <v>5</v>
      </c>
      <c r="ANF19">
        <v>17.5</v>
      </c>
      <c r="ANG19" t="s">
        <v>1462</v>
      </c>
      <c r="ANH19" t="s">
        <v>2835</v>
      </c>
      <c r="ANI19" t="s">
        <v>1462</v>
      </c>
      <c r="ANJ19" t="s">
        <v>2616</v>
      </c>
      <c r="ANK19">
        <v>2.5</v>
      </c>
      <c r="ANL19">
        <v>5</v>
      </c>
      <c r="ANM19">
        <v>6</v>
      </c>
      <c r="ANN19">
        <v>0</v>
      </c>
      <c r="ANO19">
        <v>7.5</v>
      </c>
      <c r="ANP19">
        <v>13.5</v>
      </c>
      <c r="ANQ19" t="s">
        <v>2599</v>
      </c>
      <c r="ANR19" t="s">
        <v>1462</v>
      </c>
      <c r="ANT19">
        <v>0</v>
      </c>
      <c r="ANU19">
        <v>7.5</v>
      </c>
      <c r="AQR19">
        <v>2.5</v>
      </c>
      <c r="AQS19">
        <v>0</v>
      </c>
      <c r="AQT19">
        <v>8.8000000000000007</v>
      </c>
      <c r="AQU19">
        <v>11.3</v>
      </c>
      <c r="AQV19" t="s">
        <v>1463</v>
      </c>
      <c r="ARB19" t="b">
        <v>1</v>
      </c>
      <c r="ARE19" t="b">
        <v>1</v>
      </c>
      <c r="ARG19">
        <v>0</v>
      </c>
      <c r="ARH19">
        <v>10</v>
      </c>
      <c r="ARI19" t="s">
        <v>1463</v>
      </c>
      <c r="ARQ19" t="s">
        <v>1463</v>
      </c>
      <c r="ASD19">
        <v>0</v>
      </c>
      <c r="ASE19">
        <v>7.5</v>
      </c>
      <c r="ASF19">
        <v>2</v>
      </c>
      <c r="ASG19">
        <v>5</v>
      </c>
      <c r="ASH19">
        <v>7.5</v>
      </c>
      <c r="ASI19">
        <v>14.5</v>
      </c>
      <c r="ASJ19">
        <v>50</v>
      </c>
      <c r="ASM19" t="b">
        <v>1</v>
      </c>
      <c r="ASO19" t="b">
        <v>1</v>
      </c>
      <c r="ASS19">
        <v>0</v>
      </c>
      <c r="AST19" t="s">
        <v>1463</v>
      </c>
      <c r="ATD19">
        <v>5</v>
      </c>
      <c r="ATE19">
        <v>7.5</v>
      </c>
      <c r="ATF19">
        <v>0</v>
      </c>
      <c r="ATG19">
        <v>0</v>
      </c>
      <c r="ATH19">
        <v>10</v>
      </c>
      <c r="ATI19">
        <v>10</v>
      </c>
      <c r="ATJ19" t="s">
        <v>1463</v>
      </c>
      <c r="AVZ19">
        <v>0</v>
      </c>
      <c r="AWA19">
        <v>10</v>
      </c>
      <c r="AWB19">
        <v>0</v>
      </c>
      <c r="AWC19">
        <v>10</v>
      </c>
      <c r="AWD19">
        <v>2</v>
      </c>
      <c r="AWE19">
        <v>5</v>
      </c>
      <c r="AWF19">
        <v>2.5</v>
      </c>
      <c r="AWG19">
        <v>9.5</v>
      </c>
      <c r="AWH19" t="s">
        <v>1462</v>
      </c>
      <c r="AWI19" t="s">
        <v>1470</v>
      </c>
      <c r="AWJ19" t="s">
        <v>1463</v>
      </c>
      <c r="AWL19" t="s">
        <v>1462</v>
      </c>
      <c r="AWM19" t="s">
        <v>2619</v>
      </c>
      <c r="AWN19" t="s">
        <v>1463</v>
      </c>
      <c r="AWP19" t="s">
        <v>1463</v>
      </c>
      <c r="AWR19" t="s">
        <v>1463</v>
      </c>
      <c r="AWT19" t="s">
        <v>1463</v>
      </c>
      <c r="AWV19" t="s">
        <v>1463</v>
      </c>
      <c r="AWX19" t="s">
        <v>1463</v>
      </c>
      <c r="AWZ19" t="s">
        <v>1462</v>
      </c>
      <c r="AXA19" t="s">
        <v>1470</v>
      </c>
      <c r="AXB19" t="s">
        <v>1463</v>
      </c>
      <c r="AXD19" t="s">
        <v>1463</v>
      </c>
      <c r="AXF19">
        <v>200</v>
      </c>
      <c r="AXG19">
        <v>0</v>
      </c>
      <c r="AXI19">
        <v>5</v>
      </c>
      <c r="AXJ19">
        <v>2.5</v>
      </c>
      <c r="AXK19">
        <v>6</v>
      </c>
      <c r="AXN19">
        <v>6</v>
      </c>
      <c r="AXO19">
        <v>1</v>
      </c>
      <c r="AXP19">
        <v>0</v>
      </c>
      <c r="AXQ19">
        <v>1</v>
      </c>
      <c r="AXR19">
        <v>0</v>
      </c>
      <c r="AXS19">
        <v>0</v>
      </c>
      <c r="AXT19">
        <v>0</v>
      </c>
      <c r="AXU19">
        <v>1</v>
      </c>
      <c r="AXV19">
        <v>2</v>
      </c>
      <c r="AXW19">
        <v>0</v>
      </c>
      <c r="AYA19">
        <v>10</v>
      </c>
      <c r="AYD19">
        <v>10</v>
      </c>
      <c r="AYE19" t="s">
        <v>1463</v>
      </c>
      <c r="AYF19" t="s">
        <v>1463</v>
      </c>
      <c r="AYG19">
        <v>10</v>
      </c>
      <c r="AYJ19">
        <v>10</v>
      </c>
      <c r="AYK19">
        <v>2.5</v>
      </c>
      <c r="AYL19">
        <v>2.5</v>
      </c>
      <c r="AYM19">
        <v>15</v>
      </c>
      <c r="AYN19">
        <v>2</v>
      </c>
      <c r="AYO19" t="s">
        <v>2649</v>
      </c>
      <c r="AYP19" t="s">
        <v>2836</v>
      </c>
      <c r="AZC19">
        <v>4</v>
      </c>
      <c r="AZD19" t="s">
        <v>2620</v>
      </c>
      <c r="AZE19" t="s">
        <v>2710</v>
      </c>
      <c r="AZF19">
        <v>5</v>
      </c>
      <c r="AZG19" t="s">
        <v>2621</v>
      </c>
      <c r="AZH19" t="s">
        <v>2622</v>
      </c>
      <c r="AZM19" t="s">
        <v>1463</v>
      </c>
      <c r="AZO19" t="s">
        <v>1462</v>
      </c>
      <c r="AZP19" t="s">
        <v>2837</v>
      </c>
      <c r="AZR19">
        <v>2.5</v>
      </c>
      <c r="AZS19">
        <v>2.5</v>
      </c>
      <c r="BCH19">
        <v>10</v>
      </c>
      <c r="BCI19">
        <v>5</v>
      </c>
      <c r="BCJ19">
        <v>2.5</v>
      </c>
      <c r="BCK19">
        <v>17.5</v>
      </c>
      <c r="BCL19">
        <v>2</v>
      </c>
      <c r="BCN19">
        <v>1</v>
      </c>
      <c r="BCP19">
        <v>3</v>
      </c>
      <c r="BCR19">
        <v>5</v>
      </c>
      <c r="BCT19">
        <v>4</v>
      </c>
      <c r="BCY19">
        <v>5</v>
      </c>
      <c r="BCZ19">
        <v>2.5</v>
      </c>
      <c r="BEH19">
        <v>7.5</v>
      </c>
      <c r="BEI19">
        <v>7.5</v>
      </c>
      <c r="BEJ19">
        <v>2.5</v>
      </c>
      <c r="BEK19">
        <v>17.5</v>
      </c>
      <c r="BEL19" t="s">
        <v>2552</v>
      </c>
      <c r="BEN19" t="s">
        <v>2567</v>
      </c>
      <c r="BEP19" t="s">
        <v>2557</v>
      </c>
      <c r="BER19" t="s">
        <v>2567</v>
      </c>
      <c r="BET19" t="s">
        <v>2567</v>
      </c>
      <c r="BEV19" t="s">
        <v>2552</v>
      </c>
      <c r="BEX19">
        <v>7.5</v>
      </c>
      <c r="BEY19">
        <v>2.5</v>
      </c>
      <c r="BGQ19">
        <v>10</v>
      </c>
      <c r="BGR19">
        <v>5</v>
      </c>
      <c r="BGS19">
        <v>5</v>
      </c>
      <c r="BGT19">
        <v>20</v>
      </c>
      <c r="BGU19" t="s">
        <v>1462</v>
      </c>
      <c r="BHB19" t="s">
        <v>2652</v>
      </c>
      <c r="BHC19" t="s">
        <v>2838</v>
      </c>
      <c r="BHD19" t="s">
        <v>2654</v>
      </c>
      <c r="BHE19" t="s">
        <v>2838</v>
      </c>
      <c r="BHF19" t="s">
        <v>2655</v>
      </c>
      <c r="BHG19" t="s">
        <v>2838</v>
      </c>
      <c r="BHK19">
        <v>5</v>
      </c>
      <c r="BHL19">
        <v>5</v>
      </c>
      <c r="BIT19">
        <v>10</v>
      </c>
      <c r="BIU19">
        <v>5</v>
      </c>
      <c r="BIV19">
        <v>0</v>
      </c>
      <c r="BIW19">
        <v>15</v>
      </c>
      <c r="BIX19">
        <v>3</v>
      </c>
      <c r="BIY19" t="s">
        <v>1466</v>
      </c>
      <c r="BIZ19" t="s">
        <v>2548</v>
      </c>
      <c r="BJA19" t="s">
        <v>2548</v>
      </c>
      <c r="BJB19">
        <v>5</v>
      </c>
      <c r="BJC19">
        <v>0</v>
      </c>
    </row>
    <row r="20" spans="1:1022 1026:1615" ht="15" x14ac:dyDescent="0.25">
      <c r="A20" t="s">
        <v>2603</v>
      </c>
      <c r="B20" t="s">
        <v>2839</v>
      </c>
      <c r="C20" t="s">
        <v>2840</v>
      </c>
      <c r="D20" t="s">
        <v>1460</v>
      </c>
      <c r="F20" t="s">
        <v>2606</v>
      </c>
      <c r="G20" t="s">
        <v>2607</v>
      </c>
      <c r="H20" t="s">
        <v>2608</v>
      </c>
      <c r="I20" t="s">
        <v>2830</v>
      </c>
      <c r="J20">
        <v>2.4007792399999999</v>
      </c>
      <c r="K20">
        <v>34.786945459999998</v>
      </c>
      <c r="L20" s="116">
        <v>42459</v>
      </c>
      <c r="M20" t="s">
        <v>1461</v>
      </c>
      <c r="N20">
        <v>40</v>
      </c>
      <c r="O20" t="s">
        <v>2554</v>
      </c>
      <c r="Q20">
        <v>6.7</v>
      </c>
      <c r="R20">
        <v>7.5</v>
      </c>
      <c r="S20">
        <v>2.5</v>
      </c>
      <c r="T20">
        <v>16.7</v>
      </c>
      <c r="U20">
        <v>2</v>
      </c>
      <c r="V20">
        <v>3</v>
      </c>
      <c r="W20">
        <v>1</v>
      </c>
      <c r="X20">
        <v>1</v>
      </c>
      <c r="AA20" t="b">
        <v>1</v>
      </c>
      <c r="AG20">
        <v>1</v>
      </c>
      <c r="AH20">
        <v>3</v>
      </c>
      <c r="AI20">
        <v>1</v>
      </c>
      <c r="AM20">
        <v>1</v>
      </c>
      <c r="AT20">
        <v>2</v>
      </c>
      <c r="BS20" t="s">
        <v>1462</v>
      </c>
      <c r="BT20" t="s">
        <v>1462</v>
      </c>
      <c r="BW20">
        <v>7.5</v>
      </c>
      <c r="BX20">
        <v>2.5</v>
      </c>
      <c r="BY20">
        <v>10</v>
      </c>
      <c r="BZ20">
        <v>5</v>
      </c>
      <c r="CA20">
        <v>2.5</v>
      </c>
      <c r="CB20">
        <v>17.5</v>
      </c>
      <c r="CC20" t="s">
        <v>1462</v>
      </c>
      <c r="CD20" t="b">
        <v>1</v>
      </c>
      <c r="CE20" t="b">
        <v>1</v>
      </c>
      <c r="CF20">
        <v>10</v>
      </c>
      <c r="CH20" t="s">
        <v>1462</v>
      </c>
      <c r="CI20" t="b">
        <v>1</v>
      </c>
      <c r="CK20">
        <v>30</v>
      </c>
      <c r="CM20" t="s">
        <v>1463</v>
      </c>
      <c r="CR20" t="s">
        <v>1463</v>
      </c>
      <c r="CW20" t="s">
        <v>1462</v>
      </c>
      <c r="CZ20">
        <v>3</v>
      </c>
      <c r="DB20" t="s">
        <v>1463</v>
      </c>
      <c r="DG20" t="s">
        <v>1462</v>
      </c>
      <c r="DH20" t="b">
        <v>1</v>
      </c>
      <c r="DJ20">
        <v>10</v>
      </c>
      <c r="DS20" t="b">
        <v>1</v>
      </c>
      <c r="DU20" t="b">
        <v>1</v>
      </c>
      <c r="EF20" t="b">
        <v>1</v>
      </c>
      <c r="EG20" t="s">
        <v>2735</v>
      </c>
      <c r="EI20">
        <v>5</v>
      </c>
      <c r="EJ20">
        <v>2.5</v>
      </c>
      <c r="EN20">
        <v>0</v>
      </c>
      <c r="EO20" t="s">
        <v>1463</v>
      </c>
      <c r="FL20">
        <v>6.7</v>
      </c>
      <c r="FM20">
        <v>5</v>
      </c>
      <c r="FN20">
        <v>5</v>
      </c>
      <c r="FO20">
        <v>16.7</v>
      </c>
      <c r="FP20" t="s">
        <v>1462</v>
      </c>
      <c r="FT20" t="b">
        <v>1</v>
      </c>
      <c r="FV20" t="s">
        <v>1465</v>
      </c>
      <c r="GO20" t="b">
        <v>1</v>
      </c>
      <c r="GQ20" t="s">
        <v>1465</v>
      </c>
      <c r="HD20" t="b">
        <v>1</v>
      </c>
      <c r="HF20" t="s">
        <v>1465</v>
      </c>
      <c r="JC20" t="b">
        <v>1</v>
      </c>
      <c r="JE20" t="s">
        <v>1465</v>
      </c>
      <c r="KK20" t="s">
        <v>1463</v>
      </c>
      <c r="KM20">
        <v>5</v>
      </c>
      <c r="KN20">
        <v>5</v>
      </c>
      <c r="KO20">
        <v>5</v>
      </c>
      <c r="KP20">
        <v>7.5</v>
      </c>
      <c r="KQ20">
        <v>2.5</v>
      </c>
      <c r="KR20">
        <v>15</v>
      </c>
      <c r="KS20" t="s">
        <v>1462</v>
      </c>
      <c r="KU20">
        <v>15</v>
      </c>
      <c r="KW20">
        <v>20</v>
      </c>
      <c r="KX20">
        <v>5</v>
      </c>
      <c r="LA20">
        <v>12</v>
      </c>
      <c r="LE20">
        <v>1</v>
      </c>
      <c r="LG20">
        <v>1</v>
      </c>
      <c r="LH20">
        <v>1</v>
      </c>
      <c r="LK20">
        <v>1</v>
      </c>
      <c r="LY20" t="b">
        <v>1</v>
      </c>
      <c r="MA20" t="b">
        <v>1</v>
      </c>
      <c r="MB20" t="b">
        <v>1</v>
      </c>
      <c r="MI20" t="b">
        <v>1</v>
      </c>
      <c r="MK20" t="b">
        <v>1</v>
      </c>
      <c r="ML20" t="b">
        <v>1</v>
      </c>
      <c r="MO20" t="b">
        <v>1</v>
      </c>
      <c r="MT20" t="s">
        <v>1462</v>
      </c>
      <c r="MU20" t="s">
        <v>2831</v>
      </c>
      <c r="MV20">
        <v>7.5</v>
      </c>
      <c r="MW20">
        <v>2.5</v>
      </c>
      <c r="MX20">
        <v>0</v>
      </c>
      <c r="MY20">
        <v>2.5</v>
      </c>
      <c r="MZ20">
        <v>2.5</v>
      </c>
      <c r="NA20">
        <v>5</v>
      </c>
      <c r="NM20" t="s">
        <v>2549</v>
      </c>
      <c r="NN20" t="s">
        <v>2549</v>
      </c>
      <c r="NO20" t="s">
        <v>2549</v>
      </c>
      <c r="NP20" t="s">
        <v>2549</v>
      </c>
      <c r="NQ20" t="s">
        <v>2549</v>
      </c>
      <c r="NR20" t="s">
        <v>2549</v>
      </c>
      <c r="NS20" t="s">
        <v>2549</v>
      </c>
      <c r="NT20" t="s">
        <v>2549</v>
      </c>
      <c r="NU20" t="s">
        <v>2549</v>
      </c>
      <c r="NV20" t="s">
        <v>2549</v>
      </c>
      <c r="NW20" t="s">
        <v>2569</v>
      </c>
      <c r="NX20" t="s">
        <v>2550</v>
      </c>
      <c r="NY20" t="s">
        <v>2569</v>
      </c>
      <c r="NZ20" t="s">
        <v>2569</v>
      </c>
      <c r="OA20" t="s">
        <v>2550</v>
      </c>
      <c r="OB20" t="s">
        <v>2550</v>
      </c>
      <c r="OC20" t="s">
        <v>2569</v>
      </c>
      <c r="OD20" t="s">
        <v>2550</v>
      </c>
      <c r="OE20" t="s">
        <v>2550</v>
      </c>
      <c r="OF20" t="s">
        <v>2550</v>
      </c>
      <c r="OG20">
        <v>2.5</v>
      </c>
      <c r="OH20">
        <v>2.5</v>
      </c>
      <c r="OJ20">
        <v>2.5</v>
      </c>
      <c r="OK20">
        <v>5</v>
      </c>
      <c r="OL20">
        <v>7.5</v>
      </c>
      <c r="OT20" t="b">
        <v>1</v>
      </c>
      <c r="PD20" t="s">
        <v>2841</v>
      </c>
      <c r="PN20" t="s">
        <v>2642</v>
      </c>
      <c r="QL20">
        <v>2.5</v>
      </c>
      <c r="QM20">
        <v>5</v>
      </c>
      <c r="RO20">
        <v>7.5</v>
      </c>
      <c r="RP20">
        <v>0</v>
      </c>
      <c r="RQ20">
        <v>7.5</v>
      </c>
      <c r="RR20">
        <v>15</v>
      </c>
      <c r="RS20" t="s">
        <v>1463</v>
      </c>
      <c r="RZ20" t="s">
        <v>1463</v>
      </c>
      <c r="SB20" t="s">
        <v>1463</v>
      </c>
      <c r="SH20" t="s">
        <v>1463</v>
      </c>
      <c r="SK20">
        <v>0</v>
      </c>
      <c r="SL20">
        <v>7.5</v>
      </c>
      <c r="SM20">
        <v>4.3</v>
      </c>
      <c r="SN20">
        <v>7.5</v>
      </c>
      <c r="SO20">
        <v>2.5</v>
      </c>
      <c r="SP20">
        <v>14.3</v>
      </c>
      <c r="SQ20" t="s">
        <v>1463</v>
      </c>
      <c r="SR20" t="s">
        <v>2842</v>
      </c>
      <c r="TI20">
        <v>15</v>
      </c>
      <c r="TJ20" t="s">
        <v>2833</v>
      </c>
      <c r="TM20" t="b">
        <v>1</v>
      </c>
      <c r="TN20" t="b">
        <v>1</v>
      </c>
      <c r="TO20" t="b">
        <v>1</v>
      </c>
      <c r="TQ20" t="b">
        <v>1</v>
      </c>
      <c r="TS20" t="b">
        <v>1</v>
      </c>
      <c r="TT20" t="b">
        <v>1</v>
      </c>
      <c r="TX20">
        <v>7.5</v>
      </c>
      <c r="TY20">
        <v>2.5</v>
      </c>
      <c r="VI20">
        <v>5</v>
      </c>
      <c r="VJ20">
        <v>0</v>
      </c>
      <c r="VK20">
        <v>10</v>
      </c>
      <c r="VL20">
        <v>15</v>
      </c>
      <c r="VM20" t="s">
        <v>1463</v>
      </c>
      <c r="VO20" t="s">
        <v>1463</v>
      </c>
      <c r="VQ20" t="s">
        <v>1463</v>
      </c>
      <c r="VS20" t="s">
        <v>1463</v>
      </c>
      <c r="VV20" t="s">
        <v>1463</v>
      </c>
      <c r="VX20" t="s">
        <v>1462</v>
      </c>
      <c r="VY20" t="s">
        <v>2659</v>
      </c>
      <c r="VZ20">
        <v>0</v>
      </c>
      <c r="WA20">
        <v>10</v>
      </c>
      <c r="XJ20">
        <v>7.2</v>
      </c>
      <c r="XK20">
        <v>2.5</v>
      </c>
      <c r="XL20">
        <v>7.5</v>
      </c>
      <c r="XM20">
        <v>17.2</v>
      </c>
      <c r="XN20" t="s">
        <v>1462</v>
      </c>
      <c r="XO20" t="s">
        <v>1462</v>
      </c>
      <c r="XR20" t="b">
        <v>1</v>
      </c>
      <c r="XS20" t="b">
        <v>1</v>
      </c>
      <c r="XT20" t="b">
        <v>1</v>
      </c>
      <c r="XW20" t="b">
        <v>1</v>
      </c>
      <c r="YC20" t="s">
        <v>1463</v>
      </c>
      <c r="YE20" t="s">
        <v>1463</v>
      </c>
      <c r="YF20" t="s">
        <v>2843</v>
      </c>
      <c r="YG20">
        <v>0</v>
      </c>
      <c r="YH20">
        <v>7.5</v>
      </c>
      <c r="YI20" t="s">
        <v>1462</v>
      </c>
      <c r="YN20" t="b">
        <v>1</v>
      </c>
      <c r="YP20" t="b">
        <v>1</v>
      </c>
      <c r="YU20">
        <v>5</v>
      </c>
      <c r="YV20">
        <v>7.5</v>
      </c>
      <c r="ZX20">
        <v>0</v>
      </c>
      <c r="ZY20">
        <v>0</v>
      </c>
      <c r="ZZ20">
        <v>2.5</v>
      </c>
      <c r="AAA20">
        <v>2.5</v>
      </c>
      <c r="AAB20" t="s">
        <v>1463</v>
      </c>
      <c r="AAS20" t="s">
        <v>2644</v>
      </c>
      <c r="AAT20">
        <v>0</v>
      </c>
      <c r="AAU20">
        <v>2.5</v>
      </c>
      <c r="ADN20">
        <v>6</v>
      </c>
      <c r="ADO20">
        <v>5</v>
      </c>
      <c r="ADP20">
        <v>2.5</v>
      </c>
      <c r="ADQ20">
        <v>13.5</v>
      </c>
      <c r="ADR20" t="s">
        <v>1759</v>
      </c>
      <c r="ADS20">
        <v>0.7</v>
      </c>
      <c r="ADT20">
        <v>40</v>
      </c>
      <c r="ADU20" t="s">
        <v>2560</v>
      </c>
      <c r="ADV20">
        <v>1</v>
      </c>
      <c r="ADW20">
        <v>60</v>
      </c>
      <c r="AEG20">
        <v>5</v>
      </c>
      <c r="AEH20">
        <v>2.5</v>
      </c>
      <c r="AEI20">
        <v>0</v>
      </c>
      <c r="AEJ20">
        <v>0</v>
      </c>
      <c r="AEK20">
        <v>7.5</v>
      </c>
      <c r="AEL20">
        <v>7.5</v>
      </c>
      <c r="AEN20" t="b">
        <v>1</v>
      </c>
      <c r="AFB20" t="s">
        <v>2624</v>
      </c>
      <c r="AFC20">
        <v>0</v>
      </c>
      <c r="AFD20">
        <v>7.5</v>
      </c>
      <c r="AFE20">
        <v>0</v>
      </c>
      <c r="AFF20">
        <v>6.4</v>
      </c>
      <c r="AFG20">
        <v>5</v>
      </c>
      <c r="AFH20">
        <v>11.4</v>
      </c>
      <c r="AFI20" t="s">
        <v>1463</v>
      </c>
      <c r="AFK20" t="s">
        <v>1463</v>
      </c>
      <c r="AFM20" t="s">
        <v>1463</v>
      </c>
      <c r="AFO20" t="s">
        <v>1463</v>
      </c>
      <c r="AFQ20" t="s">
        <v>1463</v>
      </c>
      <c r="AFT20" t="s">
        <v>1463</v>
      </c>
      <c r="AFV20">
        <v>2</v>
      </c>
      <c r="AFW20">
        <v>3</v>
      </c>
      <c r="AFX20">
        <v>6.3888888888888804</v>
      </c>
      <c r="AFY20">
        <v>5</v>
      </c>
      <c r="AFZ20">
        <v>5</v>
      </c>
      <c r="AGA20">
        <v>7.5</v>
      </c>
      <c r="AGB20">
        <v>0</v>
      </c>
      <c r="AGC20">
        <v>12.5</v>
      </c>
      <c r="AGD20">
        <v>3</v>
      </c>
      <c r="AGE20">
        <v>1000</v>
      </c>
      <c r="AGG20">
        <v>1</v>
      </c>
      <c r="AGH20">
        <v>1</v>
      </c>
      <c r="AGJ20">
        <v>3</v>
      </c>
      <c r="AGK20">
        <v>0</v>
      </c>
      <c r="AGM20" t="s">
        <v>2724</v>
      </c>
      <c r="AGN20" t="s">
        <v>2646</v>
      </c>
      <c r="AGQ20">
        <v>7.5</v>
      </c>
      <c r="AGR20">
        <v>0</v>
      </c>
      <c r="AGS20">
        <v>1</v>
      </c>
      <c r="AGT20">
        <v>5</v>
      </c>
      <c r="AGU20">
        <v>5</v>
      </c>
      <c r="AGV20">
        <v>11</v>
      </c>
      <c r="AGW20">
        <v>1</v>
      </c>
      <c r="AHA20" t="b">
        <v>1</v>
      </c>
      <c r="AHD20">
        <v>2</v>
      </c>
      <c r="AHE20">
        <v>2</v>
      </c>
      <c r="AHF20">
        <v>3</v>
      </c>
      <c r="AKM20">
        <v>5</v>
      </c>
      <c r="AKN20">
        <v>5</v>
      </c>
      <c r="AKO20">
        <v>0</v>
      </c>
      <c r="AKP20">
        <v>0</v>
      </c>
      <c r="AKQ20">
        <v>10</v>
      </c>
      <c r="AKR20">
        <v>10</v>
      </c>
      <c r="AKS20" t="s">
        <v>1463</v>
      </c>
      <c r="ANA20">
        <v>0</v>
      </c>
      <c r="ANB20">
        <v>10</v>
      </c>
      <c r="ANC20">
        <v>10</v>
      </c>
      <c r="AND20">
        <v>0</v>
      </c>
      <c r="ANE20">
        <v>5</v>
      </c>
      <c r="ANF20">
        <v>15</v>
      </c>
      <c r="ANG20" t="s">
        <v>1462</v>
      </c>
      <c r="ANH20" t="s">
        <v>2844</v>
      </c>
      <c r="ANI20" t="s">
        <v>1462</v>
      </c>
      <c r="ANJ20" t="s">
        <v>2616</v>
      </c>
      <c r="ANK20">
        <v>0</v>
      </c>
      <c r="ANL20">
        <v>5</v>
      </c>
      <c r="ANM20">
        <v>2</v>
      </c>
      <c r="ANN20">
        <v>0</v>
      </c>
      <c r="ANO20">
        <v>7.5</v>
      </c>
      <c r="ANP20">
        <v>9.5</v>
      </c>
      <c r="ANQ20" t="s">
        <v>2565</v>
      </c>
      <c r="ANR20" t="s">
        <v>1463</v>
      </c>
      <c r="ANT20">
        <v>0</v>
      </c>
      <c r="ANU20">
        <v>7.5</v>
      </c>
      <c r="AQR20">
        <v>2.5</v>
      </c>
      <c r="AQS20">
        <v>0</v>
      </c>
      <c r="AQT20">
        <v>8.8000000000000007</v>
      </c>
      <c r="AQU20">
        <v>11.3</v>
      </c>
      <c r="AQV20" t="s">
        <v>1463</v>
      </c>
      <c r="ARB20" t="b">
        <v>1</v>
      </c>
      <c r="ARD20" t="b">
        <v>1</v>
      </c>
      <c r="ARG20">
        <v>0</v>
      </c>
      <c r="ARH20">
        <v>10</v>
      </c>
      <c r="ARI20" t="s">
        <v>1463</v>
      </c>
      <c r="ARQ20" t="s">
        <v>1463</v>
      </c>
      <c r="ASD20">
        <v>0</v>
      </c>
      <c r="ASE20">
        <v>7.5</v>
      </c>
      <c r="ASF20">
        <v>2</v>
      </c>
      <c r="ASG20">
        <v>2.5</v>
      </c>
      <c r="ASH20">
        <v>10</v>
      </c>
      <c r="ASI20">
        <v>14.5</v>
      </c>
      <c r="ASJ20">
        <v>50</v>
      </c>
      <c r="ASM20" t="b">
        <v>1</v>
      </c>
      <c r="ASS20">
        <v>0</v>
      </c>
      <c r="AST20" t="s">
        <v>1463</v>
      </c>
      <c r="ATD20">
        <v>2.5</v>
      </c>
      <c r="ATE20">
        <v>10</v>
      </c>
      <c r="ATF20">
        <v>0</v>
      </c>
      <c r="ATG20">
        <v>0</v>
      </c>
      <c r="ATH20">
        <v>7.5</v>
      </c>
      <c r="ATI20">
        <v>7.5</v>
      </c>
      <c r="ATJ20" t="s">
        <v>1463</v>
      </c>
      <c r="AVZ20">
        <v>0</v>
      </c>
      <c r="AWA20">
        <v>5</v>
      </c>
      <c r="AWB20">
        <v>0</v>
      </c>
      <c r="AWC20">
        <v>10</v>
      </c>
      <c r="AWD20">
        <v>1</v>
      </c>
      <c r="AWE20">
        <v>5</v>
      </c>
      <c r="AWF20">
        <v>0</v>
      </c>
      <c r="AWG20">
        <v>6</v>
      </c>
      <c r="AWH20" t="s">
        <v>1462</v>
      </c>
      <c r="AWI20" t="s">
        <v>1470</v>
      </c>
      <c r="AWJ20" t="s">
        <v>1463</v>
      </c>
      <c r="AWL20" t="s">
        <v>1462</v>
      </c>
      <c r="AWM20" t="s">
        <v>2619</v>
      </c>
      <c r="AWN20" t="s">
        <v>1463</v>
      </c>
      <c r="AWP20" t="s">
        <v>1463</v>
      </c>
      <c r="AWR20" t="s">
        <v>1463</v>
      </c>
      <c r="AWT20" t="s">
        <v>1463</v>
      </c>
      <c r="AWV20" t="s">
        <v>1463</v>
      </c>
      <c r="AWX20" t="s">
        <v>1463</v>
      </c>
      <c r="AWZ20" t="s">
        <v>1463</v>
      </c>
      <c r="AXB20" t="s">
        <v>1463</v>
      </c>
      <c r="AXD20" t="s">
        <v>1463</v>
      </c>
      <c r="AXF20">
        <v>300</v>
      </c>
      <c r="AXG20">
        <v>0</v>
      </c>
      <c r="AXI20">
        <v>5</v>
      </c>
      <c r="AXJ20">
        <v>0</v>
      </c>
      <c r="AXK20">
        <v>10</v>
      </c>
      <c r="AXN20">
        <v>10</v>
      </c>
      <c r="AXO20">
        <v>0</v>
      </c>
      <c r="AXP20">
        <v>0</v>
      </c>
      <c r="AXQ20">
        <v>0</v>
      </c>
      <c r="AXR20">
        <v>0</v>
      </c>
      <c r="AXS20">
        <v>0</v>
      </c>
      <c r="AXT20">
        <v>0</v>
      </c>
      <c r="AXU20">
        <v>0</v>
      </c>
      <c r="AXW20">
        <v>0</v>
      </c>
      <c r="AYA20">
        <v>10</v>
      </c>
      <c r="AYD20">
        <v>10</v>
      </c>
      <c r="AYE20" t="s">
        <v>1463</v>
      </c>
      <c r="AYF20" t="s">
        <v>1463</v>
      </c>
      <c r="AYG20">
        <v>10</v>
      </c>
      <c r="AYJ20">
        <v>10</v>
      </c>
      <c r="AYK20">
        <v>2.5</v>
      </c>
      <c r="AYL20">
        <v>2.5</v>
      </c>
      <c r="AYM20">
        <v>15</v>
      </c>
      <c r="AZC20">
        <v>5</v>
      </c>
      <c r="AZD20" t="s">
        <v>2635</v>
      </c>
      <c r="AZE20" t="s">
        <v>2845</v>
      </c>
      <c r="AZF20">
        <v>5</v>
      </c>
      <c r="AZG20" t="s">
        <v>2621</v>
      </c>
      <c r="AZH20" t="s">
        <v>2622</v>
      </c>
      <c r="AZM20" t="s">
        <v>1463</v>
      </c>
      <c r="AZO20" t="s">
        <v>1462</v>
      </c>
      <c r="AZP20" t="s">
        <v>2846</v>
      </c>
      <c r="AZR20">
        <v>2.5</v>
      </c>
      <c r="AZS20">
        <v>2.5</v>
      </c>
      <c r="BCH20">
        <v>10</v>
      </c>
      <c r="BCI20">
        <v>5</v>
      </c>
      <c r="BCJ20">
        <v>2.5</v>
      </c>
      <c r="BCK20">
        <v>17.5</v>
      </c>
      <c r="BCL20">
        <v>2</v>
      </c>
      <c r="BCN20">
        <v>1</v>
      </c>
      <c r="BCP20">
        <v>3</v>
      </c>
      <c r="BCR20">
        <v>5</v>
      </c>
      <c r="BCT20">
        <v>4</v>
      </c>
      <c r="BCY20">
        <v>5</v>
      </c>
      <c r="BCZ20">
        <v>2.5</v>
      </c>
      <c r="BEH20">
        <v>5.8</v>
      </c>
      <c r="BEI20">
        <v>7.5</v>
      </c>
      <c r="BEJ20">
        <v>2.5</v>
      </c>
      <c r="BEK20">
        <v>15.8</v>
      </c>
      <c r="BEL20" t="s">
        <v>2552</v>
      </c>
      <c r="BEN20" t="s">
        <v>2552</v>
      </c>
      <c r="BEP20" t="s">
        <v>2557</v>
      </c>
      <c r="BER20" t="s">
        <v>2552</v>
      </c>
      <c r="BET20" t="s">
        <v>2567</v>
      </c>
      <c r="BEV20" t="s">
        <v>2567</v>
      </c>
      <c r="BEX20">
        <v>7.5</v>
      </c>
      <c r="BEY20">
        <v>2.5</v>
      </c>
      <c r="BGQ20">
        <v>10</v>
      </c>
      <c r="BGR20">
        <v>5</v>
      </c>
      <c r="BGS20">
        <v>5</v>
      </c>
      <c r="BGT20">
        <v>20</v>
      </c>
      <c r="BGU20" t="s">
        <v>1462</v>
      </c>
      <c r="BHB20" t="s">
        <v>2652</v>
      </c>
      <c r="BHC20" t="s">
        <v>2838</v>
      </c>
      <c r="BHD20" t="s">
        <v>2654</v>
      </c>
      <c r="BHE20" t="s">
        <v>2838</v>
      </c>
      <c r="BHK20">
        <v>5</v>
      </c>
      <c r="BHL20">
        <v>5</v>
      </c>
      <c r="BIT20">
        <v>0</v>
      </c>
      <c r="BIU20">
        <v>5</v>
      </c>
      <c r="BIV20">
        <v>0</v>
      </c>
      <c r="BIW20">
        <v>5</v>
      </c>
      <c r="BIX20">
        <v>1</v>
      </c>
      <c r="BIY20" t="s">
        <v>1466</v>
      </c>
      <c r="BIZ20" t="s">
        <v>2548</v>
      </c>
      <c r="BJA20" t="s">
        <v>1468</v>
      </c>
      <c r="BJB20">
        <v>5</v>
      </c>
      <c r="BJC20">
        <v>0</v>
      </c>
    </row>
    <row r="21" spans="1:1022 1026:1615" ht="15" x14ac:dyDescent="0.25">
      <c r="A21" t="s">
        <v>2603</v>
      </c>
      <c r="B21" t="s">
        <v>2847</v>
      </c>
      <c r="C21" t="s">
        <v>2848</v>
      </c>
      <c r="D21" t="s">
        <v>1460</v>
      </c>
      <c r="F21" t="s">
        <v>2606</v>
      </c>
      <c r="G21" t="s">
        <v>2607</v>
      </c>
      <c r="H21" t="s">
        <v>2608</v>
      </c>
      <c r="I21" t="s">
        <v>2849</v>
      </c>
      <c r="J21">
        <v>2.4012641800000001</v>
      </c>
      <c r="K21">
        <v>34.787142699999997</v>
      </c>
      <c r="L21" s="116">
        <v>42459</v>
      </c>
      <c r="M21" t="s">
        <v>1461</v>
      </c>
      <c r="N21">
        <v>29</v>
      </c>
      <c r="O21" t="s">
        <v>2554</v>
      </c>
      <c r="Q21">
        <v>8.3000000000000007</v>
      </c>
      <c r="R21">
        <v>7.5</v>
      </c>
      <c r="S21">
        <v>2.5</v>
      </c>
      <c r="T21">
        <v>18.3</v>
      </c>
      <c r="U21">
        <v>1</v>
      </c>
      <c r="V21">
        <v>1</v>
      </c>
      <c r="W21">
        <v>2</v>
      </c>
      <c r="X21">
        <v>2</v>
      </c>
      <c r="AA21" t="b">
        <v>1</v>
      </c>
      <c r="AG21">
        <v>1</v>
      </c>
      <c r="AH21">
        <v>1</v>
      </c>
      <c r="AS21">
        <v>1</v>
      </c>
      <c r="BE21">
        <v>1</v>
      </c>
      <c r="BF21">
        <v>1</v>
      </c>
      <c r="BK21">
        <v>1</v>
      </c>
      <c r="BS21" t="s">
        <v>1462</v>
      </c>
      <c r="BT21" t="s">
        <v>1462</v>
      </c>
      <c r="BW21">
        <v>7.5</v>
      </c>
      <c r="BX21">
        <v>2.5</v>
      </c>
      <c r="BY21">
        <v>8.5</v>
      </c>
      <c r="BZ21">
        <v>5</v>
      </c>
      <c r="CA21">
        <v>0</v>
      </c>
      <c r="CB21">
        <v>13.5</v>
      </c>
      <c r="CC21" t="s">
        <v>1462</v>
      </c>
      <c r="CD21" t="b">
        <v>1</v>
      </c>
      <c r="CF21">
        <v>15</v>
      </c>
      <c r="CH21" t="s">
        <v>1462</v>
      </c>
      <c r="CI21" t="b">
        <v>1</v>
      </c>
      <c r="CJ21" t="b">
        <v>1</v>
      </c>
      <c r="CK21">
        <v>20</v>
      </c>
      <c r="CM21" t="s">
        <v>1462</v>
      </c>
      <c r="CP21">
        <v>10</v>
      </c>
      <c r="CR21" t="s">
        <v>1463</v>
      </c>
      <c r="CW21" t="s">
        <v>1463</v>
      </c>
      <c r="DB21" t="s">
        <v>1463</v>
      </c>
      <c r="DG21" t="s">
        <v>1463</v>
      </c>
      <c r="DM21" t="s">
        <v>1463</v>
      </c>
      <c r="DS21" t="b">
        <v>1</v>
      </c>
      <c r="DU21" t="b">
        <v>1</v>
      </c>
      <c r="EI21">
        <v>5</v>
      </c>
      <c r="EJ21">
        <v>0</v>
      </c>
      <c r="EN21">
        <v>0</v>
      </c>
      <c r="EO21" t="s">
        <v>1463</v>
      </c>
      <c r="FL21">
        <v>6.7</v>
      </c>
      <c r="FM21">
        <v>7.5</v>
      </c>
      <c r="FN21">
        <v>0</v>
      </c>
      <c r="FO21">
        <v>14.2</v>
      </c>
      <c r="FP21" t="s">
        <v>1462</v>
      </c>
      <c r="FT21" t="b">
        <v>1</v>
      </c>
      <c r="FV21" t="s">
        <v>1464</v>
      </c>
      <c r="HD21" t="b">
        <v>1</v>
      </c>
      <c r="HF21" t="s">
        <v>1464</v>
      </c>
      <c r="IN21" t="b">
        <v>1</v>
      </c>
      <c r="IP21" t="s">
        <v>1464</v>
      </c>
      <c r="JC21" t="b">
        <v>1</v>
      </c>
      <c r="JE21" t="s">
        <v>1464</v>
      </c>
      <c r="JX21" t="b">
        <v>1</v>
      </c>
      <c r="JZ21" t="s">
        <v>1464</v>
      </c>
      <c r="KK21" t="s">
        <v>1463</v>
      </c>
      <c r="KM21">
        <v>7.5</v>
      </c>
      <c r="KN21">
        <v>0</v>
      </c>
      <c r="KO21">
        <v>2</v>
      </c>
      <c r="KP21">
        <v>2.5</v>
      </c>
      <c r="KQ21">
        <v>0</v>
      </c>
      <c r="KR21">
        <v>4.5</v>
      </c>
      <c r="KS21" t="s">
        <v>1462</v>
      </c>
      <c r="KU21">
        <v>1</v>
      </c>
      <c r="KW21">
        <v>12</v>
      </c>
      <c r="LE21">
        <v>1</v>
      </c>
      <c r="LG21">
        <v>1</v>
      </c>
      <c r="LY21" t="b">
        <v>1</v>
      </c>
      <c r="MA21" t="b">
        <v>1</v>
      </c>
      <c r="MI21" t="b">
        <v>1</v>
      </c>
      <c r="MK21" t="b">
        <v>1</v>
      </c>
      <c r="MT21" t="s">
        <v>1462</v>
      </c>
      <c r="MU21" t="s">
        <v>2850</v>
      </c>
      <c r="MV21">
        <v>2.5</v>
      </c>
      <c r="MW21">
        <v>0</v>
      </c>
      <c r="MX21">
        <v>0</v>
      </c>
      <c r="MY21">
        <v>2.5</v>
      </c>
      <c r="MZ21">
        <v>2.5</v>
      </c>
      <c r="NA21">
        <v>5</v>
      </c>
      <c r="NM21" t="s">
        <v>2549</v>
      </c>
      <c r="NN21" t="s">
        <v>2549</v>
      </c>
      <c r="NO21" t="s">
        <v>2549</v>
      </c>
      <c r="NP21" t="s">
        <v>2549</v>
      </c>
      <c r="NQ21" t="s">
        <v>2549</v>
      </c>
      <c r="NR21" t="s">
        <v>2549</v>
      </c>
      <c r="NS21" t="s">
        <v>2549</v>
      </c>
      <c r="NT21" t="s">
        <v>2549</v>
      </c>
      <c r="NU21" t="s">
        <v>2549</v>
      </c>
      <c r="NV21" t="s">
        <v>2549</v>
      </c>
      <c r="NW21" t="s">
        <v>2569</v>
      </c>
      <c r="NX21" t="s">
        <v>2550</v>
      </c>
      <c r="NY21" t="s">
        <v>2569</v>
      </c>
      <c r="NZ21" t="s">
        <v>2550</v>
      </c>
      <c r="OA21" t="s">
        <v>2550</v>
      </c>
      <c r="OB21" t="s">
        <v>2550</v>
      </c>
      <c r="OC21" t="s">
        <v>2550</v>
      </c>
      <c r="OD21" t="s">
        <v>2550</v>
      </c>
      <c r="OE21" t="s">
        <v>2550</v>
      </c>
      <c r="OF21" t="s">
        <v>2550</v>
      </c>
      <c r="OG21">
        <v>2.5</v>
      </c>
      <c r="OH21">
        <v>2.5</v>
      </c>
      <c r="OJ21">
        <v>0</v>
      </c>
      <c r="OK21">
        <v>2.5</v>
      </c>
      <c r="OL21">
        <v>2.5</v>
      </c>
      <c r="QL21">
        <v>0</v>
      </c>
      <c r="QM21">
        <v>2.5</v>
      </c>
      <c r="RO21">
        <v>5</v>
      </c>
      <c r="RP21">
        <v>5</v>
      </c>
      <c r="RQ21">
        <v>2.5</v>
      </c>
      <c r="RR21">
        <v>12.5</v>
      </c>
      <c r="RS21" t="s">
        <v>1462</v>
      </c>
      <c r="RT21" t="s">
        <v>1541</v>
      </c>
      <c r="RU21">
        <v>40</v>
      </c>
      <c r="RV21" t="s">
        <v>2851</v>
      </c>
      <c r="RW21" t="s">
        <v>1463</v>
      </c>
      <c r="RZ21" t="s">
        <v>1463</v>
      </c>
      <c r="SB21" t="s">
        <v>1463</v>
      </c>
      <c r="SH21" t="s">
        <v>1463</v>
      </c>
      <c r="SK21">
        <v>5</v>
      </c>
      <c r="SL21">
        <v>2.5</v>
      </c>
      <c r="SM21">
        <v>1.3</v>
      </c>
      <c r="SN21">
        <v>7.5</v>
      </c>
      <c r="SO21">
        <v>2.5</v>
      </c>
      <c r="SP21">
        <v>11.3</v>
      </c>
      <c r="SQ21" t="s">
        <v>1463</v>
      </c>
      <c r="SR21" t="s">
        <v>2852</v>
      </c>
      <c r="TI21">
        <v>5</v>
      </c>
      <c r="TJ21" t="s">
        <v>2853</v>
      </c>
      <c r="TM21" t="b">
        <v>1</v>
      </c>
      <c r="TN21" t="b">
        <v>1</v>
      </c>
      <c r="TO21" t="b">
        <v>1</v>
      </c>
      <c r="TS21" t="b">
        <v>1</v>
      </c>
      <c r="TT21" t="b">
        <v>1</v>
      </c>
      <c r="TX21">
        <v>7.5</v>
      </c>
      <c r="TY21">
        <v>2.5</v>
      </c>
      <c r="VI21">
        <v>5</v>
      </c>
      <c r="VJ21">
        <v>0</v>
      </c>
      <c r="VK21">
        <v>10</v>
      </c>
      <c r="VL21">
        <v>15</v>
      </c>
      <c r="VM21" t="s">
        <v>1463</v>
      </c>
      <c r="VO21" t="s">
        <v>1463</v>
      </c>
      <c r="VQ21" t="s">
        <v>1463</v>
      </c>
      <c r="VS21" t="s">
        <v>1463</v>
      </c>
      <c r="VX21" t="s">
        <v>1462</v>
      </c>
      <c r="VY21" t="s">
        <v>2659</v>
      </c>
      <c r="VZ21">
        <v>0</v>
      </c>
      <c r="WA21">
        <v>10</v>
      </c>
      <c r="XJ21">
        <v>10</v>
      </c>
      <c r="XK21">
        <v>5</v>
      </c>
      <c r="XL21">
        <v>5</v>
      </c>
      <c r="XM21">
        <v>20</v>
      </c>
      <c r="XN21" t="s">
        <v>1462</v>
      </c>
      <c r="XO21" t="s">
        <v>1462</v>
      </c>
      <c r="XR21" t="b">
        <v>1</v>
      </c>
      <c r="XS21" t="b">
        <v>1</v>
      </c>
      <c r="XT21" t="b">
        <v>1</v>
      </c>
      <c r="XW21" t="b">
        <v>1</v>
      </c>
      <c r="YC21" t="s">
        <v>1463</v>
      </c>
      <c r="YE21" t="s">
        <v>1462</v>
      </c>
      <c r="YF21" t="s">
        <v>2854</v>
      </c>
      <c r="YG21">
        <v>5</v>
      </c>
      <c r="YH21">
        <v>2.5</v>
      </c>
      <c r="YI21" t="s">
        <v>1462</v>
      </c>
      <c r="YK21" t="b">
        <v>1</v>
      </c>
      <c r="YN21" t="b">
        <v>1</v>
      </c>
      <c r="YO21" t="b">
        <v>1</v>
      </c>
      <c r="YU21">
        <v>5</v>
      </c>
      <c r="YV21">
        <v>7.5</v>
      </c>
      <c r="ZX21">
        <v>0</v>
      </c>
      <c r="ZY21">
        <v>2.5</v>
      </c>
      <c r="ZZ21">
        <v>2.5</v>
      </c>
      <c r="AAA21">
        <v>5</v>
      </c>
      <c r="AAB21" t="s">
        <v>1463</v>
      </c>
      <c r="AAT21">
        <v>2.5</v>
      </c>
      <c r="AAU21">
        <v>2.5</v>
      </c>
      <c r="ADN21">
        <v>6</v>
      </c>
      <c r="ADO21">
        <v>5</v>
      </c>
      <c r="ADP21">
        <v>2.5</v>
      </c>
      <c r="ADQ21">
        <v>13.5</v>
      </c>
      <c r="ADR21" t="s">
        <v>1759</v>
      </c>
      <c r="ADS21">
        <v>0.5</v>
      </c>
      <c r="ADT21">
        <v>30</v>
      </c>
      <c r="ADU21" t="s">
        <v>2560</v>
      </c>
      <c r="ADV21">
        <v>0.5</v>
      </c>
      <c r="ADW21">
        <v>30</v>
      </c>
      <c r="AEG21">
        <v>5</v>
      </c>
      <c r="AEH21">
        <v>2.5</v>
      </c>
      <c r="AEI21">
        <v>0</v>
      </c>
      <c r="AEJ21">
        <v>0</v>
      </c>
      <c r="AEK21">
        <v>7.5</v>
      </c>
      <c r="AEL21">
        <v>7.5</v>
      </c>
      <c r="AEN21" t="b">
        <v>1</v>
      </c>
      <c r="AFB21" t="s">
        <v>2624</v>
      </c>
      <c r="AFC21">
        <v>0</v>
      </c>
      <c r="AFD21">
        <v>7.5</v>
      </c>
      <c r="AFE21">
        <v>0</v>
      </c>
      <c r="AFF21">
        <v>7.8</v>
      </c>
      <c r="AFG21">
        <v>5</v>
      </c>
      <c r="AFH21">
        <v>12.8</v>
      </c>
      <c r="AFI21" t="s">
        <v>1463</v>
      </c>
      <c r="AFK21" t="s">
        <v>1463</v>
      </c>
      <c r="AFM21" t="s">
        <v>1463</v>
      </c>
      <c r="AFO21" t="s">
        <v>1463</v>
      </c>
      <c r="AFQ21" t="s">
        <v>1463</v>
      </c>
      <c r="AFT21" t="s">
        <v>1463</v>
      </c>
      <c r="AFV21">
        <v>3</v>
      </c>
      <c r="AFW21">
        <v>3</v>
      </c>
      <c r="AFX21">
        <v>7.7777777777777697</v>
      </c>
      <c r="AFY21">
        <v>5</v>
      </c>
      <c r="AFZ21">
        <v>4</v>
      </c>
      <c r="AGA21">
        <v>7.5</v>
      </c>
      <c r="AGB21">
        <v>0</v>
      </c>
      <c r="AGC21">
        <v>11.5</v>
      </c>
      <c r="AGD21">
        <v>1</v>
      </c>
      <c r="AGE21">
        <v>1000</v>
      </c>
      <c r="AGG21">
        <v>1</v>
      </c>
      <c r="AGH21">
        <v>1</v>
      </c>
      <c r="AGJ21">
        <v>1</v>
      </c>
      <c r="AGK21">
        <v>0</v>
      </c>
      <c r="AGM21" t="s">
        <v>2614</v>
      </c>
      <c r="AGN21" t="s">
        <v>2646</v>
      </c>
      <c r="AGQ21">
        <v>7.5</v>
      </c>
      <c r="AGR21">
        <v>0</v>
      </c>
      <c r="AGS21">
        <v>1.5</v>
      </c>
      <c r="AGT21">
        <v>5</v>
      </c>
      <c r="AGU21">
        <v>5</v>
      </c>
      <c r="AGV21">
        <v>11.5</v>
      </c>
      <c r="AGW21">
        <v>1</v>
      </c>
      <c r="AHA21" t="b">
        <v>1</v>
      </c>
      <c r="AHD21">
        <v>3</v>
      </c>
      <c r="AHE21">
        <v>3</v>
      </c>
      <c r="AHF21">
        <v>3</v>
      </c>
      <c r="AKM21">
        <v>5</v>
      </c>
      <c r="AKN21">
        <v>5</v>
      </c>
      <c r="AKO21">
        <v>10</v>
      </c>
      <c r="AKP21">
        <v>2.5</v>
      </c>
      <c r="AKQ21">
        <v>2.5</v>
      </c>
      <c r="AKR21">
        <v>15</v>
      </c>
      <c r="AKS21" t="s">
        <v>1462</v>
      </c>
      <c r="AKT21" t="s">
        <v>1463</v>
      </c>
      <c r="AKV21" t="s">
        <v>1462</v>
      </c>
      <c r="AKX21" t="s">
        <v>1462</v>
      </c>
      <c r="AKZ21" t="s">
        <v>1463</v>
      </c>
      <c r="ALB21" t="s">
        <v>1463</v>
      </c>
      <c r="ALD21" t="s">
        <v>1463</v>
      </c>
      <c r="ALF21" t="s">
        <v>1462</v>
      </c>
      <c r="ALH21" t="s">
        <v>1463</v>
      </c>
      <c r="ALJ21" t="s">
        <v>1463</v>
      </c>
      <c r="ALL21" t="s">
        <v>1463</v>
      </c>
      <c r="ALN21" t="s">
        <v>1462</v>
      </c>
      <c r="ALP21" t="s">
        <v>1463</v>
      </c>
      <c r="ALR21" t="s">
        <v>1463</v>
      </c>
      <c r="ALT21" t="s">
        <v>1463</v>
      </c>
      <c r="AMF21" t="b">
        <v>1</v>
      </c>
      <c r="AML21" t="b">
        <v>1</v>
      </c>
      <c r="AMO21" t="b">
        <v>1</v>
      </c>
      <c r="ANA21">
        <v>2.5</v>
      </c>
      <c r="ANB21">
        <v>2.5</v>
      </c>
      <c r="ANC21">
        <v>10</v>
      </c>
      <c r="AND21">
        <v>0</v>
      </c>
      <c r="ANE21">
        <v>5</v>
      </c>
      <c r="ANF21">
        <v>15</v>
      </c>
      <c r="ANG21" t="s">
        <v>1462</v>
      </c>
      <c r="ANH21" t="s">
        <v>1541</v>
      </c>
      <c r="ANI21" t="s">
        <v>1462</v>
      </c>
      <c r="ANJ21" t="s">
        <v>2855</v>
      </c>
      <c r="ANK21">
        <v>0</v>
      </c>
      <c r="ANL21">
        <v>5</v>
      </c>
      <c r="ANM21">
        <v>5</v>
      </c>
      <c r="ANN21">
        <v>0</v>
      </c>
      <c r="ANO21">
        <v>7.5</v>
      </c>
      <c r="ANP21">
        <v>12.5</v>
      </c>
      <c r="ANQ21" t="s">
        <v>2565</v>
      </c>
      <c r="ANR21" t="s">
        <v>1462</v>
      </c>
      <c r="ANT21">
        <v>0</v>
      </c>
      <c r="ANU21">
        <v>7.5</v>
      </c>
      <c r="AQR21">
        <v>2.5</v>
      </c>
      <c r="AQS21">
        <v>0</v>
      </c>
      <c r="AQT21">
        <v>7.5</v>
      </c>
      <c r="AQU21">
        <v>10</v>
      </c>
      <c r="AQV21" t="s">
        <v>1463</v>
      </c>
      <c r="ARB21" t="b">
        <v>1</v>
      </c>
      <c r="ARD21" t="b">
        <v>1</v>
      </c>
      <c r="ARG21">
        <v>0</v>
      </c>
      <c r="ARH21">
        <v>7.5</v>
      </c>
      <c r="ARI21" t="s">
        <v>1463</v>
      </c>
      <c r="ARQ21" t="s">
        <v>1463</v>
      </c>
      <c r="ASD21">
        <v>0</v>
      </c>
      <c r="ASE21">
        <v>7.5</v>
      </c>
      <c r="ASF21">
        <v>2</v>
      </c>
      <c r="ASG21">
        <v>5</v>
      </c>
      <c r="ASH21">
        <v>7.5</v>
      </c>
      <c r="ASI21">
        <v>14.5</v>
      </c>
      <c r="ASJ21">
        <v>50</v>
      </c>
      <c r="ASM21" t="b">
        <v>1</v>
      </c>
      <c r="ASS21">
        <v>0</v>
      </c>
      <c r="AST21" t="s">
        <v>1463</v>
      </c>
      <c r="ATD21">
        <v>5</v>
      </c>
      <c r="ATE21">
        <v>7.5</v>
      </c>
      <c r="ATF21">
        <v>3.3</v>
      </c>
      <c r="ATG21">
        <v>5</v>
      </c>
      <c r="ATH21">
        <v>3.8</v>
      </c>
      <c r="ATI21">
        <v>12.1</v>
      </c>
      <c r="ATJ21" t="s">
        <v>1462</v>
      </c>
      <c r="AUC21" t="b">
        <v>1</v>
      </c>
      <c r="AUD21" t="s">
        <v>2856</v>
      </c>
      <c r="AUE21" t="s">
        <v>2568</v>
      </c>
      <c r="AVM21" t="b">
        <v>1</v>
      </c>
      <c r="AVN21" t="s">
        <v>2857</v>
      </c>
      <c r="AVO21" t="s">
        <v>2561</v>
      </c>
      <c r="AVW21" t="s">
        <v>1463</v>
      </c>
      <c r="AVX21" t="s">
        <v>1462</v>
      </c>
      <c r="AVY21" t="s">
        <v>2858</v>
      </c>
      <c r="AVZ21">
        <v>7.5</v>
      </c>
      <c r="AWA21">
        <v>2.5</v>
      </c>
      <c r="AWB21">
        <v>2.5</v>
      </c>
      <c r="AWC21">
        <v>5</v>
      </c>
      <c r="AWD21">
        <v>1</v>
      </c>
      <c r="AWE21">
        <v>5</v>
      </c>
      <c r="AWF21">
        <v>0</v>
      </c>
      <c r="AWG21">
        <v>6</v>
      </c>
      <c r="AWH21" t="s">
        <v>1462</v>
      </c>
      <c r="AWI21" t="s">
        <v>1469</v>
      </c>
      <c r="AWJ21" t="s">
        <v>1463</v>
      </c>
      <c r="AWL21" t="s">
        <v>1463</v>
      </c>
      <c r="AWN21" t="s">
        <v>1463</v>
      </c>
      <c r="AWP21" t="s">
        <v>1463</v>
      </c>
      <c r="AWR21" t="s">
        <v>1463</v>
      </c>
      <c r="AWT21" t="s">
        <v>1463</v>
      </c>
      <c r="AWV21" t="s">
        <v>1462</v>
      </c>
      <c r="AWW21" t="s">
        <v>1469</v>
      </c>
      <c r="AWX21" t="s">
        <v>1463</v>
      </c>
      <c r="AWZ21" t="s">
        <v>1463</v>
      </c>
      <c r="AXB21" t="s">
        <v>1463</v>
      </c>
      <c r="AXD21" t="s">
        <v>1463</v>
      </c>
      <c r="AXF21">
        <v>0</v>
      </c>
      <c r="AXG21">
        <v>0</v>
      </c>
      <c r="AXI21">
        <v>5</v>
      </c>
      <c r="AXJ21">
        <v>0</v>
      </c>
      <c r="AXK21">
        <v>10</v>
      </c>
      <c r="AXN21">
        <v>10</v>
      </c>
      <c r="AXO21">
        <v>0</v>
      </c>
      <c r="AXP21">
        <v>0</v>
      </c>
      <c r="AXQ21">
        <v>0</v>
      </c>
      <c r="AXR21">
        <v>0</v>
      </c>
      <c r="AXS21">
        <v>0</v>
      </c>
      <c r="AXT21">
        <v>0</v>
      </c>
      <c r="AXU21">
        <v>0</v>
      </c>
      <c r="AXW21">
        <v>0</v>
      </c>
      <c r="AYA21">
        <v>10</v>
      </c>
      <c r="AYD21">
        <v>10</v>
      </c>
      <c r="AYE21" t="s">
        <v>1463</v>
      </c>
      <c r="AYF21" t="s">
        <v>1463</v>
      </c>
      <c r="AYG21">
        <v>10</v>
      </c>
      <c r="AYM21">
        <v>0</v>
      </c>
      <c r="BGQ21" t="s">
        <v>1467</v>
      </c>
      <c r="BGT21">
        <v>0</v>
      </c>
      <c r="BIT21">
        <v>5</v>
      </c>
      <c r="BIU21">
        <v>5</v>
      </c>
      <c r="BIV21">
        <v>0</v>
      </c>
      <c r="BIW21">
        <v>10</v>
      </c>
      <c r="BIX21">
        <v>2</v>
      </c>
      <c r="BIY21" t="s">
        <v>2597</v>
      </c>
      <c r="BIZ21" t="s">
        <v>1466</v>
      </c>
      <c r="BJA21" t="s">
        <v>1468</v>
      </c>
      <c r="BJB21">
        <v>5</v>
      </c>
      <c r="BJC21">
        <v>0</v>
      </c>
    </row>
    <row r="22" spans="1:1022 1026:1615" ht="15" x14ac:dyDescent="0.25">
      <c r="A22" t="s">
        <v>2603</v>
      </c>
      <c r="B22" t="s">
        <v>2859</v>
      </c>
      <c r="C22" t="s">
        <v>2860</v>
      </c>
      <c r="D22" t="s">
        <v>2553</v>
      </c>
      <c r="E22" t="s">
        <v>2861</v>
      </c>
      <c r="F22" t="s">
        <v>2606</v>
      </c>
      <c r="G22" t="s">
        <v>2607</v>
      </c>
      <c r="H22" t="s">
        <v>2608</v>
      </c>
      <c r="I22" t="s">
        <v>2849</v>
      </c>
      <c r="J22">
        <v>2.4011210799999998</v>
      </c>
      <c r="K22">
        <v>34.78708984</v>
      </c>
      <c r="L22" s="116">
        <v>42459</v>
      </c>
      <c r="M22" t="s">
        <v>1471</v>
      </c>
      <c r="N22">
        <v>30</v>
      </c>
      <c r="O22" t="s">
        <v>1472</v>
      </c>
      <c r="Q22">
        <v>7.5</v>
      </c>
      <c r="R22">
        <v>7.5</v>
      </c>
      <c r="S22">
        <v>2.5</v>
      </c>
      <c r="T22">
        <v>17.5</v>
      </c>
      <c r="U22">
        <v>5</v>
      </c>
      <c r="V22">
        <v>3</v>
      </c>
      <c r="W22">
        <v>7</v>
      </c>
      <c r="X22">
        <v>5</v>
      </c>
      <c r="AA22" t="b">
        <v>1</v>
      </c>
      <c r="AG22">
        <v>5</v>
      </c>
      <c r="AH22">
        <v>3</v>
      </c>
      <c r="AI22">
        <v>7</v>
      </c>
      <c r="AJ22">
        <v>5</v>
      </c>
      <c r="AS22">
        <v>2</v>
      </c>
      <c r="AT22">
        <v>1</v>
      </c>
      <c r="BE22">
        <v>1</v>
      </c>
      <c r="BK22">
        <v>1</v>
      </c>
      <c r="BS22" t="s">
        <v>1462</v>
      </c>
      <c r="BT22" t="s">
        <v>1462</v>
      </c>
      <c r="BU22" t="s">
        <v>2862</v>
      </c>
      <c r="BV22" t="s">
        <v>2863</v>
      </c>
      <c r="BW22">
        <v>7.5</v>
      </c>
      <c r="BX22">
        <v>2.5</v>
      </c>
      <c r="BY22">
        <v>6</v>
      </c>
      <c r="BZ22">
        <v>5</v>
      </c>
      <c r="CA22">
        <v>0</v>
      </c>
      <c r="CB22">
        <v>11</v>
      </c>
      <c r="CC22" t="s">
        <v>1462</v>
      </c>
      <c r="CD22" t="b">
        <v>1</v>
      </c>
      <c r="CE22" t="b">
        <v>1</v>
      </c>
      <c r="CF22">
        <v>15</v>
      </c>
      <c r="CH22" t="s">
        <v>1463</v>
      </c>
      <c r="CM22" t="s">
        <v>1462</v>
      </c>
      <c r="CP22">
        <v>5</v>
      </c>
      <c r="CR22" t="s">
        <v>1463</v>
      </c>
      <c r="CW22" t="s">
        <v>1463</v>
      </c>
      <c r="DB22" t="s">
        <v>1463</v>
      </c>
      <c r="DG22" t="s">
        <v>1463</v>
      </c>
      <c r="DS22" t="b">
        <v>1</v>
      </c>
      <c r="DU22" t="b">
        <v>1</v>
      </c>
      <c r="EC22" t="b">
        <v>1</v>
      </c>
      <c r="EI22">
        <v>5</v>
      </c>
      <c r="EJ22">
        <v>0</v>
      </c>
      <c r="EN22">
        <v>0</v>
      </c>
      <c r="EO22" t="s">
        <v>1463</v>
      </c>
      <c r="FL22">
        <v>1.3</v>
      </c>
      <c r="FM22">
        <v>5</v>
      </c>
      <c r="FN22">
        <v>0</v>
      </c>
      <c r="FO22">
        <v>6.3</v>
      </c>
      <c r="FP22" t="s">
        <v>1462</v>
      </c>
      <c r="FT22" t="b">
        <v>1</v>
      </c>
      <c r="FV22" t="s">
        <v>1464</v>
      </c>
      <c r="HD22" t="b">
        <v>1</v>
      </c>
      <c r="HF22" t="s">
        <v>1464</v>
      </c>
      <c r="KK22" t="s">
        <v>1463</v>
      </c>
      <c r="KM22">
        <v>5</v>
      </c>
      <c r="KN22">
        <v>0</v>
      </c>
      <c r="KO22">
        <v>0</v>
      </c>
      <c r="KR22">
        <v>0</v>
      </c>
      <c r="KS22" t="s">
        <v>1463</v>
      </c>
      <c r="RO22">
        <v>5</v>
      </c>
      <c r="RP22">
        <v>7.5</v>
      </c>
      <c r="RQ22">
        <v>2.5</v>
      </c>
      <c r="RR22">
        <v>15</v>
      </c>
      <c r="RS22" t="s">
        <v>1462</v>
      </c>
      <c r="RT22" t="s">
        <v>1541</v>
      </c>
      <c r="RU22">
        <v>50</v>
      </c>
      <c r="RV22" t="s">
        <v>2817</v>
      </c>
      <c r="RW22" t="s">
        <v>1463</v>
      </c>
      <c r="RZ22" t="s">
        <v>1462</v>
      </c>
      <c r="SA22" t="s">
        <v>2822</v>
      </c>
      <c r="SK22">
        <v>7.5</v>
      </c>
      <c r="SL22">
        <v>2.5</v>
      </c>
      <c r="SM22">
        <v>1.3</v>
      </c>
      <c r="SN22">
        <v>7.5</v>
      </c>
      <c r="SO22">
        <v>2.5</v>
      </c>
      <c r="SP22">
        <v>11.3</v>
      </c>
      <c r="SQ22" t="s">
        <v>1463</v>
      </c>
      <c r="SR22" t="s">
        <v>2668</v>
      </c>
      <c r="TI22">
        <v>5</v>
      </c>
      <c r="TJ22" t="s">
        <v>2833</v>
      </c>
      <c r="TM22" t="b">
        <v>1</v>
      </c>
      <c r="TN22" t="b">
        <v>1</v>
      </c>
      <c r="TO22" t="b">
        <v>1</v>
      </c>
      <c r="TQ22" t="b">
        <v>1</v>
      </c>
      <c r="TX22">
        <v>7.5</v>
      </c>
      <c r="TY22">
        <v>2.5</v>
      </c>
      <c r="VI22">
        <v>0</v>
      </c>
      <c r="VJ22">
        <v>0</v>
      </c>
      <c r="VK22">
        <v>10</v>
      </c>
      <c r="VL22">
        <v>10</v>
      </c>
      <c r="VM22" t="s">
        <v>1463</v>
      </c>
      <c r="VO22" t="s">
        <v>1463</v>
      </c>
      <c r="VQ22" t="s">
        <v>1463</v>
      </c>
      <c r="VS22" t="s">
        <v>1463</v>
      </c>
      <c r="VV22" t="s">
        <v>1463</v>
      </c>
      <c r="VX22" t="s">
        <v>1463</v>
      </c>
      <c r="VZ22">
        <v>0</v>
      </c>
      <c r="WA22">
        <v>10</v>
      </c>
      <c r="XJ22">
        <v>10</v>
      </c>
      <c r="XK22">
        <v>3.8</v>
      </c>
      <c r="XL22">
        <v>5</v>
      </c>
      <c r="XM22">
        <v>18.8</v>
      </c>
      <c r="XN22" t="s">
        <v>1462</v>
      </c>
      <c r="XO22" t="s">
        <v>1462</v>
      </c>
      <c r="XR22" t="b">
        <v>1</v>
      </c>
      <c r="XS22" t="b">
        <v>1</v>
      </c>
      <c r="XW22" t="b">
        <v>1</v>
      </c>
      <c r="YC22" t="s">
        <v>1463</v>
      </c>
      <c r="YE22" t="s">
        <v>1462</v>
      </c>
      <c r="YF22" t="s">
        <v>2683</v>
      </c>
      <c r="YG22">
        <v>2.5</v>
      </c>
      <c r="YH22">
        <v>2.5</v>
      </c>
      <c r="YI22" t="s">
        <v>1462</v>
      </c>
      <c r="YK22" t="b">
        <v>1</v>
      </c>
      <c r="YN22" t="b">
        <v>1</v>
      </c>
      <c r="YO22" t="b">
        <v>1</v>
      </c>
      <c r="YP22" t="b">
        <v>1</v>
      </c>
      <c r="YU22">
        <v>5</v>
      </c>
      <c r="YV22">
        <v>7.5</v>
      </c>
      <c r="ZX22">
        <v>10</v>
      </c>
      <c r="ZY22">
        <v>2.5</v>
      </c>
      <c r="ZZ22">
        <v>2.5</v>
      </c>
      <c r="AAA22">
        <v>15</v>
      </c>
      <c r="AAB22" t="s">
        <v>1462</v>
      </c>
      <c r="AAL22" t="b">
        <v>1</v>
      </c>
      <c r="AAM22" t="b">
        <v>1</v>
      </c>
      <c r="AAO22" t="b">
        <v>1</v>
      </c>
      <c r="AAR22" t="s">
        <v>2864</v>
      </c>
      <c r="AAS22" t="s">
        <v>2808</v>
      </c>
      <c r="AAT22">
        <v>2.5</v>
      </c>
      <c r="AAU22">
        <v>2.5</v>
      </c>
      <c r="ADN22">
        <v>6</v>
      </c>
      <c r="ADO22">
        <v>5</v>
      </c>
      <c r="ADP22">
        <v>2.5</v>
      </c>
      <c r="ADQ22">
        <v>13.5</v>
      </c>
      <c r="ADR22" t="s">
        <v>1759</v>
      </c>
      <c r="ADS22">
        <v>0.5</v>
      </c>
      <c r="ADT22">
        <v>30</v>
      </c>
      <c r="ADU22" t="s">
        <v>2560</v>
      </c>
      <c r="ADV22">
        <v>0.5</v>
      </c>
      <c r="ADW22">
        <v>30</v>
      </c>
      <c r="AEG22">
        <v>5</v>
      </c>
      <c r="AEH22">
        <v>2.5</v>
      </c>
      <c r="AEI22">
        <v>0</v>
      </c>
      <c r="AEJ22">
        <v>0</v>
      </c>
      <c r="AEK22">
        <v>7.5</v>
      </c>
      <c r="AEL22">
        <v>7.5</v>
      </c>
      <c r="AEN22" t="b">
        <v>1</v>
      </c>
      <c r="AFB22" t="s">
        <v>2865</v>
      </c>
      <c r="AFC22">
        <v>0</v>
      </c>
      <c r="AFD22">
        <v>7.5</v>
      </c>
      <c r="AFE22">
        <v>0</v>
      </c>
      <c r="AFF22">
        <v>6.7</v>
      </c>
      <c r="AFG22">
        <v>5</v>
      </c>
      <c r="AFH22">
        <v>11.7</v>
      </c>
      <c r="AFI22" t="s">
        <v>1463</v>
      </c>
      <c r="AFK22" t="s">
        <v>1463</v>
      </c>
      <c r="AFM22" t="s">
        <v>1463</v>
      </c>
      <c r="AFO22" t="s">
        <v>1463</v>
      </c>
      <c r="AFQ22" t="s">
        <v>1463</v>
      </c>
      <c r="AFT22" t="s">
        <v>1463</v>
      </c>
      <c r="AFV22">
        <v>2</v>
      </c>
      <c r="AFW22">
        <v>3</v>
      </c>
      <c r="AFX22">
        <v>6.6666666666666599</v>
      </c>
      <c r="AFY22">
        <v>5</v>
      </c>
      <c r="AFZ22">
        <v>1</v>
      </c>
      <c r="AGA22">
        <v>7.5</v>
      </c>
      <c r="AGB22">
        <v>7.5</v>
      </c>
      <c r="AGC22">
        <v>16</v>
      </c>
      <c r="AGD22">
        <v>1</v>
      </c>
      <c r="AGG22">
        <v>1</v>
      </c>
      <c r="AGJ22">
        <v>1</v>
      </c>
      <c r="AGM22" t="s">
        <v>2614</v>
      </c>
      <c r="AGQ22">
        <v>7.5</v>
      </c>
      <c r="AGR22">
        <v>7.5</v>
      </c>
      <c r="AGS22">
        <v>1.5</v>
      </c>
      <c r="AGT22">
        <v>5</v>
      </c>
      <c r="AGU22">
        <v>7.5</v>
      </c>
      <c r="AGV22">
        <v>14</v>
      </c>
      <c r="AGW22">
        <v>1</v>
      </c>
      <c r="AHA22" t="b">
        <v>1</v>
      </c>
      <c r="AHD22">
        <v>2</v>
      </c>
      <c r="AHE22">
        <v>2</v>
      </c>
      <c r="AHF22">
        <v>3</v>
      </c>
      <c r="AKM22">
        <v>5</v>
      </c>
      <c r="AKN22">
        <v>7.5</v>
      </c>
      <c r="AKO22">
        <v>10</v>
      </c>
      <c r="AKP22">
        <v>2.5</v>
      </c>
      <c r="AKQ22">
        <v>5</v>
      </c>
      <c r="AKR22">
        <v>17.5</v>
      </c>
      <c r="AKS22" t="s">
        <v>1462</v>
      </c>
      <c r="AKT22" t="s">
        <v>1463</v>
      </c>
      <c r="AKV22" t="s">
        <v>1462</v>
      </c>
      <c r="AKX22" t="s">
        <v>1462</v>
      </c>
      <c r="AKZ22" t="s">
        <v>1463</v>
      </c>
      <c r="ALB22" t="s">
        <v>1463</v>
      </c>
      <c r="ALD22" t="s">
        <v>1463</v>
      </c>
      <c r="ALF22" t="s">
        <v>1462</v>
      </c>
      <c r="ALH22" t="s">
        <v>1463</v>
      </c>
      <c r="ALJ22" t="s">
        <v>1463</v>
      </c>
      <c r="ALL22" t="s">
        <v>1463</v>
      </c>
      <c r="ALN22" t="s">
        <v>1463</v>
      </c>
      <c r="ALP22" t="s">
        <v>1463</v>
      </c>
      <c r="ALR22" t="s">
        <v>1463</v>
      </c>
      <c r="ALT22" t="s">
        <v>1463</v>
      </c>
      <c r="AMF22" t="b">
        <v>1</v>
      </c>
      <c r="AML22" t="b">
        <v>1</v>
      </c>
      <c r="AMO22" t="b">
        <v>1</v>
      </c>
      <c r="ANA22">
        <v>2.5</v>
      </c>
      <c r="ANB22">
        <v>5</v>
      </c>
      <c r="ANC22">
        <v>10</v>
      </c>
      <c r="AND22">
        <v>0</v>
      </c>
      <c r="ANE22">
        <v>5</v>
      </c>
      <c r="ANF22">
        <v>15</v>
      </c>
      <c r="ANG22" t="s">
        <v>1462</v>
      </c>
      <c r="ANH22" t="s">
        <v>1541</v>
      </c>
      <c r="ANI22" t="s">
        <v>1462</v>
      </c>
      <c r="ANJ22" t="s">
        <v>2616</v>
      </c>
      <c r="ANK22">
        <v>0</v>
      </c>
      <c r="ANL22">
        <v>5</v>
      </c>
      <c r="ANM22">
        <v>6</v>
      </c>
      <c r="ANN22">
        <v>0</v>
      </c>
      <c r="ANO22">
        <v>7.5</v>
      </c>
      <c r="ANP22">
        <v>13.5</v>
      </c>
      <c r="ANQ22" t="s">
        <v>2599</v>
      </c>
      <c r="ANR22" t="s">
        <v>1462</v>
      </c>
      <c r="ANT22">
        <v>0</v>
      </c>
      <c r="ANU22">
        <v>7.5</v>
      </c>
      <c r="AQR22">
        <v>2.5</v>
      </c>
      <c r="AQS22">
        <v>0</v>
      </c>
      <c r="AQT22">
        <v>3.8</v>
      </c>
      <c r="AQU22">
        <v>6.3</v>
      </c>
      <c r="AQV22" t="s">
        <v>1463</v>
      </c>
      <c r="ARB22" t="b">
        <v>1</v>
      </c>
      <c r="ARD22" t="b">
        <v>1</v>
      </c>
      <c r="ARG22">
        <v>0</v>
      </c>
      <c r="ARH22">
        <v>2.5</v>
      </c>
      <c r="ARI22" t="s">
        <v>1463</v>
      </c>
      <c r="ARQ22" t="s">
        <v>1463</v>
      </c>
      <c r="ASD22">
        <v>0</v>
      </c>
      <c r="ASE22">
        <v>5</v>
      </c>
      <c r="ASF22">
        <v>2</v>
      </c>
      <c r="ASG22">
        <v>5</v>
      </c>
      <c r="ASH22">
        <v>7.5</v>
      </c>
      <c r="ASI22">
        <v>14.5</v>
      </c>
      <c r="ASJ22">
        <v>50</v>
      </c>
      <c r="ASM22" t="b">
        <v>1</v>
      </c>
      <c r="ASS22">
        <v>0</v>
      </c>
      <c r="AST22" t="s">
        <v>1463</v>
      </c>
      <c r="ATD22">
        <v>5</v>
      </c>
      <c r="ATE22">
        <v>7.5</v>
      </c>
      <c r="ATF22">
        <v>0</v>
      </c>
      <c r="ATG22">
        <v>0</v>
      </c>
      <c r="ATH22">
        <v>5</v>
      </c>
      <c r="ATI22">
        <v>5</v>
      </c>
      <c r="ATJ22" t="s">
        <v>1463</v>
      </c>
      <c r="AVZ22">
        <v>0</v>
      </c>
      <c r="AWA22">
        <v>2.5</v>
      </c>
      <c r="AWB22">
        <v>0</v>
      </c>
      <c r="AWC22">
        <v>7.5</v>
      </c>
      <c r="AWD22">
        <v>1</v>
      </c>
      <c r="AWE22">
        <v>5</v>
      </c>
      <c r="AWF22">
        <v>0</v>
      </c>
      <c r="AWG22">
        <v>6</v>
      </c>
      <c r="AWH22" t="s">
        <v>1462</v>
      </c>
      <c r="AWI22" t="s">
        <v>1469</v>
      </c>
      <c r="AWJ22" t="s">
        <v>1463</v>
      </c>
      <c r="AWL22" t="s">
        <v>1463</v>
      </c>
      <c r="AWN22" t="s">
        <v>1463</v>
      </c>
      <c r="AWP22" t="s">
        <v>1463</v>
      </c>
      <c r="AWR22" t="s">
        <v>1463</v>
      </c>
      <c r="AWT22" t="s">
        <v>1463</v>
      </c>
      <c r="AWV22" t="s">
        <v>1462</v>
      </c>
      <c r="AWW22" t="s">
        <v>1469</v>
      </c>
      <c r="AWX22" t="s">
        <v>1463</v>
      </c>
      <c r="AWZ22" t="s">
        <v>1463</v>
      </c>
      <c r="AXB22" t="s">
        <v>1463</v>
      </c>
      <c r="AXD22" t="s">
        <v>1463</v>
      </c>
      <c r="AXF22">
        <v>0</v>
      </c>
      <c r="AXG22">
        <v>0</v>
      </c>
      <c r="AXI22">
        <v>5</v>
      </c>
      <c r="AXJ22">
        <v>0</v>
      </c>
      <c r="AXK22">
        <v>9</v>
      </c>
      <c r="AXN22">
        <v>9</v>
      </c>
      <c r="AXO22">
        <v>0</v>
      </c>
      <c r="AXP22">
        <v>0</v>
      </c>
      <c r="AXQ22">
        <v>0</v>
      </c>
      <c r="AXR22">
        <v>0</v>
      </c>
      <c r="AXS22">
        <v>1</v>
      </c>
      <c r="AXT22">
        <v>0</v>
      </c>
      <c r="AXU22">
        <v>0</v>
      </c>
      <c r="AXW22">
        <v>0</v>
      </c>
      <c r="AYA22">
        <v>10</v>
      </c>
      <c r="AYD22">
        <v>10</v>
      </c>
      <c r="AYE22" t="s">
        <v>1463</v>
      </c>
      <c r="AYF22" t="s">
        <v>1463</v>
      </c>
      <c r="AYG22">
        <v>10</v>
      </c>
      <c r="AYJ22">
        <v>10</v>
      </c>
      <c r="AYK22">
        <v>5</v>
      </c>
      <c r="AYL22">
        <v>0</v>
      </c>
      <c r="AYM22">
        <v>15</v>
      </c>
      <c r="AZC22">
        <v>7</v>
      </c>
      <c r="AZD22" t="s">
        <v>2709</v>
      </c>
      <c r="AZE22" t="s">
        <v>2866</v>
      </c>
      <c r="AZF22">
        <v>5</v>
      </c>
      <c r="AZG22" t="s">
        <v>2621</v>
      </c>
      <c r="AZH22" t="s">
        <v>2622</v>
      </c>
      <c r="AZM22" t="s">
        <v>1463</v>
      </c>
      <c r="AZO22" t="s">
        <v>1462</v>
      </c>
      <c r="AZP22" t="s">
        <v>2867</v>
      </c>
      <c r="AZR22">
        <v>5</v>
      </c>
      <c r="AZS22">
        <v>0</v>
      </c>
      <c r="BCH22">
        <v>10</v>
      </c>
      <c r="BCI22">
        <v>5</v>
      </c>
      <c r="BCJ22">
        <v>0</v>
      </c>
      <c r="BCK22">
        <v>15</v>
      </c>
      <c r="BCL22">
        <v>3</v>
      </c>
      <c r="BCN22" t="s">
        <v>2555</v>
      </c>
      <c r="BCP22">
        <v>1</v>
      </c>
      <c r="BCR22">
        <v>4</v>
      </c>
      <c r="BCT22">
        <v>2</v>
      </c>
      <c r="BCY22">
        <v>5</v>
      </c>
      <c r="BCZ22">
        <v>0</v>
      </c>
      <c r="BEH22">
        <v>9.1999999999999993</v>
      </c>
      <c r="BEI22">
        <v>7.5</v>
      </c>
      <c r="BEJ22">
        <v>0</v>
      </c>
      <c r="BEK22">
        <v>16.7</v>
      </c>
      <c r="BEL22" t="s">
        <v>2552</v>
      </c>
      <c r="BEN22" t="s">
        <v>2567</v>
      </c>
      <c r="BEP22" t="s">
        <v>2552</v>
      </c>
      <c r="BER22" t="s">
        <v>2567</v>
      </c>
      <c r="BET22" t="s">
        <v>2567</v>
      </c>
      <c r="BEV22" t="s">
        <v>2567</v>
      </c>
      <c r="BEX22">
        <v>7.5</v>
      </c>
      <c r="BEY22">
        <v>0</v>
      </c>
      <c r="BGQ22" t="s">
        <v>1467</v>
      </c>
      <c r="BGR22">
        <v>2.5</v>
      </c>
      <c r="BGS22">
        <v>2.5</v>
      </c>
      <c r="BGT22">
        <v>5</v>
      </c>
      <c r="BGU22" t="s">
        <v>1463</v>
      </c>
      <c r="BHK22">
        <v>2.5</v>
      </c>
      <c r="BHL22">
        <v>2.5</v>
      </c>
      <c r="BIT22">
        <v>5</v>
      </c>
      <c r="BIU22">
        <v>5</v>
      </c>
      <c r="BIV22">
        <v>0</v>
      </c>
      <c r="BIW22">
        <v>10</v>
      </c>
      <c r="BIX22">
        <v>2</v>
      </c>
      <c r="BIY22" t="s">
        <v>1474</v>
      </c>
      <c r="BIZ22" t="s">
        <v>2597</v>
      </c>
      <c r="BJA22" t="s">
        <v>1468</v>
      </c>
      <c r="BJB22">
        <v>5</v>
      </c>
      <c r="BJC22">
        <v>0</v>
      </c>
    </row>
    <row r="23" spans="1:1022 1026:1615" ht="15" x14ac:dyDescent="0.25">
      <c r="A23" t="s">
        <v>2603</v>
      </c>
      <c r="B23" t="s">
        <v>2868</v>
      </c>
      <c r="C23" t="s">
        <v>2869</v>
      </c>
      <c r="D23" t="s">
        <v>1460</v>
      </c>
      <c r="F23" t="s">
        <v>2606</v>
      </c>
      <c r="G23" t="s">
        <v>2607</v>
      </c>
      <c r="H23" t="s">
        <v>2608</v>
      </c>
      <c r="I23" t="s">
        <v>2849</v>
      </c>
      <c r="J23">
        <v>2.40097541</v>
      </c>
      <c r="K23">
        <v>34.787173250000002</v>
      </c>
      <c r="L23" s="116">
        <v>42459</v>
      </c>
      <c r="M23" t="s">
        <v>1461</v>
      </c>
      <c r="N23">
        <v>56</v>
      </c>
      <c r="O23" t="s">
        <v>2554</v>
      </c>
      <c r="Q23">
        <v>6.7</v>
      </c>
      <c r="R23">
        <v>7.5</v>
      </c>
      <c r="S23">
        <v>0</v>
      </c>
      <c r="T23">
        <v>14.2</v>
      </c>
      <c r="U23">
        <v>1</v>
      </c>
      <c r="W23">
        <v>3</v>
      </c>
      <c r="X23">
        <v>2</v>
      </c>
      <c r="Y23">
        <v>1</v>
      </c>
      <c r="Z23">
        <v>1</v>
      </c>
      <c r="AF23" t="b">
        <v>1</v>
      </c>
      <c r="AG23">
        <v>1</v>
      </c>
      <c r="AI23">
        <v>2</v>
      </c>
      <c r="AJ23">
        <v>2</v>
      </c>
      <c r="AO23">
        <v>1</v>
      </c>
      <c r="BS23" t="s">
        <v>1462</v>
      </c>
      <c r="BT23" t="s">
        <v>1462</v>
      </c>
      <c r="BW23">
        <v>7.5</v>
      </c>
      <c r="BX23">
        <v>0</v>
      </c>
      <c r="BY23">
        <v>10</v>
      </c>
      <c r="BZ23">
        <v>5</v>
      </c>
      <c r="CA23">
        <v>0</v>
      </c>
      <c r="CB23">
        <v>15</v>
      </c>
      <c r="CC23" t="s">
        <v>1462</v>
      </c>
      <c r="CD23" t="b">
        <v>1</v>
      </c>
      <c r="CF23">
        <v>20</v>
      </c>
      <c r="CH23" t="s">
        <v>1462</v>
      </c>
      <c r="CI23" t="b">
        <v>1</v>
      </c>
      <c r="CJ23" t="b">
        <v>1</v>
      </c>
      <c r="CK23">
        <v>45</v>
      </c>
      <c r="CM23" t="s">
        <v>1462</v>
      </c>
      <c r="CN23" t="b">
        <v>1</v>
      </c>
      <c r="CP23">
        <v>20</v>
      </c>
      <c r="CR23" t="s">
        <v>1463</v>
      </c>
      <c r="CW23" t="s">
        <v>1463</v>
      </c>
      <c r="DB23" t="s">
        <v>1463</v>
      </c>
      <c r="DG23" t="s">
        <v>1462</v>
      </c>
      <c r="DH23" t="b">
        <v>1</v>
      </c>
      <c r="DJ23">
        <v>15</v>
      </c>
      <c r="DM23" t="s">
        <v>1463</v>
      </c>
      <c r="DS23" t="b">
        <v>1</v>
      </c>
      <c r="DU23" t="b">
        <v>1</v>
      </c>
      <c r="EI23">
        <v>5</v>
      </c>
      <c r="EJ23">
        <v>0</v>
      </c>
      <c r="EN23">
        <v>0</v>
      </c>
      <c r="EO23" t="s">
        <v>1463</v>
      </c>
      <c r="FL23">
        <v>6.7</v>
      </c>
      <c r="FM23">
        <v>5</v>
      </c>
      <c r="FN23">
        <v>0</v>
      </c>
      <c r="FO23">
        <v>11.7</v>
      </c>
      <c r="FP23" t="s">
        <v>1462</v>
      </c>
      <c r="FT23" t="b">
        <v>1</v>
      </c>
      <c r="FV23" t="s">
        <v>1464</v>
      </c>
      <c r="GO23" t="b">
        <v>1</v>
      </c>
      <c r="GQ23" t="s">
        <v>1464</v>
      </c>
      <c r="HD23" t="b">
        <v>1</v>
      </c>
      <c r="HF23" t="s">
        <v>1465</v>
      </c>
      <c r="IN23" t="b">
        <v>1</v>
      </c>
      <c r="IP23" t="s">
        <v>1464</v>
      </c>
      <c r="JC23" t="b">
        <v>1</v>
      </c>
      <c r="JE23" t="s">
        <v>1465</v>
      </c>
      <c r="JX23" t="b">
        <v>1</v>
      </c>
      <c r="JZ23" t="s">
        <v>1464</v>
      </c>
      <c r="KK23" t="s">
        <v>1463</v>
      </c>
      <c r="KM23">
        <v>5</v>
      </c>
      <c r="KN23">
        <v>0</v>
      </c>
      <c r="KO23">
        <v>3.5</v>
      </c>
      <c r="KP23">
        <v>0</v>
      </c>
      <c r="KQ23">
        <v>2.5</v>
      </c>
      <c r="KR23">
        <v>6</v>
      </c>
      <c r="KS23" t="s">
        <v>1462</v>
      </c>
      <c r="KU23">
        <v>2</v>
      </c>
      <c r="KW23">
        <v>4</v>
      </c>
      <c r="KX23">
        <v>1</v>
      </c>
      <c r="LE23">
        <v>1</v>
      </c>
      <c r="LG23">
        <v>1</v>
      </c>
      <c r="LH23">
        <v>1</v>
      </c>
      <c r="LY23" t="b">
        <v>1</v>
      </c>
      <c r="MA23" t="b">
        <v>1</v>
      </c>
      <c r="MB23" t="b">
        <v>1</v>
      </c>
      <c r="MI23" t="b">
        <v>1</v>
      </c>
      <c r="MK23" t="b">
        <v>1</v>
      </c>
      <c r="ML23" t="b">
        <v>1</v>
      </c>
      <c r="MT23" t="s">
        <v>1462</v>
      </c>
      <c r="MU23" t="s">
        <v>2870</v>
      </c>
      <c r="MV23">
        <v>0</v>
      </c>
      <c r="MW23">
        <v>2.5</v>
      </c>
      <c r="MX23">
        <v>0</v>
      </c>
      <c r="MY23">
        <v>0</v>
      </c>
      <c r="MZ23">
        <v>7.5</v>
      </c>
      <c r="NA23">
        <v>7.5</v>
      </c>
      <c r="NM23" t="s">
        <v>2549</v>
      </c>
      <c r="NN23" t="s">
        <v>2549</v>
      </c>
      <c r="NO23" t="s">
        <v>2549</v>
      </c>
      <c r="NP23" t="s">
        <v>2549</v>
      </c>
      <c r="NQ23" t="s">
        <v>2549</v>
      </c>
      <c r="NR23" t="s">
        <v>2549</v>
      </c>
      <c r="NS23" t="s">
        <v>2549</v>
      </c>
      <c r="NT23" t="s">
        <v>2549</v>
      </c>
      <c r="NU23" t="s">
        <v>2549</v>
      </c>
      <c r="NV23" t="s">
        <v>2549</v>
      </c>
      <c r="NW23" t="s">
        <v>2569</v>
      </c>
      <c r="NX23" t="s">
        <v>2550</v>
      </c>
      <c r="NY23" t="s">
        <v>2569</v>
      </c>
      <c r="NZ23" t="s">
        <v>2569</v>
      </c>
      <c r="OA23" t="s">
        <v>2550</v>
      </c>
      <c r="OB23" t="s">
        <v>2550</v>
      </c>
      <c r="OC23" t="s">
        <v>2550</v>
      </c>
      <c r="OD23" t="s">
        <v>2550</v>
      </c>
      <c r="OE23" t="s">
        <v>2550</v>
      </c>
      <c r="OF23" t="s">
        <v>2550</v>
      </c>
      <c r="OG23">
        <v>0</v>
      </c>
      <c r="OH23">
        <v>7.5</v>
      </c>
      <c r="OJ23">
        <v>0</v>
      </c>
      <c r="OK23">
        <v>7.5</v>
      </c>
      <c r="OL23">
        <v>7.5</v>
      </c>
      <c r="QL23">
        <v>0</v>
      </c>
      <c r="QM23">
        <v>7.5</v>
      </c>
      <c r="RO23">
        <v>5</v>
      </c>
      <c r="RP23">
        <v>5</v>
      </c>
      <c r="RQ23">
        <v>2.5</v>
      </c>
      <c r="RR23">
        <v>12.5</v>
      </c>
      <c r="RS23" t="s">
        <v>1462</v>
      </c>
      <c r="RT23" t="s">
        <v>2871</v>
      </c>
      <c r="RU23">
        <v>30</v>
      </c>
      <c r="RV23" t="s">
        <v>2817</v>
      </c>
      <c r="RW23" t="s">
        <v>1463</v>
      </c>
      <c r="RZ23" t="s">
        <v>1462</v>
      </c>
      <c r="SA23" t="s">
        <v>2872</v>
      </c>
      <c r="SB23" t="s">
        <v>1463</v>
      </c>
      <c r="SH23" t="s">
        <v>1463</v>
      </c>
      <c r="SK23">
        <v>5</v>
      </c>
      <c r="SL23">
        <v>2.5</v>
      </c>
      <c r="SM23">
        <v>1.3</v>
      </c>
      <c r="SN23">
        <v>7.5</v>
      </c>
      <c r="SO23">
        <v>0</v>
      </c>
      <c r="SP23">
        <v>8.8000000000000007</v>
      </c>
      <c r="SQ23" t="s">
        <v>1463</v>
      </c>
      <c r="SR23" t="s">
        <v>2873</v>
      </c>
      <c r="TI23">
        <v>5</v>
      </c>
      <c r="TJ23" t="s">
        <v>2874</v>
      </c>
      <c r="TM23" t="b">
        <v>1</v>
      </c>
      <c r="TN23" t="b">
        <v>1</v>
      </c>
      <c r="TO23" t="b">
        <v>1</v>
      </c>
      <c r="TX23">
        <v>7.5</v>
      </c>
      <c r="TY23">
        <v>0</v>
      </c>
      <c r="VI23">
        <v>0</v>
      </c>
      <c r="VJ23">
        <v>0</v>
      </c>
      <c r="VK23">
        <v>10</v>
      </c>
      <c r="VL23">
        <v>10</v>
      </c>
      <c r="VM23" t="s">
        <v>1463</v>
      </c>
      <c r="VO23" t="s">
        <v>1463</v>
      </c>
      <c r="VQ23" t="s">
        <v>1463</v>
      </c>
      <c r="VS23" t="s">
        <v>1463</v>
      </c>
      <c r="VV23" t="s">
        <v>1463</v>
      </c>
      <c r="VX23" t="s">
        <v>1463</v>
      </c>
      <c r="VZ23">
        <v>0</v>
      </c>
      <c r="WA23">
        <v>10</v>
      </c>
      <c r="XJ23">
        <v>10</v>
      </c>
      <c r="XK23">
        <v>3.8</v>
      </c>
      <c r="XL23">
        <v>6.3</v>
      </c>
      <c r="XM23">
        <v>20.100000000000001</v>
      </c>
      <c r="XN23" t="s">
        <v>1462</v>
      </c>
      <c r="XO23" t="s">
        <v>1462</v>
      </c>
      <c r="XR23" t="b">
        <v>1</v>
      </c>
      <c r="XS23" t="b">
        <v>1</v>
      </c>
      <c r="YC23" t="s">
        <v>1463</v>
      </c>
      <c r="YE23" t="s">
        <v>1462</v>
      </c>
      <c r="YG23">
        <v>2.5</v>
      </c>
      <c r="YH23">
        <v>5</v>
      </c>
      <c r="YI23" t="s">
        <v>1462</v>
      </c>
      <c r="YK23" t="b">
        <v>1</v>
      </c>
      <c r="YN23" t="b">
        <v>1</v>
      </c>
      <c r="YO23" t="b">
        <v>1</v>
      </c>
      <c r="YP23" t="b">
        <v>1</v>
      </c>
      <c r="YU23">
        <v>5</v>
      </c>
      <c r="YV23">
        <v>7.5</v>
      </c>
      <c r="ZX23">
        <v>10</v>
      </c>
      <c r="ZY23">
        <v>2.5</v>
      </c>
      <c r="ZZ23">
        <v>2.5</v>
      </c>
      <c r="AAA23">
        <v>15</v>
      </c>
      <c r="AAB23" t="s">
        <v>1462</v>
      </c>
      <c r="AAK23" t="b">
        <v>1</v>
      </c>
      <c r="AAL23" t="b">
        <v>1</v>
      </c>
      <c r="AAO23" t="b">
        <v>1</v>
      </c>
      <c r="AAS23" t="s">
        <v>2875</v>
      </c>
      <c r="AAT23">
        <v>2.5</v>
      </c>
      <c r="AAU23">
        <v>2.5</v>
      </c>
      <c r="ADN23">
        <v>6</v>
      </c>
      <c r="ADO23">
        <v>5</v>
      </c>
      <c r="ADP23">
        <v>5</v>
      </c>
      <c r="ADQ23">
        <v>16</v>
      </c>
      <c r="ADR23" t="s">
        <v>1759</v>
      </c>
      <c r="ADS23">
        <v>0.5</v>
      </c>
      <c r="ADT23">
        <v>30</v>
      </c>
      <c r="ADU23" t="s">
        <v>2560</v>
      </c>
      <c r="ADV23">
        <v>0.5</v>
      </c>
      <c r="ADW23">
        <v>20</v>
      </c>
      <c r="AEG23">
        <v>5</v>
      </c>
      <c r="AEH23">
        <v>5</v>
      </c>
      <c r="AEI23">
        <v>7</v>
      </c>
      <c r="AEJ23">
        <v>2.5</v>
      </c>
      <c r="AEK23">
        <v>5</v>
      </c>
      <c r="AEL23">
        <v>14.5</v>
      </c>
      <c r="AER23" t="b">
        <v>1</v>
      </c>
      <c r="AEV23" t="b">
        <v>1</v>
      </c>
      <c r="AFC23">
        <v>2.5</v>
      </c>
      <c r="AFD23">
        <v>5</v>
      </c>
      <c r="AFE23">
        <v>0</v>
      </c>
      <c r="AFF23">
        <v>6.4</v>
      </c>
      <c r="AFG23">
        <v>2.5</v>
      </c>
      <c r="AFH23">
        <v>8.9</v>
      </c>
      <c r="AFI23" t="s">
        <v>1463</v>
      </c>
      <c r="AFK23" t="s">
        <v>1463</v>
      </c>
      <c r="AFM23" t="s">
        <v>1463</v>
      </c>
      <c r="AFO23" t="s">
        <v>1463</v>
      </c>
      <c r="AFQ23" t="s">
        <v>1463</v>
      </c>
      <c r="AFT23" t="s">
        <v>1463</v>
      </c>
      <c r="AFV23">
        <v>2</v>
      </c>
      <c r="AFW23">
        <v>3</v>
      </c>
      <c r="AFX23">
        <v>6.3888888888888804</v>
      </c>
      <c r="AFY23">
        <v>2.5</v>
      </c>
      <c r="AFZ23">
        <v>5</v>
      </c>
      <c r="AGA23">
        <v>7.5</v>
      </c>
      <c r="AGB23">
        <v>0</v>
      </c>
      <c r="AGC23">
        <v>12.5</v>
      </c>
      <c r="AGD23">
        <v>2</v>
      </c>
      <c r="AGE23">
        <v>1000</v>
      </c>
      <c r="AGG23">
        <v>1</v>
      </c>
      <c r="AGH23">
        <v>1</v>
      </c>
      <c r="AGJ23">
        <v>2</v>
      </c>
      <c r="AGK23">
        <v>0</v>
      </c>
      <c r="AGM23" t="s">
        <v>2614</v>
      </c>
      <c r="AGN23" t="s">
        <v>2646</v>
      </c>
      <c r="AGQ23">
        <v>7.5</v>
      </c>
      <c r="AGR23">
        <v>0</v>
      </c>
      <c r="AGS23">
        <v>3</v>
      </c>
      <c r="AGT23">
        <v>7.5</v>
      </c>
      <c r="AGU23">
        <v>5</v>
      </c>
      <c r="AGV23">
        <v>15.5</v>
      </c>
      <c r="AGW23">
        <v>1</v>
      </c>
      <c r="AGZ23" t="b">
        <v>1</v>
      </c>
      <c r="AHD23">
        <v>3</v>
      </c>
      <c r="AHE23">
        <v>3</v>
      </c>
      <c r="AHF23">
        <v>3</v>
      </c>
      <c r="AKM23">
        <v>7.5</v>
      </c>
      <c r="AKN23">
        <v>5</v>
      </c>
      <c r="AKO23">
        <v>10</v>
      </c>
      <c r="AKP23">
        <v>5</v>
      </c>
      <c r="AKQ23">
        <v>7.5</v>
      </c>
      <c r="AKR23">
        <v>22.5</v>
      </c>
      <c r="AKS23" t="s">
        <v>1462</v>
      </c>
      <c r="AKT23" t="s">
        <v>1463</v>
      </c>
      <c r="AKV23" t="s">
        <v>1462</v>
      </c>
      <c r="AKX23" t="s">
        <v>1462</v>
      </c>
      <c r="AKZ23" t="s">
        <v>1463</v>
      </c>
      <c r="ALB23" t="s">
        <v>1462</v>
      </c>
      <c r="ALD23" t="s">
        <v>1463</v>
      </c>
      <c r="ALF23" t="s">
        <v>1462</v>
      </c>
      <c r="ALH23" t="s">
        <v>1463</v>
      </c>
      <c r="ALJ23" t="s">
        <v>1463</v>
      </c>
      <c r="ALL23" t="s">
        <v>1463</v>
      </c>
      <c r="ALN23" t="s">
        <v>1463</v>
      </c>
      <c r="ALP23" t="s">
        <v>1463</v>
      </c>
      <c r="ALR23" t="s">
        <v>1463</v>
      </c>
      <c r="ALT23" t="s">
        <v>1463</v>
      </c>
      <c r="AMF23" t="b">
        <v>1</v>
      </c>
      <c r="AML23" t="b">
        <v>1</v>
      </c>
      <c r="AMO23" t="b">
        <v>1</v>
      </c>
      <c r="ANA23">
        <v>5</v>
      </c>
      <c r="ANB23">
        <v>7.5</v>
      </c>
      <c r="ANC23">
        <v>10</v>
      </c>
      <c r="AND23">
        <v>0</v>
      </c>
      <c r="ANE23">
        <v>7.5</v>
      </c>
      <c r="ANF23">
        <v>17.5</v>
      </c>
      <c r="ANG23" t="s">
        <v>1462</v>
      </c>
      <c r="ANH23" t="s">
        <v>2835</v>
      </c>
      <c r="ANI23" t="s">
        <v>1462</v>
      </c>
      <c r="ANJ23" t="s">
        <v>2616</v>
      </c>
      <c r="ANK23">
        <v>0</v>
      </c>
      <c r="ANL23">
        <v>7.5</v>
      </c>
      <c r="ANM23">
        <v>10</v>
      </c>
      <c r="ANN23">
        <v>0</v>
      </c>
      <c r="ANO23">
        <v>10</v>
      </c>
      <c r="ANP23">
        <v>20</v>
      </c>
      <c r="ANQ23" t="s">
        <v>2876</v>
      </c>
      <c r="ANR23" t="s">
        <v>1462</v>
      </c>
      <c r="ANT23">
        <v>0</v>
      </c>
      <c r="ANU23">
        <v>10</v>
      </c>
      <c r="AQR23">
        <v>7.5</v>
      </c>
      <c r="AQS23">
        <v>1.3</v>
      </c>
      <c r="AQT23">
        <v>3.8</v>
      </c>
      <c r="AQU23">
        <v>12.6</v>
      </c>
      <c r="AQV23" t="s">
        <v>1463</v>
      </c>
      <c r="ARB23" t="b">
        <v>1</v>
      </c>
      <c r="ARD23" t="b">
        <v>1</v>
      </c>
      <c r="ARG23">
        <v>0</v>
      </c>
      <c r="ARH23">
        <v>5</v>
      </c>
      <c r="ARI23" t="s">
        <v>1462</v>
      </c>
      <c r="ARJ23" t="s">
        <v>1463</v>
      </c>
      <c r="ARK23" t="s">
        <v>2877</v>
      </c>
      <c r="ARM23" t="s">
        <v>1462</v>
      </c>
      <c r="ARO23" t="b">
        <v>1</v>
      </c>
      <c r="ARQ23" t="s">
        <v>1462</v>
      </c>
      <c r="ARS23" t="s">
        <v>2878</v>
      </c>
      <c r="ART23" t="s">
        <v>2616</v>
      </c>
      <c r="ARV23" t="b">
        <v>1</v>
      </c>
      <c r="ARY23" t="b">
        <v>1</v>
      </c>
      <c r="ASD23">
        <v>2.5</v>
      </c>
      <c r="ASE23">
        <v>2.5</v>
      </c>
      <c r="ASF23">
        <v>1</v>
      </c>
      <c r="ASG23">
        <v>5</v>
      </c>
      <c r="ASH23">
        <v>10</v>
      </c>
      <c r="ASI23">
        <v>16</v>
      </c>
      <c r="ASJ23">
        <v>60</v>
      </c>
      <c r="ASL23" t="b">
        <v>1</v>
      </c>
      <c r="ASM23" t="b">
        <v>1</v>
      </c>
      <c r="ASO23" t="b">
        <v>1</v>
      </c>
      <c r="ASS23">
        <v>0</v>
      </c>
      <c r="AST23" t="s">
        <v>1463</v>
      </c>
      <c r="ATD23">
        <v>5</v>
      </c>
      <c r="ATE23">
        <v>10</v>
      </c>
      <c r="ATF23">
        <v>0</v>
      </c>
      <c r="ATG23">
        <v>1.3</v>
      </c>
      <c r="ATH23">
        <v>7.5</v>
      </c>
      <c r="ATI23">
        <v>8.8000000000000007</v>
      </c>
      <c r="ATJ23" t="s">
        <v>1463</v>
      </c>
      <c r="AVZ23">
        <v>0</v>
      </c>
      <c r="AWA23">
        <v>5</v>
      </c>
      <c r="AWB23">
        <v>2.5</v>
      </c>
      <c r="AWC23">
        <v>10</v>
      </c>
      <c r="AWD23">
        <v>1</v>
      </c>
      <c r="AWE23">
        <v>2.5</v>
      </c>
      <c r="AWF23">
        <v>0</v>
      </c>
      <c r="AWG23">
        <v>3.5</v>
      </c>
      <c r="AWH23" t="s">
        <v>1462</v>
      </c>
      <c r="AWI23" t="s">
        <v>1469</v>
      </c>
      <c r="AWJ23" t="s">
        <v>1463</v>
      </c>
      <c r="AWL23" t="s">
        <v>1462</v>
      </c>
      <c r="AWM23" t="s">
        <v>2619</v>
      </c>
      <c r="AWN23" t="s">
        <v>1463</v>
      </c>
      <c r="AWP23" t="s">
        <v>1463</v>
      </c>
      <c r="AWR23" t="s">
        <v>1463</v>
      </c>
      <c r="AWT23" t="s">
        <v>1463</v>
      </c>
      <c r="AWV23" t="s">
        <v>1463</v>
      </c>
      <c r="AWX23" t="s">
        <v>1463</v>
      </c>
      <c r="AWZ23" t="s">
        <v>1463</v>
      </c>
      <c r="AXB23" t="s">
        <v>1463</v>
      </c>
      <c r="AXD23" t="s">
        <v>1463</v>
      </c>
      <c r="AXF23">
        <v>0</v>
      </c>
      <c r="AXG23">
        <v>0</v>
      </c>
      <c r="AXI23">
        <v>2.5</v>
      </c>
      <c r="AXJ23">
        <v>0</v>
      </c>
      <c r="AXK23">
        <v>8</v>
      </c>
      <c r="AXN23">
        <v>8</v>
      </c>
      <c r="AXO23">
        <v>0</v>
      </c>
      <c r="AXP23">
        <v>0</v>
      </c>
      <c r="AXQ23">
        <v>1</v>
      </c>
      <c r="AXR23">
        <v>0</v>
      </c>
      <c r="AXS23">
        <v>0</v>
      </c>
      <c r="AXT23">
        <v>1</v>
      </c>
      <c r="AXU23">
        <v>0</v>
      </c>
      <c r="AXW23">
        <v>0</v>
      </c>
      <c r="AYA23">
        <v>10</v>
      </c>
      <c r="AYD23">
        <v>10</v>
      </c>
      <c r="AYE23" t="s">
        <v>1463</v>
      </c>
      <c r="AYF23" t="s">
        <v>1463</v>
      </c>
      <c r="AYG23">
        <v>10</v>
      </c>
      <c r="AYJ23">
        <v>0</v>
      </c>
      <c r="AYK23">
        <v>2.5</v>
      </c>
      <c r="AYL23">
        <v>0</v>
      </c>
      <c r="AYM23">
        <v>2.5</v>
      </c>
      <c r="AYW23">
        <v>2</v>
      </c>
      <c r="AYX23" t="s">
        <v>2879</v>
      </c>
      <c r="AYY23" t="s">
        <v>2880</v>
      </c>
      <c r="AZC23">
        <v>5</v>
      </c>
      <c r="AZD23" t="s">
        <v>2881</v>
      </c>
      <c r="AZE23" t="s">
        <v>2882</v>
      </c>
      <c r="AZF23">
        <v>8</v>
      </c>
      <c r="AZG23" t="s">
        <v>2621</v>
      </c>
      <c r="AZH23" t="s">
        <v>2883</v>
      </c>
      <c r="AZM23" t="s">
        <v>1463</v>
      </c>
      <c r="AZO23" t="s">
        <v>1463</v>
      </c>
      <c r="AZQ23" t="s">
        <v>2624</v>
      </c>
      <c r="AZR23">
        <v>2.5</v>
      </c>
      <c r="AZS23">
        <v>0</v>
      </c>
      <c r="BCH23">
        <v>10</v>
      </c>
      <c r="BCI23">
        <v>5</v>
      </c>
      <c r="BCJ23">
        <v>0</v>
      </c>
      <c r="BCK23">
        <v>15</v>
      </c>
      <c r="BCL23">
        <v>2</v>
      </c>
      <c r="BCN23">
        <v>1</v>
      </c>
      <c r="BCP23">
        <v>3</v>
      </c>
      <c r="BCR23">
        <v>5</v>
      </c>
      <c r="BCT23">
        <v>4</v>
      </c>
      <c r="BCY23">
        <v>5</v>
      </c>
      <c r="BCZ23">
        <v>0</v>
      </c>
      <c r="BEH23">
        <v>5.8</v>
      </c>
      <c r="BEI23">
        <v>7.5</v>
      </c>
      <c r="BEJ23">
        <v>2.5</v>
      </c>
      <c r="BEK23">
        <v>15.8</v>
      </c>
      <c r="BEL23" t="s">
        <v>2552</v>
      </c>
      <c r="BEN23" t="s">
        <v>2567</v>
      </c>
      <c r="BEP23" t="s">
        <v>2557</v>
      </c>
      <c r="BER23" t="s">
        <v>2552</v>
      </c>
      <c r="BET23" t="s">
        <v>2567</v>
      </c>
      <c r="BEV23" t="s">
        <v>2552</v>
      </c>
      <c r="BEX23">
        <v>7.5</v>
      </c>
      <c r="BEY23">
        <v>2.5</v>
      </c>
      <c r="BGQ23">
        <v>10</v>
      </c>
      <c r="BGR23">
        <v>5</v>
      </c>
      <c r="BGS23">
        <v>5</v>
      </c>
      <c r="BGT23">
        <v>20</v>
      </c>
      <c r="BGU23" t="s">
        <v>1462</v>
      </c>
      <c r="BHB23" t="s">
        <v>2884</v>
      </c>
      <c r="BHC23" t="s">
        <v>2838</v>
      </c>
      <c r="BHD23" t="s">
        <v>2885</v>
      </c>
      <c r="BHE23" t="s">
        <v>2838</v>
      </c>
      <c r="BHK23">
        <v>5</v>
      </c>
      <c r="BHL23">
        <v>5</v>
      </c>
      <c r="BIT23">
        <v>5</v>
      </c>
      <c r="BIU23">
        <v>5</v>
      </c>
      <c r="BIV23">
        <v>0</v>
      </c>
      <c r="BIW23">
        <v>10</v>
      </c>
      <c r="BIX23">
        <v>2</v>
      </c>
      <c r="BIY23" t="s">
        <v>1466</v>
      </c>
      <c r="BIZ23" t="s">
        <v>1474</v>
      </c>
      <c r="BJA23" t="s">
        <v>1468</v>
      </c>
      <c r="BJB23">
        <v>5</v>
      </c>
      <c r="BJC23">
        <v>0</v>
      </c>
    </row>
    <row r="24" spans="1:1022 1026:1615" ht="15" x14ac:dyDescent="0.25">
      <c r="A24" t="s">
        <v>2603</v>
      </c>
      <c r="B24" t="s">
        <v>2886</v>
      </c>
      <c r="C24" t="s">
        <v>2887</v>
      </c>
      <c r="D24" t="s">
        <v>1460</v>
      </c>
      <c r="F24" t="s">
        <v>2606</v>
      </c>
      <c r="G24" t="s">
        <v>2607</v>
      </c>
      <c r="H24" t="s">
        <v>2608</v>
      </c>
      <c r="I24" t="s">
        <v>2849</v>
      </c>
      <c r="J24">
        <v>2.4009427400000001</v>
      </c>
      <c r="K24">
        <v>34.787120600000002</v>
      </c>
      <c r="L24" s="116">
        <v>42459</v>
      </c>
      <c r="M24" t="s">
        <v>1461</v>
      </c>
      <c r="N24">
        <v>35</v>
      </c>
      <c r="O24" t="s">
        <v>2554</v>
      </c>
      <c r="Q24">
        <v>6.7</v>
      </c>
      <c r="R24">
        <v>7.5</v>
      </c>
      <c r="S24">
        <v>0</v>
      </c>
      <c r="T24">
        <v>14.2</v>
      </c>
      <c r="U24">
        <v>2</v>
      </c>
      <c r="V24">
        <v>2</v>
      </c>
      <c r="W24">
        <v>1</v>
      </c>
      <c r="X24">
        <v>1</v>
      </c>
      <c r="AA24" t="b">
        <v>1</v>
      </c>
      <c r="AG24">
        <v>1</v>
      </c>
      <c r="AH24">
        <v>2</v>
      </c>
      <c r="AM24">
        <v>1</v>
      </c>
      <c r="AP24">
        <v>1</v>
      </c>
      <c r="AS24">
        <v>1</v>
      </c>
      <c r="BS24" t="s">
        <v>1462</v>
      </c>
      <c r="BT24" t="s">
        <v>1462</v>
      </c>
      <c r="BW24">
        <v>7.5</v>
      </c>
      <c r="BX24">
        <v>0</v>
      </c>
      <c r="BY24">
        <v>10</v>
      </c>
      <c r="BZ24">
        <v>5</v>
      </c>
      <c r="CA24">
        <v>2.5</v>
      </c>
      <c r="CB24">
        <v>17.5</v>
      </c>
      <c r="CC24" t="s">
        <v>1462</v>
      </c>
      <c r="CD24" t="b">
        <v>1</v>
      </c>
      <c r="CE24" t="b">
        <v>1</v>
      </c>
      <c r="CF24">
        <v>15</v>
      </c>
      <c r="CH24" t="s">
        <v>1462</v>
      </c>
      <c r="CI24" t="b">
        <v>1</v>
      </c>
      <c r="CK24">
        <v>15</v>
      </c>
      <c r="CM24" t="s">
        <v>1462</v>
      </c>
      <c r="CN24" t="b">
        <v>1</v>
      </c>
      <c r="CP24">
        <v>15</v>
      </c>
      <c r="CR24" t="s">
        <v>1463</v>
      </c>
      <c r="CW24" t="s">
        <v>1463</v>
      </c>
      <c r="DB24" t="s">
        <v>1463</v>
      </c>
      <c r="DG24" t="s">
        <v>1462</v>
      </c>
      <c r="DH24" t="b">
        <v>1</v>
      </c>
      <c r="DJ24">
        <v>10</v>
      </c>
      <c r="DS24" t="b">
        <v>1</v>
      </c>
      <c r="DU24" t="b">
        <v>1</v>
      </c>
      <c r="EF24" t="b">
        <v>1</v>
      </c>
      <c r="EG24" t="s">
        <v>2735</v>
      </c>
      <c r="EI24">
        <v>5</v>
      </c>
      <c r="EJ24">
        <v>2.5</v>
      </c>
      <c r="EN24">
        <v>0</v>
      </c>
      <c r="EO24" t="s">
        <v>1463</v>
      </c>
      <c r="FL24">
        <v>3.3</v>
      </c>
      <c r="FM24">
        <v>5</v>
      </c>
      <c r="FN24">
        <v>0</v>
      </c>
      <c r="FO24">
        <v>8.3000000000000007</v>
      </c>
      <c r="FP24" t="s">
        <v>1462</v>
      </c>
      <c r="FT24" t="b">
        <v>1</v>
      </c>
      <c r="FV24" t="s">
        <v>1464</v>
      </c>
      <c r="HD24" t="b">
        <v>1</v>
      </c>
      <c r="HF24" t="s">
        <v>1464</v>
      </c>
      <c r="IN24" t="b">
        <v>1</v>
      </c>
      <c r="IP24" t="s">
        <v>1464</v>
      </c>
      <c r="JC24" t="b">
        <v>1</v>
      </c>
      <c r="JE24" t="s">
        <v>1464</v>
      </c>
      <c r="JX24" t="b">
        <v>1</v>
      </c>
      <c r="JZ24" t="s">
        <v>1465</v>
      </c>
      <c r="KK24" t="s">
        <v>1463</v>
      </c>
      <c r="KM24">
        <v>5</v>
      </c>
      <c r="KN24">
        <v>0</v>
      </c>
      <c r="KO24">
        <v>5</v>
      </c>
      <c r="KP24">
        <v>5</v>
      </c>
      <c r="KQ24">
        <v>0</v>
      </c>
      <c r="KR24">
        <v>10</v>
      </c>
      <c r="KS24" t="s">
        <v>1462</v>
      </c>
      <c r="KU24">
        <v>10</v>
      </c>
      <c r="KW24">
        <v>30</v>
      </c>
      <c r="KX24">
        <v>5</v>
      </c>
      <c r="LA24">
        <v>3</v>
      </c>
      <c r="LB24">
        <v>2</v>
      </c>
      <c r="LE24">
        <v>1</v>
      </c>
      <c r="LG24">
        <v>1</v>
      </c>
      <c r="LH24">
        <v>1</v>
      </c>
      <c r="LK24">
        <v>1</v>
      </c>
      <c r="LL24">
        <v>1</v>
      </c>
      <c r="LY24" t="b">
        <v>1</v>
      </c>
      <c r="MA24" t="b">
        <v>1</v>
      </c>
      <c r="MB24" t="b">
        <v>1</v>
      </c>
      <c r="MF24" t="b">
        <v>1</v>
      </c>
      <c r="MI24" t="b">
        <v>1</v>
      </c>
      <c r="MK24" t="b">
        <v>1</v>
      </c>
      <c r="ML24" t="b">
        <v>1</v>
      </c>
      <c r="MO24" t="b">
        <v>1</v>
      </c>
      <c r="MP24" t="b">
        <v>1</v>
      </c>
      <c r="MT24" t="s">
        <v>1462</v>
      </c>
      <c r="MU24" t="s">
        <v>2888</v>
      </c>
      <c r="MV24">
        <v>5</v>
      </c>
      <c r="MW24">
        <v>0</v>
      </c>
      <c r="MX24">
        <v>0</v>
      </c>
      <c r="MY24">
        <v>2.5</v>
      </c>
      <c r="MZ24">
        <v>5</v>
      </c>
      <c r="NA24">
        <v>7.5</v>
      </c>
      <c r="NM24" t="s">
        <v>2549</v>
      </c>
      <c r="NN24" t="s">
        <v>2549</v>
      </c>
      <c r="NO24" t="s">
        <v>2549</v>
      </c>
      <c r="NP24" t="s">
        <v>2549</v>
      </c>
      <c r="NQ24" t="s">
        <v>2549</v>
      </c>
      <c r="NR24" t="s">
        <v>2549</v>
      </c>
      <c r="NS24" t="s">
        <v>2549</v>
      </c>
      <c r="NT24" t="s">
        <v>2549</v>
      </c>
      <c r="NU24" t="s">
        <v>2549</v>
      </c>
      <c r="NV24" t="s">
        <v>2549</v>
      </c>
      <c r="NW24" t="s">
        <v>2569</v>
      </c>
      <c r="NX24" t="s">
        <v>2550</v>
      </c>
      <c r="NY24" t="s">
        <v>2569</v>
      </c>
      <c r="NZ24" t="s">
        <v>2569</v>
      </c>
      <c r="OA24" t="s">
        <v>2550</v>
      </c>
      <c r="OB24" t="s">
        <v>2550</v>
      </c>
      <c r="OC24" t="s">
        <v>2569</v>
      </c>
      <c r="OD24" t="s">
        <v>2548</v>
      </c>
      <c r="OE24" t="s">
        <v>2550</v>
      </c>
      <c r="OF24" t="s">
        <v>2550</v>
      </c>
      <c r="OG24">
        <v>2.5</v>
      </c>
      <c r="OH24">
        <v>5</v>
      </c>
      <c r="OJ24">
        <v>0</v>
      </c>
      <c r="OK24">
        <v>2.5</v>
      </c>
      <c r="OL24">
        <v>2.5</v>
      </c>
      <c r="OT24" t="b">
        <v>1</v>
      </c>
      <c r="PD24" t="s">
        <v>2841</v>
      </c>
      <c r="PN24" t="s">
        <v>2642</v>
      </c>
      <c r="QL24">
        <v>0</v>
      </c>
      <c r="QM24">
        <v>2.5</v>
      </c>
      <c r="RO24">
        <v>5</v>
      </c>
      <c r="RP24">
        <v>7.5</v>
      </c>
      <c r="RQ24">
        <v>2.5</v>
      </c>
      <c r="RR24">
        <v>15</v>
      </c>
      <c r="RS24" t="s">
        <v>1462</v>
      </c>
      <c r="RT24" t="s">
        <v>2871</v>
      </c>
      <c r="RU24">
        <v>30</v>
      </c>
      <c r="RV24" t="s">
        <v>2889</v>
      </c>
      <c r="RW24" t="s">
        <v>1463</v>
      </c>
      <c r="RZ24" t="s">
        <v>1462</v>
      </c>
      <c r="SA24" t="s">
        <v>2890</v>
      </c>
      <c r="SB24" t="s">
        <v>1463</v>
      </c>
      <c r="SH24" t="s">
        <v>1463</v>
      </c>
      <c r="SK24">
        <v>7.5</v>
      </c>
      <c r="SL24">
        <v>2.5</v>
      </c>
      <c r="SM24">
        <v>4.3</v>
      </c>
      <c r="SN24">
        <v>7.5</v>
      </c>
      <c r="SO24">
        <v>2.5</v>
      </c>
      <c r="SP24">
        <v>14.3</v>
      </c>
      <c r="SQ24" t="s">
        <v>1463</v>
      </c>
      <c r="SR24" t="s">
        <v>2891</v>
      </c>
      <c r="TI24">
        <v>15</v>
      </c>
      <c r="TJ24" t="s">
        <v>2833</v>
      </c>
      <c r="TM24" t="b">
        <v>1</v>
      </c>
      <c r="TN24" t="b">
        <v>1</v>
      </c>
      <c r="TO24" t="b">
        <v>1</v>
      </c>
      <c r="TQ24" t="b">
        <v>1</v>
      </c>
      <c r="TS24" t="b">
        <v>1</v>
      </c>
      <c r="TT24" t="b">
        <v>1</v>
      </c>
      <c r="TX24">
        <v>7.5</v>
      </c>
      <c r="TY24">
        <v>2.5</v>
      </c>
      <c r="VI24">
        <v>5</v>
      </c>
      <c r="VJ24">
        <v>0</v>
      </c>
      <c r="VK24">
        <v>7.5</v>
      </c>
      <c r="VL24">
        <v>12.5</v>
      </c>
      <c r="VM24" t="s">
        <v>1463</v>
      </c>
      <c r="VO24" t="s">
        <v>1463</v>
      </c>
      <c r="VQ24" t="s">
        <v>1463</v>
      </c>
      <c r="VS24" t="s">
        <v>1463</v>
      </c>
      <c r="VV24" t="s">
        <v>1463</v>
      </c>
      <c r="VX24" t="s">
        <v>1462</v>
      </c>
      <c r="VY24" t="s">
        <v>2659</v>
      </c>
      <c r="VZ24">
        <v>0</v>
      </c>
      <c r="WA24">
        <v>7.5</v>
      </c>
      <c r="XJ24">
        <v>10</v>
      </c>
      <c r="XK24">
        <v>5</v>
      </c>
      <c r="XL24">
        <v>5</v>
      </c>
      <c r="XM24">
        <v>20</v>
      </c>
      <c r="XN24" t="s">
        <v>1462</v>
      </c>
      <c r="XO24" t="s">
        <v>1462</v>
      </c>
      <c r="XR24" t="b">
        <v>1</v>
      </c>
      <c r="XS24" t="b">
        <v>1</v>
      </c>
      <c r="XY24" t="b">
        <v>1</v>
      </c>
      <c r="YB24" t="s">
        <v>2892</v>
      </c>
      <c r="YC24" t="s">
        <v>1463</v>
      </c>
      <c r="YD24" t="s">
        <v>2624</v>
      </c>
      <c r="YE24" t="s">
        <v>1462</v>
      </c>
      <c r="YF24" t="s">
        <v>2772</v>
      </c>
      <c r="YG24">
        <v>5</v>
      </c>
      <c r="YH24">
        <v>2.5</v>
      </c>
      <c r="YI24" t="s">
        <v>1462</v>
      </c>
      <c r="YK24" t="b">
        <v>1</v>
      </c>
      <c r="YN24" t="b">
        <v>1</v>
      </c>
      <c r="YO24" t="b">
        <v>1</v>
      </c>
      <c r="YP24" t="b">
        <v>1</v>
      </c>
      <c r="YU24">
        <v>5</v>
      </c>
      <c r="YV24">
        <v>7.5</v>
      </c>
      <c r="ZX24">
        <v>10</v>
      </c>
      <c r="ZY24">
        <v>2.5</v>
      </c>
      <c r="ZZ24">
        <v>2.5</v>
      </c>
      <c r="AAA24">
        <v>15</v>
      </c>
      <c r="AAB24" t="s">
        <v>1462</v>
      </c>
      <c r="AAK24" t="b">
        <v>1</v>
      </c>
      <c r="AAL24" t="b">
        <v>1</v>
      </c>
      <c r="AAO24" t="b">
        <v>1</v>
      </c>
      <c r="AAR24" t="s">
        <v>2893</v>
      </c>
      <c r="AAS24" t="s">
        <v>2894</v>
      </c>
      <c r="AAT24">
        <v>2.5</v>
      </c>
      <c r="AAU24">
        <v>2.5</v>
      </c>
      <c r="ADN24">
        <v>6</v>
      </c>
      <c r="ADO24">
        <v>5</v>
      </c>
      <c r="ADP24">
        <v>2.5</v>
      </c>
      <c r="ADQ24">
        <v>13.5</v>
      </c>
      <c r="ADR24" t="s">
        <v>1759</v>
      </c>
      <c r="ADS24">
        <v>0.5</v>
      </c>
      <c r="ADT24">
        <v>30</v>
      </c>
      <c r="ADU24" t="s">
        <v>2560</v>
      </c>
      <c r="ADV24">
        <v>0.5</v>
      </c>
      <c r="ADW24">
        <v>20</v>
      </c>
      <c r="AEG24">
        <v>5</v>
      </c>
      <c r="AEH24">
        <v>2.5</v>
      </c>
      <c r="AEI24">
        <v>7</v>
      </c>
      <c r="AEJ24">
        <v>5</v>
      </c>
      <c r="AEK24">
        <v>2.5</v>
      </c>
      <c r="AEL24">
        <v>14.5</v>
      </c>
      <c r="AET24" t="b">
        <v>1</v>
      </c>
      <c r="AEV24" t="b">
        <v>1</v>
      </c>
      <c r="AFC24">
        <v>5</v>
      </c>
      <c r="AFD24">
        <v>2.5</v>
      </c>
      <c r="AFE24">
        <v>0</v>
      </c>
      <c r="AFF24">
        <v>6.7</v>
      </c>
      <c r="AFG24">
        <v>2.5</v>
      </c>
      <c r="AFH24">
        <v>9.1999999999999993</v>
      </c>
      <c r="AFI24" t="s">
        <v>1463</v>
      </c>
      <c r="AFK24" t="s">
        <v>1463</v>
      </c>
      <c r="AFM24" t="s">
        <v>1463</v>
      </c>
      <c r="AFO24" t="s">
        <v>1463</v>
      </c>
      <c r="AFQ24" t="s">
        <v>1463</v>
      </c>
      <c r="AFT24" t="s">
        <v>1463</v>
      </c>
      <c r="AFV24">
        <v>2</v>
      </c>
      <c r="AFW24">
        <v>3</v>
      </c>
      <c r="AFX24">
        <v>6.6666666666666599</v>
      </c>
      <c r="AFY24">
        <v>2.5</v>
      </c>
      <c r="AFZ24">
        <v>5</v>
      </c>
      <c r="AGA24">
        <v>7.5</v>
      </c>
      <c r="AGB24">
        <v>2.5</v>
      </c>
      <c r="AGC24">
        <v>15</v>
      </c>
      <c r="AGD24">
        <v>2</v>
      </c>
      <c r="AGE24">
        <v>1000</v>
      </c>
      <c r="AGG24">
        <v>1</v>
      </c>
      <c r="AGH24">
        <v>1</v>
      </c>
      <c r="AGJ24">
        <v>1</v>
      </c>
      <c r="AGK24">
        <v>0</v>
      </c>
      <c r="AGM24" t="s">
        <v>2614</v>
      </c>
      <c r="AGN24" t="s">
        <v>2646</v>
      </c>
      <c r="AGQ24">
        <v>7.5</v>
      </c>
      <c r="AGR24">
        <v>2.5</v>
      </c>
      <c r="AGS24">
        <v>1.5</v>
      </c>
      <c r="AGT24">
        <v>5</v>
      </c>
      <c r="AGU24">
        <v>5</v>
      </c>
      <c r="AGV24">
        <v>11.5</v>
      </c>
      <c r="AGW24">
        <v>1</v>
      </c>
      <c r="AGZ24" t="b">
        <v>1</v>
      </c>
      <c r="AHD24">
        <v>2</v>
      </c>
      <c r="AHE24">
        <v>2</v>
      </c>
      <c r="AHF24">
        <v>2</v>
      </c>
      <c r="AKM24">
        <v>5</v>
      </c>
      <c r="AKN24">
        <v>5</v>
      </c>
      <c r="AKO24">
        <v>10</v>
      </c>
      <c r="AKP24">
        <v>5</v>
      </c>
      <c r="AKQ24">
        <v>5</v>
      </c>
      <c r="AKR24">
        <v>20</v>
      </c>
      <c r="AKS24" t="s">
        <v>1462</v>
      </c>
      <c r="AKT24" t="s">
        <v>1463</v>
      </c>
      <c r="AKV24" t="s">
        <v>1462</v>
      </c>
      <c r="AKX24" t="s">
        <v>1462</v>
      </c>
      <c r="AKZ24" t="s">
        <v>1463</v>
      </c>
      <c r="ALB24" t="s">
        <v>1462</v>
      </c>
      <c r="ALD24" t="s">
        <v>1463</v>
      </c>
      <c r="ALF24" t="s">
        <v>1462</v>
      </c>
      <c r="ALH24" t="s">
        <v>1463</v>
      </c>
      <c r="ALJ24" t="s">
        <v>1463</v>
      </c>
      <c r="ALL24" t="s">
        <v>1463</v>
      </c>
      <c r="ALN24" t="s">
        <v>1462</v>
      </c>
      <c r="ALP24" t="s">
        <v>1463</v>
      </c>
      <c r="ALR24" t="s">
        <v>1463</v>
      </c>
      <c r="ALT24" t="s">
        <v>1463</v>
      </c>
      <c r="AMF24" t="b">
        <v>1</v>
      </c>
      <c r="AMO24" t="b">
        <v>1</v>
      </c>
      <c r="ANA24">
        <v>5</v>
      </c>
      <c r="ANB24">
        <v>5</v>
      </c>
      <c r="ANC24">
        <v>10</v>
      </c>
      <c r="AND24">
        <v>0</v>
      </c>
      <c r="ANE24">
        <v>5</v>
      </c>
      <c r="ANF24">
        <v>15</v>
      </c>
      <c r="ANG24" t="s">
        <v>1462</v>
      </c>
      <c r="ANH24" t="s">
        <v>1541</v>
      </c>
      <c r="ANI24" t="s">
        <v>1462</v>
      </c>
      <c r="ANJ24" t="s">
        <v>2616</v>
      </c>
      <c r="ANK24">
        <v>0</v>
      </c>
      <c r="ANL24">
        <v>5</v>
      </c>
      <c r="ANM24">
        <v>6</v>
      </c>
      <c r="ANN24">
        <v>0</v>
      </c>
      <c r="ANO24">
        <v>5</v>
      </c>
      <c r="ANP24">
        <v>11</v>
      </c>
      <c r="ANQ24" t="s">
        <v>2599</v>
      </c>
      <c r="ANR24" t="s">
        <v>1462</v>
      </c>
      <c r="ANT24">
        <v>0</v>
      </c>
      <c r="ANU24">
        <v>5</v>
      </c>
      <c r="AQR24">
        <v>5</v>
      </c>
      <c r="AQS24">
        <v>1.3</v>
      </c>
      <c r="AQT24">
        <v>7.5</v>
      </c>
      <c r="AQU24">
        <v>13.8</v>
      </c>
      <c r="AQV24" t="s">
        <v>1463</v>
      </c>
      <c r="ARE24" t="b">
        <v>1</v>
      </c>
      <c r="ARF24" t="s">
        <v>2633</v>
      </c>
      <c r="ARG24">
        <v>0</v>
      </c>
      <c r="ARH24">
        <v>10</v>
      </c>
      <c r="ARI24" t="s">
        <v>1462</v>
      </c>
      <c r="ARJ24" t="s">
        <v>1463</v>
      </c>
      <c r="ARK24" t="s">
        <v>2644</v>
      </c>
      <c r="ARM24" t="s">
        <v>1462</v>
      </c>
      <c r="ARO24" t="b">
        <v>1</v>
      </c>
      <c r="ARQ24" t="s">
        <v>1462</v>
      </c>
      <c r="ARS24" t="s">
        <v>2787</v>
      </c>
      <c r="ART24" t="s">
        <v>2616</v>
      </c>
      <c r="ARV24" t="b">
        <v>1</v>
      </c>
      <c r="ASD24">
        <v>2.5</v>
      </c>
      <c r="ASE24">
        <v>5</v>
      </c>
      <c r="ASF24">
        <v>1</v>
      </c>
      <c r="ASG24">
        <v>5</v>
      </c>
      <c r="ASH24">
        <v>7.5</v>
      </c>
      <c r="ASI24">
        <v>13.5</v>
      </c>
      <c r="ASJ24">
        <v>60</v>
      </c>
      <c r="ASL24" t="b">
        <v>1</v>
      </c>
      <c r="ASM24" t="b">
        <v>1</v>
      </c>
      <c r="ASS24">
        <v>0</v>
      </c>
      <c r="AST24" t="s">
        <v>1463</v>
      </c>
      <c r="ATD24">
        <v>5</v>
      </c>
      <c r="ATE24">
        <v>7.5</v>
      </c>
      <c r="ATF24">
        <v>0</v>
      </c>
      <c r="ATG24">
        <v>0</v>
      </c>
      <c r="ATH24">
        <v>8.8000000000000007</v>
      </c>
      <c r="ATI24">
        <v>8.8000000000000007</v>
      </c>
      <c r="ATJ24" t="s">
        <v>1463</v>
      </c>
      <c r="AVZ24">
        <v>0</v>
      </c>
      <c r="AWA24">
        <v>7.5</v>
      </c>
      <c r="AWB24">
        <v>0</v>
      </c>
      <c r="AWC24">
        <v>10</v>
      </c>
      <c r="AWD24">
        <v>1</v>
      </c>
      <c r="AWE24">
        <v>2.5</v>
      </c>
      <c r="AWF24">
        <v>0</v>
      </c>
      <c r="AWG24">
        <v>3.5</v>
      </c>
      <c r="AWH24" t="s">
        <v>1462</v>
      </c>
      <c r="AWI24" t="s">
        <v>1469</v>
      </c>
      <c r="AWJ24" t="s">
        <v>1463</v>
      </c>
      <c r="AWL24" t="s">
        <v>1462</v>
      </c>
      <c r="AWM24" t="s">
        <v>2895</v>
      </c>
      <c r="AWN24" t="s">
        <v>1463</v>
      </c>
      <c r="AWP24" t="s">
        <v>1463</v>
      </c>
      <c r="AWR24" t="s">
        <v>1463</v>
      </c>
      <c r="AWT24" t="s">
        <v>1463</v>
      </c>
      <c r="AWV24" t="s">
        <v>1463</v>
      </c>
      <c r="AWX24" t="s">
        <v>1463</v>
      </c>
      <c r="AWZ24" t="s">
        <v>1463</v>
      </c>
      <c r="AXB24" t="s">
        <v>1463</v>
      </c>
      <c r="AXD24" t="s">
        <v>1463</v>
      </c>
      <c r="AXF24">
        <v>0</v>
      </c>
      <c r="AXG24">
        <v>0</v>
      </c>
      <c r="AXI24">
        <v>2.5</v>
      </c>
      <c r="AXJ24">
        <v>0</v>
      </c>
      <c r="AXK24">
        <v>3</v>
      </c>
      <c r="AXN24">
        <v>3</v>
      </c>
      <c r="AXO24">
        <v>1</v>
      </c>
      <c r="AXP24">
        <v>1</v>
      </c>
      <c r="AXQ24">
        <v>1</v>
      </c>
      <c r="AXR24">
        <v>1</v>
      </c>
      <c r="AXS24">
        <v>1</v>
      </c>
      <c r="AXT24">
        <v>1</v>
      </c>
      <c r="AXU24">
        <v>1</v>
      </c>
      <c r="AXV24">
        <v>2</v>
      </c>
      <c r="AXW24">
        <v>0</v>
      </c>
      <c r="AYA24">
        <v>10</v>
      </c>
      <c r="AYD24">
        <v>10</v>
      </c>
      <c r="AYE24" t="s">
        <v>1463</v>
      </c>
      <c r="AYF24" t="s">
        <v>1463</v>
      </c>
      <c r="AYG24">
        <v>10</v>
      </c>
      <c r="AYJ24">
        <v>0</v>
      </c>
      <c r="AYK24">
        <v>2.5</v>
      </c>
      <c r="AYL24">
        <v>0</v>
      </c>
      <c r="AYM24">
        <v>2.5</v>
      </c>
      <c r="AYN24">
        <v>3</v>
      </c>
      <c r="AYO24" t="s">
        <v>2896</v>
      </c>
      <c r="AYP24" t="s">
        <v>2897</v>
      </c>
      <c r="AYW24">
        <v>3</v>
      </c>
      <c r="AYX24" t="s">
        <v>2898</v>
      </c>
      <c r="AYY24" t="s">
        <v>2899</v>
      </c>
      <c r="AZC24">
        <v>6</v>
      </c>
      <c r="AZD24" t="s">
        <v>2900</v>
      </c>
      <c r="AZE24" t="s">
        <v>2901</v>
      </c>
      <c r="AZF24">
        <v>6</v>
      </c>
      <c r="AZG24" t="s">
        <v>2902</v>
      </c>
      <c r="AZH24" t="s">
        <v>2903</v>
      </c>
      <c r="AZM24" t="s">
        <v>1463</v>
      </c>
      <c r="AZO24" t="s">
        <v>1463</v>
      </c>
      <c r="AZQ24" t="s">
        <v>2624</v>
      </c>
      <c r="AZR24">
        <v>2.5</v>
      </c>
      <c r="AZS24">
        <v>0</v>
      </c>
      <c r="BCH24">
        <v>10</v>
      </c>
      <c r="BCI24">
        <v>5</v>
      </c>
      <c r="BCJ24">
        <v>0</v>
      </c>
      <c r="BCK24">
        <v>15</v>
      </c>
      <c r="BCL24">
        <v>2</v>
      </c>
      <c r="BCN24">
        <v>1</v>
      </c>
      <c r="BCP24">
        <v>3</v>
      </c>
      <c r="BCR24">
        <v>5</v>
      </c>
      <c r="BCT24">
        <v>4</v>
      </c>
      <c r="BCY24">
        <v>5</v>
      </c>
      <c r="BCZ24">
        <v>0</v>
      </c>
      <c r="BEH24">
        <v>5.8</v>
      </c>
      <c r="BEI24">
        <v>7.5</v>
      </c>
      <c r="BEJ24">
        <v>2.5</v>
      </c>
      <c r="BEK24">
        <v>15.8</v>
      </c>
      <c r="BEL24" t="s">
        <v>2552</v>
      </c>
      <c r="BEN24" t="s">
        <v>2567</v>
      </c>
      <c r="BEP24" t="s">
        <v>2557</v>
      </c>
      <c r="BER24" t="s">
        <v>2552</v>
      </c>
      <c r="BET24" t="s">
        <v>2567</v>
      </c>
      <c r="BEV24" t="s">
        <v>2552</v>
      </c>
      <c r="BEX24">
        <v>7.5</v>
      </c>
      <c r="BEY24">
        <v>2.5</v>
      </c>
      <c r="BGQ24">
        <v>2</v>
      </c>
      <c r="BGR24">
        <v>5</v>
      </c>
      <c r="BGS24">
        <v>0</v>
      </c>
      <c r="BGT24">
        <v>7</v>
      </c>
      <c r="BGU24" t="s">
        <v>1462</v>
      </c>
      <c r="BHB24" t="s">
        <v>2884</v>
      </c>
      <c r="BHC24" t="s">
        <v>2653</v>
      </c>
      <c r="BHD24" t="s">
        <v>2885</v>
      </c>
      <c r="BHE24" t="s">
        <v>2653</v>
      </c>
      <c r="BHK24">
        <v>5</v>
      </c>
      <c r="BHL24">
        <v>0</v>
      </c>
      <c r="BIT24">
        <v>5</v>
      </c>
      <c r="BIU24">
        <v>5</v>
      </c>
      <c r="BIV24">
        <v>0</v>
      </c>
      <c r="BIW24">
        <v>10</v>
      </c>
      <c r="BIX24">
        <v>2</v>
      </c>
      <c r="BIY24" t="s">
        <v>1466</v>
      </c>
      <c r="BIZ24" t="s">
        <v>2548</v>
      </c>
      <c r="BJA24" t="s">
        <v>1468</v>
      </c>
      <c r="BJB24">
        <v>5</v>
      </c>
      <c r="BJC24">
        <v>0</v>
      </c>
    </row>
    <row r="25" spans="1:1022 1026:1615" ht="15" x14ac:dyDescent="0.25">
      <c r="A25" t="s">
        <v>2603</v>
      </c>
      <c r="B25" t="s">
        <v>2904</v>
      </c>
      <c r="C25" t="s">
        <v>2905</v>
      </c>
      <c r="D25" t="s">
        <v>1460</v>
      </c>
      <c r="F25" t="s">
        <v>2606</v>
      </c>
      <c r="G25" t="s">
        <v>2607</v>
      </c>
      <c r="H25" t="s">
        <v>2608</v>
      </c>
      <c r="I25" t="s">
        <v>2906</v>
      </c>
      <c r="J25">
        <v>2.40097359</v>
      </c>
      <c r="K25">
        <v>34.787157209999997</v>
      </c>
      <c r="L25" s="116">
        <v>42459</v>
      </c>
      <c r="M25" t="s">
        <v>1471</v>
      </c>
      <c r="N25">
        <v>60</v>
      </c>
      <c r="O25" t="s">
        <v>1472</v>
      </c>
      <c r="Q25">
        <v>8.3000000000000007</v>
      </c>
      <c r="R25">
        <v>7.5</v>
      </c>
      <c r="S25">
        <v>0</v>
      </c>
      <c r="T25">
        <v>15.8</v>
      </c>
      <c r="U25">
        <v>2</v>
      </c>
      <c r="V25">
        <v>1</v>
      </c>
      <c r="X25">
        <v>1</v>
      </c>
      <c r="Y25">
        <v>1</v>
      </c>
      <c r="AE25" t="b">
        <v>1</v>
      </c>
      <c r="AG25">
        <v>2</v>
      </c>
      <c r="AH25">
        <v>1</v>
      </c>
      <c r="AJ25">
        <v>1</v>
      </c>
      <c r="AK25">
        <v>1</v>
      </c>
      <c r="AS25">
        <v>2</v>
      </c>
      <c r="AT25">
        <v>1</v>
      </c>
      <c r="AW25">
        <v>1</v>
      </c>
      <c r="BE25">
        <v>1</v>
      </c>
      <c r="BS25" t="s">
        <v>1462</v>
      </c>
      <c r="BT25" t="s">
        <v>1462</v>
      </c>
      <c r="BW25">
        <v>7.5</v>
      </c>
      <c r="BX25">
        <v>0</v>
      </c>
      <c r="BY25">
        <v>7.5</v>
      </c>
      <c r="BZ25">
        <v>5</v>
      </c>
      <c r="CA25">
        <v>2.5</v>
      </c>
      <c r="CB25">
        <v>15</v>
      </c>
      <c r="CC25" t="s">
        <v>1462</v>
      </c>
      <c r="CD25" t="b">
        <v>1</v>
      </c>
      <c r="CE25" t="b">
        <v>1</v>
      </c>
      <c r="CF25">
        <v>20</v>
      </c>
      <c r="CH25" t="s">
        <v>1463</v>
      </c>
      <c r="CM25" t="s">
        <v>1463</v>
      </c>
      <c r="CR25" t="s">
        <v>1463</v>
      </c>
      <c r="CW25" t="s">
        <v>1463</v>
      </c>
      <c r="DB25" t="s">
        <v>1463</v>
      </c>
      <c r="DG25" t="s">
        <v>1462</v>
      </c>
      <c r="DH25" t="b">
        <v>1</v>
      </c>
      <c r="DJ25">
        <v>20</v>
      </c>
      <c r="DM25" t="s">
        <v>1463</v>
      </c>
      <c r="DS25" t="b">
        <v>1</v>
      </c>
      <c r="DU25" t="b">
        <v>1</v>
      </c>
      <c r="EC25" t="b">
        <v>1</v>
      </c>
      <c r="EI25">
        <v>5</v>
      </c>
      <c r="EJ25">
        <v>2.5</v>
      </c>
      <c r="EN25">
        <v>0</v>
      </c>
      <c r="EO25" t="s">
        <v>1463</v>
      </c>
      <c r="FL25">
        <v>3.3</v>
      </c>
      <c r="FM25">
        <v>5</v>
      </c>
      <c r="FN25">
        <v>2.5</v>
      </c>
      <c r="FO25">
        <v>10.8</v>
      </c>
      <c r="FP25" t="s">
        <v>1462</v>
      </c>
      <c r="FT25" t="b">
        <v>1</v>
      </c>
      <c r="FV25" t="s">
        <v>1464</v>
      </c>
      <c r="GO25" t="b">
        <v>1</v>
      </c>
      <c r="GQ25" t="s">
        <v>1464</v>
      </c>
      <c r="HD25" t="b">
        <v>1</v>
      </c>
      <c r="HF25" t="s">
        <v>1464</v>
      </c>
      <c r="IN25" t="b">
        <v>1</v>
      </c>
      <c r="IP25" t="s">
        <v>1464</v>
      </c>
      <c r="JC25" t="b">
        <v>1</v>
      </c>
      <c r="JE25" t="s">
        <v>1464</v>
      </c>
      <c r="KK25" t="s">
        <v>1463</v>
      </c>
      <c r="KM25">
        <v>5</v>
      </c>
      <c r="KN25">
        <v>2.5</v>
      </c>
      <c r="KO25">
        <v>0</v>
      </c>
      <c r="KP25">
        <v>2.5</v>
      </c>
      <c r="KQ25">
        <v>0</v>
      </c>
      <c r="KR25">
        <v>2.5</v>
      </c>
      <c r="KS25" t="s">
        <v>1462</v>
      </c>
      <c r="LA25">
        <v>10</v>
      </c>
      <c r="LK25">
        <v>1</v>
      </c>
      <c r="MO25" t="b">
        <v>1</v>
      </c>
      <c r="MT25" t="s">
        <v>1463</v>
      </c>
      <c r="MV25">
        <v>2.5</v>
      </c>
      <c r="MW25">
        <v>0</v>
      </c>
      <c r="MX25">
        <v>0</v>
      </c>
      <c r="MY25">
        <v>2.5</v>
      </c>
      <c r="MZ25">
        <v>5</v>
      </c>
      <c r="NA25">
        <v>7.5</v>
      </c>
      <c r="OC25" t="s">
        <v>2569</v>
      </c>
      <c r="OG25">
        <v>2.5</v>
      </c>
      <c r="OH25">
        <v>5</v>
      </c>
      <c r="OJ25">
        <v>2.5</v>
      </c>
      <c r="OK25">
        <v>5</v>
      </c>
      <c r="OL25">
        <v>7.5</v>
      </c>
      <c r="OT25" t="b">
        <v>1</v>
      </c>
      <c r="PD25" t="s">
        <v>2841</v>
      </c>
      <c r="PN25" t="s">
        <v>2642</v>
      </c>
      <c r="QL25">
        <v>2.5</v>
      </c>
      <c r="QM25">
        <v>5</v>
      </c>
      <c r="RO25">
        <v>7.5</v>
      </c>
      <c r="RP25">
        <v>2.5</v>
      </c>
      <c r="RQ25">
        <v>7.5</v>
      </c>
      <c r="RR25">
        <v>17.5</v>
      </c>
      <c r="RS25" t="s">
        <v>1463</v>
      </c>
      <c r="RZ25" t="s">
        <v>1463</v>
      </c>
      <c r="SB25" t="s">
        <v>1463</v>
      </c>
      <c r="SH25" t="s">
        <v>1463</v>
      </c>
      <c r="SK25">
        <v>2.5</v>
      </c>
      <c r="SL25">
        <v>7.5</v>
      </c>
      <c r="SM25">
        <v>1.3</v>
      </c>
      <c r="SN25">
        <v>7.5</v>
      </c>
      <c r="SO25">
        <v>2.5</v>
      </c>
      <c r="SP25">
        <v>11.3</v>
      </c>
      <c r="SQ25" t="s">
        <v>1463</v>
      </c>
      <c r="SR25" t="s">
        <v>2668</v>
      </c>
      <c r="TI25">
        <v>5</v>
      </c>
      <c r="TJ25" t="s">
        <v>2833</v>
      </c>
      <c r="TM25" t="b">
        <v>1</v>
      </c>
      <c r="TO25" t="b">
        <v>1</v>
      </c>
      <c r="TQ25" t="b">
        <v>1</v>
      </c>
      <c r="TT25" t="b">
        <v>1</v>
      </c>
      <c r="TX25">
        <v>7.5</v>
      </c>
      <c r="TY25">
        <v>2.5</v>
      </c>
      <c r="VI25">
        <v>0</v>
      </c>
      <c r="VJ25">
        <v>0</v>
      </c>
      <c r="VK25">
        <v>7.5</v>
      </c>
      <c r="VL25">
        <v>7.5</v>
      </c>
      <c r="VM25" t="s">
        <v>1463</v>
      </c>
      <c r="VO25" t="s">
        <v>1463</v>
      </c>
      <c r="VQ25" t="s">
        <v>1463</v>
      </c>
      <c r="VS25" t="s">
        <v>1463</v>
      </c>
      <c r="VV25" t="s">
        <v>1463</v>
      </c>
      <c r="VX25" t="s">
        <v>1463</v>
      </c>
      <c r="VZ25">
        <v>0</v>
      </c>
      <c r="WA25">
        <v>7.5</v>
      </c>
      <c r="XJ25">
        <v>2.5</v>
      </c>
      <c r="XK25">
        <v>0</v>
      </c>
      <c r="XL25">
        <v>8.8000000000000007</v>
      </c>
      <c r="XM25">
        <v>11.3</v>
      </c>
      <c r="XN25" t="s">
        <v>1462</v>
      </c>
      <c r="XO25" t="s">
        <v>1462</v>
      </c>
      <c r="XR25" t="b">
        <v>1</v>
      </c>
      <c r="XS25" t="b">
        <v>1</v>
      </c>
      <c r="XY25" t="b">
        <v>1</v>
      </c>
      <c r="YC25" t="s">
        <v>1463</v>
      </c>
      <c r="YE25" t="s">
        <v>1463</v>
      </c>
      <c r="YF25" t="s">
        <v>2907</v>
      </c>
      <c r="YG25">
        <v>0</v>
      </c>
      <c r="YH25">
        <v>7.5</v>
      </c>
      <c r="YI25" t="s">
        <v>1463</v>
      </c>
      <c r="YU25">
        <v>0</v>
      </c>
      <c r="YV25">
        <v>10</v>
      </c>
      <c r="ZX25">
        <v>0</v>
      </c>
      <c r="ZY25">
        <v>0</v>
      </c>
      <c r="ZZ25">
        <v>5</v>
      </c>
      <c r="AAA25">
        <v>5</v>
      </c>
      <c r="AAB25" t="s">
        <v>1463</v>
      </c>
      <c r="AAS25" t="s">
        <v>2908</v>
      </c>
      <c r="AAT25">
        <v>0</v>
      </c>
      <c r="AAU25">
        <v>5</v>
      </c>
      <c r="ADN25">
        <v>6</v>
      </c>
      <c r="ADO25">
        <v>7.5</v>
      </c>
      <c r="ADP25">
        <v>2.5</v>
      </c>
      <c r="ADQ25">
        <v>16</v>
      </c>
      <c r="ADR25" t="s">
        <v>1759</v>
      </c>
      <c r="ADS25">
        <v>0.3</v>
      </c>
      <c r="ADT25">
        <v>30</v>
      </c>
      <c r="ADU25" t="s">
        <v>2560</v>
      </c>
      <c r="ADV25">
        <v>0.2</v>
      </c>
      <c r="ADW25">
        <v>20</v>
      </c>
      <c r="AEG25">
        <v>7.5</v>
      </c>
      <c r="AEH25">
        <v>2.5</v>
      </c>
      <c r="AEI25">
        <v>0</v>
      </c>
      <c r="AEJ25">
        <v>0</v>
      </c>
      <c r="AEK25">
        <v>7.5</v>
      </c>
      <c r="AEL25">
        <v>7.5</v>
      </c>
      <c r="AEN25" t="b">
        <v>1</v>
      </c>
      <c r="AFB25" t="s">
        <v>2644</v>
      </c>
      <c r="AFC25">
        <v>0</v>
      </c>
      <c r="AFD25">
        <v>7.5</v>
      </c>
      <c r="AFE25">
        <v>0</v>
      </c>
      <c r="AFF25">
        <v>7.5</v>
      </c>
      <c r="AFG25">
        <v>5</v>
      </c>
      <c r="AFH25">
        <v>12.5</v>
      </c>
      <c r="AFI25" t="s">
        <v>1463</v>
      </c>
      <c r="AFK25" t="s">
        <v>1463</v>
      </c>
      <c r="AFM25" t="s">
        <v>1463</v>
      </c>
      <c r="AFO25" t="s">
        <v>1463</v>
      </c>
      <c r="AFQ25" t="s">
        <v>1463</v>
      </c>
      <c r="AFT25" t="s">
        <v>1463</v>
      </c>
      <c r="AFV25">
        <v>3</v>
      </c>
      <c r="AFW25">
        <v>3</v>
      </c>
      <c r="AFX25">
        <v>7.5</v>
      </c>
      <c r="AFY25">
        <v>5</v>
      </c>
      <c r="AFZ25">
        <v>5</v>
      </c>
      <c r="AGA25">
        <v>7.5</v>
      </c>
      <c r="AGB25">
        <v>5</v>
      </c>
      <c r="AGC25">
        <v>17.5</v>
      </c>
      <c r="AGD25">
        <v>2</v>
      </c>
      <c r="AGE25">
        <v>1000</v>
      </c>
      <c r="AGG25">
        <v>1</v>
      </c>
      <c r="AGH25">
        <v>1</v>
      </c>
      <c r="AGJ25">
        <v>2</v>
      </c>
      <c r="AGK25">
        <v>0</v>
      </c>
      <c r="AGM25" t="s">
        <v>2614</v>
      </c>
      <c r="AGN25" t="s">
        <v>2909</v>
      </c>
      <c r="AGQ25">
        <v>7.5</v>
      </c>
      <c r="AGR25">
        <v>5</v>
      </c>
      <c r="AGS25">
        <v>1</v>
      </c>
      <c r="AGT25">
        <v>5</v>
      </c>
      <c r="AGU25">
        <v>5</v>
      </c>
      <c r="AGV25">
        <v>11</v>
      </c>
      <c r="AGW25">
        <v>1</v>
      </c>
      <c r="AHA25" t="b">
        <v>1</v>
      </c>
      <c r="AHD25">
        <v>2</v>
      </c>
      <c r="AHE25">
        <v>2</v>
      </c>
      <c r="AHF25">
        <v>3</v>
      </c>
      <c r="AKM25">
        <v>5</v>
      </c>
      <c r="AKN25">
        <v>5</v>
      </c>
      <c r="AKO25">
        <v>6.5</v>
      </c>
      <c r="AKP25">
        <v>2.5</v>
      </c>
      <c r="AKQ25">
        <v>5</v>
      </c>
      <c r="AKR25">
        <v>14</v>
      </c>
      <c r="AKS25" t="s">
        <v>1462</v>
      </c>
      <c r="AKT25" t="s">
        <v>1463</v>
      </c>
      <c r="AKV25" t="s">
        <v>1462</v>
      </c>
      <c r="AKX25" t="s">
        <v>1463</v>
      </c>
      <c r="AKZ25" t="s">
        <v>1463</v>
      </c>
      <c r="ALB25" t="s">
        <v>1463</v>
      </c>
      <c r="ALD25" t="s">
        <v>1463</v>
      </c>
      <c r="ALF25" t="s">
        <v>1462</v>
      </c>
      <c r="ALH25" t="s">
        <v>1463</v>
      </c>
      <c r="ALJ25" t="s">
        <v>1463</v>
      </c>
      <c r="ALL25" t="s">
        <v>1463</v>
      </c>
      <c r="ALN25" t="s">
        <v>1463</v>
      </c>
      <c r="ALP25" t="s">
        <v>1463</v>
      </c>
      <c r="ALR25" t="s">
        <v>1463</v>
      </c>
      <c r="ALT25" t="s">
        <v>1463</v>
      </c>
      <c r="AMF25" t="b">
        <v>1</v>
      </c>
      <c r="AML25" t="b">
        <v>1</v>
      </c>
      <c r="AMO25" t="b">
        <v>1</v>
      </c>
      <c r="ANA25">
        <v>2.5</v>
      </c>
      <c r="ANB25">
        <v>5</v>
      </c>
      <c r="ANC25">
        <v>10</v>
      </c>
      <c r="AND25">
        <v>2.5</v>
      </c>
      <c r="ANE25">
        <v>5</v>
      </c>
      <c r="ANF25">
        <v>17.5</v>
      </c>
      <c r="ANG25" t="s">
        <v>1462</v>
      </c>
      <c r="ANH25" t="s">
        <v>2835</v>
      </c>
      <c r="ANI25" t="s">
        <v>1462</v>
      </c>
      <c r="ANJ25" t="s">
        <v>2616</v>
      </c>
      <c r="ANK25">
        <v>2.5</v>
      </c>
      <c r="ANL25">
        <v>5</v>
      </c>
      <c r="ANM25">
        <v>6</v>
      </c>
      <c r="ANN25">
        <v>0</v>
      </c>
      <c r="ANO25">
        <v>7.5</v>
      </c>
      <c r="ANP25">
        <v>13.5</v>
      </c>
      <c r="ANQ25" t="s">
        <v>2599</v>
      </c>
      <c r="ANR25" t="s">
        <v>1462</v>
      </c>
      <c r="ANT25">
        <v>0</v>
      </c>
      <c r="ANU25">
        <v>7.5</v>
      </c>
      <c r="AQR25">
        <v>2.5</v>
      </c>
      <c r="AQS25">
        <v>0</v>
      </c>
      <c r="AQT25">
        <v>8.8000000000000007</v>
      </c>
      <c r="AQU25">
        <v>11.3</v>
      </c>
      <c r="AQV25" t="s">
        <v>1463</v>
      </c>
      <c r="ARB25" t="b">
        <v>1</v>
      </c>
      <c r="ARD25" t="b">
        <v>1</v>
      </c>
      <c r="ARG25">
        <v>0</v>
      </c>
      <c r="ARH25">
        <v>10</v>
      </c>
      <c r="ARI25" t="s">
        <v>1463</v>
      </c>
      <c r="ARQ25" t="s">
        <v>1463</v>
      </c>
      <c r="ASD25">
        <v>0</v>
      </c>
      <c r="ASE25">
        <v>7.5</v>
      </c>
      <c r="ASF25">
        <v>1</v>
      </c>
      <c r="ASG25">
        <v>5</v>
      </c>
      <c r="ASH25">
        <v>7.5</v>
      </c>
      <c r="ASI25">
        <v>13.5</v>
      </c>
      <c r="ASJ25">
        <v>60</v>
      </c>
      <c r="ASM25" t="b">
        <v>1</v>
      </c>
      <c r="ASS25">
        <v>0</v>
      </c>
      <c r="AST25" t="s">
        <v>1463</v>
      </c>
      <c r="ATD25">
        <v>5</v>
      </c>
      <c r="ATE25">
        <v>7.5</v>
      </c>
      <c r="ATF25">
        <v>0</v>
      </c>
      <c r="ATG25">
        <v>0</v>
      </c>
      <c r="ATH25">
        <v>8.8000000000000007</v>
      </c>
      <c r="ATI25">
        <v>8.8000000000000007</v>
      </c>
      <c r="ATJ25" t="s">
        <v>1463</v>
      </c>
      <c r="AVZ25">
        <v>0</v>
      </c>
      <c r="AWA25">
        <v>7.5</v>
      </c>
      <c r="AWB25">
        <v>0</v>
      </c>
      <c r="AWC25">
        <v>10</v>
      </c>
      <c r="AWD25">
        <v>1</v>
      </c>
      <c r="AWE25">
        <v>5</v>
      </c>
      <c r="AWF25">
        <v>2.5</v>
      </c>
      <c r="AWG25">
        <v>8.5</v>
      </c>
      <c r="AWH25" t="s">
        <v>1462</v>
      </c>
      <c r="AWI25" t="s">
        <v>1469</v>
      </c>
      <c r="AWJ25" t="s">
        <v>1463</v>
      </c>
      <c r="AWL25" t="s">
        <v>1463</v>
      </c>
      <c r="AWN25" t="s">
        <v>1463</v>
      </c>
      <c r="AWP25" t="s">
        <v>1462</v>
      </c>
      <c r="AWQ25" t="s">
        <v>1469</v>
      </c>
      <c r="AWR25" t="s">
        <v>1463</v>
      </c>
      <c r="AWT25" t="s">
        <v>1463</v>
      </c>
      <c r="AWV25" t="s">
        <v>1463</v>
      </c>
      <c r="AWX25" t="s">
        <v>1463</v>
      </c>
      <c r="AWZ25" t="s">
        <v>1463</v>
      </c>
      <c r="AXB25" t="s">
        <v>1463</v>
      </c>
      <c r="AXD25" t="s">
        <v>1463</v>
      </c>
      <c r="AXF25">
        <v>200</v>
      </c>
      <c r="AXG25">
        <v>0</v>
      </c>
      <c r="AXI25">
        <v>5</v>
      </c>
      <c r="AXJ25">
        <v>2.5</v>
      </c>
      <c r="AXK25">
        <v>6</v>
      </c>
      <c r="AXN25">
        <v>6</v>
      </c>
      <c r="AXO25">
        <v>0</v>
      </c>
      <c r="AXP25">
        <v>1</v>
      </c>
      <c r="AXQ25">
        <v>1</v>
      </c>
      <c r="AXR25">
        <v>0</v>
      </c>
      <c r="AXS25">
        <v>0</v>
      </c>
      <c r="AXT25">
        <v>0</v>
      </c>
      <c r="AXU25">
        <v>1</v>
      </c>
      <c r="AXV25">
        <v>2</v>
      </c>
      <c r="AXW25">
        <v>0</v>
      </c>
      <c r="AYA25">
        <v>10</v>
      </c>
      <c r="AYD25">
        <v>10</v>
      </c>
      <c r="AYE25" t="s">
        <v>1463</v>
      </c>
      <c r="AYF25" t="s">
        <v>1463</v>
      </c>
      <c r="AYG25">
        <v>10</v>
      </c>
      <c r="AYJ25">
        <v>10</v>
      </c>
      <c r="AYK25">
        <v>5</v>
      </c>
      <c r="AYL25">
        <v>0</v>
      </c>
      <c r="AYM25">
        <v>15</v>
      </c>
      <c r="AZC25">
        <v>5</v>
      </c>
      <c r="AZD25" t="s">
        <v>2635</v>
      </c>
      <c r="AZE25" t="s">
        <v>2910</v>
      </c>
      <c r="AZF25">
        <v>7</v>
      </c>
      <c r="AZG25" t="s">
        <v>2621</v>
      </c>
      <c r="AZH25" t="s">
        <v>2622</v>
      </c>
      <c r="AZM25" t="s">
        <v>1463</v>
      </c>
      <c r="AZO25" t="s">
        <v>1462</v>
      </c>
      <c r="AZP25" t="s">
        <v>2911</v>
      </c>
      <c r="AZR25">
        <v>5</v>
      </c>
      <c r="AZS25">
        <v>0</v>
      </c>
      <c r="BCH25">
        <v>10</v>
      </c>
      <c r="BCI25">
        <v>5</v>
      </c>
      <c r="BCJ25">
        <v>2.5</v>
      </c>
      <c r="BCK25">
        <v>17.5</v>
      </c>
      <c r="BCL25">
        <v>3</v>
      </c>
      <c r="BCN25" t="s">
        <v>2555</v>
      </c>
      <c r="BCP25">
        <v>1</v>
      </c>
      <c r="BCR25">
        <v>4</v>
      </c>
      <c r="BCT25">
        <v>2</v>
      </c>
      <c r="BCY25">
        <v>5</v>
      </c>
      <c r="BCZ25">
        <v>2.5</v>
      </c>
      <c r="BEH25">
        <v>3</v>
      </c>
      <c r="BEI25">
        <v>7.5</v>
      </c>
      <c r="BEJ25">
        <v>2.5</v>
      </c>
      <c r="BEK25">
        <v>13</v>
      </c>
      <c r="BEL25" t="s">
        <v>2552</v>
      </c>
      <c r="BEN25" t="s">
        <v>2552</v>
      </c>
      <c r="BEP25" t="s">
        <v>2552</v>
      </c>
      <c r="BER25" t="s">
        <v>2552</v>
      </c>
      <c r="BET25" t="s">
        <v>2556</v>
      </c>
      <c r="BEV25" t="s">
        <v>2552</v>
      </c>
      <c r="BEX25">
        <v>7.5</v>
      </c>
      <c r="BEY25">
        <v>2.5</v>
      </c>
      <c r="BGQ25" t="s">
        <v>1467</v>
      </c>
      <c r="BGR25">
        <v>2.5</v>
      </c>
      <c r="BGS25">
        <v>7.5</v>
      </c>
      <c r="BGT25">
        <v>10</v>
      </c>
      <c r="BGU25" t="s">
        <v>1463</v>
      </c>
      <c r="BHK25">
        <v>2.5</v>
      </c>
      <c r="BHL25">
        <v>7.5</v>
      </c>
      <c r="BIT25">
        <v>5</v>
      </c>
      <c r="BIU25">
        <v>2.5</v>
      </c>
      <c r="BIV25">
        <v>2.5</v>
      </c>
      <c r="BIW25">
        <v>10</v>
      </c>
      <c r="BIX25">
        <v>2</v>
      </c>
      <c r="BIY25" t="s">
        <v>1474</v>
      </c>
      <c r="BIZ25" t="s">
        <v>2548</v>
      </c>
      <c r="BJA25" t="s">
        <v>1468</v>
      </c>
      <c r="BJB25">
        <v>2.5</v>
      </c>
      <c r="BJC25">
        <v>2.5</v>
      </c>
    </row>
    <row r="26" spans="1:1022 1026:1615" ht="15" x14ac:dyDescent="0.25">
      <c r="A26" t="s">
        <v>2603</v>
      </c>
      <c r="B26" t="s">
        <v>2912</v>
      </c>
      <c r="C26" t="s">
        <v>2913</v>
      </c>
      <c r="D26" t="s">
        <v>2553</v>
      </c>
      <c r="E26" t="s">
        <v>2914</v>
      </c>
      <c r="F26" t="s">
        <v>2606</v>
      </c>
      <c r="G26" t="s">
        <v>2607</v>
      </c>
      <c r="H26" t="s">
        <v>2608</v>
      </c>
      <c r="I26" t="s">
        <v>2849</v>
      </c>
      <c r="J26">
        <v>2.4009432199999998</v>
      </c>
      <c r="K26">
        <v>34.787123809999997</v>
      </c>
      <c r="L26" s="116">
        <v>42459</v>
      </c>
      <c r="M26" t="s">
        <v>1471</v>
      </c>
      <c r="N26">
        <v>50</v>
      </c>
      <c r="O26" t="s">
        <v>2554</v>
      </c>
      <c r="Q26">
        <v>8.3000000000000007</v>
      </c>
      <c r="R26">
        <v>7.5</v>
      </c>
      <c r="S26">
        <v>2.5</v>
      </c>
      <c r="T26">
        <v>18.3</v>
      </c>
      <c r="U26">
        <v>2</v>
      </c>
      <c r="V26">
        <v>1</v>
      </c>
      <c r="W26">
        <v>2</v>
      </c>
      <c r="X26">
        <v>2</v>
      </c>
      <c r="Y26">
        <v>1</v>
      </c>
      <c r="Z26">
        <v>1</v>
      </c>
      <c r="AF26" t="b">
        <v>1</v>
      </c>
      <c r="AG26">
        <v>2</v>
      </c>
      <c r="AH26">
        <v>1</v>
      </c>
      <c r="AI26">
        <v>1</v>
      </c>
      <c r="AJ26">
        <v>1</v>
      </c>
      <c r="AK26">
        <v>1</v>
      </c>
      <c r="AO26">
        <v>1</v>
      </c>
      <c r="AT26">
        <v>1</v>
      </c>
      <c r="AW26">
        <v>1</v>
      </c>
      <c r="AX26">
        <v>1</v>
      </c>
      <c r="BE26">
        <v>2</v>
      </c>
      <c r="BJ26">
        <v>1</v>
      </c>
      <c r="BP26">
        <v>1</v>
      </c>
      <c r="BS26" t="s">
        <v>1462</v>
      </c>
      <c r="BT26" t="s">
        <v>1462</v>
      </c>
      <c r="BW26">
        <v>7.5</v>
      </c>
      <c r="BX26">
        <v>2.5</v>
      </c>
      <c r="BY26">
        <v>10</v>
      </c>
      <c r="BZ26">
        <v>5</v>
      </c>
      <c r="CA26">
        <v>2.5</v>
      </c>
      <c r="CB26">
        <v>17.5</v>
      </c>
      <c r="CC26" t="s">
        <v>1462</v>
      </c>
      <c r="CD26" t="b">
        <v>1</v>
      </c>
      <c r="CE26" t="b">
        <v>1</v>
      </c>
      <c r="CF26">
        <v>30</v>
      </c>
      <c r="CH26" t="s">
        <v>1462</v>
      </c>
      <c r="CI26" t="b">
        <v>1</v>
      </c>
      <c r="CK26">
        <v>40</v>
      </c>
      <c r="CM26" t="s">
        <v>1463</v>
      </c>
      <c r="CR26" t="s">
        <v>1463</v>
      </c>
      <c r="CW26" t="s">
        <v>1462</v>
      </c>
      <c r="CX26" t="b">
        <v>1</v>
      </c>
      <c r="CZ26">
        <v>4</v>
      </c>
      <c r="DB26" t="s">
        <v>1463</v>
      </c>
      <c r="DG26" t="s">
        <v>1462</v>
      </c>
      <c r="DH26" t="b">
        <v>1</v>
      </c>
      <c r="DJ26">
        <v>10</v>
      </c>
      <c r="EC26" t="b">
        <v>1</v>
      </c>
      <c r="EI26">
        <v>5</v>
      </c>
      <c r="EJ26">
        <v>2.5</v>
      </c>
      <c r="EN26">
        <v>0</v>
      </c>
      <c r="EO26" t="s">
        <v>1463</v>
      </c>
      <c r="FL26">
        <v>3.3</v>
      </c>
      <c r="FM26">
        <v>5</v>
      </c>
      <c r="FN26">
        <v>2.5</v>
      </c>
      <c r="FO26">
        <v>10.8</v>
      </c>
      <c r="FP26" t="s">
        <v>1462</v>
      </c>
      <c r="FT26" t="b">
        <v>1</v>
      </c>
      <c r="FV26" t="s">
        <v>1465</v>
      </c>
      <c r="GO26" t="b">
        <v>1</v>
      </c>
      <c r="GQ26" t="s">
        <v>1465</v>
      </c>
      <c r="HD26" t="b">
        <v>1</v>
      </c>
      <c r="HF26" t="s">
        <v>1465</v>
      </c>
      <c r="IN26" t="b">
        <v>1</v>
      </c>
      <c r="IP26" t="s">
        <v>1465</v>
      </c>
      <c r="KK26" t="s">
        <v>1463</v>
      </c>
      <c r="KM26">
        <v>5</v>
      </c>
      <c r="KN26">
        <v>2.5</v>
      </c>
      <c r="KO26">
        <v>5</v>
      </c>
      <c r="KP26">
        <v>5</v>
      </c>
      <c r="KQ26">
        <v>0</v>
      </c>
      <c r="KR26">
        <v>10</v>
      </c>
      <c r="KS26" t="s">
        <v>1462</v>
      </c>
      <c r="KU26">
        <v>10</v>
      </c>
      <c r="KW26">
        <v>15</v>
      </c>
      <c r="KX26">
        <v>11</v>
      </c>
      <c r="LA26">
        <v>10</v>
      </c>
      <c r="LE26">
        <v>1</v>
      </c>
      <c r="LG26">
        <v>1</v>
      </c>
      <c r="LH26">
        <v>1</v>
      </c>
      <c r="LK26">
        <v>1</v>
      </c>
      <c r="LY26" t="b">
        <v>1</v>
      </c>
      <c r="MA26" t="b">
        <v>1</v>
      </c>
      <c r="MB26" t="b">
        <v>1</v>
      </c>
      <c r="MI26" t="b">
        <v>1</v>
      </c>
      <c r="MK26" t="b">
        <v>1</v>
      </c>
      <c r="ML26" t="b">
        <v>1</v>
      </c>
      <c r="MO26" t="b">
        <v>1</v>
      </c>
      <c r="MT26" t="s">
        <v>1462</v>
      </c>
      <c r="MU26" t="s">
        <v>2831</v>
      </c>
      <c r="MV26">
        <v>5</v>
      </c>
      <c r="MW26">
        <v>0</v>
      </c>
      <c r="MX26">
        <v>0</v>
      </c>
      <c r="MY26">
        <v>2.5</v>
      </c>
      <c r="MZ26">
        <v>5</v>
      </c>
      <c r="NA26">
        <v>7.5</v>
      </c>
      <c r="NM26" t="s">
        <v>2549</v>
      </c>
      <c r="NN26" t="s">
        <v>2549</v>
      </c>
      <c r="NO26" t="s">
        <v>2549</v>
      </c>
      <c r="NP26" t="s">
        <v>2549</v>
      </c>
      <c r="NQ26" t="s">
        <v>2549</v>
      </c>
      <c r="NR26" t="s">
        <v>2549</v>
      </c>
      <c r="NS26" t="s">
        <v>2549</v>
      </c>
      <c r="NT26" t="s">
        <v>2549</v>
      </c>
      <c r="NU26" t="s">
        <v>2549</v>
      </c>
      <c r="NV26" t="s">
        <v>2549</v>
      </c>
      <c r="NW26" t="s">
        <v>2569</v>
      </c>
      <c r="NX26" t="s">
        <v>2550</v>
      </c>
      <c r="NY26" t="s">
        <v>2569</v>
      </c>
      <c r="NZ26" t="s">
        <v>2569</v>
      </c>
      <c r="OA26" t="s">
        <v>2550</v>
      </c>
      <c r="OB26" t="s">
        <v>2550</v>
      </c>
      <c r="OC26" t="s">
        <v>2550</v>
      </c>
      <c r="OD26" t="s">
        <v>2550</v>
      </c>
      <c r="OE26" t="s">
        <v>2550</v>
      </c>
      <c r="OF26" t="s">
        <v>2550</v>
      </c>
      <c r="OG26">
        <v>2.5</v>
      </c>
      <c r="OH26">
        <v>5</v>
      </c>
      <c r="OJ26">
        <v>2.5</v>
      </c>
      <c r="OK26">
        <v>5</v>
      </c>
      <c r="OL26">
        <v>7.5</v>
      </c>
      <c r="OT26" t="b">
        <v>1</v>
      </c>
      <c r="PD26" t="s">
        <v>2737</v>
      </c>
      <c r="PN26" t="s">
        <v>2642</v>
      </c>
      <c r="PX26" t="b">
        <v>1</v>
      </c>
      <c r="QH26" t="s">
        <v>2915</v>
      </c>
      <c r="QL26">
        <v>2.5</v>
      </c>
      <c r="QM26">
        <v>5</v>
      </c>
      <c r="RO26">
        <v>7.5</v>
      </c>
      <c r="RP26">
        <v>2.5</v>
      </c>
      <c r="RQ26">
        <v>2.5</v>
      </c>
      <c r="RR26">
        <v>12.5</v>
      </c>
      <c r="RS26" t="s">
        <v>1475</v>
      </c>
      <c r="RZ26" t="s">
        <v>1462</v>
      </c>
      <c r="SA26" t="s">
        <v>2916</v>
      </c>
      <c r="SB26" t="s">
        <v>1463</v>
      </c>
      <c r="SH26" t="s">
        <v>1463</v>
      </c>
      <c r="SK26">
        <v>2.5</v>
      </c>
      <c r="SL26">
        <v>2.5</v>
      </c>
      <c r="SM26">
        <v>1.3</v>
      </c>
      <c r="SN26">
        <v>5</v>
      </c>
      <c r="SO26">
        <v>2.5</v>
      </c>
      <c r="SP26">
        <v>8.8000000000000007</v>
      </c>
      <c r="SQ26" t="s">
        <v>1463</v>
      </c>
      <c r="SR26" t="s">
        <v>2624</v>
      </c>
      <c r="TI26">
        <v>5</v>
      </c>
      <c r="TJ26" t="s">
        <v>2833</v>
      </c>
      <c r="TM26" t="b">
        <v>1</v>
      </c>
      <c r="TN26" t="b">
        <v>1</v>
      </c>
      <c r="TO26" t="b">
        <v>1</v>
      </c>
      <c r="TQ26" t="b">
        <v>1</v>
      </c>
      <c r="TS26" t="b">
        <v>1</v>
      </c>
      <c r="TT26" t="b">
        <v>1</v>
      </c>
      <c r="TX26">
        <v>5</v>
      </c>
      <c r="TY26">
        <v>2.5</v>
      </c>
      <c r="VI26">
        <v>5</v>
      </c>
      <c r="VJ26">
        <v>0</v>
      </c>
      <c r="VK26">
        <v>7.5</v>
      </c>
      <c r="VL26">
        <v>12.5</v>
      </c>
      <c r="VM26" t="s">
        <v>1463</v>
      </c>
      <c r="VO26" t="s">
        <v>1463</v>
      </c>
      <c r="VQ26" t="s">
        <v>1463</v>
      </c>
      <c r="VS26" t="s">
        <v>1463</v>
      </c>
      <c r="VV26" t="s">
        <v>1463</v>
      </c>
      <c r="VX26" t="s">
        <v>1462</v>
      </c>
      <c r="VY26" t="s">
        <v>2659</v>
      </c>
      <c r="VZ26">
        <v>0</v>
      </c>
      <c r="WA26">
        <v>7.5</v>
      </c>
      <c r="XJ26">
        <v>10</v>
      </c>
      <c r="XK26">
        <v>5</v>
      </c>
      <c r="XL26">
        <v>5</v>
      </c>
      <c r="XM26">
        <v>20</v>
      </c>
      <c r="XN26" t="s">
        <v>1462</v>
      </c>
      <c r="XO26" t="s">
        <v>1462</v>
      </c>
      <c r="XR26" t="b">
        <v>1</v>
      </c>
      <c r="XS26" t="b">
        <v>1</v>
      </c>
      <c r="XW26" t="b">
        <v>1</v>
      </c>
      <c r="YC26" t="s">
        <v>1463</v>
      </c>
      <c r="YE26" t="s">
        <v>1462</v>
      </c>
      <c r="YF26" t="s">
        <v>2683</v>
      </c>
      <c r="YG26">
        <v>5</v>
      </c>
      <c r="YH26">
        <v>2.5</v>
      </c>
      <c r="YI26" t="s">
        <v>1462</v>
      </c>
      <c r="YK26" t="b">
        <v>1</v>
      </c>
      <c r="YN26" t="b">
        <v>1</v>
      </c>
      <c r="YO26" t="b">
        <v>1</v>
      </c>
      <c r="YU26">
        <v>5</v>
      </c>
      <c r="YV26">
        <v>7.5</v>
      </c>
      <c r="ZX26">
        <v>7</v>
      </c>
      <c r="ZY26">
        <v>2.5</v>
      </c>
      <c r="ZZ26">
        <v>2.5</v>
      </c>
      <c r="AAA26">
        <v>12</v>
      </c>
      <c r="AAB26" t="s">
        <v>1462</v>
      </c>
      <c r="AAM26" t="b">
        <v>1</v>
      </c>
      <c r="AAO26" t="b">
        <v>1</v>
      </c>
      <c r="AAS26" t="s">
        <v>2917</v>
      </c>
      <c r="AAT26">
        <v>2.5</v>
      </c>
      <c r="AAU26">
        <v>2.5</v>
      </c>
      <c r="ADN26">
        <v>6</v>
      </c>
      <c r="ADO26">
        <v>5</v>
      </c>
      <c r="ADP26">
        <v>2.5</v>
      </c>
      <c r="ADQ26">
        <v>13.5</v>
      </c>
      <c r="ADR26" t="s">
        <v>1759</v>
      </c>
      <c r="ADS26">
        <v>0.5</v>
      </c>
      <c r="ADT26">
        <v>40</v>
      </c>
      <c r="ADU26" t="s">
        <v>2560</v>
      </c>
      <c r="ADV26">
        <v>0.3</v>
      </c>
      <c r="ADW26">
        <v>30</v>
      </c>
      <c r="AEG26">
        <v>5</v>
      </c>
      <c r="AEH26">
        <v>2.5</v>
      </c>
      <c r="AEI26">
        <v>0</v>
      </c>
      <c r="AEJ26">
        <v>0</v>
      </c>
      <c r="AEK26">
        <v>7.5</v>
      </c>
      <c r="AEL26">
        <v>7.5</v>
      </c>
      <c r="AEN26" t="b">
        <v>1</v>
      </c>
      <c r="AFB26" t="s">
        <v>2644</v>
      </c>
      <c r="AFC26">
        <v>0</v>
      </c>
      <c r="AFD26">
        <v>7.5</v>
      </c>
      <c r="AFE26">
        <v>0</v>
      </c>
      <c r="AFF26">
        <v>6.4</v>
      </c>
      <c r="AFG26">
        <v>5</v>
      </c>
      <c r="AFH26">
        <v>11.4</v>
      </c>
      <c r="AFI26" t="s">
        <v>1463</v>
      </c>
      <c r="AFK26" t="s">
        <v>1463</v>
      </c>
      <c r="AFM26" t="s">
        <v>1463</v>
      </c>
      <c r="AFO26" t="s">
        <v>1463</v>
      </c>
      <c r="AFQ26" t="s">
        <v>1463</v>
      </c>
      <c r="AFT26" t="s">
        <v>1463</v>
      </c>
      <c r="AFV26">
        <v>3</v>
      </c>
      <c r="AFW26">
        <v>2</v>
      </c>
      <c r="AFX26">
        <v>6.3888888888888804</v>
      </c>
      <c r="AFY26">
        <v>5</v>
      </c>
      <c r="AFZ26">
        <v>5</v>
      </c>
      <c r="AGA26">
        <v>7.5</v>
      </c>
      <c r="AGB26">
        <v>0</v>
      </c>
      <c r="AGC26">
        <v>12.5</v>
      </c>
      <c r="AGD26">
        <v>2</v>
      </c>
      <c r="AGE26">
        <v>1000</v>
      </c>
      <c r="AGG26">
        <v>1</v>
      </c>
      <c r="AGH26">
        <v>1</v>
      </c>
      <c r="AGJ26">
        <v>2</v>
      </c>
      <c r="AGK26">
        <v>0</v>
      </c>
      <c r="AGM26" t="s">
        <v>2614</v>
      </c>
      <c r="AGN26" t="s">
        <v>2646</v>
      </c>
      <c r="AGQ26">
        <v>7.5</v>
      </c>
      <c r="AGR26">
        <v>0</v>
      </c>
      <c r="AGS26">
        <v>1</v>
      </c>
      <c r="AGT26">
        <v>5</v>
      </c>
      <c r="AGU26">
        <v>7.5</v>
      </c>
      <c r="AGV26">
        <v>13.5</v>
      </c>
      <c r="AGW26">
        <v>1</v>
      </c>
      <c r="AHA26" t="b">
        <v>1</v>
      </c>
      <c r="AHD26">
        <v>2</v>
      </c>
      <c r="AHE26">
        <v>2</v>
      </c>
      <c r="AHF26">
        <v>4</v>
      </c>
      <c r="AKM26">
        <v>5</v>
      </c>
      <c r="AKN26">
        <v>7.5</v>
      </c>
      <c r="AKO26">
        <v>10</v>
      </c>
      <c r="AKP26">
        <v>2.5</v>
      </c>
      <c r="AKQ26">
        <v>2.5</v>
      </c>
      <c r="AKR26">
        <v>15</v>
      </c>
      <c r="AKS26" t="s">
        <v>1462</v>
      </c>
      <c r="AKT26" t="s">
        <v>1463</v>
      </c>
      <c r="AKV26" t="s">
        <v>1462</v>
      </c>
      <c r="AKX26" t="s">
        <v>1462</v>
      </c>
      <c r="AKZ26" t="s">
        <v>1463</v>
      </c>
      <c r="ALB26" t="s">
        <v>1463</v>
      </c>
      <c r="ALD26" t="s">
        <v>1463</v>
      </c>
      <c r="ALF26" t="s">
        <v>1462</v>
      </c>
      <c r="ALH26" t="s">
        <v>1463</v>
      </c>
      <c r="ALJ26" t="s">
        <v>1462</v>
      </c>
      <c r="ALL26" t="s">
        <v>1463</v>
      </c>
      <c r="ALN26" t="s">
        <v>1463</v>
      </c>
      <c r="ALP26" t="s">
        <v>1463</v>
      </c>
      <c r="ALR26" t="s">
        <v>1463</v>
      </c>
      <c r="ALT26" t="s">
        <v>1463</v>
      </c>
      <c r="AMF26" t="b">
        <v>1</v>
      </c>
      <c r="AML26" t="b">
        <v>1</v>
      </c>
      <c r="AMO26" t="b">
        <v>1</v>
      </c>
      <c r="ANA26">
        <v>2.5</v>
      </c>
      <c r="ANB26">
        <v>2.5</v>
      </c>
      <c r="ANC26">
        <v>10</v>
      </c>
      <c r="AND26">
        <v>2.5</v>
      </c>
      <c r="ANE26">
        <v>5</v>
      </c>
      <c r="ANF26">
        <v>17.5</v>
      </c>
      <c r="ANG26" t="s">
        <v>1462</v>
      </c>
      <c r="ANH26" t="s">
        <v>2918</v>
      </c>
      <c r="ANI26" t="s">
        <v>1462</v>
      </c>
      <c r="ANJ26" t="s">
        <v>2616</v>
      </c>
      <c r="ANK26">
        <v>2.5</v>
      </c>
      <c r="ANL26">
        <v>5</v>
      </c>
      <c r="ANM26">
        <v>6</v>
      </c>
      <c r="ANN26">
        <v>0</v>
      </c>
      <c r="ANO26">
        <v>7.5</v>
      </c>
      <c r="ANP26">
        <v>13.5</v>
      </c>
      <c r="ANQ26" t="s">
        <v>2599</v>
      </c>
      <c r="ANR26" t="s">
        <v>1462</v>
      </c>
      <c r="ANT26">
        <v>0</v>
      </c>
      <c r="ANU26">
        <v>7.5</v>
      </c>
      <c r="AQR26">
        <v>7.5</v>
      </c>
      <c r="AQS26">
        <v>1.3</v>
      </c>
      <c r="AQT26">
        <v>6.3</v>
      </c>
      <c r="AQU26">
        <v>15.1</v>
      </c>
      <c r="AQV26" t="s">
        <v>1463</v>
      </c>
      <c r="ARB26" t="b">
        <v>1</v>
      </c>
      <c r="ARD26" t="b">
        <v>1</v>
      </c>
      <c r="ARG26">
        <v>0</v>
      </c>
      <c r="ARH26">
        <v>7.5</v>
      </c>
      <c r="ARI26" t="s">
        <v>1462</v>
      </c>
      <c r="ARJ26" t="s">
        <v>1463</v>
      </c>
      <c r="ARK26" t="s">
        <v>2877</v>
      </c>
      <c r="ARM26" t="s">
        <v>1462</v>
      </c>
      <c r="ARO26" t="b">
        <v>1</v>
      </c>
      <c r="ARQ26" t="s">
        <v>1463</v>
      </c>
      <c r="ARR26" t="s">
        <v>2919</v>
      </c>
      <c r="ARV26" t="b">
        <v>1</v>
      </c>
      <c r="ARY26" t="b">
        <v>1</v>
      </c>
      <c r="ASD26">
        <v>2.5</v>
      </c>
      <c r="ASE26">
        <v>5</v>
      </c>
      <c r="ASF26">
        <v>1</v>
      </c>
      <c r="ASG26">
        <v>5</v>
      </c>
      <c r="ASH26">
        <v>10</v>
      </c>
      <c r="ASI26">
        <v>16</v>
      </c>
      <c r="ASJ26">
        <v>60</v>
      </c>
      <c r="ASM26" t="b">
        <v>1</v>
      </c>
      <c r="ASS26">
        <v>0</v>
      </c>
      <c r="AST26" t="s">
        <v>1463</v>
      </c>
      <c r="ATD26">
        <v>5</v>
      </c>
      <c r="ATE26">
        <v>10</v>
      </c>
      <c r="ATF26">
        <v>0</v>
      </c>
      <c r="ATG26">
        <v>1.3</v>
      </c>
      <c r="ATH26">
        <v>6.3</v>
      </c>
      <c r="ATI26">
        <v>7.6</v>
      </c>
      <c r="ATJ26" t="s">
        <v>1463</v>
      </c>
      <c r="AVZ26">
        <v>0</v>
      </c>
      <c r="AWA26">
        <v>5</v>
      </c>
      <c r="AWB26">
        <v>2.5</v>
      </c>
      <c r="AWC26">
        <v>7.5</v>
      </c>
      <c r="AWD26">
        <v>2</v>
      </c>
      <c r="AWE26">
        <v>5</v>
      </c>
      <c r="AWF26">
        <v>0</v>
      </c>
      <c r="AWG26">
        <v>7</v>
      </c>
      <c r="AWH26" t="s">
        <v>1462</v>
      </c>
      <c r="AWI26" t="s">
        <v>1469</v>
      </c>
      <c r="AWJ26" t="s">
        <v>1463</v>
      </c>
      <c r="AWL26" t="s">
        <v>1462</v>
      </c>
      <c r="AWM26" t="s">
        <v>1469</v>
      </c>
      <c r="AWN26" t="s">
        <v>1463</v>
      </c>
      <c r="AWP26" t="s">
        <v>1463</v>
      </c>
      <c r="AWR26" t="s">
        <v>1463</v>
      </c>
      <c r="AWT26" t="s">
        <v>1463</v>
      </c>
      <c r="AWV26" t="s">
        <v>1462</v>
      </c>
      <c r="AWW26" t="s">
        <v>1469</v>
      </c>
      <c r="AWX26" t="s">
        <v>1463</v>
      </c>
      <c r="AWZ26" t="s">
        <v>1463</v>
      </c>
      <c r="AXB26" t="s">
        <v>1463</v>
      </c>
      <c r="AXD26" t="s">
        <v>1463</v>
      </c>
      <c r="AXF26">
        <v>100</v>
      </c>
      <c r="AXG26">
        <v>0</v>
      </c>
      <c r="AXI26">
        <v>5</v>
      </c>
      <c r="AXJ26">
        <v>0</v>
      </c>
      <c r="AXK26">
        <v>10</v>
      </c>
      <c r="AXN26">
        <v>10</v>
      </c>
      <c r="AXO26">
        <v>0</v>
      </c>
      <c r="AXP26">
        <v>0</v>
      </c>
      <c r="AXQ26">
        <v>0</v>
      </c>
      <c r="AXR26">
        <v>0</v>
      </c>
      <c r="AXS26">
        <v>0</v>
      </c>
      <c r="AXT26">
        <v>0</v>
      </c>
      <c r="AXU26">
        <v>0</v>
      </c>
      <c r="AXW26">
        <v>0</v>
      </c>
      <c r="AYA26">
        <v>10</v>
      </c>
      <c r="AYD26">
        <v>10</v>
      </c>
      <c r="AYE26" t="s">
        <v>1463</v>
      </c>
      <c r="AYF26" t="s">
        <v>1463</v>
      </c>
      <c r="AYG26">
        <v>10</v>
      </c>
      <c r="AYJ26">
        <v>10</v>
      </c>
      <c r="AYK26">
        <v>2.5</v>
      </c>
      <c r="AYL26">
        <v>0</v>
      </c>
      <c r="AYM26">
        <v>12.5</v>
      </c>
      <c r="AZC26">
        <v>5</v>
      </c>
      <c r="AZD26" t="s">
        <v>2635</v>
      </c>
      <c r="AZE26" t="s">
        <v>2920</v>
      </c>
      <c r="AZF26">
        <v>8</v>
      </c>
      <c r="AZG26" t="s">
        <v>2621</v>
      </c>
      <c r="AZH26" t="s">
        <v>2921</v>
      </c>
      <c r="AZM26" t="s">
        <v>1463</v>
      </c>
      <c r="AZO26" t="s">
        <v>1462</v>
      </c>
      <c r="AZP26" t="s">
        <v>2922</v>
      </c>
      <c r="AZR26">
        <v>2.5</v>
      </c>
      <c r="AZS26">
        <v>0</v>
      </c>
      <c r="BCH26">
        <v>10</v>
      </c>
      <c r="BCI26">
        <v>5</v>
      </c>
      <c r="BCJ26">
        <v>0</v>
      </c>
      <c r="BCK26">
        <v>15</v>
      </c>
      <c r="BCL26">
        <v>2</v>
      </c>
      <c r="BCN26">
        <v>1</v>
      </c>
      <c r="BCP26">
        <v>3</v>
      </c>
      <c r="BCR26">
        <v>4</v>
      </c>
      <c r="BCT26">
        <v>5</v>
      </c>
      <c r="BCY26">
        <v>5</v>
      </c>
      <c r="BCZ26">
        <v>0</v>
      </c>
      <c r="BEH26">
        <v>8.3000000000000007</v>
      </c>
      <c r="BEI26">
        <v>5</v>
      </c>
      <c r="BEJ26">
        <v>0</v>
      </c>
      <c r="BEK26">
        <v>13.3</v>
      </c>
      <c r="BEL26" t="s">
        <v>2552</v>
      </c>
      <c r="BEN26" t="s">
        <v>2567</v>
      </c>
      <c r="BEP26" t="s">
        <v>2552</v>
      </c>
      <c r="BER26" t="s">
        <v>2567</v>
      </c>
      <c r="BET26" t="s">
        <v>2557</v>
      </c>
      <c r="BEV26" t="s">
        <v>2567</v>
      </c>
      <c r="BEX26">
        <v>5</v>
      </c>
      <c r="BEY26">
        <v>0</v>
      </c>
      <c r="BGQ26">
        <v>2</v>
      </c>
      <c r="BGR26">
        <v>5</v>
      </c>
      <c r="BGS26">
        <v>2.5</v>
      </c>
      <c r="BGT26">
        <v>9.5</v>
      </c>
      <c r="BGU26" t="s">
        <v>1462</v>
      </c>
      <c r="BHB26" t="s">
        <v>2652</v>
      </c>
      <c r="BHC26" t="s">
        <v>2653</v>
      </c>
      <c r="BHD26" t="s">
        <v>2654</v>
      </c>
      <c r="BHE26" t="s">
        <v>2653</v>
      </c>
      <c r="BHF26" t="s">
        <v>2655</v>
      </c>
      <c r="BHG26" t="s">
        <v>2653</v>
      </c>
      <c r="BHK26">
        <v>5</v>
      </c>
      <c r="BHL26">
        <v>2.5</v>
      </c>
      <c r="BIT26">
        <v>10</v>
      </c>
      <c r="BIU26">
        <v>5</v>
      </c>
      <c r="BIV26">
        <v>0</v>
      </c>
      <c r="BIW26">
        <v>15</v>
      </c>
      <c r="BIX26">
        <v>3</v>
      </c>
      <c r="BIY26" t="s">
        <v>2597</v>
      </c>
      <c r="BIZ26" t="s">
        <v>1474</v>
      </c>
      <c r="BJA26" t="s">
        <v>1466</v>
      </c>
      <c r="BJB26">
        <v>5</v>
      </c>
      <c r="BJC26">
        <v>0</v>
      </c>
    </row>
    <row r="27" spans="1:1022 1026:1615" ht="15" x14ac:dyDescent="0.25">
      <c r="A27" t="s">
        <v>2603</v>
      </c>
      <c r="B27" t="s">
        <v>2923</v>
      </c>
      <c r="C27" t="s">
        <v>2924</v>
      </c>
      <c r="D27" t="s">
        <v>2553</v>
      </c>
      <c r="E27" t="s">
        <v>2925</v>
      </c>
      <c r="F27" t="s">
        <v>2606</v>
      </c>
      <c r="G27" t="s">
        <v>2607</v>
      </c>
      <c r="H27" t="s">
        <v>2608</v>
      </c>
      <c r="I27" t="s">
        <v>2849</v>
      </c>
      <c r="J27">
        <v>2.40094538</v>
      </c>
      <c r="K27">
        <v>34.787150560000001</v>
      </c>
      <c r="L27" s="116">
        <v>42459</v>
      </c>
      <c r="M27" t="s">
        <v>1471</v>
      </c>
      <c r="N27">
        <v>20</v>
      </c>
      <c r="O27" t="s">
        <v>1472</v>
      </c>
      <c r="Q27">
        <v>6.7</v>
      </c>
      <c r="R27">
        <v>7.5</v>
      </c>
      <c r="S27">
        <v>2.5</v>
      </c>
      <c r="T27">
        <v>16.7</v>
      </c>
      <c r="U27">
        <v>2</v>
      </c>
      <c r="V27">
        <v>2</v>
      </c>
      <c r="W27">
        <v>2</v>
      </c>
      <c r="X27">
        <v>1</v>
      </c>
      <c r="AA27" t="b">
        <v>1</v>
      </c>
      <c r="AG27">
        <v>2</v>
      </c>
      <c r="AH27">
        <v>2</v>
      </c>
      <c r="AS27">
        <v>1</v>
      </c>
      <c r="AT27">
        <v>1</v>
      </c>
      <c r="BS27" t="s">
        <v>1462</v>
      </c>
      <c r="BT27" t="s">
        <v>1462</v>
      </c>
      <c r="BW27">
        <v>7.5</v>
      </c>
      <c r="BX27">
        <v>2.5</v>
      </c>
      <c r="BY27">
        <v>7.5</v>
      </c>
      <c r="BZ27">
        <v>5</v>
      </c>
      <c r="CA27">
        <v>2.5</v>
      </c>
      <c r="CB27">
        <v>15</v>
      </c>
      <c r="CC27" t="s">
        <v>1462</v>
      </c>
      <c r="CD27" t="b">
        <v>1</v>
      </c>
      <c r="CE27" t="b">
        <v>1</v>
      </c>
      <c r="CF27">
        <v>10</v>
      </c>
      <c r="CH27" t="s">
        <v>1463</v>
      </c>
      <c r="CM27" t="s">
        <v>1463</v>
      </c>
      <c r="CR27" t="s">
        <v>1463</v>
      </c>
      <c r="CW27" t="s">
        <v>1463</v>
      </c>
      <c r="DB27" t="s">
        <v>1463</v>
      </c>
      <c r="DG27" t="s">
        <v>1462</v>
      </c>
      <c r="DH27" t="b">
        <v>1</v>
      </c>
      <c r="DJ27">
        <v>5</v>
      </c>
      <c r="DU27" t="b">
        <v>1</v>
      </c>
      <c r="DY27" t="b">
        <v>1</v>
      </c>
      <c r="EC27" t="b">
        <v>1</v>
      </c>
      <c r="EF27" t="b">
        <v>1</v>
      </c>
      <c r="EG27" t="s">
        <v>2639</v>
      </c>
      <c r="EI27">
        <v>5</v>
      </c>
      <c r="EJ27">
        <v>2.5</v>
      </c>
      <c r="EN27">
        <v>0</v>
      </c>
      <c r="EO27" t="s">
        <v>1463</v>
      </c>
      <c r="FL27">
        <v>3.3</v>
      </c>
      <c r="FM27">
        <v>5</v>
      </c>
      <c r="FN27">
        <v>0</v>
      </c>
      <c r="FO27">
        <v>8.3000000000000007</v>
      </c>
      <c r="FP27" t="s">
        <v>1462</v>
      </c>
      <c r="FS27" t="s">
        <v>1464</v>
      </c>
      <c r="FT27" t="b">
        <v>1</v>
      </c>
      <c r="FV27" t="s">
        <v>1465</v>
      </c>
      <c r="FW27" t="b">
        <v>1</v>
      </c>
      <c r="FY27" t="s">
        <v>1465</v>
      </c>
      <c r="GB27" t="s">
        <v>1464</v>
      </c>
      <c r="GE27" t="s">
        <v>1464</v>
      </c>
      <c r="GH27" t="s">
        <v>1464</v>
      </c>
      <c r="GK27" t="s">
        <v>1464</v>
      </c>
      <c r="GN27" t="s">
        <v>1464</v>
      </c>
      <c r="GO27" t="b">
        <v>1</v>
      </c>
      <c r="GQ27" t="s">
        <v>1465</v>
      </c>
      <c r="GT27" t="s">
        <v>1464</v>
      </c>
      <c r="GW27" t="s">
        <v>1464</v>
      </c>
      <c r="GZ27" t="s">
        <v>1464</v>
      </c>
      <c r="HC27" t="s">
        <v>1464</v>
      </c>
      <c r="HD27" t="b">
        <v>1</v>
      </c>
      <c r="HF27" t="s">
        <v>1465</v>
      </c>
      <c r="HI27" t="s">
        <v>1464</v>
      </c>
      <c r="HL27" t="s">
        <v>1464</v>
      </c>
      <c r="HO27" t="s">
        <v>1464</v>
      </c>
      <c r="HR27" t="s">
        <v>1464</v>
      </c>
      <c r="HU27" t="s">
        <v>1464</v>
      </c>
      <c r="HX27" t="s">
        <v>1464</v>
      </c>
      <c r="IA27" t="s">
        <v>1464</v>
      </c>
      <c r="ID27" t="s">
        <v>1464</v>
      </c>
      <c r="IG27" t="s">
        <v>1464</v>
      </c>
      <c r="IJ27" t="s">
        <v>1464</v>
      </c>
      <c r="IM27" t="s">
        <v>1464</v>
      </c>
      <c r="IP27" t="s">
        <v>1464</v>
      </c>
      <c r="IS27" t="s">
        <v>1464</v>
      </c>
      <c r="IV27" t="s">
        <v>1464</v>
      </c>
      <c r="IY27" t="s">
        <v>1464</v>
      </c>
      <c r="JB27" t="s">
        <v>1464</v>
      </c>
      <c r="JE27" t="s">
        <v>1464</v>
      </c>
      <c r="JH27" t="s">
        <v>1464</v>
      </c>
      <c r="JK27" t="s">
        <v>1464</v>
      </c>
      <c r="JN27" t="s">
        <v>1464</v>
      </c>
      <c r="JQ27" t="s">
        <v>1464</v>
      </c>
      <c r="JT27" t="s">
        <v>1464</v>
      </c>
      <c r="JW27" t="s">
        <v>1464</v>
      </c>
      <c r="JX27" t="b">
        <v>1</v>
      </c>
      <c r="JZ27" t="s">
        <v>1464</v>
      </c>
      <c r="KC27" t="s">
        <v>1464</v>
      </c>
      <c r="KF27" t="s">
        <v>1464</v>
      </c>
      <c r="KJ27" t="s">
        <v>1464</v>
      </c>
      <c r="KK27" t="s">
        <v>1463</v>
      </c>
      <c r="KM27">
        <v>5</v>
      </c>
      <c r="KN27">
        <v>0</v>
      </c>
      <c r="KO27">
        <v>0</v>
      </c>
      <c r="KR27">
        <v>0</v>
      </c>
      <c r="KS27" t="s">
        <v>1463</v>
      </c>
      <c r="RO27">
        <v>5</v>
      </c>
      <c r="RP27">
        <v>5</v>
      </c>
      <c r="RQ27">
        <v>2.5</v>
      </c>
      <c r="RR27">
        <v>12.5</v>
      </c>
      <c r="RS27" t="s">
        <v>1462</v>
      </c>
      <c r="RT27" t="s">
        <v>2871</v>
      </c>
      <c r="RU27">
        <v>40</v>
      </c>
      <c r="RW27" t="s">
        <v>1463</v>
      </c>
      <c r="RZ27" t="s">
        <v>1462</v>
      </c>
      <c r="SA27" t="s">
        <v>2822</v>
      </c>
      <c r="SK27">
        <v>5</v>
      </c>
      <c r="SL27">
        <v>2.5</v>
      </c>
      <c r="SM27">
        <v>1.3</v>
      </c>
      <c r="SN27">
        <v>7.5</v>
      </c>
      <c r="SO27">
        <v>2.5</v>
      </c>
      <c r="SP27">
        <v>11.3</v>
      </c>
      <c r="SQ27" t="s">
        <v>1463</v>
      </c>
      <c r="SR27" t="s">
        <v>2926</v>
      </c>
      <c r="TI27">
        <v>5</v>
      </c>
      <c r="TJ27" t="s">
        <v>2927</v>
      </c>
      <c r="TM27" t="b">
        <v>1</v>
      </c>
      <c r="TN27" t="b">
        <v>1</v>
      </c>
      <c r="TO27" t="b">
        <v>1</v>
      </c>
      <c r="TQ27" t="b">
        <v>1</v>
      </c>
      <c r="TX27">
        <v>7.5</v>
      </c>
      <c r="TY27">
        <v>2.5</v>
      </c>
      <c r="VI27">
        <v>8.5</v>
      </c>
      <c r="VJ27">
        <v>0</v>
      </c>
      <c r="VK27">
        <v>5</v>
      </c>
      <c r="VL27">
        <v>13.5</v>
      </c>
      <c r="VM27" t="s">
        <v>1462</v>
      </c>
      <c r="VN27" t="s">
        <v>2928</v>
      </c>
      <c r="VO27" t="s">
        <v>1463</v>
      </c>
      <c r="VQ27" t="s">
        <v>1463</v>
      </c>
      <c r="VS27" t="s">
        <v>1463</v>
      </c>
      <c r="VV27" t="s">
        <v>1463</v>
      </c>
      <c r="VX27" t="s">
        <v>1462</v>
      </c>
      <c r="VY27" t="s">
        <v>2659</v>
      </c>
      <c r="VZ27">
        <v>0</v>
      </c>
      <c r="WA27">
        <v>5</v>
      </c>
      <c r="XJ27">
        <v>10</v>
      </c>
      <c r="XK27">
        <v>5</v>
      </c>
      <c r="XL27">
        <v>5</v>
      </c>
      <c r="XM27">
        <v>20</v>
      </c>
      <c r="XN27" t="s">
        <v>1462</v>
      </c>
      <c r="XO27" t="s">
        <v>1462</v>
      </c>
      <c r="XR27" t="b">
        <v>1</v>
      </c>
      <c r="XS27" t="b">
        <v>1</v>
      </c>
      <c r="YC27" t="s">
        <v>1463</v>
      </c>
      <c r="YE27" t="s">
        <v>1462</v>
      </c>
      <c r="YF27" t="s">
        <v>2929</v>
      </c>
      <c r="YG27">
        <v>2.5</v>
      </c>
      <c r="YH27">
        <v>2.5</v>
      </c>
      <c r="YI27" t="s">
        <v>1462</v>
      </c>
      <c r="YK27" t="b">
        <v>1</v>
      </c>
      <c r="YN27" t="b">
        <v>1</v>
      </c>
      <c r="YO27" t="b">
        <v>1</v>
      </c>
      <c r="YP27" t="b">
        <v>1</v>
      </c>
      <c r="YU27">
        <v>7.5</v>
      </c>
      <c r="YV27">
        <v>7.5</v>
      </c>
      <c r="ZX27">
        <v>10</v>
      </c>
      <c r="ZY27">
        <v>2.5</v>
      </c>
      <c r="ZZ27">
        <v>0</v>
      </c>
      <c r="AAA27">
        <v>12.5</v>
      </c>
      <c r="AAB27" t="s">
        <v>1462</v>
      </c>
      <c r="AAK27" t="b">
        <v>1</v>
      </c>
      <c r="AAL27" t="b">
        <v>1</v>
      </c>
      <c r="AAO27" t="b">
        <v>1</v>
      </c>
      <c r="AAS27" t="s">
        <v>2930</v>
      </c>
      <c r="AAT27">
        <v>2.5</v>
      </c>
      <c r="AAU27">
        <v>0</v>
      </c>
      <c r="ADN27">
        <v>6</v>
      </c>
      <c r="ADO27">
        <v>5</v>
      </c>
      <c r="ADP27">
        <v>5</v>
      </c>
      <c r="ADQ27">
        <v>16</v>
      </c>
      <c r="ADR27" t="s">
        <v>1759</v>
      </c>
      <c r="ADS27">
        <v>0.5</v>
      </c>
      <c r="ADT27">
        <v>20</v>
      </c>
      <c r="ADU27" t="s">
        <v>2560</v>
      </c>
      <c r="ADV27">
        <v>0.5</v>
      </c>
      <c r="ADW27">
        <v>30</v>
      </c>
      <c r="AEG27">
        <v>5</v>
      </c>
      <c r="AEH27">
        <v>5</v>
      </c>
      <c r="AEI27">
        <v>2</v>
      </c>
      <c r="AEJ27">
        <v>2.5</v>
      </c>
      <c r="AEK27">
        <v>5</v>
      </c>
      <c r="AEL27">
        <v>9.5</v>
      </c>
      <c r="AEV27" t="b">
        <v>1</v>
      </c>
      <c r="AFC27">
        <v>2.5</v>
      </c>
      <c r="AFD27">
        <v>5</v>
      </c>
      <c r="AFE27">
        <v>0</v>
      </c>
      <c r="AFF27">
        <v>4.4000000000000004</v>
      </c>
      <c r="AFG27">
        <v>2.5</v>
      </c>
      <c r="AFH27">
        <v>6.9</v>
      </c>
      <c r="AFI27" t="s">
        <v>1463</v>
      </c>
      <c r="AFK27" t="s">
        <v>1463</v>
      </c>
      <c r="AFM27" t="s">
        <v>1463</v>
      </c>
      <c r="AFO27" t="s">
        <v>1463</v>
      </c>
      <c r="AFQ27" t="s">
        <v>1463</v>
      </c>
      <c r="AFT27" t="s">
        <v>1463</v>
      </c>
      <c r="AFV27">
        <v>1</v>
      </c>
      <c r="AFW27">
        <v>2</v>
      </c>
      <c r="AFX27">
        <v>4.4444444444444402</v>
      </c>
      <c r="AFY27">
        <v>2.5</v>
      </c>
      <c r="AFZ27">
        <v>1</v>
      </c>
      <c r="AGA27">
        <v>7.5</v>
      </c>
      <c r="AGB27">
        <v>7.5</v>
      </c>
      <c r="AGC27">
        <v>16</v>
      </c>
      <c r="AGD27">
        <v>1</v>
      </c>
      <c r="AGG27">
        <v>1</v>
      </c>
      <c r="AGJ27">
        <v>1</v>
      </c>
      <c r="AGM27" t="s">
        <v>2614</v>
      </c>
      <c r="AGQ27">
        <v>7.5</v>
      </c>
      <c r="AGR27">
        <v>7.5</v>
      </c>
      <c r="AGS27">
        <v>3</v>
      </c>
      <c r="AGT27">
        <v>5</v>
      </c>
      <c r="AGU27">
        <v>5</v>
      </c>
      <c r="AGV27">
        <v>13</v>
      </c>
      <c r="AGW27">
        <v>1</v>
      </c>
      <c r="AGY27" t="b">
        <v>1</v>
      </c>
      <c r="AHD27">
        <v>3</v>
      </c>
      <c r="AHE27">
        <v>2</v>
      </c>
      <c r="AHF27">
        <v>2</v>
      </c>
      <c r="AKM27">
        <v>5</v>
      </c>
      <c r="AKN27">
        <v>5</v>
      </c>
      <c r="AKO27">
        <v>10</v>
      </c>
      <c r="AKP27">
        <v>2.5</v>
      </c>
      <c r="AKQ27">
        <v>5</v>
      </c>
      <c r="AKR27">
        <v>17.5</v>
      </c>
      <c r="AKS27" t="s">
        <v>1462</v>
      </c>
      <c r="AKT27" t="s">
        <v>1463</v>
      </c>
      <c r="AKV27" t="s">
        <v>1462</v>
      </c>
      <c r="AKX27" t="s">
        <v>1462</v>
      </c>
      <c r="AKZ27" t="s">
        <v>1463</v>
      </c>
      <c r="ALB27" t="s">
        <v>1462</v>
      </c>
      <c r="ALD27" t="s">
        <v>1463</v>
      </c>
      <c r="ALF27" t="s">
        <v>1462</v>
      </c>
      <c r="ALH27" t="s">
        <v>1463</v>
      </c>
      <c r="ALJ27" t="s">
        <v>1463</v>
      </c>
      <c r="ALL27" t="s">
        <v>1463</v>
      </c>
      <c r="ALN27" t="s">
        <v>1462</v>
      </c>
      <c r="ALP27" t="s">
        <v>1463</v>
      </c>
      <c r="ALR27" t="s">
        <v>1463</v>
      </c>
      <c r="ALT27" t="s">
        <v>1463</v>
      </c>
      <c r="AMF27" t="b">
        <v>1</v>
      </c>
      <c r="AMO27" t="b">
        <v>1</v>
      </c>
      <c r="ANA27">
        <v>2.5</v>
      </c>
      <c r="ANB27">
        <v>5</v>
      </c>
      <c r="ANC27">
        <v>10</v>
      </c>
      <c r="AND27">
        <v>0</v>
      </c>
      <c r="ANE27">
        <v>5</v>
      </c>
      <c r="ANF27">
        <v>15</v>
      </c>
      <c r="ANG27" t="s">
        <v>1462</v>
      </c>
      <c r="ANH27" t="s">
        <v>1541</v>
      </c>
      <c r="ANI27" t="s">
        <v>1462</v>
      </c>
      <c r="ANJ27" t="s">
        <v>2616</v>
      </c>
      <c r="ANK27">
        <v>0</v>
      </c>
      <c r="ANL27">
        <v>5</v>
      </c>
      <c r="ANM27">
        <v>6</v>
      </c>
      <c r="ANN27">
        <v>0</v>
      </c>
      <c r="ANO27">
        <v>7.5</v>
      </c>
      <c r="ANP27">
        <v>13.5</v>
      </c>
      <c r="ANQ27" t="s">
        <v>2599</v>
      </c>
      <c r="ANR27" t="s">
        <v>1462</v>
      </c>
      <c r="ANS27" t="s">
        <v>2931</v>
      </c>
      <c r="ANT27">
        <v>0</v>
      </c>
      <c r="ANU27">
        <v>7.5</v>
      </c>
      <c r="AQR27">
        <v>2.5</v>
      </c>
      <c r="AQS27">
        <v>0</v>
      </c>
      <c r="AQT27">
        <v>8.8000000000000007</v>
      </c>
      <c r="AQU27">
        <v>11.3</v>
      </c>
      <c r="AQV27" t="s">
        <v>1463</v>
      </c>
      <c r="ARD27" t="b">
        <v>1</v>
      </c>
      <c r="ARG27">
        <v>0</v>
      </c>
      <c r="ARH27">
        <v>10</v>
      </c>
      <c r="ARI27" t="s">
        <v>1463</v>
      </c>
      <c r="ARQ27" t="s">
        <v>1462</v>
      </c>
      <c r="ARS27" t="s">
        <v>2787</v>
      </c>
      <c r="ART27" t="s">
        <v>2616</v>
      </c>
      <c r="ARV27" t="b">
        <v>1</v>
      </c>
      <c r="ASD27">
        <v>0</v>
      </c>
      <c r="ASE27">
        <v>7.5</v>
      </c>
      <c r="ASF27">
        <v>1</v>
      </c>
      <c r="ASG27">
        <v>5</v>
      </c>
      <c r="ASH27">
        <v>7.5</v>
      </c>
      <c r="ASI27">
        <v>13.5</v>
      </c>
      <c r="ASJ27">
        <v>60</v>
      </c>
      <c r="ASL27" t="b">
        <v>1</v>
      </c>
      <c r="ASM27" t="b">
        <v>1</v>
      </c>
      <c r="ASS27">
        <v>0</v>
      </c>
      <c r="AST27" t="s">
        <v>1463</v>
      </c>
      <c r="ATD27">
        <v>5</v>
      </c>
      <c r="ATE27">
        <v>7.5</v>
      </c>
      <c r="ATF27">
        <v>6.7</v>
      </c>
      <c r="ATG27">
        <v>5</v>
      </c>
      <c r="ATH27">
        <v>5</v>
      </c>
      <c r="ATI27">
        <v>16.7</v>
      </c>
      <c r="ATJ27" t="s">
        <v>1462</v>
      </c>
      <c r="ATZ27" t="b">
        <v>1</v>
      </c>
      <c r="AUA27" t="s">
        <v>2932</v>
      </c>
      <c r="AUB27" t="s">
        <v>2561</v>
      </c>
      <c r="AVG27" t="b">
        <v>1</v>
      </c>
      <c r="AVH27" t="s">
        <v>2933</v>
      </c>
      <c r="AVI27" t="s">
        <v>2568</v>
      </c>
      <c r="AVW27" t="s">
        <v>1462</v>
      </c>
      <c r="AVX27" t="s">
        <v>1463</v>
      </c>
      <c r="AVZ27">
        <v>7.5</v>
      </c>
      <c r="AWA27">
        <v>5</v>
      </c>
      <c r="AWB27">
        <v>2.5</v>
      </c>
      <c r="AWC27">
        <v>5</v>
      </c>
      <c r="AWD27">
        <v>1</v>
      </c>
      <c r="AWE27">
        <v>5</v>
      </c>
      <c r="AWF27">
        <v>2.5</v>
      </c>
      <c r="AWG27">
        <v>8.5</v>
      </c>
      <c r="AWH27" t="s">
        <v>1462</v>
      </c>
      <c r="AWI27" t="s">
        <v>1469</v>
      </c>
      <c r="AWJ27" t="s">
        <v>1463</v>
      </c>
      <c r="AWL27" t="s">
        <v>1463</v>
      </c>
      <c r="AWN27" t="s">
        <v>1463</v>
      </c>
      <c r="AWP27" t="s">
        <v>1463</v>
      </c>
      <c r="AWR27" t="s">
        <v>1463</v>
      </c>
      <c r="AWT27" t="s">
        <v>1463</v>
      </c>
      <c r="AWV27" t="s">
        <v>1462</v>
      </c>
      <c r="AWW27" t="s">
        <v>1469</v>
      </c>
      <c r="AWX27" t="s">
        <v>1463</v>
      </c>
      <c r="AWZ27" t="s">
        <v>1463</v>
      </c>
      <c r="AXB27" t="s">
        <v>1463</v>
      </c>
      <c r="AXD27" t="s">
        <v>1463</v>
      </c>
      <c r="AXF27">
        <v>0</v>
      </c>
      <c r="AXG27">
        <v>0</v>
      </c>
      <c r="AXI27">
        <v>5</v>
      </c>
      <c r="AXJ27">
        <v>2.5</v>
      </c>
      <c r="AXK27">
        <v>6</v>
      </c>
      <c r="AXN27">
        <v>6</v>
      </c>
      <c r="AXO27">
        <v>1</v>
      </c>
      <c r="AXP27">
        <v>1</v>
      </c>
      <c r="AXQ27">
        <v>1</v>
      </c>
      <c r="AXR27">
        <v>0</v>
      </c>
      <c r="AXS27">
        <v>1</v>
      </c>
      <c r="AXT27">
        <v>1</v>
      </c>
      <c r="AXU27">
        <v>0</v>
      </c>
      <c r="AXW27">
        <v>0</v>
      </c>
      <c r="AYA27">
        <v>10</v>
      </c>
      <c r="AYD27">
        <v>10</v>
      </c>
      <c r="AYE27" t="s">
        <v>1463</v>
      </c>
      <c r="AYF27" t="s">
        <v>1463</v>
      </c>
      <c r="AYG27">
        <v>10</v>
      </c>
      <c r="AYJ27">
        <v>0</v>
      </c>
      <c r="AYK27">
        <v>2.5</v>
      </c>
      <c r="AYL27">
        <v>0</v>
      </c>
      <c r="AYM27">
        <v>2.5</v>
      </c>
      <c r="AYN27">
        <v>3</v>
      </c>
      <c r="AYO27" t="s">
        <v>2934</v>
      </c>
      <c r="AYP27" t="s">
        <v>2836</v>
      </c>
      <c r="AZC27">
        <v>5</v>
      </c>
      <c r="AZD27" t="s">
        <v>2935</v>
      </c>
      <c r="AZE27" t="s">
        <v>2936</v>
      </c>
      <c r="AZF27">
        <v>5</v>
      </c>
      <c r="AZG27" t="s">
        <v>2937</v>
      </c>
      <c r="AZH27" t="s">
        <v>2938</v>
      </c>
      <c r="AZM27" t="s">
        <v>1462</v>
      </c>
      <c r="AZN27" t="s">
        <v>2939</v>
      </c>
      <c r="AZO27" t="s">
        <v>1463</v>
      </c>
      <c r="AZQ27" t="s">
        <v>2624</v>
      </c>
      <c r="AZR27">
        <v>2.5</v>
      </c>
      <c r="AZS27">
        <v>0</v>
      </c>
      <c r="BCH27">
        <v>10</v>
      </c>
      <c r="BCI27">
        <v>5</v>
      </c>
      <c r="BCJ27">
        <v>0</v>
      </c>
      <c r="BCK27">
        <v>15</v>
      </c>
      <c r="BCL27">
        <v>3</v>
      </c>
      <c r="BCN27" t="s">
        <v>2555</v>
      </c>
      <c r="BCP27">
        <v>1</v>
      </c>
      <c r="BCR27">
        <v>4</v>
      </c>
      <c r="BCT27">
        <v>2</v>
      </c>
      <c r="BCY27">
        <v>5</v>
      </c>
      <c r="BCZ27">
        <v>0</v>
      </c>
      <c r="BEH27">
        <v>9.1999999999999993</v>
      </c>
      <c r="BEI27">
        <v>7.5</v>
      </c>
      <c r="BEJ27">
        <v>2.5</v>
      </c>
      <c r="BEK27">
        <v>19.2</v>
      </c>
      <c r="BEL27" t="s">
        <v>2552</v>
      </c>
      <c r="BEN27" t="s">
        <v>2567</v>
      </c>
      <c r="BEP27" t="s">
        <v>2552</v>
      </c>
      <c r="BER27" t="s">
        <v>2567</v>
      </c>
      <c r="BET27" t="s">
        <v>2567</v>
      </c>
      <c r="BEV27" t="s">
        <v>2567</v>
      </c>
      <c r="BEX27">
        <v>7.5</v>
      </c>
      <c r="BEY27">
        <v>2.5</v>
      </c>
      <c r="BGQ27" t="s">
        <v>1467</v>
      </c>
      <c r="BGR27">
        <v>2.5</v>
      </c>
      <c r="BGS27">
        <v>2.5</v>
      </c>
      <c r="BGT27">
        <v>5</v>
      </c>
      <c r="BGU27" t="s">
        <v>1463</v>
      </c>
      <c r="BHK27">
        <v>2.5</v>
      </c>
      <c r="BHL27">
        <v>2.5</v>
      </c>
      <c r="BIT27">
        <v>5</v>
      </c>
      <c r="BIU27">
        <v>5</v>
      </c>
      <c r="BIV27">
        <v>0</v>
      </c>
      <c r="BIW27">
        <v>10</v>
      </c>
      <c r="BIX27">
        <v>2</v>
      </c>
      <c r="BIY27" t="s">
        <v>1474</v>
      </c>
      <c r="BIZ27" t="s">
        <v>2548</v>
      </c>
      <c r="BJA27" t="s">
        <v>1468</v>
      </c>
      <c r="BJB27">
        <v>5</v>
      </c>
      <c r="BJC27">
        <v>0</v>
      </c>
    </row>
    <row r="28" spans="1:1022 1026:1615" ht="15" x14ac:dyDescent="0.25">
      <c r="A28" t="s">
        <v>2603</v>
      </c>
      <c r="B28" t="s">
        <v>2940</v>
      </c>
      <c r="C28" t="s">
        <v>2941</v>
      </c>
      <c r="D28" t="s">
        <v>1460</v>
      </c>
      <c r="F28" t="s">
        <v>2606</v>
      </c>
      <c r="G28" t="s">
        <v>2607</v>
      </c>
      <c r="H28" t="s">
        <v>2942</v>
      </c>
      <c r="I28" t="s">
        <v>2943</v>
      </c>
      <c r="J28">
        <v>3.4198180300000001</v>
      </c>
      <c r="K28">
        <v>34.15471591</v>
      </c>
      <c r="L28" s="116">
        <v>42454</v>
      </c>
      <c r="M28" t="s">
        <v>1461</v>
      </c>
      <c r="N28">
        <v>35</v>
      </c>
      <c r="O28" t="s">
        <v>2554</v>
      </c>
      <c r="Q28">
        <v>6.7</v>
      </c>
      <c r="R28">
        <v>5</v>
      </c>
      <c r="S28">
        <v>2.5</v>
      </c>
      <c r="T28">
        <v>14.2</v>
      </c>
      <c r="U28">
        <v>3</v>
      </c>
      <c r="V28">
        <v>2</v>
      </c>
      <c r="W28">
        <v>2</v>
      </c>
      <c r="X28">
        <v>1</v>
      </c>
      <c r="AA28" t="b">
        <v>1</v>
      </c>
      <c r="AG28">
        <v>3</v>
      </c>
      <c r="AH28">
        <v>2</v>
      </c>
      <c r="AI28">
        <v>1</v>
      </c>
      <c r="AM28">
        <v>1</v>
      </c>
      <c r="AO28">
        <v>1</v>
      </c>
      <c r="AS28">
        <v>1</v>
      </c>
      <c r="AT28">
        <v>2</v>
      </c>
      <c r="BS28" t="s">
        <v>1462</v>
      </c>
      <c r="BT28" t="s">
        <v>1462</v>
      </c>
      <c r="BW28">
        <v>5</v>
      </c>
      <c r="BX28">
        <v>2.5</v>
      </c>
      <c r="BY28">
        <v>10</v>
      </c>
      <c r="BZ28">
        <v>5</v>
      </c>
      <c r="CA28">
        <v>0</v>
      </c>
      <c r="CB28">
        <v>15</v>
      </c>
      <c r="CC28" t="s">
        <v>1462</v>
      </c>
      <c r="CD28" t="b">
        <v>1</v>
      </c>
      <c r="CE28" t="b">
        <v>1</v>
      </c>
      <c r="CF28">
        <v>20</v>
      </c>
      <c r="CH28" t="s">
        <v>1462</v>
      </c>
      <c r="CI28" t="b">
        <v>1</v>
      </c>
      <c r="CK28">
        <v>30</v>
      </c>
      <c r="CM28" t="s">
        <v>1463</v>
      </c>
      <c r="CR28" t="s">
        <v>1463</v>
      </c>
      <c r="CW28" t="s">
        <v>1462</v>
      </c>
      <c r="CZ28">
        <v>5</v>
      </c>
      <c r="DB28" t="s">
        <v>1463</v>
      </c>
      <c r="DG28" t="s">
        <v>1462</v>
      </c>
      <c r="DH28" t="b">
        <v>1</v>
      </c>
      <c r="DJ28">
        <v>10</v>
      </c>
      <c r="DS28" t="b">
        <v>1</v>
      </c>
      <c r="DU28" t="b">
        <v>1</v>
      </c>
      <c r="DY28" t="b">
        <v>1</v>
      </c>
      <c r="EI28">
        <v>5</v>
      </c>
      <c r="EJ28">
        <v>0</v>
      </c>
      <c r="EN28">
        <v>0</v>
      </c>
      <c r="EO28" t="s">
        <v>1463</v>
      </c>
      <c r="FL28">
        <v>6.7</v>
      </c>
      <c r="FM28">
        <v>5</v>
      </c>
      <c r="FN28">
        <v>0</v>
      </c>
      <c r="FO28">
        <v>11.7</v>
      </c>
      <c r="FP28" t="s">
        <v>1462</v>
      </c>
      <c r="GO28" t="b">
        <v>1</v>
      </c>
      <c r="GQ28" t="s">
        <v>1465</v>
      </c>
      <c r="HD28" t="b">
        <v>1</v>
      </c>
      <c r="HF28" t="s">
        <v>1465</v>
      </c>
      <c r="HJ28" t="b">
        <v>1</v>
      </c>
      <c r="HL28" t="s">
        <v>1465</v>
      </c>
      <c r="HY28" t="b">
        <v>1</v>
      </c>
      <c r="IA28" t="s">
        <v>1465</v>
      </c>
      <c r="IN28" t="b">
        <v>1</v>
      </c>
      <c r="IP28" t="s">
        <v>1464</v>
      </c>
      <c r="JC28" t="b">
        <v>1</v>
      </c>
      <c r="JE28" t="s">
        <v>1465</v>
      </c>
      <c r="JX28" t="b">
        <v>1</v>
      </c>
      <c r="JZ28" t="s">
        <v>1464</v>
      </c>
      <c r="KK28" t="s">
        <v>1463</v>
      </c>
      <c r="KM28">
        <v>5</v>
      </c>
      <c r="KN28">
        <v>0</v>
      </c>
      <c r="KO28">
        <v>5</v>
      </c>
      <c r="KP28">
        <v>0</v>
      </c>
      <c r="KQ28">
        <v>0</v>
      </c>
      <c r="KR28">
        <v>5</v>
      </c>
      <c r="KS28" t="s">
        <v>1462</v>
      </c>
      <c r="KU28">
        <v>5</v>
      </c>
      <c r="KW28">
        <v>2</v>
      </c>
      <c r="KX28">
        <v>3</v>
      </c>
      <c r="LA28">
        <v>3</v>
      </c>
      <c r="LE28">
        <v>1</v>
      </c>
      <c r="LG28">
        <v>1</v>
      </c>
      <c r="LH28">
        <v>1</v>
      </c>
      <c r="LK28">
        <v>1</v>
      </c>
      <c r="LY28" t="b">
        <v>1</v>
      </c>
      <c r="MA28" t="b">
        <v>1</v>
      </c>
      <c r="MB28" t="b">
        <v>1</v>
      </c>
      <c r="MI28" t="b">
        <v>1</v>
      </c>
      <c r="MK28" t="b">
        <v>1</v>
      </c>
      <c r="ML28" t="b">
        <v>1</v>
      </c>
      <c r="MO28" t="b">
        <v>1</v>
      </c>
      <c r="MT28" t="s">
        <v>1462</v>
      </c>
      <c r="MU28" t="s">
        <v>2870</v>
      </c>
      <c r="MV28">
        <v>0</v>
      </c>
      <c r="MW28">
        <v>0</v>
      </c>
      <c r="MX28">
        <v>0</v>
      </c>
      <c r="MY28">
        <v>0</v>
      </c>
      <c r="MZ28">
        <v>5</v>
      </c>
      <c r="NA28">
        <v>5</v>
      </c>
      <c r="NW28" t="s">
        <v>2571</v>
      </c>
      <c r="NY28" t="s">
        <v>2569</v>
      </c>
      <c r="NZ28" t="s">
        <v>2569</v>
      </c>
      <c r="OC28" t="s">
        <v>2569</v>
      </c>
      <c r="OG28">
        <v>0</v>
      </c>
      <c r="OH28">
        <v>5</v>
      </c>
      <c r="OJ28">
        <v>0</v>
      </c>
      <c r="OK28">
        <v>2.5</v>
      </c>
      <c r="OL28">
        <v>2.5</v>
      </c>
      <c r="OT28" t="b">
        <v>1</v>
      </c>
      <c r="PD28" t="s">
        <v>2944</v>
      </c>
      <c r="PN28" t="s">
        <v>2642</v>
      </c>
      <c r="QL28">
        <v>0</v>
      </c>
      <c r="QM28">
        <v>2.5</v>
      </c>
      <c r="RO28">
        <v>5</v>
      </c>
      <c r="RP28">
        <v>5</v>
      </c>
      <c r="RQ28">
        <v>2.5</v>
      </c>
      <c r="RR28">
        <v>12.5</v>
      </c>
      <c r="RS28" t="s">
        <v>1462</v>
      </c>
      <c r="RT28" t="s">
        <v>2945</v>
      </c>
      <c r="RU28">
        <v>30</v>
      </c>
      <c r="RW28" t="s">
        <v>1463</v>
      </c>
      <c r="RZ28" t="s">
        <v>1463</v>
      </c>
      <c r="SB28" t="s">
        <v>1463</v>
      </c>
      <c r="SH28" t="s">
        <v>1463</v>
      </c>
      <c r="SK28">
        <v>5</v>
      </c>
      <c r="SL28">
        <v>2.5</v>
      </c>
      <c r="SM28">
        <v>1.3</v>
      </c>
      <c r="SN28">
        <v>5</v>
      </c>
      <c r="SO28">
        <v>2.5</v>
      </c>
      <c r="SP28">
        <v>8.8000000000000007</v>
      </c>
      <c r="SQ28" t="s">
        <v>1463</v>
      </c>
      <c r="SR28" t="s">
        <v>2946</v>
      </c>
      <c r="TI28">
        <v>5</v>
      </c>
      <c r="TJ28" t="s">
        <v>2947</v>
      </c>
      <c r="TM28" t="b">
        <v>1</v>
      </c>
      <c r="TN28" t="b">
        <v>1</v>
      </c>
      <c r="TO28" t="b">
        <v>1</v>
      </c>
      <c r="TP28" t="b">
        <v>1</v>
      </c>
      <c r="TQ28" t="b">
        <v>1</v>
      </c>
      <c r="TS28" t="b">
        <v>1</v>
      </c>
      <c r="TT28" t="b">
        <v>1</v>
      </c>
      <c r="TX28">
        <v>5</v>
      </c>
      <c r="TY28">
        <v>2.5</v>
      </c>
      <c r="VI28">
        <v>0</v>
      </c>
      <c r="VJ28">
        <v>0</v>
      </c>
      <c r="VK28">
        <v>7.5</v>
      </c>
      <c r="VL28">
        <v>7.5</v>
      </c>
      <c r="VM28" t="s">
        <v>1463</v>
      </c>
      <c r="VO28" t="s">
        <v>1463</v>
      </c>
      <c r="VQ28" t="s">
        <v>1463</v>
      </c>
      <c r="VS28" t="s">
        <v>1463</v>
      </c>
      <c r="VV28" t="s">
        <v>1463</v>
      </c>
      <c r="VX28" t="s">
        <v>1463</v>
      </c>
      <c r="VZ28">
        <v>0</v>
      </c>
      <c r="WA28">
        <v>7.5</v>
      </c>
      <c r="XJ28">
        <v>8.6</v>
      </c>
      <c r="XK28">
        <v>5</v>
      </c>
      <c r="XL28">
        <v>5</v>
      </c>
      <c r="XM28">
        <v>18.600000000000001</v>
      </c>
      <c r="XN28" t="s">
        <v>1462</v>
      </c>
      <c r="XO28" t="s">
        <v>1462</v>
      </c>
      <c r="XR28" t="b">
        <v>1</v>
      </c>
      <c r="XS28" t="b">
        <v>1</v>
      </c>
      <c r="XW28" t="b">
        <v>1</v>
      </c>
      <c r="XY28" t="b">
        <v>1</v>
      </c>
      <c r="YC28" t="s">
        <v>1463</v>
      </c>
      <c r="YE28" t="s">
        <v>1462</v>
      </c>
      <c r="YF28" t="s">
        <v>2948</v>
      </c>
      <c r="YG28">
        <v>5</v>
      </c>
      <c r="YH28">
        <v>2.5</v>
      </c>
      <c r="YI28" t="s">
        <v>1462</v>
      </c>
      <c r="YK28" t="b">
        <v>1</v>
      </c>
      <c r="YN28" t="b">
        <v>1</v>
      </c>
      <c r="YU28">
        <v>5</v>
      </c>
      <c r="YV28">
        <v>7.5</v>
      </c>
      <c r="ZX28">
        <v>0</v>
      </c>
      <c r="ZY28">
        <v>0</v>
      </c>
      <c r="ZZ28">
        <v>2.5</v>
      </c>
      <c r="AAA28">
        <v>2.5</v>
      </c>
      <c r="AAB28" t="s">
        <v>1463</v>
      </c>
      <c r="AAS28" t="s">
        <v>2624</v>
      </c>
      <c r="AAT28">
        <v>0</v>
      </c>
      <c r="AAU28">
        <v>2.5</v>
      </c>
      <c r="ADN28">
        <v>2</v>
      </c>
      <c r="ADO28">
        <v>2.5</v>
      </c>
      <c r="ADP28">
        <v>5</v>
      </c>
      <c r="ADQ28">
        <v>9.5</v>
      </c>
      <c r="ADR28" t="s">
        <v>2560</v>
      </c>
      <c r="ADS28">
        <v>3</v>
      </c>
      <c r="ADT28">
        <v>240</v>
      </c>
      <c r="AEG28">
        <v>2.5</v>
      </c>
      <c r="AEH28">
        <v>5</v>
      </c>
      <c r="AEI28">
        <v>2</v>
      </c>
      <c r="AEJ28">
        <v>2.5</v>
      </c>
      <c r="AEK28">
        <v>2.5</v>
      </c>
      <c r="AEL28">
        <v>7</v>
      </c>
      <c r="AEV28" t="b">
        <v>1</v>
      </c>
      <c r="AFC28">
        <v>2.5</v>
      </c>
      <c r="AFD28">
        <v>2.5</v>
      </c>
      <c r="AFE28">
        <v>0</v>
      </c>
      <c r="AFF28">
        <v>1.9</v>
      </c>
      <c r="AFG28">
        <v>2.5</v>
      </c>
      <c r="AFH28">
        <v>4.4000000000000004</v>
      </c>
      <c r="AFI28" t="s">
        <v>1463</v>
      </c>
      <c r="AFK28" t="s">
        <v>1463</v>
      </c>
      <c r="AFM28" t="s">
        <v>1463</v>
      </c>
      <c r="AFO28" t="s">
        <v>1463</v>
      </c>
      <c r="AFQ28" t="s">
        <v>1463</v>
      </c>
      <c r="AFT28" t="s">
        <v>1463</v>
      </c>
      <c r="AFV28">
        <v>0</v>
      </c>
      <c r="AFW28">
        <v>1</v>
      </c>
      <c r="AFX28">
        <v>1.94444444444444</v>
      </c>
      <c r="AFY28">
        <v>2.5</v>
      </c>
      <c r="AFZ28">
        <v>5</v>
      </c>
      <c r="AGA28">
        <v>7.5</v>
      </c>
      <c r="AGB28">
        <v>0</v>
      </c>
      <c r="AGC28">
        <v>12.5</v>
      </c>
      <c r="AGD28">
        <v>2</v>
      </c>
      <c r="AGE28">
        <v>500</v>
      </c>
      <c r="AGG28">
        <v>1</v>
      </c>
      <c r="AGH28">
        <v>1</v>
      </c>
      <c r="AGJ28">
        <v>2</v>
      </c>
      <c r="AGK28">
        <v>0</v>
      </c>
      <c r="AGM28" t="s">
        <v>2614</v>
      </c>
      <c r="AGN28" t="s">
        <v>2646</v>
      </c>
      <c r="AGQ28">
        <v>7.5</v>
      </c>
      <c r="AGR28">
        <v>0</v>
      </c>
      <c r="AGS28">
        <v>1</v>
      </c>
      <c r="AGT28">
        <v>5</v>
      </c>
      <c r="AGU28">
        <v>2.5</v>
      </c>
      <c r="AGV28">
        <v>8.5</v>
      </c>
      <c r="AGW28">
        <v>1</v>
      </c>
      <c r="AGZ28" t="b">
        <v>1</v>
      </c>
      <c r="AHD28">
        <v>2</v>
      </c>
      <c r="AHE28">
        <v>2</v>
      </c>
      <c r="AHF28">
        <v>2</v>
      </c>
      <c r="AKM28">
        <v>5</v>
      </c>
      <c r="AKN28">
        <v>2.5</v>
      </c>
      <c r="AKO28">
        <v>10</v>
      </c>
      <c r="AKP28">
        <v>5</v>
      </c>
      <c r="AKQ28">
        <v>2.5</v>
      </c>
      <c r="AKR28">
        <v>17.5</v>
      </c>
      <c r="AKS28" t="s">
        <v>1462</v>
      </c>
      <c r="AKT28" t="s">
        <v>1463</v>
      </c>
      <c r="AKV28" t="s">
        <v>1462</v>
      </c>
      <c r="AKX28" t="s">
        <v>1462</v>
      </c>
      <c r="AKZ28" t="s">
        <v>1463</v>
      </c>
      <c r="ALB28" t="s">
        <v>1463</v>
      </c>
      <c r="ALD28" t="s">
        <v>1463</v>
      </c>
      <c r="ALF28" t="s">
        <v>1462</v>
      </c>
      <c r="ALH28" t="s">
        <v>1463</v>
      </c>
      <c r="ALJ28" t="s">
        <v>1463</v>
      </c>
      <c r="ALL28" t="s">
        <v>1463</v>
      </c>
      <c r="ALN28" t="s">
        <v>1463</v>
      </c>
      <c r="ALP28" t="s">
        <v>1463</v>
      </c>
      <c r="ALR28" t="s">
        <v>1463</v>
      </c>
      <c r="ALT28" t="s">
        <v>1463</v>
      </c>
      <c r="AMF28" t="b">
        <v>1</v>
      </c>
      <c r="AMG28" t="b">
        <v>1</v>
      </c>
      <c r="AML28" t="b">
        <v>1</v>
      </c>
      <c r="AMO28" t="b">
        <v>1</v>
      </c>
      <c r="AMW28" t="b">
        <v>1</v>
      </c>
      <c r="ANA28">
        <v>5</v>
      </c>
      <c r="ANB28">
        <v>2.5</v>
      </c>
      <c r="ANC28">
        <v>10</v>
      </c>
      <c r="AND28">
        <v>0</v>
      </c>
      <c r="ANE28">
        <v>5</v>
      </c>
      <c r="ANF28">
        <v>15</v>
      </c>
      <c r="ANG28" t="s">
        <v>1462</v>
      </c>
      <c r="ANH28" t="s">
        <v>2949</v>
      </c>
      <c r="ANI28" t="s">
        <v>1462</v>
      </c>
      <c r="ANJ28" t="s">
        <v>2616</v>
      </c>
      <c r="ANK28">
        <v>0</v>
      </c>
      <c r="ANL28">
        <v>5</v>
      </c>
      <c r="ANM28">
        <v>5</v>
      </c>
      <c r="ANN28">
        <v>0</v>
      </c>
      <c r="ANO28">
        <v>7.5</v>
      </c>
      <c r="ANP28">
        <v>12.5</v>
      </c>
      <c r="ANQ28" t="s">
        <v>2565</v>
      </c>
      <c r="ANR28" t="s">
        <v>1462</v>
      </c>
      <c r="ANT28">
        <v>0</v>
      </c>
      <c r="ANU28">
        <v>7.5</v>
      </c>
      <c r="AQR28">
        <v>2.5</v>
      </c>
      <c r="AQS28">
        <v>0</v>
      </c>
      <c r="AQT28">
        <v>7.5</v>
      </c>
      <c r="AQU28">
        <v>10</v>
      </c>
      <c r="AQV28" t="s">
        <v>1463</v>
      </c>
      <c r="ARB28" t="b">
        <v>1</v>
      </c>
      <c r="ARD28" t="b">
        <v>1</v>
      </c>
      <c r="ARG28">
        <v>0</v>
      </c>
      <c r="ARH28">
        <v>7.5</v>
      </c>
      <c r="ARI28" t="s">
        <v>1463</v>
      </c>
      <c r="ARQ28" t="s">
        <v>1462</v>
      </c>
      <c r="ARS28" t="s">
        <v>2950</v>
      </c>
      <c r="ART28" t="s">
        <v>2616</v>
      </c>
      <c r="ARV28" t="b">
        <v>1</v>
      </c>
      <c r="ASD28">
        <v>0</v>
      </c>
      <c r="ASE28">
        <v>7.5</v>
      </c>
      <c r="ASF28">
        <v>1</v>
      </c>
      <c r="ASG28">
        <v>5</v>
      </c>
      <c r="ASH28">
        <v>7.5</v>
      </c>
      <c r="ASI28">
        <v>13.5</v>
      </c>
      <c r="ASJ28">
        <v>60</v>
      </c>
      <c r="ASL28" t="b">
        <v>1</v>
      </c>
      <c r="ASM28" t="b">
        <v>1</v>
      </c>
      <c r="ASO28" t="b">
        <v>1</v>
      </c>
      <c r="ASS28">
        <v>0</v>
      </c>
      <c r="AST28" t="s">
        <v>1463</v>
      </c>
      <c r="ATD28">
        <v>5</v>
      </c>
      <c r="ATE28">
        <v>7.5</v>
      </c>
      <c r="ATF28">
        <v>0</v>
      </c>
      <c r="ATG28">
        <v>1.3</v>
      </c>
      <c r="ATH28">
        <v>7.5</v>
      </c>
      <c r="ATI28">
        <v>8.8000000000000007</v>
      </c>
      <c r="ATJ28" t="s">
        <v>1463</v>
      </c>
      <c r="AVZ28">
        <v>0</v>
      </c>
      <c r="AWA28">
        <v>7.5</v>
      </c>
      <c r="AWB28">
        <v>2.5</v>
      </c>
      <c r="AWC28">
        <v>7.5</v>
      </c>
      <c r="AWD28">
        <v>2</v>
      </c>
      <c r="AWE28">
        <v>5</v>
      </c>
      <c r="AWF28">
        <v>0</v>
      </c>
      <c r="AWG28">
        <v>7</v>
      </c>
      <c r="AWH28" t="s">
        <v>1462</v>
      </c>
      <c r="AWI28" t="s">
        <v>1469</v>
      </c>
      <c r="AWJ28" t="s">
        <v>1463</v>
      </c>
      <c r="AWL28" t="s">
        <v>1462</v>
      </c>
      <c r="AWM28" t="s">
        <v>2619</v>
      </c>
      <c r="AWN28" t="s">
        <v>1463</v>
      </c>
      <c r="AWP28" t="s">
        <v>1463</v>
      </c>
      <c r="AWR28" t="s">
        <v>1463</v>
      </c>
      <c r="AWT28" t="s">
        <v>1462</v>
      </c>
      <c r="AWU28" t="s">
        <v>1469</v>
      </c>
      <c r="AWV28" t="s">
        <v>1463</v>
      </c>
      <c r="AWX28" t="s">
        <v>1463</v>
      </c>
      <c r="AWZ28" t="s">
        <v>1463</v>
      </c>
      <c r="AXB28" t="s">
        <v>1463</v>
      </c>
      <c r="AXD28" t="s">
        <v>1463</v>
      </c>
      <c r="AXF28">
        <v>0</v>
      </c>
      <c r="AXG28">
        <v>0</v>
      </c>
      <c r="AXI28">
        <v>5</v>
      </c>
      <c r="AXJ28">
        <v>0</v>
      </c>
      <c r="AXK28">
        <v>3</v>
      </c>
      <c r="AXN28">
        <v>3</v>
      </c>
      <c r="AXO28">
        <v>1</v>
      </c>
      <c r="AXP28">
        <v>1</v>
      </c>
      <c r="AXQ28">
        <v>1</v>
      </c>
      <c r="AXR28">
        <v>1</v>
      </c>
      <c r="AXS28">
        <v>1</v>
      </c>
      <c r="AXT28">
        <v>1</v>
      </c>
      <c r="AXU28">
        <v>1</v>
      </c>
      <c r="AXV28">
        <v>2</v>
      </c>
      <c r="AXW28">
        <v>0</v>
      </c>
      <c r="AYA28">
        <v>10</v>
      </c>
      <c r="AYD28">
        <v>10</v>
      </c>
      <c r="AYE28" t="s">
        <v>1463</v>
      </c>
      <c r="AYF28" t="s">
        <v>1463</v>
      </c>
      <c r="AYG28">
        <v>10</v>
      </c>
      <c r="AYJ28">
        <v>0</v>
      </c>
      <c r="AYK28">
        <v>2.5</v>
      </c>
      <c r="AYL28">
        <v>0</v>
      </c>
      <c r="AYM28">
        <v>2.5</v>
      </c>
      <c r="AYN28">
        <v>2</v>
      </c>
      <c r="AYO28" t="s">
        <v>2951</v>
      </c>
      <c r="AYP28" t="s">
        <v>2836</v>
      </c>
      <c r="AYW28">
        <v>4</v>
      </c>
      <c r="AYX28" t="s">
        <v>2952</v>
      </c>
      <c r="AYY28" t="s">
        <v>2953</v>
      </c>
      <c r="AZC28">
        <v>3</v>
      </c>
      <c r="AZD28" t="s">
        <v>2635</v>
      </c>
      <c r="AZE28" t="s">
        <v>1469</v>
      </c>
      <c r="AZF28">
        <v>7</v>
      </c>
      <c r="AZG28" t="s">
        <v>2621</v>
      </c>
      <c r="AZH28" t="s">
        <v>2622</v>
      </c>
      <c r="AZM28" t="s">
        <v>1463</v>
      </c>
      <c r="AZO28" t="s">
        <v>1463</v>
      </c>
      <c r="AZQ28" t="s">
        <v>2624</v>
      </c>
      <c r="AZR28">
        <v>2.5</v>
      </c>
      <c r="AZS28">
        <v>0</v>
      </c>
      <c r="BCH28">
        <v>10</v>
      </c>
      <c r="BCI28">
        <v>5</v>
      </c>
      <c r="BCJ28">
        <v>0</v>
      </c>
      <c r="BCK28">
        <v>15</v>
      </c>
      <c r="BCL28">
        <v>2</v>
      </c>
      <c r="BCN28">
        <v>1</v>
      </c>
      <c r="BCP28">
        <v>3</v>
      </c>
      <c r="BCR28">
        <v>5</v>
      </c>
      <c r="BCT28">
        <v>4</v>
      </c>
      <c r="BCY28">
        <v>5</v>
      </c>
      <c r="BCZ28">
        <v>0</v>
      </c>
      <c r="BEH28">
        <v>5.8</v>
      </c>
      <c r="BEI28">
        <v>10</v>
      </c>
      <c r="BEJ28">
        <v>0</v>
      </c>
      <c r="BEK28">
        <v>15.8</v>
      </c>
      <c r="BEL28" t="s">
        <v>2552</v>
      </c>
      <c r="BEN28" t="s">
        <v>2567</v>
      </c>
      <c r="BEP28" t="s">
        <v>2557</v>
      </c>
      <c r="BER28" t="s">
        <v>2552</v>
      </c>
      <c r="BET28" t="s">
        <v>2567</v>
      </c>
      <c r="BEV28" t="s">
        <v>2552</v>
      </c>
      <c r="BEX28">
        <v>10</v>
      </c>
      <c r="BEY28">
        <v>0</v>
      </c>
      <c r="BGQ28">
        <v>10</v>
      </c>
      <c r="BGR28">
        <v>5</v>
      </c>
      <c r="BGS28">
        <v>2.5</v>
      </c>
      <c r="BGT28">
        <v>17.5</v>
      </c>
      <c r="BGU28" t="s">
        <v>1462</v>
      </c>
      <c r="BHB28" t="s">
        <v>2652</v>
      </c>
      <c r="BHC28" t="s">
        <v>2838</v>
      </c>
      <c r="BHD28" t="s">
        <v>2954</v>
      </c>
      <c r="BHE28" t="s">
        <v>2838</v>
      </c>
      <c r="BHK28">
        <v>5</v>
      </c>
      <c r="BHL28">
        <v>2.5</v>
      </c>
      <c r="BIT28">
        <v>10</v>
      </c>
      <c r="BIU28">
        <v>5</v>
      </c>
      <c r="BIV28">
        <v>0</v>
      </c>
      <c r="BIW28">
        <v>15</v>
      </c>
      <c r="BIX28">
        <v>3</v>
      </c>
      <c r="BIY28" t="s">
        <v>1466</v>
      </c>
      <c r="BIZ28" t="s">
        <v>2548</v>
      </c>
      <c r="BJA28" t="s">
        <v>2548</v>
      </c>
      <c r="BJB28">
        <v>5</v>
      </c>
      <c r="BJC28">
        <v>0</v>
      </c>
    </row>
    <row r="29" spans="1:1022 1026:1615" ht="15" x14ac:dyDescent="0.25">
      <c r="A29" t="s">
        <v>2603</v>
      </c>
      <c r="B29" t="s">
        <v>2955</v>
      </c>
      <c r="C29" t="s">
        <v>2956</v>
      </c>
      <c r="D29" t="s">
        <v>1460</v>
      </c>
      <c r="F29" t="s">
        <v>2606</v>
      </c>
      <c r="G29" t="s">
        <v>2607</v>
      </c>
      <c r="H29" t="s">
        <v>2942</v>
      </c>
      <c r="I29" t="s">
        <v>2943</v>
      </c>
      <c r="J29">
        <v>3.4198322499999998</v>
      </c>
      <c r="K29">
        <v>34.15463836</v>
      </c>
      <c r="L29" s="116">
        <v>42454</v>
      </c>
      <c r="M29" t="s">
        <v>1461</v>
      </c>
      <c r="N29">
        <v>50</v>
      </c>
      <c r="O29" t="s">
        <v>2554</v>
      </c>
      <c r="Q29">
        <v>6.7</v>
      </c>
      <c r="R29">
        <v>7.5</v>
      </c>
      <c r="S29">
        <v>2.5</v>
      </c>
      <c r="T29">
        <v>16.7</v>
      </c>
      <c r="V29">
        <v>2</v>
      </c>
      <c r="W29">
        <v>2</v>
      </c>
      <c r="X29">
        <v>2</v>
      </c>
      <c r="Y29">
        <v>1</v>
      </c>
      <c r="Z29">
        <v>1</v>
      </c>
      <c r="AF29" t="b">
        <v>1</v>
      </c>
      <c r="AH29">
        <v>2</v>
      </c>
      <c r="AI29">
        <v>1</v>
      </c>
      <c r="AJ29">
        <v>1</v>
      </c>
      <c r="AK29">
        <v>1</v>
      </c>
      <c r="AL29">
        <v>1</v>
      </c>
      <c r="AO29">
        <v>1</v>
      </c>
      <c r="AT29">
        <v>2</v>
      </c>
      <c r="AW29">
        <v>1</v>
      </c>
      <c r="AX29">
        <v>1</v>
      </c>
      <c r="BS29" t="s">
        <v>1462</v>
      </c>
      <c r="BT29" t="s">
        <v>1462</v>
      </c>
      <c r="BW29">
        <v>7.5</v>
      </c>
      <c r="BX29">
        <v>2.5</v>
      </c>
      <c r="BY29">
        <v>8.5</v>
      </c>
      <c r="BZ29">
        <v>5</v>
      </c>
      <c r="CA29">
        <v>0</v>
      </c>
      <c r="CB29">
        <v>13.5</v>
      </c>
      <c r="CC29" t="s">
        <v>1462</v>
      </c>
      <c r="CD29" t="b">
        <v>1</v>
      </c>
      <c r="CE29" t="b">
        <v>1</v>
      </c>
      <c r="CF29">
        <v>30</v>
      </c>
      <c r="CH29" t="s">
        <v>1462</v>
      </c>
      <c r="CI29" t="b">
        <v>1</v>
      </c>
      <c r="CK29">
        <v>40</v>
      </c>
      <c r="CM29" t="s">
        <v>1463</v>
      </c>
      <c r="CR29" t="s">
        <v>1463</v>
      </c>
      <c r="CW29" t="s">
        <v>1463</v>
      </c>
      <c r="DB29" t="s">
        <v>1463</v>
      </c>
      <c r="DG29" t="s">
        <v>1462</v>
      </c>
      <c r="DH29" t="b">
        <v>1</v>
      </c>
      <c r="DJ29">
        <v>20</v>
      </c>
      <c r="DM29" t="s">
        <v>1463</v>
      </c>
      <c r="DU29" t="b">
        <v>1</v>
      </c>
      <c r="DY29" t="b">
        <v>1</v>
      </c>
      <c r="EI29">
        <v>5</v>
      </c>
      <c r="EJ29">
        <v>0</v>
      </c>
      <c r="EN29">
        <v>0</v>
      </c>
      <c r="EO29" t="s">
        <v>1463</v>
      </c>
      <c r="FL29">
        <v>3.3</v>
      </c>
      <c r="FM29">
        <v>2.5</v>
      </c>
      <c r="FN29">
        <v>2.5</v>
      </c>
      <c r="FO29">
        <v>8.3000000000000007</v>
      </c>
      <c r="FP29" t="s">
        <v>1462</v>
      </c>
      <c r="GO29" t="b">
        <v>1</v>
      </c>
      <c r="GQ29" t="s">
        <v>1465</v>
      </c>
      <c r="HD29" t="b">
        <v>1</v>
      </c>
      <c r="HF29" t="s">
        <v>1465</v>
      </c>
      <c r="HJ29" t="b">
        <v>1</v>
      </c>
      <c r="HL29" t="s">
        <v>1465</v>
      </c>
      <c r="HY29" t="b">
        <v>1</v>
      </c>
      <c r="IA29" t="s">
        <v>1465</v>
      </c>
      <c r="JC29" t="b">
        <v>1</v>
      </c>
      <c r="JE29" t="s">
        <v>1465</v>
      </c>
      <c r="KK29" t="s">
        <v>1463</v>
      </c>
      <c r="KM29">
        <v>2.5</v>
      </c>
      <c r="KN29">
        <v>2.5</v>
      </c>
      <c r="KO29">
        <v>5</v>
      </c>
      <c r="KP29">
        <v>5</v>
      </c>
      <c r="KQ29">
        <v>0</v>
      </c>
      <c r="KR29">
        <v>10</v>
      </c>
      <c r="KS29" t="s">
        <v>1462</v>
      </c>
      <c r="KU29">
        <v>10</v>
      </c>
      <c r="KW29">
        <v>12</v>
      </c>
      <c r="KX29">
        <v>7</v>
      </c>
      <c r="LA29">
        <v>8</v>
      </c>
      <c r="LE29">
        <v>1</v>
      </c>
      <c r="LG29">
        <v>1</v>
      </c>
      <c r="LH29">
        <v>1</v>
      </c>
      <c r="LK29">
        <v>1</v>
      </c>
      <c r="LY29" t="b">
        <v>1</v>
      </c>
      <c r="MA29" t="b">
        <v>1</v>
      </c>
      <c r="MB29" t="b">
        <v>1</v>
      </c>
      <c r="MI29" t="b">
        <v>1</v>
      </c>
      <c r="MK29" t="b">
        <v>1</v>
      </c>
      <c r="ML29" t="b">
        <v>1</v>
      </c>
      <c r="MO29" t="b">
        <v>1</v>
      </c>
      <c r="MT29" t="s">
        <v>1462</v>
      </c>
      <c r="MU29" t="s">
        <v>2957</v>
      </c>
      <c r="MV29">
        <v>5</v>
      </c>
      <c r="MW29">
        <v>0</v>
      </c>
      <c r="MX29">
        <v>0</v>
      </c>
      <c r="MY29">
        <v>2.5</v>
      </c>
      <c r="MZ29">
        <v>2.5</v>
      </c>
      <c r="NA29">
        <v>5</v>
      </c>
      <c r="NW29" t="s">
        <v>2569</v>
      </c>
      <c r="NY29" t="s">
        <v>2569</v>
      </c>
      <c r="NZ29" t="s">
        <v>2569</v>
      </c>
      <c r="OC29" t="s">
        <v>2569</v>
      </c>
      <c r="OG29">
        <v>2.5</v>
      </c>
      <c r="OH29">
        <v>2.5</v>
      </c>
      <c r="OJ29">
        <v>0</v>
      </c>
      <c r="OK29">
        <v>10</v>
      </c>
      <c r="OL29">
        <v>10</v>
      </c>
      <c r="QL29">
        <v>0</v>
      </c>
      <c r="QM29">
        <v>10</v>
      </c>
      <c r="RO29">
        <v>5</v>
      </c>
      <c r="RP29">
        <v>5</v>
      </c>
      <c r="RQ29">
        <v>2.5</v>
      </c>
      <c r="RR29">
        <v>12.5</v>
      </c>
      <c r="RS29" t="s">
        <v>1462</v>
      </c>
      <c r="RT29" t="s">
        <v>2945</v>
      </c>
      <c r="RU29">
        <v>20</v>
      </c>
      <c r="RW29" t="s">
        <v>1463</v>
      </c>
      <c r="RZ29" t="s">
        <v>1463</v>
      </c>
      <c r="SB29" t="s">
        <v>1463</v>
      </c>
      <c r="SH29" t="s">
        <v>1463</v>
      </c>
      <c r="SK29">
        <v>5</v>
      </c>
      <c r="SL29">
        <v>2.5</v>
      </c>
      <c r="SM29">
        <v>1.3</v>
      </c>
      <c r="SN29">
        <v>5</v>
      </c>
      <c r="SO29">
        <v>2.5</v>
      </c>
      <c r="SP29">
        <v>8.8000000000000007</v>
      </c>
      <c r="SQ29" t="s">
        <v>1463</v>
      </c>
      <c r="SR29" t="s">
        <v>2644</v>
      </c>
      <c r="TI29">
        <v>5</v>
      </c>
      <c r="TJ29" t="s">
        <v>2958</v>
      </c>
      <c r="TM29" t="b">
        <v>1</v>
      </c>
      <c r="TN29" t="b">
        <v>1</v>
      </c>
      <c r="TO29" t="b">
        <v>1</v>
      </c>
      <c r="TP29" t="b">
        <v>1</v>
      </c>
      <c r="TQ29" t="b">
        <v>1</v>
      </c>
      <c r="TS29" t="b">
        <v>1</v>
      </c>
      <c r="TT29" t="b">
        <v>1</v>
      </c>
      <c r="TX29">
        <v>5</v>
      </c>
      <c r="TY29">
        <v>2.5</v>
      </c>
      <c r="VI29">
        <v>0</v>
      </c>
      <c r="VJ29">
        <v>0</v>
      </c>
      <c r="VK29">
        <v>7.5</v>
      </c>
      <c r="VL29">
        <v>7.5</v>
      </c>
      <c r="VM29" t="s">
        <v>1463</v>
      </c>
      <c r="VO29" t="s">
        <v>1463</v>
      </c>
      <c r="VQ29" t="s">
        <v>1463</v>
      </c>
      <c r="VS29" t="s">
        <v>1463</v>
      </c>
      <c r="VV29" t="s">
        <v>1463</v>
      </c>
      <c r="VX29" t="s">
        <v>1463</v>
      </c>
      <c r="VZ29">
        <v>0</v>
      </c>
      <c r="WA29">
        <v>7.5</v>
      </c>
      <c r="XJ29">
        <v>8.6</v>
      </c>
      <c r="XK29">
        <v>3.8</v>
      </c>
      <c r="XL29">
        <v>6.3</v>
      </c>
      <c r="XM29">
        <v>18.7</v>
      </c>
      <c r="XN29" t="s">
        <v>1462</v>
      </c>
      <c r="XO29" t="s">
        <v>1462</v>
      </c>
      <c r="XR29" t="b">
        <v>1</v>
      </c>
      <c r="XS29" t="b">
        <v>1</v>
      </c>
      <c r="XT29" t="b">
        <v>1</v>
      </c>
      <c r="XW29" t="b">
        <v>1</v>
      </c>
      <c r="YC29" t="s">
        <v>1463</v>
      </c>
      <c r="YE29" t="s">
        <v>1462</v>
      </c>
      <c r="YF29" t="s">
        <v>2595</v>
      </c>
      <c r="YG29">
        <v>2.5</v>
      </c>
      <c r="YH29">
        <v>5</v>
      </c>
      <c r="YI29" t="s">
        <v>1462</v>
      </c>
      <c r="YK29" t="b">
        <v>1</v>
      </c>
      <c r="YN29" t="b">
        <v>1</v>
      </c>
      <c r="YU29">
        <v>5</v>
      </c>
      <c r="YV29">
        <v>7.5</v>
      </c>
      <c r="ZX29">
        <v>10</v>
      </c>
      <c r="ZY29">
        <v>2.5</v>
      </c>
      <c r="ZZ29">
        <v>2.5</v>
      </c>
      <c r="AAA29">
        <v>15</v>
      </c>
      <c r="AAB29" t="s">
        <v>1462</v>
      </c>
      <c r="AAK29" t="b">
        <v>1</v>
      </c>
      <c r="AAL29" t="b">
        <v>1</v>
      </c>
      <c r="AAM29" t="b">
        <v>1</v>
      </c>
      <c r="AAO29" t="b">
        <v>1</v>
      </c>
      <c r="AAS29" t="s">
        <v>2645</v>
      </c>
      <c r="AAT29">
        <v>2.5</v>
      </c>
      <c r="AAU29">
        <v>2.5</v>
      </c>
      <c r="ADN29">
        <v>2</v>
      </c>
      <c r="ADO29">
        <v>5</v>
      </c>
      <c r="ADP29">
        <v>2.5</v>
      </c>
      <c r="ADQ29">
        <v>9.5</v>
      </c>
      <c r="ADR29" t="s">
        <v>1759</v>
      </c>
      <c r="ADS29">
        <v>3</v>
      </c>
      <c r="ADT29">
        <v>240</v>
      </c>
      <c r="AEG29">
        <v>5</v>
      </c>
      <c r="AEH29">
        <v>2.5</v>
      </c>
      <c r="AEI29">
        <v>0</v>
      </c>
      <c r="AEJ29">
        <v>0</v>
      </c>
      <c r="AEK29">
        <v>7.5</v>
      </c>
      <c r="AEL29">
        <v>7.5</v>
      </c>
      <c r="AEN29" t="b">
        <v>1</v>
      </c>
      <c r="AFB29" t="s">
        <v>2644</v>
      </c>
      <c r="AFC29">
        <v>0</v>
      </c>
      <c r="AFD29">
        <v>7.5</v>
      </c>
      <c r="AFE29">
        <v>0</v>
      </c>
      <c r="AFF29">
        <v>1.9</v>
      </c>
      <c r="AFG29">
        <v>2.5</v>
      </c>
      <c r="AFH29">
        <v>4.4000000000000004</v>
      </c>
      <c r="AFI29" t="s">
        <v>1463</v>
      </c>
      <c r="AFK29" t="s">
        <v>1463</v>
      </c>
      <c r="AFM29" t="s">
        <v>1463</v>
      </c>
      <c r="AFO29" t="s">
        <v>1463</v>
      </c>
      <c r="AFQ29" t="s">
        <v>1463</v>
      </c>
      <c r="AFT29" t="s">
        <v>1463</v>
      </c>
      <c r="AFV29">
        <v>0</v>
      </c>
      <c r="AFW29">
        <v>1</v>
      </c>
      <c r="AFX29">
        <v>1.94444444444444</v>
      </c>
      <c r="AFY29">
        <v>2.5</v>
      </c>
      <c r="AFZ29">
        <v>2.5</v>
      </c>
      <c r="AGA29">
        <v>7.5</v>
      </c>
      <c r="AGB29">
        <v>2.5</v>
      </c>
      <c r="AGC29">
        <v>12.5</v>
      </c>
      <c r="AGD29">
        <v>2</v>
      </c>
      <c r="AGG29">
        <v>1</v>
      </c>
      <c r="AGJ29">
        <v>2</v>
      </c>
      <c r="AGM29" t="s">
        <v>2614</v>
      </c>
      <c r="AGQ29">
        <v>7.5</v>
      </c>
      <c r="AGR29">
        <v>2.5</v>
      </c>
      <c r="AGS29">
        <v>1</v>
      </c>
      <c r="AGT29">
        <v>5</v>
      </c>
      <c r="AGU29">
        <v>2.5</v>
      </c>
      <c r="AGV29">
        <v>8.5</v>
      </c>
      <c r="AGW29">
        <v>1</v>
      </c>
      <c r="AGZ29" t="b">
        <v>1</v>
      </c>
      <c r="AHD29">
        <v>2</v>
      </c>
      <c r="AHE29">
        <v>3</v>
      </c>
      <c r="AHF29">
        <v>2</v>
      </c>
      <c r="AKM29">
        <v>5</v>
      </c>
      <c r="AKN29">
        <v>2.5</v>
      </c>
      <c r="AKO29">
        <v>10</v>
      </c>
      <c r="AKP29">
        <v>2.5</v>
      </c>
      <c r="AKQ29">
        <v>5</v>
      </c>
      <c r="AKR29">
        <v>17.5</v>
      </c>
      <c r="AKS29" t="s">
        <v>1462</v>
      </c>
      <c r="AKT29" t="s">
        <v>1463</v>
      </c>
      <c r="AKV29" t="s">
        <v>1462</v>
      </c>
      <c r="AKX29" t="s">
        <v>1462</v>
      </c>
      <c r="AKZ29" t="s">
        <v>1463</v>
      </c>
      <c r="ALB29" t="s">
        <v>1463</v>
      </c>
      <c r="ALD29" t="s">
        <v>1463</v>
      </c>
      <c r="ALF29" t="s">
        <v>1462</v>
      </c>
      <c r="ALH29" t="s">
        <v>1463</v>
      </c>
      <c r="ALJ29" t="s">
        <v>1463</v>
      </c>
      <c r="ALL29" t="s">
        <v>1463</v>
      </c>
      <c r="ALN29" t="s">
        <v>1463</v>
      </c>
      <c r="ALP29" t="s">
        <v>1463</v>
      </c>
      <c r="ALR29" t="s">
        <v>1463</v>
      </c>
      <c r="ALT29" t="s">
        <v>1463</v>
      </c>
      <c r="AMF29" t="b">
        <v>1</v>
      </c>
      <c r="AMG29" t="b">
        <v>1</v>
      </c>
      <c r="AMH29" t="b">
        <v>1</v>
      </c>
      <c r="AML29" t="b">
        <v>1</v>
      </c>
      <c r="AMN29" t="b">
        <v>1</v>
      </c>
      <c r="AMW29" t="b">
        <v>1</v>
      </c>
      <c r="ANA29">
        <v>2.5</v>
      </c>
      <c r="ANB29">
        <v>5</v>
      </c>
      <c r="ANC29">
        <v>10</v>
      </c>
      <c r="AND29">
        <v>0</v>
      </c>
      <c r="ANE29">
        <v>5</v>
      </c>
      <c r="ANF29">
        <v>15</v>
      </c>
      <c r="ANG29" t="s">
        <v>1462</v>
      </c>
      <c r="ANH29" t="s">
        <v>2959</v>
      </c>
      <c r="ANI29" t="s">
        <v>1462</v>
      </c>
      <c r="ANJ29" t="s">
        <v>2616</v>
      </c>
      <c r="ANK29">
        <v>0</v>
      </c>
      <c r="ANL29">
        <v>5</v>
      </c>
      <c r="ANM29">
        <v>4</v>
      </c>
      <c r="ANN29">
        <v>0</v>
      </c>
      <c r="ANO29">
        <v>5</v>
      </c>
      <c r="ANP29">
        <v>9</v>
      </c>
      <c r="ANQ29" t="s">
        <v>2599</v>
      </c>
      <c r="ANR29" t="s">
        <v>1463</v>
      </c>
      <c r="ANT29">
        <v>0</v>
      </c>
      <c r="ANU29">
        <v>5</v>
      </c>
      <c r="AQR29">
        <v>2.5</v>
      </c>
      <c r="AQS29">
        <v>0</v>
      </c>
      <c r="AQT29">
        <v>8.8000000000000007</v>
      </c>
      <c r="AQU29">
        <v>11.3</v>
      </c>
      <c r="AQV29" t="s">
        <v>1463</v>
      </c>
      <c r="ARD29" t="b">
        <v>1</v>
      </c>
      <c r="ARG29">
        <v>0</v>
      </c>
      <c r="ARH29">
        <v>10</v>
      </c>
      <c r="ARI29" t="s">
        <v>1463</v>
      </c>
      <c r="ARQ29" t="s">
        <v>1462</v>
      </c>
      <c r="ARS29" t="s">
        <v>2617</v>
      </c>
      <c r="ART29" t="s">
        <v>2616</v>
      </c>
      <c r="ARV29" t="b">
        <v>1</v>
      </c>
      <c r="ASD29">
        <v>0</v>
      </c>
      <c r="ASE29">
        <v>7.5</v>
      </c>
      <c r="ASF29">
        <v>2</v>
      </c>
      <c r="ASG29">
        <v>0</v>
      </c>
      <c r="ASH29">
        <v>5</v>
      </c>
      <c r="ASI29">
        <v>7</v>
      </c>
      <c r="ASJ29">
        <v>50</v>
      </c>
      <c r="ASL29" t="b">
        <v>1</v>
      </c>
      <c r="ASM29" t="b">
        <v>1</v>
      </c>
      <c r="ASO29" t="b">
        <v>1</v>
      </c>
      <c r="ASS29">
        <v>0</v>
      </c>
      <c r="AST29" t="s">
        <v>1463</v>
      </c>
      <c r="ATD29">
        <v>0</v>
      </c>
      <c r="ATE29">
        <v>5</v>
      </c>
      <c r="ATF29">
        <v>3.3</v>
      </c>
      <c r="ATG29">
        <v>5</v>
      </c>
      <c r="ATH29">
        <v>7.5</v>
      </c>
      <c r="ATI29">
        <v>15.8</v>
      </c>
      <c r="ATJ29" t="s">
        <v>1462</v>
      </c>
      <c r="AUC29" t="b">
        <v>1</v>
      </c>
      <c r="AUD29" t="s">
        <v>2960</v>
      </c>
      <c r="AUE29" t="s">
        <v>2561</v>
      </c>
      <c r="AVG29" t="b">
        <v>1</v>
      </c>
      <c r="AVH29" t="s">
        <v>2961</v>
      </c>
      <c r="AVI29" t="s">
        <v>2561</v>
      </c>
      <c r="AVJ29" t="b">
        <v>1</v>
      </c>
      <c r="AVK29" t="s">
        <v>2962</v>
      </c>
      <c r="AVL29" t="s">
        <v>2561</v>
      </c>
      <c r="AVW29" t="s">
        <v>1463</v>
      </c>
      <c r="AVX29" t="s">
        <v>1463</v>
      </c>
      <c r="AVZ29">
        <v>7.5</v>
      </c>
      <c r="AWA29">
        <v>7.5</v>
      </c>
      <c r="AWB29">
        <v>2.5</v>
      </c>
      <c r="AWC29">
        <v>7.5</v>
      </c>
      <c r="AWD29">
        <v>1</v>
      </c>
      <c r="AWE29">
        <v>2.5</v>
      </c>
      <c r="AWF29">
        <v>2.5</v>
      </c>
      <c r="AWG29">
        <v>6</v>
      </c>
      <c r="AWH29" t="s">
        <v>1462</v>
      </c>
      <c r="AWI29" t="s">
        <v>1469</v>
      </c>
      <c r="AWJ29" t="s">
        <v>1463</v>
      </c>
      <c r="AWL29" t="s">
        <v>1462</v>
      </c>
      <c r="AWM29" t="s">
        <v>2619</v>
      </c>
      <c r="AWN29" t="s">
        <v>1463</v>
      </c>
      <c r="AWP29" t="s">
        <v>1463</v>
      </c>
      <c r="AWR29" t="s">
        <v>1463</v>
      </c>
      <c r="AWT29" t="s">
        <v>1463</v>
      </c>
      <c r="AWV29" t="s">
        <v>1463</v>
      </c>
      <c r="AWX29" t="s">
        <v>1463</v>
      </c>
      <c r="AWZ29" t="s">
        <v>1463</v>
      </c>
      <c r="AXB29" t="s">
        <v>1463</v>
      </c>
      <c r="AXD29" t="s">
        <v>1463</v>
      </c>
      <c r="AXF29">
        <v>0</v>
      </c>
      <c r="AXG29">
        <v>0</v>
      </c>
      <c r="AXI29">
        <v>2.5</v>
      </c>
      <c r="AXJ29">
        <v>2.5</v>
      </c>
      <c r="AXK29">
        <v>2</v>
      </c>
      <c r="AXN29">
        <v>2</v>
      </c>
      <c r="AXO29">
        <v>1</v>
      </c>
      <c r="AXP29">
        <v>1</v>
      </c>
      <c r="AXQ29">
        <v>1</v>
      </c>
      <c r="AXR29">
        <v>1</v>
      </c>
      <c r="AXS29">
        <v>1</v>
      </c>
      <c r="AXT29">
        <v>1</v>
      </c>
      <c r="AXU29">
        <v>1</v>
      </c>
      <c r="AXV29">
        <v>3</v>
      </c>
      <c r="AXW29">
        <v>0</v>
      </c>
      <c r="AYA29">
        <v>10</v>
      </c>
      <c r="AYD29">
        <v>10</v>
      </c>
      <c r="AYE29" t="s">
        <v>1463</v>
      </c>
      <c r="AYF29" t="s">
        <v>1463</v>
      </c>
      <c r="AYG29">
        <v>10</v>
      </c>
      <c r="AYJ29">
        <v>0</v>
      </c>
      <c r="AYK29">
        <v>2.5</v>
      </c>
      <c r="AYL29">
        <v>0</v>
      </c>
      <c r="AYM29">
        <v>2.5</v>
      </c>
      <c r="AZC29">
        <v>3</v>
      </c>
      <c r="AZD29" t="s">
        <v>2620</v>
      </c>
      <c r="AZE29" t="s">
        <v>2963</v>
      </c>
      <c r="AZF29">
        <v>5</v>
      </c>
      <c r="AZG29" t="s">
        <v>2621</v>
      </c>
      <c r="AZH29" t="s">
        <v>2622</v>
      </c>
      <c r="AZM29" t="s">
        <v>1462</v>
      </c>
      <c r="AZN29" t="s">
        <v>2964</v>
      </c>
      <c r="AZO29" t="s">
        <v>1463</v>
      </c>
      <c r="AZQ29" t="s">
        <v>2624</v>
      </c>
      <c r="AZR29">
        <v>2.5</v>
      </c>
      <c r="AZS29">
        <v>0</v>
      </c>
      <c r="BCH29">
        <v>10</v>
      </c>
      <c r="BCI29">
        <v>5</v>
      </c>
      <c r="BCJ29">
        <v>0</v>
      </c>
      <c r="BCK29">
        <v>15</v>
      </c>
      <c r="BCL29">
        <v>4</v>
      </c>
      <c r="BCN29">
        <v>1</v>
      </c>
      <c r="BCP29">
        <v>2</v>
      </c>
      <c r="BCR29">
        <v>5</v>
      </c>
      <c r="BCT29">
        <v>3</v>
      </c>
      <c r="BCY29">
        <v>5</v>
      </c>
      <c r="BCZ29">
        <v>0</v>
      </c>
      <c r="BEH29">
        <v>7.5</v>
      </c>
      <c r="BEI29">
        <v>7.5</v>
      </c>
      <c r="BEJ29">
        <v>2.5</v>
      </c>
      <c r="BEK29">
        <v>17.5</v>
      </c>
      <c r="BEL29" t="s">
        <v>2552</v>
      </c>
      <c r="BEN29" t="s">
        <v>2567</v>
      </c>
      <c r="BEP29" t="s">
        <v>2557</v>
      </c>
      <c r="BER29" t="s">
        <v>2552</v>
      </c>
      <c r="BET29" t="s">
        <v>2567</v>
      </c>
      <c r="BEV29" t="s">
        <v>2567</v>
      </c>
      <c r="BEX29">
        <v>7.5</v>
      </c>
      <c r="BEY29">
        <v>2.5</v>
      </c>
      <c r="BGQ29">
        <v>10</v>
      </c>
      <c r="BGR29">
        <v>5</v>
      </c>
      <c r="BGS29">
        <v>5</v>
      </c>
      <c r="BGT29">
        <v>20</v>
      </c>
      <c r="BGU29" t="s">
        <v>1462</v>
      </c>
      <c r="BHB29" t="s">
        <v>2652</v>
      </c>
      <c r="BHC29" t="s">
        <v>2838</v>
      </c>
      <c r="BHD29" t="s">
        <v>2655</v>
      </c>
      <c r="BHE29" t="s">
        <v>2838</v>
      </c>
      <c r="BHF29" t="s">
        <v>2654</v>
      </c>
      <c r="BHG29" t="s">
        <v>2838</v>
      </c>
      <c r="BHK29">
        <v>5</v>
      </c>
      <c r="BHL29">
        <v>5</v>
      </c>
      <c r="BIT29">
        <v>10</v>
      </c>
      <c r="BIU29">
        <v>5</v>
      </c>
      <c r="BIV29">
        <v>0</v>
      </c>
      <c r="BIW29">
        <v>15</v>
      </c>
      <c r="BIX29">
        <v>3</v>
      </c>
      <c r="BIY29" t="s">
        <v>1466</v>
      </c>
      <c r="BIZ29" t="s">
        <v>2548</v>
      </c>
      <c r="BJA29" t="s">
        <v>2548</v>
      </c>
      <c r="BJB29">
        <v>5</v>
      </c>
      <c r="BJC29">
        <v>0</v>
      </c>
    </row>
    <row r="30" spans="1:1022 1026:1615" ht="15" x14ac:dyDescent="0.25">
      <c r="A30" t="s">
        <v>2603</v>
      </c>
      <c r="B30" t="s">
        <v>2965</v>
      </c>
      <c r="C30" t="s">
        <v>2966</v>
      </c>
      <c r="D30" t="s">
        <v>1460</v>
      </c>
      <c r="F30" t="s">
        <v>2606</v>
      </c>
      <c r="G30" t="s">
        <v>2607</v>
      </c>
      <c r="H30" t="s">
        <v>2942</v>
      </c>
      <c r="I30" t="s">
        <v>2943</v>
      </c>
      <c r="J30">
        <v>3.4201171600000002</v>
      </c>
      <c r="K30">
        <v>34.154374099999998</v>
      </c>
      <c r="L30" s="116">
        <v>42454</v>
      </c>
      <c r="M30" t="s">
        <v>1471</v>
      </c>
      <c r="N30">
        <v>60</v>
      </c>
      <c r="O30" t="s">
        <v>1472</v>
      </c>
      <c r="Q30">
        <v>6.7</v>
      </c>
      <c r="R30">
        <v>7.5</v>
      </c>
      <c r="S30">
        <v>2.5</v>
      </c>
      <c r="T30">
        <v>16.7</v>
      </c>
      <c r="W30">
        <v>1</v>
      </c>
      <c r="Y30">
        <v>1</v>
      </c>
      <c r="AE30" t="b">
        <v>1</v>
      </c>
      <c r="AI30">
        <v>1</v>
      </c>
      <c r="AK30">
        <v>1</v>
      </c>
      <c r="BS30" t="s">
        <v>1462</v>
      </c>
      <c r="BT30" t="s">
        <v>1462</v>
      </c>
      <c r="BW30">
        <v>7.5</v>
      </c>
      <c r="BX30">
        <v>2.5</v>
      </c>
      <c r="BY30">
        <v>3.5</v>
      </c>
      <c r="BZ30">
        <v>0</v>
      </c>
      <c r="CA30">
        <v>2.5</v>
      </c>
      <c r="CB30">
        <v>6</v>
      </c>
      <c r="CC30" t="s">
        <v>1462</v>
      </c>
      <c r="CD30" t="b">
        <v>1</v>
      </c>
      <c r="CE30" t="b">
        <v>1</v>
      </c>
      <c r="CF30">
        <v>40</v>
      </c>
      <c r="CH30" t="s">
        <v>1463</v>
      </c>
      <c r="CM30" t="s">
        <v>1463</v>
      </c>
      <c r="CR30" t="s">
        <v>1463</v>
      </c>
      <c r="CW30" t="s">
        <v>1463</v>
      </c>
      <c r="DB30" t="s">
        <v>1463</v>
      </c>
      <c r="DG30" t="s">
        <v>1463</v>
      </c>
      <c r="DU30" t="b">
        <v>1</v>
      </c>
      <c r="EF30" t="b">
        <v>1</v>
      </c>
      <c r="EG30" t="s">
        <v>2639</v>
      </c>
      <c r="EI30">
        <v>0</v>
      </c>
      <c r="EJ30">
        <v>2.5</v>
      </c>
      <c r="EN30">
        <v>0</v>
      </c>
      <c r="EO30" t="s">
        <v>1463</v>
      </c>
      <c r="FL30">
        <v>3.3</v>
      </c>
      <c r="FM30">
        <v>2.5</v>
      </c>
      <c r="FN30">
        <v>2.5</v>
      </c>
      <c r="FO30">
        <v>8.3000000000000007</v>
      </c>
      <c r="FP30" t="s">
        <v>1462</v>
      </c>
      <c r="GO30" t="b">
        <v>1</v>
      </c>
      <c r="GQ30" t="s">
        <v>1465</v>
      </c>
      <c r="HD30" t="b">
        <v>1</v>
      </c>
      <c r="HF30" t="s">
        <v>1465</v>
      </c>
      <c r="HY30" t="b">
        <v>1</v>
      </c>
      <c r="IA30" t="s">
        <v>1465</v>
      </c>
      <c r="JC30" t="b">
        <v>1</v>
      </c>
      <c r="JE30" t="s">
        <v>1465</v>
      </c>
      <c r="KK30" t="s">
        <v>1463</v>
      </c>
      <c r="KM30">
        <v>2.5</v>
      </c>
      <c r="KN30">
        <v>2.5</v>
      </c>
      <c r="KO30">
        <v>0</v>
      </c>
      <c r="KR30">
        <v>0</v>
      </c>
      <c r="KS30" t="s">
        <v>1463</v>
      </c>
      <c r="RO30">
        <v>5</v>
      </c>
      <c r="RP30">
        <v>5</v>
      </c>
      <c r="RQ30">
        <v>2.5</v>
      </c>
      <c r="RR30">
        <v>12.5</v>
      </c>
      <c r="RS30" t="s">
        <v>1462</v>
      </c>
      <c r="RT30" t="s">
        <v>2967</v>
      </c>
      <c r="RU30">
        <v>20</v>
      </c>
      <c r="RW30" t="s">
        <v>1463</v>
      </c>
      <c r="RZ30" t="s">
        <v>1463</v>
      </c>
      <c r="SK30">
        <v>5</v>
      </c>
      <c r="SL30">
        <v>2.5</v>
      </c>
      <c r="SM30">
        <v>1.3</v>
      </c>
      <c r="SN30">
        <v>5</v>
      </c>
      <c r="SO30">
        <v>2.5</v>
      </c>
      <c r="SP30">
        <v>8.8000000000000007</v>
      </c>
      <c r="SQ30" t="s">
        <v>1463</v>
      </c>
      <c r="SR30" t="s">
        <v>2968</v>
      </c>
      <c r="TI30">
        <v>5</v>
      </c>
      <c r="TJ30" t="s">
        <v>2969</v>
      </c>
      <c r="TM30" t="b">
        <v>1</v>
      </c>
      <c r="TN30" t="b">
        <v>1</v>
      </c>
      <c r="TO30" t="b">
        <v>1</v>
      </c>
      <c r="TQ30" t="b">
        <v>1</v>
      </c>
      <c r="TT30" t="b">
        <v>1</v>
      </c>
      <c r="TX30">
        <v>5</v>
      </c>
      <c r="TY30">
        <v>2.5</v>
      </c>
      <c r="VI30">
        <v>5</v>
      </c>
      <c r="VJ30">
        <v>0</v>
      </c>
      <c r="VK30">
        <v>7.5</v>
      </c>
      <c r="VL30">
        <v>12.5</v>
      </c>
      <c r="VM30" t="s">
        <v>1463</v>
      </c>
      <c r="VO30" t="s">
        <v>1463</v>
      </c>
      <c r="VQ30" t="s">
        <v>1463</v>
      </c>
      <c r="VS30" t="s">
        <v>1463</v>
      </c>
      <c r="VV30" t="s">
        <v>1463</v>
      </c>
      <c r="VX30" t="s">
        <v>1462</v>
      </c>
      <c r="VY30" t="s">
        <v>2659</v>
      </c>
      <c r="VZ30">
        <v>0</v>
      </c>
      <c r="WA30">
        <v>7.5</v>
      </c>
      <c r="XJ30">
        <v>8.6</v>
      </c>
      <c r="XK30">
        <v>5</v>
      </c>
      <c r="XL30">
        <v>5</v>
      </c>
      <c r="XM30">
        <v>18.600000000000001</v>
      </c>
      <c r="XN30" t="s">
        <v>1462</v>
      </c>
      <c r="XO30" t="s">
        <v>1462</v>
      </c>
      <c r="XR30" t="b">
        <v>1</v>
      </c>
      <c r="XS30" t="b">
        <v>1</v>
      </c>
      <c r="XT30" t="b">
        <v>1</v>
      </c>
      <c r="XW30" t="b">
        <v>1</v>
      </c>
      <c r="YC30" t="s">
        <v>1463</v>
      </c>
      <c r="YE30" t="s">
        <v>1462</v>
      </c>
      <c r="YF30" t="s">
        <v>2683</v>
      </c>
      <c r="YG30">
        <v>5</v>
      </c>
      <c r="YH30">
        <v>2.5</v>
      </c>
      <c r="YI30" t="s">
        <v>1462</v>
      </c>
      <c r="YK30" t="b">
        <v>1</v>
      </c>
      <c r="YN30" t="b">
        <v>1</v>
      </c>
      <c r="YU30">
        <v>5</v>
      </c>
      <c r="YV30">
        <v>7.5</v>
      </c>
      <c r="ZX30">
        <v>5</v>
      </c>
      <c r="ZY30">
        <v>2.5</v>
      </c>
      <c r="ZZ30">
        <v>2.5</v>
      </c>
      <c r="AAA30">
        <v>10</v>
      </c>
      <c r="AAB30" t="s">
        <v>1462</v>
      </c>
      <c r="AAL30" t="b">
        <v>1</v>
      </c>
      <c r="AAS30" t="s">
        <v>2613</v>
      </c>
      <c r="AAT30">
        <v>2.5</v>
      </c>
      <c r="AAU30">
        <v>2.5</v>
      </c>
      <c r="ADN30">
        <v>2</v>
      </c>
      <c r="ADO30">
        <v>2.5</v>
      </c>
      <c r="ADP30">
        <v>2.5</v>
      </c>
      <c r="ADQ30">
        <v>7</v>
      </c>
      <c r="ADR30" t="s">
        <v>2560</v>
      </c>
      <c r="ADS30">
        <v>3</v>
      </c>
      <c r="ADT30">
        <v>240</v>
      </c>
      <c r="AEG30">
        <v>2.5</v>
      </c>
      <c r="AEH30">
        <v>2.5</v>
      </c>
      <c r="AEI30">
        <v>0</v>
      </c>
      <c r="AEJ30">
        <v>0</v>
      </c>
      <c r="AEK30">
        <v>7.5</v>
      </c>
      <c r="AEL30">
        <v>7.5</v>
      </c>
      <c r="AEN30" t="b">
        <v>1</v>
      </c>
      <c r="AFB30" t="s">
        <v>2645</v>
      </c>
      <c r="AFC30">
        <v>0</v>
      </c>
      <c r="AFD30">
        <v>7.5</v>
      </c>
      <c r="AFE30">
        <v>0</v>
      </c>
      <c r="AFF30">
        <v>1.9</v>
      </c>
      <c r="AFG30">
        <v>2.5</v>
      </c>
      <c r="AFH30">
        <v>4.4000000000000004</v>
      </c>
      <c r="AFI30" t="s">
        <v>1463</v>
      </c>
      <c r="AFK30" t="s">
        <v>1463</v>
      </c>
      <c r="AFM30" t="s">
        <v>1463</v>
      </c>
      <c r="AFO30" t="s">
        <v>1463</v>
      </c>
      <c r="AFQ30" t="s">
        <v>1463</v>
      </c>
      <c r="AFT30" t="s">
        <v>1463</v>
      </c>
      <c r="AFV30">
        <v>0</v>
      </c>
      <c r="AFW30">
        <v>1</v>
      </c>
      <c r="AFX30">
        <v>1.94444444444444</v>
      </c>
      <c r="AFY30">
        <v>2.5</v>
      </c>
      <c r="AFZ30">
        <v>1</v>
      </c>
      <c r="AGA30">
        <v>5</v>
      </c>
      <c r="AGB30">
        <v>5</v>
      </c>
      <c r="AGC30">
        <v>11</v>
      </c>
      <c r="AGD30">
        <v>1</v>
      </c>
      <c r="AGG30">
        <v>1</v>
      </c>
      <c r="AGJ30">
        <v>1</v>
      </c>
      <c r="AGM30" t="s">
        <v>2614</v>
      </c>
      <c r="AGQ30">
        <v>5</v>
      </c>
      <c r="AGR30">
        <v>5</v>
      </c>
      <c r="AGS30">
        <v>1</v>
      </c>
      <c r="AGT30">
        <v>5</v>
      </c>
      <c r="AGU30">
        <v>5</v>
      </c>
      <c r="AGV30">
        <v>11</v>
      </c>
      <c r="AGW30">
        <v>1</v>
      </c>
      <c r="AGZ30" t="b">
        <v>1</v>
      </c>
      <c r="AHD30">
        <v>2</v>
      </c>
      <c r="AHE30">
        <v>3</v>
      </c>
      <c r="AHF30">
        <v>2</v>
      </c>
      <c r="AKM30">
        <v>5</v>
      </c>
      <c r="AKN30">
        <v>5</v>
      </c>
      <c r="AKO30">
        <v>10</v>
      </c>
      <c r="AKP30">
        <v>2.5</v>
      </c>
      <c r="AKQ30">
        <v>7.5</v>
      </c>
      <c r="AKR30">
        <v>20</v>
      </c>
      <c r="AKS30" t="s">
        <v>1462</v>
      </c>
      <c r="AKT30" t="s">
        <v>1463</v>
      </c>
      <c r="AKV30" t="s">
        <v>1462</v>
      </c>
      <c r="AKX30" t="s">
        <v>1462</v>
      </c>
      <c r="AKZ30" t="s">
        <v>1463</v>
      </c>
      <c r="ALB30" t="s">
        <v>1463</v>
      </c>
      <c r="ALD30" t="s">
        <v>1463</v>
      </c>
      <c r="ALF30" t="s">
        <v>1462</v>
      </c>
      <c r="ALH30" t="s">
        <v>1463</v>
      </c>
      <c r="ALJ30" t="s">
        <v>1463</v>
      </c>
      <c r="ALL30" t="s">
        <v>1463</v>
      </c>
      <c r="ALN30" t="s">
        <v>1463</v>
      </c>
      <c r="ALP30" t="s">
        <v>1463</v>
      </c>
      <c r="ALR30" t="s">
        <v>1463</v>
      </c>
      <c r="ALT30" t="s">
        <v>1463</v>
      </c>
      <c r="AMF30" t="b">
        <v>1</v>
      </c>
      <c r="AMG30" t="b">
        <v>1</v>
      </c>
      <c r="AML30" t="b">
        <v>1</v>
      </c>
      <c r="AMO30" t="b">
        <v>1</v>
      </c>
      <c r="AMW30" t="b">
        <v>1</v>
      </c>
      <c r="ANA30">
        <v>2.5</v>
      </c>
      <c r="ANB30">
        <v>7.5</v>
      </c>
      <c r="ANC30">
        <v>10</v>
      </c>
      <c r="AND30">
        <v>0</v>
      </c>
      <c r="ANE30">
        <v>7.5</v>
      </c>
      <c r="ANF30">
        <v>17.5</v>
      </c>
      <c r="ANG30" t="s">
        <v>1462</v>
      </c>
      <c r="ANH30" t="s">
        <v>2970</v>
      </c>
      <c r="ANI30" t="s">
        <v>1462</v>
      </c>
      <c r="ANJ30" t="s">
        <v>2616</v>
      </c>
      <c r="ANK30">
        <v>0</v>
      </c>
      <c r="ANL30">
        <v>7.5</v>
      </c>
      <c r="ANM30">
        <v>2</v>
      </c>
      <c r="ANN30">
        <v>0</v>
      </c>
      <c r="ANO30">
        <v>7.5</v>
      </c>
      <c r="ANP30">
        <v>9.5</v>
      </c>
      <c r="ANQ30" t="s">
        <v>2565</v>
      </c>
      <c r="ANR30" t="s">
        <v>1463</v>
      </c>
      <c r="ANT30">
        <v>0</v>
      </c>
      <c r="ANU30">
        <v>7.5</v>
      </c>
      <c r="AQR30">
        <v>2.5</v>
      </c>
      <c r="AQS30">
        <v>0</v>
      </c>
      <c r="AQT30">
        <v>8.8000000000000007</v>
      </c>
      <c r="AQU30">
        <v>11.3</v>
      </c>
      <c r="AQV30" t="s">
        <v>1463</v>
      </c>
      <c r="ARB30" t="b">
        <v>1</v>
      </c>
      <c r="ARD30" t="b">
        <v>1</v>
      </c>
      <c r="ARG30">
        <v>0</v>
      </c>
      <c r="ARH30">
        <v>10</v>
      </c>
      <c r="ARI30" t="s">
        <v>1463</v>
      </c>
      <c r="ARQ30" t="s">
        <v>1462</v>
      </c>
      <c r="ARS30" t="s">
        <v>2617</v>
      </c>
      <c r="ART30" t="s">
        <v>2616</v>
      </c>
      <c r="ARV30" t="b">
        <v>1</v>
      </c>
      <c r="ASD30">
        <v>0</v>
      </c>
      <c r="ASE30">
        <v>7.5</v>
      </c>
      <c r="ASF30">
        <v>1</v>
      </c>
      <c r="ASG30">
        <v>5</v>
      </c>
      <c r="ASH30">
        <v>7.5</v>
      </c>
      <c r="ASI30">
        <v>13.5</v>
      </c>
      <c r="ASJ30">
        <v>60</v>
      </c>
      <c r="ASL30" t="b">
        <v>1</v>
      </c>
      <c r="ASM30" t="b">
        <v>1</v>
      </c>
      <c r="ASO30" t="b">
        <v>1</v>
      </c>
      <c r="ASS30">
        <v>0</v>
      </c>
      <c r="AST30" t="s">
        <v>1463</v>
      </c>
      <c r="ATD30">
        <v>5</v>
      </c>
      <c r="ATE30">
        <v>7.5</v>
      </c>
      <c r="ATF30">
        <v>0</v>
      </c>
      <c r="ATG30">
        <v>1.3</v>
      </c>
      <c r="ATH30">
        <v>7.5</v>
      </c>
      <c r="ATI30">
        <v>8.8000000000000007</v>
      </c>
      <c r="ATJ30" t="s">
        <v>1463</v>
      </c>
      <c r="AVZ30">
        <v>0</v>
      </c>
      <c r="AWA30">
        <v>7.5</v>
      </c>
      <c r="AWB30">
        <v>2.5</v>
      </c>
      <c r="AWC30">
        <v>7.5</v>
      </c>
      <c r="AWD30">
        <v>1</v>
      </c>
      <c r="AWE30">
        <v>5</v>
      </c>
      <c r="AWF30">
        <v>0</v>
      </c>
      <c r="AWG30">
        <v>6</v>
      </c>
      <c r="AWH30" t="s">
        <v>1462</v>
      </c>
      <c r="AWI30" t="s">
        <v>1469</v>
      </c>
      <c r="AWJ30" t="s">
        <v>1463</v>
      </c>
      <c r="AWL30" t="s">
        <v>1462</v>
      </c>
      <c r="AWM30" t="s">
        <v>2619</v>
      </c>
      <c r="AWN30" t="s">
        <v>1463</v>
      </c>
      <c r="AWP30" t="s">
        <v>1463</v>
      </c>
      <c r="AWR30" t="s">
        <v>1463</v>
      </c>
      <c r="AWT30" t="s">
        <v>1463</v>
      </c>
      <c r="AWV30" t="s">
        <v>1463</v>
      </c>
      <c r="AWX30" t="s">
        <v>1463</v>
      </c>
      <c r="AWZ30" t="s">
        <v>1463</v>
      </c>
      <c r="AXB30" t="s">
        <v>1463</v>
      </c>
      <c r="AXD30" t="s">
        <v>1463</v>
      </c>
      <c r="AXF30">
        <v>0</v>
      </c>
      <c r="AXG30">
        <v>0</v>
      </c>
      <c r="AXI30">
        <v>5</v>
      </c>
      <c r="AXJ30">
        <v>0</v>
      </c>
      <c r="AXK30">
        <v>2</v>
      </c>
      <c r="AXN30">
        <v>2</v>
      </c>
      <c r="AXO30">
        <v>0</v>
      </c>
      <c r="AXP30">
        <v>1</v>
      </c>
      <c r="AXQ30">
        <v>1</v>
      </c>
      <c r="AXR30">
        <v>1</v>
      </c>
      <c r="AXS30">
        <v>1</v>
      </c>
      <c r="AXT30">
        <v>1</v>
      </c>
      <c r="AXU30">
        <v>1</v>
      </c>
      <c r="AXV30">
        <v>2</v>
      </c>
      <c r="AXW30">
        <v>1</v>
      </c>
      <c r="AXX30">
        <v>1</v>
      </c>
      <c r="AYA30">
        <v>10</v>
      </c>
      <c r="AYD30">
        <v>10</v>
      </c>
      <c r="AYE30" t="s">
        <v>1463</v>
      </c>
      <c r="AYF30" t="s">
        <v>1463</v>
      </c>
      <c r="AYG30">
        <v>10</v>
      </c>
      <c r="AYJ30">
        <v>0</v>
      </c>
      <c r="AYK30">
        <v>2.5</v>
      </c>
      <c r="AYL30">
        <v>2.5</v>
      </c>
      <c r="AYM30">
        <v>5</v>
      </c>
      <c r="AZC30">
        <v>5</v>
      </c>
      <c r="AZD30" t="s">
        <v>2971</v>
      </c>
      <c r="AZE30" t="s">
        <v>1469</v>
      </c>
      <c r="AZF30">
        <v>4</v>
      </c>
      <c r="AZG30" t="s">
        <v>2621</v>
      </c>
      <c r="AZH30" t="s">
        <v>2622</v>
      </c>
      <c r="AZM30" t="s">
        <v>1462</v>
      </c>
      <c r="AZN30" t="s">
        <v>2972</v>
      </c>
      <c r="AZO30" t="s">
        <v>1463</v>
      </c>
      <c r="AZQ30" t="s">
        <v>2624</v>
      </c>
      <c r="AZR30">
        <v>2.5</v>
      </c>
      <c r="AZS30">
        <v>2.5</v>
      </c>
      <c r="BCH30">
        <v>10</v>
      </c>
      <c r="BCI30">
        <v>2.5</v>
      </c>
      <c r="BCJ30">
        <v>2.5</v>
      </c>
      <c r="BCK30">
        <v>15</v>
      </c>
      <c r="BCL30">
        <v>3</v>
      </c>
      <c r="BCN30" t="s">
        <v>2555</v>
      </c>
      <c r="BCP30">
        <v>1</v>
      </c>
      <c r="BCR30">
        <v>4</v>
      </c>
      <c r="BCT30">
        <v>2</v>
      </c>
      <c r="BCY30">
        <v>2.5</v>
      </c>
      <c r="BCZ30">
        <v>2.5</v>
      </c>
      <c r="BEH30">
        <v>3</v>
      </c>
      <c r="BEI30">
        <v>7.5</v>
      </c>
      <c r="BEJ30">
        <v>2.5</v>
      </c>
      <c r="BEK30">
        <v>13</v>
      </c>
      <c r="BEL30" t="s">
        <v>2552</v>
      </c>
      <c r="BEN30" t="s">
        <v>2552</v>
      </c>
      <c r="BEP30" t="s">
        <v>2552</v>
      </c>
      <c r="BER30" t="s">
        <v>2552</v>
      </c>
      <c r="BET30" t="s">
        <v>2556</v>
      </c>
      <c r="BEV30" t="s">
        <v>2552</v>
      </c>
      <c r="BEX30">
        <v>7.5</v>
      </c>
      <c r="BEY30">
        <v>2.5</v>
      </c>
      <c r="BGQ30" t="s">
        <v>1467</v>
      </c>
      <c r="BGR30">
        <v>0</v>
      </c>
      <c r="BGS30">
        <v>5</v>
      </c>
      <c r="BGT30">
        <v>5</v>
      </c>
      <c r="BGU30" t="s">
        <v>1463</v>
      </c>
      <c r="BHK30">
        <v>0</v>
      </c>
      <c r="BHL30">
        <v>5</v>
      </c>
      <c r="BIT30">
        <v>10</v>
      </c>
      <c r="BIU30">
        <v>2.5</v>
      </c>
      <c r="BIV30">
        <v>0</v>
      </c>
      <c r="BIW30">
        <v>12.5</v>
      </c>
      <c r="BIX30">
        <v>3</v>
      </c>
      <c r="BIY30" t="s">
        <v>2594</v>
      </c>
      <c r="BIZ30" t="s">
        <v>2548</v>
      </c>
      <c r="BJA30" t="s">
        <v>2548</v>
      </c>
      <c r="BJB30">
        <v>2.5</v>
      </c>
      <c r="BJC30">
        <v>0</v>
      </c>
    </row>
    <row r="31" spans="1:1022 1026:1615" ht="15" x14ac:dyDescent="0.25">
      <c r="A31" t="s">
        <v>2603</v>
      </c>
      <c r="B31" t="s">
        <v>2973</v>
      </c>
      <c r="C31" t="s">
        <v>2974</v>
      </c>
      <c r="D31" t="s">
        <v>2570</v>
      </c>
      <c r="E31" t="s">
        <v>2975</v>
      </c>
      <c r="F31" t="s">
        <v>2606</v>
      </c>
      <c r="G31" t="s">
        <v>2607</v>
      </c>
      <c r="H31" t="s">
        <v>2942</v>
      </c>
      <c r="I31" t="s">
        <v>2976</v>
      </c>
      <c r="J31">
        <v>3.6523392700000001</v>
      </c>
      <c r="K31">
        <v>34.290020669999997</v>
      </c>
      <c r="L31" s="116">
        <v>42453</v>
      </c>
      <c r="M31" t="s">
        <v>1461</v>
      </c>
      <c r="N31">
        <v>20</v>
      </c>
      <c r="O31" t="s">
        <v>1472</v>
      </c>
      <c r="Q31">
        <v>6.7</v>
      </c>
      <c r="R31">
        <v>5</v>
      </c>
      <c r="S31">
        <v>2.5</v>
      </c>
      <c r="T31">
        <v>14.2</v>
      </c>
      <c r="U31">
        <v>3</v>
      </c>
      <c r="V31">
        <v>1</v>
      </c>
      <c r="W31">
        <v>1</v>
      </c>
      <c r="X31">
        <v>2</v>
      </c>
      <c r="Y31">
        <v>1</v>
      </c>
      <c r="Z31">
        <v>1</v>
      </c>
      <c r="AF31" t="b">
        <v>1</v>
      </c>
      <c r="AG31">
        <v>3</v>
      </c>
      <c r="AH31">
        <v>1</v>
      </c>
      <c r="AI31">
        <v>1</v>
      </c>
      <c r="AJ31">
        <v>1</v>
      </c>
      <c r="AK31">
        <v>1</v>
      </c>
      <c r="AL31">
        <v>1</v>
      </c>
      <c r="AS31">
        <v>1</v>
      </c>
      <c r="AX31">
        <v>1</v>
      </c>
      <c r="BS31" t="s">
        <v>1462</v>
      </c>
      <c r="BT31" t="s">
        <v>1462</v>
      </c>
      <c r="BW31">
        <v>5</v>
      </c>
      <c r="BX31">
        <v>2.5</v>
      </c>
      <c r="BY31">
        <v>10</v>
      </c>
      <c r="BZ31">
        <v>5</v>
      </c>
      <c r="CA31">
        <v>2.5</v>
      </c>
      <c r="CB31">
        <v>17.5</v>
      </c>
      <c r="CC31" t="s">
        <v>1462</v>
      </c>
      <c r="CD31" t="b">
        <v>1</v>
      </c>
      <c r="CE31" t="b">
        <v>1</v>
      </c>
      <c r="CF31">
        <v>10</v>
      </c>
      <c r="CH31" t="s">
        <v>1463</v>
      </c>
      <c r="CM31" t="s">
        <v>1462</v>
      </c>
      <c r="CP31">
        <v>10</v>
      </c>
      <c r="CR31" t="s">
        <v>1463</v>
      </c>
      <c r="CW31" t="s">
        <v>1462</v>
      </c>
      <c r="CX31" t="b">
        <v>1</v>
      </c>
      <c r="CZ31">
        <v>8</v>
      </c>
      <c r="DB31" t="s">
        <v>1463</v>
      </c>
      <c r="DG31" t="s">
        <v>1462</v>
      </c>
      <c r="DH31" t="b">
        <v>1</v>
      </c>
      <c r="DJ31">
        <v>12</v>
      </c>
      <c r="DM31" t="s">
        <v>1463</v>
      </c>
      <c r="DS31" t="b">
        <v>1</v>
      </c>
      <c r="DU31" t="b">
        <v>1</v>
      </c>
      <c r="EI31">
        <v>5</v>
      </c>
      <c r="EJ31">
        <v>2.5</v>
      </c>
      <c r="EN31">
        <v>0</v>
      </c>
      <c r="EO31" t="s">
        <v>1463</v>
      </c>
      <c r="FL31">
        <v>6.7</v>
      </c>
      <c r="FM31">
        <v>5</v>
      </c>
      <c r="FN31">
        <v>2.5</v>
      </c>
      <c r="FO31">
        <v>14.2</v>
      </c>
      <c r="FP31" t="s">
        <v>1462</v>
      </c>
      <c r="FQ31" t="b">
        <v>1</v>
      </c>
      <c r="FS31" t="s">
        <v>2558</v>
      </c>
      <c r="FT31" t="b">
        <v>1</v>
      </c>
      <c r="FV31" t="s">
        <v>1465</v>
      </c>
      <c r="GO31" t="b">
        <v>1</v>
      </c>
      <c r="GQ31" t="s">
        <v>1465</v>
      </c>
      <c r="HD31" t="b">
        <v>1</v>
      </c>
      <c r="HF31" t="s">
        <v>1464</v>
      </c>
      <c r="HJ31" t="b">
        <v>1</v>
      </c>
      <c r="HL31" t="s">
        <v>1464</v>
      </c>
      <c r="HY31" t="b">
        <v>1</v>
      </c>
      <c r="IA31" t="s">
        <v>1464</v>
      </c>
      <c r="KK31" t="s">
        <v>1463</v>
      </c>
      <c r="KM31">
        <v>5</v>
      </c>
      <c r="KN31">
        <v>2.5</v>
      </c>
      <c r="KO31">
        <v>0</v>
      </c>
      <c r="KR31">
        <v>0</v>
      </c>
      <c r="KS31" t="s">
        <v>1463</v>
      </c>
      <c r="RO31">
        <v>5</v>
      </c>
      <c r="RP31">
        <v>7.5</v>
      </c>
      <c r="RQ31">
        <v>5</v>
      </c>
      <c r="RR31">
        <v>17.5</v>
      </c>
      <c r="RS31" t="s">
        <v>1462</v>
      </c>
      <c r="RT31" t="s">
        <v>2977</v>
      </c>
      <c r="RU31">
        <v>40</v>
      </c>
      <c r="RW31" t="s">
        <v>1463</v>
      </c>
      <c r="RZ31" t="s">
        <v>1463</v>
      </c>
      <c r="SK31">
        <v>7.5</v>
      </c>
      <c r="SL31">
        <v>5</v>
      </c>
      <c r="SM31">
        <v>1.3</v>
      </c>
      <c r="SN31">
        <v>5</v>
      </c>
      <c r="SO31">
        <v>5</v>
      </c>
      <c r="SP31">
        <v>11.3</v>
      </c>
      <c r="SQ31" t="s">
        <v>1463</v>
      </c>
      <c r="SR31" t="s">
        <v>2644</v>
      </c>
      <c r="TI31">
        <v>5</v>
      </c>
      <c r="TJ31" t="s">
        <v>2978</v>
      </c>
      <c r="TL31" t="b">
        <v>1</v>
      </c>
      <c r="TX31">
        <v>5</v>
      </c>
      <c r="TY31">
        <v>5</v>
      </c>
      <c r="VI31">
        <v>0</v>
      </c>
      <c r="VJ31">
        <v>0</v>
      </c>
      <c r="VK31">
        <v>10</v>
      </c>
      <c r="VL31">
        <v>10</v>
      </c>
      <c r="VM31" t="s">
        <v>1463</v>
      </c>
      <c r="VO31" t="s">
        <v>1463</v>
      </c>
      <c r="VQ31" t="s">
        <v>1463</v>
      </c>
      <c r="VS31" t="s">
        <v>1463</v>
      </c>
      <c r="VV31" t="s">
        <v>1463</v>
      </c>
      <c r="VX31" t="s">
        <v>1463</v>
      </c>
      <c r="VZ31">
        <v>0</v>
      </c>
      <c r="WA31">
        <v>10</v>
      </c>
      <c r="XJ31">
        <v>10</v>
      </c>
      <c r="XK31">
        <v>3.8</v>
      </c>
      <c r="XL31">
        <v>6.3</v>
      </c>
      <c r="XM31">
        <v>20.100000000000001</v>
      </c>
      <c r="XN31" t="s">
        <v>1462</v>
      </c>
      <c r="XO31" t="s">
        <v>1462</v>
      </c>
      <c r="XR31" t="b">
        <v>1</v>
      </c>
      <c r="XS31" t="b">
        <v>1</v>
      </c>
      <c r="XW31" t="b">
        <v>1</v>
      </c>
      <c r="YC31" t="s">
        <v>1463</v>
      </c>
      <c r="YE31" t="s">
        <v>1462</v>
      </c>
      <c r="YF31" t="s">
        <v>2595</v>
      </c>
      <c r="YG31">
        <v>2.5</v>
      </c>
      <c r="YH31">
        <v>5</v>
      </c>
      <c r="YI31" t="s">
        <v>1462</v>
      </c>
      <c r="YK31" t="b">
        <v>1</v>
      </c>
      <c r="YN31" t="b">
        <v>1</v>
      </c>
      <c r="YO31" t="b">
        <v>1</v>
      </c>
      <c r="YU31">
        <v>5</v>
      </c>
      <c r="YV31">
        <v>7.5</v>
      </c>
      <c r="ZX31">
        <v>10</v>
      </c>
      <c r="ZY31">
        <v>2.5</v>
      </c>
      <c r="ZZ31">
        <v>2.5</v>
      </c>
      <c r="AAA31">
        <v>15</v>
      </c>
      <c r="AAB31" t="s">
        <v>1462</v>
      </c>
      <c r="AAK31" t="b">
        <v>1</v>
      </c>
      <c r="AAL31" t="b">
        <v>1</v>
      </c>
      <c r="AAM31" t="b">
        <v>1</v>
      </c>
      <c r="AAO31" t="b">
        <v>1</v>
      </c>
      <c r="AAS31" t="s">
        <v>2644</v>
      </c>
      <c r="AAT31">
        <v>2.5</v>
      </c>
      <c r="AAU31">
        <v>2.5</v>
      </c>
      <c r="ADN31">
        <v>2</v>
      </c>
      <c r="ADO31">
        <v>5</v>
      </c>
      <c r="ADP31">
        <v>5</v>
      </c>
      <c r="ADQ31">
        <v>12</v>
      </c>
      <c r="ADR31" t="s">
        <v>1759</v>
      </c>
      <c r="ADS31">
        <v>1</v>
      </c>
      <c r="ADT31">
        <v>60</v>
      </c>
      <c r="AEG31">
        <v>5</v>
      </c>
      <c r="AEH31">
        <v>5</v>
      </c>
      <c r="AEI31">
        <v>0</v>
      </c>
      <c r="AEJ31">
        <v>0</v>
      </c>
      <c r="AEK31">
        <v>7.5</v>
      </c>
      <c r="AEL31">
        <v>7.5</v>
      </c>
      <c r="AEN31" t="b">
        <v>1</v>
      </c>
      <c r="AFB31" t="s">
        <v>2613</v>
      </c>
      <c r="AFC31">
        <v>0</v>
      </c>
      <c r="AFD31">
        <v>7.5</v>
      </c>
      <c r="AFE31">
        <v>0</v>
      </c>
      <c r="AFF31">
        <v>6.4</v>
      </c>
      <c r="AFG31">
        <v>2.5</v>
      </c>
      <c r="AFH31">
        <v>8.9</v>
      </c>
      <c r="AFI31" t="s">
        <v>1463</v>
      </c>
      <c r="AFK31" t="s">
        <v>1463</v>
      </c>
      <c r="AFM31" t="s">
        <v>1463</v>
      </c>
      <c r="AFO31" t="s">
        <v>1463</v>
      </c>
      <c r="AFQ31" t="s">
        <v>1463</v>
      </c>
      <c r="AFT31" t="s">
        <v>1463</v>
      </c>
      <c r="AFV31">
        <v>2</v>
      </c>
      <c r="AFW31">
        <v>3</v>
      </c>
      <c r="AFX31">
        <v>6.3888888888888804</v>
      </c>
      <c r="AFY31">
        <v>2.5</v>
      </c>
      <c r="AFZ31">
        <v>2.5</v>
      </c>
      <c r="AGA31">
        <v>7.5</v>
      </c>
      <c r="AGB31">
        <v>5</v>
      </c>
      <c r="AGC31">
        <v>15</v>
      </c>
      <c r="AGD31">
        <v>2</v>
      </c>
      <c r="AGF31">
        <v>3000</v>
      </c>
      <c r="AGG31">
        <v>1</v>
      </c>
      <c r="AGI31">
        <v>1</v>
      </c>
      <c r="AGJ31">
        <v>2</v>
      </c>
      <c r="AGL31">
        <v>0</v>
      </c>
      <c r="AGM31" t="s">
        <v>2614</v>
      </c>
      <c r="AGO31" t="s">
        <v>2979</v>
      </c>
      <c r="AGQ31">
        <v>7.5</v>
      </c>
      <c r="AGR31">
        <v>5</v>
      </c>
      <c r="AGS31">
        <v>1.5</v>
      </c>
      <c r="AGT31">
        <v>7.5</v>
      </c>
      <c r="AGU31">
        <v>5</v>
      </c>
      <c r="AGV31">
        <v>14</v>
      </c>
      <c r="AGW31">
        <v>1</v>
      </c>
      <c r="AGZ31" t="b">
        <v>1</v>
      </c>
      <c r="AHD31">
        <v>3</v>
      </c>
      <c r="AHE31">
        <v>3</v>
      </c>
      <c r="AHF31">
        <v>3</v>
      </c>
      <c r="AKM31">
        <v>7.5</v>
      </c>
      <c r="AKN31">
        <v>5</v>
      </c>
      <c r="AKO31">
        <v>10</v>
      </c>
      <c r="AKP31">
        <v>5</v>
      </c>
      <c r="AKQ31">
        <v>5</v>
      </c>
      <c r="AKR31">
        <v>20</v>
      </c>
      <c r="AKS31" t="s">
        <v>1462</v>
      </c>
      <c r="AKT31" t="s">
        <v>1463</v>
      </c>
      <c r="AKV31" t="s">
        <v>1462</v>
      </c>
      <c r="AKX31" t="s">
        <v>1462</v>
      </c>
      <c r="AKZ31" t="s">
        <v>1463</v>
      </c>
      <c r="ALB31" t="s">
        <v>1463</v>
      </c>
      <c r="ALD31" t="s">
        <v>1463</v>
      </c>
      <c r="ALF31" t="s">
        <v>1462</v>
      </c>
      <c r="ALH31" t="s">
        <v>1463</v>
      </c>
      <c r="ALJ31" t="s">
        <v>1463</v>
      </c>
      <c r="ALL31" t="s">
        <v>1463</v>
      </c>
      <c r="ALN31" t="s">
        <v>1463</v>
      </c>
      <c r="ALP31" t="s">
        <v>1463</v>
      </c>
      <c r="ALR31" t="s">
        <v>1463</v>
      </c>
      <c r="ALT31" t="s">
        <v>1463</v>
      </c>
      <c r="AMF31" t="b">
        <v>1</v>
      </c>
      <c r="AMG31" t="b">
        <v>1</v>
      </c>
      <c r="AML31" t="b">
        <v>1</v>
      </c>
      <c r="ANA31">
        <v>5</v>
      </c>
      <c r="ANB31">
        <v>5</v>
      </c>
      <c r="ANC31">
        <v>10</v>
      </c>
      <c r="AND31">
        <v>2.5</v>
      </c>
      <c r="ANE31">
        <v>5</v>
      </c>
      <c r="ANF31">
        <v>17.5</v>
      </c>
      <c r="ANG31" t="s">
        <v>1462</v>
      </c>
      <c r="ANH31" t="s">
        <v>2980</v>
      </c>
      <c r="ANI31" t="s">
        <v>1462</v>
      </c>
      <c r="ANJ31" t="s">
        <v>2616</v>
      </c>
      <c r="ANK31">
        <v>2.5</v>
      </c>
      <c r="ANL31">
        <v>5</v>
      </c>
      <c r="ANM31">
        <v>5</v>
      </c>
      <c r="ANN31">
        <v>0</v>
      </c>
      <c r="ANO31">
        <v>7.5</v>
      </c>
      <c r="ANP31">
        <v>12.5</v>
      </c>
      <c r="ANQ31" t="s">
        <v>2565</v>
      </c>
      <c r="ANR31" t="s">
        <v>1462</v>
      </c>
      <c r="ANT31">
        <v>0</v>
      </c>
      <c r="ANU31">
        <v>7.5</v>
      </c>
      <c r="AQR31">
        <v>2.5</v>
      </c>
      <c r="AQS31">
        <v>0</v>
      </c>
      <c r="AQT31">
        <v>10</v>
      </c>
      <c r="AQU31">
        <v>12.5</v>
      </c>
      <c r="AQV31" t="s">
        <v>1463</v>
      </c>
      <c r="ARB31" t="b">
        <v>1</v>
      </c>
      <c r="ARD31" t="b">
        <v>1</v>
      </c>
      <c r="ARG31">
        <v>0</v>
      </c>
      <c r="ARH31">
        <v>10</v>
      </c>
      <c r="ARI31" t="s">
        <v>1463</v>
      </c>
      <c r="ARQ31" t="s">
        <v>1463</v>
      </c>
      <c r="ASD31">
        <v>0</v>
      </c>
      <c r="ASE31">
        <v>10</v>
      </c>
      <c r="ASF31">
        <v>2</v>
      </c>
      <c r="ASG31">
        <v>5</v>
      </c>
      <c r="ASH31">
        <v>5</v>
      </c>
      <c r="ASI31">
        <v>12</v>
      </c>
      <c r="ASJ31">
        <v>70</v>
      </c>
      <c r="ASM31" t="b">
        <v>1</v>
      </c>
      <c r="ASS31">
        <v>1</v>
      </c>
      <c r="AST31" t="s">
        <v>1462</v>
      </c>
      <c r="ASW31" t="b">
        <v>1</v>
      </c>
      <c r="ATC31" t="s">
        <v>2618</v>
      </c>
      <c r="ATD31">
        <v>5</v>
      </c>
      <c r="ATE31">
        <v>5</v>
      </c>
      <c r="ATF31">
        <v>0</v>
      </c>
      <c r="ATG31">
        <v>0</v>
      </c>
      <c r="ATH31">
        <v>8.8000000000000007</v>
      </c>
      <c r="ATI31">
        <v>8.8000000000000007</v>
      </c>
      <c r="ATJ31" t="s">
        <v>1463</v>
      </c>
      <c r="AVZ31">
        <v>0</v>
      </c>
      <c r="AWA31">
        <v>10</v>
      </c>
      <c r="AWB31">
        <v>0</v>
      </c>
      <c r="AWC31">
        <v>7.5</v>
      </c>
      <c r="AWD31">
        <v>1</v>
      </c>
      <c r="AWE31">
        <v>2.5</v>
      </c>
      <c r="AWF31">
        <v>2.5</v>
      </c>
      <c r="AWG31">
        <v>6</v>
      </c>
      <c r="AWH31" t="s">
        <v>1462</v>
      </c>
      <c r="AWI31" t="s">
        <v>1470</v>
      </c>
      <c r="AWJ31" t="s">
        <v>1463</v>
      </c>
      <c r="AWL31" t="s">
        <v>1462</v>
      </c>
      <c r="AWM31" t="s">
        <v>2619</v>
      </c>
      <c r="AWN31" t="s">
        <v>1463</v>
      </c>
      <c r="AWP31" t="s">
        <v>1463</v>
      </c>
      <c r="AWR31" t="s">
        <v>1463</v>
      </c>
      <c r="AWT31" t="s">
        <v>1463</v>
      </c>
      <c r="AWV31" t="s">
        <v>1463</v>
      </c>
      <c r="AWX31" t="s">
        <v>1463</v>
      </c>
      <c r="AWZ31" t="s">
        <v>1463</v>
      </c>
      <c r="AXB31" t="s">
        <v>1463</v>
      </c>
      <c r="AXD31" t="s">
        <v>1463</v>
      </c>
      <c r="AXF31">
        <v>100</v>
      </c>
      <c r="AXI31">
        <v>2.5</v>
      </c>
      <c r="AXJ31">
        <v>2.5</v>
      </c>
      <c r="AXK31">
        <v>8</v>
      </c>
      <c r="AXN31">
        <v>8</v>
      </c>
      <c r="AXO31">
        <v>0</v>
      </c>
      <c r="AXP31">
        <v>0</v>
      </c>
      <c r="AXQ31">
        <v>1</v>
      </c>
      <c r="AXR31">
        <v>1</v>
      </c>
      <c r="AXS31">
        <v>0</v>
      </c>
      <c r="AXT31">
        <v>0</v>
      </c>
      <c r="AXU31">
        <v>0</v>
      </c>
      <c r="AXW31">
        <v>0</v>
      </c>
      <c r="AYA31">
        <v>10</v>
      </c>
      <c r="AYD31">
        <v>10</v>
      </c>
      <c r="AYE31" t="s">
        <v>1463</v>
      </c>
      <c r="AYF31" t="s">
        <v>1463</v>
      </c>
      <c r="AYG31">
        <v>10</v>
      </c>
      <c r="AYJ31">
        <v>0</v>
      </c>
      <c r="AYK31">
        <v>2.5</v>
      </c>
      <c r="AYL31">
        <v>2.5</v>
      </c>
      <c r="AYM31">
        <v>5</v>
      </c>
      <c r="AYZ31">
        <v>6</v>
      </c>
      <c r="AZA31" t="s">
        <v>2981</v>
      </c>
      <c r="AZB31" t="s">
        <v>2982</v>
      </c>
      <c r="AZC31">
        <v>5</v>
      </c>
      <c r="AZD31" t="s">
        <v>2983</v>
      </c>
      <c r="AZE31" t="s">
        <v>2710</v>
      </c>
      <c r="AZM31" t="s">
        <v>1463</v>
      </c>
      <c r="AZO31" t="s">
        <v>1463</v>
      </c>
      <c r="AZQ31" t="s">
        <v>2645</v>
      </c>
      <c r="AZR31">
        <v>2.5</v>
      </c>
      <c r="AZS31">
        <v>2.5</v>
      </c>
      <c r="BCH31">
        <v>10</v>
      </c>
      <c r="BCI31">
        <v>5</v>
      </c>
      <c r="BCJ31">
        <v>2.5</v>
      </c>
      <c r="BCK31">
        <v>17.5</v>
      </c>
      <c r="BCL31">
        <v>2</v>
      </c>
      <c r="BCN31" t="s">
        <v>2555</v>
      </c>
      <c r="BCP31">
        <v>1</v>
      </c>
      <c r="BCR31">
        <v>4</v>
      </c>
      <c r="BCT31">
        <v>3</v>
      </c>
      <c r="BCY31">
        <v>5</v>
      </c>
      <c r="BCZ31">
        <v>2.5</v>
      </c>
      <c r="BEH31">
        <v>2</v>
      </c>
      <c r="BEI31">
        <v>5</v>
      </c>
      <c r="BEJ31">
        <v>5</v>
      </c>
      <c r="BEK31">
        <v>12</v>
      </c>
      <c r="BEL31" t="s">
        <v>2552</v>
      </c>
      <c r="BEN31" t="s">
        <v>2562</v>
      </c>
      <c r="BEP31" t="s">
        <v>2562</v>
      </c>
      <c r="BER31" t="s">
        <v>2562</v>
      </c>
      <c r="BET31" t="s">
        <v>2556</v>
      </c>
      <c r="BEV31" t="s">
        <v>2552</v>
      </c>
      <c r="BEX31">
        <v>5</v>
      </c>
      <c r="BEY31">
        <v>5</v>
      </c>
      <c r="BGQ31">
        <v>4.7</v>
      </c>
      <c r="BGR31">
        <v>5</v>
      </c>
      <c r="BGS31">
        <v>5</v>
      </c>
      <c r="BGT31">
        <v>14.7</v>
      </c>
      <c r="BGU31" t="s">
        <v>1462</v>
      </c>
      <c r="BGV31" t="s">
        <v>2984</v>
      </c>
      <c r="BGW31" t="s">
        <v>2653</v>
      </c>
      <c r="BGX31" t="s">
        <v>2667</v>
      </c>
      <c r="BGY31" t="s">
        <v>2653</v>
      </c>
      <c r="BHB31" t="s">
        <v>2985</v>
      </c>
      <c r="BHC31" t="s">
        <v>2838</v>
      </c>
      <c r="BHK31">
        <v>5</v>
      </c>
      <c r="BHL31">
        <v>5</v>
      </c>
      <c r="BIT31">
        <v>5</v>
      </c>
      <c r="BIU31">
        <v>5</v>
      </c>
      <c r="BIV31">
        <v>0</v>
      </c>
      <c r="BIW31">
        <v>10</v>
      </c>
      <c r="BIX31">
        <v>2</v>
      </c>
      <c r="BIY31" t="s">
        <v>1794</v>
      </c>
      <c r="BIZ31" t="s">
        <v>2548</v>
      </c>
      <c r="BJA31" t="s">
        <v>1468</v>
      </c>
      <c r="BJB31">
        <v>5</v>
      </c>
      <c r="BJC31">
        <v>0</v>
      </c>
    </row>
    <row r="32" spans="1:1022 1026:1615" ht="15" x14ac:dyDescent="0.25">
      <c r="A32" t="s">
        <v>2603</v>
      </c>
      <c r="B32" t="s">
        <v>2986</v>
      </c>
      <c r="C32" t="s">
        <v>2987</v>
      </c>
      <c r="D32" t="s">
        <v>1460</v>
      </c>
      <c r="F32" t="s">
        <v>2606</v>
      </c>
      <c r="G32" t="s">
        <v>2607</v>
      </c>
      <c r="H32" t="s">
        <v>2942</v>
      </c>
      <c r="I32" t="s">
        <v>2976</v>
      </c>
      <c r="J32">
        <v>3.6530842713031801</v>
      </c>
      <c r="K32">
        <v>34.292377114131199</v>
      </c>
      <c r="L32" s="116">
        <v>42453</v>
      </c>
      <c r="M32" t="s">
        <v>1461</v>
      </c>
      <c r="N32">
        <v>23</v>
      </c>
      <c r="O32" t="s">
        <v>1472</v>
      </c>
      <c r="Q32">
        <v>8.3000000000000007</v>
      </c>
      <c r="R32">
        <v>5</v>
      </c>
      <c r="S32">
        <v>2.5</v>
      </c>
      <c r="T32">
        <v>15.8</v>
      </c>
      <c r="U32">
        <v>1</v>
      </c>
      <c r="V32">
        <v>1</v>
      </c>
      <c r="W32">
        <v>2</v>
      </c>
      <c r="AA32" t="b">
        <v>1</v>
      </c>
      <c r="BE32">
        <v>1</v>
      </c>
      <c r="BK32">
        <v>1</v>
      </c>
      <c r="BS32" t="s">
        <v>1462</v>
      </c>
      <c r="BT32" t="s">
        <v>1462</v>
      </c>
      <c r="BU32" t="s">
        <v>2988</v>
      </c>
      <c r="BV32" t="s">
        <v>2988</v>
      </c>
      <c r="BW32">
        <v>5</v>
      </c>
      <c r="BX32">
        <v>2.5</v>
      </c>
      <c r="BY32">
        <v>8.5</v>
      </c>
      <c r="BZ32">
        <v>2.5</v>
      </c>
      <c r="CA32">
        <v>2.5</v>
      </c>
      <c r="CB32">
        <v>13.5</v>
      </c>
      <c r="CC32" t="s">
        <v>1462</v>
      </c>
      <c r="CD32" t="b">
        <v>1</v>
      </c>
      <c r="CE32" t="b">
        <v>1</v>
      </c>
      <c r="CF32">
        <v>8</v>
      </c>
      <c r="CH32" t="s">
        <v>1463</v>
      </c>
      <c r="CM32" t="s">
        <v>1463</v>
      </c>
      <c r="CR32" t="s">
        <v>1463</v>
      </c>
      <c r="CW32" t="s">
        <v>1462</v>
      </c>
      <c r="CX32" t="b">
        <v>1</v>
      </c>
      <c r="CZ32">
        <v>5</v>
      </c>
      <c r="DB32" t="s">
        <v>1463</v>
      </c>
      <c r="DG32" t="s">
        <v>1462</v>
      </c>
      <c r="DH32" t="b">
        <v>1</v>
      </c>
      <c r="DJ32">
        <v>3</v>
      </c>
      <c r="DS32" t="b">
        <v>1</v>
      </c>
      <c r="DU32" t="b">
        <v>1</v>
      </c>
      <c r="EI32">
        <v>2.5</v>
      </c>
      <c r="EJ32">
        <v>2.5</v>
      </c>
      <c r="EN32">
        <v>0</v>
      </c>
      <c r="EO32" t="s">
        <v>1463</v>
      </c>
      <c r="FL32">
        <v>6.7</v>
      </c>
      <c r="FM32">
        <v>2.5</v>
      </c>
      <c r="FN32">
        <v>5</v>
      </c>
      <c r="FO32">
        <v>14.2</v>
      </c>
      <c r="FP32" t="s">
        <v>1462</v>
      </c>
      <c r="FT32" t="b">
        <v>1</v>
      </c>
      <c r="FV32" t="s">
        <v>1465</v>
      </c>
      <c r="GC32" t="b">
        <v>1</v>
      </c>
      <c r="GE32" t="s">
        <v>2564</v>
      </c>
      <c r="HD32" t="b">
        <v>1</v>
      </c>
      <c r="HF32" t="s">
        <v>1465</v>
      </c>
      <c r="HJ32" t="b">
        <v>1</v>
      </c>
      <c r="HL32" t="s">
        <v>1465</v>
      </c>
      <c r="JC32" t="b">
        <v>1</v>
      </c>
      <c r="JE32" t="s">
        <v>1465</v>
      </c>
      <c r="KK32" t="s">
        <v>1463</v>
      </c>
      <c r="KM32">
        <v>2.5</v>
      </c>
      <c r="KN32">
        <v>5</v>
      </c>
      <c r="KO32">
        <v>0</v>
      </c>
      <c r="KP32">
        <v>0</v>
      </c>
      <c r="KQ32">
        <v>2.5</v>
      </c>
      <c r="KR32">
        <v>2.5</v>
      </c>
      <c r="KS32" t="s">
        <v>1462</v>
      </c>
      <c r="LA32">
        <v>10</v>
      </c>
      <c r="LK32">
        <v>1</v>
      </c>
      <c r="MO32" t="b">
        <v>1</v>
      </c>
      <c r="MT32" t="s">
        <v>1463</v>
      </c>
      <c r="MV32">
        <v>0</v>
      </c>
      <c r="MW32">
        <v>2.5</v>
      </c>
      <c r="MX32">
        <v>10</v>
      </c>
      <c r="MY32">
        <v>2.5</v>
      </c>
      <c r="MZ32">
        <v>2.5</v>
      </c>
      <c r="NA32">
        <v>15</v>
      </c>
      <c r="NI32" t="b">
        <v>1</v>
      </c>
      <c r="NS32" t="s">
        <v>2549</v>
      </c>
      <c r="OG32">
        <v>2.5</v>
      </c>
      <c r="OH32">
        <v>2.5</v>
      </c>
      <c r="OJ32">
        <v>0</v>
      </c>
      <c r="OK32">
        <v>7.5</v>
      </c>
      <c r="OL32">
        <v>7.5</v>
      </c>
      <c r="OT32" t="b">
        <v>1</v>
      </c>
      <c r="PD32" t="s">
        <v>2737</v>
      </c>
      <c r="PN32" t="s">
        <v>2642</v>
      </c>
      <c r="QL32">
        <v>0</v>
      </c>
      <c r="QM32">
        <v>7.5</v>
      </c>
      <c r="RO32">
        <v>2.5</v>
      </c>
      <c r="RP32">
        <v>5</v>
      </c>
      <c r="RQ32">
        <v>5</v>
      </c>
      <c r="RR32">
        <v>12.5</v>
      </c>
      <c r="RS32" t="s">
        <v>1462</v>
      </c>
      <c r="RT32" t="s">
        <v>2989</v>
      </c>
      <c r="RU32">
        <v>70</v>
      </c>
      <c r="RV32" t="s">
        <v>2990</v>
      </c>
      <c r="RW32" t="s">
        <v>1462</v>
      </c>
      <c r="RZ32" t="s">
        <v>1463</v>
      </c>
      <c r="SB32" t="s">
        <v>1462</v>
      </c>
      <c r="SC32" t="s">
        <v>2991</v>
      </c>
      <c r="SD32">
        <v>2</v>
      </c>
      <c r="SE32" t="s">
        <v>2992</v>
      </c>
      <c r="SF32" t="s">
        <v>1462</v>
      </c>
      <c r="SG32" t="s">
        <v>2993</v>
      </c>
      <c r="SH32" t="s">
        <v>1463</v>
      </c>
      <c r="SK32">
        <v>5</v>
      </c>
      <c r="SL32">
        <v>5</v>
      </c>
      <c r="SM32">
        <v>4.3</v>
      </c>
      <c r="SN32">
        <v>7.5</v>
      </c>
      <c r="SO32">
        <v>2.5</v>
      </c>
      <c r="SP32">
        <v>14.3</v>
      </c>
      <c r="SQ32" t="s">
        <v>1463</v>
      </c>
      <c r="SR32" t="s">
        <v>2994</v>
      </c>
      <c r="TI32">
        <v>15</v>
      </c>
      <c r="TJ32" t="s">
        <v>2995</v>
      </c>
      <c r="TM32" t="b">
        <v>1</v>
      </c>
      <c r="TO32" t="b">
        <v>1</v>
      </c>
      <c r="TV32" t="b">
        <v>1</v>
      </c>
      <c r="TW32" t="s">
        <v>2996</v>
      </c>
      <c r="TX32">
        <v>7.5</v>
      </c>
      <c r="TY32">
        <v>2.5</v>
      </c>
      <c r="VI32">
        <v>5</v>
      </c>
      <c r="VJ32">
        <v>0</v>
      </c>
      <c r="VK32">
        <v>7.5</v>
      </c>
      <c r="VL32">
        <v>12.5</v>
      </c>
      <c r="VM32" t="s">
        <v>1463</v>
      </c>
      <c r="VO32" t="s">
        <v>1463</v>
      </c>
      <c r="VQ32" t="s">
        <v>1463</v>
      </c>
      <c r="VS32" t="s">
        <v>1463</v>
      </c>
      <c r="VV32" t="s">
        <v>1463</v>
      </c>
      <c r="VX32" t="s">
        <v>1462</v>
      </c>
      <c r="VY32" t="s">
        <v>2997</v>
      </c>
      <c r="VZ32">
        <v>0</v>
      </c>
      <c r="WA32">
        <v>7.5</v>
      </c>
      <c r="XJ32">
        <v>2.5</v>
      </c>
      <c r="XK32">
        <v>0</v>
      </c>
      <c r="XL32">
        <v>10</v>
      </c>
      <c r="XM32">
        <v>12.5</v>
      </c>
      <c r="XN32" t="s">
        <v>1462</v>
      </c>
      <c r="XO32" t="s">
        <v>1462</v>
      </c>
      <c r="XS32" t="b">
        <v>1</v>
      </c>
      <c r="XW32" t="b">
        <v>1</v>
      </c>
      <c r="XY32" t="b">
        <v>1</v>
      </c>
      <c r="YC32" t="s">
        <v>1463</v>
      </c>
      <c r="YE32" t="s">
        <v>1463</v>
      </c>
      <c r="YF32" t="s">
        <v>2998</v>
      </c>
      <c r="YG32">
        <v>0</v>
      </c>
      <c r="YH32">
        <v>10</v>
      </c>
      <c r="YI32" t="s">
        <v>1463</v>
      </c>
      <c r="YU32">
        <v>0</v>
      </c>
      <c r="YV32">
        <v>10</v>
      </c>
      <c r="ZX32">
        <v>10</v>
      </c>
      <c r="ZY32">
        <v>2.5</v>
      </c>
      <c r="ZZ32">
        <v>5</v>
      </c>
      <c r="AAA32">
        <v>17.5</v>
      </c>
      <c r="AAB32" t="s">
        <v>1462</v>
      </c>
      <c r="AAD32" t="b">
        <v>1</v>
      </c>
      <c r="AAE32" t="s">
        <v>2999</v>
      </c>
      <c r="AAL32" t="b">
        <v>1</v>
      </c>
      <c r="AAO32" t="b">
        <v>1</v>
      </c>
      <c r="AAS32" t="s">
        <v>3000</v>
      </c>
      <c r="AAT32">
        <v>2.5</v>
      </c>
      <c r="AAU32">
        <v>5</v>
      </c>
      <c r="ADN32">
        <v>2</v>
      </c>
      <c r="ADO32">
        <v>2.5</v>
      </c>
      <c r="ADP32">
        <v>5</v>
      </c>
      <c r="ADQ32">
        <v>9.5</v>
      </c>
      <c r="ADR32" t="s">
        <v>1759</v>
      </c>
      <c r="ADS32">
        <v>1</v>
      </c>
      <c r="ADT32">
        <v>60</v>
      </c>
      <c r="AEG32">
        <v>2.5</v>
      </c>
      <c r="AEH32">
        <v>5</v>
      </c>
      <c r="AEI32">
        <v>0</v>
      </c>
      <c r="AEJ32">
        <v>0</v>
      </c>
      <c r="AEK32">
        <v>7.5</v>
      </c>
      <c r="AEL32">
        <v>7.5</v>
      </c>
      <c r="AEN32" t="b">
        <v>1</v>
      </c>
      <c r="AFB32" t="s">
        <v>2661</v>
      </c>
      <c r="AFC32">
        <v>0</v>
      </c>
      <c r="AFD32">
        <v>7.5</v>
      </c>
      <c r="AFE32">
        <v>0</v>
      </c>
      <c r="AFF32">
        <v>5.6</v>
      </c>
      <c r="AFG32">
        <v>5</v>
      </c>
      <c r="AFH32">
        <v>10.6</v>
      </c>
      <c r="AFI32" t="s">
        <v>1463</v>
      </c>
      <c r="AFK32" t="s">
        <v>1463</v>
      </c>
      <c r="AFM32" t="s">
        <v>1463</v>
      </c>
      <c r="AFO32" t="s">
        <v>1463</v>
      </c>
      <c r="AFQ32" t="s">
        <v>1463</v>
      </c>
      <c r="AFT32" t="s">
        <v>1463</v>
      </c>
      <c r="AFV32">
        <v>1</v>
      </c>
      <c r="AFW32">
        <v>3</v>
      </c>
      <c r="AFX32">
        <v>5.55555555555555</v>
      </c>
      <c r="AFY32">
        <v>5</v>
      </c>
      <c r="AFZ32">
        <v>6.7</v>
      </c>
      <c r="AGA32">
        <v>7.5</v>
      </c>
      <c r="AGB32">
        <v>2.5</v>
      </c>
      <c r="AGC32">
        <v>16.7</v>
      </c>
      <c r="AGD32">
        <v>7</v>
      </c>
      <c r="AGE32">
        <v>1000</v>
      </c>
      <c r="AGG32">
        <v>1</v>
      </c>
      <c r="AGH32">
        <v>1</v>
      </c>
      <c r="AGJ32">
        <v>7</v>
      </c>
      <c r="AGK32">
        <v>0</v>
      </c>
      <c r="AGM32" t="s">
        <v>2724</v>
      </c>
      <c r="AGN32" t="s">
        <v>3001</v>
      </c>
      <c r="AGQ32">
        <v>7.5</v>
      </c>
      <c r="AGR32">
        <v>2.5</v>
      </c>
      <c r="AGS32">
        <v>4.5</v>
      </c>
      <c r="AGT32">
        <v>7.5</v>
      </c>
      <c r="AGU32">
        <v>5</v>
      </c>
      <c r="AGV32">
        <v>17</v>
      </c>
      <c r="AGW32">
        <v>1</v>
      </c>
      <c r="AGZ32" t="b">
        <v>1</v>
      </c>
      <c r="AHD32">
        <v>4</v>
      </c>
      <c r="AHE32">
        <v>3</v>
      </c>
      <c r="AHF32">
        <v>3</v>
      </c>
      <c r="AKM32">
        <v>7.5</v>
      </c>
      <c r="AKN32">
        <v>5</v>
      </c>
      <c r="AKO32">
        <v>10</v>
      </c>
      <c r="AKP32">
        <v>5</v>
      </c>
      <c r="AKQ32">
        <v>5</v>
      </c>
      <c r="AKR32">
        <v>20</v>
      </c>
      <c r="AKS32" t="s">
        <v>1462</v>
      </c>
      <c r="AKT32" t="s">
        <v>1463</v>
      </c>
      <c r="AKV32" t="s">
        <v>1462</v>
      </c>
      <c r="AKX32" t="s">
        <v>1462</v>
      </c>
      <c r="AKZ32" t="s">
        <v>1463</v>
      </c>
      <c r="ALB32" t="s">
        <v>1463</v>
      </c>
      <c r="ALD32" t="s">
        <v>1463</v>
      </c>
      <c r="ALF32" t="s">
        <v>1462</v>
      </c>
      <c r="ALH32" t="s">
        <v>1463</v>
      </c>
      <c r="ALJ32" t="s">
        <v>1463</v>
      </c>
      <c r="ALL32" t="s">
        <v>1463</v>
      </c>
      <c r="ALN32" t="s">
        <v>1463</v>
      </c>
      <c r="ALP32" t="s">
        <v>1463</v>
      </c>
      <c r="ALR32" t="s">
        <v>1463</v>
      </c>
      <c r="ALT32" t="s">
        <v>1463</v>
      </c>
      <c r="AMO32" t="b">
        <v>1</v>
      </c>
      <c r="ANA32">
        <v>5</v>
      </c>
      <c r="ANB32">
        <v>5</v>
      </c>
      <c r="ANC32">
        <v>10</v>
      </c>
      <c r="AND32">
        <v>2.5</v>
      </c>
      <c r="ANE32">
        <v>5</v>
      </c>
      <c r="ANF32">
        <v>17.5</v>
      </c>
      <c r="ANG32" t="s">
        <v>1462</v>
      </c>
      <c r="ANH32" t="s">
        <v>1541</v>
      </c>
      <c r="ANI32" t="s">
        <v>1462</v>
      </c>
      <c r="ANJ32" t="s">
        <v>2855</v>
      </c>
      <c r="ANK32">
        <v>2.5</v>
      </c>
      <c r="ANL32">
        <v>5</v>
      </c>
      <c r="ANM32">
        <v>6</v>
      </c>
      <c r="ANN32">
        <v>0</v>
      </c>
      <c r="ANO32">
        <v>7.5</v>
      </c>
      <c r="ANP32">
        <v>13.5</v>
      </c>
      <c r="ANQ32" t="s">
        <v>2599</v>
      </c>
      <c r="ANR32" t="s">
        <v>1462</v>
      </c>
      <c r="ANT32">
        <v>0</v>
      </c>
      <c r="ANU32">
        <v>7.5</v>
      </c>
      <c r="AQR32">
        <v>2.5</v>
      </c>
      <c r="AQS32">
        <v>0</v>
      </c>
      <c r="AQT32">
        <v>8.8000000000000007</v>
      </c>
      <c r="AQU32">
        <v>11.3</v>
      </c>
      <c r="AQV32" t="s">
        <v>1463</v>
      </c>
      <c r="ARD32" t="b">
        <v>1</v>
      </c>
      <c r="ARG32">
        <v>0</v>
      </c>
      <c r="ARH32">
        <v>10</v>
      </c>
      <c r="ARI32" t="s">
        <v>1463</v>
      </c>
      <c r="ARQ32" t="s">
        <v>1463</v>
      </c>
      <c r="ARR32" t="s">
        <v>2865</v>
      </c>
      <c r="ASD32">
        <v>0</v>
      </c>
      <c r="ASE32">
        <v>7.5</v>
      </c>
      <c r="ASF32">
        <v>2</v>
      </c>
      <c r="ASG32">
        <v>2.5</v>
      </c>
      <c r="ASH32">
        <v>2.5</v>
      </c>
      <c r="ASI32">
        <v>7</v>
      </c>
      <c r="ASJ32">
        <v>70</v>
      </c>
      <c r="ASM32" t="b">
        <v>1</v>
      </c>
      <c r="ASS32">
        <v>1</v>
      </c>
      <c r="AST32" t="s">
        <v>1462</v>
      </c>
      <c r="ASW32" t="b">
        <v>1</v>
      </c>
      <c r="ATC32" t="s">
        <v>3002</v>
      </c>
      <c r="ATD32">
        <v>2.5</v>
      </c>
      <c r="ATE32">
        <v>2.5</v>
      </c>
      <c r="ATF32">
        <v>5.7</v>
      </c>
      <c r="ATG32">
        <v>2.5</v>
      </c>
      <c r="ATH32">
        <v>5</v>
      </c>
      <c r="ATI32">
        <v>13.2</v>
      </c>
      <c r="ATJ32" t="s">
        <v>1462</v>
      </c>
      <c r="AVG32" t="b">
        <v>1</v>
      </c>
      <c r="AVH32" t="s">
        <v>3003</v>
      </c>
      <c r="AVI32" t="s">
        <v>2568</v>
      </c>
      <c r="AVW32" t="s">
        <v>1462</v>
      </c>
      <c r="AVX32" t="s">
        <v>1463</v>
      </c>
      <c r="AVZ32">
        <v>5</v>
      </c>
      <c r="AWA32">
        <v>5</v>
      </c>
      <c r="AWB32">
        <v>0</v>
      </c>
      <c r="AWC32">
        <v>5</v>
      </c>
      <c r="AWD32">
        <v>3</v>
      </c>
      <c r="AWE32">
        <v>5</v>
      </c>
      <c r="AWF32">
        <v>2.5</v>
      </c>
      <c r="AWG32">
        <v>10.5</v>
      </c>
      <c r="AWH32" t="s">
        <v>1462</v>
      </c>
      <c r="AWI32" t="s">
        <v>1470</v>
      </c>
      <c r="AWJ32" t="s">
        <v>1463</v>
      </c>
      <c r="AWL32" t="s">
        <v>1462</v>
      </c>
      <c r="AWM32" t="s">
        <v>2619</v>
      </c>
      <c r="AWN32" t="s">
        <v>1462</v>
      </c>
      <c r="AWO32" t="s">
        <v>2619</v>
      </c>
      <c r="AWP32" t="s">
        <v>1463</v>
      </c>
      <c r="AWR32" t="s">
        <v>1463</v>
      </c>
      <c r="AWT32" t="s">
        <v>1463</v>
      </c>
      <c r="AWV32" t="s">
        <v>1463</v>
      </c>
      <c r="AWX32" t="s">
        <v>1463</v>
      </c>
      <c r="AWZ32" t="s">
        <v>1463</v>
      </c>
      <c r="AXB32" t="s">
        <v>1462</v>
      </c>
      <c r="AXC32" t="s">
        <v>1469</v>
      </c>
      <c r="AXD32" t="s">
        <v>1463</v>
      </c>
      <c r="AXF32">
        <v>100</v>
      </c>
      <c r="AXG32">
        <v>0</v>
      </c>
      <c r="AXI32">
        <v>5</v>
      </c>
      <c r="AXJ32">
        <v>2.5</v>
      </c>
      <c r="AXK32">
        <v>7</v>
      </c>
      <c r="AXN32">
        <v>7</v>
      </c>
      <c r="AXO32">
        <v>1</v>
      </c>
      <c r="AXP32">
        <v>1</v>
      </c>
      <c r="AXQ32">
        <v>1</v>
      </c>
      <c r="AXR32">
        <v>1</v>
      </c>
      <c r="AXS32">
        <v>0</v>
      </c>
      <c r="AXT32">
        <v>0</v>
      </c>
      <c r="AXU32">
        <v>0</v>
      </c>
      <c r="AXW32">
        <v>0</v>
      </c>
      <c r="AYA32">
        <v>9.3000000000000007</v>
      </c>
      <c r="AYD32">
        <v>9.3000000000000007</v>
      </c>
      <c r="AYE32" t="s">
        <v>1463</v>
      </c>
      <c r="AYF32" t="s">
        <v>1463</v>
      </c>
      <c r="AYG32">
        <v>8</v>
      </c>
      <c r="AYJ32">
        <v>10</v>
      </c>
      <c r="AYK32">
        <v>2.5</v>
      </c>
      <c r="AYL32">
        <v>2.5</v>
      </c>
      <c r="AYM32">
        <v>15</v>
      </c>
      <c r="AYN32">
        <v>3</v>
      </c>
      <c r="AYO32" t="s">
        <v>3004</v>
      </c>
      <c r="AYP32" t="s">
        <v>3005</v>
      </c>
      <c r="AYZ32">
        <v>10</v>
      </c>
      <c r="AZA32" t="s">
        <v>3006</v>
      </c>
      <c r="AZB32" t="s">
        <v>3007</v>
      </c>
      <c r="AZC32">
        <v>5</v>
      </c>
      <c r="AZD32" t="s">
        <v>3008</v>
      </c>
      <c r="AZE32" t="s">
        <v>3009</v>
      </c>
      <c r="AZM32" t="s">
        <v>1462</v>
      </c>
      <c r="AZN32" t="s">
        <v>3010</v>
      </c>
      <c r="AZO32" t="s">
        <v>1462</v>
      </c>
      <c r="AZP32" t="s">
        <v>3011</v>
      </c>
      <c r="AZR32">
        <v>2.5</v>
      </c>
      <c r="AZS32">
        <v>2.5</v>
      </c>
      <c r="BCH32">
        <v>10</v>
      </c>
      <c r="BCI32">
        <v>7.5</v>
      </c>
      <c r="BCJ32">
        <v>2.5</v>
      </c>
      <c r="BCK32">
        <v>20</v>
      </c>
      <c r="BCL32">
        <v>4</v>
      </c>
      <c r="BCN32" t="s">
        <v>2555</v>
      </c>
      <c r="BCP32">
        <v>1</v>
      </c>
      <c r="BCR32">
        <v>3</v>
      </c>
      <c r="BCT32">
        <v>2</v>
      </c>
      <c r="BCY32">
        <v>7.5</v>
      </c>
      <c r="BCZ32">
        <v>2.5</v>
      </c>
      <c r="BEH32">
        <v>5.8</v>
      </c>
      <c r="BEI32">
        <v>7.5</v>
      </c>
      <c r="BEJ32">
        <v>2.5</v>
      </c>
      <c r="BEK32">
        <v>15.8</v>
      </c>
      <c r="BEL32" t="s">
        <v>2552</v>
      </c>
      <c r="BEN32" t="s">
        <v>2552</v>
      </c>
      <c r="BEP32" t="s">
        <v>2557</v>
      </c>
      <c r="BER32" t="s">
        <v>2552</v>
      </c>
      <c r="BET32" t="s">
        <v>2567</v>
      </c>
      <c r="BEV32" t="s">
        <v>2567</v>
      </c>
      <c r="BEX32">
        <v>7.5</v>
      </c>
      <c r="BEY32">
        <v>2.5</v>
      </c>
      <c r="BGQ32">
        <v>4.7</v>
      </c>
      <c r="BGR32">
        <v>2.5</v>
      </c>
      <c r="BGS32">
        <v>2.5</v>
      </c>
      <c r="BGT32">
        <v>9.6999999999999993</v>
      </c>
      <c r="BGU32" t="s">
        <v>1462</v>
      </c>
      <c r="BGV32" t="s">
        <v>2765</v>
      </c>
      <c r="BGW32" t="s">
        <v>2653</v>
      </c>
      <c r="BGX32" t="s">
        <v>1541</v>
      </c>
      <c r="BGY32" t="s">
        <v>2653</v>
      </c>
      <c r="BHB32" t="s">
        <v>3012</v>
      </c>
      <c r="BHC32" t="s">
        <v>2838</v>
      </c>
      <c r="BHK32">
        <v>2.5</v>
      </c>
      <c r="BHL32">
        <v>2.5</v>
      </c>
      <c r="BIT32">
        <v>5</v>
      </c>
      <c r="BIU32">
        <v>5</v>
      </c>
      <c r="BIV32">
        <v>2.5</v>
      </c>
      <c r="BIW32">
        <v>12.5</v>
      </c>
      <c r="BIX32">
        <v>2</v>
      </c>
      <c r="BIY32" t="s">
        <v>1794</v>
      </c>
      <c r="BIZ32" t="s">
        <v>2548</v>
      </c>
      <c r="BJA32" t="s">
        <v>1468</v>
      </c>
      <c r="BJB32">
        <v>5</v>
      </c>
      <c r="BJC32">
        <v>2.5</v>
      </c>
    </row>
    <row r="33" spans="1:1021 1026:1615" ht="15" x14ac:dyDescent="0.25">
      <c r="A33" t="s">
        <v>2603</v>
      </c>
      <c r="B33" t="s">
        <v>3013</v>
      </c>
      <c r="C33" t="s">
        <v>3014</v>
      </c>
      <c r="D33" t="s">
        <v>1460</v>
      </c>
      <c r="F33" t="s">
        <v>2606</v>
      </c>
      <c r="G33" t="s">
        <v>2607</v>
      </c>
      <c r="H33" t="s">
        <v>2942</v>
      </c>
      <c r="I33" t="s">
        <v>3015</v>
      </c>
      <c r="J33">
        <v>3.6530840200000001</v>
      </c>
      <c r="K33">
        <v>34.292378100000001</v>
      </c>
      <c r="L33" s="116">
        <v>42453</v>
      </c>
      <c r="M33" t="s">
        <v>1471</v>
      </c>
      <c r="N33">
        <v>60</v>
      </c>
      <c r="O33" t="s">
        <v>1472</v>
      </c>
      <c r="Q33">
        <v>6.7</v>
      </c>
      <c r="R33">
        <v>5</v>
      </c>
      <c r="S33">
        <v>5</v>
      </c>
      <c r="T33">
        <v>16.7</v>
      </c>
      <c r="W33">
        <v>2</v>
      </c>
      <c r="X33">
        <v>3</v>
      </c>
      <c r="Y33">
        <v>1</v>
      </c>
      <c r="AE33" t="b">
        <v>1</v>
      </c>
      <c r="AI33">
        <v>1</v>
      </c>
      <c r="AJ33">
        <v>3</v>
      </c>
      <c r="AO33">
        <v>1</v>
      </c>
      <c r="AP33">
        <v>3</v>
      </c>
      <c r="BS33" t="s">
        <v>1462</v>
      </c>
      <c r="BT33" t="s">
        <v>1462</v>
      </c>
      <c r="BU33" t="s">
        <v>3016</v>
      </c>
      <c r="BV33" t="s">
        <v>3017</v>
      </c>
      <c r="BW33">
        <v>5</v>
      </c>
      <c r="BX33">
        <v>5</v>
      </c>
      <c r="BY33">
        <v>7.5</v>
      </c>
      <c r="BZ33">
        <v>2.5</v>
      </c>
      <c r="CA33">
        <v>0</v>
      </c>
      <c r="CB33">
        <v>10</v>
      </c>
      <c r="CC33" t="s">
        <v>1462</v>
      </c>
      <c r="CD33" t="b">
        <v>1</v>
      </c>
      <c r="CE33" t="b">
        <v>1</v>
      </c>
      <c r="CF33">
        <v>40</v>
      </c>
      <c r="CH33" t="s">
        <v>1463</v>
      </c>
      <c r="CM33" t="s">
        <v>1463</v>
      </c>
      <c r="CR33" t="s">
        <v>1463</v>
      </c>
      <c r="CW33" t="s">
        <v>1463</v>
      </c>
      <c r="DB33" t="s">
        <v>1463</v>
      </c>
      <c r="DG33" t="s">
        <v>1462</v>
      </c>
      <c r="DH33" t="b">
        <v>1</v>
      </c>
      <c r="DJ33">
        <v>30</v>
      </c>
      <c r="DS33" t="b">
        <v>1</v>
      </c>
      <c r="DU33" t="b">
        <v>1</v>
      </c>
      <c r="EI33">
        <v>2.5</v>
      </c>
      <c r="EJ33">
        <v>0</v>
      </c>
      <c r="EN33">
        <v>0</v>
      </c>
      <c r="EO33" t="s">
        <v>1463</v>
      </c>
      <c r="FL33">
        <v>6.7</v>
      </c>
      <c r="FM33">
        <v>5</v>
      </c>
      <c r="FN33">
        <v>0</v>
      </c>
      <c r="FO33">
        <v>11.7</v>
      </c>
      <c r="FP33" t="s">
        <v>1462</v>
      </c>
      <c r="FS33" t="s">
        <v>1464</v>
      </c>
      <c r="FT33" t="b">
        <v>1</v>
      </c>
      <c r="FV33" t="s">
        <v>1464</v>
      </c>
      <c r="FY33" t="s">
        <v>1464</v>
      </c>
      <c r="GB33" t="s">
        <v>1464</v>
      </c>
      <c r="GE33" t="s">
        <v>1464</v>
      </c>
      <c r="GH33" t="s">
        <v>1464</v>
      </c>
      <c r="GK33" t="s">
        <v>1464</v>
      </c>
      <c r="GN33" t="s">
        <v>1464</v>
      </c>
      <c r="GO33" t="b">
        <v>1</v>
      </c>
      <c r="GQ33" t="s">
        <v>1464</v>
      </c>
      <c r="GT33" t="s">
        <v>1464</v>
      </c>
      <c r="GW33" t="s">
        <v>1464</v>
      </c>
      <c r="GZ33" t="s">
        <v>1464</v>
      </c>
      <c r="HC33" t="s">
        <v>1464</v>
      </c>
      <c r="HD33" t="b">
        <v>1</v>
      </c>
      <c r="HF33" t="s">
        <v>1464</v>
      </c>
      <c r="HI33" t="s">
        <v>1464</v>
      </c>
      <c r="HJ33" t="b">
        <v>1</v>
      </c>
      <c r="HL33" t="s">
        <v>1464</v>
      </c>
      <c r="HO33" t="s">
        <v>1464</v>
      </c>
      <c r="HR33" t="s">
        <v>1464</v>
      </c>
      <c r="HU33" t="s">
        <v>1464</v>
      </c>
      <c r="HX33" t="s">
        <v>1464</v>
      </c>
      <c r="IA33" t="s">
        <v>1464</v>
      </c>
      <c r="ID33" t="s">
        <v>1464</v>
      </c>
      <c r="IG33" t="s">
        <v>1464</v>
      </c>
      <c r="IJ33" t="s">
        <v>1464</v>
      </c>
      <c r="IM33" t="s">
        <v>1464</v>
      </c>
      <c r="IN33" t="b">
        <v>1</v>
      </c>
      <c r="IP33" t="s">
        <v>1464</v>
      </c>
      <c r="IS33" t="s">
        <v>1464</v>
      </c>
      <c r="IV33" t="s">
        <v>1464</v>
      </c>
      <c r="IY33" t="s">
        <v>1464</v>
      </c>
      <c r="JB33" t="s">
        <v>1464</v>
      </c>
      <c r="JC33" t="b">
        <v>1</v>
      </c>
      <c r="JE33" t="s">
        <v>1464</v>
      </c>
      <c r="JH33" t="s">
        <v>1464</v>
      </c>
      <c r="JK33" t="s">
        <v>1464</v>
      </c>
      <c r="JN33" t="s">
        <v>1464</v>
      </c>
      <c r="JQ33" t="s">
        <v>1464</v>
      </c>
      <c r="JT33" t="s">
        <v>1464</v>
      </c>
      <c r="JW33" t="s">
        <v>1464</v>
      </c>
      <c r="JZ33" t="s">
        <v>1464</v>
      </c>
      <c r="KC33" t="s">
        <v>1464</v>
      </c>
      <c r="KF33" t="s">
        <v>1464</v>
      </c>
      <c r="KJ33" t="s">
        <v>1464</v>
      </c>
      <c r="KK33" t="s">
        <v>1463</v>
      </c>
      <c r="KM33">
        <v>5</v>
      </c>
      <c r="KN33">
        <v>0</v>
      </c>
      <c r="KO33">
        <v>0</v>
      </c>
      <c r="KR33">
        <v>0</v>
      </c>
      <c r="KS33" t="s">
        <v>1463</v>
      </c>
      <c r="RO33">
        <v>5</v>
      </c>
      <c r="RP33">
        <v>5</v>
      </c>
      <c r="RQ33">
        <v>5</v>
      </c>
      <c r="RR33">
        <v>15</v>
      </c>
      <c r="RS33" t="s">
        <v>1462</v>
      </c>
      <c r="RT33" t="s">
        <v>1541</v>
      </c>
      <c r="RU33">
        <v>20</v>
      </c>
      <c r="RW33" t="s">
        <v>1462</v>
      </c>
      <c r="RZ33" t="s">
        <v>1463</v>
      </c>
      <c r="SK33">
        <v>5</v>
      </c>
      <c r="SL33">
        <v>5</v>
      </c>
      <c r="SM33">
        <v>1.3</v>
      </c>
      <c r="SN33">
        <v>7.5</v>
      </c>
      <c r="SO33">
        <v>5</v>
      </c>
      <c r="SP33">
        <v>13.8</v>
      </c>
      <c r="SQ33" t="s">
        <v>1463</v>
      </c>
      <c r="SR33" t="s">
        <v>3018</v>
      </c>
      <c r="TI33">
        <v>5</v>
      </c>
      <c r="TJ33" t="s">
        <v>2995</v>
      </c>
      <c r="TM33" t="b">
        <v>1</v>
      </c>
      <c r="TO33" t="b">
        <v>1</v>
      </c>
      <c r="TX33">
        <v>7.5</v>
      </c>
      <c r="TY33">
        <v>5</v>
      </c>
      <c r="VI33">
        <v>5</v>
      </c>
      <c r="VJ33">
        <v>0</v>
      </c>
      <c r="VK33">
        <v>7.5</v>
      </c>
      <c r="VL33">
        <v>12.5</v>
      </c>
      <c r="VM33" t="s">
        <v>1463</v>
      </c>
      <c r="VO33" t="s">
        <v>1463</v>
      </c>
      <c r="VQ33" t="s">
        <v>1463</v>
      </c>
      <c r="VS33" t="s">
        <v>1463</v>
      </c>
      <c r="VX33" t="s">
        <v>1462</v>
      </c>
      <c r="VY33" t="s">
        <v>3019</v>
      </c>
      <c r="VZ33">
        <v>0</v>
      </c>
      <c r="WA33">
        <v>7.5</v>
      </c>
      <c r="XJ33">
        <v>2.5</v>
      </c>
      <c r="XK33">
        <v>0</v>
      </c>
      <c r="XL33">
        <v>8.8000000000000007</v>
      </c>
      <c r="XM33">
        <v>11.3</v>
      </c>
      <c r="XN33" t="s">
        <v>1462</v>
      </c>
      <c r="XO33" t="s">
        <v>1462</v>
      </c>
      <c r="XR33" t="b">
        <v>1</v>
      </c>
      <c r="XS33" t="b">
        <v>1</v>
      </c>
      <c r="YC33" t="s">
        <v>1463</v>
      </c>
      <c r="YD33" t="s">
        <v>3020</v>
      </c>
      <c r="YE33" t="s">
        <v>1463</v>
      </c>
      <c r="YF33" t="s">
        <v>3021</v>
      </c>
      <c r="YG33">
        <v>0</v>
      </c>
      <c r="YH33">
        <v>7.5</v>
      </c>
      <c r="YI33" t="s">
        <v>1463</v>
      </c>
      <c r="YU33">
        <v>0</v>
      </c>
      <c r="YV33">
        <v>10</v>
      </c>
      <c r="ZX33">
        <v>7</v>
      </c>
      <c r="ZY33">
        <v>0</v>
      </c>
      <c r="ZZ33">
        <v>5</v>
      </c>
      <c r="AAA33">
        <v>12</v>
      </c>
      <c r="AAB33" t="s">
        <v>1462</v>
      </c>
      <c r="AAK33" t="b">
        <v>1</v>
      </c>
      <c r="AAL33" t="b">
        <v>1</v>
      </c>
      <c r="AAS33" t="s">
        <v>3022</v>
      </c>
      <c r="AAT33">
        <v>0</v>
      </c>
      <c r="AAU33">
        <v>5</v>
      </c>
      <c r="ADN33">
        <v>2</v>
      </c>
      <c r="ADO33">
        <v>2.5</v>
      </c>
      <c r="ADP33">
        <v>5</v>
      </c>
      <c r="ADQ33">
        <v>9.5</v>
      </c>
      <c r="ADR33" t="s">
        <v>1759</v>
      </c>
      <c r="ADS33">
        <v>1</v>
      </c>
      <c r="ADT33">
        <v>60</v>
      </c>
      <c r="AEG33">
        <v>2.5</v>
      </c>
      <c r="AEH33">
        <v>5</v>
      </c>
      <c r="AEI33">
        <v>0</v>
      </c>
      <c r="AEJ33">
        <v>0</v>
      </c>
      <c r="AEK33">
        <v>7.5</v>
      </c>
      <c r="AEL33">
        <v>7.5</v>
      </c>
      <c r="AEN33" t="b">
        <v>1</v>
      </c>
      <c r="AFB33" t="s">
        <v>3023</v>
      </c>
      <c r="AFC33">
        <v>0</v>
      </c>
      <c r="AFD33">
        <v>7.5</v>
      </c>
      <c r="AFE33">
        <v>0</v>
      </c>
      <c r="AFF33">
        <v>8.9</v>
      </c>
      <c r="AFG33">
        <v>5</v>
      </c>
      <c r="AFH33">
        <v>13.9</v>
      </c>
      <c r="AFI33" t="s">
        <v>1463</v>
      </c>
      <c r="AFK33" t="s">
        <v>1463</v>
      </c>
      <c r="AFM33" t="s">
        <v>1463</v>
      </c>
      <c r="AFO33" t="s">
        <v>1463</v>
      </c>
      <c r="AFQ33" t="s">
        <v>1463</v>
      </c>
      <c r="AFT33" t="s">
        <v>1463</v>
      </c>
      <c r="AFV33">
        <v>3</v>
      </c>
      <c r="AFW33">
        <v>4</v>
      </c>
      <c r="AFX33">
        <v>8.8888888888888804</v>
      </c>
      <c r="AFY33">
        <v>5</v>
      </c>
      <c r="AFZ33">
        <v>1</v>
      </c>
      <c r="AGA33">
        <v>5</v>
      </c>
      <c r="AGB33">
        <v>7.5</v>
      </c>
      <c r="AGC33">
        <v>13.5</v>
      </c>
      <c r="AGD33">
        <v>1</v>
      </c>
      <c r="AGG33">
        <v>1</v>
      </c>
      <c r="AGJ33">
        <v>1</v>
      </c>
      <c r="AGM33" t="s">
        <v>1534</v>
      </c>
      <c r="AGQ33">
        <v>5</v>
      </c>
      <c r="AGR33">
        <v>7.5</v>
      </c>
      <c r="AGS33">
        <v>3</v>
      </c>
      <c r="AGT33">
        <v>7.5</v>
      </c>
      <c r="AGU33">
        <v>5</v>
      </c>
      <c r="AGV33">
        <v>15.5</v>
      </c>
      <c r="AGW33">
        <v>1</v>
      </c>
      <c r="AGZ33" t="b">
        <v>1</v>
      </c>
      <c r="AHD33">
        <v>3</v>
      </c>
      <c r="AHE33">
        <v>2</v>
      </c>
      <c r="AHF33">
        <v>3</v>
      </c>
      <c r="AKM33">
        <v>7.5</v>
      </c>
      <c r="AKN33">
        <v>5</v>
      </c>
      <c r="AKO33">
        <v>10</v>
      </c>
      <c r="AKP33">
        <v>2.5</v>
      </c>
      <c r="AKQ33">
        <v>7.5</v>
      </c>
      <c r="AKR33">
        <v>20</v>
      </c>
      <c r="AKS33" t="s">
        <v>1462</v>
      </c>
      <c r="AKT33" t="s">
        <v>1463</v>
      </c>
      <c r="AKV33" t="s">
        <v>1462</v>
      </c>
      <c r="AKX33" t="s">
        <v>1462</v>
      </c>
      <c r="AKZ33" t="s">
        <v>1463</v>
      </c>
      <c r="ALB33" t="s">
        <v>1462</v>
      </c>
      <c r="ALD33" t="s">
        <v>1463</v>
      </c>
      <c r="ALF33" t="s">
        <v>1462</v>
      </c>
      <c r="ALH33" t="s">
        <v>1463</v>
      </c>
      <c r="ALJ33" t="s">
        <v>1463</v>
      </c>
      <c r="ALL33" t="s">
        <v>1463</v>
      </c>
      <c r="ALN33" t="s">
        <v>1463</v>
      </c>
      <c r="ALP33" t="s">
        <v>1463</v>
      </c>
      <c r="ALR33" t="s">
        <v>1463</v>
      </c>
      <c r="ALT33" t="s">
        <v>1463</v>
      </c>
      <c r="AMO33" t="b">
        <v>1</v>
      </c>
      <c r="ANA33">
        <v>2.5</v>
      </c>
      <c r="ANB33">
        <v>7.5</v>
      </c>
      <c r="ANC33">
        <v>10</v>
      </c>
      <c r="AND33">
        <v>2.5</v>
      </c>
      <c r="ANE33">
        <v>5</v>
      </c>
      <c r="ANF33">
        <v>17.5</v>
      </c>
      <c r="ANG33" t="s">
        <v>1462</v>
      </c>
      <c r="ANH33" t="s">
        <v>1541</v>
      </c>
      <c r="ANI33" t="s">
        <v>1462</v>
      </c>
      <c r="ANJ33" t="s">
        <v>2855</v>
      </c>
      <c r="ANK33">
        <v>2.5</v>
      </c>
      <c r="ANL33">
        <v>5</v>
      </c>
      <c r="ANM33">
        <v>6</v>
      </c>
      <c r="ANN33">
        <v>0</v>
      </c>
      <c r="ANO33">
        <v>10</v>
      </c>
      <c r="ANP33">
        <v>16</v>
      </c>
      <c r="ANQ33" t="s">
        <v>2599</v>
      </c>
      <c r="ANR33" t="s">
        <v>1462</v>
      </c>
      <c r="ANT33">
        <v>0</v>
      </c>
      <c r="ANU33">
        <v>10</v>
      </c>
      <c r="AQR33">
        <v>2.5</v>
      </c>
      <c r="AQS33">
        <v>0</v>
      </c>
      <c r="AQT33">
        <v>10</v>
      </c>
      <c r="AQU33">
        <v>12.5</v>
      </c>
      <c r="AQV33" t="s">
        <v>1463</v>
      </c>
      <c r="ARB33" t="b">
        <v>1</v>
      </c>
      <c r="ARD33" t="b">
        <v>1</v>
      </c>
      <c r="ARG33">
        <v>0</v>
      </c>
      <c r="ARH33">
        <v>10</v>
      </c>
      <c r="ARI33" t="s">
        <v>1463</v>
      </c>
      <c r="ARQ33" t="s">
        <v>1463</v>
      </c>
      <c r="ASD33">
        <v>0</v>
      </c>
      <c r="ASE33">
        <v>10</v>
      </c>
      <c r="ASF33">
        <v>1</v>
      </c>
      <c r="ASG33">
        <v>2.5</v>
      </c>
      <c r="ASH33">
        <v>2.5</v>
      </c>
      <c r="ASI33">
        <v>6</v>
      </c>
      <c r="ASJ33">
        <v>80</v>
      </c>
      <c r="ASM33" t="b">
        <v>1</v>
      </c>
      <c r="ASS33">
        <v>1</v>
      </c>
      <c r="AST33" t="s">
        <v>1462</v>
      </c>
      <c r="ASW33" t="b">
        <v>1</v>
      </c>
      <c r="ATC33" t="s">
        <v>3024</v>
      </c>
      <c r="ATD33">
        <v>2.5</v>
      </c>
      <c r="ATE33">
        <v>2.5</v>
      </c>
      <c r="ATF33">
        <v>0</v>
      </c>
      <c r="ATG33">
        <v>0</v>
      </c>
      <c r="ATH33">
        <v>6.3</v>
      </c>
      <c r="ATI33">
        <v>6.3</v>
      </c>
      <c r="ATJ33" t="s">
        <v>1463</v>
      </c>
      <c r="AVZ33">
        <v>0</v>
      </c>
      <c r="AWA33">
        <v>2.5</v>
      </c>
      <c r="AWB33">
        <v>0</v>
      </c>
      <c r="AWC33">
        <v>10</v>
      </c>
      <c r="AWD33">
        <v>1</v>
      </c>
      <c r="AWE33">
        <v>2.5</v>
      </c>
      <c r="AWF33">
        <v>2.5</v>
      </c>
      <c r="AWG33">
        <v>6</v>
      </c>
      <c r="AWH33" t="s">
        <v>1462</v>
      </c>
      <c r="AWI33" t="s">
        <v>1470</v>
      </c>
      <c r="AWJ33" t="s">
        <v>1463</v>
      </c>
      <c r="AWL33" t="s">
        <v>1462</v>
      </c>
      <c r="AWM33" t="s">
        <v>2619</v>
      </c>
      <c r="AWN33" t="s">
        <v>1463</v>
      </c>
      <c r="AWP33" t="s">
        <v>1463</v>
      </c>
      <c r="AWR33" t="s">
        <v>1463</v>
      </c>
      <c r="AWT33" t="s">
        <v>1463</v>
      </c>
      <c r="AWV33" t="s">
        <v>1463</v>
      </c>
      <c r="AWX33" t="s">
        <v>1463</v>
      </c>
      <c r="AWZ33" t="s">
        <v>1463</v>
      </c>
      <c r="AXB33" t="s">
        <v>1463</v>
      </c>
      <c r="AXD33" t="s">
        <v>1463</v>
      </c>
      <c r="AXF33">
        <v>50</v>
      </c>
      <c r="AXG33">
        <v>0</v>
      </c>
      <c r="AXH33" t="s">
        <v>3025</v>
      </c>
      <c r="AXI33">
        <v>2.5</v>
      </c>
      <c r="AXJ33">
        <v>2.5</v>
      </c>
      <c r="AXK33">
        <v>5</v>
      </c>
      <c r="AXN33">
        <v>5</v>
      </c>
      <c r="AXO33">
        <v>1</v>
      </c>
      <c r="AXP33">
        <v>1</v>
      </c>
      <c r="AXQ33">
        <v>1</v>
      </c>
      <c r="AXR33">
        <v>1</v>
      </c>
      <c r="AXS33">
        <v>1</v>
      </c>
      <c r="AXT33">
        <v>1</v>
      </c>
      <c r="AXU33">
        <v>0</v>
      </c>
      <c r="AXW33">
        <v>0</v>
      </c>
      <c r="AYA33">
        <v>9.3000000000000007</v>
      </c>
      <c r="AYD33">
        <v>9.3000000000000007</v>
      </c>
      <c r="AYE33" t="s">
        <v>1463</v>
      </c>
      <c r="AYF33" t="s">
        <v>1463</v>
      </c>
      <c r="AYG33">
        <v>8</v>
      </c>
      <c r="AYJ33">
        <v>0</v>
      </c>
      <c r="AYK33">
        <v>2.5</v>
      </c>
      <c r="AYL33">
        <v>0</v>
      </c>
      <c r="AYM33">
        <v>2.5</v>
      </c>
      <c r="AYZ33">
        <v>8</v>
      </c>
      <c r="AZA33" t="s">
        <v>3026</v>
      </c>
      <c r="AZB33" t="s">
        <v>3027</v>
      </c>
      <c r="AZC33">
        <v>5</v>
      </c>
      <c r="AZD33" t="s">
        <v>3028</v>
      </c>
      <c r="AZE33" t="s">
        <v>3029</v>
      </c>
      <c r="AZM33" t="s">
        <v>1463</v>
      </c>
      <c r="AZO33" t="s">
        <v>1463</v>
      </c>
      <c r="AZQ33" t="s">
        <v>2865</v>
      </c>
      <c r="AZR33">
        <v>2.5</v>
      </c>
      <c r="AZS33">
        <v>0</v>
      </c>
      <c r="BCH33">
        <v>10</v>
      </c>
      <c r="BCI33">
        <v>2.5</v>
      </c>
      <c r="BCJ33">
        <v>0</v>
      </c>
      <c r="BCK33">
        <v>12.5</v>
      </c>
      <c r="BCL33">
        <v>1</v>
      </c>
      <c r="BCN33" t="s">
        <v>2555</v>
      </c>
      <c r="BCP33">
        <v>2</v>
      </c>
      <c r="BCR33">
        <v>3</v>
      </c>
      <c r="BCT33">
        <v>4</v>
      </c>
      <c r="BCY33">
        <v>2.5</v>
      </c>
      <c r="BCZ33">
        <v>0</v>
      </c>
      <c r="BEH33">
        <v>3</v>
      </c>
      <c r="BEI33">
        <v>10</v>
      </c>
      <c r="BEJ33">
        <v>2.5</v>
      </c>
      <c r="BEK33">
        <v>15.5</v>
      </c>
      <c r="BEL33" t="s">
        <v>2552</v>
      </c>
      <c r="BEN33" t="s">
        <v>2552</v>
      </c>
      <c r="BEP33" t="s">
        <v>2552</v>
      </c>
      <c r="BER33" t="s">
        <v>2552</v>
      </c>
      <c r="BET33" t="s">
        <v>2556</v>
      </c>
      <c r="BEV33" t="s">
        <v>2552</v>
      </c>
      <c r="BEX33">
        <v>10</v>
      </c>
      <c r="BEY33">
        <v>2.5</v>
      </c>
      <c r="BGQ33">
        <v>2</v>
      </c>
      <c r="BGR33">
        <v>2.5</v>
      </c>
      <c r="BGS33">
        <v>2.5</v>
      </c>
      <c r="BGT33">
        <v>7</v>
      </c>
      <c r="BGU33" t="s">
        <v>1462</v>
      </c>
      <c r="BGV33" t="s">
        <v>2984</v>
      </c>
      <c r="BGW33" t="s">
        <v>2653</v>
      </c>
      <c r="BHK33">
        <v>2.5</v>
      </c>
      <c r="BHL33">
        <v>2.5</v>
      </c>
      <c r="BIT33">
        <v>0</v>
      </c>
      <c r="BIU33">
        <v>2.5</v>
      </c>
      <c r="BIV33">
        <v>2.5</v>
      </c>
      <c r="BIW33">
        <v>5</v>
      </c>
      <c r="BIX33">
        <v>1</v>
      </c>
      <c r="BIY33" t="s">
        <v>1794</v>
      </c>
      <c r="BIZ33" t="s">
        <v>1468</v>
      </c>
      <c r="BJA33" t="s">
        <v>1468</v>
      </c>
      <c r="BJB33">
        <v>2.5</v>
      </c>
      <c r="BJC33">
        <v>2.5</v>
      </c>
    </row>
    <row r="34" spans="1:1021 1026:1615" ht="15" x14ac:dyDescent="0.25">
      <c r="A34" t="s">
        <v>2603</v>
      </c>
      <c r="B34" t="s">
        <v>3030</v>
      </c>
      <c r="C34" t="s">
        <v>3031</v>
      </c>
      <c r="D34" t="s">
        <v>1460</v>
      </c>
      <c r="F34" t="s">
        <v>2606</v>
      </c>
      <c r="G34" t="s">
        <v>2607</v>
      </c>
      <c r="H34" t="s">
        <v>2942</v>
      </c>
      <c r="I34" t="s">
        <v>3015</v>
      </c>
      <c r="J34">
        <v>3.6531451499999998</v>
      </c>
      <c r="K34">
        <v>34.292361159999999</v>
      </c>
      <c r="L34" s="116">
        <v>42453</v>
      </c>
      <c r="M34" t="s">
        <v>1461</v>
      </c>
      <c r="N34">
        <v>25</v>
      </c>
      <c r="O34" t="s">
        <v>1472</v>
      </c>
      <c r="Q34">
        <v>6.7</v>
      </c>
      <c r="R34">
        <v>7.5</v>
      </c>
      <c r="S34">
        <v>0</v>
      </c>
      <c r="T34">
        <v>14.2</v>
      </c>
      <c r="U34">
        <v>1</v>
      </c>
      <c r="V34">
        <v>1</v>
      </c>
      <c r="AA34" t="b">
        <v>1</v>
      </c>
      <c r="AG34">
        <v>1</v>
      </c>
      <c r="AH34">
        <v>1</v>
      </c>
      <c r="AS34">
        <v>1</v>
      </c>
      <c r="AT34">
        <v>1</v>
      </c>
      <c r="BS34" t="s">
        <v>1462</v>
      </c>
      <c r="BT34" t="s">
        <v>1462</v>
      </c>
      <c r="BU34" t="s">
        <v>3032</v>
      </c>
      <c r="BV34" t="s">
        <v>3033</v>
      </c>
      <c r="BW34">
        <v>7.5</v>
      </c>
      <c r="BX34">
        <v>0</v>
      </c>
      <c r="BY34">
        <v>8.5</v>
      </c>
      <c r="BZ34">
        <v>2.5</v>
      </c>
      <c r="CA34">
        <v>0</v>
      </c>
      <c r="CB34">
        <v>11</v>
      </c>
      <c r="CC34" t="s">
        <v>1462</v>
      </c>
      <c r="CD34" t="b">
        <v>1</v>
      </c>
      <c r="CE34" t="b">
        <v>1</v>
      </c>
      <c r="CF34">
        <v>10</v>
      </c>
      <c r="CH34" t="s">
        <v>1463</v>
      </c>
      <c r="CM34" t="s">
        <v>1463</v>
      </c>
      <c r="CR34" t="s">
        <v>1463</v>
      </c>
      <c r="CW34" t="s">
        <v>1462</v>
      </c>
      <c r="CX34" t="b">
        <v>1</v>
      </c>
      <c r="CZ34">
        <v>2</v>
      </c>
      <c r="DB34" t="s">
        <v>1463</v>
      </c>
      <c r="DG34" t="s">
        <v>1462</v>
      </c>
      <c r="DJ34">
        <v>4</v>
      </c>
      <c r="DS34" t="b">
        <v>1</v>
      </c>
      <c r="DU34" t="b">
        <v>1</v>
      </c>
      <c r="EF34" t="b">
        <v>1</v>
      </c>
      <c r="EG34" t="s">
        <v>2639</v>
      </c>
      <c r="EI34">
        <v>2.5</v>
      </c>
      <c r="EJ34">
        <v>0</v>
      </c>
      <c r="EN34">
        <v>0</v>
      </c>
      <c r="EO34" t="s">
        <v>1463</v>
      </c>
      <c r="FL34">
        <v>6.7</v>
      </c>
      <c r="FM34">
        <v>5</v>
      </c>
      <c r="FN34">
        <v>0</v>
      </c>
      <c r="FO34">
        <v>11.7</v>
      </c>
      <c r="FP34" t="s">
        <v>1462</v>
      </c>
      <c r="FT34" t="b">
        <v>1</v>
      </c>
      <c r="FV34" t="s">
        <v>1464</v>
      </c>
      <c r="FW34" t="b">
        <v>1</v>
      </c>
      <c r="FY34" t="s">
        <v>1465</v>
      </c>
      <c r="GC34" t="b">
        <v>1</v>
      </c>
      <c r="GE34" t="s">
        <v>1464</v>
      </c>
      <c r="GO34" t="b">
        <v>1</v>
      </c>
      <c r="GQ34" t="s">
        <v>1464</v>
      </c>
      <c r="HD34" t="b">
        <v>1</v>
      </c>
      <c r="HF34" t="s">
        <v>1464</v>
      </c>
      <c r="HJ34" t="b">
        <v>1</v>
      </c>
      <c r="HL34" t="s">
        <v>1464</v>
      </c>
      <c r="IN34" t="b">
        <v>1</v>
      </c>
      <c r="IP34" t="s">
        <v>1464</v>
      </c>
      <c r="JU34" t="b">
        <v>1</v>
      </c>
      <c r="JW34" t="s">
        <v>1465</v>
      </c>
      <c r="KK34" t="s">
        <v>1463</v>
      </c>
      <c r="KM34">
        <v>5</v>
      </c>
      <c r="KN34">
        <v>0</v>
      </c>
      <c r="KO34">
        <v>0</v>
      </c>
      <c r="KP34">
        <v>0</v>
      </c>
      <c r="KQ34">
        <v>0</v>
      </c>
      <c r="KR34">
        <v>0</v>
      </c>
      <c r="KS34" t="s">
        <v>1462</v>
      </c>
      <c r="LA34">
        <v>4</v>
      </c>
      <c r="LK34">
        <v>1</v>
      </c>
      <c r="MO34" t="b">
        <v>1</v>
      </c>
      <c r="MT34" t="s">
        <v>1463</v>
      </c>
      <c r="MV34">
        <v>0</v>
      </c>
      <c r="MW34">
        <v>0</v>
      </c>
      <c r="MX34">
        <v>0</v>
      </c>
      <c r="MY34">
        <v>0</v>
      </c>
      <c r="MZ34">
        <v>7.5</v>
      </c>
      <c r="NA34">
        <v>7.5</v>
      </c>
      <c r="NM34" t="s">
        <v>2549</v>
      </c>
      <c r="NN34" t="s">
        <v>2549</v>
      </c>
      <c r="NO34" t="s">
        <v>2549</v>
      </c>
      <c r="NP34" t="s">
        <v>2549</v>
      </c>
      <c r="NQ34" t="s">
        <v>2549</v>
      </c>
      <c r="NR34" t="s">
        <v>2549</v>
      </c>
      <c r="NS34" t="s">
        <v>2549</v>
      </c>
      <c r="NT34" t="s">
        <v>2549</v>
      </c>
      <c r="NU34" t="s">
        <v>2549</v>
      </c>
      <c r="NV34" t="s">
        <v>2549</v>
      </c>
      <c r="NW34" t="s">
        <v>2550</v>
      </c>
      <c r="NX34" t="s">
        <v>2550</v>
      </c>
      <c r="NY34" t="s">
        <v>2550</v>
      </c>
      <c r="NZ34" t="s">
        <v>2550</v>
      </c>
      <c r="OA34" t="s">
        <v>2550</v>
      </c>
      <c r="OB34" t="s">
        <v>2550</v>
      </c>
      <c r="OC34" t="s">
        <v>2569</v>
      </c>
      <c r="OD34" t="s">
        <v>2550</v>
      </c>
      <c r="OE34" t="s">
        <v>2550</v>
      </c>
      <c r="OF34" t="s">
        <v>2550</v>
      </c>
      <c r="OG34">
        <v>0</v>
      </c>
      <c r="OH34">
        <v>7.5</v>
      </c>
      <c r="OJ34">
        <v>0</v>
      </c>
      <c r="OK34">
        <v>5</v>
      </c>
      <c r="OL34">
        <v>5</v>
      </c>
      <c r="QL34">
        <v>0</v>
      </c>
      <c r="QM34">
        <v>5</v>
      </c>
      <c r="RO34">
        <v>5</v>
      </c>
      <c r="RP34">
        <v>5</v>
      </c>
      <c r="RQ34">
        <v>5</v>
      </c>
      <c r="RR34">
        <v>15</v>
      </c>
      <c r="RS34" t="s">
        <v>1462</v>
      </c>
      <c r="RT34" t="s">
        <v>2871</v>
      </c>
      <c r="RU34">
        <v>20</v>
      </c>
      <c r="RV34" t="s">
        <v>2817</v>
      </c>
      <c r="RW34" t="s">
        <v>1463</v>
      </c>
      <c r="RZ34" t="s">
        <v>1463</v>
      </c>
      <c r="SB34" t="s">
        <v>1463</v>
      </c>
      <c r="SH34" t="s">
        <v>1463</v>
      </c>
      <c r="SK34">
        <v>5</v>
      </c>
      <c r="SL34">
        <v>5</v>
      </c>
      <c r="SM34">
        <v>4.3</v>
      </c>
      <c r="SN34">
        <v>7.5</v>
      </c>
      <c r="SO34">
        <v>0</v>
      </c>
      <c r="SP34">
        <v>11.8</v>
      </c>
      <c r="SQ34" t="s">
        <v>1463</v>
      </c>
      <c r="SR34" t="s">
        <v>2784</v>
      </c>
      <c r="TI34">
        <v>15</v>
      </c>
      <c r="TJ34" t="s">
        <v>3034</v>
      </c>
      <c r="TM34" t="b">
        <v>1</v>
      </c>
      <c r="TN34" t="b">
        <v>1</v>
      </c>
      <c r="TO34" t="b">
        <v>1</v>
      </c>
      <c r="TX34">
        <v>7.5</v>
      </c>
      <c r="TY34">
        <v>0</v>
      </c>
      <c r="VI34">
        <v>5</v>
      </c>
      <c r="VJ34">
        <v>0</v>
      </c>
      <c r="VK34">
        <v>7.5</v>
      </c>
      <c r="VL34">
        <v>12.5</v>
      </c>
      <c r="VM34" t="s">
        <v>1463</v>
      </c>
      <c r="VO34" t="s">
        <v>1463</v>
      </c>
      <c r="VQ34" t="s">
        <v>1463</v>
      </c>
      <c r="VS34" t="s">
        <v>1463</v>
      </c>
      <c r="VV34" t="s">
        <v>1463</v>
      </c>
      <c r="VX34" t="s">
        <v>1462</v>
      </c>
      <c r="VY34" t="s">
        <v>2659</v>
      </c>
      <c r="VZ34">
        <v>0</v>
      </c>
      <c r="WA34">
        <v>7.5</v>
      </c>
      <c r="XJ34">
        <v>2.5</v>
      </c>
      <c r="XK34">
        <v>0</v>
      </c>
      <c r="XL34">
        <v>8.8000000000000007</v>
      </c>
      <c r="XM34">
        <v>11.3</v>
      </c>
      <c r="XN34" t="s">
        <v>1462</v>
      </c>
      <c r="XO34" t="s">
        <v>1462</v>
      </c>
      <c r="XR34" t="b">
        <v>1</v>
      </c>
      <c r="XS34" t="b">
        <v>1</v>
      </c>
      <c r="YC34" t="s">
        <v>1463</v>
      </c>
      <c r="YE34" t="s">
        <v>1463</v>
      </c>
      <c r="YF34" t="s">
        <v>2834</v>
      </c>
      <c r="YG34">
        <v>0</v>
      </c>
      <c r="YH34">
        <v>7.5</v>
      </c>
      <c r="YI34" t="s">
        <v>1463</v>
      </c>
      <c r="YU34">
        <v>0</v>
      </c>
      <c r="YV34">
        <v>10</v>
      </c>
      <c r="ZX34">
        <v>10</v>
      </c>
      <c r="ZY34">
        <v>2.5</v>
      </c>
      <c r="ZZ34">
        <v>2.5</v>
      </c>
      <c r="AAA34">
        <v>15</v>
      </c>
      <c r="AAB34" t="s">
        <v>1462</v>
      </c>
      <c r="AAK34" t="b">
        <v>1</v>
      </c>
      <c r="AAL34" t="b">
        <v>1</v>
      </c>
      <c r="AAO34" t="b">
        <v>1</v>
      </c>
      <c r="AAS34" t="s">
        <v>3035</v>
      </c>
      <c r="AAT34">
        <v>2.5</v>
      </c>
      <c r="AAU34">
        <v>2.5</v>
      </c>
      <c r="ADN34">
        <v>2</v>
      </c>
      <c r="ADO34">
        <v>5</v>
      </c>
      <c r="ADP34">
        <v>7.5</v>
      </c>
      <c r="ADQ34">
        <v>14.5</v>
      </c>
      <c r="ADR34" t="s">
        <v>1759</v>
      </c>
      <c r="ADS34">
        <v>1</v>
      </c>
      <c r="ADT34">
        <v>40</v>
      </c>
      <c r="AEG34">
        <v>5</v>
      </c>
      <c r="AEH34">
        <v>7.5</v>
      </c>
      <c r="AEI34">
        <v>0</v>
      </c>
      <c r="AEJ34">
        <v>0</v>
      </c>
      <c r="AEK34">
        <v>5</v>
      </c>
      <c r="AEL34">
        <v>5</v>
      </c>
      <c r="AEN34" t="b">
        <v>1</v>
      </c>
      <c r="AFB34" t="s">
        <v>3023</v>
      </c>
      <c r="AFC34">
        <v>0</v>
      </c>
      <c r="AFD34">
        <v>5</v>
      </c>
      <c r="AFE34">
        <v>0</v>
      </c>
      <c r="AFF34">
        <v>8.9</v>
      </c>
      <c r="AFG34">
        <v>5</v>
      </c>
      <c r="AFH34">
        <v>13.9</v>
      </c>
      <c r="AFI34" t="s">
        <v>1463</v>
      </c>
      <c r="AFK34" t="s">
        <v>1463</v>
      </c>
      <c r="AFM34" t="s">
        <v>1463</v>
      </c>
      <c r="AFO34" t="s">
        <v>1463</v>
      </c>
      <c r="AFQ34" t="s">
        <v>1463</v>
      </c>
      <c r="AFT34" t="s">
        <v>1463</v>
      </c>
      <c r="AFV34">
        <v>3</v>
      </c>
      <c r="AFW34">
        <v>4</v>
      </c>
      <c r="AFX34">
        <v>8.8888888888888804</v>
      </c>
      <c r="AFY34">
        <v>5</v>
      </c>
      <c r="AFZ34">
        <v>2.5</v>
      </c>
      <c r="AGA34">
        <v>5</v>
      </c>
      <c r="AGB34">
        <v>7.5</v>
      </c>
      <c r="AGC34">
        <v>15</v>
      </c>
      <c r="AGD34">
        <v>4</v>
      </c>
      <c r="AGG34">
        <v>1</v>
      </c>
      <c r="AGJ34">
        <v>4</v>
      </c>
      <c r="AGM34" t="s">
        <v>1534</v>
      </c>
      <c r="AGQ34">
        <v>5</v>
      </c>
      <c r="AGR34">
        <v>7.5</v>
      </c>
      <c r="AGS34">
        <v>3</v>
      </c>
      <c r="AGT34">
        <v>7.5</v>
      </c>
      <c r="AGU34">
        <v>5</v>
      </c>
      <c r="AGV34">
        <v>15.5</v>
      </c>
      <c r="AGW34">
        <v>1</v>
      </c>
      <c r="AGZ34" t="b">
        <v>1</v>
      </c>
      <c r="AHD34">
        <v>3</v>
      </c>
      <c r="AHE34">
        <v>3</v>
      </c>
      <c r="AHF34">
        <v>3</v>
      </c>
      <c r="AKM34">
        <v>7.5</v>
      </c>
      <c r="AKN34">
        <v>5</v>
      </c>
      <c r="AKO34">
        <v>10</v>
      </c>
      <c r="AKP34">
        <v>2.5</v>
      </c>
      <c r="AKQ34">
        <v>0</v>
      </c>
      <c r="AKR34">
        <v>12.5</v>
      </c>
      <c r="AKS34" t="s">
        <v>1462</v>
      </c>
      <c r="AKT34" t="s">
        <v>1463</v>
      </c>
      <c r="AKV34" t="s">
        <v>1462</v>
      </c>
      <c r="AKX34" t="s">
        <v>1462</v>
      </c>
      <c r="AKZ34" t="s">
        <v>1463</v>
      </c>
      <c r="ALB34" t="s">
        <v>1462</v>
      </c>
      <c r="ALD34" t="s">
        <v>1463</v>
      </c>
      <c r="ALF34" t="s">
        <v>1462</v>
      </c>
      <c r="ALH34" t="s">
        <v>1463</v>
      </c>
      <c r="ALJ34" t="s">
        <v>1463</v>
      </c>
      <c r="ALL34" t="s">
        <v>1463</v>
      </c>
      <c r="ALN34" t="s">
        <v>1463</v>
      </c>
      <c r="ALP34" t="s">
        <v>1462</v>
      </c>
      <c r="ALR34" t="s">
        <v>1463</v>
      </c>
      <c r="ALT34" t="s">
        <v>1463</v>
      </c>
      <c r="AMF34" t="b">
        <v>1</v>
      </c>
      <c r="ANA34">
        <v>2.5</v>
      </c>
      <c r="ANB34">
        <v>0</v>
      </c>
      <c r="ANC34">
        <v>10</v>
      </c>
      <c r="AND34">
        <v>2.5</v>
      </c>
      <c r="ANE34">
        <v>5</v>
      </c>
      <c r="ANF34">
        <v>17.5</v>
      </c>
      <c r="ANG34" t="s">
        <v>1462</v>
      </c>
      <c r="ANH34" t="s">
        <v>1541</v>
      </c>
      <c r="ANI34" t="s">
        <v>1462</v>
      </c>
      <c r="ANJ34" t="s">
        <v>2616</v>
      </c>
      <c r="ANK34">
        <v>2.5</v>
      </c>
      <c r="ANL34">
        <v>5</v>
      </c>
      <c r="ANM34">
        <v>6</v>
      </c>
      <c r="ANN34">
        <v>0</v>
      </c>
      <c r="ANO34">
        <v>7.5</v>
      </c>
      <c r="ANP34">
        <v>13.5</v>
      </c>
      <c r="ANQ34" t="s">
        <v>2599</v>
      </c>
      <c r="ANR34" t="s">
        <v>1462</v>
      </c>
      <c r="ANT34">
        <v>0</v>
      </c>
      <c r="ANU34">
        <v>7.5</v>
      </c>
      <c r="AQR34">
        <v>2.5</v>
      </c>
      <c r="AQS34">
        <v>0</v>
      </c>
      <c r="AQT34">
        <v>8.8000000000000007</v>
      </c>
      <c r="AQU34">
        <v>11.3</v>
      </c>
      <c r="AQV34" t="s">
        <v>1463</v>
      </c>
      <c r="ARB34" t="b">
        <v>1</v>
      </c>
      <c r="ARD34" t="b">
        <v>1</v>
      </c>
      <c r="ARG34">
        <v>0</v>
      </c>
      <c r="ARH34">
        <v>10</v>
      </c>
      <c r="ARI34" t="s">
        <v>1463</v>
      </c>
      <c r="ARQ34" t="s">
        <v>1463</v>
      </c>
      <c r="ARR34" t="s">
        <v>3036</v>
      </c>
      <c r="ASD34">
        <v>0</v>
      </c>
      <c r="ASE34">
        <v>7.5</v>
      </c>
      <c r="ASF34">
        <v>2</v>
      </c>
      <c r="ASG34">
        <v>5</v>
      </c>
      <c r="ASH34">
        <v>2.5</v>
      </c>
      <c r="ASI34">
        <v>9.5</v>
      </c>
      <c r="ASJ34">
        <v>70</v>
      </c>
      <c r="ASM34" t="b">
        <v>1</v>
      </c>
      <c r="ASS34">
        <v>1</v>
      </c>
      <c r="AST34" t="s">
        <v>1462</v>
      </c>
      <c r="ASW34" t="b">
        <v>1</v>
      </c>
      <c r="ATC34" t="s">
        <v>3002</v>
      </c>
      <c r="ATD34">
        <v>5</v>
      </c>
      <c r="ATE34">
        <v>2.5</v>
      </c>
      <c r="ATF34">
        <v>0</v>
      </c>
      <c r="ATG34">
        <v>0</v>
      </c>
      <c r="ATH34">
        <v>7.5</v>
      </c>
      <c r="ATI34">
        <v>7.5</v>
      </c>
      <c r="ATJ34" t="s">
        <v>1463</v>
      </c>
      <c r="AVZ34">
        <v>0</v>
      </c>
      <c r="AWA34">
        <v>5</v>
      </c>
      <c r="AWB34">
        <v>0</v>
      </c>
      <c r="AWC34">
        <v>10</v>
      </c>
      <c r="AWD34">
        <v>1</v>
      </c>
      <c r="AWE34">
        <v>2.5</v>
      </c>
      <c r="AWF34">
        <v>0</v>
      </c>
      <c r="AWG34">
        <v>3.5</v>
      </c>
      <c r="AWH34" t="s">
        <v>1462</v>
      </c>
      <c r="AWI34" t="s">
        <v>1470</v>
      </c>
      <c r="AWJ34" t="s">
        <v>1463</v>
      </c>
      <c r="AWL34" t="s">
        <v>1462</v>
      </c>
      <c r="AWM34" t="s">
        <v>2619</v>
      </c>
      <c r="AWN34" t="s">
        <v>1463</v>
      </c>
      <c r="AWP34" t="s">
        <v>1463</v>
      </c>
      <c r="AWR34" t="s">
        <v>1463</v>
      </c>
      <c r="AWT34" t="s">
        <v>1463</v>
      </c>
      <c r="AWV34" t="s">
        <v>1463</v>
      </c>
      <c r="AWX34" t="s">
        <v>1463</v>
      </c>
      <c r="AWZ34" t="s">
        <v>1463</v>
      </c>
      <c r="AXB34" t="s">
        <v>1463</v>
      </c>
      <c r="AXD34" t="s">
        <v>1463</v>
      </c>
      <c r="AXF34">
        <v>0</v>
      </c>
      <c r="AXG34">
        <v>0</v>
      </c>
      <c r="AXI34">
        <v>2.5</v>
      </c>
      <c r="AXJ34">
        <v>0</v>
      </c>
      <c r="AXK34">
        <v>6</v>
      </c>
      <c r="AXN34">
        <v>6</v>
      </c>
      <c r="AXO34">
        <v>1</v>
      </c>
      <c r="AXP34">
        <v>0</v>
      </c>
      <c r="AXQ34">
        <v>1</v>
      </c>
      <c r="AXR34">
        <v>1</v>
      </c>
      <c r="AXS34">
        <v>1</v>
      </c>
      <c r="AXT34">
        <v>1</v>
      </c>
      <c r="AXU34">
        <v>0</v>
      </c>
      <c r="AXW34">
        <v>0</v>
      </c>
      <c r="AYA34">
        <v>9.3000000000000007</v>
      </c>
      <c r="AYD34">
        <v>9.3000000000000007</v>
      </c>
      <c r="AYE34" t="s">
        <v>1463</v>
      </c>
      <c r="AYF34" t="s">
        <v>1463</v>
      </c>
      <c r="AYG34">
        <v>8</v>
      </c>
      <c r="AYJ34">
        <v>10</v>
      </c>
      <c r="AYK34">
        <v>2.5</v>
      </c>
      <c r="AYL34">
        <v>0</v>
      </c>
      <c r="AYM34">
        <v>12.5</v>
      </c>
      <c r="AYN34">
        <v>1</v>
      </c>
      <c r="AYO34" t="s">
        <v>3037</v>
      </c>
      <c r="AYP34" t="s">
        <v>2836</v>
      </c>
      <c r="AYZ34">
        <v>8</v>
      </c>
      <c r="AZA34" t="s">
        <v>3038</v>
      </c>
      <c r="AZB34" t="s">
        <v>3039</v>
      </c>
      <c r="AZC34">
        <v>5</v>
      </c>
      <c r="AZD34" t="s">
        <v>3040</v>
      </c>
      <c r="AZE34" t="s">
        <v>3041</v>
      </c>
      <c r="AZM34" t="s">
        <v>1463</v>
      </c>
      <c r="AZO34" t="s">
        <v>1462</v>
      </c>
      <c r="AZP34" t="s">
        <v>2764</v>
      </c>
      <c r="AZR34">
        <v>2.5</v>
      </c>
      <c r="AZS34">
        <v>0</v>
      </c>
      <c r="BCH34">
        <v>10</v>
      </c>
      <c r="BCI34">
        <v>5</v>
      </c>
      <c r="BCJ34">
        <v>0</v>
      </c>
      <c r="BCK34">
        <v>15</v>
      </c>
      <c r="BCL34">
        <v>1</v>
      </c>
      <c r="BCN34" t="s">
        <v>2555</v>
      </c>
      <c r="BCP34">
        <v>2</v>
      </c>
      <c r="BCR34">
        <v>4</v>
      </c>
      <c r="BCT34">
        <v>3</v>
      </c>
      <c r="BCY34">
        <v>5</v>
      </c>
      <c r="BCZ34">
        <v>0</v>
      </c>
      <c r="BEH34">
        <v>7.5</v>
      </c>
      <c r="BEI34">
        <v>10</v>
      </c>
      <c r="BEJ34">
        <v>0</v>
      </c>
      <c r="BEK34">
        <v>17.5</v>
      </c>
      <c r="BEL34" t="s">
        <v>2552</v>
      </c>
      <c r="BEN34" t="s">
        <v>2567</v>
      </c>
      <c r="BEP34" t="s">
        <v>2557</v>
      </c>
      <c r="BER34" t="s">
        <v>2552</v>
      </c>
      <c r="BET34" t="s">
        <v>2567</v>
      </c>
      <c r="BEV34" t="s">
        <v>2567</v>
      </c>
      <c r="BEX34">
        <v>10</v>
      </c>
      <c r="BEY34">
        <v>0</v>
      </c>
      <c r="BGQ34">
        <v>2</v>
      </c>
      <c r="BGR34">
        <v>2.5</v>
      </c>
      <c r="BGS34">
        <v>2.5</v>
      </c>
      <c r="BGT34">
        <v>7</v>
      </c>
      <c r="BGU34" t="s">
        <v>1462</v>
      </c>
      <c r="BGV34" t="s">
        <v>1541</v>
      </c>
      <c r="BGW34" t="s">
        <v>2653</v>
      </c>
      <c r="BGX34" t="s">
        <v>2984</v>
      </c>
      <c r="BGY34" t="s">
        <v>2653</v>
      </c>
      <c r="BHK34">
        <v>2.5</v>
      </c>
      <c r="BHL34">
        <v>2.5</v>
      </c>
      <c r="BIT34">
        <v>5</v>
      </c>
      <c r="BIU34">
        <v>2.5</v>
      </c>
      <c r="BIV34">
        <v>0</v>
      </c>
      <c r="BIW34">
        <v>7.5</v>
      </c>
      <c r="BIX34">
        <v>2</v>
      </c>
      <c r="BIY34" t="s">
        <v>1794</v>
      </c>
      <c r="BIZ34" t="s">
        <v>2548</v>
      </c>
      <c r="BJA34" t="s">
        <v>1468</v>
      </c>
      <c r="BJB34">
        <v>2.5</v>
      </c>
      <c r="BJC34">
        <v>0</v>
      </c>
    </row>
    <row r="35" spans="1:1021 1026:1615" ht="15" x14ac:dyDescent="0.25">
      <c r="A35" t="s">
        <v>2603</v>
      </c>
      <c r="B35" t="s">
        <v>3042</v>
      </c>
      <c r="C35" t="s">
        <v>3043</v>
      </c>
      <c r="D35" t="s">
        <v>2570</v>
      </c>
      <c r="E35" t="s">
        <v>3044</v>
      </c>
      <c r="F35" t="s">
        <v>2606</v>
      </c>
      <c r="G35" t="s">
        <v>2607</v>
      </c>
      <c r="H35" t="s">
        <v>2942</v>
      </c>
      <c r="I35" t="s">
        <v>2976</v>
      </c>
      <c r="J35">
        <v>3.653111</v>
      </c>
      <c r="K35">
        <v>34.292350679999998</v>
      </c>
      <c r="L35" s="116">
        <v>42453</v>
      </c>
      <c r="M35" t="s">
        <v>1471</v>
      </c>
      <c r="N35">
        <v>20</v>
      </c>
      <c r="O35" t="s">
        <v>1472</v>
      </c>
      <c r="Q35">
        <v>6.7</v>
      </c>
      <c r="R35">
        <v>5</v>
      </c>
      <c r="S35">
        <v>0</v>
      </c>
      <c r="T35">
        <v>11.7</v>
      </c>
      <c r="U35">
        <v>3</v>
      </c>
      <c r="V35">
        <v>1</v>
      </c>
      <c r="W35">
        <v>4</v>
      </c>
      <c r="Y35">
        <v>1</v>
      </c>
      <c r="Z35">
        <v>1</v>
      </c>
      <c r="AF35" t="b">
        <v>1</v>
      </c>
      <c r="AG35">
        <v>3</v>
      </c>
      <c r="AH35">
        <v>1</v>
      </c>
      <c r="AK35">
        <v>1</v>
      </c>
      <c r="AL35">
        <v>1</v>
      </c>
      <c r="AS35">
        <v>3</v>
      </c>
      <c r="AT35">
        <v>1</v>
      </c>
      <c r="BS35" t="s">
        <v>1462</v>
      </c>
      <c r="BT35" t="s">
        <v>1462</v>
      </c>
      <c r="BU35" t="s">
        <v>3045</v>
      </c>
      <c r="BV35" t="s">
        <v>3046</v>
      </c>
      <c r="BW35">
        <v>5</v>
      </c>
      <c r="BX35">
        <v>0</v>
      </c>
      <c r="BY35">
        <v>3.5</v>
      </c>
      <c r="BZ35">
        <v>2.5</v>
      </c>
      <c r="CA35">
        <v>2.5</v>
      </c>
      <c r="CB35">
        <v>8.5</v>
      </c>
      <c r="CC35" t="s">
        <v>1462</v>
      </c>
      <c r="CD35" t="b">
        <v>1</v>
      </c>
      <c r="CE35" t="b">
        <v>1</v>
      </c>
      <c r="CF35">
        <v>8</v>
      </c>
      <c r="CH35" t="s">
        <v>1463</v>
      </c>
      <c r="CM35" t="s">
        <v>1463</v>
      </c>
      <c r="CR35" t="s">
        <v>1463</v>
      </c>
      <c r="CW35" t="s">
        <v>1463</v>
      </c>
      <c r="DB35" t="s">
        <v>1463</v>
      </c>
      <c r="DG35" t="s">
        <v>1463</v>
      </c>
      <c r="DM35" t="s">
        <v>1463</v>
      </c>
      <c r="DS35" t="b">
        <v>1</v>
      </c>
      <c r="DU35" t="b">
        <v>1</v>
      </c>
      <c r="EF35" t="b">
        <v>1</v>
      </c>
      <c r="EG35" t="s">
        <v>2639</v>
      </c>
      <c r="EI35">
        <v>2.5</v>
      </c>
      <c r="EJ35">
        <v>2.5</v>
      </c>
      <c r="EN35">
        <v>0</v>
      </c>
      <c r="EO35" t="s">
        <v>1463</v>
      </c>
      <c r="FL35">
        <v>6.7</v>
      </c>
      <c r="FM35">
        <v>5</v>
      </c>
      <c r="FN35">
        <v>0</v>
      </c>
      <c r="FO35">
        <v>11.7</v>
      </c>
      <c r="FP35" t="s">
        <v>1462</v>
      </c>
      <c r="FS35" t="s">
        <v>1464</v>
      </c>
      <c r="FT35" t="b">
        <v>1</v>
      </c>
      <c r="FV35" t="s">
        <v>1464</v>
      </c>
      <c r="FW35" t="b">
        <v>1</v>
      </c>
      <c r="FY35" t="s">
        <v>1465</v>
      </c>
      <c r="GB35" t="s">
        <v>1464</v>
      </c>
      <c r="GC35" t="b">
        <v>1</v>
      </c>
      <c r="GE35" t="s">
        <v>2558</v>
      </c>
      <c r="GH35" t="s">
        <v>1464</v>
      </c>
      <c r="GK35" t="s">
        <v>1464</v>
      </c>
      <c r="GN35" t="s">
        <v>1464</v>
      </c>
      <c r="GO35" t="b">
        <v>1</v>
      </c>
      <c r="GQ35" t="s">
        <v>1464</v>
      </c>
      <c r="GT35" t="s">
        <v>1464</v>
      </c>
      <c r="GW35" t="s">
        <v>1464</v>
      </c>
      <c r="GZ35" t="s">
        <v>1464</v>
      </c>
      <c r="HC35" t="s">
        <v>1464</v>
      </c>
      <c r="HD35" t="b">
        <v>1</v>
      </c>
      <c r="HF35" t="s">
        <v>1464</v>
      </c>
      <c r="HI35" t="s">
        <v>1464</v>
      </c>
      <c r="HJ35" t="b">
        <v>1</v>
      </c>
      <c r="HL35" t="s">
        <v>1464</v>
      </c>
      <c r="HO35" t="s">
        <v>1464</v>
      </c>
      <c r="HR35" t="s">
        <v>1464</v>
      </c>
      <c r="HU35" t="s">
        <v>1464</v>
      </c>
      <c r="HX35" t="s">
        <v>1464</v>
      </c>
      <c r="IA35" t="s">
        <v>1464</v>
      </c>
      <c r="ID35" t="s">
        <v>1464</v>
      </c>
      <c r="IG35" t="s">
        <v>1464</v>
      </c>
      <c r="IJ35" t="s">
        <v>1464</v>
      </c>
      <c r="IM35" t="s">
        <v>1464</v>
      </c>
      <c r="IN35" t="b">
        <v>1</v>
      </c>
      <c r="IP35" t="s">
        <v>1464</v>
      </c>
      <c r="IS35" t="s">
        <v>1464</v>
      </c>
      <c r="IV35" t="s">
        <v>1464</v>
      </c>
      <c r="IW35" t="b">
        <v>1</v>
      </c>
      <c r="IY35" t="s">
        <v>1464</v>
      </c>
      <c r="JB35" t="s">
        <v>1464</v>
      </c>
      <c r="JC35" t="b">
        <v>1</v>
      </c>
      <c r="JE35" t="s">
        <v>1464</v>
      </c>
      <c r="JH35" t="s">
        <v>1464</v>
      </c>
      <c r="JK35" t="s">
        <v>1464</v>
      </c>
      <c r="JN35" t="s">
        <v>1464</v>
      </c>
      <c r="JQ35" t="s">
        <v>1464</v>
      </c>
      <c r="JT35" t="s">
        <v>1464</v>
      </c>
      <c r="JW35" t="s">
        <v>1464</v>
      </c>
      <c r="JZ35" t="s">
        <v>1464</v>
      </c>
      <c r="KC35" t="s">
        <v>1464</v>
      </c>
      <c r="KF35" t="s">
        <v>1464</v>
      </c>
      <c r="KJ35" t="s">
        <v>1464</v>
      </c>
      <c r="KK35" t="s">
        <v>1463</v>
      </c>
      <c r="KM35">
        <v>5</v>
      </c>
      <c r="KN35">
        <v>0</v>
      </c>
      <c r="KO35">
        <v>0</v>
      </c>
      <c r="KR35">
        <v>0</v>
      </c>
      <c r="KS35" t="s">
        <v>1463</v>
      </c>
      <c r="RO35">
        <v>5</v>
      </c>
      <c r="RP35">
        <v>5</v>
      </c>
      <c r="RQ35">
        <v>5</v>
      </c>
      <c r="RR35">
        <v>15</v>
      </c>
      <c r="RS35" t="s">
        <v>1462</v>
      </c>
      <c r="RT35" t="s">
        <v>2738</v>
      </c>
      <c r="RU35">
        <v>40</v>
      </c>
      <c r="RV35" t="s">
        <v>3047</v>
      </c>
      <c r="RW35" t="s">
        <v>1463</v>
      </c>
      <c r="RZ35" t="s">
        <v>1463</v>
      </c>
      <c r="SK35">
        <v>5</v>
      </c>
      <c r="SL35">
        <v>5</v>
      </c>
      <c r="SM35">
        <v>1.3</v>
      </c>
      <c r="SN35">
        <v>7.5</v>
      </c>
      <c r="SO35">
        <v>0</v>
      </c>
      <c r="SP35">
        <v>8.8000000000000007</v>
      </c>
      <c r="SQ35" t="s">
        <v>1463</v>
      </c>
      <c r="SR35" t="s">
        <v>3048</v>
      </c>
      <c r="TI35">
        <v>5</v>
      </c>
      <c r="TJ35" t="s">
        <v>3049</v>
      </c>
      <c r="TM35" t="b">
        <v>1</v>
      </c>
      <c r="TO35" t="b">
        <v>1</v>
      </c>
      <c r="TX35">
        <v>7.5</v>
      </c>
      <c r="TY35">
        <v>0</v>
      </c>
      <c r="VI35">
        <v>5</v>
      </c>
      <c r="VJ35">
        <v>0</v>
      </c>
      <c r="VK35">
        <v>10</v>
      </c>
      <c r="VL35">
        <v>15</v>
      </c>
      <c r="VM35" t="s">
        <v>1463</v>
      </c>
      <c r="VO35" t="s">
        <v>1463</v>
      </c>
      <c r="VQ35" t="s">
        <v>1463</v>
      </c>
      <c r="VS35" t="s">
        <v>1463</v>
      </c>
      <c r="VV35" t="s">
        <v>1463</v>
      </c>
      <c r="VX35" t="s">
        <v>1462</v>
      </c>
      <c r="VY35" t="s">
        <v>3050</v>
      </c>
      <c r="VZ35">
        <v>0</v>
      </c>
      <c r="WA35">
        <v>10</v>
      </c>
      <c r="XJ35">
        <v>8.6</v>
      </c>
      <c r="XK35">
        <v>3.8</v>
      </c>
      <c r="XL35">
        <v>7.5</v>
      </c>
      <c r="XM35">
        <v>19.899999999999999</v>
      </c>
      <c r="XN35" t="s">
        <v>1462</v>
      </c>
      <c r="XO35" t="s">
        <v>1462</v>
      </c>
      <c r="XR35" t="b">
        <v>1</v>
      </c>
      <c r="XS35" t="b">
        <v>1</v>
      </c>
      <c r="YC35" t="s">
        <v>1463</v>
      </c>
      <c r="YE35" t="s">
        <v>1462</v>
      </c>
      <c r="YF35" t="s">
        <v>3051</v>
      </c>
      <c r="YG35">
        <v>5</v>
      </c>
      <c r="YH35">
        <v>7.5</v>
      </c>
      <c r="YI35" t="s">
        <v>1462</v>
      </c>
      <c r="YK35" t="b">
        <v>1</v>
      </c>
      <c r="YP35" t="b">
        <v>1</v>
      </c>
      <c r="YU35">
        <v>2.5</v>
      </c>
      <c r="YV35">
        <v>7.5</v>
      </c>
      <c r="ZX35">
        <v>7</v>
      </c>
      <c r="ZY35">
        <v>0</v>
      </c>
      <c r="ZZ35">
        <v>2.5</v>
      </c>
      <c r="AAA35">
        <v>9.5</v>
      </c>
      <c r="AAB35" t="s">
        <v>1462</v>
      </c>
      <c r="AAL35" t="b">
        <v>1</v>
      </c>
      <c r="AAO35" t="b">
        <v>1</v>
      </c>
      <c r="AAS35" t="s">
        <v>3052</v>
      </c>
      <c r="AAT35">
        <v>0</v>
      </c>
      <c r="AAU35">
        <v>2.5</v>
      </c>
      <c r="ADN35">
        <v>2</v>
      </c>
      <c r="ADO35">
        <v>5</v>
      </c>
      <c r="ADP35">
        <v>5</v>
      </c>
      <c r="ADQ35">
        <v>12</v>
      </c>
      <c r="ADR35" t="s">
        <v>1759</v>
      </c>
      <c r="ADS35">
        <v>1</v>
      </c>
      <c r="ADT35">
        <v>30</v>
      </c>
      <c r="AEG35">
        <v>5</v>
      </c>
      <c r="AEH35">
        <v>5</v>
      </c>
      <c r="AEI35">
        <v>0</v>
      </c>
      <c r="AEJ35">
        <v>0</v>
      </c>
      <c r="AEK35">
        <v>7.5</v>
      </c>
      <c r="AEL35">
        <v>7.5</v>
      </c>
      <c r="AEN35" t="b">
        <v>1</v>
      </c>
      <c r="AFB35" t="s">
        <v>2865</v>
      </c>
      <c r="AFC35">
        <v>0</v>
      </c>
      <c r="AFD35">
        <v>7.5</v>
      </c>
      <c r="AFE35">
        <v>0</v>
      </c>
      <c r="AFF35">
        <v>6.7</v>
      </c>
      <c r="AFG35">
        <v>5</v>
      </c>
      <c r="AFH35">
        <v>11.7</v>
      </c>
      <c r="AFI35" t="s">
        <v>1463</v>
      </c>
      <c r="AFK35" t="s">
        <v>1463</v>
      </c>
      <c r="AFM35" t="s">
        <v>1463</v>
      </c>
      <c r="AFO35" t="s">
        <v>1463</v>
      </c>
      <c r="AFQ35" t="s">
        <v>1463</v>
      </c>
      <c r="AFT35" t="s">
        <v>1463</v>
      </c>
      <c r="AFV35">
        <v>2</v>
      </c>
      <c r="AFW35">
        <v>3</v>
      </c>
      <c r="AFX35">
        <v>6.6666666666666599</v>
      </c>
      <c r="AFY35">
        <v>5</v>
      </c>
      <c r="AFZ35">
        <v>1</v>
      </c>
      <c r="AGA35">
        <v>5</v>
      </c>
      <c r="AGB35">
        <v>7.5</v>
      </c>
      <c r="AGC35">
        <v>13.5</v>
      </c>
      <c r="AGD35">
        <v>1</v>
      </c>
      <c r="AGG35">
        <v>1</v>
      </c>
      <c r="AGJ35">
        <v>1</v>
      </c>
      <c r="AGM35" t="s">
        <v>1534</v>
      </c>
      <c r="AGQ35">
        <v>5</v>
      </c>
      <c r="AGR35">
        <v>7.5</v>
      </c>
      <c r="AGS35">
        <v>4.5</v>
      </c>
      <c r="AGT35">
        <v>5</v>
      </c>
      <c r="AGU35">
        <v>5</v>
      </c>
      <c r="AGV35">
        <v>14.5</v>
      </c>
      <c r="AGW35">
        <v>1</v>
      </c>
      <c r="AGZ35" t="b">
        <v>1</v>
      </c>
      <c r="AHD35">
        <v>4</v>
      </c>
      <c r="AHE35">
        <v>3</v>
      </c>
      <c r="AHF35">
        <v>3</v>
      </c>
      <c r="AKM35">
        <v>5</v>
      </c>
      <c r="AKN35">
        <v>5</v>
      </c>
      <c r="AKO35">
        <v>10</v>
      </c>
      <c r="AKP35">
        <v>2.5</v>
      </c>
      <c r="AKQ35">
        <v>5</v>
      </c>
      <c r="AKR35">
        <v>17.5</v>
      </c>
      <c r="AKS35" t="s">
        <v>1462</v>
      </c>
      <c r="AKT35" t="s">
        <v>1463</v>
      </c>
      <c r="AKV35" t="s">
        <v>1462</v>
      </c>
      <c r="AKX35" t="s">
        <v>1462</v>
      </c>
      <c r="AKZ35" t="s">
        <v>1463</v>
      </c>
      <c r="ALB35" t="s">
        <v>1462</v>
      </c>
      <c r="ALD35" t="s">
        <v>1463</v>
      </c>
      <c r="ALF35" t="s">
        <v>1462</v>
      </c>
      <c r="ALH35" t="s">
        <v>1463</v>
      </c>
      <c r="ALJ35" t="s">
        <v>1463</v>
      </c>
      <c r="ALL35" t="s">
        <v>1463</v>
      </c>
      <c r="ALN35" t="s">
        <v>1462</v>
      </c>
      <c r="ALP35" t="s">
        <v>1463</v>
      </c>
      <c r="ALR35" t="s">
        <v>1463</v>
      </c>
      <c r="ALT35" t="s">
        <v>1463</v>
      </c>
      <c r="AMF35" t="b">
        <v>1</v>
      </c>
      <c r="AMO35" t="b">
        <v>1</v>
      </c>
      <c r="ANA35">
        <v>2.5</v>
      </c>
      <c r="ANB35">
        <v>5</v>
      </c>
      <c r="ANC35">
        <v>10</v>
      </c>
      <c r="AND35">
        <v>2.5</v>
      </c>
      <c r="ANE35">
        <v>5</v>
      </c>
      <c r="ANF35">
        <v>17.5</v>
      </c>
      <c r="ANG35" t="s">
        <v>1462</v>
      </c>
      <c r="ANH35" t="s">
        <v>1541</v>
      </c>
      <c r="ANI35" t="s">
        <v>1462</v>
      </c>
      <c r="ANJ35" t="s">
        <v>2616</v>
      </c>
      <c r="ANK35">
        <v>2.5</v>
      </c>
      <c r="ANL35">
        <v>5</v>
      </c>
      <c r="ANM35">
        <v>6</v>
      </c>
      <c r="ANN35">
        <v>0</v>
      </c>
      <c r="ANO35">
        <v>7.5</v>
      </c>
      <c r="ANP35">
        <v>13.5</v>
      </c>
      <c r="ANQ35" t="s">
        <v>2599</v>
      </c>
      <c r="ANR35" t="s">
        <v>1462</v>
      </c>
      <c r="ANT35">
        <v>0</v>
      </c>
      <c r="ANU35">
        <v>7.5</v>
      </c>
      <c r="AQR35">
        <v>2.5</v>
      </c>
      <c r="AQS35">
        <v>0</v>
      </c>
      <c r="AQT35">
        <v>10</v>
      </c>
      <c r="AQU35">
        <v>12.5</v>
      </c>
      <c r="AQV35" t="s">
        <v>1463</v>
      </c>
      <c r="ARB35" t="b">
        <v>1</v>
      </c>
      <c r="ARD35" t="b">
        <v>1</v>
      </c>
      <c r="ARG35">
        <v>0</v>
      </c>
      <c r="ARH35">
        <v>10</v>
      </c>
      <c r="ARI35" t="s">
        <v>1463</v>
      </c>
      <c r="ARQ35" t="s">
        <v>1463</v>
      </c>
      <c r="ASD35">
        <v>0</v>
      </c>
      <c r="ASE35">
        <v>10</v>
      </c>
      <c r="ASF35">
        <v>1</v>
      </c>
      <c r="ASG35">
        <v>5</v>
      </c>
      <c r="ASH35">
        <v>2.5</v>
      </c>
      <c r="ASI35">
        <v>8.5</v>
      </c>
      <c r="ASJ35">
        <v>80</v>
      </c>
      <c r="ASM35" t="b">
        <v>1</v>
      </c>
      <c r="ASS35">
        <v>1</v>
      </c>
      <c r="AST35" t="s">
        <v>1462</v>
      </c>
      <c r="ASW35" t="b">
        <v>1</v>
      </c>
      <c r="ATC35" t="s">
        <v>3002</v>
      </c>
      <c r="ATD35">
        <v>5</v>
      </c>
      <c r="ATE35">
        <v>2.5</v>
      </c>
      <c r="ATF35">
        <v>0</v>
      </c>
      <c r="ATG35">
        <v>0</v>
      </c>
      <c r="ATH35">
        <v>7.5</v>
      </c>
      <c r="ATI35">
        <v>7.5</v>
      </c>
      <c r="ATJ35" t="s">
        <v>1463</v>
      </c>
      <c r="AVZ35">
        <v>0</v>
      </c>
      <c r="AWA35">
        <v>5</v>
      </c>
      <c r="AWB35">
        <v>0</v>
      </c>
      <c r="AWC35">
        <v>10</v>
      </c>
      <c r="AWD35">
        <v>1</v>
      </c>
      <c r="AWE35">
        <v>2.5</v>
      </c>
      <c r="AWF35">
        <v>0</v>
      </c>
      <c r="AWG35">
        <v>3.5</v>
      </c>
      <c r="AWH35" t="s">
        <v>1462</v>
      </c>
      <c r="AWI35" t="s">
        <v>1469</v>
      </c>
      <c r="AWJ35" t="s">
        <v>1463</v>
      </c>
      <c r="AWL35" t="s">
        <v>1462</v>
      </c>
      <c r="AWM35" t="s">
        <v>2619</v>
      </c>
      <c r="AWN35" t="s">
        <v>1463</v>
      </c>
      <c r="AWP35" t="s">
        <v>1463</v>
      </c>
      <c r="AWR35" t="s">
        <v>1463</v>
      </c>
      <c r="AWT35" t="s">
        <v>1463</v>
      </c>
      <c r="AWV35" t="s">
        <v>1463</v>
      </c>
      <c r="AWX35" t="s">
        <v>1463</v>
      </c>
      <c r="AWZ35" t="s">
        <v>1463</v>
      </c>
      <c r="AXB35" t="s">
        <v>1463</v>
      </c>
      <c r="AXD35" t="s">
        <v>1463</v>
      </c>
      <c r="AXF35">
        <v>0</v>
      </c>
      <c r="AXG35">
        <v>0</v>
      </c>
      <c r="AXI35">
        <v>2.5</v>
      </c>
      <c r="AXJ35">
        <v>0</v>
      </c>
      <c r="AXK35">
        <v>1</v>
      </c>
      <c r="AXN35">
        <v>1</v>
      </c>
      <c r="AXO35">
        <v>1</v>
      </c>
      <c r="AXP35">
        <v>1</v>
      </c>
      <c r="AXQ35">
        <v>1</v>
      </c>
      <c r="AXR35">
        <v>1</v>
      </c>
      <c r="AXS35">
        <v>1</v>
      </c>
      <c r="AXT35">
        <v>1</v>
      </c>
      <c r="AXU35">
        <v>1</v>
      </c>
      <c r="AXV35">
        <v>2</v>
      </c>
      <c r="AXW35">
        <v>1</v>
      </c>
      <c r="AXX35">
        <v>2</v>
      </c>
      <c r="AYA35">
        <v>7.3</v>
      </c>
      <c r="AYD35">
        <v>7.3</v>
      </c>
      <c r="AYE35" t="s">
        <v>1463</v>
      </c>
      <c r="AYF35" t="s">
        <v>1463</v>
      </c>
      <c r="AYG35">
        <v>2</v>
      </c>
      <c r="AYJ35">
        <v>0</v>
      </c>
      <c r="AYK35">
        <v>0</v>
      </c>
      <c r="AYL35">
        <v>0</v>
      </c>
      <c r="AYM35">
        <v>0</v>
      </c>
      <c r="AZC35">
        <v>2</v>
      </c>
      <c r="AZD35" t="s">
        <v>3053</v>
      </c>
      <c r="AZE35" t="s">
        <v>3054</v>
      </c>
      <c r="AZF35">
        <v>7</v>
      </c>
      <c r="AZG35" t="s">
        <v>3055</v>
      </c>
      <c r="AZH35" t="s">
        <v>3056</v>
      </c>
      <c r="AZM35" t="s">
        <v>1463</v>
      </c>
      <c r="AZO35" t="s">
        <v>1463</v>
      </c>
      <c r="AZQ35" t="s">
        <v>3023</v>
      </c>
      <c r="AZR35">
        <v>0</v>
      </c>
      <c r="AZS35">
        <v>0</v>
      </c>
      <c r="BCH35">
        <v>10</v>
      </c>
      <c r="BCI35">
        <v>5</v>
      </c>
      <c r="BCJ35">
        <v>0</v>
      </c>
      <c r="BCK35">
        <v>15</v>
      </c>
      <c r="BCL35">
        <v>1</v>
      </c>
      <c r="BCN35" t="s">
        <v>2555</v>
      </c>
      <c r="BCP35">
        <v>2</v>
      </c>
      <c r="BCR35">
        <v>4</v>
      </c>
      <c r="BCT35">
        <v>3</v>
      </c>
      <c r="BCY35">
        <v>5</v>
      </c>
      <c r="BCZ35">
        <v>0</v>
      </c>
      <c r="BEH35">
        <v>2</v>
      </c>
      <c r="BEI35">
        <v>7.5</v>
      </c>
      <c r="BEJ35">
        <v>2.5</v>
      </c>
      <c r="BEK35">
        <v>12</v>
      </c>
      <c r="BEL35" t="s">
        <v>2552</v>
      </c>
      <c r="BEN35" t="s">
        <v>2562</v>
      </c>
      <c r="BEP35" t="s">
        <v>2562</v>
      </c>
      <c r="BER35" t="s">
        <v>2562</v>
      </c>
      <c r="BET35" t="s">
        <v>2556</v>
      </c>
      <c r="BEV35" t="s">
        <v>2552</v>
      </c>
      <c r="BEX35">
        <v>7.5</v>
      </c>
      <c r="BEY35">
        <v>2.5</v>
      </c>
      <c r="BGQ35">
        <v>2</v>
      </c>
      <c r="BGR35">
        <v>2.5</v>
      </c>
      <c r="BGS35">
        <v>0</v>
      </c>
      <c r="BGT35">
        <v>4.5</v>
      </c>
      <c r="BGU35" t="s">
        <v>1462</v>
      </c>
      <c r="BGV35" t="s">
        <v>1541</v>
      </c>
      <c r="BGW35" t="s">
        <v>2653</v>
      </c>
      <c r="BGX35" t="s">
        <v>2984</v>
      </c>
      <c r="BGY35" t="s">
        <v>2653</v>
      </c>
      <c r="BHK35">
        <v>2.5</v>
      </c>
      <c r="BHL35">
        <v>0</v>
      </c>
      <c r="BIT35">
        <v>5</v>
      </c>
      <c r="BIU35">
        <v>2.5</v>
      </c>
      <c r="BIV35">
        <v>0</v>
      </c>
      <c r="BIW35">
        <v>7.5</v>
      </c>
      <c r="BIX35">
        <v>2</v>
      </c>
      <c r="BIY35" t="s">
        <v>2548</v>
      </c>
      <c r="BIZ35" t="s">
        <v>1794</v>
      </c>
      <c r="BJA35" t="s">
        <v>1468</v>
      </c>
      <c r="BJB35">
        <v>2.5</v>
      </c>
      <c r="BJC35">
        <v>0</v>
      </c>
    </row>
    <row r="36" spans="1:1021 1026:1615" ht="15" x14ac:dyDescent="0.25">
      <c r="A36" t="s">
        <v>2603</v>
      </c>
      <c r="B36" t="s">
        <v>3057</v>
      </c>
      <c r="C36" t="s">
        <v>3058</v>
      </c>
      <c r="D36" t="s">
        <v>2570</v>
      </c>
      <c r="E36" t="s">
        <v>3059</v>
      </c>
      <c r="F36" t="s">
        <v>2606</v>
      </c>
      <c r="G36" t="s">
        <v>2607</v>
      </c>
      <c r="H36" t="s">
        <v>2942</v>
      </c>
      <c r="I36" t="s">
        <v>3015</v>
      </c>
      <c r="J36">
        <v>3.6530656800000001</v>
      </c>
      <c r="K36">
        <v>34.2923683</v>
      </c>
      <c r="L36" s="116">
        <v>42453</v>
      </c>
      <c r="M36" t="s">
        <v>1471</v>
      </c>
      <c r="N36">
        <v>15</v>
      </c>
      <c r="O36" t="s">
        <v>1472</v>
      </c>
      <c r="Q36">
        <v>6.7</v>
      </c>
      <c r="R36">
        <v>5</v>
      </c>
      <c r="S36">
        <v>5</v>
      </c>
      <c r="T36">
        <v>16.7</v>
      </c>
      <c r="U36">
        <v>3</v>
      </c>
      <c r="V36">
        <v>3</v>
      </c>
      <c r="W36">
        <v>2</v>
      </c>
      <c r="X36">
        <v>2</v>
      </c>
      <c r="AA36" t="b">
        <v>1</v>
      </c>
      <c r="AG36">
        <v>3</v>
      </c>
      <c r="AH36">
        <v>3</v>
      </c>
      <c r="AS36">
        <v>3</v>
      </c>
      <c r="AT36">
        <v>3</v>
      </c>
      <c r="BS36" t="s">
        <v>1462</v>
      </c>
      <c r="BT36" t="s">
        <v>1462</v>
      </c>
      <c r="BW36">
        <v>5</v>
      </c>
      <c r="BX36">
        <v>5</v>
      </c>
      <c r="BY36">
        <v>3.5</v>
      </c>
      <c r="BZ36">
        <v>5</v>
      </c>
      <c r="CA36">
        <v>2.5</v>
      </c>
      <c r="CB36">
        <v>11</v>
      </c>
      <c r="CC36" t="s">
        <v>1462</v>
      </c>
      <c r="CD36" t="b">
        <v>1</v>
      </c>
      <c r="CE36" t="b">
        <v>1</v>
      </c>
      <c r="CF36">
        <v>7</v>
      </c>
      <c r="CH36" t="s">
        <v>1463</v>
      </c>
      <c r="CM36" t="s">
        <v>1463</v>
      </c>
      <c r="CR36" t="s">
        <v>1463</v>
      </c>
      <c r="CW36" t="s">
        <v>1463</v>
      </c>
      <c r="DB36" t="s">
        <v>1463</v>
      </c>
      <c r="DG36" t="s">
        <v>1463</v>
      </c>
      <c r="DS36" t="b">
        <v>1</v>
      </c>
      <c r="DU36" t="b">
        <v>1</v>
      </c>
      <c r="EI36">
        <v>5</v>
      </c>
      <c r="EJ36">
        <v>2.5</v>
      </c>
      <c r="EN36">
        <v>0</v>
      </c>
      <c r="EO36" t="s">
        <v>1463</v>
      </c>
      <c r="FL36">
        <v>3.3</v>
      </c>
      <c r="FM36">
        <v>5</v>
      </c>
      <c r="FN36">
        <v>2.5</v>
      </c>
      <c r="FO36">
        <v>10.8</v>
      </c>
      <c r="FP36" t="s">
        <v>1462</v>
      </c>
      <c r="FT36" t="b">
        <v>1</v>
      </c>
      <c r="FV36" t="s">
        <v>1465</v>
      </c>
      <c r="FW36" t="b">
        <v>1</v>
      </c>
      <c r="FY36" t="s">
        <v>1464</v>
      </c>
      <c r="GC36" t="b">
        <v>1</v>
      </c>
      <c r="GE36" t="s">
        <v>1464</v>
      </c>
      <c r="GO36" t="b">
        <v>1</v>
      </c>
      <c r="GQ36" t="s">
        <v>1465</v>
      </c>
      <c r="HD36" t="b">
        <v>1</v>
      </c>
      <c r="HF36" t="s">
        <v>1465</v>
      </c>
      <c r="HJ36" t="b">
        <v>1</v>
      </c>
      <c r="HL36" t="s">
        <v>1464</v>
      </c>
      <c r="HY36" t="b">
        <v>1</v>
      </c>
      <c r="IA36" t="s">
        <v>1465</v>
      </c>
      <c r="JC36" t="b">
        <v>1</v>
      </c>
      <c r="JE36" t="s">
        <v>1464</v>
      </c>
      <c r="KK36" t="s">
        <v>1463</v>
      </c>
      <c r="KM36">
        <v>5</v>
      </c>
      <c r="KN36">
        <v>2.5</v>
      </c>
      <c r="KO36">
        <v>0</v>
      </c>
      <c r="KR36">
        <v>0</v>
      </c>
      <c r="KS36" t="s">
        <v>1463</v>
      </c>
      <c r="RO36">
        <v>5</v>
      </c>
      <c r="RP36">
        <v>7.5</v>
      </c>
      <c r="RQ36">
        <v>2.5</v>
      </c>
      <c r="RR36">
        <v>15</v>
      </c>
      <c r="RS36" t="s">
        <v>1462</v>
      </c>
      <c r="RT36" t="s">
        <v>3060</v>
      </c>
      <c r="RU36">
        <v>40</v>
      </c>
      <c r="RW36" t="s">
        <v>1463</v>
      </c>
      <c r="RZ36" t="s">
        <v>1463</v>
      </c>
      <c r="SK36">
        <v>7.5</v>
      </c>
      <c r="SL36">
        <v>2.5</v>
      </c>
      <c r="SM36">
        <v>1.3</v>
      </c>
      <c r="SN36">
        <v>7.5</v>
      </c>
      <c r="SO36">
        <v>2.5</v>
      </c>
      <c r="SP36">
        <v>11.3</v>
      </c>
      <c r="SQ36" t="s">
        <v>1463</v>
      </c>
      <c r="SR36" t="s">
        <v>3061</v>
      </c>
      <c r="TI36">
        <v>5</v>
      </c>
      <c r="TJ36" t="s">
        <v>3062</v>
      </c>
      <c r="TM36" t="b">
        <v>1</v>
      </c>
      <c r="TN36" t="b">
        <v>1</v>
      </c>
      <c r="TO36" t="b">
        <v>1</v>
      </c>
      <c r="TX36">
        <v>7.5</v>
      </c>
      <c r="TY36">
        <v>2.5</v>
      </c>
      <c r="VI36">
        <v>0</v>
      </c>
      <c r="VJ36">
        <v>0</v>
      </c>
      <c r="VK36">
        <v>10</v>
      </c>
      <c r="VL36">
        <v>10</v>
      </c>
      <c r="VM36" t="s">
        <v>1463</v>
      </c>
      <c r="VO36" t="s">
        <v>1463</v>
      </c>
      <c r="VQ36" t="s">
        <v>1463</v>
      </c>
      <c r="VS36" t="s">
        <v>1463</v>
      </c>
      <c r="VV36" t="s">
        <v>1463</v>
      </c>
      <c r="VX36" t="s">
        <v>1463</v>
      </c>
      <c r="VZ36">
        <v>0</v>
      </c>
      <c r="WA36">
        <v>10</v>
      </c>
      <c r="XJ36">
        <v>2.5</v>
      </c>
      <c r="XK36">
        <v>1.3</v>
      </c>
      <c r="XL36">
        <v>7.5</v>
      </c>
      <c r="XM36">
        <v>11.3</v>
      </c>
      <c r="XN36" t="s">
        <v>1462</v>
      </c>
      <c r="XO36" t="s">
        <v>1462</v>
      </c>
      <c r="XR36" t="b">
        <v>1</v>
      </c>
      <c r="XS36" t="b">
        <v>1</v>
      </c>
      <c r="XW36" t="b">
        <v>1</v>
      </c>
      <c r="YC36" t="s">
        <v>1463</v>
      </c>
      <c r="YE36" t="s">
        <v>1463</v>
      </c>
      <c r="YF36" t="s">
        <v>3063</v>
      </c>
      <c r="YG36">
        <v>0</v>
      </c>
      <c r="YH36">
        <v>7.5</v>
      </c>
      <c r="YI36" t="s">
        <v>1463</v>
      </c>
      <c r="YU36">
        <v>2.5</v>
      </c>
      <c r="YV36">
        <v>7.5</v>
      </c>
      <c r="ZX36">
        <v>10</v>
      </c>
      <c r="ZY36">
        <v>2.5</v>
      </c>
      <c r="ZZ36">
        <v>2.5</v>
      </c>
      <c r="AAA36">
        <v>15</v>
      </c>
      <c r="AAB36" t="s">
        <v>1462</v>
      </c>
      <c r="AAL36" t="b">
        <v>1</v>
      </c>
      <c r="AAM36" t="b">
        <v>1</v>
      </c>
      <c r="AAO36" t="b">
        <v>1</v>
      </c>
      <c r="AAS36" t="s">
        <v>2613</v>
      </c>
      <c r="AAT36">
        <v>2.5</v>
      </c>
      <c r="AAU36">
        <v>2.5</v>
      </c>
      <c r="ADN36">
        <v>2</v>
      </c>
      <c r="ADO36">
        <v>5</v>
      </c>
      <c r="ADP36">
        <v>5</v>
      </c>
      <c r="ADQ36">
        <v>12</v>
      </c>
      <c r="ADR36" t="s">
        <v>1759</v>
      </c>
      <c r="ADS36">
        <v>1</v>
      </c>
      <c r="ADT36">
        <v>60</v>
      </c>
      <c r="AEG36">
        <v>5</v>
      </c>
      <c r="AEH36">
        <v>5</v>
      </c>
      <c r="AEI36">
        <v>0</v>
      </c>
      <c r="AEJ36">
        <v>0</v>
      </c>
      <c r="AEK36">
        <v>10</v>
      </c>
      <c r="AEL36">
        <v>10</v>
      </c>
      <c r="AEN36" t="b">
        <v>1</v>
      </c>
      <c r="AFB36" t="s">
        <v>2644</v>
      </c>
      <c r="AFC36">
        <v>0</v>
      </c>
      <c r="AFD36">
        <v>10</v>
      </c>
      <c r="AFE36">
        <v>0</v>
      </c>
      <c r="AFF36">
        <v>6.4</v>
      </c>
      <c r="AFG36">
        <v>5</v>
      </c>
      <c r="AFH36">
        <v>11.4</v>
      </c>
      <c r="AFI36" t="s">
        <v>1463</v>
      </c>
      <c r="AFK36" t="s">
        <v>1463</v>
      </c>
      <c r="AFM36" t="s">
        <v>1463</v>
      </c>
      <c r="AFO36" t="s">
        <v>1463</v>
      </c>
      <c r="AFQ36" t="s">
        <v>1463</v>
      </c>
      <c r="AFT36" t="s">
        <v>1463</v>
      </c>
      <c r="AFV36">
        <v>2</v>
      </c>
      <c r="AFW36">
        <v>3</v>
      </c>
      <c r="AFX36">
        <v>6.3888888888888804</v>
      </c>
      <c r="AFY36">
        <v>5</v>
      </c>
      <c r="AFZ36">
        <v>2.5</v>
      </c>
      <c r="AGA36">
        <v>7.5</v>
      </c>
      <c r="AGB36">
        <v>2.5</v>
      </c>
      <c r="AGC36">
        <v>12.5</v>
      </c>
      <c r="AGD36">
        <v>2</v>
      </c>
      <c r="AGF36">
        <v>3000</v>
      </c>
      <c r="AGG36">
        <v>1</v>
      </c>
      <c r="AGI36">
        <v>1</v>
      </c>
      <c r="AGJ36">
        <v>2</v>
      </c>
      <c r="AGL36">
        <v>0</v>
      </c>
      <c r="AGM36" t="s">
        <v>2614</v>
      </c>
      <c r="AGO36" t="s">
        <v>3064</v>
      </c>
      <c r="AGQ36">
        <v>7.5</v>
      </c>
      <c r="AGR36">
        <v>2.5</v>
      </c>
      <c r="AGS36">
        <v>3</v>
      </c>
      <c r="AGT36">
        <v>7.5</v>
      </c>
      <c r="AGU36">
        <v>5</v>
      </c>
      <c r="AGV36">
        <v>15.5</v>
      </c>
      <c r="AGW36">
        <v>1</v>
      </c>
      <c r="AGZ36" t="b">
        <v>1</v>
      </c>
      <c r="AHD36">
        <v>3</v>
      </c>
      <c r="AHE36">
        <v>3</v>
      </c>
      <c r="AHF36">
        <v>3</v>
      </c>
      <c r="AKM36">
        <v>7.5</v>
      </c>
      <c r="AKN36">
        <v>5</v>
      </c>
      <c r="AKO36">
        <v>10</v>
      </c>
      <c r="AKP36">
        <v>5</v>
      </c>
      <c r="AKQ36">
        <v>2.5</v>
      </c>
      <c r="AKR36">
        <v>17.5</v>
      </c>
      <c r="AKS36" t="s">
        <v>1462</v>
      </c>
      <c r="AKT36" t="s">
        <v>1463</v>
      </c>
      <c r="AKV36" t="s">
        <v>1462</v>
      </c>
      <c r="AKX36" t="s">
        <v>1462</v>
      </c>
      <c r="AKZ36" t="s">
        <v>1463</v>
      </c>
      <c r="ALB36" t="s">
        <v>1463</v>
      </c>
      <c r="ALD36" t="s">
        <v>1463</v>
      </c>
      <c r="ALF36" t="s">
        <v>1462</v>
      </c>
      <c r="ALH36" t="s">
        <v>1463</v>
      </c>
      <c r="ALJ36" t="s">
        <v>1463</v>
      </c>
      <c r="ALL36" t="s">
        <v>1463</v>
      </c>
      <c r="ALN36" t="s">
        <v>1463</v>
      </c>
      <c r="ALP36" t="s">
        <v>1463</v>
      </c>
      <c r="ALR36" t="s">
        <v>1463</v>
      </c>
      <c r="ALT36" t="s">
        <v>1463</v>
      </c>
      <c r="AMF36" t="b">
        <v>1</v>
      </c>
      <c r="AMO36" t="b">
        <v>1</v>
      </c>
      <c r="ANA36">
        <v>5</v>
      </c>
      <c r="ANB36">
        <v>2.5</v>
      </c>
      <c r="ANC36">
        <v>10</v>
      </c>
      <c r="AND36">
        <v>2.5</v>
      </c>
      <c r="ANE36">
        <v>5</v>
      </c>
      <c r="ANF36">
        <v>17.5</v>
      </c>
      <c r="ANG36" t="s">
        <v>1462</v>
      </c>
      <c r="ANH36" t="s">
        <v>3065</v>
      </c>
      <c r="ANI36" t="s">
        <v>1462</v>
      </c>
      <c r="ANJ36" t="s">
        <v>2616</v>
      </c>
      <c r="ANK36">
        <v>2.5</v>
      </c>
      <c r="ANL36">
        <v>5</v>
      </c>
      <c r="ANM36">
        <v>6</v>
      </c>
      <c r="ANN36">
        <v>0</v>
      </c>
      <c r="ANO36">
        <v>7.5</v>
      </c>
      <c r="ANP36">
        <v>13.5</v>
      </c>
      <c r="ANQ36" t="s">
        <v>2599</v>
      </c>
      <c r="ANR36" t="s">
        <v>1462</v>
      </c>
      <c r="ANT36">
        <v>0</v>
      </c>
      <c r="ANU36">
        <v>7.5</v>
      </c>
      <c r="AQR36">
        <v>2.5</v>
      </c>
      <c r="AQS36">
        <v>0</v>
      </c>
      <c r="AQT36">
        <v>10</v>
      </c>
      <c r="AQU36">
        <v>12.5</v>
      </c>
      <c r="AQV36" t="s">
        <v>1463</v>
      </c>
      <c r="ARB36" t="b">
        <v>1</v>
      </c>
      <c r="ARD36" t="b">
        <v>1</v>
      </c>
      <c r="ARG36">
        <v>0</v>
      </c>
      <c r="ARH36">
        <v>10</v>
      </c>
      <c r="ARI36" t="s">
        <v>1463</v>
      </c>
      <c r="ARQ36" t="s">
        <v>1463</v>
      </c>
      <c r="ASD36">
        <v>0</v>
      </c>
      <c r="ASE36">
        <v>10</v>
      </c>
      <c r="ASF36">
        <v>1</v>
      </c>
      <c r="ASG36">
        <v>5</v>
      </c>
      <c r="ASH36">
        <v>7.5</v>
      </c>
      <c r="ASI36">
        <v>13.5</v>
      </c>
      <c r="ASJ36">
        <v>80</v>
      </c>
      <c r="ASM36" t="b">
        <v>1</v>
      </c>
      <c r="ASS36">
        <v>1</v>
      </c>
      <c r="AST36" t="s">
        <v>1462</v>
      </c>
      <c r="ASW36" t="b">
        <v>1</v>
      </c>
      <c r="ATC36" t="s">
        <v>2618</v>
      </c>
      <c r="ATD36">
        <v>5</v>
      </c>
      <c r="ATE36">
        <v>7.5</v>
      </c>
      <c r="ATF36">
        <v>0</v>
      </c>
      <c r="ATG36">
        <v>0</v>
      </c>
      <c r="ATH36">
        <v>10</v>
      </c>
      <c r="ATI36">
        <v>10</v>
      </c>
      <c r="ATJ36" t="s">
        <v>1463</v>
      </c>
      <c r="AVZ36">
        <v>0</v>
      </c>
      <c r="AWA36">
        <v>10</v>
      </c>
      <c r="AWB36">
        <v>0</v>
      </c>
      <c r="AWC36">
        <v>10</v>
      </c>
      <c r="AWD36">
        <v>1</v>
      </c>
      <c r="AWE36">
        <v>5</v>
      </c>
      <c r="AWF36">
        <v>0</v>
      </c>
      <c r="AWG36">
        <v>6</v>
      </c>
      <c r="AWH36" t="s">
        <v>1462</v>
      </c>
      <c r="AWI36" t="s">
        <v>1470</v>
      </c>
      <c r="AWJ36" t="s">
        <v>1463</v>
      </c>
      <c r="AWL36" t="s">
        <v>1463</v>
      </c>
      <c r="AWN36" t="s">
        <v>1463</v>
      </c>
      <c r="AWP36" t="s">
        <v>1462</v>
      </c>
      <c r="AWQ36" t="s">
        <v>1469</v>
      </c>
      <c r="AWR36" t="s">
        <v>1463</v>
      </c>
      <c r="AWT36" t="s">
        <v>1463</v>
      </c>
      <c r="AWV36" t="s">
        <v>1463</v>
      </c>
      <c r="AWX36" t="s">
        <v>1463</v>
      </c>
      <c r="AWZ36" t="s">
        <v>1463</v>
      </c>
      <c r="AXB36" t="s">
        <v>1463</v>
      </c>
      <c r="AXD36" t="s">
        <v>1463</v>
      </c>
      <c r="AXF36">
        <v>200</v>
      </c>
      <c r="AXG36">
        <v>0</v>
      </c>
      <c r="AXI36">
        <v>5</v>
      </c>
      <c r="AXJ36">
        <v>0</v>
      </c>
      <c r="AXK36">
        <v>8</v>
      </c>
      <c r="AXN36">
        <v>8</v>
      </c>
      <c r="AXO36">
        <v>0</v>
      </c>
      <c r="AXP36">
        <v>0</v>
      </c>
      <c r="AXQ36">
        <v>1</v>
      </c>
      <c r="AXR36">
        <v>1</v>
      </c>
      <c r="AXS36">
        <v>0</v>
      </c>
      <c r="AXT36">
        <v>0</v>
      </c>
      <c r="AXU36">
        <v>0</v>
      </c>
      <c r="AXW36">
        <v>0</v>
      </c>
      <c r="AYA36">
        <v>10</v>
      </c>
      <c r="AYD36">
        <v>10</v>
      </c>
      <c r="AYE36" t="s">
        <v>1463</v>
      </c>
      <c r="AYF36" t="s">
        <v>1463</v>
      </c>
      <c r="AYG36">
        <v>10</v>
      </c>
      <c r="AYJ36">
        <v>0</v>
      </c>
      <c r="AYK36">
        <v>2.5</v>
      </c>
      <c r="AYL36">
        <v>2.5</v>
      </c>
      <c r="AYM36">
        <v>5</v>
      </c>
      <c r="AYZ36">
        <v>6</v>
      </c>
      <c r="AZA36" t="s">
        <v>3066</v>
      </c>
      <c r="AZB36" t="s">
        <v>2982</v>
      </c>
      <c r="AZC36">
        <v>5</v>
      </c>
      <c r="AZD36" t="s">
        <v>2983</v>
      </c>
      <c r="AZE36" t="s">
        <v>3067</v>
      </c>
      <c r="AZM36" t="s">
        <v>1463</v>
      </c>
      <c r="AZO36" t="s">
        <v>1463</v>
      </c>
      <c r="AZQ36" t="s">
        <v>2624</v>
      </c>
      <c r="AZR36">
        <v>2.5</v>
      </c>
      <c r="AZS36">
        <v>2.5</v>
      </c>
      <c r="BCH36">
        <v>10</v>
      </c>
      <c r="BCI36">
        <v>5</v>
      </c>
      <c r="BCJ36">
        <v>2.5</v>
      </c>
      <c r="BCK36">
        <v>17.5</v>
      </c>
      <c r="BCL36">
        <v>3</v>
      </c>
      <c r="BCN36" t="s">
        <v>2555</v>
      </c>
      <c r="BCP36">
        <v>1</v>
      </c>
      <c r="BCR36">
        <v>4</v>
      </c>
      <c r="BCT36">
        <v>2</v>
      </c>
      <c r="BCY36">
        <v>5</v>
      </c>
      <c r="BCZ36">
        <v>2.5</v>
      </c>
      <c r="BEH36">
        <v>5</v>
      </c>
      <c r="BEI36">
        <v>7.5</v>
      </c>
      <c r="BEJ36">
        <v>2.5</v>
      </c>
      <c r="BEK36">
        <v>15</v>
      </c>
      <c r="BEL36" t="s">
        <v>2552</v>
      </c>
      <c r="BEN36" t="s">
        <v>2562</v>
      </c>
      <c r="BEP36" t="s">
        <v>2562</v>
      </c>
      <c r="BER36" t="s">
        <v>2562</v>
      </c>
      <c r="BET36" t="s">
        <v>2567</v>
      </c>
      <c r="BEV36" t="s">
        <v>2567</v>
      </c>
      <c r="BEX36">
        <v>7.5</v>
      </c>
      <c r="BEY36">
        <v>2.5</v>
      </c>
      <c r="BGQ36">
        <v>4.7</v>
      </c>
      <c r="BGR36">
        <v>2.5</v>
      </c>
      <c r="BGS36">
        <v>7.5</v>
      </c>
      <c r="BGT36">
        <v>14.7</v>
      </c>
      <c r="BGU36" t="s">
        <v>1462</v>
      </c>
      <c r="BGV36" t="s">
        <v>3068</v>
      </c>
      <c r="BGW36" t="s">
        <v>2653</v>
      </c>
      <c r="BGX36" t="s">
        <v>3069</v>
      </c>
      <c r="BGY36" t="s">
        <v>2653</v>
      </c>
      <c r="BHB36" t="s">
        <v>3070</v>
      </c>
      <c r="BHC36" t="s">
        <v>2838</v>
      </c>
      <c r="BHK36">
        <v>2.5</v>
      </c>
      <c r="BHL36">
        <v>7.5</v>
      </c>
      <c r="BIT36">
        <v>5</v>
      </c>
      <c r="BIU36">
        <v>5</v>
      </c>
      <c r="BIV36">
        <v>5</v>
      </c>
      <c r="BIW36">
        <v>15</v>
      </c>
      <c r="BIX36">
        <v>2</v>
      </c>
      <c r="BIY36" t="s">
        <v>1794</v>
      </c>
      <c r="BIZ36" t="s">
        <v>2548</v>
      </c>
      <c r="BJA36" t="s">
        <v>1468</v>
      </c>
      <c r="BJB36">
        <v>5</v>
      </c>
      <c r="BJC36">
        <v>5</v>
      </c>
    </row>
    <row r="37" spans="1:1021 1026:1615" ht="15" x14ac:dyDescent="0.25">
      <c r="A37" t="s">
        <v>2603</v>
      </c>
      <c r="B37" t="s">
        <v>3071</v>
      </c>
      <c r="C37" t="s">
        <v>3072</v>
      </c>
      <c r="D37" t="s">
        <v>2553</v>
      </c>
      <c r="E37" t="s">
        <v>3073</v>
      </c>
      <c r="F37" t="s">
        <v>2606</v>
      </c>
      <c r="G37" t="s">
        <v>2607</v>
      </c>
      <c r="H37" t="s">
        <v>2942</v>
      </c>
      <c r="I37" t="s">
        <v>3015</v>
      </c>
      <c r="J37">
        <v>3.65195062</v>
      </c>
      <c r="K37">
        <v>34.29347413</v>
      </c>
      <c r="L37" s="116">
        <v>42453</v>
      </c>
      <c r="M37" t="s">
        <v>1471</v>
      </c>
      <c r="N37">
        <v>21</v>
      </c>
      <c r="O37" t="s">
        <v>1472</v>
      </c>
      <c r="Q37">
        <v>6.7</v>
      </c>
      <c r="R37">
        <v>7.5</v>
      </c>
      <c r="S37">
        <v>2.5</v>
      </c>
      <c r="T37">
        <v>16.7</v>
      </c>
      <c r="U37">
        <v>3</v>
      </c>
      <c r="V37">
        <v>1</v>
      </c>
      <c r="W37">
        <v>2</v>
      </c>
      <c r="X37">
        <v>2</v>
      </c>
      <c r="AA37" t="b">
        <v>1</v>
      </c>
      <c r="AG37">
        <v>3</v>
      </c>
      <c r="AH37">
        <v>1</v>
      </c>
      <c r="AJ37">
        <v>1</v>
      </c>
      <c r="AS37">
        <v>2</v>
      </c>
      <c r="BS37" t="s">
        <v>1462</v>
      </c>
      <c r="BT37" t="s">
        <v>1462</v>
      </c>
      <c r="BW37">
        <v>7.5</v>
      </c>
      <c r="BX37">
        <v>2.5</v>
      </c>
      <c r="BY37">
        <v>10</v>
      </c>
      <c r="BZ37">
        <v>5</v>
      </c>
      <c r="CA37">
        <v>0</v>
      </c>
      <c r="CB37">
        <v>15</v>
      </c>
      <c r="CC37" t="s">
        <v>1462</v>
      </c>
      <c r="CD37" t="b">
        <v>1</v>
      </c>
      <c r="CE37" t="b">
        <v>1</v>
      </c>
      <c r="CF37">
        <v>10</v>
      </c>
      <c r="CH37" t="s">
        <v>1462</v>
      </c>
      <c r="CI37" t="b">
        <v>1</v>
      </c>
      <c r="CK37">
        <v>1</v>
      </c>
      <c r="CM37" t="s">
        <v>1463</v>
      </c>
      <c r="CR37" t="s">
        <v>1463</v>
      </c>
      <c r="CW37" t="s">
        <v>1462</v>
      </c>
      <c r="CX37" t="b">
        <v>1</v>
      </c>
      <c r="CZ37">
        <v>15</v>
      </c>
      <c r="DB37" t="s">
        <v>1463</v>
      </c>
      <c r="DG37" t="s">
        <v>1462</v>
      </c>
      <c r="DH37" t="b">
        <v>1</v>
      </c>
      <c r="DJ37">
        <v>5</v>
      </c>
      <c r="DM37" t="s">
        <v>1463</v>
      </c>
      <c r="DS37" t="b">
        <v>1</v>
      </c>
      <c r="DU37" t="b">
        <v>1</v>
      </c>
      <c r="EI37">
        <v>5</v>
      </c>
      <c r="EJ37">
        <v>0</v>
      </c>
      <c r="EN37">
        <v>0</v>
      </c>
      <c r="EO37" t="s">
        <v>1463</v>
      </c>
      <c r="FL37">
        <v>0</v>
      </c>
      <c r="FM37">
        <v>2.5</v>
      </c>
      <c r="FN37">
        <v>5</v>
      </c>
      <c r="FO37">
        <v>7.5</v>
      </c>
      <c r="FP37" t="s">
        <v>1462</v>
      </c>
      <c r="FS37" t="s">
        <v>1464</v>
      </c>
      <c r="FV37" t="s">
        <v>1464</v>
      </c>
      <c r="FY37" t="s">
        <v>1464</v>
      </c>
      <c r="GB37" t="s">
        <v>1464</v>
      </c>
      <c r="GE37" t="s">
        <v>1464</v>
      </c>
      <c r="GH37" t="s">
        <v>1464</v>
      </c>
      <c r="GK37" t="s">
        <v>1464</v>
      </c>
      <c r="GN37" t="s">
        <v>1464</v>
      </c>
      <c r="GQ37" t="s">
        <v>1464</v>
      </c>
      <c r="GT37" t="s">
        <v>1464</v>
      </c>
      <c r="GW37" t="s">
        <v>1464</v>
      </c>
      <c r="GZ37" t="s">
        <v>1464</v>
      </c>
      <c r="HC37" t="s">
        <v>1464</v>
      </c>
      <c r="HD37" t="b">
        <v>1</v>
      </c>
      <c r="HF37" t="s">
        <v>1464</v>
      </c>
      <c r="HI37" t="s">
        <v>1464</v>
      </c>
      <c r="HL37" t="s">
        <v>1464</v>
      </c>
      <c r="HO37" t="s">
        <v>1464</v>
      </c>
      <c r="HR37" t="s">
        <v>1464</v>
      </c>
      <c r="HU37" t="s">
        <v>1464</v>
      </c>
      <c r="HX37" t="s">
        <v>1464</v>
      </c>
      <c r="IA37" t="s">
        <v>1464</v>
      </c>
      <c r="ID37" t="s">
        <v>1464</v>
      </c>
      <c r="IG37" t="s">
        <v>1464</v>
      </c>
      <c r="IJ37" t="s">
        <v>1464</v>
      </c>
      <c r="IM37" t="s">
        <v>1464</v>
      </c>
      <c r="IP37" t="s">
        <v>1464</v>
      </c>
      <c r="IS37" t="s">
        <v>1464</v>
      </c>
      <c r="IV37" t="s">
        <v>1464</v>
      </c>
      <c r="IY37" t="s">
        <v>1464</v>
      </c>
      <c r="JB37" t="s">
        <v>1464</v>
      </c>
      <c r="JE37" t="s">
        <v>1464</v>
      </c>
      <c r="JH37" t="s">
        <v>1464</v>
      </c>
      <c r="JK37" t="s">
        <v>1464</v>
      </c>
      <c r="JN37" t="s">
        <v>1464</v>
      </c>
      <c r="JQ37" t="s">
        <v>1464</v>
      </c>
      <c r="JT37" t="s">
        <v>1464</v>
      </c>
      <c r="JW37" t="s">
        <v>1464</v>
      </c>
      <c r="JZ37" t="s">
        <v>1464</v>
      </c>
      <c r="KC37" t="s">
        <v>1464</v>
      </c>
      <c r="KF37" t="s">
        <v>1464</v>
      </c>
      <c r="KJ37" t="s">
        <v>1464</v>
      </c>
      <c r="KM37">
        <v>2.5</v>
      </c>
      <c r="KN37">
        <v>5</v>
      </c>
      <c r="KO37">
        <v>2</v>
      </c>
      <c r="KP37">
        <v>0</v>
      </c>
      <c r="KQ37">
        <v>2.5</v>
      </c>
      <c r="KR37">
        <v>4.5</v>
      </c>
      <c r="KS37" t="s">
        <v>1462</v>
      </c>
      <c r="KW37">
        <v>1</v>
      </c>
      <c r="LA37">
        <v>7</v>
      </c>
      <c r="LG37">
        <v>1</v>
      </c>
      <c r="LK37">
        <v>1</v>
      </c>
      <c r="LQ37" t="b">
        <v>1</v>
      </c>
      <c r="MK37" t="b">
        <v>1</v>
      </c>
      <c r="MO37" t="b">
        <v>1</v>
      </c>
      <c r="MT37" t="s">
        <v>1463</v>
      </c>
      <c r="MV37">
        <v>0</v>
      </c>
      <c r="MW37">
        <v>2.5</v>
      </c>
      <c r="MX37">
        <v>0</v>
      </c>
      <c r="MY37">
        <v>2.5</v>
      </c>
      <c r="MZ37">
        <v>5</v>
      </c>
      <c r="NA37">
        <v>7.5</v>
      </c>
      <c r="NM37" t="s">
        <v>2549</v>
      </c>
      <c r="NN37" t="s">
        <v>2549</v>
      </c>
      <c r="NO37" t="s">
        <v>2549</v>
      </c>
      <c r="NP37" t="s">
        <v>2549</v>
      </c>
      <c r="NQ37" t="s">
        <v>2549</v>
      </c>
      <c r="NR37" t="s">
        <v>2549</v>
      </c>
      <c r="NS37" t="s">
        <v>2549</v>
      </c>
      <c r="NT37" t="s">
        <v>2549</v>
      </c>
      <c r="NU37" t="s">
        <v>2549</v>
      </c>
      <c r="NV37" t="s">
        <v>2549</v>
      </c>
      <c r="NW37" t="s">
        <v>2550</v>
      </c>
      <c r="NX37" t="s">
        <v>2550</v>
      </c>
      <c r="NY37" t="s">
        <v>2569</v>
      </c>
      <c r="NZ37" t="s">
        <v>2550</v>
      </c>
      <c r="OA37" t="s">
        <v>2550</v>
      </c>
      <c r="OB37" t="s">
        <v>2550</v>
      </c>
      <c r="OC37" t="s">
        <v>2569</v>
      </c>
      <c r="OD37" t="s">
        <v>2550</v>
      </c>
      <c r="OE37" t="s">
        <v>2550</v>
      </c>
      <c r="OF37" t="s">
        <v>2550</v>
      </c>
      <c r="OG37">
        <v>2.5</v>
      </c>
      <c r="OH37">
        <v>5</v>
      </c>
      <c r="OJ37">
        <v>2.5</v>
      </c>
      <c r="OK37">
        <v>5</v>
      </c>
      <c r="OL37">
        <v>7.5</v>
      </c>
      <c r="OT37" t="b">
        <v>1</v>
      </c>
      <c r="PD37" t="s">
        <v>2737</v>
      </c>
      <c r="PN37" t="s">
        <v>2642</v>
      </c>
      <c r="QL37">
        <v>2.5</v>
      </c>
      <c r="QM37">
        <v>5</v>
      </c>
      <c r="RO37">
        <v>7.5</v>
      </c>
      <c r="RP37">
        <v>0</v>
      </c>
      <c r="RQ37">
        <v>10</v>
      </c>
      <c r="RR37">
        <v>17.5</v>
      </c>
      <c r="RS37" t="s">
        <v>1463</v>
      </c>
      <c r="RZ37" t="s">
        <v>1463</v>
      </c>
      <c r="SB37" t="s">
        <v>1463</v>
      </c>
      <c r="SH37" t="s">
        <v>1463</v>
      </c>
      <c r="SK37">
        <v>0</v>
      </c>
      <c r="SL37">
        <v>10</v>
      </c>
      <c r="SM37">
        <v>1.3</v>
      </c>
      <c r="SN37">
        <v>5</v>
      </c>
      <c r="SO37">
        <v>2.5</v>
      </c>
      <c r="SP37">
        <v>8.8000000000000007</v>
      </c>
      <c r="SQ37" t="s">
        <v>1463</v>
      </c>
      <c r="SR37" t="s">
        <v>2624</v>
      </c>
      <c r="TI37">
        <v>5</v>
      </c>
      <c r="TJ37" t="s">
        <v>3074</v>
      </c>
      <c r="TL37" t="b">
        <v>1</v>
      </c>
      <c r="TX37">
        <v>5</v>
      </c>
      <c r="TY37">
        <v>2.5</v>
      </c>
      <c r="VI37">
        <v>0</v>
      </c>
      <c r="VJ37">
        <v>0</v>
      </c>
      <c r="VK37">
        <v>10</v>
      </c>
      <c r="VL37">
        <v>10</v>
      </c>
      <c r="VM37" t="s">
        <v>1463</v>
      </c>
      <c r="VO37" t="s">
        <v>1463</v>
      </c>
      <c r="VQ37" t="s">
        <v>1463</v>
      </c>
      <c r="VS37" t="s">
        <v>1463</v>
      </c>
      <c r="VV37" t="s">
        <v>1463</v>
      </c>
      <c r="VX37" t="s">
        <v>1463</v>
      </c>
      <c r="VZ37">
        <v>0</v>
      </c>
      <c r="WA37">
        <v>10</v>
      </c>
      <c r="XJ37">
        <v>2.5</v>
      </c>
      <c r="XK37">
        <v>0</v>
      </c>
      <c r="XL37">
        <v>7.5</v>
      </c>
      <c r="XM37">
        <v>10</v>
      </c>
      <c r="XN37" t="s">
        <v>1462</v>
      </c>
      <c r="XO37" t="s">
        <v>1462</v>
      </c>
      <c r="XR37" t="b">
        <v>1</v>
      </c>
      <c r="XS37" t="b">
        <v>1</v>
      </c>
      <c r="XT37" t="b">
        <v>1</v>
      </c>
      <c r="YC37" t="s">
        <v>1463</v>
      </c>
      <c r="YE37" t="s">
        <v>1463</v>
      </c>
      <c r="YF37" t="s">
        <v>2834</v>
      </c>
      <c r="YG37">
        <v>0</v>
      </c>
      <c r="YH37">
        <v>5</v>
      </c>
      <c r="YI37" t="s">
        <v>1463</v>
      </c>
      <c r="YU37">
        <v>0</v>
      </c>
      <c r="YV37">
        <v>10</v>
      </c>
      <c r="ZX37">
        <v>0</v>
      </c>
      <c r="ZY37">
        <v>2.5</v>
      </c>
      <c r="ZZ37">
        <v>5</v>
      </c>
      <c r="AAA37">
        <v>7.5</v>
      </c>
      <c r="AAB37" t="s">
        <v>1463</v>
      </c>
      <c r="AAT37">
        <v>2.5</v>
      </c>
      <c r="AAU37">
        <v>5</v>
      </c>
      <c r="ADN37">
        <v>2</v>
      </c>
      <c r="ADO37">
        <v>5</v>
      </c>
      <c r="ADP37">
        <v>5</v>
      </c>
      <c r="ADQ37">
        <v>12</v>
      </c>
      <c r="ADR37" t="s">
        <v>1759</v>
      </c>
      <c r="ADS37">
        <v>0.5</v>
      </c>
      <c r="ADT37">
        <v>40</v>
      </c>
      <c r="AEG37">
        <v>5</v>
      </c>
      <c r="AEH37">
        <v>5</v>
      </c>
      <c r="AEI37">
        <v>0</v>
      </c>
      <c r="AEJ37">
        <v>0</v>
      </c>
      <c r="AEK37">
        <v>7.5</v>
      </c>
      <c r="AEL37">
        <v>7.5</v>
      </c>
      <c r="AEN37" t="b">
        <v>1</v>
      </c>
      <c r="AFB37" t="s">
        <v>2624</v>
      </c>
      <c r="AFC37">
        <v>0</v>
      </c>
      <c r="AFD37">
        <v>7.5</v>
      </c>
      <c r="AFE37">
        <v>0</v>
      </c>
      <c r="AFF37">
        <v>6.7</v>
      </c>
      <c r="AFG37">
        <v>5</v>
      </c>
      <c r="AFH37">
        <v>11.7</v>
      </c>
      <c r="AFI37" t="s">
        <v>1463</v>
      </c>
      <c r="AFK37" t="s">
        <v>1463</v>
      </c>
      <c r="AFM37" t="s">
        <v>1463</v>
      </c>
      <c r="AFO37" t="s">
        <v>1463</v>
      </c>
      <c r="AFQ37" t="s">
        <v>1463</v>
      </c>
      <c r="AFT37" t="s">
        <v>1463</v>
      </c>
      <c r="AFV37">
        <v>2</v>
      </c>
      <c r="AFW37">
        <v>3</v>
      </c>
      <c r="AFX37">
        <v>6.6666666666666599</v>
      </c>
      <c r="AFY37">
        <v>5</v>
      </c>
      <c r="AFZ37">
        <v>2.5</v>
      </c>
      <c r="AGA37">
        <v>7.5</v>
      </c>
      <c r="AGB37">
        <v>5</v>
      </c>
      <c r="AGC37">
        <v>15</v>
      </c>
      <c r="AGD37">
        <v>3</v>
      </c>
      <c r="AGF37">
        <v>3000</v>
      </c>
      <c r="AGG37">
        <v>1</v>
      </c>
      <c r="AGI37">
        <v>1</v>
      </c>
      <c r="AGJ37">
        <v>3</v>
      </c>
      <c r="AGL37">
        <v>0</v>
      </c>
      <c r="AGM37" t="s">
        <v>1534</v>
      </c>
      <c r="AGO37" t="s">
        <v>3064</v>
      </c>
      <c r="AGQ37">
        <v>7.5</v>
      </c>
      <c r="AGR37">
        <v>5</v>
      </c>
      <c r="AGS37">
        <v>4.5</v>
      </c>
      <c r="AGT37">
        <v>5</v>
      </c>
      <c r="AGU37">
        <v>7.5</v>
      </c>
      <c r="AGV37">
        <v>17</v>
      </c>
      <c r="AGW37">
        <v>1</v>
      </c>
      <c r="AGZ37" t="b">
        <v>1</v>
      </c>
      <c r="AHD37">
        <v>3</v>
      </c>
      <c r="AHE37">
        <v>3</v>
      </c>
      <c r="AHF37">
        <v>3</v>
      </c>
      <c r="AKM37">
        <v>5</v>
      </c>
      <c r="AKN37">
        <v>7.5</v>
      </c>
      <c r="AKO37">
        <v>10</v>
      </c>
      <c r="AKP37">
        <v>5</v>
      </c>
      <c r="AKQ37">
        <v>2.5</v>
      </c>
      <c r="AKR37">
        <v>17.5</v>
      </c>
      <c r="AKS37" t="s">
        <v>1462</v>
      </c>
      <c r="AKT37" t="s">
        <v>1463</v>
      </c>
      <c r="AKV37" t="s">
        <v>1462</v>
      </c>
      <c r="AKX37" t="s">
        <v>1462</v>
      </c>
      <c r="AKZ37" t="s">
        <v>1463</v>
      </c>
      <c r="ALB37" t="s">
        <v>1462</v>
      </c>
      <c r="ALD37" t="s">
        <v>1463</v>
      </c>
      <c r="ALF37" t="s">
        <v>1462</v>
      </c>
      <c r="ALH37" t="s">
        <v>1463</v>
      </c>
      <c r="ALJ37" t="s">
        <v>1463</v>
      </c>
      <c r="ALL37" t="s">
        <v>1463</v>
      </c>
      <c r="ALN37" t="s">
        <v>1463</v>
      </c>
      <c r="ALP37" t="s">
        <v>1463</v>
      </c>
      <c r="ALR37" t="s">
        <v>1463</v>
      </c>
      <c r="ALT37" t="s">
        <v>1463</v>
      </c>
      <c r="AMF37" t="b">
        <v>1</v>
      </c>
      <c r="ANA37">
        <v>5</v>
      </c>
      <c r="ANB37">
        <v>2.5</v>
      </c>
      <c r="ANC37">
        <v>0</v>
      </c>
      <c r="AND37">
        <v>0</v>
      </c>
      <c r="ANE37">
        <v>7.5</v>
      </c>
      <c r="ANF37">
        <v>7.5</v>
      </c>
      <c r="ANG37" t="s">
        <v>1463</v>
      </c>
      <c r="ANK37">
        <v>0</v>
      </c>
      <c r="ANL37">
        <v>7.5</v>
      </c>
      <c r="ANM37">
        <v>6</v>
      </c>
      <c r="ANN37">
        <v>0</v>
      </c>
      <c r="ANO37">
        <v>10</v>
      </c>
      <c r="ANP37">
        <v>16</v>
      </c>
      <c r="ANQ37" t="s">
        <v>2599</v>
      </c>
      <c r="ANR37" t="s">
        <v>1462</v>
      </c>
      <c r="ANT37">
        <v>0</v>
      </c>
      <c r="ANU37">
        <v>10</v>
      </c>
      <c r="AQR37">
        <v>2.5</v>
      </c>
      <c r="AQS37">
        <v>0</v>
      </c>
      <c r="AQT37">
        <v>10</v>
      </c>
      <c r="AQU37">
        <v>12.5</v>
      </c>
      <c r="AQV37" t="s">
        <v>1463</v>
      </c>
      <c r="ARB37" t="b">
        <v>1</v>
      </c>
      <c r="ARE37" t="b">
        <v>1</v>
      </c>
      <c r="ARG37">
        <v>0</v>
      </c>
      <c r="ARH37">
        <v>10</v>
      </c>
      <c r="ARI37" t="s">
        <v>1463</v>
      </c>
      <c r="ARQ37" t="s">
        <v>1463</v>
      </c>
      <c r="ASD37">
        <v>0</v>
      </c>
      <c r="ASE37">
        <v>10</v>
      </c>
      <c r="ASF37">
        <v>2</v>
      </c>
      <c r="ASG37">
        <v>2.5</v>
      </c>
      <c r="ASH37">
        <v>2.5</v>
      </c>
      <c r="ASI37">
        <v>7</v>
      </c>
      <c r="ASJ37">
        <v>70</v>
      </c>
      <c r="ASM37" t="b">
        <v>1</v>
      </c>
      <c r="ASS37">
        <v>1</v>
      </c>
      <c r="AST37" t="s">
        <v>1462</v>
      </c>
      <c r="ASW37" t="b">
        <v>1</v>
      </c>
      <c r="ATC37" t="s">
        <v>3075</v>
      </c>
      <c r="ATD37">
        <v>2.5</v>
      </c>
      <c r="ATE37">
        <v>2.5</v>
      </c>
      <c r="ATF37">
        <v>0</v>
      </c>
      <c r="ATG37">
        <v>0</v>
      </c>
      <c r="ATH37">
        <v>7.5</v>
      </c>
      <c r="ATI37">
        <v>7.5</v>
      </c>
      <c r="ATJ37" t="s">
        <v>1463</v>
      </c>
      <c r="AVZ37">
        <v>0</v>
      </c>
      <c r="AWA37">
        <v>5</v>
      </c>
      <c r="AWB37">
        <v>0</v>
      </c>
      <c r="AWC37">
        <v>10</v>
      </c>
      <c r="AWD37">
        <v>1</v>
      </c>
      <c r="AWE37">
        <v>5</v>
      </c>
      <c r="AWF37">
        <v>0</v>
      </c>
      <c r="AWG37">
        <v>6</v>
      </c>
      <c r="AWH37" t="s">
        <v>1462</v>
      </c>
      <c r="AWI37" t="s">
        <v>1470</v>
      </c>
      <c r="AWJ37" t="s">
        <v>1463</v>
      </c>
      <c r="AWL37" t="s">
        <v>1462</v>
      </c>
      <c r="AWM37" t="s">
        <v>1470</v>
      </c>
      <c r="AWN37" t="s">
        <v>1463</v>
      </c>
      <c r="AWP37" t="s">
        <v>1463</v>
      </c>
      <c r="AWR37" t="s">
        <v>1463</v>
      </c>
      <c r="AWT37" t="s">
        <v>1463</v>
      </c>
      <c r="AWV37" t="s">
        <v>1463</v>
      </c>
      <c r="AWX37" t="s">
        <v>1463</v>
      </c>
      <c r="AWZ37" t="s">
        <v>1463</v>
      </c>
      <c r="AXB37" t="s">
        <v>1463</v>
      </c>
      <c r="AXD37" t="s">
        <v>1463</v>
      </c>
      <c r="AXF37">
        <v>200</v>
      </c>
      <c r="AXI37">
        <v>5</v>
      </c>
      <c r="AXJ37">
        <v>0</v>
      </c>
      <c r="AXK37">
        <v>9</v>
      </c>
      <c r="AXN37">
        <v>9</v>
      </c>
      <c r="AXO37">
        <v>0</v>
      </c>
      <c r="AXP37">
        <v>1</v>
      </c>
      <c r="AXQ37">
        <v>0</v>
      </c>
      <c r="AXR37">
        <v>0</v>
      </c>
      <c r="AXS37">
        <v>0</v>
      </c>
      <c r="AXT37">
        <v>0</v>
      </c>
      <c r="AXU37">
        <v>0</v>
      </c>
      <c r="AXW37">
        <v>0</v>
      </c>
      <c r="AYA37">
        <v>10</v>
      </c>
      <c r="AYD37">
        <v>10</v>
      </c>
      <c r="AYE37" t="s">
        <v>1463</v>
      </c>
      <c r="AYF37" t="s">
        <v>1463</v>
      </c>
      <c r="AYG37">
        <v>10</v>
      </c>
      <c r="AYJ37">
        <v>10</v>
      </c>
      <c r="AYK37">
        <v>2.5</v>
      </c>
      <c r="AYL37">
        <v>2.5</v>
      </c>
      <c r="AYM37">
        <v>15</v>
      </c>
      <c r="AYW37">
        <v>3</v>
      </c>
      <c r="AYX37" t="s">
        <v>2673</v>
      </c>
      <c r="AYY37" t="s">
        <v>3076</v>
      </c>
      <c r="AYZ37">
        <v>7</v>
      </c>
      <c r="AZA37" t="s">
        <v>3077</v>
      </c>
      <c r="AZB37" t="s">
        <v>2982</v>
      </c>
      <c r="AZC37">
        <v>6</v>
      </c>
      <c r="AZD37" t="s">
        <v>2709</v>
      </c>
      <c r="AZE37" t="s">
        <v>3067</v>
      </c>
      <c r="AZM37" t="s">
        <v>1462</v>
      </c>
      <c r="AZN37" t="s">
        <v>3078</v>
      </c>
      <c r="AZO37" t="s">
        <v>1462</v>
      </c>
      <c r="AZP37" t="s">
        <v>2764</v>
      </c>
      <c r="AZR37">
        <v>2.5</v>
      </c>
      <c r="AZS37">
        <v>2.5</v>
      </c>
      <c r="BCH37">
        <v>10</v>
      </c>
      <c r="BCI37">
        <v>5</v>
      </c>
      <c r="BCJ37">
        <v>2.5</v>
      </c>
      <c r="BCK37">
        <v>17.5</v>
      </c>
      <c r="BCL37">
        <v>2</v>
      </c>
      <c r="BCN37" t="s">
        <v>2555</v>
      </c>
      <c r="BCP37">
        <v>1</v>
      </c>
      <c r="BCR37">
        <v>3</v>
      </c>
      <c r="BCT37">
        <v>4</v>
      </c>
      <c r="BCY37">
        <v>5</v>
      </c>
      <c r="BCZ37">
        <v>2.5</v>
      </c>
      <c r="BEH37">
        <v>9.1999999999999993</v>
      </c>
      <c r="BEI37">
        <v>7.5</v>
      </c>
      <c r="BEJ37">
        <v>2.5</v>
      </c>
      <c r="BEK37">
        <v>19.2</v>
      </c>
      <c r="BEL37" t="s">
        <v>2552</v>
      </c>
      <c r="BEN37" t="s">
        <v>2567</v>
      </c>
      <c r="BEP37" t="s">
        <v>2552</v>
      </c>
      <c r="BER37" t="s">
        <v>2567</v>
      </c>
      <c r="BET37" t="s">
        <v>2567</v>
      </c>
      <c r="BEV37" t="s">
        <v>2567</v>
      </c>
      <c r="BEX37">
        <v>7.5</v>
      </c>
      <c r="BEY37">
        <v>2.5</v>
      </c>
      <c r="BGQ37">
        <v>6</v>
      </c>
      <c r="BGR37">
        <v>5</v>
      </c>
      <c r="BGS37">
        <v>5</v>
      </c>
      <c r="BGT37">
        <v>16</v>
      </c>
      <c r="BGU37" t="s">
        <v>1462</v>
      </c>
      <c r="BGV37" t="s">
        <v>2984</v>
      </c>
      <c r="BGW37" t="s">
        <v>2653</v>
      </c>
      <c r="BHB37" t="s">
        <v>2985</v>
      </c>
      <c r="BHC37" t="s">
        <v>2838</v>
      </c>
      <c r="BHK37">
        <v>5</v>
      </c>
      <c r="BHL37">
        <v>5</v>
      </c>
      <c r="BIT37">
        <v>5</v>
      </c>
      <c r="BIU37">
        <v>5</v>
      </c>
      <c r="BIV37">
        <v>0</v>
      </c>
      <c r="BIW37">
        <v>10</v>
      </c>
      <c r="BIX37">
        <v>2</v>
      </c>
      <c r="BIY37" t="s">
        <v>1794</v>
      </c>
      <c r="BIZ37" t="s">
        <v>2548</v>
      </c>
      <c r="BJA37" t="s">
        <v>1468</v>
      </c>
      <c r="BJB37">
        <v>5</v>
      </c>
      <c r="BJC37">
        <v>0</v>
      </c>
    </row>
    <row r="38" spans="1:1021 1026:1615" ht="15" x14ac:dyDescent="0.25">
      <c r="A38" t="s">
        <v>2603</v>
      </c>
      <c r="B38" t="s">
        <v>3079</v>
      </c>
      <c r="C38" t="s">
        <v>3080</v>
      </c>
      <c r="D38" t="s">
        <v>2553</v>
      </c>
      <c r="E38" t="s">
        <v>3081</v>
      </c>
      <c r="F38" t="s">
        <v>2606</v>
      </c>
      <c r="G38" t="s">
        <v>2607</v>
      </c>
      <c r="H38" t="s">
        <v>2942</v>
      </c>
      <c r="I38" t="s">
        <v>3015</v>
      </c>
      <c r="J38">
        <v>3.65196071</v>
      </c>
      <c r="K38">
        <v>34.293548909999998</v>
      </c>
      <c r="L38" s="116">
        <v>42453</v>
      </c>
      <c r="M38" t="s">
        <v>1471</v>
      </c>
      <c r="N38">
        <v>45</v>
      </c>
      <c r="O38" t="s">
        <v>1472</v>
      </c>
      <c r="Q38">
        <v>6.7</v>
      </c>
      <c r="R38">
        <v>5</v>
      </c>
      <c r="S38">
        <v>2.5</v>
      </c>
      <c r="T38">
        <v>14.2</v>
      </c>
      <c r="U38">
        <v>3</v>
      </c>
      <c r="V38">
        <v>2</v>
      </c>
      <c r="W38">
        <v>2</v>
      </c>
      <c r="X38">
        <v>1</v>
      </c>
      <c r="Z38">
        <v>1</v>
      </c>
      <c r="AF38" t="b">
        <v>1</v>
      </c>
      <c r="AG38">
        <v>3</v>
      </c>
      <c r="AH38">
        <v>2</v>
      </c>
      <c r="AL38">
        <v>1</v>
      </c>
      <c r="BS38" t="s">
        <v>1462</v>
      </c>
      <c r="BT38" t="s">
        <v>1462</v>
      </c>
      <c r="BW38">
        <v>5</v>
      </c>
      <c r="BX38">
        <v>2.5</v>
      </c>
      <c r="BY38">
        <v>8.5</v>
      </c>
      <c r="BZ38">
        <v>5</v>
      </c>
      <c r="CA38">
        <v>0</v>
      </c>
      <c r="CB38">
        <v>13.5</v>
      </c>
      <c r="CC38" t="s">
        <v>1462</v>
      </c>
      <c r="CD38" t="b">
        <v>1</v>
      </c>
      <c r="CE38" t="b">
        <v>1</v>
      </c>
      <c r="CF38">
        <v>20</v>
      </c>
      <c r="CH38" t="s">
        <v>1463</v>
      </c>
      <c r="CM38" t="s">
        <v>1463</v>
      </c>
      <c r="CR38" t="s">
        <v>1463</v>
      </c>
      <c r="CW38" t="s">
        <v>1462</v>
      </c>
      <c r="CX38" t="b">
        <v>1</v>
      </c>
      <c r="CZ38">
        <v>30</v>
      </c>
      <c r="DB38" t="s">
        <v>1463</v>
      </c>
      <c r="DG38" t="s">
        <v>1462</v>
      </c>
      <c r="DH38" t="b">
        <v>1</v>
      </c>
      <c r="DJ38">
        <v>20</v>
      </c>
      <c r="DS38" t="b">
        <v>1</v>
      </c>
      <c r="DU38" t="b">
        <v>1</v>
      </c>
      <c r="EI38">
        <v>5</v>
      </c>
      <c r="EJ38">
        <v>0</v>
      </c>
      <c r="EN38">
        <v>0</v>
      </c>
      <c r="EO38" t="s">
        <v>1463</v>
      </c>
      <c r="FL38">
        <v>10</v>
      </c>
      <c r="FM38">
        <v>7.5</v>
      </c>
      <c r="FN38">
        <v>0</v>
      </c>
      <c r="FO38">
        <v>17.5</v>
      </c>
      <c r="FP38" t="s">
        <v>1462</v>
      </c>
      <c r="FT38" t="b">
        <v>1</v>
      </c>
      <c r="FV38" t="s">
        <v>1465</v>
      </c>
      <c r="GO38" t="b">
        <v>1</v>
      </c>
      <c r="GQ38" t="s">
        <v>1465</v>
      </c>
      <c r="HD38" t="b">
        <v>1</v>
      </c>
      <c r="HF38" t="s">
        <v>1465</v>
      </c>
      <c r="HJ38" t="b">
        <v>1</v>
      </c>
      <c r="HL38" t="s">
        <v>1465</v>
      </c>
      <c r="HY38" t="b">
        <v>1</v>
      </c>
      <c r="IA38" t="s">
        <v>1465</v>
      </c>
      <c r="IN38" t="b">
        <v>1</v>
      </c>
      <c r="IP38" t="s">
        <v>1473</v>
      </c>
      <c r="IW38" t="b">
        <v>1</v>
      </c>
      <c r="IY38" t="s">
        <v>1465</v>
      </c>
      <c r="JC38" t="b">
        <v>1</v>
      </c>
      <c r="JE38" t="s">
        <v>1465</v>
      </c>
      <c r="JX38" t="b">
        <v>1</v>
      </c>
      <c r="JZ38" t="s">
        <v>1465</v>
      </c>
      <c r="KK38" t="s">
        <v>1462</v>
      </c>
      <c r="KL38" t="s">
        <v>3082</v>
      </c>
      <c r="KM38">
        <v>7.5</v>
      </c>
      <c r="KN38">
        <v>0</v>
      </c>
      <c r="KO38">
        <v>0</v>
      </c>
      <c r="KP38">
        <v>0</v>
      </c>
      <c r="KQ38">
        <v>0</v>
      </c>
      <c r="KR38">
        <v>0</v>
      </c>
      <c r="KS38" t="s">
        <v>1462</v>
      </c>
      <c r="LA38">
        <v>6</v>
      </c>
      <c r="LK38">
        <v>1</v>
      </c>
      <c r="MO38" t="b">
        <v>1</v>
      </c>
      <c r="MT38" t="s">
        <v>1463</v>
      </c>
      <c r="MV38">
        <v>0</v>
      </c>
      <c r="MW38">
        <v>0</v>
      </c>
      <c r="MX38">
        <v>0</v>
      </c>
      <c r="MY38">
        <v>2.5</v>
      </c>
      <c r="MZ38">
        <v>2.5</v>
      </c>
      <c r="NA38">
        <v>5</v>
      </c>
      <c r="NM38" t="s">
        <v>2549</v>
      </c>
      <c r="NN38" t="s">
        <v>2549</v>
      </c>
      <c r="NO38" t="s">
        <v>2549</v>
      </c>
      <c r="NP38" t="s">
        <v>2549</v>
      </c>
      <c r="NQ38" t="s">
        <v>2549</v>
      </c>
      <c r="NR38" t="s">
        <v>2549</v>
      </c>
      <c r="NS38" t="s">
        <v>2549</v>
      </c>
      <c r="NT38" t="s">
        <v>2549</v>
      </c>
      <c r="NU38" t="s">
        <v>2549</v>
      </c>
      <c r="NV38" t="s">
        <v>2549</v>
      </c>
      <c r="NW38" t="s">
        <v>2550</v>
      </c>
      <c r="NX38" t="s">
        <v>2550</v>
      </c>
      <c r="NY38" t="s">
        <v>2550</v>
      </c>
      <c r="NZ38" t="s">
        <v>2550</v>
      </c>
      <c r="OA38" t="s">
        <v>2550</v>
      </c>
      <c r="OB38" t="s">
        <v>2550</v>
      </c>
      <c r="OC38" t="s">
        <v>2569</v>
      </c>
      <c r="OD38" t="s">
        <v>2550</v>
      </c>
      <c r="OE38" t="s">
        <v>2550</v>
      </c>
      <c r="OF38" t="s">
        <v>2550</v>
      </c>
      <c r="OG38">
        <v>2.5</v>
      </c>
      <c r="OH38">
        <v>2.5</v>
      </c>
      <c r="OJ38">
        <v>2.5</v>
      </c>
      <c r="OK38">
        <v>2.5</v>
      </c>
      <c r="OL38">
        <v>5</v>
      </c>
      <c r="OT38" t="b">
        <v>1</v>
      </c>
      <c r="PD38" t="s">
        <v>3083</v>
      </c>
      <c r="PN38" t="s">
        <v>3084</v>
      </c>
      <c r="QL38">
        <v>2.5</v>
      </c>
      <c r="QM38">
        <v>2.5</v>
      </c>
      <c r="RO38">
        <v>5</v>
      </c>
      <c r="RP38">
        <v>7.5</v>
      </c>
      <c r="RQ38">
        <v>2.5</v>
      </c>
      <c r="RR38">
        <v>15</v>
      </c>
      <c r="RS38" t="s">
        <v>1462</v>
      </c>
      <c r="RT38" t="s">
        <v>3085</v>
      </c>
      <c r="RU38">
        <v>40</v>
      </c>
      <c r="RW38" t="s">
        <v>1463</v>
      </c>
      <c r="RZ38" t="s">
        <v>1463</v>
      </c>
      <c r="SB38" t="s">
        <v>1463</v>
      </c>
      <c r="SH38" t="s">
        <v>1463</v>
      </c>
      <c r="SK38">
        <v>7.5</v>
      </c>
      <c r="SL38">
        <v>2.5</v>
      </c>
      <c r="SM38">
        <v>1.3</v>
      </c>
      <c r="SN38">
        <v>7.5</v>
      </c>
      <c r="SO38">
        <v>2.5</v>
      </c>
      <c r="SP38">
        <v>11.3</v>
      </c>
      <c r="SQ38" t="s">
        <v>1463</v>
      </c>
      <c r="SR38" t="s">
        <v>3086</v>
      </c>
      <c r="TI38">
        <v>5</v>
      </c>
      <c r="TJ38" t="s">
        <v>3087</v>
      </c>
      <c r="TO38" t="b">
        <v>1</v>
      </c>
      <c r="TX38">
        <v>7.5</v>
      </c>
      <c r="TY38">
        <v>2.5</v>
      </c>
      <c r="VI38">
        <v>0</v>
      </c>
      <c r="VJ38">
        <v>0</v>
      </c>
      <c r="VK38">
        <v>10</v>
      </c>
      <c r="VL38">
        <v>10</v>
      </c>
      <c r="VM38" t="s">
        <v>1463</v>
      </c>
      <c r="VO38" t="s">
        <v>1463</v>
      </c>
      <c r="VQ38" t="s">
        <v>1463</v>
      </c>
      <c r="VS38" t="s">
        <v>1463</v>
      </c>
      <c r="VV38" t="s">
        <v>1463</v>
      </c>
      <c r="VX38" t="s">
        <v>1463</v>
      </c>
      <c r="VZ38">
        <v>0</v>
      </c>
      <c r="WA38">
        <v>10</v>
      </c>
      <c r="XJ38">
        <v>2.5</v>
      </c>
      <c r="XK38">
        <v>2.5</v>
      </c>
      <c r="XL38">
        <v>6.3</v>
      </c>
      <c r="XM38">
        <v>11.3</v>
      </c>
      <c r="XN38" t="s">
        <v>1462</v>
      </c>
      <c r="XO38" t="s">
        <v>1462</v>
      </c>
      <c r="XR38" t="b">
        <v>1</v>
      </c>
      <c r="XW38" t="b">
        <v>1</v>
      </c>
      <c r="YC38" t="s">
        <v>1462</v>
      </c>
      <c r="YE38" t="s">
        <v>1463</v>
      </c>
      <c r="YF38" t="s">
        <v>2660</v>
      </c>
      <c r="YG38">
        <v>5</v>
      </c>
      <c r="YH38">
        <v>2.5</v>
      </c>
      <c r="YI38" t="s">
        <v>1463</v>
      </c>
      <c r="YU38">
        <v>0</v>
      </c>
      <c r="YV38">
        <v>10</v>
      </c>
      <c r="ZX38">
        <v>7</v>
      </c>
      <c r="ZY38">
        <v>2.5</v>
      </c>
      <c r="ZZ38">
        <v>2.5</v>
      </c>
      <c r="AAA38">
        <v>12</v>
      </c>
      <c r="AAB38" t="s">
        <v>1462</v>
      </c>
      <c r="AAK38" t="b">
        <v>1</v>
      </c>
      <c r="AAL38" t="b">
        <v>1</v>
      </c>
      <c r="AAS38" t="s">
        <v>2645</v>
      </c>
      <c r="AAT38">
        <v>2.5</v>
      </c>
      <c r="AAU38">
        <v>2.5</v>
      </c>
      <c r="ADN38">
        <v>2</v>
      </c>
      <c r="ADO38">
        <v>5</v>
      </c>
      <c r="ADP38">
        <v>5</v>
      </c>
      <c r="ADQ38">
        <v>12</v>
      </c>
      <c r="ADR38" t="s">
        <v>1759</v>
      </c>
      <c r="ADS38">
        <v>0.5</v>
      </c>
      <c r="ADT38">
        <v>30</v>
      </c>
      <c r="AEG38">
        <v>5</v>
      </c>
      <c r="AEH38">
        <v>5</v>
      </c>
      <c r="AEI38">
        <v>2</v>
      </c>
      <c r="AEJ38">
        <v>2.5</v>
      </c>
      <c r="AEK38">
        <v>7.5</v>
      </c>
      <c r="AEL38">
        <v>12</v>
      </c>
      <c r="AEV38" t="b">
        <v>1</v>
      </c>
      <c r="AFC38">
        <v>2.5</v>
      </c>
      <c r="AFD38">
        <v>7.5</v>
      </c>
      <c r="AFE38">
        <v>0</v>
      </c>
      <c r="AFF38">
        <v>6.4</v>
      </c>
      <c r="AFG38">
        <v>5</v>
      </c>
      <c r="AFH38">
        <v>11.4</v>
      </c>
      <c r="AFI38" t="s">
        <v>1463</v>
      </c>
      <c r="AFK38" t="s">
        <v>1463</v>
      </c>
      <c r="AFM38" t="s">
        <v>1463</v>
      </c>
      <c r="AFO38" t="s">
        <v>1463</v>
      </c>
      <c r="AFQ38" t="s">
        <v>1463</v>
      </c>
      <c r="AFT38" t="s">
        <v>1463</v>
      </c>
      <c r="AFV38">
        <v>2</v>
      </c>
      <c r="AFW38">
        <v>3</v>
      </c>
      <c r="AFX38">
        <v>6.3888888888888804</v>
      </c>
      <c r="AFY38">
        <v>5</v>
      </c>
      <c r="AFZ38">
        <v>2.5</v>
      </c>
      <c r="AGA38">
        <v>7.5</v>
      </c>
      <c r="AGB38">
        <v>7.5</v>
      </c>
      <c r="AGC38">
        <v>17.5</v>
      </c>
      <c r="AGD38">
        <v>5</v>
      </c>
      <c r="AGF38" s="250">
        <v>3000</v>
      </c>
      <c r="AGG38">
        <v>1</v>
      </c>
      <c r="AGI38">
        <v>1</v>
      </c>
      <c r="AGJ38">
        <v>5</v>
      </c>
      <c r="AGL38">
        <v>0</v>
      </c>
      <c r="AGM38" t="s">
        <v>1534</v>
      </c>
      <c r="AGO38" t="s">
        <v>3064</v>
      </c>
      <c r="AGQ38">
        <v>7.5</v>
      </c>
      <c r="AGR38">
        <v>7.5</v>
      </c>
      <c r="AGS38">
        <v>1.5</v>
      </c>
      <c r="AGT38">
        <v>5</v>
      </c>
      <c r="AGU38">
        <v>5</v>
      </c>
      <c r="AGV38">
        <v>11.5</v>
      </c>
      <c r="AGW38">
        <v>1</v>
      </c>
      <c r="AGZ38" t="b">
        <v>1</v>
      </c>
      <c r="AHD38">
        <v>3</v>
      </c>
      <c r="AHE38">
        <v>4</v>
      </c>
      <c r="AHF38">
        <v>4</v>
      </c>
      <c r="AKM38">
        <v>5</v>
      </c>
      <c r="AKN38">
        <v>5</v>
      </c>
      <c r="AKO38">
        <v>10</v>
      </c>
      <c r="AKP38">
        <v>5</v>
      </c>
      <c r="AKQ38">
        <v>2.5</v>
      </c>
      <c r="AKR38">
        <v>17.5</v>
      </c>
      <c r="AKS38" t="s">
        <v>1462</v>
      </c>
      <c r="AKT38" t="s">
        <v>1463</v>
      </c>
      <c r="AKV38" t="s">
        <v>1462</v>
      </c>
      <c r="AKX38" t="s">
        <v>1462</v>
      </c>
      <c r="AKZ38" t="s">
        <v>1463</v>
      </c>
      <c r="ALB38" t="s">
        <v>1462</v>
      </c>
      <c r="ALD38" t="s">
        <v>1463</v>
      </c>
      <c r="ALF38" t="s">
        <v>1462</v>
      </c>
      <c r="ALH38" t="s">
        <v>1463</v>
      </c>
      <c r="ALJ38" t="s">
        <v>1463</v>
      </c>
      <c r="ALL38" t="s">
        <v>1463</v>
      </c>
      <c r="ALN38" t="s">
        <v>1463</v>
      </c>
      <c r="ALP38" t="s">
        <v>1463</v>
      </c>
      <c r="ALR38" t="s">
        <v>1463</v>
      </c>
      <c r="ALT38" t="s">
        <v>1463</v>
      </c>
      <c r="AMF38" t="b">
        <v>1</v>
      </c>
      <c r="ANA38">
        <v>5</v>
      </c>
      <c r="ANB38">
        <v>2.5</v>
      </c>
      <c r="ANC38">
        <v>10</v>
      </c>
      <c r="AND38">
        <v>0</v>
      </c>
      <c r="ANE38">
        <v>5</v>
      </c>
      <c r="ANF38">
        <v>15</v>
      </c>
      <c r="ANG38" t="s">
        <v>1462</v>
      </c>
      <c r="ANH38" t="s">
        <v>3088</v>
      </c>
      <c r="ANI38" t="s">
        <v>1462</v>
      </c>
      <c r="ANJ38" t="s">
        <v>2855</v>
      </c>
      <c r="ANK38">
        <v>0</v>
      </c>
      <c r="ANL38">
        <v>5</v>
      </c>
      <c r="ANM38">
        <v>6</v>
      </c>
      <c r="ANN38">
        <v>0</v>
      </c>
      <c r="ANO38">
        <v>7.5</v>
      </c>
      <c r="ANP38">
        <v>13.5</v>
      </c>
      <c r="ANQ38" t="s">
        <v>2599</v>
      </c>
      <c r="ANR38" t="s">
        <v>1462</v>
      </c>
      <c r="ANT38">
        <v>0</v>
      </c>
      <c r="ANU38">
        <v>7.5</v>
      </c>
      <c r="AQR38">
        <v>2.5</v>
      </c>
      <c r="AQS38">
        <v>0</v>
      </c>
      <c r="AQT38">
        <v>8.8000000000000007</v>
      </c>
      <c r="AQU38">
        <v>11.3</v>
      </c>
      <c r="AQV38" t="s">
        <v>1463</v>
      </c>
      <c r="ARE38" t="b">
        <v>1</v>
      </c>
      <c r="ARF38" t="s">
        <v>2633</v>
      </c>
      <c r="ARG38">
        <v>0</v>
      </c>
      <c r="ARH38">
        <v>10</v>
      </c>
      <c r="ARI38" t="s">
        <v>1463</v>
      </c>
      <c r="ARQ38" t="s">
        <v>1462</v>
      </c>
      <c r="ARS38" t="s">
        <v>3089</v>
      </c>
      <c r="ART38" t="s">
        <v>2616</v>
      </c>
      <c r="ARV38" t="b">
        <v>1</v>
      </c>
      <c r="ASD38">
        <v>0</v>
      </c>
      <c r="ASE38">
        <v>7.5</v>
      </c>
      <c r="ASF38">
        <v>2</v>
      </c>
      <c r="ASG38">
        <v>2.5</v>
      </c>
      <c r="ASH38">
        <v>2.5</v>
      </c>
      <c r="ASI38">
        <v>7</v>
      </c>
      <c r="ASJ38">
        <v>70</v>
      </c>
      <c r="ASL38" t="b">
        <v>1</v>
      </c>
      <c r="ASM38" t="b">
        <v>1</v>
      </c>
      <c r="ASS38">
        <v>1</v>
      </c>
      <c r="AST38" t="s">
        <v>1462</v>
      </c>
      <c r="ASW38" t="b">
        <v>1</v>
      </c>
      <c r="ATC38" t="s">
        <v>3024</v>
      </c>
      <c r="ATD38">
        <v>2.5</v>
      </c>
      <c r="ATE38">
        <v>2.5</v>
      </c>
      <c r="ATF38">
        <v>0</v>
      </c>
      <c r="ATG38">
        <v>0</v>
      </c>
      <c r="ATH38">
        <v>6.3</v>
      </c>
      <c r="ATI38">
        <v>6.3</v>
      </c>
      <c r="ATJ38" t="s">
        <v>1463</v>
      </c>
      <c r="AVZ38">
        <v>0</v>
      </c>
      <c r="AWA38">
        <v>5</v>
      </c>
      <c r="AWB38">
        <v>0</v>
      </c>
      <c r="AWC38">
        <v>7.5</v>
      </c>
      <c r="AWD38">
        <v>1</v>
      </c>
      <c r="AWE38">
        <v>5</v>
      </c>
      <c r="AWF38">
        <v>0</v>
      </c>
      <c r="AWG38">
        <v>6</v>
      </c>
      <c r="AWH38" t="s">
        <v>1462</v>
      </c>
      <c r="AWI38" t="s">
        <v>1470</v>
      </c>
      <c r="AWJ38" t="s">
        <v>1463</v>
      </c>
      <c r="AWL38" t="s">
        <v>1462</v>
      </c>
      <c r="AWM38" t="s">
        <v>2619</v>
      </c>
      <c r="AWN38" t="s">
        <v>1463</v>
      </c>
      <c r="AWP38" t="s">
        <v>1463</v>
      </c>
      <c r="AWR38" t="s">
        <v>1463</v>
      </c>
      <c r="AWT38" t="s">
        <v>1463</v>
      </c>
      <c r="AWV38" t="s">
        <v>1463</v>
      </c>
      <c r="AWX38" t="s">
        <v>1463</v>
      </c>
      <c r="AWZ38" t="s">
        <v>1463</v>
      </c>
      <c r="AXB38" t="s">
        <v>1463</v>
      </c>
      <c r="AXD38" t="s">
        <v>1463</v>
      </c>
      <c r="AXF38">
        <v>400</v>
      </c>
      <c r="AXI38">
        <v>5</v>
      </c>
      <c r="AXJ38">
        <v>0</v>
      </c>
      <c r="AXK38">
        <v>9</v>
      </c>
      <c r="AXN38">
        <v>9</v>
      </c>
      <c r="AXO38">
        <v>0</v>
      </c>
      <c r="AXP38">
        <v>1</v>
      </c>
      <c r="AXQ38">
        <v>0</v>
      </c>
      <c r="AXR38">
        <v>0</v>
      </c>
      <c r="AXS38">
        <v>0</v>
      </c>
      <c r="AXT38">
        <v>0</v>
      </c>
      <c r="AXU38">
        <v>0</v>
      </c>
      <c r="AXW38">
        <v>0</v>
      </c>
      <c r="AYA38">
        <v>10</v>
      </c>
      <c r="AYD38">
        <v>10</v>
      </c>
      <c r="AYE38" t="s">
        <v>1463</v>
      </c>
      <c r="AYF38" t="s">
        <v>1463</v>
      </c>
      <c r="AYG38">
        <v>10</v>
      </c>
      <c r="AYJ38">
        <v>0</v>
      </c>
      <c r="AYK38">
        <v>2.5</v>
      </c>
      <c r="AYL38">
        <v>2.5</v>
      </c>
      <c r="AYM38">
        <v>5</v>
      </c>
      <c r="AYZ38">
        <v>7</v>
      </c>
      <c r="AZA38" t="s">
        <v>3090</v>
      </c>
      <c r="AZB38" t="s">
        <v>3091</v>
      </c>
      <c r="AZC38">
        <v>4</v>
      </c>
      <c r="AZD38" t="s">
        <v>2620</v>
      </c>
      <c r="AZE38" t="s">
        <v>2710</v>
      </c>
      <c r="AZM38" t="s">
        <v>1463</v>
      </c>
      <c r="AZO38" t="s">
        <v>1463</v>
      </c>
      <c r="AZQ38" t="s">
        <v>2624</v>
      </c>
      <c r="AZR38">
        <v>2.5</v>
      </c>
      <c r="AZS38">
        <v>2.5</v>
      </c>
      <c r="BCH38">
        <v>10</v>
      </c>
      <c r="BCI38">
        <v>5</v>
      </c>
      <c r="BCJ38">
        <v>2.5</v>
      </c>
      <c r="BCK38">
        <v>17.5</v>
      </c>
      <c r="BCL38">
        <v>1</v>
      </c>
      <c r="BCN38" t="s">
        <v>2555</v>
      </c>
      <c r="BCP38">
        <v>2</v>
      </c>
      <c r="BCR38">
        <v>4</v>
      </c>
      <c r="BCT38">
        <v>3</v>
      </c>
      <c r="BCY38">
        <v>5</v>
      </c>
      <c r="BCZ38">
        <v>2.5</v>
      </c>
      <c r="BEH38">
        <v>9.1999999999999993</v>
      </c>
      <c r="BEI38">
        <v>7.5</v>
      </c>
      <c r="BEJ38">
        <v>2.5</v>
      </c>
      <c r="BEK38">
        <v>19.2</v>
      </c>
      <c r="BEL38" t="s">
        <v>2552</v>
      </c>
      <c r="BEN38" t="s">
        <v>2567</v>
      </c>
      <c r="BEP38" t="s">
        <v>2552</v>
      </c>
      <c r="BER38" t="s">
        <v>2567</v>
      </c>
      <c r="BET38" t="s">
        <v>2567</v>
      </c>
      <c r="BEV38" t="s">
        <v>2567</v>
      </c>
      <c r="BEX38">
        <v>7.5</v>
      </c>
      <c r="BEY38">
        <v>2.5</v>
      </c>
      <c r="BGQ38">
        <v>4.7</v>
      </c>
      <c r="BGR38">
        <v>5</v>
      </c>
      <c r="BGS38">
        <v>5</v>
      </c>
      <c r="BGT38">
        <v>14.7</v>
      </c>
      <c r="BGU38" t="s">
        <v>1462</v>
      </c>
      <c r="BGV38" t="s">
        <v>2984</v>
      </c>
      <c r="BGW38" t="s">
        <v>2653</v>
      </c>
      <c r="BGX38" t="s">
        <v>2714</v>
      </c>
      <c r="BGY38" t="s">
        <v>2653</v>
      </c>
      <c r="BHB38" t="s">
        <v>3012</v>
      </c>
      <c r="BHC38" t="s">
        <v>2838</v>
      </c>
      <c r="BHK38">
        <v>5</v>
      </c>
      <c r="BHL38">
        <v>5</v>
      </c>
      <c r="BIT38">
        <v>5</v>
      </c>
      <c r="BIU38">
        <v>5</v>
      </c>
      <c r="BIV38">
        <v>0</v>
      </c>
      <c r="BIW38">
        <v>10</v>
      </c>
      <c r="BIX38">
        <v>2</v>
      </c>
      <c r="BIY38" t="s">
        <v>1794</v>
      </c>
      <c r="BIZ38" t="s">
        <v>2548</v>
      </c>
      <c r="BJA38" t="s">
        <v>1468</v>
      </c>
      <c r="BJB38">
        <v>5</v>
      </c>
      <c r="BJC38">
        <v>0</v>
      </c>
    </row>
    <row r="39" spans="1:1021 1026:1615" ht="15" x14ac:dyDescent="0.25">
      <c r="A39" t="s">
        <v>2603</v>
      </c>
      <c r="B39" t="s">
        <v>3092</v>
      </c>
      <c r="C39" t="s">
        <v>3093</v>
      </c>
      <c r="D39" t="s">
        <v>2553</v>
      </c>
      <c r="E39" t="s">
        <v>3094</v>
      </c>
      <c r="F39" t="s">
        <v>2606</v>
      </c>
      <c r="G39" t="s">
        <v>2607</v>
      </c>
      <c r="H39" t="s">
        <v>2942</v>
      </c>
      <c r="I39" t="s">
        <v>3015</v>
      </c>
      <c r="J39">
        <v>3.6514915600000002</v>
      </c>
      <c r="K39">
        <v>34.294688149999999</v>
      </c>
      <c r="L39" s="116">
        <v>42453</v>
      </c>
      <c r="M39" t="s">
        <v>1471</v>
      </c>
      <c r="N39">
        <v>40</v>
      </c>
      <c r="O39" t="s">
        <v>1472</v>
      </c>
      <c r="Q39">
        <v>6.7</v>
      </c>
      <c r="R39">
        <v>5</v>
      </c>
      <c r="S39">
        <v>2.5</v>
      </c>
      <c r="T39">
        <v>14.2</v>
      </c>
      <c r="U39">
        <v>1</v>
      </c>
      <c r="V39">
        <v>1</v>
      </c>
      <c r="W39">
        <v>2</v>
      </c>
      <c r="X39">
        <v>1</v>
      </c>
      <c r="AA39" t="b">
        <v>1</v>
      </c>
      <c r="AG39">
        <v>1</v>
      </c>
      <c r="AH39">
        <v>1</v>
      </c>
      <c r="AJ39">
        <v>1</v>
      </c>
      <c r="BS39" t="s">
        <v>1462</v>
      </c>
      <c r="BT39" t="s">
        <v>1462</v>
      </c>
      <c r="BW39">
        <v>5</v>
      </c>
      <c r="BX39">
        <v>2.5</v>
      </c>
      <c r="BY39">
        <v>8.5</v>
      </c>
      <c r="BZ39">
        <v>5</v>
      </c>
      <c r="CA39">
        <v>2.5</v>
      </c>
      <c r="CB39">
        <v>16</v>
      </c>
      <c r="CC39" t="s">
        <v>1462</v>
      </c>
      <c r="CD39" t="b">
        <v>1</v>
      </c>
      <c r="CE39" t="b">
        <v>1</v>
      </c>
      <c r="CF39">
        <v>20</v>
      </c>
      <c r="CH39" t="s">
        <v>1463</v>
      </c>
      <c r="CM39" t="s">
        <v>1463</v>
      </c>
      <c r="CR39" t="s">
        <v>1463</v>
      </c>
      <c r="CW39" t="s">
        <v>1462</v>
      </c>
      <c r="CX39" t="b">
        <v>1</v>
      </c>
      <c r="CZ39">
        <v>10</v>
      </c>
      <c r="DB39" t="s">
        <v>1463</v>
      </c>
      <c r="DG39" t="s">
        <v>1462</v>
      </c>
      <c r="DH39" t="b">
        <v>1</v>
      </c>
      <c r="DJ39">
        <v>15</v>
      </c>
      <c r="DS39" t="b">
        <v>1</v>
      </c>
      <c r="DU39" t="b">
        <v>1</v>
      </c>
      <c r="EI39">
        <v>5</v>
      </c>
      <c r="EJ39">
        <v>2.5</v>
      </c>
      <c r="EN39">
        <v>0</v>
      </c>
      <c r="EO39" t="s">
        <v>1463</v>
      </c>
      <c r="FL39">
        <v>10</v>
      </c>
      <c r="FM39">
        <v>7.5</v>
      </c>
      <c r="FN39">
        <v>0</v>
      </c>
      <c r="FO39">
        <v>17.5</v>
      </c>
      <c r="FP39" t="s">
        <v>1462</v>
      </c>
      <c r="FQ39" t="b">
        <v>1</v>
      </c>
      <c r="FS39" t="s">
        <v>2558</v>
      </c>
      <c r="FT39" t="b">
        <v>1</v>
      </c>
      <c r="FV39" t="s">
        <v>2558</v>
      </c>
      <c r="FW39" t="b">
        <v>1</v>
      </c>
      <c r="FY39" t="s">
        <v>2558</v>
      </c>
      <c r="GB39" t="s">
        <v>1464</v>
      </c>
      <c r="GC39" t="b">
        <v>1</v>
      </c>
      <c r="GE39" t="s">
        <v>2558</v>
      </c>
      <c r="GH39" t="s">
        <v>1464</v>
      </c>
      <c r="GK39" t="s">
        <v>1464</v>
      </c>
      <c r="GN39" t="s">
        <v>1464</v>
      </c>
      <c r="GO39" t="b">
        <v>1</v>
      </c>
      <c r="GQ39" t="s">
        <v>2548</v>
      </c>
      <c r="GT39" t="s">
        <v>1464</v>
      </c>
      <c r="GW39" t="s">
        <v>1464</v>
      </c>
      <c r="GZ39" t="s">
        <v>1464</v>
      </c>
      <c r="HC39" t="s">
        <v>1464</v>
      </c>
      <c r="HD39" t="b">
        <v>1</v>
      </c>
      <c r="HF39" t="s">
        <v>2564</v>
      </c>
      <c r="HG39" t="b">
        <v>1</v>
      </c>
      <c r="HI39" t="s">
        <v>2558</v>
      </c>
      <c r="HJ39" t="b">
        <v>1</v>
      </c>
      <c r="HL39" t="s">
        <v>1465</v>
      </c>
      <c r="HO39" t="s">
        <v>1464</v>
      </c>
      <c r="HR39" t="s">
        <v>1464</v>
      </c>
      <c r="HU39" t="s">
        <v>1464</v>
      </c>
      <c r="HX39" t="s">
        <v>1464</v>
      </c>
      <c r="HY39" t="b">
        <v>1</v>
      </c>
      <c r="IA39" t="s">
        <v>1465</v>
      </c>
      <c r="ID39" t="s">
        <v>1464</v>
      </c>
      <c r="IG39" t="s">
        <v>1464</v>
      </c>
      <c r="IJ39" t="s">
        <v>1464</v>
      </c>
      <c r="IM39" t="s">
        <v>1464</v>
      </c>
      <c r="IN39" t="b">
        <v>1</v>
      </c>
      <c r="IP39" t="s">
        <v>2558</v>
      </c>
      <c r="IS39" t="s">
        <v>1464</v>
      </c>
      <c r="IV39" t="s">
        <v>1464</v>
      </c>
      <c r="IY39" t="s">
        <v>1464</v>
      </c>
      <c r="JB39" t="s">
        <v>1464</v>
      </c>
      <c r="JC39" t="b">
        <v>1</v>
      </c>
      <c r="JE39" t="s">
        <v>1465</v>
      </c>
      <c r="JH39" t="s">
        <v>1464</v>
      </c>
      <c r="JK39" t="s">
        <v>1464</v>
      </c>
      <c r="JN39" t="s">
        <v>1464</v>
      </c>
      <c r="JQ39" t="s">
        <v>1464</v>
      </c>
      <c r="JT39" t="s">
        <v>1464</v>
      </c>
      <c r="JW39" t="s">
        <v>1464</v>
      </c>
      <c r="JX39" t="b">
        <v>1</v>
      </c>
      <c r="JZ39" t="s">
        <v>1465</v>
      </c>
      <c r="KC39" t="s">
        <v>1464</v>
      </c>
      <c r="KF39" t="s">
        <v>1464</v>
      </c>
      <c r="KJ39" t="s">
        <v>1464</v>
      </c>
      <c r="KK39" t="s">
        <v>1462</v>
      </c>
      <c r="KL39" t="s">
        <v>3095</v>
      </c>
      <c r="KM39">
        <v>7.5</v>
      </c>
      <c r="KN39">
        <v>0</v>
      </c>
      <c r="KO39">
        <v>0</v>
      </c>
      <c r="KR39">
        <v>0</v>
      </c>
      <c r="KS39" t="s">
        <v>1463</v>
      </c>
      <c r="RO39">
        <v>5</v>
      </c>
      <c r="RP39">
        <v>7.5</v>
      </c>
      <c r="RQ39">
        <v>0</v>
      </c>
      <c r="RR39">
        <v>12.5</v>
      </c>
      <c r="RS39" t="s">
        <v>1462</v>
      </c>
      <c r="RT39" t="s">
        <v>3096</v>
      </c>
      <c r="RU39">
        <v>70</v>
      </c>
      <c r="RV39" t="s">
        <v>3097</v>
      </c>
      <c r="RW39" t="s">
        <v>1463</v>
      </c>
      <c r="RZ39" t="s">
        <v>1463</v>
      </c>
      <c r="SK39">
        <v>7.5</v>
      </c>
      <c r="SL39">
        <v>0</v>
      </c>
      <c r="SM39">
        <v>4.3</v>
      </c>
      <c r="SN39">
        <v>7.5</v>
      </c>
      <c r="SO39">
        <v>0</v>
      </c>
      <c r="SP39">
        <v>11.8</v>
      </c>
      <c r="SQ39" t="s">
        <v>1463</v>
      </c>
      <c r="SR39" t="s">
        <v>2818</v>
      </c>
      <c r="TI39">
        <v>15</v>
      </c>
      <c r="TJ39" t="s">
        <v>2995</v>
      </c>
      <c r="TO39" t="b">
        <v>1</v>
      </c>
      <c r="TX39">
        <v>7.5</v>
      </c>
      <c r="TY39">
        <v>0</v>
      </c>
      <c r="VI39">
        <v>0</v>
      </c>
      <c r="VJ39">
        <v>0</v>
      </c>
      <c r="VK39">
        <v>7.5</v>
      </c>
      <c r="VL39">
        <v>7.5</v>
      </c>
      <c r="VM39" t="s">
        <v>1463</v>
      </c>
      <c r="VO39" t="s">
        <v>1463</v>
      </c>
      <c r="VQ39" t="s">
        <v>1463</v>
      </c>
      <c r="VS39" t="s">
        <v>1463</v>
      </c>
      <c r="VV39" t="s">
        <v>1463</v>
      </c>
      <c r="VX39" t="s">
        <v>1463</v>
      </c>
      <c r="VZ39">
        <v>0</v>
      </c>
      <c r="WA39">
        <v>7.5</v>
      </c>
      <c r="XJ39">
        <v>10</v>
      </c>
      <c r="XK39">
        <v>5</v>
      </c>
      <c r="XL39">
        <v>5</v>
      </c>
      <c r="XM39">
        <v>20</v>
      </c>
      <c r="XN39" t="s">
        <v>1462</v>
      </c>
      <c r="XO39" t="s">
        <v>1462</v>
      </c>
      <c r="XR39" t="b">
        <v>1</v>
      </c>
      <c r="XW39" t="b">
        <v>1</v>
      </c>
      <c r="YC39" t="s">
        <v>1463</v>
      </c>
      <c r="YE39" t="s">
        <v>1462</v>
      </c>
      <c r="YF39" t="s">
        <v>2612</v>
      </c>
      <c r="YG39">
        <v>5</v>
      </c>
      <c r="YH39">
        <v>2.5</v>
      </c>
      <c r="YI39" t="s">
        <v>1462</v>
      </c>
      <c r="YK39" t="b">
        <v>1</v>
      </c>
      <c r="YN39" t="b">
        <v>1</v>
      </c>
      <c r="YO39" t="b">
        <v>1</v>
      </c>
      <c r="YP39" t="b">
        <v>1</v>
      </c>
      <c r="YU39">
        <v>5</v>
      </c>
      <c r="YV39">
        <v>7.5</v>
      </c>
      <c r="ZX39">
        <v>7</v>
      </c>
      <c r="ZY39">
        <v>2.5</v>
      </c>
      <c r="ZZ39">
        <v>2.5</v>
      </c>
      <c r="AAA39">
        <v>12</v>
      </c>
      <c r="AAB39" t="s">
        <v>1462</v>
      </c>
      <c r="AAK39" t="b">
        <v>1</v>
      </c>
      <c r="AAL39" t="b">
        <v>1</v>
      </c>
      <c r="AAS39" t="s">
        <v>3098</v>
      </c>
      <c r="AAT39">
        <v>2.5</v>
      </c>
      <c r="AAU39">
        <v>2.5</v>
      </c>
      <c r="ADN39">
        <v>2</v>
      </c>
      <c r="ADO39">
        <v>10</v>
      </c>
      <c r="ADP39">
        <v>0</v>
      </c>
      <c r="ADQ39">
        <v>12</v>
      </c>
      <c r="ADR39" t="s">
        <v>1759</v>
      </c>
      <c r="ADS39">
        <v>0.5</v>
      </c>
      <c r="ADT39">
        <v>20</v>
      </c>
      <c r="AEG39">
        <v>10</v>
      </c>
      <c r="AEH39">
        <v>0</v>
      </c>
      <c r="AEI39">
        <v>7</v>
      </c>
      <c r="AEJ39">
        <v>2.5</v>
      </c>
      <c r="AEK39">
        <v>2.5</v>
      </c>
      <c r="AEL39">
        <v>12</v>
      </c>
      <c r="AEU39" t="b">
        <v>1</v>
      </c>
      <c r="AEV39" t="b">
        <v>1</v>
      </c>
      <c r="AFC39">
        <v>2.5</v>
      </c>
      <c r="AFD39">
        <v>2.5</v>
      </c>
      <c r="AFE39">
        <v>0</v>
      </c>
      <c r="AFF39">
        <v>8.9</v>
      </c>
      <c r="AFG39">
        <v>2.5</v>
      </c>
      <c r="AFH39">
        <v>11.4</v>
      </c>
      <c r="AFI39" t="s">
        <v>1463</v>
      </c>
      <c r="AFK39" t="s">
        <v>1463</v>
      </c>
      <c r="AFM39" t="s">
        <v>1463</v>
      </c>
      <c r="AFO39" t="s">
        <v>1463</v>
      </c>
      <c r="AFQ39" t="s">
        <v>1463</v>
      </c>
      <c r="AFT39" t="s">
        <v>1463</v>
      </c>
      <c r="AFV39">
        <v>3</v>
      </c>
      <c r="AFW39">
        <v>4</v>
      </c>
      <c r="AFX39">
        <v>8.8888888888888804</v>
      </c>
      <c r="AFY39">
        <v>2.5</v>
      </c>
      <c r="AFZ39">
        <v>2.5</v>
      </c>
      <c r="AGA39">
        <v>7.5</v>
      </c>
      <c r="AGB39">
        <v>5</v>
      </c>
      <c r="AGC39">
        <v>15</v>
      </c>
      <c r="AGD39">
        <v>3</v>
      </c>
      <c r="AGF39" s="250">
        <v>3000</v>
      </c>
      <c r="AGG39">
        <v>1</v>
      </c>
      <c r="AGI39">
        <v>1</v>
      </c>
      <c r="AGJ39">
        <v>3</v>
      </c>
      <c r="AGL39">
        <v>0</v>
      </c>
      <c r="AGM39" t="s">
        <v>1534</v>
      </c>
      <c r="AGO39" t="s">
        <v>3099</v>
      </c>
      <c r="AGQ39">
        <v>7.5</v>
      </c>
      <c r="AGR39">
        <v>5</v>
      </c>
      <c r="AGS39">
        <v>3</v>
      </c>
      <c r="AGT39">
        <v>7.5</v>
      </c>
      <c r="AGU39">
        <v>7.5</v>
      </c>
      <c r="AGV39">
        <v>18</v>
      </c>
      <c r="AGW39">
        <v>1</v>
      </c>
      <c r="AGZ39" t="b">
        <v>1</v>
      </c>
      <c r="AHD39">
        <v>4</v>
      </c>
      <c r="AHE39">
        <v>3</v>
      </c>
      <c r="AHF39">
        <v>4</v>
      </c>
      <c r="AKM39">
        <v>7.5</v>
      </c>
      <c r="AKN39">
        <v>7.5</v>
      </c>
      <c r="AKO39">
        <v>10</v>
      </c>
      <c r="AKP39">
        <v>5</v>
      </c>
      <c r="AKQ39">
        <v>2.5</v>
      </c>
      <c r="AKR39">
        <v>17.5</v>
      </c>
      <c r="AKS39" t="s">
        <v>1462</v>
      </c>
      <c r="AKT39" t="s">
        <v>1463</v>
      </c>
      <c r="AKV39" t="s">
        <v>1462</v>
      </c>
      <c r="AKX39" t="s">
        <v>1462</v>
      </c>
      <c r="AKZ39" t="s">
        <v>1463</v>
      </c>
      <c r="ALB39" t="s">
        <v>1462</v>
      </c>
      <c r="ALD39" t="s">
        <v>1463</v>
      </c>
      <c r="ALF39" t="s">
        <v>1462</v>
      </c>
      <c r="ALH39" t="s">
        <v>1463</v>
      </c>
      <c r="ALJ39" t="s">
        <v>1463</v>
      </c>
      <c r="ALL39" t="s">
        <v>1462</v>
      </c>
      <c r="ALN39" t="s">
        <v>1462</v>
      </c>
      <c r="ALP39" t="s">
        <v>1463</v>
      </c>
      <c r="ALR39" t="s">
        <v>1463</v>
      </c>
      <c r="ALT39" t="s">
        <v>1463</v>
      </c>
      <c r="AMF39" t="b">
        <v>1</v>
      </c>
      <c r="AML39" t="b">
        <v>1</v>
      </c>
      <c r="AMO39" t="b">
        <v>1</v>
      </c>
      <c r="ANA39">
        <v>5</v>
      </c>
      <c r="ANB39">
        <v>2.5</v>
      </c>
      <c r="ANC39">
        <v>10</v>
      </c>
      <c r="AND39">
        <v>2.5</v>
      </c>
      <c r="ANE39">
        <v>2.5</v>
      </c>
      <c r="ANF39">
        <v>15</v>
      </c>
      <c r="ANG39" t="s">
        <v>1462</v>
      </c>
      <c r="ANH39" t="s">
        <v>2705</v>
      </c>
      <c r="ANI39" t="s">
        <v>1462</v>
      </c>
      <c r="ANJ39" t="s">
        <v>2616</v>
      </c>
      <c r="ANK39">
        <v>2.5</v>
      </c>
      <c r="ANL39">
        <v>2.5</v>
      </c>
      <c r="ANM39">
        <v>6</v>
      </c>
      <c r="ANN39">
        <v>5</v>
      </c>
      <c r="ANO39">
        <v>5</v>
      </c>
      <c r="ANP39">
        <v>16</v>
      </c>
      <c r="ANQ39" t="s">
        <v>2599</v>
      </c>
      <c r="ANR39" t="s">
        <v>1462</v>
      </c>
      <c r="ANT39">
        <v>5</v>
      </c>
      <c r="ANU39">
        <v>5</v>
      </c>
      <c r="AQR39">
        <v>2.5</v>
      </c>
      <c r="AQS39">
        <v>0</v>
      </c>
      <c r="AQT39">
        <v>6.3</v>
      </c>
      <c r="AQU39">
        <v>8.8000000000000007</v>
      </c>
      <c r="AQV39" t="s">
        <v>1463</v>
      </c>
      <c r="ARD39" t="b">
        <v>1</v>
      </c>
      <c r="ARG39">
        <v>0</v>
      </c>
      <c r="ARH39">
        <v>7.5</v>
      </c>
      <c r="ARI39" t="s">
        <v>1463</v>
      </c>
      <c r="ARQ39" t="s">
        <v>1462</v>
      </c>
      <c r="ARS39" t="s">
        <v>2822</v>
      </c>
      <c r="ART39" t="s">
        <v>2616</v>
      </c>
      <c r="ARV39" t="b">
        <v>1</v>
      </c>
      <c r="ASD39">
        <v>0</v>
      </c>
      <c r="ASE39">
        <v>5</v>
      </c>
      <c r="ASF39">
        <v>1</v>
      </c>
      <c r="ASG39">
        <v>5</v>
      </c>
      <c r="ASH39">
        <v>7.5</v>
      </c>
      <c r="ASI39">
        <v>13.5</v>
      </c>
      <c r="ASJ39">
        <v>70</v>
      </c>
      <c r="ASL39" t="b">
        <v>1</v>
      </c>
      <c r="ASM39" t="b">
        <v>1</v>
      </c>
      <c r="ASS39">
        <v>0</v>
      </c>
      <c r="AST39" t="s">
        <v>1463</v>
      </c>
      <c r="ATD39">
        <v>5</v>
      </c>
      <c r="ATE39">
        <v>7.5</v>
      </c>
      <c r="ATF39">
        <v>0</v>
      </c>
      <c r="ATG39">
        <v>0</v>
      </c>
      <c r="ATH39">
        <v>6.3</v>
      </c>
      <c r="ATI39">
        <v>6.3</v>
      </c>
      <c r="ATJ39" t="s">
        <v>1463</v>
      </c>
      <c r="AVZ39">
        <v>0</v>
      </c>
      <c r="AWA39">
        <v>5</v>
      </c>
      <c r="AWB39">
        <v>0</v>
      </c>
      <c r="AWC39">
        <v>7.5</v>
      </c>
      <c r="AWD39">
        <v>1</v>
      </c>
      <c r="AWE39">
        <v>5</v>
      </c>
      <c r="AWF39">
        <v>0</v>
      </c>
      <c r="AWG39">
        <v>6</v>
      </c>
      <c r="AWH39" t="s">
        <v>1462</v>
      </c>
      <c r="AWI39" t="s">
        <v>1470</v>
      </c>
      <c r="AWJ39" t="s">
        <v>1462</v>
      </c>
      <c r="AWK39" t="s">
        <v>1470</v>
      </c>
      <c r="AWL39" t="s">
        <v>1463</v>
      </c>
      <c r="AWN39" t="s">
        <v>1463</v>
      </c>
      <c r="AWP39" t="s">
        <v>1463</v>
      </c>
      <c r="AWR39" t="s">
        <v>1463</v>
      </c>
      <c r="AWT39" t="s">
        <v>1463</v>
      </c>
      <c r="AWV39" t="s">
        <v>1463</v>
      </c>
      <c r="AWX39" t="s">
        <v>1463</v>
      </c>
      <c r="AWZ39" t="s">
        <v>1463</v>
      </c>
      <c r="AXB39" t="s">
        <v>1463</v>
      </c>
      <c r="AXD39" t="s">
        <v>1463</v>
      </c>
      <c r="AXF39">
        <v>500</v>
      </c>
      <c r="AXG39">
        <v>0</v>
      </c>
      <c r="AXI39">
        <v>5</v>
      </c>
      <c r="AXJ39">
        <v>0</v>
      </c>
      <c r="AXK39">
        <v>10</v>
      </c>
      <c r="AXN39">
        <v>10</v>
      </c>
      <c r="AXO39">
        <v>0</v>
      </c>
      <c r="AXP39">
        <v>0</v>
      </c>
      <c r="AXQ39">
        <v>0</v>
      </c>
      <c r="AXR39">
        <v>0</v>
      </c>
      <c r="AXS39">
        <v>0</v>
      </c>
      <c r="AXT39">
        <v>0</v>
      </c>
      <c r="AXU39">
        <v>0</v>
      </c>
      <c r="AXW39">
        <v>0</v>
      </c>
      <c r="AYA39">
        <v>9.3000000000000007</v>
      </c>
      <c r="AYD39">
        <v>9.3000000000000007</v>
      </c>
      <c r="AYE39" t="s">
        <v>1463</v>
      </c>
      <c r="AYF39" t="s">
        <v>1463</v>
      </c>
      <c r="AYG39">
        <v>8</v>
      </c>
      <c r="AYJ39">
        <v>0</v>
      </c>
      <c r="AYK39">
        <v>2.5</v>
      </c>
      <c r="AYL39">
        <v>2.5</v>
      </c>
      <c r="AYM39">
        <v>5</v>
      </c>
      <c r="AYW39">
        <v>2</v>
      </c>
      <c r="AYX39" t="s">
        <v>3100</v>
      </c>
      <c r="AYY39" t="s">
        <v>3101</v>
      </c>
      <c r="AYZ39">
        <v>8</v>
      </c>
      <c r="AZA39" t="s">
        <v>3102</v>
      </c>
      <c r="AZB39" t="s">
        <v>3091</v>
      </c>
      <c r="AZC39">
        <v>7</v>
      </c>
      <c r="AZD39" t="s">
        <v>2620</v>
      </c>
      <c r="AZE39" t="s">
        <v>2710</v>
      </c>
      <c r="AZM39" t="s">
        <v>1463</v>
      </c>
      <c r="AZO39" t="s">
        <v>1463</v>
      </c>
      <c r="AZQ39" t="s">
        <v>2624</v>
      </c>
      <c r="AZR39">
        <v>2.5</v>
      </c>
      <c r="AZS39">
        <v>2.5</v>
      </c>
      <c r="BCH39">
        <v>10</v>
      </c>
      <c r="BCI39">
        <v>5</v>
      </c>
      <c r="BCJ39">
        <v>0</v>
      </c>
      <c r="BCK39">
        <v>15</v>
      </c>
      <c r="BCL39">
        <v>1</v>
      </c>
      <c r="BCN39" t="s">
        <v>2555</v>
      </c>
      <c r="BCP39">
        <v>2</v>
      </c>
      <c r="BCR39">
        <v>3</v>
      </c>
      <c r="BCT39">
        <v>4</v>
      </c>
      <c r="BCY39">
        <v>5</v>
      </c>
      <c r="BCZ39">
        <v>0</v>
      </c>
      <c r="BEH39">
        <v>7.5</v>
      </c>
      <c r="BEI39">
        <v>5</v>
      </c>
      <c r="BEJ39">
        <v>5</v>
      </c>
      <c r="BEK39">
        <v>17.5</v>
      </c>
      <c r="BEL39" t="s">
        <v>2552</v>
      </c>
      <c r="BEN39" t="s">
        <v>2557</v>
      </c>
      <c r="BEP39" t="s">
        <v>2552</v>
      </c>
      <c r="BER39" t="s">
        <v>2567</v>
      </c>
      <c r="BET39" t="s">
        <v>2567</v>
      </c>
      <c r="BEV39" t="s">
        <v>2567</v>
      </c>
      <c r="BEX39">
        <v>5</v>
      </c>
      <c r="BEY39">
        <v>5</v>
      </c>
      <c r="BGQ39">
        <v>5</v>
      </c>
      <c r="BGR39">
        <v>5</v>
      </c>
      <c r="BGS39">
        <v>0</v>
      </c>
      <c r="BGT39">
        <v>10</v>
      </c>
      <c r="BGU39" t="s">
        <v>1462</v>
      </c>
      <c r="BGV39" t="s">
        <v>2714</v>
      </c>
      <c r="BGW39" t="s">
        <v>3103</v>
      </c>
      <c r="BHB39" t="s">
        <v>3012</v>
      </c>
      <c r="BHC39" t="s">
        <v>2838</v>
      </c>
      <c r="BHK39">
        <v>5</v>
      </c>
      <c r="BHL39">
        <v>0</v>
      </c>
      <c r="BIT39">
        <v>5</v>
      </c>
      <c r="BIU39">
        <v>5</v>
      </c>
      <c r="BIV39">
        <v>0</v>
      </c>
      <c r="BIW39">
        <v>10</v>
      </c>
      <c r="BIX39">
        <v>2</v>
      </c>
      <c r="BIY39" t="s">
        <v>1794</v>
      </c>
      <c r="BIZ39" t="s">
        <v>2548</v>
      </c>
      <c r="BJA39" t="s">
        <v>1468</v>
      </c>
      <c r="BJB39">
        <v>5</v>
      </c>
      <c r="BJC39">
        <v>0</v>
      </c>
    </row>
    <row r="40" spans="1:1021 1026:1615" ht="15" x14ac:dyDescent="0.25">
      <c r="A40" t="s">
        <v>2603</v>
      </c>
      <c r="B40" t="s">
        <v>3104</v>
      </c>
      <c r="C40" t="s">
        <v>3105</v>
      </c>
      <c r="D40" t="s">
        <v>2553</v>
      </c>
      <c r="E40" t="s">
        <v>3106</v>
      </c>
      <c r="F40" t="s">
        <v>2606</v>
      </c>
      <c r="G40" t="s">
        <v>2607</v>
      </c>
      <c r="H40" t="s">
        <v>2942</v>
      </c>
      <c r="I40" t="s">
        <v>3107</v>
      </c>
      <c r="J40">
        <v>3.5771737899999998</v>
      </c>
      <c r="K40">
        <v>33.693215330000001</v>
      </c>
      <c r="L40" s="116">
        <v>42452</v>
      </c>
      <c r="M40" t="s">
        <v>1471</v>
      </c>
      <c r="N40">
        <v>22</v>
      </c>
      <c r="O40" t="s">
        <v>1472</v>
      </c>
      <c r="Q40">
        <v>5</v>
      </c>
      <c r="R40">
        <v>7.5</v>
      </c>
      <c r="S40">
        <v>0</v>
      </c>
      <c r="T40">
        <v>12.5</v>
      </c>
      <c r="U40">
        <v>1</v>
      </c>
      <c r="V40">
        <v>1</v>
      </c>
      <c r="W40">
        <v>1</v>
      </c>
      <c r="X40">
        <v>1</v>
      </c>
      <c r="AA40" t="b">
        <v>1</v>
      </c>
      <c r="AG40">
        <v>1</v>
      </c>
      <c r="AH40">
        <v>1</v>
      </c>
      <c r="BE40">
        <v>1</v>
      </c>
      <c r="BF40">
        <v>1</v>
      </c>
      <c r="BK40">
        <v>1</v>
      </c>
      <c r="BS40" t="s">
        <v>1463</v>
      </c>
      <c r="BT40" t="s">
        <v>1463</v>
      </c>
      <c r="BW40">
        <v>7.5</v>
      </c>
      <c r="BX40">
        <v>0</v>
      </c>
      <c r="BY40">
        <v>3.5</v>
      </c>
      <c r="BZ40">
        <v>5</v>
      </c>
      <c r="CA40">
        <v>0</v>
      </c>
      <c r="CB40">
        <v>8.5</v>
      </c>
      <c r="CC40" t="s">
        <v>1462</v>
      </c>
      <c r="CD40" t="b">
        <v>1</v>
      </c>
      <c r="CE40" t="b">
        <v>1</v>
      </c>
      <c r="CF40">
        <v>10</v>
      </c>
      <c r="CH40" t="s">
        <v>1463</v>
      </c>
      <c r="CM40" t="s">
        <v>1463</v>
      </c>
      <c r="CR40" t="s">
        <v>1463</v>
      </c>
      <c r="CW40" t="s">
        <v>1463</v>
      </c>
      <c r="DB40" t="s">
        <v>1463</v>
      </c>
      <c r="DG40" t="s">
        <v>1463</v>
      </c>
      <c r="DS40" t="b">
        <v>1</v>
      </c>
      <c r="DU40" t="b">
        <v>1</v>
      </c>
      <c r="EI40">
        <v>5</v>
      </c>
      <c r="EJ40">
        <v>0</v>
      </c>
      <c r="EN40">
        <v>0</v>
      </c>
      <c r="EO40" t="s">
        <v>1463</v>
      </c>
      <c r="FL40">
        <v>2.2999999999999998</v>
      </c>
      <c r="FM40">
        <v>5</v>
      </c>
      <c r="FN40">
        <v>0</v>
      </c>
      <c r="FO40">
        <v>7.3</v>
      </c>
      <c r="FP40" t="s">
        <v>1462</v>
      </c>
      <c r="FT40" t="b">
        <v>1</v>
      </c>
      <c r="FV40" t="s">
        <v>1464</v>
      </c>
      <c r="HD40" t="b">
        <v>1</v>
      </c>
      <c r="HF40" t="s">
        <v>1464</v>
      </c>
      <c r="JC40" t="b">
        <v>1</v>
      </c>
      <c r="JE40" t="s">
        <v>1464</v>
      </c>
      <c r="KK40" t="s">
        <v>1463</v>
      </c>
      <c r="KM40">
        <v>5</v>
      </c>
      <c r="KN40">
        <v>0</v>
      </c>
      <c r="KO40">
        <v>0</v>
      </c>
      <c r="KR40">
        <v>0</v>
      </c>
      <c r="KS40" t="s">
        <v>1463</v>
      </c>
      <c r="RO40">
        <v>5</v>
      </c>
      <c r="RP40">
        <v>7.5</v>
      </c>
      <c r="RQ40">
        <v>2.5</v>
      </c>
      <c r="RR40">
        <v>15</v>
      </c>
      <c r="RS40" t="s">
        <v>1462</v>
      </c>
      <c r="RT40" t="s">
        <v>2738</v>
      </c>
      <c r="RU40">
        <v>30</v>
      </c>
      <c r="RV40" t="s">
        <v>2851</v>
      </c>
      <c r="RW40" t="s">
        <v>1462</v>
      </c>
      <c r="RZ40" t="s">
        <v>1475</v>
      </c>
      <c r="SK40">
        <v>7.5</v>
      </c>
      <c r="SL40">
        <v>2.5</v>
      </c>
      <c r="SM40">
        <v>1.3</v>
      </c>
      <c r="SN40">
        <v>5</v>
      </c>
      <c r="SO40">
        <v>0</v>
      </c>
      <c r="SP40">
        <v>6.3</v>
      </c>
      <c r="SQ40" t="s">
        <v>1463</v>
      </c>
      <c r="SR40" t="s">
        <v>2755</v>
      </c>
      <c r="TI40">
        <v>5</v>
      </c>
      <c r="TJ40" t="s">
        <v>3108</v>
      </c>
      <c r="TO40" t="b">
        <v>1</v>
      </c>
      <c r="TX40">
        <v>5</v>
      </c>
      <c r="TY40">
        <v>0</v>
      </c>
      <c r="VI40">
        <v>0</v>
      </c>
      <c r="VJ40">
        <v>0</v>
      </c>
      <c r="VK40">
        <v>7.5</v>
      </c>
      <c r="VL40">
        <v>7.5</v>
      </c>
      <c r="VM40" t="s">
        <v>1463</v>
      </c>
      <c r="VO40" t="s">
        <v>1463</v>
      </c>
      <c r="VQ40" t="s">
        <v>1463</v>
      </c>
      <c r="VS40" t="s">
        <v>1463</v>
      </c>
      <c r="VX40" t="s">
        <v>1463</v>
      </c>
      <c r="VZ40">
        <v>0</v>
      </c>
      <c r="WA40">
        <v>7.5</v>
      </c>
      <c r="XJ40">
        <v>8.6</v>
      </c>
      <c r="XK40">
        <v>3.8</v>
      </c>
      <c r="XL40">
        <v>6.3</v>
      </c>
      <c r="XM40">
        <v>18.7</v>
      </c>
      <c r="XN40" t="s">
        <v>1462</v>
      </c>
      <c r="XO40" t="s">
        <v>1462</v>
      </c>
      <c r="XR40" t="b">
        <v>1</v>
      </c>
      <c r="YC40" t="s">
        <v>1463</v>
      </c>
      <c r="YE40" t="s">
        <v>1462</v>
      </c>
      <c r="YF40" t="s">
        <v>2612</v>
      </c>
      <c r="YG40">
        <v>5</v>
      </c>
      <c r="YH40">
        <v>2.5</v>
      </c>
      <c r="YI40" t="s">
        <v>1462</v>
      </c>
      <c r="YK40" t="b">
        <v>1</v>
      </c>
      <c r="YP40" t="b">
        <v>1</v>
      </c>
      <c r="YU40">
        <v>2.5</v>
      </c>
      <c r="YV40">
        <v>10</v>
      </c>
      <c r="ZX40">
        <v>7</v>
      </c>
      <c r="ZY40">
        <v>2.5</v>
      </c>
      <c r="ZZ40">
        <v>2.5</v>
      </c>
      <c r="AAA40">
        <v>12</v>
      </c>
      <c r="AAB40" t="s">
        <v>1462</v>
      </c>
      <c r="AAK40" t="b">
        <v>1</v>
      </c>
      <c r="AAL40" t="b">
        <v>1</v>
      </c>
      <c r="AAS40" t="s">
        <v>2624</v>
      </c>
      <c r="AAT40">
        <v>2.5</v>
      </c>
      <c r="AAU40">
        <v>2.5</v>
      </c>
      <c r="ADN40">
        <v>6</v>
      </c>
      <c r="ADO40">
        <v>10</v>
      </c>
      <c r="ADP40">
        <v>5</v>
      </c>
      <c r="ADQ40">
        <v>21</v>
      </c>
      <c r="ADR40" t="s">
        <v>2548</v>
      </c>
      <c r="ADS40">
        <v>0</v>
      </c>
      <c r="ADT40">
        <v>0</v>
      </c>
      <c r="AEG40">
        <v>10</v>
      </c>
      <c r="AEH40">
        <v>5</v>
      </c>
      <c r="AEI40">
        <v>0</v>
      </c>
      <c r="AEJ40">
        <v>0</v>
      </c>
      <c r="AEK40">
        <v>5</v>
      </c>
      <c r="AEL40">
        <v>5</v>
      </c>
      <c r="AEN40" t="b">
        <v>1</v>
      </c>
      <c r="AFB40" t="s">
        <v>2624</v>
      </c>
      <c r="AFC40">
        <v>0</v>
      </c>
      <c r="AFD40">
        <v>5</v>
      </c>
      <c r="AFE40">
        <v>0</v>
      </c>
      <c r="AFF40">
        <v>10</v>
      </c>
      <c r="AFG40">
        <v>0</v>
      </c>
      <c r="AFH40">
        <v>10</v>
      </c>
      <c r="AFI40" t="s">
        <v>1463</v>
      </c>
      <c r="AFK40" t="s">
        <v>1463</v>
      </c>
      <c r="AFM40" t="s">
        <v>1463</v>
      </c>
      <c r="AFO40" t="s">
        <v>1463</v>
      </c>
      <c r="AFQ40" t="s">
        <v>1463</v>
      </c>
      <c r="AFV40">
        <v>4</v>
      </c>
      <c r="AFW40">
        <v>4</v>
      </c>
      <c r="AFX40">
        <v>10</v>
      </c>
      <c r="AFY40">
        <v>0</v>
      </c>
      <c r="AFZ40">
        <v>2.5</v>
      </c>
      <c r="AGA40">
        <v>5</v>
      </c>
      <c r="AGB40">
        <v>7.5</v>
      </c>
      <c r="AGC40">
        <v>15</v>
      </c>
      <c r="AGD40">
        <v>4</v>
      </c>
      <c r="AGG40">
        <v>1</v>
      </c>
      <c r="AGJ40">
        <v>4</v>
      </c>
      <c r="AGM40" t="s">
        <v>2614</v>
      </c>
      <c r="AGQ40">
        <v>5</v>
      </c>
      <c r="AGR40">
        <v>7.5</v>
      </c>
      <c r="AGS40">
        <v>4.5</v>
      </c>
      <c r="AGT40">
        <v>7.5</v>
      </c>
      <c r="AGU40">
        <v>5</v>
      </c>
      <c r="AGV40">
        <v>17</v>
      </c>
      <c r="AGW40">
        <v>1</v>
      </c>
      <c r="AGZ40" t="b">
        <v>1</v>
      </c>
      <c r="AHD40">
        <v>3</v>
      </c>
      <c r="AHE40">
        <v>3</v>
      </c>
      <c r="AHF40">
        <v>4</v>
      </c>
      <c r="AKM40">
        <v>7.5</v>
      </c>
      <c r="AKN40">
        <v>5</v>
      </c>
      <c r="AKO40">
        <v>10</v>
      </c>
      <c r="AKP40">
        <v>2.5</v>
      </c>
      <c r="AKQ40">
        <v>5</v>
      </c>
      <c r="AKR40">
        <v>17.5</v>
      </c>
      <c r="AKS40" t="s">
        <v>1462</v>
      </c>
      <c r="AKT40" t="s">
        <v>1463</v>
      </c>
      <c r="AKV40" t="s">
        <v>1462</v>
      </c>
      <c r="AKX40" t="s">
        <v>1463</v>
      </c>
      <c r="AKZ40" t="s">
        <v>1463</v>
      </c>
      <c r="ALB40" t="s">
        <v>1462</v>
      </c>
      <c r="ALD40" t="s">
        <v>1463</v>
      </c>
      <c r="ALF40" t="s">
        <v>1462</v>
      </c>
      <c r="ALH40" t="s">
        <v>1463</v>
      </c>
      <c r="ALJ40" t="s">
        <v>1463</v>
      </c>
      <c r="ALL40" t="s">
        <v>1463</v>
      </c>
      <c r="ALN40" t="s">
        <v>1463</v>
      </c>
      <c r="ALP40" t="s">
        <v>1463</v>
      </c>
      <c r="ALR40" t="s">
        <v>1463</v>
      </c>
      <c r="ALT40" t="s">
        <v>1463</v>
      </c>
      <c r="AMO40" t="b">
        <v>1</v>
      </c>
      <c r="ANA40">
        <v>2.5</v>
      </c>
      <c r="ANB40">
        <v>5</v>
      </c>
      <c r="ANC40">
        <v>10</v>
      </c>
      <c r="AND40">
        <v>2.5</v>
      </c>
      <c r="ANE40">
        <v>0</v>
      </c>
      <c r="ANF40">
        <v>12.5</v>
      </c>
      <c r="ANG40" t="s">
        <v>1462</v>
      </c>
      <c r="ANH40" t="s">
        <v>1541</v>
      </c>
      <c r="ANI40" t="s">
        <v>1462</v>
      </c>
      <c r="ANJ40" t="s">
        <v>2616</v>
      </c>
      <c r="ANK40">
        <v>2.5</v>
      </c>
      <c r="ANL40">
        <v>0</v>
      </c>
      <c r="ANM40">
        <v>5</v>
      </c>
      <c r="ANN40">
        <v>0</v>
      </c>
      <c r="ANO40">
        <v>5</v>
      </c>
      <c r="ANP40">
        <v>10</v>
      </c>
      <c r="ANQ40" t="s">
        <v>2565</v>
      </c>
      <c r="ANR40" t="s">
        <v>1462</v>
      </c>
      <c r="ANT40">
        <v>0</v>
      </c>
      <c r="ANU40">
        <v>5</v>
      </c>
      <c r="AQR40">
        <v>2.5</v>
      </c>
      <c r="AQS40">
        <v>0</v>
      </c>
      <c r="AQT40">
        <v>10</v>
      </c>
      <c r="AQU40">
        <v>12.5</v>
      </c>
      <c r="AQV40" t="s">
        <v>1463</v>
      </c>
      <c r="ARD40" t="b">
        <v>1</v>
      </c>
      <c r="ARG40">
        <v>0</v>
      </c>
      <c r="ARH40">
        <v>10</v>
      </c>
      <c r="ARI40" t="s">
        <v>1463</v>
      </c>
      <c r="ARQ40" t="s">
        <v>1463</v>
      </c>
      <c r="ARR40" t="s">
        <v>3109</v>
      </c>
      <c r="ASD40">
        <v>0</v>
      </c>
      <c r="ASE40">
        <v>10</v>
      </c>
      <c r="ASF40">
        <v>2</v>
      </c>
      <c r="ASG40">
        <v>5</v>
      </c>
      <c r="ASH40">
        <v>2.5</v>
      </c>
      <c r="ASI40">
        <v>9.5</v>
      </c>
      <c r="ASJ40">
        <v>70</v>
      </c>
      <c r="ASM40" t="b">
        <v>1</v>
      </c>
      <c r="ASS40">
        <v>1</v>
      </c>
      <c r="AST40" t="s">
        <v>1462</v>
      </c>
      <c r="ASW40" t="b">
        <v>1</v>
      </c>
      <c r="ATC40" t="s">
        <v>3024</v>
      </c>
      <c r="ATD40">
        <v>5</v>
      </c>
      <c r="ATE40">
        <v>2.5</v>
      </c>
      <c r="ATF40">
        <v>0</v>
      </c>
      <c r="ATG40">
        <v>0</v>
      </c>
      <c r="ATH40">
        <v>6.3</v>
      </c>
      <c r="ATI40">
        <v>6.3</v>
      </c>
      <c r="ATJ40" t="s">
        <v>1463</v>
      </c>
      <c r="AVZ40">
        <v>0</v>
      </c>
      <c r="AWA40">
        <v>2.5</v>
      </c>
      <c r="AWB40">
        <v>0</v>
      </c>
      <c r="AWC40">
        <v>10</v>
      </c>
      <c r="AWD40">
        <v>3</v>
      </c>
      <c r="AWE40">
        <v>7.5</v>
      </c>
      <c r="AWF40">
        <v>0</v>
      </c>
      <c r="AWG40">
        <v>10.5</v>
      </c>
      <c r="AWH40" t="s">
        <v>1462</v>
      </c>
      <c r="AWI40" t="s">
        <v>1470</v>
      </c>
      <c r="AWJ40" t="s">
        <v>1463</v>
      </c>
      <c r="AWL40" t="s">
        <v>1462</v>
      </c>
      <c r="AWM40" t="s">
        <v>1469</v>
      </c>
      <c r="AWN40" t="s">
        <v>1462</v>
      </c>
      <c r="AWO40" t="s">
        <v>1469</v>
      </c>
      <c r="AWP40" t="s">
        <v>1462</v>
      </c>
      <c r="AWQ40" t="s">
        <v>1469</v>
      </c>
      <c r="AWR40" t="s">
        <v>1463</v>
      </c>
      <c r="AWT40" t="s">
        <v>1463</v>
      </c>
      <c r="AWV40" t="s">
        <v>1463</v>
      </c>
      <c r="AWX40" t="s">
        <v>1463</v>
      </c>
      <c r="AWZ40" t="s">
        <v>1463</v>
      </c>
      <c r="AXB40" t="s">
        <v>1463</v>
      </c>
      <c r="AXD40" t="s">
        <v>1463</v>
      </c>
      <c r="AXF40">
        <v>3</v>
      </c>
      <c r="AXG40">
        <v>0</v>
      </c>
      <c r="AXI40">
        <v>7.5</v>
      </c>
      <c r="AXJ40">
        <v>0</v>
      </c>
      <c r="AXK40">
        <v>10</v>
      </c>
      <c r="AXN40">
        <v>10</v>
      </c>
      <c r="AXO40">
        <v>0</v>
      </c>
      <c r="AXP40">
        <v>0</v>
      </c>
      <c r="AXQ40">
        <v>0</v>
      </c>
      <c r="AXR40">
        <v>0</v>
      </c>
      <c r="AXS40">
        <v>0</v>
      </c>
      <c r="AXT40">
        <v>0</v>
      </c>
      <c r="AXU40">
        <v>0</v>
      </c>
      <c r="AXW40">
        <v>0</v>
      </c>
      <c r="AYA40">
        <v>7.3</v>
      </c>
      <c r="AYD40">
        <v>7.3</v>
      </c>
      <c r="AYE40" t="s">
        <v>1463</v>
      </c>
      <c r="AYF40" t="s">
        <v>1463</v>
      </c>
      <c r="AYG40">
        <v>2</v>
      </c>
      <c r="AYJ40">
        <v>0</v>
      </c>
      <c r="AYK40">
        <v>0</v>
      </c>
      <c r="AYL40">
        <v>5</v>
      </c>
      <c r="AYM40">
        <v>5</v>
      </c>
      <c r="AYN40">
        <v>2</v>
      </c>
      <c r="AYO40" t="s">
        <v>3110</v>
      </c>
      <c r="AZC40">
        <v>2</v>
      </c>
      <c r="AZD40" t="s">
        <v>3111</v>
      </c>
      <c r="AZE40" t="s">
        <v>3112</v>
      </c>
      <c r="AZM40" t="s">
        <v>1463</v>
      </c>
      <c r="AZO40" t="s">
        <v>1463</v>
      </c>
      <c r="AZQ40" t="s">
        <v>2624</v>
      </c>
      <c r="AZR40">
        <v>0</v>
      </c>
      <c r="AZS40">
        <v>5</v>
      </c>
      <c r="BCH40">
        <v>10</v>
      </c>
      <c r="BCI40">
        <v>5</v>
      </c>
      <c r="BCJ40">
        <v>0</v>
      </c>
      <c r="BCK40">
        <v>15</v>
      </c>
      <c r="BCL40">
        <v>1</v>
      </c>
      <c r="BCN40" t="s">
        <v>2555</v>
      </c>
      <c r="BCP40">
        <v>2</v>
      </c>
      <c r="BCR40">
        <v>3</v>
      </c>
      <c r="BCT40">
        <v>4</v>
      </c>
      <c r="BCY40">
        <v>5</v>
      </c>
      <c r="BCZ40">
        <v>0</v>
      </c>
      <c r="BEH40">
        <v>9.1999999999999993</v>
      </c>
      <c r="BEI40">
        <v>7.5</v>
      </c>
      <c r="BEJ40">
        <v>0</v>
      </c>
      <c r="BEK40">
        <v>16.7</v>
      </c>
      <c r="BEL40" t="s">
        <v>2552</v>
      </c>
      <c r="BEN40" t="s">
        <v>2567</v>
      </c>
      <c r="BEP40" t="s">
        <v>2552</v>
      </c>
      <c r="BER40" t="s">
        <v>2567</v>
      </c>
      <c r="BET40" t="s">
        <v>2567</v>
      </c>
      <c r="BEV40" t="s">
        <v>2567</v>
      </c>
      <c r="BEX40">
        <v>7.5</v>
      </c>
      <c r="BEY40">
        <v>0</v>
      </c>
      <c r="BGQ40">
        <v>10</v>
      </c>
      <c r="BGR40">
        <v>5</v>
      </c>
      <c r="BGS40">
        <v>5</v>
      </c>
      <c r="BGT40">
        <v>20</v>
      </c>
      <c r="BGU40" t="s">
        <v>1462</v>
      </c>
      <c r="BGV40" t="s">
        <v>2765</v>
      </c>
      <c r="BGW40" t="s">
        <v>2838</v>
      </c>
      <c r="BHK40">
        <v>5</v>
      </c>
      <c r="BHL40">
        <v>5</v>
      </c>
      <c r="BIT40">
        <v>10</v>
      </c>
      <c r="BIU40">
        <v>5</v>
      </c>
      <c r="BIV40">
        <v>0</v>
      </c>
      <c r="BIW40">
        <v>15</v>
      </c>
      <c r="BIX40">
        <v>3</v>
      </c>
      <c r="BIY40" t="s">
        <v>2548</v>
      </c>
      <c r="BIZ40" t="s">
        <v>1794</v>
      </c>
      <c r="BJA40" t="s">
        <v>2597</v>
      </c>
      <c r="BJB40">
        <v>5</v>
      </c>
      <c r="BJC40">
        <v>0</v>
      </c>
    </row>
    <row r="41" spans="1:1021 1026:1615" ht="15" x14ac:dyDescent="0.25">
      <c r="A41" t="s">
        <v>2603</v>
      </c>
      <c r="B41" t="s">
        <v>3113</v>
      </c>
      <c r="C41" t="s">
        <v>3114</v>
      </c>
      <c r="D41" t="s">
        <v>1460</v>
      </c>
      <c r="F41" t="s">
        <v>2606</v>
      </c>
      <c r="G41" t="s">
        <v>2607</v>
      </c>
      <c r="H41" t="s">
        <v>2942</v>
      </c>
      <c r="I41" t="s">
        <v>3107</v>
      </c>
      <c r="J41">
        <v>3.5773159200000002</v>
      </c>
      <c r="K41">
        <v>33.693702950000002</v>
      </c>
      <c r="L41" s="116">
        <v>42452</v>
      </c>
      <c r="M41" t="s">
        <v>1461</v>
      </c>
      <c r="N41">
        <v>26</v>
      </c>
      <c r="O41" t="s">
        <v>1472</v>
      </c>
      <c r="Q41">
        <v>5.5</v>
      </c>
      <c r="R41">
        <v>7.5</v>
      </c>
      <c r="S41">
        <v>2.5</v>
      </c>
      <c r="T41">
        <v>15.5</v>
      </c>
      <c r="U41">
        <v>2</v>
      </c>
      <c r="V41">
        <v>2</v>
      </c>
      <c r="W41">
        <v>2</v>
      </c>
      <c r="X41">
        <v>5</v>
      </c>
      <c r="Y41">
        <v>1</v>
      </c>
      <c r="Z41">
        <v>1</v>
      </c>
      <c r="AA41" t="b">
        <v>1</v>
      </c>
      <c r="AG41">
        <v>2</v>
      </c>
      <c r="AH41">
        <v>2</v>
      </c>
      <c r="AI41">
        <v>2</v>
      </c>
      <c r="AJ41">
        <v>5</v>
      </c>
      <c r="AK41">
        <v>1</v>
      </c>
      <c r="AL41">
        <v>1</v>
      </c>
      <c r="AM41">
        <v>1</v>
      </c>
      <c r="AX41">
        <v>1</v>
      </c>
      <c r="BC41">
        <v>1</v>
      </c>
      <c r="BE41">
        <v>2</v>
      </c>
      <c r="BF41">
        <v>2</v>
      </c>
      <c r="BG41">
        <v>2</v>
      </c>
      <c r="BK41">
        <v>1</v>
      </c>
      <c r="BL41">
        <v>1</v>
      </c>
      <c r="BS41" t="s">
        <v>1462</v>
      </c>
      <c r="BT41" t="s">
        <v>1462</v>
      </c>
      <c r="BU41" t="s">
        <v>3115</v>
      </c>
      <c r="BV41" t="s">
        <v>3116</v>
      </c>
      <c r="BW41">
        <v>7.5</v>
      </c>
      <c r="BX41">
        <v>2.5</v>
      </c>
      <c r="BY41">
        <v>10</v>
      </c>
      <c r="BZ41">
        <v>5</v>
      </c>
      <c r="CA41">
        <v>0</v>
      </c>
      <c r="CB41">
        <v>15</v>
      </c>
      <c r="CC41" t="s">
        <v>1462</v>
      </c>
      <c r="CD41" t="b">
        <v>1</v>
      </c>
      <c r="CE41" t="b">
        <v>1</v>
      </c>
      <c r="CF41">
        <v>10</v>
      </c>
      <c r="CH41" t="s">
        <v>1462</v>
      </c>
      <c r="CI41" t="b">
        <v>1</v>
      </c>
      <c r="CK41">
        <v>10</v>
      </c>
      <c r="CM41" t="s">
        <v>1463</v>
      </c>
      <c r="CR41" t="s">
        <v>1463</v>
      </c>
      <c r="CW41" t="s">
        <v>1462</v>
      </c>
      <c r="CZ41">
        <v>2</v>
      </c>
      <c r="DB41" t="s">
        <v>1463</v>
      </c>
      <c r="DG41" t="s">
        <v>1462</v>
      </c>
      <c r="DH41" t="b">
        <v>1</v>
      </c>
      <c r="DJ41">
        <v>6</v>
      </c>
      <c r="DS41" t="b">
        <v>1</v>
      </c>
      <c r="DU41" t="b">
        <v>1</v>
      </c>
      <c r="DY41" t="b">
        <v>1</v>
      </c>
      <c r="DZ41" t="b">
        <v>1</v>
      </c>
      <c r="EC41" t="b">
        <v>1</v>
      </c>
      <c r="EI41">
        <v>5</v>
      </c>
      <c r="EJ41">
        <v>0</v>
      </c>
      <c r="EN41">
        <v>0</v>
      </c>
      <c r="EO41" t="s">
        <v>1463</v>
      </c>
      <c r="FL41">
        <v>10</v>
      </c>
      <c r="FM41">
        <v>5</v>
      </c>
      <c r="FN41">
        <v>0</v>
      </c>
      <c r="FO41">
        <v>15</v>
      </c>
      <c r="FP41" t="s">
        <v>1462</v>
      </c>
      <c r="FT41" t="b">
        <v>1</v>
      </c>
      <c r="FV41" t="s">
        <v>1464</v>
      </c>
      <c r="FW41" t="b">
        <v>1</v>
      </c>
      <c r="FY41" t="s">
        <v>1464</v>
      </c>
      <c r="GO41" t="b">
        <v>1</v>
      </c>
      <c r="GQ41" t="s">
        <v>1464</v>
      </c>
      <c r="HA41" t="b">
        <v>1</v>
      </c>
      <c r="HC41" t="s">
        <v>1473</v>
      </c>
      <c r="HD41" t="b">
        <v>1</v>
      </c>
      <c r="HF41" t="s">
        <v>1464</v>
      </c>
      <c r="HG41" t="b">
        <v>1</v>
      </c>
      <c r="HI41" t="s">
        <v>1465</v>
      </c>
      <c r="HP41" t="b">
        <v>1</v>
      </c>
      <c r="HR41" t="s">
        <v>1464</v>
      </c>
      <c r="HY41" t="b">
        <v>1</v>
      </c>
      <c r="IA41" t="s">
        <v>1465</v>
      </c>
      <c r="JC41" t="b">
        <v>1</v>
      </c>
      <c r="JE41" t="s">
        <v>1464</v>
      </c>
      <c r="JL41" t="b">
        <v>1</v>
      </c>
      <c r="JN41" t="s">
        <v>1464</v>
      </c>
      <c r="KK41" t="s">
        <v>1462</v>
      </c>
      <c r="KL41" t="s">
        <v>3117</v>
      </c>
      <c r="KM41">
        <v>5</v>
      </c>
      <c r="KN41">
        <v>0</v>
      </c>
      <c r="KO41">
        <v>5</v>
      </c>
      <c r="KP41">
        <v>5</v>
      </c>
      <c r="KQ41">
        <v>0</v>
      </c>
      <c r="KR41">
        <v>10</v>
      </c>
      <c r="KS41" t="s">
        <v>1462</v>
      </c>
      <c r="KT41" t="s">
        <v>3118</v>
      </c>
      <c r="KU41">
        <v>8</v>
      </c>
      <c r="KW41">
        <v>4</v>
      </c>
      <c r="KX41">
        <v>5</v>
      </c>
      <c r="LA41">
        <v>6</v>
      </c>
      <c r="LD41">
        <v>7</v>
      </c>
      <c r="LE41">
        <v>1</v>
      </c>
      <c r="LG41">
        <v>1</v>
      </c>
      <c r="LH41">
        <v>1</v>
      </c>
      <c r="LK41">
        <v>1</v>
      </c>
      <c r="LN41">
        <v>1</v>
      </c>
      <c r="MI41" t="b">
        <v>1</v>
      </c>
      <c r="MK41" t="b">
        <v>1</v>
      </c>
      <c r="ML41" t="b">
        <v>1</v>
      </c>
      <c r="MO41" t="b">
        <v>1</v>
      </c>
      <c r="MR41" t="b">
        <v>1</v>
      </c>
      <c r="MT41" t="s">
        <v>1462</v>
      </c>
      <c r="MU41" t="s">
        <v>3119</v>
      </c>
      <c r="MV41">
        <v>5</v>
      </c>
      <c r="MW41">
        <v>0</v>
      </c>
      <c r="MX41">
        <v>0</v>
      </c>
      <c r="MY41">
        <v>2.5</v>
      </c>
      <c r="MZ41">
        <v>7.5</v>
      </c>
      <c r="NA41">
        <v>10</v>
      </c>
      <c r="NB41" t="s">
        <v>3118</v>
      </c>
      <c r="NW41" t="s">
        <v>2550</v>
      </c>
      <c r="NY41" t="s">
        <v>2550</v>
      </c>
      <c r="NZ41" t="s">
        <v>2550</v>
      </c>
      <c r="OC41" t="s">
        <v>2550</v>
      </c>
      <c r="OF41" t="s">
        <v>2550</v>
      </c>
      <c r="OG41">
        <v>2.5</v>
      </c>
      <c r="OH41">
        <v>7.5</v>
      </c>
      <c r="OJ41">
        <v>2.5</v>
      </c>
      <c r="OK41">
        <v>2.5</v>
      </c>
      <c r="OL41">
        <v>5</v>
      </c>
      <c r="OM41" t="s">
        <v>3118</v>
      </c>
      <c r="OT41" t="b">
        <v>1</v>
      </c>
      <c r="PD41" t="s">
        <v>2737</v>
      </c>
      <c r="PN41" t="s">
        <v>2642</v>
      </c>
      <c r="QL41">
        <v>2.5</v>
      </c>
      <c r="QM41">
        <v>2.5</v>
      </c>
      <c r="RO41">
        <v>5</v>
      </c>
      <c r="RP41">
        <v>7.5</v>
      </c>
      <c r="RQ41">
        <v>0</v>
      </c>
      <c r="RR41">
        <v>12.5</v>
      </c>
      <c r="RS41" t="s">
        <v>1462</v>
      </c>
      <c r="RT41" t="s">
        <v>2738</v>
      </c>
      <c r="RU41">
        <v>25</v>
      </c>
      <c r="RV41" t="s">
        <v>2851</v>
      </c>
      <c r="RW41" t="s">
        <v>1463</v>
      </c>
      <c r="RZ41" t="s">
        <v>1462</v>
      </c>
      <c r="SA41" t="s">
        <v>2627</v>
      </c>
      <c r="SB41" t="s">
        <v>1463</v>
      </c>
      <c r="SH41" t="s">
        <v>1463</v>
      </c>
      <c r="SK41">
        <v>7.5</v>
      </c>
      <c r="SL41">
        <v>0</v>
      </c>
      <c r="SM41">
        <v>2.4</v>
      </c>
      <c r="SN41">
        <v>5</v>
      </c>
      <c r="SO41">
        <v>0</v>
      </c>
      <c r="SP41">
        <v>7.4</v>
      </c>
      <c r="SQ41" t="s">
        <v>1462</v>
      </c>
      <c r="SS41">
        <v>5</v>
      </c>
      <c r="ST41" t="s">
        <v>3120</v>
      </c>
      <c r="SU41" t="s">
        <v>1463</v>
      </c>
      <c r="SV41" t="s">
        <v>3121</v>
      </c>
      <c r="SX41" t="b">
        <v>1</v>
      </c>
      <c r="SY41" t="b">
        <v>1</v>
      </c>
      <c r="SZ41" t="b">
        <v>1</v>
      </c>
      <c r="TI41">
        <v>5</v>
      </c>
      <c r="TJ41" t="s">
        <v>3122</v>
      </c>
      <c r="TO41" t="b">
        <v>1</v>
      </c>
      <c r="TQ41" t="b">
        <v>1</v>
      </c>
      <c r="TX41">
        <v>5</v>
      </c>
      <c r="TY41">
        <v>0</v>
      </c>
      <c r="VI41">
        <v>5</v>
      </c>
      <c r="VJ41">
        <v>0</v>
      </c>
      <c r="VK41">
        <v>7.5</v>
      </c>
      <c r="VL41">
        <v>12.5</v>
      </c>
      <c r="VM41" t="s">
        <v>1463</v>
      </c>
      <c r="VO41" t="s">
        <v>1463</v>
      </c>
      <c r="VQ41" t="s">
        <v>1463</v>
      </c>
      <c r="VS41" t="s">
        <v>1463</v>
      </c>
      <c r="VV41" t="s">
        <v>1463</v>
      </c>
      <c r="VX41" t="s">
        <v>1462</v>
      </c>
      <c r="VY41" t="s">
        <v>3123</v>
      </c>
      <c r="VZ41">
        <v>0</v>
      </c>
      <c r="WA41">
        <v>7.5</v>
      </c>
      <c r="XJ41">
        <v>8.6</v>
      </c>
      <c r="XK41">
        <v>5</v>
      </c>
      <c r="XL41">
        <v>5</v>
      </c>
      <c r="XM41">
        <v>18.600000000000001</v>
      </c>
      <c r="XN41" t="s">
        <v>1462</v>
      </c>
      <c r="XO41" t="s">
        <v>1462</v>
      </c>
      <c r="XR41" t="b">
        <v>1</v>
      </c>
      <c r="XS41" t="b">
        <v>1</v>
      </c>
      <c r="YC41" t="s">
        <v>1463</v>
      </c>
      <c r="YE41" t="s">
        <v>1462</v>
      </c>
      <c r="YF41" t="s">
        <v>2660</v>
      </c>
      <c r="YG41">
        <v>5</v>
      </c>
      <c r="YH41">
        <v>2.5</v>
      </c>
      <c r="YI41" t="s">
        <v>1462</v>
      </c>
      <c r="YK41" t="b">
        <v>1</v>
      </c>
      <c r="YP41" t="b">
        <v>1</v>
      </c>
      <c r="YU41">
        <v>5</v>
      </c>
      <c r="YV41">
        <v>7.5</v>
      </c>
      <c r="ZX41">
        <v>10</v>
      </c>
      <c r="ZY41">
        <v>7.5</v>
      </c>
      <c r="ZZ41">
        <v>0</v>
      </c>
      <c r="AAA41">
        <v>17.5</v>
      </c>
      <c r="AAB41" t="s">
        <v>1462</v>
      </c>
      <c r="AAJ41" t="b">
        <v>1</v>
      </c>
      <c r="AAK41" t="b">
        <v>1</v>
      </c>
      <c r="AAL41" t="b">
        <v>1</v>
      </c>
      <c r="AAN41" t="b">
        <v>1</v>
      </c>
      <c r="AAS41" t="s">
        <v>3124</v>
      </c>
      <c r="AAT41">
        <v>7.5</v>
      </c>
      <c r="AAU41">
        <v>0</v>
      </c>
      <c r="AAV41">
        <v>1.1000000000000001</v>
      </c>
      <c r="AAW41">
        <v>7.5</v>
      </c>
      <c r="AAX41">
        <v>0</v>
      </c>
      <c r="AAY41">
        <v>8.6</v>
      </c>
      <c r="AAZ41" t="s">
        <v>1462</v>
      </c>
      <c r="ABA41" t="s">
        <v>1463</v>
      </c>
      <c r="ABB41" t="s">
        <v>1462</v>
      </c>
      <c r="ABC41" t="s">
        <v>3125</v>
      </c>
      <c r="ABE41" t="s">
        <v>3126</v>
      </c>
      <c r="ABF41">
        <v>0.1</v>
      </c>
      <c r="ABH41">
        <v>0.5</v>
      </c>
      <c r="ABI41" t="s">
        <v>1463</v>
      </c>
      <c r="ABK41" t="s">
        <v>1463</v>
      </c>
      <c r="ABL41" t="s">
        <v>3127</v>
      </c>
      <c r="ABN41" t="s">
        <v>3128</v>
      </c>
      <c r="ABO41" t="s">
        <v>1793</v>
      </c>
      <c r="ABP41" t="s">
        <v>3129</v>
      </c>
      <c r="ACC41" t="b">
        <v>1</v>
      </c>
      <c r="ACD41" t="s">
        <v>3130</v>
      </c>
      <c r="ACE41">
        <v>7.5</v>
      </c>
      <c r="ACF41">
        <v>0</v>
      </c>
      <c r="ADN41">
        <v>6</v>
      </c>
      <c r="ADO41">
        <v>10</v>
      </c>
      <c r="ADP41">
        <v>0</v>
      </c>
      <c r="ADQ41">
        <v>16</v>
      </c>
      <c r="ADR41" t="s">
        <v>2548</v>
      </c>
      <c r="ADS41">
        <v>0</v>
      </c>
      <c r="ADT41">
        <v>0</v>
      </c>
      <c r="AEG41">
        <v>10</v>
      </c>
      <c r="AEH41">
        <v>0</v>
      </c>
      <c r="AEI41">
        <v>10</v>
      </c>
      <c r="AEJ41">
        <v>7.5</v>
      </c>
      <c r="AEK41">
        <v>0</v>
      </c>
      <c r="AEL41">
        <v>17.5</v>
      </c>
      <c r="AER41" t="b">
        <v>1</v>
      </c>
      <c r="AES41" t="b">
        <v>1</v>
      </c>
      <c r="AEU41" t="b">
        <v>1</v>
      </c>
      <c r="AFC41">
        <v>7.5</v>
      </c>
      <c r="AFD41">
        <v>0</v>
      </c>
      <c r="AFE41">
        <v>0</v>
      </c>
      <c r="AFF41">
        <v>10</v>
      </c>
      <c r="AFG41">
        <v>2.5</v>
      </c>
      <c r="AFH41">
        <v>12.5</v>
      </c>
      <c r="AFI41" t="s">
        <v>1463</v>
      </c>
      <c r="AFK41" t="s">
        <v>1463</v>
      </c>
      <c r="AFM41" t="s">
        <v>1463</v>
      </c>
      <c r="AFO41" t="s">
        <v>1463</v>
      </c>
      <c r="AFQ41" t="s">
        <v>1463</v>
      </c>
      <c r="AFT41" t="s">
        <v>1463</v>
      </c>
      <c r="AFV41">
        <v>4</v>
      </c>
      <c r="AFW41">
        <v>4</v>
      </c>
      <c r="AFX41">
        <v>10</v>
      </c>
      <c r="AFY41">
        <v>2.5</v>
      </c>
      <c r="AFZ41">
        <v>6.7</v>
      </c>
      <c r="AGA41">
        <v>5</v>
      </c>
      <c r="AGB41">
        <v>0</v>
      </c>
      <c r="AGC41">
        <v>11.7</v>
      </c>
      <c r="AGD41">
        <v>9</v>
      </c>
      <c r="AGE41">
        <v>200</v>
      </c>
      <c r="AGG41">
        <v>4</v>
      </c>
      <c r="AGH41">
        <v>2</v>
      </c>
      <c r="AGJ41">
        <v>9</v>
      </c>
      <c r="AGK41">
        <v>0</v>
      </c>
      <c r="AGM41" t="s">
        <v>1534</v>
      </c>
      <c r="AGN41" t="s">
        <v>3131</v>
      </c>
      <c r="AGQ41">
        <v>5</v>
      </c>
      <c r="AGR41">
        <v>0</v>
      </c>
      <c r="AGS41">
        <v>6.5</v>
      </c>
      <c r="AGT41">
        <v>7.5</v>
      </c>
      <c r="AGU41">
        <v>7.5</v>
      </c>
      <c r="AGV41">
        <v>21.5</v>
      </c>
      <c r="AGW41">
        <v>3</v>
      </c>
      <c r="AGY41" t="b">
        <v>1</v>
      </c>
      <c r="AGZ41" t="b">
        <v>1</v>
      </c>
      <c r="AHA41" t="b">
        <v>1</v>
      </c>
      <c r="AHD41">
        <v>2</v>
      </c>
      <c r="AHE41">
        <v>3</v>
      </c>
      <c r="AHF41">
        <v>3</v>
      </c>
      <c r="AKM41">
        <v>7.5</v>
      </c>
      <c r="AKN41">
        <v>7.5</v>
      </c>
      <c r="AKO41">
        <v>10</v>
      </c>
      <c r="AKP41">
        <v>7.5</v>
      </c>
      <c r="AKQ41">
        <v>0</v>
      </c>
      <c r="AKR41">
        <v>17.5</v>
      </c>
      <c r="AKS41" t="s">
        <v>1462</v>
      </c>
      <c r="AKT41" t="s">
        <v>1463</v>
      </c>
      <c r="AKV41" t="s">
        <v>1462</v>
      </c>
      <c r="AKX41" t="s">
        <v>1462</v>
      </c>
      <c r="AKZ41" t="s">
        <v>1463</v>
      </c>
      <c r="ALB41" t="s">
        <v>1462</v>
      </c>
      <c r="ALD41" t="s">
        <v>1463</v>
      </c>
      <c r="ALF41" t="s">
        <v>1462</v>
      </c>
      <c r="ALH41" t="s">
        <v>1462</v>
      </c>
      <c r="ALJ41" t="s">
        <v>1462</v>
      </c>
      <c r="ALL41" t="s">
        <v>1463</v>
      </c>
      <c r="ALN41" t="s">
        <v>1463</v>
      </c>
      <c r="ALP41" t="s">
        <v>1463</v>
      </c>
      <c r="ALR41" t="s">
        <v>1463</v>
      </c>
      <c r="ALT41" t="s">
        <v>1463</v>
      </c>
      <c r="AMO41" t="b">
        <v>1</v>
      </c>
      <c r="ANA41">
        <v>7.5</v>
      </c>
      <c r="ANB41">
        <v>0</v>
      </c>
      <c r="ANC41">
        <v>10</v>
      </c>
      <c r="AND41">
        <v>2.5</v>
      </c>
      <c r="ANE41">
        <v>2.5</v>
      </c>
      <c r="ANF41">
        <v>15</v>
      </c>
      <c r="ANG41" t="s">
        <v>1462</v>
      </c>
      <c r="ANH41" t="s">
        <v>3132</v>
      </c>
      <c r="ANI41" t="s">
        <v>1462</v>
      </c>
      <c r="ANJ41" t="s">
        <v>2616</v>
      </c>
      <c r="ANK41">
        <v>2.5</v>
      </c>
      <c r="ANL41">
        <v>2.5</v>
      </c>
      <c r="ANM41">
        <v>2</v>
      </c>
      <c r="ANN41">
        <v>0</v>
      </c>
      <c r="ANO41">
        <v>7.5</v>
      </c>
      <c r="ANP41">
        <v>9.5</v>
      </c>
      <c r="ANQ41" t="s">
        <v>2565</v>
      </c>
      <c r="ANR41" t="s">
        <v>1463</v>
      </c>
      <c r="ANT41">
        <v>0</v>
      </c>
      <c r="ANU41">
        <v>7.5</v>
      </c>
      <c r="AQR41">
        <v>7.5</v>
      </c>
      <c r="AQS41">
        <v>2.5</v>
      </c>
      <c r="AQT41">
        <v>1.3</v>
      </c>
      <c r="AQU41">
        <v>11.3</v>
      </c>
      <c r="AQV41" t="s">
        <v>1463</v>
      </c>
      <c r="ARD41" t="b">
        <v>1</v>
      </c>
      <c r="ARG41">
        <v>0</v>
      </c>
      <c r="ARH41">
        <v>2.5</v>
      </c>
      <c r="ARI41" t="s">
        <v>1462</v>
      </c>
      <c r="ARJ41" t="s">
        <v>1462</v>
      </c>
      <c r="ARL41" t="b">
        <v>1</v>
      </c>
      <c r="ARM41" t="s">
        <v>1462</v>
      </c>
      <c r="ARO41" t="b">
        <v>1</v>
      </c>
      <c r="ARQ41" t="s">
        <v>1463</v>
      </c>
      <c r="ARR41" t="s">
        <v>2644</v>
      </c>
      <c r="ARV41" t="b">
        <v>1</v>
      </c>
      <c r="ARY41" t="b">
        <v>1</v>
      </c>
      <c r="ASD41">
        <v>5</v>
      </c>
      <c r="ASE41">
        <v>0</v>
      </c>
      <c r="ASF41">
        <v>1</v>
      </c>
      <c r="ASG41">
        <v>2.5</v>
      </c>
      <c r="ASH41">
        <v>5</v>
      </c>
      <c r="ASI41">
        <v>8.5</v>
      </c>
      <c r="ASJ41">
        <v>60</v>
      </c>
      <c r="ASM41" t="b">
        <v>1</v>
      </c>
      <c r="ASS41">
        <v>0</v>
      </c>
      <c r="AST41" t="s">
        <v>1463</v>
      </c>
      <c r="ATD41">
        <v>2.5</v>
      </c>
      <c r="ATE41">
        <v>5</v>
      </c>
      <c r="ATF41">
        <v>8</v>
      </c>
      <c r="ATG41">
        <v>6.3</v>
      </c>
      <c r="ATH41">
        <v>1.3</v>
      </c>
      <c r="ATI41">
        <v>15.6</v>
      </c>
      <c r="ATJ41" t="s">
        <v>1462</v>
      </c>
      <c r="AUF41" t="b">
        <v>1</v>
      </c>
      <c r="AUG41" t="s">
        <v>3133</v>
      </c>
      <c r="AUH41" t="s">
        <v>2561</v>
      </c>
      <c r="AVW41" t="s">
        <v>1462</v>
      </c>
      <c r="AVX41" t="s">
        <v>1463</v>
      </c>
      <c r="AVZ41">
        <v>5</v>
      </c>
      <c r="AWA41">
        <v>2.5</v>
      </c>
      <c r="AWB41">
        <v>7.5</v>
      </c>
      <c r="AWC41">
        <v>0</v>
      </c>
      <c r="AWD41">
        <v>3</v>
      </c>
      <c r="AWE41">
        <v>5</v>
      </c>
      <c r="AWF41">
        <v>0</v>
      </c>
      <c r="AWG41">
        <v>8</v>
      </c>
      <c r="AWH41" t="s">
        <v>1462</v>
      </c>
      <c r="AWI41" t="s">
        <v>1470</v>
      </c>
      <c r="AWJ41" t="s">
        <v>1463</v>
      </c>
      <c r="AWL41" t="s">
        <v>1462</v>
      </c>
      <c r="AWM41" t="s">
        <v>1470</v>
      </c>
      <c r="AWN41" t="s">
        <v>1462</v>
      </c>
      <c r="AWO41" t="s">
        <v>1469</v>
      </c>
      <c r="AWP41" t="s">
        <v>1462</v>
      </c>
      <c r="AWQ41" t="s">
        <v>1469</v>
      </c>
      <c r="AWR41" t="s">
        <v>1463</v>
      </c>
      <c r="AWT41" t="s">
        <v>1463</v>
      </c>
      <c r="AWV41" t="s">
        <v>1463</v>
      </c>
      <c r="AWX41" t="s">
        <v>1463</v>
      </c>
      <c r="AWZ41" t="s">
        <v>1463</v>
      </c>
      <c r="AXB41" t="s">
        <v>1463</v>
      </c>
      <c r="AXD41" t="s">
        <v>1463</v>
      </c>
      <c r="AXF41">
        <v>700</v>
      </c>
      <c r="AXG41">
        <v>0</v>
      </c>
      <c r="AXI41">
        <v>5</v>
      </c>
      <c r="AXJ41">
        <v>0</v>
      </c>
      <c r="AXK41">
        <v>10</v>
      </c>
      <c r="AXN41">
        <v>10</v>
      </c>
      <c r="AXO41">
        <v>0</v>
      </c>
      <c r="AXP41">
        <v>0</v>
      </c>
      <c r="AXQ41">
        <v>0</v>
      </c>
      <c r="AXR41">
        <v>0</v>
      </c>
      <c r="AXS41">
        <v>0</v>
      </c>
      <c r="AXT41">
        <v>0</v>
      </c>
      <c r="AXU41">
        <v>0</v>
      </c>
      <c r="AXW41">
        <v>0</v>
      </c>
      <c r="AYA41">
        <v>9.3000000000000007</v>
      </c>
      <c r="AYD41">
        <v>9.3000000000000007</v>
      </c>
      <c r="AYE41" t="s">
        <v>1463</v>
      </c>
      <c r="AYF41" t="s">
        <v>1463</v>
      </c>
      <c r="AYG41">
        <v>8</v>
      </c>
      <c r="AYJ41">
        <v>10</v>
      </c>
      <c r="AYK41">
        <v>5</v>
      </c>
      <c r="AYL41">
        <v>2.5</v>
      </c>
      <c r="AYM41">
        <v>17.5</v>
      </c>
      <c r="AYN41">
        <v>5</v>
      </c>
      <c r="AYO41" t="s">
        <v>3134</v>
      </c>
      <c r="AYP41" t="s">
        <v>3135</v>
      </c>
      <c r="AZC41">
        <v>4</v>
      </c>
      <c r="AZD41" t="s">
        <v>3111</v>
      </c>
      <c r="AZE41" t="s">
        <v>3136</v>
      </c>
      <c r="AZF41">
        <v>7</v>
      </c>
      <c r="AZG41" t="s">
        <v>3137</v>
      </c>
      <c r="AZH41" t="s">
        <v>3138</v>
      </c>
      <c r="AZM41" t="s">
        <v>1462</v>
      </c>
      <c r="AZN41" t="s">
        <v>3139</v>
      </c>
      <c r="AZO41" t="s">
        <v>1462</v>
      </c>
      <c r="AZP41" t="s">
        <v>3140</v>
      </c>
      <c r="AZR41">
        <v>5</v>
      </c>
      <c r="AZS41">
        <v>2.5</v>
      </c>
      <c r="BCH41">
        <v>10</v>
      </c>
      <c r="BCI41">
        <v>5</v>
      </c>
      <c r="BCJ41">
        <v>0</v>
      </c>
      <c r="BCK41">
        <v>15</v>
      </c>
      <c r="BCL41">
        <v>1</v>
      </c>
      <c r="BCN41">
        <v>3</v>
      </c>
      <c r="BCP41">
        <v>2</v>
      </c>
      <c r="BCR41">
        <v>4</v>
      </c>
      <c r="BCT41">
        <v>5</v>
      </c>
      <c r="BCY41">
        <v>5</v>
      </c>
      <c r="BCZ41">
        <v>0</v>
      </c>
      <c r="BEH41">
        <v>7.5</v>
      </c>
      <c r="BEI41">
        <v>7.5</v>
      </c>
      <c r="BEJ41">
        <v>0</v>
      </c>
      <c r="BEK41">
        <v>15</v>
      </c>
      <c r="BEL41" t="s">
        <v>2552</v>
      </c>
      <c r="BEN41" t="s">
        <v>2567</v>
      </c>
      <c r="BEP41" t="s">
        <v>2557</v>
      </c>
      <c r="BER41" t="s">
        <v>2552</v>
      </c>
      <c r="BET41" t="s">
        <v>2567</v>
      </c>
      <c r="BEV41" t="s">
        <v>2567</v>
      </c>
      <c r="BEX41">
        <v>7.5</v>
      </c>
      <c r="BEY41">
        <v>0</v>
      </c>
      <c r="BGQ41">
        <v>6.7</v>
      </c>
      <c r="BGR41">
        <v>5</v>
      </c>
      <c r="BGS41">
        <v>2.5</v>
      </c>
      <c r="BGT41">
        <v>14.2</v>
      </c>
      <c r="BGU41" t="s">
        <v>1462</v>
      </c>
      <c r="BGV41" t="s">
        <v>3141</v>
      </c>
      <c r="BGW41" t="s">
        <v>2838</v>
      </c>
      <c r="BGX41" t="s">
        <v>1541</v>
      </c>
      <c r="BGY41" t="s">
        <v>2838</v>
      </c>
      <c r="BHB41" t="s">
        <v>2884</v>
      </c>
      <c r="BHC41" t="s">
        <v>3103</v>
      </c>
      <c r="BHK41">
        <v>5</v>
      </c>
      <c r="BHL41">
        <v>2.5</v>
      </c>
      <c r="BIT41">
        <v>10</v>
      </c>
      <c r="BIU41">
        <v>5</v>
      </c>
      <c r="BIV41">
        <v>0</v>
      </c>
      <c r="BIW41">
        <v>15</v>
      </c>
      <c r="BIX41">
        <v>4</v>
      </c>
      <c r="BIY41" t="s">
        <v>1794</v>
      </c>
      <c r="BIZ41" t="s">
        <v>1466</v>
      </c>
      <c r="BJA41" t="s">
        <v>1474</v>
      </c>
      <c r="BJB41">
        <v>5</v>
      </c>
      <c r="BJC41">
        <v>0</v>
      </c>
    </row>
    <row r="42" spans="1:1021 1026:1615" ht="15" x14ac:dyDescent="0.25">
      <c r="A42" t="s">
        <v>2603</v>
      </c>
      <c r="B42" t="s">
        <v>3142</v>
      </c>
      <c r="C42" t="s">
        <v>3143</v>
      </c>
      <c r="D42" t="s">
        <v>1460</v>
      </c>
      <c r="F42" t="s">
        <v>2606</v>
      </c>
      <c r="G42" t="s">
        <v>2607</v>
      </c>
      <c r="H42" t="s">
        <v>2942</v>
      </c>
      <c r="I42" t="s">
        <v>3144</v>
      </c>
      <c r="J42">
        <v>3.59760123</v>
      </c>
      <c r="K42">
        <v>33.67370914</v>
      </c>
      <c r="L42" s="116">
        <v>42452</v>
      </c>
      <c r="M42" t="s">
        <v>1461</v>
      </c>
      <c r="N42">
        <v>35</v>
      </c>
      <c r="O42" t="s">
        <v>1472</v>
      </c>
      <c r="Q42">
        <v>7.5</v>
      </c>
      <c r="R42">
        <v>7.5</v>
      </c>
      <c r="S42">
        <v>0</v>
      </c>
      <c r="T42">
        <v>15</v>
      </c>
      <c r="U42">
        <v>4</v>
      </c>
      <c r="V42">
        <v>1</v>
      </c>
      <c r="W42">
        <v>2</v>
      </c>
      <c r="X42">
        <v>3</v>
      </c>
      <c r="AA42" t="b">
        <v>1</v>
      </c>
      <c r="AG42">
        <v>4</v>
      </c>
      <c r="AH42">
        <v>1</v>
      </c>
      <c r="AI42">
        <v>2</v>
      </c>
      <c r="AJ42">
        <v>1</v>
      </c>
      <c r="BE42">
        <v>1</v>
      </c>
      <c r="BS42" t="s">
        <v>1462</v>
      </c>
      <c r="BT42" t="s">
        <v>1462</v>
      </c>
      <c r="BU42" t="s">
        <v>3145</v>
      </c>
      <c r="BV42" t="s">
        <v>3146</v>
      </c>
      <c r="BW42">
        <v>7.5</v>
      </c>
      <c r="BX42">
        <v>0</v>
      </c>
      <c r="BY42">
        <v>8.5</v>
      </c>
      <c r="BZ42">
        <v>5</v>
      </c>
      <c r="CA42">
        <v>0</v>
      </c>
      <c r="CB42">
        <v>13.5</v>
      </c>
      <c r="CC42" t="s">
        <v>1462</v>
      </c>
      <c r="CD42" t="b">
        <v>1</v>
      </c>
      <c r="CE42" t="b">
        <v>1</v>
      </c>
      <c r="CF42">
        <v>20</v>
      </c>
      <c r="CH42" t="s">
        <v>1463</v>
      </c>
      <c r="CM42" t="s">
        <v>1463</v>
      </c>
      <c r="CR42" t="s">
        <v>1463</v>
      </c>
      <c r="CW42" t="s">
        <v>1462</v>
      </c>
      <c r="CZ42">
        <v>1</v>
      </c>
      <c r="DB42" t="s">
        <v>1463</v>
      </c>
      <c r="DG42" t="s">
        <v>1462</v>
      </c>
      <c r="DH42" t="b">
        <v>1</v>
      </c>
      <c r="DJ42">
        <v>10</v>
      </c>
      <c r="DS42" t="b">
        <v>1</v>
      </c>
      <c r="DU42" t="b">
        <v>1</v>
      </c>
      <c r="EI42">
        <v>5</v>
      </c>
      <c r="EJ42">
        <v>0</v>
      </c>
      <c r="EN42">
        <v>0</v>
      </c>
      <c r="EO42" t="s">
        <v>1463</v>
      </c>
      <c r="FL42">
        <v>6.7</v>
      </c>
      <c r="FM42">
        <v>5</v>
      </c>
      <c r="FN42">
        <v>0</v>
      </c>
      <c r="FO42">
        <v>11.7</v>
      </c>
      <c r="FP42" t="s">
        <v>1462</v>
      </c>
      <c r="FT42" t="b">
        <v>1</v>
      </c>
      <c r="FV42" t="s">
        <v>1464</v>
      </c>
      <c r="GO42" t="b">
        <v>1</v>
      </c>
      <c r="GQ42" t="s">
        <v>1464</v>
      </c>
      <c r="HD42" t="b">
        <v>1</v>
      </c>
      <c r="HF42" t="s">
        <v>1464</v>
      </c>
      <c r="IN42" t="b">
        <v>1</v>
      </c>
      <c r="IP42" t="s">
        <v>1464</v>
      </c>
      <c r="JC42" t="b">
        <v>1</v>
      </c>
      <c r="JE42" t="s">
        <v>1464</v>
      </c>
      <c r="KK42" t="s">
        <v>1463</v>
      </c>
      <c r="KM42">
        <v>5</v>
      </c>
      <c r="KN42">
        <v>0</v>
      </c>
      <c r="KO42">
        <v>0</v>
      </c>
      <c r="KR42">
        <v>0</v>
      </c>
      <c r="KS42" t="s">
        <v>1463</v>
      </c>
      <c r="RO42">
        <v>5</v>
      </c>
      <c r="RP42">
        <v>7.5</v>
      </c>
      <c r="RQ42">
        <v>0</v>
      </c>
      <c r="RR42">
        <v>12.5</v>
      </c>
      <c r="RS42" t="s">
        <v>1462</v>
      </c>
      <c r="RT42" t="s">
        <v>2738</v>
      </c>
      <c r="RU42">
        <v>40</v>
      </c>
      <c r="RW42" t="s">
        <v>1462</v>
      </c>
      <c r="RZ42" t="s">
        <v>1463</v>
      </c>
      <c r="SK42">
        <v>7.5</v>
      </c>
      <c r="SL42">
        <v>0</v>
      </c>
      <c r="SM42">
        <v>1.3</v>
      </c>
      <c r="SN42">
        <v>5</v>
      </c>
      <c r="SO42">
        <v>2.5</v>
      </c>
      <c r="SP42">
        <v>8.8000000000000007</v>
      </c>
      <c r="SQ42" t="s">
        <v>1463</v>
      </c>
      <c r="SR42" t="s">
        <v>2755</v>
      </c>
      <c r="TI42">
        <v>5</v>
      </c>
      <c r="TJ42" t="s">
        <v>3147</v>
      </c>
      <c r="TM42" t="b">
        <v>1</v>
      </c>
      <c r="TN42" t="b">
        <v>1</v>
      </c>
      <c r="TO42" t="b">
        <v>1</v>
      </c>
      <c r="TQ42" t="b">
        <v>1</v>
      </c>
      <c r="TX42">
        <v>5</v>
      </c>
      <c r="TY42">
        <v>2.5</v>
      </c>
      <c r="VI42">
        <v>0</v>
      </c>
      <c r="VJ42">
        <v>0</v>
      </c>
      <c r="VK42">
        <v>7.5</v>
      </c>
      <c r="VL42">
        <v>7.5</v>
      </c>
      <c r="VM42" t="s">
        <v>1463</v>
      </c>
      <c r="VO42" t="s">
        <v>1463</v>
      </c>
      <c r="VQ42" t="s">
        <v>1463</v>
      </c>
      <c r="VS42" t="s">
        <v>1463</v>
      </c>
      <c r="VV42" t="s">
        <v>1463</v>
      </c>
      <c r="VX42" t="s">
        <v>1463</v>
      </c>
      <c r="VZ42">
        <v>0</v>
      </c>
      <c r="WA42">
        <v>7.5</v>
      </c>
      <c r="XJ42">
        <v>8.6</v>
      </c>
      <c r="XK42">
        <v>3.8</v>
      </c>
      <c r="XL42">
        <v>7.5</v>
      </c>
      <c r="XM42">
        <v>19.899999999999999</v>
      </c>
      <c r="XN42" t="s">
        <v>1462</v>
      </c>
      <c r="XO42" t="s">
        <v>1462</v>
      </c>
      <c r="XR42" t="b">
        <v>1</v>
      </c>
      <c r="XS42" t="b">
        <v>1</v>
      </c>
      <c r="YC42" t="s">
        <v>1463</v>
      </c>
      <c r="YE42" t="s">
        <v>1462</v>
      </c>
      <c r="YF42" t="s">
        <v>3148</v>
      </c>
      <c r="YG42">
        <v>5</v>
      </c>
      <c r="YH42">
        <v>5</v>
      </c>
      <c r="YI42" t="s">
        <v>1462</v>
      </c>
      <c r="YK42" t="b">
        <v>1</v>
      </c>
      <c r="YP42" t="b">
        <v>1</v>
      </c>
      <c r="YU42">
        <v>2.5</v>
      </c>
      <c r="YV42">
        <v>10</v>
      </c>
      <c r="ZX42">
        <v>7</v>
      </c>
      <c r="ZY42">
        <v>2.5</v>
      </c>
      <c r="ZZ42">
        <v>5</v>
      </c>
      <c r="AAA42">
        <v>14.5</v>
      </c>
      <c r="AAB42" t="s">
        <v>1462</v>
      </c>
      <c r="AAK42" t="b">
        <v>1</v>
      </c>
      <c r="AAL42" t="b">
        <v>1</v>
      </c>
      <c r="AAS42" t="s">
        <v>2741</v>
      </c>
      <c r="AAT42">
        <v>2.5</v>
      </c>
      <c r="AAU42">
        <v>5</v>
      </c>
      <c r="ADN42">
        <v>2</v>
      </c>
      <c r="ADO42">
        <v>2.5</v>
      </c>
      <c r="ADP42">
        <v>2.5</v>
      </c>
      <c r="ADQ42">
        <v>7</v>
      </c>
      <c r="ADR42" t="s">
        <v>1759</v>
      </c>
      <c r="ADS42">
        <v>0.5</v>
      </c>
      <c r="ADT42">
        <v>30</v>
      </c>
      <c r="AEG42">
        <v>2.5</v>
      </c>
      <c r="AEH42">
        <v>2.5</v>
      </c>
      <c r="AEI42">
        <v>0</v>
      </c>
      <c r="AEJ42">
        <v>0</v>
      </c>
      <c r="AEK42">
        <v>5</v>
      </c>
      <c r="AEL42">
        <v>5</v>
      </c>
      <c r="AEN42" t="b">
        <v>1</v>
      </c>
      <c r="AFB42" t="s">
        <v>2644</v>
      </c>
      <c r="AFC42">
        <v>0</v>
      </c>
      <c r="AFD42">
        <v>5</v>
      </c>
      <c r="AFE42">
        <v>0</v>
      </c>
      <c r="AFF42">
        <v>8.9</v>
      </c>
      <c r="AFG42">
        <v>2.5</v>
      </c>
      <c r="AFH42">
        <v>11.4</v>
      </c>
      <c r="AFI42" t="s">
        <v>1463</v>
      </c>
      <c r="AFK42" t="s">
        <v>1463</v>
      </c>
      <c r="AFM42" t="s">
        <v>1463</v>
      </c>
      <c r="AFO42" t="s">
        <v>1463</v>
      </c>
      <c r="AFQ42" t="s">
        <v>1463</v>
      </c>
      <c r="AFT42" t="s">
        <v>1463</v>
      </c>
      <c r="AFV42">
        <v>3</v>
      </c>
      <c r="AFW42">
        <v>4</v>
      </c>
      <c r="AFX42">
        <v>8.8888888888888804</v>
      </c>
      <c r="AFY42">
        <v>2.5</v>
      </c>
      <c r="AFZ42">
        <v>2.5</v>
      </c>
      <c r="AGA42">
        <v>2.5</v>
      </c>
      <c r="AGB42">
        <v>7.5</v>
      </c>
      <c r="AGC42">
        <v>12.5</v>
      </c>
      <c r="AGD42">
        <v>2</v>
      </c>
      <c r="AGG42">
        <v>1</v>
      </c>
      <c r="AGJ42">
        <v>0</v>
      </c>
      <c r="AGM42" t="s">
        <v>2614</v>
      </c>
      <c r="AGQ42">
        <v>2.5</v>
      </c>
      <c r="AGR42">
        <v>7.5</v>
      </c>
      <c r="AGS42">
        <v>3</v>
      </c>
      <c r="AGT42">
        <v>2.5</v>
      </c>
      <c r="AGU42">
        <v>2.5</v>
      </c>
      <c r="AGV42">
        <v>8</v>
      </c>
      <c r="AGW42">
        <v>1</v>
      </c>
      <c r="AHA42" t="b">
        <v>1</v>
      </c>
      <c r="AHD42">
        <v>1</v>
      </c>
      <c r="AHE42">
        <v>1</v>
      </c>
      <c r="AHF42">
        <v>4</v>
      </c>
      <c r="AKM42">
        <v>2.5</v>
      </c>
      <c r="AKN42">
        <v>2.5</v>
      </c>
      <c r="AKO42">
        <v>8.5</v>
      </c>
      <c r="AKP42">
        <v>5</v>
      </c>
      <c r="AKQ42">
        <v>5</v>
      </c>
      <c r="AKR42">
        <v>18.5</v>
      </c>
      <c r="AKS42" t="s">
        <v>1462</v>
      </c>
      <c r="AKT42" t="s">
        <v>1463</v>
      </c>
      <c r="AKV42" t="s">
        <v>1463</v>
      </c>
      <c r="AKX42" t="s">
        <v>1463</v>
      </c>
      <c r="AKZ42" t="s">
        <v>1463</v>
      </c>
      <c r="ALB42" t="s">
        <v>1462</v>
      </c>
      <c r="ALD42" t="s">
        <v>1463</v>
      </c>
      <c r="ALF42" t="s">
        <v>1462</v>
      </c>
      <c r="ALH42" t="s">
        <v>1463</v>
      </c>
      <c r="ALJ42" t="s">
        <v>1462</v>
      </c>
      <c r="ALL42" t="s">
        <v>1463</v>
      </c>
      <c r="ALN42" t="s">
        <v>1463</v>
      </c>
      <c r="ALP42" t="s">
        <v>1463</v>
      </c>
      <c r="ALR42" t="s">
        <v>1463</v>
      </c>
      <c r="ALT42" t="s">
        <v>1463</v>
      </c>
      <c r="AMF42" t="b">
        <v>1</v>
      </c>
      <c r="AMG42" t="b">
        <v>1</v>
      </c>
      <c r="AMO42" t="b">
        <v>1</v>
      </c>
      <c r="ANA42">
        <v>5</v>
      </c>
      <c r="ANB42">
        <v>5</v>
      </c>
      <c r="ANC42">
        <v>10</v>
      </c>
      <c r="AND42">
        <v>2.5</v>
      </c>
      <c r="ANE42">
        <v>5</v>
      </c>
      <c r="ANF42">
        <v>17.5</v>
      </c>
      <c r="ANG42" t="s">
        <v>1462</v>
      </c>
      <c r="ANH42" t="s">
        <v>1541</v>
      </c>
      <c r="ANI42" t="s">
        <v>1462</v>
      </c>
      <c r="ANJ42" t="s">
        <v>2616</v>
      </c>
      <c r="ANK42">
        <v>2.5</v>
      </c>
      <c r="ANL42">
        <v>5</v>
      </c>
      <c r="ANM42">
        <v>1</v>
      </c>
      <c r="ANN42">
        <v>0</v>
      </c>
      <c r="ANO42">
        <v>10</v>
      </c>
      <c r="ANP42">
        <v>11</v>
      </c>
      <c r="ANQ42" t="s">
        <v>2551</v>
      </c>
      <c r="ANT42">
        <v>0</v>
      </c>
      <c r="ANU42">
        <v>10</v>
      </c>
      <c r="AQR42">
        <v>7.5</v>
      </c>
      <c r="AQS42">
        <v>0</v>
      </c>
      <c r="AQT42">
        <v>5</v>
      </c>
      <c r="AQU42">
        <v>12.5</v>
      </c>
      <c r="AQV42" t="s">
        <v>1463</v>
      </c>
      <c r="ARD42" t="b">
        <v>1</v>
      </c>
      <c r="ARG42">
        <v>0</v>
      </c>
      <c r="ARH42">
        <v>7.5</v>
      </c>
      <c r="ARI42" t="s">
        <v>1462</v>
      </c>
      <c r="ARJ42" t="s">
        <v>1463</v>
      </c>
      <c r="ARK42" t="s">
        <v>2624</v>
      </c>
      <c r="ARM42" t="s">
        <v>1462</v>
      </c>
      <c r="ARO42" t="b">
        <v>1</v>
      </c>
      <c r="ARQ42" t="s">
        <v>1463</v>
      </c>
      <c r="ARR42" t="s">
        <v>3149</v>
      </c>
      <c r="ARV42" t="b">
        <v>1</v>
      </c>
      <c r="ARY42" t="b">
        <v>1</v>
      </c>
      <c r="ASD42">
        <v>0</v>
      </c>
      <c r="ASE42">
        <v>2.5</v>
      </c>
      <c r="ASF42">
        <v>2</v>
      </c>
      <c r="ASG42">
        <v>2.5</v>
      </c>
      <c r="ASH42">
        <v>2.5</v>
      </c>
      <c r="ASI42">
        <v>7</v>
      </c>
      <c r="ASJ42">
        <v>60</v>
      </c>
      <c r="ASM42" t="b">
        <v>1</v>
      </c>
      <c r="ASS42">
        <v>1</v>
      </c>
      <c r="AST42" t="s">
        <v>1462</v>
      </c>
      <c r="ASW42" t="b">
        <v>1</v>
      </c>
      <c r="ATC42" t="s">
        <v>2618</v>
      </c>
      <c r="ATD42">
        <v>2.5</v>
      </c>
      <c r="ATE42">
        <v>2.5</v>
      </c>
      <c r="ATF42">
        <v>0</v>
      </c>
      <c r="ATG42">
        <v>1.3</v>
      </c>
      <c r="ATH42">
        <v>5</v>
      </c>
      <c r="ATI42">
        <v>6.3</v>
      </c>
      <c r="ATJ42" t="s">
        <v>1463</v>
      </c>
      <c r="AVZ42">
        <v>0</v>
      </c>
      <c r="AWA42">
        <v>7.5</v>
      </c>
      <c r="AWB42">
        <v>2.5</v>
      </c>
      <c r="AWC42">
        <v>2.5</v>
      </c>
      <c r="AWD42">
        <v>2</v>
      </c>
      <c r="AWE42">
        <v>5</v>
      </c>
      <c r="AWF42">
        <v>0</v>
      </c>
      <c r="AWG42">
        <v>7</v>
      </c>
      <c r="AWH42" t="s">
        <v>1462</v>
      </c>
      <c r="AWI42" t="s">
        <v>1470</v>
      </c>
      <c r="AWJ42" t="s">
        <v>1463</v>
      </c>
      <c r="AWL42" t="s">
        <v>1462</v>
      </c>
      <c r="AWM42" t="s">
        <v>1469</v>
      </c>
      <c r="AWN42" t="s">
        <v>1463</v>
      </c>
      <c r="AWP42" t="s">
        <v>1463</v>
      </c>
      <c r="AWR42" t="s">
        <v>1463</v>
      </c>
      <c r="AWT42" t="s">
        <v>1462</v>
      </c>
      <c r="AWU42" t="s">
        <v>1469</v>
      </c>
      <c r="AWV42" t="s">
        <v>1463</v>
      </c>
      <c r="AWX42" t="s">
        <v>1463</v>
      </c>
      <c r="AWZ42" t="s">
        <v>1463</v>
      </c>
      <c r="AXB42" t="s">
        <v>1463</v>
      </c>
      <c r="AXD42" t="s">
        <v>1463</v>
      </c>
      <c r="AXF42">
        <v>300</v>
      </c>
      <c r="AXG42">
        <v>0</v>
      </c>
      <c r="AXI42">
        <v>5</v>
      </c>
      <c r="AXJ42">
        <v>0</v>
      </c>
      <c r="AXK42">
        <v>8</v>
      </c>
      <c r="AXN42">
        <v>8</v>
      </c>
      <c r="AXO42">
        <v>0</v>
      </c>
      <c r="AXP42">
        <v>1</v>
      </c>
      <c r="AXQ42">
        <v>1</v>
      </c>
      <c r="AXR42">
        <v>0</v>
      </c>
      <c r="AXS42">
        <v>0</v>
      </c>
      <c r="AXT42">
        <v>0</v>
      </c>
      <c r="AXU42">
        <v>0</v>
      </c>
      <c r="AXW42">
        <v>0</v>
      </c>
      <c r="AYA42">
        <v>4</v>
      </c>
      <c r="AYD42">
        <v>4</v>
      </c>
      <c r="AYE42" t="s">
        <v>1463</v>
      </c>
      <c r="AYF42" t="s">
        <v>1462</v>
      </c>
      <c r="AYG42">
        <v>2</v>
      </c>
      <c r="AYJ42">
        <v>0</v>
      </c>
      <c r="AYK42">
        <v>2.5</v>
      </c>
      <c r="AYL42">
        <v>2.5</v>
      </c>
      <c r="AYM42">
        <v>5</v>
      </c>
      <c r="AYN42">
        <v>2</v>
      </c>
      <c r="AYO42" t="s">
        <v>3150</v>
      </c>
      <c r="AYP42" t="s">
        <v>2836</v>
      </c>
      <c r="AZC42">
        <v>3</v>
      </c>
      <c r="AZD42" t="s">
        <v>3151</v>
      </c>
      <c r="AZE42" t="s">
        <v>3152</v>
      </c>
      <c r="AZM42" t="s">
        <v>1463</v>
      </c>
      <c r="AZO42" t="s">
        <v>1463</v>
      </c>
      <c r="AZQ42" t="s">
        <v>3153</v>
      </c>
      <c r="AZR42">
        <v>2.5</v>
      </c>
      <c r="AZS42">
        <v>2.5</v>
      </c>
      <c r="BCH42">
        <v>10</v>
      </c>
      <c r="BCI42">
        <v>5</v>
      </c>
      <c r="BCJ42">
        <v>2.5</v>
      </c>
      <c r="BCK42">
        <v>17.5</v>
      </c>
      <c r="BCL42">
        <v>2</v>
      </c>
      <c r="BCN42" t="s">
        <v>2555</v>
      </c>
      <c r="BCP42">
        <v>1</v>
      </c>
      <c r="BCR42">
        <v>3</v>
      </c>
      <c r="BCT42">
        <v>4</v>
      </c>
      <c r="BCY42">
        <v>5</v>
      </c>
      <c r="BCZ42">
        <v>2.5</v>
      </c>
      <c r="BEH42">
        <v>10</v>
      </c>
      <c r="BEI42">
        <v>7.5</v>
      </c>
      <c r="BEJ42">
        <v>2.5</v>
      </c>
      <c r="BEK42">
        <v>20</v>
      </c>
      <c r="BEL42" t="s">
        <v>2552</v>
      </c>
      <c r="BEN42" t="s">
        <v>2567</v>
      </c>
      <c r="BEP42" t="s">
        <v>2567</v>
      </c>
      <c r="BER42" t="s">
        <v>2567</v>
      </c>
      <c r="BET42" t="s">
        <v>2567</v>
      </c>
      <c r="BEV42" t="s">
        <v>2567</v>
      </c>
      <c r="BEX42">
        <v>7.5</v>
      </c>
      <c r="BEY42">
        <v>2.5</v>
      </c>
      <c r="BGQ42">
        <v>2</v>
      </c>
      <c r="BGR42">
        <v>2.5</v>
      </c>
      <c r="BGS42">
        <v>2.5</v>
      </c>
      <c r="BGT42">
        <v>7</v>
      </c>
      <c r="BGU42" t="s">
        <v>1462</v>
      </c>
      <c r="BGV42" t="s">
        <v>2714</v>
      </c>
      <c r="BGW42" t="s">
        <v>2653</v>
      </c>
      <c r="BHH42" t="s">
        <v>3012</v>
      </c>
      <c r="BHI42" t="s">
        <v>3012</v>
      </c>
      <c r="BHJ42" t="s">
        <v>2838</v>
      </c>
      <c r="BHK42">
        <v>2.5</v>
      </c>
      <c r="BHL42">
        <v>2.5</v>
      </c>
      <c r="BIT42">
        <v>5</v>
      </c>
      <c r="BIU42">
        <v>5</v>
      </c>
      <c r="BIV42">
        <v>0</v>
      </c>
      <c r="BIW42">
        <v>10</v>
      </c>
      <c r="BIX42">
        <v>2</v>
      </c>
      <c r="BIY42" t="s">
        <v>2548</v>
      </c>
      <c r="BIZ42" t="s">
        <v>1794</v>
      </c>
      <c r="BJA42" t="s">
        <v>1468</v>
      </c>
      <c r="BJB42">
        <v>5</v>
      </c>
      <c r="BJC42">
        <v>0</v>
      </c>
    </row>
    <row r="43" spans="1:1021 1026:1615" ht="15" x14ac:dyDescent="0.25">
      <c r="A43" t="s">
        <v>2603</v>
      </c>
      <c r="B43" t="s">
        <v>3154</v>
      </c>
      <c r="C43" t="s">
        <v>3155</v>
      </c>
      <c r="D43" t="s">
        <v>2553</v>
      </c>
      <c r="E43" t="s">
        <v>3156</v>
      </c>
      <c r="F43" t="s">
        <v>2606</v>
      </c>
      <c r="G43" t="s">
        <v>2607</v>
      </c>
      <c r="H43" t="s">
        <v>2942</v>
      </c>
      <c r="I43" t="s">
        <v>3157</v>
      </c>
      <c r="J43">
        <v>3.5976021600000001</v>
      </c>
      <c r="K43">
        <v>33.67368329</v>
      </c>
      <c r="L43" s="116">
        <v>42452</v>
      </c>
      <c r="M43" t="s">
        <v>1471</v>
      </c>
      <c r="N43">
        <v>46</v>
      </c>
      <c r="O43" t="s">
        <v>1472</v>
      </c>
      <c r="Q43">
        <v>6.7</v>
      </c>
      <c r="R43">
        <v>5</v>
      </c>
      <c r="S43">
        <v>2.5</v>
      </c>
      <c r="T43">
        <v>14.2</v>
      </c>
      <c r="U43">
        <v>2</v>
      </c>
      <c r="X43">
        <v>6</v>
      </c>
      <c r="Y43">
        <v>1</v>
      </c>
      <c r="Z43">
        <v>1</v>
      </c>
      <c r="AF43" t="b">
        <v>1</v>
      </c>
      <c r="AG43">
        <v>2</v>
      </c>
      <c r="AJ43">
        <v>3</v>
      </c>
      <c r="BS43" t="s">
        <v>1462</v>
      </c>
      <c r="BT43" t="s">
        <v>1462</v>
      </c>
      <c r="BW43">
        <v>5</v>
      </c>
      <c r="BX43">
        <v>2.5</v>
      </c>
      <c r="BY43">
        <v>3.5</v>
      </c>
      <c r="BZ43">
        <v>5</v>
      </c>
      <c r="CA43">
        <v>2.5</v>
      </c>
      <c r="CB43">
        <v>11</v>
      </c>
      <c r="CC43" t="s">
        <v>1462</v>
      </c>
      <c r="CD43" t="b">
        <v>1</v>
      </c>
      <c r="CE43" t="b">
        <v>1</v>
      </c>
      <c r="CF43">
        <v>40</v>
      </c>
      <c r="CH43" t="s">
        <v>1463</v>
      </c>
      <c r="CM43" t="s">
        <v>1463</v>
      </c>
      <c r="CR43" t="s">
        <v>1463</v>
      </c>
      <c r="CW43" t="s">
        <v>1463</v>
      </c>
      <c r="DB43" t="s">
        <v>1463</v>
      </c>
      <c r="DG43" t="s">
        <v>1463</v>
      </c>
      <c r="DS43" t="b">
        <v>1</v>
      </c>
      <c r="DU43" t="b">
        <v>1</v>
      </c>
      <c r="EI43">
        <v>5</v>
      </c>
      <c r="EJ43">
        <v>2.5</v>
      </c>
      <c r="EN43">
        <v>0</v>
      </c>
      <c r="EO43" t="s">
        <v>1463</v>
      </c>
      <c r="FL43">
        <v>3.3</v>
      </c>
      <c r="FM43">
        <v>5</v>
      </c>
      <c r="FN43">
        <v>0</v>
      </c>
      <c r="FO43">
        <v>8.3000000000000007</v>
      </c>
      <c r="FP43" t="s">
        <v>1462</v>
      </c>
      <c r="FT43" t="b">
        <v>1</v>
      </c>
      <c r="FV43" t="s">
        <v>1464</v>
      </c>
      <c r="GO43" t="b">
        <v>1</v>
      </c>
      <c r="GQ43" t="s">
        <v>1465</v>
      </c>
      <c r="HD43" t="b">
        <v>1</v>
      </c>
      <c r="HF43" t="s">
        <v>1464</v>
      </c>
      <c r="HY43" t="b">
        <v>1</v>
      </c>
      <c r="IA43" t="s">
        <v>1464</v>
      </c>
      <c r="JC43" t="b">
        <v>1</v>
      </c>
      <c r="JE43" t="s">
        <v>1464</v>
      </c>
      <c r="KK43" t="s">
        <v>1463</v>
      </c>
      <c r="KM43">
        <v>5</v>
      </c>
      <c r="KN43">
        <v>0</v>
      </c>
      <c r="KO43">
        <v>0</v>
      </c>
      <c r="KR43">
        <v>0</v>
      </c>
      <c r="KS43" t="s">
        <v>1463</v>
      </c>
      <c r="RO43">
        <v>5</v>
      </c>
      <c r="RP43">
        <v>7.5</v>
      </c>
      <c r="RQ43">
        <v>2.5</v>
      </c>
      <c r="RR43">
        <v>15</v>
      </c>
      <c r="RS43" t="s">
        <v>1462</v>
      </c>
      <c r="RT43" t="s">
        <v>3158</v>
      </c>
      <c r="RU43">
        <v>20</v>
      </c>
      <c r="RW43" t="s">
        <v>1463</v>
      </c>
      <c r="RZ43" t="s">
        <v>1463</v>
      </c>
      <c r="SK43">
        <v>7.5</v>
      </c>
      <c r="SL43">
        <v>2.5</v>
      </c>
      <c r="SM43">
        <v>1.3</v>
      </c>
      <c r="SN43">
        <v>5</v>
      </c>
      <c r="SO43">
        <v>2.5</v>
      </c>
      <c r="SP43">
        <v>8.8000000000000007</v>
      </c>
      <c r="SQ43" t="s">
        <v>1463</v>
      </c>
      <c r="SR43" t="s">
        <v>2946</v>
      </c>
      <c r="TI43">
        <v>5</v>
      </c>
      <c r="TJ43" t="s">
        <v>3159</v>
      </c>
      <c r="TM43" t="b">
        <v>1</v>
      </c>
      <c r="TN43" t="b">
        <v>1</v>
      </c>
      <c r="TO43" t="b">
        <v>1</v>
      </c>
      <c r="TX43">
        <v>5</v>
      </c>
      <c r="TY43">
        <v>2.5</v>
      </c>
      <c r="VI43">
        <v>5</v>
      </c>
      <c r="VJ43">
        <v>0</v>
      </c>
      <c r="VK43">
        <v>7.5</v>
      </c>
      <c r="VL43">
        <v>12.5</v>
      </c>
      <c r="VM43" t="s">
        <v>1463</v>
      </c>
      <c r="VO43" t="s">
        <v>1463</v>
      </c>
      <c r="VQ43" t="s">
        <v>1463</v>
      </c>
      <c r="VS43" t="s">
        <v>1463</v>
      </c>
      <c r="VV43" t="s">
        <v>1463</v>
      </c>
      <c r="VX43" t="s">
        <v>1462</v>
      </c>
      <c r="VY43" t="s">
        <v>2659</v>
      </c>
      <c r="VZ43">
        <v>0</v>
      </c>
      <c r="WA43">
        <v>7.5</v>
      </c>
      <c r="XJ43">
        <v>2.5</v>
      </c>
      <c r="XK43">
        <v>2.5</v>
      </c>
      <c r="XL43">
        <v>5</v>
      </c>
      <c r="XM43">
        <v>10</v>
      </c>
      <c r="XN43" t="s">
        <v>1462</v>
      </c>
      <c r="XO43" t="s">
        <v>1462</v>
      </c>
      <c r="XR43" t="b">
        <v>1</v>
      </c>
      <c r="XS43" t="b">
        <v>1</v>
      </c>
      <c r="XT43" t="b">
        <v>1</v>
      </c>
      <c r="XW43" t="b">
        <v>1</v>
      </c>
      <c r="YC43" t="s">
        <v>1462</v>
      </c>
      <c r="YE43" t="s">
        <v>1463</v>
      </c>
      <c r="YF43" t="s">
        <v>2834</v>
      </c>
      <c r="YG43">
        <v>5</v>
      </c>
      <c r="YH43">
        <v>2.5</v>
      </c>
      <c r="YI43" t="s">
        <v>1463</v>
      </c>
      <c r="YU43">
        <v>0</v>
      </c>
      <c r="YV43">
        <v>7.5</v>
      </c>
      <c r="ZX43">
        <v>10</v>
      </c>
      <c r="ZY43">
        <v>2.5</v>
      </c>
      <c r="ZZ43">
        <v>2.5</v>
      </c>
      <c r="AAA43">
        <v>15</v>
      </c>
      <c r="AAB43" t="s">
        <v>1462</v>
      </c>
      <c r="AAK43" t="b">
        <v>1</v>
      </c>
      <c r="AAL43" t="b">
        <v>1</v>
      </c>
      <c r="AAM43" t="b">
        <v>1</v>
      </c>
      <c r="AAO43" t="b">
        <v>1</v>
      </c>
      <c r="AAS43" t="s">
        <v>2645</v>
      </c>
      <c r="AAT43">
        <v>2.5</v>
      </c>
      <c r="AAU43">
        <v>2.5</v>
      </c>
      <c r="ADN43">
        <v>2</v>
      </c>
      <c r="ADO43">
        <v>5</v>
      </c>
      <c r="ADP43">
        <v>5</v>
      </c>
      <c r="ADQ43">
        <v>12</v>
      </c>
      <c r="ADR43" t="s">
        <v>1759</v>
      </c>
      <c r="ADS43">
        <v>0.5</v>
      </c>
      <c r="ADT43">
        <v>30</v>
      </c>
      <c r="AEG43">
        <v>5</v>
      </c>
      <c r="AEH43">
        <v>5</v>
      </c>
      <c r="AEI43">
        <v>0</v>
      </c>
      <c r="AEJ43">
        <v>0</v>
      </c>
      <c r="AEK43">
        <v>5</v>
      </c>
      <c r="AEL43">
        <v>5</v>
      </c>
      <c r="AEN43" t="b">
        <v>1</v>
      </c>
      <c r="AFB43" t="s">
        <v>2613</v>
      </c>
      <c r="AFC43">
        <v>0</v>
      </c>
      <c r="AFD43">
        <v>5</v>
      </c>
      <c r="AFE43">
        <v>0</v>
      </c>
      <c r="AFF43">
        <v>7.8</v>
      </c>
      <c r="AFG43">
        <v>0</v>
      </c>
      <c r="AFH43">
        <v>7.8</v>
      </c>
      <c r="AFI43" t="s">
        <v>1463</v>
      </c>
      <c r="AFK43" t="s">
        <v>1463</v>
      </c>
      <c r="AFM43" t="s">
        <v>1463</v>
      </c>
      <c r="AFO43" t="s">
        <v>1463</v>
      </c>
      <c r="AFQ43" t="s">
        <v>1463</v>
      </c>
      <c r="AFT43" t="s">
        <v>1463</v>
      </c>
      <c r="AFV43">
        <v>3</v>
      </c>
      <c r="AFW43">
        <v>3</v>
      </c>
      <c r="AFX43">
        <v>7.7777777777777697</v>
      </c>
      <c r="AFY43">
        <v>0</v>
      </c>
      <c r="AFZ43">
        <v>2.5</v>
      </c>
      <c r="AGA43">
        <v>5</v>
      </c>
      <c r="AGB43">
        <v>5</v>
      </c>
      <c r="AGC43">
        <v>12.5</v>
      </c>
      <c r="AGD43">
        <v>4</v>
      </c>
      <c r="AGG43">
        <v>1</v>
      </c>
      <c r="AGJ43">
        <v>4</v>
      </c>
      <c r="AGM43" t="s">
        <v>1534</v>
      </c>
      <c r="AGQ43">
        <v>5</v>
      </c>
      <c r="AGR43">
        <v>5</v>
      </c>
      <c r="AGS43">
        <v>3</v>
      </c>
      <c r="AGT43">
        <v>5</v>
      </c>
      <c r="AGU43">
        <v>2.5</v>
      </c>
      <c r="AGV43">
        <v>10.5</v>
      </c>
      <c r="AGW43">
        <v>1</v>
      </c>
      <c r="AGZ43" t="b">
        <v>1</v>
      </c>
      <c r="AHD43">
        <v>3</v>
      </c>
      <c r="AHE43">
        <v>3</v>
      </c>
      <c r="AHF43">
        <v>3</v>
      </c>
      <c r="AKM43">
        <v>5</v>
      </c>
      <c r="AKN43">
        <v>2.5</v>
      </c>
      <c r="AKO43">
        <v>10</v>
      </c>
      <c r="AKP43">
        <v>2.5</v>
      </c>
      <c r="AKQ43">
        <v>2.5</v>
      </c>
      <c r="AKR43">
        <v>15</v>
      </c>
      <c r="AKS43" t="s">
        <v>1462</v>
      </c>
      <c r="AKT43" t="s">
        <v>1463</v>
      </c>
      <c r="AKV43" t="s">
        <v>1463</v>
      </c>
      <c r="AKX43" t="s">
        <v>1462</v>
      </c>
      <c r="AKZ43" t="s">
        <v>1463</v>
      </c>
      <c r="ALB43" t="s">
        <v>1462</v>
      </c>
      <c r="ALD43" t="s">
        <v>1463</v>
      </c>
      <c r="ALF43" t="s">
        <v>1462</v>
      </c>
      <c r="ALH43" t="s">
        <v>1463</v>
      </c>
      <c r="ALJ43" t="s">
        <v>1463</v>
      </c>
      <c r="ALL43" t="s">
        <v>1463</v>
      </c>
      <c r="ALN43" t="s">
        <v>1463</v>
      </c>
      <c r="ALP43" t="s">
        <v>1463</v>
      </c>
      <c r="ALR43" t="s">
        <v>1463</v>
      </c>
      <c r="ALT43" t="s">
        <v>1463</v>
      </c>
      <c r="AMF43" t="b">
        <v>1</v>
      </c>
      <c r="AML43" t="b">
        <v>1</v>
      </c>
      <c r="AMO43" t="b">
        <v>1</v>
      </c>
      <c r="ANA43">
        <v>2.5</v>
      </c>
      <c r="ANB43">
        <v>2.5</v>
      </c>
      <c r="ANC43">
        <v>10</v>
      </c>
      <c r="AND43">
        <v>2.5</v>
      </c>
      <c r="ANE43">
        <v>5</v>
      </c>
      <c r="ANF43">
        <v>17.5</v>
      </c>
      <c r="ANG43" t="s">
        <v>1462</v>
      </c>
      <c r="ANH43" t="s">
        <v>3160</v>
      </c>
      <c r="ANI43" t="s">
        <v>1462</v>
      </c>
      <c r="ANJ43" t="s">
        <v>2616</v>
      </c>
      <c r="ANK43">
        <v>2.5</v>
      </c>
      <c r="ANL43">
        <v>5</v>
      </c>
      <c r="ANM43">
        <v>5</v>
      </c>
      <c r="ANN43">
        <v>2.5</v>
      </c>
      <c r="ANO43">
        <v>5</v>
      </c>
      <c r="ANP43">
        <v>12.5</v>
      </c>
      <c r="ANQ43" t="s">
        <v>2565</v>
      </c>
      <c r="ANR43" t="s">
        <v>1462</v>
      </c>
      <c r="ANT43">
        <v>2.5</v>
      </c>
      <c r="ANU43">
        <v>5</v>
      </c>
      <c r="AQR43">
        <v>2.5</v>
      </c>
      <c r="AQS43">
        <v>0</v>
      </c>
      <c r="AQT43">
        <v>7.5</v>
      </c>
      <c r="AQU43">
        <v>10</v>
      </c>
      <c r="AQV43" t="s">
        <v>1463</v>
      </c>
      <c r="ARA43" t="b">
        <v>1</v>
      </c>
      <c r="ARD43" t="b">
        <v>1</v>
      </c>
      <c r="ARG43">
        <v>0</v>
      </c>
      <c r="ARH43">
        <v>7.5</v>
      </c>
      <c r="ARI43" t="s">
        <v>1463</v>
      </c>
      <c r="ARQ43" t="s">
        <v>1463</v>
      </c>
      <c r="ARR43" t="s">
        <v>2644</v>
      </c>
      <c r="ASD43">
        <v>0</v>
      </c>
      <c r="ASE43">
        <v>7.5</v>
      </c>
      <c r="ASF43">
        <v>1</v>
      </c>
      <c r="ASG43">
        <v>5</v>
      </c>
      <c r="ASH43">
        <v>2.5</v>
      </c>
      <c r="ASI43">
        <v>8.5</v>
      </c>
      <c r="ASJ43">
        <v>80</v>
      </c>
      <c r="ASM43" t="b">
        <v>1</v>
      </c>
      <c r="ASO43" t="b">
        <v>1</v>
      </c>
      <c r="ASS43">
        <v>1</v>
      </c>
      <c r="AST43" t="s">
        <v>1462</v>
      </c>
      <c r="ASW43" t="b">
        <v>1</v>
      </c>
      <c r="ATC43" t="s">
        <v>2618</v>
      </c>
      <c r="ATD43">
        <v>5</v>
      </c>
      <c r="ATE43">
        <v>2.5</v>
      </c>
      <c r="ATF43">
        <v>8</v>
      </c>
      <c r="ATG43">
        <v>6.3</v>
      </c>
      <c r="ATH43">
        <v>2.5</v>
      </c>
      <c r="ATI43">
        <v>16.8</v>
      </c>
      <c r="ATJ43" t="s">
        <v>1462</v>
      </c>
      <c r="AUF43" t="b">
        <v>1</v>
      </c>
      <c r="AUG43" t="s">
        <v>3161</v>
      </c>
      <c r="AUH43" t="s">
        <v>2568</v>
      </c>
      <c r="AVW43" t="s">
        <v>1462</v>
      </c>
      <c r="AVX43" t="s">
        <v>1463</v>
      </c>
      <c r="AVZ43">
        <v>5</v>
      </c>
      <c r="AWA43">
        <v>2.5</v>
      </c>
      <c r="AWB43">
        <v>7.5</v>
      </c>
      <c r="AWC43">
        <v>2.5</v>
      </c>
      <c r="AWD43">
        <v>1</v>
      </c>
      <c r="AWE43">
        <v>5</v>
      </c>
      <c r="AWF43">
        <v>0</v>
      </c>
      <c r="AWG43">
        <v>6</v>
      </c>
      <c r="AWH43" t="s">
        <v>1462</v>
      </c>
      <c r="AWI43" t="s">
        <v>1470</v>
      </c>
      <c r="AWJ43" t="s">
        <v>1463</v>
      </c>
      <c r="AWL43" t="s">
        <v>1463</v>
      </c>
      <c r="AWN43" t="s">
        <v>1463</v>
      </c>
      <c r="AWP43" t="s">
        <v>1463</v>
      </c>
      <c r="AWR43" t="s">
        <v>1463</v>
      </c>
      <c r="AWT43" t="s">
        <v>1462</v>
      </c>
      <c r="AWU43" t="s">
        <v>1469</v>
      </c>
      <c r="AWV43" t="s">
        <v>1463</v>
      </c>
      <c r="AWX43" t="s">
        <v>1463</v>
      </c>
      <c r="AWZ43" t="s">
        <v>1463</v>
      </c>
      <c r="AXB43" t="s">
        <v>1463</v>
      </c>
      <c r="AXD43" t="s">
        <v>1463</v>
      </c>
      <c r="AXF43">
        <v>200</v>
      </c>
      <c r="AXG43">
        <v>0</v>
      </c>
      <c r="AXI43">
        <v>5</v>
      </c>
      <c r="AXJ43">
        <v>0</v>
      </c>
      <c r="AXK43">
        <v>9</v>
      </c>
      <c r="AXN43">
        <v>9</v>
      </c>
      <c r="AXO43">
        <v>0</v>
      </c>
      <c r="AXP43">
        <v>0</v>
      </c>
      <c r="AXQ43">
        <v>1</v>
      </c>
      <c r="AXR43">
        <v>0</v>
      </c>
      <c r="AXS43">
        <v>0</v>
      </c>
      <c r="AXT43">
        <v>0</v>
      </c>
      <c r="AXU43">
        <v>0</v>
      </c>
      <c r="AXW43">
        <v>0</v>
      </c>
      <c r="AYA43">
        <v>10</v>
      </c>
      <c r="AYD43">
        <v>10</v>
      </c>
      <c r="AYE43" t="s">
        <v>1463</v>
      </c>
      <c r="AYF43" t="s">
        <v>1463</v>
      </c>
      <c r="AYG43">
        <v>10</v>
      </c>
      <c r="AYJ43">
        <v>0</v>
      </c>
      <c r="AYK43">
        <v>2.5</v>
      </c>
      <c r="AYL43">
        <v>0</v>
      </c>
      <c r="AYM43">
        <v>2.5</v>
      </c>
      <c r="AYW43">
        <v>4</v>
      </c>
      <c r="AYX43" t="s">
        <v>3162</v>
      </c>
      <c r="AYY43" t="s">
        <v>3163</v>
      </c>
      <c r="AZC43">
        <v>4</v>
      </c>
      <c r="AZD43" t="s">
        <v>2635</v>
      </c>
      <c r="AZE43" t="s">
        <v>1469</v>
      </c>
      <c r="AZF43">
        <v>5</v>
      </c>
      <c r="AZG43" t="s">
        <v>3164</v>
      </c>
      <c r="AZH43" t="s">
        <v>2742</v>
      </c>
      <c r="AZM43" t="s">
        <v>1462</v>
      </c>
      <c r="AZN43" t="s">
        <v>3165</v>
      </c>
      <c r="AZO43" t="s">
        <v>1463</v>
      </c>
      <c r="AZQ43" t="s">
        <v>2624</v>
      </c>
      <c r="AZR43">
        <v>2.5</v>
      </c>
      <c r="AZS43">
        <v>0</v>
      </c>
      <c r="BCH43">
        <v>10</v>
      </c>
      <c r="BCI43">
        <v>2.5</v>
      </c>
      <c r="BCJ43">
        <v>0</v>
      </c>
      <c r="BCK43">
        <v>12.5</v>
      </c>
      <c r="BCL43">
        <v>1</v>
      </c>
      <c r="BCN43" t="s">
        <v>2555</v>
      </c>
      <c r="BCP43">
        <v>2</v>
      </c>
      <c r="BCR43">
        <v>3</v>
      </c>
      <c r="BCT43">
        <v>4</v>
      </c>
      <c r="BCY43">
        <v>2.5</v>
      </c>
      <c r="BCZ43">
        <v>0</v>
      </c>
      <c r="BEH43">
        <v>5.8</v>
      </c>
      <c r="BEI43">
        <v>5</v>
      </c>
      <c r="BEJ43">
        <v>0</v>
      </c>
      <c r="BEK43">
        <v>10.8</v>
      </c>
      <c r="BEL43" t="s">
        <v>2567</v>
      </c>
      <c r="BEN43" t="s">
        <v>2557</v>
      </c>
      <c r="BEP43" t="s">
        <v>2552</v>
      </c>
      <c r="BER43" t="s">
        <v>2557</v>
      </c>
      <c r="BET43" t="s">
        <v>2567</v>
      </c>
      <c r="BEV43" t="s">
        <v>2567</v>
      </c>
      <c r="BEX43">
        <v>5</v>
      </c>
      <c r="BEY43">
        <v>0</v>
      </c>
      <c r="BGQ43">
        <v>2</v>
      </c>
      <c r="BGR43">
        <v>5</v>
      </c>
      <c r="BGS43">
        <v>2.5</v>
      </c>
      <c r="BGT43">
        <v>9.5</v>
      </c>
      <c r="BGU43" t="s">
        <v>1462</v>
      </c>
      <c r="BGV43" t="s">
        <v>2667</v>
      </c>
      <c r="BGW43" t="s">
        <v>2653</v>
      </c>
      <c r="BGX43" t="s">
        <v>2984</v>
      </c>
      <c r="BGY43" t="s">
        <v>2653</v>
      </c>
      <c r="BGZ43" t="s">
        <v>3069</v>
      </c>
      <c r="BHA43" t="s">
        <v>2653</v>
      </c>
      <c r="BHK43">
        <v>5</v>
      </c>
      <c r="BHL43">
        <v>2.5</v>
      </c>
      <c r="BIT43">
        <v>5</v>
      </c>
      <c r="BIU43">
        <v>2.5</v>
      </c>
      <c r="BIV43">
        <v>0</v>
      </c>
      <c r="BIW43">
        <v>7.5</v>
      </c>
      <c r="BIX43">
        <v>2</v>
      </c>
      <c r="BIY43" t="s">
        <v>1794</v>
      </c>
      <c r="BIZ43" t="s">
        <v>2594</v>
      </c>
      <c r="BJA43" t="s">
        <v>1468</v>
      </c>
      <c r="BJB43">
        <v>2.5</v>
      </c>
      <c r="BJC43">
        <v>0</v>
      </c>
    </row>
    <row r="44" spans="1:1021 1026:1615" ht="15" x14ac:dyDescent="0.25">
      <c r="A44" t="s">
        <v>2603</v>
      </c>
      <c r="B44" t="s">
        <v>3042</v>
      </c>
      <c r="C44" t="s">
        <v>3043</v>
      </c>
      <c r="D44" t="s">
        <v>1460</v>
      </c>
      <c r="F44" t="s">
        <v>2606</v>
      </c>
      <c r="G44" t="s">
        <v>2607</v>
      </c>
      <c r="H44" t="s">
        <v>2942</v>
      </c>
      <c r="I44" t="s">
        <v>3157</v>
      </c>
      <c r="J44">
        <v>3.5960421500000002</v>
      </c>
      <c r="K44">
        <v>33.673631980000003</v>
      </c>
      <c r="L44" s="116">
        <v>42452</v>
      </c>
      <c r="M44" t="s">
        <v>1471</v>
      </c>
      <c r="N44">
        <v>60</v>
      </c>
      <c r="O44" t="s">
        <v>1472</v>
      </c>
      <c r="Q44">
        <v>6.7</v>
      </c>
      <c r="R44">
        <v>5</v>
      </c>
      <c r="S44">
        <v>0</v>
      </c>
      <c r="T44">
        <v>11.7</v>
      </c>
      <c r="W44">
        <v>3</v>
      </c>
      <c r="X44">
        <v>1</v>
      </c>
      <c r="Y44">
        <v>1</v>
      </c>
      <c r="AE44" t="b">
        <v>1</v>
      </c>
      <c r="AI44">
        <v>3</v>
      </c>
      <c r="BS44" t="s">
        <v>1462</v>
      </c>
      <c r="BT44" t="s">
        <v>1462</v>
      </c>
      <c r="BW44">
        <v>5</v>
      </c>
      <c r="BX44">
        <v>0</v>
      </c>
      <c r="BY44">
        <v>7.5</v>
      </c>
      <c r="BZ44">
        <v>5</v>
      </c>
      <c r="CA44">
        <v>0</v>
      </c>
      <c r="CB44">
        <v>12.5</v>
      </c>
      <c r="CC44" t="s">
        <v>1462</v>
      </c>
      <c r="CD44" t="b">
        <v>1</v>
      </c>
      <c r="CE44" t="b">
        <v>1</v>
      </c>
      <c r="CF44">
        <v>40</v>
      </c>
      <c r="CH44" t="s">
        <v>1463</v>
      </c>
      <c r="CM44" t="s">
        <v>1463</v>
      </c>
      <c r="CR44" t="s">
        <v>1463</v>
      </c>
      <c r="CW44" t="s">
        <v>1463</v>
      </c>
      <c r="DB44" t="s">
        <v>1463</v>
      </c>
      <c r="DG44" t="s">
        <v>1462</v>
      </c>
      <c r="DH44" t="b">
        <v>1</v>
      </c>
      <c r="DJ44">
        <v>1</v>
      </c>
      <c r="DS44" t="b">
        <v>1</v>
      </c>
      <c r="DU44" t="b">
        <v>1</v>
      </c>
      <c r="EI44">
        <v>5</v>
      </c>
      <c r="EJ44">
        <v>0</v>
      </c>
      <c r="EN44">
        <v>0</v>
      </c>
      <c r="EO44" t="s">
        <v>1463</v>
      </c>
      <c r="FL44">
        <v>3.3</v>
      </c>
      <c r="FM44">
        <v>5</v>
      </c>
      <c r="FN44">
        <v>0</v>
      </c>
      <c r="FO44">
        <v>8.3000000000000007</v>
      </c>
      <c r="FP44" t="s">
        <v>1462</v>
      </c>
      <c r="FT44" t="b">
        <v>1</v>
      </c>
      <c r="FV44" t="s">
        <v>1464</v>
      </c>
      <c r="HD44" t="b">
        <v>1</v>
      </c>
      <c r="HF44" t="s">
        <v>1464</v>
      </c>
      <c r="HY44" t="b">
        <v>1</v>
      </c>
      <c r="IA44" t="s">
        <v>1464</v>
      </c>
      <c r="JC44" t="b">
        <v>1</v>
      </c>
      <c r="JE44" t="s">
        <v>1464</v>
      </c>
      <c r="KK44" t="s">
        <v>1463</v>
      </c>
      <c r="KM44">
        <v>5</v>
      </c>
      <c r="KN44">
        <v>0</v>
      </c>
      <c r="KO44">
        <v>0</v>
      </c>
      <c r="KR44">
        <v>0</v>
      </c>
      <c r="KS44" t="s">
        <v>1463</v>
      </c>
      <c r="RO44">
        <v>5</v>
      </c>
      <c r="RP44">
        <v>7.5</v>
      </c>
      <c r="RQ44">
        <v>2.5</v>
      </c>
      <c r="RR44">
        <v>15</v>
      </c>
      <c r="RS44" t="s">
        <v>1462</v>
      </c>
      <c r="RT44" t="s">
        <v>3166</v>
      </c>
      <c r="RU44">
        <v>50</v>
      </c>
      <c r="RW44" t="s">
        <v>1463</v>
      </c>
      <c r="RZ44" t="s">
        <v>1463</v>
      </c>
      <c r="SK44">
        <v>7.5</v>
      </c>
      <c r="SL44">
        <v>2.5</v>
      </c>
      <c r="SM44">
        <v>1.3</v>
      </c>
      <c r="SN44">
        <v>5</v>
      </c>
      <c r="SO44">
        <v>5</v>
      </c>
      <c r="SP44">
        <v>11.3</v>
      </c>
      <c r="SQ44" t="s">
        <v>1463</v>
      </c>
      <c r="SR44" t="s">
        <v>2946</v>
      </c>
      <c r="TI44">
        <v>5</v>
      </c>
      <c r="TJ44" t="s">
        <v>3167</v>
      </c>
      <c r="TO44" t="b">
        <v>1</v>
      </c>
      <c r="TX44">
        <v>5</v>
      </c>
      <c r="TY44">
        <v>5</v>
      </c>
      <c r="VI44">
        <v>0</v>
      </c>
      <c r="VJ44">
        <v>0</v>
      </c>
      <c r="VK44">
        <v>7.5</v>
      </c>
      <c r="VL44">
        <v>7.5</v>
      </c>
      <c r="VM44" t="s">
        <v>1463</v>
      </c>
      <c r="VO44" t="s">
        <v>1463</v>
      </c>
      <c r="VQ44" t="s">
        <v>1463</v>
      </c>
      <c r="VS44" t="s">
        <v>1463</v>
      </c>
      <c r="VV44" t="s">
        <v>1463</v>
      </c>
      <c r="VX44" t="s">
        <v>1463</v>
      </c>
      <c r="VZ44">
        <v>0</v>
      </c>
      <c r="WA44">
        <v>7.5</v>
      </c>
      <c r="XJ44">
        <v>8.6</v>
      </c>
      <c r="XK44">
        <v>5</v>
      </c>
      <c r="XL44">
        <v>5</v>
      </c>
      <c r="XM44">
        <v>18.600000000000001</v>
      </c>
      <c r="XN44" t="s">
        <v>1462</v>
      </c>
      <c r="XO44" t="s">
        <v>1462</v>
      </c>
      <c r="XR44" t="b">
        <v>1</v>
      </c>
      <c r="XS44" t="b">
        <v>1</v>
      </c>
      <c r="XW44" t="b">
        <v>1</v>
      </c>
      <c r="YC44" t="s">
        <v>1463</v>
      </c>
      <c r="YE44" t="s">
        <v>1462</v>
      </c>
      <c r="YF44" t="s">
        <v>2660</v>
      </c>
      <c r="YG44">
        <v>5</v>
      </c>
      <c r="YH44">
        <v>2.5</v>
      </c>
      <c r="YI44" t="s">
        <v>1462</v>
      </c>
      <c r="YK44" t="b">
        <v>1</v>
      </c>
      <c r="YN44" t="b">
        <v>1</v>
      </c>
      <c r="YU44">
        <v>5</v>
      </c>
      <c r="YV44">
        <v>7.5</v>
      </c>
      <c r="ZX44">
        <v>7</v>
      </c>
      <c r="ZY44">
        <v>2.5</v>
      </c>
      <c r="ZZ44">
        <v>5</v>
      </c>
      <c r="AAA44">
        <v>14.5</v>
      </c>
      <c r="AAB44" t="s">
        <v>1462</v>
      </c>
      <c r="AAK44" t="b">
        <v>1</v>
      </c>
      <c r="AAL44" t="b">
        <v>1</v>
      </c>
      <c r="AAS44" t="s">
        <v>2613</v>
      </c>
      <c r="AAT44">
        <v>2.5</v>
      </c>
      <c r="AAU44">
        <v>5</v>
      </c>
      <c r="ADN44">
        <v>2</v>
      </c>
      <c r="ADO44">
        <v>5</v>
      </c>
      <c r="ADP44">
        <v>2.5</v>
      </c>
      <c r="ADQ44">
        <v>9.5</v>
      </c>
      <c r="ADR44" t="s">
        <v>1759</v>
      </c>
      <c r="ADS44">
        <v>0.5</v>
      </c>
      <c r="ADT44">
        <v>30</v>
      </c>
      <c r="AEG44">
        <v>5</v>
      </c>
      <c r="AEH44">
        <v>2.5</v>
      </c>
      <c r="AEI44">
        <v>0</v>
      </c>
      <c r="AEJ44">
        <v>0</v>
      </c>
      <c r="AEK44">
        <v>5</v>
      </c>
      <c r="AEL44">
        <v>5</v>
      </c>
      <c r="AEN44" t="b">
        <v>1</v>
      </c>
      <c r="AFB44" t="s">
        <v>2613</v>
      </c>
      <c r="AFC44">
        <v>0</v>
      </c>
      <c r="AFD44">
        <v>5</v>
      </c>
      <c r="AFE44">
        <v>0</v>
      </c>
      <c r="AFF44">
        <v>8.9</v>
      </c>
      <c r="AFG44">
        <v>5</v>
      </c>
      <c r="AFH44">
        <v>13.9</v>
      </c>
      <c r="AFI44" t="s">
        <v>1463</v>
      </c>
      <c r="AFK44" t="s">
        <v>1463</v>
      </c>
      <c r="AFM44" t="s">
        <v>1463</v>
      </c>
      <c r="AFO44" t="s">
        <v>1463</v>
      </c>
      <c r="AFQ44" t="s">
        <v>1463</v>
      </c>
      <c r="AFT44" t="s">
        <v>1463</v>
      </c>
      <c r="AFV44">
        <v>3</v>
      </c>
      <c r="AFW44">
        <v>4</v>
      </c>
      <c r="AFX44">
        <v>8.8888888888888804</v>
      </c>
      <c r="AFY44">
        <v>5</v>
      </c>
      <c r="AFZ44">
        <v>2.5</v>
      </c>
      <c r="AGA44">
        <v>5</v>
      </c>
      <c r="AGB44">
        <v>5</v>
      </c>
      <c r="AGC44">
        <v>12.5</v>
      </c>
      <c r="AGD44">
        <v>3</v>
      </c>
      <c r="AGG44">
        <v>1</v>
      </c>
      <c r="AGJ44">
        <v>3</v>
      </c>
      <c r="AGM44" t="s">
        <v>2614</v>
      </c>
      <c r="AGQ44">
        <v>5</v>
      </c>
      <c r="AGR44">
        <v>5</v>
      </c>
      <c r="AGS44">
        <v>4.5</v>
      </c>
      <c r="AGT44">
        <v>7.5</v>
      </c>
      <c r="AGU44">
        <v>7.5</v>
      </c>
      <c r="AGV44">
        <v>19.5</v>
      </c>
      <c r="AGW44">
        <v>1</v>
      </c>
      <c r="AGZ44" t="b">
        <v>1</v>
      </c>
      <c r="AHD44">
        <v>2</v>
      </c>
      <c r="AHE44">
        <v>3</v>
      </c>
      <c r="AHF44">
        <v>4</v>
      </c>
      <c r="AKM44">
        <v>7.5</v>
      </c>
      <c r="AKN44">
        <v>7.5</v>
      </c>
      <c r="AKO44">
        <v>0</v>
      </c>
      <c r="AKP44">
        <v>0</v>
      </c>
      <c r="AKQ44">
        <v>7.5</v>
      </c>
      <c r="AKR44">
        <v>7.5</v>
      </c>
      <c r="AKS44" t="s">
        <v>1463</v>
      </c>
      <c r="ANA44">
        <v>0</v>
      </c>
      <c r="ANB44">
        <v>7.5</v>
      </c>
      <c r="ANC44">
        <v>10</v>
      </c>
      <c r="AND44">
        <v>2.5</v>
      </c>
      <c r="ANE44">
        <v>5</v>
      </c>
      <c r="ANF44">
        <v>17.5</v>
      </c>
      <c r="ANG44" t="s">
        <v>1462</v>
      </c>
      <c r="ANH44" t="s">
        <v>3168</v>
      </c>
      <c r="ANI44" t="s">
        <v>1462</v>
      </c>
      <c r="ANJ44" t="s">
        <v>2616</v>
      </c>
      <c r="ANK44">
        <v>2.5</v>
      </c>
      <c r="ANL44">
        <v>5</v>
      </c>
      <c r="ANM44">
        <v>5</v>
      </c>
      <c r="ANN44">
        <v>0</v>
      </c>
      <c r="ANO44">
        <v>7.5</v>
      </c>
      <c r="ANP44">
        <v>12.5</v>
      </c>
      <c r="ANQ44" t="s">
        <v>2565</v>
      </c>
      <c r="ANR44" t="s">
        <v>1462</v>
      </c>
      <c r="ANT44">
        <v>0</v>
      </c>
      <c r="ANU44">
        <v>7.5</v>
      </c>
      <c r="AQR44">
        <v>2.5</v>
      </c>
      <c r="AQS44">
        <v>0</v>
      </c>
      <c r="AQT44">
        <v>7.5</v>
      </c>
      <c r="AQU44">
        <v>10</v>
      </c>
      <c r="AQV44" t="s">
        <v>1463</v>
      </c>
      <c r="ARD44" t="b">
        <v>1</v>
      </c>
      <c r="ARG44">
        <v>0</v>
      </c>
      <c r="ARH44">
        <v>7.5</v>
      </c>
      <c r="ARI44" t="s">
        <v>1463</v>
      </c>
      <c r="ARQ44" t="s">
        <v>1463</v>
      </c>
      <c r="ARR44" t="s">
        <v>2644</v>
      </c>
      <c r="ASD44">
        <v>0</v>
      </c>
      <c r="ASE44">
        <v>7.5</v>
      </c>
      <c r="ASF44">
        <v>2</v>
      </c>
      <c r="ASG44">
        <v>5</v>
      </c>
      <c r="ASH44">
        <v>2.5</v>
      </c>
      <c r="ASI44">
        <v>9.5</v>
      </c>
      <c r="ASJ44">
        <v>60</v>
      </c>
      <c r="ASM44" t="b">
        <v>1</v>
      </c>
      <c r="ASS44">
        <v>1</v>
      </c>
      <c r="AST44" t="s">
        <v>1462</v>
      </c>
      <c r="ASW44" t="b">
        <v>1</v>
      </c>
      <c r="ATC44" t="s">
        <v>2618</v>
      </c>
      <c r="ATD44">
        <v>5</v>
      </c>
      <c r="ATE44">
        <v>2.5</v>
      </c>
      <c r="ATF44">
        <v>0</v>
      </c>
      <c r="ATG44">
        <v>2.5</v>
      </c>
      <c r="ATH44">
        <v>7.5</v>
      </c>
      <c r="ATI44">
        <v>10</v>
      </c>
      <c r="ATJ44" t="s">
        <v>1463</v>
      </c>
      <c r="AVZ44">
        <v>2.5</v>
      </c>
      <c r="AWA44">
        <v>7.5</v>
      </c>
      <c r="AWB44">
        <v>2.5</v>
      </c>
      <c r="AWC44">
        <v>7.5</v>
      </c>
      <c r="AWD44">
        <v>0</v>
      </c>
      <c r="AWE44">
        <v>2.5</v>
      </c>
      <c r="AWF44">
        <v>0</v>
      </c>
      <c r="AWG44">
        <v>2.5</v>
      </c>
      <c r="AWH44" t="s">
        <v>1462</v>
      </c>
      <c r="AWI44" t="s">
        <v>1469</v>
      </c>
      <c r="AWJ44" t="s">
        <v>1463</v>
      </c>
      <c r="AWL44" t="s">
        <v>1463</v>
      </c>
      <c r="AWN44" t="s">
        <v>1463</v>
      </c>
      <c r="AWP44" t="s">
        <v>1463</v>
      </c>
      <c r="AWR44" t="s">
        <v>1463</v>
      </c>
      <c r="AWT44" t="s">
        <v>1463</v>
      </c>
      <c r="AWV44" t="s">
        <v>1463</v>
      </c>
      <c r="AWX44" t="s">
        <v>1463</v>
      </c>
      <c r="AWZ44" t="s">
        <v>1463</v>
      </c>
      <c r="AXB44" t="s">
        <v>1463</v>
      </c>
      <c r="AXD44" t="s">
        <v>1463</v>
      </c>
      <c r="AXF44">
        <v>0</v>
      </c>
      <c r="AXG44">
        <v>0</v>
      </c>
      <c r="AXI44">
        <v>2.5</v>
      </c>
      <c r="AXJ44">
        <v>0</v>
      </c>
      <c r="AXK44">
        <v>3</v>
      </c>
      <c r="AXN44">
        <v>3</v>
      </c>
      <c r="AXO44">
        <v>1</v>
      </c>
      <c r="AXP44">
        <v>1</v>
      </c>
      <c r="AXQ44">
        <v>1</v>
      </c>
      <c r="AXR44">
        <v>1</v>
      </c>
      <c r="AXS44">
        <v>1</v>
      </c>
      <c r="AXT44">
        <v>1</v>
      </c>
      <c r="AXU44">
        <v>1</v>
      </c>
      <c r="AXV44">
        <v>2</v>
      </c>
      <c r="AXW44">
        <v>0</v>
      </c>
      <c r="AYA44">
        <v>10</v>
      </c>
      <c r="AYD44">
        <v>10</v>
      </c>
      <c r="AYE44" t="s">
        <v>1463</v>
      </c>
      <c r="AYF44" t="s">
        <v>1463</v>
      </c>
      <c r="AYG44">
        <v>10</v>
      </c>
      <c r="AYJ44">
        <v>0</v>
      </c>
      <c r="AYK44">
        <v>0</v>
      </c>
      <c r="AYL44">
        <v>7.5</v>
      </c>
      <c r="AYM44">
        <v>7.5</v>
      </c>
      <c r="AZC44">
        <v>5</v>
      </c>
      <c r="AZD44" t="s">
        <v>3169</v>
      </c>
      <c r="AZE44" t="s">
        <v>1469</v>
      </c>
      <c r="AZM44" t="s">
        <v>1463</v>
      </c>
      <c r="AZO44" t="s">
        <v>1463</v>
      </c>
      <c r="AZQ44" t="s">
        <v>2624</v>
      </c>
      <c r="AZR44">
        <v>0</v>
      </c>
      <c r="AZS44">
        <v>7.5</v>
      </c>
      <c r="BCH44">
        <v>10</v>
      </c>
      <c r="BCI44">
        <v>5</v>
      </c>
      <c r="BCJ44">
        <v>0</v>
      </c>
      <c r="BCK44">
        <v>15</v>
      </c>
      <c r="BCL44">
        <v>1</v>
      </c>
      <c r="BCN44" t="s">
        <v>2555</v>
      </c>
      <c r="BCP44">
        <v>2</v>
      </c>
      <c r="BCR44">
        <v>4</v>
      </c>
      <c r="BCT44">
        <v>3</v>
      </c>
      <c r="BCY44">
        <v>5</v>
      </c>
      <c r="BCZ44">
        <v>0</v>
      </c>
      <c r="BEH44">
        <v>3</v>
      </c>
      <c r="BEI44">
        <v>7.5</v>
      </c>
      <c r="BEJ44">
        <v>0</v>
      </c>
      <c r="BEK44">
        <v>10.5</v>
      </c>
      <c r="BEL44" t="s">
        <v>2552</v>
      </c>
      <c r="BEN44" t="s">
        <v>2552</v>
      </c>
      <c r="BEP44" t="s">
        <v>2552</v>
      </c>
      <c r="BER44" t="s">
        <v>2552</v>
      </c>
      <c r="BET44" t="s">
        <v>2556</v>
      </c>
      <c r="BEV44" t="s">
        <v>2552</v>
      </c>
      <c r="BEX44">
        <v>7.5</v>
      </c>
      <c r="BEY44">
        <v>0</v>
      </c>
      <c r="BGQ44" t="s">
        <v>1467</v>
      </c>
      <c r="BGR44">
        <v>2.5</v>
      </c>
      <c r="BGS44">
        <v>7.5</v>
      </c>
      <c r="BGT44">
        <v>10</v>
      </c>
      <c r="BGU44" t="s">
        <v>1463</v>
      </c>
      <c r="BHK44">
        <v>2.5</v>
      </c>
      <c r="BHL44">
        <v>7.5</v>
      </c>
      <c r="BIT44">
        <v>0</v>
      </c>
      <c r="BIU44">
        <v>5</v>
      </c>
      <c r="BIV44">
        <v>0</v>
      </c>
      <c r="BIW44">
        <v>5</v>
      </c>
      <c r="BIX44">
        <v>1</v>
      </c>
      <c r="BIY44" t="s">
        <v>2548</v>
      </c>
      <c r="BIZ44" t="s">
        <v>1468</v>
      </c>
      <c r="BJA44" t="s">
        <v>1468</v>
      </c>
      <c r="BJB44">
        <v>5</v>
      </c>
      <c r="BJC44">
        <v>0</v>
      </c>
    </row>
    <row r="45" spans="1:1021 1026:1615" ht="15" x14ac:dyDescent="0.25">
      <c r="A45" t="s">
        <v>2603</v>
      </c>
      <c r="B45" t="s">
        <v>3170</v>
      </c>
      <c r="C45" t="s">
        <v>3171</v>
      </c>
      <c r="D45" t="s">
        <v>2553</v>
      </c>
      <c r="E45" t="s">
        <v>3172</v>
      </c>
      <c r="F45" t="s">
        <v>2606</v>
      </c>
      <c r="G45" t="s">
        <v>2607</v>
      </c>
      <c r="H45" t="s">
        <v>2942</v>
      </c>
      <c r="I45" t="s">
        <v>3157</v>
      </c>
      <c r="J45">
        <v>3.5984810500000002</v>
      </c>
      <c r="K45">
        <v>33.672471029999997</v>
      </c>
      <c r="L45" s="116">
        <v>42452</v>
      </c>
      <c r="M45" t="s">
        <v>1471</v>
      </c>
      <c r="N45">
        <v>26</v>
      </c>
      <c r="O45" t="s">
        <v>1472</v>
      </c>
      <c r="Q45">
        <v>6.7</v>
      </c>
      <c r="R45">
        <v>7.5</v>
      </c>
      <c r="S45">
        <v>0</v>
      </c>
      <c r="T45">
        <v>14.2</v>
      </c>
      <c r="U45">
        <v>1</v>
      </c>
      <c r="V45">
        <v>1</v>
      </c>
      <c r="W45">
        <v>2</v>
      </c>
      <c r="X45">
        <v>2</v>
      </c>
      <c r="AA45" t="b">
        <v>1</v>
      </c>
      <c r="AG45">
        <v>1</v>
      </c>
      <c r="AH45">
        <v>1</v>
      </c>
      <c r="AS45">
        <v>1</v>
      </c>
      <c r="AT45">
        <v>1</v>
      </c>
      <c r="BS45" t="s">
        <v>1462</v>
      </c>
      <c r="BT45" t="s">
        <v>1462</v>
      </c>
      <c r="BW45">
        <v>7.5</v>
      </c>
      <c r="BX45">
        <v>0</v>
      </c>
      <c r="BY45">
        <v>7.5</v>
      </c>
      <c r="BZ45">
        <v>5</v>
      </c>
      <c r="CA45">
        <v>0</v>
      </c>
      <c r="CB45">
        <v>12.5</v>
      </c>
      <c r="CC45" t="s">
        <v>1462</v>
      </c>
      <c r="CD45" t="b">
        <v>1</v>
      </c>
      <c r="CE45" t="b">
        <v>1</v>
      </c>
      <c r="CF45">
        <v>10</v>
      </c>
      <c r="CH45" t="s">
        <v>1463</v>
      </c>
      <c r="CM45" t="s">
        <v>1463</v>
      </c>
      <c r="CR45" t="s">
        <v>1463</v>
      </c>
      <c r="CW45" t="s">
        <v>1463</v>
      </c>
      <c r="DB45" t="s">
        <v>1463</v>
      </c>
      <c r="DG45" t="s">
        <v>1462</v>
      </c>
      <c r="DH45" t="b">
        <v>1</v>
      </c>
      <c r="DJ45">
        <v>5</v>
      </c>
      <c r="DS45" t="b">
        <v>1</v>
      </c>
      <c r="DU45" t="b">
        <v>1</v>
      </c>
      <c r="DY45" t="b">
        <v>1</v>
      </c>
      <c r="EC45" t="b">
        <v>1</v>
      </c>
      <c r="EF45" t="b">
        <v>1</v>
      </c>
      <c r="EG45" t="s">
        <v>2639</v>
      </c>
      <c r="EI45">
        <v>5</v>
      </c>
      <c r="EJ45">
        <v>0</v>
      </c>
      <c r="EN45">
        <v>0</v>
      </c>
      <c r="EO45" t="s">
        <v>1463</v>
      </c>
      <c r="FL45">
        <v>6.7</v>
      </c>
      <c r="FM45">
        <v>5</v>
      </c>
      <c r="FN45">
        <v>0</v>
      </c>
      <c r="FO45">
        <v>11.7</v>
      </c>
      <c r="FP45" t="s">
        <v>1462</v>
      </c>
      <c r="FT45" t="b">
        <v>1</v>
      </c>
      <c r="FV45" t="s">
        <v>1464</v>
      </c>
      <c r="GO45" t="b">
        <v>1</v>
      </c>
      <c r="GQ45" t="s">
        <v>1465</v>
      </c>
      <c r="HD45" t="b">
        <v>1</v>
      </c>
      <c r="HF45" t="s">
        <v>1465</v>
      </c>
      <c r="IN45" t="b">
        <v>1</v>
      </c>
      <c r="IP45" t="s">
        <v>1473</v>
      </c>
      <c r="JC45" t="b">
        <v>1</v>
      </c>
      <c r="JE45" t="s">
        <v>1465</v>
      </c>
      <c r="KG45" t="s">
        <v>3173</v>
      </c>
      <c r="KH45" t="b">
        <v>1</v>
      </c>
      <c r="KJ45" t="s">
        <v>1464</v>
      </c>
      <c r="KK45" t="s">
        <v>1463</v>
      </c>
      <c r="KM45">
        <v>5</v>
      </c>
      <c r="KN45">
        <v>0</v>
      </c>
      <c r="KO45">
        <v>0</v>
      </c>
      <c r="KP45">
        <v>0</v>
      </c>
      <c r="KQ45">
        <v>2.5</v>
      </c>
      <c r="KR45">
        <v>2.5</v>
      </c>
      <c r="KS45" t="s">
        <v>1462</v>
      </c>
      <c r="LA45">
        <v>1</v>
      </c>
      <c r="LK45">
        <v>1</v>
      </c>
      <c r="MT45" t="s">
        <v>1463</v>
      </c>
      <c r="MV45">
        <v>0</v>
      </c>
      <c r="MW45">
        <v>2.5</v>
      </c>
      <c r="MX45">
        <v>0</v>
      </c>
      <c r="MY45">
        <v>0</v>
      </c>
      <c r="MZ45">
        <v>2.5</v>
      </c>
      <c r="NA45">
        <v>2.5</v>
      </c>
      <c r="NM45" t="s">
        <v>2549</v>
      </c>
      <c r="NN45" t="s">
        <v>2549</v>
      </c>
      <c r="NO45" t="s">
        <v>2549</v>
      </c>
      <c r="NP45" t="s">
        <v>2549</v>
      </c>
      <c r="NQ45" t="s">
        <v>2549</v>
      </c>
      <c r="NR45" t="s">
        <v>2549</v>
      </c>
      <c r="NS45" t="s">
        <v>2549</v>
      </c>
      <c r="NT45" t="s">
        <v>2549</v>
      </c>
      <c r="NU45" t="s">
        <v>2549</v>
      </c>
      <c r="NV45" t="s">
        <v>2549</v>
      </c>
      <c r="NW45" t="s">
        <v>2550</v>
      </c>
      <c r="NX45" t="s">
        <v>2550</v>
      </c>
      <c r="NY45" t="s">
        <v>2550</v>
      </c>
      <c r="NZ45" t="s">
        <v>2550</v>
      </c>
      <c r="OA45" t="s">
        <v>2550</v>
      </c>
      <c r="OB45" t="s">
        <v>2550</v>
      </c>
      <c r="OC45" t="s">
        <v>2569</v>
      </c>
      <c r="OD45" t="s">
        <v>2550</v>
      </c>
      <c r="OE45" t="s">
        <v>2550</v>
      </c>
      <c r="OF45" t="s">
        <v>2550</v>
      </c>
      <c r="OG45">
        <v>0</v>
      </c>
      <c r="OH45">
        <v>2.5</v>
      </c>
      <c r="OJ45">
        <v>2.5</v>
      </c>
      <c r="OK45">
        <v>2.5</v>
      </c>
      <c r="OL45">
        <v>5</v>
      </c>
      <c r="OT45" t="b">
        <v>1</v>
      </c>
      <c r="PD45" t="s">
        <v>3174</v>
      </c>
      <c r="PN45" t="s">
        <v>3084</v>
      </c>
      <c r="QL45">
        <v>2.5</v>
      </c>
      <c r="QM45">
        <v>2.5</v>
      </c>
      <c r="RO45">
        <v>7.5</v>
      </c>
      <c r="RP45">
        <v>7.5</v>
      </c>
      <c r="RQ45">
        <v>0</v>
      </c>
      <c r="RR45">
        <v>15</v>
      </c>
      <c r="RS45" t="s">
        <v>1463</v>
      </c>
      <c r="RZ45" t="s">
        <v>1463</v>
      </c>
      <c r="SB45" t="s">
        <v>1463</v>
      </c>
      <c r="SH45" t="s">
        <v>1463</v>
      </c>
      <c r="SK45">
        <v>7.5</v>
      </c>
      <c r="SL45">
        <v>0</v>
      </c>
      <c r="SM45">
        <v>1.3</v>
      </c>
      <c r="SN45">
        <v>7.5</v>
      </c>
      <c r="SO45">
        <v>0</v>
      </c>
      <c r="SP45">
        <v>8.8000000000000007</v>
      </c>
      <c r="SQ45" t="s">
        <v>1463</v>
      </c>
      <c r="SR45" t="s">
        <v>2755</v>
      </c>
      <c r="TI45">
        <v>5</v>
      </c>
      <c r="TJ45" t="s">
        <v>3175</v>
      </c>
      <c r="TM45" t="b">
        <v>1</v>
      </c>
      <c r="TO45" t="b">
        <v>1</v>
      </c>
      <c r="TQ45" t="b">
        <v>1</v>
      </c>
      <c r="TX45">
        <v>7.5</v>
      </c>
      <c r="TY45">
        <v>0</v>
      </c>
      <c r="VI45">
        <v>5</v>
      </c>
      <c r="VJ45">
        <v>2.5</v>
      </c>
      <c r="VK45">
        <v>5</v>
      </c>
      <c r="VL45">
        <v>12.5</v>
      </c>
      <c r="VM45" t="s">
        <v>1463</v>
      </c>
      <c r="VO45" t="s">
        <v>1463</v>
      </c>
      <c r="VQ45" t="s">
        <v>1463</v>
      </c>
      <c r="VS45" t="s">
        <v>1463</v>
      </c>
      <c r="VV45" t="s">
        <v>1463</v>
      </c>
      <c r="VX45" t="s">
        <v>1462</v>
      </c>
      <c r="VY45" t="s">
        <v>3176</v>
      </c>
      <c r="VZ45">
        <v>2.5</v>
      </c>
      <c r="WA45">
        <v>5</v>
      </c>
      <c r="XJ45">
        <v>2.5</v>
      </c>
      <c r="XK45">
        <v>0</v>
      </c>
      <c r="XL45">
        <v>7.5</v>
      </c>
      <c r="XM45">
        <v>10</v>
      </c>
      <c r="XN45" t="s">
        <v>1462</v>
      </c>
      <c r="XO45" t="s">
        <v>1462</v>
      </c>
      <c r="XR45" t="b">
        <v>1</v>
      </c>
      <c r="YC45" t="s">
        <v>1463</v>
      </c>
      <c r="YE45" t="s">
        <v>1463</v>
      </c>
      <c r="YF45" t="s">
        <v>3063</v>
      </c>
      <c r="YG45">
        <v>0</v>
      </c>
      <c r="YH45">
        <v>5</v>
      </c>
      <c r="YI45" t="s">
        <v>1463</v>
      </c>
      <c r="YU45">
        <v>0</v>
      </c>
      <c r="YV45">
        <v>10</v>
      </c>
      <c r="ZX45">
        <v>10</v>
      </c>
      <c r="ZY45">
        <v>2.5</v>
      </c>
      <c r="ZZ45">
        <v>2.5</v>
      </c>
      <c r="AAA45">
        <v>15</v>
      </c>
      <c r="AAB45" t="s">
        <v>1462</v>
      </c>
      <c r="AAK45" t="b">
        <v>1</v>
      </c>
      <c r="AAL45" t="b">
        <v>1</v>
      </c>
      <c r="AAM45" t="b">
        <v>1</v>
      </c>
      <c r="AAS45" t="s">
        <v>3177</v>
      </c>
      <c r="AAT45">
        <v>2.5</v>
      </c>
      <c r="AAU45">
        <v>2.5</v>
      </c>
      <c r="ADN45">
        <v>2</v>
      </c>
      <c r="ADO45">
        <v>5</v>
      </c>
      <c r="ADP45">
        <v>2.5</v>
      </c>
      <c r="ADQ45">
        <v>9.5</v>
      </c>
      <c r="ADR45" t="s">
        <v>1759</v>
      </c>
      <c r="ADS45">
        <v>0.5</v>
      </c>
      <c r="ADT45">
        <v>30</v>
      </c>
      <c r="AEG45">
        <v>5</v>
      </c>
      <c r="AEH45">
        <v>2.5</v>
      </c>
      <c r="AEI45">
        <v>0</v>
      </c>
      <c r="AEJ45">
        <v>0</v>
      </c>
      <c r="AEK45">
        <v>5</v>
      </c>
      <c r="AEL45">
        <v>5</v>
      </c>
      <c r="AEN45" t="b">
        <v>1</v>
      </c>
      <c r="AFB45" t="s">
        <v>2865</v>
      </c>
      <c r="AFC45">
        <v>0</v>
      </c>
      <c r="AFD45">
        <v>5</v>
      </c>
      <c r="AFE45">
        <v>0</v>
      </c>
      <c r="AFF45">
        <v>7.8</v>
      </c>
      <c r="AFG45">
        <v>2.5</v>
      </c>
      <c r="AFH45">
        <v>10.3</v>
      </c>
      <c r="AFI45" t="s">
        <v>1463</v>
      </c>
      <c r="AFK45" t="s">
        <v>1463</v>
      </c>
      <c r="AFM45" t="s">
        <v>1463</v>
      </c>
      <c r="AFO45" t="s">
        <v>1463</v>
      </c>
      <c r="AFQ45" t="s">
        <v>1463</v>
      </c>
      <c r="AFT45" t="s">
        <v>1463</v>
      </c>
      <c r="AFV45">
        <v>3</v>
      </c>
      <c r="AFW45">
        <v>3</v>
      </c>
      <c r="AFX45">
        <v>7.7777777777777697</v>
      </c>
      <c r="AFY45">
        <v>2.5</v>
      </c>
      <c r="AFZ45">
        <v>2.5</v>
      </c>
      <c r="AGA45">
        <v>7.5</v>
      </c>
      <c r="AGB45">
        <v>7.5</v>
      </c>
      <c r="AGC45">
        <v>17.5</v>
      </c>
      <c r="AGD45">
        <v>3</v>
      </c>
      <c r="AGG45">
        <v>1</v>
      </c>
      <c r="AGJ45">
        <v>3</v>
      </c>
      <c r="AGM45" t="s">
        <v>1534</v>
      </c>
      <c r="AGQ45">
        <v>7.5</v>
      </c>
      <c r="AGR45">
        <v>7.5</v>
      </c>
      <c r="AGS45">
        <v>1.5</v>
      </c>
      <c r="AGT45">
        <v>5</v>
      </c>
      <c r="AGU45">
        <v>2.5</v>
      </c>
      <c r="AGV45">
        <v>9</v>
      </c>
      <c r="AGW45">
        <v>1</v>
      </c>
      <c r="AHA45" t="b">
        <v>1</v>
      </c>
      <c r="AHD45">
        <v>3</v>
      </c>
      <c r="AHE45">
        <v>2</v>
      </c>
      <c r="AHF45">
        <v>3</v>
      </c>
      <c r="AKM45">
        <v>5</v>
      </c>
      <c r="AKN45">
        <v>2.5</v>
      </c>
      <c r="AKO45">
        <v>10</v>
      </c>
      <c r="AKP45">
        <v>5</v>
      </c>
      <c r="AKQ45">
        <v>0</v>
      </c>
      <c r="AKR45">
        <v>15</v>
      </c>
      <c r="AKS45" t="s">
        <v>1462</v>
      </c>
      <c r="AKT45" t="s">
        <v>1463</v>
      </c>
      <c r="AKV45" t="s">
        <v>1463</v>
      </c>
      <c r="AKX45" t="s">
        <v>1462</v>
      </c>
      <c r="AKZ45" t="s">
        <v>1463</v>
      </c>
      <c r="ALB45" t="s">
        <v>1462</v>
      </c>
      <c r="ALD45" t="s">
        <v>1463</v>
      </c>
      <c r="ALF45" t="s">
        <v>1462</v>
      </c>
      <c r="ALH45" t="s">
        <v>1463</v>
      </c>
      <c r="ALJ45" t="s">
        <v>1462</v>
      </c>
      <c r="ALL45" t="s">
        <v>1463</v>
      </c>
      <c r="ALN45" t="s">
        <v>1463</v>
      </c>
      <c r="ALP45" t="s">
        <v>1463</v>
      </c>
      <c r="ALR45" t="s">
        <v>1463</v>
      </c>
      <c r="ALT45" t="s">
        <v>1463</v>
      </c>
      <c r="AMF45" t="b">
        <v>1</v>
      </c>
      <c r="AML45" t="b">
        <v>1</v>
      </c>
      <c r="AMO45" t="b">
        <v>1</v>
      </c>
      <c r="ANA45">
        <v>5</v>
      </c>
      <c r="ANB45">
        <v>0</v>
      </c>
      <c r="ANC45">
        <v>10</v>
      </c>
      <c r="AND45">
        <v>2.5</v>
      </c>
      <c r="ANE45">
        <v>5</v>
      </c>
      <c r="ANF45">
        <v>17.5</v>
      </c>
      <c r="ANG45" t="s">
        <v>1462</v>
      </c>
      <c r="ANH45" t="s">
        <v>2663</v>
      </c>
      <c r="ANI45" t="s">
        <v>1462</v>
      </c>
      <c r="ANJ45" t="s">
        <v>2616</v>
      </c>
      <c r="ANK45">
        <v>2.5</v>
      </c>
      <c r="ANL45">
        <v>5</v>
      </c>
      <c r="ANM45">
        <v>5</v>
      </c>
      <c r="ANN45">
        <v>2.5</v>
      </c>
      <c r="ANO45">
        <v>5</v>
      </c>
      <c r="ANP45">
        <v>12.5</v>
      </c>
      <c r="ANQ45" t="s">
        <v>2565</v>
      </c>
      <c r="ANR45" t="s">
        <v>1462</v>
      </c>
      <c r="ANS45" t="s">
        <v>3178</v>
      </c>
      <c r="ANT45">
        <v>2.5</v>
      </c>
      <c r="ANU45">
        <v>5</v>
      </c>
      <c r="AQR45">
        <v>5</v>
      </c>
      <c r="AQS45">
        <v>1.3</v>
      </c>
      <c r="AQT45">
        <v>5</v>
      </c>
      <c r="AQU45">
        <v>11.3</v>
      </c>
      <c r="AQV45" t="s">
        <v>1463</v>
      </c>
      <c r="ARD45" t="b">
        <v>1</v>
      </c>
      <c r="ARG45">
        <v>0</v>
      </c>
      <c r="ARH45">
        <v>7.5</v>
      </c>
      <c r="ARI45" t="s">
        <v>1462</v>
      </c>
      <c r="ARJ45" t="s">
        <v>1463</v>
      </c>
      <c r="ARK45" t="s">
        <v>2644</v>
      </c>
      <c r="ARM45" t="s">
        <v>1462</v>
      </c>
      <c r="ARO45" t="b">
        <v>1</v>
      </c>
      <c r="ARQ45" t="s">
        <v>1462</v>
      </c>
      <c r="ARS45" t="s">
        <v>3179</v>
      </c>
      <c r="ART45" t="s">
        <v>2616</v>
      </c>
      <c r="ARV45" t="b">
        <v>1</v>
      </c>
      <c r="ASD45">
        <v>2.5</v>
      </c>
      <c r="ASE45">
        <v>2.5</v>
      </c>
      <c r="ASF45">
        <v>1</v>
      </c>
      <c r="ASG45">
        <v>5</v>
      </c>
      <c r="ASH45">
        <v>2.5</v>
      </c>
      <c r="ASI45">
        <v>8.5</v>
      </c>
      <c r="ASJ45">
        <v>80</v>
      </c>
      <c r="ASL45" t="b">
        <v>1</v>
      </c>
      <c r="ASM45" t="b">
        <v>1</v>
      </c>
      <c r="ASS45">
        <v>1</v>
      </c>
      <c r="AST45" t="s">
        <v>1462</v>
      </c>
      <c r="ASW45" t="b">
        <v>1</v>
      </c>
      <c r="ATC45" t="s">
        <v>3002</v>
      </c>
      <c r="ATD45">
        <v>5</v>
      </c>
      <c r="ATE45">
        <v>2.5</v>
      </c>
      <c r="ATF45">
        <v>5.7</v>
      </c>
      <c r="ATG45">
        <v>3.8</v>
      </c>
      <c r="ATH45">
        <v>6.3</v>
      </c>
      <c r="ATI45">
        <v>15.8</v>
      </c>
      <c r="ATJ45" t="s">
        <v>1462</v>
      </c>
      <c r="AUU45" t="b">
        <v>1</v>
      </c>
      <c r="AUV45" t="s">
        <v>3180</v>
      </c>
      <c r="AUW45" t="s">
        <v>2568</v>
      </c>
      <c r="AVW45" t="s">
        <v>1462</v>
      </c>
      <c r="AVX45" t="s">
        <v>1463</v>
      </c>
      <c r="AVZ45">
        <v>5</v>
      </c>
      <c r="AWA45">
        <v>5</v>
      </c>
      <c r="AWB45">
        <v>2.5</v>
      </c>
      <c r="AWC45">
        <v>7.5</v>
      </c>
      <c r="AWD45">
        <v>1</v>
      </c>
      <c r="AWE45">
        <v>5</v>
      </c>
      <c r="AWF45">
        <v>0</v>
      </c>
      <c r="AWG45">
        <v>6</v>
      </c>
      <c r="AWH45" t="s">
        <v>1462</v>
      </c>
      <c r="AWI45" t="s">
        <v>1469</v>
      </c>
      <c r="AWJ45" t="s">
        <v>1463</v>
      </c>
      <c r="AWL45" t="s">
        <v>1463</v>
      </c>
      <c r="AWN45" t="s">
        <v>1463</v>
      </c>
      <c r="AWP45" t="s">
        <v>1463</v>
      </c>
      <c r="AWR45" t="s">
        <v>1463</v>
      </c>
      <c r="AWT45" t="s">
        <v>1462</v>
      </c>
      <c r="AWU45" t="s">
        <v>1469</v>
      </c>
      <c r="AWV45" t="s">
        <v>1463</v>
      </c>
      <c r="AWX45" t="s">
        <v>1463</v>
      </c>
      <c r="AWZ45" t="s">
        <v>1463</v>
      </c>
      <c r="AXB45" t="s">
        <v>1463</v>
      </c>
      <c r="AXD45" t="s">
        <v>1463</v>
      </c>
      <c r="AXF45">
        <v>0</v>
      </c>
      <c r="AXG45">
        <v>0</v>
      </c>
      <c r="AXI45">
        <v>5</v>
      </c>
      <c r="AXJ45">
        <v>0</v>
      </c>
      <c r="AXK45">
        <v>2</v>
      </c>
      <c r="AXN45">
        <v>2</v>
      </c>
      <c r="AXO45">
        <v>1</v>
      </c>
      <c r="AXP45">
        <v>1</v>
      </c>
      <c r="AXQ45">
        <v>1</v>
      </c>
      <c r="AXR45">
        <v>1</v>
      </c>
      <c r="AXS45">
        <v>1</v>
      </c>
      <c r="AXT45">
        <v>1</v>
      </c>
      <c r="AXU45">
        <v>1</v>
      </c>
      <c r="AXV45">
        <v>3</v>
      </c>
      <c r="AXW45">
        <v>0</v>
      </c>
      <c r="AYA45">
        <v>9.3000000000000007</v>
      </c>
      <c r="AYD45">
        <v>9.3000000000000007</v>
      </c>
      <c r="AYE45" t="s">
        <v>1463</v>
      </c>
      <c r="AYF45" t="s">
        <v>1463</v>
      </c>
      <c r="AYG45">
        <v>8</v>
      </c>
      <c r="AYJ45">
        <v>10</v>
      </c>
      <c r="AYK45">
        <v>2.5</v>
      </c>
      <c r="AYL45">
        <v>0</v>
      </c>
      <c r="AYM45">
        <v>12.5</v>
      </c>
      <c r="AZC45">
        <v>3</v>
      </c>
      <c r="AZD45" t="s">
        <v>2620</v>
      </c>
      <c r="AZE45" t="s">
        <v>1469</v>
      </c>
      <c r="AZF45">
        <v>6</v>
      </c>
      <c r="AZG45" t="s">
        <v>2621</v>
      </c>
      <c r="AZH45" t="s">
        <v>2622</v>
      </c>
      <c r="AZM45" t="s">
        <v>1463</v>
      </c>
      <c r="AZO45" t="s">
        <v>1462</v>
      </c>
      <c r="AZP45" t="s">
        <v>2846</v>
      </c>
      <c r="AZR45">
        <v>2.5</v>
      </c>
      <c r="AZS45">
        <v>0</v>
      </c>
      <c r="BCH45">
        <v>10</v>
      </c>
      <c r="BCI45">
        <v>5</v>
      </c>
      <c r="BCJ45">
        <v>0</v>
      </c>
      <c r="BCK45">
        <v>15</v>
      </c>
      <c r="BCL45">
        <v>1</v>
      </c>
      <c r="BCN45" t="s">
        <v>2555</v>
      </c>
      <c r="BCP45">
        <v>2</v>
      </c>
      <c r="BCR45">
        <v>4</v>
      </c>
      <c r="BCT45">
        <v>3</v>
      </c>
      <c r="BCY45">
        <v>5</v>
      </c>
      <c r="BCZ45">
        <v>0</v>
      </c>
      <c r="BEH45">
        <v>9.1999999999999993</v>
      </c>
      <c r="BEI45">
        <v>7.5</v>
      </c>
      <c r="BEJ45">
        <v>0</v>
      </c>
      <c r="BEK45">
        <v>16.7</v>
      </c>
      <c r="BEL45" t="s">
        <v>2552</v>
      </c>
      <c r="BEN45" t="s">
        <v>2567</v>
      </c>
      <c r="BEP45" t="s">
        <v>2552</v>
      </c>
      <c r="BER45" t="s">
        <v>2567</v>
      </c>
      <c r="BET45" t="s">
        <v>2567</v>
      </c>
      <c r="BEV45" t="s">
        <v>2567</v>
      </c>
      <c r="BEX45">
        <v>7.5</v>
      </c>
      <c r="BEY45">
        <v>0</v>
      </c>
      <c r="BGQ45" t="s">
        <v>1467</v>
      </c>
      <c r="BGR45">
        <v>2.5</v>
      </c>
      <c r="BGS45">
        <v>2.5</v>
      </c>
      <c r="BGT45">
        <v>5</v>
      </c>
      <c r="BGU45" t="s">
        <v>1463</v>
      </c>
      <c r="BHK45">
        <v>2.5</v>
      </c>
      <c r="BHL45">
        <v>2.5</v>
      </c>
      <c r="BIT45">
        <v>10</v>
      </c>
      <c r="BIU45">
        <v>5</v>
      </c>
      <c r="BIV45">
        <v>0</v>
      </c>
      <c r="BIW45">
        <v>15</v>
      </c>
      <c r="BIX45">
        <v>3</v>
      </c>
      <c r="BIY45" t="s">
        <v>1794</v>
      </c>
      <c r="BIZ45" t="s">
        <v>2594</v>
      </c>
      <c r="BJA45" t="s">
        <v>2548</v>
      </c>
      <c r="BJB45">
        <v>5</v>
      </c>
      <c r="BJC45">
        <v>0</v>
      </c>
    </row>
    <row r="46" spans="1:1021 1026:1615" ht="15" x14ac:dyDescent="0.25">
      <c r="A46" t="s">
        <v>2603</v>
      </c>
      <c r="B46" t="s">
        <v>3079</v>
      </c>
      <c r="C46" t="s">
        <v>3080</v>
      </c>
      <c r="D46" t="s">
        <v>1460</v>
      </c>
      <c r="F46" t="s">
        <v>2606</v>
      </c>
      <c r="G46" t="s">
        <v>2607</v>
      </c>
      <c r="H46" t="s">
        <v>2942</v>
      </c>
      <c r="I46" t="s">
        <v>3157</v>
      </c>
      <c r="J46">
        <v>3.5982870299999998</v>
      </c>
      <c r="K46">
        <v>33.672461370000001</v>
      </c>
      <c r="L46" s="116">
        <v>42452</v>
      </c>
      <c r="M46" t="s">
        <v>1471</v>
      </c>
      <c r="N46">
        <v>75</v>
      </c>
      <c r="O46" t="s">
        <v>1472</v>
      </c>
      <c r="Q46">
        <v>6.7</v>
      </c>
      <c r="R46">
        <v>5</v>
      </c>
      <c r="S46">
        <v>2.5</v>
      </c>
      <c r="T46">
        <v>14.2</v>
      </c>
      <c r="W46">
        <v>1</v>
      </c>
      <c r="X46">
        <v>2</v>
      </c>
      <c r="Y46">
        <v>1</v>
      </c>
      <c r="AE46" t="b">
        <v>1</v>
      </c>
      <c r="AI46">
        <v>1</v>
      </c>
      <c r="BS46" t="s">
        <v>1462</v>
      </c>
      <c r="BT46" t="s">
        <v>1462</v>
      </c>
      <c r="BW46">
        <v>5</v>
      </c>
      <c r="BX46">
        <v>2.5</v>
      </c>
      <c r="BY46">
        <v>3.5</v>
      </c>
      <c r="BZ46">
        <v>2.5</v>
      </c>
      <c r="CA46">
        <v>2.5</v>
      </c>
      <c r="CB46">
        <v>8.5</v>
      </c>
      <c r="CC46" t="s">
        <v>1462</v>
      </c>
      <c r="CD46" t="b">
        <v>1</v>
      </c>
      <c r="CE46" t="b">
        <v>1</v>
      </c>
      <c r="CF46">
        <v>40</v>
      </c>
      <c r="CH46" t="s">
        <v>1463</v>
      </c>
      <c r="CM46" t="s">
        <v>1463</v>
      </c>
      <c r="CR46" t="s">
        <v>1463</v>
      </c>
      <c r="CW46" t="s">
        <v>1463</v>
      </c>
      <c r="DB46" t="s">
        <v>1463</v>
      </c>
      <c r="DG46" t="s">
        <v>1463</v>
      </c>
      <c r="DM46" t="s">
        <v>1463</v>
      </c>
      <c r="DU46" t="b">
        <v>1</v>
      </c>
      <c r="EI46">
        <v>2.5</v>
      </c>
      <c r="EJ46">
        <v>2.5</v>
      </c>
      <c r="EN46">
        <v>0</v>
      </c>
      <c r="EO46" t="s">
        <v>1463</v>
      </c>
      <c r="FL46">
        <v>1.3</v>
      </c>
      <c r="FM46">
        <v>2.5</v>
      </c>
      <c r="FN46">
        <v>2.5</v>
      </c>
      <c r="FO46">
        <v>6.3</v>
      </c>
      <c r="FP46" t="s">
        <v>1462</v>
      </c>
      <c r="HD46" t="b">
        <v>1</v>
      </c>
      <c r="HF46" t="s">
        <v>1464</v>
      </c>
      <c r="JC46" t="b">
        <v>1</v>
      </c>
      <c r="JE46" t="s">
        <v>1464</v>
      </c>
      <c r="KK46" t="s">
        <v>1463</v>
      </c>
      <c r="KM46">
        <v>2.5</v>
      </c>
      <c r="KN46">
        <v>2.5</v>
      </c>
      <c r="KO46">
        <v>0</v>
      </c>
      <c r="KR46">
        <v>0</v>
      </c>
      <c r="KS46" t="s">
        <v>1463</v>
      </c>
      <c r="RO46">
        <v>7.5</v>
      </c>
      <c r="RP46">
        <v>0</v>
      </c>
      <c r="RQ46">
        <v>10</v>
      </c>
      <c r="RR46">
        <v>17.5</v>
      </c>
      <c r="RS46" t="s">
        <v>1463</v>
      </c>
      <c r="RZ46" t="s">
        <v>1462</v>
      </c>
      <c r="SA46" t="s">
        <v>3181</v>
      </c>
      <c r="SK46">
        <v>0</v>
      </c>
      <c r="SL46">
        <v>10</v>
      </c>
      <c r="SM46">
        <v>1.3</v>
      </c>
      <c r="SN46">
        <v>5</v>
      </c>
      <c r="SO46">
        <v>2.5</v>
      </c>
      <c r="SP46">
        <v>8.8000000000000007</v>
      </c>
      <c r="SQ46" t="s">
        <v>1463</v>
      </c>
      <c r="SR46" t="s">
        <v>2668</v>
      </c>
      <c r="TI46">
        <v>5</v>
      </c>
      <c r="TJ46" t="s">
        <v>3182</v>
      </c>
      <c r="TM46" t="b">
        <v>1</v>
      </c>
      <c r="TO46" t="b">
        <v>1</v>
      </c>
      <c r="TV46" t="b">
        <v>1</v>
      </c>
      <c r="TW46" t="s">
        <v>3183</v>
      </c>
      <c r="TX46">
        <v>5</v>
      </c>
      <c r="TY46">
        <v>2.5</v>
      </c>
      <c r="VI46">
        <v>5</v>
      </c>
      <c r="VJ46">
        <v>0</v>
      </c>
      <c r="VK46">
        <v>5</v>
      </c>
      <c r="VL46">
        <v>10</v>
      </c>
      <c r="VM46" t="s">
        <v>1463</v>
      </c>
      <c r="VO46" t="s">
        <v>1463</v>
      </c>
      <c r="VQ46" t="s">
        <v>1463</v>
      </c>
      <c r="VS46" t="s">
        <v>1463</v>
      </c>
      <c r="VV46" t="s">
        <v>1463</v>
      </c>
      <c r="VX46" t="s">
        <v>1462</v>
      </c>
      <c r="VY46" t="s">
        <v>3184</v>
      </c>
      <c r="VZ46">
        <v>0</v>
      </c>
      <c r="WA46">
        <v>5</v>
      </c>
      <c r="XJ46">
        <v>5</v>
      </c>
      <c r="XK46">
        <v>2.5</v>
      </c>
      <c r="XL46">
        <v>7.5</v>
      </c>
      <c r="XM46">
        <v>15</v>
      </c>
      <c r="XN46" t="s">
        <v>1462</v>
      </c>
      <c r="XO46" t="s">
        <v>1462</v>
      </c>
      <c r="XR46" t="b">
        <v>1</v>
      </c>
      <c r="YC46" t="s">
        <v>1463</v>
      </c>
      <c r="YE46" t="s">
        <v>1462</v>
      </c>
      <c r="YF46" t="s">
        <v>3185</v>
      </c>
      <c r="YG46">
        <v>5</v>
      </c>
      <c r="YH46">
        <v>5</v>
      </c>
      <c r="YI46" t="s">
        <v>1463</v>
      </c>
      <c r="YU46">
        <v>0</v>
      </c>
      <c r="YV46">
        <v>10</v>
      </c>
      <c r="ZX46">
        <v>7</v>
      </c>
      <c r="ZY46">
        <v>2.5</v>
      </c>
      <c r="ZZ46">
        <v>2.5</v>
      </c>
      <c r="AAA46">
        <v>12</v>
      </c>
      <c r="AAB46" t="s">
        <v>1462</v>
      </c>
      <c r="AAK46" t="b">
        <v>1</v>
      </c>
      <c r="AAL46" t="b">
        <v>1</v>
      </c>
      <c r="AAS46" t="s">
        <v>2624</v>
      </c>
      <c r="AAT46">
        <v>2.5</v>
      </c>
      <c r="AAU46">
        <v>2.5</v>
      </c>
      <c r="ADN46">
        <v>2</v>
      </c>
      <c r="ADO46">
        <v>5</v>
      </c>
      <c r="ADP46">
        <v>5</v>
      </c>
      <c r="ADQ46">
        <v>12</v>
      </c>
      <c r="ADR46" t="s">
        <v>1759</v>
      </c>
      <c r="ADS46">
        <v>0.5</v>
      </c>
      <c r="ADT46">
        <v>30</v>
      </c>
      <c r="AEG46">
        <v>5</v>
      </c>
      <c r="AEH46">
        <v>5</v>
      </c>
      <c r="AEI46">
        <v>0</v>
      </c>
      <c r="AEJ46">
        <v>0</v>
      </c>
      <c r="AEK46">
        <v>5</v>
      </c>
      <c r="AEL46">
        <v>5</v>
      </c>
      <c r="AEN46" t="b">
        <v>1</v>
      </c>
      <c r="AFB46" t="s">
        <v>2624</v>
      </c>
      <c r="AFC46">
        <v>0</v>
      </c>
      <c r="AFD46">
        <v>5</v>
      </c>
      <c r="AFE46">
        <v>0</v>
      </c>
      <c r="AFF46">
        <v>8.9</v>
      </c>
      <c r="AFG46">
        <v>2.5</v>
      </c>
      <c r="AFH46">
        <v>11.4</v>
      </c>
      <c r="AFI46" t="s">
        <v>1463</v>
      </c>
      <c r="AFK46" t="s">
        <v>1463</v>
      </c>
      <c r="AFM46" t="s">
        <v>1463</v>
      </c>
      <c r="AFO46" t="s">
        <v>1463</v>
      </c>
      <c r="AFQ46" t="s">
        <v>1463</v>
      </c>
      <c r="AFT46" t="s">
        <v>1463</v>
      </c>
      <c r="AFV46">
        <v>3</v>
      </c>
      <c r="AFW46">
        <v>4</v>
      </c>
      <c r="AFX46">
        <v>8.8888888888888804</v>
      </c>
      <c r="AFY46">
        <v>2.5</v>
      </c>
      <c r="AFZ46">
        <v>2.5</v>
      </c>
      <c r="AGA46">
        <v>5</v>
      </c>
      <c r="AGB46">
        <v>5</v>
      </c>
      <c r="AGC46">
        <v>12.5</v>
      </c>
      <c r="AGD46">
        <v>4</v>
      </c>
      <c r="AGG46">
        <v>1</v>
      </c>
      <c r="AGJ46">
        <v>4</v>
      </c>
      <c r="AGM46" t="s">
        <v>2614</v>
      </c>
      <c r="AGQ46">
        <v>5</v>
      </c>
      <c r="AGR46">
        <v>5</v>
      </c>
      <c r="AGS46">
        <v>4.5</v>
      </c>
      <c r="AGT46">
        <v>7.5</v>
      </c>
      <c r="AGU46">
        <v>7.5</v>
      </c>
      <c r="AGV46">
        <v>19.5</v>
      </c>
      <c r="AGW46">
        <v>1</v>
      </c>
      <c r="AHA46" t="b">
        <v>1</v>
      </c>
      <c r="AHD46">
        <v>2</v>
      </c>
      <c r="AHE46">
        <v>3</v>
      </c>
      <c r="AHF46">
        <v>4</v>
      </c>
      <c r="AKM46">
        <v>7.5</v>
      </c>
      <c r="AKN46">
        <v>7.5</v>
      </c>
      <c r="AKO46">
        <v>10</v>
      </c>
      <c r="AKP46">
        <v>2.5</v>
      </c>
      <c r="AKQ46">
        <v>2.5</v>
      </c>
      <c r="AKR46">
        <v>15</v>
      </c>
      <c r="AKS46" t="s">
        <v>1462</v>
      </c>
      <c r="AKT46" t="s">
        <v>1463</v>
      </c>
      <c r="AKV46" t="s">
        <v>1463</v>
      </c>
      <c r="AKX46" t="s">
        <v>1462</v>
      </c>
      <c r="AKZ46" t="s">
        <v>1463</v>
      </c>
      <c r="ALB46" t="s">
        <v>1462</v>
      </c>
      <c r="ALD46" t="s">
        <v>1463</v>
      </c>
      <c r="ALF46" t="s">
        <v>1462</v>
      </c>
      <c r="ALH46" t="s">
        <v>1463</v>
      </c>
      <c r="ALJ46" t="s">
        <v>1463</v>
      </c>
      <c r="ALL46" t="s">
        <v>1463</v>
      </c>
      <c r="ALN46" t="s">
        <v>1463</v>
      </c>
      <c r="ALP46" t="s">
        <v>1463</v>
      </c>
      <c r="ALR46" t="s">
        <v>1463</v>
      </c>
      <c r="ALT46" t="s">
        <v>1463</v>
      </c>
      <c r="AMO46" t="b">
        <v>1</v>
      </c>
      <c r="ANA46">
        <v>2.5</v>
      </c>
      <c r="ANB46">
        <v>2.5</v>
      </c>
      <c r="ANC46">
        <v>0</v>
      </c>
      <c r="AND46">
        <v>0</v>
      </c>
      <c r="ANE46">
        <v>5</v>
      </c>
      <c r="ANF46">
        <v>5</v>
      </c>
      <c r="ANG46" t="s">
        <v>1463</v>
      </c>
      <c r="ANK46">
        <v>0</v>
      </c>
      <c r="ANL46">
        <v>5</v>
      </c>
      <c r="ANM46">
        <v>1</v>
      </c>
      <c r="ANN46">
        <v>0</v>
      </c>
      <c r="ANO46">
        <v>10</v>
      </c>
      <c r="ANP46">
        <v>11</v>
      </c>
      <c r="ANQ46" t="s">
        <v>2551</v>
      </c>
      <c r="ANT46">
        <v>0</v>
      </c>
      <c r="ANU46">
        <v>10</v>
      </c>
      <c r="AQR46">
        <v>2.5</v>
      </c>
      <c r="AQS46">
        <v>1.3</v>
      </c>
      <c r="AQT46">
        <v>5</v>
      </c>
      <c r="AQU46">
        <v>8.8000000000000007</v>
      </c>
      <c r="AQV46" t="s">
        <v>1463</v>
      </c>
      <c r="ARD46" t="b">
        <v>1</v>
      </c>
      <c r="ARG46">
        <v>0</v>
      </c>
      <c r="ARH46">
        <v>7.5</v>
      </c>
      <c r="ARI46" t="s">
        <v>1463</v>
      </c>
      <c r="ARQ46" t="s">
        <v>1462</v>
      </c>
      <c r="ARS46" t="s">
        <v>3186</v>
      </c>
      <c r="ART46" t="s">
        <v>2616</v>
      </c>
      <c r="ARV46" t="b">
        <v>1</v>
      </c>
      <c r="ASD46">
        <v>2.5</v>
      </c>
      <c r="ASE46">
        <v>2.5</v>
      </c>
      <c r="ASF46">
        <v>2</v>
      </c>
      <c r="ASG46">
        <v>5</v>
      </c>
      <c r="ASH46">
        <v>5</v>
      </c>
      <c r="ASI46">
        <v>12</v>
      </c>
      <c r="ASJ46">
        <v>70</v>
      </c>
      <c r="ASL46" t="b">
        <v>1</v>
      </c>
      <c r="ASM46" t="b">
        <v>1</v>
      </c>
      <c r="ASS46">
        <v>1</v>
      </c>
      <c r="AST46" t="s">
        <v>1462</v>
      </c>
      <c r="ASW46" t="b">
        <v>1</v>
      </c>
      <c r="ATC46" t="s">
        <v>3187</v>
      </c>
      <c r="ATD46">
        <v>5</v>
      </c>
      <c r="ATE46">
        <v>5</v>
      </c>
      <c r="ATF46">
        <v>0</v>
      </c>
      <c r="ATG46">
        <v>0</v>
      </c>
      <c r="ATH46">
        <v>7.5</v>
      </c>
      <c r="ATI46">
        <v>7.5</v>
      </c>
      <c r="ATJ46" t="s">
        <v>1463</v>
      </c>
      <c r="AVZ46">
        <v>0</v>
      </c>
      <c r="AWA46">
        <v>7.5</v>
      </c>
      <c r="AWB46">
        <v>0</v>
      </c>
      <c r="AWC46">
        <v>7.5</v>
      </c>
      <c r="AWD46">
        <v>0</v>
      </c>
      <c r="AWE46">
        <v>0</v>
      </c>
      <c r="AWF46">
        <v>0</v>
      </c>
      <c r="AWG46">
        <v>0</v>
      </c>
      <c r="AWH46" t="s">
        <v>1462</v>
      </c>
      <c r="AWI46" t="s">
        <v>1469</v>
      </c>
      <c r="AWJ46" t="s">
        <v>1463</v>
      </c>
      <c r="AWL46" t="s">
        <v>1463</v>
      </c>
      <c r="AWN46" t="s">
        <v>1463</v>
      </c>
      <c r="AWP46" t="s">
        <v>1463</v>
      </c>
      <c r="AWR46" t="s">
        <v>1463</v>
      </c>
      <c r="AWT46" t="s">
        <v>1463</v>
      </c>
      <c r="AWV46" t="s">
        <v>1463</v>
      </c>
      <c r="AWX46" t="s">
        <v>1463</v>
      </c>
      <c r="AWZ46" t="s">
        <v>1463</v>
      </c>
      <c r="AXB46" t="s">
        <v>1463</v>
      </c>
      <c r="AXD46" t="s">
        <v>1463</v>
      </c>
      <c r="AXF46">
        <v>0</v>
      </c>
      <c r="AXG46">
        <v>0</v>
      </c>
      <c r="AXI46">
        <v>0</v>
      </c>
      <c r="AXJ46">
        <v>0</v>
      </c>
      <c r="AXK46">
        <v>3</v>
      </c>
      <c r="AXN46">
        <v>3</v>
      </c>
      <c r="AXO46">
        <v>1</v>
      </c>
      <c r="AXP46">
        <v>1</v>
      </c>
      <c r="AXQ46">
        <v>1</v>
      </c>
      <c r="AXR46">
        <v>1</v>
      </c>
      <c r="AXS46">
        <v>1</v>
      </c>
      <c r="AXT46">
        <v>1</v>
      </c>
      <c r="AXU46">
        <v>1</v>
      </c>
      <c r="AXV46">
        <v>2</v>
      </c>
      <c r="AXW46">
        <v>0</v>
      </c>
      <c r="AYA46">
        <v>9.3000000000000007</v>
      </c>
      <c r="AYD46">
        <v>9.3000000000000007</v>
      </c>
      <c r="AYE46" t="s">
        <v>1463</v>
      </c>
      <c r="AYF46" t="s">
        <v>1463</v>
      </c>
      <c r="AYG46">
        <v>8</v>
      </c>
      <c r="AYJ46">
        <v>0</v>
      </c>
      <c r="AYK46">
        <v>0</v>
      </c>
      <c r="AYL46">
        <v>2.5</v>
      </c>
      <c r="AYM46">
        <v>2.5</v>
      </c>
      <c r="AZC46">
        <v>3</v>
      </c>
      <c r="AZD46" t="s">
        <v>2620</v>
      </c>
      <c r="AZE46" t="s">
        <v>2710</v>
      </c>
      <c r="AZM46" t="s">
        <v>1463</v>
      </c>
      <c r="AZO46" t="s">
        <v>1463</v>
      </c>
      <c r="AZQ46" t="s">
        <v>2624</v>
      </c>
      <c r="AZR46">
        <v>0</v>
      </c>
      <c r="AZS46">
        <v>2.5</v>
      </c>
      <c r="BCH46">
        <v>10</v>
      </c>
      <c r="BCI46">
        <v>2.5</v>
      </c>
      <c r="BCJ46">
        <v>0</v>
      </c>
      <c r="BCK46">
        <v>12.5</v>
      </c>
      <c r="BCL46">
        <v>3</v>
      </c>
      <c r="BCN46" t="s">
        <v>2555</v>
      </c>
      <c r="BCP46">
        <v>1</v>
      </c>
      <c r="BCR46">
        <v>4</v>
      </c>
      <c r="BCT46">
        <v>2</v>
      </c>
      <c r="BCY46">
        <v>2.5</v>
      </c>
      <c r="BCZ46">
        <v>0</v>
      </c>
      <c r="BEH46">
        <v>3</v>
      </c>
      <c r="BEI46">
        <v>7.5</v>
      </c>
      <c r="BEJ46">
        <v>0</v>
      </c>
      <c r="BEK46">
        <v>10.5</v>
      </c>
      <c r="BEL46" t="s">
        <v>2552</v>
      </c>
      <c r="BEN46" t="s">
        <v>2552</v>
      </c>
      <c r="BEP46" t="s">
        <v>2552</v>
      </c>
      <c r="BER46" t="s">
        <v>2552</v>
      </c>
      <c r="BET46" t="s">
        <v>2556</v>
      </c>
      <c r="BEV46" t="s">
        <v>2552</v>
      </c>
      <c r="BEX46">
        <v>7.5</v>
      </c>
      <c r="BEY46">
        <v>0</v>
      </c>
      <c r="BGQ46" t="s">
        <v>1467</v>
      </c>
      <c r="BGR46">
        <v>0</v>
      </c>
      <c r="BGS46">
        <v>2.5</v>
      </c>
      <c r="BGT46">
        <v>2.5</v>
      </c>
      <c r="BGU46" t="s">
        <v>1463</v>
      </c>
      <c r="BHK46">
        <v>0</v>
      </c>
      <c r="BHL46">
        <v>2.5</v>
      </c>
      <c r="BIT46">
        <v>0</v>
      </c>
      <c r="BIU46">
        <v>2.5</v>
      </c>
      <c r="BIV46">
        <v>0</v>
      </c>
      <c r="BIW46">
        <v>2.5</v>
      </c>
      <c r="BIX46">
        <v>1</v>
      </c>
      <c r="BIY46" t="s">
        <v>1794</v>
      </c>
      <c r="BIZ46" t="s">
        <v>1468</v>
      </c>
      <c r="BJA46" t="s">
        <v>1468</v>
      </c>
      <c r="BJB46">
        <v>2.5</v>
      </c>
      <c r="BJC46">
        <v>0</v>
      </c>
    </row>
    <row r="47" spans="1:1021 1026:1615" ht="15" x14ac:dyDescent="0.25">
      <c r="A47" t="s">
        <v>2603</v>
      </c>
      <c r="B47" t="s">
        <v>3188</v>
      </c>
      <c r="C47" t="s">
        <v>3189</v>
      </c>
      <c r="D47" t="s">
        <v>2553</v>
      </c>
      <c r="E47" t="s">
        <v>3190</v>
      </c>
      <c r="F47" t="s">
        <v>2606</v>
      </c>
      <c r="G47" t="s">
        <v>2607</v>
      </c>
      <c r="H47" t="s">
        <v>2942</v>
      </c>
      <c r="I47" t="s">
        <v>3157</v>
      </c>
      <c r="J47">
        <v>3.5988896700000002</v>
      </c>
      <c r="K47">
        <v>33.672461689999999</v>
      </c>
      <c r="L47" s="116">
        <v>42452</v>
      </c>
      <c r="M47" t="s">
        <v>1471</v>
      </c>
      <c r="N47">
        <v>47</v>
      </c>
      <c r="O47" t="s">
        <v>1472</v>
      </c>
      <c r="Q47">
        <v>5</v>
      </c>
      <c r="R47">
        <v>7.5</v>
      </c>
      <c r="S47">
        <v>0</v>
      </c>
      <c r="T47">
        <v>12.5</v>
      </c>
      <c r="U47">
        <v>3</v>
      </c>
      <c r="V47">
        <v>1</v>
      </c>
      <c r="W47">
        <v>1</v>
      </c>
      <c r="X47">
        <v>2</v>
      </c>
      <c r="Y47">
        <v>1</v>
      </c>
      <c r="Z47">
        <v>1</v>
      </c>
      <c r="AF47" t="b">
        <v>1</v>
      </c>
      <c r="AG47">
        <v>3</v>
      </c>
      <c r="AH47">
        <v>1</v>
      </c>
      <c r="AK47">
        <v>1</v>
      </c>
      <c r="BD47">
        <v>1</v>
      </c>
      <c r="BS47" t="s">
        <v>1462</v>
      </c>
      <c r="BT47" t="s">
        <v>1462</v>
      </c>
      <c r="BW47">
        <v>7.5</v>
      </c>
      <c r="BX47">
        <v>0</v>
      </c>
      <c r="BY47">
        <v>7.5</v>
      </c>
      <c r="BZ47">
        <v>5</v>
      </c>
      <c r="CA47">
        <v>0</v>
      </c>
      <c r="CB47">
        <v>12.5</v>
      </c>
      <c r="CC47" t="s">
        <v>1462</v>
      </c>
      <c r="CD47" t="b">
        <v>1</v>
      </c>
      <c r="CE47" t="b">
        <v>1</v>
      </c>
      <c r="CF47">
        <v>30</v>
      </c>
      <c r="CH47" t="s">
        <v>1463</v>
      </c>
      <c r="CM47" t="s">
        <v>1463</v>
      </c>
      <c r="CR47" t="s">
        <v>1463</v>
      </c>
      <c r="CW47" t="s">
        <v>1463</v>
      </c>
      <c r="DB47" t="s">
        <v>1463</v>
      </c>
      <c r="DG47" t="s">
        <v>1462</v>
      </c>
      <c r="DH47" t="b">
        <v>1</v>
      </c>
      <c r="DJ47">
        <v>25</v>
      </c>
      <c r="DS47" t="b">
        <v>1</v>
      </c>
      <c r="DU47" t="b">
        <v>1</v>
      </c>
      <c r="EF47" t="b">
        <v>1</v>
      </c>
      <c r="EG47" t="s">
        <v>2639</v>
      </c>
      <c r="EI47">
        <v>5</v>
      </c>
      <c r="EJ47">
        <v>0</v>
      </c>
      <c r="EN47">
        <v>0</v>
      </c>
      <c r="EO47" t="s">
        <v>1463</v>
      </c>
      <c r="FL47">
        <v>3.3</v>
      </c>
      <c r="FM47">
        <v>5</v>
      </c>
      <c r="FN47">
        <v>0</v>
      </c>
      <c r="FO47">
        <v>8.3000000000000007</v>
      </c>
      <c r="FP47" t="s">
        <v>1462</v>
      </c>
      <c r="FW47" t="b">
        <v>1</v>
      </c>
      <c r="FY47" t="s">
        <v>1465</v>
      </c>
      <c r="GO47" t="b">
        <v>1</v>
      </c>
      <c r="GQ47" t="s">
        <v>1465</v>
      </c>
      <c r="HD47" t="b">
        <v>1</v>
      </c>
      <c r="HF47" t="s">
        <v>1464</v>
      </c>
      <c r="IN47" t="b">
        <v>1</v>
      </c>
      <c r="IP47" t="s">
        <v>1464</v>
      </c>
      <c r="JC47" t="b">
        <v>1</v>
      </c>
      <c r="JE47" t="s">
        <v>1464</v>
      </c>
      <c r="KG47" t="s">
        <v>3173</v>
      </c>
      <c r="KH47" t="b">
        <v>1</v>
      </c>
      <c r="KJ47" t="s">
        <v>1465</v>
      </c>
      <c r="KK47" t="s">
        <v>1463</v>
      </c>
      <c r="KM47">
        <v>5</v>
      </c>
      <c r="KN47">
        <v>0</v>
      </c>
      <c r="KO47">
        <v>0</v>
      </c>
      <c r="KP47">
        <v>0</v>
      </c>
      <c r="KQ47">
        <v>0</v>
      </c>
      <c r="KR47">
        <v>0</v>
      </c>
      <c r="KS47" t="s">
        <v>1462</v>
      </c>
      <c r="LA47">
        <v>8</v>
      </c>
      <c r="LK47">
        <v>1</v>
      </c>
      <c r="MO47" t="b">
        <v>1</v>
      </c>
      <c r="MT47" t="s">
        <v>1463</v>
      </c>
      <c r="MV47">
        <v>0</v>
      </c>
      <c r="MW47">
        <v>0</v>
      </c>
      <c r="MX47">
        <v>0</v>
      </c>
      <c r="MY47">
        <v>2.5</v>
      </c>
      <c r="MZ47">
        <v>2.5</v>
      </c>
      <c r="NA47">
        <v>5</v>
      </c>
      <c r="NM47" t="s">
        <v>2549</v>
      </c>
      <c r="NN47" t="s">
        <v>2549</v>
      </c>
      <c r="NO47" t="s">
        <v>2549</v>
      </c>
      <c r="NP47" t="s">
        <v>2549</v>
      </c>
      <c r="NQ47" t="s">
        <v>2549</v>
      </c>
      <c r="NR47" t="s">
        <v>2549</v>
      </c>
      <c r="NS47" t="s">
        <v>2549</v>
      </c>
      <c r="NT47" t="s">
        <v>2549</v>
      </c>
      <c r="NU47" t="s">
        <v>2549</v>
      </c>
      <c r="NV47" t="s">
        <v>2549</v>
      </c>
      <c r="NW47" t="s">
        <v>2550</v>
      </c>
      <c r="NX47" t="s">
        <v>2550</v>
      </c>
      <c r="NY47" t="s">
        <v>2550</v>
      </c>
      <c r="NZ47" t="s">
        <v>2550</v>
      </c>
      <c r="OA47" t="s">
        <v>2550</v>
      </c>
      <c r="OB47" t="s">
        <v>2550</v>
      </c>
      <c r="OC47" t="s">
        <v>2550</v>
      </c>
      <c r="OD47" t="s">
        <v>2550</v>
      </c>
      <c r="OE47" t="s">
        <v>2550</v>
      </c>
      <c r="OF47" t="s">
        <v>2550</v>
      </c>
      <c r="OG47">
        <v>2.5</v>
      </c>
      <c r="OH47">
        <v>2.5</v>
      </c>
      <c r="OJ47">
        <v>0</v>
      </c>
      <c r="OK47">
        <v>2.5</v>
      </c>
      <c r="OL47">
        <v>2.5</v>
      </c>
      <c r="QL47">
        <v>0</v>
      </c>
      <c r="QM47">
        <v>2.5</v>
      </c>
      <c r="RO47">
        <v>7.5</v>
      </c>
      <c r="RP47">
        <v>2.5</v>
      </c>
      <c r="RQ47">
        <v>2.5</v>
      </c>
      <c r="RR47">
        <v>12.5</v>
      </c>
      <c r="RS47" t="s">
        <v>1463</v>
      </c>
      <c r="RZ47" t="s">
        <v>1463</v>
      </c>
      <c r="SB47" t="s">
        <v>1463</v>
      </c>
      <c r="SH47" t="s">
        <v>1462</v>
      </c>
      <c r="SI47" t="s">
        <v>2627</v>
      </c>
      <c r="SJ47" t="s">
        <v>3191</v>
      </c>
      <c r="SK47">
        <v>2.5</v>
      </c>
      <c r="SL47">
        <v>2.5</v>
      </c>
      <c r="SM47">
        <v>1.3</v>
      </c>
      <c r="SN47">
        <v>5</v>
      </c>
      <c r="SO47">
        <v>2.5</v>
      </c>
      <c r="SP47">
        <v>8.8000000000000007</v>
      </c>
      <c r="SQ47" t="s">
        <v>1463</v>
      </c>
      <c r="SR47" t="s">
        <v>2668</v>
      </c>
      <c r="TI47">
        <v>5</v>
      </c>
      <c r="TJ47" t="s">
        <v>3159</v>
      </c>
      <c r="TM47" t="b">
        <v>1</v>
      </c>
      <c r="TN47" t="b">
        <v>1</v>
      </c>
      <c r="TO47" t="b">
        <v>1</v>
      </c>
      <c r="TX47">
        <v>5</v>
      </c>
      <c r="TY47">
        <v>2.5</v>
      </c>
      <c r="VI47">
        <v>0</v>
      </c>
      <c r="VJ47">
        <v>0</v>
      </c>
      <c r="VK47">
        <v>5</v>
      </c>
      <c r="VL47">
        <v>5</v>
      </c>
      <c r="VM47" t="s">
        <v>1463</v>
      </c>
      <c r="VO47" t="s">
        <v>1463</v>
      </c>
      <c r="VQ47" t="s">
        <v>1463</v>
      </c>
      <c r="VS47" t="s">
        <v>1463</v>
      </c>
      <c r="VV47" t="s">
        <v>1463</v>
      </c>
      <c r="VX47" t="s">
        <v>1463</v>
      </c>
      <c r="VZ47">
        <v>0</v>
      </c>
      <c r="WA47">
        <v>5</v>
      </c>
      <c r="XJ47">
        <v>8.6</v>
      </c>
      <c r="XK47">
        <v>6.3</v>
      </c>
      <c r="XL47">
        <v>2.5</v>
      </c>
      <c r="XM47">
        <v>17.399999999999999</v>
      </c>
      <c r="XN47" t="s">
        <v>1462</v>
      </c>
      <c r="XO47" t="s">
        <v>1462</v>
      </c>
      <c r="XR47" t="b">
        <v>1</v>
      </c>
      <c r="YB47" t="s">
        <v>3192</v>
      </c>
      <c r="YC47" t="s">
        <v>1463</v>
      </c>
      <c r="YE47" t="s">
        <v>1462</v>
      </c>
      <c r="YF47" t="s">
        <v>2612</v>
      </c>
      <c r="YG47">
        <v>7.5</v>
      </c>
      <c r="YH47">
        <v>0</v>
      </c>
      <c r="YI47" t="s">
        <v>1462</v>
      </c>
      <c r="YK47" t="b">
        <v>1</v>
      </c>
      <c r="YP47" t="b">
        <v>1</v>
      </c>
      <c r="YU47">
        <v>5</v>
      </c>
      <c r="YV47">
        <v>5</v>
      </c>
      <c r="ZX47">
        <v>7</v>
      </c>
      <c r="ZY47">
        <v>2.5</v>
      </c>
      <c r="ZZ47">
        <v>2.5</v>
      </c>
      <c r="AAA47">
        <v>12</v>
      </c>
      <c r="AAB47" t="s">
        <v>1462</v>
      </c>
      <c r="AAK47" t="b">
        <v>1</v>
      </c>
      <c r="AAL47" t="b">
        <v>1</v>
      </c>
      <c r="AAS47" t="s">
        <v>3193</v>
      </c>
      <c r="AAT47">
        <v>2.5</v>
      </c>
      <c r="AAU47">
        <v>2.5</v>
      </c>
      <c r="ADN47">
        <v>2</v>
      </c>
      <c r="ADO47">
        <v>5</v>
      </c>
      <c r="ADP47">
        <v>2.5</v>
      </c>
      <c r="ADQ47">
        <v>9.5</v>
      </c>
      <c r="ADR47" t="s">
        <v>1759</v>
      </c>
      <c r="ADS47">
        <v>1</v>
      </c>
      <c r="ADT47">
        <v>60</v>
      </c>
      <c r="AEG47">
        <v>5</v>
      </c>
      <c r="AEH47">
        <v>2.5</v>
      </c>
      <c r="AEI47">
        <v>7</v>
      </c>
      <c r="AEJ47">
        <v>5</v>
      </c>
      <c r="AEK47">
        <v>2.5</v>
      </c>
      <c r="AEL47">
        <v>14.5</v>
      </c>
      <c r="AEO47" t="b">
        <v>1</v>
      </c>
      <c r="AEV47" t="b">
        <v>1</v>
      </c>
      <c r="AFC47">
        <v>5</v>
      </c>
      <c r="AFD47">
        <v>2.5</v>
      </c>
      <c r="AFE47">
        <v>0</v>
      </c>
      <c r="AFF47">
        <v>8.9</v>
      </c>
      <c r="AFG47">
        <v>0</v>
      </c>
      <c r="AFH47">
        <v>8.9</v>
      </c>
      <c r="AFI47" t="s">
        <v>1463</v>
      </c>
      <c r="AFK47" t="s">
        <v>1463</v>
      </c>
      <c r="AFM47" t="s">
        <v>1463</v>
      </c>
      <c r="AFO47" t="s">
        <v>1463</v>
      </c>
      <c r="AFQ47" t="s">
        <v>1463</v>
      </c>
      <c r="AFT47" t="s">
        <v>1463</v>
      </c>
      <c r="AFV47">
        <v>3</v>
      </c>
      <c r="AFW47">
        <v>4</v>
      </c>
      <c r="AFX47">
        <v>8.8888888888888804</v>
      </c>
      <c r="AFY47">
        <v>0</v>
      </c>
      <c r="AFZ47">
        <v>5</v>
      </c>
      <c r="AGA47">
        <v>2.5</v>
      </c>
      <c r="AGB47">
        <v>5</v>
      </c>
      <c r="AGC47">
        <v>12.5</v>
      </c>
      <c r="AGD47">
        <v>2</v>
      </c>
      <c r="AGE47">
        <v>300</v>
      </c>
      <c r="AGG47">
        <v>1</v>
      </c>
      <c r="AGH47">
        <v>2</v>
      </c>
      <c r="AGJ47">
        <v>2</v>
      </c>
      <c r="AGK47">
        <v>0</v>
      </c>
      <c r="AGM47" t="s">
        <v>1534</v>
      </c>
      <c r="AGQ47">
        <v>2.5</v>
      </c>
      <c r="AGR47">
        <v>5</v>
      </c>
      <c r="AGS47">
        <v>4.5</v>
      </c>
      <c r="AGT47">
        <v>5</v>
      </c>
      <c r="AGU47">
        <v>7.5</v>
      </c>
      <c r="AGV47">
        <v>17</v>
      </c>
      <c r="AGW47">
        <v>1</v>
      </c>
      <c r="AGZ47" t="b">
        <v>1</v>
      </c>
      <c r="AHD47">
        <v>3</v>
      </c>
      <c r="AHE47">
        <v>1</v>
      </c>
      <c r="AHF47">
        <v>3</v>
      </c>
      <c r="AKM47">
        <v>5</v>
      </c>
      <c r="AKN47">
        <v>7.5</v>
      </c>
      <c r="AKO47">
        <v>6.5</v>
      </c>
      <c r="AKP47">
        <v>2.5</v>
      </c>
      <c r="AKQ47">
        <v>2.5</v>
      </c>
      <c r="AKR47">
        <v>11.5</v>
      </c>
      <c r="AKS47" t="s">
        <v>1462</v>
      </c>
      <c r="AKT47" t="s">
        <v>1463</v>
      </c>
      <c r="AKV47" t="s">
        <v>1463</v>
      </c>
      <c r="AKX47" t="s">
        <v>1462</v>
      </c>
      <c r="AKZ47" t="s">
        <v>1463</v>
      </c>
      <c r="ALB47" t="s">
        <v>1463</v>
      </c>
      <c r="ALD47" t="s">
        <v>1463</v>
      </c>
      <c r="ALF47" t="s">
        <v>1462</v>
      </c>
      <c r="ALH47" t="s">
        <v>1463</v>
      </c>
      <c r="ALJ47" t="s">
        <v>1463</v>
      </c>
      <c r="ALL47" t="s">
        <v>1463</v>
      </c>
      <c r="ALN47" t="s">
        <v>1463</v>
      </c>
      <c r="ALP47" t="s">
        <v>1463</v>
      </c>
      <c r="ALR47" t="s">
        <v>1463</v>
      </c>
      <c r="ALT47" t="s">
        <v>1463</v>
      </c>
      <c r="AMO47" t="b">
        <v>1</v>
      </c>
      <c r="ANA47">
        <v>2.5</v>
      </c>
      <c r="ANB47">
        <v>2.5</v>
      </c>
      <c r="ANC47">
        <v>10</v>
      </c>
      <c r="AND47">
        <v>2.5</v>
      </c>
      <c r="ANE47">
        <v>2.5</v>
      </c>
      <c r="ANF47">
        <v>15</v>
      </c>
      <c r="ANG47" t="s">
        <v>1462</v>
      </c>
      <c r="ANH47" t="s">
        <v>3194</v>
      </c>
      <c r="ANI47" t="s">
        <v>1462</v>
      </c>
      <c r="ANJ47" t="s">
        <v>2616</v>
      </c>
      <c r="ANK47">
        <v>2.5</v>
      </c>
      <c r="ANL47">
        <v>2.5</v>
      </c>
      <c r="ANM47">
        <v>1</v>
      </c>
      <c r="ANN47">
        <v>0</v>
      </c>
      <c r="ANO47">
        <v>10</v>
      </c>
      <c r="ANP47">
        <v>11</v>
      </c>
      <c r="ANQ47" t="s">
        <v>2551</v>
      </c>
      <c r="ANT47">
        <v>0</v>
      </c>
      <c r="ANU47">
        <v>10</v>
      </c>
      <c r="AQR47">
        <v>2.5</v>
      </c>
      <c r="AQS47">
        <v>0</v>
      </c>
      <c r="AQT47">
        <v>6.3</v>
      </c>
      <c r="AQU47">
        <v>8.8000000000000007</v>
      </c>
      <c r="AQV47" t="s">
        <v>1463</v>
      </c>
      <c r="ARD47" t="b">
        <v>1</v>
      </c>
      <c r="ARG47">
        <v>0</v>
      </c>
      <c r="ARH47">
        <v>10</v>
      </c>
      <c r="ARI47" t="s">
        <v>1463</v>
      </c>
      <c r="ARQ47" t="s">
        <v>1462</v>
      </c>
      <c r="ARS47" t="s">
        <v>3195</v>
      </c>
      <c r="ART47" t="s">
        <v>2616</v>
      </c>
      <c r="ARV47" t="b">
        <v>1</v>
      </c>
      <c r="ASD47">
        <v>0</v>
      </c>
      <c r="ASE47">
        <v>2.5</v>
      </c>
      <c r="ASF47">
        <v>1</v>
      </c>
      <c r="ASG47">
        <v>2.5</v>
      </c>
      <c r="ASH47">
        <v>2.5</v>
      </c>
      <c r="ASI47">
        <v>6</v>
      </c>
      <c r="ASJ47">
        <v>90</v>
      </c>
      <c r="ASL47" t="b">
        <v>1</v>
      </c>
      <c r="ASS47">
        <v>1</v>
      </c>
      <c r="AST47" t="s">
        <v>1462</v>
      </c>
      <c r="ASW47" t="b">
        <v>1</v>
      </c>
      <c r="ATC47" t="s">
        <v>3196</v>
      </c>
      <c r="ATD47">
        <v>2.5</v>
      </c>
      <c r="ATE47">
        <v>2.5</v>
      </c>
      <c r="ATF47">
        <v>0</v>
      </c>
      <c r="ATG47">
        <v>0</v>
      </c>
      <c r="ATH47">
        <v>7.5</v>
      </c>
      <c r="ATI47">
        <v>7.5</v>
      </c>
      <c r="ATJ47" t="s">
        <v>1463</v>
      </c>
      <c r="AVZ47">
        <v>0</v>
      </c>
      <c r="AWA47">
        <v>5</v>
      </c>
      <c r="AWB47">
        <v>0</v>
      </c>
      <c r="AWC47">
        <v>10</v>
      </c>
      <c r="AWD47">
        <v>1</v>
      </c>
      <c r="AWE47">
        <v>2.5</v>
      </c>
      <c r="AWF47">
        <v>0</v>
      </c>
      <c r="AWG47">
        <v>3.5</v>
      </c>
      <c r="AWH47" t="s">
        <v>1462</v>
      </c>
      <c r="AWI47" t="s">
        <v>1469</v>
      </c>
      <c r="AWJ47" t="s">
        <v>1463</v>
      </c>
      <c r="AWL47" t="s">
        <v>1462</v>
      </c>
      <c r="AWM47" t="s">
        <v>2619</v>
      </c>
      <c r="AWN47" t="s">
        <v>1463</v>
      </c>
      <c r="AWP47" t="s">
        <v>1463</v>
      </c>
      <c r="AWR47" t="s">
        <v>1463</v>
      </c>
      <c r="AWT47" t="s">
        <v>1463</v>
      </c>
      <c r="AWV47" t="s">
        <v>1463</v>
      </c>
      <c r="AWX47" t="s">
        <v>1463</v>
      </c>
      <c r="AWZ47" t="s">
        <v>1463</v>
      </c>
      <c r="AXB47" t="s">
        <v>1463</v>
      </c>
      <c r="AXD47" t="s">
        <v>1463</v>
      </c>
      <c r="AXF47">
        <v>0</v>
      </c>
      <c r="AXG47">
        <v>0</v>
      </c>
      <c r="AXI47">
        <v>2.5</v>
      </c>
      <c r="AXJ47">
        <v>0</v>
      </c>
      <c r="AXK47">
        <v>0</v>
      </c>
      <c r="AXN47">
        <v>0</v>
      </c>
      <c r="AXO47">
        <v>1</v>
      </c>
      <c r="AXP47">
        <v>1</v>
      </c>
      <c r="AXQ47">
        <v>1</v>
      </c>
      <c r="AXR47">
        <v>1</v>
      </c>
      <c r="AXS47">
        <v>1</v>
      </c>
      <c r="AXT47">
        <v>1</v>
      </c>
      <c r="AXU47">
        <v>1</v>
      </c>
      <c r="AXV47">
        <v>3</v>
      </c>
      <c r="AXW47">
        <v>1</v>
      </c>
      <c r="AXX47">
        <v>2</v>
      </c>
      <c r="AYA47">
        <v>9.3000000000000007</v>
      </c>
      <c r="AYD47">
        <v>9.3000000000000007</v>
      </c>
      <c r="AYE47" t="s">
        <v>1463</v>
      </c>
      <c r="AYF47" t="s">
        <v>1463</v>
      </c>
      <c r="AYG47">
        <v>8</v>
      </c>
      <c r="AYJ47">
        <v>10</v>
      </c>
      <c r="AYK47">
        <v>2.5</v>
      </c>
      <c r="AYL47">
        <v>0</v>
      </c>
      <c r="AYM47">
        <v>12.5</v>
      </c>
      <c r="AZO47" t="s">
        <v>1462</v>
      </c>
      <c r="AZP47" t="s">
        <v>3197</v>
      </c>
      <c r="AZR47">
        <v>2.5</v>
      </c>
      <c r="AZS47">
        <v>0</v>
      </c>
      <c r="BCH47">
        <v>10</v>
      </c>
      <c r="BCI47">
        <v>5</v>
      </c>
      <c r="BCJ47">
        <v>2.5</v>
      </c>
      <c r="BCK47">
        <v>17.5</v>
      </c>
      <c r="BCL47">
        <v>1</v>
      </c>
      <c r="BCN47">
        <v>2</v>
      </c>
      <c r="BCP47">
        <v>3</v>
      </c>
      <c r="BCR47">
        <v>4</v>
      </c>
      <c r="BCT47">
        <v>5</v>
      </c>
      <c r="BCY47">
        <v>5</v>
      </c>
      <c r="BCZ47">
        <v>2.5</v>
      </c>
      <c r="BEH47">
        <v>9.1999999999999993</v>
      </c>
      <c r="BEI47">
        <v>7.5</v>
      </c>
      <c r="BEJ47">
        <v>0</v>
      </c>
      <c r="BEK47">
        <v>16.7</v>
      </c>
      <c r="BEL47" t="s">
        <v>2552</v>
      </c>
      <c r="BEN47" t="s">
        <v>2567</v>
      </c>
      <c r="BEP47" t="s">
        <v>2557</v>
      </c>
      <c r="BER47" t="s">
        <v>2567</v>
      </c>
      <c r="BET47" t="s">
        <v>2567</v>
      </c>
      <c r="BEV47" t="s">
        <v>2567</v>
      </c>
      <c r="BEX47">
        <v>7.5</v>
      </c>
      <c r="BEY47">
        <v>0</v>
      </c>
      <c r="BGQ47">
        <v>0</v>
      </c>
      <c r="BGR47">
        <v>2.5</v>
      </c>
      <c r="BGS47">
        <v>2.5</v>
      </c>
      <c r="BGT47">
        <v>5</v>
      </c>
      <c r="BGU47" t="s">
        <v>1462</v>
      </c>
      <c r="BGV47" t="s">
        <v>2714</v>
      </c>
      <c r="BGW47" t="s">
        <v>3103</v>
      </c>
      <c r="BGX47" t="s">
        <v>2765</v>
      </c>
      <c r="BGY47" t="s">
        <v>3103</v>
      </c>
      <c r="BHK47">
        <v>2.5</v>
      </c>
      <c r="BHL47">
        <v>2.5</v>
      </c>
      <c r="BIT47">
        <v>5</v>
      </c>
      <c r="BIU47">
        <v>2.5</v>
      </c>
      <c r="BIV47">
        <v>0</v>
      </c>
      <c r="BIW47">
        <v>7.5</v>
      </c>
      <c r="BIX47">
        <v>2</v>
      </c>
      <c r="BIY47" t="s">
        <v>2548</v>
      </c>
      <c r="BIZ47" t="s">
        <v>2548</v>
      </c>
      <c r="BJA47" t="s">
        <v>1468</v>
      </c>
      <c r="BJB47">
        <v>2.5</v>
      </c>
      <c r="BJC47">
        <v>0</v>
      </c>
    </row>
    <row r="48" spans="1:1021 1026:1615" ht="15" x14ac:dyDescent="0.25">
      <c r="A48" t="s">
        <v>2603</v>
      </c>
      <c r="B48" t="s">
        <v>3198</v>
      </c>
      <c r="C48" t="s">
        <v>3199</v>
      </c>
      <c r="D48" t="s">
        <v>1460</v>
      </c>
      <c r="F48" t="s">
        <v>2606</v>
      </c>
      <c r="G48" t="s">
        <v>2607</v>
      </c>
      <c r="H48" t="s">
        <v>2942</v>
      </c>
      <c r="I48" t="s">
        <v>3157</v>
      </c>
      <c r="J48">
        <v>3.5993832000000001</v>
      </c>
      <c r="K48">
        <v>33.672174560000002</v>
      </c>
      <c r="L48" s="116">
        <v>42452</v>
      </c>
      <c r="M48" t="s">
        <v>1461</v>
      </c>
      <c r="N48">
        <v>50</v>
      </c>
      <c r="O48" t="s">
        <v>1472</v>
      </c>
      <c r="Q48">
        <v>6.7</v>
      </c>
      <c r="R48">
        <v>7.5</v>
      </c>
      <c r="S48">
        <v>0</v>
      </c>
      <c r="T48">
        <v>14.2</v>
      </c>
      <c r="U48">
        <v>3</v>
      </c>
      <c r="V48">
        <v>3</v>
      </c>
      <c r="Z48">
        <v>1</v>
      </c>
      <c r="AF48" t="b">
        <v>1</v>
      </c>
      <c r="AG48">
        <v>3</v>
      </c>
      <c r="AH48">
        <v>3</v>
      </c>
      <c r="AL48">
        <v>1</v>
      </c>
      <c r="BS48" t="s">
        <v>1462</v>
      </c>
      <c r="BT48" t="s">
        <v>1462</v>
      </c>
      <c r="BW48">
        <v>7.5</v>
      </c>
      <c r="BX48">
        <v>0</v>
      </c>
      <c r="BY48">
        <v>7.5</v>
      </c>
      <c r="BZ48">
        <v>5</v>
      </c>
      <c r="CA48">
        <v>0</v>
      </c>
      <c r="CB48">
        <v>12.5</v>
      </c>
      <c r="CC48" t="s">
        <v>1462</v>
      </c>
      <c r="CD48" t="b">
        <v>1</v>
      </c>
      <c r="CE48" t="b">
        <v>1</v>
      </c>
      <c r="CF48">
        <v>30</v>
      </c>
      <c r="CH48" t="s">
        <v>1463</v>
      </c>
      <c r="CM48" t="s">
        <v>1463</v>
      </c>
      <c r="CR48" t="s">
        <v>1463</v>
      </c>
      <c r="CW48" t="s">
        <v>1463</v>
      </c>
      <c r="DB48" t="s">
        <v>1463</v>
      </c>
      <c r="DG48" t="s">
        <v>1462</v>
      </c>
      <c r="DH48" t="b">
        <v>1</v>
      </c>
      <c r="DJ48">
        <v>20</v>
      </c>
      <c r="DS48" t="b">
        <v>1</v>
      </c>
      <c r="DU48" t="b">
        <v>1</v>
      </c>
      <c r="EI48">
        <v>5</v>
      </c>
      <c r="EJ48">
        <v>0</v>
      </c>
      <c r="EN48">
        <v>0</v>
      </c>
      <c r="EO48" t="s">
        <v>1463</v>
      </c>
      <c r="FL48">
        <v>6.7</v>
      </c>
      <c r="FM48">
        <v>5</v>
      </c>
      <c r="FN48">
        <v>0</v>
      </c>
      <c r="FO48">
        <v>11.7</v>
      </c>
      <c r="FP48" t="s">
        <v>1462</v>
      </c>
      <c r="FT48" t="b">
        <v>1</v>
      </c>
      <c r="FV48" t="s">
        <v>1464</v>
      </c>
      <c r="HD48" t="b">
        <v>1</v>
      </c>
      <c r="HF48" t="s">
        <v>1464</v>
      </c>
      <c r="IN48" t="b">
        <v>1</v>
      </c>
      <c r="IP48" t="s">
        <v>1464</v>
      </c>
      <c r="JC48" t="b">
        <v>1</v>
      </c>
      <c r="JE48" t="s">
        <v>1464</v>
      </c>
      <c r="KG48" t="s">
        <v>3173</v>
      </c>
      <c r="KH48" t="b">
        <v>1</v>
      </c>
      <c r="KJ48" t="s">
        <v>1464</v>
      </c>
      <c r="KK48" t="s">
        <v>1462</v>
      </c>
      <c r="KL48" t="s">
        <v>3200</v>
      </c>
      <c r="KM48">
        <v>5</v>
      </c>
      <c r="KN48">
        <v>0</v>
      </c>
      <c r="KO48">
        <v>2</v>
      </c>
      <c r="KP48">
        <v>0</v>
      </c>
      <c r="KQ48">
        <v>0</v>
      </c>
      <c r="KR48">
        <v>2</v>
      </c>
      <c r="KS48" t="s">
        <v>1462</v>
      </c>
      <c r="KT48" t="s">
        <v>3118</v>
      </c>
      <c r="LA48">
        <v>5</v>
      </c>
      <c r="LD48">
        <v>8</v>
      </c>
      <c r="LK48">
        <v>1</v>
      </c>
      <c r="LN48">
        <v>1</v>
      </c>
      <c r="MO48" t="b">
        <v>1</v>
      </c>
      <c r="MR48" t="b">
        <v>1</v>
      </c>
      <c r="MT48" t="s">
        <v>1463</v>
      </c>
      <c r="MV48">
        <v>0</v>
      </c>
      <c r="MW48">
        <v>0</v>
      </c>
      <c r="MX48">
        <v>0</v>
      </c>
      <c r="MY48">
        <v>2.5</v>
      </c>
      <c r="MZ48">
        <v>2.5</v>
      </c>
      <c r="NA48">
        <v>5</v>
      </c>
      <c r="OC48" t="s">
        <v>2569</v>
      </c>
      <c r="OG48">
        <v>2.5</v>
      </c>
      <c r="OH48">
        <v>2.5</v>
      </c>
      <c r="OJ48">
        <v>5</v>
      </c>
      <c r="OK48">
        <v>2.5</v>
      </c>
      <c r="OL48">
        <v>7.5</v>
      </c>
      <c r="OT48" t="b">
        <v>1</v>
      </c>
      <c r="PD48" t="s">
        <v>3201</v>
      </c>
      <c r="PN48" s="251">
        <v>0.58333333333333337</v>
      </c>
      <c r="QL48">
        <v>5</v>
      </c>
      <c r="QM48">
        <v>2.5</v>
      </c>
      <c r="RO48">
        <v>7.5</v>
      </c>
      <c r="RP48">
        <v>0</v>
      </c>
      <c r="RQ48">
        <v>5</v>
      </c>
      <c r="RR48">
        <v>12.5</v>
      </c>
      <c r="RS48" t="s">
        <v>1463</v>
      </c>
      <c r="RZ48" t="s">
        <v>1463</v>
      </c>
      <c r="SB48" t="s">
        <v>1463</v>
      </c>
      <c r="SH48" t="s">
        <v>1463</v>
      </c>
      <c r="SK48">
        <v>0</v>
      </c>
      <c r="SL48">
        <v>5</v>
      </c>
      <c r="SM48">
        <v>1.3</v>
      </c>
      <c r="SN48">
        <v>2.5</v>
      </c>
      <c r="SO48">
        <v>2.5</v>
      </c>
      <c r="SP48">
        <v>6.3</v>
      </c>
      <c r="SQ48" t="s">
        <v>1463</v>
      </c>
      <c r="SR48" t="s">
        <v>2755</v>
      </c>
      <c r="TI48">
        <v>5</v>
      </c>
      <c r="TJ48" t="s">
        <v>3202</v>
      </c>
      <c r="TM48" t="b">
        <v>1</v>
      </c>
      <c r="TN48" t="b">
        <v>1</v>
      </c>
      <c r="TO48" t="b">
        <v>1</v>
      </c>
      <c r="TX48">
        <v>2.5</v>
      </c>
      <c r="TY48">
        <v>2.5</v>
      </c>
      <c r="VI48">
        <v>10</v>
      </c>
      <c r="VJ48">
        <v>5</v>
      </c>
      <c r="VK48">
        <v>2.5</v>
      </c>
      <c r="VL48">
        <v>17.5</v>
      </c>
      <c r="VM48" t="s">
        <v>1462</v>
      </c>
      <c r="VO48" t="s">
        <v>1462</v>
      </c>
      <c r="VQ48" t="s">
        <v>1463</v>
      </c>
      <c r="VS48" t="s">
        <v>1463</v>
      </c>
      <c r="VX48" t="s">
        <v>1462</v>
      </c>
      <c r="VY48" t="s">
        <v>3019</v>
      </c>
      <c r="VZ48">
        <v>5</v>
      </c>
      <c r="WA48">
        <v>2.5</v>
      </c>
      <c r="XJ48">
        <v>2.5</v>
      </c>
      <c r="XK48">
        <v>2.5</v>
      </c>
      <c r="XL48">
        <v>6.3</v>
      </c>
      <c r="XM48">
        <v>11.3</v>
      </c>
      <c r="XN48" t="s">
        <v>1463</v>
      </c>
      <c r="XO48" t="s">
        <v>1463</v>
      </c>
      <c r="YC48" t="s">
        <v>1463</v>
      </c>
      <c r="YE48" t="s">
        <v>1462</v>
      </c>
      <c r="YF48" t="s">
        <v>2612</v>
      </c>
      <c r="YG48">
        <v>5</v>
      </c>
      <c r="YH48">
        <v>2.5</v>
      </c>
      <c r="YI48" t="s">
        <v>1463</v>
      </c>
      <c r="YU48">
        <v>0</v>
      </c>
      <c r="YV48">
        <v>10</v>
      </c>
      <c r="ZX48">
        <v>7</v>
      </c>
      <c r="ZY48">
        <v>2.5</v>
      </c>
      <c r="ZZ48">
        <v>2.5</v>
      </c>
      <c r="AAA48">
        <v>12</v>
      </c>
      <c r="AAB48" t="s">
        <v>1462</v>
      </c>
      <c r="AAK48" t="b">
        <v>1</v>
      </c>
      <c r="AAL48" t="b">
        <v>1</v>
      </c>
      <c r="AAS48" t="s">
        <v>2661</v>
      </c>
      <c r="AAT48">
        <v>2.5</v>
      </c>
      <c r="AAU48">
        <v>2.5</v>
      </c>
      <c r="ADN48">
        <v>2</v>
      </c>
      <c r="ADO48">
        <v>2.5</v>
      </c>
      <c r="ADP48">
        <v>2.5</v>
      </c>
      <c r="ADQ48">
        <v>7</v>
      </c>
      <c r="ADR48" t="s">
        <v>1759</v>
      </c>
      <c r="ADS48">
        <v>0.5</v>
      </c>
      <c r="ADT48">
        <v>30</v>
      </c>
      <c r="AEG48">
        <v>2.5</v>
      </c>
      <c r="AEH48">
        <v>2.5</v>
      </c>
      <c r="AEI48">
        <v>0</v>
      </c>
      <c r="AEJ48">
        <v>0</v>
      </c>
      <c r="AEK48">
        <v>2.5</v>
      </c>
      <c r="AEL48">
        <v>2.5</v>
      </c>
      <c r="AEN48" t="b">
        <v>1</v>
      </c>
      <c r="AFB48" t="s">
        <v>2644</v>
      </c>
      <c r="AFC48">
        <v>0</v>
      </c>
      <c r="AFD48">
        <v>2.5</v>
      </c>
      <c r="AFE48">
        <v>0</v>
      </c>
      <c r="AFF48">
        <v>8.9</v>
      </c>
      <c r="AFG48">
        <v>0</v>
      </c>
      <c r="AFH48">
        <v>8.9</v>
      </c>
      <c r="AFI48" t="s">
        <v>1463</v>
      </c>
      <c r="AFK48" t="s">
        <v>1463</v>
      </c>
      <c r="AFM48" t="s">
        <v>1463</v>
      </c>
      <c r="AFO48" t="s">
        <v>1463</v>
      </c>
      <c r="AFQ48" t="s">
        <v>1463</v>
      </c>
      <c r="AFT48" t="s">
        <v>1463</v>
      </c>
      <c r="AFV48">
        <v>3</v>
      </c>
      <c r="AFW48">
        <v>4</v>
      </c>
      <c r="AFX48">
        <v>8.8888888888888804</v>
      </c>
      <c r="AFY48">
        <v>0</v>
      </c>
      <c r="AFZ48">
        <v>5</v>
      </c>
      <c r="AGA48">
        <v>7.5</v>
      </c>
      <c r="AGB48">
        <v>7.5</v>
      </c>
      <c r="AGC48">
        <v>20</v>
      </c>
      <c r="AGD48">
        <v>4</v>
      </c>
      <c r="AGE48">
        <v>300</v>
      </c>
      <c r="AGG48">
        <v>1</v>
      </c>
      <c r="AGH48">
        <v>2</v>
      </c>
      <c r="AGJ48">
        <v>4</v>
      </c>
      <c r="AGK48">
        <v>0</v>
      </c>
      <c r="AGM48" t="s">
        <v>1534</v>
      </c>
      <c r="AGQ48">
        <v>7.5</v>
      </c>
      <c r="AGR48">
        <v>7.5</v>
      </c>
      <c r="AGS48">
        <v>4.5</v>
      </c>
      <c r="AGT48">
        <v>10</v>
      </c>
      <c r="AGU48">
        <v>7.5</v>
      </c>
      <c r="AGV48">
        <v>22</v>
      </c>
      <c r="AGW48">
        <v>1</v>
      </c>
      <c r="AGZ48" t="b">
        <v>1</v>
      </c>
      <c r="AHD48">
        <v>3</v>
      </c>
      <c r="AHE48">
        <v>3</v>
      </c>
      <c r="AHF48">
        <v>4</v>
      </c>
      <c r="AKM48">
        <v>10</v>
      </c>
      <c r="AKN48">
        <v>7.5</v>
      </c>
      <c r="AKO48">
        <v>6.5</v>
      </c>
      <c r="AKP48">
        <v>2.5</v>
      </c>
      <c r="AKQ48">
        <v>2.5</v>
      </c>
      <c r="AKR48">
        <v>11.5</v>
      </c>
      <c r="AKS48" t="s">
        <v>1462</v>
      </c>
      <c r="AKT48" t="s">
        <v>1463</v>
      </c>
      <c r="AKV48" t="s">
        <v>1463</v>
      </c>
      <c r="AKX48" t="s">
        <v>1463</v>
      </c>
      <c r="AKZ48" t="s">
        <v>1463</v>
      </c>
      <c r="ALB48" t="s">
        <v>1462</v>
      </c>
      <c r="ALD48" t="s">
        <v>1463</v>
      </c>
      <c r="ALF48" t="s">
        <v>1462</v>
      </c>
      <c r="ALH48" t="s">
        <v>1463</v>
      </c>
      <c r="ALJ48" t="s">
        <v>1463</v>
      </c>
      <c r="ALL48" t="s">
        <v>1463</v>
      </c>
      <c r="ALN48" t="s">
        <v>1463</v>
      </c>
      <c r="ALP48" t="s">
        <v>1463</v>
      </c>
      <c r="ALR48" t="s">
        <v>1463</v>
      </c>
      <c r="ALT48" t="s">
        <v>1463</v>
      </c>
      <c r="ANA48">
        <v>2.5</v>
      </c>
      <c r="ANB48">
        <v>2.5</v>
      </c>
      <c r="ANC48">
        <v>10</v>
      </c>
      <c r="AND48">
        <v>5</v>
      </c>
      <c r="ANE48">
        <v>2.5</v>
      </c>
      <c r="ANF48">
        <v>17.5</v>
      </c>
      <c r="ANG48" t="s">
        <v>1462</v>
      </c>
      <c r="ANH48" t="s">
        <v>1541</v>
      </c>
      <c r="ANI48" t="s">
        <v>1462</v>
      </c>
      <c r="ANJ48" t="s">
        <v>3203</v>
      </c>
      <c r="ANK48">
        <v>5</v>
      </c>
      <c r="ANL48">
        <v>2.5</v>
      </c>
      <c r="ANM48">
        <v>2</v>
      </c>
      <c r="ANN48">
        <v>2.5</v>
      </c>
      <c r="ANO48">
        <v>5</v>
      </c>
      <c r="ANP48">
        <v>9.5</v>
      </c>
      <c r="ANQ48" t="s">
        <v>2565</v>
      </c>
      <c r="ANR48" t="s">
        <v>1463</v>
      </c>
      <c r="ANT48">
        <v>2.5</v>
      </c>
      <c r="ANU48">
        <v>5</v>
      </c>
      <c r="AQR48">
        <v>2.5</v>
      </c>
      <c r="AQS48">
        <v>1.3</v>
      </c>
      <c r="AQT48">
        <v>3.8</v>
      </c>
      <c r="AQU48">
        <v>7.6</v>
      </c>
      <c r="AQV48" t="s">
        <v>1463</v>
      </c>
      <c r="ARD48" t="b">
        <v>1</v>
      </c>
      <c r="ARG48">
        <v>0</v>
      </c>
      <c r="ARH48">
        <v>5</v>
      </c>
      <c r="ARI48" t="s">
        <v>1463</v>
      </c>
      <c r="ARQ48" t="s">
        <v>1462</v>
      </c>
      <c r="ARS48" t="s">
        <v>2627</v>
      </c>
      <c r="ART48" t="s">
        <v>2616</v>
      </c>
      <c r="ARV48" t="b">
        <v>1</v>
      </c>
      <c r="ASD48">
        <v>2.5</v>
      </c>
      <c r="ASE48">
        <v>2.5</v>
      </c>
      <c r="ASF48">
        <v>3</v>
      </c>
      <c r="ASG48">
        <v>5</v>
      </c>
      <c r="ASH48">
        <v>5</v>
      </c>
      <c r="ASI48">
        <v>13</v>
      </c>
      <c r="ASJ48">
        <v>40</v>
      </c>
      <c r="ASL48" t="b">
        <v>1</v>
      </c>
      <c r="ASM48" t="b">
        <v>1</v>
      </c>
      <c r="ASS48">
        <v>1</v>
      </c>
      <c r="AST48" t="s">
        <v>1462</v>
      </c>
      <c r="ASW48" t="b">
        <v>1</v>
      </c>
      <c r="ATC48" t="s">
        <v>2618</v>
      </c>
      <c r="ATD48">
        <v>5</v>
      </c>
      <c r="ATE48">
        <v>5</v>
      </c>
      <c r="ATF48">
        <v>3.3</v>
      </c>
      <c r="ATG48">
        <v>3.8</v>
      </c>
      <c r="ATH48">
        <v>5</v>
      </c>
      <c r="ATI48">
        <v>12.1</v>
      </c>
      <c r="ATJ48" t="s">
        <v>1462</v>
      </c>
      <c r="AUR48" t="b">
        <v>1</v>
      </c>
      <c r="AUS48" t="s">
        <v>3161</v>
      </c>
      <c r="AUT48" t="s">
        <v>2561</v>
      </c>
      <c r="AVJ48" t="b">
        <v>1</v>
      </c>
      <c r="AVK48" t="s">
        <v>3204</v>
      </c>
      <c r="AVL48" t="s">
        <v>2561</v>
      </c>
      <c r="AVW48" t="s">
        <v>1463</v>
      </c>
      <c r="AVX48" t="s">
        <v>1463</v>
      </c>
      <c r="AVZ48">
        <v>5</v>
      </c>
      <c r="AWA48">
        <v>5</v>
      </c>
      <c r="AWB48">
        <v>2.5</v>
      </c>
      <c r="AWC48">
        <v>5</v>
      </c>
      <c r="AWD48">
        <v>0</v>
      </c>
      <c r="AWE48">
        <v>0</v>
      </c>
      <c r="AWF48">
        <v>0</v>
      </c>
      <c r="AWG48">
        <v>0</v>
      </c>
      <c r="AWH48" t="s">
        <v>1462</v>
      </c>
      <c r="AWI48" t="s">
        <v>2708</v>
      </c>
      <c r="AWJ48" t="s">
        <v>1463</v>
      </c>
      <c r="AWL48" t="s">
        <v>1463</v>
      </c>
      <c r="AWN48" t="s">
        <v>1463</v>
      </c>
      <c r="AWP48" t="s">
        <v>1463</v>
      </c>
      <c r="AWR48" t="s">
        <v>1463</v>
      </c>
      <c r="AWT48" t="s">
        <v>1463</v>
      </c>
      <c r="AWV48" t="s">
        <v>1463</v>
      </c>
      <c r="AWX48" t="s">
        <v>1463</v>
      </c>
      <c r="AWZ48" t="s">
        <v>1463</v>
      </c>
      <c r="AXB48" t="s">
        <v>1463</v>
      </c>
      <c r="AXD48" t="s">
        <v>1463</v>
      </c>
      <c r="AXF48">
        <v>0</v>
      </c>
      <c r="AXG48">
        <v>0</v>
      </c>
      <c r="AXI48">
        <v>0</v>
      </c>
      <c r="AXJ48">
        <v>0</v>
      </c>
      <c r="AXK48">
        <v>3</v>
      </c>
      <c r="AXN48">
        <v>3</v>
      </c>
      <c r="AXO48">
        <v>1</v>
      </c>
      <c r="AXP48">
        <v>1</v>
      </c>
      <c r="AXQ48">
        <v>1</v>
      </c>
      <c r="AXR48">
        <v>1</v>
      </c>
      <c r="AXS48">
        <v>1</v>
      </c>
      <c r="AXT48">
        <v>1</v>
      </c>
      <c r="AXU48">
        <v>1</v>
      </c>
      <c r="AXV48">
        <v>2</v>
      </c>
      <c r="AXW48">
        <v>0</v>
      </c>
      <c r="AYA48">
        <v>9.3000000000000007</v>
      </c>
      <c r="AYD48">
        <v>9.3000000000000007</v>
      </c>
      <c r="AYE48" t="s">
        <v>1463</v>
      </c>
      <c r="AYF48" t="s">
        <v>1463</v>
      </c>
      <c r="AYG48">
        <v>8</v>
      </c>
      <c r="AYJ48">
        <v>10</v>
      </c>
      <c r="AYK48">
        <v>2.5</v>
      </c>
      <c r="AYL48">
        <v>2.5</v>
      </c>
      <c r="AYM48">
        <v>15</v>
      </c>
      <c r="AZC48">
        <v>3</v>
      </c>
      <c r="AZD48" t="s">
        <v>2620</v>
      </c>
      <c r="AZE48" t="s">
        <v>3205</v>
      </c>
      <c r="AZM48" t="s">
        <v>1463</v>
      </c>
      <c r="AZO48" t="s">
        <v>1462</v>
      </c>
      <c r="AZP48" t="s">
        <v>2764</v>
      </c>
      <c r="AZR48">
        <v>2.5</v>
      </c>
      <c r="AZS48">
        <v>2.5</v>
      </c>
      <c r="BCH48">
        <v>10</v>
      </c>
      <c r="BCI48">
        <v>5</v>
      </c>
      <c r="BCJ48">
        <v>0</v>
      </c>
      <c r="BCK48">
        <v>15</v>
      </c>
      <c r="BCL48">
        <v>1</v>
      </c>
      <c r="BCN48" t="s">
        <v>2555</v>
      </c>
      <c r="BCP48">
        <v>2</v>
      </c>
      <c r="BCR48">
        <v>4</v>
      </c>
      <c r="BCT48">
        <v>3</v>
      </c>
      <c r="BCY48">
        <v>5</v>
      </c>
      <c r="BCZ48">
        <v>0</v>
      </c>
      <c r="BEH48">
        <v>7.5</v>
      </c>
      <c r="BEI48">
        <v>7.5</v>
      </c>
      <c r="BEJ48">
        <v>0</v>
      </c>
      <c r="BEK48">
        <v>15</v>
      </c>
      <c r="BEL48" t="s">
        <v>2552</v>
      </c>
      <c r="BEN48" t="s">
        <v>2567</v>
      </c>
      <c r="BEP48" t="s">
        <v>2557</v>
      </c>
      <c r="BER48" t="s">
        <v>2552</v>
      </c>
      <c r="BET48" t="s">
        <v>2567</v>
      </c>
      <c r="BEV48" t="s">
        <v>2567</v>
      </c>
      <c r="BEX48">
        <v>7.5</v>
      </c>
      <c r="BEY48">
        <v>0</v>
      </c>
      <c r="BGQ48" t="s">
        <v>1467</v>
      </c>
      <c r="BGR48">
        <v>2.5</v>
      </c>
      <c r="BGS48">
        <v>2.5</v>
      </c>
      <c r="BGT48">
        <v>5</v>
      </c>
      <c r="BGU48" t="s">
        <v>1463</v>
      </c>
      <c r="BHK48">
        <v>2.5</v>
      </c>
      <c r="BHL48">
        <v>2.5</v>
      </c>
      <c r="BIT48">
        <v>0</v>
      </c>
      <c r="BIU48">
        <v>2.5</v>
      </c>
      <c r="BIV48">
        <v>0</v>
      </c>
      <c r="BIW48">
        <v>2.5</v>
      </c>
      <c r="BIX48">
        <v>1</v>
      </c>
      <c r="BIY48" t="s">
        <v>2548</v>
      </c>
      <c r="BIZ48" t="s">
        <v>1468</v>
      </c>
      <c r="BJA48" t="s">
        <v>1468</v>
      </c>
      <c r="BJB48">
        <v>2.5</v>
      </c>
      <c r="BJC48">
        <v>0</v>
      </c>
    </row>
    <row r="49" spans="1:1022 1026:1615" ht="15" x14ac:dyDescent="0.25">
      <c r="A49" t="s">
        <v>2603</v>
      </c>
      <c r="B49" t="s">
        <v>3206</v>
      </c>
      <c r="C49" t="s">
        <v>3207</v>
      </c>
      <c r="D49" t="s">
        <v>2570</v>
      </c>
      <c r="E49" t="s">
        <v>3208</v>
      </c>
      <c r="F49" t="s">
        <v>2606</v>
      </c>
      <c r="G49" t="s">
        <v>2607</v>
      </c>
      <c r="H49" t="s">
        <v>2942</v>
      </c>
      <c r="I49" t="s">
        <v>3209</v>
      </c>
      <c r="J49">
        <v>3.4198947300000002</v>
      </c>
      <c r="K49">
        <v>34.145656430000003</v>
      </c>
      <c r="L49" s="116">
        <v>42451</v>
      </c>
      <c r="M49" t="s">
        <v>1461</v>
      </c>
      <c r="N49">
        <v>20</v>
      </c>
      <c r="O49" t="s">
        <v>1472</v>
      </c>
      <c r="Q49">
        <v>5</v>
      </c>
      <c r="R49">
        <v>7.5</v>
      </c>
      <c r="S49">
        <v>0</v>
      </c>
      <c r="T49">
        <v>12.5</v>
      </c>
      <c r="U49">
        <v>2</v>
      </c>
      <c r="V49">
        <v>3</v>
      </c>
      <c r="Y49">
        <v>1</v>
      </c>
      <c r="Z49">
        <v>1</v>
      </c>
      <c r="AF49" t="b">
        <v>1</v>
      </c>
      <c r="AG49">
        <v>2</v>
      </c>
      <c r="AH49">
        <v>3</v>
      </c>
      <c r="AK49">
        <v>1</v>
      </c>
      <c r="AL49">
        <v>1</v>
      </c>
      <c r="AR49">
        <v>1</v>
      </c>
      <c r="AW49">
        <v>1</v>
      </c>
      <c r="BE49">
        <v>1</v>
      </c>
      <c r="BS49" t="s">
        <v>1463</v>
      </c>
      <c r="BT49" t="s">
        <v>1463</v>
      </c>
      <c r="BW49">
        <v>7.5</v>
      </c>
      <c r="BX49">
        <v>0</v>
      </c>
      <c r="BY49">
        <v>3.5</v>
      </c>
      <c r="BZ49">
        <v>5</v>
      </c>
      <c r="CA49">
        <v>0</v>
      </c>
      <c r="CB49">
        <v>8.5</v>
      </c>
      <c r="CC49" t="s">
        <v>1462</v>
      </c>
      <c r="CD49" t="b">
        <v>1</v>
      </c>
      <c r="CE49" t="b">
        <v>1</v>
      </c>
      <c r="CF49">
        <v>10</v>
      </c>
      <c r="CH49" t="s">
        <v>1463</v>
      </c>
      <c r="CM49" t="s">
        <v>1463</v>
      </c>
      <c r="CR49" t="s">
        <v>1463</v>
      </c>
      <c r="CW49" t="s">
        <v>1463</v>
      </c>
      <c r="DB49" t="s">
        <v>1463</v>
      </c>
      <c r="DG49" t="s">
        <v>1463</v>
      </c>
      <c r="DM49" t="s">
        <v>1463</v>
      </c>
      <c r="DS49" t="b">
        <v>1</v>
      </c>
      <c r="DU49" t="b">
        <v>1</v>
      </c>
      <c r="DY49" t="b">
        <v>1</v>
      </c>
      <c r="EI49">
        <v>5</v>
      </c>
      <c r="EJ49">
        <v>0</v>
      </c>
      <c r="EN49">
        <v>0</v>
      </c>
      <c r="EO49" t="s">
        <v>1463</v>
      </c>
      <c r="FL49">
        <v>6.7</v>
      </c>
      <c r="FM49">
        <v>5</v>
      </c>
      <c r="FN49">
        <v>0</v>
      </c>
      <c r="FO49">
        <v>11.7</v>
      </c>
      <c r="FP49" t="s">
        <v>1462</v>
      </c>
      <c r="GO49" t="b">
        <v>1</v>
      </c>
      <c r="GQ49" t="s">
        <v>1464</v>
      </c>
      <c r="HD49" t="b">
        <v>1</v>
      </c>
      <c r="HF49" t="s">
        <v>1465</v>
      </c>
      <c r="HY49" t="b">
        <v>1</v>
      </c>
      <c r="IA49" t="s">
        <v>1465</v>
      </c>
      <c r="JC49" t="b">
        <v>1</v>
      </c>
      <c r="JE49" t="s">
        <v>1464</v>
      </c>
      <c r="JX49" t="b">
        <v>1</v>
      </c>
      <c r="JZ49" t="s">
        <v>1464</v>
      </c>
      <c r="KK49" t="s">
        <v>1463</v>
      </c>
      <c r="KM49">
        <v>5</v>
      </c>
      <c r="KN49">
        <v>0</v>
      </c>
      <c r="KO49">
        <v>0</v>
      </c>
      <c r="KR49">
        <v>0</v>
      </c>
      <c r="KS49" t="s">
        <v>1463</v>
      </c>
      <c r="RO49">
        <v>5</v>
      </c>
      <c r="RP49">
        <v>5</v>
      </c>
      <c r="RQ49">
        <v>2.5</v>
      </c>
      <c r="RR49">
        <v>12.5</v>
      </c>
      <c r="RS49" t="s">
        <v>1462</v>
      </c>
      <c r="RT49" t="s">
        <v>3210</v>
      </c>
      <c r="RU49">
        <v>20</v>
      </c>
      <c r="RV49" t="s">
        <v>3211</v>
      </c>
      <c r="RW49" t="s">
        <v>1462</v>
      </c>
      <c r="RZ49" t="s">
        <v>1463</v>
      </c>
      <c r="SK49">
        <v>5</v>
      </c>
      <c r="SL49">
        <v>2.5</v>
      </c>
      <c r="SM49">
        <v>1.3</v>
      </c>
      <c r="SN49">
        <v>5</v>
      </c>
      <c r="SO49">
        <v>0</v>
      </c>
      <c r="SP49">
        <v>6.3</v>
      </c>
      <c r="SQ49" t="s">
        <v>1463</v>
      </c>
      <c r="SR49" t="s">
        <v>2668</v>
      </c>
      <c r="TI49">
        <v>5</v>
      </c>
      <c r="TJ49" t="s">
        <v>3212</v>
      </c>
      <c r="TM49" t="b">
        <v>1</v>
      </c>
      <c r="TN49" t="b">
        <v>1</v>
      </c>
      <c r="TO49" t="b">
        <v>1</v>
      </c>
      <c r="TV49" t="b">
        <v>1</v>
      </c>
      <c r="TW49" t="s">
        <v>3183</v>
      </c>
      <c r="TX49">
        <v>5</v>
      </c>
      <c r="TY49">
        <v>0</v>
      </c>
      <c r="VI49">
        <v>0</v>
      </c>
      <c r="VJ49">
        <v>0</v>
      </c>
      <c r="VK49">
        <v>5</v>
      </c>
      <c r="VL49">
        <v>5</v>
      </c>
      <c r="VM49" t="s">
        <v>1463</v>
      </c>
      <c r="VO49" t="s">
        <v>1463</v>
      </c>
      <c r="VQ49" t="s">
        <v>1463</v>
      </c>
      <c r="VS49" t="s">
        <v>1463</v>
      </c>
      <c r="VV49" t="s">
        <v>1463</v>
      </c>
      <c r="VX49" t="s">
        <v>1463</v>
      </c>
      <c r="VZ49">
        <v>0</v>
      </c>
      <c r="WA49">
        <v>5</v>
      </c>
      <c r="XJ49">
        <v>8.6</v>
      </c>
      <c r="XK49">
        <v>5</v>
      </c>
      <c r="XL49">
        <v>6.3</v>
      </c>
      <c r="XM49">
        <v>19.899999999999999</v>
      </c>
      <c r="XN49" t="s">
        <v>1462</v>
      </c>
      <c r="XO49" t="s">
        <v>1462</v>
      </c>
      <c r="XS49" t="b">
        <v>1</v>
      </c>
      <c r="XT49" t="b">
        <v>1</v>
      </c>
      <c r="XY49" t="b">
        <v>1</v>
      </c>
      <c r="YC49" t="s">
        <v>1463</v>
      </c>
      <c r="YD49" t="s">
        <v>2624</v>
      </c>
      <c r="YE49" t="s">
        <v>1462</v>
      </c>
      <c r="YF49" t="s">
        <v>2612</v>
      </c>
      <c r="YG49">
        <v>5</v>
      </c>
      <c r="YH49">
        <v>2.5</v>
      </c>
      <c r="YI49" t="s">
        <v>1462</v>
      </c>
      <c r="YK49" t="b">
        <v>1</v>
      </c>
      <c r="YP49" t="b">
        <v>1</v>
      </c>
      <c r="YU49">
        <v>5</v>
      </c>
      <c r="YV49">
        <v>10</v>
      </c>
      <c r="ZX49">
        <v>7</v>
      </c>
      <c r="ZY49">
        <v>2.5</v>
      </c>
      <c r="ZZ49">
        <v>0</v>
      </c>
      <c r="AAA49">
        <v>9.5</v>
      </c>
      <c r="AAB49" t="s">
        <v>1462</v>
      </c>
      <c r="AAK49" t="b">
        <v>1</v>
      </c>
      <c r="AAL49" t="b">
        <v>1</v>
      </c>
      <c r="AAS49" t="s">
        <v>3213</v>
      </c>
      <c r="AAT49">
        <v>2.5</v>
      </c>
      <c r="AAU49">
        <v>0</v>
      </c>
      <c r="ADN49">
        <v>2</v>
      </c>
      <c r="ADO49">
        <v>2.5</v>
      </c>
      <c r="ADP49">
        <v>2.5</v>
      </c>
      <c r="ADQ49">
        <v>7</v>
      </c>
      <c r="ADR49" t="s">
        <v>2560</v>
      </c>
      <c r="ADS49">
        <v>3</v>
      </c>
      <c r="ADT49">
        <v>3</v>
      </c>
      <c r="AEG49">
        <v>2.5</v>
      </c>
      <c r="AEH49">
        <v>2.5</v>
      </c>
      <c r="AEI49">
        <v>0</v>
      </c>
      <c r="AEJ49">
        <v>0</v>
      </c>
      <c r="AEK49">
        <v>2.5</v>
      </c>
      <c r="AEL49">
        <v>2.5</v>
      </c>
      <c r="AEN49" t="b">
        <v>1</v>
      </c>
      <c r="AFB49" t="s">
        <v>2644</v>
      </c>
      <c r="AFC49">
        <v>0</v>
      </c>
      <c r="AFD49">
        <v>2.5</v>
      </c>
      <c r="AFE49">
        <v>0</v>
      </c>
      <c r="AFF49">
        <v>1.1000000000000001</v>
      </c>
      <c r="AFG49">
        <v>7.5</v>
      </c>
      <c r="AFH49">
        <v>8.6</v>
      </c>
      <c r="AFI49" t="s">
        <v>1463</v>
      </c>
      <c r="AFK49" t="s">
        <v>1463</v>
      </c>
      <c r="AFM49" t="s">
        <v>1463</v>
      </c>
      <c r="AFO49" t="s">
        <v>1463</v>
      </c>
      <c r="AFQ49" t="s">
        <v>1463</v>
      </c>
      <c r="AFT49" t="s">
        <v>1463</v>
      </c>
      <c r="AFV49">
        <v>0</v>
      </c>
      <c r="AFW49">
        <v>1</v>
      </c>
      <c r="AFX49">
        <v>1.1111111111111101</v>
      </c>
      <c r="AFY49">
        <v>7.5</v>
      </c>
      <c r="AFZ49">
        <v>5</v>
      </c>
      <c r="AGA49">
        <v>7.5</v>
      </c>
      <c r="AGB49">
        <v>7.5</v>
      </c>
      <c r="AGC49">
        <v>20</v>
      </c>
      <c r="AGD49">
        <v>4</v>
      </c>
      <c r="AGE49">
        <v>500</v>
      </c>
      <c r="AGG49">
        <v>1</v>
      </c>
      <c r="AGH49">
        <v>2</v>
      </c>
      <c r="AGJ49">
        <v>4</v>
      </c>
      <c r="AGK49">
        <v>0</v>
      </c>
      <c r="AGM49" t="s">
        <v>1534</v>
      </c>
      <c r="AGQ49">
        <v>7.5</v>
      </c>
      <c r="AGR49">
        <v>7.5</v>
      </c>
      <c r="AGS49">
        <v>3</v>
      </c>
      <c r="AGT49">
        <v>5</v>
      </c>
      <c r="AGU49">
        <v>5</v>
      </c>
      <c r="AGV49">
        <v>13</v>
      </c>
      <c r="AGW49">
        <v>1</v>
      </c>
      <c r="AHA49" t="b">
        <v>1</v>
      </c>
      <c r="AHD49">
        <v>2</v>
      </c>
      <c r="AHE49">
        <v>2</v>
      </c>
      <c r="AHF49">
        <v>3</v>
      </c>
      <c r="AKM49">
        <v>5</v>
      </c>
      <c r="AKN49">
        <v>5</v>
      </c>
      <c r="AKO49">
        <v>10</v>
      </c>
      <c r="AKP49">
        <v>5</v>
      </c>
      <c r="AKQ49">
        <v>5</v>
      </c>
      <c r="AKR49">
        <v>20</v>
      </c>
      <c r="AKS49" t="s">
        <v>1462</v>
      </c>
      <c r="AKT49" t="s">
        <v>1463</v>
      </c>
      <c r="AKV49" t="s">
        <v>1462</v>
      </c>
      <c r="AKX49" t="s">
        <v>1462</v>
      </c>
      <c r="AKZ49" t="s">
        <v>1463</v>
      </c>
      <c r="ALB49" t="s">
        <v>1462</v>
      </c>
      <c r="ALD49" t="s">
        <v>1463</v>
      </c>
      <c r="ALF49" t="s">
        <v>1462</v>
      </c>
      <c r="ALH49" t="s">
        <v>1463</v>
      </c>
      <c r="ALJ49" t="s">
        <v>1462</v>
      </c>
      <c r="ALL49" t="s">
        <v>1463</v>
      </c>
      <c r="ALN49" t="s">
        <v>1463</v>
      </c>
      <c r="ALP49" t="s">
        <v>1463</v>
      </c>
      <c r="ALR49" t="s">
        <v>1463</v>
      </c>
      <c r="ALT49" t="s">
        <v>1463</v>
      </c>
      <c r="AMF49" t="b">
        <v>1</v>
      </c>
      <c r="AMG49" t="b">
        <v>1</v>
      </c>
      <c r="AML49" t="b">
        <v>1</v>
      </c>
      <c r="ANA49">
        <v>5</v>
      </c>
      <c r="ANB49">
        <v>5</v>
      </c>
      <c r="ANC49">
        <v>10</v>
      </c>
      <c r="AND49">
        <v>2.5</v>
      </c>
      <c r="ANE49">
        <v>2.5</v>
      </c>
      <c r="ANF49">
        <v>15</v>
      </c>
      <c r="ANG49" t="s">
        <v>1462</v>
      </c>
      <c r="ANH49" t="s">
        <v>3214</v>
      </c>
      <c r="ANI49" t="s">
        <v>1462</v>
      </c>
      <c r="ANJ49" t="s">
        <v>2616</v>
      </c>
      <c r="ANK49">
        <v>2.5</v>
      </c>
      <c r="ANL49">
        <v>2.5</v>
      </c>
      <c r="ANM49">
        <v>2</v>
      </c>
      <c r="ANN49">
        <v>2.5</v>
      </c>
      <c r="ANO49">
        <v>5</v>
      </c>
      <c r="ANP49">
        <v>9.5</v>
      </c>
      <c r="ANQ49" t="s">
        <v>2565</v>
      </c>
      <c r="ANR49" t="s">
        <v>1463</v>
      </c>
      <c r="ANT49">
        <v>2.5</v>
      </c>
      <c r="ANU49">
        <v>5</v>
      </c>
      <c r="AQR49">
        <v>5</v>
      </c>
      <c r="AQS49">
        <v>1.3</v>
      </c>
      <c r="AQT49">
        <v>6.3</v>
      </c>
      <c r="AQU49">
        <v>12.6</v>
      </c>
      <c r="AQV49" t="s">
        <v>1463</v>
      </c>
      <c r="ARD49" t="b">
        <v>1</v>
      </c>
      <c r="ARG49">
        <v>0</v>
      </c>
      <c r="ARH49">
        <v>7.5</v>
      </c>
      <c r="ARI49" t="s">
        <v>1462</v>
      </c>
      <c r="ARJ49" t="s">
        <v>1463</v>
      </c>
      <c r="ARK49" t="s">
        <v>2624</v>
      </c>
      <c r="ARM49" t="s">
        <v>1462</v>
      </c>
      <c r="ARO49" t="b">
        <v>1</v>
      </c>
      <c r="ARQ49" t="s">
        <v>1462</v>
      </c>
      <c r="ARS49" t="s">
        <v>2872</v>
      </c>
      <c r="ART49" t="s">
        <v>2616</v>
      </c>
      <c r="ARY49" t="b">
        <v>1</v>
      </c>
      <c r="ASD49">
        <v>2.5</v>
      </c>
      <c r="ASE49">
        <v>5</v>
      </c>
      <c r="ASF49">
        <v>1</v>
      </c>
      <c r="ASG49">
        <v>5</v>
      </c>
      <c r="ASH49">
        <v>7.5</v>
      </c>
      <c r="ASI49">
        <v>13.5</v>
      </c>
      <c r="ASJ49">
        <v>60</v>
      </c>
      <c r="ASL49" t="b">
        <v>1</v>
      </c>
      <c r="ASM49" t="b">
        <v>1</v>
      </c>
      <c r="ASS49">
        <v>0</v>
      </c>
      <c r="AST49" t="s">
        <v>1463</v>
      </c>
      <c r="ATD49">
        <v>5</v>
      </c>
      <c r="ATE49">
        <v>7.5</v>
      </c>
      <c r="ATF49">
        <v>0</v>
      </c>
      <c r="ATG49">
        <v>0</v>
      </c>
      <c r="ATH49">
        <v>7.5</v>
      </c>
      <c r="ATI49">
        <v>7.5</v>
      </c>
      <c r="ATJ49" t="s">
        <v>1463</v>
      </c>
      <c r="AVZ49">
        <v>0</v>
      </c>
      <c r="AWA49">
        <v>5</v>
      </c>
      <c r="AWB49">
        <v>0</v>
      </c>
      <c r="AWC49">
        <v>10</v>
      </c>
      <c r="AWD49">
        <v>1</v>
      </c>
      <c r="AWE49">
        <v>0</v>
      </c>
      <c r="AWF49">
        <v>0</v>
      </c>
      <c r="AWG49">
        <v>1</v>
      </c>
      <c r="AWH49" t="s">
        <v>1462</v>
      </c>
      <c r="AWI49" t="s">
        <v>1469</v>
      </c>
      <c r="AWJ49" t="s">
        <v>1463</v>
      </c>
      <c r="AWL49" t="s">
        <v>1462</v>
      </c>
      <c r="AWM49" t="s">
        <v>2619</v>
      </c>
      <c r="AWN49" t="s">
        <v>1463</v>
      </c>
      <c r="AWP49" t="s">
        <v>1463</v>
      </c>
      <c r="AWR49" t="s">
        <v>1463</v>
      </c>
      <c r="AWT49" t="s">
        <v>1463</v>
      </c>
      <c r="AWV49" t="s">
        <v>1463</v>
      </c>
      <c r="AWX49" t="s">
        <v>1463</v>
      </c>
      <c r="AWZ49" t="s">
        <v>1463</v>
      </c>
      <c r="AXB49" t="s">
        <v>1463</v>
      </c>
      <c r="AXD49" t="s">
        <v>1463</v>
      </c>
      <c r="AXF49">
        <v>0</v>
      </c>
      <c r="AXG49">
        <v>0</v>
      </c>
      <c r="AXI49">
        <v>0</v>
      </c>
      <c r="AXJ49">
        <v>0</v>
      </c>
      <c r="AXK49">
        <v>0</v>
      </c>
      <c r="AXN49">
        <v>0</v>
      </c>
      <c r="AXO49">
        <v>1</v>
      </c>
      <c r="AXP49">
        <v>1</v>
      </c>
      <c r="AXQ49">
        <v>1</v>
      </c>
      <c r="AXR49">
        <v>1</v>
      </c>
      <c r="AXS49">
        <v>1</v>
      </c>
      <c r="AXT49">
        <v>1</v>
      </c>
      <c r="AXU49">
        <v>1</v>
      </c>
      <c r="AXV49">
        <v>3</v>
      </c>
      <c r="AXW49">
        <v>1</v>
      </c>
      <c r="AXX49">
        <v>3</v>
      </c>
      <c r="AYA49">
        <v>9.3000000000000007</v>
      </c>
      <c r="AYD49">
        <v>9.3000000000000007</v>
      </c>
      <c r="AYE49" t="s">
        <v>1463</v>
      </c>
      <c r="AYF49" t="s">
        <v>1463</v>
      </c>
      <c r="AYG49">
        <v>8</v>
      </c>
      <c r="AYJ49">
        <v>0</v>
      </c>
      <c r="AYK49">
        <v>2.5</v>
      </c>
      <c r="AYL49">
        <v>0</v>
      </c>
      <c r="AYM49">
        <v>2.5</v>
      </c>
      <c r="AYW49">
        <v>3</v>
      </c>
      <c r="AYX49" t="s">
        <v>3215</v>
      </c>
      <c r="AYY49" t="s">
        <v>2674</v>
      </c>
      <c r="AZC49">
        <v>5</v>
      </c>
      <c r="AZD49" t="s">
        <v>2635</v>
      </c>
      <c r="AZE49" t="s">
        <v>3009</v>
      </c>
      <c r="AZF49">
        <v>5</v>
      </c>
      <c r="AZG49" t="s">
        <v>3216</v>
      </c>
      <c r="AZH49" t="s">
        <v>2883</v>
      </c>
      <c r="AZM49" t="s">
        <v>1463</v>
      </c>
      <c r="AZO49" t="s">
        <v>1463</v>
      </c>
      <c r="AZQ49" t="s">
        <v>2877</v>
      </c>
      <c r="AZR49">
        <v>2.5</v>
      </c>
      <c r="AZS49">
        <v>0</v>
      </c>
      <c r="BCH49">
        <v>10</v>
      </c>
      <c r="BCI49">
        <v>5</v>
      </c>
      <c r="BCJ49">
        <v>0</v>
      </c>
      <c r="BCK49">
        <v>15</v>
      </c>
      <c r="BCL49">
        <v>2</v>
      </c>
      <c r="BCN49" t="s">
        <v>2555</v>
      </c>
      <c r="BCP49">
        <v>1</v>
      </c>
      <c r="BCR49">
        <v>4</v>
      </c>
      <c r="BCT49">
        <v>3</v>
      </c>
      <c r="BCY49">
        <v>5</v>
      </c>
      <c r="BCZ49">
        <v>0</v>
      </c>
      <c r="BEH49">
        <v>7.5</v>
      </c>
      <c r="BEI49">
        <v>7.5</v>
      </c>
      <c r="BEJ49">
        <v>2.5</v>
      </c>
      <c r="BEK49">
        <v>17.5</v>
      </c>
      <c r="BEL49" t="s">
        <v>2552</v>
      </c>
      <c r="BEN49" t="s">
        <v>2567</v>
      </c>
      <c r="BEP49" t="s">
        <v>2557</v>
      </c>
      <c r="BER49" t="s">
        <v>2552</v>
      </c>
      <c r="BET49" t="s">
        <v>2567</v>
      </c>
      <c r="BEV49" t="s">
        <v>2567</v>
      </c>
      <c r="BEX49">
        <v>7.5</v>
      </c>
      <c r="BEY49">
        <v>2.5</v>
      </c>
      <c r="BGQ49" t="s">
        <v>1467</v>
      </c>
      <c r="BGR49">
        <v>2.5</v>
      </c>
      <c r="BGS49">
        <v>5</v>
      </c>
      <c r="BGT49">
        <v>7.5</v>
      </c>
      <c r="BGU49" t="s">
        <v>1463</v>
      </c>
      <c r="BHK49">
        <v>2.5</v>
      </c>
      <c r="BHL49">
        <v>5</v>
      </c>
      <c r="BIT49">
        <v>5</v>
      </c>
      <c r="BIU49">
        <v>2.5</v>
      </c>
      <c r="BIV49">
        <v>2.5</v>
      </c>
      <c r="BIW49">
        <v>10</v>
      </c>
      <c r="BIX49">
        <v>2</v>
      </c>
      <c r="BIY49" t="s">
        <v>2548</v>
      </c>
      <c r="BIZ49" t="s">
        <v>2594</v>
      </c>
      <c r="BJA49" t="s">
        <v>1468</v>
      </c>
      <c r="BJB49">
        <v>2.5</v>
      </c>
      <c r="BJC49">
        <v>2.5</v>
      </c>
    </row>
    <row r="50" spans="1:1022 1026:1615" ht="15" x14ac:dyDescent="0.25">
      <c r="A50" t="s">
        <v>2603</v>
      </c>
      <c r="B50" t="s">
        <v>3217</v>
      </c>
      <c r="C50" t="s">
        <v>3218</v>
      </c>
      <c r="D50" t="s">
        <v>1460</v>
      </c>
      <c r="F50" t="s">
        <v>2606</v>
      </c>
      <c r="G50" t="s">
        <v>2607</v>
      </c>
      <c r="H50" t="s">
        <v>2942</v>
      </c>
      <c r="I50" t="s">
        <v>3209</v>
      </c>
      <c r="J50">
        <v>3.4199143400000001</v>
      </c>
      <c r="K50">
        <v>34.145653809999999</v>
      </c>
      <c r="L50" s="116">
        <v>42451</v>
      </c>
      <c r="M50" t="s">
        <v>1461</v>
      </c>
      <c r="N50">
        <v>26</v>
      </c>
      <c r="O50" t="s">
        <v>2554</v>
      </c>
      <c r="Q50">
        <v>6.7</v>
      </c>
      <c r="R50">
        <v>7.5</v>
      </c>
      <c r="S50">
        <v>2.5</v>
      </c>
      <c r="T50">
        <v>16.7</v>
      </c>
      <c r="U50">
        <v>4</v>
      </c>
      <c r="V50">
        <v>3</v>
      </c>
      <c r="W50">
        <v>2</v>
      </c>
      <c r="X50">
        <v>1</v>
      </c>
      <c r="Y50">
        <v>1</v>
      </c>
      <c r="AA50" t="b">
        <v>1</v>
      </c>
      <c r="AG50">
        <v>4</v>
      </c>
      <c r="AH50">
        <v>3</v>
      </c>
      <c r="AK50">
        <v>1</v>
      </c>
      <c r="AS50">
        <v>2</v>
      </c>
      <c r="AT50">
        <v>1</v>
      </c>
      <c r="BS50" t="s">
        <v>1462</v>
      </c>
      <c r="BT50" t="s">
        <v>1462</v>
      </c>
      <c r="BW50">
        <v>7.5</v>
      </c>
      <c r="BX50">
        <v>2.5</v>
      </c>
      <c r="BY50">
        <v>6</v>
      </c>
      <c r="BZ50">
        <v>2.5</v>
      </c>
      <c r="CA50">
        <v>0</v>
      </c>
      <c r="CB50">
        <v>8.5</v>
      </c>
      <c r="CC50" t="s">
        <v>1462</v>
      </c>
      <c r="CD50" t="b">
        <v>1</v>
      </c>
      <c r="CE50" t="b">
        <v>1</v>
      </c>
      <c r="CF50">
        <v>10</v>
      </c>
      <c r="CH50" t="s">
        <v>1463</v>
      </c>
      <c r="CM50" t="s">
        <v>1463</v>
      </c>
      <c r="CR50" t="s">
        <v>1463</v>
      </c>
      <c r="CW50" t="s">
        <v>1462</v>
      </c>
      <c r="CZ50">
        <v>2</v>
      </c>
      <c r="DB50" t="s">
        <v>1463</v>
      </c>
      <c r="DG50" t="s">
        <v>1463</v>
      </c>
      <c r="DS50" t="b">
        <v>1</v>
      </c>
      <c r="DU50" t="b">
        <v>1</v>
      </c>
      <c r="DY50" t="b">
        <v>1</v>
      </c>
      <c r="EI50">
        <v>2.5</v>
      </c>
      <c r="EJ50">
        <v>0</v>
      </c>
      <c r="EN50">
        <v>0</v>
      </c>
      <c r="EO50" t="s">
        <v>1463</v>
      </c>
      <c r="FL50">
        <v>1.3</v>
      </c>
      <c r="FM50">
        <v>2.5</v>
      </c>
      <c r="FN50">
        <v>0</v>
      </c>
      <c r="FO50">
        <v>3.8</v>
      </c>
      <c r="FP50" t="s">
        <v>1462</v>
      </c>
      <c r="HD50" t="b">
        <v>1</v>
      </c>
      <c r="HF50" t="s">
        <v>1465</v>
      </c>
      <c r="JC50" t="b">
        <v>1</v>
      </c>
      <c r="JE50" t="s">
        <v>1465</v>
      </c>
      <c r="KK50" t="s">
        <v>1463</v>
      </c>
      <c r="KM50">
        <v>2.5</v>
      </c>
      <c r="KN50">
        <v>0</v>
      </c>
      <c r="KO50">
        <v>0</v>
      </c>
      <c r="KR50">
        <v>0</v>
      </c>
      <c r="KS50" t="s">
        <v>1463</v>
      </c>
      <c r="RO50">
        <v>7.5</v>
      </c>
      <c r="RP50">
        <v>2.5</v>
      </c>
      <c r="RQ50">
        <v>7.5</v>
      </c>
      <c r="RR50">
        <v>17.5</v>
      </c>
      <c r="RS50" t="s">
        <v>1463</v>
      </c>
      <c r="RZ50" t="s">
        <v>1463</v>
      </c>
      <c r="SK50">
        <v>2.5</v>
      </c>
      <c r="SL50">
        <v>7.5</v>
      </c>
      <c r="SM50">
        <v>3</v>
      </c>
      <c r="SN50">
        <v>5</v>
      </c>
      <c r="SO50">
        <v>2.5</v>
      </c>
      <c r="SP50">
        <v>10.5</v>
      </c>
      <c r="SQ50" t="s">
        <v>1462</v>
      </c>
      <c r="SS50">
        <v>4</v>
      </c>
      <c r="ST50" t="s">
        <v>3219</v>
      </c>
      <c r="SU50" t="s">
        <v>1463</v>
      </c>
      <c r="SX50" t="b">
        <v>1</v>
      </c>
      <c r="SY50" t="b">
        <v>1</v>
      </c>
      <c r="SZ50" t="b">
        <v>1</v>
      </c>
      <c r="TB50" t="b">
        <v>1</v>
      </c>
      <c r="TI50">
        <v>5</v>
      </c>
      <c r="TJ50" t="s">
        <v>3220</v>
      </c>
      <c r="TM50" t="b">
        <v>1</v>
      </c>
      <c r="TN50" t="b">
        <v>1</v>
      </c>
      <c r="TO50" t="b">
        <v>1</v>
      </c>
      <c r="TP50" t="b">
        <v>1</v>
      </c>
      <c r="TX50">
        <v>5</v>
      </c>
      <c r="TY50">
        <v>2.5</v>
      </c>
      <c r="VI50">
        <v>0</v>
      </c>
      <c r="VJ50">
        <v>0</v>
      </c>
      <c r="VK50">
        <v>7.5</v>
      </c>
      <c r="VL50">
        <v>7.5</v>
      </c>
      <c r="VM50" t="s">
        <v>1463</v>
      </c>
      <c r="VO50" t="s">
        <v>1463</v>
      </c>
      <c r="VQ50" t="s">
        <v>1463</v>
      </c>
      <c r="VS50" t="s">
        <v>1463</v>
      </c>
      <c r="VV50" t="s">
        <v>1463</v>
      </c>
      <c r="VX50" t="s">
        <v>1463</v>
      </c>
      <c r="VZ50">
        <v>0</v>
      </c>
      <c r="WA50">
        <v>7.5</v>
      </c>
      <c r="XJ50">
        <v>8.6</v>
      </c>
      <c r="XK50">
        <v>3.8</v>
      </c>
      <c r="XL50">
        <v>7.5</v>
      </c>
      <c r="XM50">
        <v>19.899999999999999</v>
      </c>
      <c r="XN50" t="s">
        <v>1462</v>
      </c>
      <c r="XO50" t="s">
        <v>1462</v>
      </c>
      <c r="XR50" t="b">
        <v>1</v>
      </c>
      <c r="XS50" t="b">
        <v>1</v>
      </c>
      <c r="YC50" t="s">
        <v>1463</v>
      </c>
      <c r="YE50" t="s">
        <v>1462</v>
      </c>
      <c r="YF50" t="s">
        <v>2612</v>
      </c>
      <c r="YG50">
        <v>5</v>
      </c>
      <c r="YH50">
        <v>5</v>
      </c>
      <c r="YI50" t="s">
        <v>1462</v>
      </c>
      <c r="YK50" t="b">
        <v>1</v>
      </c>
      <c r="YN50" t="b">
        <v>1</v>
      </c>
      <c r="YU50">
        <v>2.5</v>
      </c>
      <c r="YV50">
        <v>10</v>
      </c>
      <c r="ZX50">
        <v>0</v>
      </c>
      <c r="ZY50">
        <v>0</v>
      </c>
      <c r="ZZ50">
        <v>5</v>
      </c>
      <c r="AAA50">
        <v>5</v>
      </c>
      <c r="AAB50" t="s">
        <v>1463</v>
      </c>
      <c r="AAS50" t="s">
        <v>3221</v>
      </c>
      <c r="AAT50">
        <v>0</v>
      </c>
      <c r="AAU50">
        <v>5</v>
      </c>
      <c r="ADN50">
        <v>2</v>
      </c>
      <c r="ADO50">
        <v>2.5</v>
      </c>
      <c r="ADP50">
        <v>2.5</v>
      </c>
      <c r="ADQ50">
        <v>7</v>
      </c>
      <c r="ADR50" t="s">
        <v>2560</v>
      </c>
      <c r="ADS50">
        <v>2</v>
      </c>
      <c r="ADT50">
        <v>180</v>
      </c>
      <c r="AEG50">
        <v>2.5</v>
      </c>
      <c r="AEH50">
        <v>2.5</v>
      </c>
      <c r="AEI50">
        <v>0</v>
      </c>
      <c r="AEJ50">
        <v>0</v>
      </c>
      <c r="AEK50">
        <v>5</v>
      </c>
      <c r="AEL50">
        <v>5</v>
      </c>
      <c r="AEN50" t="b">
        <v>1</v>
      </c>
      <c r="AFB50" t="s">
        <v>2624</v>
      </c>
      <c r="AFC50">
        <v>0</v>
      </c>
      <c r="AFD50">
        <v>5</v>
      </c>
      <c r="AFE50">
        <v>0</v>
      </c>
      <c r="AFF50">
        <v>1.9</v>
      </c>
      <c r="AFG50">
        <v>2.5</v>
      </c>
      <c r="AFH50">
        <v>4.4000000000000004</v>
      </c>
      <c r="AFI50" t="s">
        <v>1463</v>
      </c>
      <c r="AFK50" t="s">
        <v>1463</v>
      </c>
      <c r="AFM50" t="s">
        <v>1463</v>
      </c>
      <c r="AFO50" t="s">
        <v>1463</v>
      </c>
      <c r="AFQ50" t="s">
        <v>1463</v>
      </c>
      <c r="AFT50" t="s">
        <v>1463</v>
      </c>
      <c r="AFV50">
        <v>0</v>
      </c>
      <c r="AFW50">
        <v>1</v>
      </c>
      <c r="AFX50">
        <v>1.94444444444444</v>
      </c>
      <c r="AFY50">
        <v>2.5</v>
      </c>
      <c r="AFZ50">
        <v>2.5</v>
      </c>
      <c r="AGA50">
        <v>7.5</v>
      </c>
      <c r="AGB50">
        <v>5</v>
      </c>
      <c r="AGC50">
        <v>15</v>
      </c>
      <c r="AGD50">
        <v>4</v>
      </c>
      <c r="AGG50">
        <v>3</v>
      </c>
      <c r="AGJ50">
        <v>4</v>
      </c>
      <c r="AGM50" t="s">
        <v>2614</v>
      </c>
      <c r="AGQ50">
        <v>7.5</v>
      </c>
      <c r="AGR50">
        <v>5</v>
      </c>
      <c r="AGS50">
        <v>2</v>
      </c>
      <c r="AGT50">
        <v>5</v>
      </c>
      <c r="AGU50">
        <v>2.5</v>
      </c>
      <c r="AGV50">
        <v>9.5</v>
      </c>
      <c r="AGW50">
        <v>2</v>
      </c>
      <c r="AGZ50" t="b">
        <v>1</v>
      </c>
      <c r="AHA50" t="b">
        <v>1</v>
      </c>
      <c r="AHD50">
        <v>2</v>
      </c>
      <c r="AHE50">
        <v>3</v>
      </c>
      <c r="AHF50">
        <v>3</v>
      </c>
      <c r="AKM50">
        <v>5</v>
      </c>
      <c r="AKN50">
        <v>2.5</v>
      </c>
      <c r="AKO50">
        <v>10</v>
      </c>
      <c r="AKP50">
        <v>2.5</v>
      </c>
      <c r="AKQ50">
        <v>2.5</v>
      </c>
      <c r="AKR50">
        <v>15</v>
      </c>
      <c r="AKS50" t="s">
        <v>1462</v>
      </c>
      <c r="AKT50" t="s">
        <v>1463</v>
      </c>
      <c r="AKV50" t="s">
        <v>1462</v>
      </c>
      <c r="AKX50" t="s">
        <v>1462</v>
      </c>
      <c r="AKZ50" t="s">
        <v>1463</v>
      </c>
      <c r="ALB50" t="s">
        <v>1463</v>
      </c>
      <c r="ALD50" t="s">
        <v>1463</v>
      </c>
      <c r="ALF50" t="s">
        <v>1462</v>
      </c>
      <c r="ALH50" t="s">
        <v>1463</v>
      </c>
      <c r="ALJ50" t="s">
        <v>1463</v>
      </c>
      <c r="ALL50" t="s">
        <v>1463</v>
      </c>
      <c r="ALN50" t="s">
        <v>1463</v>
      </c>
      <c r="ALP50" t="s">
        <v>1463</v>
      </c>
      <c r="ALR50" t="s">
        <v>1463</v>
      </c>
      <c r="ALT50" t="s">
        <v>1463</v>
      </c>
      <c r="AMF50" t="b">
        <v>1</v>
      </c>
      <c r="AMG50" t="b">
        <v>1</v>
      </c>
      <c r="AML50" t="b">
        <v>1</v>
      </c>
      <c r="AMO50" t="b">
        <v>1</v>
      </c>
      <c r="AMW50" t="b">
        <v>1</v>
      </c>
      <c r="ANA50">
        <v>2.5</v>
      </c>
      <c r="ANB50">
        <v>2.5</v>
      </c>
      <c r="ANC50">
        <v>0</v>
      </c>
      <c r="AND50">
        <v>0</v>
      </c>
      <c r="ANE50">
        <v>7.5</v>
      </c>
      <c r="ANF50">
        <v>7.5</v>
      </c>
      <c r="ANG50" t="s">
        <v>1463</v>
      </c>
      <c r="ANK50">
        <v>0</v>
      </c>
      <c r="ANL50">
        <v>7.5</v>
      </c>
      <c r="ANM50">
        <v>4</v>
      </c>
      <c r="ANN50">
        <v>0</v>
      </c>
      <c r="ANO50">
        <v>7.5</v>
      </c>
      <c r="ANP50">
        <v>11.5</v>
      </c>
      <c r="ANQ50" t="s">
        <v>2599</v>
      </c>
      <c r="ANR50" t="s">
        <v>1463</v>
      </c>
      <c r="ANT50">
        <v>0</v>
      </c>
      <c r="ANU50">
        <v>7.5</v>
      </c>
      <c r="AQR50">
        <v>2.5</v>
      </c>
      <c r="AQS50">
        <v>0</v>
      </c>
      <c r="AQT50">
        <v>8.8000000000000007</v>
      </c>
      <c r="AQU50">
        <v>11.3</v>
      </c>
      <c r="AQV50" t="s">
        <v>1463</v>
      </c>
      <c r="ARB50" t="b">
        <v>1</v>
      </c>
      <c r="ARE50" t="b">
        <v>1</v>
      </c>
      <c r="ARG50">
        <v>0</v>
      </c>
      <c r="ARH50">
        <v>10</v>
      </c>
      <c r="ARI50" t="s">
        <v>1463</v>
      </c>
      <c r="ARQ50" t="s">
        <v>1462</v>
      </c>
      <c r="ARS50" t="s">
        <v>2617</v>
      </c>
      <c r="ART50" t="s">
        <v>2616</v>
      </c>
      <c r="ARV50" t="b">
        <v>1</v>
      </c>
      <c r="ASD50">
        <v>0</v>
      </c>
      <c r="ASE50">
        <v>7.5</v>
      </c>
      <c r="ASF50">
        <v>2</v>
      </c>
      <c r="ASG50">
        <v>2.5</v>
      </c>
      <c r="ASH50">
        <v>7.5</v>
      </c>
      <c r="ASI50">
        <v>12</v>
      </c>
      <c r="ASJ50">
        <v>50</v>
      </c>
      <c r="ASL50" t="b">
        <v>1</v>
      </c>
      <c r="ASM50" t="b">
        <v>1</v>
      </c>
      <c r="ASO50" t="b">
        <v>1</v>
      </c>
      <c r="ASS50">
        <v>0</v>
      </c>
      <c r="AST50" t="s">
        <v>1463</v>
      </c>
      <c r="ATD50">
        <v>2.5</v>
      </c>
      <c r="ATE50">
        <v>7.5</v>
      </c>
      <c r="ATF50">
        <v>4.7</v>
      </c>
      <c r="ATG50">
        <v>1.3</v>
      </c>
      <c r="ATH50">
        <v>7.5</v>
      </c>
      <c r="ATI50">
        <v>13.5</v>
      </c>
      <c r="ATJ50" t="s">
        <v>1462</v>
      </c>
      <c r="AUF50" t="b">
        <v>1</v>
      </c>
      <c r="AUG50" t="s">
        <v>3222</v>
      </c>
      <c r="AUH50" t="s">
        <v>2561</v>
      </c>
      <c r="AVW50" t="s">
        <v>1463</v>
      </c>
      <c r="AVX50" t="s">
        <v>1463</v>
      </c>
      <c r="AVZ50">
        <v>2.5</v>
      </c>
      <c r="AWA50">
        <v>5</v>
      </c>
      <c r="AWB50">
        <v>0</v>
      </c>
      <c r="AWC50">
        <v>10</v>
      </c>
      <c r="AWD50">
        <v>2</v>
      </c>
      <c r="AWE50">
        <v>2.5</v>
      </c>
      <c r="AWF50">
        <v>0</v>
      </c>
      <c r="AWG50">
        <v>4.5</v>
      </c>
      <c r="AWH50" t="s">
        <v>1462</v>
      </c>
      <c r="AWI50" t="s">
        <v>1469</v>
      </c>
      <c r="AWJ50" t="s">
        <v>1463</v>
      </c>
      <c r="AWL50" t="s">
        <v>1462</v>
      </c>
      <c r="AWM50" t="s">
        <v>2619</v>
      </c>
      <c r="AWN50" t="s">
        <v>1462</v>
      </c>
      <c r="AWO50" t="s">
        <v>2619</v>
      </c>
      <c r="AWP50" t="s">
        <v>1463</v>
      </c>
      <c r="AWR50" t="s">
        <v>1463</v>
      </c>
      <c r="AWT50" t="s">
        <v>1463</v>
      </c>
      <c r="AWV50" t="s">
        <v>1463</v>
      </c>
      <c r="AWX50" t="s">
        <v>1463</v>
      </c>
      <c r="AWZ50" t="s">
        <v>1463</v>
      </c>
      <c r="AXB50" t="s">
        <v>1463</v>
      </c>
      <c r="AXD50" t="s">
        <v>1463</v>
      </c>
      <c r="AXF50">
        <v>0</v>
      </c>
      <c r="AXG50">
        <v>0</v>
      </c>
      <c r="AXI50">
        <v>2.5</v>
      </c>
      <c r="AXJ50">
        <v>0</v>
      </c>
      <c r="AXK50">
        <v>3</v>
      </c>
      <c r="AXN50">
        <v>3</v>
      </c>
      <c r="AXO50">
        <v>0</v>
      </c>
      <c r="AXP50">
        <v>1</v>
      </c>
      <c r="AXQ50">
        <v>1</v>
      </c>
      <c r="AXR50">
        <v>1</v>
      </c>
      <c r="AXS50">
        <v>1</v>
      </c>
      <c r="AXT50">
        <v>1</v>
      </c>
      <c r="AXU50">
        <v>1</v>
      </c>
      <c r="AXV50">
        <v>3</v>
      </c>
      <c r="AXW50">
        <v>0</v>
      </c>
      <c r="AYA50">
        <v>10</v>
      </c>
      <c r="AYD50">
        <v>10</v>
      </c>
      <c r="AYE50" t="s">
        <v>1463</v>
      </c>
      <c r="AYF50" t="s">
        <v>1463</v>
      </c>
      <c r="AYG50">
        <v>10</v>
      </c>
      <c r="AYJ50">
        <v>0</v>
      </c>
      <c r="AYK50">
        <v>2.5</v>
      </c>
      <c r="AYL50">
        <v>2.5</v>
      </c>
      <c r="AYM50">
        <v>5</v>
      </c>
      <c r="AZC50">
        <v>3</v>
      </c>
      <c r="AZD50" t="s">
        <v>2620</v>
      </c>
      <c r="AZE50" t="s">
        <v>1469</v>
      </c>
      <c r="AZF50">
        <v>4</v>
      </c>
      <c r="AZG50" t="s">
        <v>2687</v>
      </c>
      <c r="AZH50" t="s">
        <v>2622</v>
      </c>
      <c r="AZM50" t="s">
        <v>1463</v>
      </c>
      <c r="AZO50" t="s">
        <v>1463</v>
      </c>
      <c r="AZQ50" t="s">
        <v>2644</v>
      </c>
      <c r="AZR50">
        <v>2.5</v>
      </c>
      <c r="AZS50">
        <v>2.5</v>
      </c>
      <c r="BCH50">
        <v>10</v>
      </c>
      <c r="BCI50">
        <v>5</v>
      </c>
      <c r="BCJ50">
        <v>2.5</v>
      </c>
      <c r="BCK50">
        <v>17.5</v>
      </c>
      <c r="BCL50">
        <v>1</v>
      </c>
      <c r="BCN50" t="s">
        <v>2555</v>
      </c>
      <c r="BCP50">
        <v>2</v>
      </c>
      <c r="BCR50">
        <v>4</v>
      </c>
      <c r="BCT50">
        <v>3</v>
      </c>
      <c r="BCY50">
        <v>5</v>
      </c>
      <c r="BCZ50">
        <v>2.5</v>
      </c>
      <c r="BEH50">
        <v>7.5</v>
      </c>
      <c r="BEI50">
        <v>7.5</v>
      </c>
      <c r="BEJ50">
        <v>2.5</v>
      </c>
      <c r="BEK50">
        <v>17.5</v>
      </c>
      <c r="BEL50" t="s">
        <v>2552</v>
      </c>
      <c r="BEN50" t="s">
        <v>2567</v>
      </c>
      <c r="BEP50" t="s">
        <v>2557</v>
      </c>
      <c r="BER50" t="s">
        <v>2552</v>
      </c>
      <c r="BET50" t="s">
        <v>2567</v>
      </c>
      <c r="BEV50" t="s">
        <v>2567</v>
      </c>
      <c r="BEX50">
        <v>7.5</v>
      </c>
      <c r="BEY50">
        <v>2.5</v>
      </c>
      <c r="BGQ50" t="s">
        <v>1467</v>
      </c>
      <c r="BGR50">
        <v>2.5</v>
      </c>
      <c r="BGS50">
        <v>5</v>
      </c>
      <c r="BGT50">
        <v>7.5</v>
      </c>
      <c r="BGU50" t="s">
        <v>1463</v>
      </c>
      <c r="BHK50">
        <v>2.5</v>
      </c>
      <c r="BHL50">
        <v>5</v>
      </c>
      <c r="BIT50">
        <v>5</v>
      </c>
      <c r="BIU50">
        <v>2.5</v>
      </c>
      <c r="BIV50">
        <v>0</v>
      </c>
      <c r="BIW50">
        <v>7.5</v>
      </c>
      <c r="BIX50">
        <v>2</v>
      </c>
      <c r="BIY50" t="s">
        <v>2594</v>
      </c>
      <c r="BIZ50" t="s">
        <v>2548</v>
      </c>
      <c r="BJA50" t="s">
        <v>1468</v>
      </c>
      <c r="BJB50">
        <v>2.5</v>
      </c>
      <c r="BJC50">
        <v>0</v>
      </c>
    </row>
    <row r="51" spans="1:1022 1026:1615" ht="15" x14ac:dyDescent="0.25">
      <c r="A51" t="s">
        <v>2603</v>
      </c>
      <c r="B51" t="s">
        <v>3223</v>
      </c>
      <c r="C51" t="s">
        <v>3224</v>
      </c>
      <c r="D51" t="s">
        <v>1460</v>
      </c>
      <c r="F51" t="s">
        <v>2606</v>
      </c>
      <c r="G51" t="s">
        <v>2607</v>
      </c>
      <c r="H51" t="s">
        <v>2942</v>
      </c>
      <c r="I51" t="s">
        <v>3209</v>
      </c>
      <c r="J51">
        <v>3.41985918</v>
      </c>
      <c r="K51">
        <v>34.145601200000002</v>
      </c>
      <c r="L51" s="116">
        <v>42451</v>
      </c>
      <c r="M51" t="s">
        <v>1461</v>
      </c>
      <c r="N51">
        <v>45</v>
      </c>
      <c r="O51" t="s">
        <v>2554</v>
      </c>
      <c r="Q51">
        <v>6.7</v>
      </c>
      <c r="R51">
        <v>7.5</v>
      </c>
      <c r="S51">
        <v>0</v>
      </c>
      <c r="T51">
        <v>14.2</v>
      </c>
      <c r="U51">
        <v>2</v>
      </c>
      <c r="V51">
        <v>4</v>
      </c>
      <c r="W51">
        <v>2</v>
      </c>
      <c r="X51">
        <v>3</v>
      </c>
      <c r="AA51" t="b">
        <v>1</v>
      </c>
      <c r="AG51">
        <v>2</v>
      </c>
      <c r="AH51">
        <v>4</v>
      </c>
      <c r="AI51">
        <v>2</v>
      </c>
      <c r="AJ51">
        <v>3</v>
      </c>
      <c r="AO51">
        <v>1</v>
      </c>
      <c r="AS51">
        <v>2</v>
      </c>
      <c r="AT51">
        <v>4</v>
      </c>
      <c r="BS51" t="s">
        <v>1462</v>
      </c>
      <c r="BT51" t="s">
        <v>1462</v>
      </c>
      <c r="BW51">
        <v>7.5</v>
      </c>
      <c r="BX51">
        <v>0</v>
      </c>
      <c r="BY51">
        <v>8.5</v>
      </c>
      <c r="BZ51">
        <v>5</v>
      </c>
      <c r="CA51">
        <v>0</v>
      </c>
      <c r="CB51">
        <v>13.5</v>
      </c>
      <c r="CC51" t="s">
        <v>1462</v>
      </c>
      <c r="CD51" t="b">
        <v>1</v>
      </c>
      <c r="CE51" t="b">
        <v>1</v>
      </c>
      <c r="CF51">
        <v>20</v>
      </c>
      <c r="CH51" t="s">
        <v>1462</v>
      </c>
      <c r="CI51" t="b">
        <v>1</v>
      </c>
      <c r="CK51">
        <v>25</v>
      </c>
      <c r="CM51" t="s">
        <v>1463</v>
      </c>
      <c r="CR51" t="s">
        <v>1463</v>
      </c>
      <c r="CW51" t="s">
        <v>1463</v>
      </c>
      <c r="DB51" t="s">
        <v>1463</v>
      </c>
      <c r="DG51" t="s">
        <v>1462</v>
      </c>
      <c r="DH51" t="b">
        <v>1</v>
      </c>
      <c r="DJ51">
        <v>10</v>
      </c>
      <c r="DU51" t="b">
        <v>1</v>
      </c>
      <c r="DY51" t="b">
        <v>1</v>
      </c>
      <c r="EF51" t="b">
        <v>1</v>
      </c>
      <c r="EG51" t="s">
        <v>2639</v>
      </c>
      <c r="EI51">
        <v>5</v>
      </c>
      <c r="EJ51">
        <v>0</v>
      </c>
      <c r="EN51">
        <v>0</v>
      </c>
      <c r="EO51" t="s">
        <v>1463</v>
      </c>
      <c r="FL51">
        <v>6.7</v>
      </c>
      <c r="FM51">
        <v>5</v>
      </c>
      <c r="FN51">
        <v>2.5</v>
      </c>
      <c r="FO51">
        <v>14.2</v>
      </c>
      <c r="FP51" t="s">
        <v>1462</v>
      </c>
      <c r="FW51" t="b">
        <v>1</v>
      </c>
      <c r="FY51" t="s">
        <v>1465</v>
      </c>
      <c r="HD51" t="b">
        <v>1</v>
      </c>
      <c r="HF51" t="s">
        <v>1464</v>
      </c>
      <c r="HJ51" t="b">
        <v>1</v>
      </c>
      <c r="HL51" t="s">
        <v>1465</v>
      </c>
      <c r="JC51" t="b">
        <v>1</v>
      </c>
      <c r="JE51" t="s">
        <v>1465</v>
      </c>
      <c r="KG51" t="s">
        <v>3225</v>
      </c>
      <c r="KH51" t="b">
        <v>1</v>
      </c>
      <c r="KJ51" t="s">
        <v>1465</v>
      </c>
      <c r="KK51" t="s">
        <v>1463</v>
      </c>
      <c r="KM51">
        <v>5</v>
      </c>
      <c r="KN51">
        <v>2.5</v>
      </c>
      <c r="KO51">
        <v>3.5</v>
      </c>
      <c r="KP51">
        <v>2.5</v>
      </c>
      <c r="KQ51">
        <v>2.5</v>
      </c>
      <c r="KR51">
        <v>8.5</v>
      </c>
      <c r="KS51" t="s">
        <v>1462</v>
      </c>
      <c r="KU51">
        <v>2</v>
      </c>
      <c r="KX51">
        <v>1</v>
      </c>
      <c r="LA51">
        <v>1</v>
      </c>
      <c r="LE51">
        <v>1</v>
      </c>
      <c r="LH51">
        <v>1</v>
      </c>
      <c r="LK51">
        <v>1</v>
      </c>
      <c r="LY51" t="b">
        <v>1</v>
      </c>
      <c r="MB51" t="b">
        <v>1</v>
      </c>
      <c r="MI51" t="b">
        <v>1</v>
      </c>
      <c r="ML51" t="b">
        <v>1</v>
      </c>
      <c r="MO51" t="b">
        <v>1</v>
      </c>
      <c r="MT51" t="s">
        <v>1463</v>
      </c>
      <c r="MV51">
        <v>2.5</v>
      </c>
      <c r="MW51">
        <v>2.5</v>
      </c>
      <c r="MX51">
        <v>0</v>
      </c>
      <c r="MY51">
        <v>0</v>
      </c>
      <c r="MZ51">
        <v>5</v>
      </c>
      <c r="NA51">
        <v>5</v>
      </c>
      <c r="NW51" t="s">
        <v>2569</v>
      </c>
      <c r="NZ51" t="s">
        <v>2569</v>
      </c>
      <c r="OC51" t="s">
        <v>2569</v>
      </c>
      <c r="OG51">
        <v>0</v>
      </c>
      <c r="OH51">
        <v>5</v>
      </c>
      <c r="OJ51">
        <v>0</v>
      </c>
      <c r="OK51">
        <v>10</v>
      </c>
      <c r="OL51">
        <v>10</v>
      </c>
      <c r="QL51">
        <v>0</v>
      </c>
      <c r="QM51">
        <v>10</v>
      </c>
      <c r="RO51">
        <v>7.5</v>
      </c>
      <c r="RP51">
        <v>5</v>
      </c>
      <c r="RQ51">
        <v>5</v>
      </c>
      <c r="RR51">
        <v>17.5</v>
      </c>
      <c r="RS51" t="s">
        <v>1463</v>
      </c>
      <c r="RZ51" t="s">
        <v>1463</v>
      </c>
      <c r="SB51" t="s">
        <v>1463</v>
      </c>
      <c r="SH51" t="s">
        <v>1463</v>
      </c>
      <c r="SK51">
        <v>5</v>
      </c>
      <c r="SL51">
        <v>5</v>
      </c>
      <c r="SM51">
        <v>1.3</v>
      </c>
      <c r="SN51">
        <v>2.5</v>
      </c>
      <c r="SO51">
        <v>2.5</v>
      </c>
      <c r="SP51">
        <v>6.3</v>
      </c>
      <c r="SQ51" t="s">
        <v>1463</v>
      </c>
      <c r="SR51" t="s">
        <v>2946</v>
      </c>
      <c r="TI51">
        <v>5</v>
      </c>
      <c r="TJ51" t="s">
        <v>3226</v>
      </c>
      <c r="TM51" t="b">
        <v>1</v>
      </c>
      <c r="TN51" t="b">
        <v>1</v>
      </c>
      <c r="TO51" t="b">
        <v>1</v>
      </c>
      <c r="TS51" t="b">
        <v>1</v>
      </c>
      <c r="TT51" t="b">
        <v>1</v>
      </c>
      <c r="TX51">
        <v>2.5</v>
      </c>
      <c r="TY51">
        <v>2.5</v>
      </c>
      <c r="VI51">
        <v>0</v>
      </c>
      <c r="VJ51">
        <v>0</v>
      </c>
      <c r="VK51">
        <v>7.5</v>
      </c>
      <c r="VL51">
        <v>7.5</v>
      </c>
      <c r="VM51" t="s">
        <v>1463</v>
      </c>
      <c r="VO51" t="s">
        <v>1463</v>
      </c>
      <c r="VQ51" t="s">
        <v>1463</v>
      </c>
      <c r="VS51" t="s">
        <v>1463</v>
      </c>
      <c r="VV51" t="s">
        <v>1463</v>
      </c>
      <c r="VX51" t="s">
        <v>1463</v>
      </c>
      <c r="VZ51">
        <v>0</v>
      </c>
      <c r="WA51">
        <v>7.5</v>
      </c>
      <c r="XJ51">
        <v>8.6</v>
      </c>
      <c r="XK51">
        <v>3.8</v>
      </c>
      <c r="XL51">
        <v>3.8</v>
      </c>
      <c r="XM51">
        <v>16.2</v>
      </c>
      <c r="XN51" t="s">
        <v>1462</v>
      </c>
      <c r="XO51" t="s">
        <v>1462</v>
      </c>
      <c r="XR51" t="b">
        <v>1</v>
      </c>
      <c r="XS51" t="b">
        <v>1</v>
      </c>
      <c r="XW51" t="b">
        <v>1</v>
      </c>
      <c r="YC51" t="s">
        <v>1463</v>
      </c>
      <c r="YE51" t="s">
        <v>1462</v>
      </c>
      <c r="YF51" t="s">
        <v>3227</v>
      </c>
      <c r="YG51">
        <v>2.5</v>
      </c>
      <c r="YH51">
        <v>2.5</v>
      </c>
      <c r="YI51" t="s">
        <v>1462</v>
      </c>
      <c r="YK51" t="b">
        <v>1</v>
      </c>
      <c r="YN51" t="b">
        <v>1</v>
      </c>
      <c r="YU51">
        <v>5</v>
      </c>
      <c r="YV51">
        <v>5</v>
      </c>
      <c r="ZX51">
        <v>10</v>
      </c>
      <c r="ZY51">
        <v>2.5</v>
      </c>
      <c r="ZZ51">
        <v>2.5</v>
      </c>
      <c r="AAA51">
        <v>15</v>
      </c>
      <c r="AAB51" t="s">
        <v>1462</v>
      </c>
      <c r="AAL51" t="b">
        <v>1</v>
      </c>
      <c r="AAM51" t="b">
        <v>1</v>
      </c>
      <c r="AAO51" t="b">
        <v>1</v>
      </c>
      <c r="AAS51" t="s">
        <v>2613</v>
      </c>
      <c r="AAT51">
        <v>2.5</v>
      </c>
      <c r="AAU51">
        <v>2.5</v>
      </c>
      <c r="ADN51">
        <v>2</v>
      </c>
      <c r="ADO51">
        <v>2.5</v>
      </c>
      <c r="ADP51">
        <v>5</v>
      </c>
      <c r="ADQ51">
        <v>9.5</v>
      </c>
      <c r="ADR51" t="s">
        <v>1759</v>
      </c>
      <c r="ADS51">
        <v>2</v>
      </c>
      <c r="ADT51">
        <v>180</v>
      </c>
      <c r="AEG51">
        <v>2.5</v>
      </c>
      <c r="AEH51">
        <v>5</v>
      </c>
      <c r="AEI51">
        <v>0</v>
      </c>
      <c r="AEJ51">
        <v>0</v>
      </c>
      <c r="AEK51">
        <v>5</v>
      </c>
      <c r="AEL51">
        <v>5</v>
      </c>
      <c r="AEN51" t="b">
        <v>1</v>
      </c>
      <c r="AFB51" t="s">
        <v>2644</v>
      </c>
      <c r="AFC51">
        <v>0</v>
      </c>
      <c r="AFD51">
        <v>5</v>
      </c>
      <c r="AFE51">
        <v>0</v>
      </c>
      <c r="AFF51">
        <v>1.7</v>
      </c>
      <c r="AFG51">
        <v>5</v>
      </c>
      <c r="AFH51">
        <v>6.7</v>
      </c>
      <c r="AFI51" t="s">
        <v>1463</v>
      </c>
      <c r="AFK51" t="s">
        <v>1463</v>
      </c>
      <c r="AFM51" t="s">
        <v>1463</v>
      </c>
      <c r="AFO51" t="s">
        <v>1463</v>
      </c>
      <c r="AFQ51" t="s">
        <v>1463</v>
      </c>
      <c r="AFT51" t="s">
        <v>1463</v>
      </c>
      <c r="AFV51">
        <v>0</v>
      </c>
      <c r="AFW51">
        <v>1</v>
      </c>
      <c r="AFX51">
        <v>1.6666666666666601</v>
      </c>
      <c r="AFY51">
        <v>5</v>
      </c>
      <c r="AFZ51">
        <v>2.5</v>
      </c>
      <c r="AGA51">
        <v>7.5</v>
      </c>
      <c r="AGB51">
        <v>5</v>
      </c>
      <c r="AGC51">
        <v>15</v>
      </c>
      <c r="AGD51">
        <v>4</v>
      </c>
      <c r="AGG51">
        <v>4</v>
      </c>
      <c r="AGJ51">
        <v>4</v>
      </c>
      <c r="AGM51" t="s">
        <v>2614</v>
      </c>
      <c r="AGQ51">
        <v>7.5</v>
      </c>
      <c r="AGR51">
        <v>5</v>
      </c>
      <c r="AGS51">
        <v>2</v>
      </c>
      <c r="AGT51">
        <v>5</v>
      </c>
      <c r="AGU51">
        <v>5</v>
      </c>
      <c r="AGV51">
        <v>12</v>
      </c>
      <c r="AGW51">
        <v>2</v>
      </c>
      <c r="AGZ51" t="b">
        <v>1</v>
      </c>
      <c r="AHA51" t="b">
        <v>1</v>
      </c>
      <c r="AHD51">
        <v>2</v>
      </c>
      <c r="AHE51">
        <v>3</v>
      </c>
      <c r="AHF51">
        <v>2</v>
      </c>
      <c r="AKM51">
        <v>5</v>
      </c>
      <c r="AKN51">
        <v>5</v>
      </c>
      <c r="AKO51">
        <v>10</v>
      </c>
      <c r="AKP51">
        <v>2.5</v>
      </c>
      <c r="AKQ51">
        <v>2.5</v>
      </c>
      <c r="AKR51">
        <v>15</v>
      </c>
      <c r="AKS51" t="s">
        <v>1462</v>
      </c>
      <c r="AKT51" t="s">
        <v>1463</v>
      </c>
      <c r="AKV51" t="s">
        <v>1462</v>
      </c>
      <c r="AKX51" t="s">
        <v>1462</v>
      </c>
      <c r="AKZ51" t="s">
        <v>1463</v>
      </c>
      <c r="ALB51" t="s">
        <v>1463</v>
      </c>
      <c r="ALD51" t="s">
        <v>1463</v>
      </c>
      <c r="ALF51" t="s">
        <v>1462</v>
      </c>
      <c r="ALH51" t="s">
        <v>1463</v>
      </c>
      <c r="ALJ51" t="s">
        <v>1463</v>
      </c>
      <c r="ALL51" t="s">
        <v>1463</v>
      </c>
      <c r="ALN51" t="s">
        <v>1463</v>
      </c>
      <c r="ALP51" t="s">
        <v>1463</v>
      </c>
      <c r="ALR51" t="s">
        <v>1463</v>
      </c>
      <c r="ALT51" t="s">
        <v>1463</v>
      </c>
      <c r="AMF51" t="b">
        <v>1</v>
      </c>
      <c r="AMH51" t="b">
        <v>1</v>
      </c>
      <c r="AML51" t="b">
        <v>1</v>
      </c>
      <c r="AMO51" t="b">
        <v>1</v>
      </c>
      <c r="AMW51" t="b">
        <v>1</v>
      </c>
      <c r="ANA51">
        <v>2.5</v>
      </c>
      <c r="ANB51">
        <v>2.5</v>
      </c>
      <c r="ANC51">
        <v>0</v>
      </c>
      <c r="AND51">
        <v>0</v>
      </c>
      <c r="ANE51">
        <v>10</v>
      </c>
      <c r="ANF51">
        <v>10</v>
      </c>
      <c r="ANG51" t="s">
        <v>1463</v>
      </c>
      <c r="ANK51">
        <v>0</v>
      </c>
      <c r="ANL51">
        <v>10</v>
      </c>
      <c r="ANM51">
        <v>2</v>
      </c>
      <c r="ANN51">
        <v>0</v>
      </c>
      <c r="ANO51">
        <v>7.5</v>
      </c>
      <c r="ANP51">
        <v>9.5</v>
      </c>
      <c r="ANQ51" t="s">
        <v>2565</v>
      </c>
      <c r="ANR51" t="s">
        <v>1463</v>
      </c>
      <c r="ANT51">
        <v>0</v>
      </c>
      <c r="ANU51">
        <v>7.5</v>
      </c>
      <c r="AQR51">
        <v>2.5</v>
      </c>
      <c r="AQS51">
        <v>0</v>
      </c>
      <c r="AQT51">
        <v>8.8000000000000007</v>
      </c>
      <c r="AQU51">
        <v>11.3</v>
      </c>
      <c r="AQV51" t="s">
        <v>1463</v>
      </c>
      <c r="ARB51" t="b">
        <v>1</v>
      </c>
      <c r="ARD51" t="b">
        <v>1</v>
      </c>
      <c r="ARG51">
        <v>0</v>
      </c>
      <c r="ARH51">
        <v>10</v>
      </c>
      <c r="ARI51" t="s">
        <v>1463</v>
      </c>
      <c r="ARQ51" t="s">
        <v>1462</v>
      </c>
      <c r="ARS51" t="s">
        <v>2878</v>
      </c>
      <c r="ART51" t="s">
        <v>2616</v>
      </c>
      <c r="ARV51" t="b">
        <v>1</v>
      </c>
      <c r="ASD51">
        <v>0</v>
      </c>
      <c r="ASE51">
        <v>7.5</v>
      </c>
      <c r="ASF51">
        <v>2</v>
      </c>
      <c r="ASG51">
        <v>5</v>
      </c>
      <c r="ASH51">
        <v>10</v>
      </c>
      <c r="ASI51">
        <v>17</v>
      </c>
      <c r="ASJ51">
        <v>50</v>
      </c>
      <c r="ASL51" t="b">
        <v>1</v>
      </c>
      <c r="ASM51" t="b">
        <v>1</v>
      </c>
      <c r="ASO51" t="b">
        <v>1</v>
      </c>
      <c r="ASS51">
        <v>0</v>
      </c>
      <c r="AST51" t="s">
        <v>1463</v>
      </c>
      <c r="ATD51">
        <v>5</v>
      </c>
      <c r="ATE51">
        <v>10</v>
      </c>
      <c r="ATF51">
        <v>0</v>
      </c>
      <c r="ATG51">
        <v>1.3</v>
      </c>
      <c r="ATH51">
        <v>8.8000000000000007</v>
      </c>
      <c r="ATI51">
        <v>10.1</v>
      </c>
      <c r="ATJ51" t="s">
        <v>1463</v>
      </c>
      <c r="AVZ51">
        <v>0</v>
      </c>
      <c r="AWA51">
        <v>10</v>
      </c>
      <c r="AWB51">
        <v>2.5</v>
      </c>
      <c r="AWC51">
        <v>7.5</v>
      </c>
      <c r="AWD51">
        <v>2</v>
      </c>
      <c r="AWE51">
        <v>5</v>
      </c>
      <c r="AWF51">
        <v>0</v>
      </c>
      <c r="AWG51">
        <v>7</v>
      </c>
      <c r="AWH51" t="s">
        <v>1462</v>
      </c>
      <c r="AWI51" t="s">
        <v>1469</v>
      </c>
      <c r="AWJ51" t="s">
        <v>1463</v>
      </c>
      <c r="AWL51" t="s">
        <v>1462</v>
      </c>
      <c r="AWM51" t="s">
        <v>2619</v>
      </c>
      <c r="AWN51" t="s">
        <v>1462</v>
      </c>
      <c r="AWO51" t="s">
        <v>2619</v>
      </c>
      <c r="AWP51" t="s">
        <v>1463</v>
      </c>
      <c r="AWR51" t="s">
        <v>1463</v>
      </c>
      <c r="AWT51" t="s">
        <v>1463</v>
      </c>
      <c r="AWV51" t="s">
        <v>1463</v>
      </c>
      <c r="AWX51" t="s">
        <v>1463</v>
      </c>
      <c r="AWZ51" t="s">
        <v>1463</v>
      </c>
      <c r="AXB51" t="s">
        <v>1463</v>
      </c>
      <c r="AXD51" t="s">
        <v>1463</v>
      </c>
      <c r="AXF51">
        <v>0</v>
      </c>
      <c r="AXG51">
        <v>0</v>
      </c>
      <c r="AXI51">
        <v>5</v>
      </c>
      <c r="AXJ51">
        <v>0</v>
      </c>
      <c r="AXK51">
        <v>0</v>
      </c>
      <c r="AXN51">
        <v>0</v>
      </c>
      <c r="AXO51">
        <v>1</v>
      </c>
      <c r="AXP51">
        <v>1</v>
      </c>
      <c r="AXQ51">
        <v>1</v>
      </c>
      <c r="AXR51">
        <v>1</v>
      </c>
      <c r="AXS51">
        <v>1</v>
      </c>
      <c r="AXT51">
        <v>1</v>
      </c>
      <c r="AXU51">
        <v>1</v>
      </c>
      <c r="AXV51">
        <v>3</v>
      </c>
      <c r="AXW51">
        <v>1</v>
      </c>
      <c r="AXX51">
        <v>2</v>
      </c>
      <c r="AYA51">
        <v>10</v>
      </c>
      <c r="AYD51">
        <v>10</v>
      </c>
      <c r="AYE51" t="s">
        <v>1463</v>
      </c>
      <c r="AYF51" t="s">
        <v>1463</v>
      </c>
      <c r="AYG51">
        <v>10</v>
      </c>
      <c r="AYJ51">
        <v>0</v>
      </c>
      <c r="AYK51">
        <v>2.5</v>
      </c>
      <c r="AYL51">
        <v>0</v>
      </c>
      <c r="AYM51">
        <v>2.5</v>
      </c>
      <c r="AZC51">
        <v>4</v>
      </c>
      <c r="AZD51" t="s">
        <v>2620</v>
      </c>
      <c r="AZE51" t="s">
        <v>3228</v>
      </c>
      <c r="AZF51">
        <v>4</v>
      </c>
      <c r="AZG51" t="s">
        <v>2621</v>
      </c>
      <c r="AZH51" t="s">
        <v>3229</v>
      </c>
      <c r="AZM51" t="s">
        <v>1463</v>
      </c>
      <c r="AZO51" t="s">
        <v>1463</v>
      </c>
      <c r="AZQ51" t="s">
        <v>2644</v>
      </c>
      <c r="AZR51">
        <v>2.5</v>
      </c>
      <c r="AZS51">
        <v>0</v>
      </c>
      <c r="BCH51">
        <v>10</v>
      </c>
      <c r="BCI51">
        <v>5</v>
      </c>
      <c r="BCJ51">
        <v>2.5</v>
      </c>
      <c r="BCK51">
        <v>17.5</v>
      </c>
      <c r="BCL51">
        <v>2</v>
      </c>
      <c r="BCN51">
        <v>1</v>
      </c>
      <c r="BCP51">
        <v>3</v>
      </c>
      <c r="BCR51">
        <v>5</v>
      </c>
      <c r="BCT51">
        <v>4</v>
      </c>
      <c r="BCY51">
        <v>5</v>
      </c>
      <c r="BCZ51">
        <v>2.5</v>
      </c>
      <c r="BEH51">
        <v>5.8</v>
      </c>
      <c r="BEI51">
        <v>7.5</v>
      </c>
      <c r="BEJ51">
        <v>2.5</v>
      </c>
      <c r="BEK51">
        <v>15.8</v>
      </c>
      <c r="BEL51" t="s">
        <v>2552</v>
      </c>
      <c r="BEN51" t="s">
        <v>2567</v>
      </c>
      <c r="BEP51" t="s">
        <v>2557</v>
      </c>
      <c r="BER51" t="s">
        <v>2552</v>
      </c>
      <c r="BET51" t="s">
        <v>2567</v>
      </c>
      <c r="BEV51" t="s">
        <v>2552</v>
      </c>
      <c r="BEX51">
        <v>7.5</v>
      </c>
      <c r="BEY51">
        <v>2.5</v>
      </c>
      <c r="BGQ51" t="s">
        <v>1467</v>
      </c>
      <c r="BGR51">
        <v>2.5</v>
      </c>
      <c r="BGS51">
        <v>2.5</v>
      </c>
      <c r="BGT51">
        <v>5</v>
      </c>
      <c r="BGU51" t="s">
        <v>1463</v>
      </c>
      <c r="BHK51">
        <v>2.5</v>
      </c>
      <c r="BHL51">
        <v>2.5</v>
      </c>
      <c r="BIT51">
        <v>10</v>
      </c>
      <c r="BIU51">
        <v>5</v>
      </c>
      <c r="BIV51">
        <v>0</v>
      </c>
      <c r="BIW51">
        <v>15</v>
      </c>
      <c r="BIX51">
        <v>3</v>
      </c>
      <c r="BIY51" t="s">
        <v>2548</v>
      </c>
      <c r="BIZ51" t="s">
        <v>2594</v>
      </c>
      <c r="BJA51" t="s">
        <v>2548</v>
      </c>
      <c r="BJB51">
        <v>5</v>
      </c>
      <c r="BJC51">
        <v>0</v>
      </c>
    </row>
    <row r="52" spans="1:1022 1026:1615" ht="15" x14ac:dyDescent="0.25">
      <c r="A52" t="s">
        <v>2603</v>
      </c>
      <c r="B52" t="s">
        <v>3230</v>
      </c>
      <c r="C52" t="s">
        <v>3231</v>
      </c>
      <c r="D52" t="s">
        <v>1460</v>
      </c>
      <c r="F52" t="s">
        <v>2606</v>
      </c>
      <c r="G52" t="s">
        <v>2607</v>
      </c>
      <c r="H52" t="s">
        <v>2942</v>
      </c>
      <c r="I52" t="s">
        <v>3209</v>
      </c>
      <c r="J52">
        <v>3.4199433199999998</v>
      </c>
      <c r="K52">
        <v>34.145720449999999</v>
      </c>
      <c r="L52" s="116">
        <v>42451</v>
      </c>
      <c r="M52" t="s">
        <v>1461</v>
      </c>
      <c r="N52">
        <v>67</v>
      </c>
      <c r="O52" t="s">
        <v>2554</v>
      </c>
      <c r="Q52">
        <v>6.7</v>
      </c>
      <c r="R52">
        <v>7.5</v>
      </c>
      <c r="S52">
        <v>0</v>
      </c>
      <c r="T52">
        <v>14.2</v>
      </c>
      <c r="U52">
        <v>1</v>
      </c>
      <c r="V52">
        <v>1</v>
      </c>
      <c r="X52">
        <v>2</v>
      </c>
      <c r="Y52">
        <v>1</v>
      </c>
      <c r="Z52">
        <v>1</v>
      </c>
      <c r="AF52" t="b">
        <v>1</v>
      </c>
      <c r="AG52">
        <v>1</v>
      </c>
      <c r="AH52">
        <v>1</v>
      </c>
      <c r="AJ52">
        <v>2</v>
      </c>
      <c r="AK52">
        <v>1</v>
      </c>
      <c r="AL52">
        <v>1</v>
      </c>
      <c r="AM52">
        <v>1</v>
      </c>
      <c r="AP52">
        <v>1</v>
      </c>
      <c r="AT52">
        <v>1</v>
      </c>
      <c r="AW52">
        <v>1</v>
      </c>
      <c r="BS52" t="s">
        <v>1462</v>
      </c>
      <c r="BT52" t="s">
        <v>1462</v>
      </c>
      <c r="BW52">
        <v>7.5</v>
      </c>
      <c r="BX52">
        <v>0</v>
      </c>
      <c r="BY52">
        <v>6</v>
      </c>
      <c r="BZ52">
        <v>2.5</v>
      </c>
      <c r="CA52">
        <v>0</v>
      </c>
      <c r="CB52">
        <v>8.5</v>
      </c>
      <c r="CC52" t="s">
        <v>1462</v>
      </c>
      <c r="CD52" t="b">
        <v>1</v>
      </c>
      <c r="CF52">
        <v>40</v>
      </c>
      <c r="CH52" t="s">
        <v>1462</v>
      </c>
      <c r="CJ52" t="b">
        <v>1</v>
      </c>
      <c r="CK52">
        <v>50</v>
      </c>
      <c r="CM52" t="s">
        <v>1463</v>
      </c>
      <c r="CR52" t="s">
        <v>1463</v>
      </c>
      <c r="CW52" t="s">
        <v>1463</v>
      </c>
      <c r="DB52" t="s">
        <v>1463</v>
      </c>
      <c r="DG52" t="s">
        <v>1463</v>
      </c>
      <c r="DU52" t="b">
        <v>1</v>
      </c>
      <c r="DY52" t="b">
        <v>1</v>
      </c>
      <c r="EF52" t="b">
        <v>1</v>
      </c>
      <c r="EG52" t="s">
        <v>2639</v>
      </c>
      <c r="EI52">
        <v>2.5</v>
      </c>
      <c r="EJ52">
        <v>0</v>
      </c>
      <c r="EN52">
        <v>0</v>
      </c>
      <c r="EO52" t="s">
        <v>1463</v>
      </c>
      <c r="FL52">
        <v>6.7</v>
      </c>
      <c r="FM52">
        <v>5</v>
      </c>
      <c r="FN52">
        <v>0</v>
      </c>
      <c r="FO52">
        <v>11.7</v>
      </c>
      <c r="FP52" t="s">
        <v>1462</v>
      </c>
      <c r="FT52" t="b">
        <v>1</v>
      </c>
      <c r="FV52" t="s">
        <v>1465</v>
      </c>
      <c r="GO52" t="b">
        <v>1</v>
      </c>
      <c r="GQ52" t="s">
        <v>1464</v>
      </c>
      <c r="HD52" t="b">
        <v>1</v>
      </c>
      <c r="HF52" t="s">
        <v>1464</v>
      </c>
      <c r="HJ52" t="b">
        <v>1</v>
      </c>
      <c r="HL52" t="s">
        <v>1464</v>
      </c>
      <c r="HY52" t="b">
        <v>1</v>
      </c>
      <c r="IA52" t="s">
        <v>1465</v>
      </c>
      <c r="JC52" t="b">
        <v>1</v>
      </c>
      <c r="JE52" t="s">
        <v>1464</v>
      </c>
      <c r="KK52" t="s">
        <v>1463</v>
      </c>
      <c r="KM52">
        <v>5</v>
      </c>
      <c r="KN52">
        <v>0</v>
      </c>
      <c r="KO52">
        <v>2</v>
      </c>
      <c r="KP52">
        <v>0</v>
      </c>
      <c r="KQ52">
        <v>0</v>
      </c>
      <c r="KR52">
        <v>2</v>
      </c>
      <c r="KS52" t="s">
        <v>1462</v>
      </c>
      <c r="KU52">
        <v>1</v>
      </c>
      <c r="KW52">
        <v>1</v>
      </c>
      <c r="LE52">
        <v>1</v>
      </c>
      <c r="LG52">
        <v>1</v>
      </c>
      <c r="MI52" t="b">
        <v>1</v>
      </c>
      <c r="MK52" t="b">
        <v>1</v>
      </c>
      <c r="MT52" t="s">
        <v>1463</v>
      </c>
      <c r="MV52">
        <v>0</v>
      </c>
      <c r="MW52">
        <v>0</v>
      </c>
      <c r="MX52">
        <v>0</v>
      </c>
      <c r="MY52">
        <v>0</v>
      </c>
      <c r="MZ52">
        <v>2.5</v>
      </c>
      <c r="NA52">
        <v>2.5</v>
      </c>
      <c r="NM52" t="s">
        <v>2549</v>
      </c>
      <c r="NN52" t="s">
        <v>2549</v>
      </c>
      <c r="NO52" t="s">
        <v>2549</v>
      </c>
      <c r="NP52" t="s">
        <v>2549</v>
      </c>
      <c r="NQ52" t="s">
        <v>2549</v>
      </c>
      <c r="NR52" t="s">
        <v>2549</v>
      </c>
      <c r="NS52" t="s">
        <v>2549</v>
      </c>
      <c r="NT52" t="s">
        <v>2549</v>
      </c>
      <c r="NU52" t="s">
        <v>2549</v>
      </c>
      <c r="NV52" t="s">
        <v>2549</v>
      </c>
      <c r="NW52" t="s">
        <v>2550</v>
      </c>
      <c r="NX52" t="s">
        <v>2550</v>
      </c>
      <c r="NY52" t="s">
        <v>2550</v>
      </c>
      <c r="NZ52" t="s">
        <v>2550</v>
      </c>
      <c r="OA52" t="s">
        <v>2550</v>
      </c>
      <c r="OB52" t="s">
        <v>2550</v>
      </c>
      <c r="OC52" t="s">
        <v>2550</v>
      </c>
      <c r="OD52" t="s">
        <v>2550</v>
      </c>
      <c r="OE52" t="s">
        <v>2550</v>
      </c>
      <c r="OF52" t="s">
        <v>2550</v>
      </c>
      <c r="OG52">
        <v>0</v>
      </c>
      <c r="OH52">
        <v>2.5</v>
      </c>
      <c r="OJ52">
        <v>0</v>
      </c>
      <c r="OK52">
        <v>2.5</v>
      </c>
      <c r="OL52">
        <v>2.5</v>
      </c>
      <c r="QL52">
        <v>0</v>
      </c>
      <c r="QM52">
        <v>2.5</v>
      </c>
      <c r="RO52">
        <v>7.5</v>
      </c>
      <c r="RP52">
        <v>0</v>
      </c>
      <c r="RQ52">
        <v>7.5</v>
      </c>
      <c r="RR52">
        <v>15</v>
      </c>
      <c r="RS52" t="s">
        <v>1463</v>
      </c>
      <c r="RZ52" t="s">
        <v>1463</v>
      </c>
      <c r="SB52" t="s">
        <v>1463</v>
      </c>
      <c r="SH52" t="s">
        <v>1463</v>
      </c>
      <c r="SK52">
        <v>0</v>
      </c>
      <c r="SL52">
        <v>7.5</v>
      </c>
      <c r="SM52">
        <v>1.3</v>
      </c>
      <c r="SN52">
        <v>7.5</v>
      </c>
      <c r="SO52">
        <v>2.5</v>
      </c>
      <c r="SP52">
        <v>11.3</v>
      </c>
      <c r="SQ52" t="s">
        <v>1463</v>
      </c>
      <c r="SR52" t="s">
        <v>2668</v>
      </c>
      <c r="TI52">
        <v>5</v>
      </c>
      <c r="TJ52" t="s">
        <v>3232</v>
      </c>
      <c r="TM52" t="b">
        <v>1</v>
      </c>
      <c r="TN52" t="b">
        <v>1</v>
      </c>
      <c r="TO52" t="b">
        <v>1</v>
      </c>
      <c r="TX52">
        <v>7.5</v>
      </c>
      <c r="TY52">
        <v>2.5</v>
      </c>
      <c r="VI52">
        <v>0</v>
      </c>
      <c r="VJ52">
        <v>2.5</v>
      </c>
      <c r="VK52">
        <v>7.5</v>
      </c>
      <c r="VL52">
        <v>10</v>
      </c>
      <c r="VM52" t="s">
        <v>1463</v>
      </c>
      <c r="VO52" t="s">
        <v>1463</v>
      </c>
      <c r="VQ52" t="s">
        <v>1463</v>
      </c>
      <c r="VS52" t="s">
        <v>1463</v>
      </c>
      <c r="VV52" t="s">
        <v>1463</v>
      </c>
      <c r="VX52" t="s">
        <v>1463</v>
      </c>
      <c r="VZ52">
        <v>2.5</v>
      </c>
      <c r="WA52">
        <v>7.5</v>
      </c>
      <c r="XJ52">
        <v>8.6</v>
      </c>
      <c r="XK52">
        <v>5</v>
      </c>
      <c r="XL52">
        <v>6.3</v>
      </c>
      <c r="XM52">
        <v>19.899999999999999</v>
      </c>
      <c r="XN52" t="s">
        <v>1462</v>
      </c>
      <c r="XO52" t="s">
        <v>1462</v>
      </c>
      <c r="XQ52" t="b">
        <v>1</v>
      </c>
      <c r="XR52" t="b">
        <v>1</v>
      </c>
      <c r="XS52" t="b">
        <v>1</v>
      </c>
      <c r="XT52" t="b">
        <v>1</v>
      </c>
      <c r="XY52" t="b">
        <v>1</v>
      </c>
      <c r="YC52" t="s">
        <v>1463</v>
      </c>
      <c r="YE52" t="s">
        <v>1462</v>
      </c>
      <c r="YF52" t="s">
        <v>2723</v>
      </c>
      <c r="YG52">
        <v>5</v>
      </c>
      <c r="YH52">
        <v>5</v>
      </c>
      <c r="YI52" t="s">
        <v>1462</v>
      </c>
      <c r="YK52" t="b">
        <v>1</v>
      </c>
      <c r="YN52" t="b">
        <v>1</v>
      </c>
      <c r="YU52">
        <v>5</v>
      </c>
      <c r="YV52">
        <v>7.5</v>
      </c>
      <c r="ZX52">
        <v>10</v>
      </c>
      <c r="ZY52">
        <v>2.5</v>
      </c>
      <c r="ZZ52">
        <v>2.5</v>
      </c>
      <c r="AAA52">
        <v>15</v>
      </c>
      <c r="AAB52" t="s">
        <v>1462</v>
      </c>
      <c r="AAK52" t="b">
        <v>1</v>
      </c>
      <c r="AAL52" t="b">
        <v>1</v>
      </c>
      <c r="AAM52" t="b">
        <v>1</v>
      </c>
      <c r="AAO52" t="b">
        <v>1</v>
      </c>
      <c r="AAS52" t="s">
        <v>3233</v>
      </c>
      <c r="AAT52">
        <v>2.5</v>
      </c>
      <c r="AAU52">
        <v>2.5</v>
      </c>
      <c r="ADN52">
        <v>2</v>
      </c>
      <c r="ADO52">
        <v>2.5</v>
      </c>
      <c r="ADP52">
        <v>2.5</v>
      </c>
      <c r="ADQ52">
        <v>7</v>
      </c>
      <c r="ADR52" t="s">
        <v>2560</v>
      </c>
      <c r="ADS52">
        <v>2</v>
      </c>
      <c r="ADT52">
        <v>180</v>
      </c>
      <c r="AEG52">
        <v>2.5</v>
      </c>
      <c r="AEH52">
        <v>2.5</v>
      </c>
      <c r="AEI52">
        <v>7</v>
      </c>
      <c r="AEJ52">
        <v>5</v>
      </c>
      <c r="AEK52">
        <v>2.5</v>
      </c>
      <c r="AEL52">
        <v>14.5</v>
      </c>
      <c r="AER52" t="b">
        <v>1</v>
      </c>
      <c r="AEV52" t="b">
        <v>1</v>
      </c>
      <c r="AFC52">
        <v>5</v>
      </c>
      <c r="AFD52">
        <v>2.5</v>
      </c>
      <c r="AFE52">
        <v>0</v>
      </c>
      <c r="AFF52">
        <v>1.9</v>
      </c>
      <c r="AFG52">
        <v>2.5</v>
      </c>
      <c r="AFH52">
        <v>4.4000000000000004</v>
      </c>
      <c r="AFI52" t="s">
        <v>1463</v>
      </c>
      <c r="AFK52" t="s">
        <v>1463</v>
      </c>
      <c r="AFM52" t="s">
        <v>1463</v>
      </c>
      <c r="AFO52" t="s">
        <v>1463</v>
      </c>
      <c r="AFQ52" t="s">
        <v>1463</v>
      </c>
      <c r="AFT52" t="s">
        <v>1463</v>
      </c>
      <c r="AFV52">
        <v>0</v>
      </c>
      <c r="AFW52">
        <v>1</v>
      </c>
      <c r="AFX52">
        <v>1.94444444444444</v>
      </c>
      <c r="AFY52">
        <v>2.5</v>
      </c>
      <c r="AFZ52">
        <v>6.7</v>
      </c>
      <c r="AGA52">
        <v>7.5</v>
      </c>
      <c r="AGB52">
        <v>2.5</v>
      </c>
      <c r="AGC52">
        <v>16.7</v>
      </c>
      <c r="AGD52">
        <v>6</v>
      </c>
      <c r="AGE52">
        <v>500</v>
      </c>
      <c r="AGG52">
        <v>3</v>
      </c>
      <c r="AGH52">
        <v>2</v>
      </c>
      <c r="AGJ52">
        <v>6</v>
      </c>
      <c r="AGK52">
        <v>0</v>
      </c>
      <c r="AGM52" t="s">
        <v>2614</v>
      </c>
      <c r="AGN52" t="s">
        <v>2646</v>
      </c>
      <c r="AGQ52">
        <v>7.5</v>
      </c>
      <c r="AGR52">
        <v>2.5</v>
      </c>
      <c r="AGS52">
        <v>3.5</v>
      </c>
      <c r="AGT52">
        <v>7.5</v>
      </c>
      <c r="AGU52">
        <v>5</v>
      </c>
      <c r="AGV52">
        <v>16</v>
      </c>
      <c r="AGW52">
        <v>3</v>
      </c>
      <c r="AGY52" t="b">
        <v>1</v>
      </c>
      <c r="AGZ52" t="b">
        <v>1</v>
      </c>
      <c r="AHA52" t="b">
        <v>1</v>
      </c>
      <c r="AHD52">
        <v>2</v>
      </c>
      <c r="AHE52">
        <v>3</v>
      </c>
      <c r="AHF52">
        <v>4</v>
      </c>
      <c r="AKM52">
        <v>7.5</v>
      </c>
      <c r="AKN52">
        <v>5</v>
      </c>
      <c r="AKO52">
        <v>10</v>
      </c>
      <c r="AKP52">
        <v>5</v>
      </c>
      <c r="AKQ52">
        <v>0</v>
      </c>
      <c r="AKR52">
        <v>15</v>
      </c>
      <c r="AKS52" t="s">
        <v>1462</v>
      </c>
      <c r="AKT52" t="s">
        <v>1463</v>
      </c>
      <c r="AKV52" t="s">
        <v>1462</v>
      </c>
      <c r="AKX52" t="s">
        <v>1462</v>
      </c>
      <c r="AKZ52" t="s">
        <v>1463</v>
      </c>
      <c r="ALB52" t="s">
        <v>1462</v>
      </c>
      <c r="ALD52" t="s">
        <v>1463</v>
      </c>
      <c r="ALF52" t="s">
        <v>1462</v>
      </c>
      <c r="ALH52" t="s">
        <v>1463</v>
      </c>
      <c r="ALJ52" t="s">
        <v>1462</v>
      </c>
      <c r="ALL52" t="s">
        <v>1463</v>
      </c>
      <c r="ALN52" t="s">
        <v>1463</v>
      </c>
      <c r="ALP52" t="s">
        <v>1463</v>
      </c>
      <c r="ALR52" t="s">
        <v>1463</v>
      </c>
      <c r="ALT52" t="s">
        <v>1463</v>
      </c>
      <c r="AMF52" t="b">
        <v>1</v>
      </c>
      <c r="AML52" t="b">
        <v>1</v>
      </c>
      <c r="ANA52">
        <v>5</v>
      </c>
      <c r="ANB52">
        <v>0</v>
      </c>
      <c r="ANC52">
        <v>10</v>
      </c>
      <c r="AND52">
        <v>2.5</v>
      </c>
      <c r="ANE52">
        <v>0</v>
      </c>
      <c r="ANF52">
        <v>12.5</v>
      </c>
      <c r="ANG52" t="s">
        <v>1462</v>
      </c>
      <c r="ANH52" t="s">
        <v>3234</v>
      </c>
      <c r="ANI52" t="s">
        <v>1462</v>
      </c>
      <c r="ANJ52" t="s">
        <v>2616</v>
      </c>
      <c r="ANK52">
        <v>2.5</v>
      </c>
      <c r="ANL52">
        <v>0</v>
      </c>
      <c r="ANM52">
        <v>2</v>
      </c>
      <c r="ANN52">
        <v>2.5</v>
      </c>
      <c r="ANO52">
        <v>2.5</v>
      </c>
      <c r="ANP52">
        <v>7</v>
      </c>
      <c r="ANQ52" t="s">
        <v>2565</v>
      </c>
      <c r="ANR52" t="s">
        <v>1463</v>
      </c>
      <c r="ANT52">
        <v>2.5</v>
      </c>
      <c r="ANU52">
        <v>2.5</v>
      </c>
      <c r="AQR52">
        <v>5</v>
      </c>
      <c r="AQS52">
        <v>1.3</v>
      </c>
      <c r="AQT52">
        <v>6.3</v>
      </c>
      <c r="AQU52">
        <v>12.6</v>
      </c>
      <c r="AQV52" t="s">
        <v>1463</v>
      </c>
      <c r="ARD52" t="b">
        <v>1</v>
      </c>
      <c r="ARG52">
        <v>0</v>
      </c>
      <c r="ARH52">
        <v>10</v>
      </c>
      <c r="ARI52" t="s">
        <v>1462</v>
      </c>
      <c r="ARJ52" t="s">
        <v>1463</v>
      </c>
      <c r="ARK52" t="s">
        <v>2644</v>
      </c>
      <c r="ARM52" t="s">
        <v>1462</v>
      </c>
      <c r="ARO52" t="b">
        <v>1</v>
      </c>
      <c r="ARQ52" t="s">
        <v>1463</v>
      </c>
      <c r="ARR52" t="s">
        <v>2919</v>
      </c>
      <c r="ARV52" t="b">
        <v>1</v>
      </c>
      <c r="ASD52">
        <v>2.5</v>
      </c>
      <c r="ASE52">
        <v>2.5</v>
      </c>
      <c r="ASF52">
        <v>3</v>
      </c>
      <c r="ASG52">
        <v>5</v>
      </c>
      <c r="ASH52">
        <v>7.5</v>
      </c>
      <c r="ASI52">
        <v>15.5</v>
      </c>
      <c r="ASJ52">
        <v>40</v>
      </c>
      <c r="ASM52" t="b">
        <v>1</v>
      </c>
      <c r="ASS52">
        <v>1</v>
      </c>
      <c r="AST52" t="s">
        <v>1463</v>
      </c>
      <c r="ATD52">
        <v>5</v>
      </c>
      <c r="ATE52">
        <v>7.5</v>
      </c>
      <c r="ATF52">
        <v>0</v>
      </c>
      <c r="ATG52">
        <v>0</v>
      </c>
      <c r="ATH52">
        <v>6.3</v>
      </c>
      <c r="ATI52">
        <v>6.3</v>
      </c>
      <c r="ATJ52" t="s">
        <v>1463</v>
      </c>
      <c r="AVZ52">
        <v>0</v>
      </c>
      <c r="AWA52">
        <v>2.5</v>
      </c>
      <c r="AWB52">
        <v>0</v>
      </c>
      <c r="AWC52">
        <v>10</v>
      </c>
      <c r="AWD52">
        <v>1</v>
      </c>
      <c r="AWE52">
        <v>0</v>
      </c>
      <c r="AWF52">
        <v>0</v>
      </c>
      <c r="AWG52">
        <v>1</v>
      </c>
      <c r="AWH52" t="s">
        <v>1462</v>
      </c>
      <c r="AWI52" t="s">
        <v>2598</v>
      </c>
      <c r="AWJ52" t="s">
        <v>1463</v>
      </c>
      <c r="AWL52" t="s">
        <v>1462</v>
      </c>
      <c r="AWM52" t="s">
        <v>2619</v>
      </c>
      <c r="AWN52" t="s">
        <v>1463</v>
      </c>
      <c r="AWP52" t="s">
        <v>1463</v>
      </c>
      <c r="AWR52" t="s">
        <v>1463</v>
      </c>
      <c r="AWT52" t="s">
        <v>1463</v>
      </c>
      <c r="AWV52" t="s">
        <v>1463</v>
      </c>
      <c r="AWX52" t="s">
        <v>1463</v>
      </c>
      <c r="AWZ52" t="s">
        <v>1463</v>
      </c>
      <c r="AXB52" t="s">
        <v>1463</v>
      </c>
      <c r="AXD52" t="s">
        <v>1463</v>
      </c>
      <c r="AXF52">
        <v>0</v>
      </c>
      <c r="AXG52">
        <v>0</v>
      </c>
      <c r="AXI52">
        <v>0</v>
      </c>
      <c r="AXJ52">
        <v>0</v>
      </c>
      <c r="AXK52">
        <v>2</v>
      </c>
      <c r="AXN52">
        <v>2</v>
      </c>
      <c r="AXO52">
        <v>1</v>
      </c>
      <c r="AXP52">
        <v>1</v>
      </c>
      <c r="AXQ52">
        <v>1</v>
      </c>
      <c r="AXR52">
        <v>1</v>
      </c>
      <c r="AXS52">
        <v>1</v>
      </c>
      <c r="AXT52">
        <v>1</v>
      </c>
      <c r="AXU52">
        <v>1</v>
      </c>
      <c r="AXV52">
        <v>3</v>
      </c>
      <c r="AXW52">
        <v>0</v>
      </c>
      <c r="AYA52">
        <v>9.3000000000000007</v>
      </c>
      <c r="AYD52">
        <v>9.3000000000000007</v>
      </c>
      <c r="AYE52" t="s">
        <v>1463</v>
      </c>
      <c r="AYF52" t="s">
        <v>1463</v>
      </c>
      <c r="AYG52">
        <v>8</v>
      </c>
      <c r="AYJ52">
        <v>0</v>
      </c>
      <c r="AYK52">
        <v>2.5</v>
      </c>
      <c r="AYL52">
        <v>0</v>
      </c>
      <c r="AYM52">
        <v>2.5</v>
      </c>
      <c r="AZC52">
        <v>4</v>
      </c>
      <c r="AZD52" t="s">
        <v>2620</v>
      </c>
      <c r="AZE52" t="s">
        <v>1469</v>
      </c>
      <c r="AZF52">
        <v>5</v>
      </c>
      <c r="AZG52" t="s">
        <v>2621</v>
      </c>
      <c r="AZH52" t="s">
        <v>2622</v>
      </c>
      <c r="AZM52" t="s">
        <v>1462</v>
      </c>
      <c r="AZN52" t="s">
        <v>3235</v>
      </c>
      <c r="AZO52" t="s">
        <v>1463</v>
      </c>
      <c r="AZQ52" t="s">
        <v>2624</v>
      </c>
      <c r="AZR52">
        <v>2.5</v>
      </c>
      <c r="AZS52">
        <v>0</v>
      </c>
      <c r="BCH52">
        <v>10</v>
      </c>
      <c r="BCI52">
        <v>5</v>
      </c>
      <c r="BCJ52">
        <v>0</v>
      </c>
      <c r="BCK52">
        <v>15</v>
      </c>
      <c r="BCL52">
        <v>1</v>
      </c>
      <c r="BCN52">
        <v>2</v>
      </c>
      <c r="BCP52">
        <v>3</v>
      </c>
      <c r="BCR52">
        <v>4</v>
      </c>
      <c r="BCT52">
        <v>5</v>
      </c>
      <c r="BCY52">
        <v>5</v>
      </c>
      <c r="BCZ52">
        <v>0</v>
      </c>
      <c r="BEH52">
        <v>5</v>
      </c>
      <c r="BEI52">
        <v>7.5</v>
      </c>
      <c r="BEJ52">
        <v>0</v>
      </c>
      <c r="BEK52">
        <v>12.5</v>
      </c>
      <c r="BEL52" t="s">
        <v>2552</v>
      </c>
      <c r="BEN52" t="s">
        <v>2567</v>
      </c>
      <c r="BEP52" t="s">
        <v>2557</v>
      </c>
      <c r="BER52" t="s">
        <v>2552</v>
      </c>
      <c r="BET52" t="s">
        <v>2557</v>
      </c>
      <c r="BEV52" t="s">
        <v>2552</v>
      </c>
      <c r="BEX52">
        <v>7.5</v>
      </c>
      <c r="BEY52">
        <v>0</v>
      </c>
      <c r="BGQ52" t="s">
        <v>1467</v>
      </c>
      <c r="BGR52">
        <v>0</v>
      </c>
      <c r="BGS52">
        <v>2.5</v>
      </c>
      <c r="BGT52">
        <v>2.5</v>
      </c>
      <c r="BGU52" t="s">
        <v>1463</v>
      </c>
      <c r="BHK52">
        <v>0</v>
      </c>
      <c r="BHL52">
        <v>2.5</v>
      </c>
      <c r="BIT52">
        <v>0</v>
      </c>
      <c r="BIU52">
        <v>2.5</v>
      </c>
      <c r="BIV52">
        <v>0</v>
      </c>
      <c r="BIW52">
        <v>2.5</v>
      </c>
      <c r="BIX52">
        <v>1</v>
      </c>
      <c r="BIY52" t="s">
        <v>2548</v>
      </c>
      <c r="BIZ52" t="s">
        <v>1468</v>
      </c>
      <c r="BJA52" t="s">
        <v>1468</v>
      </c>
      <c r="BJB52">
        <v>2.5</v>
      </c>
      <c r="BJC52">
        <v>0</v>
      </c>
    </row>
    <row r="53" spans="1:1022 1026:1615" ht="15" x14ac:dyDescent="0.25">
      <c r="A53" t="s">
        <v>2603</v>
      </c>
      <c r="B53" t="s">
        <v>3030</v>
      </c>
      <c r="C53" t="s">
        <v>3031</v>
      </c>
      <c r="D53" t="s">
        <v>1460</v>
      </c>
      <c r="F53" t="s">
        <v>2606</v>
      </c>
      <c r="G53" t="s">
        <v>2607</v>
      </c>
      <c r="H53" t="s">
        <v>2942</v>
      </c>
      <c r="I53" t="s">
        <v>3209</v>
      </c>
      <c r="J53">
        <v>3.4198824000000001</v>
      </c>
      <c r="K53">
        <v>34.145708489999997</v>
      </c>
      <c r="L53" s="116">
        <v>42451</v>
      </c>
      <c r="M53" t="s">
        <v>1471</v>
      </c>
      <c r="N53">
        <v>60</v>
      </c>
      <c r="O53" t="s">
        <v>1472</v>
      </c>
      <c r="Q53">
        <v>6.7</v>
      </c>
      <c r="R53">
        <v>7.5</v>
      </c>
      <c r="S53">
        <v>0</v>
      </c>
      <c r="T53">
        <v>14.2</v>
      </c>
      <c r="W53">
        <v>4</v>
      </c>
      <c r="X53">
        <v>3</v>
      </c>
      <c r="Y53">
        <v>1</v>
      </c>
      <c r="AE53" t="b">
        <v>1</v>
      </c>
      <c r="AI53">
        <v>4</v>
      </c>
      <c r="AJ53">
        <v>3</v>
      </c>
      <c r="AK53">
        <v>1</v>
      </c>
      <c r="BS53" t="s">
        <v>1462</v>
      </c>
      <c r="BT53" t="s">
        <v>1462</v>
      </c>
      <c r="BW53">
        <v>7.5</v>
      </c>
      <c r="BX53">
        <v>0</v>
      </c>
      <c r="BY53">
        <v>3.5</v>
      </c>
      <c r="BZ53">
        <v>2.5</v>
      </c>
      <c r="CA53">
        <v>2.5</v>
      </c>
      <c r="CB53">
        <v>8.5</v>
      </c>
      <c r="CC53" t="s">
        <v>1462</v>
      </c>
      <c r="CD53" t="b">
        <v>1</v>
      </c>
      <c r="CE53" t="b">
        <v>1</v>
      </c>
      <c r="CF53">
        <v>30</v>
      </c>
      <c r="CH53" t="s">
        <v>1463</v>
      </c>
      <c r="CM53" t="s">
        <v>1463</v>
      </c>
      <c r="CR53" t="s">
        <v>1463</v>
      </c>
      <c r="CW53" t="s">
        <v>1463</v>
      </c>
      <c r="DB53" t="s">
        <v>1463</v>
      </c>
      <c r="DG53" t="s">
        <v>1463</v>
      </c>
      <c r="DU53" t="b">
        <v>1</v>
      </c>
      <c r="EF53" t="b">
        <v>1</v>
      </c>
      <c r="EG53" t="s">
        <v>2639</v>
      </c>
      <c r="EI53">
        <v>2.5</v>
      </c>
      <c r="EJ53">
        <v>2.5</v>
      </c>
      <c r="EN53">
        <v>0</v>
      </c>
      <c r="EO53" t="s">
        <v>1463</v>
      </c>
      <c r="FL53">
        <v>6.7</v>
      </c>
      <c r="FM53">
        <v>0</v>
      </c>
      <c r="FN53">
        <v>0</v>
      </c>
      <c r="FO53">
        <v>6.7</v>
      </c>
      <c r="FP53" t="s">
        <v>1462</v>
      </c>
      <c r="GO53" t="b">
        <v>1</v>
      </c>
      <c r="GQ53" t="s">
        <v>1465</v>
      </c>
      <c r="HD53" t="b">
        <v>1</v>
      </c>
      <c r="HF53" t="s">
        <v>1465</v>
      </c>
      <c r="HJ53" t="b">
        <v>1</v>
      </c>
      <c r="HL53" t="s">
        <v>1465</v>
      </c>
      <c r="JC53" t="b">
        <v>1</v>
      </c>
      <c r="JE53" t="s">
        <v>1465</v>
      </c>
      <c r="KG53" t="s">
        <v>3225</v>
      </c>
      <c r="KH53" t="b">
        <v>1</v>
      </c>
      <c r="KJ53" t="s">
        <v>1464</v>
      </c>
      <c r="KK53" t="s">
        <v>1463</v>
      </c>
      <c r="KM53">
        <v>0</v>
      </c>
      <c r="KN53">
        <v>0</v>
      </c>
      <c r="KO53">
        <v>0</v>
      </c>
      <c r="KR53">
        <v>0</v>
      </c>
      <c r="KS53" t="s">
        <v>1463</v>
      </c>
      <c r="RO53">
        <v>7.5</v>
      </c>
      <c r="RP53">
        <v>2.5</v>
      </c>
      <c r="RQ53">
        <v>7.5</v>
      </c>
      <c r="RR53">
        <v>17.5</v>
      </c>
      <c r="RS53" t="s">
        <v>1463</v>
      </c>
      <c r="RZ53" t="s">
        <v>1463</v>
      </c>
      <c r="SK53">
        <v>2.5</v>
      </c>
      <c r="SL53">
        <v>7.5</v>
      </c>
      <c r="SM53">
        <v>1.3</v>
      </c>
      <c r="SN53">
        <v>5</v>
      </c>
      <c r="SO53">
        <v>0</v>
      </c>
      <c r="SP53">
        <v>6.3</v>
      </c>
      <c r="SQ53" t="s">
        <v>1463</v>
      </c>
      <c r="SR53" t="s">
        <v>2668</v>
      </c>
      <c r="TI53">
        <v>5</v>
      </c>
      <c r="TJ53" t="s">
        <v>3236</v>
      </c>
      <c r="TM53" t="b">
        <v>1</v>
      </c>
      <c r="TN53" t="b">
        <v>1</v>
      </c>
      <c r="TO53" t="b">
        <v>1</v>
      </c>
      <c r="TV53" t="b">
        <v>1</v>
      </c>
      <c r="TW53" t="s">
        <v>3183</v>
      </c>
      <c r="TX53">
        <v>5</v>
      </c>
      <c r="TY53">
        <v>0</v>
      </c>
      <c r="VI53">
        <v>0</v>
      </c>
      <c r="VJ53">
        <v>0</v>
      </c>
      <c r="VK53">
        <v>10</v>
      </c>
      <c r="VL53">
        <v>10</v>
      </c>
      <c r="VM53" t="s">
        <v>1463</v>
      </c>
      <c r="VO53" t="s">
        <v>1463</v>
      </c>
      <c r="VQ53" t="s">
        <v>1463</v>
      </c>
      <c r="VS53" t="s">
        <v>1463</v>
      </c>
      <c r="VV53" t="s">
        <v>1463</v>
      </c>
      <c r="VX53" t="s">
        <v>1463</v>
      </c>
      <c r="VZ53">
        <v>0</v>
      </c>
      <c r="WA53">
        <v>10</v>
      </c>
      <c r="XJ53">
        <v>8.6</v>
      </c>
      <c r="XK53">
        <v>3.8</v>
      </c>
      <c r="XL53">
        <v>5</v>
      </c>
      <c r="XM53">
        <v>17.399999999999999</v>
      </c>
      <c r="XN53" t="s">
        <v>1462</v>
      </c>
      <c r="XO53" t="s">
        <v>1462</v>
      </c>
      <c r="XR53" t="b">
        <v>1</v>
      </c>
      <c r="XS53" t="b">
        <v>1</v>
      </c>
      <c r="XT53" t="b">
        <v>1</v>
      </c>
      <c r="XW53" t="b">
        <v>1</v>
      </c>
      <c r="YC53" t="s">
        <v>1463</v>
      </c>
      <c r="YE53" t="s">
        <v>1462</v>
      </c>
      <c r="YF53" t="s">
        <v>2683</v>
      </c>
      <c r="YG53">
        <v>2.5</v>
      </c>
      <c r="YH53">
        <v>2.5</v>
      </c>
      <c r="YI53" t="s">
        <v>1462</v>
      </c>
      <c r="YK53" t="b">
        <v>1</v>
      </c>
      <c r="YN53" t="b">
        <v>1</v>
      </c>
      <c r="YU53">
        <v>5</v>
      </c>
      <c r="YV53">
        <v>7.5</v>
      </c>
      <c r="ZX53">
        <v>5</v>
      </c>
      <c r="ZY53">
        <v>0</v>
      </c>
      <c r="ZZ53">
        <v>0</v>
      </c>
      <c r="AAA53">
        <v>5</v>
      </c>
      <c r="AAB53" t="s">
        <v>1462</v>
      </c>
      <c r="AAL53" t="b">
        <v>1</v>
      </c>
      <c r="AAS53" t="s">
        <v>3237</v>
      </c>
      <c r="AAT53">
        <v>0</v>
      </c>
      <c r="AAU53">
        <v>0</v>
      </c>
      <c r="ADN53">
        <v>2</v>
      </c>
      <c r="ADO53">
        <v>2.5</v>
      </c>
      <c r="ADP53">
        <v>2.5</v>
      </c>
      <c r="ADQ53">
        <v>7</v>
      </c>
      <c r="ADR53" t="s">
        <v>2560</v>
      </c>
      <c r="ADS53">
        <v>2</v>
      </c>
      <c r="ADT53">
        <v>180</v>
      </c>
      <c r="AEG53">
        <v>2.5</v>
      </c>
      <c r="AEH53">
        <v>2.5</v>
      </c>
      <c r="AEI53">
        <v>2</v>
      </c>
      <c r="AEJ53">
        <v>5</v>
      </c>
      <c r="AEK53">
        <v>0</v>
      </c>
      <c r="AEL53">
        <v>7</v>
      </c>
      <c r="AEO53" t="b">
        <v>1</v>
      </c>
      <c r="AFC53">
        <v>5</v>
      </c>
      <c r="AFD53">
        <v>0</v>
      </c>
      <c r="AFE53">
        <v>0</v>
      </c>
      <c r="AFF53">
        <v>1.9</v>
      </c>
      <c r="AFG53">
        <v>2.5</v>
      </c>
      <c r="AFH53">
        <v>4.4000000000000004</v>
      </c>
      <c r="AFI53" t="s">
        <v>1463</v>
      </c>
      <c r="AFK53" t="s">
        <v>1463</v>
      </c>
      <c r="AFM53" t="s">
        <v>1463</v>
      </c>
      <c r="AFO53" t="s">
        <v>1463</v>
      </c>
      <c r="AFQ53" t="s">
        <v>1463</v>
      </c>
      <c r="AFT53" t="s">
        <v>1463</v>
      </c>
      <c r="AFV53">
        <v>0</v>
      </c>
      <c r="AFW53">
        <v>1</v>
      </c>
      <c r="AFX53">
        <v>1.94444444444444</v>
      </c>
      <c r="AFY53">
        <v>2.5</v>
      </c>
      <c r="AFZ53">
        <v>5</v>
      </c>
      <c r="AGA53">
        <v>5</v>
      </c>
      <c r="AGB53">
        <v>7.5</v>
      </c>
      <c r="AGC53">
        <v>17.5</v>
      </c>
      <c r="AGD53">
        <v>7</v>
      </c>
      <c r="AGG53">
        <v>2</v>
      </c>
      <c r="AGJ53">
        <v>7</v>
      </c>
      <c r="AGM53" t="s">
        <v>2724</v>
      </c>
      <c r="AGQ53">
        <v>5</v>
      </c>
      <c r="AGR53">
        <v>7.5</v>
      </c>
      <c r="AGS53">
        <v>2.5</v>
      </c>
      <c r="AGT53">
        <v>7.5</v>
      </c>
      <c r="AGU53">
        <v>5</v>
      </c>
      <c r="AGV53">
        <v>15</v>
      </c>
      <c r="AGW53">
        <v>2</v>
      </c>
      <c r="AGY53" t="b">
        <v>1</v>
      </c>
      <c r="AGZ53" t="b">
        <v>1</v>
      </c>
      <c r="AHD53">
        <v>2</v>
      </c>
      <c r="AHE53">
        <v>3</v>
      </c>
      <c r="AHF53">
        <v>4</v>
      </c>
      <c r="AKM53">
        <v>7.5</v>
      </c>
      <c r="AKN53">
        <v>5</v>
      </c>
      <c r="AKO53">
        <v>10</v>
      </c>
      <c r="AKP53">
        <v>5</v>
      </c>
      <c r="AKQ53">
        <v>2.5</v>
      </c>
      <c r="AKR53">
        <v>17.5</v>
      </c>
      <c r="AKS53" t="s">
        <v>1462</v>
      </c>
      <c r="AKT53" t="s">
        <v>1463</v>
      </c>
      <c r="AKV53" t="s">
        <v>1462</v>
      </c>
      <c r="AKX53" t="s">
        <v>1462</v>
      </c>
      <c r="AKZ53" t="s">
        <v>1463</v>
      </c>
      <c r="ALB53" t="s">
        <v>1462</v>
      </c>
      <c r="ALD53" t="s">
        <v>1463</v>
      </c>
      <c r="ALF53" t="s">
        <v>1462</v>
      </c>
      <c r="ALH53" t="s">
        <v>1463</v>
      </c>
      <c r="ALJ53" t="s">
        <v>1463</v>
      </c>
      <c r="ALL53" t="s">
        <v>1463</v>
      </c>
      <c r="ALN53" t="s">
        <v>1463</v>
      </c>
      <c r="ALP53" t="s">
        <v>1463</v>
      </c>
      <c r="ALR53" t="s">
        <v>1463</v>
      </c>
      <c r="ALT53" t="s">
        <v>1463</v>
      </c>
      <c r="AMF53" t="b">
        <v>1</v>
      </c>
      <c r="AML53" t="b">
        <v>1</v>
      </c>
      <c r="AMO53" t="b">
        <v>1</v>
      </c>
      <c r="ANA53">
        <v>5</v>
      </c>
      <c r="ANB53">
        <v>2.5</v>
      </c>
      <c r="ANC53">
        <v>10</v>
      </c>
      <c r="AND53">
        <v>0</v>
      </c>
      <c r="ANE53">
        <v>7.5</v>
      </c>
      <c r="ANF53">
        <v>17.5</v>
      </c>
      <c r="ANG53" t="s">
        <v>1462</v>
      </c>
      <c r="ANH53" t="s">
        <v>2615</v>
      </c>
      <c r="ANI53" t="s">
        <v>1462</v>
      </c>
      <c r="ANJ53" t="s">
        <v>2616</v>
      </c>
      <c r="ANK53">
        <v>0</v>
      </c>
      <c r="ANL53">
        <v>7.5</v>
      </c>
      <c r="ANM53">
        <v>2</v>
      </c>
      <c r="ANN53">
        <v>2.5</v>
      </c>
      <c r="ANO53">
        <v>5</v>
      </c>
      <c r="ANP53">
        <v>9.5</v>
      </c>
      <c r="ANQ53" t="s">
        <v>2565</v>
      </c>
      <c r="ANR53" t="s">
        <v>1463</v>
      </c>
      <c r="ANT53">
        <v>2.5</v>
      </c>
      <c r="ANU53">
        <v>5</v>
      </c>
      <c r="AQR53">
        <v>2.5</v>
      </c>
      <c r="AQS53">
        <v>0</v>
      </c>
      <c r="AQT53">
        <v>6.3</v>
      </c>
      <c r="AQU53">
        <v>8.8000000000000007</v>
      </c>
      <c r="AQV53" t="s">
        <v>1463</v>
      </c>
      <c r="ARE53" t="b">
        <v>1</v>
      </c>
      <c r="ARF53" t="s">
        <v>2633</v>
      </c>
      <c r="ARG53">
        <v>0</v>
      </c>
      <c r="ARH53">
        <v>10</v>
      </c>
      <c r="ARI53" t="s">
        <v>1463</v>
      </c>
      <c r="ARQ53" t="s">
        <v>1463</v>
      </c>
      <c r="ARR53" t="s">
        <v>2919</v>
      </c>
      <c r="ASD53">
        <v>0</v>
      </c>
      <c r="ASE53">
        <v>2.5</v>
      </c>
      <c r="ASF53">
        <v>2</v>
      </c>
      <c r="ASG53">
        <v>5</v>
      </c>
      <c r="ASH53">
        <v>10</v>
      </c>
      <c r="ASI53">
        <v>17</v>
      </c>
      <c r="ASJ53">
        <v>50</v>
      </c>
      <c r="ASM53" t="b">
        <v>1</v>
      </c>
      <c r="ASS53">
        <v>0</v>
      </c>
      <c r="AST53" t="s">
        <v>1463</v>
      </c>
      <c r="ATD53">
        <v>5</v>
      </c>
      <c r="ATE53">
        <v>10</v>
      </c>
      <c r="ATF53">
        <v>0</v>
      </c>
      <c r="ATG53">
        <v>0</v>
      </c>
      <c r="ATH53">
        <v>5</v>
      </c>
      <c r="ATI53">
        <v>5</v>
      </c>
      <c r="ATJ53" t="s">
        <v>1463</v>
      </c>
      <c r="AVZ53">
        <v>0</v>
      </c>
      <c r="AWA53">
        <v>0</v>
      </c>
      <c r="AWB53">
        <v>0</v>
      </c>
      <c r="AWC53">
        <v>10</v>
      </c>
      <c r="AWD53">
        <v>1</v>
      </c>
      <c r="AWE53">
        <v>0</v>
      </c>
      <c r="AWF53">
        <v>0</v>
      </c>
      <c r="AWG53">
        <v>1</v>
      </c>
      <c r="AWH53" t="s">
        <v>1463</v>
      </c>
      <c r="AWJ53" t="s">
        <v>1463</v>
      </c>
      <c r="AWL53" t="s">
        <v>1462</v>
      </c>
      <c r="AWM53" t="s">
        <v>2619</v>
      </c>
      <c r="AWN53" t="s">
        <v>1463</v>
      </c>
      <c r="AWP53" t="s">
        <v>1463</v>
      </c>
      <c r="AWR53" t="s">
        <v>1463</v>
      </c>
      <c r="AWT53" t="s">
        <v>1463</v>
      </c>
      <c r="AWV53" t="s">
        <v>1462</v>
      </c>
      <c r="AWW53" t="s">
        <v>2619</v>
      </c>
      <c r="AWX53" t="s">
        <v>1463</v>
      </c>
      <c r="AWZ53" t="s">
        <v>1463</v>
      </c>
      <c r="AXB53" t="s">
        <v>1463</v>
      </c>
      <c r="AXD53" t="s">
        <v>1463</v>
      </c>
      <c r="AXF53">
        <v>0</v>
      </c>
      <c r="AXG53">
        <v>0</v>
      </c>
      <c r="AXI53">
        <v>0</v>
      </c>
      <c r="AXJ53">
        <v>0</v>
      </c>
      <c r="AXK53">
        <v>2</v>
      </c>
      <c r="AXN53">
        <v>2</v>
      </c>
      <c r="AXO53">
        <v>1</v>
      </c>
      <c r="AXP53">
        <v>1</v>
      </c>
      <c r="AXQ53">
        <v>1</v>
      </c>
      <c r="AXR53">
        <v>1</v>
      </c>
      <c r="AXS53">
        <v>1</v>
      </c>
      <c r="AXT53">
        <v>1</v>
      </c>
      <c r="AXU53">
        <v>1</v>
      </c>
      <c r="AXV53">
        <v>3</v>
      </c>
      <c r="AXW53">
        <v>0</v>
      </c>
      <c r="AYA53">
        <v>9.3000000000000007</v>
      </c>
      <c r="AYD53">
        <v>9.3000000000000007</v>
      </c>
      <c r="AYE53" t="s">
        <v>1463</v>
      </c>
      <c r="AYF53" t="s">
        <v>1463</v>
      </c>
      <c r="AYG53">
        <v>8</v>
      </c>
      <c r="AYJ53">
        <v>0</v>
      </c>
      <c r="AYK53">
        <v>2.5</v>
      </c>
      <c r="AYL53">
        <v>0</v>
      </c>
      <c r="AYM53">
        <v>2.5</v>
      </c>
      <c r="AZC53">
        <v>4</v>
      </c>
      <c r="AZD53" t="s">
        <v>2620</v>
      </c>
      <c r="AZE53" t="s">
        <v>1469</v>
      </c>
      <c r="AZF53">
        <v>4</v>
      </c>
      <c r="AZG53" t="s">
        <v>2621</v>
      </c>
      <c r="AZH53" t="s">
        <v>2622</v>
      </c>
      <c r="AZM53" t="s">
        <v>1462</v>
      </c>
      <c r="AZN53" t="s">
        <v>3238</v>
      </c>
      <c r="AZO53" t="s">
        <v>1463</v>
      </c>
      <c r="AZQ53" t="s">
        <v>2624</v>
      </c>
      <c r="AZR53">
        <v>2.5</v>
      </c>
      <c r="AZS53">
        <v>0</v>
      </c>
      <c r="BCH53">
        <v>10</v>
      </c>
      <c r="BCI53">
        <v>5</v>
      </c>
      <c r="BCJ53">
        <v>0</v>
      </c>
      <c r="BCK53">
        <v>15</v>
      </c>
      <c r="BCL53">
        <v>4</v>
      </c>
      <c r="BCN53" t="s">
        <v>2555</v>
      </c>
      <c r="BCP53">
        <v>2</v>
      </c>
      <c r="BCR53">
        <v>3</v>
      </c>
      <c r="BCT53">
        <v>1</v>
      </c>
      <c r="BCY53">
        <v>5</v>
      </c>
      <c r="BCZ53">
        <v>0</v>
      </c>
      <c r="BEH53">
        <v>3</v>
      </c>
      <c r="BEI53">
        <v>7.5</v>
      </c>
      <c r="BEJ53">
        <v>0</v>
      </c>
      <c r="BEK53">
        <v>10.5</v>
      </c>
      <c r="BEL53" t="s">
        <v>2552</v>
      </c>
      <c r="BEN53" t="s">
        <v>2552</v>
      </c>
      <c r="BEP53" t="s">
        <v>2552</v>
      </c>
      <c r="BER53" t="s">
        <v>2552</v>
      </c>
      <c r="BET53" t="s">
        <v>2556</v>
      </c>
      <c r="BEV53" t="s">
        <v>2552</v>
      </c>
      <c r="BEX53">
        <v>7.5</v>
      </c>
      <c r="BEY53">
        <v>0</v>
      </c>
      <c r="BGQ53" t="s">
        <v>1467</v>
      </c>
      <c r="BGR53">
        <v>0</v>
      </c>
      <c r="BGS53">
        <v>2.5</v>
      </c>
      <c r="BGT53">
        <v>2.5</v>
      </c>
      <c r="BGU53" t="s">
        <v>1463</v>
      </c>
      <c r="BHK53">
        <v>0</v>
      </c>
      <c r="BHL53">
        <v>2.5</v>
      </c>
      <c r="BIT53">
        <v>5</v>
      </c>
      <c r="BIU53">
        <v>0</v>
      </c>
      <c r="BIV53">
        <v>0</v>
      </c>
      <c r="BIW53">
        <v>5</v>
      </c>
      <c r="BIX53">
        <v>2</v>
      </c>
      <c r="BIY53" t="s">
        <v>2548</v>
      </c>
      <c r="BIZ53" t="s">
        <v>2594</v>
      </c>
      <c r="BJA53" t="s">
        <v>1468</v>
      </c>
      <c r="BJB53">
        <v>0</v>
      </c>
      <c r="BJC53">
        <v>0</v>
      </c>
    </row>
    <row r="54" spans="1:1022 1026:1615" ht="15" x14ac:dyDescent="0.25">
      <c r="A54" t="s">
        <v>2603</v>
      </c>
      <c r="B54" t="s">
        <v>3239</v>
      </c>
      <c r="C54" t="s">
        <v>3240</v>
      </c>
      <c r="D54" t="s">
        <v>1460</v>
      </c>
      <c r="F54" t="s">
        <v>2606</v>
      </c>
      <c r="G54" t="s">
        <v>2607</v>
      </c>
      <c r="H54" t="s">
        <v>2942</v>
      </c>
      <c r="I54" t="s">
        <v>3209</v>
      </c>
      <c r="J54">
        <v>3.4199396399999999</v>
      </c>
      <c r="K54">
        <v>34.145709650000001</v>
      </c>
      <c r="L54" s="116">
        <v>42451</v>
      </c>
      <c r="M54" t="s">
        <v>1471</v>
      </c>
      <c r="N54">
        <v>70</v>
      </c>
      <c r="O54" t="s">
        <v>1472</v>
      </c>
      <c r="Q54">
        <v>6.7</v>
      </c>
      <c r="R54">
        <v>7.5</v>
      </c>
      <c r="S54">
        <v>2.5</v>
      </c>
      <c r="T54">
        <v>16.7</v>
      </c>
      <c r="U54">
        <v>2</v>
      </c>
      <c r="W54">
        <v>2</v>
      </c>
      <c r="X54">
        <v>2</v>
      </c>
      <c r="Y54">
        <v>1</v>
      </c>
      <c r="AE54" t="b">
        <v>1</v>
      </c>
      <c r="AG54">
        <v>2</v>
      </c>
      <c r="AI54">
        <v>2</v>
      </c>
      <c r="AJ54">
        <v>2</v>
      </c>
      <c r="AK54">
        <v>1</v>
      </c>
      <c r="AS54">
        <v>2</v>
      </c>
      <c r="AV54">
        <v>2</v>
      </c>
      <c r="BS54" t="s">
        <v>1462</v>
      </c>
      <c r="BT54" t="s">
        <v>1462</v>
      </c>
      <c r="BW54">
        <v>7.5</v>
      </c>
      <c r="BX54">
        <v>2.5</v>
      </c>
      <c r="BY54">
        <v>3.5</v>
      </c>
      <c r="BZ54">
        <v>2.5</v>
      </c>
      <c r="CA54">
        <v>2.5</v>
      </c>
      <c r="CB54">
        <v>8.5</v>
      </c>
      <c r="CC54" t="s">
        <v>1462</v>
      </c>
      <c r="CD54" t="b">
        <v>1</v>
      </c>
      <c r="CE54" t="b">
        <v>1</v>
      </c>
      <c r="CF54">
        <v>40</v>
      </c>
      <c r="CH54" t="s">
        <v>1463</v>
      </c>
      <c r="CM54" t="s">
        <v>1463</v>
      </c>
      <c r="CR54" t="s">
        <v>1463</v>
      </c>
      <c r="CW54" t="s">
        <v>1463</v>
      </c>
      <c r="DB54" t="s">
        <v>1463</v>
      </c>
      <c r="DG54" t="s">
        <v>1463</v>
      </c>
      <c r="DU54" t="b">
        <v>1</v>
      </c>
      <c r="DY54" t="b">
        <v>1</v>
      </c>
      <c r="EF54" t="b">
        <v>1</v>
      </c>
      <c r="EG54" t="s">
        <v>2639</v>
      </c>
      <c r="EI54">
        <v>2.5</v>
      </c>
      <c r="EJ54">
        <v>2.5</v>
      </c>
      <c r="EN54">
        <v>0</v>
      </c>
      <c r="EO54" t="s">
        <v>1463</v>
      </c>
      <c r="FL54">
        <v>6.7</v>
      </c>
      <c r="FM54">
        <v>5</v>
      </c>
      <c r="FN54">
        <v>0</v>
      </c>
      <c r="FO54">
        <v>11.7</v>
      </c>
      <c r="FP54" t="s">
        <v>1462</v>
      </c>
      <c r="GO54" t="b">
        <v>1</v>
      </c>
      <c r="GQ54" t="s">
        <v>1465</v>
      </c>
      <c r="HD54" t="b">
        <v>1</v>
      </c>
      <c r="HF54" t="s">
        <v>1465</v>
      </c>
      <c r="JC54" t="b">
        <v>1</v>
      </c>
      <c r="JE54" t="s">
        <v>1465</v>
      </c>
      <c r="JX54" t="b">
        <v>1</v>
      </c>
      <c r="JZ54" t="s">
        <v>1464</v>
      </c>
      <c r="KG54" t="s">
        <v>3225</v>
      </c>
      <c r="KH54" t="b">
        <v>1</v>
      </c>
      <c r="KJ54" t="s">
        <v>1465</v>
      </c>
      <c r="KK54" t="s">
        <v>1463</v>
      </c>
      <c r="KM54">
        <v>5</v>
      </c>
      <c r="KN54">
        <v>0</v>
      </c>
      <c r="KO54">
        <v>0</v>
      </c>
      <c r="KR54">
        <v>0</v>
      </c>
      <c r="KS54" t="s">
        <v>1463</v>
      </c>
      <c r="RO54">
        <v>7.5</v>
      </c>
      <c r="RP54">
        <v>2.5</v>
      </c>
      <c r="RQ54">
        <v>5</v>
      </c>
      <c r="RR54">
        <v>15</v>
      </c>
      <c r="RS54" t="s">
        <v>1463</v>
      </c>
      <c r="RZ54" t="s">
        <v>1463</v>
      </c>
      <c r="SK54">
        <v>2.5</v>
      </c>
      <c r="SL54">
        <v>5</v>
      </c>
      <c r="SM54">
        <v>1.3</v>
      </c>
      <c r="SN54">
        <v>5</v>
      </c>
      <c r="SO54">
        <v>2.5</v>
      </c>
      <c r="SP54">
        <v>8.8000000000000007</v>
      </c>
      <c r="SQ54" t="s">
        <v>1463</v>
      </c>
      <c r="SR54" t="s">
        <v>3241</v>
      </c>
      <c r="TI54">
        <v>5</v>
      </c>
      <c r="TJ54" t="s">
        <v>3242</v>
      </c>
      <c r="TM54" t="b">
        <v>1</v>
      </c>
      <c r="TN54" t="b">
        <v>1</v>
      </c>
      <c r="TO54" t="b">
        <v>1</v>
      </c>
      <c r="TQ54" t="b">
        <v>1</v>
      </c>
      <c r="TV54" t="b">
        <v>1</v>
      </c>
      <c r="TW54" t="s">
        <v>3183</v>
      </c>
      <c r="TX54">
        <v>5</v>
      </c>
      <c r="TY54">
        <v>2.5</v>
      </c>
      <c r="VI54">
        <v>5</v>
      </c>
      <c r="VJ54">
        <v>0</v>
      </c>
      <c r="VK54">
        <v>7.5</v>
      </c>
      <c r="VL54">
        <v>12.5</v>
      </c>
      <c r="VM54" t="s">
        <v>1463</v>
      </c>
      <c r="VO54" t="s">
        <v>1463</v>
      </c>
      <c r="VQ54" t="s">
        <v>1463</v>
      </c>
      <c r="VS54" t="s">
        <v>1463</v>
      </c>
      <c r="VV54" t="s">
        <v>1463</v>
      </c>
      <c r="VX54" t="s">
        <v>1462</v>
      </c>
      <c r="VY54" t="s">
        <v>2659</v>
      </c>
      <c r="VZ54">
        <v>0</v>
      </c>
      <c r="WA54">
        <v>7.5</v>
      </c>
      <c r="XJ54">
        <v>7</v>
      </c>
      <c r="XK54">
        <v>5</v>
      </c>
      <c r="XL54">
        <v>6.3</v>
      </c>
      <c r="XM54">
        <v>18.3</v>
      </c>
      <c r="XN54" t="s">
        <v>1463</v>
      </c>
      <c r="XO54" t="s">
        <v>1462</v>
      </c>
      <c r="XS54" t="b">
        <v>1</v>
      </c>
      <c r="YC54" t="s">
        <v>1463</v>
      </c>
      <c r="YD54" t="s">
        <v>2644</v>
      </c>
      <c r="YE54" t="s">
        <v>1462</v>
      </c>
      <c r="YF54" t="s">
        <v>2595</v>
      </c>
      <c r="YG54">
        <v>5</v>
      </c>
      <c r="YH54">
        <v>2.5</v>
      </c>
      <c r="YI54" t="s">
        <v>1462</v>
      </c>
      <c r="YK54" t="b">
        <v>1</v>
      </c>
      <c r="YU54">
        <v>5</v>
      </c>
      <c r="YV54">
        <v>10</v>
      </c>
      <c r="ZX54">
        <v>5</v>
      </c>
      <c r="ZY54">
        <v>2.5</v>
      </c>
      <c r="ZZ54">
        <v>2.5</v>
      </c>
      <c r="AAA54">
        <v>10</v>
      </c>
      <c r="AAB54" t="s">
        <v>1462</v>
      </c>
      <c r="AAL54" t="b">
        <v>1</v>
      </c>
      <c r="AAS54" t="s">
        <v>3243</v>
      </c>
      <c r="AAT54">
        <v>2.5</v>
      </c>
      <c r="AAU54">
        <v>2.5</v>
      </c>
      <c r="ADN54">
        <v>2</v>
      </c>
      <c r="ADO54">
        <v>2.5</v>
      </c>
      <c r="ADP54">
        <v>2.5</v>
      </c>
      <c r="ADQ54">
        <v>7</v>
      </c>
      <c r="ADR54" t="s">
        <v>2560</v>
      </c>
      <c r="ADS54">
        <v>2</v>
      </c>
      <c r="ADT54">
        <v>180</v>
      </c>
      <c r="AEG54">
        <v>2.5</v>
      </c>
      <c r="AEH54">
        <v>2.5</v>
      </c>
      <c r="AEI54">
        <v>7</v>
      </c>
      <c r="AEJ54">
        <v>5</v>
      </c>
      <c r="AEK54">
        <v>2.5</v>
      </c>
      <c r="AEL54">
        <v>14.5</v>
      </c>
      <c r="AER54" t="b">
        <v>1</v>
      </c>
      <c r="AEV54" t="b">
        <v>1</v>
      </c>
      <c r="AFC54">
        <v>5</v>
      </c>
      <c r="AFD54">
        <v>2.5</v>
      </c>
      <c r="AFE54">
        <v>0</v>
      </c>
      <c r="AFF54">
        <v>4.2</v>
      </c>
      <c r="AFG54">
        <v>2.5</v>
      </c>
      <c r="AFH54">
        <v>6.7</v>
      </c>
      <c r="AFI54" t="s">
        <v>1463</v>
      </c>
      <c r="AFK54" t="s">
        <v>1463</v>
      </c>
      <c r="AFM54" t="s">
        <v>1463</v>
      </c>
      <c r="AFO54" t="s">
        <v>1463</v>
      </c>
      <c r="AFQ54" t="s">
        <v>1463</v>
      </c>
      <c r="AFT54" t="s">
        <v>1463</v>
      </c>
      <c r="AFV54">
        <v>1</v>
      </c>
      <c r="AFW54">
        <v>2</v>
      </c>
      <c r="AFX54">
        <v>4.1666666666666599</v>
      </c>
      <c r="AFY54">
        <v>2.5</v>
      </c>
      <c r="AFZ54">
        <v>2.5</v>
      </c>
      <c r="AGA54">
        <v>5</v>
      </c>
      <c r="AGB54">
        <v>7.5</v>
      </c>
      <c r="AGC54">
        <v>15</v>
      </c>
      <c r="AGD54">
        <v>3</v>
      </c>
      <c r="AGG54">
        <v>3</v>
      </c>
      <c r="AGJ54">
        <v>3</v>
      </c>
      <c r="AGM54" t="s">
        <v>2614</v>
      </c>
      <c r="AGQ54">
        <v>5</v>
      </c>
      <c r="AGR54">
        <v>7.5</v>
      </c>
      <c r="AGS54">
        <v>5</v>
      </c>
      <c r="AGT54">
        <v>5</v>
      </c>
      <c r="AGU54">
        <v>5</v>
      </c>
      <c r="AGV54">
        <v>15</v>
      </c>
      <c r="AGW54">
        <v>3</v>
      </c>
      <c r="AGY54" t="b">
        <v>1</v>
      </c>
      <c r="AGZ54" t="b">
        <v>1</v>
      </c>
      <c r="AHA54" t="b">
        <v>1</v>
      </c>
      <c r="AHD54">
        <v>2</v>
      </c>
      <c r="AHE54">
        <v>3</v>
      </c>
      <c r="AHF54">
        <v>4</v>
      </c>
      <c r="AKM54">
        <v>5</v>
      </c>
      <c r="AKN54">
        <v>5</v>
      </c>
      <c r="AKO54">
        <v>10</v>
      </c>
      <c r="AKP54">
        <v>5</v>
      </c>
      <c r="AKQ54">
        <v>0</v>
      </c>
      <c r="AKR54">
        <v>15</v>
      </c>
      <c r="AKS54" t="s">
        <v>1462</v>
      </c>
      <c r="AKT54" t="s">
        <v>1463</v>
      </c>
      <c r="AKV54" t="s">
        <v>1462</v>
      </c>
      <c r="AKX54" t="s">
        <v>1462</v>
      </c>
      <c r="AKZ54" t="s">
        <v>1463</v>
      </c>
      <c r="ALB54" t="s">
        <v>1462</v>
      </c>
      <c r="ALD54" t="s">
        <v>1463</v>
      </c>
      <c r="ALF54" t="s">
        <v>1462</v>
      </c>
      <c r="ALH54" t="s">
        <v>1463</v>
      </c>
      <c r="ALJ54" t="s">
        <v>1462</v>
      </c>
      <c r="ALL54" t="s">
        <v>1463</v>
      </c>
      <c r="ALN54" t="s">
        <v>1462</v>
      </c>
      <c r="ALP54" t="s">
        <v>1463</v>
      </c>
      <c r="ALR54" t="s">
        <v>1463</v>
      </c>
      <c r="ALT54" t="s">
        <v>1463</v>
      </c>
      <c r="AMF54" t="b">
        <v>1</v>
      </c>
      <c r="AML54" t="b">
        <v>1</v>
      </c>
      <c r="AMO54" t="b">
        <v>1</v>
      </c>
      <c r="ANA54">
        <v>5</v>
      </c>
      <c r="ANB54">
        <v>0</v>
      </c>
      <c r="ANC54">
        <v>10</v>
      </c>
      <c r="AND54">
        <v>2.5</v>
      </c>
      <c r="ANE54">
        <v>7.5</v>
      </c>
      <c r="ANF54">
        <v>20</v>
      </c>
      <c r="ANG54" t="s">
        <v>1462</v>
      </c>
      <c r="ANH54" t="s">
        <v>3214</v>
      </c>
      <c r="ANI54" t="s">
        <v>1462</v>
      </c>
      <c r="ANJ54" t="s">
        <v>2616</v>
      </c>
      <c r="ANK54">
        <v>2.5</v>
      </c>
      <c r="ANL54">
        <v>7.5</v>
      </c>
      <c r="ANM54">
        <v>2</v>
      </c>
      <c r="ANN54">
        <v>2.5</v>
      </c>
      <c r="ANO54">
        <v>5</v>
      </c>
      <c r="ANP54">
        <v>9.5</v>
      </c>
      <c r="ANQ54" t="s">
        <v>2565</v>
      </c>
      <c r="ANR54" t="s">
        <v>1463</v>
      </c>
      <c r="ANT54">
        <v>2.5</v>
      </c>
      <c r="ANU54">
        <v>5</v>
      </c>
      <c r="AQR54">
        <v>5</v>
      </c>
      <c r="AQS54">
        <v>2.5</v>
      </c>
      <c r="AQT54">
        <v>5</v>
      </c>
      <c r="AQU54">
        <v>12.5</v>
      </c>
      <c r="AQV54" t="s">
        <v>1463</v>
      </c>
      <c r="ARE54" t="b">
        <v>1</v>
      </c>
      <c r="ARF54" t="s">
        <v>2633</v>
      </c>
      <c r="ARG54">
        <v>0</v>
      </c>
      <c r="ARH54">
        <v>10</v>
      </c>
      <c r="ARI54" t="s">
        <v>1462</v>
      </c>
      <c r="ARJ54" t="s">
        <v>1463</v>
      </c>
      <c r="ARK54" t="s">
        <v>2644</v>
      </c>
      <c r="ARM54" t="s">
        <v>1462</v>
      </c>
      <c r="ARO54" t="b">
        <v>1</v>
      </c>
      <c r="ARQ54" t="s">
        <v>1462</v>
      </c>
      <c r="ARS54" t="s">
        <v>3244</v>
      </c>
      <c r="ART54" t="s">
        <v>2616</v>
      </c>
      <c r="ARV54" t="b">
        <v>1</v>
      </c>
      <c r="ASD54">
        <v>5</v>
      </c>
      <c r="ASE54">
        <v>0</v>
      </c>
      <c r="ASF54">
        <v>1</v>
      </c>
      <c r="ASG54">
        <v>0</v>
      </c>
      <c r="ASH54">
        <v>10</v>
      </c>
      <c r="ASI54">
        <v>11</v>
      </c>
      <c r="ASJ54">
        <v>60</v>
      </c>
      <c r="ASL54" t="b">
        <v>1</v>
      </c>
      <c r="ASM54" t="b">
        <v>1</v>
      </c>
      <c r="ASO54" t="b">
        <v>1</v>
      </c>
      <c r="ASS54">
        <v>0</v>
      </c>
      <c r="AST54" t="s">
        <v>1463</v>
      </c>
      <c r="ATD54">
        <v>0</v>
      </c>
      <c r="ATE54">
        <v>10</v>
      </c>
      <c r="ATF54">
        <v>0</v>
      </c>
      <c r="ATG54">
        <v>0</v>
      </c>
      <c r="ATH54">
        <v>6.3</v>
      </c>
      <c r="ATI54">
        <v>6.3</v>
      </c>
      <c r="ATJ54" t="s">
        <v>1463</v>
      </c>
      <c r="AVZ54">
        <v>0</v>
      </c>
      <c r="AWA54">
        <v>2.5</v>
      </c>
      <c r="AWB54">
        <v>0</v>
      </c>
      <c r="AWC54">
        <v>10</v>
      </c>
      <c r="AWD54">
        <v>1</v>
      </c>
      <c r="AWE54">
        <v>0</v>
      </c>
      <c r="AWF54">
        <v>2.5</v>
      </c>
      <c r="AWG54">
        <v>3.5</v>
      </c>
      <c r="AWH54" t="s">
        <v>1463</v>
      </c>
      <c r="AWJ54" t="s">
        <v>1463</v>
      </c>
      <c r="AWL54" t="s">
        <v>1462</v>
      </c>
      <c r="AWM54" t="s">
        <v>2619</v>
      </c>
      <c r="AWN54" t="s">
        <v>1463</v>
      </c>
      <c r="AWP54" t="s">
        <v>1463</v>
      </c>
      <c r="AWR54" t="s">
        <v>1463</v>
      </c>
      <c r="AWT54" t="s">
        <v>1463</v>
      </c>
      <c r="AWV54" t="s">
        <v>1462</v>
      </c>
      <c r="AWW54" t="s">
        <v>2619</v>
      </c>
      <c r="AWX54" t="s">
        <v>1463</v>
      </c>
      <c r="AWZ54" t="s">
        <v>1463</v>
      </c>
      <c r="AXB54" t="s">
        <v>1463</v>
      </c>
      <c r="AXD54" t="s">
        <v>1463</v>
      </c>
      <c r="AXF54">
        <v>0</v>
      </c>
      <c r="AXG54">
        <v>0</v>
      </c>
      <c r="AXI54">
        <v>0</v>
      </c>
      <c r="AXJ54">
        <v>2.5</v>
      </c>
      <c r="AXK54">
        <v>2</v>
      </c>
      <c r="AXN54">
        <v>2</v>
      </c>
      <c r="AXO54">
        <v>1</v>
      </c>
      <c r="AXP54">
        <v>1</v>
      </c>
      <c r="AXQ54">
        <v>1</v>
      </c>
      <c r="AXR54">
        <v>1</v>
      </c>
      <c r="AXS54">
        <v>1</v>
      </c>
      <c r="AXT54">
        <v>1</v>
      </c>
      <c r="AXU54">
        <v>1</v>
      </c>
      <c r="AXV54">
        <v>3</v>
      </c>
      <c r="AXW54">
        <v>0</v>
      </c>
      <c r="AYA54">
        <v>9.3000000000000007</v>
      </c>
      <c r="AYD54">
        <v>9.3000000000000007</v>
      </c>
      <c r="AYE54" t="s">
        <v>1463</v>
      </c>
      <c r="AYF54" t="s">
        <v>1463</v>
      </c>
      <c r="AYG54">
        <v>8</v>
      </c>
      <c r="AYJ54">
        <v>0</v>
      </c>
      <c r="AYK54">
        <v>2.5</v>
      </c>
      <c r="AYL54">
        <v>2.5</v>
      </c>
      <c r="AYM54">
        <v>5</v>
      </c>
      <c r="AZC54">
        <v>3</v>
      </c>
      <c r="AZD54" t="s">
        <v>2635</v>
      </c>
      <c r="AZE54" t="s">
        <v>1469</v>
      </c>
      <c r="AZF54">
        <v>5</v>
      </c>
      <c r="AZG54" t="s">
        <v>2621</v>
      </c>
      <c r="AZH54" t="s">
        <v>2883</v>
      </c>
      <c r="AZM54" t="s">
        <v>1462</v>
      </c>
      <c r="AZN54" t="s">
        <v>3245</v>
      </c>
      <c r="AZO54" t="s">
        <v>1463</v>
      </c>
      <c r="AZQ54" t="s">
        <v>2624</v>
      </c>
      <c r="AZR54">
        <v>2.5</v>
      </c>
      <c r="AZS54">
        <v>2.5</v>
      </c>
      <c r="BCH54">
        <v>10</v>
      </c>
      <c r="BCI54">
        <v>2.5</v>
      </c>
      <c r="BCJ54">
        <v>0</v>
      </c>
      <c r="BCK54">
        <v>12.5</v>
      </c>
      <c r="BCL54">
        <v>1</v>
      </c>
      <c r="BCN54" t="s">
        <v>2555</v>
      </c>
      <c r="BCP54">
        <v>2</v>
      </c>
      <c r="BCR54">
        <v>4</v>
      </c>
      <c r="BCT54">
        <v>3</v>
      </c>
      <c r="BCY54">
        <v>2.5</v>
      </c>
      <c r="BCZ54">
        <v>0</v>
      </c>
      <c r="BEH54">
        <v>3</v>
      </c>
      <c r="BEI54">
        <v>7.5</v>
      </c>
      <c r="BEJ54">
        <v>0</v>
      </c>
      <c r="BEK54">
        <v>10.5</v>
      </c>
      <c r="BEL54" t="s">
        <v>2552</v>
      </c>
      <c r="BEN54" t="s">
        <v>2552</v>
      </c>
      <c r="BEP54" t="s">
        <v>2552</v>
      </c>
      <c r="BER54" t="s">
        <v>2552</v>
      </c>
      <c r="BET54" t="s">
        <v>2556</v>
      </c>
      <c r="BEV54" t="s">
        <v>2552</v>
      </c>
      <c r="BEX54">
        <v>7.5</v>
      </c>
      <c r="BEY54">
        <v>0</v>
      </c>
      <c r="BGQ54" t="s">
        <v>1467</v>
      </c>
      <c r="BGR54">
        <v>0</v>
      </c>
      <c r="BGS54">
        <v>2.5</v>
      </c>
      <c r="BGT54">
        <v>2.5</v>
      </c>
      <c r="BGU54" t="s">
        <v>1463</v>
      </c>
      <c r="BHK54">
        <v>0</v>
      </c>
      <c r="BHL54">
        <v>2.5</v>
      </c>
      <c r="BIT54">
        <v>5</v>
      </c>
      <c r="BIU54">
        <v>2.5</v>
      </c>
      <c r="BIV54">
        <v>2.5</v>
      </c>
      <c r="BIW54">
        <v>10</v>
      </c>
      <c r="BIX54">
        <v>2</v>
      </c>
      <c r="BIY54" t="s">
        <v>2548</v>
      </c>
      <c r="BIZ54" t="s">
        <v>2594</v>
      </c>
      <c r="BJA54" t="s">
        <v>1468</v>
      </c>
      <c r="BJB54">
        <v>2.5</v>
      </c>
      <c r="BJC54">
        <v>2.5</v>
      </c>
    </row>
    <row r="55" spans="1:1022 1026:1615" ht="15" x14ac:dyDescent="0.25">
      <c r="A55" t="s">
        <v>2603</v>
      </c>
      <c r="B55" t="s">
        <v>3246</v>
      </c>
      <c r="C55" t="s">
        <v>3247</v>
      </c>
      <c r="D55" t="s">
        <v>1460</v>
      </c>
      <c r="F55" t="s">
        <v>2606</v>
      </c>
      <c r="G55" t="s">
        <v>2607</v>
      </c>
      <c r="H55" t="s">
        <v>2942</v>
      </c>
      <c r="I55" t="s">
        <v>3209</v>
      </c>
      <c r="J55">
        <v>3.4199134299999998</v>
      </c>
      <c r="K55">
        <v>34.145628070000001</v>
      </c>
      <c r="L55" s="116">
        <v>42451</v>
      </c>
      <c r="M55" t="s">
        <v>1461</v>
      </c>
      <c r="N55">
        <v>38</v>
      </c>
      <c r="O55" t="s">
        <v>2554</v>
      </c>
      <c r="Q55">
        <v>6.7</v>
      </c>
      <c r="R55">
        <v>5</v>
      </c>
      <c r="S55">
        <v>2.5</v>
      </c>
      <c r="T55">
        <v>14.2</v>
      </c>
      <c r="U55">
        <v>1</v>
      </c>
      <c r="V55">
        <v>1</v>
      </c>
      <c r="W55">
        <v>3</v>
      </c>
      <c r="X55">
        <v>3</v>
      </c>
      <c r="Y55">
        <v>1</v>
      </c>
      <c r="Z55">
        <v>1</v>
      </c>
      <c r="AA55" t="b">
        <v>1</v>
      </c>
      <c r="AG55">
        <v>1</v>
      </c>
      <c r="AH55">
        <v>1</v>
      </c>
      <c r="AI55">
        <v>3</v>
      </c>
      <c r="AJ55">
        <v>3</v>
      </c>
      <c r="AM55">
        <v>1</v>
      </c>
      <c r="AO55">
        <v>3</v>
      </c>
      <c r="AT55">
        <v>1</v>
      </c>
      <c r="AV55">
        <v>3</v>
      </c>
      <c r="BS55" t="s">
        <v>1462</v>
      </c>
      <c r="BT55" t="s">
        <v>1462</v>
      </c>
      <c r="BW55">
        <v>5</v>
      </c>
      <c r="BX55">
        <v>2.5</v>
      </c>
      <c r="BY55">
        <v>10</v>
      </c>
      <c r="BZ55">
        <v>5</v>
      </c>
      <c r="CA55">
        <v>2.5</v>
      </c>
      <c r="CB55">
        <v>17.5</v>
      </c>
      <c r="CC55" t="s">
        <v>1462</v>
      </c>
      <c r="CD55" t="b">
        <v>1</v>
      </c>
      <c r="CE55" t="b">
        <v>1</v>
      </c>
      <c r="CF55">
        <v>20</v>
      </c>
      <c r="CH55" t="s">
        <v>1462</v>
      </c>
      <c r="CI55" t="b">
        <v>1</v>
      </c>
      <c r="CK55">
        <v>25</v>
      </c>
      <c r="CM55" t="s">
        <v>1462</v>
      </c>
      <c r="CN55" t="b">
        <v>1</v>
      </c>
      <c r="CP55">
        <v>5</v>
      </c>
      <c r="CR55" t="s">
        <v>1463</v>
      </c>
      <c r="CW55" t="s">
        <v>1463</v>
      </c>
      <c r="DB55" t="s">
        <v>1463</v>
      </c>
      <c r="DG55" t="s">
        <v>1462</v>
      </c>
      <c r="DH55" t="b">
        <v>1</v>
      </c>
      <c r="DJ55">
        <v>10</v>
      </c>
      <c r="DU55" t="b">
        <v>1</v>
      </c>
      <c r="DY55" t="b">
        <v>1</v>
      </c>
      <c r="EF55" t="b">
        <v>1</v>
      </c>
      <c r="EG55" t="s">
        <v>2639</v>
      </c>
      <c r="EI55">
        <v>5</v>
      </c>
      <c r="EJ55">
        <v>2.5</v>
      </c>
      <c r="EN55">
        <v>0</v>
      </c>
      <c r="EO55" t="s">
        <v>1463</v>
      </c>
      <c r="FL55">
        <v>6.7</v>
      </c>
      <c r="FM55">
        <v>2.5</v>
      </c>
      <c r="FN55">
        <v>2.5</v>
      </c>
      <c r="FO55">
        <v>11.7</v>
      </c>
      <c r="FP55" t="s">
        <v>1462</v>
      </c>
      <c r="FS55" t="s">
        <v>1464</v>
      </c>
      <c r="FV55" t="s">
        <v>1464</v>
      </c>
      <c r="FY55" t="s">
        <v>1464</v>
      </c>
      <c r="GB55" t="s">
        <v>1464</v>
      </c>
      <c r="GE55" t="s">
        <v>1464</v>
      </c>
      <c r="GH55" t="s">
        <v>1464</v>
      </c>
      <c r="GK55" t="s">
        <v>1464</v>
      </c>
      <c r="GN55" t="s">
        <v>1464</v>
      </c>
      <c r="GO55" t="b">
        <v>1</v>
      </c>
      <c r="GQ55" t="s">
        <v>2558</v>
      </c>
      <c r="GT55" t="s">
        <v>1464</v>
      </c>
      <c r="GW55" t="s">
        <v>1464</v>
      </c>
      <c r="GZ55" t="s">
        <v>1464</v>
      </c>
      <c r="HC55" t="s">
        <v>1464</v>
      </c>
      <c r="HD55" t="b">
        <v>1</v>
      </c>
      <c r="HF55" t="s">
        <v>1465</v>
      </c>
      <c r="HI55" t="s">
        <v>1464</v>
      </c>
      <c r="HL55" t="s">
        <v>1464</v>
      </c>
      <c r="HO55" t="s">
        <v>1464</v>
      </c>
      <c r="HR55" t="s">
        <v>1464</v>
      </c>
      <c r="HU55" t="s">
        <v>1464</v>
      </c>
      <c r="HX55" t="s">
        <v>1464</v>
      </c>
      <c r="IA55" t="s">
        <v>1464</v>
      </c>
      <c r="ID55" t="s">
        <v>1464</v>
      </c>
      <c r="IG55" t="s">
        <v>1464</v>
      </c>
      <c r="IJ55" t="s">
        <v>1464</v>
      </c>
      <c r="IM55" t="s">
        <v>1464</v>
      </c>
      <c r="IP55" t="s">
        <v>1464</v>
      </c>
      <c r="IS55" t="s">
        <v>1464</v>
      </c>
      <c r="IV55" t="s">
        <v>1464</v>
      </c>
      <c r="IY55" t="s">
        <v>1464</v>
      </c>
      <c r="JB55" t="s">
        <v>1464</v>
      </c>
      <c r="JC55" t="b">
        <v>1</v>
      </c>
      <c r="JE55" t="s">
        <v>1464</v>
      </c>
      <c r="JH55" t="s">
        <v>1464</v>
      </c>
      <c r="JK55" t="s">
        <v>1464</v>
      </c>
      <c r="JN55" t="s">
        <v>1464</v>
      </c>
      <c r="JQ55" t="s">
        <v>1464</v>
      </c>
      <c r="JT55" t="s">
        <v>1464</v>
      </c>
      <c r="JW55" t="s">
        <v>1464</v>
      </c>
      <c r="JZ55" t="s">
        <v>1464</v>
      </c>
      <c r="KC55" t="s">
        <v>1464</v>
      </c>
      <c r="KF55" t="s">
        <v>1464</v>
      </c>
      <c r="KG55" t="s">
        <v>3225</v>
      </c>
      <c r="KH55" t="b">
        <v>1</v>
      </c>
      <c r="KJ55" t="s">
        <v>1464</v>
      </c>
      <c r="KK55" t="s">
        <v>1463</v>
      </c>
      <c r="KM55">
        <v>2.5</v>
      </c>
      <c r="KN55">
        <v>2.5</v>
      </c>
      <c r="KO55">
        <v>5</v>
      </c>
      <c r="KP55">
        <v>2.5</v>
      </c>
      <c r="KQ55">
        <v>0</v>
      </c>
      <c r="KR55">
        <v>7.5</v>
      </c>
      <c r="KS55" t="s">
        <v>1462</v>
      </c>
      <c r="KU55">
        <v>3</v>
      </c>
      <c r="KW55">
        <v>3</v>
      </c>
      <c r="KX55">
        <v>2</v>
      </c>
      <c r="LA55">
        <v>4</v>
      </c>
      <c r="LE55">
        <v>1</v>
      </c>
      <c r="LG55">
        <v>1</v>
      </c>
      <c r="LH55">
        <v>1</v>
      </c>
      <c r="LK55">
        <v>1</v>
      </c>
      <c r="MI55" t="b">
        <v>1</v>
      </c>
      <c r="MK55" t="b">
        <v>1</v>
      </c>
      <c r="ML55" t="b">
        <v>1</v>
      </c>
      <c r="MO55" t="b">
        <v>1</v>
      </c>
      <c r="MT55" t="s">
        <v>1462</v>
      </c>
      <c r="MU55" t="s">
        <v>3248</v>
      </c>
      <c r="MV55">
        <v>2.5</v>
      </c>
      <c r="MW55">
        <v>0</v>
      </c>
      <c r="MX55">
        <v>0</v>
      </c>
      <c r="MY55">
        <v>0</v>
      </c>
      <c r="MZ55">
        <v>2.5</v>
      </c>
      <c r="NA55">
        <v>2.5</v>
      </c>
      <c r="NM55" t="s">
        <v>2549</v>
      </c>
      <c r="NN55" t="s">
        <v>2549</v>
      </c>
      <c r="NO55" t="s">
        <v>2549</v>
      </c>
      <c r="NP55" t="s">
        <v>2549</v>
      </c>
      <c r="NQ55" t="s">
        <v>2549</v>
      </c>
      <c r="NR55" t="s">
        <v>2549</v>
      </c>
      <c r="NS55" t="s">
        <v>2549</v>
      </c>
      <c r="NT55" t="s">
        <v>2549</v>
      </c>
      <c r="NU55" t="s">
        <v>2549</v>
      </c>
      <c r="NV55" t="s">
        <v>2549</v>
      </c>
      <c r="NW55" t="s">
        <v>2569</v>
      </c>
      <c r="NX55" t="s">
        <v>2550</v>
      </c>
      <c r="NY55" t="s">
        <v>2569</v>
      </c>
      <c r="NZ55" t="s">
        <v>2569</v>
      </c>
      <c r="OA55" t="s">
        <v>2550</v>
      </c>
      <c r="OB55" t="s">
        <v>2550</v>
      </c>
      <c r="OC55" t="s">
        <v>2569</v>
      </c>
      <c r="OD55" t="s">
        <v>2550</v>
      </c>
      <c r="OE55" t="s">
        <v>2550</v>
      </c>
      <c r="OF55" t="s">
        <v>2550</v>
      </c>
      <c r="OG55">
        <v>0</v>
      </c>
      <c r="OH55">
        <v>2.5</v>
      </c>
      <c r="OJ55">
        <v>0</v>
      </c>
      <c r="OK55">
        <v>2.5</v>
      </c>
      <c r="OL55">
        <v>2.5</v>
      </c>
      <c r="OT55" t="b">
        <v>1</v>
      </c>
      <c r="PD55" t="s">
        <v>2641</v>
      </c>
      <c r="PN55" t="s">
        <v>3084</v>
      </c>
      <c r="PX55" t="b">
        <v>1</v>
      </c>
      <c r="QH55" t="s">
        <v>3249</v>
      </c>
      <c r="QL55">
        <v>0</v>
      </c>
      <c r="QM55">
        <v>2.5</v>
      </c>
      <c r="RO55">
        <v>7.5</v>
      </c>
      <c r="RP55">
        <v>2.5</v>
      </c>
      <c r="RQ55">
        <v>2.5</v>
      </c>
      <c r="RR55">
        <v>12.5</v>
      </c>
      <c r="RS55" t="s">
        <v>1463</v>
      </c>
      <c r="RZ55" t="s">
        <v>1463</v>
      </c>
      <c r="SB55" t="s">
        <v>1463</v>
      </c>
      <c r="SH55" t="s">
        <v>1463</v>
      </c>
      <c r="SK55">
        <v>2.5</v>
      </c>
      <c r="SL55">
        <v>2.5</v>
      </c>
      <c r="SM55">
        <v>1.3</v>
      </c>
      <c r="SN55">
        <v>5</v>
      </c>
      <c r="SO55">
        <v>0</v>
      </c>
      <c r="SP55">
        <v>6.3</v>
      </c>
      <c r="SQ55" t="s">
        <v>1463</v>
      </c>
      <c r="SR55" t="s">
        <v>2755</v>
      </c>
      <c r="TI55">
        <v>5</v>
      </c>
      <c r="TJ55" t="s">
        <v>2969</v>
      </c>
      <c r="TM55" t="b">
        <v>1</v>
      </c>
      <c r="TN55" t="b">
        <v>1</v>
      </c>
      <c r="TO55" t="b">
        <v>1</v>
      </c>
      <c r="TQ55" t="b">
        <v>1</v>
      </c>
      <c r="TV55" t="b">
        <v>1</v>
      </c>
      <c r="TW55" t="s">
        <v>3183</v>
      </c>
      <c r="TX55">
        <v>5</v>
      </c>
      <c r="TY55">
        <v>0</v>
      </c>
      <c r="VI55">
        <v>5</v>
      </c>
      <c r="VJ55">
        <v>0</v>
      </c>
      <c r="VK55">
        <v>5</v>
      </c>
      <c r="VL55">
        <v>10</v>
      </c>
      <c r="VM55" t="s">
        <v>1463</v>
      </c>
      <c r="VO55" t="s">
        <v>1463</v>
      </c>
      <c r="VQ55" t="s">
        <v>1463</v>
      </c>
      <c r="VS55" t="s">
        <v>1463</v>
      </c>
      <c r="VX55" t="s">
        <v>1462</v>
      </c>
      <c r="VY55" t="s">
        <v>2659</v>
      </c>
      <c r="VZ55">
        <v>0</v>
      </c>
      <c r="WA55">
        <v>5</v>
      </c>
      <c r="XJ55">
        <v>8.6</v>
      </c>
      <c r="XK55">
        <v>3.8</v>
      </c>
      <c r="XL55">
        <v>6.3</v>
      </c>
      <c r="XM55">
        <v>18.7</v>
      </c>
      <c r="XN55" t="s">
        <v>1462</v>
      </c>
      <c r="XO55" t="s">
        <v>1462</v>
      </c>
      <c r="XS55" t="b">
        <v>1</v>
      </c>
      <c r="YB55" t="s">
        <v>3250</v>
      </c>
      <c r="YC55" t="s">
        <v>1463</v>
      </c>
      <c r="YE55" t="s">
        <v>1462</v>
      </c>
      <c r="YF55" t="s">
        <v>3251</v>
      </c>
      <c r="YG55">
        <v>5</v>
      </c>
      <c r="YH55">
        <v>2.5</v>
      </c>
      <c r="YI55" t="s">
        <v>1462</v>
      </c>
      <c r="YK55" t="b">
        <v>1</v>
      </c>
      <c r="YP55" t="b">
        <v>1</v>
      </c>
      <c r="YU55">
        <v>2.5</v>
      </c>
      <c r="YV55">
        <v>10</v>
      </c>
      <c r="ZX55">
        <v>7</v>
      </c>
      <c r="ZY55">
        <v>0</v>
      </c>
      <c r="ZZ55">
        <v>2.5</v>
      </c>
      <c r="AAA55">
        <v>9.5</v>
      </c>
      <c r="AAB55" t="s">
        <v>1462</v>
      </c>
      <c r="AAD55" t="b">
        <v>1</v>
      </c>
      <c r="AAE55" t="s">
        <v>3252</v>
      </c>
      <c r="AAL55" t="b">
        <v>1</v>
      </c>
      <c r="AAS55" t="s">
        <v>2741</v>
      </c>
      <c r="AAT55">
        <v>0</v>
      </c>
      <c r="AAU55">
        <v>2.5</v>
      </c>
      <c r="ADN55">
        <v>2</v>
      </c>
      <c r="ADO55">
        <v>0</v>
      </c>
      <c r="ADP55">
        <v>2.5</v>
      </c>
      <c r="ADQ55">
        <v>4.5</v>
      </c>
      <c r="ADR55" t="s">
        <v>2560</v>
      </c>
      <c r="ADS55">
        <v>2</v>
      </c>
      <c r="ADT55">
        <v>180</v>
      </c>
      <c r="AEG55">
        <v>0</v>
      </c>
      <c r="AEH55">
        <v>2.5</v>
      </c>
      <c r="AEI55">
        <v>7</v>
      </c>
      <c r="AEJ55">
        <v>5</v>
      </c>
      <c r="AEK55">
        <v>2.5</v>
      </c>
      <c r="AEL55">
        <v>14.5</v>
      </c>
      <c r="AEO55" t="b">
        <v>1</v>
      </c>
      <c r="AER55" t="b">
        <v>1</v>
      </c>
      <c r="AFC55">
        <v>5</v>
      </c>
      <c r="AFD55">
        <v>2.5</v>
      </c>
      <c r="AFE55">
        <v>0</v>
      </c>
      <c r="AFF55">
        <v>0.6</v>
      </c>
      <c r="AFG55">
        <v>2.5</v>
      </c>
      <c r="AFH55">
        <v>3.1</v>
      </c>
      <c r="AFI55" t="s">
        <v>1463</v>
      </c>
      <c r="AFK55" t="s">
        <v>1463</v>
      </c>
      <c r="AFM55" t="s">
        <v>1463</v>
      </c>
      <c r="AFO55" t="s">
        <v>1463</v>
      </c>
      <c r="AFQ55" t="s">
        <v>1463</v>
      </c>
      <c r="AFV55">
        <v>0</v>
      </c>
      <c r="AFW55">
        <v>0</v>
      </c>
      <c r="AFX55">
        <v>0.55555555555555503</v>
      </c>
      <c r="AFY55">
        <v>2.5</v>
      </c>
      <c r="AFZ55">
        <v>5</v>
      </c>
      <c r="AGA55">
        <v>2.5</v>
      </c>
      <c r="AGB55">
        <v>0</v>
      </c>
      <c r="AGC55">
        <v>7.5</v>
      </c>
      <c r="AGD55">
        <v>3</v>
      </c>
      <c r="AGE55">
        <v>500</v>
      </c>
      <c r="AGG55">
        <v>1</v>
      </c>
      <c r="AGH55">
        <v>2</v>
      </c>
      <c r="AGJ55">
        <v>3</v>
      </c>
      <c r="AGK55">
        <v>0</v>
      </c>
      <c r="AGM55" t="s">
        <v>2614</v>
      </c>
      <c r="AGN55" t="s">
        <v>2646</v>
      </c>
      <c r="AGQ55">
        <v>2.5</v>
      </c>
      <c r="AGR55">
        <v>0</v>
      </c>
      <c r="AGS55">
        <v>3</v>
      </c>
      <c r="AGT55">
        <v>5</v>
      </c>
      <c r="AGU55">
        <v>5</v>
      </c>
      <c r="AGV55">
        <v>13</v>
      </c>
      <c r="AGW55">
        <v>1</v>
      </c>
      <c r="AHA55" t="b">
        <v>1</v>
      </c>
      <c r="AHD55">
        <v>2</v>
      </c>
      <c r="AHE55">
        <v>3</v>
      </c>
      <c r="AHF55">
        <v>4</v>
      </c>
      <c r="AKM55">
        <v>5</v>
      </c>
      <c r="AKN55">
        <v>5</v>
      </c>
      <c r="AKO55">
        <v>10</v>
      </c>
      <c r="AKP55">
        <v>5</v>
      </c>
      <c r="AKQ55">
        <v>2.5</v>
      </c>
      <c r="AKR55">
        <v>17.5</v>
      </c>
      <c r="AKS55" t="s">
        <v>1462</v>
      </c>
      <c r="AKT55" t="s">
        <v>1463</v>
      </c>
      <c r="AKV55" t="s">
        <v>1463</v>
      </c>
      <c r="AKX55" t="s">
        <v>1462</v>
      </c>
      <c r="AKZ55" t="s">
        <v>1463</v>
      </c>
      <c r="ALB55" t="s">
        <v>1462</v>
      </c>
      <c r="ALD55" t="s">
        <v>1463</v>
      </c>
      <c r="ALF55" t="s">
        <v>1462</v>
      </c>
      <c r="ALH55" t="s">
        <v>1463</v>
      </c>
      <c r="ALJ55" t="s">
        <v>1462</v>
      </c>
      <c r="ALL55" t="s">
        <v>1463</v>
      </c>
      <c r="ALN55" t="s">
        <v>1462</v>
      </c>
      <c r="ALP55" t="s">
        <v>1463</v>
      </c>
      <c r="ALR55" t="s">
        <v>1463</v>
      </c>
      <c r="ALT55" t="s">
        <v>1463</v>
      </c>
      <c r="AMF55" t="b">
        <v>1</v>
      </c>
      <c r="AML55" t="b">
        <v>1</v>
      </c>
      <c r="ANA55">
        <v>5</v>
      </c>
      <c r="ANB55">
        <v>2.5</v>
      </c>
      <c r="ANC55">
        <v>10</v>
      </c>
      <c r="AND55">
        <v>2.5</v>
      </c>
      <c r="ANE55">
        <v>5</v>
      </c>
      <c r="ANF55">
        <v>17.5</v>
      </c>
      <c r="ANG55" t="s">
        <v>1462</v>
      </c>
      <c r="ANH55" t="s">
        <v>2615</v>
      </c>
      <c r="ANI55" t="s">
        <v>1462</v>
      </c>
      <c r="ANJ55" t="s">
        <v>2616</v>
      </c>
      <c r="ANK55">
        <v>2.5</v>
      </c>
      <c r="ANL55">
        <v>5</v>
      </c>
      <c r="ANM55">
        <v>2</v>
      </c>
      <c r="ANN55">
        <v>2.5</v>
      </c>
      <c r="ANO55">
        <v>5</v>
      </c>
      <c r="ANP55">
        <v>9.5</v>
      </c>
      <c r="ANQ55" t="s">
        <v>2565</v>
      </c>
      <c r="ANR55" t="s">
        <v>1463</v>
      </c>
      <c r="ANT55">
        <v>2.5</v>
      </c>
      <c r="ANU55">
        <v>5</v>
      </c>
      <c r="AQR55">
        <v>5</v>
      </c>
      <c r="AQS55">
        <v>2.5</v>
      </c>
      <c r="AQT55">
        <v>2.5</v>
      </c>
      <c r="AQU55">
        <v>10</v>
      </c>
      <c r="AQV55" t="s">
        <v>1463</v>
      </c>
      <c r="ARE55" t="b">
        <v>1</v>
      </c>
      <c r="ARF55" t="s">
        <v>2774</v>
      </c>
      <c r="ARG55">
        <v>0</v>
      </c>
      <c r="ARH55">
        <v>2.5</v>
      </c>
      <c r="ARI55" t="s">
        <v>1462</v>
      </c>
      <c r="ARJ55" t="s">
        <v>1463</v>
      </c>
      <c r="ARK55" t="s">
        <v>2644</v>
      </c>
      <c r="ARM55" t="s">
        <v>1462</v>
      </c>
      <c r="ARO55" t="b">
        <v>1</v>
      </c>
      <c r="ARQ55" t="s">
        <v>1462</v>
      </c>
      <c r="ARS55" t="s">
        <v>2822</v>
      </c>
      <c r="ART55" t="s">
        <v>2616</v>
      </c>
      <c r="ARV55" t="b">
        <v>1</v>
      </c>
      <c r="ASD55">
        <v>5</v>
      </c>
      <c r="ASE55">
        <v>2.5</v>
      </c>
      <c r="ASF55">
        <v>1</v>
      </c>
      <c r="ASG55">
        <v>5</v>
      </c>
      <c r="ASH55">
        <v>7.5</v>
      </c>
      <c r="ASI55">
        <v>13.5</v>
      </c>
      <c r="ASJ55">
        <v>60</v>
      </c>
      <c r="ASL55" t="b">
        <v>1</v>
      </c>
      <c r="ASM55" t="b">
        <v>1</v>
      </c>
      <c r="ASP55" t="b">
        <v>1</v>
      </c>
      <c r="ASS55">
        <v>0</v>
      </c>
      <c r="AST55" t="s">
        <v>1463</v>
      </c>
      <c r="ATD55">
        <v>5</v>
      </c>
      <c r="ATE55">
        <v>7.5</v>
      </c>
      <c r="ATF55">
        <v>5.7</v>
      </c>
      <c r="ATG55">
        <v>5</v>
      </c>
      <c r="ATH55">
        <v>0</v>
      </c>
      <c r="ATI55">
        <v>10.7</v>
      </c>
      <c r="ATJ55" t="s">
        <v>1462</v>
      </c>
      <c r="ATZ55" t="b">
        <v>1</v>
      </c>
      <c r="AUA55" t="s">
        <v>3253</v>
      </c>
      <c r="AUB55" t="s">
        <v>2566</v>
      </c>
      <c r="AVW55" t="s">
        <v>1462</v>
      </c>
      <c r="AVX55" t="s">
        <v>1463</v>
      </c>
      <c r="AVZ55">
        <v>5</v>
      </c>
      <c r="AWA55">
        <v>0</v>
      </c>
      <c r="AWB55">
        <v>5</v>
      </c>
      <c r="AWC55">
        <v>0</v>
      </c>
      <c r="AWD55">
        <v>0</v>
      </c>
      <c r="AWE55">
        <v>0</v>
      </c>
      <c r="AWF55">
        <v>0</v>
      </c>
      <c r="AWG55">
        <v>0</v>
      </c>
      <c r="AWH55" t="s">
        <v>1463</v>
      </c>
      <c r="AWJ55" t="s">
        <v>1463</v>
      </c>
      <c r="AWL55" t="s">
        <v>1462</v>
      </c>
      <c r="AWM55" t="s">
        <v>2619</v>
      </c>
      <c r="AWN55" t="s">
        <v>1463</v>
      </c>
      <c r="AWP55" t="s">
        <v>1463</v>
      </c>
      <c r="AWR55" t="s">
        <v>1463</v>
      </c>
      <c r="AWT55" t="s">
        <v>1463</v>
      </c>
      <c r="AWV55" t="s">
        <v>1463</v>
      </c>
      <c r="AWX55" t="s">
        <v>1463</v>
      </c>
      <c r="AWZ55" t="s">
        <v>1463</v>
      </c>
      <c r="AXB55" t="s">
        <v>1463</v>
      </c>
      <c r="AXD55" t="s">
        <v>1463</v>
      </c>
      <c r="AXF55">
        <v>0</v>
      </c>
      <c r="AXG55">
        <v>0</v>
      </c>
      <c r="AXI55">
        <v>0</v>
      </c>
      <c r="AXJ55">
        <v>0</v>
      </c>
      <c r="AXK55">
        <v>2</v>
      </c>
      <c r="AXN55">
        <v>2</v>
      </c>
      <c r="AXO55">
        <v>0</v>
      </c>
      <c r="AXP55">
        <v>1</v>
      </c>
      <c r="AXQ55">
        <v>1</v>
      </c>
      <c r="AXR55">
        <v>1</v>
      </c>
      <c r="AXS55">
        <v>1</v>
      </c>
      <c r="AXT55">
        <v>1</v>
      </c>
      <c r="AXU55">
        <v>1</v>
      </c>
      <c r="AXV55">
        <v>3</v>
      </c>
      <c r="AXW55">
        <v>1</v>
      </c>
      <c r="AXX55">
        <v>1</v>
      </c>
      <c r="AYA55">
        <v>9.3000000000000007</v>
      </c>
      <c r="AYD55">
        <v>9.3000000000000007</v>
      </c>
      <c r="AYE55" t="s">
        <v>1463</v>
      </c>
      <c r="AYF55" t="s">
        <v>1463</v>
      </c>
      <c r="AYG55">
        <v>8</v>
      </c>
      <c r="AYJ55">
        <v>10</v>
      </c>
      <c r="AYK55">
        <v>2.5</v>
      </c>
      <c r="AYL55">
        <v>0</v>
      </c>
      <c r="AYM55">
        <v>12.5</v>
      </c>
      <c r="AYW55">
        <v>2</v>
      </c>
      <c r="AYX55" t="s">
        <v>3254</v>
      </c>
      <c r="AYY55" t="s">
        <v>3255</v>
      </c>
      <c r="AZC55">
        <v>2</v>
      </c>
      <c r="AZD55" t="s">
        <v>3111</v>
      </c>
      <c r="AZE55" t="s">
        <v>1469</v>
      </c>
      <c r="AZF55">
        <v>7</v>
      </c>
      <c r="AZG55" t="s">
        <v>3256</v>
      </c>
      <c r="AZH55" t="s">
        <v>3257</v>
      </c>
      <c r="AZM55" t="s">
        <v>1462</v>
      </c>
      <c r="AZN55" t="s">
        <v>3258</v>
      </c>
      <c r="AZO55" t="s">
        <v>1462</v>
      </c>
      <c r="AZP55" t="s">
        <v>3258</v>
      </c>
      <c r="AZR55">
        <v>2.5</v>
      </c>
      <c r="AZS55">
        <v>0</v>
      </c>
      <c r="BCH55">
        <v>10</v>
      </c>
      <c r="BCI55">
        <v>2.5</v>
      </c>
      <c r="BCJ55">
        <v>0</v>
      </c>
      <c r="BCK55">
        <v>12.5</v>
      </c>
      <c r="BCL55">
        <v>1</v>
      </c>
      <c r="BCN55">
        <v>2</v>
      </c>
      <c r="BCP55">
        <v>4</v>
      </c>
      <c r="BCR55">
        <v>5</v>
      </c>
      <c r="BCT55">
        <v>3</v>
      </c>
      <c r="BCY55">
        <v>2.5</v>
      </c>
      <c r="BCZ55">
        <v>0</v>
      </c>
      <c r="BEH55">
        <v>5</v>
      </c>
      <c r="BEI55">
        <v>7.5</v>
      </c>
      <c r="BEJ55">
        <v>0</v>
      </c>
      <c r="BEK55">
        <v>12.5</v>
      </c>
      <c r="BEL55" t="s">
        <v>2552</v>
      </c>
      <c r="BEN55" t="s">
        <v>2567</v>
      </c>
      <c r="BEP55" t="s">
        <v>2557</v>
      </c>
      <c r="BER55" t="s">
        <v>2552</v>
      </c>
      <c r="BET55" t="s">
        <v>2557</v>
      </c>
      <c r="BEV55" t="s">
        <v>2552</v>
      </c>
      <c r="BEX55">
        <v>7.5</v>
      </c>
      <c r="BEY55">
        <v>0</v>
      </c>
      <c r="BGQ55">
        <v>0</v>
      </c>
      <c r="BGR55">
        <v>2.5</v>
      </c>
      <c r="BGS55">
        <v>5</v>
      </c>
      <c r="BGT55">
        <v>7.5</v>
      </c>
      <c r="BGU55" t="s">
        <v>1462</v>
      </c>
      <c r="BHB55" t="s">
        <v>2884</v>
      </c>
      <c r="BHC55" t="s">
        <v>3103</v>
      </c>
      <c r="BHD55" t="s">
        <v>3259</v>
      </c>
      <c r="BHE55" t="s">
        <v>3103</v>
      </c>
      <c r="BHF55" t="s">
        <v>3260</v>
      </c>
      <c r="BHG55" t="s">
        <v>3103</v>
      </c>
      <c r="BHK55">
        <v>2.5</v>
      </c>
      <c r="BHL55">
        <v>5</v>
      </c>
      <c r="BIT55">
        <v>10</v>
      </c>
      <c r="BIU55">
        <v>2.5</v>
      </c>
      <c r="BIV55">
        <v>0</v>
      </c>
      <c r="BIW55">
        <v>12.5</v>
      </c>
      <c r="BIX55">
        <v>3</v>
      </c>
      <c r="BIY55" t="s">
        <v>1466</v>
      </c>
      <c r="BIZ55" t="s">
        <v>2548</v>
      </c>
      <c r="BJA55" t="s">
        <v>2548</v>
      </c>
      <c r="BJB55">
        <v>2.5</v>
      </c>
      <c r="BJC55">
        <v>0</v>
      </c>
    </row>
    <row r="56" spans="1:1022 1026:1615" ht="15" x14ac:dyDescent="0.25">
      <c r="A56" t="s">
        <v>2603</v>
      </c>
      <c r="B56" t="s">
        <v>3261</v>
      </c>
      <c r="C56" t="s">
        <v>3262</v>
      </c>
      <c r="D56" t="s">
        <v>1460</v>
      </c>
      <c r="F56" t="s">
        <v>2606</v>
      </c>
      <c r="G56" t="s">
        <v>2607</v>
      </c>
      <c r="H56" t="s">
        <v>3263</v>
      </c>
      <c r="I56" t="s">
        <v>3264</v>
      </c>
      <c r="J56">
        <v>1.87701305</v>
      </c>
      <c r="K56">
        <v>34.845727480000001</v>
      </c>
      <c r="L56" s="116">
        <v>42413</v>
      </c>
      <c r="M56" t="s">
        <v>1461</v>
      </c>
      <c r="N56">
        <v>30</v>
      </c>
      <c r="O56" t="s">
        <v>2554</v>
      </c>
      <c r="Q56">
        <v>8.3000000000000007</v>
      </c>
      <c r="R56">
        <v>10</v>
      </c>
      <c r="S56">
        <v>0</v>
      </c>
      <c r="T56">
        <v>18.3</v>
      </c>
      <c r="U56">
        <v>4</v>
      </c>
      <c r="V56">
        <v>2</v>
      </c>
      <c r="W56">
        <v>1</v>
      </c>
      <c r="X56">
        <v>2</v>
      </c>
      <c r="AA56" t="b">
        <v>1</v>
      </c>
      <c r="AG56">
        <v>4</v>
      </c>
      <c r="AH56">
        <v>2</v>
      </c>
      <c r="AJ56">
        <v>1</v>
      </c>
      <c r="AM56">
        <v>1</v>
      </c>
      <c r="BE56">
        <v>1</v>
      </c>
      <c r="BS56" t="s">
        <v>1462</v>
      </c>
      <c r="BT56" t="s">
        <v>1462</v>
      </c>
      <c r="BU56" t="s">
        <v>3265</v>
      </c>
      <c r="BV56" t="s">
        <v>3266</v>
      </c>
      <c r="BW56">
        <v>10</v>
      </c>
      <c r="BX56">
        <v>0</v>
      </c>
      <c r="BY56">
        <v>10</v>
      </c>
      <c r="BZ56">
        <v>5</v>
      </c>
      <c r="CA56">
        <v>0</v>
      </c>
      <c r="CB56">
        <v>15</v>
      </c>
      <c r="CC56" t="s">
        <v>1462</v>
      </c>
      <c r="CD56" t="b">
        <v>1</v>
      </c>
      <c r="CE56" t="b">
        <v>1</v>
      </c>
      <c r="CF56">
        <v>15</v>
      </c>
      <c r="CH56" t="s">
        <v>1462</v>
      </c>
      <c r="CI56" t="b">
        <v>1</v>
      </c>
      <c r="CK56">
        <v>17</v>
      </c>
      <c r="CM56" t="s">
        <v>1463</v>
      </c>
      <c r="CR56" t="s">
        <v>1463</v>
      </c>
      <c r="CW56" t="s">
        <v>1462</v>
      </c>
      <c r="CX56" t="b">
        <v>1</v>
      </c>
      <c r="CZ56">
        <v>12</v>
      </c>
      <c r="DB56" t="s">
        <v>1463</v>
      </c>
      <c r="DG56" t="s">
        <v>1462</v>
      </c>
      <c r="DJ56">
        <v>3</v>
      </c>
      <c r="DM56" t="s">
        <v>1463</v>
      </c>
      <c r="DS56" t="b">
        <v>1</v>
      </c>
      <c r="DU56" t="b">
        <v>1</v>
      </c>
      <c r="EI56">
        <v>5</v>
      </c>
      <c r="EJ56">
        <v>0</v>
      </c>
      <c r="EN56">
        <v>0</v>
      </c>
      <c r="EO56" t="s">
        <v>1463</v>
      </c>
      <c r="FL56">
        <v>1.3</v>
      </c>
      <c r="FM56">
        <v>2.5</v>
      </c>
      <c r="FN56">
        <v>0</v>
      </c>
      <c r="FO56">
        <v>3.8</v>
      </c>
      <c r="FP56" t="s">
        <v>1462</v>
      </c>
      <c r="FT56" t="b">
        <v>1</v>
      </c>
      <c r="FV56" t="s">
        <v>1465</v>
      </c>
      <c r="HD56" t="b">
        <v>1</v>
      </c>
      <c r="HF56" t="s">
        <v>1465</v>
      </c>
      <c r="KK56" t="s">
        <v>1463</v>
      </c>
      <c r="KM56">
        <v>2.5</v>
      </c>
      <c r="KN56">
        <v>0</v>
      </c>
      <c r="KO56">
        <v>5</v>
      </c>
      <c r="KP56">
        <v>5</v>
      </c>
      <c r="KQ56">
        <v>0</v>
      </c>
      <c r="KR56">
        <v>10</v>
      </c>
      <c r="KS56" t="s">
        <v>1462</v>
      </c>
      <c r="KU56">
        <v>8</v>
      </c>
      <c r="KW56">
        <v>5</v>
      </c>
      <c r="KX56">
        <v>2</v>
      </c>
      <c r="LA56">
        <v>12</v>
      </c>
      <c r="LE56">
        <v>1</v>
      </c>
      <c r="LG56">
        <v>1</v>
      </c>
      <c r="LH56">
        <v>1</v>
      </c>
      <c r="LK56">
        <v>1</v>
      </c>
      <c r="LY56" t="b">
        <v>1</v>
      </c>
      <c r="MA56" t="b">
        <v>1</v>
      </c>
      <c r="MB56" t="b">
        <v>1</v>
      </c>
      <c r="MI56" t="b">
        <v>1</v>
      </c>
      <c r="MK56" t="b">
        <v>1</v>
      </c>
      <c r="MT56" t="s">
        <v>1462</v>
      </c>
      <c r="MU56" t="s">
        <v>3267</v>
      </c>
      <c r="MV56">
        <v>5</v>
      </c>
      <c r="MW56">
        <v>0</v>
      </c>
      <c r="MX56">
        <v>10</v>
      </c>
      <c r="MY56">
        <v>5</v>
      </c>
      <c r="MZ56">
        <v>0</v>
      </c>
      <c r="NA56">
        <v>15</v>
      </c>
      <c r="NC56" t="b">
        <v>1</v>
      </c>
      <c r="NE56" t="b">
        <v>1</v>
      </c>
      <c r="NF56" t="b">
        <v>1</v>
      </c>
      <c r="NI56" t="b">
        <v>1</v>
      </c>
      <c r="NM56" t="s">
        <v>2549</v>
      </c>
      <c r="NO56" t="s">
        <v>2549</v>
      </c>
      <c r="NP56" t="s">
        <v>2549</v>
      </c>
      <c r="NS56" t="s">
        <v>2549</v>
      </c>
      <c r="OG56">
        <v>5</v>
      </c>
      <c r="OH56">
        <v>0</v>
      </c>
      <c r="OJ56">
        <v>2.5</v>
      </c>
      <c r="OK56">
        <v>0</v>
      </c>
      <c r="OL56">
        <v>2.5</v>
      </c>
      <c r="OP56" t="b">
        <v>1</v>
      </c>
      <c r="OT56" t="b">
        <v>1</v>
      </c>
      <c r="OZ56" t="s">
        <v>3268</v>
      </c>
      <c r="PD56" t="s">
        <v>3083</v>
      </c>
      <c r="PJ56" t="s">
        <v>3269</v>
      </c>
      <c r="PN56" t="s">
        <v>2642</v>
      </c>
      <c r="QL56">
        <v>2.5</v>
      </c>
      <c r="QM56">
        <v>0</v>
      </c>
      <c r="RO56">
        <v>7.5</v>
      </c>
      <c r="RP56">
        <v>0</v>
      </c>
      <c r="RQ56">
        <v>2.5</v>
      </c>
      <c r="RR56">
        <v>10</v>
      </c>
      <c r="RS56" t="s">
        <v>1463</v>
      </c>
      <c r="RZ56" t="s">
        <v>1462</v>
      </c>
      <c r="SA56" t="s">
        <v>3270</v>
      </c>
      <c r="SB56" t="s">
        <v>1463</v>
      </c>
      <c r="SH56" t="s">
        <v>1463</v>
      </c>
      <c r="SK56">
        <v>0</v>
      </c>
      <c r="SL56">
        <v>2.5</v>
      </c>
      <c r="SM56">
        <v>1.3</v>
      </c>
      <c r="SN56">
        <v>5</v>
      </c>
      <c r="SO56">
        <v>0</v>
      </c>
      <c r="SP56">
        <v>6.3</v>
      </c>
      <c r="SQ56" t="s">
        <v>1463</v>
      </c>
      <c r="SR56" t="s">
        <v>3271</v>
      </c>
      <c r="TI56">
        <v>5</v>
      </c>
      <c r="TJ56" t="s">
        <v>3272</v>
      </c>
      <c r="TO56" t="b">
        <v>1</v>
      </c>
      <c r="TP56" t="b">
        <v>1</v>
      </c>
      <c r="TQ56" t="b">
        <v>1</v>
      </c>
      <c r="TS56" t="b">
        <v>1</v>
      </c>
      <c r="TT56" t="b">
        <v>1</v>
      </c>
      <c r="TX56">
        <v>5</v>
      </c>
      <c r="TY56">
        <v>0</v>
      </c>
      <c r="VI56">
        <v>5</v>
      </c>
      <c r="VJ56">
        <v>0</v>
      </c>
      <c r="VK56">
        <v>2.5</v>
      </c>
      <c r="VL56">
        <v>7.5</v>
      </c>
      <c r="VM56" t="s">
        <v>1463</v>
      </c>
      <c r="VO56" t="s">
        <v>1463</v>
      </c>
      <c r="VQ56" t="s">
        <v>1463</v>
      </c>
      <c r="VS56" t="s">
        <v>1463</v>
      </c>
      <c r="VV56" t="s">
        <v>1463</v>
      </c>
      <c r="VX56" t="s">
        <v>1462</v>
      </c>
      <c r="VY56" t="s">
        <v>3123</v>
      </c>
      <c r="VZ56">
        <v>0</v>
      </c>
      <c r="WA56">
        <v>2.5</v>
      </c>
      <c r="XJ56">
        <v>10</v>
      </c>
      <c r="XK56">
        <v>3.8</v>
      </c>
      <c r="XL56">
        <v>3.8</v>
      </c>
      <c r="XM56">
        <v>17.600000000000001</v>
      </c>
      <c r="XN56" t="s">
        <v>1462</v>
      </c>
      <c r="XO56" t="s">
        <v>1462</v>
      </c>
      <c r="XR56" t="b">
        <v>1</v>
      </c>
      <c r="XU56" t="b">
        <v>1</v>
      </c>
      <c r="YB56" t="s">
        <v>3273</v>
      </c>
      <c r="YC56" t="s">
        <v>1463</v>
      </c>
      <c r="YD56" t="s">
        <v>3274</v>
      </c>
      <c r="YE56" t="s">
        <v>1462</v>
      </c>
      <c r="YF56" t="s">
        <v>3275</v>
      </c>
      <c r="YG56">
        <v>2.5</v>
      </c>
      <c r="YH56">
        <v>0</v>
      </c>
      <c r="YI56" t="s">
        <v>1462</v>
      </c>
      <c r="YK56" t="b">
        <v>1</v>
      </c>
      <c r="YN56" t="b">
        <v>1</v>
      </c>
      <c r="YP56" t="b">
        <v>1</v>
      </c>
      <c r="YT56" t="s">
        <v>3276</v>
      </c>
      <c r="YU56">
        <v>5</v>
      </c>
      <c r="YV56">
        <v>7.5</v>
      </c>
      <c r="ZX56">
        <v>0</v>
      </c>
      <c r="ZY56">
        <v>0</v>
      </c>
      <c r="ZZ56">
        <v>2.5</v>
      </c>
      <c r="AAA56">
        <v>2.5</v>
      </c>
      <c r="AAB56" t="s">
        <v>1463</v>
      </c>
      <c r="AAS56" t="s">
        <v>3277</v>
      </c>
      <c r="AAT56">
        <v>0</v>
      </c>
      <c r="AAU56">
        <v>2.5</v>
      </c>
      <c r="ADN56">
        <v>2</v>
      </c>
      <c r="ADO56">
        <v>5</v>
      </c>
      <c r="ADP56">
        <v>2.5</v>
      </c>
      <c r="ADQ56">
        <v>9.5</v>
      </c>
      <c r="ADR56" t="s">
        <v>1759</v>
      </c>
      <c r="ADS56">
        <v>1</v>
      </c>
      <c r="ADT56">
        <v>40</v>
      </c>
      <c r="AEG56">
        <v>5</v>
      </c>
      <c r="AEH56">
        <v>2.5</v>
      </c>
      <c r="AEI56">
        <v>0</v>
      </c>
      <c r="AEJ56">
        <v>0</v>
      </c>
      <c r="AEK56">
        <v>2.5</v>
      </c>
      <c r="AEL56">
        <v>2.5</v>
      </c>
      <c r="AEN56" t="b">
        <v>1</v>
      </c>
      <c r="AFB56" t="s">
        <v>3278</v>
      </c>
      <c r="AFC56">
        <v>0</v>
      </c>
      <c r="AFD56">
        <v>2.5</v>
      </c>
      <c r="AFE56">
        <v>0</v>
      </c>
      <c r="AFF56">
        <v>8.9</v>
      </c>
      <c r="AFG56">
        <v>0</v>
      </c>
      <c r="AFH56">
        <v>8.9</v>
      </c>
      <c r="AFI56" t="s">
        <v>1463</v>
      </c>
      <c r="AFK56" t="s">
        <v>1463</v>
      </c>
      <c r="AFM56" t="s">
        <v>1463</v>
      </c>
      <c r="AFO56" t="s">
        <v>1463</v>
      </c>
      <c r="AFQ56" t="s">
        <v>1463</v>
      </c>
      <c r="AFT56" t="s">
        <v>1463</v>
      </c>
      <c r="AFV56">
        <v>3</v>
      </c>
      <c r="AFW56">
        <v>4</v>
      </c>
      <c r="AFX56">
        <v>8.8888888888888804</v>
      </c>
      <c r="AFY56">
        <v>0</v>
      </c>
      <c r="AFZ56">
        <v>5</v>
      </c>
      <c r="AGA56">
        <v>7.5</v>
      </c>
      <c r="AGB56">
        <v>2.5</v>
      </c>
      <c r="AGC56">
        <v>15</v>
      </c>
      <c r="AGD56">
        <v>2</v>
      </c>
      <c r="AGE56">
        <v>200</v>
      </c>
      <c r="AGG56">
        <v>1</v>
      </c>
      <c r="AGH56">
        <v>1</v>
      </c>
      <c r="AGJ56">
        <v>2</v>
      </c>
      <c r="AGK56">
        <v>0</v>
      </c>
      <c r="AGM56" t="s">
        <v>1534</v>
      </c>
      <c r="AGN56" t="s">
        <v>3131</v>
      </c>
      <c r="AGQ56">
        <v>7.5</v>
      </c>
      <c r="AGR56">
        <v>2.5</v>
      </c>
      <c r="AGS56">
        <v>4.5</v>
      </c>
      <c r="AGT56">
        <v>7.5</v>
      </c>
      <c r="AGU56">
        <v>7.5</v>
      </c>
      <c r="AGV56">
        <v>19.5</v>
      </c>
      <c r="AGW56">
        <v>1</v>
      </c>
      <c r="AHA56" t="b">
        <v>1</v>
      </c>
      <c r="AHD56">
        <v>2</v>
      </c>
      <c r="AHE56">
        <v>3</v>
      </c>
      <c r="AHF56">
        <v>3</v>
      </c>
      <c r="AKM56">
        <v>7.5</v>
      </c>
      <c r="AKN56">
        <v>7.5</v>
      </c>
      <c r="AKO56">
        <v>8.5</v>
      </c>
      <c r="AKP56">
        <v>5</v>
      </c>
      <c r="AKQ56">
        <v>0</v>
      </c>
      <c r="AKR56">
        <v>13.5</v>
      </c>
      <c r="AKS56" t="s">
        <v>1462</v>
      </c>
      <c r="AKT56" t="s">
        <v>1463</v>
      </c>
      <c r="AKV56" t="s">
        <v>1462</v>
      </c>
      <c r="AKX56" t="s">
        <v>1463</v>
      </c>
      <c r="AKZ56" t="s">
        <v>1463</v>
      </c>
      <c r="ALB56" t="s">
        <v>1463</v>
      </c>
      <c r="ALD56" t="s">
        <v>1463</v>
      </c>
      <c r="ALF56" t="s">
        <v>1462</v>
      </c>
      <c r="ALH56" t="s">
        <v>1463</v>
      </c>
      <c r="ALJ56" t="s">
        <v>1463</v>
      </c>
      <c r="ALL56" t="s">
        <v>1463</v>
      </c>
      <c r="ALN56" t="s">
        <v>1462</v>
      </c>
      <c r="ALP56" t="s">
        <v>1463</v>
      </c>
      <c r="ALR56" t="s">
        <v>1463</v>
      </c>
      <c r="ALT56" t="s">
        <v>1463</v>
      </c>
      <c r="AMF56" t="b">
        <v>1</v>
      </c>
      <c r="AMG56" t="b">
        <v>1</v>
      </c>
      <c r="AMH56" t="b">
        <v>1</v>
      </c>
      <c r="AML56" t="b">
        <v>1</v>
      </c>
      <c r="ANA56">
        <v>5</v>
      </c>
      <c r="ANB56">
        <v>0</v>
      </c>
      <c r="ANC56">
        <v>10</v>
      </c>
      <c r="AND56">
        <v>5</v>
      </c>
      <c r="ANE56">
        <v>0</v>
      </c>
      <c r="ANF56">
        <v>15</v>
      </c>
      <c r="ANG56" t="s">
        <v>1462</v>
      </c>
      <c r="ANH56" t="s">
        <v>1541</v>
      </c>
      <c r="ANI56" t="s">
        <v>1462</v>
      </c>
      <c r="ANJ56" t="s">
        <v>2855</v>
      </c>
      <c r="ANK56">
        <v>5</v>
      </c>
      <c r="ANL56">
        <v>0</v>
      </c>
      <c r="ANM56">
        <v>6</v>
      </c>
      <c r="ANN56">
        <v>2.5</v>
      </c>
      <c r="ANO56">
        <v>2.5</v>
      </c>
      <c r="ANP56">
        <v>11</v>
      </c>
      <c r="ANQ56" t="s">
        <v>2599</v>
      </c>
      <c r="ANR56" t="s">
        <v>1462</v>
      </c>
      <c r="ANS56" t="s">
        <v>3279</v>
      </c>
      <c r="ANT56">
        <v>2.5</v>
      </c>
      <c r="ANU56">
        <v>2.5</v>
      </c>
      <c r="AQR56">
        <v>2.5</v>
      </c>
      <c r="AQS56">
        <v>1.3</v>
      </c>
      <c r="AQT56">
        <v>3.8</v>
      </c>
      <c r="AQU56">
        <v>7.6</v>
      </c>
      <c r="AQV56" t="s">
        <v>1463</v>
      </c>
      <c r="ARC56" t="b">
        <v>1</v>
      </c>
      <c r="ARD56" t="b">
        <v>1</v>
      </c>
      <c r="ARG56">
        <v>0</v>
      </c>
      <c r="ARH56">
        <v>5</v>
      </c>
      <c r="ARI56" t="s">
        <v>1463</v>
      </c>
      <c r="ARQ56" t="s">
        <v>1463</v>
      </c>
      <c r="ARR56" t="s">
        <v>3280</v>
      </c>
      <c r="ASD56">
        <v>2.5</v>
      </c>
      <c r="ASE56">
        <v>2.5</v>
      </c>
      <c r="ASF56">
        <v>2</v>
      </c>
      <c r="ASG56">
        <v>5</v>
      </c>
      <c r="ASH56">
        <v>2.5</v>
      </c>
      <c r="ASI56">
        <v>9.5</v>
      </c>
      <c r="ASJ56">
        <v>60</v>
      </c>
      <c r="ASM56" t="b">
        <v>1</v>
      </c>
      <c r="ASS56">
        <v>1</v>
      </c>
      <c r="AST56" t="s">
        <v>1462</v>
      </c>
      <c r="ASW56" t="b">
        <v>1</v>
      </c>
      <c r="ATC56" t="s">
        <v>3281</v>
      </c>
      <c r="ATD56">
        <v>5</v>
      </c>
      <c r="ATE56">
        <v>2.5</v>
      </c>
      <c r="ATF56">
        <v>4.7</v>
      </c>
      <c r="ATG56">
        <v>7.5</v>
      </c>
      <c r="ATH56">
        <v>1.3</v>
      </c>
      <c r="ATI56">
        <v>13.5</v>
      </c>
      <c r="ATJ56" t="s">
        <v>1462</v>
      </c>
      <c r="AUF56" t="b">
        <v>1</v>
      </c>
      <c r="AUG56" t="s">
        <v>3282</v>
      </c>
      <c r="AUH56" t="s">
        <v>2561</v>
      </c>
      <c r="AVW56" t="s">
        <v>1463</v>
      </c>
      <c r="AVX56" t="s">
        <v>1463</v>
      </c>
      <c r="AVZ56">
        <v>7.5</v>
      </c>
      <c r="AWA56">
        <v>2.5</v>
      </c>
      <c r="AWB56">
        <v>7.5</v>
      </c>
      <c r="AWC56">
        <v>0</v>
      </c>
      <c r="AWD56">
        <v>2</v>
      </c>
      <c r="AWE56">
        <v>5</v>
      </c>
      <c r="AWF56">
        <v>0</v>
      </c>
      <c r="AWG56">
        <v>7</v>
      </c>
      <c r="AWH56" t="s">
        <v>1462</v>
      </c>
      <c r="AWJ56" t="s">
        <v>1463</v>
      </c>
      <c r="AWL56" t="s">
        <v>1462</v>
      </c>
      <c r="AWM56" t="s">
        <v>2619</v>
      </c>
      <c r="AWN56" t="s">
        <v>1462</v>
      </c>
      <c r="AWO56" t="s">
        <v>2619</v>
      </c>
      <c r="AWP56" t="s">
        <v>1463</v>
      </c>
      <c r="AWR56" t="s">
        <v>1463</v>
      </c>
      <c r="AWT56" t="s">
        <v>1463</v>
      </c>
      <c r="AWV56" t="s">
        <v>1463</v>
      </c>
      <c r="AWX56" t="s">
        <v>1463</v>
      </c>
      <c r="AWZ56" t="s">
        <v>1463</v>
      </c>
      <c r="AXB56" t="s">
        <v>1463</v>
      </c>
      <c r="AXD56" t="s">
        <v>1463</v>
      </c>
      <c r="AXF56">
        <v>0</v>
      </c>
      <c r="AXG56">
        <v>0</v>
      </c>
      <c r="AXI56">
        <v>5</v>
      </c>
      <c r="AXJ56">
        <v>0</v>
      </c>
      <c r="AXK56">
        <v>3</v>
      </c>
      <c r="AXN56">
        <v>3</v>
      </c>
      <c r="AXO56">
        <v>1</v>
      </c>
      <c r="AXP56">
        <v>1</v>
      </c>
      <c r="AXQ56">
        <v>1</v>
      </c>
      <c r="AXR56">
        <v>1</v>
      </c>
      <c r="AXS56">
        <v>1</v>
      </c>
      <c r="AXT56">
        <v>1</v>
      </c>
      <c r="AXU56">
        <v>1</v>
      </c>
      <c r="AXV56">
        <v>2</v>
      </c>
      <c r="AXW56">
        <v>0</v>
      </c>
      <c r="AYA56">
        <v>7.3</v>
      </c>
      <c r="AYD56">
        <v>7.3</v>
      </c>
      <c r="AYE56" t="s">
        <v>1463</v>
      </c>
      <c r="AYF56" t="s">
        <v>1463</v>
      </c>
      <c r="AYG56">
        <v>2</v>
      </c>
      <c r="AYJ56">
        <v>0</v>
      </c>
      <c r="AYK56">
        <v>2.5</v>
      </c>
      <c r="AYL56">
        <v>2.5</v>
      </c>
      <c r="AYM56">
        <v>5</v>
      </c>
      <c r="AZO56" t="s">
        <v>1463</v>
      </c>
      <c r="AZQ56" t="s">
        <v>2865</v>
      </c>
      <c r="AZR56">
        <v>2.5</v>
      </c>
      <c r="AZS56">
        <v>2.5</v>
      </c>
      <c r="BCH56">
        <v>10</v>
      </c>
      <c r="BCI56">
        <v>2.5</v>
      </c>
      <c r="BCJ56">
        <v>0</v>
      </c>
      <c r="BCK56">
        <v>12.5</v>
      </c>
      <c r="BCL56">
        <v>1</v>
      </c>
      <c r="BCN56">
        <v>2</v>
      </c>
      <c r="BCP56">
        <v>3</v>
      </c>
      <c r="BCR56">
        <v>4</v>
      </c>
      <c r="BCT56">
        <v>5</v>
      </c>
      <c r="BCY56">
        <v>2.5</v>
      </c>
      <c r="BCZ56">
        <v>0</v>
      </c>
      <c r="BEH56">
        <v>7.5</v>
      </c>
      <c r="BEI56">
        <v>10</v>
      </c>
      <c r="BEJ56">
        <v>0</v>
      </c>
      <c r="BEK56">
        <v>17.5</v>
      </c>
      <c r="BEL56" t="s">
        <v>2552</v>
      </c>
      <c r="BEN56" t="s">
        <v>2567</v>
      </c>
      <c r="BEP56" t="s">
        <v>2557</v>
      </c>
      <c r="BER56" t="s">
        <v>2552</v>
      </c>
      <c r="BET56" t="s">
        <v>2567</v>
      </c>
      <c r="BEV56" t="s">
        <v>2567</v>
      </c>
      <c r="BEX56">
        <v>10</v>
      </c>
      <c r="BEY56">
        <v>0</v>
      </c>
      <c r="BGQ56">
        <v>3.3</v>
      </c>
      <c r="BGR56">
        <v>5</v>
      </c>
      <c r="BGS56">
        <v>2.5</v>
      </c>
      <c r="BGT56">
        <v>10.8</v>
      </c>
      <c r="BGU56" t="s">
        <v>1462</v>
      </c>
      <c r="BHB56" t="s">
        <v>2884</v>
      </c>
      <c r="BHC56" t="s">
        <v>3103</v>
      </c>
      <c r="BHD56" t="s">
        <v>3259</v>
      </c>
      <c r="BHE56" t="s">
        <v>3103</v>
      </c>
      <c r="BHF56" t="s">
        <v>3283</v>
      </c>
      <c r="BHG56" t="s">
        <v>2838</v>
      </c>
      <c r="BHH56" t="s">
        <v>3012</v>
      </c>
      <c r="BHI56" t="s">
        <v>3012</v>
      </c>
      <c r="BHJ56" t="s">
        <v>2838</v>
      </c>
      <c r="BHK56">
        <v>5</v>
      </c>
      <c r="BHL56">
        <v>2.5</v>
      </c>
      <c r="BIT56">
        <v>5</v>
      </c>
      <c r="BIU56">
        <v>5</v>
      </c>
      <c r="BIV56">
        <v>0</v>
      </c>
      <c r="BIW56">
        <v>10</v>
      </c>
      <c r="BIX56">
        <v>2</v>
      </c>
      <c r="BIY56" t="s">
        <v>1466</v>
      </c>
      <c r="BIZ56" t="s">
        <v>2548</v>
      </c>
      <c r="BJA56" t="s">
        <v>1468</v>
      </c>
      <c r="BJB56">
        <v>5</v>
      </c>
      <c r="BJC56">
        <v>0</v>
      </c>
    </row>
    <row r="57" spans="1:1022 1026:1615" ht="15" x14ac:dyDescent="0.25">
      <c r="A57" t="s">
        <v>2603</v>
      </c>
      <c r="B57" t="s">
        <v>3284</v>
      </c>
      <c r="C57" t="s">
        <v>3285</v>
      </c>
      <c r="D57" t="s">
        <v>2553</v>
      </c>
      <c r="E57" t="s">
        <v>3286</v>
      </c>
      <c r="F57" t="s">
        <v>2606</v>
      </c>
      <c r="G57" t="s">
        <v>2607</v>
      </c>
      <c r="H57" t="s">
        <v>3263</v>
      </c>
      <c r="I57" t="s">
        <v>3264</v>
      </c>
      <c r="J57">
        <v>1.87701305</v>
      </c>
      <c r="K57">
        <v>34.845727480000001</v>
      </c>
      <c r="L57" s="116">
        <v>42413</v>
      </c>
      <c r="M57" t="s">
        <v>1471</v>
      </c>
      <c r="N57">
        <v>58</v>
      </c>
      <c r="O57" t="s">
        <v>2554</v>
      </c>
      <c r="Q57">
        <v>6.7</v>
      </c>
      <c r="R57">
        <v>7.5</v>
      </c>
      <c r="S57">
        <v>0</v>
      </c>
      <c r="T57">
        <v>14.2</v>
      </c>
      <c r="V57">
        <v>1</v>
      </c>
      <c r="W57">
        <v>2</v>
      </c>
      <c r="Y57">
        <v>1</v>
      </c>
      <c r="Z57">
        <v>1</v>
      </c>
      <c r="AF57" t="b">
        <v>1</v>
      </c>
      <c r="AH57">
        <v>1</v>
      </c>
      <c r="AI57">
        <v>2</v>
      </c>
      <c r="AO57">
        <v>1</v>
      </c>
      <c r="BS57" t="s">
        <v>1462</v>
      </c>
      <c r="BT57" t="s">
        <v>1462</v>
      </c>
      <c r="BU57" t="s">
        <v>3265</v>
      </c>
      <c r="BV57" t="s">
        <v>3287</v>
      </c>
      <c r="BW57">
        <v>7.5</v>
      </c>
      <c r="BX57">
        <v>0</v>
      </c>
      <c r="BY57">
        <v>10</v>
      </c>
      <c r="BZ57">
        <v>5</v>
      </c>
      <c r="CA57">
        <v>0</v>
      </c>
      <c r="CB57">
        <v>15</v>
      </c>
      <c r="CC57" t="s">
        <v>1462</v>
      </c>
      <c r="CD57" t="b">
        <v>1</v>
      </c>
      <c r="CE57" t="b">
        <v>1</v>
      </c>
      <c r="CF57">
        <v>30</v>
      </c>
      <c r="CH57" t="s">
        <v>1462</v>
      </c>
      <c r="CI57" t="b">
        <v>1</v>
      </c>
      <c r="CK57">
        <v>40</v>
      </c>
      <c r="CM57" t="s">
        <v>1463</v>
      </c>
      <c r="CR57" t="s">
        <v>1463</v>
      </c>
      <c r="CW57" t="s">
        <v>1462</v>
      </c>
      <c r="CZ57">
        <v>4</v>
      </c>
      <c r="DB57" t="s">
        <v>1463</v>
      </c>
      <c r="DG57" t="s">
        <v>1462</v>
      </c>
      <c r="DJ57">
        <v>8</v>
      </c>
      <c r="DM57" t="s">
        <v>1463</v>
      </c>
      <c r="DS57" t="b">
        <v>1</v>
      </c>
      <c r="DU57" t="b">
        <v>1</v>
      </c>
      <c r="EI57">
        <v>5</v>
      </c>
      <c r="EJ57">
        <v>0</v>
      </c>
      <c r="EN57">
        <v>0</v>
      </c>
      <c r="EO57" t="s">
        <v>1463</v>
      </c>
      <c r="FL57">
        <v>1.3</v>
      </c>
      <c r="FM57">
        <v>2.5</v>
      </c>
      <c r="FN57">
        <v>0</v>
      </c>
      <c r="FO57">
        <v>3.8</v>
      </c>
      <c r="FP57" t="s">
        <v>1462</v>
      </c>
      <c r="FT57" t="b">
        <v>1</v>
      </c>
      <c r="FV57" t="s">
        <v>1464</v>
      </c>
      <c r="HD57" t="b">
        <v>1</v>
      </c>
      <c r="HF57" t="s">
        <v>1464</v>
      </c>
      <c r="KK57" t="s">
        <v>1463</v>
      </c>
      <c r="KM57">
        <v>2.5</v>
      </c>
      <c r="KN57">
        <v>0</v>
      </c>
      <c r="KO57">
        <v>3.5</v>
      </c>
      <c r="KP57">
        <v>2.5</v>
      </c>
      <c r="KQ57">
        <v>0</v>
      </c>
      <c r="KR57">
        <v>6</v>
      </c>
      <c r="KS57" t="s">
        <v>1462</v>
      </c>
      <c r="KU57">
        <v>3</v>
      </c>
      <c r="KW57">
        <v>2</v>
      </c>
      <c r="LA57">
        <v>2</v>
      </c>
      <c r="LE57">
        <v>1</v>
      </c>
      <c r="LG57">
        <v>1</v>
      </c>
      <c r="LK57">
        <v>1</v>
      </c>
      <c r="LY57" t="b">
        <v>1</v>
      </c>
      <c r="MA57" t="b">
        <v>1</v>
      </c>
      <c r="MI57" t="b">
        <v>1</v>
      </c>
      <c r="MK57" t="b">
        <v>1</v>
      </c>
      <c r="MO57" t="b">
        <v>1</v>
      </c>
      <c r="MT57" t="s">
        <v>1463</v>
      </c>
      <c r="MV57">
        <v>2.5</v>
      </c>
      <c r="MW57">
        <v>0</v>
      </c>
      <c r="MX57">
        <v>10</v>
      </c>
      <c r="MY57">
        <v>2.5</v>
      </c>
      <c r="MZ57">
        <v>2.5</v>
      </c>
      <c r="NA57">
        <v>15</v>
      </c>
      <c r="NC57" t="b">
        <v>1</v>
      </c>
      <c r="NE57" t="b">
        <v>1</v>
      </c>
      <c r="NI57" t="b">
        <v>1</v>
      </c>
      <c r="NM57" t="s">
        <v>2549</v>
      </c>
      <c r="NO57" t="s">
        <v>2549</v>
      </c>
      <c r="NS57" t="s">
        <v>2549</v>
      </c>
      <c r="OG57">
        <v>2.5</v>
      </c>
      <c r="OH57">
        <v>2.5</v>
      </c>
      <c r="OJ57">
        <v>0</v>
      </c>
      <c r="OK57">
        <v>2.5</v>
      </c>
      <c r="OL57">
        <v>2.5</v>
      </c>
      <c r="QL57">
        <v>0</v>
      </c>
      <c r="QM57">
        <v>2.5</v>
      </c>
      <c r="RO57">
        <v>7.5</v>
      </c>
      <c r="RP57">
        <v>5</v>
      </c>
      <c r="RQ57">
        <v>7.5</v>
      </c>
      <c r="RR57">
        <v>20</v>
      </c>
      <c r="RS57" t="s">
        <v>1463</v>
      </c>
      <c r="RZ57" t="s">
        <v>1475</v>
      </c>
      <c r="SB57" t="s">
        <v>1463</v>
      </c>
      <c r="SH57" t="s">
        <v>1475</v>
      </c>
      <c r="SK57">
        <v>5</v>
      </c>
      <c r="SL57">
        <v>7.5</v>
      </c>
      <c r="SM57">
        <v>1.3</v>
      </c>
      <c r="SN57">
        <v>10</v>
      </c>
      <c r="SO57">
        <v>0</v>
      </c>
      <c r="SP57">
        <v>11.3</v>
      </c>
      <c r="SQ57" t="s">
        <v>1463</v>
      </c>
      <c r="SR57" t="s">
        <v>3288</v>
      </c>
      <c r="TI57">
        <v>5</v>
      </c>
      <c r="TJ57" t="s">
        <v>3289</v>
      </c>
      <c r="TQ57" t="b">
        <v>1</v>
      </c>
      <c r="TT57" t="b">
        <v>1</v>
      </c>
      <c r="TV57" t="b">
        <v>1</v>
      </c>
      <c r="TW57" t="s">
        <v>3183</v>
      </c>
      <c r="TX57">
        <v>10</v>
      </c>
      <c r="TY57">
        <v>0</v>
      </c>
      <c r="VI57">
        <v>0</v>
      </c>
      <c r="VJ57">
        <v>0</v>
      </c>
      <c r="VK57">
        <v>2.5</v>
      </c>
      <c r="VL57">
        <v>2.5</v>
      </c>
      <c r="VM57" t="s">
        <v>1463</v>
      </c>
      <c r="VO57" t="s">
        <v>1463</v>
      </c>
      <c r="VQ57" t="s">
        <v>1463</v>
      </c>
      <c r="VS57" t="s">
        <v>1463</v>
      </c>
      <c r="VV57" t="s">
        <v>1463</v>
      </c>
      <c r="VX57" t="s">
        <v>1463</v>
      </c>
      <c r="VZ57">
        <v>0</v>
      </c>
      <c r="WA57">
        <v>2.5</v>
      </c>
      <c r="XJ57">
        <v>2.5</v>
      </c>
      <c r="XK57">
        <v>0</v>
      </c>
      <c r="XL57">
        <v>5</v>
      </c>
      <c r="XM57">
        <v>7.5</v>
      </c>
      <c r="XN57" t="s">
        <v>1462</v>
      </c>
      <c r="XO57" t="s">
        <v>1462</v>
      </c>
      <c r="XS57" t="b">
        <v>1</v>
      </c>
      <c r="XW57" t="b">
        <v>1</v>
      </c>
      <c r="YC57" t="s">
        <v>1463</v>
      </c>
      <c r="YD57" t="s">
        <v>3290</v>
      </c>
      <c r="YE57" t="s">
        <v>1463</v>
      </c>
      <c r="YG57">
        <v>0</v>
      </c>
      <c r="YH57">
        <v>0</v>
      </c>
      <c r="YI57" t="s">
        <v>1463</v>
      </c>
      <c r="YU57">
        <v>0</v>
      </c>
      <c r="YV57">
        <v>10</v>
      </c>
      <c r="ZX57">
        <v>0</v>
      </c>
      <c r="ZY57">
        <v>0</v>
      </c>
      <c r="ZZ57">
        <v>0</v>
      </c>
      <c r="AAA57">
        <v>0</v>
      </c>
      <c r="AAB57" t="s">
        <v>1463</v>
      </c>
      <c r="AAS57" t="s">
        <v>3291</v>
      </c>
      <c r="AAT57">
        <v>0</v>
      </c>
      <c r="AAU57">
        <v>0</v>
      </c>
      <c r="ADN57">
        <v>2</v>
      </c>
      <c r="ADO57">
        <v>5</v>
      </c>
      <c r="ADP57">
        <v>0</v>
      </c>
      <c r="ADQ57">
        <v>7</v>
      </c>
      <c r="ADR57" t="s">
        <v>1759</v>
      </c>
      <c r="ADS57">
        <v>1</v>
      </c>
      <c r="ADT57">
        <v>40</v>
      </c>
      <c r="AEG57">
        <v>5</v>
      </c>
      <c r="AEH57">
        <v>0</v>
      </c>
      <c r="AEI57">
        <v>0</v>
      </c>
      <c r="AEJ57">
        <v>0</v>
      </c>
      <c r="AEK57">
        <v>0</v>
      </c>
      <c r="AEL57">
        <v>0</v>
      </c>
      <c r="AEN57" t="b">
        <v>1</v>
      </c>
      <c r="AFB57" t="s">
        <v>3292</v>
      </c>
      <c r="AFC57">
        <v>0</v>
      </c>
      <c r="AFD57">
        <v>0</v>
      </c>
      <c r="AFE57">
        <v>0</v>
      </c>
      <c r="AFF57">
        <v>7.8</v>
      </c>
      <c r="AFG57">
        <v>0</v>
      </c>
      <c r="AFH57">
        <v>7.8</v>
      </c>
      <c r="AFI57" t="s">
        <v>1463</v>
      </c>
      <c r="AFK57" t="s">
        <v>1463</v>
      </c>
      <c r="AFM57" t="s">
        <v>1463</v>
      </c>
      <c r="AFO57" t="s">
        <v>1463</v>
      </c>
      <c r="AFQ57" t="s">
        <v>1463</v>
      </c>
      <c r="AFT57" t="s">
        <v>1463</v>
      </c>
      <c r="AFV57">
        <v>3</v>
      </c>
      <c r="AFW57">
        <v>3</v>
      </c>
      <c r="AFX57">
        <v>7.7777777777777697</v>
      </c>
      <c r="AFY57">
        <v>0</v>
      </c>
      <c r="AFZ57">
        <v>4</v>
      </c>
      <c r="AGA57">
        <v>2.5</v>
      </c>
      <c r="AGB57">
        <v>0</v>
      </c>
      <c r="AGC57">
        <v>6.5</v>
      </c>
      <c r="AGD57">
        <v>1</v>
      </c>
      <c r="AGE57">
        <v>200</v>
      </c>
      <c r="AGG57">
        <v>1</v>
      </c>
      <c r="AGH57">
        <v>1</v>
      </c>
      <c r="AGJ57">
        <v>1</v>
      </c>
      <c r="AGK57">
        <v>0</v>
      </c>
      <c r="AGM57" t="s">
        <v>1534</v>
      </c>
      <c r="AGN57" t="s">
        <v>3131</v>
      </c>
      <c r="AGQ57">
        <v>2.5</v>
      </c>
      <c r="AGR57">
        <v>0</v>
      </c>
      <c r="AGS57">
        <v>3</v>
      </c>
      <c r="AGT57">
        <v>5</v>
      </c>
      <c r="AGU57">
        <v>5</v>
      </c>
      <c r="AGV57">
        <v>13</v>
      </c>
      <c r="AGW57">
        <v>1</v>
      </c>
      <c r="AHA57" t="b">
        <v>1</v>
      </c>
      <c r="AHD57">
        <v>2</v>
      </c>
      <c r="AHE57">
        <v>2</v>
      </c>
      <c r="AHF57">
        <v>3</v>
      </c>
      <c r="AKM57">
        <v>5</v>
      </c>
      <c r="AKN57">
        <v>5</v>
      </c>
      <c r="AKO57">
        <v>6.5</v>
      </c>
      <c r="AKP57">
        <v>2.5</v>
      </c>
      <c r="AKQ57">
        <v>0</v>
      </c>
      <c r="AKR57">
        <v>9</v>
      </c>
      <c r="AKS57" t="s">
        <v>1462</v>
      </c>
      <c r="AKT57" t="s">
        <v>1463</v>
      </c>
      <c r="AKV57" t="s">
        <v>1462</v>
      </c>
      <c r="AKX57" t="s">
        <v>1463</v>
      </c>
      <c r="AKZ57" t="s">
        <v>1463</v>
      </c>
      <c r="ALB57" t="s">
        <v>1463</v>
      </c>
      <c r="ALD57" t="s">
        <v>1463</v>
      </c>
      <c r="ALF57" t="s">
        <v>1462</v>
      </c>
      <c r="ALH57" t="s">
        <v>1463</v>
      </c>
      <c r="ALJ57" t="s">
        <v>1463</v>
      </c>
      <c r="ALL57" t="s">
        <v>1463</v>
      </c>
      <c r="ALN57" t="s">
        <v>1463</v>
      </c>
      <c r="ALP57" t="s">
        <v>1463</v>
      </c>
      <c r="ALR57" t="s">
        <v>1463</v>
      </c>
      <c r="ALT57" t="s">
        <v>1463</v>
      </c>
      <c r="AMF57" t="b">
        <v>1</v>
      </c>
      <c r="AMQ57" t="b">
        <v>1</v>
      </c>
      <c r="ANA57">
        <v>2.5</v>
      </c>
      <c r="ANB57">
        <v>0</v>
      </c>
      <c r="ANC57">
        <v>10</v>
      </c>
      <c r="AND57">
        <v>2.5</v>
      </c>
      <c r="ANE57">
        <v>2.5</v>
      </c>
      <c r="ANF57">
        <v>15</v>
      </c>
      <c r="ANG57" t="s">
        <v>1462</v>
      </c>
      <c r="ANH57" t="s">
        <v>1541</v>
      </c>
      <c r="ANI57" t="s">
        <v>1462</v>
      </c>
      <c r="ANJ57" t="s">
        <v>2616</v>
      </c>
      <c r="ANK57">
        <v>2.5</v>
      </c>
      <c r="ANL57">
        <v>2.5</v>
      </c>
      <c r="ANM57">
        <v>5</v>
      </c>
      <c r="ANN57">
        <v>2.5</v>
      </c>
      <c r="ANO57">
        <v>5</v>
      </c>
      <c r="ANP57">
        <v>12.5</v>
      </c>
      <c r="ANQ57" t="s">
        <v>2565</v>
      </c>
      <c r="ANR57" t="s">
        <v>1462</v>
      </c>
      <c r="ANT57">
        <v>2.5</v>
      </c>
      <c r="ANU57">
        <v>5</v>
      </c>
      <c r="AQR57">
        <v>2.5</v>
      </c>
      <c r="AQS57">
        <v>0</v>
      </c>
      <c r="AQT57">
        <v>3.8</v>
      </c>
      <c r="AQU57">
        <v>6.3</v>
      </c>
      <c r="AQV57" t="s">
        <v>1463</v>
      </c>
      <c r="ARC57" t="b">
        <v>1</v>
      </c>
      <c r="ARD57" t="b">
        <v>1</v>
      </c>
      <c r="ARG57">
        <v>0</v>
      </c>
      <c r="ARH57">
        <v>5</v>
      </c>
      <c r="ARI57" t="s">
        <v>1463</v>
      </c>
      <c r="ARQ57" t="s">
        <v>1463</v>
      </c>
      <c r="ARR57" t="s">
        <v>3293</v>
      </c>
      <c r="ASD57">
        <v>0</v>
      </c>
      <c r="ASE57">
        <v>2.5</v>
      </c>
      <c r="ASF57">
        <v>1</v>
      </c>
      <c r="ASG57">
        <v>7.5</v>
      </c>
      <c r="ASH57">
        <v>7.5</v>
      </c>
      <c r="ASI57">
        <v>16</v>
      </c>
      <c r="ASJ57">
        <v>60</v>
      </c>
      <c r="ASM57" t="b">
        <v>1</v>
      </c>
      <c r="ASS57">
        <v>0</v>
      </c>
      <c r="AST57" t="s">
        <v>1463</v>
      </c>
      <c r="ATD57">
        <v>7.5</v>
      </c>
      <c r="ATE57">
        <v>7.5</v>
      </c>
      <c r="ATF57">
        <v>4.7</v>
      </c>
      <c r="ATG57">
        <v>5</v>
      </c>
      <c r="ATH57">
        <v>2.5</v>
      </c>
      <c r="ATI57">
        <v>12.2</v>
      </c>
      <c r="ATJ57" t="s">
        <v>1462</v>
      </c>
      <c r="AUF57" t="b">
        <v>1</v>
      </c>
      <c r="AUG57" t="s">
        <v>3294</v>
      </c>
      <c r="AUH57" t="s">
        <v>2568</v>
      </c>
      <c r="AVW57" t="s">
        <v>1463</v>
      </c>
      <c r="AVX57" t="s">
        <v>1463</v>
      </c>
      <c r="AVZ57">
        <v>5</v>
      </c>
      <c r="AWA57">
        <v>0</v>
      </c>
      <c r="AWB57">
        <v>5</v>
      </c>
      <c r="AWC57">
        <v>5</v>
      </c>
      <c r="AWD57">
        <v>2</v>
      </c>
      <c r="AWE57">
        <v>2.5</v>
      </c>
      <c r="AWF57">
        <v>0</v>
      </c>
      <c r="AWG57">
        <v>4.5</v>
      </c>
      <c r="AWH57" t="s">
        <v>1462</v>
      </c>
      <c r="AWI57" t="s">
        <v>1469</v>
      </c>
      <c r="AWJ57" t="s">
        <v>1463</v>
      </c>
      <c r="AWL57" t="s">
        <v>1462</v>
      </c>
      <c r="AWM57" t="s">
        <v>2619</v>
      </c>
      <c r="AWN57" t="s">
        <v>1462</v>
      </c>
      <c r="AWO57" t="s">
        <v>2619</v>
      </c>
      <c r="AWP57" t="s">
        <v>1463</v>
      </c>
      <c r="AWR57" t="s">
        <v>1463</v>
      </c>
      <c r="AWT57" t="s">
        <v>1463</v>
      </c>
      <c r="AWV57" t="s">
        <v>1463</v>
      </c>
      <c r="AWX57" t="s">
        <v>1463</v>
      </c>
      <c r="AWZ57" t="s">
        <v>1463</v>
      </c>
      <c r="AXB57" t="s">
        <v>1463</v>
      </c>
      <c r="AXD57" t="s">
        <v>1463</v>
      </c>
      <c r="AXF57">
        <v>0</v>
      </c>
      <c r="AXG57">
        <v>0</v>
      </c>
      <c r="AXI57">
        <v>2.5</v>
      </c>
      <c r="AXJ57">
        <v>0</v>
      </c>
      <c r="AXK57">
        <v>2</v>
      </c>
      <c r="AXN57">
        <v>2</v>
      </c>
      <c r="AXO57">
        <v>1</v>
      </c>
      <c r="AXP57">
        <v>1</v>
      </c>
      <c r="AXQ57">
        <v>1</v>
      </c>
      <c r="AXR57">
        <v>1</v>
      </c>
      <c r="AXS57">
        <v>1</v>
      </c>
      <c r="AXT57">
        <v>1</v>
      </c>
      <c r="AXU57">
        <v>1</v>
      </c>
      <c r="AXV57">
        <v>3</v>
      </c>
      <c r="AXW57">
        <v>0</v>
      </c>
      <c r="AYA57">
        <v>7.3</v>
      </c>
      <c r="AYD57">
        <v>7.3</v>
      </c>
      <c r="AYE57" t="s">
        <v>1463</v>
      </c>
      <c r="AYF57" t="s">
        <v>1463</v>
      </c>
      <c r="AYG57">
        <v>2</v>
      </c>
      <c r="AYJ57">
        <v>0</v>
      </c>
      <c r="AYK57">
        <v>2.5</v>
      </c>
      <c r="AYL57">
        <v>2.5</v>
      </c>
      <c r="AYM57">
        <v>5</v>
      </c>
      <c r="AZO57" t="s">
        <v>1463</v>
      </c>
      <c r="AZQ57" t="s">
        <v>3295</v>
      </c>
      <c r="AZR57">
        <v>2.5</v>
      </c>
      <c r="AZS57">
        <v>2.5</v>
      </c>
      <c r="BCH57">
        <v>10</v>
      </c>
      <c r="BCI57">
        <v>2.5</v>
      </c>
      <c r="BCJ57">
        <v>0</v>
      </c>
      <c r="BCK57">
        <v>12.5</v>
      </c>
      <c r="BCL57">
        <v>1</v>
      </c>
      <c r="BCN57">
        <v>2</v>
      </c>
      <c r="BCP57">
        <v>3</v>
      </c>
      <c r="BCR57">
        <v>4</v>
      </c>
      <c r="BCT57">
        <v>5</v>
      </c>
      <c r="BCY57">
        <v>2.5</v>
      </c>
      <c r="BCZ57">
        <v>0</v>
      </c>
      <c r="BEH57">
        <v>8.3000000000000007</v>
      </c>
      <c r="BEI57">
        <v>5</v>
      </c>
      <c r="BEJ57">
        <v>0</v>
      </c>
      <c r="BEK57">
        <v>13.3</v>
      </c>
      <c r="BEL57" t="s">
        <v>2552</v>
      </c>
      <c r="BEN57" t="s">
        <v>2567</v>
      </c>
      <c r="BEP57" t="s">
        <v>2552</v>
      </c>
      <c r="BER57" t="s">
        <v>2567</v>
      </c>
      <c r="BET57" t="s">
        <v>2557</v>
      </c>
      <c r="BEV57" t="s">
        <v>2567</v>
      </c>
      <c r="BEX57">
        <v>5</v>
      </c>
      <c r="BEY57">
        <v>0</v>
      </c>
      <c r="BGQ57">
        <v>0</v>
      </c>
      <c r="BGR57">
        <v>2.5</v>
      </c>
      <c r="BGS57">
        <v>2.5</v>
      </c>
      <c r="BGT57">
        <v>5</v>
      </c>
      <c r="BGU57" t="s">
        <v>1462</v>
      </c>
      <c r="BHB57" t="s">
        <v>2652</v>
      </c>
      <c r="BHC57" t="s">
        <v>3103</v>
      </c>
      <c r="BHD57" t="s">
        <v>2654</v>
      </c>
      <c r="BHE57" t="s">
        <v>3103</v>
      </c>
      <c r="BHK57">
        <v>2.5</v>
      </c>
      <c r="BHL57">
        <v>2.5</v>
      </c>
      <c r="BIT57">
        <v>5</v>
      </c>
      <c r="BIU57">
        <v>2.5</v>
      </c>
      <c r="BIV57">
        <v>0</v>
      </c>
      <c r="BIW57">
        <v>7.5</v>
      </c>
      <c r="BIX57">
        <v>2</v>
      </c>
      <c r="BIY57" t="s">
        <v>1466</v>
      </c>
      <c r="BIZ57" t="s">
        <v>2548</v>
      </c>
      <c r="BJA57" t="s">
        <v>1468</v>
      </c>
      <c r="BJB57">
        <v>2.5</v>
      </c>
      <c r="BJC57">
        <v>0</v>
      </c>
    </row>
    <row r="58" spans="1:1022 1026:1615" ht="15" x14ac:dyDescent="0.25">
      <c r="A58" t="s">
        <v>2603</v>
      </c>
      <c r="B58" t="s">
        <v>3296</v>
      </c>
      <c r="C58" t="s">
        <v>3297</v>
      </c>
      <c r="D58" t="s">
        <v>1460</v>
      </c>
      <c r="F58" t="s">
        <v>2606</v>
      </c>
      <c r="G58" t="s">
        <v>2607</v>
      </c>
      <c r="H58" t="s">
        <v>3263</v>
      </c>
      <c r="I58" t="s">
        <v>3264</v>
      </c>
      <c r="J58">
        <v>1.87704508</v>
      </c>
      <c r="K58">
        <v>34.845637269999997</v>
      </c>
      <c r="L58" s="116">
        <v>42413</v>
      </c>
      <c r="M58" t="s">
        <v>1461</v>
      </c>
      <c r="N58">
        <v>86</v>
      </c>
      <c r="O58" t="s">
        <v>2554</v>
      </c>
      <c r="Q58">
        <v>3.3</v>
      </c>
      <c r="R58">
        <v>7.5</v>
      </c>
      <c r="S58">
        <v>0</v>
      </c>
      <c r="T58">
        <v>10.8</v>
      </c>
      <c r="U58">
        <v>3</v>
      </c>
      <c r="V58">
        <v>3</v>
      </c>
      <c r="W58">
        <v>4</v>
      </c>
      <c r="X58">
        <v>1</v>
      </c>
      <c r="Z58">
        <v>1</v>
      </c>
      <c r="AF58" t="b">
        <v>1</v>
      </c>
      <c r="AG58">
        <v>3</v>
      </c>
      <c r="AH58">
        <v>3</v>
      </c>
      <c r="AI58">
        <v>1</v>
      </c>
      <c r="AL58">
        <v>1</v>
      </c>
      <c r="AM58">
        <v>1</v>
      </c>
      <c r="BS58" t="s">
        <v>1463</v>
      </c>
      <c r="BT58" t="s">
        <v>1463</v>
      </c>
      <c r="BW58">
        <v>7.5</v>
      </c>
      <c r="BX58">
        <v>0</v>
      </c>
      <c r="BY58">
        <v>10</v>
      </c>
      <c r="BZ58">
        <v>5</v>
      </c>
      <c r="CA58">
        <v>0</v>
      </c>
      <c r="CB58">
        <v>15</v>
      </c>
      <c r="CC58" t="s">
        <v>1462</v>
      </c>
      <c r="CD58" t="b">
        <v>1</v>
      </c>
      <c r="CE58" t="b">
        <v>1</v>
      </c>
      <c r="CF58">
        <v>30</v>
      </c>
      <c r="CH58" t="s">
        <v>1462</v>
      </c>
      <c r="CI58" t="b">
        <v>1</v>
      </c>
      <c r="CK58">
        <v>70</v>
      </c>
      <c r="CM58" t="s">
        <v>1463</v>
      </c>
      <c r="CR58" t="s">
        <v>1463</v>
      </c>
      <c r="CW58" t="s">
        <v>1462</v>
      </c>
      <c r="CZ58">
        <v>4</v>
      </c>
      <c r="DB58" t="s">
        <v>1463</v>
      </c>
      <c r="DG58" t="s">
        <v>1462</v>
      </c>
      <c r="DH58" t="b">
        <v>1</v>
      </c>
      <c r="DJ58">
        <v>2</v>
      </c>
      <c r="DS58" t="b">
        <v>1</v>
      </c>
      <c r="DU58" t="b">
        <v>1</v>
      </c>
      <c r="EI58">
        <v>5</v>
      </c>
      <c r="EJ58">
        <v>0</v>
      </c>
      <c r="EN58">
        <v>0</v>
      </c>
      <c r="EO58" t="s">
        <v>1463</v>
      </c>
      <c r="FL58">
        <v>1.3</v>
      </c>
      <c r="FM58">
        <v>2.5</v>
      </c>
      <c r="FN58">
        <v>0</v>
      </c>
      <c r="FO58">
        <v>3.8</v>
      </c>
      <c r="FP58" t="s">
        <v>1462</v>
      </c>
      <c r="FS58" t="s">
        <v>1464</v>
      </c>
      <c r="FT58" t="b">
        <v>1</v>
      </c>
      <c r="FV58" t="s">
        <v>1464</v>
      </c>
      <c r="FY58" t="s">
        <v>1464</v>
      </c>
      <c r="GB58" t="s">
        <v>1464</v>
      </c>
      <c r="GE58" t="s">
        <v>1464</v>
      </c>
      <c r="GH58" t="s">
        <v>1464</v>
      </c>
      <c r="GK58" t="s">
        <v>1464</v>
      </c>
      <c r="GN58" t="s">
        <v>1464</v>
      </c>
      <c r="GQ58" t="s">
        <v>1464</v>
      </c>
      <c r="GT58" t="s">
        <v>1464</v>
      </c>
      <c r="GW58" t="s">
        <v>1464</v>
      </c>
      <c r="GZ58" t="s">
        <v>1464</v>
      </c>
      <c r="HC58" t="s">
        <v>1464</v>
      </c>
      <c r="HD58" t="b">
        <v>1</v>
      </c>
      <c r="HF58" t="s">
        <v>1464</v>
      </c>
      <c r="HI58" t="s">
        <v>1464</v>
      </c>
      <c r="HL58" t="s">
        <v>1464</v>
      </c>
      <c r="HO58" t="s">
        <v>1464</v>
      </c>
      <c r="HR58" t="s">
        <v>1464</v>
      </c>
      <c r="HU58" t="s">
        <v>1464</v>
      </c>
      <c r="HX58" t="s">
        <v>1464</v>
      </c>
      <c r="IA58" t="s">
        <v>1464</v>
      </c>
      <c r="ID58" t="s">
        <v>1464</v>
      </c>
      <c r="IG58" t="s">
        <v>1464</v>
      </c>
      <c r="IJ58" t="s">
        <v>1464</v>
      </c>
      <c r="IM58" t="s">
        <v>1464</v>
      </c>
      <c r="IP58" t="s">
        <v>1464</v>
      </c>
      <c r="IS58" t="s">
        <v>1464</v>
      </c>
      <c r="IV58" t="s">
        <v>1464</v>
      </c>
      <c r="IY58" t="s">
        <v>1464</v>
      </c>
      <c r="JB58" t="s">
        <v>1464</v>
      </c>
      <c r="JE58" t="s">
        <v>1464</v>
      </c>
      <c r="JH58" t="s">
        <v>1464</v>
      </c>
      <c r="JK58" t="s">
        <v>1464</v>
      </c>
      <c r="JN58" t="s">
        <v>1464</v>
      </c>
      <c r="JQ58" t="s">
        <v>1464</v>
      </c>
      <c r="JT58" t="s">
        <v>1464</v>
      </c>
      <c r="JW58" t="s">
        <v>1464</v>
      </c>
      <c r="JZ58" t="s">
        <v>1464</v>
      </c>
      <c r="KC58" t="s">
        <v>1464</v>
      </c>
      <c r="KF58" t="s">
        <v>1464</v>
      </c>
      <c r="KJ58" t="s">
        <v>1464</v>
      </c>
      <c r="KK58" t="s">
        <v>1463</v>
      </c>
      <c r="KM58">
        <v>2.5</v>
      </c>
      <c r="KN58">
        <v>0</v>
      </c>
      <c r="KO58">
        <v>5</v>
      </c>
      <c r="KP58">
        <v>2.5</v>
      </c>
      <c r="KQ58">
        <v>0</v>
      </c>
      <c r="KR58">
        <v>7.5</v>
      </c>
      <c r="KS58" t="s">
        <v>1462</v>
      </c>
      <c r="KU58">
        <v>5</v>
      </c>
      <c r="KW58">
        <v>3</v>
      </c>
      <c r="LA58">
        <v>2</v>
      </c>
      <c r="LB58">
        <v>2</v>
      </c>
      <c r="LE58">
        <v>1</v>
      </c>
      <c r="LG58">
        <v>1</v>
      </c>
      <c r="LK58">
        <v>1</v>
      </c>
      <c r="LL58">
        <v>1</v>
      </c>
      <c r="LY58" t="b">
        <v>1</v>
      </c>
      <c r="MA58" t="b">
        <v>1</v>
      </c>
      <c r="MI58" t="b">
        <v>1</v>
      </c>
      <c r="MK58" t="b">
        <v>1</v>
      </c>
      <c r="MO58" t="b">
        <v>1</v>
      </c>
      <c r="MT58" t="s">
        <v>1462</v>
      </c>
      <c r="MU58" t="s">
        <v>3298</v>
      </c>
      <c r="MV58">
        <v>2.5</v>
      </c>
      <c r="MW58">
        <v>0</v>
      </c>
      <c r="MX58">
        <v>0</v>
      </c>
      <c r="MY58">
        <v>5</v>
      </c>
      <c r="MZ58">
        <v>0</v>
      </c>
      <c r="NA58">
        <v>5</v>
      </c>
      <c r="NW58" t="s">
        <v>2550</v>
      </c>
      <c r="NY58" t="s">
        <v>2550</v>
      </c>
      <c r="OC58" t="s">
        <v>2550</v>
      </c>
      <c r="OD58" t="s">
        <v>2550</v>
      </c>
      <c r="OG58">
        <v>5</v>
      </c>
      <c r="OH58">
        <v>0</v>
      </c>
      <c r="OJ58">
        <v>0</v>
      </c>
      <c r="OK58">
        <v>2.5</v>
      </c>
      <c r="OL58">
        <v>2.5</v>
      </c>
      <c r="QL58">
        <v>0</v>
      </c>
      <c r="QM58">
        <v>2.5</v>
      </c>
      <c r="RO58">
        <v>7.5</v>
      </c>
      <c r="RP58">
        <v>2.5</v>
      </c>
      <c r="RQ58">
        <v>2.5</v>
      </c>
      <c r="RR58">
        <v>12.5</v>
      </c>
      <c r="RS58" t="s">
        <v>1463</v>
      </c>
      <c r="RZ58" t="s">
        <v>1463</v>
      </c>
      <c r="SB58" t="s">
        <v>1463</v>
      </c>
      <c r="SH58" t="s">
        <v>1463</v>
      </c>
      <c r="SK58">
        <v>2.5</v>
      </c>
      <c r="SL58">
        <v>2.5</v>
      </c>
      <c r="SM58">
        <v>1.3</v>
      </c>
      <c r="SN58">
        <v>5</v>
      </c>
      <c r="SO58">
        <v>0</v>
      </c>
      <c r="SP58">
        <v>6.3</v>
      </c>
      <c r="SQ58" t="s">
        <v>1463</v>
      </c>
      <c r="SR58" t="s">
        <v>3299</v>
      </c>
      <c r="TI58">
        <v>5</v>
      </c>
      <c r="TJ58" t="s">
        <v>3289</v>
      </c>
      <c r="TP58" t="b">
        <v>1</v>
      </c>
      <c r="TQ58" t="b">
        <v>1</v>
      </c>
      <c r="TV58" t="b">
        <v>1</v>
      </c>
      <c r="TW58" t="s">
        <v>3183</v>
      </c>
      <c r="TX58">
        <v>5</v>
      </c>
      <c r="TY58">
        <v>0</v>
      </c>
      <c r="VI58">
        <v>5</v>
      </c>
      <c r="VJ58">
        <v>0</v>
      </c>
      <c r="VK58">
        <v>2.5</v>
      </c>
      <c r="VL58">
        <v>7.5</v>
      </c>
      <c r="VM58" t="s">
        <v>1463</v>
      </c>
      <c r="VO58" t="s">
        <v>1463</v>
      </c>
      <c r="VQ58" t="s">
        <v>1463</v>
      </c>
      <c r="VS58" t="s">
        <v>1463</v>
      </c>
      <c r="VV58" t="s">
        <v>1463</v>
      </c>
      <c r="VX58" t="s">
        <v>1462</v>
      </c>
      <c r="VY58" t="s">
        <v>3123</v>
      </c>
      <c r="VZ58">
        <v>0</v>
      </c>
      <c r="WA58">
        <v>2.5</v>
      </c>
      <c r="XJ58">
        <v>8</v>
      </c>
      <c r="XK58">
        <v>2.5</v>
      </c>
      <c r="XL58">
        <v>5</v>
      </c>
      <c r="XM58">
        <v>15.5</v>
      </c>
      <c r="XN58" t="s">
        <v>1462</v>
      </c>
      <c r="XO58" t="s">
        <v>1462</v>
      </c>
      <c r="XS58" t="b">
        <v>1</v>
      </c>
      <c r="YC58" t="s">
        <v>1463</v>
      </c>
      <c r="YD58" t="s">
        <v>3300</v>
      </c>
      <c r="YE58" t="s">
        <v>1463</v>
      </c>
      <c r="YF58" t="s">
        <v>3301</v>
      </c>
      <c r="YG58">
        <v>0</v>
      </c>
      <c r="YH58">
        <v>2.5</v>
      </c>
      <c r="YI58" t="s">
        <v>1462</v>
      </c>
      <c r="YK58" t="b">
        <v>1</v>
      </c>
      <c r="YN58" t="b">
        <v>1</v>
      </c>
      <c r="YP58" t="b">
        <v>1</v>
      </c>
      <c r="YU58">
        <v>5</v>
      </c>
      <c r="YV58">
        <v>7.5</v>
      </c>
      <c r="ZX58">
        <v>0</v>
      </c>
      <c r="ZY58">
        <v>0</v>
      </c>
      <c r="ZZ58">
        <v>2.5</v>
      </c>
      <c r="AAA58">
        <v>2.5</v>
      </c>
      <c r="AAB58" t="s">
        <v>1463</v>
      </c>
      <c r="AAS58" t="s">
        <v>2808</v>
      </c>
      <c r="AAT58">
        <v>0</v>
      </c>
      <c r="AAU58">
        <v>2.5</v>
      </c>
      <c r="ADN58">
        <v>2</v>
      </c>
      <c r="ADO58">
        <v>5</v>
      </c>
      <c r="ADP58">
        <v>0</v>
      </c>
      <c r="ADQ58">
        <v>7</v>
      </c>
      <c r="ADR58" t="s">
        <v>1759</v>
      </c>
      <c r="ADS58">
        <v>0.5</v>
      </c>
      <c r="ADT58">
        <v>20</v>
      </c>
      <c r="AEG58">
        <v>5</v>
      </c>
      <c r="AEH58">
        <v>0</v>
      </c>
      <c r="AEI58">
        <v>0</v>
      </c>
      <c r="AEJ58">
        <v>0</v>
      </c>
      <c r="AEK58">
        <v>2.5</v>
      </c>
      <c r="AEL58">
        <v>2.5</v>
      </c>
      <c r="AEN58" t="b">
        <v>1</v>
      </c>
      <c r="AFB58" t="s">
        <v>3302</v>
      </c>
      <c r="AFC58">
        <v>0</v>
      </c>
      <c r="AFD58">
        <v>2.5</v>
      </c>
      <c r="AFE58">
        <v>0</v>
      </c>
      <c r="AFF58">
        <v>8.9</v>
      </c>
      <c r="AFG58">
        <v>0</v>
      </c>
      <c r="AFH58">
        <v>8.9</v>
      </c>
      <c r="AFI58" t="s">
        <v>1463</v>
      </c>
      <c r="AFK58" t="s">
        <v>1463</v>
      </c>
      <c r="AFM58" t="s">
        <v>1463</v>
      </c>
      <c r="AFO58" t="s">
        <v>1463</v>
      </c>
      <c r="AFQ58" t="s">
        <v>1463</v>
      </c>
      <c r="AFT58" t="s">
        <v>1463</v>
      </c>
      <c r="AFV58">
        <v>3</v>
      </c>
      <c r="AFW58">
        <v>4</v>
      </c>
      <c r="AFX58">
        <v>8.8888888888888804</v>
      </c>
      <c r="AFY58">
        <v>0</v>
      </c>
      <c r="AFZ58">
        <v>5</v>
      </c>
      <c r="AGA58">
        <v>7.5</v>
      </c>
      <c r="AGB58">
        <v>0</v>
      </c>
      <c r="AGC58">
        <v>12.5</v>
      </c>
      <c r="AGD58">
        <v>2</v>
      </c>
      <c r="AGE58">
        <v>200</v>
      </c>
      <c r="AGG58">
        <v>1</v>
      </c>
      <c r="AGH58">
        <v>1</v>
      </c>
      <c r="AGJ58">
        <v>1</v>
      </c>
      <c r="AGK58">
        <v>0</v>
      </c>
      <c r="AGM58" t="s">
        <v>1534</v>
      </c>
      <c r="AGN58" t="s">
        <v>3131</v>
      </c>
      <c r="AGQ58">
        <v>7.5</v>
      </c>
      <c r="AGR58">
        <v>0</v>
      </c>
      <c r="AGS58">
        <v>3</v>
      </c>
      <c r="AGT58">
        <v>5</v>
      </c>
      <c r="AGU58">
        <v>0</v>
      </c>
      <c r="AGV58">
        <v>8</v>
      </c>
      <c r="AGW58">
        <v>1</v>
      </c>
      <c r="AHA58" t="b">
        <v>1</v>
      </c>
      <c r="AHD58">
        <v>3</v>
      </c>
      <c r="AHE58">
        <v>3</v>
      </c>
      <c r="AHF58">
        <v>4</v>
      </c>
      <c r="AKM58">
        <v>5</v>
      </c>
      <c r="AKN58">
        <v>0</v>
      </c>
      <c r="AKO58">
        <v>6.5</v>
      </c>
      <c r="AKP58">
        <v>2.5</v>
      </c>
      <c r="AKQ58">
        <v>2.5</v>
      </c>
      <c r="AKR58">
        <v>11.5</v>
      </c>
      <c r="AKS58" t="s">
        <v>1462</v>
      </c>
      <c r="AKT58" t="s">
        <v>1463</v>
      </c>
      <c r="AKV58" t="s">
        <v>1462</v>
      </c>
      <c r="AKX58" t="s">
        <v>1463</v>
      </c>
      <c r="AKZ58" t="s">
        <v>1463</v>
      </c>
      <c r="ALB58" t="s">
        <v>1463</v>
      </c>
      <c r="ALD58" t="s">
        <v>1463</v>
      </c>
      <c r="ALF58" t="s">
        <v>1462</v>
      </c>
      <c r="ALH58" t="s">
        <v>1463</v>
      </c>
      <c r="ALJ58" t="s">
        <v>1463</v>
      </c>
      <c r="ALL58" t="s">
        <v>1463</v>
      </c>
      <c r="ALN58" t="s">
        <v>1463</v>
      </c>
      <c r="ALP58" t="s">
        <v>1463</v>
      </c>
      <c r="ALR58" t="s">
        <v>1463</v>
      </c>
      <c r="ALT58" t="s">
        <v>1463</v>
      </c>
      <c r="AMF58" t="b">
        <v>1</v>
      </c>
      <c r="ANA58">
        <v>2.5</v>
      </c>
      <c r="ANB58">
        <v>2.5</v>
      </c>
      <c r="ANC58">
        <v>10</v>
      </c>
      <c r="AND58">
        <v>2.5</v>
      </c>
      <c r="ANE58">
        <v>2.5</v>
      </c>
      <c r="ANF58">
        <v>15</v>
      </c>
      <c r="ANG58" t="s">
        <v>1462</v>
      </c>
      <c r="ANH58" t="s">
        <v>1541</v>
      </c>
      <c r="ANI58" t="s">
        <v>1462</v>
      </c>
      <c r="ANJ58" t="s">
        <v>2616</v>
      </c>
      <c r="ANK58">
        <v>2.5</v>
      </c>
      <c r="ANL58">
        <v>2.5</v>
      </c>
      <c r="ANM58">
        <v>5</v>
      </c>
      <c r="ANN58">
        <v>2.5</v>
      </c>
      <c r="ANO58">
        <v>2.5</v>
      </c>
      <c r="ANP58">
        <v>10</v>
      </c>
      <c r="ANQ58" t="s">
        <v>2565</v>
      </c>
      <c r="ANR58" t="s">
        <v>1462</v>
      </c>
      <c r="ANT58">
        <v>2.5</v>
      </c>
      <c r="ANU58">
        <v>2.5</v>
      </c>
      <c r="AQR58">
        <v>2.5</v>
      </c>
      <c r="AQS58">
        <v>0</v>
      </c>
      <c r="AQT58">
        <v>5</v>
      </c>
      <c r="AQU58">
        <v>7.5</v>
      </c>
      <c r="AQV58" t="s">
        <v>1463</v>
      </c>
      <c r="ARD58" t="b">
        <v>1</v>
      </c>
      <c r="ARG58">
        <v>0</v>
      </c>
      <c r="ARH58">
        <v>5</v>
      </c>
      <c r="ARI58" t="s">
        <v>1463</v>
      </c>
      <c r="ARQ58" t="s">
        <v>1463</v>
      </c>
      <c r="ARR58" t="s">
        <v>3303</v>
      </c>
      <c r="ASD58">
        <v>0</v>
      </c>
      <c r="ASE58">
        <v>5</v>
      </c>
      <c r="ASF58">
        <v>2</v>
      </c>
      <c r="ASG58">
        <v>5</v>
      </c>
      <c r="ASH58">
        <v>0</v>
      </c>
      <c r="ASI58">
        <v>7</v>
      </c>
      <c r="ASJ58">
        <v>50</v>
      </c>
      <c r="ASM58" t="b">
        <v>1</v>
      </c>
      <c r="ASS58">
        <v>0</v>
      </c>
      <c r="AST58" t="s">
        <v>1463</v>
      </c>
      <c r="ATD58">
        <v>5</v>
      </c>
      <c r="ATE58">
        <v>0</v>
      </c>
      <c r="ATF58">
        <v>6.7</v>
      </c>
      <c r="ATG58">
        <v>6.3</v>
      </c>
      <c r="ATH58">
        <v>2.5</v>
      </c>
      <c r="ATI58">
        <v>15.5</v>
      </c>
      <c r="ATJ58" t="s">
        <v>1462</v>
      </c>
      <c r="ATT58" t="b">
        <v>1</v>
      </c>
      <c r="ATU58" t="s">
        <v>3304</v>
      </c>
      <c r="ATV58" t="s">
        <v>2568</v>
      </c>
      <c r="AUF58" t="b">
        <v>1</v>
      </c>
      <c r="AUG58" t="s">
        <v>3305</v>
      </c>
      <c r="AUH58" t="s">
        <v>2568</v>
      </c>
      <c r="AVW58" t="s">
        <v>1463</v>
      </c>
      <c r="AVX58" t="s">
        <v>1463</v>
      </c>
      <c r="AVZ58">
        <v>7.5</v>
      </c>
      <c r="AWA58">
        <v>0</v>
      </c>
      <c r="AWB58">
        <v>5</v>
      </c>
      <c r="AWC58">
        <v>5</v>
      </c>
      <c r="AWD58">
        <v>2</v>
      </c>
      <c r="AWE58">
        <v>2.5</v>
      </c>
      <c r="AWF58">
        <v>0</v>
      </c>
      <c r="AWG58">
        <v>4.5</v>
      </c>
      <c r="AWH58" t="s">
        <v>1462</v>
      </c>
      <c r="AWJ58" t="s">
        <v>1463</v>
      </c>
      <c r="AWL58" t="s">
        <v>1462</v>
      </c>
      <c r="AWM58" t="s">
        <v>2619</v>
      </c>
      <c r="AWN58" t="s">
        <v>1462</v>
      </c>
      <c r="AWP58" t="s">
        <v>1463</v>
      </c>
      <c r="AWR58" t="s">
        <v>1463</v>
      </c>
      <c r="AWT58" t="s">
        <v>1463</v>
      </c>
      <c r="AWV58" t="s">
        <v>1463</v>
      </c>
      <c r="AWX58" t="s">
        <v>1463</v>
      </c>
      <c r="AWZ58" t="s">
        <v>1463</v>
      </c>
      <c r="AXB58" t="s">
        <v>1463</v>
      </c>
      <c r="AXD58" t="s">
        <v>1463</v>
      </c>
      <c r="AXF58">
        <v>100</v>
      </c>
      <c r="AXG58">
        <v>0</v>
      </c>
      <c r="AXI58">
        <v>2.5</v>
      </c>
      <c r="AXJ58">
        <v>0</v>
      </c>
      <c r="AXK58">
        <v>5</v>
      </c>
      <c r="AXN58">
        <v>5</v>
      </c>
      <c r="AXO58">
        <v>1</v>
      </c>
      <c r="AXP58">
        <v>1</v>
      </c>
      <c r="AXQ58">
        <v>1</v>
      </c>
      <c r="AXR58">
        <v>0</v>
      </c>
      <c r="AXS58">
        <v>1</v>
      </c>
      <c r="AXT58">
        <v>0</v>
      </c>
      <c r="AXU58">
        <v>1</v>
      </c>
      <c r="AXV58">
        <v>2</v>
      </c>
      <c r="AXW58">
        <v>0</v>
      </c>
      <c r="AYA58">
        <v>8</v>
      </c>
      <c r="AYD58">
        <v>8</v>
      </c>
      <c r="AYE58" t="s">
        <v>1463</v>
      </c>
      <c r="AYF58" t="s">
        <v>1463</v>
      </c>
      <c r="AYG58">
        <v>4</v>
      </c>
      <c r="AYJ58">
        <v>0</v>
      </c>
      <c r="AYK58">
        <v>0</v>
      </c>
      <c r="AYL58">
        <v>0</v>
      </c>
      <c r="AYM58">
        <v>0</v>
      </c>
      <c r="AZC58">
        <v>3</v>
      </c>
      <c r="AZD58" t="s">
        <v>3306</v>
      </c>
      <c r="AZE58" t="s">
        <v>3307</v>
      </c>
      <c r="AZM58" t="s">
        <v>1463</v>
      </c>
      <c r="AZO58" t="s">
        <v>1463</v>
      </c>
      <c r="AZQ58" t="s">
        <v>3308</v>
      </c>
      <c r="AZR58">
        <v>0</v>
      </c>
      <c r="AZS58">
        <v>0</v>
      </c>
      <c r="BCH58">
        <v>10</v>
      </c>
      <c r="BCI58">
        <v>2.5</v>
      </c>
      <c r="BCJ58">
        <v>0</v>
      </c>
      <c r="BCK58">
        <v>12.5</v>
      </c>
      <c r="BCL58">
        <v>1</v>
      </c>
      <c r="BCN58">
        <v>2</v>
      </c>
      <c r="BCP58">
        <v>3</v>
      </c>
      <c r="BCR58">
        <v>4</v>
      </c>
      <c r="BCT58">
        <v>5</v>
      </c>
      <c r="BCY58">
        <v>2.5</v>
      </c>
      <c r="BCZ58">
        <v>0</v>
      </c>
      <c r="BEH58">
        <v>9.1999999999999993</v>
      </c>
      <c r="BEI58">
        <v>7.5</v>
      </c>
      <c r="BEJ58">
        <v>0</v>
      </c>
      <c r="BEK58">
        <v>16.7</v>
      </c>
      <c r="BEL58" t="s">
        <v>2552</v>
      </c>
      <c r="BEN58" t="s">
        <v>2567</v>
      </c>
      <c r="BEP58" t="s">
        <v>2557</v>
      </c>
      <c r="BER58" t="s">
        <v>2567</v>
      </c>
      <c r="BET58" t="s">
        <v>2567</v>
      </c>
      <c r="BEV58" t="s">
        <v>2567</v>
      </c>
      <c r="BEX58">
        <v>7.5</v>
      </c>
      <c r="BEY58">
        <v>0</v>
      </c>
      <c r="BGQ58">
        <v>0</v>
      </c>
      <c r="BGR58">
        <v>5</v>
      </c>
      <c r="BGS58">
        <v>2.5</v>
      </c>
      <c r="BGT58">
        <v>7.5</v>
      </c>
      <c r="BGU58" t="s">
        <v>1462</v>
      </c>
      <c r="BHB58" t="s">
        <v>2884</v>
      </c>
      <c r="BHC58" t="s">
        <v>3103</v>
      </c>
      <c r="BHD58" t="s">
        <v>2954</v>
      </c>
      <c r="BHE58" t="s">
        <v>3103</v>
      </c>
      <c r="BHF58" t="s">
        <v>2655</v>
      </c>
      <c r="BHG58" t="s">
        <v>3103</v>
      </c>
      <c r="BHK58">
        <v>5</v>
      </c>
      <c r="BHL58">
        <v>2.5</v>
      </c>
      <c r="BIT58">
        <v>5</v>
      </c>
      <c r="BIU58">
        <v>5</v>
      </c>
      <c r="BIV58">
        <v>0</v>
      </c>
      <c r="BIW58">
        <v>10</v>
      </c>
      <c r="BIX58">
        <v>2</v>
      </c>
      <c r="BIY58" t="s">
        <v>1466</v>
      </c>
      <c r="BIZ58" t="s">
        <v>2548</v>
      </c>
      <c r="BJA58" t="s">
        <v>1468</v>
      </c>
      <c r="BJB58">
        <v>5</v>
      </c>
      <c r="BJC58">
        <v>0</v>
      </c>
    </row>
    <row r="59" spans="1:1022 1026:1615" ht="15" x14ac:dyDescent="0.25">
      <c r="A59" t="s">
        <v>2603</v>
      </c>
      <c r="B59" t="s">
        <v>3309</v>
      </c>
      <c r="C59" t="s">
        <v>3310</v>
      </c>
      <c r="D59" t="s">
        <v>1460</v>
      </c>
      <c r="F59" t="s">
        <v>2606</v>
      </c>
      <c r="G59" t="s">
        <v>2607</v>
      </c>
      <c r="H59" t="s">
        <v>3263</v>
      </c>
      <c r="I59" t="s">
        <v>3264</v>
      </c>
      <c r="J59">
        <v>1.8770580100000001</v>
      </c>
      <c r="K59">
        <v>34.845666289999997</v>
      </c>
      <c r="L59" s="116">
        <v>42413</v>
      </c>
      <c r="M59" t="s">
        <v>1471</v>
      </c>
      <c r="N59">
        <v>55</v>
      </c>
      <c r="O59" t="s">
        <v>2554</v>
      </c>
      <c r="Q59">
        <v>6.7</v>
      </c>
      <c r="R59">
        <v>7.5</v>
      </c>
      <c r="S59">
        <v>0</v>
      </c>
      <c r="T59">
        <v>14.2</v>
      </c>
      <c r="U59">
        <v>2</v>
      </c>
      <c r="V59">
        <v>1</v>
      </c>
      <c r="W59">
        <v>1</v>
      </c>
      <c r="X59">
        <v>4</v>
      </c>
      <c r="Y59">
        <v>1</v>
      </c>
      <c r="AE59" t="b">
        <v>1</v>
      </c>
      <c r="AG59">
        <v>2</v>
      </c>
      <c r="AH59">
        <v>1</v>
      </c>
      <c r="AJ59">
        <v>1</v>
      </c>
      <c r="AO59">
        <v>1</v>
      </c>
      <c r="BS59" t="s">
        <v>1462</v>
      </c>
      <c r="BT59" t="s">
        <v>1462</v>
      </c>
      <c r="BU59" t="s">
        <v>3265</v>
      </c>
      <c r="BV59" t="s">
        <v>3311</v>
      </c>
      <c r="BW59">
        <v>7.5</v>
      </c>
      <c r="BX59">
        <v>0</v>
      </c>
      <c r="BY59">
        <v>10</v>
      </c>
      <c r="BZ59">
        <v>5</v>
      </c>
      <c r="CA59">
        <v>2.5</v>
      </c>
      <c r="CB59">
        <v>17.5</v>
      </c>
      <c r="CC59" t="s">
        <v>1462</v>
      </c>
      <c r="CD59" t="b">
        <v>1</v>
      </c>
      <c r="CE59" t="b">
        <v>1</v>
      </c>
      <c r="CF59">
        <v>20</v>
      </c>
      <c r="CH59" t="s">
        <v>1462</v>
      </c>
      <c r="CI59" t="b">
        <v>1</v>
      </c>
      <c r="CK59">
        <v>35</v>
      </c>
      <c r="CM59" t="s">
        <v>1463</v>
      </c>
      <c r="CR59" t="s">
        <v>1463</v>
      </c>
      <c r="CW59" t="s">
        <v>1462</v>
      </c>
      <c r="CX59" t="b">
        <v>1</v>
      </c>
      <c r="CZ59">
        <v>2</v>
      </c>
      <c r="DB59" t="s">
        <v>1463</v>
      </c>
      <c r="DG59" t="s">
        <v>1462</v>
      </c>
      <c r="DH59" t="b">
        <v>1</v>
      </c>
      <c r="DJ59">
        <v>10</v>
      </c>
      <c r="DM59" t="s">
        <v>1463</v>
      </c>
      <c r="DS59" t="b">
        <v>1</v>
      </c>
      <c r="DU59" t="b">
        <v>1</v>
      </c>
      <c r="EI59">
        <v>5</v>
      </c>
      <c r="EJ59">
        <v>2.5</v>
      </c>
      <c r="EN59">
        <v>0</v>
      </c>
      <c r="EO59" t="s">
        <v>1463</v>
      </c>
      <c r="FL59">
        <v>1.3</v>
      </c>
      <c r="FM59">
        <v>2.5</v>
      </c>
      <c r="FN59">
        <v>0</v>
      </c>
      <c r="FO59">
        <v>3.8</v>
      </c>
      <c r="FP59" t="s">
        <v>1462</v>
      </c>
      <c r="FT59" t="b">
        <v>1</v>
      </c>
      <c r="FV59" t="s">
        <v>1464</v>
      </c>
      <c r="HD59" t="b">
        <v>1</v>
      </c>
      <c r="HF59" t="s">
        <v>1464</v>
      </c>
      <c r="KK59" t="s">
        <v>1463</v>
      </c>
      <c r="KM59">
        <v>2.5</v>
      </c>
      <c r="KN59">
        <v>0</v>
      </c>
      <c r="KO59">
        <v>5</v>
      </c>
      <c r="KP59">
        <v>5</v>
      </c>
      <c r="KQ59">
        <v>2.5</v>
      </c>
      <c r="KR59">
        <v>12.5</v>
      </c>
      <c r="KS59" t="s">
        <v>1462</v>
      </c>
      <c r="KU59">
        <v>1</v>
      </c>
      <c r="KW59">
        <v>4</v>
      </c>
      <c r="KX59">
        <v>6</v>
      </c>
      <c r="LA59">
        <v>1</v>
      </c>
      <c r="LE59">
        <v>1</v>
      </c>
      <c r="LG59">
        <v>1</v>
      </c>
      <c r="LH59">
        <v>1</v>
      </c>
      <c r="LK59">
        <v>1</v>
      </c>
      <c r="LY59" t="b">
        <v>1</v>
      </c>
      <c r="MA59" t="b">
        <v>1</v>
      </c>
      <c r="MB59" t="b">
        <v>1</v>
      </c>
      <c r="MI59" t="b">
        <v>1</v>
      </c>
      <c r="MK59" t="b">
        <v>1</v>
      </c>
      <c r="ML59" t="b">
        <v>1</v>
      </c>
      <c r="MO59" t="b">
        <v>1</v>
      </c>
      <c r="MT59" t="s">
        <v>1462</v>
      </c>
      <c r="MU59" t="s">
        <v>3312</v>
      </c>
      <c r="MV59">
        <v>5</v>
      </c>
      <c r="MW59">
        <v>2.5</v>
      </c>
      <c r="MX59">
        <v>10</v>
      </c>
      <c r="MY59">
        <v>5</v>
      </c>
      <c r="MZ59">
        <v>0</v>
      </c>
      <c r="NA59">
        <v>15</v>
      </c>
      <c r="NC59" t="b">
        <v>1</v>
      </c>
      <c r="NE59" t="b">
        <v>1</v>
      </c>
      <c r="NF59" t="b">
        <v>1</v>
      </c>
      <c r="NM59" t="s">
        <v>2549</v>
      </c>
      <c r="NO59" t="s">
        <v>2549</v>
      </c>
      <c r="NP59" t="s">
        <v>2549</v>
      </c>
      <c r="OC59" t="s">
        <v>2569</v>
      </c>
      <c r="OG59">
        <v>5</v>
      </c>
      <c r="OH59">
        <v>0</v>
      </c>
      <c r="OJ59">
        <v>5</v>
      </c>
      <c r="OK59">
        <v>0</v>
      </c>
      <c r="OL59">
        <v>5</v>
      </c>
      <c r="OP59" t="b">
        <v>1</v>
      </c>
      <c r="OZ59" t="s">
        <v>3268</v>
      </c>
      <c r="PJ59" t="s">
        <v>3084</v>
      </c>
      <c r="PT59" t="b">
        <v>1</v>
      </c>
      <c r="QD59" t="s">
        <v>3313</v>
      </c>
      <c r="QL59">
        <v>5</v>
      </c>
      <c r="QM59">
        <v>0</v>
      </c>
      <c r="RO59">
        <v>7.5</v>
      </c>
      <c r="RP59">
        <v>2.5</v>
      </c>
      <c r="RQ59">
        <v>0</v>
      </c>
      <c r="RR59">
        <v>10</v>
      </c>
      <c r="RS59" t="s">
        <v>1463</v>
      </c>
      <c r="RZ59" t="s">
        <v>1463</v>
      </c>
      <c r="SB59" t="s">
        <v>1463</v>
      </c>
      <c r="SH59" t="s">
        <v>1463</v>
      </c>
      <c r="SK59">
        <v>2.5</v>
      </c>
      <c r="SL59">
        <v>0</v>
      </c>
      <c r="SM59">
        <v>1.3</v>
      </c>
      <c r="SN59">
        <v>5</v>
      </c>
      <c r="SO59">
        <v>0</v>
      </c>
      <c r="SP59">
        <v>6.3</v>
      </c>
      <c r="SQ59" t="s">
        <v>1463</v>
      </c>
      <c r="SR59" t="s">
        <v>3314</v>
      </c>
      <c r="TI59">
        <v>5</v>
      </c>
      <c r="TJ59" t="s">
        <v>3289</v>
      </c>
      <c r="TO59" t="b">
        <v>1</v>
      </c>
      <c r="TP59" t="b">
        <v>1</v>
      </c>
      <c r="TQ59" t="b">
        <v>1</v>
      </c>
      <c r="TX59">
        <v>5</v>
      </c>
      <c r="TY59">
        <v>0</v>
      </c>
      <c r="VI59">
        <v>5</v>
      </c>
      <c r="VJ59">
        <v>0</v>
      </c>
      <c r="VK59">
        <v>2.5</v>
      </c>
      <c r="VL59">
        <v>7.5</v>
      </c>
      <c r="VM59" t="s">
        <v>1463</v>
      </c>
      <c r="VO59" t="s">
        <v>1463</v>
      </c>
      <c r="VQ59" t="s">
        <v>1463</v>
      </c>
      <c r="VS59" t="s">
        <v>1463</v>
      </c>
      <c r="VV59" t="s">
        <v>1463</v>
      </c>
      <c r="VX59" t="s">
        <v>1462</v>
      </c>
      <c r="VY59" t="s">
        <v>3123</v>
      </c>
      <c r="VZ59">
        <v>0</v>
      </c>
      <c r="WA59">
        <v>2.5</v>
      </c>
      <c r="XJ59">
        <v>2.5</v>
      </c>
      <c r="XK59">
        <v>1.3</v>
      </c>
      <c r="XL59">
        <v>0</v>
      </c>
      <c r="XM59">
        <v>3.8</v>
      </c>
      <c r="XN59" t="s">
        <v>1462</v>
      </c>
      <c r="XO59" t="s">
        <v>1462</v>
      </c>
      <c r="XR59" t="b">
        <v>1</v>
      </c>
      <c r="XS59" t="b">
        <v>1</v>
      </c>
      <c r="YB59" t="s">
        <v>3315</v>
      </c>
      <c r="YC59" t="s">
        <v>1463</v>
      </c>
      <c r="YD59" t="s">
        <v>3316</v>
      </c>
      <c r="YE59" t="s">
        <v>1463</v>
      </c>
      <c r="YG59">
        <v>2.5</v>
      </c>
      <c r="YH59">
        <v>0</v>
      </c>
      <c r="YI59" t="s">
        <v>1463</v>
      </c>
      <c r="YU59">
        <v>0</v>
      </c>
      <c r="YV59">
        <v>0</v>
      </c>
      <c r="ZX59">
        <v>0</v>
      </c>
      <c r="ZY59">
        <v>0</v>
      </c>
      <c r="ZZ59">
        <v>0</v>
      </c>
      <c r="AAA59">
        <v>0</v>
      </c>
      <c r="AAB59" t="s">
        <v>1463</v>
      </c>
      <c r="AAS59" t="s">
        <v>3317</v>
      </c>
      <c r="AAT59">
        <v>0</v>
      </c>
      <c r="AAU59">
        <v>0</v>
      </c>
      <c r="ADN59">
        <v>2</v>
      </c>
      <c r="ADO59">
        <v>5</v>
      </c>
      <c r="ADP59">
        <v>0</v>
      </c>
      <c r="ADQ59">
        <v>7</v>
      </c>
      <c r="ADR59" t="s">
        <v>1759</v>
      </c>
      <c r="ADS59">
        <v>1</v>
      </c>
      <c r="ADT59">
        <v>30</v>
      </c>
      <c r="AEG59">
        <v>5</v>
      </c>
      <c r="AEH59">
        <v>0</v>
      </c>
      <c r="AEI59">
        <v>0</v>
      </c>
      <c r="AEJ59">
        <v>0</v>
      </c>
      <c r="AEK59">
        <v>0</v>
      </c>
      <c r="AEL59">
        <v>0</v>
      </c>
      <c r="AEN59" t="b">
        <v>1</v>
      </c>
      <c r="AFB59" t="s">
        <v>3318</v>
      </c>
      <c r="AFC59">
        <v>0</v>
      </c>
      <c r="AFD59">
        <v>0</v>
      </c>
      <c r="AFE59">
        <v>0</v>
      </c>
      <c r="AFF59">
        <v>8.9</v>
      </c>
      <c r="AFG59">
        <v>0</v>
      </c>
      <c r="AFH59">
        <v>8.9</v>
      </c>
      <c r="AFI59" t="s">
        <v>1463</v>
      </c>
      <c r="AFK59" t="s">
        <v>1463</v>
      </c>
      <c r="AFM59" t="s">
        <v>1463</v>
      </c>
      <c r="AFO59" t="s">
        <v>1463</v>
      </c>
      <c r="AFQ59" t="s">
        <v>1463</v>
      </c>
      <c r="AFT59" t="s">
        <v>1463</v>
      </c>
      <c r="AFV59">
        <v>3</v>
      </c>
      <c r="AFW59">
        <v>4</v>
      </c>
      <c r="AFX59">
        <v>8.8888888888888804</v>
      </c>
      <c r="AFY59">
        <v>0</v>
      </c>
      <c r="AFZ59">
        <v>5</v>
      </c>
      <c r="AGA59">
        <v>7.5</v>
      </c>
      <c r="AGB59">
        <v>0</v>
      </c>
      <c r="AGC59">
        <v>12.5</v>
      </c>
      <c r="AGD59">
        <v>2</v>
      </c>
      <c r="AGE59">
        <v>200</v>
      </c>
      <c r="AGG59">
        <v>1</v>
      </c>
      <c r="AGH59">
        <v>1</v>
      </c>
      <c r="AGJ59">
        <v>2</v>
      </c>
      <c r="AGK59">
        <v>0</v>
      </c>
      <c r="AGM59" t="s">
        <v>1534</v>
      </c>
      <c r="AGN59" t="s">
        <v>3131</v>
      </c>
      <c r="AGQ59">
        <v>7.5</v>
      </c>
      <c r="AGR59">
        <v>0</v>
      </c>
      <c r="AGS59">
        <v>4.5</v>
      </c>
      <c r="AGT59">
        <v>7.5</v>
      </c>
      <c r="AGU59">
        <v>0</v>
      </c>
      <c r="AGV59">
        <v>12</v>
      </c>
      <c r="AGW59">
        <v>1</v>
      </c>
      <c r="AGZ59" t="b">
        <v>1</v>
      </c>
      <c r="AHD59">
        <v>2</v>
      </c>
      <c r="AHE59">
        <v>3</v>
      </c>
      <c r="AHF59">
        <v>4</v>
      </c>
      <c r="AKM59">
        <v>7.5</v>
      </c>
      <c r="AKN59">
        <v>0</v>
      </c>
      <c r="AKO59">
        <v>0</v>
      </c>
      <c r="AKP59">
        <v>2.5</v>
      </c>
      <c r="AKQ59">
        <v>0</v>
      </c>
      <c r="AKR59">
        <v>2.5</v>
      </c>
      <c r="AKS59" t="s">
        <v>1463</v>
      </c>
      <c r="ANA59">
        <v>2.5</v>
      </c>
      <c r="ANB59">
        <v>0</v>
      </c>
      <c r="ANC59">
        <v>10</v>
      </c>
      <c r="AND59">
        <v>2.5</v>
      </c>
      <c r="ANE59">
        <v>2.5</v>
      </c>
      <c r="ANF59">
        <v>15</v>
      </c>
      <c r="ANG59" t="s">
        <v>1462</v>
      </c>
      <c r="ANH59" t="s">
        <v>1541</v>
      </c>
      <c r="ANI59" t="s">
        <v>1462</v>
      </c>
      <c r="ANJ59" t="s">
        <v>2855</v>
      </c>
      <c r="ANK59">
        <v>2.5</v>
      </c>
      <c r="ANL59">
        <v>2.5</v>
      </c>
      <c r="ANM59">
        <v>2</v>
      </c>
      <c r="ANN59">
        <v>2.5</v>
      </c>
      <c r="ANO59">
        <v>2.5</v>
      </c>
      <c r="ANP59">
        <v>7</v>
      </c>
      <c r="ANQ59" t="s">
        <v>2565</v>
      </c>
      <c r="ANR59" t="s">
        <v>1463</v>
      </c>
      <c r="ANT59">
        <v>2.5</v>
      </c>
      <c r="ANU59">
        <v>2.5</v>
      </c>
      <c r="AQR59">
        <v>2.5</v>
      </c>
      <c r="AQS59">
        <v>0</v>
      </c>
      <c r="AQT59">
        <v>7.5</v>
      </c>
      <c r="AQU59">
        <v>10</v>
      </c>
      <c r="AQV59" t="s">
        <v>1463</v>
      </c>
      <c r="ARC59" t="b">
        <v>1</v>
      </c>
      <c r="ARG59">
        <v>0</v>
      </c>
      <c r="ARH59">
        <v>7.5</v>
      </c>
      <c r="ARI59" t="s">
        <v>1463</v>
      </c>
      <c r="ARQ59" t="s">
        <v>1463</v>
      </c>
      <c r="ARR59" t="s">
        <v>2865</v>
      </c>
      <c r="ASD59">
        <v>0</v>
      </c>
      <c r="ASE59">
        <v>7.5</v>
      </c>
      <c r="ASF59">
        <v>1</v>
      </c>
      <c r="ASG59">
        <v>5</v>
      </c>
      <c r="ASH59">
        <v>0</v>
      </c>
      <c r="ASI59">
        <v>6</v>
      </c>
      <c r="ASJ59">
        <v>60</v>
      </c>
      <c r="ASM59" t="b">
        <v>1</v>
      </c>
      <c r="ASS59">
        <v>0</v>
      </c>
      <c r="AST59" t="s">
        <v>1463</v>
      </c>
      <c r="ATD59">
        <v>5</v>
      </c>
      <c r="ATE59">
        <v>0</v>
      </c>
      <c r="ATF59">
        <v>4.7</v>
      </c>
      <c r="ATG59">
        <v>5</v>
      </c>
      <c r="ATH59">
        <v>3.8</v>
      </c>
      <c r="ATI59">
        <v>13.5</v>
      </c>
      <c r="ATJ59" t="s">
        <v>1462</v>
      </c>
      <c r="AUF59" t="b">
        <v>1</v>
      </c>
      <c r="AUG59" t="s">
        <v>3282</v>
      </c>
      <c r="AUH59" t="s">
        <v>2568</v>
      </c>
      <c r="AVW59" t="s">
        <v>1463</v>
      </c>
      <c r="AVX59" t="s">
        <v>1463</v>
      </c>
      <c r="AVZ59">
        <v>5</v>
      </c>
      <c r="AWA59">
        <v>2.5</v>
      </c>
      <c r="AWB59">
        <v>5</v>
      </c>
      <c r="AWC59">
        <v>5</v>
      </c>
      <c r="AWD59">
        <v>2</v>
      </c>
      <c r="AWE59">
        <v>2.5</v>
      </c>
      <c r="AWF59">
        <v>0</v>
      </c>
      <c r="AWG59">
        <v>4.5</v>
      </c>
      <c r="AWH59" t="s">
        <v>1462</v>
      </c>
      <c r="AWI59" t="s">
        <v>1469</v>
      </c>
      <c r="AWJ59" t="s">
        <v>1463</v>
      </c>
      <c r="AWL59" t="s">
        <v>1462</v>
      </c>
      <c r="AWM59" t="s">
        <v>2619</v>
      </c>
      <c r="AWN59" t="s">
        <v>1462</v>
      </c>
      <c r="AWO59" t="s">
        <v>2619</v>
      </c>
      <c r="AWP59" t="s">
        <v>1463</v>
      </c>
      <c r="AWR59" t="s">
        <v>1463</v>
      </c>
      <c r="AWT59" t="s">
        <v>1463</v>
      </c>
      <c r="AWV59" t="s">
        <v>1463</v>
      </c>
      <c r="AWX59" t="s">
        <v>1463</v>
      </c>
      <c r="AWZ59" t="s">
        <v>1463</v>
      </c>
      <c r="AXB59" t="s">
        <v>1463</v>
      </c>
      <c r="AXD59" t="s">
        <v>1463</v>
      </c>
      <c r="AXF59">
        <v>0</v>
      </c>
      <c r="AXG59">
        <v>0</v>
      </c>
      <c r="AXI59">
        <v>2.5</v>
      </c>
      <c r="AXJ59">
        <v>0</v>
      </c>
      <c r="AXK59">
        <v>0</v>
      </c>
      <c r="AXN59">
        <v>0</v>
      </c>
      <c r="AXO59">
        <v>1</v>
      </c>
      <c r="AXP59">
        <v>1</v>
      </c>
      <c r="AXQ59">
        <v>1</v>
      </c>
      <c r="AXR59">
        <v>1</v>
      </c>
      <c r="AXS59">
        <v>1</v>
      </c>
      <c r="AXT59">
        <v>1</v>
      </c>
      <c r="AXU59">
        <v>1</v>
      </c>
      <c r="AXV59">
        <v>3</v>
      </c>
      <c r="AXW59">
        <v>1</v>
      </c>
      <c r="AXX59">
        <v>3</v>
      </c>
      <c r="AYA59">
        <v>7.3</v>
      </c>
      <c r="AYD59">
        <v>7.3</v>
      </c>
      <c r="AYE59" t="s">
        <v>1463</v>
      </c>
      <c r="AYF59" t="s">
        <v>1463</v>
      </c>
      <c r="AYG59">
        <v>2</v>
      </c>
      <c r="AYJ59">
        <v>0</v>
      </c>
      <c r="AYK59">
        <v>0</v>
      </c>
      <c r="AYL59">
        <v>0</v>
      </c>
      <c r="AYM59">
        <v>0</v>
      </c>
      <c r="AZO59" t="s">
        <v>1463</v>
      </c>
      <c r="AZQ59" t="s">
        <v>3319</v>
      </c>
      <c r="AZR59">
        <v>0</v>
      </c>
      <c r="AZS59">
        <v>0</v>
      </c>
      <c r="BCH59">
        <v>10</v>
      </c>
      <c r="BCI59">
        <v>2.5</v>
      </c>
      <c r="BCJ59">
        <v>0</v>
      </c>
      <c r="BCK59">
        <v>12.5</v>
      </c>
      <c r="BCL59">
        <v>1</v>
      </c>
      <c r="BCN59">
        <v>2</v>
      </c>
      <c r="BCP59">
        <v>3</v>
      </c>
      <c r="BCR59">
        <v>4</v>
      </c>
      <c r="BCT59">
        <v>5</v>
      </c>
      <c r="BCY59">
        <v>2.5</v>
      </c>
      <c r="BCZ59">
        <v>0</v>
      </c>
      <c r="BEH59">
        <v>7.5</v>
      </c>
      <c r="BEI59">
        <v>10</v>
      </c>
      <c r="BEJ59">
        <v>0</v>
      </c>
      <c r="BEK59">
        <v>17.5</v>
      </c>
      <c r="BEL59" t="s">
        <v>2552</v>
      </c>
      <c r="BEN59" t="s">
        <v>2567</v>
      </c>
      <c r="BEP59" t="s">
        <v>2557</v>
      </c>
      <c r="BER59" t="s">
        <v>2552</v>
      </c>
      <c r="BET59" t="s">
        <v>2567</v>
      </c>
      <c r="BEV59" t="s">
        <v>2567</v>
      </c>
      <c r="BEX59">
        <v>10</v>
      </c>
      <c r="BEY59">
        <v>0</v>
      </c>
      <c r="BGQ59">
        <v>0</v>
      </c>
      <c r="BGR59">
        <v>2.5</v>
      </c>
      <c r="BGS59">
        <v>0</v>
      </c>
      <c r="BGT59">
        <v>2.5</v>
      </c>
      <c r="BGU59" t="s">
        <v>1462</v>
      </c>
      <c r="BHB59" t="s">
        <v>2652</v>
      </c>
      <c r="BHC59" t="s">
        <v>3103</v>
      </c>
      <c r="BHD59" t="s">
        <v>2654</v>
      </c>
      <c r="BHE59" t="s">
        <v>3103</v>
      </c>
      <c r="BHF59" t="s">
        <v>2655</v>
      </c>
      <c r="BHG59" t="s">
        <v>3103</v>
      </c>
      <c r="BHK59">
        <v>2.5</v>
      </c>
      <c r="BHL59">
        <v>0</v>
      </c>
      <c r="BIT59">
        <v>5</v>
      </c>
      <c r="BIU59">
        <v>5</v>
      </c>
      <c r="BIV59">
        <v>0</v>
      </c>
      <c r="BIW59">
        <v>10</v>
      </c>
      <c r="BIX59">
        <v>2</v>
      </c>
      <c r="BIY59" t="s">
        <v>1466</v>
      </c>
      <c r="BIZ59" t="s">
        <v>2594</v>
      </c>
      <c r="BJA59" t="s">
        <v>1468</v>
      </c>
      <c r="BJB59">
        <v>5</v>
      </c>
      <c r="BJC59">
        <v>0</v>
      </c>
    </row>
    <row r="60" spans="1:1022 1026:1615" ht="15" x14ac:dyDescent="0.25">
      <c r="A60" t="s">
        <v>2603</v>
      </c>
      <c r="B60" t="s">
        <v>3320</v>
      </c>
      <c r="C60" t="s">
        <v>3321</v>
      </c>
      <c r="D60" t="s">
        <v>1460</v>
      </c>
      <c r="F60" t="s">
        <v>2606</v>
      </c>
      <c r="G60" t="s">
        <v>2607</v>
      </c>
      <c r="H60" t="s">
        <v>3263</v>
      </c>
      <c r="I60" t="s">
        <v>3264</v>
      </c>
      <c r="J60">
        <v>1.8769952700000001</v>
      </c>
      <c r="K60">
        <v>34.845677330000001</v>
      </c>
      <c r="L60" s="116">
        <v>42413</v>
      </c>
      <c r="M60" t="s">
        <v>1461</v>
      </c>
      <c r="N60">
        <v>47</v>
      </c>
      <c r="O60" t="s">
        <v>2554</v>
      </c>
      <c r="Q60">
        <v>6.7</v>
      </c>
      <c r="R60">
        <v>7.5</v>
      </c>
      <c r="S60">
        <v>2.5</v>
      </c>
      <c r="T60">
        <v>16.7</v>
      </c>
      <c r="U60">
        <v>1</v>
      </c>
      <c r="V60">
        <v>2</v>
      </c>
      <c r="W60">
        <v>1</v>
      </c>
      <c r="X60">
        <v>7</v>
      </c>
      <c r="Z60">
        <v>1</v>
      </c>
      <c r="AF60" t="b">
        <v>1</v>
      </c>
      <c r="AG60">
        <v>1</v>
      </c>
      <c r="AH60">
        <v>2</v>
      </c>
      <c r="AJ60">
        <v>7</v>
      </c>
      <c r="AL60">
        <v>1</v>
      </c>
      <c r="AM60">
        <v>1</v>
      </c>
      <c r="BS60" t="s">
        <v>1462</v>
      </c>
      <c r="BT60" t="s">
        <v>1462</v>
      </c>
      <c r="BU60" t="s">
        <v>3322</v>
      </c>
      <c r="BV60" t="s">
        <v>3323</v>
      </c>
      <c r="BW60">
        <v>7.5</v>
      </c>
      <c r="BX60">
        <v>2.5</v>
      </c>
      <c r="BY60">
        <v>8.5</v>
      </c>
      <c r="BZ60">
        <v>5</v>
      </c>
      <c r="CA60">
        <v>0</v>
      </c>
      <c r="CB60">
        <v>13.5</v>
      </c>
      <c r="CC60" t="s">
        <v>1462</v>
      </c>
      <c r="CD60" t="b">
        <v>1</v>
      </c>
      <c r="CE60" t="b">
        <v>1</v>
      </c>
      <c r="CF60">
        <v>19</v>
      </c>
      <c r="CH60" t="s">
        <v>1462</v>
      </c>
      <c r="CI60" t="b">
        <v>1</v>
      </c>
      <c r="CK60">
        <v>37</v>
      </c>
      <c r="CM60" t="s">
        <v>1463</v>
      </c>
      <c r="CR60" t="s">
        <v>1463</v>
      </c>
      <c r="CW60" t="s">
        <v>1462</v>
      </c>
      <c r="CX60" t="b">
        <v>1</v>
      </c>
      <c r="CZ60">
        <v>20</v>
      </c>
      <c r="DB60" t="s">
        <v>1463</v>
      </c>
      <c r="DG60" t="s">
        <v>1463</v>
      </c>
      <c r="DM60" t="s">
        <v>1463</v>
      </c>
      <c r="DS60" t="b">
        <v>1</v>
      </c>
      <c r="DU60" t="b">
        <v>1</v>
      </c>
      <c r="EI60">
        <v>5</v>
      </c>
      <c r="EJ60">
        <v>0</v>
      </c>
      <c r="EN60">
        <v>0</v>
      </c>
      <c r="EO60" t="s">
        <v>1463</v>
      </c>
      <c r="FL60">
        <v>2.2999999999999998</v>
      </c>
      <c r="FM60">
        <v>2.5</v>
      </c>
      <c r="FN60">
        <v>0</v>
      </c>
      <c r="FO60">
        <v>4.8</v>
      </c>
      <c r="FP60" t="s">
        <v>1462</v>
      </c>
      <c r="FS60" t="s">
        <v>1464</v>
      </c>
      <c r="FT60" t="b">
        <v>1</v>
      </c>
      <c r="FV60" t="s">
        <v>1464</v>
      </c>
      <c r="FY60" t="s">
        <v>1464</v>
      </c>
      <c r="GB60" t="s">
        <v>1464</v>
      </c>
      <c r="GE60" t="s">
        <v>1464</v>
      </c>
      <c r="GH60" t="s">
        <v>1464</v>
      </c>
      <c r="GK60" t="s">
        <v>1464</v>
      </c>
      <c r="GN60" t="s">
        <v>1464</v>
      </c>
      <c r="GQ60" t="s">
        <v>1464</v>
      </c>
      <c r="GT60" t="s">
        <v>1464</v>
      </c>
      <c r="GW60" t="s">
        <v>1464</v>
      </c>
      <c r="GZ60" t="s">
        <v>1464</v>
      </c>
      <c r="HC60" t="s">
        <v>1464</v>
      </c>
      <c r="HD60" t="b">
        <v>1</v>
      </c>
      <c r="HF60" t="s">
        <v>1464</v>
      </c>
      <c r="HI60" t="s">
        <v>1464</v>
      </c>
      <c r="HJ60" t="b">
        <v>1</v>
      </c>
      <c r="HL60" t="s">
        <v>2564</v>
      </c>
      <c r="HO60" t="s">
        <v>1464</v>
      </c>
      <c r="HR60" t="s">
        <v>1464</v>
      </c>
      <c r="HU60" t="s">
        <v>1464</v>
      </c>
      <c r="HX60" t="s">
        <v>1464</v>
      </c>
      <c r="IA60" t="s">
        <v>1464</v>
      </c>
      <c r="ID60" t="s">
        <v>1464</v>
      </c>
      <c r="IG60" t="s">
        <v>1464</v>
      </c>
      <c r="IJ60" t="s">
        <v>1464</v>
      </c>
      <c r="IM60" t="s">
        <v>1464</v>
      </c>
      <c r="IP60" t="s">
        <v>1464</v>
      </c>
      <c r="IS60" t="s">
        <v>1464</v>
      </c>
      <c r="IV60" t="s">
        <v>1464</v>
      </c>
      <c r="IY60" t="s">
        <v>1464</v>
      </c>
      <c r="JB60" t="s">
        <v>1464</v>
      </c>
      <c r="JE60" t="s">
        <v>1464</v>
      </c>
      <c r="JH60" t="s">
        <v>1464</v>
      </c>
      <c r="JK60" t="s">
        <v>1464</v>
      </c>
      <c r="JN60" t="s">
        <v>1464</v>
      </c>
      <c r="JQ60" t="s">
        <v>1464</v>
      </c>
      <c r="JT60" t="s">
        <v>1464</v>
      </c>
      <c r="JW60" t="s">
        <v>1464</v>
      </c>
      <c r="JZ60" t="s">
        <v>1464</v>
      </c>
      <c r="KC60" t="s">
        <v>1464</v>
      </c>
      <c r="KF60" t="s">
        <v>1464</v>
      </c>
      <c r="KJ60" t="s">
        <v>1464</v>
      </c>
      <c r="KK60" t="s">
        <v>1463</v>
      </c>
      <c r="KM60">
        <v>2.5</v>
      </c>
      <c r="KN60">
        <v>0</v>
      </c>
      <c r="KO60">
        <v>3.5</v>
      </c>
      <c r="KP60">
        <v>0</v>
      </c>
      <c r="KQ60">
        <v>0</v>
      </c>
      <c r="KR60">
        <v>3.5</v>
      </c>
      <c r="KS60" t="s">
        <v>1462</v>
      </c>
      <c r="KU60">
        <v>2</v>
      </c>
      <c r="KW60">
        <v>5</v>
      </c>
      <c r="LB60">
        <v>2</v>
      </c>
      <c r="LE60">
        <v>1</v>
      </c>
      <c r="LG60">
        <v>1</v>
      </c>
      <c r="LL60">
        <v>1</v>
      </c>
      <c r="LY60" t="b">
        <v>1</v>
      </c>
      <c r="MA60" t="b">
        <v>1</v>
      </c>
      <c r="MI60" t="b">
        <v>1</v>
      </c>
      <c r="MK60" t="b">
        <v>1</v>
      </c>
      <c r="MT60" t="s">
        <v>1462</v>
      </c>
      <c r="MU60" t="s">
        <v>3324</v>
      </c>
      <c r="MV60">
        <v>0</v>
      </c>
      <c r="MW60">
        <v>0</v>
      </c>
      <c r="MX60">
        <v>10</v>
      </c>
      <c r="MY60">
        <v>7.5</v>
      </c>
      <c r="MZ60">
        <v>0</v>
      </c>
      <c r="NA60">
        <v>17.5</v>
      </c>
      <c r="NC60" t="b">
        <v>1</v>
      </c>
      <c r="NE60" t="b">
        <v>1</v>
      </c>
      <c r="NM60" t="s">
        <v>2549</v>
      </c>
      <c r="NN60" t="s">
        <v>2549</v>
      </c>
      <c r="NO60" t="s">
        <v>2549</v>
      </c>
      <c r="NP60" t="s">
        <v>2549</v>
      </c>
      <c r="NQ60" t="s">
        <v>2549</v>
      </c>
      <c r="NR60" t="s">
        <v>2549</v>
      </c>
      <c r="NS60" t="s">
        <v>2549</v>
      </c>
      <c r="NT60" t="s">
        <v>2549</v>
      </c>
      <c r="NU60" t="s">
        <v>2549</v>
      </c>
      <c r="NV60" t="s">
        <v>2549</v>
      </c>
      <c r="NW60" t="s">
        <v>2550</v>
      </c>
      <c r="NX60" t="s">
        <v>2550</v>
      </c>
      <c r="NY60" t="s">
        <v>2550</v>
      </c>
      <c r="NZ60" t="s">
        <v>2550</v>
      </c>
      <c r="OA60" t="s">
        <v>2550</v>
      </c>
      <c r="OB60" t="s">
        <v>2550</v>
      </c>
      <c r="OC60" t="s">
        <v>2550</v>
      </c>
      <c r="OD60" t="s">
        <v>2548</v>
      </c>
      <c r="OE60" t="s">
        <v>2550</v>
      </c>
      <c r="OF60" t="s">
        <v>2550</v>
      </c>
      <c r="OG60">
        <v>7.5</v>
      </c>
      <c r="OH60">
        <v>0</v>
      </c>
      <c r="OJ60">
        <v>5</v>
      </c>
      <c r="OK60">
        <v>0</v>
      </c>
      <c r="OL60">
        <v>5</v>
      </c>
      <c r="OP60" t="b">
        <v>1</v>
      </c>
      <c r="OZ60" t="s">
        <v>3268</v>
      </c>
      <c r="PJ60" t="s">
        <v>3269</v>
      </c>
      <c r="PT60" t="b">
        <v>1</v>
      </c>
      <c r="QD60" t="s">
        <v>3325</v>
      </c>
      <c r="QL60">
        <v>5</v>
      </c>
      <c r="QM60">
        <v>0</v>
      </c>
      <c r="RO60">
        <v>7.5</v>
      </c>
      <c r="RP60">
        <v>2.5</v>
      </c>
      <c r="RQ60">
        <v>7.5</v>
      </c>
      <c r="RR60">
        <v>17.5</v>
      </c>
      <c r="RS60" t="s">
        <v>1463</v>
      </c>
      <c r="RZ60" t="s">
        <v>1475</v>
      </c>
      <c r="SB60" t="s">
        <v>1463</v>
      </c>
      <c r="SH60" t="s">
        <v>1463</v>
      </c>
      <c r="SK60">
        <v>2.5</v>
      </c>
      <c r="SL60">
        <v>7.5</v>
      </c>
      <c r="SM60">
        <v>1.3</v>
      </c>
      <c r="SN60">
        <v>5</v>
      </c>
      <c r="SO60">
        <v>0</v>
      </c>
      <c r="SP60">
        <v>6.3</v>
      </c>
      <c r="SQ60" t="s">
        <v>1463</v>
      </c>
      <c r="SR60" t="s">
        <v>3314</v>
      </c>
      <c r="TI60">
        <v>5</v>
      </c>
      <c r="TJ60" t="s">
        <v>3326</v>
      </c>
      <c r="TM60" t="b">
        <v>1</v>
      </c>
      <c r="TO60" t="b">
        <v>1</v>
      </c>
      <c r="TQ60" t="b">
        <v>1</v>
      </c>
      <c r="TV60" t="b">
        <v>1</v>
      </c>
      <c r="TW60" t="s">
        <v>3183</v>
      </c>
      <c r="TX60">
        <v>5</v>
      </c>
      <c r="TY60">
        <v>0</v>
      </c>
      <c r="VI60">
        <v>5</v>
      </c>
      <c r="VJ60">
        <v>0</v>
      </c>
      <c r="VK60">
        <v>5</v>
      </c>
      <c r="VL60">
        <v>10</v>
      </c>
      <c r="VM60" t="s">
        <v>1463</v>
      </c>
      <c r="VO60" t="s">
        <v>1463</v>
      </c>
      <c r="VQ60" t="s">
        <v>1463</v>
      </c>
      <c r="VS60" t="s">
        <v>1463</v>
      </c>
      <c r="VV60" t="s">
        <v>1463</v>
      </c>
      <c r="VX60" t="s">
        <v>1462</v>
      </c>
      <c r="VY60" t="s">
        <v>3327</v>
      </c>
      <c r="VZ60">
        <v>0</v>
      </c>
      <c r="WA60">
        <v>5</v>
      </c>
      <c r="XJ60">
        <v>5</v>
      </c>
      <c r="XK60">
        <v>1.3</v>
      </c>
      <c r="XL60">
        <v>6.3</v>
      </c>
      <c r="XM60">
        <v>12.6</v>
      </c>
      <c r="XN60" t="s">
        <v>1462</v>
      </c>
      <c r="XO60" t="s">
        <v>1462</v>
      </c>
      <c r="XR60" t="b">
        <v>1</v>
      </c>
      <c r="XS60" t="b">
        <v>1</v>
      </c>
      <c r="YB60" t="s">
        <v>3328</v>
      </c>
      <c r="YC60" t="s">
        <v>1463</v>
      </c>
      <c r="YD60" t="s">
        <v>3329</v>
      </c>
      <c r="YE60" t="s">
        <v>1463</v>
      </c>
      <c r="YF60" t="s">
        <v>3330</v>
      </c>
      <c r="YG60">
        <v>0</v>
      </c>
      <c r="YH60">
        <v>2.5</v>
      </c>
      <c r="YI60" t="s">
        <v>1462</v>
      </c>
      <c r="YP60" t="b">
        <v>1</v>
      </c>
      <c r="YU60">
        <v>2.5</v>
      </c>
      <c r="YV60">
        <v>10</v>
      </c>
      <c r="ZX60">
        <v>0</v>
      </c>
      <c r="ZY60">
        <v>0</v>
      </c>
      <c r="ZZ60">
        <v>0</v>
      </c>
      <c r="AAA60">
        <v>0</v>
      </c>
      <c r="AAB60" t="s">
        <v>1463</v>
      </c>
      <c r="AAS60" t="s">
        <v>3331</v>
      </c>
      <c r="AAT60">
        <v>0</v>
      </c>
      <c r="AAU60">
        <v>0</v>
      </c>
      <c r="ADN60">
        <v>2</v>
      </c>
      <c r="ADO60">
        <v>5</v>
      </c>
      <c r="ADP60">
        <v>2.5</v>
      </c>
      <c r="ADQ60">
        <v>9.5</v>
      </c>
      <c r="ADR60" t="s">
        <v>1759</v>
      </c>
      <c r="ADS60">
        <v>1</v>
      </c>
      <c r="ADT60">
        <v>50</v>
      </c>
      <c r="AEG60">
        <v>5</v>
      </c>
      <c r="AEH60">
        <v>2.5</v>
      </c>
      <c r="AEI60">
        <v>0</v>
      </c>
      <c r="AEJ60">
        <v>0</v>
      </c>
      <c r="AEK60">
        <v>0</v>
      </c>
      <c r="AEL60">
        <v>0</v>
      </c>
      <c r="AEN60" t="b">
        <v>1</v>
      </c>
      <c r="AFB60" t="s">
        <v>3332</v>
      </c>
      <c r="AFC60">
        <v>0</v>
      </c>
      <c r="AFD60">
        <v>0</v>
      </c>
      <c r="AFE60">
        <v>0</v>
      </c>
      <c r="AFF60">
        <v>6.4</v>
      </c>
      <c r="AFG60">
        <v>2.5</v>
      </c>
      <c r="AFH60">
        <v>8.9</v>
      </c>
      <c r="AFI60" t="s">
        <v>1463</v>
      </c>
      <c r="AFK60" t="s">
        <v>1463</v>
      </c>
      <c r="AFM60" t="s">
        <v>1463</v>
      </c>
      <c r="AFO60" t="s">
        <v>1463</v>
      </c>
      <c r="AFQ60" t="s">
        <v>1463</v>
      </c>
      <c r="AFT60" t="s">
        <v>1463</v>
      </c>
      <c r="AFV60">
        <v>2</v>
      </c>
      <c r="AFW60">
        <v>3</v>
      </c>
      <c r="AFX60">
        <v>6.3888888888888804</v>
      </c>
      <c r="AFY60">
        <v>2.5</v>
      </c>
      <c r="AFZ60">
        <v>5</v>
      </c>
      <c r="AGA60">
        <v>2.5</v>
      </c>
      <c r="AGB60">
        <v>2.5</v>
      </c>
      <c r="AGC60">
        <v>10</v>
      </c>
      <c r="AGD60">
        <v>1.5</v>
      </c>
      <c r="AGE60">
        <v>200</v>
      </c>
      <c r="AGG60">
        <v>1</v>
      </c>
      <c r="AGH60">
        <v>1</v>
      </c>
      <c r="AGJ60">
        <v>1.5</v>
      </c>
      <c r="AGK60">
        <v>1</v>
      </c>
      <c r="AGM60" t="s">
        <v>1534</v>
      </c>
      <c r="AGN60" t="s">
        <v>3131</v>
      </c>
      <c r="AGQ60">
        <v>2.5</v>
      </c>
      <c r="AGR60">
        <v>2.5</v>
      </c>
      <c r="AGS60">
        <v>4.5</v>
      </c>
      <c r="AGT60">
        <v>5</v>
      </c>
      <c r="AGU60">
        <v>7.5</v>
      </c>
      <c r="AGV60">
        <v>17</v>
      </c>
      <c r="AGW60">
        <v>1</v>
      </c>
      <c r="AHA60" t="b">
        <v>1</v>
      </c>
      <c r="AHD60">
        <v>2</v>
      </c>
      <c r="AHE60">
        <v>3</v>
      </c>
      <c r="AHF60">
        <v>3</v>
      </c>
      <c r="AKM60">
        <v>5</v>
      </c>
      <c r="AKN60">
        <v>7.5</v>
      </c>
      <c r="AKO60">
        <v>8.5</v>
      </c>
      <c r="AKP60">
        <v>2.5</v>
      </c>
      <c r="AKQ60">
        <v>0</v>
      </c>
      <c r="AKR60">
        <v>11</v>
      </c>
      <c r="AKS60" t="s">
        <v>1462</v>
      </c>
      <c r="AKT60" t="s">
        <v>1463</v>
      </c>
      <c r="AKV60" t="s">
        <v>1462</v>
      </c>
      <c r="AKX60" t="s">
        <v>1463</v>
      </c>
      <c r="AKZ60" t="s">
        <v>1463</v>
      </c>
      <c r="ALB60" t="s">
        <v>1463</v>
      </c>
      <c r="ALD60" t="s">
        <v>1463</v>
      </c>
      <c r="ALF60" t="s">
        <v>1462</v>
      </c>
      <c r="ALH60" t="s">
        <v>1463</v>
      </c>
      <c r="ALJ60" t="s">
        <v>1463</v>
      </c>
      <c r="ALL60" t="s">
        <v>1463</v>
      </c>
      <c r="ALN60" t="s">
        <v>1462</v>
      </c>
      <c r="ALP60" t="s">
        <v>1463</v>
      </c>
      <c r="ALR60" t="s">
        <v>1463</v>
      </c>
      <c r="ALT60" t="s">
        <v>1463</v>
      </c>
      <c r="AMF60" t="b">
        <v>1</v>
      </c>
      <c r="ANA60">
        <v>2.5</v>
      </c>
      <c r="ANB60">
        <v>0</v>
      </c>
      <c r="ANC60">
        <v>10</v>
      </c>
      <c r="AND60">
        <v>0</v>
      </c>
      <c r="ANE60">
        <v>2.5</v>
      </c>
      <c r="ANF60">
        <v>12.5</v>
      </c>
      <c r="ANG60" t="s">
        <v>1462</v>
      </c>
      <c r="ANH60" t="s">
        <v>1541</v>
      </c>
      <c r="ANI60" t="s">
        <v>1462</v>
      </c>
      <c r="ANJ60" t="s">
        <v>2855</v>
      </c>
      <c r="ANK60">
        <v>0</v>
      </c>
      <c r="ANL60">
        <v>2.5</v>
      </c>
      <c r="ANM60">
        <v>5</v>
      </c>
      <c r="ANN60">
        <v>0</v>
      </c>
      <c r="ANO60">
        <v>2.5</v>
      </c>
      <c r="ANP60">
        <v>7.5</v>
      </c>
      <c r="ANQ60" t="s">
        <v>2565</v>
      </c>
      <c r="ANR60" t="s">
        <v>1462</v>
      </c>
      <c r="ANS60" t="s">
        <v>3333</v>
      </c>
      <c r="ANT60">
        <v>0</v>
      </c>
      <c r="ANU60">
        <v>2.5</v>
      </c>
      <c r="AQR60">
        <v>5</v>
      </c>
      <c r="AQS60">
        <v>2.5</v>
      </c>
      <c r="AQT60">
        <v>2.5</v>
      </c>
      <c r="AQU60">
        <v>10</v>
      </c>
      <c r="AQV60" t="s">
        <v>1463</v>
      </c>
      <c r="ARC60" t="b">
        <v>1</v>
      </c>
      <c r="ARD60" t="b">
        <v>1</v>
      </c>
      <c r="ARG60">
        <v>0</v>
      </c>
      <c r="ARH60">
        <v>2.5</v>
      </c>
      <c r="ARI60" t="s">
        <v>1462</v>
      </c>
      <c r="ARJ60" t="s">
        <v>1463</v>
      </c>
      <c r="ARK60" t="s">
        <v>3334</v>
      </c>
      <c r="ARM60" t="s">
        <v>1462</v>
      </c>
      <c r="ARO60" t="b">
        <v>1</v>
      </c>
      <c r="ARQ60" t="s">
        <v>1463</v>
      </c>
      <c r="ARR60" t="s">
        <v>3335</v>
      </c>
      <c r="ARV60" t="b">
        <v>1</v>
      </c>
      <c r="ASD60">
        <v>5</v>
      </c>
      <c r="ASE60">
        <v>2.5</v>
      </c>
      <c r="ASF60">
        <v>2</v>
      </c>
      <c r="ASG60">
        <v>7.5</v>
      </c>
      <c r="ASH60">
        <v>10</v>
      </c>
      <c r="ASI60">
        <v>19.5</v>
      </c>
      <c r="ASJ60">
        <v>40</v>
      </c>
      <c r="ASM60" t="b">
        <v>1</v>
      </c>
      <c r="ASP60" t="b">
        <v>1</v>
      </c>
      <c r="ASS60">
        <v>0</v>
      </c>
      <c r="AST60" t="s">
        <v>1463</v>
      </c>
      <c r="ATD60">
        <v>7.5</v>
      </c>
      <c r="ATE60">
        <v>10</v>
      </c>
      <c r="ATF60">
        <v>2.2999999999999998</v>
      </c>
      <c r="ATG60">
        <v>1.3</v>
      </c>
      <c r="ATH60">
        <v>6.3</v>
      </c>
      <c r="ATI60">
        <v>9.9</v>
      </c>
      <c r="ATJ60" t="s">
        <v>1462</v>
      </c>
      <c r="AUO60" t="b">
        <v>1</v>
      </c>
      <c r="AUP60" t="s">
        <v>3336</v>
      </c>
      <c r="AUQ60" t="s">
        <v>2561</v>
      </c>
      <c r="AVW60" t="s">
        <v>1463</v>
      </c>
      <c r="AVX60" t="s">
        <v>1463</v>
      </c>
      <c r="AVZ60">
        <v>2.5</v>
      </c>
      <c r="AWA60">
        <v>2.5</v>
      </c>
      <c r="AWB60">
        <v>0</v>
      </c>
      <c r="AWC60">
        <v>10</v>
      </c>
      <c r="AWE60">
        <v>2.5</v>
      </c>
      <c r="AWF60">
        <v>0</v>
      </c>
      <c r="AWG60">
        <v>2.5</v>
      </c>
      <c r="AWH60" t="s">
        <v>1463</v>
      </c>
      <c r="AWJ60" t="s">
        <v>1463</v>
      </c>
      <c r="AWL60" t="s">
        <v>1463</v>
      </c>
      <c r="AWN60" t="s">
        <v>1463</v>
      </c>
      <c r="AWP60" t="s">
        <v>1463</v>
      </c>
      <c r="AWR60" t="s">
        <v>1463</v>
      </c>
      <c r="AWT60" t="s">
        <v>1463</v>
      </c>
      <c r="AWV60" t="s">
        <v>1463</v>
      </c>
      <c r="AWX60" t="s">
        <v>1463</v>
      </c>
      <c r="AWZ60" t="s">
        <v>1463</v>
      </c>
      <c r="AXB60" t="s">
        <v>1463</v>
      </c>
      <c r="AXD60" t="s">
        <v>1463</v>
      </c>
      <c r="AXF60">
        <v>0</v>
      </c>
      <c r="AXG60">
        <v>0</v>
      </c>
      <c r="AXH60" t="s">
        <v>3337</v>
      </c>
      <c r="AXI60">
        <v>2.5</v>
      </c>
      <c r="AXJ60">
        <v>0</v>
      </c>
      <c r="AXK60">
        <v>1</v>
      </c>
      <c r="AXN60">
        <v>1</v>
      </c>
      <c r="AXO60">
        <v>1</v>
      </c>
      <c r="AXP60">
        <v>1</v>
      </c>
      <c r="AXQ60">
        <v>1</v>
      </c>
      <c r="AXR60">
        <v>1</v>
      </c>
      <c r="AXS60">
        <v>1</v>
      </c>
      <c r="AXT60">
        <v>1</v>
      </c>
      <c r="AXU60">
        <v>1</v>
      </c>
      <c r="AXV60">
        <v>2</v>
      </c>
      <c r="AXW60">
        <v>1</v>
      </c>
      <c r="AXX60">
        <v>2</v>
      </c>
      <c r="AYA60">
        <v>7.3</v>
      </c>
      <c r="AYD60">
        <v>7.3</v>
      </c>
      <c r="AYE60" t="s">
        <v>1463</v>
      </c>
      <c r="AYF60" t="s">
        <v>1463</v>
      </c>
      <c r="AYG60">
        <v>2</v>
      </c>
      <c r="AYJ60">
        <v>0</v>
      </c>
      <c r="AYK60">
        <v>0</v>
      </c>
      <c r="AYL60">
        <v>0</v>
      </c>
      <c r="AYM60">
        <v>0</v>
      </c>
      <c r="AZO60" t="s">
        <v>1463</v>
      </c>
      <c r="AZQ60" t="s">
        <v>3338</v>
      </c>
      <c r="AZR60">
        <v>0</v>
      </c>
      <c r="AZS60">
        <v>0</v>
      </c>
      <c r="BCH60">
        <v>10</v>
      </c>
      <c r="BCI60">
        <v>2.5</v>
      </c>
      <c r="BCJ60">
        <v>0</v>
      </c>
      <c r="BCK60">
        <v>12.5</v>
      </c>
      <c r="BCL60">
        <v>1</v>
      </c>
      <c r="BCN60">
        <v>2</v>
      </c>
      <c r="BCP60">
        <v>3</v>
      </c>
      <c r="BCR60">
        <v>4</v>
      </c>
      <c r="BCT60">
        <v>5</v>
      </c>
      <c r="BCY60">
        <v>2.5</v>
      </c>
      <c r="BCZ60">
        <v>0</v>
      </c>
      <c r="BEH60">
        <v>4.2</v>
      </c>
      <c r="BEI60">
        <v>10</v>
      </c>
      <c r="BEJ60">
        <v>0</v>
      </c>
      <c r="BEK60">
        <v>14.2</v>
      </c>
      <c r="BEL60" t="s">
        <v>2557</v>
      </c>
      <c r="BEN60" t="s">
        <v>2567</v>
      </c>
      <c r="BEP60" t="s">
        <v>2557</v>
      </c>
      <c r="BER60" t="s">
        <v>2552</v>
      </c>
      <c r="BET60" t="s">
        <v>2567</v>
      </c>
      <c r="BEV60" t="s">
        <v>2552</v>
      </c>
      <c r="BEX60">
        <v>10</v>
      </c>
      <c r="BEY60">
        <v>0</v>
      </c>
      <c r="BGQ60">
        <v>3.3</v>
      </c>
      <c r="BGR60">
        <v>2.5</v>
      </c>
      <c r="BGS60">
        <v>2.5</v>
      </c>
      <c r="BGT60">
        <v>8.3000000000000007</v>
      </c>
      <c r="BGU60" t="s">
        <v>1462</v>
      </c>
      <c r="BHB60" t="s">
        <v>3259</v>
      </c>
      <c r="BHC60" t="s">
        <v>3103</v>
      </c>
      <c r="BHD60" t="s">
        <v>2884</v>
      </c>
      <c r="BHE60" t="s">
        <v>3103</v>
      </c>
      <c r="BHF60" t="s">
        <v>3012</v>
      </c>
      <c r="BHG60" t="s">
        <v>2838</v>
      </c>
      <c r="BHK60">
        <v>2.5</v>
      </c>
      <c r="BHL60">
        <v>2.5</v>
      </c>
      <c r="BIT60">
        <v>5</v>
      </c>
      <c r="BIU60">
        <v>2.5</v>
      </c>
      <c r="BIV60">
        <v>0</v>
      </c>
      <c r="BIW60">
        <v>7.5</v>
      </c>
      <c r="BIX60">
        <v>2</v>
      </c>
      <c r="BIY60" t="s">
        <v>1466</v>
      </c>
      <c r="BIZ60" t="s">
        <v>2548</v>
      </c>
      <c r="BJA60" t="s">
        <v>1468</v>
      </c>
      <c r="BJB60">
        <v>2.5</v>
      </c>
      <c r="BJC60">
        <v>0</v>
      </c>
    </row>
    <row r="61" spans="1:1022 1026:1615" ht="15" x14ac:dyDescent="0.25">
      <c r="A61" t="s">
        <v>2603</v>
      </c>
      <c r="B61" t="s">
        <v>3339</v>
      </c>
      <c r="C61" t="s">
        <v>3340</v>
      </c>
      <c r="D61" t="s">
        <v>1460</v>
      </c>
      <c r="F61" t="s">
        <v>2606</v>
      </c>
      <c r="G61" t="s">
        <v>2607</v>
      </c>
      <c r="H61" t="s">
        <v>3263</v>
      </c>
      <c r="I61" t="s">
        <v>3264</v>
      </c>
      <c r="J61">
        <v>1.8770376799999999</v>
      </c>
      <c r="K61">
        <v>34.845698069999997</v>
      </c>
      <c r="L61" s="116">
        <v>42413</v>
      </c>
      <c r="M61" t="s">
        <v>1461</v>
      </c>
      <c r="N61">
        <v>31</v>
      </c>
      <c r="O61" t="s">
        <v>2554</v>
      </c>
      <c r="Q61">
        <v>6.7</v>
      </c>
      <c r="R61">
        <v>7.5</v>
      </c>
      <c r="S61">
        <v>0</v>
      </c>
      <c r="T61">
        <v>14.2</v>
      </c>
      <c r="U61">
        <v>1</v>
      </c>
      <c r="V61">
        <v>2</v>
      </c>
      <c r="W61">
        <v>2</v>
      </c>
      <c r="X61">
        <v>3</v>
      </c>
      <c r="AB61" t="b">
        <v>1</v>
      </c>
      <c r="AG61">
        <v>1</v>
      </c>
      <c r="AH61">
        <v>2</v>
      </c>
      <c r="AJ61">
        <v>2</v>
      </c>
      <c r="AT61">
        <v>1</v>
      </c>
      <c r="BS61" t="s">
        <v>1462</v>
      </c>
      <c r="BT61" t="s">
        <v>1462</v>
      </c>
      <c r="BU61" t="s">
        <v>3341</v>
      </c>
      <c r="BV61" t="s">
        <v>3342</v>
      </c>
      <c r="BW61">
        <v>7.5</v>
      </c>
      <c r="BX61">
        <v>0</v>
      </c>
      <c r="BY61">
        <v>10</v>
      </c>
      <c r="BZ61">
        <v>5</v>
      </c>
      <c r="CA61">
        <v>0</v>
      </c>
      <c r="CB61">
        <v>15</v>
      </c>
      <c r="CC61" t="s">
        <v>1462</v>
      </c>
      <c r="CD61" t="b">
        <v>1</v>
      </c>
      <c r="CF61">
        <v>8</v>
      </c>
      <c r="CH61" t="s">
        <v>1462</v>
      </c>
      <c r="CI61" t="b">
        <v>1</v>
      </c>
      <c r="CK61">
        <v>5</v>
      </c>
      <c r="CM61" t="s">
        <v>1463</v>
      </c>
      <c r="CR61" t="s">
        <v>1463</v>
      </c>
      <c r="CW61" t="s">
        <v>1462</v>
      </c>
      <c r="CX61" t="b">
        <v>1</v>
      </c>
      <c r="CZ61">
        <v>3</v>
      </c>
      <c r="DB61" t="s">
        <v>1463</v>
      </c>
      <c r="DG61" t="s">
        <v>1462</v>
      </c>
      <c r="DH61" t="b">
        <v>1</v>
      </c>
      <c r="DI61" t="b">
        <v>1</v>
      </c>
      <c r="DJ61">
        <v>10</v>
      </c>
      <c r="DS61" t="b">
        <v>1</v>
      </c>
      <c r="DU61" t="b">
        <v>1</v>
      </c>
      <c r="EF61" t="b">
        <v>1</v>
      </c>
      <c r="EG61" t="s">
        <v>3343</v>
      </c>
      <c r="EI61">
        <v>5</v>
      </c>
      <c r="EJ61">
        <v>0</v>
      </c>
      <c r="EN61">
        <v>0</v>
      </c>
      <c r="EO61" t="s">
        <v>1463</v>
      </c>
      <c r="FL61">
        <v>3.3</v>
      </c>
      <c r="FM61">
        <v>7.5</v>
      </c>
      <c r="FN61">
        <v>0</v>
      </c>
      <c r="FO61">
        <v>10.8</v>
      </c>
      <c r="FP61" t="s">
        <v>1462</v>
      </c>
      <c r="FT61" t="b">
        <v>1</v>
      </c>
      <c r="FV61" t="s">
        <v>1465</v>
      </c>
      <c r="GC61" t="b">
        <v>1</v>
      </c>
      <c r="GE61" t="s">
        <v>1473</v>
      </c>
      <c r="GO61" t="b">
        <v>1</v>
      </c>
      <c r="GQ61" t="s">
        <v>1465</v>
      </c>
      <c r="HD61" t="b">
        <v>1</v>
      </c>
      <c r="HF61" t="s">
        <v>1465</v>
      </c>
      <c r="KK61" t="s">
        <v>1463</v>
      </c>
      <c r="KM61">
        <v>7.5</v>
      </c>
      <c r="KN61">
        <v>0</v>
      </c>
      <c r="KO61">
        <v>10</v>
      </c>
      <c r="KP61">
        <v>2.5</v>
      </c>
      <c r="KQ61">
        <v>0</v>
      </c>
      <c r="KR61">
        <v>12.5</v>
      </c>
      <c r="KS61" t="s">
        <v>1462</v>
      </c>
      <c r="KU61">
        <v>3</v>
      </c>
      <c r="KW61">
        <v>8</v>
      </c>
      <c r="KX61">
        <v>3</v>
      </c>
      <c r="LA61">
        <v>19</v>
      </c>
      <c r="LE61">
        <v>1</v>
      </c>
      <c r="LG61">
        <v>1</v>
      </c>
      <c r="LH61">
        <v>1</v>
      </c>
      <c r="LK61">
        <v>2</v>
      </c>
      <c r="LY61" t="b">
        <v>1</v>
      </c>
      <c r="MA61" t="b">
        <v>1</v>
      </c>
      <c r="MB61" t="b">
        <v>1</v>
      </c>
      <c r="MI61" t="b">
        <v>1</v>
      </c>
      <c r="MK61" t="b">
        <v>1</v>
      </c>
      <c r="ML61" t="b">
        <v>1</v>
      </c>
      <c r="MO61" t="b">
        <v>1</v>
      </c>
      <c r="MT61" t="s">
        <v>1462</v>
      </c>
      <c r="MU61" t="s">
        <v>3344</v>
      </c>
      <c r="MV61">
        <v>2.5</v>
      </c>
      <c r="MW61">
        <v>0</v>
      </c>
      <c r="MX61">
        <v>10</v>
      </c>
      <c r="MY61">
        <v>5</v>
      </c>
      <c r="MZ61">
        <v>0</v>
      </c>
      <c r="NA61">
        <v>15</v>
      </c>
      <c r="NC61" t="b">
        <v>1</v>
      </c>
      <c r="NE61" t="b">
        <v>1</v>
      </c>
      <c r="NF61" t="b">
        <v>1</v>
      </c>
      <c r="NI61" t="b">
        <v>1</v>
      </c>
      <c r="NM61" t="s">
        <v>2549</v>
      </c>
      <c r="NO61" t="s">
        <v>2549</v>
      </c>
      <c r="NP61" t="s">
        <v>2549</v>
      </c>
      <c r="NS61" t="s">
        <v>2549</v>
      </c>
      <c r="OG61">
        <v>5</v>
      </c>
      <c r="OH61">
        <v>0</v>
      </c>
      <c r="OJ61">
        <v>2.5</v>
      </c>
      <c r="OK61">
        <v>0</v>
      </c>
      <c r="OL61">
        <v>2.5</v>
      </c>
      <c r="OP61" t="b">
        <v>1</v>
      </c>
      <c r="OT61" t="b">
        <v>1</v>
      </c>
      <c r="OZ61" t="s">
        <v>3268</v>
      </c>
      <c r="PD61" t="s">
        <v>3345</v>
      </c>
      <c r="PJ61" t="s">
        <v>2642</v>
      </c>
      <c r="PN61" t="s">
        <v>2642</v>
      </c>
      <c r="PT61" t="b">
        <v>1</v>
      </c>
      <c r="QD61" t="s">
        <v>3325</v>
      </c>
      <c r="QL61">
        <v>2.5</v>
      </c>
      <c r="QM61">
        <v>0</v>
      </c>
      <c r="RO61">
        <v>5</v>
      </c>
      <c r="RP61">
        <v>7.5</v>
      </c>
      <c r="RQ61">
        <v>0</v>
      </c>
      <c r="RR61">
        <v>12.5</v>
      </c>
      <c r="RS61" t="s">
        <v>1462</v>
      </c>
      <c r="RT61" t="s">
        <v>3346</v>
      </c>
      <c r="RU61">
        <v>50</v>
      </c>
      <c r="RV61" t="s">
        <v>3347</v>
      </c>
      <c r="RW61" t="s">
        <v>1463</v>
      </c>
      <c r="RZ61" t="s">
        <v>1463</v>
      </c>
      <c r="SB61" t="s">
        <v>1463</v>
      </c>
      <c r="SH61" t="s">
        <v>1463</v>
      </c>
      <c r="SK61">
        <v>7.5</v>
      </c>
      <c r="SL61">
        <v>0</v>
      </c>
      <c r="SM61">
        <v>1.3</v>
      </c>
      <c r="SN61">
        <v>5</v>
      </c>
      <c r="SO61">
        <v>0</v>
      </c>
      <c r="SP61">
        <v>6.3</v>
      </c>
      <c r="SQ61" t="s">
        <v>1463</v>
      </c>
      <c r="SR61" t="s">
        <v>3348</v>
      </c>
      <c r="TI61">
        <v>5</v>
      </c>
      <c r="TJ61" t="s">
        <v>3349</v>
      </c>
      <c r="TO61" t="b">
        <v>1</v>
      </c>
      <c r="TV61" t="b">
        <v>1</v>
      </c>
      <c r="TW61" t="s">
        <v>3350</v>
      </c>
      <c r="TX61">
        <v>5</v>
      </c>
      <c r="TY61">
        <v>0</v>
      </c>
      <c r="VI61">
        <v>5</v>
      </c>
      <c r="VJ61">
        <v>2.5</v>
      </c>
      <c r="VK61">
        <v>0</v>
      </c>
      <c r="VL61">
        <v>7.5</v>
      </c>
      <c r="VM61" t="s">
        <v>1462</v>
      </c>
      <c r="VN61" t="s">
        <v>3351</v>
      </c>
      <c r="VO61" t="s">
        <v>1463</v>
      </c>
      <c r="VQ61" t="s">
        <v>1463</v>
      </c>
      <c r="VS61" t="s">
        <v>1462</v>
      </c>
      <c r="VT61" t="s">
        <v>3352</v>
      </c>
      <c r="VV61" t="s">
        <v>1463</v>
      </c>
      <c r="VX61" t="s">
        <v>1463</v>
      </c>
      <c r="VZ61">
        <v>2.5</v>
      </c>
      <c r="WA61">
        <v>0</v>
      </c>
      <c r="XJ61">
        <v>10</v>
      </c>
      <c r="XK61">
        <v>3.8</v>
      </c>
      <c r="XL61">
        <v>2.5</v>
      </c>
      <c r="XM61">
        <v>16.3</v>
      </c>
      <c r="XN61" t="s">
        <v>1462</v>
      </c>
      <c r="XO61" t="s">
        <v>1462</v>
      </c>
      <c r="XR61" t="b">
        <v>1</v>
      </c>
      <c r="XS61" t="b">
        <v>1</v>
      </c>
      <c r="XW61" t="b">
        <v>1</v>
      </c>
      <c r="XY61" t="b">
        <v>1</v>
      </c>
      <c r="YC61" t="s">
        <v>1463</v>
      </c>
      <c r="YD61" t="s">
        <v>3353</v>
      </c>
      <c r="YE61" t="s">
        <v>1462</v>
      </c>
      <c r="YF61" t="s">
        <v>3354</v>
      </c>
      <c r="YG61">
        <v>2.5</v>
      </c>
      <c r="YH61">
        <v>0</v>
      </c>
      <c r="YI61" t="s">
        <v>1462</v>
      </c>
      <c r="YK61" t="b">
        <v>1</v>
      </c>
      <c r="YN61" t="b">
        <v>1</v>
      </c>
      <c r="YP61" t="b">
        <v>1</v>
      </c>
      <c r="YU61">
        <v>5</v>
      </c>
      <c r="YV61">
        <v>5</v>
      </c>
      <c r="ZX61">
        <v>0</v>
      </c>
      <c r="ZY61">
        <v>0</v>
      </c>
      <c r="ZZ61">
        <v>0</v>
      </c>
      <c r="AAA61">
        <v>0</v>
      </c>
      <c r="AAB61" t="s">
        <v>1463</v>
      </c>
      <c r="AAS61" t="s">
        <v>3355</v>
      </c>
      <c r="AAT61">
        <v>0</v>
      </c>
      <c r="AAU61">
        <v>0</v>
      </c>
      <c r="ADN61">
        <v>2</v>
      </c>
      <c r="ADO61">
        <v>5</v>
      </c>
      <c r="ADP61">
        <v>0</v>
      </c>
      <c r="ADQ61">
        <v>7</v>
      </c>
      <c r="ADR61" t="s">
        <v>1759</v>
      </c>
      <c r="ADS61">
        <v>1</v>
      </c>
      <c r="ADT61">
        <v>30</v>
      </c>
      <c r="AEG61">
        <v>5</v>
      </c>
      <c r="AEH61">
        <v>0</v>
      </c>
      <c r="AEI61">
        <v>7</v>
      </c>
      <c r="AEJ61">
        <v>7.5</v>
      </c>
      <c r="AEK61">
        <v>0</v>
      </c>
      <c r="AEL61">
        <v>14.5</v>
      </c>
      <c r="AER61" t="b">
        <v>1</v>
      </c>
      <c r="AEV61" t="b">
        <v>1</v>
      </c>
      <c r="AFC61">
        <v>7.5</v>
      </c>
      <c r="AFD61">
        <v>0</v>
      </c>
      <c r="AFE61">
        <v>0</v>
      </c>
      <c r="AFF61">
        <v>5.3</v>
      </c>
      <c r="AFG61">
        <v>0</v>
      </c>
      <c r="AFH61">
        <v>5.3</v>
      </c>
      <c r="AFI61" t="s">
        <v>1463</v>
      </c>
      <c r="AFK61" t="s">
        <v>1463</v>
      </c>
      <c r="AFM61" t="s">
        <v>1463</v>
      </c>
      <c r="AFO61" t="s">
        <v>1463</v>
      </c>
      <c r="AFQ61" t="s">
        <v>1463</v>
      </c>
      <c r="AFT61" t="s">
        <v>1463</v>
      </c>
      <c r="AFV61">
        <v>1</v>
      </c>
      <c r="AFW61">
        <v>3</v>
      </c>
      <c r="AFX61">
        <v>5.2777777777777697</v>
      </c>
      <c r="AFY61">
        <v>0</v>
      </c>
      <c r="AFZ61">
        <v>5</v>
      </c>
      <c r="AGA61">
        <v>2.5</v>
      </c>
      <c r="AGB61">
        <v>2.5</v>
      </c>
      <c r="AGC61">
        <v>10</v>
      </c>
      <c r="AGD61">
        <v>2</v>
      </c>
      <c r="AGE61">
        <v>200</v>
      </c>
      <c r="AGG61">
        <v>1</v>
      </c>
      <c r="AGH61">
        <v>1</v>
      </c>
      <c r="AGJ61">
        <v>1</v>
      </c>
      <c r="AGK61">
        <v>0</v>
      </c>
      <c r="AGM61" t="s">
        <v>1534</v>
      </c>
      <c r="AGN61" t="s">
        <v>3131</v>
      </c>
      <c r="AGP61" t="s">
        <v>3356</v>
      </c>
      <c r="AGQ61">
        <v>2.5</v>
      </c>
      <c r="AGR61">
        <v>2.5</v>
      </c>
      <c r="AGS61">
        <v>1</v>
      </c>
      <c r="AGT61">
        <v>5</v>
      </c>
      <c r="AGU61">
        <v>5</v>
      </c>
      <c r="AGV61">
        <v>11</v>
      </c>
      <c r="AGW61">
        <v>1</v>
      </c>
      <c r="AHA61" t="b">
        <v>1</v>
      </c>
      <c r="AHD61">
        <v>3</v>
      </c>
      <c r="AHE61">
        <v>3</v>
      </c>
      <c r="AHF61">
        <v>4</v>
      </c>
      <c r="AKM61">
        <v>5</v>
      </c>
      <c r="AKN61">
        <v>5</v>
      </c>
      <c r="AKO61">
        <v>3</v>
      </c>
      <c r="AKP61">
        <v>2.5</v>
      </c>
      <c r="AKQ61">
        <v>0</v>
      </c>
      <c r="AKR61">
        <v>5.5</v>
      </c>
      <c r="AKS61" t="s">
        <v>1462</v>
      </c>
      <c r="AKT61" t="s">
        <v>1463</v>
      </c>
      <c r="AKV61" t="s">
        <v>1463</v>
      </c>
      <c r="AKX61" t="s">
        <v>1463</v>
      </c>
      <c r="AKZ61" t="s">
        <v>1463</v>
      </c>
      <c r="ALB61" t="s">
        <v>1463</v>
      </c>
      <c r="ALD61" t="s">
        <v>1463</v>
      </c>
      <c r="ALF61" t="s">
        <v>1462</v>
      </c>
      <c r="ALH61" t="s">
        <v>1463</v>
      </c>
      <c r="ALJ61" t="s">
        <v>1463</v>
      </c>
      <c r="ALL61" t="s">
        <v>1463</v>
      </c>
      <c r="ALN61" t="s">
        <v>1462</v>
      </c>
      <c r="ALP61" t="s">
        <v>1463</v>
      </c>
      <c r="ALR61" t="s">
        <v>1463</v>
      </c>
      <c r="ALT61" t="s">
        <v>1463</v>
      </c>
      <c r="AMF61" t="b">
        <v>1</v>
      </c>
      <c r="AMH61" t="b">
        <v>1</v>
      </c>
      <c r="AML61" t="b">
        <v>1</v>
      </c>
      <c r="ANA61">
        <v>2.5</v>
      </c>
      <c r="ANB61">
        <v>0</v>
      </c>
      <c r="ANC61">
        <v>10</v>
      </c>
      <c r="AND61">
        <v>5</v>
      </c>
      <c r="ANE61">
        <v>0</v>
      </c>
      <c r="ANF61">
        <v>15</v>
      </c>
      <c r="ANG61" t="s">
        <v>1462</v>
      </c>
      <c r="ANH61" t="s">
        <v>1541</v>
      </c>
      <c r="ANI61" t="s">
        <v>1462</v>
      </c>
      <c r="ANJ61" t="s">
        <v>2855</v>
      </c>
      <c r="ANK61">
        <v>5</v>
      </c>
      <c r="ANL61">
        <v>0</v>
      </c>
      <c r="ANM61">
        <v>6</v>
      </c>
      <c r="ANN61">
        <v>5</v>
      </c>
      <c r="ANO61">
        <v>2.5</v>
      </c>
      <c r="ANP61">
        <v>13.5</v>
      </c>
      <c r="ANQ61" t="s">
        <v>2599</v>
      </c>
      <c r="ANR61" t="s">
        <v>1462</v>
      </c>
      <c r="ANS61" t="s">
        <v>3357</v>
      </c>
      <c r="ANT61">
        <v>5</v>
      </c>
      <c r="ANU61">
        <v>2.5</v>
      </c>
      <c r="AQR61">
        <v>2.5</v>
      </c>
      <c r="AQS61">
        <v>2.5</v>
      </c>
      <c r="AQT61">
        <v>1.3</v>
      </c>
      <c r="AQU61">
        <v>6.3</v>
      </c>
      <c r="AQV61" t="s">
        <v>1463</v>
      </c>
      <c r="ARA61" t="b">
        <v>1</v>
      </c>
      <c r="ARB61" t="b">
        <v>1</v>
      </c>
      <c r="ARG61">
        <v>0</v>
      </c>
      <c r="ARH61">
        <v>0</v>
      </c>
      <c r="ARI61" t="s">
        <v>1463</v>
      </c>
      <c r="ARQ61" t="s">
        <v>1463</v>
      </c>
      <c r="ARR61" t="s">
        <v>2865</v>
      </c>
      <c r="ASD61">
        <v>5</v>
      </c>
      <c r="ASE61">
        <v>2.5</v>
      </c>
      <c r="ASF61">
        <v>2</v>
      </c>
      <c r="ASG61">
        <v>7.5</v>
      </c>
      <c r="ASH61">
        <v>7.5</v>
      </c>
      <c r="ASI61">
        <v>17</v>
      </c>
      <c r="ASJ61">
        <v>50</v>
      </c>
      <c r="ASM61" t="b">
        <v>1</v>
      </c>
      <c r="ASS61">
        <v>0</v>
      </c>
      <c r="AST61" t="s">
        <v>1463</v>
      </c>
      <c r="ATD61">
        <v>7.5</v>
      </c>
      <c r="ATE61">
        <v>7.5</v>
      </c>
      <c r="ATF61">
        <v>5.7</v>
      </c>
      <c r="ATG61">
        <v>6.3</v>
      </c>
      <c r="ATH61">
        <v>1.3</v>
      </c>
      <c r="ATI61">
        <v>13.3</v>
      </c>
      <c r="ATJ61" t="s">
        <v>1462</v>
      </c>
      <c r="AUF61" t="b">
        <v>1</v>
      </c>
      <c r="AUG61" t="s">
        <v>3282</v>
      </c>
      <c r="AUH61" t="s">
        <v>2561</v>
      </c>
      <c r="AVJ61" t="b">
        <v>1</v>
      </c>
      <c r="AVK61" t="s">
        <v>3358</v>
      </c>
      <c r="AVL61" t="s">
        <v>2561</v>
      </c>
      <c r="AVW61" t="s">
        <v>1463</v>
      </c>
      <c r="AVX61" t="s">
        <v>1463</v>
      </c>
      <c r="AVZ61">
        <v>5</v>
      </c>
      <c r="AWA61">
        <v>0</v>
      </c>
      <c r="AWB61">
        <v>7.5</v>
      </c>
      <c r="AWC61">
        <v>2.5</v>
      </c>
      <c r="AWD61">
        <v>2</v>
      </c>
      <c r="AWE61">
        <v>5</v>
      </c>
      <c r="AWF61">
        <v>0</v>
      </c>
      <c r="AWG61">
        <v>7</v>
      </c>
      <c r="AWH61" t="s">
        <v>1462</v>
      </c>
      <c r="AWJ61" t="s">
        <v>1463</v>
      </c>
      <c r="AWL61" t="s">
        <v>1462</v>
      </c>
      <c r="AWN61" t="s">
        <v>1463</v>
      </c>
      <c r="AWP61" t="s">
        <v>1463</v>
      </c>
      <c r="AWR61" t="s">
        <v>1463</v>
      </c>
      <c r="AWT61" t="s">
        <v>1463</v>
      </c>
      <c r="AWV61" t="s">
        <v>1462</v>
      </c>
      <c r="AWX61" t="s">
        <v>1463</v>
      </c>
      <c r="AWZ61" t="s">
        <v>1463</v>
      </c>
      <c r="AXB61" t="s">
        <v>1463</v>
      </c>
      <c r="AXD61" t="s">
        <v>1463</v>
      </c>
      <c r="AXF61">
        <v>0</v>
      </c>
      <c r="AXG61">
        <v>0</v>
      </c>
      <c r="AXI61">
        <v>5</v>
      </c>
      <c r="AXJ61">
        <v>0</v>
      </c>
      <c r="AXK61">
        <v>5</v>
      </c>
      <c r="AXN61">
        <v>5</v>
      </c>
      <c r="AXO61">
        <v>1</v>
      </c>
      <c r="AXP61">
        <v>1</v>
      </c>
      <c r="AXQ61">
        <v>1</v>
      </c>
      <c r="AXR61">
        <v>1</v>
      </c>
      <c r="AXS61">
        <v>0</v>
      </c>
      <c r="AXT61">
        <v>1</v>
      </c>
      <c r="AXU61">
        <v>1</v>
      </c>
      <c r="AXV61">
        <v>1</v>
      </c>
      <c r="AXW61">
        <v>0</v>
      </c>
      <c r="AYA61">
        <v>7.3</v>
      </c>
      <c r="AYD61">
        <v>7.3</v>
      </c>
      <c r="AYE61" t="s">
        <v>1463</v>
      </c>
      <c r="AYF61" t="s">
        <v>1463</v>
      </c>
      <c r="AYG61">
        <v>2</v>
      </c>
      <c r="AYJ61">
        <v>10</v>
      </c>
      <c r="AYK61">
        <v>5</v>
      </c>
      <c r="AYL61">
        <v>5</v>
      </c>
      <c r="AYM61">
        <v>20</v>
      </c>
      <c r="AZC61">
        <v>3</v>
      </c>
      <c r="AZD61" t="s">
        <v>3359</v>
      </c>
      <c r="AZE61" t="s">
        <v>3307</v>
      </c>
      <c r="AZM61" t="s">
        <v>1463</v>
      </c>
      <c r="AZO61" t="s">
        <v>1462</v>
      </c>
      <c r="AZP61" t="s">
        <v>3360</v>
      </c>
      <c r="AZR61">
        <v>5</v>
      </c>
      <c r="AZS61">
        <v>5</v>
      </c>
      <c r="BCH61">
        <v>10</v>
      </c>
      <c r="BCI61">
        <v>2.5</v>
      </c>
      <c r="BCJ61">
        <v>0</v>
      </c>
      <c r="BCK61">
        <v>12.5</v>
      </c>
      <c r="BCL61">
        <v>2</v>
      </c>
      <c r="BCN61">
        <v>3</v>
      </c>
      <c r="BCP61">
        <v>4</v>
      </c>
      <c r="BCR61">
        <v>1</v>
      </c>
      <c r="BCT61">
        <v>5</v>
      </c>
      <c r="BCY61">
        <v>2.5</v>
      </c>
      <c r="BCZ61">
        <v>0</v>
      </c>
      <c r="BEH61">
        <v>9.1999999999999993</v>
      </c>
      <c r="BEI61">
        <v>10</v>
      </c>
      <c r="BEJ61">
        <v>0</v>
      </c>
      <c r="BEK61">
        <v>19.2</v>
      </c>
      <c r="BEL61" t="s">
        <v>2552</v>
      </c>
      <c r="BEN61" t="s">
        <v>2567</v>
      </c>
      <c r="BEP61" t="s">
        <v>2557</v>
      </c>
      <c r="BER61" t="s">
        <v>2567</v>
      </c>
      <c r="BET61" t="s">
        <v>2567</v>
      </c>
      <c r="BEV61" t="s">
        <v>2567</v>
      </c>
      <c r="BEX61">
        <v>10</v>
      </c>
      <c r="BEY61">
        <v>0</v>
      </c>
      <c r="BGQ61">
        <v>0</v>
      </c>
      <c r="BGR61">
        <v>5</v>
      </c>
      <c r="BGS61">
        <v>2.5</v>
      </c>
      <c r="BGT61">
        <v>7.5</v>
      </c>
      <c r="BGU61" t="s">
        <v>1462</v>
      </c>
      <c r="BHB61" t="s">
        <v>2884</v>
      </c>
      <c r="BHC61" t="s">
        <v>3103</v>
      </c>
      <c r="BHD61" t="s">
        <v>3361</v>
      </c>
      <c r="BHE61" t="s">
        <v>3103</v>
      </c>
      <c r="BHF61" t="s">
        <v>3362</v>
      </c>
      <c r="BHG61" t="s">
        <v>3103</v>
      </c>
      <c r="BHK61">
        <v>5</v>
      </c>
      <c r="BHL61">
        <v>2.5</v>
      </c>
      <c r="BIT61">
        <v>10</v>
      </c>
      <c r="BIU61">
        <v>2.5</v>
      </c>
      <c r="BIV61">
        <v>0</v>
      </c>
      <c r="BIW61">
        <v>12.5</v>
      </c>
      <c r="BIX61">
        <v>3</v>
      </c>
      <c r="BIY61" t="s">
        <v>1466</v>
      </c>
      <c r="BIZ61" t="s">
        <v>1474</v>
      </c>
      <c r="BJA61" t="s">
        <v>2548</v>
      </c>
      <c r="BJB61">
        <v>2.5</v>
      </c>
      <c r="BJC61">
        <v>0</v>
      </c>
    </row>
    <row r="62" spans="1:1022 1026:1615" ht="15" x14ac:dyDescent="0.25">
      <c r="A62" t="s">
        <v>2603</v>
      </c>
      <c r="B62" t="s">
        <v>3363</v>
      </c>
      <c r="C62" t="s">
        <v>3364</v>
      </c>
      <c r="D62" t="s">
        <v>1460</v>
      </c>
      <c r="F62" t="s">
        <v>2606</v>
      </c>
      <c r="G62" t="s">
        <v>2607</v>
      </c>
      <c r="H62" t="s">
        <v>2608</v>
      </c>
      <c r="I62" t="s">
        <v>3365</v>
      </c>
      <c r="J62">
        <v>2.4999231700000002</v>
      </c>
      <c r="K62">
        <v>34.597348599999997</v>
      </c>
      <c r="L62" s="116">
        <v>42464</v>
      </c>
      <c r="M62" t="s">
        <v>1461</v>
      </c>
      <c r="N62">
        <v>25</v>
      </c>
      <c r="O62" t="s">
        <v>2554</v>
      </c>
      <c r="Q62">
        <v>6.7</v>
      </c>
      <c r="R62">
        <v>7.5</v>
      </c>
      <c r="S62">
        <v>2.5</v>
      </c>
      <c r="T62">
        <v>16.7</v>
      </c>
      <c r="U62">
        <v>1</v>
      </c>
      <c r="V62">
        <v>1</v>
      </c>
      <c r="W62">
        <v>3</v>
      </c>
      <c r="X62">
        <v>2</v>
      </c>
      <c r="AA62" t="b">
        <v>1</v>
      </c>
      <c r="AG62">
        <v>1</v>
      </c>
      <c r="AH62">
        <v>1</v>
      </c>
      <c r="AI62">
        <v>2</v>
      </c>
      <c r="AJ62">
        <v>2</v>
      </c>
      <c r="AO62">
        <v>2</v>
      </c>
      <c r="AT62">
        <v>1</v>
      </c>
      <c r="AV62">
        <v>2</v>
      </c>
      <c r="BS62" t="s">
        <v>1462</v>
      </c>
      <c r="BT62" t="s">
        <v>1462</v>
      </c>
      <c r="BW62">
        <v>7.5</v>
      </c>
      <c r="BX62">
        <v>2.5</v>
      </c>
      <c r="BY62">
        <v>8.5</v>
      </c>
      <c r="BZ62">
        <v>5</v>
      </c>
      <c r="CA62">
        <v>0</v>
      </c>
      <c r="CB62">
        <v>13.5</v>
      </c>
      <c r="CC62" t="s">
        <v>1462</v>
      </c>
      <c r="CD62" t="b">
        <v>1</v>
      </c>
      <c r="CE62" t="b">
        <v>1</v>
      </c>
      <c r="CF62">
        <v>15</v>
      </c>
      <c r="CH62" t="s">
        <v>1462</v>
      </c>
      <c r="CI62" t="b">
        <v>1</v>
      </c>
      <c r="CK62">
        <v>17</v>
      </c>
      <c r="CM62" t="s">
        <v>1463</v>
      </c>
      <c r="CR62" t="s">
        <v>1463</v>
      </c>
      <c r="CW62" t="s">
        <v>1463</v>
      </c>
      <c r="DB62" t="s">
        <v>1463</v>
      </c>
      <c r="DG62" t="s">
        <v>1462</v>
      </c>
      <c r="DH62" t="b">
        <v>1</v>
      </c>
      <c r="DJ62">
        <v>10</v>
      </c>
      <c r="DS62" t="b">
        <v>1</v>
      </c>
      <c r="DU62" t="b">
        <v>1</v>
      </c>
      <c r="DY62" t="b">
        <v>1</v>
      </c>
      <c r="EF62" t="b">
        <v>1</v>
      </c>
      <c r="EG62" t="s">
        <v>2639</v>
      </c>
      <c r="EI62">
        <v>5</v>
      </c>
      <c r="EJ62">
        <v>0</v>
      </c>
      <c r="EN62">
        <v>0</v>
      </c>
      <c r="EO62" t="s">
        <v>1463</v>
      </c>
      <c r="FL62">
        <v>6.7</v>
      </c>
      <c r="FM62">
        <v>5</v>
      </c>
      <c r="FN62">
        <v>2.5</v>
      </c>
      <c r="FO62">
        <v>14.2</v>
      </c>
      <c r="FP62" t="s">
        <v>1462</v>
      </c>
      <c r="FT62" t="b">
        <v>1</v>
      </c>
      <c r="FV62" t="s">
        <v>1465</v>
      </c>
      <c r="GO62" t="b">
        <v>1</v>
      </c>
      <c r="GQ62" t="s">
        <v>1465</v>
      </c>
      <c r="HD62" t="b">
        <v>1</v>
      </c>
      <c r="HF62" t="s">
        <v>1465</v>
      </c>
      <c r="JC62" t="b">
        <v>1</v>
      </c>
      <c r="JE62" t="s">
        <v>1465</v>
      </c>
      <c r="KK62" t="s">
        <v>1463</v>
      </c>
      <c r="KM62">
        <v>5</v>
      </c>
      <c r="KN62">
        <v>2.5</v>
      </c>
      <c r="KO62">
        <v>5</v>
      </c>
      <c r="KP62">
        <v>2.5</v>
      </c>
      <c r="KQ62">
        <v>2.5</v>
      </c>
      <c r="KR62">
        <v>10</v>
      </c>
      <c r="KS62" t="s">
        <v>1462</v>
      </c>
      <c r="KU62">
        <v>5</v>
      </c>
      <c r="KW62">
        <v>2</v>
      </c>
      <c r="KX62">
        <v>3</v>
      </c>
      <c r="LA62">
        <v>5</v>
      </c>
      <c r="LE62">
        <v>1</v>
      </c>
      <c r="LG62">
        <v>1</v>
      </c>
      <c r="LH62">
        <v>1</v>
      </c>
      <c r="LK62">
        <v>1</v>
      </c>
      <c r="LY62" t="b">
        <v>1</v>
      </c>
      <c r="MA62" t="b">
        <v>1</v>
      </c>
      <c r="MB62" t="b">
        <v>1</v>
      </c>
      <c r="MI62" t="b">
        <v>1</v>
      </c>
      <c r="MK62" t="b">
        <v>1</v>
      </c>
      <c r="ML62" t="b">
        <v>1</v>
      </c>
      <c r="MO62" t="b">
        <v>1</v>
      </c>
      <c r="MT62" t="s">
        <v>1462</v>
      </c>
      <c r="MU62" t="s">
        <v>2870</v>
      </c>
      <c r="MV62">
        <v>2.5</v>
      </c>
      <c r="MW62">
        <v>2.5</v>
      </c>
      <c r="MX62">
        <v>0</v>
      </c>
      <c r="MY62">
        <v>2.5</v>
      </c>
      <c r="MZ62">
        <v>2.5</v>
      </c>
      <c r="NA62">
        <v>5</v>
      </c>
      <c r="NW62" t="s">
        <v>2569</v>
      </c>
      <c r="NY62" t="s">
        <v>2569</v>
      </c>
      <c r="NZ62" t="s">
        <v>2569</v>
      </c>
      <c r="OC62" t="s">
        <v>2569</v>
      </c>
      <c r="OG62">
        <v>2.5</v>
      </c>
      <c r="OH62">
        <v>2.5</v>
      </c>
      <c r="OJ62">
        <v>0</v>
      </c>
      <c r="OK62">
        <v>2.5</v>
      </c>
      <c r="OL62">
        <v>2.5</v>
      </c>
      <c r="QL62">
        <v>0</v>
      </c>
      <c r="QM62">
        <v>2.5</v>
      </c>
      <c r="RO62">
        <v>7.5</v>
      </c>
      <c r="RP62">
        <v>2.5</v>
      </c>
      <c r="RQ62">
        <v>5</v>
      </c>
      <c r="RR62">
        <v>15</v>
      </c>
      <c r="RS62" t="s">
        <v>1463</v>
      </c>
      <c r="RZ62" t="s">
        <v>1463</v>
      </c>
      <c r="SB62" t="s">
        <v>1463</v>
      </c>
      <c r="SH62" t="s">
        <v>1463</v>
      </c>
      <c r="SK62">
        <v>2.5</v>
      </c>
      <c r="SL62">
        <v>5</v>
      </c>
      <c r="SM62">
        <v>1.3</v>
      </c>
      <c r="SN62">
        <v>5</v>
      </c>
      <c r="SO62">
        <v>2.5</v>
      </c>
      <c r="SP62">
        <v>8.8000000000000007</v>
      </c>
      <c r="SQ62" t="s">
        <v>1463</v>
      </c>
      <c r="SR62" t="s">
        <v>2946</v>
      </c>
      <c r="TI62">
        <v>5</v>
      </c>
      <c r="TJ62" t="s">
        <v>2611</v>
      </c>
      <c r="TM62" t="b">
        <v>1</v>
      </c>
      <c r="TN62" t="b">
        <v>1</v>
      </c>
      <c r="TO62" t="b">
        <v>1</v>
      </c>
      <c r="TP62" t="b">
        <v>1</v>
      </c>
      <c r="TQ62" t="b">
        <v>1</v>
      </c>
      <c r="TS62" t="b">
        <v>1</v>
      </c>
      <c r="TT62" t="b">
        <v>1</v>
      </c>
      <c r="TX62">
        <v>5</v>
      </c>
      <c r="TY62">
        <v>2.5</v>
      </c>
      <c r="VI62">
        <v>5</v>
      </c>
      <c r="VJ62">
        <v>0</v>
      </c>
      <c r="VK62">
        <v>7.5</v>
      </c>
      <c r="VL62">
        <v>12.5</v>
      </c>
      <c r="VM62" t="s">
        <v>1463</v>
      </c>
      <c r="VO62" t="s">
        <v>1463</v>
      </c>
      <c r="VQ62" t="s">
        <v>1463</v>
      </c>
      <c r="VS62" t="s">
        <v>1463</v>
      </c>
      <c r="VV62" t="s">
        <v>1463</v>
      </c>
      <c r="VX62" t="s">
        <v>1462</v>
      </c>
      <c r="VY62" t="s">
        <v>2659</v>
      </c>
      <c r="VZ62">
        <v>0</v>
      </c>
      <c r="WA62">
        <v>7.5</v>
      </c>
      <c r="XJ62">
        <v>8.6</v>
      </c>
      <c r="XK62">
        <v>5</v>
      </c>
      <c r="XL62">
        <v>6.3</v>
      </c>
      <c r="XM62">
        <v>19.899999999999999</v>
      </c>
      <c r="XN62" t="s">
        <v>1462</v>
      </c>
      <c r="XO62" t="s">
        <v>1462</v>
      </c>
      <c r="XR62" t="b">
        <v>1</v>
      </c>
      <c r="XS62" t="b">
        <v>1</v>
      </c>
      <c r="XW62" t="b">
        <v>1</v>
      </c>
      <c r="YC62" t="s">
        <v>1463</v>
      </c>
      <c r="YE62" t="s">
        <v>1462</v>
      </c>
      <c r="YF62" t="s">
        <v>2683</v>
      </c>
      <c r="YG62">
        <v>5</v>
      </c>
      <c r="YH62">
        <v>5</v>
      </c>
      <c r="YI62" t="s">
        <v>1462</v>
      </c>
      <c r="YK62" t="b">
        <v>1</v>
      </c>
      <c r="YN62" t="b">
        <v>1</v>
      </c>
      <c r="YU62">
        <v>5</v>
      </c>
      <c r="YV62">
        <v>7.5</v>
      </c>
      <c r="ZX62">
        <v>7</v>
      </c>
      <c r="ZY62">
        <v>2.5</v>
      </c>
      <c r="ZZ62">
        <v>2.5</v>
      </c>
      <c r="AAA62">
        <v>12</v>
      </c>
      <c r="AAB62" t="s">
        <v>1462</v>
      </c>
      <c r="AAK62" t="b">
        <v>1</v>
      </c>
      <c r="AAL62" t="b">
        <v>1</v>
      </c>
      <c r="AAS62" t="s">
        <v>3035</v>
      </c>
      <c r="AAT62">
        <v>2.5</v>
      </c>
      <c r="AAU62">
        <v>2.5</v>
      </c>
      <c r="ADN62">
        <v>2</v>
      </c>
      <c r="ADO62">
        <v>5</v>
      </c>
      <c r="ADP62">
        <v>2.5</v>
      </c>
      <c r="ADQ62">
        <v>9.5</v>
      </c>
      <c r="ADR62" t="s">
        <v>1759</v>
      </c>
      <c r="ADS62">
        <v>1</v>
      </c>
      <c r="ADT62">
        <v>40</v>
      </c>
      <c r="AEG62">
        <v>5</v>
      </c>
      <c r="AEH62">
        <v>2.5</v>
      </c>
      <c r="AEI62">
        <v>0</v>
      </c>
      <c r="AEJ62">
        <v>0</v>
      </c>
      <c r="AEK62">
        <v>7.5</v>
      </c>
      <c r="AEL62">
        <v>7.5</v>
      </c>
      <c r="AEN62" t="b">
        <v>1</v>
      </c>
      <c r="AFB62" t="s">
        <v>2644</v>
      </c>
      <c r="AFC62">
        <v>0</v>
      </c>
      <c r="AFD62">
        <v>7.5</v>
      </c>
      <c r="AFE62">
        <v>0</v>
      </c>
      <c r="AFF62">
        <v>7.5</v>
      </c>
      <c r="AFG62">
        <v>2.5</v>
      </c>
      <c r="AFH62">
        <v>10</v>
      </c>
      <c r="AFI62" t="s">
        <v>1463</v>
      </c>
      <c r="AFK62" t="s">
        <v>1463</v>
      </c>
      <c r="AFM62" t="s">
        <v>1463</v>
      </c>
      <c r="AFO62" t="s">
        <v>1463</v>
      </c>
      <c r="AFQ62" t="s">
        <v>1463</v>
      </c>
      <c r="AFT62" t="s">
        <v>1463</v>
      </c>
      <c r="AFV62">
        <v>3</v>
      </c>
      <c r="AFW62">
        <v>3</v>
      </c>
      <c r="AFX62">
        <v>7.5</v>
      </c>
      <c r="AFY62">
        <v>2.5</v>
      </c>
      <c r="AFZ62">
        <v>0.7</v>
      </c>
      <c r="AGA62">
        <v>7.5</v>
      </c>
      <c r="AGB62">
        <v>2.5</v>
      </c>
      <c r="AGC62">
        <v>10.7</v>
      </c>
      <c r="AGD62">
        <v>1</v>
      </c>
      <c r="AGE62" s="250">
        <v>10000</v>
      </c>
      <c r="AGG62">
        <v>1</v>
      </c>
      <c r="AGH62">
        <v>1</v>
      </c>
      <c r="AGJ62">
        <v>1</v>
      </c>
      <c r="AGK62">
        <v>0</v>
      </c>
      <c r="AGM62" t="s">
        <v>2614</v>
      </c>
      <c r="AGN62" t="s">
        <v>2646</v>
      </c>
      <c r="AGQ62">
        <v>7.5</v>
      </c>
      <c r="AGR62">
        <v>2.5</v>
      </c>
      <c r="AGS62">
        <v>1</v>
      </c>
      <c r="AGT62">
        <v>5</v>
      </c>
      <c r="AGU62">
        <v>5</v>
      </c>
      <c r="AGV62">
        <v>11</v>
      </c>
      <c r="AGW62">
        <v>1</v>
      </c>
      <c r="AGZ62" t="b">
        <v>1</v>
      </c>
      <c r="AHD62">
        <v>3</v>
      </c>
      <c r="AHE62">
        <v>3</v>
      </c>
      <c r="AHF62">
        <v>3</v>
      </c>
      <c r="AKM62">
        <v>5</v>
      </c>
      <c r="AKN62">
        <v>5</v>
      </c>
      <c r="AKO62">
        <v>10</v>
      </c>
      <c r="AKP62">
        <v>5</v>
      </c>
      <c r="AKQ62">
        <v>5</v>
      </c>
      <c r="AKR62">
        <v>20</v>
      </c>
      <c r="AKS62" t="s">
        <v>1462</v>
      </c>
      <c r="AKT62" t="s">
        <v>1463</v>
      </c>
      <c r="AKV62" t="s">
        <v>1462</v>
      </c>
      <c r="AKX62" t="s">
        <v>1462</v>
      </c>
      <c r="AKZ62" t="s">
        <v>1463</v>
      </c>
      <c r="ALB62" t="s">
        <v>1462</v>
      </c>
      <c r="ALD62" t="s">
        <v>1463</v>
      </c>
      <c r="ALF62" t="s">
        <v>1462</v>
      </c>
      <c r="ALH62" t="s">
        <v>1463</v>
      </c>
      <c r="ALJ62" t="s">
        <v>1463</v>
      </c>
      <c r="ALL62" t="s">
        <v>1463</v>
      </c>
      <c r="ALN62" t="s">
        <v>1463</v>
      </c>
      <c r="ALP62" t="s">
        <v>1463</v>
      </c>
      <c r="ALR62" t="s">
        <v>1463</v>
      </c>
      <c r="ALT62" t="s">
        <v>1463</v>
      </c>
      <c r="AMF62" t="b">
        <v>1</v>
      </c>
      <c r="AMG62" t="b">
        <v>1</v>
      </c>
      <c r="AML62" t="b">
        <v>1</v>
      </c>
      <c r="AMO62" t="b">
        <v>1</v>
      </c>
      <c r="AMW62" t="b">
        <v>1</v>
      </c>
      <c r="ANA62">
        <v>5</v>
      </c>
      <c r="ANB62">
        <v>5</v>
      </c>
      <c r="ANC62">
        <v>10</v>
      </c>
      <c r="AND62">
        <v>2.5</v>
      </c>
      <c r="ANE62">
        <v>5</v>
      </c>
      <c r="ANF62">
        <v>17.5</v>
      </c>
      <c r="ANG62" t="s">
        <v>1462</v>
      </c>
      <c r="ANH62" t="s">
        <v>2663</v>
      </c>
      <c r="ANI62" t="s">
        <v>1462</v>
      </c>
      <c r="ANJ62" t="s">
        <v>2616</v>
      </c>
      <c r="ANK62">
        <v>2.5</v>
      </c>
      <c r="ANL62">
        <v>5</v>
      </c>
      <c r="ANM62">
        <v>5</v>
      </c>
      <c r="ANN62">
        <v>0</v>
      </c>
      <c r="ANO62">
        <v>7.5</v>
      </c>
      <c r="ANP62">
        <v>12.5</v>
      </c>
      <c r="ANQ62" t="s">
        <v>2565</v>
      </c>
      <c r="ANR62" t="s">
        <v>1462</v>
      </c>
      <c r="ANT62">
        <v>0</v>
      </c>
      <c r="ANU62">
        <v>7.5</v>
      </c>
      <c r="AQR62">
        <v>2.5</v>
      </c>
      <c r="AQS62">
        <v>0</v>
      </c>
      <c r="AQT62">
        <v>8.8000000000000007</v>
      </c>
      <c r="AQU62">
        <v>11.3</v>
      </c>
      <c r="AQV62" t="s">
        <v>1463</v>
      </c>
      <c r="ARB62" t="b">
        <v>1</v>
      </c>
      <c r="ARD62" t="b">
        <v>1</v>
      </c>
      <c r="ARG62">
        <v>0</v>
      </c>
      <c r="ARH62">
        <v>10</v>
      </c>
      <c r="ARI62" t="s">
        <v>1463</v>
      </c>
      <c r="ARQ62" t="s">
        <v>1462</v>
      </c>
      <c r="ARS62" t="s">
        <v>2617</v>
      </c>
      <c r="ART62" t="s">
        <v>2616</v>
      </c>
      <c r="ARV62" t="b">
        <v>1</v>
      </c>
      <c r="ASD62">
        <v>0</v>
      </c>
      <c r="ASE62">
        <v>7.5</v>
      </c>
      <c r="ASF62">
        <v>2</v>
      </c>
      <c r="ASG62">
        <v>2.5</v>
      </c>
      <c r="ASH62">
        <v>5</v>
      </c>
      <c r="ASI62">
        <v>9.5</v>
      </c>
      <c r="ASJ62">
        <v>70</v>
      </c>
      <c r="ASL62" t="b">
        <v>1</v>
      </c>
      <c r="ASM62" t="b">
        <v>1</v>
      </c>
      <c r="ASO62" t="b">
        <v>1</v>
      </c>
      <c r="ASS62">
        <v>1</v>
      </c>
      <c r="AST62" t="s">
        <v>1462</v>
      </c>
      <c r="ASW62" t="b">
        <v>1</v>
      </c>
      <c r="ATC62" t="s">
        <v>2618</v>
      </c>
      <c r="ATD62">
        <v>2.5</v>
      </c>
      <c r="ATE62">
        <v>5</v>
      </c>
      <c r="ATF62">
        <v>0</v>
      </c>
      <c r="ATG62">
        <v>1.3</v>
      </c>
      <c r="ATH62">
        <v>8.8000000000000007</v>
      </c>
      <c r="ATI62">
        <v>10.1</v>
      </c>
      <c r="ATJ62" t="s">
        <v>1463</v>
      </c>
      <c r="AVZ62">
        <v>0</v>
      </c>
      <c r="AWA62">
        <v>7.5</v>
      </c>
      <c r="AWB62">
        <v>2.5</v>
      </c>
      <c r="AWC62">
        <v>10</v>
      </c>
      <c r="AWD62">
        <v>1</v>
      </c>
      <c r="AWE62">
        <v>2.5</v>
      </c>
      <c r="AWF62">
        <v>0</v>
      </c>
      <c r="AWG62">
        <v>3.5</v>
      </c>
      <c r="AWH62" t="s">
        <v>1462</v>
      </c>
      <c r="AWI62" t="s">
        <v>1469</v>
      </c>
      <c r="AWJ62" t="s">
        <v>1463</v>
      </c>
      <c r="AWL62" t="s">
        <v>1463</v>
      </c>
      <c r="AWN62" t="s">
        <v>1463</v>
      </c>
      <c r="AWP62" t="s">
        <v>1463</v>
      </c>
      <c r="AWR62" t="s">
        <v>1463</v>
      </c>
      <c r="AWT62" t="s">
        <v>1463</v>
      </c>
      <c r="AWV62" t="s">
        <v>1462</v>
      </c>
      <c r="AWW62" t="s">
        <v>1469</v>
      </c>
      <c r="AWX62" t="s">
        <v>1463</v>
      </c>
      <c r="AWZ62" t="s">
        <v>1463</v>
      </c>
      <c r="AXB62" t="s">
        <v>1463</v>
      </c>
      <c r="AXD62" t="s">
        <v>1463</v>
      </c>
      <c r="AXI62">
        <v>2.5</v>
      </c>
      <c r="AXJ62">
        <v>0</v>
      </c>
      <c r="AXK62">
        <v>4</v>
      </c>
      <c r="AXN62">
        <v>4</v>
      </c>
      <c r="AXO62">
        <v>0</v>
      </c>
      <c r="AXP62">
        <v>0</v>
      </c>
      <c r="AXQ62">
        <v>1</v>
      </c>
      <c r="AXR62">
        <v>1</v>
      </c>
      <c r="AXS62">
        <v>1</v>
      </c>
      <c r="AXT62">
        <v>1</v>
      </c>
      <c r="AXU62">
        <v>1</v>
      </c>
      <c r="AXV62">
        <v>3</v>
      </c>
      <c r="AXW62">
        <v>0</v>
      </c>
      <c r="AYA62">
        <v>10</v>
      </c>
      <c r="AYD62">
        <v>10</v>
      </c>
      <c r="AYE62" t="s">
        <v>1463</v>
      </c>
      <c r="AYF62" t="s">
        <v>1463</v>
      </c>
      <c r="AYG62">
        <v>10</v>
      </c>
      <c r="AYJ62">
        <v>10</v>
      </c>
      <c r="AYK62">
        <v>2.5</v>
      </c>
      <c r="AYL62">
        <v>2.5</v>
      </c>
      <c r="AYM62">
        <v>15</v>
      </c>
      <c r="AZC62">
        <v>4</v>
      </c>
      <c r="AZD62" t="s">
        <v>2620</v>
      </c>
      <c r="AZE62" t="s">
        <v>1469</v>
      </c>
      <c r="AZF62">
        <v>6</v>
      </c>
      <c r="AZG62" t="s">
        <v>3256</v>
      </c>
      <c r="AZH62" t="s">
        <v>2622</v>
      </c>
      <c r="AZM62" t="s">
        <v>1463</v>
      </c>
      <c r="AZO62" t="s">
        <v>1462</v>
      </c>
      <c r="AZP62" t="s">
        <v>3366</v>
      </c>
      <c r="AZR62">
        <v>2.5</v>
      </c>
      <c r="AZS62">
        <v>2.5</v>
      </c>
      <c r="BCH62">
        <v>10</v>
      </c>
      <c r="BCI62">
        <v>5</v>
      </c>
      <c r="BCJ62">
        <v>0</v>
      </c>
      <c r="BCK62">
        <v>15</v>
      </c>
      <c r="BCL62">
        <v>2</v>
      </c>
      <c r="BCN62">
        <v>1</v>
      </c>
      <c r="BCP62">
        <v>3</v>
      </c>
      <c r="BCR62">
        <v>5</v>
      </c>
      <c r="BCT62">
        <v>4</v>
      </c>
      <c r="BCY62">
        <v>5</v>
      </c>
      <c r="BCZ62">
        <v>0</v>
      </c>
      <c r="BEH62">
        <v>9.1999999999999993</v>
      </c>
      <c r="BEI62">
        <v>5</v>
      </c>
      <c r="BEJ62">
        <v>2.5</v>
      </c>
      <c r="BEK62">
        <v>16.7</v>
      </c>
      <c r="BEL62" t="s">
        <v>2552</v>
      </c>
      <c r="BEN62" t="s">
        <v>2567</v>
      </c>
      <c r="BEP62" t="s">
        <v>2557</v>
      </c>
      <c r="BER62" t="s">
        <v>2567</v>
      </c>
      <c r="BET62" t="s">
        <v>2567</v>
      </c>
      <c r="BEV62" t="s">
        <v>2567</v>
      </c>
      <c r="BEX62">
        <v>5</v>
      </c>
      <c r="BEY62">
        <v>2.5</v>
      </c>
      <c r="BGQ62">
        <v>2</v>
      </c>
      <c r="BGR62">
        <v>5</v>
      </c>
      <c r="BGS62">
        <v>2.5</v>
      </c>
      <c r="BGT62">
        <v>9.5</v>
      </c>
      <c r="BGU62" t="s">
        <v>1462</v>
      </c>
      <c r="BHB62" t="s">
        <v>2652</v>
      </c>
      <c r="BHC62" t="s">
        <v>2653</v>
      </c>
      <c r="BHD62" t="s">
        <v>2654</v>
      </c>
      <c r="BHE62" t="s">
        <v>2653</v>
      </c>
      <c r="BHF62" t="s">
        <v>2655</v>
      </c>
      <c r="BHG62" t="s">
        <v>2653</v>
      </c>
      <c r="BHK62">
        <v>5</v>
      </c>
      <c r="BHL62">
        <v>2.5</v>
      </c>
      <c r="BIT62">
        <v>10</v>
      </c>
      <c r="BIU62">
        <v>5</v>
      </c>
      <c r="BIV62">
        <v>0</v>
      </c>
      <c r="BIW62">
        <v>15</v>
      </c>
      <c r="BIX62">
        <v>3</v>
      </c>
      <c r="BIY62" t="s">
        <v>1466</v>
      </c>
      <c r="BIZ62" t="s">
        <v>2548</v>
      </c>
      <c r="BJA62" t="s">
        <v>2594</v>
      </c>
      <c r="BJB62">
        <v>5</v>
      </c>
      <c r="BJC62">
        <v>0</v>
      </c>
    </row>
    <row r="63" spans="1:1022 1026:1615" ht="15" x14ac:dyDescent="0.25">
      <c r="A63" t="s">
        <v>2603</v>
      </c>
      <c r="B63" t="s">
        <v>3367</v>
      </c>
      <c r="C63" t="s">
        <v>3368</v>
      </c>
      <c r="D63" t="s">
        <v>2553</v>
      </c>
      <c r="E63" t="s">
        <v>3369</v>
      </c>
      <c r="F63" t="s">
        <v>2606</v>
      </c>
      <c r="G63" t="s">
        <v>2607</v>
      </c>
      <c r="H63" t="s">
        <v>2608</v>
      </c>
      <c r="I63" t="s">
        <v>3365</v>
      </c>
      <c r="J63">
        <v>2.4999169600000002</v>
      </c>
      <c r="K63">
        <v>34.59715954</v>
      </c>
      <c r="L63" s="116">
        <v>42464</v>
      </c>
      <c r="M63" t="s">
        <v>1471</v>
      </c>
      <c r="N63">
        <v>39</v>
      </c>
      <c r="O63" t="s">
        <v>1472</v>
      </c>
      <c r="Q63">
        <v>6.7</v>
      </c>
      <c r="R63">
        <v>7.5</v>
      </c>
      <c r="S63">
        <v>2.5</v>
      </c>
      <c r="T63">
        <v>16.7</v>
      </c>
      <c r="U63">
        <v>1</v>
      </c>
      <c r="V63">
        <v>3</v>
      </c>
      <c r="W63">
        <v>1</v>
      </c>
      <c r="X63">
        <v>4</v>
      </c>
      <c r="AA63" t="b">
        <v>1</v>
      </c>
      <c r="AG63">
        <v>1</v>
      </c>
      <c r="AH63">
        <v>3</v>
      </c>
      <c r="AI63">
        <v>1</v>
      </c>
      <c r="AJ63">
        <v>2</v>
      </c>
      <c r="AM63">
        <v>1</v>
      </c>
      <c r="AO63">
        <v>1</v>
      </c>
      <c r="AT63">
        <v>3</v>
      </c>
      <c r="BS63" t="s">
        <v>1462</v>
      </c>
      <c r="BT63" t="s">
        <v>1462</v>
      </c>
      <c r="BW63">
        <v>7.5</v>
      </c>
      <c r="BX63">
        <v>2.5</v>
      </c>
      <c r="BY63">
        <v>8.5</v>
      </c>
      <c r="BZ63">
        <v>5</v>
      </c>
      <c r="CA63">
        <v>0</v>
      </c>
      <c r="CB63">
        <v>13.5</v>
      </c>
      <c r="CC63" t="s">
        <v>1462</v>
      </c>
      <c r="CD63" t="b">
        <v>1</v>
      </c>
      <c r="CE63" t="b">
        <v>1</v>
      </c>
      <c r="CF63">
        <v>10</v>
      </c>
      <c r="CH63" t="s">
        <v>1462</v>
      </c>
      <c r="CI63" t="b">
        <v>1</v>
      </c>
      <c r="CK63">
        <v>14</v>
      </c>
      <c r="CM63" t="s">
        <v>1463</v>
      </c>
      <c r="CR63" t="s">
        <v>1463</v>
      </c>
      <c r="CW63" t="s">
        <v>1463</v>
      </c>
      <c r="DB63" t="s">
        <v>1463</v>
      </c>
      <c r="DG63" t="s">
        <v>1462</v>
      </c>
      <c r="DH63" t="b">
        <v>1</v>
      </c>
      <c r="DJ63">
        <v>10</v>
      </c>
      <c r="DS63" t="b">
        <v>1</v>
      </c>
      <c r="DU63" t="b">
        <v>1</v>
      </c>
      <c r="DY63" t="b">
        <v>1</v>
      </c>
      <c r="EI63">
        <v>5</v>
      </c>
      <c r="EJ63">
        <v>0</v>
      </c>
      <c r="EN63">
        <v>0</v>
      </c>
      <c r="EO63" t="s">
        <v>1463</v>
      </c>
      <c r="FL63">
        <v>3.3</v>
      </c>
      <c r="FM63">
        <v>5</v>
      </c>
      <c r="FN63">
        <v>2.5</v>
      </c>
      <c r="FO63">
        <v>10.8</v>
      </c>
      <c r="FP63" t="s">
        <v>1462</v>
      </c>
      <c r="FT63" t="b">
        <v>1</v>
      </c>
      <c r="FV63" t="s">
        <v>1465</v>
      </c>
      <c r="GO63" t="b">
        <v>1</v>
      </c>
      <c r="GQ63" t="s">
        <v>1465</v>
      </c>
      <c r="HD63" t="b">
        <v>1</v>
      </c>
      <c r="HF63" t="s">
        <v>1465</v>
      </c>
      <c r="HY63" t="b">
        <v>1</v>
      </c>
      <c r="IA63" t="s">
        <v>1465</v>
      </c>
      <c r="KG63" t="s">
        <v>2679</v>
      </c>
      <c r="KH63" t="b">
        <v>1</v>
      </c>
      <c r="KJ63" t="s">
        <v>1465</v>
      </c>
      <c r="KK63" t="s">
        <v>1463</v>
      </c>
      <c r="KM63">
        <v>5</v>
      </c>
      <c r="KN63">
        <v>2.5</v>
      </c>
      <c r="KO63">
        <v>5</v>
      </c>
      <c r="KP63">
        <v>2.5</v>
      </c>
      <c r="KQ63">
        <v>2.5</v>
      </c>
      <c r="KR63">
        <v>10</v>
      </c>
      <c r="KS63" t="s">
        <v>1462</v>
      </c>
      <c r="KU63">
        <v>5</v>
      </c>
      <c r="KW63">
        <v>10</v>
      </c>
      <c r="KX63">
        <v>5</v>
      </c>
      <c r="LA63">
        <v>8</v>
      </c>
      <c r="LE63">
        <v>1</v>
      </c>
      <c r="LG63">
        <v>1</v>
      </c>
      <c r="LH63">
        <v>1</v>
      </c>
      <c r="LK63">
        <v>1</v>
      </c>
      <c r="LY63" t="b">
        <v>1</v>
      </c>
      <c r="MA63" t="b">
        <v>1</v>
      </c>
      <c r="MB63" t="b">
        <v>1</v>
      </c>
      <c r="MI63" t="b">
        <v>1</v>
      </c>
      <c r="MK63" t="b">
        <v>1</v>
      </c>
      <c r="ML63" t="b">
        <v>1</v>
      </c>
      <c r="MT63" t="s">
        <v>1462</v>
      </c>
      <c r="MU63" t="s">
        <v>2870</v>
      </c>
      <c r="MV63">
        <v>2.5</v>
      </c>
      <c r="MW63">
        <v>2.5</v>
      </c>
      <c r="MX63">
        <v>0</v>
      </c>
      <c r="MY63">
        <v>0</v>
      </c>
      <c r="MZ63">
        <v>2.5</v>
      </c>
      <c r="NA63">
        <v>2.5</v>
      </c>
      <c r="NW63" t="s">
        <v>2569</v>
      </c>
      <c r="NY63" t="s">
        <v>2571</v>
      </c>
      <c r="NZ63" t="s">
        <v>2569</v>
      </c>
      <c r="OC63" t="s">
        <v>2569</v>
      </c>
      <c r="OG63">
        <v>0</v>
      </c>
      <c r="OH63">
        <v>2.5</v>
      </c>
      <c r="OJ63">
        <v>0</v>
      </c>
      <c r="OK63">
        <v>0</v>
      </c>
      <c r="OL63">
        <v>0</v>
      </c>
      <c r="OT63" t="b">
        <v>1</v>
      </c>
      <c r="PD63" t="s">
        <v>2841</v>
      </c>
      <c r="PN63" t="s">
        <v>2642</v>
      </c>
      <c r="QL63">
        <v>0</v>
      </c>
      <c r="QM63">
        <v>0</v>
      </c>
      <c r="RO63">
        <v>5</v>
      </c>
      <c r="RP63">
        <v>5</v>
      </c>
      <c r="RQ63">
        <v>2.5</v>
      </c>
      <c r="RR63">
        <v>12.5</v>
      </c>
      <c r="RS63" t="s">
        <v>1462</v>
      </c>
      <c r="RT63" t="s">
        <v>3370</v>
      </c>
      <c r="RU63">
        <v>20</v>
      </c>
      <c r="RW63" t="s">
        <v>1463</v>
      </c>
      <c r="RZ63" t="s">
        <v>1463</v>
      </c>
      <c r="SB63" t="s">
        <v>1463</v>
      </c>
      <c r="SH63" t="s">
        <v>1463</v>
      </c>
      <c r="SK63">
        <v>5</v>
      </c>
      <c r="SL63">
        <v>2.5</v>
      </c>
      <c r="SM63">
        <v>4.4000000000000004</v>
      </c>
      <c r="SN63">
        <v>5</v>
      </c>
      <c r="SO63">
        <v>2.5</v>
      </c>
      <c r="SP63">
        <v>11.9</v>
      </c>
      <c r="SQ63" t="s">
        <v>1462</v>
      </c>
      <c r="SS63">
        <v>6</v>
      </c>
      <c r="ST63" t="s">
        <v>3371</v>
      </c>
      <c r="SU63" t="s">
        <v>1463</v>
      </c>
      <c r="SX63" t="b">
        <v>1</v>
      </c>
      <c r="SY63" t="b">
        <v>1</v>
      </c>
      <c r="SZ63" t="b">
        <v>1</v>
      </c>
      <c r="TG63" t="b">
        <v>1</v>
      </c>
      <c r="TH63" t="s">
        <v>2681</v>
      </c>
      <c r="TI63">
        <v>5</v>
      </c>
      <c r="TJ63" t="s">
        <v>2611</v>
      </c>
      <c r="TM63" t="b">
        <v>1</v>
      </c>
      <c r="TN63" t="b">
        <v>1</v>
      </c>
      <c r="TO63" t="b">
        <v>1</v>
      </c>
      <c r="TP63" t="b">
        <v>1</v>
      </c>
      <c r="TQ63" t="b">
        <v>1</v>
      </c>
      <c r="TS63" t="b">
        <v>1</v>
      </c>
      <c r="TT63" t="b">
        <v>1</v>
      </c>
      <c r="TX63">
        <v>5</v>
      </c>
      <c r="TY63">
        <v>2.5</v>
      </c>
      <c r="VI63">
        <v>0</v>
      </c>
      <c r="VJ63">
        <v>0</v>
      </c>
      <c r="VK63">
        <v>7.5</v>
      </c>
      <c r="VL63">
        <v>7.5</v>
      </c>
      <c r="VM63" t="s">
        <v>1463</v>
      </c>
      <c r="VO63" t="s">
        <v>1463</v>
      </c>
      <c r="VQ63" t="s">
        <v>1463</v>
      </c>
      <c r="VS63" t="s">
        <v>1463</v>
      </c>
      <c r="VV63" t="s">
        <v>1463</v>
      </c>
      <c r="VX63" t="s">
        <v>1463</v>
      </c>
      <c r="VZ63">
        <v>0</v>
      </c>
      <c r="WA63">
        <v>7.5</v>
      </c>
      <c r="XJ63">
        <v>8</v>
      </c>
      <c r="XK63">
        <v>5</v>
      </c>
      <c r="XL63">
        <v>5</v>
      </c>
      <c r="XM63">
        <v>18</v>
      </c>
      <c r="XN63" t="s">
        <v>1462</v>
      </c>
      <c r="XO63" t="s">
        <v>1462</v>
      </c>
      <c r="XR63" t="b">
        <v>1</v>
      </c>
      <c r="XS63" t="b">
        <v>1</v>
      </c>
      <c r="XT63" t="b">
        <v>1</v>
      </c>
      <c r="XU63" t="b">
        <v>1</v>
      </c>
      <c r="XW63" t="b">
        <v>1</v>
      </c>
      <c r="YC63" t="s">
        <v>1463</v>
      </c>
      <c r="YE63" t="s">
        <v>1463</v>
      </c>
      <c r="YF63" t="s">
        <v>2683</v>
      </c>
      <c r="YG63">
        <v>5</v>
      </c>
      <c r="YH63">
        <v>2.5</v>
      </c>
      <c r="YI63" t="s">
        <v>1462</v>
      </c>
      <c r="YK63" t="b">
        <v>1</v>
      </c>
      <c r="YN63" t="b">
        <v>1</v>
      </c>
      <c r="YP63" t="b">
        <v>1</v>
      </c>
      <c r="YU63">
        <v>5</v>
      </c>
      <c r="YV63">
        <v>7.5</v>
      </c>
      <c r="ZX63">
        <v>10</v>
      </c>
      <c r="ZY63">
        <v>2.5</v>
      </c>
      <c r="ZZ63">
        <v>2.5</v>
      </c>
      <c r="AAA63">
        <v>15</v>
      </c>
      <c r="AAB63" t="s">
        <v>1462</v>
      </c>
      <c r="AAK63" t="b">
        <v>1</v>
      </c>
      <c r="AAL63" t="b">
        <v>1</v>
      </c>
      <c r="AAM63" t="b">
        <v>1</v>
      </c>
      <c r="AAO63" t="b">
        <v>1</v>
      </c>
      <c r="AAS63" t="s">
        <v>3372</v>
      </c>
      <c r="AAT63">
        <v>2.5</v>
      </c>
      <c r="AAU63">
        <v>2.5</v>
      </c>
      <c r="ADN63">
        <v>2</v>
      </c>
      <c r="ADO63">
        <v>5</v>
      </c>
      <c r="ADP63">
        <v>5</v>
      </c>
      <c r="ADQ63">
        <v>12</v>
      </c>
      <c r="ADR63" t="s">
        <v>1759</v>
      </c>
      <c r="ADS63">
        <v>1</v>
      </c>
      <c r="ADT63">
        <v>40</v>
      </c>
      <c r="AEG63">
        <v>5</v>
      </c>
      <c r="AEH63">
        <v>5</v>
      </c>
      <c r="AEI63">
        <v>2</v>
      </c>
      <c r="AEJ63">
        <v>2.5</v>
      </c>
      <c r="AEK63">
        <v>2.5</v>
      </c>
      <c r="AEL63">
        <v>7</v>
      </c>
      <c r="AEV63" t="b">
        <v>1</v>
      </c>
      <c r="AFC63">
        <v>2.5</v>
      </c>
      <c r="AFD63">
        <v>2.5</v>
      </c>
      <c r="AFE63">
        <v>0</v>
      </c>
      <c r="AFF63">
        <v>6.4</v>
      </c>
      <c r="AFG63">
        <v>2.5</v>
      </c>
      <c r="AFH63">
        <v>8.9</v>
      </c>
      <c r="AFI63" t="s">
        <v>1463</v>
      </c>
      <c r="AFK63" t="s">
        <v>1463</v>
      </c>
      <c r="AFM63" t="s">
        <v>1463</v>
      </c>
      <c r="AFO63" t="s">
        <v>1463</v>
      </c>
      <c r="AFQ63" t="s">
        <v>1463</v>
      </c>
      <c r="AFT63" t="s">
        <v>1463</v>
      </c>
      <c r="AFV63">
        <v>2</v>
      </c>
      <c r="AFW63">
        <v>3</v>
      </c>
      <c r="AFX63">
        <v>6.3888888888888804</v>
      </c>
      <c r="AFY63">
        <v>2.5</v>
      </c>
      <c r="AFZ63">
        <v>0.7</v>
      </c>
      <c r="AGA63">
        <v>5</v>
      </c>
      <c r="AGB63">
        <v>2.5</v>
      </c>
      <c r="AGC63">
        <v>8.1999999999999993</v>
      </c>
      <c r="AGD63">
        <v>1</v>
      </c>
      <c r="AGE63" s="250">
        <v>10000</v>
      </c>
      <c r="AGG63">
        <v>1</v>
      </c>
      <c r="AGH63">
        <v>1</v>
      </c>
      <c r="AGJ63">
        <v>1</v>
      </c>
      <c r="AGK63">
        <v>0</v>
      </c>
      <c r="AGM63" t="s">
        <v>2614</v>
      </c>
      <c r="AGN63" t="s">
        <v>3373</v>
      </c>
      <c r="AGQ63">
        <v>5</v>
      </c>
      <c r="AGR63">
        <v>2.5</v>
      </c>
      <c r="AGS63">
        <v>1</v>
      </c>
      <c r="AGT63">
        <v>5</v>
      </c>
      <c r="AGU63">
        <v>2.5</v>
      </c>
      <c r="AGV63">
        <v>8.5</v>
      </c>
      <c r="AGW63">
        <v>1</v>
      </c>
      <c r="AGZ63" t="b">
        <v>1</v>
      </c>
      <c r="AHD63">
        <v>3</v>
      </c>
      <c r="AHE63">
        <v>3</v>
      </c>
      <c r="AHF63">
        <v>2</v>
      </c>
      <c r="AKM63">
        <v>5</v>
      </c>
      <c r="AKN63">
        <v>2.5</v>
      </c>
      <c r="AKO63">
        <v>10</v>
      </c>
      <c r="AKP63">
        <v>5</v>
      </c>
      <c r="AKQ63">
        <v>2.5</v>
      </c>
      <c r="AKR63">
        <v>17.5</v>
      </c>
      <c r="AKS63" t="s">
        <v>1462</v>
      </c>
      <c r="AKT63" t="s">
        <v>1463</v>
      </c>
      <c r="AKV63" t="s">
        <v>1462</v>
      </c>
      <c r="AKX63" t="s">
        <v>1462</v>
      </c>
      <c r="AKZ63" t="s">
        <v>1463</v>
      </c>
      <c r="ALB63" t="s">
        <v>1462</v>
      </c>
      <c r="ALD63" t="s">
        <v>1463</v>
      </c>
      <c r="ALF63" t="s">
        <v>1462</v>
      </c>
      <c r="ALH63" t="s">
        <v>1463</v>
      </c>
      <c r="ALJ63" t="s">
        <v>1463</v>
      </c>
      <c r="ALL63" t="s">
        <v>1463</v>
      </c>
      <c r="ALN63" t="s">
        <v>1463</v>
      </c>
      <c r="ALP63" t="s">
        <v>1463</v>
      </c>
      <c r="ALR63" t="s">
        <v>1463</v>
      </c>
      <c r="ALT63" t="s">
        <v>1463</v>
      </c>
      <c r="AMF63" t="b">
        <v>1</v>
      </c>
      <c r="AMG63" t="b">
        <v>1</v>
      </c>
      <c r="AMH63" t="b">
        <v>1</v>
      </c>
      <c r="AML63" t="b">
        <v>1</v>
      </c>
      <c r="AMO63" t="b">
        <v>1</v>
      </c>
      <c r="AMQ63" t="b">
        <v>1</v>
      </c>
      <c r="AMW63" t="b">
        <v>1</v>
      </c>
      <c r="ANA63">
        <v>5</v>
      </c>
      <c r="ANB63">
        <v>2.5</v>
      </c>
      <c r="ANC63">
        <v>10</v>
      </c>
      <c r="AND63">
        <v>2.5</v>
      </c>
      <c r="ANE63">
        <v>2.5</v>
      </c>
      <c r="ANF63">
        <v>15</v>
      </c>
      <c r="ANG63" t="s">
        <v>1462</v>
      </c>
      <c r="ANH63" t="s">
        <v>3374</v>
      </c>
      <c r="ANI63" t="s">
        <v>1462</v>
      </c>
      <c r="ANJ63" t="s">
        <v>2616</v>
      </c>
      <c r="ANK63">
        <v>2.5</v>
      </c>
      <c r="ANL63">
        <v>2.5</v>
      </c>
      <c r="ANM63">
        <v>5</v>
      </c>
      <c r="ANN63">
        <v>0</v>
      </c>
      <c r="ANO63">
        <v>7.5</v>
      </c>
      <c r="ANP63">
        <v>12.5</v>
      </c>
      <c r="ANQ63" t="s">
        <v>2565</v>
      </c>
      <c r="ANR63" t="s">
        <v>1462</v>
      </c>
      <c r="ANT63">
        <v>0</v>
      </c>
      <c r="ANU63">
        <v>7.5</v>
      </c>
      <c r="AQR63">
        <v>2.5</v>
      </c>
      <c r="AQS63">
        <v>0</v>
      </c>
      <c r="AQT63">
        <v>8.8000000000000007</v>
      </c>
      <c r="AQU63">
        <v>11.3</v>
      </c>
      <c r="AQV63" t="s">
        <v>1463</v>
      </c>
      <c r="ARB63" t="b">
        <v>1</v>
      </c>
      <c r="ARD63" t="b">
        <v>1</v>
      </c>
      <c r="ARG63">
        <v>0</v>
      </c>
      <c r="ARH63">
        <v>10</v>
      </c>
      <c r="ARI63" t="s">
        <v>1463</v>
      </c>
      <c r="ARQ63" t="s">
        <v>1462</v>
      </c>
      <c r="ARS63" t="s">
        <v>2634</v>
      </c>
      <c r="ART63" t="s">
        <v>2616</v>
      </c>
      <c r="ARV63" t="b">
        <v>1</v>
      </c>
      <c r="ASD63">
        <v>0</v>
      </c>
      <c r="ASE63">
        <v>7.5</v>
      </c>
      <c r="ASF63">
        <v>2</v>
      </c>
      <c r="ASG63">
        <v>5</v>
      </c>
      <c r="ASH63">
        <v>2.5</v>
      </c>
      <c r="ASI63">
        <v>9.5</v>
      </c>
      <c r="ASJ63">
        <v>60</v>
      </c>
      <c r="ASL63" t="b">
        <v>1</v>
      </c>
      <c r="ASM63" t="b">
        <v>1</v>
      </c>
      <c r="ASO63" t="b">
        <v>1</v>
      </c>
      <c r="ASS63">
        <v>1</v>
      </c>
      <c r="AST63" t="s">
        <v>1462</v>
      </c>
      <c r="ASW63" t="b">
        <v>1</v>
      </c>
      <c r="ATC63" t="s">
        <v>2618</v>
      </c>
      <c r="ATD63">
        <v>5</v>
      </c>
      <c r="ATE63">
        <v>2.5</v>
      </c>
      <c r="ATF63">
        <v>0</v>
      </c>
      <c r="ATG63">
        <v>0</v>
      </c>
      <c r="ATH63">
        <v>10</v>
      </c>
      <c r="ATI63">
        <v>10</v>
      </c>
      <c r="ATJ63" t="s">
        <v>1463</v>
      </c>
      <c r="AVZ63">
        <v>0</v>
      </c>
      <c r="AWA63">
        <v>10</v>
      </c>
      <c r="AWB63">
        <v>0</v>
      </c>
      <c r="AWC63">
        <v>10</v>
      </c>
      <c r="AWD63">
        <v>1</v>
      </c>
      <c r="AWE63">
        <v>2.5</v>
      </c>
      <c r="AWF63">
        <v>2.5</v>
      </c>
      <c r="AWG63">
        <v>6</v>
      </c>
      <c r="AWH63" t="s">
        <v>1462</v>
      </c>
      <c r="AWI63" t="s">
        <v>1469</v>
      </c>
      <c r="AWJ63" t="s">
        <v>1463</v>
      </c>
      <c r="AWL63" t="s">
        <v>1462</v>
      </c>
      <c r="AWM63" t="s">
        <v>1469</v>
      </c>
      <c r="AWN63" t="s">
        <v>1463</v>
      </c>
      <c r="AWP63" t="s">
        <v>1463</v>
      </c>
      <c r="AWR63" t="s">
        <v>1463</v>
      </c>
      <c r="AWT63" t="s">
        <v>1463</v>
      </c>
      <c r="AWV63" t="s">
        <v>1463</v>
      </c>
      <c r="AWX63" t="s">
        <v>1463</v>
      </c>
      <c r="AWZ63" t="s">
        <v>1463</v>
      </c>
      <c r="AXB63" t="s">
        <v>1463</v>
      </c>
      <c r="AXD63" t="s">
        <v>1463</v>
      </c>
      <c r="AXF63">
        <v>0</v>
      </c>
      <c r="AXG63">
        <v>0</v>
      </c>
      <c r="AXI63">
        <v>2.5</v>
      </c>
      <c r="AXJ63">
        <v>2.5</v>
      </c>
      <c r="AXK63">
        <v>5</v>
      </c>
      <c r="AXN63">
        <v>5</v>
      </c>
      <c r="AXO63">
        <v>1</v>
      </c>
      <c r="AXP63">
        <v>1</v>
      </c>
      <c r="AXQ63">
        <v>1</v>
      </c>
      <c r="AXR63">
        <v>1</v>
      </c>
      <c r="AXS63">
        <v>1</v>
      </c>
      <c r="AXT63">
        <v>1</v>
      </c>
      <c r="AXU63">
        <v>0</v>
      </c>
      <c r="AXW63">
        <v>0</v>
      </c>
      <c r="AYA63">
        <v>10</v>
      </c>
      <c r="AYD63">
        <v>10</v>
      </c>
      <c r="AYE63" t="s">
        <v>1463</v>
      </c>
      <c r="AYF63" t="s">
        <v>1463</v>
      </c>
      <c r="AYG63">
        <v>10</v>
      </c>
      <c r="AYJ63">
        <v>10</v>
      </c>
      <c r="AYK63">
        <v>2.5</v>
      </c>
      <c r="AYL63">
        <v>0</v>
      </c>
      <c r="AYM63">
        <v>12.5</v>
      </c>
      <c r="AYW63">
        <v>2</v>
      </c>
      <c r="AYX63" t="s">
        <v>3375</v>
      </c>
      <c r="AYY63" t="s">
        <v>2953</v>
      </c>
      <c r="AZC63">
        <v>3</v>
      </c>
      <c r="AZD63" t="s">
        <v>2620</v>
      </c>
      <c r="AZE63" t="s">
        <v>1469</v>
      </c>
      <c r="AZF63">
        <v>6</v>
      </c>
      <c r="AZG63" t="s">
        <v>2621</v>
      </c>
      <c r="AZH63" t="s">
        <v>2622</v>
      </c>
      <c r="AZM63" t="s">
        <v>1463</v>
      </c>
      <c r="AZO63" t="s">
        <v>1462</v>
      </c>
      <c r="AZP63" t="s">
        <v>3376</v>
      </c>
      <c r="AZR63">
        <v>2.5</v>
      </c>
      <c r="AZS63">
        <v>0</v>
      </c>
      <c r="BCH63">
        <v>10</v>
      </c>
      <c r="BCI63">
        <v>5</v>
      </c>
      <c r="BCJ63">
        <v>0</v>
      </c>
      <c r="BCK63">
        <v>15</v>
      </c>
      <c r="BCL63">
        <v>2</v>
      </c>
      <c r="BCN63">
        <v>1</v>
      </c>
      <c r="BCP63">
        <v>3</v>
      </c>
      <c r="BCR63">
        <v>5</v>
      </c>
      <c r="BCT63">
        <v>4</v>
      </c>
      <c r="BCY63">
        <v>5</v>
      </c>
      <c r="BCZ63">
        <v>0</v>
      </c>
      <c r="BEH63">
        <v>9.1999999999999993</v>
      </c>
      <c r="BEI63">
        <v>7.5</v>
      </c>
      <c r="BEJ63">
        <v>2.5</v>
      </c>
      <c r="BEK63">
        <v>19.2</v>
      </c>
      <c r="BEL63" t="s">
        <v>2552</v>
      </c>
      <c r="BEN63" t="s">
        <v>2567</v>
      </c>
      <c r="BEP63" t="s">
        <v>2552</v>
      </c>
      <c r="BER63" t="s">
        <v>2567</v>
      </c>
      <c r="BET63" t="s">
        <v>2567</v>
      </c>
      <c r="BEV63" t="s">
        <v>2567</v>
      </c>
      <c r="BEX63">
        <v>7.5</v>
      </c>
      <c r="BEY63">
        <v>2.5</v>
      </c>
      <c r="BGQ63">
        <v>2</v>
      </c>
      <c r="BGR63">
        <v>5</v>
      </c>
      <c r="BGS63">
        <v>2.5</v>
      </c>
      <c r="BGT63">
        <v>9.5</v>
      </c>
      <c r="BGU63" t="s">
        <v>1462</v>
      </c>
      <c r="BHB63" t="s">
        <v>2652</v>
      </c>
      <c r="BHC63" t="s">
        <v>2653</v>
      </c>
      <c r="BHD63" t="s">
        <v>2654</v>
      </c>
      <c r="BHE63" t="s">
        <v>2653</v>
      </c>
      <c r="BHF63" t="s">
        <v>2655</v>
      </c>
      <c r="BHG63" t="s">
        <v>2653</v>
      </c>
      <c r="BHK63">
        <v>5</v>
      </c>
      <c r="BHL63">
        <v>2.5</v>
      </c>
      <c r="BIT63">
        <v>10</v>
      </c>
      <c r="BIU63">
        <v>5</v>
      </c>
      <c r="BIV63">
        <v>0</v>
      </c>
      <c r="BIW63">
        <v>15</v>
      </c>
      <c r="BIX63">
        <v>3</v>
      </c>
      <c r="BIY63" t="s">
        <v>1466</v>
      </c>
      <c r="BIZ63" t="s">
        <v>2594</v>
      </c>
      <c r="BJA63" t="s">
        <v>2548</v>
      </c>
      <c r="BJB63">
        <v>5</v>
      </c>
      <c r="BJC63">
        <v>0</v>
      </c>
    </row>
    <row r="64" spans="1:1022 1026:1615" ht="15" x14ac:dyDescent="0.25">
      <c r="A64" t="s">
        <v>2603</v>
      </c>
      <c r="B64" t="s">
        <v>3377</v>
      </c>
      <c r="C64" t="s">
        <v>3378</v>
      </c>
      <c r="D64" t="s">
        <v>1460</v>
      </c>
      <c r="F64" t="s">
        <v>2606</v>
      </c>
      <c r="G64" t="s">
        <v>2607</v>
      </c>
      <c r="H64" t="s">
        <v>2608</v>
      </c>
      <c r="I64" t="s">
        <v>3365</v>
      </c>
      <c r="J64">
        <v>2.4995910600000002</v>
      </c>
      <c r="K64">
        <v>34.597599879999997</v>
      </c>
      <c r="L64" s="116">
        <v>42464</v>
      </c>
      <c r="M64" t="s">
        <v>1461</v>
      </c>
      <c r="N64">
        <v>53</v>
      </c>
      <c r="O64" t="s">
        <v>2554</v>
      </c>
      <c r="Q64">
        <v>8.3000000000000007</v>
      </c>
      <c r="R64">
        <v>7.5</v>
      </c>
      <c r="S64">
        <v>2.5</v>
      </c>
      <c r="T64">
        <v>18.3</v>
      </c>
      <c r="V64">
        <v>1</v>
      </c>
      <c r="W64">
        <v>4</v>
      </c>
      <c r="Y64">
        <v>1</v>
      </c>
      <c r="Z64">
        <v>1</v>
      </c>
      <c r="AF64" t="b">
        <v>1</v>
      </c>
      <c r="AH64">
        <v>1</v>
      </c>
      <c r="AI64">
        <v>3</v>
      </c>
      <c r="AK64">
        <v>1</v>
      </c>
      <c r="AL64">
        <v>1</v>
      </c>
      <c r="AO64">
        <v>1</v>
      </c>
      <c r="AT64">
        <v>1</v>
      </c>
      <c r="AW64">
        <v>1</v>
      </c>
      <c r="BF64">
        <v>1</v>
      </c>
      <c r="BS64" t="s">
        <v>1462</v>
      </c>
      <c r="BT64" t="s">
        <v>1462</v>
      </c>
      <c r="BW64">
        <v>7.5</v>
      </c>
      <c r="BX64">
        <v>2.5</v>
      </c>
      <c r="BY64">
        <v>8.5</v>
      </c>
      <c r="BZ64">
        <v>2.5</v>
      </c>
      <c r="CA64">
        <v>2.5</v>
      </c>
      <c r="CB64">
        <v>13.5</v>
      </c>
      <c r="CC64" t="s">
        <v>1462</v>
      </c>
      <c r="CD64" t="b">
        <v>1</v>
      </c>
      <c r="CF64">
        <v>30</v>
      </c>
      <c r="CH64" t="s">
        <v>1462</v>
      </c>
      <c r="CI64" t="b">
        <v>1</v>
      </c>
      <c r="CJ64" t="b">
        <v>1</v>
      </c>
      <c r="CK64">
        <v>45</v>
      </c>
      <c r="CM64" t="s">
        <v>1463</v>
      </c>
      <c r="CR64" t="s">
        <v>1463</v>
      </c>
      <c r="CW64" t="s">
        <v>1463</v>
      </c>
      <c r="DB64" t="s">
        <v>1463</v>
      </c>
      <c r="DG64" t="s">
        <v>1462</v>
      </c>
      <c r="DH64" t="b">
        <v>1</v>
      </c>
      <c r="DJ64">
        <v>10</v>
      </c>
      <c r="DS64" t="b">
        <v>1</v>
      </c>
      <c r="DU64" t="b">
        <v>1</v>
      </c>
      <c r="DY64" t="b">
        <v>1</v>
      </c>
      <c r="EI64">
        <v>2.5</v>
      </c>
      <c r="EJ64">
        <v>2.5</v>
      </c>
      <c r="EN64">
        <v>0</v>
      </c>
      <c r="EO64" t="s">
        <v>1463</v>
      </c>
      <c r="FL64">
        <v>6.7</v>
      </c>
      <c r="FM64">
        <v>5</v>
      </c>
      <c r="FN64">
        <v>2.5</v>
      </c>
      <c r="FO64">
        <v>14.2</v>
      </c>
      <c r="FP64" t="s">
        <v>1462</v>
      </c>
      <c r="FT64" t="b">
        <v>1</v>
      </c>
      <c r="FV64" t="s">
        <v>1465</v>
      </c>
      <c r="GO64" t="b">
        <v>1</v>
      </c>
      <c r="GQ64" t="s">
        <v>1465</v>
      </c>
      <c r="HD64" t="b">
        <v>1</v>
      </c>
      <c r="HF64" t="s">
        <v>1465</v>
      </c>
      <c r="HJ64" t="b">
        <v>1</v>
      </c>
      <c r="HL64" t="s">
        <v>1465</v>
      </c>
      <c r="HY64" t="b">
        <v>1</v>
      </c>
      <c r="IA64" t="s">
        <v>1465</v>
      </c>
      <c r="IN64" t="b">
        <v>1</v>
      </c>
      <c r="IP64" t="s">
        <v>1464</v>
      </c>
      <c r="JC64" t="b">
        <v>1</v>
      </c>
      <c r="JE64" t="s">
        <v>1465</v>
      </c>
      <c r="JX64" t="b">
        <v>1</v>
      </c>
      <c r="JZ64" t="s">
        <v>1473</v>
      </c>
      <c r="KK64" t="s">
        <v>1463</v>
      </c>
      <c r="KM64">
        <v>5</v>
      </c>
      <c r="KN64">
        <v>2.5</v>
      </c>
      <c r="KO64">
        <v>5</v>
      </c>
      <c r="KP64">
        <v>5</v>
      </c>
      <c r="KQ64">
        <v>0</v>
      </c>
      <c r="KR64">
        <v>10</v>
      </c>
      <c r="KS64" t="s">
        <v>1462</v>
      </c>
      <c r="KU64">
        <v>10</v>
      </c>
      <c r="KW64">
        <v>15</v>
      </c>
      <c r="KX64">
        <v>7</v>
      </c>
      <c r="LA64">
        <v>5</v>
      </c>
      <c r="LE64">
        <v>1</v>
      </c>
      <c r="LG64">
        <v>1</v>
      </c>
      <c r="LH64">
        <v>1</v>
      </c>
      <c r="LK64">
        <v>1</v>
      </c>
      <c r="LY64" t="b">
        <v>1</v>
      </c>
      <c r="MA64" t="b">
        <v>1</v>
      </c>
      <c r="MB64" t="b">
        <v>1</v>
      </c>
      <c r="MI64" t="b">
        <v>1</v>
      </c>
      <c r="MK64" t="b">
        <v>1</v>
      </c>
      <c r="ML64" t="b">
        <v>1</v>
      </c>
      <c r="MT64" t="s">
        <v>1462</v>
      </c>
      <c r="MU64" t="s">
        <v>2870</v>
      </c>
      <c r="MV64">
        <v>5</v>
      </c>
      <c r="MW64">
        <v>0</v>
      </c>
      <c r="MX64">
        <v>0</v>
      </c>
      <c r="MY64">
        <v>0</v>
      </c>
      <c r="MZ64">
        <v>5</v>
      </c>
      <c r="NA64">
        <v>5</v>
      </c>
      <c r="NW64" t="s">
        <v>2569</v>
      </c>
      <c r="NY64" t="s">
        <v>2569</v>
      </c>
      <c r="NZ64" t="s">
        <v>2569</v>
      </c>
      <c r="OC64" t="s">
        <v>2569</v>
      </c>
      <c r="OG64">
        <v>0</v>
      </c>
      <c r="OH64">
        <v>5</v>
      </c>
      <c r="OJ64">
        <v>0</v>
      </c>
      <c r="OK64">
        <v>5</v>
      </c>
      <c r="OL64">
        <v>5</v>
      </c>
      <c r="QL64">
        <v>0</v>
      </c>
      <c r="QM64">
        <v>5</v>
      </c>
      <c r="RO64">
        <v>5</v>
      </c>
      <c r="RP64">
        <v>5</v>
      </c>
      <c r="RQ64">
        <v>0</v>
      </c>
      <c r="RR64">
        <v>10</v>
      </c>
      <c r="RS64" t="s">
        <v>1462</v>
      </c>
      <c r="RT64" t="s">
        <v>3379</v>
      </c>
      <c r="RU64">
        <v>20</v>
      </c>
      <c r="RW64" t="s">
        <v>1463</v>
      </c>
      <c r="RZ64" t="s">
        <v>1463</v>
      </c>
      <c r="SB64" t="s">
        <v>1463</v>
      </c>
      <c r="SH64" t="s">
        <v>1463</v>
      </c>
      <c r="SK64">
        <v>5</v>
      </c>
      <c r="SL64">
        <v>0</v>
      </c>
      <c r="SM64">
        <v>1.3</v>
      </c>
      <c r="SN64">
        <v>5</v>
      </c>
      <c r="SO64">
        <v>2.5</v>
      </c>
      <c r="SP64">
        <v>8.8000000000000007</v>
      </c>
      <c r="SQ64" t="s">
        <v>1463</v>
      </c>
      <c r="SR64" t="s">
        <v>2668</v>
      </c>
      <c r="TI64">
        <v>5</v>
      </c>
      <c r="TJ64" t="s">
        <v>2611</v>
      </c>
      <c r="TM64" t="b">
        <v>1</v>
      </c>
      <c r="TN64" t="b">
        <v>1</v>
      </c>
      <c r="TO64" t="b">
        <v>1</v>
      </c>
      <c r="TP64" t="b">
        <v>1</v>
      </c>
      <c r="TQ64" t="b">
        <v>1</v>
      </c>
      <c r="TS64" t="b">
        <v>1</v>
      </c>
      <c r="TT64" t="b">
        <v>1</v>
      </c>
      <c r="TX64">
        <v>5</v>
      </c>
      <c r="TY64">
        <v>2.5</v>
      </c>
      <c r="VI64">
        <v>5</v>
      </c>
      <c r="VJ64">
        <v>0</v>
      </c>
      <c r="VK64">
        <v>7.5</v>
      </c>
      <c r="VL64">
        <v>12.5</v>
      </c>
      <c r="VM64" t="s">
        <v>1463</v>
      </c>
      <c r="VO64" t="s">
        <v>1463</v>
      </c>
      <c r="VQ64" t="s">
        <v>1463</v>
      </c>
      <c r="VS64" t="s">
        <v>1463</v>
      </c>
      <c r="VV64" t="s">
        <v>1463</v>
      </c>
      <c r="VX64" t="s">
        <v>1462</v>
      </c>
      <c r="VY64" t="s">
        <v>2659</v>
      </c>
      <c r="VZ64">
        <v>0</v>
      </c>
      <c r="WA64">
        <v>7.5</v>
      </c>
      <c r="XJ64">
        <v>10</v>
      </c>
      <c r="XK64">
        <v>5</v>
      </c>
      <c r="XL64">
        <v>5</v>
      </c>
      <c r="XM64">
        <v>20</v>
      </c>
      <c r="XN64" t="s">
        <v>1462</v>
      </c>
      <c r="XO64" t="s">
        <v>1462</v>
      </c>
      <c r="XR64" t="b">
        <v>1</v>
      </c>
      <c r="XS64" t="b">
        <v>1</v>
      </c>
      <c r="XW64" t="b">
        <v>1</v>
      </c>
      <c r="YC64" t="s">
        <v>1463</v>
      </c>
      <c r="YE64" t="s">
        <v>1462</v>
      </c>
      <c r="YF64" t="s">
        <v>3380</v>
      </c>
      <c r="YG64">
        <v>5</v>
      </c>
      <c r="YH64">
        <v>2.5</v>
      </c>
      <c r="YI64" t="s">
        <v>1462</v>
      </c>
      <c r="YK64" t="b">
        <v>1</v>
      </c>
      <c r="YN64" t="b">
        <v>1</v>
      </c>
      <c r="YO64" t="b">
        <v>1</v>
      </c>
      <c r="YP64" t="b">
        <v>1</v>
      </c>
      <c r="YU64">
        <v>5</v>
      </c>
      <c r="YV64">
        <v>7.5</v>
      </c>
      <c r="ZX64">
        <v>10</v>
      </c>
      <c r="ZY64">
        <v>2.5</v>
      </c>
      <c r="ZZ64">
        <v>2.5</v>
      </c>
      <c r="AAA64">
        <v>15</v>
      </c>
      <c r="AAB64" t="s">
        <v>1462</v>
      </c>
      <c r="AAK64" t="b">
        <v>1</v>
      </c>
      <c r="AAL64" t="b">
        <v>1</v>
      </c>
      <c r="AAO64" t="b">
        <v>1</v>
      </c>
      <c r="AAS64" t="s">
        <v>2645</v>
      </c>
      <c r="AAT64">
        <v>2.5</v>
      </c>
      <c r="AAU64">
        <v>2.5</v>
      </c>
      <c r="ADN64">
        <v>2</v>
      </c>
      <c r="ADO64">
        <v>5</v>
      </c>
      <c r="ADP64">
        <v>5</v>
      </c>
      <c r="ADQ64">
        <v>12</v>
      </c>
      <c r="ADR64" t="s">
        <v>1759</v>
      </c>
      <c r="ADS64">
        <v>1</v>
      </c>
      <c r="ADT64">
        <v>30</v>
      </c>
      <c r="AEG64">
        <v>5</v>
      </c>
      <c r="AEH64">
        <v>5</v>
      </c>
      <c r="AEI64">
        <v>0</v>
      </c>
      <c r="AEJ64">
        <v>0</v>
      </c>
      <c r="AEK64">
        <v>7.5</v>
      </c>
      <c r="AEL64">
        <v>7.5</v>
      </c>
      <c r="AEN64" t="b">
        <v>1</v>
      </c>
      <c r="AFB64" t="s">
        <v>2613</v>
      </c>
      <c r="AFC64">
        <v>0</v>
      </c>
      <c r="AFD64">
        <v>7.5</v>
      </c>
      <c r="AFE64">
        <v>0</v>
      </c>
      <c r="AFF64">
        <v>8.9</v>
      </c>
      <c r="AFG64">
        <v>5</v>
      </c>
      <c r="AFH64">
        <v>13.9</v>
      </c>
      <c r="AFI64" t="s">
        <v>1463</v>
      </c>
      <c r="AFK64" t="s">
        <v>1463</v>
      </c>
      <c r="AFM64" t="s">
        <v>1463</v>
      </c>
      <c r="AFO64" t="s">
        <v>1463</v>
      </c>
      <c r="AFQ64" t="s">
        <v>1463</v>
      </c>
      <c r="AFT64" t="s">
        <v>1463</v>
      </c>
      <c r="AFV64">
        <v>3</v>
      </c>
      <c r="AFW64">
        <v>4</v>
      </c>
      <c r="AFX64">
        <v>8.8888888888888804</v>
      </c>
      <c r="AFY64">
        <v>5</v>
      </c>
      <c r="AFZ64">
        <v>1.7</v>
      </c>
      <c r="AGA64">
        <v>7.5</v>
      </c>
      <c r="AGB64">
        <v>2.5</v>
      </c>
      <c r="AGC64">
        <v>11.7</v>
      </c>
      <c r="AGD64">
        <v>2</v>
      </c>
      <c r="AGE64" s="250">
        <v>10000</v>
      </c>
      <c r="AGG64">
        <v>1</v>
      </c>
      <c r="AGH64">
        <v>1</v>
      </c>
      <c r="AGJ64">
        <v>2</v>
      </c>
      <c r="AGK64">
        <v>0</v>
      </c>
      <c r="AGM64" t="s">
        <v>2614</v>
      </c>
      <c r="AGN64" t="s">
        <v>2646</v>
      </c>
      <c r="AGQ64">
        <v>7.5</v>
      </c>
      <c r="AGR64">
        <v>2.5</v>
      </c>
      <c r="AGS64">
        <v>1</v>
      </c>
      <c r="AGT64">
        <v>5</v>
      </c>
      <c r="AGU64">
        <v>2.5</v>
      </c>
      <c r="AGV64">
        <v>8.5</v>
      </c>
      <c r="AGW64">
        <v>1</v>
      </c>
      <c r="AHA64" t="b">
        <v>1</v>
      </c>
      <c r="AHD64">
        <v>2</v>
      </c>
      <c r="AHE64">
        <v>2</v>
      </c>
      <c r="AHF64">
        <v>2</v>
      </c>
      <c r="AKM64">
        <v>5</v>
      </c>
      <c r="AKN64">
        <v>2.5</v>
      </c>
      <c r="AKO64">
        <v>10</v>
      </c>
      <c r="AKP64">
        <v>2.5</v>
      </c>
      <c r="AKQ64">
        <v>5</v>
      </c>
      <c r="AKR64">
        <v>17.5</v>
      </c>
      <c r="AKS64" t="s">
        <v>1462</v>
      </c>
      <c r="AKT64" t="s">
        <v>1463</v>
      </c>
      <c r="AKV64" t="s">
        <v>1462</v>
      </c>
      <c r="AKX64" t="s">
        <v>1462</v>
      </c>
      <c r="AKZ64" t="s">
        <v>1463</v>
      </c>
      <c r="ALB64" t="s">
        <v>1462</v>
      </c>
      <c r="ALD64" t="s">
        <v>1463</v>
      </c>
      <c r="ALF64" t="s">
        <v>1462</v>
      </c>
      <c r="ALH64" t="s">
        <v>1463</v>
      </c>
      <c r="ALJ64" t="s">
        <v>1463</v>
      </c>
      <c r="ALL64" t="s">
        <v>1463</v>
      </c>
      <c r="ALN64" t="s">
        <v>1463</v>
      </c>
      <c r="ALP64" t="s">
        <v>1463</v>
      </c>
      <c r="ALR64" t="s">
        <v>1463</v>
      </c>
      <c r="ALT64" t="s">
        <v>1463</v>
      </c>
      <c r="AMF64" t="b">
        <v>1</v>
      </c>
      <c r="AMG64" t="b">
        <v>1</v>
      </c>
      <c r="AMH64" t="b">
        <v>1</v>
      </c>
      <c r="AML64" t="b">
        <v>1</v>
      </c>
      <c r="AMO64" t="b">
        <v>1</v>
      </c>
      <c r="AMW64" t="b">
        <v>1</v>
      </c>
      <c r="ANA64">
        <v>2.5</v>
      </c>
      <c r="ANB64">
        <v>5</v>
      </c>
      <c r="ANC64">
        <v>10</v>
      </c>
      <c r="AND64">
        <v>2.5</v>
      </c>
      <c r="ANE64">
        <v>2.5</v>
      </c>
      <c r="ANF64">
        <v>15</v>
      </c>
      <c r="ANG64" t="s">
        <v>1462</v>
      </c>
      <c r="ANH64" t="s">
        <v>3381</v>
      </c>
      <c r="ANI64" t="s">
        <v>1462</v>
      </c>
      <c r="ANJ64" t="s">
        <v>2616</v>
      </c>
      <c r="ANK64">
        <v>2.5</v>
      </c>
      <c r="ANL64">
        <v>2.5</v>
      </c>
      <c r="ANM64">
        <v>2</v>
      </c>
      <c r="ANN64">
        <v>0</v>
      </c>
      <c r="ANO64">
        <v>5</v>
      </c>
      <c r="ANP64">
        <v>7</v>
      </c>
      <c r="ANQ64" t="s">
        <v>2565</v>
      </c>
      <c r="ANR64" t="s">
        <v>1463</v>
      </c>
      <c r="ANT64">
        <v>0</v>
      </c>
      <c r="ANU64">
        <v>5</v>
      </c>
      <c r="AQR64">
        <v>2.5</v>
      </c>
      <c r="AQS64">
        <v>0</v>
      </c>
      <c r="AQT64">
        <v>8.8000000000000007</v>
      </c>
      <c r="AQU64">
        <v>11.3</v>
      </c>
      <c r="AQV64" t="s">
        <v>1463</v>
      </c>
      <c r="ARB64" t="b">
        <v>1</v>
      </c>
      <c r="ARD64" t="b">
        <v>1</v>
      </c>
      <c r="ARG64">
        <v>0</v>
      </c>
      <c r="ARH64">
        <v>10</v>
      </c>
      <c r="ARI64" t="s">
        <v>1463</v>
      </c>
      <c r="ARQ64" t="s">
        <v>1462</v>
      </c>
      <c r="ARS64" t="s">
        <v>2634</v>
      </c>
      <c r="ART64" t="s">
        <v>2616</v>
      </c>
      <c r="ARV64" t="b">
        <v>1</v>
      </c>
      <c r="ASD64">
        <v>0</v>
      </c>
      <c r="ASE64">
        <v>7.5</v>
      </c>
      <c r="ASF64">
        <v>2</v>
      </c>
      <c r="ASG64">
        <v>5</v>
      </c>
      <c r="ASH64">
        <v>5</v>
      </c>
      <c r="ASI64">
        <v>12</v>
      </c>
      <c r="ASJ64">
        <v>60</v>
      </c>
      <c r="ASL64" t="b">
        <v>1</v>
      </c>
      <c r="ASM64" t="b">
        <v>1</v>
      </c>
      <c r="ASO64" t="b">
        <v>1</v>
      </c>
      <c r="ASS64">
        <v>1</v>
      </c>
      <c r="AST64" t="s">
        <v>1462</v>
      </c>
      <c r="ASW64" t="b">
        <v>1</v>
      </c>
      <c r="ATC64" t="s">
        <v>2618</v>
      </c>
      <c r="ATD64">
        <v>5</v>
      </c>
      <c r="ATE64">
        <v>5</v>
      </c>
      <c r="ATF64">
        <v>2.2999999999999998</v>
      </c>
      <c r="ATG64">
        <v>5</v>
      </c>
      <c r="ATH64">
        <v>3.8</v>
      </c>
      <c r="ATI64">
        <v>11.1</v>
      </c>
      <c r="ATJ64" t="s">
        <v>1462</v>
      </c>
      <c r="AVM64" t="b">
        <v>1</v>
      </c>
      <c r="AVN64" t="s">
        <v>3382</v>
      </c>
      <c r="AVO64" t="s">
        <v>2561</v>
      </c>
      <c r="AVW64" t="s">
        <v>1463</v>
      </c>
      <c r="AVX64" t="s">
        <v>1463</v>
      </c>
      <c r="AVZ64">
        <v>5</v>
      </c>
      <c r="AWA64">
        <v>2.5</v>
      </c>
      <c r="AWB64">
        <v>5</v>
      </c>
      <c r="AWC64">
        <v>5</v>
      </c>
      <c r="AWD64">
        <v>2</v>
      </c>
      <c r="AWE64">
        <v>2.5</v>
      </c>
      <c r="AWF64">
        <v>2.5</v>
      </c>
      <c r="AWG64">
        <v>7</v>
      </c>
      <c r="AWH64" t="s">
        <v>1462</v>
      </c>
      <c r="AWI64" t="s">
        <v>1469</v>
      </c>
      <c r="AWJ64" t="s">
        <v>1463</v>
      </c>
      <c r="AWL64" t="s">
        <v>1462</v>
      </c>
      <c r="AWM64" t="s">
        <v>2619</v>
      </c>
      <c r="AWN64" t="s">
        <v>1462</v>
      </c>
      <c r="AWO64" t="s">
        <v>2619</v>
      </c>
      <c r="AWP64" t="s">
        <v>1463</v>
      </c>
      <c r="AWR64" t="s">
        <v>1463</v>
      </c>
      <c r="AWT64" t="s">
        <v>1463</v>
      </c>
      <c r="AWV64" t="s">
        <v>1463</v>
      </c>
      <c r="AWX64" t="s">
        <v>1463</v>
      </c>
      <c r="AWZ64" t="s">
        <v>1463</v>
      </c>
      <c r="AXB64" t="s">
        <v>1463</v>
      </c>
      <c r="AXD64" t="s">
        <v>1463</v>
      </c>
      <c r="AXF64">
        <v>0</v>
      </c>
      <c r="AXG64">
        <v>0</v>
      </c>
      <c r="AXI64">
        <v>2.5</v>
      </c>
      <c r="AXJ64">
        <v>2.5</v>
      </c>
      <c r="AXK64">
        <v>3</v>
      </c>
      <c r="AXN64">
        <v>3</v>
      </c>
      <c r="AXO64">
        <v>1</v>
      </c>
      <c r="AXP64">
        <v>1</v>
      </c>
      <c r="AXQ64">
        <v>1</v>
      </c>
      <c r="AXR64">
        <v>1</v>
      </c>
      <c r="AXS64">
        <v>0</v>
      </c>
      <c r="AXT64">
        <v>1</v>
      </c>
      <c r="AXU64">
        <v>1</v>
      </c>
      <c r="AXV64">
        <v>3</v>
      </c>
      <c r="AXW64">
        <v>0</v>
      </c>
      <c r="AYA64">
        <v>10</v>
      </c>
      <c r="AYD64">
        <v>10</v>
      </c>
      <c r="AYE64" t="s">
        <v>1463</v>
      </c>
      <c r="AYF64" t="s">
        <v>1463</v>
      </c>
      <c r="AYG64">
        <v>10</v>
      </c>
      <c r="AYJ64">
        <v>0</v>
      </c>
      <c r="AYK64">
        <v>2.5</v>
      </c>
      <c r="AYL64">
        <v>0</v>
      </c>
      <c r="AYM64">
        <v>2.5</v>
      </c>
      <c r="AZC64">
        <v>3</v>
      </c>
      <c r="AZD64" t="s">
        <v>2620</v>
      </c>
      <c r="AZE64" t="s">
        <v>1469</v>
      </c>
      <c r="AZF64">
        <v>6</v>
      </c>
      <c r="AZG64" t="s">
        <v>3256</v>
      </c>
      <c r="AZH64" t="s">
        <v>2622</v>
      </c>
      <c r="AZM64" t="s">
        <v>1462</v>
      </c>
      <c r="AZN64" t="s">
        <v>3376</v>
      </c>
      <c r="AZO64" t="s">
        <v>1463</v>
      </c>
      <c r="AZQ64" t="s">
        <v>2624</v>
      </c>
      <c r="AZR64">
        <v>2.5</v>
      </c>
      <c r="AZS64">
        <v>0</v>
      </c>
      <c r="BCH64">
        <v>10</v>
      </c>
      <c r="BCI64">
        <v>5</v>
      </c>
      <c r="BCJ64">
        <v>0</v>
      </c>
      <c r="BCK64">
        <v>15</v>
      </c>
      <c r="BCL64">
        <v>4</v>
      </c>
      <c r="BCN64">
        <v>1</v>
      </c>
      <c r="BCP64">
        <v>2</v>
      </c>
      <c r="BCR64">
        <v>5</v>
      </c>
      <c r="BCT64">
        <v>3</v>
      </c>
      <c r="BCY64">
        <v>5</v>
      </c>
      <c r="BCZ64">
        <v>0</v>
      </c>
      <c r="BEH64">
        <v>3.3</v>
      </c>
      <c r="BEI64">
        <v>7.5</v>
      </c>
      <c r="BEJ64">
        <v>2.5</v>
      </c>
      <c r="BEK64">
        <v>13.3</v>
      </c>
      <c r="BEL64" t="s">
        <v>2552</v>
      </c>
      <c r="BEN64" t="s">
        <v>2552</v>
      </c>
      <c r="BEP64" t="s">
        <v>2557</v>
      </c>
      <c r="BER64" t="s">
        <v>2552</v>
      </c>
      <c r="BET64" t="s">
        <v>2557</v>
      </c>
      <c r="BEV64" t="s">
        <v>2552</v>
      </c>
      <c r="BEX64">
        <v>7.5</v>
      </c>
      <c r="BEY64">
        <v>2.5</v>
      </c>
      <c r="BGQ64">
        <v>2</v>
      </c>
      <c r="BGR64">
        <v>5</v>
      </c>
      <c r="BGS64">
        <v>2.5</v>
      </c>
      <c r="BGT64">
        <v>9.5</v>
      </c>
      <c r="BGU64" t="s">
        <v>1462</v>
      </c>
      <c r="BHB64" t="s">
        <v>2652</v>
      </c>
      <c r="BHC64" t="s">
        <v>2653</v>
      </c>
      <c r="BHD64" t="s">
        <v>2654</v>
      </c>
      <c r="BHE64" t="s">
        <v>2653</v>
      </c>
      <c r="BHF64" t="s">
        <v>2655</v>
      </c>
      <c r="BHG64" t="s">
        <v>2653</v>
      </c>
      <c r="BHK64">
        <v>5</v>
      </c>
      <c r="BHL64">
        <v>2.5</v>
      </c>
      <c r="BIT64">
        <v>10</v>
      </c>
      <c r="BIU64">
        <v>2.5</v>
      </c>
      <c r="BIV64">
        <v>0</v>
      </c>
      <c r="BIW64">
        <v>12.5</v>
      </c>
      <c r="BIX64">
        <v>3</v>
      </c>
      <c r="BIY64" t="s">
        <v>1466</v>
      </c>
      <c r="BIZ64" t="s">
        <v>2548</v>
      </c>
      <c r="BJA64" t="s">
        <v>2594</v>
      </c>
      <c r="BJB64">
        <v>2.5</v>
      </c>
      <c r="BJC64">
        <v>0</v>
      </c>
    </row>
    <row r="65" spans="1:1024 1026:1615" ht="15" x14ac:dyDescent="0.25">
      <c r="A65" t="s">
        <v>2603</v>
      </c>
      <c r="B65" t="s">
        <v>3383</v>
      </c>
      <c r="C65" t="s">
        <v>3384</v>
      </c>
      <c r="D65" t="s">
        <v>2553</v>
      </c>
      <c r="E65" t="s">
        <v>3385</v>
      </c>
      <c r="F65" t="s">
        <v>2606</v>
      </c>
      <c r="G65" t="s">
        <v>2607</v>
      </c>
      <c r="H65" t="s">
        <v>3386</v>
      </c>
      <c r="I65" t="s">
        <v>3387</v>
      </c>
      <c r="J65">
        <v>2.530026845634</v>
      </c>
      <c r="K65">
        <v>34.671424292027901</v>
      </c>
      <c r="L65" s="116">
        <v>42401</v>
      </c>
      <c r="M65" t="s">
        <v>1471</v>
      </c>
      <c r="N65">
        <v>27</v>
      </c>
      <c r="O65" t="s">
        <v>2554</v>
      </c>
      <c r="Q65">
        <v>6.7</v>
      </c>
      <c r="R65">
        <v>7.5</v>
      </c>
      <c r="S65">
        <v>2.5</v>
      </c>
      <c r="T65">
        <v>16.7</v>
      </c>
      <c r="U65">
        <v>1</v>
      </c>
      <c r="V65">
        <v>1</v>
      </c>
      <c r="W65">
        <v>2</v>
      </c>
      <c r="X65">
        <v>1</v>
      </c>
      <c r="AA65" t="b">
        <v>1</v>
      </c>
      <c r="AG65">
        <v>1</v>
      </c>
      <c r="AH65">
        <v>1</v>
      </c>
      <c r="AO65">
        <v>1</v>
      </c>
      <c r="AS65">
        <v>1</v>
      </c>
      <c r="AT65">
        <v>1</v>
      </c>
      <c r="BS65" t="s">
        <v>1462</v>
      </c>
      <c r="BT65" t="s">
        <v>1462</v>
      </c>
      <c r="BU65" t="s">
        <v>3388</v>
      </c>
      <c r="BV65" t="s">
        <v>3389</v>
      </c>
      <c r="BW65">
        <v>7.5</v>
      </c>
      <c r="BX65">
        <v>2.5</v>
      </c>
      <c r="BY65">
        <v>10</v>
      </c>
      <c r="BZ65">
        <v>7.5</v>
      </c>
      <c r="CA65">
        <v>2.5</v>
      </c>
      <c r="CB65">
        <v>20</v>
      </c>
      <c r="CC65" t="s">
        <v>1462</v>
      </c>
      <c r="CD65" t="b">
        <v>1</v>
      </c>
      <c r="CF65">
        <v>17</v>
      </c>
      <c r="CH65" t="s">
        <v>1462</v>
      </c>
      <c r="CI65" t="b">
        <v>1</v>
      </c>
      <c r="CJ65" t="b">
        <v>1</v>
      </c>
      <c r="CK65">
        <v>17</v>
      </c>
      <c r="CM65" t="s">
        <v>1462</v>
      </c>
      <c r="CN65" t="b">
        <v>1</v>
      </c>
      <c r="CP65">
        <v>5</v>
      </c>
      <c r="CQ65" t="s">
        <v>3390</v>
      </c>
      <c r="CR65" t="s">
        <v>1463</v>
      </c>
      <c r="CW65" t="s">
        <v>1463</v>
      </c>
      <c r="DB65" t="s">
        <v>1463</v>
      </c>
      <c r="DG65" t="s">
        <v>1462</v>
      </c>
      <c r="DH65" t="b">
        <v>1</v>
      </c>
      <c r="DJ65">
        <v>7</v>
      </c>
      <c r="DM65" t="s">
        <v>1463</v>
      </c>
      <c r="DS65" t="b">
        <v>1</v>
      </c>
      <c r="DU65" t="b">
        <v>1</v>
      </c>
      <c r="DY65" t="b">
        <v>1</v>
      </c>
      <c r="EF65" t="b">
        <v>1</v>
      </c>
      <c r="EG65" t="s">
        <v>2639</v>
      </c>
      <c r="EI65">
        <v>7.5</v>
      </c>
      <c r="EJ65">
        <v>2.5</v>
      </c>
      <c r="EN65">
        <v>0</v>
      </c>
      <c r="EO65" t="s">
        <v>1463</v>
      </c>
      <c r="FL65">
        <v>6.7</v>
      </c>
      <c r="FM65">
        <v>10</v>
      </c>
      <c r="FN65">
        <v>2.5</v>
      </c>
      <c r="FO65">
        <v>19.2</v>
      </c>
      <c r="FP65" t="s">
        <v>1462</v>
      </c>
      <c r="FT65" t="b">
        <v>1</v>
      </c>
      <c r="FV65" t="s">
        <v>1465</v>
      </c>
      <c r="FW65" t="b">
        <v>1</v>
      </c>
      <c r="FY65" t="s">
        <v>2564</v>
      </c>
      <c r="GO65" t="b">
        <v>1</v>
      </c>
      <c r="GQ65" t="s">
        <v>1465</v>
      </c>
      <c r="HP65" t="b">
        <v>1</v>
      </c>
      <c r="HR65" t="s">
        <v>2564</v>
      </c>
      <c r="IN65" t="b">
        <v>1</v>
      </c>
      <c r="IP65" t="s">
        <v>1473</v>
      </c>
      <c r="JC65" t="b">
        <v>1</v>
      </c>
      <c r="JE65" t="s">
        <v>1464</v>
      </c>
      <c r="JU65" t="b">
        <v>1</v>
      </c>
      <c r="JW65" t="s">
        <v>2558</v>
      </c>
      <c r="JX65" t="b">
        <v>1</v>
      </c>
      <c r="JZ65" t="s">
        <v>1465</v>
      </c>
      <c r="KK65" t="s">
        <v>1463</v>
      </c>
      <c r="KM65">
        <v>10</v>
      </c>
      <c r="KN65">
        <v>2.5</v>
      </c>
      <c r="KO65">
        <v>10</v>
      </c>
      <c r="KP65">
        <v>5</v>
      </c>
      <c r="KQ65">
        <v>2.5</v>
      </c>
      <c r="KR65">
        <v>17.5</v>
      </c>
      <c r="KS65" t="s">
        <v>1462</v>
      </c>
      <c r="KU65">
        <v>2</v>
      </c>
      <c r="KW65">
        <v>1</v>
      </c>
      <c r="KX65">
        <v>2</v>
      </c>
      <c r="LA65">
        <v>7</v>
      </c>
      <c r="LE65">
        <v>1</v>
      </c>
      <c r="LG65">
        <v>1</v>
      </c>
      <c r="LH65">
        <v>1</v>
      </c>
      <c r="LK65">
        <v>2</v>
      </c>
      <c r="LY65" t="b">
        <v>1</v>
      </c>
      <c r="MA65" t="b">
        <v>1</v>
      </c>
      <c r="MB65" t="b">
        <v>1</v>
      </c>
      <c r="MO65" t="b">
        <v>1</v>
      </c>
      <c r="MT65" t="s">
        <v>1463</v>
      </c>
      <c r="MV65">
        <v>5</v>
      </c>
      <c r="MW65">
        <v>2.5</v>
      </c>
      <c r="MX65">
        <v>10</v>
      </c>
      <c r="MY65">
        <v>5</v>
      </c>
      <c r="MZ65">
        <v>2.5</v>
      </c>
      <c r="NA65">
        <v>17.5</v>
      </c>
      <c r="NC65" t="b">
        <v>1</v>
      </c>
      <c r="NM65" t="s">
        <v>2549</v>
      </c>
      <c r="NN65" t="s">
        <v>2549</v>
      </c>
      <c r="NO65" t="s">
        <v>2549</v>
      </c>
      <c r="NP65" t="s">
        <v>2549</v>
      </c>
      <c r="NQ65" t="s">
        <v>2549</v>
      </c>
      <c r="NR65" t="s">
        <v>2549</v>
      </c>
      <c r="NS65" t="s">
        <v>2549</v>
      </c>
      <c r="NT65" t="s">
        <v>2549</v>
      </c>
      <c r="NU65" t="s">
        <v>2549</v>
      </c>
      <c r="NV65" t="s">
        <v>2549</v>
      </c>
      <c r="NW65" t="s">
        <v>2550</v>
      </c>
      <c r="NX65" t="s">
        <v>2550</v>
      </c>
      <c r="NY65" t="s">
        <v>2569</v>
      </c>
      <c r="NZ65" t="s">
        <v>2569</v>
      </c>
      <c r="OA65" t="s">
        <v>2550</v>
      </c>
      <c r="OB65" t="s">
        <v>2550</v>
      </c>
      <c r="OC65" t="s">
        <v>2550</v>
      </c>
      <c r="OD65" t="s">
        <v>2550</v>
      </c>
      <c r="OE65" t="s">
        <v>2550</v>
      </c>
      <c r="OF65" t="s">
        <v>2550</v>
      </c>
      <c r="OG65">
        <v>5</v>
      </c>
      <c r="OH65">
        <v>2.5</v>
      </c>
      <c r="OJ65">
        <v>7.5</v>
      </c>
      <c r="OK65">
        <v>2.5</v>
      </c>
      <c r="OL65">
        <v>10</v>
      </c>
      <c r="OT65" t="b">
        <v>1</v>
      </c>
      <c r="PD65" t="s">
        <v>3391</v>
      </c>
      <c r="PN65" t="s">
        <v>3392</v>
      </c>
      <c r="PX65" t="b">
        <v>1</v>
      </c>
      <c r="QH65" t="s">
        <v>3393</v>
      </c>
      <c r="QL65">
        <v>7.5</v>
      </c>
      <c r="QM65">
        <v>2.5</v>
      </c>
      <c r="RO65">
        <v>5</v>
      </c>
      <c r="RP65">
        <v>5</v>
      </c>
      <c r="RQ65">
        <v>2.5</v>
      </c>
      <c r="RR65">
        <v>12.5</v>
      </c>
      <c r="RS65" t="s">
        <v>1462</v>
      </c>
      <c r="RT65" t="s">
        <v>3394</v>
      </c>
      <c r="RU65">
        <v>10</v>
      </c>
      <c r="RZ65" t="s">
        <v>1462</v>
      </c>
      <c r="SA65" t="s">
        <v>3395</v>
      </c>
      <c r="SB65" t="s">
        <v>1463</v>
      </c>
      <c r="SH65" t="s">
        <v>1463</v>
      </c>
      <c r="SK65">
        <v>5</v>
      </c>
      <c r="SL65">
        <v>2.5</v>
      </c>
      <c r="SM65">
        <v>3.7</v>
      </c>
      <c r="SN65">
        <v>7.5</v>
      </c>
      <c r="SO65">
        <v>2.5</v>
      </c>
      <c r="SP65">
        <v>13.7</v>
      </c>
      <c r="SQ65" t="s">
        <v>1462</v>
      </c>
      <c r="SS65">
        <v>10</v>
      </c>
      <c r="ST65" t="s">
        <v>3396</v>
      </c>
      <c r="SU65" t="s">
        <v>1463</v>
      </c>
      <c r="SV65" t="s">
        <v>3397</v>
      </c>
      <c r="SY65" t="b">
        <v>1</v>
      </c>
      <c r="SZ65" t="b">
        <v>1</v>
      </c>
      <c r="TG65" t="b">
        <v>1</v>
      </c>
      <c r="TH65" t="s">
        <v>3183</v>
      </c>
      <c r="TI65">
        <v>5</v>
      </c>
      <c r="TJ65" t="s">
        <v>3398</v>
      </c>
      <c r="TO65" t="b">
        <v>1</v>
      </c>
      <c r="TQ65" t="b">
        <v>1</v>
      </c>
      <c r="TT65" t="b">
        <v>1</v>
      </c>
      <c r="TV65" t="b">
        <v>1</v>
      </c>
      <c r="TW65" t="s">
        <v>3183</v>
      </c>
      <c r="TX65">
        <v>7.5</v>
      </c>
      <c r="TY65">
        <v>2.5</v>
      </c>
      <c r="VI65">
        <v>5</v>
      </c>
      <c r="VJ65">
        <v>0</v>
      </c>
      <c r="VK65">
        <v>2.5</v>
      </c>
      <c r="VL65">
        <v>7.5</v>
      </c>
      <c r="VM65" t="s">
        <v>1463</v>
      </c>
      <c r="VO65" t="s">
        <v>1463</v>
      </c>
      <c r="VQ65" t="s">
        <v>1463</v>
      </c>
      <c r="VS65" t="s">
        <v>1463</v>
      </c>
      <c r="VX65" t="s">
        <v>1462</v>
      </c>
      <c r="VY65" t="s">
        <v>3399</v>
      </c>
      <c r="VZ65">
        <v>0</v>
      </c>
      <c r="WA65">
        <v>2.5</v>
      </c>
      <c r="XJ65">
        <v>5</v>
      </c>
      <c r="XK65">
        <v>3.8</v>
      </c>
      <c r="XL65">
        <v>2.5</v>
      </c>
      <c r="XM65">
        <v>11.3</v>
      </c>
      <c r="XN65" t="s">
        <v>1462</v>
      </c>
      <c r="XO65" t="s">
        <v>1462</v>
      </c>
      <c r="XR65" t="b">
        <v>1</v>
      </c>
      <c r="XS65" t="b">
        <v>1</v>
      </c>
      <c r="XU65" t="b">
        <v>1</v>
      </c>
      <c r="XW65" t="b">
        <v>1</v>
      </c>
      <c r="XY65" t="b">
        <v>1</v>
      </c>
      <c r="YB65" t="s">
        <v>3400</v>
      </c>
      <c r="YC65" t="s">
        <v>1462</v>
      </c>
      <c r="YD65" t="s">
        <v>3401</v>
      </c>
      <c r="YE65" t="s">
        <v>1462</v>
      </c>
      <c r="YF65" t="s">
        <v>3402</v>
      </c>
      <c r="YG65">
        <v>5</v>
      </c>
      <c r="YH65">
        <v>2.5</v>
      </c>
      <c r="YI65" t="s">
        <v>1463</v>
      </c>
      <c r="YT65" t="s">
        <v>3403</v>
      </c>
      <c r="YU65">
        <v>2.5</v>
      </c>
      <c r="YV65">
        <v>2.5</v>
      </c>
      <c r="ZX65">
        <v>10</v>
      </c>
      <c r="ZY65">
        <v>2.5</v>
      </c>
      <c r="ZZ65">
        <v>2.5</v>
      </c>
      <c r="AAA65">
        <v>15</v>
      </c>
      <c r="AAB65" t="s">
        <v>1462</v>
      </c>
      <c r="AAF65" t="b">
        <v>1</v>
      </c>
      <c r="AAK65" t="b">
        <v>1</v>
      </c>
      <c r="AAL65" t="b">
        <v>1</v>
      </c>
      <c r="AAS65" t="s">
        <v>3404</v>
      </c>
      <c r="AAT65">
        <v>2.5</v>
      </c>
      <c r="AAU65">
        <v>2.5</v>
      </c>
      <c r="ADN65">
        <v>10</v>
      </c>
      <c r="ADO65">
        <v>7.5</v>
      </c>
      <c r="ADP65">
        <v>0</v>
      </c>
      <c r="ADQ65">
        <v>17.5</v>
      </c>
      <c r="ADR65" t="s">
        <v>1759</v>
      </c>
      <c r="ADS65">
        <v>0.5</v>
      </c>
      <c r="ADT65">
        <v>30</v>
      </c>
      <c r="ADU65" t="s">
        <v>2548</v>
      </c>
      <c r="ADV65">
        <v>0.5</v>
      </c>
      <c r="ADW65">
        <v>30</v>
      </c>
      <c r="AEG65">
        <v>7.5</v>
      </c>
      <c r="AEH65">
        <v>0</v>
      </c>
      <c r="AEI65">
        <v>10</v>
      </c>
      <c r="AEJ65">
        <v>5</v>
      </c>
      <c r="AEK65">
        <v>2.5</v>
      </c>
      <c r="AEL65">
        <v>17.5</v>
      </c>
      <c r="AES65" t="b">
        <v>1</v>
      </c>
      <c r="AEU65" t="b">
        <v>1</v>
      </c>
      <c r="AEV65" t="b">
        <v>1</v>
      </c>
      <c r="AFC65">
        <v>5</v>
      </c>
      <c r="AFD65">
        <v>2.5</v>
      </c>
      <c r="AFE65">
        <v>0</v>
      </c>
      <c r="AFF65">
        <v>7.5</v>
      </c>
      <c r="AFG65">
        <v>2.5</v>
      </c>
      <c r="AFH65">
        <v>10</v>
      </c>
      <c r="AFI65" t="s">
        <v>1463</v>
      </c>
      <c r="AFK65" t="s">
        <v>1463</v>
      </c>
      <c r="AFM65" t="s">
        <v>1463</v>
      </c>
      <c r="AFO65" t="s">
        <v>1463</v>
      </c>
      <c r="AFQ65" t="s">
        <v>1463</v>
      </c>
      <c r="AFV65">
        <v>3</v>
      </c>
      <c r="AFW65">
        <v>3</v>
      </c>
      <c r="AFX65">
        <v>7.5</v>
      </c>
      <c r="AFY65">
        <v>2.5</v>
      </c>
      <c r="AFZ65">
        <v>6.7</v>
      </c>
      <c r="AGA65">
        <v>10</v>
      </c>
      <c r="AGB65">
        <v>0</v>
      </c>
      <c r="AGC65">
        <v>16.7</v>
      </c>
      <c r="AGD65">
        <v>6</v>
      </c>
      <c r="AGE65">
        <v>500</v>
      </c>
      <c r="AGG65">
        <v>1</v>
      </c>
      <c r="AGH65">
        <v>1</v>
      </c>
      <c r="AGJ65">
        <v>6</v>
      </c>
      <c r="AGK65">
        <v>0</v>
      </c>
      <c r="AGM65" t="s">
        <v>3405</v>
      </c>
      <c r="AGN65" t="s">
        <v>3131</v>
      </c>
      <c r="AGQ65">
        <v>10</v>
      </c>
      <c r="AGR65">
        <v>0</v>
      </c>
      <c r="AGS65">
        <v>4</v>
      </c>
      <c r="AGT65">
        <v>5</v>
      </c>
      <c r="AGU65">
        <v>2.5</v>
      </c>
      <c r="AGV65">
        <v>11.5</v>
      </c>
      <c r="AGW65">
        <v>4</v>
      </c>
      <c r="AGY65" t="b">
        <v>1</v>
      </c>
      <c r="AGZ65" t="b">
        <v>1</v>
      </c>
      <c r="AHA65" t="b">
        <v>1</v>
      </c>
      <c r="AHB65" t="b">
        <v>1</v>
      </c>
      <c r="AHD65">
        <v>3</v>
      </c>
      <c r="AHE65">
        <v>3</v>
      </c>
      <c r="AHF65">
        <v>3</v>
      </c>
      <c r="AKM65">
        <v>5</v>
      </c>
      <c r="AKN65">
        <v>2.5</v>
      </c>
      <c r="AKO65">
        <v>10</v>
      </c>
      <c r="AKP65">
        <v>7.5</v>
      </c>
      <c r="AKQ65">
        <v>0</v>
      </c>
      <c r="AKR65">
        <v>17.5</v>
      </c>
      <c r="AKS65" t="s">
        <v>1462</v>
      </c>
      <c r="AKT65" t="s">
        <v>1463</v>
      </c>
      <c r="AKV65" t="s">
        <v>1462</v>
      </c>
      <c r="AKX65" t="s">
        <v>1462</v>
      </c>
      <c r="AKZ65" t="s">
        <v>1463</v>
      </c>
      <c r="ALB65" t="s">
        <v>1462</v>
      </c>
      <c r="ALD65" t="s">
        <v>1463</v>
      </c>
      <c r="ALF65" t="s">
        <v>1462</v>
      </c>
      <c r="ALH65" t="s">
        <v>1462</v>
      </c>
      <c r="ALJ65" t="s">
        <v>1463</v>
      </c>
      <c r="ALL65" t="s">
        <v>1462</v>
      </c>
      <c r="ALN65" t="s">
        <v>1462</v>
      </c>
      <c r="ALP65" t="s">
        <v>1463</v>
      </c>
      <c r="ALR65" t="s">
        <v>1463</v>
      </c>
      <c r="ALT65" t="s">
        <v>1463</v>
      </c>
      <c r="AMF65" t="b">
        <v>1</v>
      </c>
      <c r="AMH65" t="b">
        <v>1</v>
      </c>
      <c r="AMI65" t="b">
        <v>1</v>
      </c>
      <c r="AMJ65" t="b">
        <v>1</v>
      </c>
      <c r="AML65" t="b">
        <v>1</v>
      </c>
      <c r="AMQ65" t="b">
        <v>1</v>
      </c>
      <c r="AMW65" t="b">
        <v>1</v>
      </c>
      <c r="ANA65">
        <v>7.5</v>
      </c>
      <c r="ANB65">
        <v>0</v>
      </c>
      <c r="ANC65">
        <v>10</v>
      </c>
      <c r="AND65">
        <v>5</v>
      </c>
      <c r="ANE65">
        <v>2.5</v>
      </c>
      <c r="ANF65">
        <v>17.5</v>
      </c>
      <c r="ANG65" t="s">
        <v>1462</v>
      </c>
      <c r="ANH65" t="s">
        <v>3406</v>
      </c>
      <c r="ANI65" t="s">
        <v>1462</v>
      </c>
      <c r="ANJ65" t="s">
        <v>2616</v>
      </c>
      <c r="ANK65">
        <v>5</v>
      </c>
      <c r="ANL65">
        <v>2.5</v>
      </c>
      <c r="ANM65">
        <v>1</v>
      </c>
      <c r="ANN65">
        <v>0</v>
      </c>
      <c r="ANO65">
        <v>2.5</v>
      </c>
      <c r="ANP65">
        <v>3.5</v>
      </c>
      <c r="ANQ65" t="s">
        <v>2551</v>
      </c>
      <c r="ANT65">
        <v>0</v>
      </c>
      <c r="ANU65">
        <v>2.5</v>
      </c>
      <c r="AQR65">
        <v>2.5</v>
      </c>
      <c r="AQS65">
        <v>2.5</v>
      </c>
      <c r="AQT65">
        <v>5</v>
      </c>
      <c r="AQU65">
        <v>10</v>
      </c>
      <c r="AQV65" t="s">
        <v>1463</v>
      </c>
      <c r="ARC65" t="b">
        <v>1</v>
      </c>
      <c r="ARD65" t="b">
        <v>1</v>
      </c>
      <c r="ARG65">
        <v>0</v>
      </c>
      <c r="ARH65">
        <v>7.5</v>
      </c>
      <c r="ARI65" t="s">
        <v>1463</v>
      </c>
      <c r="ARQ65" t="s">
        <v>1462</v>
      </c>
      <c r="ARS65" t="s">
        <v>3407</v>
      </c>
      <c r="ART65" t="s">
        <v>2855</v>
      </c>
      <c r="ARV65" t="b">
        <v>1</v>
      </c>
      <c r="ASD65">
        <v>5</v>
      </c>
      <c r="ASE65">
        <v>2.5</v>
      </c>
      <c r="ASF65">
        <v>3</v>
      </c>
      <c r="ASG65">
        <v>5</v>
      </c>
      <c r="ASH65">
        <v>10</v>
      </c>
      <c r="ASI65">
        <v>18</v>
      </c>
      <c r="ASJ65">
        <v>25</v>
      </c>
      <c r="ASL65" t="b">
        <v>1</v>
      </c>
      <c r="ASM65" t="b">
        <v>1</v>
      </c>
      <c r="ASS65">
        <v>0</v>
      </c>
      <c r="AST65" t="s">
        <v>1462</v>
      </c>
      <c r="ASW65" t="b">
        <v>1</v>
      </c>
      <c r="ASY65" t="b">
        <v>1</v>
      </c>
      <c r="ATC65" t="s">
        <v>3408</v>
      </c>
      <c r="ATD65">
        <v>5</v>
      </c>
      <c r="ATE65">
        <v>10</v>
      </c>
      <c r="ATF65">
        <v>5.7</v>
      </c>
      <c r="ATG65">
        <v>6.3</v>
      </c>
      <c r="ATH65">
        <v>3.8</v>
      </c>
      <c r="ATI65">
        <v>15.8</v>
      </c>
      <c r="ATJ65" t="s">
        <v>1462</v>
      </c>
      <c r="AVG65" t="b">
        <v>1</v>
      </c>
      <c r="AVH65" t="s">
        <v>3409</v>
      </c>
      <c r="AVI65" t="s">
        <v>2566</v>
      </c>
      <c r="AVW65" t="s">
        <v>1462</v>
      </c>
      <c r="AVX65" t="s">
        <v>1463</v>
      </c>
      <c r="AVZ65">
        <v>7.5</v>
      </c>
      <c r="AWA65">
        <v>2.5</v>
      </c>
      <c r="AWB65">
        <v>5</v>
      </c>
      <c r="AWC65">
        <v>5</v>
      </c>
      <c r="AWD65">
        <v>1</v>
      </c>
      <c r="AWE65">
        <v>0</v>
      </c>
      <c r="AWF65">
        <v>0</v>
      </c>
      <c r="AWG65">
        <v>1</v>
      </c>
      <c r="AWH65" t="s">
        <v>1463</v>
      </c>
      <c r="AWJ65" t="s">
        <v>1463</v>
      </c>
      <c r="AWL65" t="s">
        <v>1462</v>
      </c>
      <c r="AWM65" t="s">
        <v>2619</v>
      </c>
      <c r="AWN65" t="s">
        <v>1462</v>
      </c>
      <c r="AWO65" t="s">
        <v>2619</v>
      </c>
      <c r="AWP65" t="s">
        <v>1463</v>
      </c>
      <c r="AWR65" t="s">
        <v>1463</v>
      </c>
      <c r="AWT65" t="s">
        <v>1463</v>
      </c>
      <c r="AWV65" t="s">
        <v>1463</v>
      </c>
      <c r="AWX65" t="s">
        <v>1463</v>
      </c>
      <c r="AWZ65" t="s">
        <v>1463</v>
      </c>
      <c r="AXB65" t="s">
        <v>1463</v>
      </c>
      <c r="AXD65" t="s">
        <v>1463</v>
      </c>
      <c r="AXF65">
        <v>0</v>
      </c>
      <c r="AXG65">
        <v>0</v>
      </c>
      <c r="AXI65">
        <v>0</v>
      </c>
      <c r="AXJ65">
        <v>0</v>
      </c>
      <c r="AXK65">
        <v>0</v>
      </c>
      <c r="AXN65">
        <v>0</v>
      </c>
      <c r="AXO65">
        <v>1</v>
      </c>
      <c r="AXP65">
        <v>1</v>
      </c>
      <c r="AXQ65">
        <v>1</v>
      </c>
      <c r="AXR65">
        <v>1</v>
      </c>
      <c r="AXS65">
        <v>1</v>
      </c>
      <c r="AXT65">
        <v>1</v>
      </c>
      <c r="AXU65">
        <v>1</v>
      </c>
      <c r="AXV65">
        <v>3</v>
      </c>
      <c r="AXW65">
        <v>1</v>
      </c>
      <c r="AXX65">
        <v>3</v>
      </c>
      <c r="AYA65">
        <v>8</v>
      </c>
      <c r="AYD65">
        <v>8</v>
      </c>
      <c r="AYE65" t="s">
        <v>1463</v>
      </c>
      <c r="AYF65" t="s">
        <v>1463</v>
      </c>
      <c r="AYG65">
        <v>4</v>
      </c>
      <c r="AYJ65">
        <v>0</v>
      </c>
      <c r="AYK65">
        <v>2.5</v>
      </c>
      <c r="AYL65">
        <v>2.5</v>
      </c>
      <c r="AYM65">
        <v>5</v>
      </c>
      <c r="AYW65">
        <v>5</v>
      </c>
      <c r="AYX65" t="s">
        <v>3410</v>
      </c>
      <c r="AYY65" t="s">
        <v>3411</v>
      </c>
      <c r="AZC65">
        <v>3</v>
      </c>
      <c r="AZD65" t="s">
        <v>2892</v>
      </c>
      <c r="AZE65" t="s">
        <v>3412</v>
      </c>
      <c r="AZF65">
        <v>8</v>
      </c>
      <c r="AZG65" t="s">
        <v>3413</v>
      </c>
      <c r="AZH65" t="s">
        <v>2791</v>
      </c>
      <c r="AZM65" t="s">
        <v>1463</v>
      </c>
      <c r="AZO65" t="s">
        <v>1463</v>
      </c>
      <c r="AZQ65" t="s">
        <v>3414</v>
      </c>
      <c r="AZR65">
        <v>2.5</v>
      </c>
      <c r="AZS65">
        <v>2.5</v>
      </c>
      <c r="BCH65">
        <v>10</v>
      </c>
      <c r="BCI65">
        <v>7.5</v>
      </c>
      <c r="BCJ65">
        <v>2.5</v>
      </c>
      <c r="BCK65">
        <v>20</v>
      </c>
      <c r="BCL65">
        <v>1</v>
      </c>
      <c r="BCN65">
        <v>2</v>
      </c>
      <c r="BCP65">
        <v>3</v>
      </c>
      <c r="BCR65">
        <v>4</v>
      </c>
      <c r="BCT65">
        <v>6</v>
      </c>
      <c r="BCY65">
        <v>7.5</v>
      </c>
      <c r="BCZ65">
        <v>2.5</v>
      </c>
      <c r="BEH65">
        <v>4.2</v>
      </c>
      <c r="BEI65">
        <v>7.5</v>
      </c>
      <c r="BEJ65">
        <v>2.5</v>
      </c>
      <c r="BEK65">
        <v>14.2</v>
      </c>
      <c r="BEL65" t="s">
        <v>2567</v>
      </c>
      <c r="BEN65" t="s">
        <v>2557</v>
      </c>
      <c r="BEP65" t="s">
        <v>2557</v>
      </c>
      <c r="BER65" t="s">
        <v>2557</v>
      </c>
      <c r="BET65" t="s">
        <v>2557</v>
      </c>
      <c r="BEV65" t="s">
        <v>2557</v>
      </c>
      <c r="BEX65">
        <v>7.5</v>
      </c>
      <c r="BEY65">
        <v>2.5</v>
      </c>
      <c r="BGQ65">
        <v>5</v>
      </c>
      <c r="BGR65">
        <v>5</v>
      </c>
      <c r="BGS65">
        <v>2.5</v>
      </c>
      <c r="BGT65">
        <v>12.5</v>
      </c>
      <c r="BGU65" t="s">
        <v>1462</v>
      </c>
      <c r="BHB65" t="s">
        <v>3283</v>
      </c>
      <c r="BHC65" t="s">
        <v>3415</v>
      </c>
      <c r="BHD65" t="s">
        <v>3259</v>
      </c>
      <c r="BHE65" t="s">
        <v>3415</v>
      </c>
      <c r="BHK65">
        <v>5</v>
      </c>
      <c r="BHL65">
        <v>2.5</v>
      </c>
      <c r="BIT65">
        <v>10</v>
      </c>
      <c r="BIU65">
        <v>5</v>
      </c>
      <c r="BIV65">
        <v>2.5</v>
      </c>
      <c r="BIW65">
        <v>17.5</v>
      </c>
      <c r="BIX65">
        <v>3</v>
      </c>
      <c r="BIY65" t="s">
        <v>1794</v>
      </c>
      <c r="BIZ65" t="s">
        <v>2548</v>
      </c>
      <c r="BJA65" t="s">
        <v>2548</v>
      </c>
      <c r="BJB65">
        <v>5</v>
      </c>
      <c r="BJC65">
        <v>2.5</v>
      </c>
    </row>
    <row r="66" spans="1:1024 1026:1615" ht="15" x14ac:dyDescent="0.25">
      <c r="A66" t="s">
        <v>2603</v>
      </c>
      <c r="B66" t="s">
        <v>3416</v>
      </c>
      <c r="C66" t="s">
        <v>3417</v>
      </c>
      <c r="D66" t="s">
        <v>1460</v>
      </c>
      <c r="F66" t="s">
        <v>2606</v>
      </c>
      <c r="G66" t="s">
        <v>2607</v>
      </c>
      <c r="H66" t="s">
        <v>3386</v>
      </c>
      <c r="I66" t="s">
        <v>3387</v>
      </c>
      <c r="J66">
        <v>2.9207833999999999</v>
      </c>
      <c r="K66">
        <v>34.124461459999999</v>
      </c>
      <c r="L66" s="116">
        <v>42401</v>
      </c>
      <c r="M66" t="s">
        <v>1471</v>
      </c>
      <c r="N66">
        <v>40</v>
      </c>
      <c r="O66" t="s">
        <v>2554</v>
      </c>
      <c r="Q66">
        <v>6.7</v>
      </c>
      <c r="R66">
        <v>7.5</v>
      </c>
      <c r="S66">
        <v>0</v>
      </c>
      <c r="T66">
        <v>14.2</v>
      </c>
      <c r="U66">
        <v>1</v>
      </c>
      <c r="V66">
        <v>1</v>
      </c>
      <c r="W66">
        <v>4</v>
      </c>
      <c r="X66">
        <v>3</v>
      </c>
      <c r="AB66" t="b">
        <v>1</v>
      </c>
      <c r="AG66">
        <v>1</v>
      </c>
      <c r="AH66">
        <v>1</v>
      </c>
      <c r="AI66">
        <v>2</v>
      </c>
      <c r="AJ66">
        <v>1</v>
      </c>
      <c r="AO66">
        <v>2</v>
      </c>
      <c r="AS66">
        <v>1</v>
      </c>
      <c r="AT66">
        <v>1</v>
      </c>
      <c r="AV66">
        <v>1</v>
      </c>
      <c r="BS66" t="s">
        <v>1462</v>
      </c>
      <c r="BT66" t="s">
        <v>1462</v>
      </c>
      <c r="BU66" t="s">
        <v>3418</v>
      </c>
      <c r="BV66" t="s">
        <v>3016</v>
      </c>
      <c r="BW66">
        <v>7.5</v>
      </c>
      <c r="BX66">
        <v>0</v>
      </c>
      <c r="BY66">
        <v>10</v>
      </c>
      <c r="BZ66">
        <v>2.5</v>
      </c>
      <c r="CA66">
        <v>2.5</v>
      </c>
      <c r="CB66">
        <v>15</v>
      </c>
      <c r="CC66" t="s">
        <v>1462</v>
      </c>
      <c r="CD66" t="b">
        <v>1</v>
      </c>
      <c r="CE66" t="b">
        <v>1</v>
      </c>
      <c r="CF66">
        <v>30</v>
      </c>
      <c r="CH66" t="s">
        <v>1462</v>
      </c>
      <c r="CI66" t="b">
        <v>1</v>
      </c>
      <c r="CK66">
        <v>20</v>
      </c>
      <c r="CM66" t="s">
        <v>1462</v>
      </c>
      <c r="CP66">
        <v>3</v>
      </c>
      <c r="CR66" t="s">
        <v>1463</v>
      </c>
      <c r="CW66" t="s">
        <v>1463</v>
      </c>
      <c r="DB66" t="s">
        <v>1463</v>
      </c>
      <c r="DG66" t="s">
        <v>1462</v>
      </c>
      <c r="DH66" t="b">
        <v>1</v>
      </c>
      <c r="DJ66">
        <v>30</v>
      </c>
      <c r="DM66" t="s">
        <v>1463</v>
      </c>
      <c r="DS66" t="b">
        <v>1</v>
      </c>
      <c r="DU66" t="b">
        <v>1</v>
      </c>
      <c r="DY66" t="b">
        <v>1</v>
      </c>
      <c r="EF66" t="b">
        <v>1</v>
      </c>
      <c r="EG66" t="s">
        <v>2639</v>
      </c>
      <c r="EI66">
        <v>2.5</v>
      </c>
      <c r="EJ66">
        <v>2.5</v>
      </c>
      <c r="EN66">
        <v>0</v>
      </c>
      <c r="EO66" t="s">
        <v>1463</v>
      </c>
      <c r="FL66">
        <v>6.7</v>
      </c>
      <c r="FM66">
        <v>7.5</v>
      </c>
      <c r="FN66">
        <v>0</v>
      </c>
      <c r="FO66">
        <v>14.2</v>
      </c>
      <c r="FP66" t="s">
        <v>1462</v>
      </c>
      <c r="FT66" t="b">
        <v>1</v>
      </c>
      <c r="FV66" t="s">
        <v>1465</v>
      </c>
      <c r="GO66" t="b">
        <v>1</v>
      </c>
      <c r="GQ66" t="s">
        <v>2564</v>
      </c>
      <c r="HD66" t="b">
        <v>1</v>
      </c>
      <c r="HF66" t="s">
        <v>1473</v>
      </c>
      <c r="JC66" t="b">
        <v>1</v>
      </c>
      <c r="JE66" t="s">
        <v>1465</v>
      </c>
      <c r="JX66" t="b">
        <v>1</v>
      </c>
      <c r="JZ66" t="s">
        <v>1473</v>
      </c>
      <c r="KG66" t="s">
        <v>2679</v>
      </c>
      <c r="KH66" t="b">
        <v>1</v>
      </c>
      <c r="KJ66" t="s">
        <v>1465</v>
      </c>
      <c r="KK66" t="s">
        <v>1463</v>
      </c>
      <c r="KM66">
        <v>7.5</v>
      </c>
      <c r="KN66">
        <v>0</v>
      </c>
      <c r="KO66">
        <v>5</v>
      </c>
      <c r="KP66">
        <v>7.5</v>
      </c>
      <c r="KQ66">
        <v>0</v>
      </c>
      <c r="KR66">
        <v>12.5</v>
      </c>
      <c r="KS66" t="s">
        <v>1462</v>
      </c>
      <c r="KU66">
        <v>5</v>
      </c>
      <c r="KW66">
        <v>7</v>
      </c>
      <c r="KX66">
        <v>4</v>
      </c>
      <c r="LA66">
        <v>15</v>
      </c>
      <c r="LE66">
        <v>1</v>
      </c>
      <c r="LG66">
        <v>1</v>
      </c>
      <c r="LH66">
        <v>1</v>
      </c>
      <c r="LK66">
        <v>1</v>
      </c>
      <c r="MI66" t="b">
        <v>1</v>
      </c>
      <c r="MK66" t="b">
        <v>1</v>
      </c>
      <c r="ML66" t="b">
        <v>1</v>
      </c>
      <c r="MO66" t="b">
        <v>1</v>
      </c>
      <c r="MT66" t="s">
        <v>1463</v>
      </c>
      <c r="MV66">
        <v>7.5</v>
      </c>
      <c r="MW66">
        <v>0</v>
      </c>
      <c r="MX66">
        <v>10</v>
      </c>
      <c r="MY66">
        <v>2.5</v>
      </c>
      <c r="MZ66">
        <v>2.5</v>
      </c>
      <c r="NA66">
        <v>15</v>
      </c>
      <c r="NC66" t="b">
        <v>1</v>
      </c>
      <c r="NI66" t="b">
        <v>1</v>
      </c>
      <c r="NM66" t="s">
        <v>2549</v>
      </c>
      <c r="NS66" t="s">
        <v>2549</v>
      </c>
      <c r="NY66" t="s">
        <v>2569</v>
      </c>
      <c r="NZ66" t="s">
        <v>2569</v>
      </c>
      <c r="OG66">
        <v>2.5</v>
      </c>
      <c r="OH66">
        <v>2.5</v>
      </c>
      <c r="OJ66">
        <v>2.5</v>
      </c>
      <c r="OK66">
        <v>2.5</v>
      </c>
      <c r="OL66">
        <v>5</v>
      </c>
      <c r="OT66" t="b">
        <v>1</v>
      </c>
      <c r="PD66" t="s">
        <v>3419</v>
      </c>
      <c r="PN66" t="s">
        <v>2559</v>
      </c>
      <c r="QL66">
        <v>2.5</v>
      </c>
      <c r="QM66">
        <v>2.5</v>
      </c>
      <c r="RO66">
        <v>5</v>
      </c>
      <c r="RP66">
        <v>7.5</v>
      </c>
      <c r="RQ66">
        <v>2.5</v>
      </c>
      <c r="RR66">
        <v>15</v>
      </c>
      <c r="RS66" t="s">
        <v>1462</v>
      </c>
      <c r="RT66" t="s">
        <v>3420</v>
      </c>
      <c r="RU66">
        <v>20</v>
      </c>
      <c r="RV66" t="s">
        <v>3421</v>
      </c>
      <c r="RW66" t="s">
        <v>1462</v>
      </c>
      <c r="RX66" t="s">
        <v>3422</v>
      </c>
      <c r="RZ66" t="s">
        <v>1462</v>
      </c>
      <c r="SA66" t="s">
        <v>3423</v>
      </c>
      <c r="SB66" t="s">
        <v>1463</v>
      </c>
      <c r="SH66" t="s">
        <v>1462</v>
      </c>
      <c r="SI66" t="s">
        <v>3424</v>
      </c>
      <c r="SJ66" t="s">
        <v>3425</v>
      </c>
      <c r="SK66">
        <v>7.5</v>
      </c>
      <c r="SL66">
        <v>2.5</v>
      </c>
      <c r="SM66">
        <v>4.0999999999999996</v>
      </c>
      <c r="SN66">
        <v>10</v>
      </c>
      <c r="SO66">
        <v>0</v>
      </c>
      <c r="SP66">
        <v>14.1</v>
      </c>
      <c r="SQ66" t="s">
        <v>1462</v>
      </c>
      <c r="SS66">
        <v>11</v>
      </c>
      <c r="ST66" t="s">
        <v>3426</v>
      </c>
      <c r="SU66" t="s">
        <v>1463</v>
      </c>
      <c r="SV66" t="s">
        <v>3427</v>
      </c>
      <c r="SX66" t="b">
        <v>1</v>
      </c>
      <c r="SY66" t="b">
        <v>1</v>
      </c>
      <c r="SZ66" t="b">
        <v>1</v>
      </c>
      <c r="TG66" t="b">
        <v>1</v>
      </c>
      <c r="TH66" t="s">
        <v>3428</v>
      </c>
      <c r="TI66">
        <v>5</v>
      </c>
      <c r="TJ66" t="s">
        <v>3429</v>
      </c>
      <c r="TN66" t="b">
        <v>1</v>
      </c>
      <c r="TO66" t="b">
        <v>1</v>
      </c>
      <c r="TQ66" t="b">
        <v>1</v>
      </c>
      <c r="TS66" t="b">
        <v>1</v>
      </c>
      <c r="TT66" t="b">
        <v>1</v>
      </c>
      <c r="TV66" t="b">
        <v>1</v>
      </c>
      <c r="TW66" t="s">
        <v>3428</v>
      </c>
      <c r="TX66">
        <v>10</v>
      </c>
      <c r="TY66">
        <v>0</v>
      </c>
      <c r="VI66">
        <v>0</v>
      </c>
      <c r="VJ66">
        <v>0</v>
      </c>
      <c r="VK66">
        <v>10</v>
      </c>
      <c r="VL66">
        <v>10</v>
      </c>
      <c r="VM66" t="s">
        <v>1463</v>
      </c>
      <c r="VO66" t="s">
        <v>1463</v>
      </c>
      <c r="VQ66" t="s">
        <v>1463</v>
      </c>
      <c r="VS66" t="s">
        <v>1463</v>
      </c>
      <c r="VV66" t="s">
        <v>1463</v>
      </c>
      <c r="VX66" t="s">
        <v>1463</v>
      </c>
      <c r="VZ66">
        <v>0</v>
      </c>
      <c r="WA66">
        <v>10</v>
      </c>
      <c r="XJ66">
        <v>5</v>
      </c>
      <c r="XK66">
        <v>5</v>
      </c>
      <c r="XL66">
        <v>1.3</v>
      </c>
      <c r="XM66">
        <v>11.3</v>
      </c>
      <c r="XN66" t="s">
        <v>1462</v>
      </c>
      <c r="XO66" t="s">
        <v>1462</v>
      </c>
      <c r="XR66" t="b">
        <v>1</v>
      </c>
      <c r="XS66" t="b">
        <v>1</v>
      </c>
      <c r="XT66" t="b">
        <v>1</v>
      </c>
      <c r="XU66" t="b">
        <v>1</v>
      </c>
      <c r="XY66" t="b">
        <v>1</v>
      </c>
      <c r="YB66" t="s">
        <v>3430</v>
      </c>
      <c r="YC66" t="s">
        <v>1462</v>
      </c>
      <c r="YD66" t="s">
        <v>3431</v>
      </c>
      <c r="YE66" t="s">
        <v>1462</v>
      </c>
      <c r="YF66" t="s">
        <v>3432</v>
      </c>
      <c r="YG66">
        <v>7.5</v>
      </c>
      <c r="YH66">
        <v>0</v>
      </c>
      <c r="YI66" t="s">
        <v>1463</v>
      </c>
      <c r="YT66" t="s">
        <v>3433</v>
      </c>
      <c r="YU66">
        <v>2.5</v>
      </c>
      <c r="YV66">
        <v>2.5</v>
      </c>
      <c r="ZX66">
        <v>10</v>
      </c>
      <c r="ZY66">
        <v>5</v>
      </c>
      <c r="ZZ66">
        <v>2.5</v>
      </c>
      <c r="AAA66">
        <v>17.5</v>
      </c>
      <c r="AAB66" t="s">
        <v>1462</v>
      </c>
      <c r="AAF66" t="b">
        <v>1</v>
      </c>
      <c r="AAK66" t="b">
        <v>1</v>
      </c>
      <c r="AAL66" t="b">
        <v>1</v>
      </c>
      <c r="AAN66" t="b">
        <v>1</v>
      </c>
      <c r="AAR66" t="s">
        <v>3434</v>
      </c>
      <c r="AAS66" t="s">
        <v>3435</v>
      </c>
      <c r="AAT66">
        <v>5</v>
      </c>
      <c r="AAU66">
        <v>2.5</v>
      </c>
      <c r="ADN66">
        <v>2</v>
      </c>
      <c r="ADO66">
        <v>10</v>
      </c>
      <c r="ADP66">
        <v>0</v>
      </c>
      <c r="ADQ66">
        <v>12</v>
      </c>
      <c r="ADR66" t="s">
        <v>1759</v>
      </c>
      <c r="ADS66">
        <v>0.5</v>
      </c>
      <c r="ADT66">
        <v>30</v>
      </c>
      <c r="AEG66">
        <v>10</v>
      </c>
      <c r="AEH66">
        <v>0</v>
      </c>
      <c r="AEI66">
        <v>10</v>
      </c>
      <c r="AEJ66">
        <v>7.5</v>
      </c>
      <c r="AEK66">
        <v>0</v>
      </c>
      <c r="AEL66">
        <v>17.5</v>
      </c>
      <c r="AES66" t="b">
        <v>1</v>
      </c>
      <c r="AEU66" t="b">
        <v>1</v>
      </c>
      <c r="AEV66" t="b">
        <v>1</v>
      </c>
      <c r="AFC66">
        <v>7.5</v>
      </c>
      <c r="AFD66">
        <v>0</v>
      </c>
      <c r="AFE66">
        <v>0</v>
      </c>
      <c r="AFF66">
        <v>8.6</v>
      </c>
      <c r="AFG66">
        <v>0</v>
      </c>
      <c r="AFH66">
        <v>8.6</v>
      </c>
      <c r="AFI66" t="s">
        <v>1463</v>
      </c>
      <c r="AFK66" t="s">
        <v>1463</v>
      </c>
      <c r="AFM66" t="s">
        <v>1463</v>
      </c>
      <c r="AFO66" t="s">
        <v>1463</v>
      </c>
      <c r="AFQ66" t="s">
        <v>1463</v>
      </c>
      <c r="AFT66" t="s">
        <v>1463</v>
      </c>
      <c r="AFV66">
        <v>3</v>
      </c>
      <c r="AFW66">
        <v>4</v>
      </c>
      <c r="AFX66">
        <v>8.6111111111111107</v>
      </c>
      <c r="AFY66">
        <v>0</v>
      </c>
      <c r="AFZ66">
        <v>5</v>
      </c>
      <c r="AGA66">
        <v>2.5</v>
      </c>
      <c r="AGB66">
        <v>0</v>
      </c>
      <c r="AGC66">
        <v>7.5</v>
      </c>
      <c r="AGD66">
        <v>4</v>
      </c>
      <c r="AGE66">
        <v>500</v>
      </c>
      <c r="AGG66">
        <v>2</v>
      </c>
      <c r="AGH66">
        <v>1</v>
      </c>
      <c r="AGJ66">
        <v>3</v>
      </c>
      <c r="AGK66">
        <v>0</v>
      </c>
      <c r="AGM66" t="s">
        <v>3405</v>
      </c>
      <c r="AGN66" t="s">
        <v>3131</v>
      </c>
      <c r="AGP66" t="s">
        <v>3436</v>
      </c>
      <c r="AGQ66">
        <v>2.5</v>
      </c>
      <c r="AGR66">
        <v>0</v>
      </c>
      <c r="AGS66">
        <v>4</v>
      </c>
      <c r="AGT66">
        <v>2.5</v>
      </c>
      <c r="AGU66">
        <v>2.5</v>
      </c>
      <c r="AGV66">
        <v>9</v>
      </c>
      <c r="AGW66">
        <v>4</v>
      </c>
      <c r="AGY66" t="b">
        <v>1</v>
      </c>
      <c r="AGZ66" t="b">
        <v>1</v>
      </c>
      <c r="AHA66" t="b">
        <v>1</v>
      </c>
      <c r="AHB66" t="b">
        <v>1</v>
      </c>
      <c r="AHD66">
        <v>1</v>
      </c>
      <c r="AHE66">
        <v>1</v>
      </c>
      <c r="AHF66">
        <v>4</v>
      </c>
      <c r="AKM66">
        <v>2.5</v>
      </c>
      <c r="AKN66">
        <v>2.5</v>
      </c>
      <c r="AKO66">
        <v>10</v>
      </c>
      <c r="AKP66">
        <v>2.5</v>
      </c>
      <c r="AKQ66">
        <v>0</v>
      </c>
      <c r="AKR66">
        <v>12.5</v>
      </c>
      <c r="AKS66" t="s">
        <v>1462</v>
      </c>
      <c r="AKT66" t="s">
        <v>1463</v>
      </c>
      <c r="AKV66" t="s">
        <v>1463</v>
      </c>
      <c r="AKX66" t="s">
        <v>1462</v>
      </c>
      <c r="AKZ66" t="s">
        <v>1463</v>
      </c>
      <c r="ALB66" t="s">
        <v>1462</v>
      </c>
      <c r="ALD66" t="s">
        <v>1463</v>
      </c>
      <c r="ALF66" t="s">
        <v>1462</v>
      </c>
      <c r="ALH66" t="s">
        <v>1462</v>
      </c>
      <c r="ALJ66" t="s">
        <v>1463</v>
      </c>
      <c r="ALL66" t="s">
        <v>1462</v>
      </c>
      <c r="ALN66" t="s">
        <v>1462</v>
      </c>
      <c r="ALP66" t="s">
        <v>1463</v>
      </c>
      <c r="ALR66" t="s">
        <v>1463</v>
      </c>
      <c r="ALT66" t="s">
        <v>1463</v>
      </c>
      <c r="AMF66" t="b">
        <v>1</v>
      </c>
      <c r="AMG66" t="b">
        <v>1</v>
      </c>
      <c r="AMH66" t="b">
        <v>1</v>
      </c>
      <c r="ANA66">
        <v>2.5</v>
      </c>
      <c r="ANB66">
        <v>0</v>
      </c>
      <c r="ANC66">
        <v>10</v>
      </c>
      <c r="AND66">
        <v>2.5</v>
      </c>
      <c r="ANE66">
        <v>5</v>
      </c>
      <c r="ANF66">
        <v>17.5</v>
      </c>
      <c r="ANG66" t="s">
        <v>1462</v>
      </c>
      <c r="ANH66" t="s">
        <v>3406</v>
      </c>
      <c r="ANI66" t="s">
        <v>1462</v>
      </c>
      <c r="ANJ66" t="s">
        <v>2855</v>
      </c>
      <c r="ANK66">
        <v>2.5</v>
      </c>
      <c r="ANL66">
        <v>5</v>
      </c>
      <c r="ANM66">
        <v>5</v>
      </c>
      <c r="ANN66">
        <v>2.5</v>
      </c>
      <c r="ANO66">
        <v>2.5</v>
      </c>
      <c r="ANP66">
        <v>10</v>
      </c>
      <c r="ANQ66" t="s">
        <v>2565</v>
      </c>
      <c r="ANR66" t="s">
        <v>1462</v>
      </c>
      <c r="ANS66" t="s">
        <v>3437</v>
      </c>
      <c r="ANT66">
        <v>2.5</v>
      </c>
      <c r="ANU66">
        <v>2.5</v>
      </c>
      <c r="AQR66">
        <v>2.5</v>
      </c>
      <c r="AQS66">
        <v>1.3</v>
      </c>
      <c r="AQT66">
        <v>2.5</v>
      </c>
      <c r="AQU66">
        <v>6.3</v>
      </c>
      <c r="AQV66" t="s">
        <v>1463</v>
      </c>
      <c r="ARA66" t="b">
        <v>1</v>
      </c>
      <c r="ARC66" t="b">
        <v>1</v>
      </c>
      <c r="ARD66" t="b">
        <v>1</v>
      </c>
      <c r="ARG66">
        <v>0</v>
      </c>
      <c r="ARH66">
        <v>2.5</v>
      </c>
      <c r="ARI66" t="s">
        <v>1463</v>
      </c>
      <c r="ARQ66" t="s">
        <v>1462</v>
      </c>
      <c r="ARS66" t="s">
        <v>2627</v>
      </c>
      <c r="ART66" t="s">
        <v>2855</v>
      </c>
      <c r="ARV66" t="b">
        <v>1</v>
      </c>
      <c r="ASD66">
        <v>2.5</v>
      </c>
      <c r="ASE66">
        <v>2.5</v>
      </c>
      <c r="ASF66">
        <v>5</v>
      </c>
      <c r="ASG66">
        <v>2.5</v>
      </c>
      <c r="ASH66">
        <v>2.5</v>
      </c>
      <c r="ASI66">
        <v>10</v>
      </c>
      <c r="ASJ66">
        <v>20</v>
      </c>
      <c r="ASL66" t="b">
        <v>1</v>
      </c>
      <c r="ASM66" t="b">
        <v>1</v>
      </c>
      <c r="ASS66">
        <v>2</v>
      </c>
      <c r="AST66" t="s">
        <v>1462</v>
      </c>
      <c r="ASV66" t="b">
        <v>1</v>
      </c>
      <c r="ASW66" t="b">
        <v>1</v>
      </c>
      <c r="ASX66" t="b">
        <v>1</v>
      </c>
      <c r="ATC66" t="s">
        <v>3438</v>
      </c>
      <c r="ATD66">
        <v>2.5</v>
      </c>
      <c r="ATE66">
        <v>2.5</v>
      </c>
      <c r="ATF66">
        <v>0</v>
      </c>
      <c r="ATG66">
        <v>5</v>
      </c>
      <c r="ATH66">
        <v>3.8</v>
      </c>
      <c r="ATI66">
        <v>8.8000000000000007</v>
      </c>
      <c r="ATJ66" t="s">
        <v>1463</v>
      </c>
      <c r="AVZ66">
        <v>7.5</v>
      </c>
      <c r="AWA66">
        <v>2.5</v>
      </c>
      <c r="AWB66">
        <v>2.5</v>
      </c>
      <c r="AWC66">
        <v>5</v>
      </c>
      <c r="AWD66">
        <v>4</v>
      </c>
      <c r="AWE66">
        <v>2.5</v>
      </c>
      <c r="AWF66">
        <v>2.5</v>
      </c>
      <c r="AWG66">
        <v>9</v>
      </c>
      <c r="AWH66" t="s">
        <v>1462</v>
      </c>
      <c r="AWJ66" t="s">
        <v>1463</v>
      </c>
      <c r="AWL66" t="s">
        <v>1462</v>
      </c>
      <c r="AWN66" t="s">
        <v>1462</v>
      </c>
      <c r="AWP66" t="s">
        <v>1463</v>
      </c>
      <c r="AWR66" t="s">
        <v>1463</v>
      </c>
      <c r="AWT66" t="s">
        <v>1463</v>
      </c>
      <c r="AWV66" t="s">
        <v>1462</v>
      </c>
      <c r="AWX66" t="s">
        <v>1463</v>
      </c>
      <c r="AWZ66" t="s">
        <v>1462</v>
      </c>
      <c r="AXB66" t="s">
        <v>1463</v>
      </c>
      <c r="AXD66" t="s">
        <v>1463</v>
      </c>
      <c r="AXF66">
        <v>0</v>
      </c>
      <c r="AXG66">
        <v>0</v>
      </c>
      <c r="AXI66">
        <v>2.5</v>
      </c>
      <c r="AXJ66">
        <v>2.5</v>
      </c>
      <c r="AXK66">
        <v>9</v>
      </c>
      <c r="AXN66">
        <v>9</v>
      </c>
      <c r="AXO66">
        <v>0</v>
      </c>
      <c r="AXP66">
        <v>0</v>
      </c>
      <c r="AXQ66">
        <v>1</v>
      </c>
      <c r="AXR66">
        <v>0</v>
      </c>
      <c r="AXS66">
        <v>0</v>
      </c>
      <c r="AXT66">
        <v>0</v>
      </c>
      <c r="AXU66">
        <v>0</v>
      </c>
      <c r="AXW66">
        <v>0</v>
      </c>
      <c r="AYA66">
        <v>7.3</v>
      </c>
      <c r="AYD66">
        <v>7.3</v>
      </c>
      <c r="AYE66" t="s">
        <v>1463</v>
      </c>
      <c r="AYF66" t="s">
        <v>1463</v>
      </c>
      <c r="AYG66">
        <v>2</v>
      </c>
      <c r="AYJ66">
        <v>0</v>
      </c>
      <c r="AYK66">
        <v>2.5</v>
      </c>
      <c r="AYL66">
        <v>2.5</v>
      </c>
      <c r="AYM66">
        <v>5</v>
      </c>
      <c r="AYZ66">
        <v>4</v>
      </c>
      <c r="AZA66" t="s">
        <v>3439</v>
      </c>
      <c r="AZB66" t="s">
        <v>3440</v>
      </c>
      <c r="AZC66">
        <v>3</v>
      </c>
      <c r="AZD66" t="s">
        <v>3441</v>
      </c>
      <c r="AZM66" t="s">
        <v>1463</v>
      </c>
      <c r="AZO66" t="s">
        <v>1463</v>
      </c>
      <c r="AZQ66" t="s">
        <v>3442</v>
      </c>
      <c r="AZR66">
        <v>2.5</v>
      </c>
      <c r="AZS66">
        <v>2.5</v>
      </c>
      <c r="BCH66">
        <v>10</v>
      </c>
      <c r="BCI66">
        <v>7.5</v>
      </c>
      <c r="BCJ66">
        <v>2.5</v>
      </c>
      <c r="BCK66">
        <v>20</v>
      </c>
      <c r="BCL66">
        <v>1</v>
      </c>
      <c r="BCN66">
        <v>3</v>
      </c>
      <c r="BCP66">
        <v>2</v>
      </c>
      <c r="BCR66">
        <v>5</v>
      </c>
      <c r="BCT66">
        <v>4</v>
      </c>
      <c r="BCW66" t="s">
        <v>2555</v>
      </c>
      <c r="BCY66">
        <v>7.5</v>
      </c>
      <c r="BCZ66">
        <v>2.5</v>
      </c>
      <c r="BEH66">
        <v>2.5</v>
      </c>
      <c r="BEI66">
        <v>10</v>
      </c>
      <c r="BEJ66">
        <v>0</v>
      </c>
      <c r="BEK66">
        <v>12.5</v>
      </c>
      <c r="BEL66" t="s">
        <v>2552</v>
      </c>
      <c r="BEN66" t="s">
        <v>2552</v>
      </c>
      <c r="BEP66" t="s">
        <v>2552</v>
      </c>
      <c r="BER66" t="s">
        <v>2552</v>
      </c>
      <c r="BET66" t="s">
        <v>2552</v>
      </c>
      <c r="BEV66" t="s">
        <v>2552</v>
      </c>
      <c r="BEX66">
        <v>10</v>
      </c>
      <c r="BEY66">
        <v>0</v>
      </c>
      <c r="BGQ66">
        <v>2.5</v>
      </c>
      <c r="BGR66">
        <v>2.5</v>
      </c>
      <c r="BGS66">
        <v>2.5</v>
      </c>
      <c r="BGT66">
        <v>7.5</v>
      </c>
      <c r="BGU66" t="s">
        <v>1462</v>
      </c>
      <c r="BHB66" t="s">
        <v>3259</v>
      </c>
      <c r="BHC66" t="s">
        <v>3415</v>
      </c>
      <c r="BHD66" t="s">
        <v>3283</v>
      </c>
      <c r="BHE66" t="s">
        <v>3103</v>
      </c>
      <c r="BHK66">
        <v>2.5</v>
      </c>
      <c r="BHL66">
        <v>2.5</v>
      </c>
      <c r="BIT66">
        <v>10</v>
      </c>
      <c r="BIU66">
        <v>2.5</v>
      </c>
      <c r="BIV66">
        <v>2.5</v>
      </c>
      <c r="BIW66">
        <v>15</v>
      </c>
      <c r="BIX66">
        <v>3</v>
      </c>
      <c r="BIY66" t="s">
        <v>1466</v>
      </c>
      <c r="BIZ66" t="s">
        <v>2548</v>
      </c>
      <c r="BJA66" t="s">
        <v>2548</v>
      </c>
      <c r="BJB66">
        <v>2.5</v>
      </c>
      <c r="BJC66">
        <v>2.5</v>
      </c>
    </row>
    <row r="67" spans="1:1024 1026:1615" ht="15" x14ac:dyDescent="0.25">
      <c r="A67" t="s">
        <v>2603</v>
      </c>
      <c r="B67" t="s">
        <v>3443</v>
      </c>
      <c r="C67" t="s">
        <v>3444</v>
      </c>
      <c r="D67" t="s">
        <v>2553</v>
      </c>
      <c r="E67" t="s">
        <v>3445</v>
      </c>
      <c r="F67" t="s">
        <v>2606</v>
      </c>
      <c r="G67" t="s">
        <v>2607</v>
      </c>
      <c r="H67" t="s">
        <v>3386</v>
      </c>
      <c r="I67" t="s">
        <v>3387</v>
      </c>
      <c r="J67">
        <v>2.9208093800000001</v>
      </c>
      <c r="K67">
        <v>34.124415740000003</v>
      </c>
      <c r="L67" s="116">
        <v>42401</v>
      </c>
      <c r="M67" t="s">
        <v>1471</v>
      </c>
      <c r="N67">
        <v>25</v>
      </c>
      <c r="O67" t="s">
        <v>2554</v>
      </c>
      <c r="Q67">
        <v>3.3</v>
      </c>
      <c r="R67">
        <v>10</v>
      </c>
      <c r="S67">
        <v>0</v>
      </c>
      <c r="T67">
        <v>13.3</v>
      </c>
      <c r="U67">
        <v>1</v>
      </c>
      <c r="V67">
        <v>1</v>
      </c>
      <c r="W67">
        <v>4</v>
      </c>
      <c r="X67">
        <v>2</v>
      </c>
      <c r="Z67">
        <v>1</v>
      </c>
      <c r="AA67" t="b">
        <v>1</v>
      </c>
      <c r="AG67">
        <v>1</v>
      </c>
      <c r="AH67">
        <v>1</v>
      </c>
      <c r="AI67">
        <v>2</v>
      </c>
      <c r="AJ67">
        <v>2</v>
      </c>
      <c r="AO67">
        <v>2</v>
      </c>
      <c r="AS67">
        <v>1</v>
      </c>
      <c r="AT67">
        <v>1</v>
      </c>
      <c r="AU67">
        <v>2</v>
      </c>
      <c r="AV67">
        <v>1</v>
      </c>
      <c r="BS67" t="s">
        <v>1463</v>
      </c>
      <c r="BT67" t="s">
        <v>1463</v>
      </c>
      <c r="BW67">
        <v>10</v>
      </c>
      <c r="BX67">
        <v>0</v>
      </c>
      <c r="BY67">
        <v>10</v>
      </c>
      <c r="BZ67">
        <v>5</v>
      </c>
      <c r="CA67">
        <v>2.5</v>
      </c>
      <c r="CB67">
        <v>17.5</v>
      </c>
      <c r="CC67" t="s">
        <v>1462</v>
      </c>
      <c r="CD67" t="b">
        <v>1</v>
      </c>
      <c r="CE67" t="b">
        <v>1</v>
      </c>
      <c r="CF67">
        <v>7</v>
      </c>
      <c r="CH67" t="s">
        <v>1462</v>
      </c>
      <c r="CI67" t="b">
        <v>1</v>
      </c>
      <c r="CK67">
        <v>5</v>
      </c>
      <c r="CM67" t="s">
        <v>1462</v>
      </c>
      <c r="CP67">
        <v>4</v>
      </c>
      <c r="CR67" t="s">
        <v>1463</v>
      </c>
      <c r="CW67" t="s">
        <v>1462</v>
      </c>
      <c r="CX67" t="b">
        <v>1</v>
      </c>
      <c r="CZ67">
        <v>1</v>
      </c>
      <c r="DB67" t="s">
        <v>1463</v>
      </c>
      <c r="DG67" t="s">
        <v>1462</v>
      </c>
      <c r="DH67" t="b">
        <v>1</v>
      </c>
      <c r="DJ67">
        <v>1</v>
      </c>
      <c r="DM67" t="s">
        <v>1463</v>
      </c>
      <c r="DS67" t="b">
        <v>1</v>
      </c>
      <c r="DU67" t="b">
        <v>1</v>
      </c>
      <c r="DY67" t="b">
        <v>1</v>
      </c>
      <c r="EF67" t="b">
        <v>1</v>
      </c>
      <c r="EG67" t="s">
        <v>2639</v>
      </c>
      <c r="EI67">
        <v>5</v>
      </c>
      <c r="EJ67">
        <v>2.5</v>
      </c>
      <c r="EN67">
        <v>0</v>
      </c>
      <c r="EO67" t="s">
        <v>1463</v>
      </c>
      <c r="FL67">
        <v>6.7</v>
      </c>
      <c r="FM67">
        <v>2.5</v>
      </c>
      <c r="FN67">
        <v>0</v>
      </c>
      <c r="FO67">
        <v>9.1999999999999993</v>
      </c>
      <c r="FP67" t="s">
        <v>1462</v>
      </c>
      <c r="FS67" t="s">
        <v>1464</v>
      </c>
      <c r="FT67" t="b">
        <v>1</v>
      </c>
      <c r="FV67" t="s">
        <v>1473</v>
      </c>
      <c r="FY67" t="s">
        <v>1464</v>
      </c>
      <c r="GB67" t="s">
        <v>1464</v>
      </c>
      <c r="GE67" t="s">
        <v>1464</v>
      </c>
      <c r="GH67" t="s">
        <v>1464</v>
      </c>
      <c r="GK67" t="s">
        <v>1464</v>
      </c>
      <c r="GN67" t="s">
        <v>1464</v>
      </c>
      <c r="GO67" t="b">
        <v>1</v>
      </c>
      <c r="GQ67" t="s">
        <v>1465</v>
      </c>
      <c r="GT67" t="s">
        <v>1464</v>
      </c>
      <c r="GW67" t="s">
        <v>1464</v>
      </c>
      <c r="GZ67" t="s">
        <v>1464</v>
      </c>
      <c r="HC67" t="s">
        <v>1464</v>
      </c>
      <c r="HD67" t="b">
        <v>1</v>
      </c>
      <c r="HF67" t="s">
        <v>1473</v>
      </c>
      <c r="HI67" t="s">
        <v>1464</v>
      </c>
      <c r="HJ67" t="b">
        <v>1</v>
      </c>
      <c r="HL67" t="s">
        <v>1465</v>
      </c>
      <c r="HO67" t="s">
        <v>1464</v>
      </c>
      <c r="HR67" t="s">
        <v>1464</v>
      </c>
      <c r="HU67" t="s">
        <v>1464</v>
      </c>
      <c r="HX67" t="s">
        <v>1464</v>
      </c>
      <c r="IA67" t="s">
        <v>1464</v>
      </c>
      <c r="ID67" t="s">
        <v>1464</v>
      </c>
      <c r="IG67" t="s">
        <v>1464</v>
      </c>
      <c r="IJ67" t="s">
        <v>1464</v>
      </c>
      <c r="IM67" t="s">
        <v>1464</v>
      </c>
      <c r="IN67" t="b">
        <v>1</v>
      </c>
      <c r="IP67" t="s">
        <v>1473</v>
      </c>
      <c r="IS67" t="s">
        <v>1464</v>
      </c>
      <c r="IV67" t="s">
        <v>1464</v>
      </c>
      <c r="IW67" t="b">
        <v>1</v>
      </c>
      <c r="IY67" t="s">
        <v>2564</v>
      </c>
      <c r="JB67" t="s">
        <v>1464</v>
      </c>
      <c r="JC67" t="b">
        <v>1</v>
      </c>
      <c r="JE67" t="s">
        <v>1465</v>
      </c>
      <c r="JH67" t="s">
        <v>1464</v>
      </c>
      <c r="JK67" t="s">
        <v>1464</v>
      </c>
      <c r="JN67" t="s">
        <v>1464</v>
      </c>
      <c r="JQ67" t="s">
        <v>1464</v>
      </c>
      <c r="JT67" t="s">
        <v>1464</v>
      </c>
      <c r="JW67" t="s">
        <v>1464</v>
      </c>
      <c r="JZ67" t="s">
        <v>1464</v>
      </c>
      <c r="KC67" t="s">
        <v>1464</v>
      </c>
      <c r="KF67" t="s">
        <v>1464</v>
      </c>
      <c r="KG67" t="s">
        <v>3446</v>
      </c>
      <c r="KH67" t="b">
        <v>1</v>
      </c>
      <c r="KJ67" t="s">
        <v>1473</v>
      </c>
      <c r="KK67" t="s">
        <v>1463</v>
      </c>
      <c r="KM67">
        <v>2.5</v>
      </c>
      <c r="KN67">
        <v>0</v>
      </c>
      <c r="KO67">
        <v>5</v>
      </c>
      <c r="KP67">
        <v>2.5</v>
      </c>
      <c r="KQ67">
        <v>0</v>
      </c>
      <c r="KR67">
        <v>7.5</v>
      </c>
      <c r="KS67" t="s">
        <v>1462</v>
      </c>
      <c r="KU67">
        <v>3</v>
      </c>
      <c r="KW67">
        <v>2</v>
      </c>
      <c r="KX67">
        <v>2</v>
      </c>
      <c r="LA67">
        <v>12</v>
      </c>
      <c r="LB67">
        <v>2</v>
      </c>
      <c r="LE67">
        <v>1</v>
      </c>
      <c r="LG67">
        <v>1</v>
      </c>
      <c r="LH67">
        <v>1</v>
      </c>
      <c r="LK67">
        <v>1</v>
      </c>
      <c r="LL67">
        <v>1</v>
      </c>
      <c r="LY67" t="b">
        <v>1</v>
      </c>
      <c r="MA67" t="b">
        <v>1</v>
      </c>
      <c r="MB67" t="b">
        <v>1</v>
      </c>
      <c r="MI67" t="b">
        <v>1</v>
      </c>
      <c r="MK67" t="b">
        <v>1</v>
      </c>
      <c r="ML67" t="b">
        <v>1</v>
      </c>
      <c r="MO67" t="b">
        <v>1</v>
      </c>
      <c r="MT67" t="s">
        <v>1463</v>
      </c>
      <c r="MV67">
        <v>2.5</v>
      </c>
      <c r="MW67">
        <v>0</v>
      </c>
      <c r="MX67">
        <v>0</v>
      </c>
      <c r="MY67">
        <v>2.5</v>
      </c>
      <c r="MZ67">
        <v>0</v>
      </c>
      <c r="NA67">
        <v>2.5</v>
      </c>
      <c r="NM67" t="s">
        <v>2549</v>
      </c>
      <c r="NN67" t="s">
        <v>2549</v>
      </c>
      <c r="NO67" t="s">
        <v>2549</v>
      </c>
      <c r="NP67" t="s">
        <v>2549</v>
      </c>
      <c r="NQ67" t="s">
        <v>2549</v>
      </c>
      <c r="NR67" t="s">
        <v>2549</v>
      </c>
      <c r="NS67" t="s">
        <v>2549</v>
      </c>
      <c r="NT67" t="s">
        <v>2549</v>
      </c>
      <c r="NU67" t="s">
        <v>2549</v>
      </c>
      <c r="NV67" t="s">
        <v>2549</v>
      </c>
      <c r="NW67" t="s">
        <v>2569</v>
      </c>
      <c r="NX67" t="s">
        <v>2550</v>
      </c>
      <c r="NY67" t="s">
        <v>2569</v>
      </c>
      <c r="NZ67" t="s">
        <v>2569</v>
      </c>
      <c r="OA67" t="s">
        <v>2550</v>
      </c>
      <c r="OB67" t="s">
        <v>2550</v>
      </c>
      <c r="OC67" t="s">
        <v>2569</v>
      </c>
      <c r="OD67" t="s">
        <v>2550</v>
      </c>
      <c r="OE67" t="s">
        <v>2550</v>
      </c>
      <c r="OF67" t="s">
        <v>2550</v>
      </c>
      <c r="OG67">
        <v>2.5</v>
      </c>
      <c r="OH67">
        <v>0</v>
      </c>
      <c r="OJ67">
        <v>2.5</v>
      </c>
      <c r="OK67">
        <v>2.5</v>
      </c>
      <c r="OL67">
        <v>5</v>
      </c>
      <c r="OT67" t="b">
        <v>1</v>
      </c>
      <c r="PD67" t="s">
        <v>3447</v>
      </c>
      <c r="PN67" t="s">
        <v>3448</v>
      </c>
      <c r="QL67">
        <v>2.5</v>
      </c>
      <c r="QM67">
        <v>2.5</v>
      </c>
      <c r="RO67">
        <v>5</v>
      </c>
      <c r="RP67">
        <v>7.5</v>
      </c>
      <c r="RQ67">
        <v>2.5</v>
      </c>
      <c r="RR67">
        <v>15</v>
      </c>
      <c r="RS67" t="s">
        <v>1462</v>
      </c>
      <c r="RT67" t="s">
        <v>3449</v>
      </c>
      <c r="RU67">
        <v>10</v>
      </c>
      <c r="RV67" t="s">
        <v>3450</v>
      </c>
      <c r="RW67" t="s">
        <v>1463</v>
      </c>
      <c r="RY67" t="s">
        <v>3451</v>
      </c>
      <c r="RZ67" t="s">
        <v>1462</v>
      </c>
      <c r="SA67" t="s">
        <v>3452</v>
      </c>
      <c r="SB67" t="s">
        <v>1463</v>
      </c>
      <c r="SH67" t="s">
        <v>1463</v>
      </c>
      <c r="SK67">
        <v>7.5</v>
      </c>
      <c r="SL67">
        <v>2.5</v>
      </c>
      <c r="SM67">
        <v>4.7</v>
      </c>
      <c r="SN67">
        <v>7.5</v>
      </c>
      <c r="SO67">
        <v>2.5</v>
      </c>
      <c r="SP67">
        <v>14.7</v>
      </c>
      <c r="SQ67" t="s">
        <v>1462</v>
      </c>
      <c r="SS67">
        <v>10</v>
      </c>
      <c r="ST67" t="s">
        <v>3453</v>
      </c>
      <c r="SU67" t="s">
        <v>1463</v>
      </c>
      <c r="SV67" t="s">
        <v>3454</v>
      </c>
      <c r="SY67" t="b">
        <v>1</v>
      </c>
      <c r="SZ67" t="b">
        <v>1</v>
      </c>
      <c r="TB67" t="b">
        <v>1</v>
      </c>
      <c r="TD67" t="b">
        <v>1</v>
      </c>
      <c r="TE67" t="b">
        <v>1</v>
      </c>
      <c r="TI67">
        <v>5</v>
      </c>
      <c r="TJ67" t="s">
        <v>3455</v>
      </c>
      <c r="TM67" t="b">
        <v>1</v>
      </c>
      <c r="TN67" t="b">
        <v>1</v>
      </c>
      <c r="TO67" t="b">
        <v>1</v>
      </c>
      <c r="TQ67" t="b">
        <v>1</v>
      </c>
      <c r="TS67" t="b">
        <v>1</v>
      </c>
      <c r="TT67" t="b">
        <v>1</v>
      </c>
      <c r="TX67">
        <v>7.5</v>
      </c>
      <c r="TY67">
        <v>2.5</v>
      </c>
      <c r="VI67">
        <v>0</v>
      </c>
      <c r="VJ67">
        <v>0</v>
      </c>
      <c r="VK67">
        <v>2.5</v>
      </c>
      <c r="VL67">
        <v>2.5</v>
      </c>
      <c r="VM67" t="s">
        <v>1463</v>
      </c>
      <c r="VO67" t="s">
        <v>1463</v>
      </c>
      <c r="VQ67" t="s">
        <v>1463</v>
      </c>
      <c r="VS67" t="s">
        <v>1463</v>
      </c>
      <c r="VV67" t="s">
        <v>1463</v>
      </c>
      <c r="VX67" t="s">
        <v>1463</v>
      </c>
      <c r="VZ67">
        <v>0</v>
      </c>
      <c r="WA67">
        <v>2.5</v>
      </c>
      <c r="XJ67">
        <v>10</v>
      </c>
      <c r="XK67">
        <v>6.3</v>
      </c>
      <c r="XL67">
        <v>1.3</v>
      </c>
      <c r="XM67">
        <v>17.600000000000001</v>
      </c>
      <c r="XN67" t="s">
        <v>1462</v>
      </c>
      <c r="XO67" t="s">
        <v>1462</v>
      </c>
      <c r="XR67" t="b">
        <v>1</v>
      </c>
      <c r="XS67" t="b">
        <v>1</v>
      </c>
      <c r="XT67" t="b">
        <v>1</v>
      </c>
      <c r="XU67" t="b">
        <v>1</v>
      </c>
      <c r="YB67" t="s">
        <v>3456</v>
      </c>
      <c r="YC67" t="s">
        <v>1462</v>
      </c>
      <c r="YD67" t="s">
        <v>3457</v>
      </c>
      <c r="YE67" t="s">
        <v>1462</v>
      </c>
      <c r="YF67" t="s">
        <v>3458</v>
      </c>
      <c r="YG67">
        <v>5</v>
      </c>
      <c r="YH67">
        <v>0</v>
      </c>
      <c r="YI67" t="s">
        <v>1462</v>
      </c>
      <c r="YK67" t="b">
        <v>1</v>
      </c>
      <c r="YN67" t="b">
        <v>1</v>
      </c>
      <c r="YO67" t="b">
        <v>1</v>
      </c>
      <c r="YP67" t="b">
        <v>1</v>
      </c>
      <c r="YT67" t="s">
        <v>3459</v>
      </c>
      <c r="YU67">
        <v>7.5</v>
      </c>
      <c r="YV67">
        <v>2.5</v>
      </c>
      <c r="ZX67">
        <v>10</v>
      </c>
      <c r="ZY67">
        <v>5</v>
      </c>
      <c r="ZZ67">
        <v>0</v>
      </c>
      <c r="AAA67">
        <v>15</v>
      </c>
      <c r="AAB67" t="s">
        <v>1462</v>
      </c>
      <c r="AAF67" t="b">
        <v>1</v>
      </c>
      <c r="AAK67" t="b">
        <v>1</v>
      </c>
      <c r="AAL67" t="b">
        <v>1</v>
      </c>
      <c r="AAR67" t="s">
        <v>3460</v>
      </c>
      <c r="AAS67" t="s">
        <v>3000</v>
      </c>
      <c r="AAT67">
        <v>5</v>
      </c>
      <c r="AAU67">
        <v>0</v>
      </c>
      <c r="ADN67">
        <v>2</v>
      </c>
      <c r="ADO67">
        <v>7.5</v>
      </c>
      <c r="ADP67">
        <v>0</v>
      </c>
      <c r="ADQ67">
        <v>9.5</v>
      </c>
      <c r="ADR67" t="s">
        <v>1759</v>
      </c>
      <c r="ADS67">
        <v>0.5</v>
      </c>
      <c r="ADT67">
        <v>30</v>
      </c>
      <c r="AEG67">
        <v>7.5</v>
      </c>
      <c r="AEH67">
        <v>0</v>
      </c>
      <c r="AEI67">
        <v>10</v>
      </c>
      <c r="AEJ67">
        <v>5</v>
      </c>
      <c r="AEK67">
        <v>0</v>
      </c>
      <c r="AEL67">
        <v>15</v>
      </c>
      <c r="AES67" t="b">
        <v>1</v>
      </c>
      <c r="AEU67" t="b">
        <v>1</v>
      </c>
      <c r="AEV67" t="b">
        <v>1</v>
      </c>
      <c r="AFC67">
        <v>5</v>
      </c>
      <c r="AFD67">
        <v>0</v>
      </c>
      <c r="AFE67">
        <v>0</v>
      </c>
      <c r="AFF67">
        <v>10</v>
      </c>
      <c r="AFG67">
        <v>0</v>
      </c>
      <c r="AFH67">
        <v>10</v>
      </c>
      <c r="AFI67" t="s">
        <v>1463</v>
      </c>
      <c r="AFK67" t="s">
        <v>1463</v>
      </c>
      <c r="AFM67" t="s">
        <v>1463</v>
      </c>
      <c r="AFO67" t="s">
        <v>1463</v>
      </c>
      <c r="AFQ67" t="s">
        <v>1463</v>
      </c>
      <c r="AFT67" t="s">
        <v>1463</v>
      </c>
      <c r="AFV67">
        <v>4</v>
      </c>
      <c r="AFW67">
        <v>4</v>
      </c>
      <c r="AFX67">
        <v>10</v>
      </c>
      <c r="AFY67">
        <v>0</v>
      </c>
      <c r="AFZ67">
        <v>5</v>
      </c>
      <c r="AGA67">
        <v>7.5</v>
      </c>
      <c r="AGB67">
        <v>0</v>
      </c>
      <c r="AGC67">
        <v>12.5</v>
      </c>
      <c r="AGD67">
        <v>2.5</v>
      </c>
      <c r="AGE67">
        <v>500</v>
      </c>
      <c r="AGG67">
        <v>2</v>
      </c>
      <c r="AGH67">
        <v>1</v>
      </c>
      <c r="AGJ67">
        <v>1</v>
      </c>
      <c r="AGK67">
        <v>0</v>
      </c>
      <c r="AGM67" t="s">
        <v>3405</v>
      </c>
      <c r="AGN67" t="s">
        <v>3131</v>
      </c>
      <c r="AGQ67">
        <v>7.5</v>
      </c>
      <c r="AGR67">
        <v>0</v>
      </c>
      <c r="AGS67">
        <v>4</v>
      </c>
      <c r="AGT67">
        <v>7.5</v>
      </c>
      <c r="AGU67">
        <v>5</v>
      </c>
      <c r="AGV67">
        <v>16.5</v>
      </c>
      <c r="AGW67">
        <v>4</v>
      </c>
      <c r="AGY67" t="b">
        <v>1</v>
      </c>
      <c r="AGZ67" t="b">
        <v>1</v>
      </c>
      <c r="AHA67" t="b">
        <v>1</v>
      </c>
      <c r="AHB67" t="b">
        <v>1</v>
      </c>
      <c r="AHD67">
        <v>3</v>
      </c>
      <c r="AHE67">
        <v>2</v>
      </c>
      <c r="AHF67">
        <v>4</v>
      </c>
      <c r="AKM67">
        <v>7.5</v>
      </c>
      <c r="AKN67">
        <v>5</v>
      </c>
      <c r="AKO67">
        <v>10</v>
      </c>
      <c r="AKP67">
        <v>7.5</v>
      </c>
      <c r="AKQ67">
        <v>2.5</v>
      </c>
      <c r="AKR67">
        <v>20</v>
      </c>
      <c r="AKS67" t="s">
        <v>1462</v>
      </c>
      <c r="AKT67" t="s">
        <v>1463</v>
      </c>
      <c r="AKV67" t="s">
        <v>1463</v>
      </c>
      <c r="AKX67" t="s">
        <v>1462</v>
      </c>
      <c r="AKZ67" t="s">
        <v>1463</v>
      </c>
      <c r="ALB67" t="s">
        <v>1462</v>
      </c>
      <c r="ALD67" t="s">
        <v>1463</v>
      </c>
      <c r="ALF67" t="s">
        <v>1462</v>
      </c>
      <c r="ALH67" t="s">
        <v>1462</v>
      </c>
      <c r="ALJ67" t="s">
        <v>1463</v>
      </c>
      <c r="ALL67" t="s">
        <v>1462</v>
      </c>
      <c r="ALN67" t="s">
        <v>1462</v>
      </c>
      <c r="ALP67" t="s">
        <v>1463</v>
      </c>
      <c r="ALR67" t="s">
        <v>1463</v>
      </c>
      <c r="ALT67" t="s">
        <v>1463</v>
      </c>
      <c r="AMF67" t="b">
        <v>1</v>
      </c>
      <c r="AMG67" t="b">
        <v>1</v>
      </c>
      <c r="ANA67">
        <v>7.5</v>
      </c>
      <c r="ANB67">
        <v>2.5</v>
      </c>
      <c r="ANC67">
        <v>10</v>
      </c>
      <c r="AND67">
        <v>2.5</v>
      </c>
      <c r="ANE67">
        <v>2.5</v>
      </c>
      <c r="ANF67">
        <v>15</v>
      </c>
      <c r="ANG67" t="s">
        <v>1462</v>
      </c>
      <c r="ANH67" t="s">
        <v>1541</v>
      </c>
      <c r="ANI67" t="s">
        <v>1462</v>
      </c>
      <c r="ANJ67" t="s">
        <v>2855</v>
      </c>
      <c r="ANK67">
        <v>2.5</v>
      </c>
      <c r="ANL67">
        <v>2.5</v>
      </c>
      <c r="ANM67">
        <v>5</v>
      </c>
      <c r="ANN67">
        <v>2.5</v>
      </c>
      <c r="ANO67">
        <v>2.5</v>
      </c>
      <c r="ANP67">
        <v>10</v>
      </c>
      <c r="ANQ67" t="s">
        <v>2565</v>
      </c>
      <c r="ANR67" t="s">
        <v>1462</v>
      </c>
      <c r="ANS67" t="s">
        <v>3461</v>
      </c>
      <c r="ANT67">
        <v>2.5</v>
      </c>
      <c r="ANU67">
        <v>2.5</v>
      </c>
      <c r="AQR67">
        <v>5</v>
      </c>
      <c r="AQS67">
        <v>3.8</v>
      </c>
      <c r="AQT67">
        <v>1.3</v>
      </c>
      <c r="AQU67">
        <v>10.1</v>
      </c>
      <c r="AQV67" t="s">
        <v>1463</v>
      </c>
      <c r="ARA67" t="b">
        <v>1</v>
      </c>
      <c r="ARC67" t="b">
        <v>1</v>
      </c>
      <c r="ARD67" t="b">
        <v>1</v>
      </c>
      <c r="ARG67">
        <v>0</v>
      </c>
      <c r="ARH67">
        <v>2.5</v>
      </c>
      <c r="ARI67" t="s">
        <v>1462</v>
      </c>
      <c r="ARJ67" t="s">
        <v>1463</v>
      </c>
      <c r="ARK67" t="s">
        <v>3462</v>
      </c>
      <c r="ARM67" t="s">
        <v>1462</v>
      </c>
      <c r="ARO67" t="b">
        <v>1</v>
      </c>
      <c r="ARQ67" t="s">
        <v>1462</v>
      </c>
      <c r="ARS67" t="s">
        <v>2617</v>
      </c>
      <c r="ART67" t="s">
        <v>2616</v>
      </c>
      <c r="ARV67" t="b">
        <v>1</v>
      </c>
      <c r="ASD67">
        <v>7.5</v>
      </c>
      <c r="ASE67">
        <v>0</v>
      </c>
      <c r="ASF67">
        <v>5</v>
      </c>
      <c r="ASG67">
        <v>5</v>
      </c>
      <c r="ASH67">
        <v>2.5</v>
      </c>
      <c r="ASI67">
        <v>12.5</v>
      </c>
      <c r="ASJ67">
        <v>20</v>
      </c>
      <c r="ASL67" t="b">
        <v>1</v>
      </c>
      <c r="ASM67" t="b">
        <v>1</v>
      </c>
      <c r="ASS67">
        <v>2</v>
      </c>
      <c r="AST67" t="s">
        <v>1462</v>
      </c>
      <c r="ASV67" t="b">
        <v>1</v>
      </c>
      <c r="ASY67" t="b">
        <v>1</v>
      </c>
      <c r="ATC67" t="s">
        <v>3463</v>
      </c>
      <c r="ATD67">
        <v>5</v>
      </c>
      <c r="ATE67">
        <v>2.5</v>
      </c>
      <c r="ATF67">
        <v>5.7</v>
      </c>
      <c r="ATG67">
        <v>3.8</v>
      </c>
      <c r="ATH67">
        <v>3.8</v>
      </c>
      <c r="ATI67">
        <v>13.3</v>
      </c>
      <c r="ATJ67" t="s">
        <v>1462</v>
      </c>
      <c r="AVG67" t="b">
        <v>1</v>
      </c>
      <c r="AVH67" t="s">
        <v>3464</v>
      </c>
      <c r="AVI67" t="s">
        <v>2568</v>
      </c>
      <c r="AVW67" t="s">
        <v>1462</v>
      </c>
      <c r="AVX67" t="s">
        <v>1463</v>
      </c>
      <c r="AVZ67">
        <v>5</v>
      </c>
      <c r="AWA67">
        <v>2.5</v>
      </c>
      <c r="AWB67">
        <v>2.5</v>
      </c>
      <c r="AWC67">
        <v>5</v>
      </c>
      <c r="AWD67">
        <v>4</v>
      </c>
      <c r="AWE67">
        <v>2.5</v>
      </c>
      <c r="AWF67">
        <v>0</v>
      </c>
      <c r="AWG67">
        <v>6.5</v>
      </c>
      <c r="AWH67" t="s">
        <v>1462</v>
      </c>
      <c r="AWJ67" t="s">
        <v>1463</v>
      </c>
      <c r="AWL67" t="s">
        <v>1463</v>
      </c>
      <c r="AWN67" t="s">
        <v>1462</v>
      </c>
      <c r="AWP67" t="s">
        <v>1462</v>
      </c>
      <c r="AWR67" t="s">
        <v>1462</v>
      </c>
      <c r="AWT67" t="s">
        <v>1463</v>
      </c>
      <c r="AWV67" t="s">
        <v>1463</v>
      </c>
      <c r="AWX67" t="s">
        <v>1462</v>
      </c>
      <c r="AWZ67" t="s">
        <v>1463</v>
      </c>
      <c r="AXB67" t="s">
        <v>1463</v>
      </c>
      <c r="AXD67" t="s">
        <v>1463</v>
      </c>
      <c r="AXF67">
        <v>100</v>
      </c>
      <c r="AXG67">
        <v>0</v>
      </c>
      <c r="AXI67">
        <v>2.5</v>
      </c>
      <c r="AXJ67">
        <v>0</v>
      </c>
      <c r="AXK67">
        <v>0</v>
      </c>
      <c r="AXN67">
        <v>0</v>
      </c>
      <c r="AXO67">
        <v>1</v>
      </c>
      <c r="AXP67">
        <v>1</v>
      </c>
      <c r="AXQ67">
        <v>1</v>
      </c>
      <c r="AXR67">
        <v>1</v>
      </c>
      <c r="AXS67">
        <v>1</v>
      </c>
      <c r="AXT67">
        <v>1</v>
      </c>
      <c r="AXU67">
        <v>1</v>
      </c>
      <c r="AXV67">
        <v>3</v>
      </c>
      <c r="AXW67">
        <v>1</v>
      </c>
      <c r="AXX67">
        <v>3</v>
      </c>
      <c r="AYA67">
        <v>7.3</v>
      </c>
      <c r="AYD67">
        <v>7.3</v>
      </c>
      <c r="AYE67" t="s">
        <v>1463</v>
      </c>
      <c r="AYF67" t="s">
        <v>1463</v>
      </c>
      <c r="AYG67">
        <v>2</v>
      </c>
      <c r="AYJ67">
        <v>0</v>
      </c>
      <c r="AYK67">
        <v>2.5</v>
      </c>
      <c r="AYL67">
        <v>2.5</v>
      </c>
      <c r="AYM67">
        <v>5</v>
      </c>
      <c r="AYZ67">
        <v>6</v>
      </c>
      <c r="AZA67" t="s">
        <v>3465</v>
      </c>
      <c r="AZB67" t="s">
        <v>3466</v>
      </c>
      <c r="AZC67">
        <v>4</v>
      </c>
      <c r="AZD67" t="s">
        <v>3467</v>
      </c>
      <c r="AZE67" t="s">
        <v>3468</v>
      </c>
      <c r="AZO67" t="s">
        <v>1463</v>
      </c>
      <c r="AZQ67" t="s">
        <v>3469</v>
      </c>
      <c r="AZR67">
        <v>2.5</v>
      </c>
      <c r="AZS67">
        <v>2.5</v>
      </c>
      <c r="BCH67">
        <v>10</v>
      </c>
      <c r="BCI67">
        <v>10</v>
      </c>
      <c r="BCJ67">
        <v>0</v>
      </c>
      <c r="BCK67">
        <v>20</v>
      </c>
      <c r="BCL67">
        <v>1</v>
      </c>
      <c r="BCN67">
        <v>2</v>
      </c>
      <c r="BCP67">
        <v>3</v>
      </c>
      <c r="BCR67">
        <v>5</v>
      </c>
      <c r="BCT67">
        <v>4</v>
      </c>
      <c r="BCW67" t="s">
        <v>2555</v>
      </c>
      <c r="BCY67">
        <v>10</v>
      </c>
      <c r="BCZ67">
        <v>0</v>
      </c>
      <c r="BEH67">
        <v>8.3000000000000007</v>
      </c>
      <c r="BEI67">
        <v>7.5</v>
      </c>
      <c r="BEJ67">
        <v>0</v>
      </c>
      <c r="BEK67">
        <v>15.8</v>
      </c>
      <c r="BEL67" t="s">
        <v>2567</v>
      </c>
      <c r="BEN67" t="s">
        <v>2567</v>
      </c>
      <c r="BEP67" t="s">
        <v>2567</v>
      </c>
      <c r="BER67" t="s">
        <v>2567</v>
      </c>
      <c r="BET67" t="s">
        <v>2557</v>
      </c>
      <c r="BEV67" t="s">
        <v>2557</v>
      </c>
      <c r="BEX67">
        <v>7.5</v>
      </c>
      <c r="BEY67">
        <v>0</v>
      </c>
      <c r="BGQ67">
        <v>0</v>
      </c>
      <c r="BGR67">
        <v>0</v>
      </c>
      <c r="BGS67">
        <v>5</v>
      </c>
      <c r="BGT67">
        <v>5</v>
      </c>
      <c r="BGU67" t="s">
        <v>1462</v>
      </c>
      <c r="BHB67" t="s">
        <v>3259</v>
      </c>
      <c r="BHC67" t="s">
        <v>3103</v>
      </c>
      <c r="BHK67">
        <v>0</v>
      </c>
      <c r="BHL67">
        <v>5</v>
      </c>
      <c r="BIT67">
        <v>10</v>
      </c>
      <c r="BIU67">
        <v>2.5</v>
      </c>
      <c r="BIV67">
        <v>2.5</v>
      </c>
      <c r="BIW67">
        <v>15</v>
      </c>
      <c r="BIX67">
        <v>3</v>
      </c>
      <c r="BIY67" t="s">
        <v>1466</v>
      </c>
      <c r="BIZ67" t="s">
        <v>2548</v>
      </c>
      <c r="BJA67" t="s">
        <v>2548</v>
      </c>
      <c r="BJB67">
        <v>2.5</v>
      </c>
      <c r="BJC67">
        <v>2.5</v>
      </c>
    </row>
    <row r="68" spans="1:1024 1026:1615" ht="15" x14ac:dyDescent="0.25">
      <c r="A68" t="s">
        <v>2603</v>
      </c>
      <c r="B68" t="s">
        <v>3470</v>
      </c>
      <c r="C68" t="s">
        <v>3471</v>
      </c>
      <c r="D68" t="s">
        <v>2553</v>
      </c>
      <c r="E68" t="s">
        <v>3472</v>
      </c>
      <c r="F68" t="s">
        <v>2606</v>
      </c>
      <c r="G68" t="s">
        <v>2607</v>
      </c>
      <c r="H68" t="s">
        <v>3386</v>
      </c>
      <c r="I68" t="s">
        <v>3387</v>
      </c>
      <c r="J68">
        <v>2.9207902899999998</v>
      </c>
      <c r="K68">
        <v>34.12439311</v>
      </c>
      <c r="L68" s="116">
        <v>42401</v>
      </c>
      <c r="M68" t="s">
        <v>1471</v>
      </c>
      <c r="N68">
        <v>40</v>
      </c>
      <c r="O68" t="s">
        <v>2554</v>
      </c>
      <c r="Q68">
        <v>3.3</v>
      </c>
      <c r="R68">
        <v>7.5</v>
      </c>
      <c r="S68">
        <v>0</v>
      </c>
      <c r="T68">
        <v>10.8</v>
      </c>
      <c r="U68">
        <v>1</v>
      </c>
      <c r="V68">
        <v>3</v>
      </c>
      <c r="W68">
        <v>3</v>
      </c>
      <c r="X68">
        <v>3</v>
      </c>
      <c r="Z68">
        <v>1</v>
      </c>
      <c r="AF68" t="b">
        <v>1</v>
      </c>
      <c r="AG68">
        <v>1</v>
      </c>
      <c r="AH68">
        <v>3</v>
      </c>
      <c r="AO68">
        <v>1</v>
      </c>
      <c r="AT68">
        <v>1</v>
      </c>
      <c r="AX68">
        <v>1</v>
      </c>
      <c r="BS68" t="s">
        <v>1463</v>
      </c>
      <c r="BT68" t="s">
        <v>1463</v>
      </c>
      <c r="BW68">
        <v>7.5</v>
      </c>
      <c r="BX68">
        <v>0</v>
      </c>
      <c r="BY68">
        <v>10</v>
      </c>
      <c r="BZ68">
        <v>2.5</v>
      </c>
      <c r="CA68">
        <v>0</v>
      </c>
      <c r="CB68">
        <v>12.5</v>
      </c>
      <c r="CC68" t="s">
        <v>1462</v>
      </c>
      <c r="CD68" t="b">
        <v>1</v>
      </c>
      <c r="CE68" t="b">
        <v>1</v>
      </c>
      <c r="CF68">
        <v>20</v>
      </c>
      <c r="CH68" t="s">
        <v>1462</v>
      </c>
      <c r="CI68" t="b">
        <v>1</v>
      </c>
      <c r="CK68">
        <v>20</v>
      </c>
      <c r="CM68" t="s">
        <v>1462</v>
      </c>
      <c r="CN68" t="b">
        <v>1</v>
      </c>
      <c r="CP68">
        <v>5</v>
      </c>
      <c r="CR68" t="s">
        <v>1463</v>
      </c>
      <c r="CW68" t="s">
        <v>1462</v>
      </c>
      <c r="CZ68">
        <v>2</v>
      </c>
      <c r="DB68" t="s">
        <v>1463</v>
      </c>
      <c r="DG68" t="s">
        <v>1462</v>
      </c>
      <c r="DH68" t="b">
        <v>1</v>
      </c>
      <c r="DJ68">
        <v>20</v>
      </c>
      <c r="DM68" t="s">
        <v>1463</v>
      </c>
      <c r="DS68" t="b">
        <v>1</v>
      </c>
      <c r="DU68" t="b">
        <v>1</v>
      </c>
      <c r="DY68" t="b">
        <v>1</v>
      </c>
      <c r="EF68" t="b">
        <v>1</v>
      </c>
      <c r="EG68" t="s">
        <v>2639</v>
      </c>
      <c r="EI68">
        <v>2.5</v>
      </c>
      <c r="EJ68">
        <v>0</v>
      </c>
      <c r="EN68">
        <v>0</v>
      </c>
      <c r="EO68" t="s">
        <v>1463</v>
      </c>
      <c r="FL68">
        <v>10</v>
      </c>
      <c r="FM68">
        <v>7.5</v>
      </c>
      <c r="FN68">
        <v>0</v>
      </c>
      <c r="FO68">
        <v>17.5</v>
      </c>
      <c r="FP68" t="s">
        <v>1462</v>
      </c>
      <c r="FT68" t="b">
        <v>1</v>
      </c>
      <c r="FV68" t="s">
        <v>1465</v>
      </c>
      <c r="GO68" t="b">
        <v>1</v>
      </c>
      <c r="GQ68" t="s">
        <v>1465</v>
      </c>
      <c r="HD68" t="b">
        <v>1</v>
      </c>
      <c r="HF68" t="s">
        <v>1464</v>
      </c>
      <c r="HJ68" t="b">
        <v>1</v>
      </c>
      <c r="HL68" t="s">
        <v>1465</v>
      </c>
      <c r="IN68" t="b">
        <v>1</v>
      </c>
      <c r="IP68" t="s">
        <v>1464</v>
      </c>
      <c r="IW68" t="b">
        <v>1</v>
      </c>
      <c r="IY68" t="s">
        <v>2564</v>
      </c>
      <c r="JC68" t="b">
        <v>1</v>
      </c>
      <c r="JE68" t="s">
        <v>1464</v>
      </c>
      <c r="JX68" t="b">
        <v>1</v>
      </c>
      <c r="JZ68" t="s">
        <v>1464</v>
      </c>
      <c r="KG68" t="s">
        <v>2679</v>
      </c>
      <c r="KH68" t="b">
        <v>1</v>
      </c>
      <c r="KJ68" t="s">
        <v>1465</v>
      </c>
      <c r="KM68">
        <v>7.5</v>
      </c>
      <c r="KN68">
        <v>0</v>
      </c>
      <c r="KO68">
        <v>2</v>
      </c>
      <c r="KP68">
        <v>2.5</v>
      </c>
      <c r="KQ68">
        <v>0</v>
      </c>
      <c r="KR68">
        <v>4.5</v>
      </c>
      <c r="KS68" t="s">
        <v>1462</v>
      </c>
      <c r="KW68">
        <v>5</v>
      </c>
      <c r="LA68">
        <v>5</v>
      </c>
      <c r="LG68">
        <v>1</v>
      </c>
      <c r="LK68">
        <v>1</v>
      </c>
      <c r="MA68" t="b">
        <v>1</v>
      </c>
      <c r="MK68" t="b">
        <v>1</v>
      </c>
      <c r="MO68" t="b">
        <v>1</v>
      </c>
      <c r="MT68" t="s">
        <v>1463</v>
      </c>
      <c r="MV68">
        <v>2.5</v>
      </c>
      <c r="MW68">
        <v>0</v>
      </c>
      <c r="MX68">
        <v>0</v>
      </c>
      <c r="MY68">
        <v>0</v>
      </c>
      <c r="MZ68">
        <v>2.5</v>
      </c>
      <c r="NA68">
        <v>2.5</v>
      </c>
      <c r="NM68" t="s">
        <v>2549</v>
      </c>
      <c r="NN68" t="s">
        <v>2549</v>
      </c>
      <c r="NO68" t="s">
        <v>2549</v>
      </c>
      <c r="NP68" t="s">
        <v>2549</v>
      </c>
      <c r="NQ68" t="s">
        <v>2549</v>
      </c>
      <c r="NR68" t="s">
        <v>2549</v>
      </c>
      <c r="NS68" t="s">
        <v>2549</v>
      </c>
      <c r="NT68" t="s">
        <v>2549</v>
      </c>
      <c r="NU68" t="s">
        <v>2549</v>
      </c>
      <c r="NV68" t="s">
        <v>2549</v>
      </c>
      <c r="NW68" t="s">
        <v>2550</v>
      </c>
      <c r="NX68" t="s">
        <v>2550</v>
      </c>
      <c r="NY68" t="s">
        <v>2550</v>
      </c>
      <c r="NZ68" t="s">
        <v>2550</v>
      </c>
      <c r="OA68" t="s">
        <v>2550</v>
      </c>
      <c r="OB68" t="s">
        <v>2550</v>
      </c>
      <c r="OC68" t="s">
        <v>2550</v>
      </c>
      <c r="OD68" t="s">
        <v>2550</v>
      </c>
      <c r="OE68" t="s">
        <v>2550</v>
      </c>
      <c r="OF68" t="s">
        <v>2550</v>
      </c>
      <c r="OG68">
        <v>0</v>
      </c>
      <c r="OH68">
        <v>2.5</v>
      </c>
      <c r="OJ68">
        <v>2.5</v>
      </c>
      <c r="OK68">
        <v>0</v>
      </c>
      <c r="OL68">
        <v>2.5</v>
      </c>
      <c r="OT68" t="b">
        <v>1</v>
      </c>
      <c r="PD68" t="s">
        <v>3473</v>
      </c>
      <c r="PN68" t="s">
        <v>3474</v>
      </c>
      <c r="QL68">
        <v>2.5</v>
      </c>
      <c r="QM68">
        <v>0</v>
      </c>
      <c r="RO68">
        <v>5</v>
      </c>
      <c r="RP68">
        <v>7.5</v>
      </c>
      <c r="RQ68">
        <v>2.5</v>
      </c>
      <c r="RR68">
        <v>15</v>
      </c>
      <c r="RS68" t="s">
        <v>1462</v>
      </c>
      <c r="RT68" t="s">
        <v>3475</v>
      </c>
      <c r="RU68">
        <v>20</v>
      </c>
      <c r="RV68" t="s">
        <v>2817</v>
      </c>
      <c r="RW68" t="s">
        <v>1462</v>
      </c>
      <c r="RX68" t="s">
        <v>3476</v>
      </c>
      <c r="RZ68" t="s">
        <v>1462</v>
      </c>
      <c r="SA68" t="s">
        <v>3186</v>
      </c>
      <c r="SB68" t="s">
        <v>1463</v>
      </c>
      <c r="SH68" t="s">
        <v>1463</v>
      </c>
      <c r="SK68">
        <v>7.5</v>
      </c>
      <c r="SL68">
        <v>2.5</v>
      </c>
      <c r="SM68">
        <v>4.7</v>
      </c>
      <c r="SN68">
        <v>7.5</v>
      </c>
      <c r="SO68">
        <v>0</v>
      </c>
      <c r="SP68">
        <v>12.2</v>
      </c>
      <c r="SQ68" t="s">
        <v>1462</v>
      </c>
      <c r="SS68">
        <v>20</v>
      </c>
      <c r="ST68" t="s">
        <v>3477</v>
      </c>
      <c r="SU68" t="s">
        <v>1463</v>
      </c>
      <c r="SV68" t="s">
        <v>3478</v>
      </c>
      <c r="SX68" t="b">
        <v>1</v>
      </c>
      <c r="SZ68" t="b">
        <v>1</v>
      </c>
      <c r="TD68" t="b">
        <v>1</v>
      </c>
      <c r="TE68" t="b">
        <v>1</v>
      </c>
      <c r="TG68" t="b">
        <v>1</v>
      </c>
      <c r="TH68" t="s">
        <v>3428</v>
      </c>
      <c r="TI68">
        <v>5</v>
      </c>
      <c r="TJ68" t="s">
        <v>3479</v>
      </c>
      <c r="TM68" t="b">
        <v>1</v>
      </c>
      <c r="TN68" t="b">
        <v>1</v>
      </c>
      <c r="TO68" t="b">
        <v>1</v>
      </c>
      <c r="TQ68" t="b">
        <v>1</v>
      </c>
      <c r="TS68" t="b">
        <v>1</v>
      </c>
      <c r="TT68" t="b">
        <v>1</v>
      </c>
      <c r="TV68" t="b">
        <v>1</v>
      </c>
      <c r="TW68" t="s">
        <v>3428</v>
      </c>
      <c r="TX68">
        <v>7.5</v>
      </c>
      <c r="TY68">
        <v>0</v>
      </c>
      <c r="VI68">
        <v>0</v>
      </c>
      <c r="VJ68">
        <v>0</v>
      </c>
      <c r="VK68">
        <v>2.5</v>
      </c>
      <c r="VL68">
        <v>2.5</v>
      </c>
      <c r="VM68" t="s">
        <v>1463</v>
      </c>
      <c r="VO68" t="s">
        <v>1463</v>
      </c>
      <c r="VQ68" t="s">
        <v>1463</v>
      </c>
      <c r="VS68" t="s">
        <v>1463</v>
      </c>
      <c r="VV68" t="s">
        <v>1463</v>
      </c>
      <c r="VX68" t="s">
        <v>1463</v>
      </c>
      <c r="VZ68">
        <v>0</v>
      </c>
      <c r="WA68">
        <v>2.5</v>
      </c>
      <c r="XJ68">
        <v>10</v>
      </c>
      <c r="XK68">
        <v>6.3</v>
      </c>
      <c r="XL68">
        <v>3.8</v>
      </c>
      <c r="XM68">
        <v>20.100000000000001</v>
      </c>
      <c r="XN68" t="s">
        <v>1462</v>
      </c>
      <c r="XO68" t="s">
        <v>1462</v>
      </c>
      <c r="XQ68" t="b">
        <v>1</v>
      </c>
      <c r="XR68" t="b">
        <v>1</v>
      </c>
      <c r="XT68" t="b">
        <v>1</v>
      </c>
      <c r="XW68" t="b">
        <v>1</v>
      </c>
      <c r="XX68" t="b">
        <v>1</v>
      </c>
      <c r="YB68" t="s">
        <v>3480</v>
      </c>
      <c r="YC68" t="s">
        <v>1462</v>
      </c>
      <c r="YD68" t="s">
        <v>3481</v>
      </c>
      <c r="YE68" t="s">
        <v>1462</v>
      </c>
      <c r="YF68" t="s">
        <v>3482</v>
      </c>
      <c r="YG68">
        <v>5</v>
      </c>
      <c r="YH68">
        <v>2.5</v>
      </c>
      <c r="YI68" t="s">
        <v>1462</v>
      </c>
      <c r="YK68" t="b">
        <v>1</v>
      </c>
      <c r="YN68" t="b">
        <v>1</v>
      </c>
      <c r="YP68" t="b">
        <v>1</v>
      </c>
      <c r="YU68">
        <v>7.5</v>
      </c>
      <c r="YV68">
        <v>5</v>
      </c>
      <c r="ZX68">
        <v>10</v>
      </c>
      <c r="ZY68">
        <v>2.5</v>
      </c>
      <c r="ZZ68">
        <v>0</v>
      </c>
      <c r="AAA68">
        <v>12.5</v>
      </c>
      <c r="AAB68" t="s">
        <v>1462</v>
      </c>
      <c r="AAF68" t="b">
        <v>1</v>
      </c>
      <c r="AAK68" t="b">
        <v>1</v>
      </c>
      <c r="AAL68" t="b">
        <v>1</v>
      </c>
      <c r="AAN68" t="b">
        <v>1</v>
      </c>
      <c r="AAR68" t="s">
        <v>3483</v>
      </c>
      <c r="AAS68" t="s">
        <v>3484</v>
      </c>
      <c r="AAT68">
        <v>2.5</v>
      </c>
      <c r="AAU68">
        <v>0</v>
      </c>
      <c r="ADN68">
        <v>2</v>
      </c>
      <c r="ADO68">
        <v>7.5</v>
      </c>
      <c r="ADP68">
        <v>0</v>
      </c>
      <c r="ADQ68">
        <v>9.5</v>
      </c>
      <c r="ADR68" t="s">
        <v>1759</v>
      </c>
      <c r="ADS68">
        <v>0.5</v>
      </c>
      <c r="ADT68">
        <v>30</v>
      </c>
      <c r="AEG68">
        <v>7.5</v>
      </c>
      <c r="AEH68">
        <v>0</v>
      </c>
      <c r="AEI68">
        <v>2</v>
      </c>
      <c r="AEJ68">
        <v>2.5</v>
      </c>
      <c r="AEK68">
        <v>0</v>
      </c>
      <c r="AEL68">
        <v>4.5</v>
      </c>
      <c r="AEV68" t="b">
        <v>1</v>
      </c>
      <c r="AFC68">
        <v>2.5</v>
      </c>
      <c r="AFD68">
        <v>0</v>
      </c>
      <c r="AFE68">
        <v>0</v>
      </c>
      <c r="AFF68">
        <v>10</v>
      </c>
      <c r="AFG68">
        <v>0</v>
      </c>
      <c r="AFH68">
        <v>10</v>
      </c>
      <c r="AFI68" t="s">
        <v>1463</v>
      </c>
      <c r="AFK68" t="s">
        <v>1463</v>
      </c>
      <c r="AFM68" t="s">
        <v>1463</v>
      </c>
      <c r="AFO68" t="s">
        <v>1463</v>
      </c>
      <c r="AFQ68" t="s">
        <v>1463</v>
      </c>
      <c r="AFT68" t="s">
        <v>1463</v>
      </c>
      <c r="AFV68">
        <v>4</v>
      </c>
      <c r="AFW68">
        <v>4</v>
      </c>
      <c r="AFX68">
        <v>10</v>
      </c>
      <c r="AFY68">
        <v>0</v>
      </c>
      <c r="AFZ68">
        <v>5</v>
      </c>
      <c r="AGA68">
        <v>7.5</v>
      </c>
      <c r="AGB68">
        <v>0</v>
      </c>
      <c r="AGC68">
        <v>12.5</v>
      </c>
      <c r="AGD68">
        <v>4.5</v>
      </c>
      <c r="AGE68">
        <v>500</v>
      </c>
      <c r="AGG68">
        <v>2</v>
      </c>
      <c r="AGH68">
        <v>500</v>
      </c>
      <c r="AGJ68">
        <v>3.5</v>
      </c>
      <c r="AGK68">
        <v>0</v>
      </c>
      <c r="AGM68" t="s">
        <v>3405</v>
      </c>
      <c r="AGN68" t="s">
        <v>3131</v>
      </c>
      <c r="AGQ68">
        <v>7.5</v>
      </c>
      <c r="AGR68">
        <v>0</v>
      </c>
      <c r="AGS68">
        <v>3</v>
      </c>
      <c r="AGT68">
        <v>5</v>
      </c>
      <c r="AGU68">
        <v>5</v>
      </c>
      <c r="AGV68">
        <v>13</v>
      </c>
      <c r="AGW68">
        <v>3</v>
      </c>
      <c r="AGY68" t="b">
        <v>1</v>
      </c>
      <c r="AGZ68" t="b">
        <v>1</v>
      </c>
      <c r="AHB68" t="b">
        <v>1</v>
      </c>
      <c r="AHD68">
        <v>2</v>
      </c>
      <c r="AHE68">
        <v>2</v>
      </c>
      <c r="AHF68">
        <v>4</v>
      </c>
      <c r="AKM68">
        <v>5</v>
      </c>
      <c r="AKN68">
        <v>5</v>
      </c>
      <c r="AKO68">
        <v>10</v>
      </c>
      <c r="AKP68">
        <v>2.5</v>
      </c>
      <c r="AKQ68">
        <v>0</v>
      </c>
      <c r="AKR68">
        <v>12.5</v>
      </c>
      <c r="AKS68" t="s">
        <v>1462</v>
      </c>
      <c r="AKT68" t="s">
        <v>1463</v>
      </c>
      <c r="AKV68" t="s">
        <v>1462</v>
      </c>
      <c r="AKX68" t="s">
        <v>1462</v>
      </c>
      <c r="AKZ68" t="s">
        <v>1463</v>
      </c>
      <c r="ALB68" t="s">
        <v>1462</v>
      </c>
      <c r="ALD68" t="s">
        <v>1463</v>
      </c>
      <c r="ALF68" t="s">
        <v>1462</v>
      </c>
      <c r="ALH68" t="s">
        <v>1463</v>
      </c>
      <c r="ALJ68" t="s">
        <v>1463</v>
      </c>
      <c r="ALL68" t="s">
        <v>1462</v>
      </c>
      <c r="ALN68" t="s">
        <v>1462</v>
      </c>
      <c r="ALP68" t="s">
        <v>1463</v>
      </c>
      <c r="ALR68" t="s">
        <v>1463</v>
      </c>
      <c r="ALT68" t="s">
        <v>1463</v>
      </c>
      <c r="AMF68" t="b">
        <v>1</v>
      </c>
      <c r="AMH68" t="b">
        <v>1</v>
      </c>
      <c r="AMI68" t="b">
        <v>1</v>
      </c>
      <c r="AMW68" t="b">
        <v>1</v>
      </c>
      <c r="ANA68">
        <v>2.5</v>
      </c>
      <c r="ANB68">
        <v>0</v>
      </c>
      <c r="ANC68">
        <v>10</v>
      </c>
      <c r="AND68">
        <v>2.5</v>
      </c>
      <c r="ANE68">
        <v>2.5</v>
      </c>
      <c r="ANF68">
        <v>15</v>
      </c>
      <c r="ANG68" t="s">
        <v>1462</v>
      </c>
      <c r="ANH68" t="s">
        <v>3132</v>
      </c>
      <c r="ANI68" t="s">
        <v>1462</v>
      </c>
      <c r="ANJ68" t="s">
        <v>2855</v>
      </c>
      <c r="ANK68">
        <v>2.5</v>
      </c>
      <c r="ANL68">
        <v>2.5</v>
      </c>
      <c r="ANM68">
        <v>5</v>
      </c>
      <c r="ANN68">
        <v>7.5</v>
      </c>
      <c r="ANO68">
        <v>0</v>
      </c>
      <c r="ANP68">
        <v>12.5</v>
      </c>
      <c r="ANQ68" t="s">
        <v>2565</v>
      </c>
      <c r="ANR68" t="s">
        <v>1462</v>
      </c>
      <c r="ANS68" t="s">
        <v>3485</v>
      </c>
      <c r="ANT68">
        <v>7.5</v>
      </c>
      <c r="ANU68">
        <v>0</v>
      </c>
      <c r="AQR68">
        <v>2.5</v>
      </c>
      <c r="AQS68">
        <v>0</v>
      </c>
      <c r="AQT68">
        <v>1.3</v>
      </c>
      <c r="AQU68">
        <v>3.8</v>
      </c>
      <c r="AQV68" t="s">
        <v>1463</v>
      </c>
      <c r="ARA68" t="b">
        <v>1</v>
      </c>
      <c r="ARC68" t="b">
        <v>1</v>
      </c>
      <c r="ARD68" t="b">
        <v>1</v>
      </c>
      <c r="ARG68">
        <v>0</v>
      </c>
      <c r="ARH68">
        <v>2.5</v>
      </c>
      <c r="ARI68" t="s">
        <v>1463</v>
      </c>
      <c r="ARQ68" t="s">
        <v>1462</v>
      </c>
      <c r="ARS68" t="s">
        <v>2627</v>
      </c>
      <c r="ART68" t="s">
        <v>2855</v>
      </c>
      <c r="ARV68" t="b">
        <v>1</v>
      </c>
      <c r="ASD68">
        <v>0</v>
      </c>
      <c r="ASE68">
        <v>0</v>
      </c>
      <c r="ASF68">
        <v>3</v>
      </c>
      <c r="ASG68">
        <v>0</v>
      </c>
      <c r="ASH68">
        <v>0</v>
      </c>
      <c r="ASI68">
        <v>3</v>
      </c>
      <c r="ASJ68">
        <v>30</v>
      </c>
      <c r="ASL68" t="b">
        <v>1</v>
      </c>
      <c r="ASM68" t="b">
        <v>1</v>
      </c>
      <c r="ASS68">
        <v>1</v>
      </c>
      <c r="AST68" t="s">
        <v>1462</v>
      </c>
      <c r="ASY68" t="b">
        <v>1</v>
      </c>
      <c r="ATC68" t="s">
        <v>3486</v>
      </c>
      <c r="ATD68">
        <v>0</v>
      </c>
      <c r="ATE68">
        <v>0</v>
      </c>
      <c r="ATF68">
        <v>5.7</v>
      </c>
      <c r="ATG68">
        <v>6.3</v>
      </c>
      <c r="ATH68">
        <v>2.5</v>
      </c>
      <c r="ATI68">
        <v>14.5</v>
      </c>
      <c r="ATJ68" t="s">
        <v>1462</v>
      </c>
      <c r="AVG68" t="b">
        <v>1</v>
      </c>
      <c r="AVH68" t="s">
        <v>3464</v>
      </c>
      <c r="AVI68" t="s">
        <v>2561</v>
      </c>
      <c r="AVW68" t="s">
        <v>1462</v>
      </c>
      <c r="AVX68" t="s">
        <v>1463</v>
      </c>
      <c r="AVZ68">
        <v>7.5</v>
      </c>
      <c r="AWA68">
        <v>0</v>
      </c>
      <c r="AWB68">
        <v>5</v>
      </c>
      <c r="AWC68">
        <v>5</v>
      </c>
      <c r="AWD68">
        <v>5</v>
      </c>
      <c r="AWE68">
        <v>2.5</v>
      </c>
      <c r="AWF68">
        <v>0</v>
      </c>
      <c r="AWG68">
        <v>7.5</v>
      </c>
      <c r="AWH68" t="s">
        <v>1462</v>
      </c>
      <c r="AWJ68" t="s">
        <v>1463</v>
      </c>
      <c r="AWL68" t="s">
        <v>1463</v>
      </c>
      <c r="AWN68" t="s">
        <v>1462</v>
      </c>
      <c r="AWP68" t="s">
        <v>1463</v>
      </c>
      <c r="AWR68" t="s">
        <v>1462</v>
      </c>
      <c r="AWT68" t="s">
        <v>1463</v>
      </c>
      <c r="AWV68" t="s">
        <v>1462</v>
      </c>
      <c r="AWX68" t="s">
        <v>1462</v>
      </c>
      <c r="AWZ68" t="s">
        <v>1462</v>
      </c>
      <c r="AXB68" t="s">
        <v>1463</v>
      </c>
      <c r="AXD68" t="s">
        <v>1463</v>
      </c>
      <c r="AXF68">
        <v>0</v>
      </c>
      <c r="AXG68">
        <v>0</v>
      </c>
      <c r="AXI68">
        <v>2.5</v>
      </c>
      <c r="AXJ68">
        <v>0</v>
      </c>
      <c r="AXK68">
        <v>2</v>
      </c>
      <c r="AXN68">
        <v>2</v>
      </c>
      <c r="AXO68">
        <v>1</v>
      </c>
      <c r="AXP68">
        <v>1</v>
      </c>
      <c r="AXQ68">
        <v>1</v>
      </c>
      <c r="AXR68">
        <v>1</v>
      </c>
      <c r="AXS68">
        <v>1</v>
      </c>
      <c r="AXT68">
        <v>1</v>
      </c>
      <c r="AXU68">
        <v>1</v>
      </c>
      <c r="AXV68">
        <v>1</v>
      </c>
      <c r="AXW68">
        <v>1</v>
      </c>
      <c r="AXX68">
        <v>1</v>
      </c>
      <c r="AYA68">
        <v>7.3</v>
      </c>
      <c r="AYD68">
        <v>7.3</v>
      </c>
      <c r="AYE68" t="s">
        <v>1463</v>
      </c>
      <c r="AYF68" t="s">
        <v>1463</v>
      </c>
      <c r="AYG68">
        <v>2</v>
      </c>
      <c r="AYJ68">
        <v>0</v>
      </c>
      <c r="AYK68">
        <v>2.5</v>
      </c>
      <c r="AYL68">
        <v>2.5</v>
      </c>
      <c r="AYM68">
        <v>5</v>
      </c>
      <c r="AZO68" t="s">
        <v>1463</v>
      </c>
      <c r="AZQ68" t="s">
        <v>3487</v>
      </c>
      <c r="AZR68">
        <v>2.5</v>
      </c>
      <c r="AZS68">
        <v>2.5</v>
      </c>
      <c r="BCH68">
        <v>10</v>
      </c>
      <c r="BCI68">
        <v>7.5</v>
      </c>
      <c r="BCJ68">
        <v>0</v>
      </c>
      <c r="BCK68">
        <v>17.5</v>
      </c>
      <c r="BCL68">
        <v>1</v>
      </c>
      <c r="BCN68">
        <v>3</v>
      </c>
      <c r="BCP68">
        <v>2</v>
      </c>
      <c r="BCR68">
        <v>4</v>
      </c>
      <c r="BCT68">
        <v>5</v>
      </c>
      <c r="BCY68">
        <v>7.5</v>
      </c>
      <c r="BCZ68">
        <v>0</v>
      </c>
      <c r="BEH68">
        <v>3.3</v>
      </c>
      <c r="BEI68">
        <v>5</v>
      </c>
      <c r="BEJ68">
        <v>0</v>
      </c>
      <c r="BEK68">
        <v>8.3000000000000007</v>
      </c>
      <c r="BEL68" t="s">
        <v>2557</v>
      </c>
      <c r="BEN68" t="s">
        <v>2557</v>
      </c>
      <c r="BEP68" t="s">
        <v>2567</v>
      </c>
      <c r="BER68" t="s">
        <v>2557</v>
      </c>
      <c r="BET68" t="s">
        <v>2557</v>
      </c>
      <c r="BEV68" t="s">
        <v>2557</v>
      </c>
      <c r="BEX68">
        <v>5</v>
      </c>
      <c r="BEY68">
        <v>0</v>
      </c>
      <c r="BGQ68">
        <v>0</v>
      </c>
      <c r="BGR68">
        <v>2.5</v>
      </c>
      <c r="BGS68">
        <v>2.5</v>
      </c>
      <c r="BGT68">
        <v>5</v>
      </c>
      <c r="BGU68" t="s">
        <v>1462</v>
      </c>
      <c r="BHB68" t="s">
        <v>3259</v>
      </c>
      <c r="BHC68" t="s">
        <v>3103</v>
      </c>
      <c r="BHK68">
        <v>2.5</v>
      </c>
      <c r="BHL68">
        <v>2.5</v>
      </c>
      <c r="BIT68">
        <v>10</v>
      </c>
      <c r="BIU68">
        <v>2.5</v>
      </c>
      <c r="BIV68">
        <v>0</v>
      </c>
      <c r="BIW68">
        <v>12.5</v>
      </c>
      <c r="BIX68">
        <v>3</v>
      </c>
      <c r="BIY68" t="s">
        <v>1466</v>
      </c>
      <c r="BIZ68" t="s">
        <v>2548</v>
      </c>
      <c r="BJA68" t="s">
        <v>2548</v>
      </c>
      <c r="BJB68">
        <v>2.5</v>
      </c>
      <c r="BJC68">
        <v>0</v>
      </c>
    </row>
    <row r="69" spans="1:1024 1026:1615" ht="15" x14ac:dyDescent="0.25">
      <c r="A69" t="s">
        <v>2603</v>
      </c>
      <c r="B69" t="s">
        <v>3488</v>
      </c>
      <c r="C69" t="s">
        <v>3489</v>
      </c>
      <c r="D69" t="s">
        <v>2553</v>
      </c>
      <c r="E69" t="s">
        <v>3490</v>
      </c>
      <c r="F69" t="s">
        <v>2606</v>
      </c>
      <c r="G69" t="s">
        <v>2607</v>
      </c>
      <c r="H69" t="s">
        <v>3386</v>
      </c>
      <c r="I69" t="s">
        <v>3387</v>
      </c>
      <c r="J69">
        <v>2.9124327800000001</v>
      </c>
      <c r="K69">
        <v>34.128760229999997</v>
      </c>
      <c r="L69" s="116">
        <v>42402</v>
      </c>
      <c r="M69" t="s">
        <v>1471</v>
      </c>
      <c r="N69">
        <v>60</v>
      </c>
      <c r="O69" t="s">
        <v>2554</v>
      </c>
      <c r="Q69">
        <v>5.7</v>
      </c>
      <c r="R69">
        <v>7.5</v>
      </c>
      <c r="S69">
        <v>0</v>
      </c>
      <c r="T69">
        <v>13.2</v>
      </c>
      <c r="U69">
        <v>4</v>
      </c>
      <c r="V69">
        <v>3</v>
      </c>
      <c r="W69">
        <v>1</v>
      </c>
      <c r="Y69">
        <v>1</v>
      </c>
      <c r="Z69">
        <v>1</v>
      </c>
      <c r="AF69" t="b">
        <v>1</v>
      </c>
      <c r="AG69">
        <v>4</v>
      </c>
      <c r="AH69">
        <v>3</v>
      </c>
      <c r="AI69">
        <v>1</v>
      </c>
      <c r="AK69">
        <v>1</v>
      </c>
      <c r="AS69">
        <v>2</v>
      </c>
      <c r="BD69">
        <v>1</v>
      </c>
      <c r="BS69" t="s">
        <v>1462</v>
      </c>
      <c r="BT69" t="s">
        <v>1462</v>
      </c>
      <c r="BU69" t="s">
        <v>3491</v>
      </c>
      <c r="BV69" t="s">
        <v>3492</v>
      </c>
      <c r="BW69">
        <v>7.5</v>
      </c>
      <c r="BX69">
        <v>0</v>
      </c>
      <c r="BY69">
        <v>3.5</v>
      </c>
      <c r="BZ69">
        <v>2.5</v>
      </c>
      <c r="CA69">
        <v>2.5</v>
      </c>
      <c r="CB69">
        <v>8.5</v>
      </c>
      <c r="CC69" t="s">
        <v>1462</v>
      </c>
      <c r="CD69" t="b">
        <v>1</v>
      </c>
      <c r="CE69" t="b">
        <v>1</v>
      </c>
      <c r="CF69">
        <v>40</v>
      </c>
      <c r="CH69" t="s">
        <v>1463</v>
      </c>
      <c r="CM69" t="s">
        <v>1463</v>
      </c>
      <c r="CR69" t="s">
        <v>1463</v>
      </c>
      <c r="CW69" t="s">
        <v>1463</v>
      </c>
      <c r="DB69" t="s">
        <v>1463</v>
      </c>
      <c r="DG69" t="s">
        <v>1463</v>
      </c>
      <c r="DM69" t="s">
        <v>1463</v>
      </c>
      <c r="DS69" t="b">
        <v>1</v>
      </c>
      <c r="DV69" t="b">
        <v>1</v>
      </c>
      <c r="DY69" t="b">
        <v>1</v>
      </c>
      <c r="EF69" t="b">
        <v>1</v>
      </c>
      <c r="EG69" t="s">
        <v>2639</v>
      </c>
      <c r="EI69">
        <v>2.5</v>
      </c>
      <c r="EJ69">
        <v>2.5</v>
      </c>
      <c r="EN69">
        <v>0</v>
      </c>
      <c r="EO69" t="s">
        <v>1463</v>
      </c>
      <c r="FL69">
        <v>6.7</v>
      </c>
      <c r="FM69">
        <v>5</v>
      </c>
      <c r="FN69">
        <v>2.5</v>
      </c>
      <c r="FO69">
        <v>14.2</v>
      </c>
      <c r="FP69" t="s">
        <v>1462</v>
      </c>
      <c r="GO69" t="b">
        <v>1</v>
      </c>
      <c r="GQ69" t="s">
        <v>2558</v>
      </c>
      <c r="HD69" t="b">
        <v>1</v>
      </c>
      <c r="HF69" t="s">
        <v>2564</v>
      </c>
      <c r="IN69" t="b">
        <v>1</v>
      </c>
      <c r="IP69" t="s">
        <v>2564</v>
      </c>
      <c r="IW69" t="b">
        <v>1</v>
      </c>
      <c r="IY69" t="s">
        <v>2558</v>
      </c>
      <c r="JC69" t="b">
        <v>1</v>
      </c>
      <c r="JE69" t="s">
        <v>2558</v>
      </c>
      <c r="KG69" t="s">
        <v>3141</v>
      </c>
      <c r="KH69" t="b">
        <v>1</v>
      </c>
      <c r="KJ69" t="s">
        <v>2558</v>
      </c>
      <c r="KK69" t="s">
        <v>1463</v>
      </c>
      <c r="KM69">
        <v>5</v>
      </c>
      <c r="KN69">
        <v>2.5</v>
      </c>
      <c r="KO69">
        <v>0</v>
      </c>
      <c r="KR69">
        <v>0</v>
      </c>
      <c r="KS69" t="s">
        <v>1463</v>
      </c>
      <c r="RO69">
        <v>5</v>
      </c>
      <c r="RP69">
        <v>7.5</v>
      </c>
      <c r="RQ69">
        <v>0</v>
      </c>
      <c r="RR69">
        <v>12.5</v>
      </c>
      <c r="RS69" t="s">
        <v>1462</v>
      </c>
      <c r="RT69" t="s">
        <v>3493</v>
      </c>
      <c r="RU69">
        <v>50</v>
      </c>
      <c r="RV69" t="s">
        <v>3494</v>
      </c>
      <c r="RW69" t="s">
        <v>1462</v>
      </c>
      <c r="RX69" t="s">
        <v>3495</v>
      </c>
      <c r="RZ69" t="s">
        <v>1462</v>
      </c>
      <c r="SA69" t="s">
        <v>3496</v>
      </c>
      <c r="SK69">
        <v>7.5</v>
      </c>
      <c r="SL69">
        <v>0</v>
      </c>
      <c r="SM69">
        <v>4.4000000000000004</v>
      </c>
      <c r="SN69">
        <v>7.5</v>
      </c>
      <c r="SO69">
        <v>2.5</v>
      </c>
      <c r="SP69">
        <v>14.4</v>
      </c>
      <c r="SQ69" t="s">
        <v>1462</v>
      </c>
      <c r="SS69">
        <v>15</v>
      </c>
      <c r="ST69" t="s">
        <v>3497</v>
      </c>
      <c r="SU69" t="s">
        <v>1463</v>
      </c>
      <c r="SV69" t="s">
        <v>3498</v>
      </c>
      <c r="SX69" t="b">
        <v>1</v>
      </c>
      <c r="SY69" t="b">
        <v>1</v>
      </c>
      <c r="SZ69" t="b">
        <v>1</v>
      </c>
      <c r="TD69" t="b">
        <v>1</v>
      </c>
      <c r="TE69" t="b">
        <v>1</v>
      </c>
      <c r="TI69">
        <v>5</v>
      </c>
      <c r="TJ69" t="s">
        <v>3499</v>
      </c>
      <c r="TM69" t="b">
        <v>1</v>
      </c>
      <c r="TN69" t="b">
        <v>1</v>
      </c>
      <c r="TO69" t="b">
        <v>1</v>
      </c>
      <c r="TS69" t="b">
        <v>1</v>
      </c>
      <c r="TT69" t="b">
        <v>1</v>
      </c>
      <c r="TX69">
        <v>7.5</v>
      </c>
      <c r="TY69">
        <v>2.5</v>
      </c>
      <c r="VI69">
        <v>0</v>
      </c>
      <c r="VJ69">
        <v>0</v>
      </c>
      <c r="VK69">
        <v>2.5</v>
      </c>
      <c r="VL69">
        <v>2.5</v>
      </c>
      <c r="VM69" t="s">
        <v>1463</v>
      </c>
      <c r="VO69" t="s">
        <v>1463</v>
      </c>
      <c r="VQ69" t="s">
        <v>1463</v>
      </c>
      <c r="VS69" t="s">
        <v>1463</v>
      </c>
      <c r="VV69" t="s">
        <v>1463</v>
      </c>
      <c r="VX69" t="s">
        <v>1463</v>
      </c>
      <c r="VZ69">
        <v>0</v>
      </c>
      <c r="WA69">
        <v>2.5</v>
      </c>
      <c r="XJ69">
        <v>10</v>
      </c>
      <c r="XK69">
        <v>3.8</v>
      </c>
      <c r="XL69">
        <v>2.5</v>
      </c>
      <c r="XM69">
        <v>16.3</v>
      </c>
      <c r="XN69" t="s">
        <v>1462</v>
      </c>
      <c r="XO69" t="s">
        <v>1462</v>
      </c>
      <c r="XQ69" t="b">
        <v>1</v>
      </c>
      <c r="XR69" t="b">
        <v>1</v>
      </c>
      <c r="XS69" t="b">
        <v>1</v>
      </c>
      <c r="XT69" t="b">
        <v>1</v>
      </c>
      <c r="YB69" t="s">
        <v>3500</v>
      </c>
      <c r="YC69" t="s">
        <v>1462</v>
      </c>
      <c r="YD69" t="s">
        <v>3501</v>
      </c>
      <c r="YE69" t="s">
        <v>1462</v>
      </c>
      <c r="YF69" t="s">
        <v>3482</v>
      </c>
      <c r="YG69">
        <v>5</v>
      </c>
      <c r="YH69">
        <v>2.5</v>
      </c>
      <c r="YI69" t="s">
        <v>1462</v>
      </c>
      <c r="YK69" t="b">
        <v>1</v>
      </c>
      <c r="YN69" t="b">
        <v>1</v>
      </c>
      <c r="YP69" t="b">
        <v>1</v>
      </c>
      <c r="YT69" t="s">
        <v>3502</v>
      </c>
      <c r="YU69">
        <v>2.5</v>
      </c>
      <c r="YV69">
        <v>2.5</v>
      </c>
      <c r="ZX69">
        <v>7</v>
      </c>
      <c r="ZY69">
        <v>2.5</v>
      </c>
      <c r="ZZ69">
        <v>2.5</v>
      </c>
      <c r="AAA69">
        <v>12</v>
      </c>
      <c r="AAB69" t="s">
        <v>1462</v>
      </c>
      <c r="AAF69" t="b">
        <v>1</v>
      </c>
      <c r="AAK69" t="b">
        <v>1</v>
      </c>
      <c r="AAR69" t="s">
        <v>3503</v>
      </c>
      <c r="AAS69" t="s">
        <v>3504</v>
      </c>
      <c r="AAT69">
        <v>2.5</v>
      </c>
      <c r="AAU69">
        <v>2.5</v>
      </c>
      <c r="ADN69">
        <v>2</v>
      </c>
      <c r="ADO69">
        <v>5</v>
      </c>
      <c r="ADP69">
        <v>2.5</v>
      </c>
      <c r="ADQ69">
        <v>9.5</v>
      </c>
      <c r="ADR69" t="s">
        <v>1759</v>
      </c>
      <c r="ADS69">
        <v>1</v>
      </c>
      <c r="ADT69">
        <v>60</v>
      </c>
      <c r="AEG69">
        <v>5</v>
      </c>
      <c r="AEH69">
        <v>2.5</v>
      </c>
      <c r="AEI69">
        <v>0</v>
      </c>
      <c r="AEJ69">
        <v>0</v>
      </c>
      <c r="AEK69">
        <v>0</v>
      </c>
      <c r="AEL69">
        <v>0</v>
      </c>
      <c r="AEN69" t="b">
        <v>1</v>
      </c>
      <c r="AFB69" t="s">
        <v>2865</v>
      </c>
      <c r="AFC69">
        <v>0</v>
      </c>
      <c r="AFD69">
        <v>0</v>
      </c>
      <c r="AFE69">
        <v>0</v>
      </c>
      <c r="AFF69">
        <v>8.9</v>
      </c>
      <c r="AFG69">
        <v>0</v>
      </c>
      <c r="AFH69">
        <v>8.9</v>
      </c>
      <c r="AFI69" t="s">
        <v>1463</v>
      </c>
      <c r="AFK69" t="s">
        <v>1463</v>
      </c>
      <c r="AFM69" t="s">
        <v>1463</v>
      </c>
      <c r="AFO69" t="s">
        <v>1463</v>
      </c>
      <c r="AFQ69" t="s">
        <v>1463</v>
      </c>
      <c r="AFT69" t="s">
        <v>1463</v>
      </c>
      <c r="AFV69">
        <v>3</v>
      </c>
      <c r="AFW69">
        <v>4</v>
      </c>
      <c r="AFX69">
        <v>8.8888888888888804</v>
      </c>
      <c r="AFY69">
        <v>0</v>
      </c>
      <c r="AFZ69">
        <v>5</v>
      </c>
      <c r="AGA69">
        <v>7.5</v>
      </c>
      <c r="AGB69">
        <v>0</v>
      </c>
      <c r="AGC69">
        <v>12.5</v>
      </c>
      <c r="AGD69">
        <v>4</v>
      </c>
      <c r="AGE69">
        <v>600</v>
      </c>
      <c r="AGG69">
        <v>1</v>
      </c>
      <c r="AGH69">
        <v>1</v>
      </c>
      <c r="AGJ69">
        <v>4</v>
      </c>
      <c r="AGK69">
        <v>0</v>
      </c>
      <c r="AGM69" t="s">
        <v>3405</v>
      </c>
      <c r="AGQ69">
        <v>7.5</v>
      </c>
      <c r="AGR69">
        <v>0</v>
      </c>
      <c r="AGS69">
        <v>2</v>
      </c>
      <c r="AGT69">
        <v>5</v>
      </c>
      <c r="AGU69">
        <v>2.5</v>
      </c>
      <c r="AGV69">
        <v>9.5</v>
      </c>
      <c r="AGW69">
        <v>2</v>
      </c>
      <c r="AGY69" t="b">
        <v>1</v>
      </c>
      <c r="AGZ69" t="b">
        <v>1</v>
      </c>
      <c r="AHD69">
        <v>2</v>
      </c>
      <c r="AHE69">
        <v>2</v>
      </c>
      <c r="AHF69">
        <v>3</v>
      </c>
      <c r="AKM69">
        <v>5</v>
      </c>
      <c r="AKN69">
        <v>2.5</v>
      </c>
      <c r="AKO69">
        <v>10</v>
      </c>
      <c r="AKP69">
        <v>2.5</v>
      </c>
      <c r="AKQ69">
        <v>2.5</v>
      </c>
      <c r="AKR69">
        <v>15</v>
      </c>
      <c r="AKS69" t="s">
        <v>1462</v>
      </c>
      <c r="AKT69" t="s">
        <v>1463</v>
      </c>
      <c r="AKV69" t="s">
        <v>1462</v>
      </c>
      <c r="AKX69" t="s">
        <v>1462</v>
      </c>
      <c r="AKZ69" t="s">
        <v>1463</v>
      </c>
      <c r="ALB69" t="s">
        <v>1463</v>
      </c>
      <c r="ALD69" t="s">
        <v>1463</v>
      </c>
      <c r="ALF69" t="s">
        <v>1462</v>
      </c>
      <c r="ALH69" t="s">
        <v>1463</v>
      </c>
      <c r="ALJ69" t="s">
        <v>1463</v>
      </c>
      <c r="ALL69" t="s">
        <v>1463</v>
      </c>
      <c r="ALN69" t="s">
        <v>1462</v>
      </c>
      <c r="ALP69" t="s">
        <v>1463</v>
      </c>
      <c r="ALR69" t="s">
        <v>1463</v>
      </c>
      <c r="ALT69" t="s">
        <v>1463</v>
      </c>
      <c r="AMF69" t="b">
        <v>1</v>
      </c>
      <c r="AMG69" t="b">
        <v>1</v>
      </c>
      <c r="AMH69" t="b">
        <v>1</v>
      </c>
      <c r="AML69" t="b">
        <v>1</v>
      </c>
      <c r="ANA69">
        <v>2.5</v>
      </c>
      <c r="ANB69">
        <v>2.5</v>
      </c>
      <c r="ANC69">
        <v>10</v>
      </c>
      <c r="AND69">
        <v>2.5</v>
      </c>
      <c r="ANE69">
        <v>2.5</v>
      </c>
      <c r="ANF69">
        <v>15</v>
      </c>
      <c r="ANG69" t="s">
        <v>1462</v>
      </c>
      <c r="ANH69" t="s">
        <v>3132</v>
      </c>
      <c r="ANI69" t="s">
        <v>1462</v>
      </c>
      <c r="ANJ69" t="s">
        <v>2855</v>
      </c>
      <c r="ANK69">
        <v>2.5</v>
      </c>
      <c r="ANL69">
        <v>2.5</v>
      </c>
      <c r="ANM69">
        <v>6</v>
      </c>
      <c r="ANN69">
        <v>5</v>
      </c>
      <c r="ANO69">
        <v>2.5</v>
      </c>
      <c r="ANP69">
        <v>13.5</v>
      </c>
      <c r="ANQ69" t="s">
        <v>2599</v>
      </c>
      <c r="ANR69" t="s">
        <v>1462</v>
      </c>
      <c r="ANS69" t="s">
        <v>3485</v>
      </c>
      <c r="ANT69">
        <v>5</v>
      </c>
      <c r="ANU69">
        <v>2.5</v>
      </c>
      <c r="AQR69">
        <v>2.5</v>
      </c>
      <c r="AQS69">
        <v>1.3</v>
      </c>
      <c r="AQT69">
        <v>0</v>
      </c>
      <c r="AQU69">
        <v>3.8</v>
      </c>
      <c r="AQV69" t="s">
        <v>1463</v>
      </c>
      <c r="ARC69" t="b">
        <v>1</v>
      </c>
      <c r="ARG69">
        <v>2.5</v>
      </c>
      <c r="ARH69">
        <v>0</v>
      </c>
      <c r="ARI69" t="s">
        <v>1463</v>
      </c>
      <c r="ARQ69" t="s">
        <v>1463</v>
      </c>
      <c r="ARR69" t="s">
        <v>2644</v>
      </c>
      <c r="ASD69">
        <v>0</v>
      </c>
      <c r="ASE69">
        <v>0</v>
      </c>
      <c r="ASF69">
        <v>4</v>
      </c>
      <c r="ASG69">
        <v>2.5</v>
      </c>
      <c r="ASH69">
        <v>2.5</v>
      </c>
      <c r="ASI69">
        <v>9</v>
      </c>
      <c r="ASJ69">
        <v>40</v>
      </c>
      <c r="ASM69" t="b">
        <v>1</v>
      </c>
      <c r="ASS69">
        <v>2</v>
      </c>
      <c r="AST69" t="s">
        <v>1462</v>
      </c>
      <c r="ASW69" t="b">
        <v>1</v>
      </c>
      <c r="ASY69" t="b">
        <v>1</v>
      </c>
      <c r="ATC69" t="s">
        <v>3505</v>
      </c>
      <c r="ATD69">
        <v>2.5</v>
      </c>
      <c r="ATE69">
        <v>2.5</v>
      </c>
      <c r="ATF69">
        <v>0</v>
      </c>
      <c r="ATG69">
        <v>0</v>
      </c>
      <c r="ATH69">
        <v>3.8</v>
      </c>
      <c r="ATI69">
        <v>3.8</v>
      </c>
      <c r="ATJ69" t="s">
        <v>1463</v>
      </c>
      <c r="AVZ69">
        <v>0</v>
      </c>
      <c r="AWA69">
        <v>2.5</v>
      </c>
      <c r="AWB69">
        <v>0</v>
      </c>
      <c r="AWC69">
        <v>5</v>
      </c>
      <c r="AWD69">
        <v>1</v>
      </c>
      <c r="AWE69">
        <v>2.5</v>
      </c>
      <c r="AWF69">
        <v>2.5</v>
      </c>
      <c r="AWG69">
        <v>6</v>
      </c>
      <c r="AWH69" t="s">
        <v>1463</v>
      </c>
      <c r="AWJ69" t="s">
        <v>1463</v>
      </c>
      <c r="AWL69" t="s">
        <v>1462</v>
      </c>
      <c r="AWN69" t="s">
        <v>1462</v>
      </c>
      <c r="AWP69" t="s">
        <v>1463</v>
      </c>
      <c r="AWR69" t="s">
        <v>1463</v>
      </c>
      <c r="AWT69" t="s">
        <v>1463</v>
      </c>
      <c r="AWV69" t="s">
        <v>1463</v>
      </c>
      <c r="AWX69" t="s">
        <v>1463</v>
      </c>
      <c r="AWZ69" t="s">
        <v>1463</v>
      </c>
      <c r="AXB69" t="s">
        <v>1463</v>
      </c>
      <c r="AXD69" t="s">
        <v>1463</v>
      </c>
      <c r="AXF69">
        <v>0</v>
      </c>
      <c r="AXG69">
        <v>0</v>
      </c>
      <c r="AXI69">
        <v>2.5</v>
      </c>
      <c r="AXJ69">
        <v>2.5</v>
      </c>
      <c r="AXK69">
        <v>2</v>
      </c>
      <c r="AXN69">
        <v>2</v>
      </c>
      <c r="AXO69">
        <v>1</v>
      </c>
      <c r="AXP69">
        <v>1</v>
      </c>
      <c r="AXQ69">
        <v>1</v>
      </c>
      <c r="AXR69">
        <v>1</v>
      </c>
      <c r="AXS69">
        <v>1</v>
      </c>
      <c r="AXT69">
        <v>1</v>
      </c>
      <c r="AXU69">
        <v>1</v>
      </c>
      <c r="AXV69">
        <v>1</v>
      </c>
      <c r="AXW69">
        <v>1</v>
      </c>
      <c r="AXX69">
        <v>1</v>
      </c>
      <c r="AYA69">
        <v>8</v>
      </c>
      <c r="AYD69">
        <v>8</v>
      </c>
      <c r="AYE69" t="s">
        <v>1463</v>
      </c>
      <c r="AYF69" t="s">
        <v>1463</v>
      </c>
      <c r="AYG69">
        <v>4</v>
      </c>
      <c r="AYJ69">
        <v>0</v>
      </c>
      <c r="AYK69">
        <v>2.5</v>
      </c>
      <c r="AYL69">
        <v>2.5</v>
      </c>
      <c r="AYM69">
        <v>5</v>
      </c>
      <c r="AZC69">
        <v>4</v>
      </c>
      <c r="AZD69" t="s">
        <v>3506</v>
      </c>
      <c r="AZE69" t="s">
        <v>3307</v>
      </c>
      <c r="AZM69" t="s">
        <v>1463</v>
      </c>
      <c r="AZO69" t="s">
        <v>1463</v>
      </c>
      <c r="AZQ69" t="s">
        <v>3507</v>
      </c>
      <c r="AZR69">
        <v>2.5</v>
      </c>
      <c r="AZS69">
        <v>2.5</v>
      </c>
      <c r="BCH69">
        <v>10</v>
      </c>
      <c r="BCI69">
        <v>5</v>
      </c>
      <c r="BCJ69">
        <v>0</v>
      </c>
      <c r="BCK69">
        <v>15</v>
      </c>
      <c r="BCL69">
        <v>1</v>
      </c>
      <c r="BCN69">
        <v>5</v>
      </c>
      <c r="BCP69">
        <v>3</v>
      </c>
      <c r="BCR69">
        <v>2</v>
      </c>
      <c r="BCT69">
        <v>4</v>
      </c>
      <c r="BCY69">
        <v>5</v>
      </c>
      <c r="BCZ69">
        <v>0</v>
      </c>
      <c r="BEH69">
        <v>6.7</v>
      </c>
      <c r="BEI69">
        <v>5</v>
      </c>
      <c r="BEJ69">
        <v>2.5</v>
      </c>
      <c r="BEK69">
        <v>14.2</v>
      </c>
      <c r="BEL69" t="s">
        <v>2557</v>
      </c>
      <c r="BEN69" t="s">
        <v>2567</v>
      </c>
      <c r="BEP69" t="s">
        <v>2552</v>
      </c>
      <c r="BER69" t="s">
        <v>2567</v>
      </c>
      <c r="BET69" t="s">
        <v>2557</v>
      </c>
      <c r="BEV69" t="s">
        <v>2567</v>
      </c>
      <c r="BEX69">
        <v>5</v>
      </c>
      <c r="BEY69">
        <v>2.5</v>
      </c>
      <c r="BGQ69" t="s">
        <v>1467</v>
      </c>
      <c r="BGR69">
        <v>2.5</v>
      </c>
      <c r="BGS69">
        <v>2.5</v>
      </c>
      <c r="BGT69">
        <v>5</v>
      </c>
      <c r="BGU69" t="s">
        <v>1463</v>
      </c>
      <c r="BHK69">
        <v>2.5</v>
      </c>
      <c r="BHL69">
        <v>2.5</v>
      </c>
      <c r="BIT69">
        <v>5</v>
      </c>
      <c r="BIU69">
        <v>0</v>
      </c>
      <c r="BIV69">
        <v>2.5</v>
      </c>
      <c r="BIW69">
        <v>7.5</v>
      </c>
      <c r="BIX69">
        <v>2</v>
      </c>
      <c r="BIY69" t="s">
        <v>2548</v>
      </c>
      <c r="BIZ69" t="s">
        <v>2548</v>
      </c>
      <c r="BJA69" t="s">
        <v>1468</v>
      </c>
      <c r="BJB69">
        <v>0</v>
      </c>
      <c r="BJC69">
        <v>2.5</v>
      </c>
    </row>
    <row r="70" spans="1:1024 1026:1615" ht="15" x14ac:dyDescent="0.25">
      <c r="A70" t="s">
        <v>2603</v>
      </c>
      <c r="B70" t="s">
        <v>3508</v>
      </c>
      <c r="C70" t="s">
        <v>3509</v>
      </c>
      <c r="D70" t="s">
        <v>2553</v>
      </c>
      <c r="E70" t="s">
        <v>3510</v>
      </c>
      <c r="F70" t="s">
        <v>2606</v>
      </c>
      <c r="G70" t="s">
        <v>2607</v>
      </c>
      <c r="H70" t="s">
        <v>3386</v>
      </c>
      <c r="I70" t="s">
        <v>3387</v>
      </c>
      <c r="J70">
        <v>2.9123902899999998</v>
      </c>
      <c r="K70">
        <v>34.128747369999999</v>
      </c>
      <c r="L70" s="116">
        <v>42402</v>
      </c>
      <c r="M70" t="s">
        <v>1471</v>
      </c>
      <c r="N70">
        <v>37</v>
      </c>
      <c r="O70" t="s">
        <v>2554</v>
      </c>
      <c r="Q70">
        <v>5.7</v>
      </c>
      <c r="R70">
        <v>10</v>
      </c>
      <c r="S70">
        <v>0</v>
      </c>
      <c r="T70">
        <v>15.7</v>
      </c>
      <c r="U70">
        <v>1</v>
      </c>
      <c r="V70">
        <v>3</v>
      </c>
      <c r="W70">
        <v>6</v>
      </c>
      <c r="X70">
        <v>5</v>
      </c>
      <c r="Y70">
        <v>1</v>
      </c>
      <c r="Z70">
        <v>1</v>
      </c>
      <c r="AA70" t="b">
        <v>1</v>
      </c>
      <c r="AG70">
        <v>1</v>
      </c>
      <c r="AH70">
        <v>3</v>
      </c>
      <c r="AI70">
        <v>2</v>
      </c>
      <c r="AJ70">
        <v>2</v>
      </c>
      <c r="AT70">
        <v>3</v>
      </c>
      <c r="AV70">
        <v>2</v>
      </c>
      <c r="BD70">
        <v>1</v>
      </c>
      <c r="BS70" t="s">
        <v>1462</v>
      </c>
      <c r="BT70" t="s">
        <v>1463</v>
      </c>
      <c r="BU70" t="s">
        <v>3511</v>
      </c>
      <c r="BW70">
        <v>10</v>
      </c>
      <c r="BX70">
        <v>0</v>
      </c>
      <c r="BY70">
        <v>6</v>
      </c>
      <c r="BZ70">
        <v>0</v>
      </c>
      <c r="CA70">
        <v>0</v>
      </c>
      <c r="CB70">
        <v>6</v>
      </c>
      <c r="CC70" t="s">
        <v>1462</v>
      </c>
      <c r="CD70" t="b">
        <v>1</v>
      </c>
      <c r="CE70" t="b">
        <v>1</v>
      </c>
      <c r="CF70">
        <v>27</v>
      </c>
      <c r="CH70" t="s">
        <v>1463</v>
      </c>
      <c r="CM70" t="s">
        <v>1462</v>
      </c>
      <c r="CP70">
        <v>4</v>
      </c>
      <c r="CR70" t="s">
        <v>1463</v>
      </c>
      <c r="CW70" t="s">
        <v>1463</v>
      </c>
      <c r="DB70" t="s">
        <v>1463</v>
      </c>
      <c r="DG70" t="s">
        <v>1463</v>
      </c>
      <c r="DM70" t="s">
        <v>1463</v>
      </c>
      <c r="DS70" t="b">
        <v>1</v>
      </c>
      <c r="DU70" t="b">
        <v>1</v>
      </c>
      <c r="EF70" t="b">
        <v>1</v>
      </c>
      <c r="EG70" t="s">
        <v>3512</v>
      </c>
      <c r="EI70">
        <v>0</v>
      </c>
      <c r="EJ70">
        <v>0</v>
      </c>
      <c r="EN70">
        <v>0</v>
      </c>
      <c r="EO70" t="s">
        <v>1463</v>
      </c>
      <c r="FL70">
        <v>6.7</v>
      </c>
      <c r="FM70">
        <v>5</v>
      </c>
      <c r="FN70">
        <v>0</v>
      </c>
      <c r="FO70">
        <v>11.7</v>
      </c>
      <c r="FP70" t="s">
        <v>1462</v>
      </c>
      <c r="FT70" t="b">
        <v>1</v>
      </c>
      <c r="FV70" t="s">
        <v>2558</v>
      </c>
      <c r="GO70" t="b">
        <v>1</v>
      </c>
      <c r="GQ70" t="s">
        <v>2564</v>
      </c>
      <c r="HD70" t="b">
        <v>1</v>
      </c>
      <c r="HF70" t="s">
        <v>2564</v>
      </c>
      <c r="HJ70" t="b">
        <v>1</v>
      </c>
      <c r="HL70" t="s">
        <v>2558</v>
      </c>
      <c r="IW70" t="b">
        <v>1</v>
      </c>
      <c r="IY70" t="s">
        <v>2564</v>
      </c>
      <c r="JC70" t="b">
        <v>1</v>
      </c>
      <c r="JE70" t="s">
        <v>1464</v>
      </c>
      <c r="KG70" t="s">
        <v>2679</v>
      </c>
      <c r="KH70" t="b">
        <v>1</v>
      </c>
      <c r="KJ70" t="s">
        <v>2564</v>
      </c>
      <c r="KK70" t="s">
        <v>1463</v>
      </c>
      <c r="KM70">
        <v>5</v>
      </c>
      <c r="KN70">
        <v>0</v>
      </c>
      <c r="KO70">
        <v>2</v>
      </c>
      <c r="KP70">
        <v>0</v>
      </c>
      <c r="KQ70">
        <v>0</v>
      </c>
      <c r="KR70">
        <v>2</v>
      </c>
      <c r="KS70" t="s">
        <v>1462</v>
      </c>
      <c r="KW70">
        <v>2</v>
      </c>
      <c r="LA70">
        <v>1</v>
      </c>
      <c r="LG70">
        <v>1</v>
      </c>
      <c r="LK70">
        <v>1</v>
      </c>
      <c r="MA70" t="b">
        <v>1</v>
      </c>
      <c r="MT70" t="s">
        <v>1463</v>
      </c>
      <c r="MV70">
        <v>0</v>
      </c>
      <c r="MW70">
        <v>0</v>
      </c>
      <c r="MX70">
        <v>0</v>
      </c>
      <c r="MY70">
        <v>0</v>
      </c>
      <c r="MZ70">
        <v>2.5</v>
      </c>
      <c r="NA70">
        <v>2.5</v>
      </c>
      <c r="NM70" t="s">
        <v>2549</v>
      </c>
      <c r="NN70" t="s">
        <v>2549</v>
      </c>
      <c r="NO70" t="s">
        <v>2549</v>
      </c>
      <c r="NP70" t="s">
        <v>2549</v>
      </c>
      <c r="NQ70" t="s">
        <v>2549</v>
      </c>
      <c r="NR70" t="s">
        <v>2549</v>
      </c>
      <c r="NS70" t="s">
        <v>2549</v>
      </c>
      <c r="NT70" t="s">
        <v>2549</v>
      </c>
      <c r="NU70" t="s">
        <v>2549</v>
      </c>
      <c r="NV70" t="s">
        <v>2549</v>
      </c>
      <c r="NW70" t="s">
        <v>2550</v>
      </c>
      <c r="NX70" t="s">
        <v>2550</v>
      </c>
      <c r="NY70" t="s">
        <v>2569</v>
      </c>
      <c r="NZ70" t="s">
        <v>2550</v>
      </c>
      <c r="OA70" t="s">
        <v>2550</v>
      </c>
      <c r="OB70" t="s">
        <v>2550</v>
      </c>
      <c r="OC70" t="s">
        <v>2569</v>
      </c>
      <c r="OD70" t="s">
        <v>2550</v>
      </c>
      <c r="OE70" t="s">
        <v>2550</v>
      </c>
      <c r="OF70" t="s">
        <v>2550</v>
      </c>
      <c r="OG70">
        <v>0</v>
      </c>
      <c r="OH70">
        <v>2.5</v>
      </c>
      <c r="OJ70">
        <v>0</v>
      </c>
      <c r="OK70">
        <v>2.5</v>
      </c>
      <c r="OL70">
        <v>2.5</v>
      </c>
      <c r="OT70" t="b">
        <v>1</v>
      </c>
      <c r="PD70" t="s">
        <v>3513</v>
      </c>
      <c r="PN70" t="s">
        <v>3514</v>
      </c>
      <c r="QL70">
        <v>0</v>
      </c>
      <c r="QM70">
        <v>2.5</v>
      </c>
      <c r="RO70">
        <v>5</v>
      </c>
      <c r="RP70">
        <v>5</v>
      </c>
      <c r="RQ70">
        <v>2.5</v>
      </c>
      <c r="RR70">
        <v>12.5</v>
      </c>
      <c r="RS70" t="s">
        <v>1462</v>
      </c>
      <c r="RT70" t="s">
        <v>3515</v>
      </c>
      <c r="RU70">
        <v>60</v>
      </c>
      <c r="RV70" t="s">
        <v>3516</v>
      </c>
      <c r="RW70" t="s">
        <v>1462</v>
      </c>
      <c r="RX70" t="s">
        <v>3517</v>
      </c>
      <c r="RZ70" t="s">
        <v>1462</v>
      </c>
      <c r="SA70" t="s">
        <v>3518</v>
      </c>
      <c r="SB70" t="s">
        <v>1463</v>
      </c>
      <c r="SH70" t="s">
        <v>1463</v>
      </c>
      <c r="SK70">
        <v>5</v>
      </c>
      <c r="SL70">
        <v>2.5</v>
      </c>
      <c r="SM70">
        <v>4.7</v>
      </c>
      <c r="SN70">
        <v>7.5</v>
      </c>
      <c r="SO70">
        <v>2.5</v>
      </c>
      <c r="SP70">
        <v>14.7</v>
      </c>
      <c r="SQ70" t="s">
        <v>1462</v>
      </c>
      <c r="SS70">
        <v>24</v>
      </c>
      <c r="ST70" t="s">
        <v>3519</v>
      </c>
      <c r="SU70" t="s">
        <v>1463</v>
      </c>
      <c r="SV70" t="s">
        <v>3520</v>
      </c>
      <c r="SX70" t="b">
        <v>1</v>
      </c>
      <c r="SY70" t="b">
        <v>1</v>
      </c>
      <c r="SZ70" t="b">
        <v>1</v>
      </c>
      <c r="TD70" t="b">
        <v>1</v>
      </c>
      <c r="TE70" t="b">
        <v>1</v>
      </c>
      <c r="TG70" t="b">
        <v>1</v>
      </c>
      <c r="TH70" t="s">
        <v>3428</v>
      </c>
      <c r="TI70">
        <v>5</v>
      </c>
      <c r="TJ70" t="s">
        <v>3521</v>
      </c>
      <c r="TO70" t="b">
        <v>1</v>
      </c>
      <c r="TS70" t="b">
        <v>1</v>
      </c>
      <c r="TT70" t="b">
        <v>1</v>
      </c>
      <c r="TV70" t="b">
        <v>1</v>
      </c>
      <c r="TW70" t="s">
        <v>3428</v>
      </c>
      <c r="TX70">
        <v>7.5</v>
      </c>
      <c r="TY70">
        <v>2.5</v>
      </c>
      <c r="VI70">
        <v>0</v>
      </c>
      <c r="VJ70">
        <v>0</v>
      </c>
      <c r="VK70">
        <v>2.5</v>
      </c>
      <c r="VL70">
        <v>2.5</v>
      </c>
      <c r="VM70" t="s">
        <v>1463</v>
      </c>
      <c r="VO70" t="s">
        <v>1463</v>
      </c>
      <c r="VQ70" t="s">
        <v>1463</v>
      </c>
      <c r="VS70" t="s">
        <v>1463</v>
      </c>
      <c r="VV70" t="s">
        <v>1463</v>
      </c>
      <c r="VX70" t="s">
        <v>1463</v>
      </c>
      <c r="VZ70">
        <v>0</v>
      </c>
      <c r="WA70">
        <v>2.5</v>
      </c>
      <c r="XJ70">
        <v>10</v>
      </c>
      <c r="XK70">
        <v>5</v>
      </c>
      <c r="XL70">
        <v>3.8</v>
      </c>
      <c r="XM70">
        <v>18.8</v>
      </c>
      <c r="XN70" t="s">
        <v>1462</v>
      </c>
      <c r="XO70" t="s">
        <v>1462</v>
      </c>
      <c r="XR70" t="b">
        <v>1</v>
      </c>
      <c r="XS70" t="b">
        <v>1</v>
      </c>
      <c r="XT70" t="b">
        <v>1</v>
      </c>
      <c r="YB70" t="s">
        <v>3522</v>
      </c>
      <c r="YC70" t="s">
        <v>1462</v>
      </c>
      <c r="YD70" t="s">
        <v>3523</v>
      </c>
      <c r="YE70" t="s">
        <v>1462</v>
      </c>
      <c r="YF70" t="s">
        <v>3524</v>
      </c>
      <c r="YG70">
        <v>5</v>
      </c>
      <c r="YH70">
        <v>2.5</v>
      </c>
      <c r="YI70" t="s">
        <v>1462</v>
      </c>
      <c r="YK70" t="b">
        <v>1</v>
      </c>
      <c r="YN70" t="b">
        <v>1</v>
      </c>
      <c r="YP70" t="b">
        <v>1</v>
      </c>
      <c r="YT70" t="s">
        <v>3525</v>
      </c>
      <c r="YU70">
        <v>5</v>
      </c>
      <c r="YV70">
        <v>5</v>
      </c>
      <c r="ZX70">
        <v>10</v>
      </c>
      <c r="ZY70">
        <v>2.5</v>
      </c>
      <c r="ZZ70">
        <v>0</v>
      </c>
      <c r="AAA70">
        <v>12.5</v>
      </c>
      <c r="AAB70" t="s">
        <v>1462</v>
      </c>
      <c r="AAF70" t="b">
        <v>1</v>
      </c>
      <c r="AAK70" t="b">
        <v>1</v>
      </c>
      <c r="AAL70" t="b">
        <v>1</v>
      </c>
      <c r="AAS70" t="s">
        <v>3526</v>
      </c>
      <c r="AAT70">
        <v>2.5</v>
      </c>
      <c r="AAU70">
        <v>0</v>
      </c>
      <c r="ADN70">
        <v>2</v>
      </c>
      <c r="ADO70">
        <v>7.5</v>
      </c>
      <c r="ADP70">
        <v>0</v>
      </c>
      <c r="ADQ70">
        <v>9.5</v>
      </c>
      <c r="ADR70" t="s">
        <v>1759</v>
      </c>
      <c r="ADS70">
        <v>1</v>
      </c>
      <c r="ADT70">
        <v>60</v>
      </c>
      <c r="AEG70">
        <v>7.5</v>
      </c>
      <c r="AEH70">
        <v>0</v>
      </c>
      <c r="AEI70">
        <v>2</v>
      </c>
      <c r="AEJ70">
        <v>2.5</v>
      </c>
      <c r="AEK70">
        <v>0</v>
      </c>
      <c r="AEL70">
        <v>4.5</v>
      </c>
      <c r="AEV70" t="b">
        <v>1</v>
      </c>
      <c r="AFC70">
        <v>2.5</v>
      </c>
      <c r="AFD70">
        <v>0</v>
      </c>
      <c r="AFE70">
        <v>0</v>
      </c>
      <c r="AFF70">
        <v>7.5</v>
      </c>
      <c r="AFG70">
        <v>0</v>
      </c>
      <c r="AFH70">
        <v>7.5</v>
      </c>
      <c r="AFI70" t="s">
        <v>1463</v>
      </c>
      <c r="AFK70" t="s">
        <v>1463</v>
      </c>
      <c r="AFM70" t="s">
        <v>1463</v>
      </c>
      <c r="AFO70" t="s">
        <v>1463</v>
      </c>
      <c r="AFQ70" t="s">
        <v>1463</v>
      </c>
      <c r="AFT70" t="s">
        <v>1463</v>
      </c>
      <c r="AFV70">
        <v>3</v>
      </c>
      <c r="AFW70">
        <v>3</v>
      </c>
      <c r="AFX70">
        <v>7.5</v>
      </c>
      <c r="AFY70">
        <v>0</v>
      </c>
      <c r="AFZ70">
        <v>5</v>
      </c>
      <c r="AGA70">
        <v>5</v>
      </c>
      <c r="AGB70">
        <v>2.5</v>
      </c>
      <c r="AGC70">
        <v>12.5</v>
      </c>
      <c r="AGD70">
        <v>5</v>
      </c>
      <c r="AGE70">
        <v>600</v>
      </c>
      <c r="AGG70">
        <v>2</v>
      </c>
      <c r="AGH70">
        <v>1</v>
      </c>
      <c r="AGJ70">
        <v>4</v>
      </c>
      <c r="AGK70">
        <v>0</v>
      </c>
      <c r="AGM70" t="s">
        <v>3405</v>
      </c>
      <c r="AGN70" t="s">
        <v>3131</v>
      </c>
      <c r="AGQ70">
        <v>5</v>
      </c>
      <c r="AGR70">
        <v>2.5</v>
      </c>
      <c r="AGS70">
        <v>3</v>
      </c>
      <c r="AGT70">
        <v>5</v>
      </c>
      <c r="AGU70">
        <v>5</v>
      </c>
      <c r="AGV70">
        <v>13</v>
      </c>
      <c r="AGW70">
        <v>3</v>
      </c>
      <c r="AGY70" t="b">
        <v>1</v>
      </c>
      <c r="AGZ70" t="b">
        <v>1</v>
      </c>
      <c r="AHB70" t="b">
        <v>1</v>
      </c>
      <c r="AHD70">
        <v>3</v>
      </c>
      <c r="AHE70">
        <v>2</v>
      </c>
      <c r="AHF70">
        <v>2</v>
      </c>
      <c r="AKM70">
        <v>5</v>
      </c>
      <c r="AKN70">
        <v>5</v>
      </c>
      <c r="AKO70">
        <v>10</v>
      </c>
      <c r="AKP70">
        <v>2.5</v>
      </c>
      <c r="AKQ70">
        <v>2.5</v>
      </c>
      <c r="AKR70">
        <v>15</v>
      </c>
      <c r="AKS70" t="s">
        <v>1462</v>
      </c>
      <c r="AKT70" t="s">
        <v>1463</v>
      </c>
      <c r="AKV70" t="s">
        <v>1462</v>
      </c>
      <c r="AKX70" t="s">
        <v>1462</v>
      </c>
      <c r="AKZ70" t="s">
        <v>1463</v>
      </c>
      <c r="ALB70" t="s">
        <v>1463</v>
      </c>
      <c r="ALD70" t="s">
        <v>1463</v>
      </c>
      <c r="ALF70" t="s">
        <v>1462</v>
      </c>
      <c r="ALH70" t="s">
        <v>1463</v>
      </c>
      <c r="ALJ70" t="s">
        <v>1463</v>
      </c>
      <c r="ALL70" t="s">
        <v>1463</v>
      </c>
      <c r="ALN70" t="s">
        <v>1462</v>
      </c>
      <c r="ALP70" t="s">
        <v>1463</v>
      </c>
      <c r="ALR70" t="s">
        <v>1463</v>
      </c>
      <c r="ALT70" t="s">
        <v>1463</v>
      </c>
      <c r="AMF70" t="b">
        <v>1</v>
      </c>
      <c r="AMG70" t="b">
        <v>1</v>
      </c>
      <c r="AMH70" t="b">
        <v>1</v>
      </c>
      <c r="ANA70">
        <v>2.5</v>
      </c>
      <c r="ANB70">
        <v>2.5</v>
      </c>
      <c r="ANC70">
        <v>10</v>
      </c>
      <c r="AND70">
        <v>2.5</v>
      </c>
      <c r="ANE70">
        <v>5</v>
      </c>
      <c r="ANF70">
        <v>17.5</v>
      </c>
      <c r="ANG70" t="s">
        <v>1462</v>
      </c>
      <c r="ANH70" t="s">
        <v>3234</v>
      </c>
      <c r="ANI70" t="s">
        <v>1462</v>
      </c>
      <c r="ANJ70" t="s">
        <v>2616</v>
      </c>
      <c r="ANK70">
        <v>2.5</v>
      </c>
      <c r="ANL70">
        <v>5</v>
      </c>
      <c r="ANM70">
        <v>6</v>
      </c>
      <c r="ANN70">
        <v>2.5</v>
      </c>
      <c r="ANO70">
        <v>2.5</v>
      </c>
      <c r="ANP70">
        <v>11</v>
      </c>
      <c r="ANQ70" t="s">
        <v>2599</v>
      </c>
      <c r="ANR70" t="s">
        <v>1462</v>
      </c>
      <c r="ANS70" t="s">
        <v>3527</v>
      </c>
      <c r="ANT70">
        <v>2.5</v>
      </c>
      <c r="ANU70">
        <v>2.5</v>
      </c>
      <c r="AQR70">
        <v>2.5</v>
      </c>
      <c r="AQS70">
        <v>0</v>
      </c>
      <c r="AQT70">
        <v>2.5</v>
      </c>
      <c r="AQU70">
        <v>5</v>
      </c>
      <c r="AQV70" t="s">
        <v>1463</v>
      </c>
      <c r="ARC70" t="b">
        <v>1</v>
      </c>
      <c r="ARD70" t="b">
        <v>1</v>
      </c>
      <c r="ARG70">
        <v>0</v>
      </c>
      <c r="ARH70">
        <v>2.5</v>
      </c>
      <c r="ARI70" t="s">
        <v>1463</v>
      </c>
      <c r="ARQ70" t="s">
        <v>1462</v>
      </c>
      <c r="ARS70" t="s">
        <v>3528</v>
      </c>
      <c r="ART70" t="s">
        <v>2855</v>
      </c>
      <c r="ARV70" t="b">
        <v>1</v>
      </c>
      <c r="ASD70">
        <v>0</v>
      </c>
      <c r="ASE70">
        <v>2.5</v>
      </c>
      <c r="ASF70">
        <v>2</v>
      </c>
      <c r="ASG70">
        <v>5</v>
      </c>
      <c r="ASH70">
        <v>2.5</v>
      </c>
      <c r="ASI70">
        <v>9.5</v>
      </c>
      <c r="ASJ70">
        <v>80</v>
      </c>
      <c r="ASL70" t="b">
        <v>1</v>
      </c>
      <c r="ASM70" t="b">
        <v>1</v>
      </c>
      <c r="ASS70">
        <v>2</v>
      </c>
      <c r="AST70" t="s">
        <v>1462</v>
      </c>
      <c r="ASW70" t="b">
        <v>1</v>
      </c>
      <c r="ASY70" t="b">
        <v>1</v>
      </c>
      <c r="ATC70" t="s">
        <v>3505</v>
      </c>
      <c r="ATD70">
        <v>5</v>
      </c>
      <c r="ATE70">
        <v>2.5</v>
      </c>
      <c r="ATF70">
        <v>0</v>
      </c>
      <c r="ATG70">
        <v>0</v>
      </c>
      <c r="ATH70">
        <v>2.5</v>
      </c>
      <c r="ATI70">
        <v>2.5</v>
      </c>
      <c r="ATJ70" t="s">
        <v>1463</v>
      </c>
      <c r="AVZ70">
        <v>0</v>
      </c>
      <c r="AWA70">
        <v>2.5</v>
      </c>
      <c r="AWB70">
        <v>0</v>
      </c>
      <c r="AWC70">
        <v>2.5</v>
      </c>
      <c r="AWD70">
        <v>2</v>
      </c>
      <c r="AWE70">
        <v>2.5</v>
      </c>
      <c r="AWF70">
        <v>0</v>
      </c>
      <c r="AWG70">
        <v>4.5</v>
      </c>
      <c r="AWH70" t="s">
        <v>1463</v>
      </c>
      <c r="AWJ70" t="s">
        <v>1463</v>
      </c>
      <c r="AWL70" t="s">
        <v>1462</v>
      </c>
      <c r="AWN70" t="s">
        <v>1462</v>
      </c>
      <c r="AWP70" t="s">
        <v>1463</v>
      </c>
      <c r="AWR70" t="s">
        <v>1463</v>
      </c>
      <c r="AWT70" t="s">
        <v>1463</v>
      </c>
      <c r="AWV70" t="s">
        <v>1462</v>
      </c>
      <c r="AWX70" t="s">
        <v>1463</v>
      </c>
      <c r="AWZ70" t="s">
        <v>1463</v>
      </c>
      <c r="AXB70" t="s">
        <v>1463</v>
      </c>
      <c r="AXD70" t="s">
        <v>1463</v>
      </c>
      <c r="AXF70">
        <v>0</v>
      </c>
      <c r="AXG70">
        <v>0</v>
      </c>
      <c r="AXI70">
        <v>2.5</v>
      </c>
      <c r="AXJ70">
        <v>0</v>
      </c>
      <c r="AXK70">
        <v>2</v>
      </c>
      <c r="AXN70">
        <v>2</v>
      </c>
      <c r="AXO70">
        <v>1</v>
      </c>
      <c r="AXP70">
        <v>1</v>
      </c>
      <c r="AXQ70">
        <v>1</v>
      </c>
      <c r="AXR70">
        <v>1</v>
      </c>
      <c r="AXS70">
        <v>1</v>
      </c>
      <c r="AXT70">
        <v>1</v>
      </c>
      <c r="AXU70">
        <v>1</v>
      </c>
      <c r="AXV70">
        <v>1</v>
      </c>
      <c r="AXW70">
        <v>1</v>
      </c>
      <c r="AXX70">
        <v>1</v>
      </c>
      <c r="AYA70">
        <v>8</v>
      </c>
      <c r="AYD70">
        <v>8</v>
      </c>
      <c r="AYE70" t="s">
        <v>1463</v>
      </c>
      <c r="AYF70" t="s">
        <v>1463</v>
      </c>
      <c r="AYG70">
        <v>4</v>
      </c>
      <c r="AYJ70">
        <v>0</v>
      </c>
      <c r="AYK70">
        <v>2.5</v>
      </c>
      <c r="AYL70">
        <v>2.5</v>
      </c>
      <c r="AYM70">
        <v>5</v>
      </c>
      <c r="AYQ70">
        <v>1</v>
      </c>
      <c r="AYR70" t="s">
        <v>3529</v>
      </c>
      <c r="AYS70" t="s">
        <v>3530</v>
      </c>
      <c r="AYZ70">
        <v>10</v>
      </c>
      <c r="AZA70" t="s">
        <v>3531</v>
      </c>
      <c r="AZB70" t="s">
        <v>3532</v>
      </c>
      <c r="AZC70">
        <v>3</v>
      </c>
      <c r="AZD70" t="s">
        <v>3533</v>
      </c>
      <c r="AZE70" t="s">
        <v>3530</v>
      </c>
      <c r="AZM70" t="s">
        <v>1463</v>
      </c>
      <c r="AZO70" t="s">
        <v>1463</v>
      </c>
      <c r="AZQ70" t="s">
        <v>3534</v>
      </c>
      <c r="AZR70">
        <v>2.5</v>
      </c>
      <c r="AZS70">
        <v>2.5</v>
      </c>
      <c r="BCH70">
        <v>10</v>
      </c>
      <c r="BCI70">
        <v>7.5</v>
      </c>
      <c r="BCJ70">
        <v>0</v>
      </c>
      <c r="BCK70">
        <v>17.5</v>
      </c>
      <c r="BCL70">
        <v>1</v>
      </c>
      <c r="BCN70">
        <v>5</v>
      </c>
      <c r="BCP70">
        <v>2</v>
      </c>
      <c r="BCR70">
        <v>3</v>
      </c>
      <c r="BCT70">
        <v>4</v>
      </c>
      <c r="BCW70" t="s">
        <v>2555</v>
      </c>
      <c r="BCY70">
        <v>7.5</v>
      </c>
      <c r="BCZ70">
        <v>0</v>
      </c>
      <c r="BEH70">
        <v>5.8</v>
      </c>
      <c r="BEI70">
        <v>7.5</v>
      </c>
      <c r="BEJ70">
        <v>0</v>
      </c>
      <c r="BEK70">
        <v>13.3</v>
      </c>
      <c r="BEL70" t="s">
        <v>2557</v>
      </c>
      <c r="BEN70" t="s">
        <v>2557</v>
      </c>
      <c r="BEP70" t="s">
        <v>2552</v>
      </c>
      <c r="BER70" t="s">
        <v>2567</v>
      </c>
      <c r="BET70" t="s">
        <v>2567</v>
      </c>
      <c r="BEV70" t="s">
        <v>2567</v>
      </c>
      <c r="BEX70">
        <v>7.5</v>
      </c>
      <c r="BEY70">
        <v>0</v>
      </c>
      <c r="BGQ70" t="s">
        <v>1467</v>
      </c>
      <c r="BGR70">
        <v>0</v>
      </c>
      <c r="BGS70">
        <v>2.5</v>
      </c>
      <c r="BGT70">
        <v>2.5</v>
      </c>
      <c r="BGU70" t="s">
        <v>1463</v>
      </c>
      <c r="BHK70">
        <v>0</v>
      </c>
      <c r="BHL70">
        <v>2.5</v>
      </c>
      <c r="BIT70">
        <v>0</v>
      </c>
      <c r="BIU70">
        <v>2.5</v>
      </c>
      <c r="BIV70">
        <v>0</v>
      </c>
      <c r="BIW70">
        <v>2.5</v>
      </c>
      <c r="BIX70">
        <v>1</v>
      </c>
      <c r="BIY70" t="s">
        <v>2548</v>
      </c>
      <c r="BIZ70" t="s">
        <v>1468</v>
      </c>
      <c r="BJA70" t="s">
        <v>1468</v>
      </c>
      <c r="BJB70">
        <v>2.5</v>
      </c>
      <c r="BJC70">
        <v>0</v>
      </c>
    </row>
    <row r="71" spans="1:1024 1026:1615" ht="15" x14ac:dyDescent="0.25">
      <c r="A71" t="s">
        <v>2603</v>
      </c>
      <c r="B71" t="s">
        <v>3535</v>
      </c>
      <c r="C71" t="s">
        <v>3536</v>
      </c>
      <c r="D71" t="s">
        <v>2553</v>
      </c>
      <c r="E71" t="s">
        <v>3537</v>
      </c>
      <c r="F71" t="s">
        <v>2606</v>
      </c>
      <c r="G71" t="s">
        <v>2607</v>
      </c>
      <c r="H71" t="s">
        <v>3386</v>
      </c>
      <c r="I71" t="s">
        <v>3387</v>
      </c>
      <c r="J71">
        <v>2.9123066500000001</v>
      </c>
      <c r="K71">
        <v>34.128668380000001</v>
      </c>
      <c r="L71" s="116">
        <v>42402</v>
      </c>
      <c r="M71" t="s">
        <v>1471</v>
      </c>
      <c r="N71">
        <v>45</v>
      </c>
      <c r="O71" t="s">
        <v>2554</v>
      </c>
      <c r="Q71">
        <v>6.7</v>
      </c>
      <c r="R71">
        <v>5</v>
      </c>
      <c r="S71">
        <v>2.5</v>
      </c>
      <c r="T71">
        <v>14.2</v>
      </c>
      <c r="U71">
        <v>1</v>
      </c>
      <c r="V71">
        <v>2</v>
      </c>
      <c r="W71">
        <v>2</v>
      </c>
      <c r="X71">
        <v>4</v>
      </c>
      <c r="Z71">
        <v>1</v>
      </c>
      <c r="AF71" t="b">
        <v>1</v>
      </c>
      <c r="AG71">
        <v>1</v>
      </c>
      <c r="AH71">
        <v>2</v>
      </c>
      <c r="AJ71">
        <v>1</v>
      </c>
      <c r="AT71">
        <v>1</v>
      </c>
      <c r="AV71">
        <v>1</v>
      </c>
      <c r="BS71" t="s">
        <v>1462</v>
      </c>
      <c r="BT71" t="s">
        <v>1462</v>
      </c>
      <c r="BU71" t="s">
        <v>3388</v>
      </c>
      <c r="BV71" t="s">
        <v>3538</v>
      </c>
      <c r="BW71">
        <v>5</v>
      </c>
      <c r="BX71">
        <v>2.5</v>
      </c>
      <c r="BY71">
        <v>7</v>
      </c>
      <c r="BZ71">
        <v>0</v>
      </c>
      <c r="CA71">
        <v>2.5</v>
      </c>
      <c r="CB71">
        <v>9.5</v>
      </c>
      <c r="CC71" t="s">
        <v>1462</v>
      </c>
      <c r="CD71" t="b">
        <v>1</v>
      </c>
      <c r="CE71" t="b">
        <v>1</v>
      </c>
      <c r="CF71">
        <v>35</v>
      </c>
      <c r="CH71" t="s">
        <v>1463</v>
      </c>
      <c r="CM71" t="s">
        <v>1462</v>
      </c>
      <c r="CP71">
        <v>10</v>
      </c>
      <c r="CR71" t="s">
        <v>1463</v>
      </c>
      <c r="CW71" t="s">
        <v>1462</v>
      </c>
      <c r="CZ71">
        <v>5</v>
      </c>
      <c r="DB71" t="s">
        <v>1463</v>
      </c>
      <c r="DG71" t="s">
        <v>1463</v>
      </c>
      <c r="DM71" t="s">
        <v>1463</v>
      </c>
      <c r="DS71" t="b">
        <v>1</v>
      </c>
      <c r="DU71" t="b">
        <v>1</v>
      </c>
      <c r="EC71" t="b">
        <v>1</v>
      </c>
      <c r="EE71" t="b">
        <v>1</v>
      </c>
      <c r="EF71" t="b">
        <v>1</v>
      </c>
      <c r="EG71" t="s">
        <v>2639</v>
      </c>
      <c r="EH71" t="s">
        <v>3539</v>
      </c>
      <c r="EI71">
        <v>0</v>
      </c>
      <c r="EJ71">
        <v>2.5</v>
      </c>
      <c r="EN71">
        <v>0</v>
      </c>
      <c r="EO71" t="s">
        <v>1463</v>
      </c>
      <c r="FL71">
        <v>6.7</v>
      </c>
      <c r="FM71">
        <v>7.5</v>
      </c>
      <c r="FN71">
        <v>2.5</v>
      </c>
      <c r="FO71">
        <v>16.7</v>
      </c>
      <c r="FP71" t="s">
        <v>1462</v>
      </c>
      <c r="FT71" t="b">
        <v>1</v>
      </c>
      <c r="FV71" t="s">
        <v>2564</v>
      </c>
      <c r="FW71" t="b">
        <v>1</v>
      </c>
      <c r="FY71" t="s">
        <v>2564</v>
      </c>
      <c r="GO71" t="b">
        <v>1</v>
      </c>
      <c r="GQ71" t="s">
        <v>2564</v>
      </c>
      <c r="HD71" t="b">
        <v>1</v>
      </c>
      <c r="HF71" t="s">
        <v>2564</v>
      </c>
      <c r="HG71" t="b">
        <v>1</v>
      </c>
      <c r="HI71" t="s">
        <v>2558</v>
      </c>
      <c r="HJ71" t="b">
        <v>1</v>
      </c>
      <c r="HL71" t="s">
        <v>2564</v>
      </c>
      <c r="HP71" t="b">
        <v>1</v>
      </c>
      <c r="HR71" t="s">
        <v>2564</v>
      </c>
      <c r="IN71" t="b">
        <v>1</v>
      </c>
      <c r="IP71" t="s">
        <v>1464</v>
      </c>
      <c r="IW71" t="b">
        <v>1</v>
      </c>
      <c r="IY71" t="s">
        <v>2558</v>
      </c>
      <c r="JC71" t="b">
        <v>1</v>
      </c>
      <c r="JE71" t="s">
        <v>2564</v>
      </c>
      <c r="JU71" t="b">
        <v>1</v>
      </c>
      <c r="JW71" t="s">
        <v>2564</v>
      </c>
      <c r="KG71" t="s">
        <v>2679</v>
      </c>
      <c r="KH71" t="b">
        <v>1</v>
      </c>
      <c r="KJ71" t="s">
        <v>2564</v>
      </c>
      <c r="KK71" t="s">
        <v>1463</v>
      </c>
      <c r="KM71">
        <v>7.5</v>
      </c>
      <c r="KN71">
        <v>2.5</v>
      </c>
      <c r="KO71">
        <v>0</v>
      </c>
      <c r="KR71">
        <v>0</v>
      </c>
      <c r="KS71" t="s">
        <v>1463</v>
      </c>
      <c r="RO71">
        <v>5</v>
      </c>
      <c r="RP71">
        <v>7.5</v>
      </c>
      <c r="RQ71">
        <v>0</v>
      </c>
      <c r="RR71">
        <v>12.5</v>
      </c>
      <c r="RS71" t="s">
        <v>1462</v>
      </c>
      <c r="RT71" t="s">
        <v>3540</v>
      </c>
      <c r="RU71">
        <v>60</v>
      </c>
      <c r="RV71" t="s">
        <v>3516</v>
      </c>
      <c r="RW71" t="s">
        <v>1462</v>
      </c>
      <c r="RX71" t="s">
        <v>3541</v>
      </c>
      <c r="RZ71" t="s">
        <v>1462</v>
      </c>
      <c r="SA71" t="s">
        <v>3452</v>
      </c>
      <c r="SK71">
        <v>7.5</v>
      </c>
      <c r="SL71">
        <v>0</v>
      </c>
      <c r="SM71">
        <v>5.6</v>
      </c>
      <c r="SN71">
        <v>7.5</v>
      </c>
      <c r="SO71">
        <v>0</v>
      </c>
      <c r="SP71">
        <v>13.1</v>
      </c>
      <c r="SQ71" t="s">
        <v>1462</v>
      </c>
      <c r="SS71">
        <v>15</v>
      </c>
      <c r="ST71" t="s">
        <v>3542</v>
      </c>
      <c r="SU71" t="s">
        <v>1463</v>
      </c>
      <c r="SV71" t="s">
        <v>3543</v>
      </c>
      <c r="SZ71" t="b">
        <v>1</v>
      </c>
      <c r="TD71" t="b">
        <v>1</v>
      </c>
      <c r="TE71" t="b">
        <v>1</v>
      </c>
      <c r="TI71">
        <v>15</v>
      </c>
      <c r="TJ71" t="s">
        <v>3544</v>
      </c>
      <c r="TO71" t="b">
        <v>1</v>
      </c>
      <c r="TT71" t="b">
        <v>1</v>
      </c>
      <c r="TV71" t="b">
        <v>1</v>
      </c>
      <c r="TW71" t="s">
        <v>3545</v>
      </c>
      <c r="TX71">
        <v>7.5</v>
      </c>
      <c r="TY71">
        <v>0</v>
      </c>
      <c r="VI71">
        <v>0</v>
      </c>
      <c r="VJ71">
        <v>0</v>
      </c>
      <c r="VK71">
        <v>2.5</v>
      </c>
      <c r="VL71">
        <v>2.5</v>
      </c>
      <c r="VM71" t="s">
        <v>1463</v>
      </c>
      <c r="VO71" t="s">
        <v>1463</v>
      </c>
      <c r="VQ71" t="s">
        <v>1463</v>
      </c>
      <c r="VS71" t="s">
        <v>1463</v>
      </c>
      <c r="VV71" t="s">
        <v>1463</v>
      </c>
      <c r="VX71" t="s">
        <v>1463</v>
      </c>
      <c r="VZ71">
        <v>0</v>
      </c>
      <c r="WA71">
        <v>2.5</v>
      </c>
      <c r="XJ71">
        <v>10</v>
      </c>
      <c r="XK71">
        <v>5</v>
      </c>
      <c r="XL71">
        <v>3.8</v>
      </c>
      <c r="XM71">
        <v>18.8</v>
      </c>
      <c r="XN71" t="s">
        <v>1462</v>
      </c>
      <c r="XO71" t="s">
        <v>1462</v>
      </c>
      <c r="XQ71" t="b">
        <v>1</v>
      </c>
      <c r="XR71" t="b">
        <v>1</v>
      </c>
      <c r="XS71" t="b">
        <v>1</v>
      </c>
      <c r="XT71" t="b">
        <v>1</v>
      </c>
      <c r="XU71" t="b">
        <v>1</v>
      </c>
      <c r="XY71" t="b">
        <v>1</v>
      </c>
      <c r="YB71" t="s">
        <v>3546</v>
      </c>
      <c r="YC71" t="s">
        <v>1462</v>
      </c>
      <c r="YD71" t="s">
        <v>3547</v>
      </c>
      <c r="YE71" t="s">
        <v>1462</v>
      </c>
      <c r="YF71" t="s">
        <v>3482</v>
      </c>
      <c r="YG71">
        <v>5</v>
      </c>
      <c r="YH71">
        <v>2.5</v>
      </c>
      <c r="YI71" t="s">
        <v>1462</v>
      </c>
      <c r="YK71" t="b">
        <v>1</v>
      </c>
      <c r="YN71" t="b">
        <v>1</v>
      </c>
      <c r="YP71" t="b">
        <v>1</v>
      </c>
      <c r="YU71">
        <v>5</v>
      </c>
      <c r="YV71">
        <v>5</v>
      </c>
      <c r="ZX71">
        <v>10</v>
      </c>
      <c r="ZY71">
        <v>5</v>
      </c>
      <c r="ZZ71">
        <v>0</v>
      </c>
      <c r="AAA71">
        <v>15</v>
      </c>
      <c r="AAB71" t="s">
        <v>1462</v>
      </c>
      <c r="AAF71" t="b">
        <v>1</v>
      </c>
      <c r="AAL71" t="b">
        <v>1</v>
      </c>
      <c r="AAN71" t="b">
        <v>1</v>
      </c>
      <c r="AAR71" t="s">
        <v>3483</v>
      </c>
      <c r="AAS71" t="s">
        <v>3548</v>
      </c>
      <c r="AAT71">
        <v>5</v>
      </c>
      <c r="AAU71">
        <v>0</v>
      </c>
      <c r="ADN71">
        <v>2</v>
      </c>
      <c r="ADO71">
        <v>7.5</v>
      </c>
      <c r="ADP71">
        <v>0</v>
      </c>
      <c r="ADQ71">
        <v>9.5</v>
      </c>
      <c r="ADR71" t="s">
        <v>1759</v>
      </c>
      <c r="ADS71">
        <v>1</v>
      </c>
      <c r="ADT71">
        <v>60</v>
      </c>
      <c r="AEG71">
        <v>7.5</v>
      </c>
      <c r="AEH71">
        <v>0</v>
      </c>
      <c r="AEI71">
        <v>2</v>
      </c>
      <c r="AEJ71">
        <v>2.5</v>
      </c>
      <c r="AEK71">
        <v>0</v>
      </c>
      <c r="AEL71">
        <v>4.5</v>
      </c>
      <c r="AEV71" t="b">
        <v>1</v>
      </c>
      <c r="AFC71">
        <v>2.5</v>
      </c>
      <c r="AFD71">
        <v>0</v>
      </c>
      <c r="AFE71">
        <v>0</v>
      </c>
      <c r="AFF71">
        <v>8.9</v>
      </c>
      <c r="AFG71">
        <v>0</v>
      </c>
      <c r="AFH71">
        <v>8.9</v>
      </c>
      <c r="AFI71" t="s">
        <v>1463</v>
      </c>
      <c r="AFK71" t="s">
        <v>1463</v>
      </c>
      <c r="AFM71" t="s">
        <v>1463</v>
      </c>
      <c r="AFO71" t="s">
        <v>1463</v>
      </c>
      <c r="AFQ71" t="s">
        <v>1463</v>
      </c>
      <c r="AFT71" t="s">
        <v>1463</v>
      </c>
      <c r="AFV71">
        <v>3</v>
      </c>
      <c r="AFW71">
        <v>4</v>
      </c>
      <c r="AFX71">
        <v>8.8888888888888804</v>
      </c>
      <c r="AFY71">
        <v>0</v>
      </c>
      <c r="AFZ71">
        <v>5</v>
      </c>
      <c r="AGA71">
        <v>7.5</v>
      </c>
      <c r="AGB71">
        <v>2.5</v>
      </c>
      <c r="AGC71">
        <v>15</v>
      </c>
      <c r="AGD71">
        <v>3</v>
      </c>
      <c r="AGE71">
        <v>600</v>
      </c>
      <c r="AGG71">
        <v>3</v>
      </c>
      <c r="AGH71">
        <v>1</v>
      </c>
      <c r="AGJ71">
        <v>3</v>
      </c>
      <c r="AGK71">
        <v>0</v>
      </c>
      <c r="AGM71" t="s">
        <v>3405</v>
      </c>
      <c r="AGN71" t="s">
        <v>3131</v>
      </c>
      <c r="AGQ71">
        <v>7.5</v>
      </c>
      <c r="AGR71">
        <v>2.5</v>
      </c>
      <c r="AGS71">
        <v>3.5</v>
      </c>
      <c r="AGT71">
        <v>7.5</v>
      </c>
      <c r="AGU71">
        <v>2.5</v>
      </c>
      <c r="AGV71">
        <v>13.5</v>
      </c>
      <c r="AGW71">
        <v>3</v>
      </c>
      <c r="AGY71" t="b">
        <v>1</v>
      </c>
      <c r="AGZ71" t="b">
        <v>1</v>
      </c>
      <c r="AHB71" t="b">
        <v>1</v>
      </c>
      <c r="AHD71">
        <v>3</v>
      </c>
      <c r="AHE71">
        <v>2</v>
      </c>
      <c r="AHF71">
        <v>3</v>
      </c>
      <c r="AKM71">
        <v>7.5</v>
      </c>
      <c r="AKN71">
        <v>2.5</v>
      </c>
      <c r="AKO71">
        <v>10</v>
      </c>
      <c r="AKP71">
        <v>2.5</v>
      </c>
      <c r="AKQ71">
        <v>2.5</v>
      </c>
      <c r="AKR71">
        <v>15</v>
      </c>
      <c r="AKS71" t="s">
        <v>1462</v>
      </c>
      <c r="AKT71" t="s">
        <v>1463</v>
      </c>
      <c r="AKV71" t="s">
        <v>1462</v>
      </c>
      <c r="AKX71" t="s">
        <v>1462</v>
      </c>
      <c r="AKZ71" t="s">
        <v>1463</v>
      </c>
      <c r="ALB71" t="s">
        <v>1463</v>
      </c>
      <c r="ALD71" t="s">
        <v>1463</v>
      </c>
      <c r="ALF71" t="s">
        <v>1462</v>
      </c>
      <c r="ALH71" t="s">
        <v>1463</v>
      </c>
      <c r="ALJ71" t="s">
        <v>1463</v>
      </c>
      <c r="ALL71" t="s">
        <v>1463</v>
      </c>
      <c r="ALN71" t="s">
        <v>1462</v>
      </c>
      <c r="ALP71" t="s">
        <v>1463</v>
      </c>
      <c r="ALR71" t="s">
        <v>1463</v>
      </c>
      <c r="ALT71" t="s">
        <v>1463</v>
      </c>
      <c r="AMF71" t="b">
        <v>1</v>
      </c>
      <c r="AMH71" t="b">
        <v>1</v>
      </c>
      <c r="AML71" t="b">
        <v>1</v>
      </c>
      <c r="ANA71">
        <v>2.5</v>
      </c>
      <c r="ANB71">
        <v>2.5</v>
      </c>
      <c r="ANC71">
        <v>10</v>
      </c>
      <c r="AND71">
        <v>2.5</v>
      </c>
      <c r="ANE71">
        <v>5</v>
      </c>
      <c r="ANF71">
        <v>17.5</v>
      </c>
      <c r="ANG71" t="s">
        <v>1462</v>
      </c>
      <c r="ANH71" t="s">
        <v>3549</v>
      </c>
      <c r="ANI71" t="s">
        <v>1462</v>
      </c>
      <c r="ANJ71" t="s">
        <v>2855</v>
      </c>
      <c r="ANK71">
        <v>2.5</v>
      </c>
      <c r="ANL71">
        <v>5</v>
      </c>
      <c r="ANM71">
        <v>1</v>
      </c>
      <c r="ANN71">
        <v>5</v>
      </c>
      <c r="ANO71">
        <v>5</v>
      </c>
      <c r="ANP71">
        <v>11</v>
      </c>
      <c r="ANQ71" t="s">
        <v>2551</v>
      </c>
      <c r="ANT71">
        <v>5</v>
      </c>
      <c r="ANU71">
        <v>5</v>
      </c>
      <c r="AQR71">
        <v>2.5</v>
      </c>
      <c r="AQS71">
        <v>0</v>
      </c>
      <c r="AQT71">
        <v>2.5</v>
      </c>
      <c r="AQU71">
        <v>5</v>
      </c>
      <c r="AQV71" t="s">
        <v>1463</v>
      </c>
      <c r="ARC71" t="b">
        <v>1</v>
      </c>
      <c r="ARD71" t="b">
        <v>1</v>
      </c>
      <c r="ARG71">
        <v>0</v>
      </c>
      <c r="ARH71">
        <v>2.5</v>
      </c>
      <c r="ARI71" t="s">
        <v>1463</v>
      </c>
      <c r="ARQ71" t="s">
        <v>1462</v>
      </c>
      <c r="ARS71" t="s">
        <v>2627</v>
      </c>
      <c r="ART71" t="s">
        <v>2855</v>
      </c>
      <c r="ARV71" t="b">
        <v>1</v>
      </c>
      <c r="ASD71">
        <v>0</v>
      </c>
      <c r="ASE71">
        <v>2.5</v>
      </c>
      <c r="ASF71">
        <v>2</v>
      </c>
      <c r="ASG71">
        <v>5</v>
      </c>
      <c r="ASH71">
        <v>2.5</v>
      </c>
      <c r="ASI71">
        <v>9.5</v>
      </c>
      <c r="ASJ71">
        <v>80</v>
      </c>
      <c r="ASL71" t="b">
        <v>1</v>
      </c>
      <c r="ASM71" t="b">
        <v>1</v>
      </c>
      <c r="ASS71">
        <v>2</v>
      </c>
      <c r="AST71" t="s">
        <v>1462</v>
      </c>
      <c r="ASW71" t="b">
        <v>1</v>
      </c>
      <c r="ASY71" t="b">
        <v>1</v>
      </c>
      <c r="ATC71" t="s">
        <v>3505</v>
      </c>
      <c r="ATD71">
        <v>5</v>
      </c>
      <c r="ATE71">
        <v>2.5</v>
      </c>
      <c r="ATF71">
        <v>0</v>
      </c>
      <c r="ATG71">
        <v>1.3</v>
      </c>
      <c r="ATH71">
        <v>5</v>
      </c>
      <c r="ATI71">
        <v>6.3</v>
      </c>
      <c r="ATJ71" t="s">
        <v>1463</v>
      </c>
      <c r="AVZ71">
        <v>2.5</v>
      </c>
      <c r="AWA71">
        <v>2.5</v>
      </c>
      <c r="AWB71">
        <v>0</v>
      </c>
      <c r="AWC71">
        <v>7.5</v>
      </c>
      <c r="AWD71">
        <v>1</v>
      </c>
      <c r="AWE71">
        <v>0</v>
      </c>
      <c r="AWF71">
        <v>0</v>
      </c>
      <c r="AWG71">
        <v>1</v>
      </c>
      <c r="AWH71" t="s">
        <v>1463</v>
      </c>
      <c r="AWJ71" t="s">
        <v>1463</v>
      </c>
      <c r="AWL71" t="s">
        <v>1462</v>
      </c>
      <c r="AWN71" t="s">
        <v>1462</v>
      </c>
      <c r="AWP71" t="s">
        <v>1463</v>
      </c>
      <c r="AWR71" t="s">
        <v>1463</v>
      </c>
      <c r="AWT71" t="s">
        <v>1463</v>
      </c>
      <c r="AWV71" t="s">
        <v>1463</v>
      </c>
      <c r="AWX71" t="s">
        <v>1463</v>
      </c>
      <c r="AWZ71" t="s">
        <v>1463</v>
      </c>
      <c r="AXB71" t="s">
        <v>1463</v>
      </c>
      <c r="AXD71" t="s">
        <v>1463</v>
      </c>
      <c r="AXF71">
        <v>0</v>
      </c>
      <c r="AXG71">
        <v>0</v>
      </c>
      <c r="AXI71">
        <v>0</v>
      </c>
      <c r="AXJ71">
        <v>0</v>
      </c>
      <c r="AXK71">
        <v>2</v>
      </c>
      <c r="AXN71">
        <v>2</v>
      </c>
      <c r="AXO71">
        <v>1</v>
      </c>
      <c r="AXP71">
        <v>1</v>
      </c>
      <c r="AXQ71">
        <v>1</v>
      </c>
      <c r="AXR71">
        <v>1</v>
      </c>
      <c r="AXS71">
        <v>1</v>
      </c>
      <c r="AXT71">
        <v>1</v>
      </c>
      <c r="AXU71">
        <v>1</v>
      </c>
      <c r="AXV71">
        <v>1</v>
      </c>
      <c r="AXW71">
        <v>1</v>
      </c>
      <c r="AXX71">
        <v>1</v>
      </c>
      <c r="AYA71">
        <v>8.6999999999999993</v>
      </c>
      <c r="AYD71">
        <v>8.6999999999999993</v>
      </c>
      <c r="AYE71" t="s">
        <v>1463</v>
      </c>
      <c r="AYF71" t="s">
        <v>1463</v>
      </c>
      <c r="AYG71">
        <v>6</v>
      </c>
      <c r="AYJ71">
        <v>0</v>
      </c>
      <c r="AYK71">
        <v>0</v>
      </c>
      <c r="AYL71">
        <v>2.5</v>
      </c>
      <c r="AYM71">
        <v>2.5</v>
      </c>
      <c r="AZO71" t="s">
        <v>1463</v>
      </c>
      <c r="AZQ71" t="s">
        <v>3550</v>
      </c>
      <c r="AZR71">
        <v>0</v>
      </c>
      <c r="AZS71">
        <v>2.5</v>
      </c>
      <c r="BCH71">
        <v>10</v>
      </c>
      <c r="BCI71">
        <v>7.5</v>
      </c>
      <c r="BCJ71">
        <v>0</v>
      </c>
      <c r="BCK71">
        <v>17.5</v>
      </c>
      <c r="BCL71">
        <v>1</v>
      </c>
      <c r="BCN71">
        <v>5</v>
      </c>
      <c r="BCP71">
        <v>2</v>
      </c>
      <c r="BCR71">
        <v>3</v>
      </c>
      <c r="BCT71">
        <v>4</v>
      </c>
      <c r="BCY71">
        <v>7.5</v>
      </c>
      <c r="BCZ71">
        <v>0</v>
      </c>
      <c r="BEH71">
        <v>9.1999999999999993</v>
      </c>
      <c r="BEI71">
        <v>5</v>
      </c>
      <c r="BEJ71">
        <v>0</v>
      </c>
      <c r="BEK71">
        <v>14.2</v>
      </c>
      <c r="BEL71" t="s">
        <v>2567</v>
      </c>
      <c r="BEN71" t="s">
        <v>2567</v>
      </c>
      <c r="BEP71" t="s">
        <v>2567</v>
      </c>
      <c r="BER71" t="s">
        <v>2567</v>
      </c>
      <c r="BET71" t="s">
        <v>2557</v>
      </c>
      <c r="BEV71" t="s">
        <v>2567</v>
      </c>
      <c r="BEX71">
        <v>5</v>
      </c>
      <c r="BEY71">
        <v>0</v>
      </c>
      <c r="BGQ71" t="s">
        <v>1467</v>
      </c>
      <c r="BGR71">
        <v>5</v>
      </c>
      <c r="BGS71">
        <v>2.5</v>
      </c>
      <c r="BGT71">
        <v>7.5</v>
      </c>
      <c r="BGU71" t="s">
        <v>1462</v>
      </c>
      <c r="BHK71">
        <v>5</v>
      </c>
      <c r="BHL71">
        <v>2.5</v>
      </c>
      <c r="BIT71">
        <v>0</v>
      </c>
      <c r="BIU71">
        <v>2.5</v>
      </c>
      <c r="BIV71">
        <v>2.5</v>
      </c>
      <c r="BIW71">
        <v>5</v>
      </c>
      <c r="BIX71">
        <v>1</v>
      </c>
      <c r="BIY71" t="s">
        <v>2548</v>
      </c>
      <c r="BIZ71" t="s">
        <v>1468</v>
      </c>
      <c r="BJA71" t="s">
        <v>1468</v>
      </c>
      <c r="BJB71">
        <v>2.5</v>
      </c>
      <c r="BJC71">
        <v>2.5</v>
      </c>
    </row>
    <row r="72" spans="1:1024 1026:1615" ht="15" x14ac:dyDescent="0.25">
      <c r="A72" t="s">
        <v>2603</v>
      </c>
      <c r="B72" t="s">
        <v>3551</v>
      </c>
      <c r="C72" t="s">
        <v>3552</v>
      </c>
      <c r="D72" t="s">
        <v>1460</v>
      </c>
      <c r="F72" t="s">
        <v>2606</v>
      </c>
      <c r="G72" t="s">
        <v>2607</v>
      </c>
      <c r="H72" t="s">
        <v>3386</v>
      </c>
      <c r="I72" t="s">
        <v>3387</v>
      </c>
      <c r="J72">
        <v>2.9123726699999999</v>
      </c>
      <c r="K72">
        <v>34.12869997</v>
      </c>
      <c r="L72" s="116">
        <v>42402</v>
      </c>
      <c r="M72" t="s">
        <v>1471</v>
      </c>
      <c r="N72">
        <v>35</v>
      </c>
      <c r="O72" t="s">
        <v>2554</v>
      </c>
      <c r="Q72">
        <v>3.3</v>
      </c>
      <c r="R72">
        <v>7.5</v>
      </c>
      <c r="S72">
        <v>0</v>
      </c>
      <c r="T72">
        <v>10.8</v>
      </c>
      <c r="V72">
        <v>1</v>
      </c>
      <c r="W72">
        <v>6</v>
      </c>
      <c r="X72">
        <v>2</v>
      </c>
      <c r="AB72" t="b">
        <v>1</v>
      </c>
      <c r="AH72">
        <v>1</v>
      </c>
      <c r="AI72">
        <v>1</v>
      </c>
      <c r="AT72">
        <v>1</v>
      </c>
      <c r="AU72">
        <v>1</v>
      </c>
      <c r="BS72" t="s">
        <v>1463</v>
      </c>
      <c r="BT72" t="s">
        <v>1463</v>
      </c>
      <c r="BW72">
        <v>7.5</v>
      </c>
      <c r="BX72">
        <v>0</v>
      </c>
      <c r="BY72">
        <v>6</v>
      </c>
      <c r="BZ72">
        <v>0</v>
      </c>
      <c r="CA72">
        <v>2.5</v>
      </c>
      <c r="CB72">
        <v>8.5</v>
      </c>
      <c r="CC72" t="s">
        <v>1462</v>
      </c>
      <c r="CD72" t="b">
        <v>1</v>
      </c>
      <c r="CE72" t="b">
        <v>1</v>
      </c>
      <c r="CF72">
        <v>25</v>
      </c>
      <c r="CH72" t="s">
        <v>1463</v>
      </c>
      <c r="CM72" t="s">
        <v>1462</v>
      </c>
      <c r="CP72">
        <v>10</v>
      </c>
      <c r="CR72" t="s">
        <v>1463</v>
      </c>
      <c r="CW72" t="s">
        <v>1463</v>
      </c>
      <c r="DB72" t="s">
        <v>1463</v>
      </c>
      <c r="DG72" t="s">
        <v>1463</v>
      </c>
      <c r="DM72" t="s">
        <v>1463</v>
      </c>
      <c r="DU72" t="b">
        <v>1</v>
      </c>
      <c r="EF72" t="b">
        <v>1</v>
      </c>
      <c r="EG72" t="s">
        <v>2639</v>
      </c>
      <c r="EI72">
        <v>0</v>
      </c>
      <c r="EJ72">
        <v>2.5</v>
      </c>
      <c r="EN72">
        <v>0</v>
      </c>
      <c r="EO72" t="s">
        <v>1463</v>
      </c>
      <c r="FL72">
        <v>6.7</v>
      </c>
      <c r="FM72">
        <v>7.5</v>
      </c>
      <c r="FN72">
        <v>0</v>
      </c>
      <c r="FO72">
        <v>14.2</v>
      </c>
      <c r="FP72" t="s">
        <v>1462</v>
      </c>
      <c r="GO72" t="b">
        <v>1</v>
      </c>
      <c r="GQ72" t="s">
        <v>2558</v>
      </c>
      <c r="IN72" t="b">
        <v>1</v>
      </c>
      <c r="IP72" t="s">
        <v>1473</v>
      </c>
      <c r="IW72" t="b">
        <v>1</v>
      </c>
      <c r="IY72" t="s">
        <v>1465</v>
      </c>
      <c r="JC72" t="b">
        <v>1</v>
      </c>
      <c r="JE72" t="s">
        <v>1464</v>
      </c>
      <c r="JX72" t="b">
        <v>1</v>
      </c>
      <c r="JZ72" t="s">
        <v>1465</v>
      </c>
      <c r="KG72" t="s">
        <v>2679</v>
      </c>
      <c r="KH72" t="b">
        <v>1</v>
      </c>
      <c r="KJ72" t="s">
        <v>1464</v>
      </c>
      <c r="KK72" t="s">
        <v>1463</v>
      </c>
      <c r="KM72">
        <v>7.5</v>
      </c>
      <c r="KN72">
        <v>0</v>
      </c>
      <c r="KO72">
        <v>0</v>
      </c>
      <c r="KR72">
        <v>0</v>
      </c>
      <c r="KS72" t="s">
        <v>1463</v>
      </c>
      <c r="RO72">
        <v>5</v>
      </c>
      <c r="RP72">
        <v>7.5</v>
      </c>
      <c r="RQ72">
        <v>0</v>
      </c>
      <c r="RR72">
        <v>12.5</v>
      </c>
      <c r="RS72" t="s">
        <v>1462</v>
      </c>
      <c r="RT72" t="s">
        <v>3553</v>
      </c>
      <c r="RU72">
        <v>50</v>
      </c>
      <c r="RV72" t="s">
        <v>3554</v>
      </c>
      <c r="RW72" t="s">
        <v>1462</v>
      </c>
      <c r="RZ72" t="s">
        <v>1462</v>
      </c>
      <c r="SK72">
        <v>7.5</v>
      </c>
      <c r="SL72">
        <v>0</v>
      </c>
      <c r="SM72">
        <v>4.3</v>
      </c>
      <c r="SN72">
        <v>5</v>
      </c>
      <c r="SO72">
        <v>2.5</v>
      </c>
      <c r="SP72">
        <v>11.8</v>
      </c>
      <c r="SQ72" t="s">
        <v>1462</v>
      </c>
      <c r="SS72">
        <v>20</v>
      </c>
      <c r="ST72" t="s">
        <v>3555</v>
      </c>
      <c r="SU72" t="s">
        <v>1463</v>
      </c>
      <c r="SV72" t="s">
        <v>3556</v>
      </c>
      <c r="SX72" t="b">
        <v>1</v>
      </c>
      <c r="SZ72" t="b">
        <v>1</v>
      </c>
      <c r="TE72" t="b">
        <v>1</v>
      </c>
      <c r="TI72">
        <v>5</v>
      </c>
      <c r="TJ72" t="s">
        <v>3557</v>
      </c>
      <c r="TO72" t="b">
        <v>1</v>
      </c>
      <c r="TT72" t="b">
        <v>1</v>
      </c>
      <c r="TV72" t="b">
        <v>1</v>
      </c>
      <c r="TW72" t="s">
        <v>3183</v>
      </c>
      <c r="TX72">
        <v>5</v>
      </c>
      <c r="TY72">
        <v>2.5</v>
      </c>
      <c r="VI72">
        <v>0</v>
      </c>
      <c r="VJ72">
        <v>0</v>
      </c>
      <c r="VK72">
        <v>2.5</v>
      </c>
      <c r="VL72">
        <v>2.5</v>
      </c>
      <c r="VM72" t="s">
        <v>1463</v>
      </c>
      <c r="VO72" t="s">
        <v>1463</v>
      </c>
      <c r="VQ72" t="s">
        <v>1463</v>
      </c>
      <c r="VS72" t="s">
        <v>1463</v>
      </c>
      <c r="VV72" t="s">
        <v>1463</v>
      </c>
      <c r="VX72" t="s">
        <v>1463</v>
      </c>
      <c r="VZ72">
        <v>0</v>
      </c>
      <c r="WA72">
        <v>2.5</v>
      </c>
      <c r="XJ72">
        <v>10</v>
      </c>
      <c r="XK72">
        <v>6.3</v>
      </c>
      <c r="XL72">
        <v>2.5</v>
      </c>
      <c r="XM72">
        <v>18.8</v>
      </c>
      <c r="XN72" t="s">
        <v>1462</v>
      </c>
      <c r="XO72" t="s">
        <v>1462</v>
      </c>
      <c r="XQ72" t="b">
        <v>1</v>
      </c>
      <c r="XR72" t="b">
        <v>1</v>
      </c>
      <c r="XT72" t="b">
        <v>1</v>
      </c>
      <c r="XY72" t="b">
        <v>1</v>
      </c>
      <c r="YB72" t="s">
        <v>3558</v>
      </c>
      <c r="YC72" t="s">
        <v>1462</v>
      </c>
      <c r="YD72" t="s">
        <v>3559</v>
      </c>
      <c r="YE72" t="s">
        <v>1462</v>
      </c>
      <c r="YF72" t="s">
        <v>3482</v>
      </c>
      <c r="YG72">
        <v>5</v>
      </c>
      <c r="YH72">
        <v>2.5</v>
      </c>
      <c r="YI72" t="s">
        <v>1462</v>
      </c>
      <c r="YK72" t="b">
        <v>1</v>
      </c>
      <c r="YN72" t="b">
        <v>1</v>
      </c>
      <c r="YP72" t="b">
        <v>1</v>
      </c>
      <c r="YT72" t="s">
        <v>3560</v>
      </c>
      <c r="YU72">
        <v>7.5</v>
      </c>
      <c r="YV72">
        <v>2.5</v>
      </c>
      <c r="ZX72">
        <v>7</v>
      </c>
      <c r="ZY72">
        <v>2.5</v>
      </c>
      <c r="ZZ72">
        <v>0</v>
      </c>
      <c r="AAA72">
        <v>9.5</v>
      </c>
      <c r="AAB72" t="s">
        <v>1462</v>
      </c>
      <c r="AAF72" t="b">
        <v>1</v>
      </c>
      <c r="AAL72" t="b">
        <v>1</v>
      </c>
      <c r="AAR72" t="s">
        <v>3561</v>
      </c>
      <c r="AAS72" t="s">
        <v>3562</v>
      </c>
      <c r="AAT72">
        <v>2.5</v>
      </c>
      <c r="AAU72">
        <v>0</v>
      </c>
      <c r="ADN72">
        <v>2</v>
      </c>
      <c r="ADO72">
        <v>5</v>
      </c>
      <c r="ADP72">
        <v>0</v>
      </c>
      <c r="ADQ72">
        <v>7</v>
      </c>
      <c r="ADR72" t="s">
        <v>1759</v>
      </c>
      <c r="ADS72">
        <v>1</v>
      </c>
      <c r="ADT72">
        <v>60</v>
      </c>
      <c r="AEG72">
        <v>5</v>
      </c>
      <c r="AEH72">
        <v>0</v>
      </c>
      <c r="AEI72">
        <v>0</v>
      </c>
      <c r="AEJ72">
        <v>0</v>
      </c>
      <c r="AEK72">
        <v>0</v>
      </c>
      <c r="AEL72">
        <v>0</v>
      </c>
      <c r="AEN72" t="b">
        <v>1</v>
      </c>
      <c r="AFB72" t="s">
        <v>3563</v>
      </c>
      <c r="AFC72">
        <v>0</v>
      </c>
      <c r="AFD72">
        <v>0</v>
      </c>
      <c r="AFE72">
        <v>0</v>
      </c>
      <c r="AFF72">
        <v>8.6</v>
      </c>
      <c r="AFG72">
        <v>0</v>
      </c>
      <c r="AFH72">
        <v>8.6</v>
      </c>
      <c r="AFI72" t="s">
        <v>1463</v>
      </c>
      <c r="AFK72" t="s">
        <v>1463</v>
      </c>
      <c r="AFM72" t="s">
        <v>1463</v>
      </c>
      <c r="AFO72" t="s">
        <v>1463</v>
      </c>
      <c r="AFQ72" t="s">
        <v>1463</v>
      </c>
      <c r="AFT72" t="s">
        <v>1463</v>
      </c>
      <c r="AFV72">
        <v>3</v>
      </c>
      <c r="AFW72">
        <v>4</v>
      </c>
      <c r="AFX72">
        <v>8.6111111111111107</v>
      </c>
      <c r="AFY72">
        <v>0</v>
      </c>
      <c r="AFZ72">
        <v>5</v>
      </c>
      <c r="AGA72">
        <v>7.5</v>
      </c>
      <c r="AGB72">
        <v>0</v>
      </c>
      <c r="AGC72">
        <v>12.5</v>
      </c>
      <c r="AGD72">
        <v>3</v>
      </c>
      <c r="AGE72">
        <v>600</v>
      </c>
      <c r="AGG72">
        <v>3</v>
      </c>
      <c r="AGH72">
        <v>1</v>
      </c>
      <c r="AGJ72">
        <v>3</v>
      </c>
      <c r="AGK72">
        <v>0</v>
      </c>
      <c r="AGM72" t="s">
        <v>3405</v>
      </c>
      <c r="AGN72" t="s">
        <v>3131</v>
      </c>
      <c r="AGQ72">
        <v>7.5</v>
      </c>
      <c r="AGR72">
        <v>0</v>
      </c>
      <c r="AGS72">
        <v>3</v>
      </c>
      <c r="AGT72">
        <v>5</v>
      </c>
      <c r="AGU72">
        <v>5</v>
      </c>
      <c r="AGV72">
        <v>13</v>
      </c>
      <c r="AGW72">
        <v>3</v>
      </c>
      <c r="AGY72" t="b">
        <v>1</v>
      </c>
      <c r="AGZ72" t="b">
        <v>1</v>
      </c>
      <c r="AHB72" t="b">
        <v>1</v>
      </c>
      <c r="AHD72">
        <v>3</v>
      </c>
      <c r="AHE72">
        <v>3</v>
      </c>
      <c r="AHF72">
        <v>4</v>
      </c>
      <c r="AKM72">
        <v>5</v>
      </c>
      <c r="AKN72">
        <v>5</v>
      </c>
      <c r="AKO72">
        <v>10</v>
      </c>
      <c r="AKP72">
        <v>0</v>
      </c>
      <c r="AKQ72">
        <v>2.5</v>
      </c>
      <c r="AKR72">
        <v>12.5</v>
      </c>
      <c r="AKS72" t="s">
        <v>1462</v>
      </c>
      <c r="AKT72" t="s">
        <v>1463</v>
      </c>
      <c r="AKV72" t="s">
        <v>1462</v>
      </c>
      <c r="AKX72" t="s">
        <v>1462</v>
      </c>
      <c r="AKZ72" t="s">
        <v>1463</v>
      </c>
      <c r="ALB72" t="s">
        <v>1463</v>
      </c>
      <c r="ALD72" t="s">
        <v>1463</v>
      </c>
      <c r="ALF72" t="s">
        <v>1462</v>
      </c>
      <c r="ALH72" t="s">
        <v>1463</v>
      </c>
      <c r="ALJ72" t="s">
        <v>1463</v>
      </c>
      <c r="ALL72" t="s">
        <v>1463</v>
      </c>
      <c r="ALN72" t="s">
        <v>1462</v>
      </c>
      <c r="ALP72" t="s">
        <v>1463</v>
      </c>
      <c r="ALR72" t="s">
        <v>1463</v>
      </c>
      <c r="ALT72" t="s">
        <v>1463</v>
      </c>
      <c r="AMF72" t="b">
        <v>1</v>
      </c>
      <c r="AMG72" t="b">
        <v>1</v>
      </c>
      <c r="AMH72" t="b">
        <v>1</v>
      </c>
      <c r="AMO72" t="b">
        <v>1</v>
      </c>
      <c r="ANA72">
        <v>0</v>
      </c>
      <c r="ANB72">
        <v>2.5</v>
      </c>
      <c r="ANC72">
        <v>10</v>
      </c>
      <c r="AND72">
        <v>2.5</v>
      </c>
      <c r="ANE72">
        <v>2.5</v>
      </c>
      <c r="ANF72">
        <v>15</v>
      </c>
      <c r="ANG72" t="s">
        <v>1462</v>
      </c>
      <c r="ANH72" t="s">
        <v>3564</v>
      </c>
      <c r="ANI72" t="s">
        <v>1462</v>
      </c>
      <c r="ANJ72" t="s">
        <v>2855</v>
      </c>
      <c r="ANK72">
        <v>2.5</v>
      </c>
      <c r="ANL72">
        <v>2.5</v>
      </c>
      <c r="ANM72">
        <v>6</v>
      </c>
      <c r="ANN72">
        <v>2.5</v>
      </c>
      <c r="ANO72">
        <v>2.5</v>
      </c>
      <c r="ANP72">
        <v>11</v>
      </c>
      <c r="ANQ72" t="s">
        <v>2599</v>
      </c>
      <c r="ANR72" t="s">
        <v>1462</v>
      </c>
      <c r="ANS72" t="s">
        <v>3485</v>
      </c>
      <c r="ANT72">
        <v>2.5</v>
      </c>
      <c r="ANU72">
        <v>2.5</v>
      </c>
      <c r="AQR72">
        <v>2.5</v>
      </c>
      <c r="AQS72">
        <v>0</v>
      </c>
      <c r="AQT72">
        <v>2.5</v>
      </c>
      <c r="AQU72">
        <v>5</v>
      </c>
      <c r="AQV72" t="s">
        <v>1463</v>
      </c>
      <c r="ARA72" t="b">
        <v>1</v>
      </c>
      <c r="ARC72" t="b">
        <v>1</v>
      </c>
      <c r="ARD72" t="b">
        <v>1</v>
      </c>
      <c r="ARG72">
        <v>0</v>
      </c>
      <c r="ARH72">
        <v>2.5</v>
      </c>
      <c r="ARI72" t="s">
        <v>1463</v>
      </c>
      <c r="ARQ72" t="s">
        <v>1462</v>
      </c>
      <c r="ARS72" t="s">
        <v>3452</v>
      </c>
      <c r="ART72" t="s">
        <v>2855</v>
      </c>
      <c r="ARV72" t="b">
        <v>1</v>
      </c>
      <c r="ASD72">
        <v>0</v>
      </c>
      <c r="ASE72">
        <v>2.5</v>
      </c>
      <c r="ASF72">
        <v>2</v>
      </c>
      <c r="ASG72">
        <v>5</v>
      </c>
      <c r="ASH72">
        <v>5</v>
      </c>
      <c r="ASI72">
        <v>12</v>
      </c>
      <c r="ASJ72">
        <v>90</v>
      </c>
      <c r="ASL72" t="b">
        <v>1</v>
      </c>
      <c r="ASM72" t="b">
        <v>1</v>
      </c>
      <c r="ASS72">
        <v>2</v>
      </c>
      <c r="AST72" t="s">
        <v>1462</v>
      </c>
      <c r="ASW72" t="b">
        <v>1</v>
      </c>
      <c r="ASX72" t="b">
        <v>1</v>
      </c>
      <c r="ASY72" t="b">
        <v>1</v>
      </c>
      <c r="ATC72" t="s">
        <v>3505</v>
      </c>
      <c r="ATD72">
        <v>5</v>
      </c>
      <c r="ATE72">
        <v>5</v>
      </c>
      <c r="ATF72">
        <v>0</v>
      </c>
      <c r="ATG72">
        <v>0</v>
      </c>
      <c r="ATH72">
        <v>3.8</v>
      </c>
      <c r="ATI72">
        <v>3.8</v>
      </c>
      <c r="ATJ72" t="s">
        <v>1463</v>
      </c>
      <c r="AVZ72">
        <v>0</v>
      </c>
      <c r="AWA72">
        <v>0</v>
      </c>
      <c r="AWB72">
        <v>0</v>
      </c>
      <c r="AWC72">
        <v>7.5</v>
      </c>
      <c r="AWD72">
        <v>1</v>
      </c>
      <c r="AWE72">
        <v>2.5</v>
      </c>
      <c r="AWF72">
        <v>0</v>
      </c>
      <c r="AWG72">
        <v>3.5</v>
      </c>
      <c r="AWH72" t="s">
        <v>1463</v>
      </c>
      <c r="AWJ72" t="s">
        <v>1463</v>
      </c>
      <c r="AWL72" t="s">
        <v>1462</v>
      </c>
      <c r="AWN72" t="s">
        <v>1462</v>
      </c>
      <c r="AWP72" t="s">
        <v>1463</v>
      </c>
      <c r="AWR72" t="s">
        <v>1463</v>
      </c>
      <c r="AWT72" t="s">
        <v>1463</v>
      </c>
      <c r="AWV72" t="s">
        <v>1463</v>
      </c>
      <c r="AWX72" t="s">
        <v>1463</v>
      </c>
      <c r="AWZ72" t="s">
        <v>1463</v>
      </c>
      <c r="AXB72" t="s">
        <v>1463</v>
      </c>
      <c r="AXD72" t="s">
        <v>1463</v>
      </c>
      <c r="AXF72">
        <v>0</v>
      </c>
      <c r="AXG72">
        <v>0</v>
      </c>
      <c r="AXI72">
        <v>2.5</v>
      </c>
      <c r="AXJ72">
        <v>0</v>
      </c>
      <c r="AXK72">
        <v>2</v>
      </c>
      <c r="AXN72">
        <v>2</v>
      </c>
      <c r="AXO72">
        <v>1</v>
      </c>
      <c r="AXP72">
        <v>1</v>
      </c>
      <c r="AXQ72">
        <v>1</v>
      </c>
      <c r="AXR72">
        <v>1</v>
      </c>
      <c r="AXS72">
        <v>1</v>
      </c>
      <c r="AXT72">
        <v>1</v>
      </c>
      <c r="AXU72">
        <v>1</v>
      </c>
      <c r="AXV72">
        <v>1</v>
      </c>
      <c r="AXW72">
        <v>1</v>
      </c>
      <c r="AXX72">
        <v>1</v>
      </c>
      <c r="AYA72">
        <v>8</v>
      </c>
      <c r="AYD72">
        <v>8</v>
      </c>
      <c r="AYE72" t="s">
        <v>1463</v>
      </c>
      <c r="AYF72" t="s">
        <v>1463</v>
      </c>
      <c r="AYG72">
        <v>4</v>
      </c>
      <c r="AYJ72">
        <v>0</v>
      </c>
      <c r="AYK72">
        <v>2.5</v>
      </c>
      <c r="AYL72">
        <v>2.5</v>
      </c>
      <c r="AYM72">
        <v>5</v>
      </c>
      <c r="AYZ72">
        <v>10</v>
      </c>
      <c r="AZA72" t="s">
        <v>3465</v>
      </c>
      <c r="AZB72" t="s">
        <v>3565</v>
      </c>
      <c r="AZC72">
        <v>4</v>
      </c>
      <c r="AZD72" t="s">
        <v>3566</v>
      </c>
      <c r="AZE72" t="s">
        <v>2811</v>
      </c>
      <c r="AZM72" t="s">
        <v>1463</v>
      </c>
      <c r="AZO72" t="s">
        <v>1463</v>
      </c>
      <c r="AZQ72" t="s">
        <v>3567</v>
      </c>
      <c r="AZR72">
        <v>2.5</v>
      </c>
      <c r="AZS72">
        <v>2.5</v>
      </c>
      <c r="BCH72">
        <v>10</v>
      </c>
      <c r="BCI72">
        <v>5</v>
      </c>
      <c r="BCJ72">
        <v>0</v>
      </c>
      <c r="BCK72">
        <v>15</v>
      </c>
      <c r="BCL72">
        <v>1</v>
      </c>
      <c r="BCN72">
        <v>5</v>
      </c>
      <c r="BCP72">
        <v>3</v>
      </c>
      <c r="BCR72">
        <v>2</v>
      </c>
      <c r="BCT72">
        <v>4</v>
      </c>
      <c r="BCY72">
        <v>5</v>
      </c>
      <c r="BCZ72">
        <v>0</v>
      </c>
      <c r="BEH72">
        <v>2.5</v>
      </c>
      <c r="BEI72">
        <v>7.5</v>
      </c>
      <c r="BEJ72">
        <v>0</v>
      </c>
      <c r="BEK72">
        <v>10</v>
      </c>
      <c r="BEL72" t="s">
        <v>2552</v>
      </c>
      <c r="BEN72" t="s">
        <v>2552</v>
      </c>
      <c r="BEP72" t="s">
        <v>2552</v>
      </c>
      <c r="BER72" t="s">
        <v>2552</v>
      </c>
      <c r="BET72" t="s">
        <v>2552</v>
      </c>
      <c r="BEV72" t="s">
        <v>2552</v>
      </c>
      <c r="BEX72">
        <v>7.5</v>
      </c>
      <c r="BEY72">
        <v>0</v>
      </c>
      <c r="BGQ72" t="s">
        <v>1467</v>
      </c>
      <c r="BGR72">
        <v>2.5</v>
      </c>
      <c r="BGS72">
        <v>2.5</v>
      </c>
      <c r="BGT72">
        <v>5</v>
      </c>
      <c r="BGU72" t="s">
        <v>1463</v>
      </c>
      <c r="BHK72">
        <v>2.5</v>
      </c>
      <c r="BHL72">
        <v>2.5</v>
      </c>
      <c r="BIT72">
        <v>0</v>
      </c>
      <c r="BIU72">
        <v>0</v>
      </c>
      <c r="BIV72">
        <v>0</v>
      </c>
      <c r="BIW72">
        <v>0</v>
      </c>
      <c r="BIX72">
        <v>1</v>
      </c>
      <c r="BIY72" t="s">
        <v>2548</v>
      </c>
      <c r="BIZ72" t="s">
        <v>1468</v>
      </c>
      <c r="BJA72" t="s">
        <v>1468</v>
      </c>
      <c r="BJB72">
        <v>0</v>
      </c>
      <c r="BJC72">
        <v>0</v>
      </c>
    </row>
    <row r="73" spans="1:1024 1026:1615" ht="15" x14ac:dyDescent="0.25">
      <c r="A73" t="s">
        <v>2603</v>
      </c>
      <c r="B73" t="s">
        <v>3568</v>
      </c>
      <c r="C73" t="s">
        <v>3569</v>
      </c>
      <c r="D73" t="s">
        <v>2570</v>
      </c>
      <c r="E73" t="s">
        <v>3570</v>
      </c>
      <c r="F73" t="s">
        <v>2606</v>
      </c>
      <c r="G73" t="s">
        <v>2607</v>
      </c>
      <c r="H73" t="s">
        <v>3386</v>
      </c>
      <c r="I73" t="s">
        <v>3571</v>
      </c>
      <c r="J73">
        <v>3.07093142</v>
      </c>
      <c r="K73">
        <v>34.036372319999998</v>
      </c>
      <c r="L73" s="116">
        <v>42403</v>
      </c>
      <c r="M73" t="s">
        <v>1471</v>
      </c>
      <c r="N73">
        <v>20</v>
      </c>
      <c r="O73" t="s">
        <v>2554</v>
      </c>
      <c r="Q73">
        <v>6.7</v>
      </c>
      <c r="R73">
        <v>7.5</v>
      </c>
      <c r="S73">
        <v>0</v>
      </c>
      <c r="T73">
        <v>14.2</v>
      </c>
      <c r="V73">
        <v>2</v>
      </c>
      <c r="W73">
        <v>5</v>
      </c>
      <c r="X73">
        <v>2</v>
      </c>
      <c r="Y73">
        <v>1</v>
      </c>
      <c r="Z73">
        <v>1</v>
      </c>
      <c r="AF73" t="b">
        <v>1</v>
      </c>
      <c r="AH73">
        <v>2</v>
      </c>
      <c r="AJ73">
        <v>2</v>
      </c>
      <c r="AK73">
        <v>1</v>
      </c>
      <c r="AO73">
        <v>2</v>
      </c>
      <c r="AT73">
        <v>2</v>
      </c>
      <c r="AV73">
        <v>2</v>
      </c>
      <c r="AW73">
        <v>1</v>
      </c>
      <c r="BS73" t="s">
        <v>1462</v>
      </c>
      <c r="BT73" t="s">
        <v>1462</v>
      </c>
      <c r="BU73" t="s">
        <v>3491</v>
      </c>
      <c r="BV73" t="s">
        <v>3572</v>
      </c>
      <c r="BW73">
        <v>7.5</v>
      </c>
      <c r="BX73">
        <v>0</v>
      </c>
      <c r="BY73">
        <v>10</v>
      </c>
      <c r="BZ73">
        <v>5</v>
      </c>
      <c r="CA73">
        <v>2.5</v>
      </c>
      <c r="CB73">
        <v>17.5</v>
      </c>
      <c r="CC73" t="s">
        <v>1462</v>
      </c>
      <c r="CD73" t="b">
        <v>1</v>
      </c>
      <c r="CE73" t="b">
        <v>1</v>
      </c>
      <c r="CF73">
        <v>10</v>
      </c>
      <c r="CH73" t="s">
        <v>1462</v>
      </c>
      <c r="CI73" t="b">
        <v>1</v>
      </c>
      <c r="CK73">
        <v>10</v>
      </c>
      <c r="CM73" t="s">
        <v>1462</v>
      </c>
      <c r="CP73">
        <v>5</v>
      </c>
      <c r="CR73" t="s">
        <v>1463</v>
      </c>
      <c r="CW73" t="s">
        <v>1463</v>
      </c>
      <c r="DB73" t="s">
        <v>1463</v>
      </c>
      <c r="DG73" t="s">
        <v>1462</v>
      </c>
      <c r="DH73" t="b">
        <v>1</v>
      </c>
      <c r="DJ73">
        <v>10</v>
      </c>
      <c r="DM73" t="s">
        <v>1463</v>
      </c>
      <c r="DS73" t="b">
        <v>1</v>
      </c>
      <c r="DU73" t="b">
        <v>1</v>
      </c>
      <c r="EI73">
        <v>5</v>
      </c>
      <c r="EJ73">
        <v>2.5</v>
      </c>
      <c r="EN73">
        <v>0</v>
      </c>
      <c r="EO73" t="s">
        <v>1463</v>
      </c>
      <c r="FL73">
        <v>6.7</v>
      </c>
      <c r="FM73">
        <v>7.5</v>
      </c>
      <c r="FN73">
        <v>2.5</v>
      </c>
      <c r="FO73">
        <v>16.7</v>
      </c>
      <c r="FP73" t="s">
        <v>1462</v>
      </c>
      <c r="FT73" t="b">
        <v>1</v>
      </c>
      <c r="FV73" t="s">
        <v>1464</v>
      </c>
      <c r="GO73" t="b">
        <v>1</v>
      </c>
      <c r="GQ73" t="s">
        <v>1465</v>
      </c>
      <c r="HD73" t="b">
        <v>1</v>
      </c>
      <c r="HF73" t="s">
        <v>2564</v>
      </c>
      <c r="HJ73" t="b">
        <v>1</v>
      </c>
      <c r="HL73" t="s">
        <v>1465</v>
      </c>
      <c r="HY73" t="b">
        <v>1</v>
      </c>
      <c r="IA73" t="s">
        <v>1465</v>
      </c>
      <c r="IN73" t="b">
        <v>1</v>
      </c>
      <c r="IP73" t="s">
        <v>1464</v>
      </c>
      <c r="JC73" t="b">
        <v>1</v>
      </c>
      <c r="JE73" t="s">
        <v>1464</v>
      </c>
      <c r="JX73" t="b">
        <v>1</v>
      </c>
      <c r="JZ73" t="s">
        <v>1464</v>
      </c>
      <c r="KK73" t="s">
        <v>1463</v>
      </c>
      <c r="KM73">
        <v>7.5</v>
      </c>
      <c r="KN73">
        <v>2.5</v>
      </c>
      <c r="KO73">
        <v>5</v>
      </c>
      <c r="KP73">
        <v>2.5</v>
      </c>
      <c r="KQ73">
        <v>0</v>
      </c>
      <c r="KR73">
        <v>7.5</v>
      </c>
      <c r="KS73" t="s">
        <v>1462</v>
      </c>
      <c r="KU73">
        <v>1</v>
      </c>
      <c r="KW73">
        <v>3</v>
      </c>
      <c r="KX73">
        <v>2</v>
      </c>
      <c r="LA73">
        <v>1</v>
      </c>
      <c r="LE73">
        <v>1</v>
      </c>
      <c r="LG73">
        <v>1</v>
      </c>
      <c r="LH73">
        <v>1</v>
      </c>
      <c r="LK73">
        <v>1</v>
      </c>
      <c r="LY73" t="b">
        <v>1</v>
      </c>
      <c r="MA73" t="b">
        <v>1</v>
      </c>
      <c r="MB73" t="b">
        <v>1</v>
      </c>
      <c r="MI73" t="b">
        <v>1</v>
      </c>
      <c r="MK73" t="b">
        <v>1</v>
      </c>
      <c r="ML73" t="b">
        <v>1</v>
      </c>
      <c r="MT73" t="s">
        <v>1463</v>
      </c>
      <c r="MV73">
        <v>2.5</v>
      </c>
      <c r="MW73">
        <v>0</v>
      </c>
      <c r="MX73">
        <v>0</v>
      </c>
      <c r="MY73">
        <v>2.5</v>
      </c>
      <c r="MZ73">
        <v>0</v>
      </c>
      <c r="NA73">
        <v>2.5</v>
      </c>
      <c r="NM73" t="s">
        <v>2549</v>
      </c>
      <c r="NN73" t="s">
        <v>2549</v>
      </c>
      <c r="NO73" t="s">
        <v>2549</v>
      </c>
      <c r="NP73" t="s">
        <v>2549</v>
      </c>
      <c r="NQ73" t="s">
        <v>2549</v>
      </c>
      <c r="NR73" t="s">
        <v>2549</v>
      </c>
      <c r="NS73" t="s">
        <v>2549</v>
      </c>
      <c r="NT73" t="s">
        <v>2549</v>
      </c>
      <c r="NU73" t="s">
        <v>2549</v>
      </c>
      <c r="NV73" t="s">
        <v>2549</v>
      </c>
      <c r="NW73" t="s">
        <v>2569</v>
      </c>
      <c r="NX73" t="s">
        <v>2550</v>
      </c>
      <c r="NY73" t="s">
        <v>2569</v>
      </c>
      <c r="NZ73" t="s">
        <v>2569</v>
      </c>
      <c r="OA73" t="s">
        <v>2550</v>
      </c>
      <c r="OB73" t="s">
        <v>2550</v>
      </c>
      <c r="OC73" t="s">
        <v>2569</v>
      </c>
      <c r="OD73" t="s">
        <v>2550</v>
      </c>
      <c r="OE73" t="s">
        <v>2550</v>
      </c>
      <c r="OF73" t="s">
        <v>2550</v>
      </c>
      <c r="OG73">
        <v>2.5</v>
      </c>
      <c r="OH73">
        <v>0</v>
      </c>
      <c r="OJ73">
        <v>2.5</v>
      </c>
      <c r="OK73">
        <v>0</v>
      </c>
      <c r="OL73">
        <v>2.5</v>
      </c>
      <c r="OT73" t="b">
        <v>1</v>
      </c>
      <c r="PD73" t="s">
        <v>2714</v>
      </c>
      <c r="PN73" t="s">
        <v>3448</v>
      </c>
      <c r="QL73">
        <v>2.5</v>
      </c>
      <c r="QM73">
        <v>0</v>
      </c>
      <c r="RO73">
        <v>7.5</v>
      </c>
      <c r="RP73">
        <v>5</v>
      </c>
      <c r="RQ73">
        <v>5</v>
      </c>
      <c r="RR73">
        <v>17.5</v>
      </c>
      <c r="RS73" t="s">
        <v>1463</v>
      </c>
      <c r="RZ73" t="s">
        <v>1462</v>
      </c>
      <c r="SB73" t="s">
        <v>1463</v>
      </c>
      <c r="SH73" t="s">
        <v>1463</v>
      </c>
      <c r="SK73">
        <v>5</v>
      </c>
      <c r="SL73">
        <v>5</v>
      </c>
      <c r="SM73">
        <v>4.0999999999999996</v>
      </c>
      <c r="SN73">
        <v>2.5</v>
      </c>
      <c r="SO73">
        <v>2.5</v>
      </c>
      <c r="SP73">
        <v>9.1</v>
      </c>
      <c r="SQ73" t="s">
        <v>1462</v>
      </c>
      <c r="SS73">
        <v>6</v>
      </c>
      <c r="ST73" t="s">
        <v>3573</v>
      </c>
      <c r="SU73" t="s">
        <v>1463</v>
      </c>
      <c r="SV73" t="s">
        <v>3574</v>
      </c>
      <c r="SZ73" t="b">
        <v>1</v>
      </c>
      <c r="TD73" t="b">
        <v>1</v>
      </c>
      <c r="TE73" t="b">
        <v>1</v>
      </c>
      <c r="TI73">
        <v>5</v>
      </c>
      <c r="TJ73" t="s">
        <v>3575</v>
      </c>
      <c r="TM73" t="b">
        <v>1</v>
      </c>
      <c r="TN73" t="b">
        <v>1</v>
      </c>
      <c r="TO73" t="b">
        <v>1</v>
      </c>
      <c r="TS73" t="b">
        <v>1</v>
      </c>
      <c r="TT73" t="b">
        <v>1</v>
      </c>
      <c r="TX73">
        <v>2.5</v>
      </c>
      <c r="TY73">
        <v>2.5</v>
      </c>
      <c r="VI73">
        <v>0</v>
      </c>
      <c r="VJ73">
        <v>0</v>
      </c>
      <c r="VK73">
        <v>2.5</v>
      </c>
      <c r="VL73">
        <v>2.5</v>
      </c>
      <c r="VM73" t="s">
        <v>1463</v>
      </c>
      <c r="VO73" t="s">
        <v>1463</v>
      </c>
      <c r="VQ73" t="s">
        <v>1463</v>
      </c>
      <c r="VS73" t="s">
        <v>1463</v>
      </c>
      <c r="VV73" t="s">
        <v>1463</v>
      </c>
      <c r="VX73" t="s">
        <v>1463</v>
      </c>
      <c r="VZ73">
        <v>0</v>
      </c>
      <c r="WA73">
        <v>2.5</v>
      </c>
      <c r="XJ73">
        <v>10</v>
      </c>
      <c r="XK73">
        <v>6.3</v>
      </c>
      <c r="XL73">
        <v>3.8</v>
      </c>
      <c r="XM73">
        <v>20.100000000000001</v>
      </c>
      <c r="XN73" t="s">
        <v>1462</v>
      </c>
      <c r="XO73" t="s">
        <v>1462</v>
      </c>
      <c r="XQ73" t="b">
        <v>1</v>
      </c>
      <c r="XR73" t="b">
        <v>1</v>
      </c>
      <c r="XS73" t="b">
        <v>1</v>
      </c>
      <c r="XT73" t="b">
        <v>1</v>
      </c>
      <c r="XW73" t="b">
        <v>1</v>
      </c>
      <c r="YB73" t="s">
        <v>3576</v>
      </c>
      <c r="YC73" t="s">
        <v>1462</v>
      </c>
      <c r="YD73" t="s">
        <v>3577</v>
      </c>
      <c r="YE73" t="s">
        <v>1462</v>
      </c>
      <c r="YF73" t="s">
        <v>3578</v>
      </c>
      <c r="YG73">
        <v>7.5</v>
      </c>
      <c r="YH73">
        <v>0</v>
      </c>
      <c r="YI73" t="s">
        <v>1462</v>
      </c>
      <c r="YK73" t="b">
        <v>1</v>
      </c>
      <c r="YN73" t="b">
        <v>1</v>
      </c>
      <c r="YP73" t="b">
        <v>1</v>
      </c>
      <c r="YU73">
        <v>5</v>
      </c>
      <c r="YV73">
        <v>7.5</v>
      </c>
      <c r="ZX73">
        <v>5</v>
      </c>
      <c r="ZY73">
        <v>0</v>
      </c>
      <c r="ZZ73">
        <v>2.5</v>
      </c>
      <c r="AAA73">
        <v>7.5</v>
      </c>
      <c r="AAB73" t="s">
        <v>1462</v>
      </c>
      <c r="AAL73" t="b">
        <v>1</v>
      </c>
      <c r="AAR73" t="s">
        <v>3579</v>
      </c>
      <c r="AAS73" t="s">
        <v>2684</v>
      </c>
      <c r="AAT73">
        <v>0</v>
      </c>
      <c r="AAU73">
        <v>2.5</v>
      </c>
      <c r="ADN73">
        <v>6</v>
      </c>
      <c r="ADO73">
        <v>5</v>
      </c>
      <c r="ADP73">
        <v>2.5</v>
      </c>
      <c r="ADQ73">
        <v>13.5</v>
      </c>
      <c r="ADR73" t="s">
        <v>1759</v>
      </c>
      <c r="ADS73">
        <v>0.5</v>
      </c>
      <c r="ADT73">
        <v>20</v>
      </c>
      <c r="ADU73" t="s">
        <v>3580</v>
      </c>
      <c r="ADV73">
        <v>2</v>
      </c>
      <c r="ADW73">
        <v>70</v>
      </c>
      <c r="AEG73">
        <v>5</v>
      </c>
      <c r="AEH73">
        <v>2.5</v>
      </c>
      <c r="AEI73">
        <v>0</v>
      </c>
      <c r="AEJ73">
        <v>0</v>
      </c>
      <c r="AEK73">
        <v>2.5</v>
      </c>
      <c r="AEL73">
        <v>2.5</v>
      </c>
      <c r="AEN73" t="b">
        <v>1</v>
      </c>
      <c r="AFB73" t="s">
        <v>3581</v>
      </c>
      <c r="AFC73">
        <v>0</v>
      </c>
      <c r="AFD73">
        <v>2.5</v>
      </c>
      <c r="AFE73">
        <v>0</v>
      </c>
      <c r="AFF73">
        <v>8.6</v>
      </c>
      <c r="AFG73">
        <v>0</v>
      </c>
      <c r="AFH73">
        <v>8.6</v>
      </c>
      <c r="AFI73" t="s">
        <v>1463</v>
      </c>
      <c r="AFK73" t="s">
        <v>1463</v>
      </c>
      <c r="AFM73" t="s">
        <v>1463</v>
      </c>
      <c r="AFO73" t="s">
        <v>1463</v>
      </c>
      <c r="AFQ73" t="s">
        <v>1463</v>
      </c>
      <c r="AFT73" t="s">
        <v>1463</v>
      </c>
      <c r="AFV73">
        <v>3</v>
      </c>
      <c r="AFW73">
        <v>4</v>
      </c>
      <c r="AFX73">
        <v>8.6111111111111107</v>
      </c>
      <c r="AFY73">
        <v>0</v>
      </c>
      <c r="AFZ73">
        <v>5</v>
      </c>
      <c r="AGA73">
        <v>5</v>
      </c>
      <c r="AGB73">
        <v>0</v>
      </c>
      <c r="AGC73">
        <v>10</v>
      </c>
      <c r="AGD73">
        <v>3.5</v>
      </c>
      <c r="AGE73">
        <v>200</v>
      </c>
      <c r="AGG73">
        <v>2</v>
      </c>
      <c r="AGH73">
        <v>2</v>
      </c>
      <c r="AGJ73">
        <v>3.5</v>
      </c>
      <c r="AGK73">
        <v>0</v>
      </c>
      <c r="AGM73" t="s">
        <v>3405</v>
      </c>
      <c r="AGN73" t="s">
        <v>3131</v>
      </c>
      <c r="AGQ73">
        <v>5</v>
      </c>
      <c r="AGR73">
        <v>0</v>
      </c>
      <c r="AGS73">
        <v>3</v>
      </c>
      <c r="AGT73">
        <v>5</v>
      </c>
      <c r="AGU73">
        <v>2.5</v>
      </c>
      <c r="AGV73">
        <v>10.5</v>
      </c>
      <c r="AGW73">
        <v>3</v>
      </c>
      <c r="AGY73" t="b">
        <v>1</v>
      </c>
      <c r="AGZ73" t="b">
        <v>1</v>
      </c>
      <c r="AHB73" t="b">
        <v>1</v>
      </c>
      <c r="AHD73">
        <v>1</v>
      </c>
      <c r="AHE73">
        <v>1</v>
      </c>
      <c r="AHF73">
        <v>3</v>
      </c>
      <c r="AKM73">
        <v>5</v>
      </c>
      <c r="AKN73">
        <v>2.5</v>
      </c>
      <c r="AKO73">
        <v>8.5</v>
      </c>
      <c r="AKP73">
        <v>2.5</v>
      </c>
      <c r="AKQ73">
        <v>2.5</v>
      </c>
      <c r="AKR73">
        <v>13.5</v>
      </c>
      <c r="AKS73" t="s">
        <v>1462</v>
      </c>
      <c r="AKT73" t="s">
        <v>1463</v>
      </c>
      <c r="AKV73" t="s">
        <v>1463</v>
      </c>
      <c r="AKX73" t="s">
        <v>1462</v>
      </c>
      <c r="AKZ73" t="s">
        <v>1463</v>
      </c>
      <c r="ALB73" t="s">
        <v>1463</v>
      </c>
      <c r="ALD73" t="s">
        <v>1463</v>
      </c>
      <c r="ALF73" t="s">
        <v>1462</v>
      </c>
      <c r="ALH73" t="s">
        <v>1463</v>
      </c>
      <c r="ALJ73" t="s">
        <v>1463</v>
      </c>
      <c r="ALL73" t="s">
        <v>1463</v>
      </c>
      <c r="ALN73" t="s">
        <v>1462</v>
      </c>
      <c r="ALP73" t="s">
        <v>1463</v>
      </c>
      <c r="ALR73" t="s">
        <v>1463</v>
      </c>
      <c r="ALT73" t="s">
        <v>1463</v>
      </c>
      <c r="AMF73" t="b">
        <v>1</v>
      </c>
      <c r="AMG73" t="b">
        <v>1</v>
      </c>
      <c r="AMO73" t="b">
        <v>1</v>
      </c>
      <c r="ANA73">
        <v>2.5</v>
      </c>
      <c r="ANB73">
        <v>2.5</v>
      </c>
      <c r="ANC73">
        <v>10</v>
      </c>
      <c r="AND73">
        <v>2.5</v>
      </c>
      <c r="ANE73">
        <v>5</v>
      </c>
      <c r="ANF73">
        <v>17.5</v>
      </c>
      <c r="ANG73" t="s">
        <v>1462</v>
      </c>
      <c r="ANH73" t="s">
        <v>3582</v>
      </c>
      <c r="ANI73" t="s">
        <v>1462</v>
      </c>
      <c r="ANJ73" t="s">
        <v>2855</v>
      </c>
      <c r="ANK73">
        <v>2.5</v>
      </c>
      <c r="ANL73">
        <v>5</v>
      </c>
      <c r="ANM73">
        <v>1</v>
      </c>
      <c r="ANN73">
        <v>5</v>
      </c>
      <c r="ANO73">
        <v>5</v>
      </c>
      <c r="ANP73">
        <v>11</v>
      </c>
      <c r="ANQ73" t="s">
        <v>2551</v>
      </c>
      <c r="ANT73">
        <v>5</v>
      </c>
      <c r="ANU73">
        <v>5</v>
      </c>
      <c r="AQR73">
        <v>2.5</v>
      </c>
      <c r="AQS73">
        <v>0</v>
      </c>
      <c r="AQT73">
        <v>2.5</v>
      </c>
      <c r="AQU73">
        <v>5</v>
      </c>
      <c r="AQV73" t="s">
        <v>1463</v>
      </c>
      <c r="ARC73" t="b">
        <v>1</v>
      </c>
      <c r="ARD73" t="b">
        <v>1</v>
      </c>
      <c r="ARE73" t="b">
        <v>1</v>
      </c>
      <c r="ARG73">
        <v>0</v>
      </c>
      <c r="ARH73">
        <v>2.5</v>
      </c>
      <c r="ARI73" t="s">
        <v>1463</v>
      </c>
      <c r="ARQ73" t="s">
        <v>1462</v>
      </c>
      <c r="ARS73" t="s">
        <v>3583</v>
      </c>
      <c r="ART73" t="s">
        <v>2855</v>
      </c>
      <c r="ARV73" t="b">
        <v>1</v>
      </c>
      <c r="ASD73">
        <v>0</v>
      </c>
      <c r="ASE73">
        <v>2.5</v>
      </c>
      <c r="ASF73">
        <v>0</v>
      </c>
      <c r="ASG73">
        <v>2.5</v>
      </c>
      <c r="ASH73">
        <v>2.5</v>
      </c>
      <c r="ASI73">
        <v>5</v>
      </c>
      <c r="ASJ73">
        <v>80</v>
      </c>
      <c r="ASL73" t="b">
        <v>1</v>
      </c>
      <c r="ASM73" t="b">
        <v>1</v>
      </c>
      <c r="ASS73">
        <v>0</v>
      </c>
      <c r="AST73" t="s">
        <v>1463</v>
      </c>
      <c r="ATD73">
        <v>2.5</v>
      </c>
      <c r="ATE73">
        <v>2.5</v>
      </c>
      <c r="ATF73">
        <v>0</v>
      </c>
      <c r="ATG73">
        <v>0</v>
      </c>
      <c r="ATH73">
        <v>3.8</v>
      </c>
      <c r="ATI73">
        <v>3.8</v>
      </c>
      <c r="ATJ73" t="s">
        <v>1463</v>
      </c>
      <c r="AVZ73">
        <v>0</v>
      </c>
      <c r="AWA73">
        <v>2.5</v>
      </c>
      <c r="AWB73">
        <v>0</v>
      </c>
      <c r="AWC73">
        <v>5</v>
      </c>
      <c r="AWD73">
        <v>3</v>
      </c>
      <c r="AWE73">
        <v>5</v>
      </c>
      <c r="AWF73">
        <v>0</v>
      </c>
      <c r="AWG73">
        <v>8</v>
      </c>
      <c r="AWH73" t="s">
        <v>1462</v>
      </c>
      <c r="AWJ73" t="s">
        <v>1463</v>
      </c>
      <c r="AWL73" t="s">
        <v>1462</v>
      </c>
      <c r="AWN73" t="s">
        <v>1463</v>
      </c>
      <c r="AWP73" t="s">
        <v>1463</v>
      </c>
      <c r="AWR73" t="s">
        <v>1463</v>
      </c>
      <c r="AWT73" t="s">
        <v>1463</v>
      </c>
      <c r="AWV73" t="s">
        <v>1463</v>
      </c>
      <c r="AWX73" t="s">
        <v>1462</v>
      </c>
      <c r="AWZ73" t="s">
        <v>1462</v>
      </c>
      <c r="AXB73" t="s">
        <v>1463</v>
      </c>
      <c r="AXD73" t="s">
        <v>1463</v>
      </c>
      <c r="AXF73">
        <v>0</v>
      </c>
      <c r="AXG73">
        <v>0</v>
      </c>
      <c r="AXI73">
        <v>5</v>
      </c>
      <c r="AXJ73">
        <v>0</v>
      </c>
      <c r="AXK73">
        <v>4</v>
      </c>
      <c r="AXN73">
        <v>4</v>
      </c>
      <c r="AXO73">
        <v>1</v>
      </c>
      <c r="AXP73">
        <v>1</v>
      </c>
      <c r="AXQ73">
        <v>1</v>
      </c>
      <c r="AXR73">
        <v>1</v>
      </c>
      <c r="AXS73">
        <v>1</v>
      </c>
      <c r="AXT73">
        <v>1</v>
      </c>
      <c r="AXU73">
        <v>1</v>
      </c>
      <c r="AXV73">
        <v>1</v>
      </c>
      <c r="AXW73">
        <v>0</v>
      </c>
      <c r="AYA73">
        <v>8</v>
      </c>
      <c r="AYD73">
        <v>8</v>
      </c>
      <c r="AYE73" t="s">
        <v>1463</v>
      </c>
      <c r="AYF73" t="s">
        <v>1463</v>
      </c>
      <c r="AYG73">
        <v>4</v>
      </c>
      <c r="AYJ73">
        <v>0</v>
      </c>
      <c r="AYK73">
        <v>2.5</v>
      </c>
      <c r="AYL73">
        <v>2.5</v>
      </c>
      <c r="AYM73">
        <v>5</v>
      </c>
      <c r="AYW73">
        <v>1</v>
      </c>
      <c r="AYX73" t="s">
        <v>3584</v>
      </c>
      <c r="AYY73" t="s">
        <v>3585</v>
      </c>
      <c r="AYZ73">
        <v>2</v>
      </c>
      <c r="AZA73" t="s">
        <v>3586</v>
      </c>
      <c r="AZB73" t="s">
        <v>3587</v>
      </c>
      <c r="AZC73">
        <v>4</v>
      </c>
      <c r="AZD73" t="s">
        <v>3588</v>
      </c>
      <c r="AZE73" t="s">
        <v>3589</v>
      </c>
      <c r="AZF73">
        <v>8</v>
      </c>
      <c r="AZG73" t="s">
        <v>3590</v>
      </c>
      <c r="AZH73" t="s">
        <v>3591</v>
      </c>
      <c r="AZM73" t="s">
        <v>1463</v>
      </c>
      <c r="AZO73" t="s">
        <v>1463</v>
      </c>
      <c r="AZQ73" t="s">
        <v>3592</v>
      </c>
      <c r="AZR73">
        <v>2.5</v>
      </c>
      <c r="AZS73">
        <v>2.5</v>
      </c>
      <c r="BCH73">
        <v>10</v>
      </c>
      <c r="BCI73">
        <v>7.5</v>
      </c>
      <c r="BCJ73">
        <v>2.5</v>
      </c>
      <c r="BCK73">
        <v>20</v>
      </c>
      <c r="BCL73">
        <v>1</v>
      </c>
      <c r="BCN73">
        <v>2</v>
      </c>
      <c r="BCP73">
        <v>3</v>
      </c>
      <c r="BCR73">
        <v>4</v>
      </c>
      <c r="BCT73">
        <v>5</v>
      </c>
      <c r="BCY73">
        <v>7.5</v>
      </c>
      <c r="BCZ73">
        <v>2.5</v>
      </c>
      <c r="BEH73">
        <v>10</v>
      </c>
      <c r="BEI73">
        <v>7.5</v>
      </c>
      <c r="BEJ73">
        <v>2.5</v>
      </c>
      <c r="BEK73">
        <v>20</v>
      </c>
      <c r="BEL73" t="s">
        <v>2567</v>
      </c>
      <c r="BEN73" t="s">
        <v>2567</v>
      </c>
      <c r="BEP73" t="s">
        <v>2567</v>
      </c>
      <c r="BER73" t="s">
        <v>2567</v>
      </c>
      <c r="BET73" t="s">
        <v>2567</v>
      </c>
      <c r="BEV73" t="s">
        <v>2567</v>
      </c>
      <c r="BEX73">
        <v>7.5</v>
      </c>
      <c r="BEY73">
        <v>2.5</v>
      </c>
      <c r="BGQ73">
        <v>0</v>
      </c>
      <c r="BGR73">
        <v>2.5</v>
      </c>
      <c r="BGS73">
        <v>2.5</v>
      </c>
      <c r="BGT73">
        <v>5</v>
      </c>
      <c r="BGU73" t="s">
        <v>1462</v>
      </c>
      <c r="BHB73" t="s">
        <v>2884</v>
      </c>
      <c r="BHC73" t="s">
        <v>3103</v>
      </c>
      <c r="BHD73" t="s">
        <v>3259</v>
      </c>
      <c r="BHE73" t="s">
        <v>3103</v>
      </c>
      <c r="BHK73">
        <v>2.5</v>
      </c>
      <c r="BHL73">
        <v>2.5</v>
      </c>
      <c r="BIT73">
        <v>0</v>
      </c>
      <c r="BIU73">
        <v>5</v>
      </c>
      <c r="BIV73">
        <v>0</v>
      </c>
      <c r="BIW73">
        <v>5</v>
      </c>
      <c r="BIX73">
        <v>1</v>
      </c>
      <c r="BIY73" t="s">
        <v>1466</v>
      </c>
      <c r="BIZ73" t="s">
        <v>1468</v>
      </c>
      <c r="BJA73" t="s">
        <v>1468</v>
      </c>
      <c r="BJB73">
        <v>5</v>
      </c>
      <c r="BJC73">
        <v>0</v>
      </c>
    </row>
    <row r="74" spans="1:1024 1026:1615" ht="15" x14ac:dyDescent="0.25">
      <c r="A74" t="s">
        <v>2603</v>
      </c>
      <c r="B74" t="s">
        <v>3593</v>
      </c>
      <c r="C74" t="s">
        <v>3594</v>
      </c>
      <c r="D74" t="s">
        <v>2553</v>
      </c>
      <c r="E74" t="s">
        <v>3595</v>
      </c>
      <c r="F74" t="s">
        <v>2606</v>
      </c>
      <c r="G74" t="s">
        <v>2607</v>
      </c>
      <c r="H74" t="s">
        <v>3386</v>
      </c>
      <c r="I74" t="s">
        <v>3571</v>
      </c>
      <c r="J74">
        <v>3.0712083200000002</v>
      </c>
      <c r="K74">
        <v>34.036021820000002</v>
      </c>
      <c r="L74" s="116">
        <v>42403</v>
      </c>
      <c r="M74" t="s">
        <v>1471</v>
      </c>
      <c r="N74">
        <v>40</v>
      </c>
      <c r="O74" t="s">
        <v>2554</v>
      </c>
      <c r="Q74">
        <v>6.7</v>
      </c>
      <c r="R74">
        <v>7.5</v>
      </c>
      <c r="S74">
        <v>0</v>
      </c>
      <c r="T74">
        <v>14.2</v>
      </c>
      <c r="U74">
        <v>4</v>
      </c>
      <c r="V74">
        <v>2</v>
      </c>
      <c r="W74">
        <v>4</v>
      </c>
      <c r="X74">
        <v>1</v>
      </c>
      <c r="Z74">
        <v>1</v>
      </c>
      <c r="AA74" t="b">
        <v>1</v>
      </c>
      <c r="AG74">
        <v>4</v>
      </c>
      <c r="AH74">
        <v>2</v>
      </c>
      <c r="AI74">
        <v>2</v>
      </c>
      <c r="AL74">
        <v>1</v>
      </c>
      <c r="AM74">
        <v>4</v>
      </c>
      <c r="AO74">
        <v>2</v>
      </c>
      <c r="AT74">
        <v>2</v>
      </c>
      <c r="BS74" t="s">
        <v>1462</v>
      </c>
      <c r="BT74" t="s">
        <v>1462</v>
      </c>
      <c r="BU74" t="s">
        <v>3596</v>
      </c>
      <c r="BV74" t="s">
        <v>3597</v>
      </c>
      <c r="BW74">
        <v>7.5</v>
      </c>
      <c r="BX74">
        <v>0</v>
      </c>
      <c r="BY74">
        <v>10</v>
      </c>
      <c r="BZ74">
        <v>5</v>
      </c>
      <c r="CA74">
        <v>2.5</v>
      </c>
      <c r="CB74">
        <v>17.5</v>
      </c>
      <c r="CC74" t="s">
        <v>1462</v>
      </c>
      <c r="CD74" t="b">
        <v>1</v>
      </c>
      <c r="CF74">
        <v>30</v>
      </c>
      <c r="CH74" t="s">
        <v>1462</v>
      </c>
      <c r="CI74" t="b">
        <v>1</v>
      </c>
      <c r="CJ74" t="b">
        <v>1</v>
      </c>
      <c r="CK74">
        <v>30</v>
      </c>
      <c r="CM74" t="s">
        <v>1462</v>
      </c>
      <c r="CP74">
        <v>1</v>
      </c>
      <c r="CR74" t="s">
        <v>1463</v>
      </c>
      <c r="CW74" t="s">
        <v>1463</v>
      </c>
      <c r="DB74" t="s">
        <v>1463</v>
      </c>
      <c r="DG74" t="s">
        <v>1462</v>
      </c>
      <c r="DJ74">
        <v>30</v>
      </c>
      <c r="DM74" t="s">
        <v>1463</v>
      </c>
      <c r="DS74" t="b">
        <v>1</v>
      </c>
      <c r="DU74" t="b">
        <v>1</v>
      </c>
      <c r="EI74">
        <v>5</v>
      </c>
      <c r="EJ74">
        <v>2.5</v>
      </c>
      <c r="EN74">
        <v>0</v>
      </c>
      <c r="EO74" t="s">
        <v>1463</v>
      </c>
      <c r="FL74">
        <v>3.3</v>
      </c>
      <c r="FM74">
        <v>7.5</v>
      </c>
      <c r="FN74">
        <v>0</v>
      </c>
      <c r="FO74">
        <v>10.8</v>
      </c>
      <c r="FP74" t="s">
        <v>1462</v>
      </c>
      <c r="GO74" t="b">
        <v>1</v>
      </c>
      <c r="GQ74" t="s">
        <v>1465</v>
      </c>
      <c r="HD74" t="b">
        <v>1</v>
      </c>
      <c r="HF74" t="s">
        <v>1473</v>
      </c>
      <c r="HJ74" t="b">
        <v>1</v>
      </c>
      <c r="HL74" t="s">
        <v>1465</v>
      </c>
      <c r="HY74" t="b">
        <v>1</v>
      </c>
      <c r="IA74" t="s">
        <v>1465</v>
      </c>
      <c r="IW74" t="b">
        <v>1</v>
      </c>
      <c r="IY74" t="s">
        <v>1465</v>
      </c>
      <c r="JC74" t="b">
        <v>1</v>
      </c>
      <c r="JE74" t="s">
        <v>1464</v>
      </c>
      <c r="JX74" t="b">
        <v>1</v>
      </c>
      <c r="JZ74" t="s">
        <v>1465</v>
      </c>
      <c r="KK74" t="s">
        <v>1463</v>
      </c>
      <c r="KM74">
        <v>7.5</v>
      </c>
      <c r="KN74">
        <v>0</v>
      </c>
      <c r="KO74">
        <v>2</v>
      </c>
      <c r="KP74">
        <v>2.5</v>
      </c>
      <c r="KQ74">
        <v>2.5</v>
      </c>
      <c r="KR74">
        <v>7</v>
      </c>
      <c r="KS74" t="s">
        <v>1462</v>
      </c>
      <c r="KW74">
        <v>4</v>
      </c>
      <c r="LA74">
        <v>2</v>
      </c>
      <c r="LG74">
        <v>1</v>
      </c>
      <c r="LK74">
        <v>1</v>
      </c>
      <c r="MA74" t="b">
        <v>1</v>
      </c>
      <c r="MK74" t="b">
        <v>1</v>
      </c>
      <c r="MO74" t="b">
        <v>1</v>
      </c>
      <c r="MT74" t="s">
        <v>1463</v>
      </c>
      <c r="MV74">
        <v>2.5</v>
      </c>
      <c r="MW74">
        <v>2.5</v>
      </c>
      <c r="MX74">
        <v>0</v>
      </c>
      <c r="MY74">
        <v>2.5</v>
      </c>
      <c r="MZ74">
        <v>2.5</v>
      </c>
      <c r="NA74">
        <v>5</v>
      </c>
      <c r="NM74" t="s">
        <v>2549</v>
      </c>
      <c r="NN74" t="s">
        <v>2549</v>
      </c>
      <c r="NO74" t="s">
        <v>2549</v>
      </c>
      <c r="NP74" t="s">
        <v>2549</v>
      </c>
      <c r="NQ74" t="s">
        <v>2549</v>
      </c>
      <c r="NR74" t="s">
        <v>2549</v>
      </c>
      <c r="NS74" t="s">
        <v>2549</v>
      </c>
      <c r="NT74" t="s">
        <v>2549</v>
      </c>
      <c r="NU74" t="s">
        <v>2549</v>
      </c>
      <c r="NV74" t="s">
        <v>2549</v>
      </c>
      <c r="NW74" t="s">
        <v>2550</v>
      </c>
      <c r="NX74" t="s">
        <v>2550</v>
      </c>
      <c r="NY74" t="s">
        <v>2569</v>
      </c>
      <c r="NZ74" t="s">
        <v>2550</v>
      </c>
      <c r="OA74" t="s">
        <v>2550</v>
      </c>
      <c r="OB74" t="s">
        <v>2550</v>
      </c>
      <c r="OC74" t="s">
        <v>2569</v>
      </c>
      <c r="OD74" t="s">
        <v>2550</v>
      </c>
      <c r="OE74" t="s">
        <v>2550</v>
      </c>
      <c r="OF74" t="s">
        <v>2550</v>
      </c>
      <c r="OG74">
        <v>2.5</v>
      </c>
      <c r="OH74">
        <v>2.5</v>
      </c>
      <c r="OJ74">
        <v>2.5</v>
      </c>
      <c r="OK74">
        <v>2.5</v>
      </c>
      <c r="OL74">
        <v>5</v>
      </c>
      <c r="OT74" t="b">
        <v>1</v>
      </c>
      <c r="PD74" t="s">
        <v>2714</v>
      </c>
      <c r="PN74" t="s">
        <v>3598</v>
      </c>
      <c r="QL74">
        <v>2.5</v>
      </c>
      <c r="QM74">
        <v>2.5</v>
      </c>
      <c r="RO74">
        <v>7.5</v>
      </c>
      <c r="RP74">
        <v>5</v>
      </c>
      <c r="RQ74">
        <v>2.5</v>
      </c>
      <c r="RR74">
        <v>15</v>
      </c>
      <c r="RS74" t="s">
        <v>1463</v>
      </c>
      <c r="RZ74" t="s">
        <v>1462</v>
      </c>
      <c r="SA74" t="s">
        <v>3181</v>
      </c>
      <c r="SB74" t="s">
        <v>1463</v>
      </c>
      <c r="SH74" t="s">
        <v>1462</v>
      </c>
      <c r="SI74" t="s">
        <v>3599</v>
      </c>
      <c r="SJ74" t="s">
        <v>3600</v>
      </c>
      <c r="SK74">
        <v>5</v>
      </c>
      <c r="SL74">
        <v>2.5</v>
      </c>
      <c r="SM74">
        <v>4.7</v>
      </c>
      <c r="SN74">
        <v>7.5</v>
      </c>
      <c r="SO74">
        <v>2.5</v>
      </c>
      <c r="SP74">
        <v>14.7</v>
      </c>
      <c r="SQ74" t="s">
        <v>1462</v>
      </c>
      <c r="SS74">
        <v>4</v>
      </c>
      <c r="ST74" t="s">
        <v>3601</v>
      </c>
      <c r="SU74" t="s">
        <v>1463</v>
      </c>
      <c r="SV74" t="s">
        <v>3602</v>
      </c>
      <c r="SZ74" t="b">
        <v>1</v>
      </c>
      <c r="TD74" t="b">
        <v>1</v>
      </c>
      <c r="TE74" t="b">
        <v>1</v>
      </c>
      <c r="TI74">
        <v>5</v>
      </c>
      <c r="TJ74" t="s">
        <v>3603</v>
      </c>
      <c r="TO74" t="b">
        <v>1</v>
      </c>
      <c r="TQ74" t="b">
        <v>1</v>
      </c>
      <c r="TS74" t="b">
        <v>1</v>
      </c>
      <c r="TT74" t="b">
        <v>1</v>
      </c>
      <c r="TV74" t="b">
        <v>1</v>
      </c>
      <c r="TW74" t="s">
        <v>3183</v>
      </c>
      <c r="TX74">
        <v>7.5</v>
      </c>
      <c r="TY74">
        <v>2.5</v>
      </c>
      <c r="VI74">
        <v>0</v>
      </c>
      <c r="VJ74">
        <v>0</v>
      </c>
      <c r="VK74">
        <v>2.5</v>
      </c>
      <c r="VL74">
        <v>2.5</v>
      </c>
      <c r="VM74" t="s">
        <v>1463</v>
      </c>
      <c r="VO74" t="s">
        <v>1463</v>
      </c>
      <c r="VQ74" t="s">
        <v>1463</v>
      </c>
      <c r="VS74" t="s">
        <v>1463</v>
      </c>
      <c r="VV74" t="s">
        <v>1463</v>
      </c>
      <c r="VX74" t="s">
        <v>1463</v>
      </c>
      <c r="VZ74">
        <v>0</v>
      </c>
      <c r="WA74">
        <v>2.5</v>
      </c>
      <c r="XJ74">
        <v>10</v>
      </c>
      <c r="XK74">
        <v>6.3</v>
      </c>
      <c r="XL74">
        <v>5</v>
      </c>
      <c r="XM74">
        <v>21.3</v>
      </c>
      <c r="XN74" t="s">
        <v>1462</v>
      </c>
      <c r="XO74" t="s">
        <v>1462</v>
      </c>
      <c r="XQ74" t="b">
        <v>1</v>
      </c>
      <c r="XR74" t="b">
        <v>1</v>
      </c>
      <c r="XW74" t="b">
        <v>1</v>
      </c>
      <c r="XY74" t="b">
        <v>1</v>
      </c>
      <c r="YC74" t="s">
        <v>1462</v>
      </c>
      <c r="YE74" t="s">
        <v>1462</v>
      </c>
      <c r="YF74" t="s">
        <v>3604</v>
      </c>
      <c r="YG74">
        <v>7.5</v>
      </c>
      <c r="YH74">
        <v>2.5</v>
      </c>
      <c r="YI74" t="s">
        <v>1462</v>
      </c>
      <c r="YK74" t="b">
        <v>1</v>
      </c>
      <c r="YN74" t="b">
        <v>1</v>
      </c>
      <c r="YP74" t="b">
        <v>1</v>
      </c>
      <c r="YT74" t="s">
        <v>3605</v>
      </c>
      <c r="YU74">
        <v>5</v>
      </c>
      <c r="YV74">
        <v>7.5</v>
      </c>
      <c r="ZX74">
        <v>7</v>
      </c>
      <c r="ZY74">
        <v>2.5</v>
      </c>
      <c r="ZZ74">
        <v>2.5</v>
      </c>
      <c r="AAA74">
        <v>12</v>
      </c>
      <c r="AAB74" t="s">
        <v>1462</v>
      </c>
      <c r="AAF74" t="b">
        <v>1</v>
      </c>
      <c r="AAL74" t="b">
        <v>1</v>
      </c>
      <c r="AAR74" t="s">
        <v>3606</v>
      </c>
      <c r="AAS74" t="s">
        <v>3607</v>
      </c>
      <c r="AAT74">
        <v>2.5</v>
      </c>
      <c r="AAU74">
        <v>2.5</v>
      </c>
      <c r="ADN74">
        <v>6</v>
      </c>
      <c r="ADO74">
        <v>7.5</v>
      </c>
      <c r="ADP74">
        <v>0</v>
      </c>
      <c r="ADQ74">
        <v>13.5</v>
      </c>
      <c r="ADR74" t="s">
        <v>1759</v>
      </c>
      <c r="ADS74">
        <v>0.5</v>
      </c>
      <c r="ADT74">
        <v>30</v>
      </c>
      <c r="ADU74" t="s">
        <v>3580</v>
      </c>
      <c r="ADV74">
        <v>5</v>
      </c>
      <c r="ADW74">
        <v>100</v>
      </c>
      <c r="AEG74">
        <v>7.5</v>
      </c>
      <c r="AEH74">
        <v>0</v>
      </c>
      <c r="AEI74">
        <v>2</v>
      </c>
      <c r="AEJ74">
        <v>2.5</v>
      </c>
      <c r="AEK74">
        <v>2.5</v>
      </c>
      <c r="AEL74">
        <v>7</v>
      </c>
      <c r="AEV74" t="b">
        <v>1</v>
      </c>
      <c r="AFC74">
        <v>2.5</v>
      </c>
      <c r="AFD74">
        <v>2.5</v>
      </c>
      <c r="AFE74">
        <v>0</v>
      </c>
      <c r="AFF74">
        <v>7.5</v>
      </c>
      <c r="AFG74">
        <v>0</v>
      </c>
      <c r="AFH74">
        <v>7.5</v>
      </c>
      <c r="AFI74" t="s">
        <v>1463</v>
      </c>
      <c r="AFK74" t="s">
        <v>1463</v>
      </c>
      <c r="AFM74" t="s">
        <v>1463</v>
      </c>
      <c r="AFO74" t="s">
        <v>1463</v>
      </c>
      <c r="AFQ74" t="s">
        <v>1463</v>
      </c>
      <c r="AFT74" t="s">
        <v>1463</v>
      </c>
      <c r="AFV74">
        <v>3</v>
      </c>
      <c r="AFW74">
        <v>3</v>
      </c>
      <c r="AFX74">
        <v>7.5</v>
      </c>
      <c r="AFY74">
        <v>0</v>
      </c>
      <c r="AFZ74">
        <v>5</v>
      </c>
      <c r="AGA74">
        <v>7.5</v>
      </c>
      <c r="AGB74">
        <v>2.5</v>
      </c>
      <c r="AGC74">
        <v>15</v>
      </c>
      <c r="AGD74">
        <v>4</v>
      </c>
      <c r="AGE74">
        <v>200</v>
      </c>
      <c r="AGG74">
        <v>3</v>
      </c>
      <c r="AGH74">
        <v>2</v>
      </c>
      <c r="AGJ74">
        <v>3</v>
      </c>
      <c r="AGK74">
        <v>0</v>
      </c>
      <c r="AGM74" t="s">
        <v>3405</v>
      </c>
      <c r="AGN74" t="s">
        <v>3131</v>
      </c>
      <c r="AGQ74">
        <v>7.5</v>
      </c>
      <c r="AGR74">
        <v>2.5</v>
      </c>
      <c r="AGS74">
        <v>2</v>
      </c>
      <c r="AGT74">
        <v>5</v>
      </c>
      <c r="AGU74">
        <v>2.5</v>
      </c>
      <c r="AGV74">
        <v>9.5</v>
      </c>
      <c r="AGW74">
        <v>2</v>
      </c>
      <c r="AGY74" t="b">
        <v>1</v>
      </c>
      <c r="AGZ74" t="b">
        <v>1</v>
      </c>
      <c r="AHD74">
        <v>1</v>
      </c>
      <c r="AHE74">
        <v>1</v>
      </c>
      <c r="AHF74">
        <v>4</v>
      </c>
      <c r="AKM74">
        <v>5</v>
      </c>
      <c r="AKN74">
        <v>2.5</v>
      </c>
      <c r="AKO74">
        <v>10</v>
      </c>
      <c r="AKP74">
        <v>2.5</v>
      </c>
      <c r="AKQ74">
        <v>2.5</v>
      </c>
      <c r="AKR74">
        <v>15</v>
      </c>
      <c r="AKS74" t="s">
        <v>1462</v>
      </c>
      <c r="AKT74" t="s">
        <v>1463</v>
      </c>
      <c r="AKV74" t="s">
        <v>1462</v>
      </c>
      <c r="AKX74" t="s">
        <v>1462</v>
      </c>
      <c r="AKZ74" t="s">
        <v>1463</v>
      </c>
      <c r="ALB74" t="s">
        <v>1462</v>
      </c>
      <c r="ALD74" t="s">
        <v>1463</v>
      </c>
      <c r="ALF74" t="s">
        <v>1462</v>
      </c>
      <c r="ALH74" t="s">
        <v>1463</v>
      </c>
      <c r="ALJ74" t="s">
        <v>1463</v>
      </c>
      <c r="ALL74" t="s">
        <v>1463</v>
      </c>
      <c r="ALN74" t="s">
        <v>1462</v>
      </c>
      <c r="ALP74" t="s">
        <v>1463</v>
      </c>
      <c r="ALR74" t="s">
        <v>1463</v>
      </c>
      <c r="ALT74" t="s">
        <v>1463</v>
      </c>
      <c r="AMF74" t="b">
        <v>1</v>
      </c>
      <c r="AMG74" t="b">
        <v>1</v>
      </c>
      <c r="AMH74" t="b">
        <v>1</v>
      </c>
      <c r="AMI74" t="b">
        <v>1</v>
      </c>
      <c r="AML74" t="b">
        <v>1</v>
      </c>
      <c r="AMO74" t="b">
        <v>1</v>
      </c>
      <c r="ANA74">
        <v>2.5</v>
      </c>
      <c r="ANB74">
        <v>2.5</v>
      </c>
      <c r="ANC74">
        <v>10</v>
      </c>
      <c r="AND74">
        <v>2.5</v>
      </c>
      <c r="ANE74">
        <v>2.5</v>
      </c>
      <c r="ANF74">
        <v>15</v>
      </c>
      <c r="ANG74" t="s">
        <v>1462</v>
      </c>
      <c r="ANH74" t="s">
        <v>3582</v>
      </c>
      <c r="ANI74" t="s">
        <v>1462</v>
      </c>
      <c r="ANJ74" t="s">
        <v>2855</v>
      </c>
      <c r="ANK74">
        <v>2.5</v>
      </c>
      <c r="ANL74">
        <v>2.5</v>
      </c>
      <c r="ANM74">
        <v>1</v>
      </c>
      <c r="ANN74">
        <v>0</v>
      </c>
      <c r="ANO74">
        <v>5</v>
      </c>
      <c r="ANP74">
        <v>6</v>
      </c>
      <c r="ANQ74" t="s">
        <v>2551</v>
      </c>
      <c r="ANT74">
        <v>0</v>
      </c>
      <c r="ANU74">
        <v>5</v>
      </c>
      <c r="AQR74">
        <v>2.5</v>
      </c>
      <c r="AQS74">
        <v>0</v>
      </c>
      <c r="AQT74">
        <v>3.8</v>
      </c>
      <c r="AQU74">
        <v>6.3</v>
      </c>
      <c r="AQV74" t="s">
        <v>1463</v>
      </c>
      <c r="ARC74" t="b">
        <v>1</v>
      </c>
      <c r="ARD74" t="b">
        <v>1</v>
      </c>
      <c r="ARG74">
        <v>0</v>
      </c>
      <c r="ARH74">
        <v>5</v>
      </c>
      <c r="ARI74" t="s">
        <v>1463</v>
      </c>
      <c r="ARQ74" t="s">
        <v>1462</v>
      </c>
      <c r="ARS74" t="s">
        <v>3608</v>
      </c>
      <c r="ART74" t="s">
        <v>2855</v>
      </c>
      <c r="ARV74" t="b">
        <v>1</v>
      </c>
      <c r="ASD74">
        <v>0</v>
      </c>
      <c r="ASE74">
        <v>2.5</v>
      </c>
      <c r="ASF74">
        <v>4</v>
      </c>
      <c r="ASG74">
        <v>5</v>
      </c>
      <c r="ASH74">
        <v>2.5</v>
      </c>
      <c r="ASI74">
        <v>11.5</v>
      </c>
      <c r="ASJ74">
        <v>70</v>
      </c>
      <c r="ASL74" t="b">
        <v>1</v>
      </c>
      <c r="ASM74" t="b">
        <v>1</v>
      </c>
      <c r="ASS74">
        <v>3</v>
      </c>
      <c r="AST74" t="s">
        <v>1462</v>
      </c>
      <c r="ASW74" t="b">
        <v>1</v>
      </c>
      <c r="ASX74" t="b">
        <v>1</v>
      </c>
      <c r="ASY74" t="b">
        <v>1</v>
      </c>
      <c r="ATA74" t="b">
        <v>1</v>
      </c>
      <c r="ATC74" t="s">
        <v>3609</v>
      </c>
      <c r="ATD74">
        <v>5</v>
      </c>
      <c r="ATE74">
        <v>2.5</v>
      </c>
      <c r="ATF74">
        <v>0</v>
      </c>
      <c r="ATG74">
        <v>2.5</v>
      </c>
      <c r="ATH74">
        <v>3.8</v>
      </c>
      <c r="ATI74">
        <v>6.3</v>
      </c>
      <c r="ATJ74" t="s">
        <v>1463</v>
      </c>
      <c r="AVZ74">
        <v>0</v>
      </c>
      <c r="AWA74">
        <v>2.5</v>
      </c>
      <c r="AWB74">
        <v>5</v>
      </c>
      <c r="AWC74">
        <v>5</v>
      </c>
      <c r="AWD74">
        <v>3</v>
      </c>
      <c r="AWE74">
        <v>2.5</v>
      </c>
      <c r="AWF74">
        <v>2.5</v>
      </c>
      <c r="AWG74">
        <v>8</v>
      </c>
      <c r="AWH74" t="s">
        <v>1462</v>
      </c>
      <c r="AWJ74" t="s">
        <v>1463</v>
      </c>
      <c r="AWL74" t="s">
        <v>1462</v>
      </c>
      <c r="AWN74" t="s">
        <v>1462</v>
      </c>
      <c r="AWP74" t="s">
        <v>1463</v>
      </c>
      <c r="AWR74" t="s">
        <v>1463</v>
      </c>
      <c r="AWT74" t="s">
        <v>1463</v>
      </c>
      <c r="AWV74" t="s">
        <v>1463</v>
      </c>
      <c r="AWX74" t="s">
        <v>1462</v>
      </c>
      <c r="AWZ74" t="s">
        <v>1463</v>
      </c>
      <c r="AXB74" t="s">
        <v>1463</v>
      </c>
      <c r="AXD74" t="s">
        <v>1463</v>
      </c>
      <c r="AXF74">
        <v>0</v>
      </c>
      <c r="AXG74">
        <v>0</v>
      </c>
      <c r="AXI74">
        <v>2.5</v>
      </c>
      <c r="AXJ74">
        <v>2.5</v>
      </c>
      <c r="AXK74">
        <v>8</v>
      </c>
      <c r="AXN74">
        <v>8</v>
      </c>
      <c r="AXO74">
        <v>0</v>
      </c>
      <c r="AXP74">
        <v>0</v>
      </c>
      <c r="AXQ74">
        <v>0</v>
      </c>
      <c r="AXR74">
        <v>0</v>
      </c>
      <c r="AXS74">
        <v>0</v>
      </c>
      <c r="AXT74">
        <v>0</v>
      </c>
      <c r="AXU74">
        <v>1</v>
      </c>
      <c r="AXV74">
        <v>1</v>
      </c>
      <c r="AXW74">
        <v>0</v>
      </c>
      <c r="AYA74">
        <v>9.3000000000000007</v>
      </c>
      <c r="AYD74">
        <v>9.3000000000000007</v>
      </c>
      <c r="AYE74" t="s">
        <v>1463</v>
      </c>
      <c r="AYF74" t="s">
        <v>1463</v>
      </c>
      <c r="AYG74">
        <v>8</v>
      </c>
      <c r="AYJ74">
        <v>0</v>
      </c>
      <c r="AYK74">
        <v>2.5</v>
      </c>
      <c r="AYL74">
        <v>2.5</v>
      </c>
      <c r="AYM74">
        <v>5</v>
      </c>
      <c r="AZC74">
        <v>4</v>
      </c>
      <c r="AZD74" t="s">
        <v>3610</v>
      </c>
      <c r="AZE74" t="s">
        <v>3530</v>
      </c>
      <c r="AZM74" t="s">
        <v>1463</v>
      </c>
      <c r="AZO74" t="s">
        <v>1463</v>
      </c>
      <c r="AZQ74" t="s">
        <v>3611</v>
      </c>
      <c r="AZR74">
        <v>2.5</v>
      </c>
      <c r="AZS74">
        <v>2.5</v>
      </c>
      <c r="BCH74">
        <v>10</v>
      </c>
      <c r="BCI74">
        <v>5</v>
      </c>
      <c r="BCJ74">
        <v>2.5</v>
      </c>
      <c r="BCK74">
        <v>17.5</v>
      </c>
      <c r="BCL74">
        <v>1</v>
      </c>
      <c r="BCN74">
        <v>3</v>
      </c>
      <c r="BCP74">
        <v>2</v>
      </c>
      <c r="BCR74">
        <v>4</v>
      </c>
      <c r="BCT74">
        <v>5</v>
      </c>
      <c r="BCY74">
        <v>5</v>
      </c>
      <c r="BCZ74">
        <v>2.5</v>
      </c>
      <c r="BEH74">
        <v>3.3</v>
      </c>
      <c r="BEI74">
        <v>7.5</v>
      </c>
      <c r="BEJ74">
        <v>0</v>
      </c>
      <c r="BEK74">
        <v>10.8</v>
      </c>
      <c r="BEL74" t="s">
        <v>2567</v>
      </c>
      <c r="BEN74" t="s">
        <v>2557</v>
      </c>
      <c r="BEP74" t="s">
        <v>2557</v>
      </c>
      <c r="BER74" t="s">
        <v>2552</v>
      </c>
      <c r="BET74" t="s">
        <v>2557</v>
      </c>
      <c r="BEV74" t="s">
        <v>2552</v>
      </c>
      <c r="BEX74">
        <v>7.5</v>
      </c>
      <c r="BEY74">
        <v>0</v>
      </c>
      <c r="BGQ74">
        <v>5</v>
      </c>
      <c r="BGR74">
        <v>5</v>
      </c>
      <c r="BGS74">
        <v>2.5</v>
      </c>
      <c r="BGT74">
        <v>12.5</v>
      </c>
      <c r="BGU74" t="s">
        <v>1462</v>
      </c>
      <c r="BGV74" t="s">
        <v>2714</v>
      </c>
      <c r="BGW74" t="s">
        <v>3415</v>
      </c>
      <c r="BHB74" t="s">
        <v>2884</v>
      </c>
      <c r="BHC74" t="s">
        <v>3415</v>
      </c>
      <c r="BHD74" t="s">
        <v>3259</v>
      </c>
      <c r="BHE74" t="s">
        <v>3415</v>
      </c>
      <c r="BHK74">
        <v>5</v>
      </c>
      <c r="BHL74">
        <v>2.5</v>
      </c>
      <c r="BIT74">
        <v>5</v>
      </c>
      <c r="BIU74">
        <v>2.5</v>
      </c>
      <c r="BIV74">
        <v>2.5</v>
      </c>
      <c r="BIW74">
        <v>10</v>
      </c>
      <c r="BIX74">
        <v>2</v>
      </c>
      <c r="BIY74" t="s">
        <v>1466</v>
      </c>
      <c r="BIZ74" t="s">
        <v>1794</v>
      </c>
      <c r="BJA74" t="s">
        <v>1468</v>
      </c>
      <c r="BJB74">
        <v>2.5</v>
      </c>
      <c r="BJC74">
        <v>2.5</v>
      </c>
    </row>
    <row r="75" spans="1:1024 1026:1615" ht="15" x14ac:dyDescent="0.25">
      <c r="A75" t="s">
        <v>2603</v>
      </c>
      <c r="B75" t="s">
        <v>3612</v>
      </c>
      <c r="C75" t="s">
        <v>3613</v>
      </c>
      <c r="D75" t="s">
        <v>2553</v>
      </c>
      <c r="E75" t="s">
        <v>3570</v>
      </c>
      <c r="F75" t="s">
        <v>2606</v>
      </c>
      <c r="G75" t="s">
        <v>2607</v>
      </c>
      <c r="H75" t="s">
        <v>3386</v>
      </c>
      <c r="I75" t="s">
        <v>3571</v>
      </c>
      <c r="J75">
        <v>3.07101515</v>
      </c>
      <c r="K75">
        <v>34.036060740000003</v>
      </c>
      <c r="L75" s="116">
        <v>42403</v>
      </c>
      <c r="M75" t="s">
        <v>1471</v>
      </c>
      <c r="N75">
        <v>50</v>
      </c>
      <c r="O75" t="s">
        <v>2554</v>
      </c>
      <c r="Q75">
        <v>3.3</v>
      </c>
      <c r="R75">
        <v>7.5</v>
      </c>
      <c r="S75">
        <v>2.5</v>
      </c>
      <c r="T75">
        <v>13.3</v>
      </c>
      <c r="V75">
        <v>3</v>
      </c>
      <c r="W75">
        <v>4</v>
      </c>
      <c r="Y75">
        <v>1</v>
      </c>
      <c r="Z75">
        <v>1</v>
      </c>
      <c r="AF75" t="b">
        <v>1</v>
      </c>
      <c r="AH75">
        <v>3</v>
      </c>
      <c r="AI75">
        <v>4</v>
      </c>
      <c r="AK75">
        <v>1</v>
      </c>
      <c r="AL75">
        <v>1</v>
      </c>
      <c r="AO75">
        <v>4</v>
      </c>
      <c r="BS75" t="s">
        <v>1463</v>
      </c>
      <c r="BT75" t="s">
        <v>1463</v>
      </c>
      <c r="BW75">
        <v>7.5</v>
      </c>
      <c r="BX75">
        <v>2.5</v>
      </c>
      <c r="BY75">
        <v>10</v>
      </c>
      <c r="BZ75">
        <v>2.5</v>
      </c>
      <c r="CA75">
        <v>0</v>
      </c>
      <c r="CB75">
        <v>12.5</v>
      </c>
      <c r="CC75" t="s">
        <v>1462</v>
      </c>
      <c r="CD75" t="b">
        <v>1</v>
      </c>
      <c r="CE75" t="b">
        <v>1</v>
      </c>
      <c r="CF75">
        <v>40</v>
      </c>
      <c r="CH75" t="s">
        <v>1462</v>
      </c>
      <c r="CK75">
        <v>30</v>
      </c>
      <c r="CM75" t="s">
        <v>1462</v>
      </c>
      <c r="CP75">
        <v>1</v>
      </c>
      <c r="CR75" t="s">
        <v>1463</v>
      </c>
      <c r="CW75" t="s">
        <v>1463</v>
      </c>
      <c r="DB75" t="s">
        <v>1463</v>
      </c>
      <c r="DG75" t="s">
        <v>1462</v>
      </c>
      <c r="DH75" t="b">
        <v>1</v>
      </c>
      <c r="DJ75">
        <v>30</v>
      </c>
      <c r="DM75" t="s">
        <v>1463</v>
      </c>
      <c r="DS75" t="b">
        <v>1</v>
      </c>
      <c r="DU75" t="b">
        <v>1</v>
      </c>
      <c r="EI75">
        <v>2.5</v>
      </c>
      <c r="EJ75">
        <v>0</v>
      </c>
      <c r="EN75">
        <v>0</v>
      </c>
      <c r="EO75" t="s">
        <v>1463</v>
      </c>
      <c r="FL75">
        <v>6.7</v>
      </c>
      <c r="FM75">
        <v>2.5</v>
      </c>
      <c r="FN75">
        <v>2.5</v>
      </c>
      <c r="FO75">
        <v>11.7</v>
      </c>
      <c r="FP75" t="s">
        <v>1462</v>
      </c>
      <c r="GO75" t="b">
        <v>1</v>
      </c>
      <c r="GQ75" t="s">
        <v>1465</v>
      </c>
      <c r="HD75" t="b">
        <v>1</v>
      </c>
      <c r="HF75" t="s">
        <v>1465</v>
      </c>
      <c r="HJ75" t="b">
        <v>1</v>
      </c>
      <c r="HL75" t="s">
        <v>1465</v>
      </c>
      <c r="HY75" t="b">
        <v>1</v>
      </c>
      <c r="IA75" t="s">
        <v>1465</v>
      </c>
      <c r="JC75" t="b">
        <v>1</v>
      </c>
      <c r="JE75" t="s">
        <v>1465</v>
      </c>
      <c r="KK75" t="s">
        <v>1463</v>
      </c>
      <c r="KM75">
        <v>2.5</v>
      </c>
      <c r="KN75">
        <v>2.5</v>
      </c>
      <c r="KO75">
        <v>0</v>
      </c>
      <c r="KR75">
        <v>0</v>
      </c>
      <c r="KS75" t="s">
        <v>1463</v>
      </c>
      <c r="RO75">
        <v>5</v>
      </c>
      <c r="RP75">
        <v>7.5</v>
      </c>
      <c r="RQ75">
        <v>2.5</v>
      </c>
      <c r="RR75">
        <v>15</v>
      </c>
      <c r="RS75" t="s">
        <v>1462</v>
      </c>
      <c r="RT75" t="s">
        <v>3614</v>
      </c>
      <c r="RU75">
        <v>50</v>
      </c>
      <c r="RV75" t="s">
        <v>2851</v>
      </c>
      <c r="RW75" t="s">
        <v>1462</v>
      </c>
      <c r="RX75" t="s">
        <v>3615</v>
      </c>
      <c r="RZ75" t="s">
        <v>1462</v>
      </c>
      <c r="SA75" t="s">
        <v>3616</v>
      </c>
      <c r="SK75">
        <v>7.5</v>
      </c>
      <c r="SL75">
        <v>2.5</v>
      </c>
      <c r="SM75">
        <v>3.9</v>
      </c>
      <c r="SN75">
        <v>2.5</v>
      </c>
      <c r="SO75">
        <v>2.5</v>
      </c>
      <c r="SP75">
        <v>8.9</v>
      </c>
      <c r="SQ75" t="s">
        <v>1462</v>
      </c>
      <c r="SS75">
        <v>2</v>
      </c>
      <c r="ST75" t="s">
        <v>3617</v>
      </c>
      <c r="SU75" t="s">
        <v>1463</v>
      </c>
      <c r="SV75" t="s">
        <v>3602</v>
      </c>
      <c r="SZ75" t="b">
        <v>1</v>
      </c>
      <c r="TD75" t="b">
        <v>1</v>
      </c>
      <c r="TE75" t="b">
        <v>1</v>
      </c>
      <c r="TI75">
        <v>5</v>
      </c>
      <c r="TJ75" t="s">
        <v>3618</v>
      </c>
      <c r="TO75" t="b">
        <v>1</v>
      </c>
      <c r="TQ75" t="b">
        <v>1</v>
      </c>
      <c r="TS75" t="b">
        <v>1</v>
      </c>
      <c r="TT75" t="b">
        <v>1</v>
      </c>
      <c r="TV75" t="b">
        <v>1</v>
      </c>
      <c r="TW75" t="s">
        <v>3183</v>
      </c>
      <c r="TX75">
        <v>2.5</v>
      </c>
      <c r="TY75">
        <v>2.5</v>
      </c>
      <c r="VI75">
        <v>0</v>
      </c>
      <c r="VJ75">
        <v>0</v>
      </c>
      <c r="VK75">
        <v>2.5</v>
      </c>
      <c r="VL75">
        <v>2.5</v>
      </c>
      <c r="VM75" t="s">
        <v>1463</v>
      </c>
      <c r="VO75" t="s">
        <v>1463</v>
      </c>
      <c r="VQ75" t="s">
        <v>1463</v>
      </c>
      <c r="VS75" t="s">
        <v>1463</v>
      </c>
      <c r="VV75" t="s">
        <v>1463</v>
      </c>
      <c r="VX75" t="s">
        <v>1463</v>
      </c>
      <c r="VZ75">
        <v>0</v>
      </c>
      <c r="WA75">
        <v>2.5</v>
      </c>
      <c r="XJ75">
        <v>10</v>
      </c>
      <c r="XK75">
        <v>6.3</v>
      </c>
      <c r="XL75">
        <v>3.8</v>
      </c>
      <c r="XM75">
        <v>20.100000000000001</v>
      </c>
      <c r="XN75" t="s">
        <v>1462</v>
      </c>
      <c r="XO75" t="s">
        <v>1462</v>
      </c>
      <c r="XQ75" t="b">
        <v>1</v>
      </c>
      <c r="XR75" t="b">
        <v>1</v>
      </c>
      <c r="XS75" t="b">
        <v>1</v>
      </c>
      <c r="XT75" t="b">
        <v>1</v>
      </c>
      <c r="XW75" t="b">
        <v>1</v>
      </c>
      <c r="YC75" t="s">
        <v>1462</v>
      </c>
      <c r="YD75" t="s">
        <v>3619</v>
      </c>
      <c r="YE75" t="s">
        <v>1462</v>
      </c>
      <c r="YF75" t="s">
        <v>3524</v>
      </c>
      <c r="YG75">
        <v>5</v>
      </c>
      <c r="YH75">
        <v>2.5</v>
      </c>
      <c r="YI75" t="s">
        <v>1462</v>
      </c>
      <c r="YK75" t="b">
        <v>1</v>
      </c>
      <c r="YN75" t="b">
        <v>1</v>
      </c>
      <c r="YO75" t="b">
        <v>1</v>
      </c>
      <c r="YP75" t="b">
        <v>1</v>
      </c>
      <c r="YT75" t="s">
        <v>3620</v>
      </c>
      <c r="YU75">
        <v>7.5</v>
      </c>
      <c r="YV75">
        <v>5</v>
      </c>
      <c r="ZX75">
        <v>7</v>
      </c>
      <c r="ZY75">
        <v>2.5</v>
      </c>
      <c r="ZZ75">
        <v>2.5</v>
      </c>
      <c r="AAA75">
        <v>12</v>
      </c>
      <c r="AAB75" t="s">
        <v>1462</v>
      </c>
      <c r="AAF75" t="b">
        <v>1</v>
      </c>
      <c r="AAL75" t="b">
        <v>1</v>
      </c>
      <c r="AAR75" t="s">
        <v>3561</v>
      </c>
      <c r="AAS75" t="s">
        <v>3621</v>
      </c>
      <c r="AAT75">
        <v>2.5</v>
      </c>
      <c r="AAU75">
        <v>2.5</v>
      </c>
      <c r="ADN75">
        <v>6</v>
      </c>
      <c r="ADO75">
        <v>7.5</v>
      </c>
      <c r="ADP75">
        <v>0</v>
      </c>
      <c r="ADQ75">
        <v>13.5</v>
      </c>
      <c r="ADR75" t="s">
        <v>1759</v>
      </c>
      <c r="ADS75">
        <v>0.5</v>
      </c>
      <c r="ADT75">
        <v>20</v>
      </c>
      <c r="ADU75" t="s">
        <v>3580</v>
      </c>
      <c r="ADV75">
        <v>2</v>
      </c>
      <c r="ADW75">
        <v>120</v>
      </c>
      <c r="AEG75">
        <v>7.5</v>
      </c>
      <c r="AEH75">
        <v>0</v>
      </c>
      <c r="AEI75">
        <v>0</v>
      </c>
      <c r="AEJ75">
        <v>0</v>
      </c>
      <c r="AEK75">
        <v>2.5</v>
      </c>
      <c r="AEL75">
        <v>2.5</v>
      </c>
      <c r="AEN75" t="b">
        <v>1</v>
      </c>
      <c r="AFB75" t="s">
        <v>2684</v>
      </c>
      <c r="AFC75">
        <v>0</v>
      </c>
      <c r="AFD75">
        <v>2.5</v>
      </c>
      <c r="AFE75">
        <v>0</v>
      </c>
      <c r="AFF75">
        <v>8.9</v>
      </c>
      <c r="AFG75">
        <v>0</v>
      </c>
      <c r="AFH75">
        <v>8.9</v>
      </c>
      <c r="AFI75" t="s">
        <v>1463</v>
      </c>
      <c r="AFK75" t="s">
        <v>1463</v>
      </c>
      <c r="AFM75" t="s">
        <v>1463</v>
      </c>
      <c r="AFO75" t="s">
        <v>1463</v>
      </c>
      <c r="AFQ75" t="s">
        <v>1463</v>
      </c>
      <c r="AFT75" t="s">
        <v>1463</v>
      </c>
      <c r="AFV75">
        <v>3</v>
      </c>
      <c r="AFW75">
        <v>4</v>
      </c>
      <c r="AFX75">
        <v>8.8888888888888804</v>
      </c>
      <c r="AFY75">
        <v>0</v>
      </c>
      <c r="AFZ75">
        <v>5</v>
      </c>
      <c r="AGA75">
        <v>7.5</v>
      </c>
      <c r="AGB75">
        <v>2.5</v>
      </c>
      <c r="AGC75">
        <v>15</v>
      </c>
      <c r="AGD75">
        <v>5</v>
      </c>
      <c r="AGE75">
        <v>300</v>
      </c>
      <c r="AGG75">
        <v>3</v>
      </c>
      <c r="AGH75">
        <v>2</v>
      </c>
      <c r="AGJ75">
        <v>4</v>
      </c>
      <c r="AGK75">
        <v>0</v>
      </c>
      <c r="AGM75" t="s">
        <v>3405</v>
      </c>
      <c r="AGN75" t="s">
        <v>3131</v>
      </c>
      <c r="AGQ75">
        <v>7.5</v>
      </c>
      <c r="AGR75">
        <v>2.5</v>
      </c>
      <c r="AGS75">
        <v>3</v>
      </c>
      <c r="AGT75">
        <v>5</v>
      </c>
      <c r="AGU75">
        <v>2.5</v>
      </c>
      <c r="AGV75">
        <v>10.5</v>
      </c>
      <c r="AGW75">
        <v>3</v>
      </c>
      <c r="AGY75" t="b">
        <v>1</v>
      </c>
      <c r="AGZ75" t="b">
        <v>1</v>
      </c>
      <c r="AHB75" t="b">
        <v>1</v>
      </c>
      <c r="AHD75">
        <v>1</v>
      </c>
      <c r="AHE75">
        <v>1</v>
      </c>
      <c r="AHF75">
        <v>3</v>
      </c>
      <c r="AKM75">
        <v>5</v>
      </c>
      <c r="AKN75">
        <v>2.5</v>
      </c>
      <c r="AKO75">
        <v>8.5</v>
      </c>
      <c r="AKP75">
        <v>2.5</v>
      </c>
      <c r="AKQ75">
        <v>2.5</v>
      </c>
      <c r="AKR75">
        <v>13.5</v>
      </c>
      <c r="AKS75" t="s">
        <v>1462</v>
      </c>
      <c r="AKT75" t="s">
        <v>1463</v>
      </c>
      <c r="AKV75" t="s">
        <v>1463</v>
      </c>
      <c r="AKX75" t="s">
        <v>1462</v>
      </c>
      <c r="AKZ75" t="s">
        <v>1463</v>
      </c>
      <c r="ALB75" t="s">
        <v>1463</v>
      </c>
      <c r="ALD75" t="s">
        <v>1463</v>
      </c>
      <c r="ALF75" t="s">
        <v>1462</v>
      </c>
      <c r="ALH75" t="s">
        <v>1463</v>
      </c>
      <c r="ALJ75" t="s">
        <v>1462</v>
      </c>
      <c r="ALL75" t="s">
        <v>1463</v>
      </c>
      <c r="ALN75" t="s">
        <v>1462</v>
      </c>
      <c r="ALP75" t="s">
        <v>1463</v>
      </c>
      <c r="ALR75" t="s">
        <v>1463</v>
      </c>
      <c r="ALT75" t="s">
        <v>1463</v>
      </c>
      <c r="AMF75" t="b">
        <v>1</v>
      </c>
      <c r="AMG75" t="b">
        <v>1</v>
      </c>
      <c r="AMH75" t="b">
        <v>1</v>
      </c>
      <c r="AML75" t="b">
        <v>1</v>
      </c>
      <c r="AMW75" t="b">
        <v>1</v>
      </c>
      <c r="ANA75">
        <v>2.5</v>
      </c>
      <c r="ANB75">
        <v>2.5</v>
      </c>
      <c r="ANC75">
        <v>10</v>
      </c>
      <c r="AND75">
        <v>5</v>
      </c>
      <c r="ANE75">
        <v>2.5</v>
      </c>
      <c r="ANF75">
        <v>17.5</v>
      </c>
      <c r="ANG75" t="s">
        <v>1462</v>
      </c>
      <c r="ANH75" t="s">
        <v>3622</v>
      </c>
      <c r="ANI75" t="s">
        <v>1462</v>
      </c>
      <c r="ANJ75" t="s">
        <v>3623</v>
      </c>
      <c r="ANK75">
        <v>5</v>
      </c>
      <c r="ANL75">
        <v>2.5</v>
      </c>
      <c r="ANM75">
        <v>1</v>
      </c>
      <c r="ANN75">
        <v>0</v>
      </c>
      <c r="ANO75">
        <v>2.5</v>
      </c>
      <c r="ANP75">
        <v>3.5</v>
      </c>
      <c r="ANQ75" t="s">
        <v>2551</v>
      </c>
      <c r="ANT75">
        <v>0</v>
      </c>
      <c r="ANU75">
        <v>2.5</v>
      </c>
      <c r="AQR75">
        <v>2.5</v>
      </c>
      <c r="AQS75">
        <v>0</v>
      </c>
      <c r="AQT75">
        <v>2.5</v>
      </c>
      <c r="AQU75">
        <v>5</v>
      </c>
      <c r="AQV75" t="s">
        <v>1463</v>
      </c>
      <c r="ARC75" t="b">
        <v>1</v>
      </c>
      <c r="ARD75" t="b">
        <v>1</v>
      </c>
      <c r="ARG75">
        <v>0</v>
      </c>
      <c r="ARH75">
        <v>2.5</v>
      </c>
      <c r="ARI75" t="s">
        <v>1463</v>
      </c>
      <c r="ARQ75" t="s">
        <v>1463</v>
      </c>
      <c r="ARR75" t="s">
        <v>3624</v>
      </c>
      <c r="ASD75">
        <v>0</v>
      </c>
      <c r="ASE75">
        <v>2.5</v>
      </c>
      <c r="ASF75">
        <v>3</v>
      </c>
      <c r="ASG75">
        <v>5</v>
      </c>
      <c r="ASH75">
        <v>0</v>
      </c>
      <c r="ASI75">
        <v>8</v>
      </c>
      <c r="ASJ75">
        <v>70</v>
      </c>
      <c r="ASM75" t="b">
        <v>1</v>
      </c>
      <c r="ASS75">
        <v>2</v>
      </c>
      <c r="AST75" t="s">
        <v>1462</v>
      </c>
      <c r="ASW75" t="b">
        <v>1</v>
      </c>
      <c r="ASX75" t="b">
        <v>1</v>
      </c>
      <c r="ASY75" t="b">
        <v>1</v>
      </c>
      <c r="ATC75" t="s">
        <v>3625</v>
      </c>
      <c r="ATD75">
        <v>5</v>
      </c>
      <c r="ATE75">
        <v>0</v>
      </c>
      <c r="ATF75">
        <v>5.7</v>
      </c>
      <c r="ATG75">
        <v>3.8</v>
      </c>
      <c r="ATH75">
        <v>5</v>
      </c>
      <c r="ATI75">
        <v>14.5</v>
      </c>
      <c r="ATJ75" t="s">
        <v>1462</v>
      </c>
      <c r="AVG75" t="b">
        <v>1</v>
      </c>
      <c r="AVH75" t="s">
        <v>3626</v>
      </c>
      <c r="AVI75" t="s">
        <v>2561</v>
      </c>
      <c r="AVW75" t="s">
        <v>1462</v>
      </c>
      <c r="AVX75" t="s">
        <v>1463</v>
      </c>
      <c r="AVZ75">
        <v>7.5</v>
      </c>
      <c r="AWA75">
        <v>2.5</v>
      </c>
      <c r="AWB75">
        <v>0</v>
      </c>
      <c r="AWC75">
        <v>7.5</v>
      </c>
      <c r="AWD75">
        <v>2</v>
      </c>
      <c r="AWE75">
        <v>2.5</v>
      </c>
      <c r="AWF75">
        <v>0</v>
      </c>
      <c r="AWG75">
        <v>4.5</v>
      </c>
      <c r="AWH75" t="s">
        <v>1462</v>
      </c>
      <c r="AWJ75" t="s">
        <v>1463</v>
      </c>
      <c r="AWL75" t="s">
        <v>1462</v>
      </c>
      <c r="AWN75" t="s">
        <v>1462</v>
      </c>
      <c r="AWP75" t="s">
        <v>1463</v>
      </c>
      <c r="AWR75" t="s">
        <v>1463</v>
      </c>
      <c r="AWT75" t="s">
        <v>1463</v>
      </c>
      <c r="AWV75" t="s">
        <v>1463</v>
      </c>
      <c r="AWX75" t="s">
        <v>1463</v>
      </c>
      <c r="AWZ75" t="s">
        <v>1463</v>
      </c>
      <c r="AXB75" t="s">
        <v>1463</v>
      </c>
      <c r="AXD75" t="s">
        <v>1463</v>
      </c>
      <c r="AXF75">
        <v>0</v>
      </c>
      <c r="AXG75">
        <v>0</v>
      </c>
      <c r="AXI75">
        <v>2.5</v>
      </c>
      <c r="AXJ75">
        <v>0</v>
      </c>
      <c r="AXK75">
        <v>10</v>
      </c>
      <c r="AXN75">
        <v>10</v>
      </c>
      <c r="AXO75">
        <v>0</v>
      </c>
      <c r="AXP75">
        <v>0</v>
      </c>
      <c r="AXQ75">
        <v>0</v>
      </c>
      <c r="AXR75">
        <v>0</v>
      </c>
      <c r="AXS75">
        <v>0</v>
      </c>
      <c r="AXT75">
        <v>0</v>
      </c>
      <c r="AXU75">
        <v>0</v>
      </c>
      <c r="AXW75">
        <v>0</v>
      </c>
      <c r="AYA75">
        <v>8.6999999999999993</v>
      </c>
      <c r="AYD75">
        <v>8.6999999999999993</v>
      </c>
      <c r="AYE75" t="s">
        <v>1463</v>
      </c>
      <c r="AYF75" t="s">
        <v>1463</v>
      </c>
      <c r="AYG75">
        <v>6</v>
      </c>
      <c r="AYJ75">
        <v>0</v>
      </c>
      <c r="AYK75">
        <v>0</v>
      </c>
      <c r="AYL75">
        <v>2.5</v>
      </c>
      <c r="AYM75">
        <v>2.5</v>
      </c>
      <c r="AZO75" t="s">
        <v>1463</v>
      </c>
      <c r="AZQ75" t="s">
        <v>3627</v>
      </c>
      <c r="AZR75">
        <v>0</v>
      </c>
      <c r="AZS75">
        <v>2.5</v>
      </c>
      <c r="BCH75">
        <v>10</v>
      </c>
      <c r="BCI75">
        <v>5</v>
      </c>
      <c r="BCJ75">
        <v>0</v>
      </c>
      <c r="BCK75">
        <v>15</v>
      </c>
      <c r="BCL75">
        <v>4</v>
      </c>
      <c r="BCN75">
        <v>3</v>
      </c>
      <c r="BCP75">
        <v>2</v>
      </c>
      <c r="BCR75">
        <v>1</v>
      </c>
      <c r="BCT75">
        <v>5</v>
      </c>
      <c r="BCY75">
        <v>5</v>
      </c>
      <c r="BCZ75">
        <v>0</v>
      </c>
      <c r="BEH75">
        <v>7.5</v>
      </c>
      <c r="BEI75">
        <v>7.5</v>
      </c>
      <c r="BEJ75">
        <v>0</v>
      </c>
      <c r="BEK75">
        <v>15</v>
      </c>
      <c r="BEL75" t="s">
        <v>2557</v>
      </c>
      <c r="BEN75" t="s">
        <v>2567</v>
      </c>
      <c r="BEP75" t="s">
        <v>2552</v>
      </c>
      <c r="BER75" t="s">
        <v>2567</v>
      </c>
      <c r="BET75" t="s">
        <v>2567</v>
      </c>
      <c r="BEV75" t="s">
        <v>2567</v>
      </c>
      <c r="BEX75">
        <v>7.5</v>
      </c>
      <c r="BEY75">
        <v>0</v>
      </c>
      <c r="BGQ75" t="s">
        <v>1467</v>
      </c>
      <c r="BGR75">
        <v>2.5</v>
      </c>
      <c r="BGS75">
        <v>2.5</v>
      </c>
      <c r="BGT75">
        <v>5</v>
      </c>
      <c r="BGU75" t="s">
        <v>1463</v>
      </c>
      <c r="BHK75">
        <v>2.5</v>
      </c>
      <c r="BHL75">
        <v>2.5</v>
      </c>
      <c r="BIT75">
        <v>0</v>
      </c>
      <c r="BIU75">
        <v>2.5</v>
      </c>
      <c r="BIV75">
        <v>0</v>
      </c>
      <c r="BIW75">
        <v>2.5</v>
      </c>
      <c r="BIX75">
        <v>1</v>
      </c>
      <c r="BIY75" t="s">
        <v>2548</v>
      </c>
      <c r="BIZ75" t="s">
        <v>1468</v>
      </c>
      <c r="BJA75" t="s">
        <v>1468</v>
      </c>
      <c r="BJB75">
        <v>2.5</v>
      </c>
      <c r="BJC75">
        <v>0</v>
      </c>
    </row>
    <row r="76" spans="1:1024 1026:1615" ht="15" x14ac:dyDescent="0.25">
      <c r="A76" t="s">
        <v>2603</v>
      </c>
      <c r="B76" t="s">
        <v>3628</v>
      </c>
      <c r="C76" t="s">
        <v>3629</v>
      </c>
      <c r="D76" t="s">
        <v>2553</v>
      </c>
      <c r="E76" t="s">
        <v>3630</v>
      </c>
      <c r="F76" t="s">
        <v>2606</v>
      </c>
      <c r="G76" t="s">
        <v>2607</v>
      </c>
      <c r="H76" t="s">
        <v>3386</v>
      </c>
      <c r="I76" t="s">
        <v>3571</v>
      </c>
      <c r="J76">
        <v>3.0708781100000002</v>
      </c>
      <c r="K76">
        <v>34.036085749999998</v>
      </c>
      <c r="L76" s="116">
        <v>42403</v>
      </c>
      <c r="M76" t="s">
        <v>1471</v>
      </c>
      <c r="N76">
        <v>45</v>
      </c>
      <c r="O76" t="s">
        <v>2554</v>
      </c>
      <c r="Q76">
        <v>6.7</v>
      </c>
      <c r="R76">
        <v>7.5</v>
      </c>
      <c r="S76">
        <v>0</v>
      </c>
      <c r="T76">
        <v>14.2</v>
      </c>
      <c r="U76">
        <v>2</v>
      </c>
      <c r="V76">
        <v>1</v>
      </c>
      <c r="W76">
        <v>1</v>
      </c>
      <c r="X76">
        <v>2</v>
      </c>
      <c r="Y76">
        <v>1</v>
      </c>
      <c r="Z76">
        <v>2</v>
      </c>
      <c r="AF76" t="b">
        <v>1</v>
      </c>
      <c r="AG76">
        <v>2</v>
      </c>
      <c r="AH76">
        <v>1</v>
      </c>
      <c r="AI76">
        <v>1</v>
      </c>
      <c r="AJ76">
        <v>2</v>
      </c>
      <c r="AL76">
        <v>1</v>
      </c>
      <c r="BS76" t="s">
        <v>1462</v>
      </c>
      <c r="BT76" t="s">
        <v>1463</v>
      </c>
      <c r="BU76" t="s">
        <v>3016</v>
      </c>
      <c r="BW76">
        <v>7.5</v>
      </c>
      <c r="BX76">
        <v>0</v>
      </c>
      <c r="BY76">
        <v>8.5</v>
      </c>
      <c r="BZ76">
        <v>2.5</v>
      </c>
      <c r="CA76">
        <v>2.5</v>
      </c>
      <c r="CB76">
        <v>13.5</v>
      </c>
      <c r="CC76" t="s">
        <v>1462</v>
      </c>
      <c r="CD76" t="b">
        <v>1</v>
      </c>
      <c r="CF76">
        <v>30</v>
      </c>
      <c r="CH76" t="s">
        <v>1462</v>
      </c>
      <c r="CJ76" t="b">
        <v>1</v>
      </c>
      <c r="CK76">
        <v>25</v>
      </c>
      <c r="CM76" t="s">
        <v>1462</v>
      </c>
      <c r="CP76">
        <v>1</v>
      </c>
      <c r="CR76" t="s">
        <v>1463</v>
      </c>
      <c r="CW76" t="s">
        <v>1463</v>
      </c>
      <c r="DB76" t="s">
        <v>1463</v>
      </c>
      <c r="DG76" t="s">
        <v>1462</v>
      </c>
      <c r="DJ76">
        <v>20</v>
      </c>
      <c r="DM76" t="s">
        <v>1463</v>
      </c>
      <c r="DS76" t="b">
        <v>1</v>
      </c>
      <c r="DU76" t="b">
        <v>1</v>
      </c>
      <c r="EF76" t="b">
        <v>1</v>
      </c>
      <c r="EG76" t="s">
        <v>2639</v>
      </c>
      <c r="EI76">
        <v>2.5</v>
      </c>
      <c r="EJ76">
        <v>2.5</v>
      </c>
      <c r="EN76">
        <v>0</v>
      </c>
      <c r="EO76" t="s">
        <v>1463</v>
      </c>
      <c r="FL76">
        <v>6.7</v>
      </c>
      <c r="FM76">
        <v>7.5</v>
      </c>
      <c r="FN76">
        <v>0</v>
      </c>
      <c r="FO76">
        <v>14.2</v>
      </c>
      <c r="FP76" t="s">
        <v>1462</v>
      </c>
      <c r="GO76" t="b">
        <v>1</v>
      </c>
      <c r="GQ76" t="s">
        <v>1465</v>
      </c>
      <c r="HD76" t="b">
        <v>1</v>
      </c>
      <c r="HF76" t="s">
        <v>1473</v>
      </c>
      <c r="HJ76" t="b">
        <v>1</v>
      </c>
      <c r="HL76" t="s">
        <v>1473</v>
      </c>
      <c r="HY76" t="b">
        <v>1</v>
      </c>
      <c r="IA76" t="s">
        <v>1465</v>
      </c>
      <c r="IN76" t="b">
        <v>1</v>
      </c>
      <c r="IP76" t="s">
        <v>1473</v>
      </c>
      <c r="IW76" t="b">
        <v>1</v>
      </c>
      <c r="IY76" t="s">
        <v>1465</v>
      </c>
      <c r="JC76" t="b">
        <v>1</v>
      </c>
      <c r="JE76" t="s">
        <v>1465</v>
      </c>
      <c r="KK76" t="s">
        <v>1463</v>
      </c>
      <c r="KM76">
        <v>7.5</v>
      </c>
      <c r="KN76">
        <v>0</v>
      </c>
      <c r="KO76">
        <v>0</v>
      </c>
      <c r="KP76">
        <v>0</v>
      </c>
      <c r="KQ76">
        <v>0</v>
      </c>
      <c r="KR76">
        <v>0</v>
      </c>
      <c r="KS76" t="s">
        <v>1462</v>
      </c>
      <c r="LA76">
        <v>1</v>
      </c>
      <c r="LK76">
        <v>1</v>
      </c>
      <c r="MO76" t="b">
        <v>1</v>
      </c>
      <c r="MT76" t="s">
        <v>1463</v>
      </c>
      <c r="MV76">
        <v>0</v>
      </c>
      <c r="MW76">
        <v>0</v>
      </c>
      <c r="MX76">
        <v>0</v>
      </c>
      <c r="MY76">
        <v>0</v>
      </c>
      <c r="MZ76">
        <v>0</v>
      </c>
      <c r="NA76">
        <v>0</v>
      </c>
      <c r="NM76" t="s">
        <v>2549</v>
      </c>
      <c r="NN76" t="s">
        <v>2549</v>
      </c>
      <c r="NO76" t="s">
        <v>2549</v>
      </c>
      <c r="NP76" t="s">
        <v>2549</v>
      </c>
      <c r="NQ76" t="s">
        <v>2549</v>
      </c>
      <c r="NR76" t="s">
        <v>2549</v>
      </c>
      <c r="NS76" t="s">
        <v>2549</v>
      </c>
      <c r="NT76" t="s">
        <v>2549</v>
      </c>
      <c r="NU76" t="s">
        <v>2549</v>
      </c>
      <c r="NV76" t="s">
        <v>2549</v>
      </c>
      <c r="NW76" t="s">
        <v>2550</v>
      </c>
      <c r="NX76" t="s">
        <v>2550</v>
      </c>
      <c r="NY76" t="s">
        <v>2550</v>
      </c>
      <c r="NZ76" t="s">
        <v>2550</v>
      </c>
      <c r="OA76" t="s">
        <v>2550</v>
      </c>
      <c r="OB76" t="s">
        <v>2550</v>
      </c>
      <c r="OC76" t="s">
        <v>2569</v>
      </c>
      <c r="OD76" t="s">
        <v>2550</v>
      </c>
      <c r="OE76" t="s">
        <v>2550</v>
      </c>
      <c r="OF76" t="s">
        <v>2550</v>
      </c>
      <c r="OG76">
        <v>0</v>
      </c>
      <c r="OH76">
        <v>0</v>
      </c>
      <c r="OJ76">
        <v>5</v>
      </c>
      <c r="OK76">
        <v>0</v>
      </c>
      <c r="OL76">
        <v>5</v>
      </c>
      <c r="OT76" t="b">
        <v>1</v>
      </c>
      <c r="PD76" t="s">
        <v>3631</v>
      </c>
      <c r="PN76" t="s">
        <v>3448</v>
      </c>
      <c r="QL76">
        <v>5</v>
      </c>
      <c r="QM76">
        <v>0</v>
      </c>
      <c r="RO76">
        <v>5</v>
      </c>
      <c r="RP76">
        <v>7.5</v>
      </c>
      <c r="RQ76">
        <v>2.5</v>
      </c>
      <c r="RR76">
        <v>15</v>
      </c>
      <c r="RS76" t="s">
        <v>1462</v>
      </c>
      <c r="RT76" t="s">
        <v>3632</v>
      </c>
      <c r="RU76">
        <v>20</v>
      </c>
      <c r="RV76" t="s">
        <v>3633</v>
      </c>
      <c r="RW76" t="s">
        <v>1462</v>
      </c>
      <c r="RX76" t="s">
        <v>3634</v>
      </c>
      <c r="RZ76" t="s">
        <v>1462</v>
      </c>
      <c r="SB76" t="s">
        <v>1463</v>
      </c>
      <c r="SH76" t="s">
        <v>1463</v>
      </c>
      <c r="SK76">
        <v>7.5</v>
      </c>
      <c r="SL76">
        <v>2.5</v>
      </c>
      <c r="SM76">
        <v>4</v>
      </c>
      <c r="SN76">
        <v>5</v>
      </c>
      <c r="SO76">
        <v>0</v>
      </c>
      <c r="SP76">
        <v>9</v>
      </c>
      <c r="SQ76" t="s">
        <v>1462</v>
      </c>
      <c r="SS76">
        <v>4</v>
      </c>
      <c r="ST76" t="s">
        <v>3635</v>
      </c>
      <c r="SU76" t="s">
        <v>1463</v>
      </c>
      <c r="SV76" t="s">
        <v>3602</v>
      </c>
      <c r="SZ76" t="b">
        <v>1</v>
      </c>
      <c r="TB76" t="b">
        <v>1</v>
      </c>
      <c r="TD76" t="b">
        <v>1</v>
      </c>
      <c r="TE76" t="b">
        <v>1</v>
      </c>
      <c r="TI76">
        <v>5</v>
      </c>
      <c r="TJ76" t="s">
        <v>3636</v>
      </c>
      <c r="TO76" t="b">
        <v>1</v>
      </c>
      <c r="TT76" t="b">
        <v>1</v>
      </c>
      <c r="TV76" t="b">
        <v>1</v>
      </c>
      <c r="TW76" t="s">
        <v>3183</v>
      </c>
      <c r="TX76">
        <v>5</v>
      </c>
      <c r="TY76">
        <v>0</v>
      </c>
      <c r="VI76">
        <v>0</v>
      </c>
      <c r="VJ76">
        <v>0</v>
      </c>
      <c r="VK76">
        <v>2.5</v>
      </c>
      <c r="VL76">
        <v>2.5</v>
      </c>
      <c r="VM76" t="s">
        <v>1463</v>
      </c>
      <c r="VO76" t="s">
        <v>1463</v>
      </c>
      <c r="VQ76" t="s">
        <v>1463</v>
      </c>
      <c r="VS76" t="s">
        <v>1463</v>
      </c>
      <c r="VV76" t="s">
        <v>1463</v>
      </c>
      <c r="VX76" t="s">
        <v>1463</v>
      </c>
      <c r="VZ76">
        <v>0</v>
      </c>
      <c r="WA76">
        <v>2.5</v>
      </c>
      <c r="XJ76">
        <v>10</v>
      </c>
      <c r="XK76">
        <v>5</v>
      </c>
      <c r="XL76">
        <v>2.5</v>
      </c>
      <c r="XM76">
        <v>17.5</v>
      </c>
      <c r="XN76" t="s">
        <v>1462</v>
      </c>
      <c r="XO76" t="s">
        <v>1462</v>
      </c>
      <c r="XQ76" t="b">
        <v>1</v>
      </c>
      <c r="XR76" t="b">
        <v>1</v>
      </c>
      <c r="XS76" t="b">
        <v>1</v>
      </c>
      <c r="XT76" t="b">
        <v>1</v>
      </c>
      <c r="XW76" t="b">
        <v>1</v>
      </c>
      <c r="XZ76" t="b">
        <v>1</v>
      </c>
      <c r="YA76" t="s">
        <v>3637</v>
      </c>
      <c r="YB76" t="s">
        <v>3638</v>
      </c>
      <c r="YC76" t="s">
        <v>1462</v>
      </c>
      <c r="YD76" t="s">
        <v>3639</v>
      </c>
      <c r="YE76" t="s">
        <v>1462</v>
      </c>
      <c r="YF76" t="s">
        <v>3524</v>
      </c>
      <c r="YG76">
        <v>5</v>
      </c>
      <c r="YH76">
        <v>2.5</v>
      </c>
      <c r="YI76" t="s">
        <v>1462</v>
      </c>
      <c r="YK76" t="b">
        <v>1</v>
      </c>
      <c r="YN76" t="b">
        <v>1</v>
      </c>
      <c r="YP76" t="b">
        <v>1</v>
      </c>
      <c r="YU76">
        <v>5</v>
      </c>
      <c r="YV76">
        <v>2.5</v>
      </c>
      <c r="ZX76">
        <v>10</v>
      </c>
      <c r="ZY76">
        <v>2.5</v>
      </c>
      <c r="ZZ76">
        <v>2.5</v>
      </c>
      <c r="AAA76">
        <v>15</v>
      </c>
      <c r="AAB76" t="s">
        <v>1462</v>
      </c>
      <c r="AAF76" t="b">
        <v>1</v>
      </c>
      <c r="AAK76" t="b">
        <v>1</v>
      </c>
      <c r="AAL76" t="b">
        <v>1</v>
      </c>
      <c r="AAR76" t="s">
        <v>3640</v>
      </c>
      <c r="AAS76" t="s">
        <v>3641</v>
      </c>
      <c r="AAT76">
        <v>2.5</v>
      </c>
      <c r="AAU76">
        <v>2.5</v>
      </c>
      <c r="ADN76">
        <v>6</v>
      </c>
      <c r="ADO76">
        <v>7.5</v>
      </c>
      <c r="ADP76">
        <v>2.5</v>
      </c>
      <c r="ADQ76">
        <v>16</v>
      </c>
      <c r="ADR76" t="s">
        <v>1759</v>
      </c>
      <c r="ADS76">
        <v>0.5</v>
      </c>
      <c r="ADT76">
        <v>30</v>
      </c>
      <c r="ADU76" t="s">
        <v>3580</v>
      </c>
      <c r="ADV76">
        <v>2</v>
      </c>
      <c r="ADW76">
        <v>80</v>
      </c>
      <c r="AEG76">
        <v>7.5</v>
      </c>
      <c r="AEH76">
        <v>2.5</v>
      </c>
      <c r="AEI76">
        <v>0</v>
      </c>
      <c r="AEJ76">
        <v>0</v>
      </c>
      <c r="AEK76">
        <v>2.5</v>
      </c>
      <c r="AEL76">
        <v>2.5</v>
      </c>
      <c r="AEN76" t="b">
        <v>1</v>
      </c>
      <c r="AFB76" t="s">
        <v>2684</v>
      </c>
      <c r="AFC76">
        <v>0</v>
      </c>
      <c r="AFD76">
        <v>2.5</v>
      </c>
      <c r="AFE76">
        <v>0</v>
      </c>
      <c r="AFF76">
        <v>8.6</v>
      </c>
      <c r="AFG76">
        <v>2.5</v>
      </c>
      <c r="AFH76">
        <v>11.1</v>
      </c>
      <c r="AFI76" t="s">
        <v>1463</v>
      </c>
      <c r="AFK76" t="s">
        <v>1463</v>
      </c>
      <c r="AFM76" t="s">
        <v>1463</v>
      </c>
      <c r="AFO76" t="s">
        <v>1463</v>
      </c>
      <c r="AFQ76" t="s">
        <v>1463</v>
      </c>
      <c r="AFT76" t="s">
        <v>1463</v>
      </c>
      <c r="AFV76">
        <v>3</v>
      </c>
      <c r="AFW76">
        <v>4</v>
      </c>
      <c r="AFX76">
        <v>8.6111111111111107</v>
      </c>
      <c r="AFY76">
        <v>2.5</v>
      </c>
      <c r="AFZ76">
        <v>5</v>
      </c>
      <c r="AGA76">
        <v>2.5</v>
      </c>
      <c r="AGB76">
        <v>2.5</v>
      </c>
      <c r="AGC76">
        <v>10</v>
      </c>
      <c r="AGD76">
        <v>3</v>
      </c>
      <c r="AGE76">
        <v>300</v>
      </c>
      <c r="AGG76">
        <v>2</v>
      </c>
      <c r="AGH76">
        <v>2</v>
      </c>
      <c r="AGJ76">
        <v>2</v>
      </c>
      <c r="AGK76">
        <v>0</v>
      </c>
      <c r="AGM76" t="s">
        <v>3642</v>
      </c>
      <c r="AGN76" t="s">
        <v>3131</v>
      </c>
      <c r="AGQ76">
        <v>2.5</v>
      </c>
      <c r="AGR76">
        <v>2.5</v>
      </c>
      <c r="AGS76">
        <v>2</v>
      </c>
      <c r="AGT76">
        <v>5</v>
      </c>
      <c r="AGU76">
        <v>2.5</v>
      </c>
      <c r="AGV76">
        <v>9.5</v>
      </c>
      <c r="AGW76">
        <v>2</v>
      </c>
      <c r="AGY76" t="b">
        <v>1</v>
      </c>
      <c r="AGZ76" t="b">
        <v>1</v>
      </c>
      <c r="AHD76">
        <v>2</v>
      </c>
      <c r="AHE76">
        <v>2</v>
      </c>
      <c r="AHF76">
        <v>3</v>
      </c>
      <c r="AKM76">
        <v>5</v>
      </c>
      <c r="AKN76">
        <v>2.5</v>
      </c>
      <c r="AKO76">
        <v>10</v>
      </c>
      <c r="AKP76">
        <v>0</v>
      </c>
      <c r="AKQ76">
        <v>2.5</v>
      </c>
      <c r="AKR76">
        <v>12.5</v>
      </c>
      <c r="AKS76" t="s">
        <v>1462</v>
      </c>
      <c r="AKT76" t="s">
        <v>1463</v>
      </c>
      <c r="AKV76" t="s">
        <v>1463</v>
      </c>
      <c r="AKX76" t="s">
        <v>1462</v>
      </c>
      <c r="AKZ76" t="s">
        <v>1463</v>
      </c>
      <c r="ALB76" t="s">
        <v>1462</v>
      </c>
      <c r="ALD76" t="s">
        <v>1463</v>
      </c>
      <c r="ALF76" t="s">
        <v>1462</v>
      </c>
      <c r="ALH76" t="s">
        <v>1463</v>
      </c>
      <c r="ALJ76" t="s">
        <v>1463</v>
      </c>
      <c r="ALL76" t="s">
        <v>1463</v>
      </c>
      <c r="ALN76" t="s">
        <v>1463</v>
      </c>
      <c r="ALP76" t="s">
        <v>1463</v>
      </c>
      <c r="ALR76" t="s">
        <v>1463</v>
      </c>
      <c r="ALT76" t="s">
        <v>1463</v>
      </c>
      <c r="AMF76" t="b">
        <v>1</v>
      </c>
      <c r="AMG76" t="b">
        <v>1</v>
      </c>
      <c r="AMH76" t="b">
        <v>1</v>
      </c>
      <c r="AMI76" t="b">
        <v>1</v>
      </c>
      <c r="AML76" t="b">
        <v>1</v>
      </c>
      <c r="AMW76" t="b">
        <v>1</v>
      </c>
      <c r="ANA76">
        <v>0</v>
      </c>
      <c r="ANB76">
        <v>2.5</v>
      </c>
      <c r="ANC76">
        <v>10</v>
      </c>
      <c r="AND76">
        <v>0</v>
      </c>
      <c r="ANE76">
        <v>5</v>
      </c>
      <c r="ANF76">
        <v>15</v>
      </c>
      <c r="ANG76" t="s">
        <v>1462</v>
      </c>
      <c r="ANH76" t="s">
        <v>3214</v>
      </c>
      <c r="ANI76" t="s">
        <v>1462</v>
      </c>
      <c r="ANJ76" t="s">
        <v>2855</v>
      </c>
      <c r="ANK76">
        <v>0</v>
      </c>
      <c r="ANL76">
        <v>5</v>
      </c>
      <c r="ANM76">
        <v>1</v>
      </c>
      <c r="ANN76">
        <v>0</v>
      </c>
      <c r="ANO76">
        <v>5</v>
      </c>
      <c r="ANP76">
        <v>6</v>
      </c>
      <c r="ANQ76" t="s">
        <v>2551</v>
      </c>
      <c r="ANT76">
        <v>0</v>
      </c>
      <c r="ANU76">
        <v>5</v>
      </c>
      <c r="AQR76">
        <v>2.5</v>
      </c>
      <c r="AQS76">
        <v>0</v>
      </c>
      <c r="AQT76">
        <v>3.8</v>
      </c>
      <c r="AQU76">
        <v>6.3</v>
      </c>
      <c r="AQV76" t="s">
        <v>1463</v>
      </c>
      <c r="ARA76" t="b">
        <v>1</v>
      </c>
      <c r="ARC76" t="b">
        <v>1</v>
      </c>
      <c r="ARD76" t="b">
        <v>1</v>
      </c>
      <c r="ARG76">
        <v>0</v>
      </c>
      <c r="ARH76">
        <v>5</v>
      </c>
      <c r="ARI76" t="s">
        <v>1463</v>
      </c>
      <c r="ARQ76" t="s">
        <v>1462</v>
      </c>
      <c r="ARS76" t="s">
        <v>3643</v>
      </c>
      <c r="ART76" t="s">
        <v>2855</v>
      </c>
      <c r="ARV76" t="b">
        <v>1</v>
      </c>
      <c r="ASD76">
        <v>0</v>
      </c>
      <c r="ASE76">
        <v>2.5</v>
      </c>
      <c r="ASF76">
        <v>3</v>
      </c>
      <c r="ASG76">
        <v>5</v>
      </c>
      <c r="ASH76">
        <v>5</v>
      </c>
      <c r="ASI76">
        <v>13</v>
      </c>
      <c r="ASJ76">
        <v>40</v>
      </c>
      <c r="ASL76" t="b">
        <v>1</v>
      </c>
      <c r="ASM76" t="b">
        <v>1</v>
      </c>
      <c r="ASS76">
        <v>1</v>
      </c>
      <c r="AST76" t="s">
        <v>1462</v>
      </c>
      <c r="ASW76" t="b">
        <v>1</v>
      </c>
      <c r="ASX76" t="b">
        <v>1</v>
      </c>
      <c r="ASY76" t="b">
        <v>1</v>
      </c>
      <c r="ATC76" t="s">
        <v>3644</v>
      </c>
      <c r="ATD76">
        <v>5</v>
      </c>
      <c r="ATE76">
        <v>5</v>
      </c>
      <c r="ATF76">
        <v>0</v>
      </c>
      <c r="ATG76">
        <v>1.3</v>
      </c>
      <c r="ATH76">
        <v>5</v>
      </c>
      <c r="ATI76">
        <v>6.3</v>
      </c>
      <c r="ATJ76" t="s">
        <v>1463</v>
      </c>
      <c r="AVZ76">
        <v>0</v>
      </c>
      <c r="AWA76">
        <v>0</v>
      </c>
      <c r="AWB76">
        <v>2.5</v>
      </c>
      <c r="AWC76">
        <v>10</v>
      </c>
      <c r="AWD76">
        <v>1</v>
      </c>
      <c r="AWE76">
        <v>2.5</v>
      </c>
      <c r="AWF76">
        <v>0</v>
      </c>
      <c r="AWG76">
        <v>3.5</v>
      </c>
      <c r="AWH76" t="s">
        <v>1463</v>
      </c>
      <c r="AWJ76" t="s">
        <v>1463</v>
      </c>
      <c r="AWL76" t="s">
        <v>1462</v>
      </c>
      <c r="AWN76" t="s">
        <v>1462</v>
      </c>
      <c r="AWP76" t="s">
        <v>1463</v>
      </c>
      <c r="AWR76" t="s">
        <v>1463</v>
      </c>
      <c r="AWT76" t="s">
        <v>1463</v>
      </c>
      <c r="AWV76" t="s">
        <v>1463</v>
      </c>
      <c r="AWX76" t="s">
        <v>1463</v>
      </c>
      <c r="AWZ76" t="s">
        <v>1463</v>
      </c>
      <c r="AXB76" t="s">
        <v>1463</v>
      </c>
      <c r="AXD76" t="s">
        <v>1463</v>
      </c>
      <c r="AXF76">
        <v>0</v>
      </c>
      <c r="AXG76">
        <v>0</v>
      </c>
      <c r="AXI76">
        <v>2.5</v>
      </c>
      <c r="AXJ76">
        <v>0</v>
      </c>
      <c r="AXK76">
        <v>10</v>
      </c>
      <c r="AXN76">
        <v>10</v>
      </c>
      <c r="AXO76">
        <v>0</v>
      </c>
      <c r="AXP76">
        <v>0</v>
      </c>
      <c r="AXQ76">
        <v>0</v>
      </c>
      <c r="AXR76">
        <v>0</v>
      </c>
      <c r="AXS76">
        <v>0</v>
      </c>
      <c r="AXT76">
        <v>0</v>
      </c>
      <c r="AXU76">
        <v>0</v>
      </c>
      <c r="AXW76">
        <v>0</v>
      </c>
      <c r="AYA76">
        <v>9.3000000000000007</v>
      </c>
      <c r="AYD76">
        <v>9.3000000000000007</v>
      </c>
      <c r="AYE76" t="s">
        <v>1463</v>
      </c>
      <c r="AYF76" t="s">
        <v>1463</v>
      </c>
      <c r="AYG76">
        <v>8</v>
      </c>
      <c r="AYJ76">
        <v>0</v>
      </c>
      <c r="AYK76">
        <v>2.5</v>
      </c>
      <c r="AYL76">
        <v>2.5</v>
      </c>
      <c r="AYM76">
        <v>5</v>
      </c>
      <c r="AZC76">
        <v>3</v>
      </c>
      <c r="AZD76" t="s">
        <v>3645</v>
      </c>
      <c r="AZE76" t="s">
        <v>3646</v>
      </c>
      <c r="AZM76" t="s">
        <v>1463</v>
      </c>
      <c r="AZO76" t="s">
        <v>1463</v>
      </c>
      <c r="AZQ76" t="s">
        <v>3647</v>
      </c>
      <c r="AZR76">
        <v>2.5</v>
      </c>
      <c r="AZS76">
        <v>2.5</v>
      </c>
      <c r="BCH76">
        <v>10</v>
      </c>
      <c r="BCI76">
        <v>5</v>
      </c>
      <c r="BCJ76">
        <v>2.5</v>
      </c>
      <c r="BCK76">
        <v>17.5</v>
      </c>
      <c r="BCL76">
        <v>1</v>
      </c>
      <c r="BCN76">
        <v>3</v>
      </c>
      <c r="BCP76">
        <v>2</v>
      </c>
      <c r="BCR76">
        <v>4</v>
      </c>
      <c r="BCT76">
        <v>5</v>
      </c>
      <c r="BCY76">
        <v>5</v>
      </c>
      <c r="BCZ76">
        <v>2.5</v>
      </c>
      <c r="BEH76">
        <v>5</v>
      </c>
      <c r="BEI76">
        <v>7.5</v>
      </c>
      <c r="BEJ76">
        <v>0</v>
      </c>
      <c r="BEK76">
        <v>12.5</v>
      </c>
      <c r="BEL76" t="s">
        <v>2557</v>
      </c>
      <c r="BEN76" t="s">
        <v>2557</v>
      </c>
      <c r="BEP76" t="s">
        <v>2567</v>
      </c>
      <c r="BER76" t="s">
        <v>2557</v>
      </c>
      <c r="BET76" t="s">
        <v>2567</v>
      </c>
      <c r="BEV76" t="s">
        <v>2567</v>
      </c>
      <c r="BEX76">
        <v>7.5</v>
      </c>
      <c r="BEY76">
        <v>0</v>
      </c>
      <c r="BGQ76" t="s">
        <v>1467</v>
      </c>
      <c r="BGR76">
        <v>5</v>
      </c>
      <c r="BGS76">
        <v>2.5</v>
      </c>
      <c r="BGT76">
        <v>7.5</v>
      </c>
      <c r="BGU76" t="s">
        <v>1463</v>
      </c>
      <c r="BHK76">
        <v>5</v>
      </c>
      <c r="BHL76">
        <v>2.5</v>
      </c>
      <c r="BIT76">
        <v>0</v>
      </c>
      <c r="BIU76">
        <v>2.5</v>
      </c>
      <c r="BIV76">
        <v>2.5</v>
      </c>
      <c r="BIW76">
        <v>5</v>
      </c>
      <c r="BIX76">
        <v>1</v>
      </c>
      <c r="BIY76" t="s">
        <v>2548</v>
      </c>
      <c r="BIZ76" t="s">
        <v>1468</v>
      </c>
      <c r="BJA76" t="s">
        <v>1468</v>
      </c>
      <c r="BJB76">
        <v>2.5</v>
      </c>
      <c r="BJC76">
        <v>2.5</v>
      </c>
    </row>
    <row r="77" spans="1:1024 1026:1615" ht="15" x14ac:dyDescent="0.25">
      <c r="A77" t="s">
        <v>2603</v>
      </c>
      <c r="B77" t="s">
        <v>3648</v>
      </c>
      <c r="C77" t="s">
        <v>3649</v>
      </c>
      <c r="D77" t="s">
        <v>2553</v>
      </c>
      <c r="E77" t="s">
        <v>3650</v>
      </c>
      <c r="F77" t="s">
        <v>2606</v>
      </c>
      <c r="G77" t="s">
        <v>2607</v>
      </c>
      <c r="H77" t="s">
        <v>3386</v>
      </c>
      <c r="I77" t="s">
        <v>3571</v>
      </c>
      <c r="J77">
        <v>3.0709537500000001</v>
      </c>
      <c r="K77">
        <v>34.036073029999997</v>
      </c>
      <c r="L77" s="116">
        <v>42403</v>
      </c>
      <c r="M77" t="s">
        <v>1471</v>
      </c>
      <c r="N77">
        <v>35</v>
      </c>
      <c r="O77" t="s">
        <v>2554</v>
      </c>
      <c r="Q77">
        <v>3.3</v>
      </c>
      <c r="R77">
        <v>7.5</v>
      </c>
      <c r="S77">
        <v>2.5</v>
      </c>
      <c r="T77">
        <v>13.3</v>
      </c>
      <c r="U77">
        <v>1</v>
      </c>
      <c r="V77">
        <v>1</v>
      </c>
      <c r="W77">
        <v>1</v>
      </c>
      <c r="X77">
        <v>3</v>
      </c>
      <c r="AA77" t="b">
        <v>1</v>
      </c>
      <c r="AG77">
        <v>1</v>
      </c>
      <c r="AH77">
        <v>1</v>
      </c>
      <c r="AJ77">
        <v>2</v>
      </c>
      <c r="AO77">
        <v>1</v>
      </c>
      <c r="BS77" t="s">
        <v>1463</v>
      </c>
      <c r="BT77" t="s">
        <v>1463</v>
      </c>
      <c r="BW77">
        <v>7.5</v>
      </c>
      <c r="BX77">
        <v>2.5</v>
      </c>
      <c r="BY77">
        <v>10</v>
      </c>
      <c r="BZ77">
        <v>5</v>
      </c>
      <c r="CA77">
        <v>2.5</v>
      </c>
      <c r="CB77">
        <v>17.5</v>
      </c>
      <c r="CC77" t="s">
        <v>1462</v>
      </c>
      <c r="CD77" t="b">
        <v>1</v>
      </c>
      <c r="CE77" t="b">
        <v>1</v>
      </c>
      <c r="CF77">
        <v>20</v>
      </c>
      <c r="CH77" t="s">
        <v>1462</v>
      </c>
      <c r="CI77" t="b">
        <v>1</v>
      </c>
      <c r="CK77">
        <v>15</v>
      </c>
      <c r="CM77" t="s">
        <v>1462</v>
      </c>
      <c r="CP77">
        <v>10</v>
      </c>
      <c r="CR77" t="s">
        <v>1463</v>
      </c>
      <c r="CW77" t="s">
        <v>1463</v>
      </c>
      <c r="DB77" t="s">
        <v>1463</v>
      </c>
      <c r="DG77" t="s">
        <v>1462</v>
      </c>
      <c r="DH77" t="b">
        <v>1</v>
      </c>
      <c r="DJ77">
        <v>20</v>
      </c>
      <c r="DM77" t="s">
        <v>1463</v>
      </c>
      <c r="DS77" t="b">
        <v>1</v>
      </c>
      <c r="DU77" t="b">
        <v>1</v>
      </c>
      <c r="EF77" t="b">
        <v>1</v>
      </c>
      <c r="EG77" t="s">
        <v>2639</v>
      </c>
      <c r="EI77">
        <v>5</v>
      </c>
      <c r="EJ77">
        <v>2.5</v>
      </c>
      <c r="EN77">
        <v>0</v>
      </c>
      <c r="EO77" t="s">
        <v>1463</v>
      </c>
      <c r="FL77">
        <v>6.7</v>
      </c>
      <c r="FM77">
        <v>7.5</v>
      </c>
      <c r="FN77">
        <v>0</v>
      </c>
      <c r="FO77">
        <v>14.2</v>
      </c>
      <c r="FP77" t="s">
        <v>1462</v>
      </c>
      <c r="GO77" t="b">
        <v>1</v>
      </c>
      <c r="GQ77" t="s">
        <v>1473</v>
      </c>
      <c r="HD77" t="b">
        <v>1</v>
      </c>
      <c r="HF77" t="s">
        <v>2564</v>
      </c>
      <c r="HJ77" t="b">
        <v>1</v>
      </c>
      <c r="HL77" t="s">
        <v>1465</v>
      </c>
      <c r="HY77" t="b">
        <v>1</v>
      </c>
      <c r="IA77" t="s">
        <v>1465</v>
      </c>
      <c r="IW77" t="b">
        <v>1</v>
      </c>
      <c r="IY77" t="s">
        <v>1465</v>
      </c>
      <c r="JC77" t="b">
        <v>1</v>
      </c>
      <c r="JE77" t="s">
        <v>1465</v>
      </c>
      <c r="KK77" t="s">
        <v>1463</v>
      </c>
      <c r="KM77">
        <v>7.5</v>
      </c>
      <c r="KN77">
        <v>0</v>
      </c>
      <c r="KO77">
        <v>2</v>
      </c>
      <c r="KP77">
        <v>0</v>
      </c>
      <c r="KQ77">
        <v>2.5</v>
      </c>
      <c r="KR77">
        <v>4.5</v>
      </c>
      <c r="KS77" t="s">
        <v>1462</v>
      </c>
      <c r="KU77">
        <v>1</v>
      </c>
      <c r="LA77">
        <v>1</v>
      </c>
      <c r="LE77">
        <v>1</v>
      </c>
      <c r="LK77">
        <v>1</v>
      </c>
      <c r="LY77" t="b">
        <v>1</v>
      </c>
      <c r="MI77" t="b">
        <v>1</v>
      </c>
      <c r="MO77" t="b">
        <v>1</v>
      </c>
      <c r="MT77" t="s">
        <v>1463</v>
      </c>
      <c r="MV77">
        <v>0</v>
      </c>
      <c r="MW77">
        <v>2.5</v>
      </c>
      <c r="MX77">
        <v>0</v>
      </c>
      <c r="MY77">
        <v>0</v>
      </c>
      <c r="MZ77">
        <v>2.5</v>
      </c>
      <c r="NA77">
        <v>2.5</v>
      </c>
      <c r="NM77" t="s">
        <v>2549</v>
      </c>
      <c r="NN77" t="s">
        <v>2549</v>
      </c>
      <c r="NO77" t="s">
        <v>2549</v>
      </c>
      <c r="NP77" t="s">
        <v>2549</v>
      </c>
      <c r="NQ77" t="s">
        <v>2549</v>
      </c>
      <c r="NR77" t="s">
        <v>2549</v>
      </c>
      <c r="NS77" t="s">
        <v>2549</v>
      </c>
      <c r="NT77" t="s">
        <v>2549</v>
      </c>
      <c r="NU77" t="s">
        <v>2549</v>
      </c>
      <c r="NV77" t="s">
        <v>2549</v>
      </c>
      <c r="NW77" t="s">
        <v>2569</v>
      </c>
      <c r="NX77" t="s">
        <v>2550</v>
      </c>
      <c r="NY77" t="s">
        <v>2550</v>
      </c>
      <c r="NZ77" t="s">
        <v>2550</v>
      </c>
      <c r="OA77" t="s">
        <v>2550</v>
      </c>
      <c r="OB77" t="s">
        <v>2550</v>
      </c>
      <c r="OC77" t="s">
        <v>2569</v>
      </c>
      <c r="OD77" t="s">
        <v>2550</v>
      </c>
      <c r="OE77" t="s">
        <v>2550</v>
      </c>
      <c r="OF77" t="s">
        <v>2550</v>
      </c>
      <c r="OG77">
        <v>0</v>
      </c>
      <c r="OH77">
        <v>2.5</v>
      </c>
      <c r="OJ77">
        <v>7.5</v>
      </c>
      <c r="OK77">
        <v>2.5</v>
      </c>
      <c r="OL77">
        <v>10</v>
      </c>
      <c r="OT77" t="b">
        <v>1</v>
      </c>
      <c r="PD77" t="s">
        <v>3631</v>
      </c>
      <c r="PN77" t="s">
        <v>3448</v>
      </c>
      <c r="QL77">
        <v>7.5</v>
      </c>
      <c r="QM77">
        <v>2.5</v>
      </c>
      <c r="RO77">
        <v>5</v>
      </c>
      <c r="RP77">
        <v>5</v>
      </c>
      <c r="RQ77">
        <v>2.5</v>
      </c>
      <c r="RR77">
        <v>12.5</v>
      </c>
      <c r="RS77" t="s">
        <v>1462</v>
      </c>
      <c r="RT77" t="s">
        <v>3651</v>
      </c>
      <c r="RU77">
        <v>60</v>
      </c>
      <c r="RV77" t="s">
        <v>2851</v>
      </c>
      <c r="RW77" t="s">
        <v>1462</v>
      </c>
      <c r="RX77" t="s">
        <v>3652</v>
      </c>
      <c r="RZ77" t="s">
        <v>1462</v>
      </c>
      <c r="SA77" t="s">
        <v>3653</v>
      </c>
      <c r="SB77" t="s">
        <v>1475</v>
      </c>
      <c r="SH77" t="s">
        <v>1463</v>
      </c>
      <c r="SK77">
        <v>5</v>
      </c>
      <c r="SL77">
        <v>2.5</v>
      </c>
      <c r="SM77">
        <v>4.4000000000000004</v>
      </c>
      <c r="SN77">
        <v>5</v>
      </c>
      <c r="SO77">
        <v>0</v>
      </c>
      <c r="SP77">
        <v>9.4</v>
      </c>
      <c r="SQ77" t="s">
        <v>1462</v>
      </c>
      <c r="SS77">
        <v>4</v>
      </c>
      <c r="ST77" t="s">
        <v>3654</v>
      </c>
      <c r="SU77" t="s">
        <v>1463</v>
      </c>
      <c r="SV77" t="s">
        <v>3602</v>
      </c>
      <c r="SZ77" t="b">
        <v>1</v>
      </c>
      <c r="TB77" t="b">
        <v>1</v>
      </c>
      <c r="TD77" t="b">
        <v>1</v>
      </c>
      <c r="TE77" t="b">
        <v>1</v>
      </c>
      <c r="TG77" t="b">
        <v>1</v>
      </c>
      <c r="TH77" t="s">
        <v>3183</v>
      </c>
      <c r="TI77">
        <v>5</v>
      </c>
      <c r="TJ77" t="s">
        <v>3655</v>
      </c>
      <c r="TO77" t="b">
        <v>1</v>
      </c>
      <c r="TQ77" t="b">
        <v>1</v>
      </c>
      <c r="TS77" t="b">
        <v>1</v>
      </c>
      <c r="TT77" t="b">
        <v>1</v>
      </c>
      <c r="TV77" t="b">
        <v>1</v>
      </c>
      <c r="TW77" t="s">
        <v>3183</v>
      </c>
      <c r="TX77">
        <v>5</v>
      </c>
      <c r="TY77">
        <v>0</v>
      </c>
      <c r="VI77">
        <v>0</v>
      </c>
      <c r="VJ77">
        <v>0</v>
      </c>
      <c r="VK77">
        <v>2.5</v>
      </c>
      <c r="VL77">
        <v>2.5</v>
      </c>
      <c r="VM77" t="s">
        <v>1463</v>
      </c>
      <c r="VO77" t="s">
        <v>1463</v>
      </c>
      <c r="VQ77" t="s">
        <v>1463</v>
      </c>
      <c r="VS77" t="s">
        <v>1463</v>
      </c>
      <c r="VV77" t="s">
        <v>1463</v>
      </c>
      <c r="VX77" t="s">
        <v>1463</v>
      </c>
      <c r="VZ77">
        <v>0</v>
      </c>
      <c r="WA77">
        <v>2.5</v>
      </c>
      <c r="XJ77">
        <v>8.6</v>
      </c>
      <c r="XK77">
        <v>5</v>
      </c>
      <c r="XL77">
        <v>6.3</v>
      </c>
      <c r="XM77">
        <v>19.899999999999999</v>
      </c>
      <c r="XN77" t="s">
        <v>1462</v>
      </c>
      <c r="XO77" t="s">
        <v>1462</v>
      </c>
      <c r="XQ77" t="b">
        <v>1</v>
      </c>
      <c r="XR77" t="b">
        <v>1</v>
      </c>
      <c r="XS77" t="b">
        <v>1</v>
      </c>
      <c r="XT77" t="b">
        <v>1</v>
      </c>
      <c r="XW77" t="b">
        <v>1</v>
      </c>
      <c r="XZ77" t="b">
        <v>1</v>
      </c>
      <c r="YA77" t="s">
        <v>3637</v>
      </c>
      <c r="YB77" t="s">
        <v>3656</v>
      </c>
      <c r="YC77" t="s">
        <v>1462</v>
      </c>
      <c r="YD77" t="s">
        <v>3657</v>
      </c>
      <c r="YE77" t="s">
        <v>1462</v>
      </c>
      <c r="YF77" t="s">
        <v>3658</v>
      </c>
      <c r="YG77">
        <v>7.5</v>
      </c>
      <c r="YH77">
        <v>2.5</v>
      </c>
      <c r="YI77" t="s">
        <v>1462</v>
      </c>
      <c r="YK77" t="b">
        <v>1</v>
      </c>
      <c r="YP77" t="b">
        <v>1</v>
      </c>
      <c r="YT77" t="s">
        <v>3659</v>
      </c>
      <c r="YU77">
        <v>2.5</v>
      </c>
      <c r="YV77">
        <v>10</v>
      </c>
      <c r="ZX77">
        <v>7</v>
      </c>
      <c r="ZY77">
        <v>2.5</v>
      </c>
      <c r="ZZ77">
        <v>2.5</v>
      </c>
      <c r="AAA77">
        <v>12</v>
      </c>
      <c r="AAB77" t="s">
        <v>1462</v>
      </c>
      <c r="AAF77" t="b">
        <v>1</v>
      </c>
      <c r="AAK77" t="b">
        <v>1</v>
      </c>
      <c r="AAS77" t="s">
        <v>3660</v>
      </c>
      <c r="AAT77">
        <v>2.5</v>
      </c>
      <c r="AAU77">
        <v>2.5</v>
      </c>
      <c r="ADN77">
        <v>6</v>
      </c>
      <c r="ADO77">
        <v>7.5</v>
      </c>
      <c r="ADP77">
        <v>2.5</v>
      </c>
      <c r="ADQ77">
        <v>16</v>
      </c>
      <c r="ADR77" t="s">
        <v>1759</v>
      </c>
      <c r="ADS77">
        <v>0.5</v>
      </c>
      <c r="ADT77">
        <v>20</v>
      </c>
      <c r="ADU77" t="s">
        <v>3580</v>
      </c>
      <c r="ADV77">
        <v>2.5</v>
      </c>
      <c r="ADW77">
        <v>120</v>
      </c>
      <c r="AEG77">
        <v>7.5</v>
      </c>
      <c r="AEH77">
        <v>2.5</v>
      </c>
      <c r="AEI77">
        <v>0</v>
      </c>
      <c r="AEJ77">
        <v>0</v>
      </c>
      <c r="AEK77">
        <v>2.5</v>
      </c>
      <c r="AEL77">
        <v>2.5</v>
      </c>
      <c r="AEN77" t="b">
        <v>1</v>
      </c>
      <c r="AFB77" t="s">
        <v>2865</v>
      </c>
      <c r="AFC77">
        <v>0</v>
      </c>
      <c r="AFD77">
        <v>2.5</v>
      </c>
      <c r="AFE77">
        <v>0</v>
      </c>
      <c r="AFF77">
        <v>8.6</v>
      </c>
      <c r="AFG77">
        <v>0</v>
      </c>
      <c r="AFH77">
        <v>8.6</v>
      </c>
      <c r="AFI77" t="s">
        <v>1463</v>
      </c>
      <c r="AFK77" t="s">
        <v>1463</v>
      </c>
      <c r="AFM77" t="s">
        <v>1463</v>
      </c>
      <c r="AFO77" t="s">
        <v>1463</v>
      </c>
      <c r="AFQ77" t="s">
        <v>1463</v>
      </c>
      <c r="AFT77" t="s">
        <v>1463</v>
      </c>
      <c r="AFV77">
        <v>3</v>
      </c>
      <c r="AFW77">
        <v>4</v>
      </c>
      <c r="AFX77">
        <v>8.6111111111111107</v>
      </c>
      <c r="AFY77">
        <v>0</v>
      </c>
      <c r="AFZ77">
        <v>6.7</v>
      </c>
      <c r="AGA77">
        <v>7.5</v>
      </c>
      <c r="AGB77">
        <v>2.5</v>
      </c>
      <c r="AGC77">
        <v>16.7</v>
      </c>
      <c r="AGD77">
        <v>6</v>
      </c>
      <c r="AGE77">
        <v>300</v>
      </c>
      <c r="AGG77">
        <v>3</v>
      </c>
      <c r="AGH77">
        <v>2</v>
      </c>
      <c r="AGJ77">
        <v>5</v>
      </c>
      <c r="AGK77">
        <v>0</v>
      </c>
      <c r="AGM77" t="s">
        <v>3405</v>
      </c>
      <c r="AGN77" t="s">
        <v>3131</v>
      </c>
      <c r="AGQ77">
        <v>7.5</v>
      </c>
      <c r="AGR77">
        <v>2.5</v>
      </c>
      <c r="AGS77">
        <v>3</v>
      </c>
      <c r="AGT77">
        <v>5</v>
      </c>
      <c r="AGU77">
        <v>2.5</v>
      </c>
      <c r="AGV77">
        <v>10.5</v>
      </c>
      <c r="AGW77">
        <v>3</v>
      </c>
      <c r="AGY77" t="b">
        <v>1</v>
      </c>
      <c r="AGZ77" t="b">
        <v>1</v>
      </c>
      <c r="AHB77" t="b">
        <v>1</v>
      </c>
      <c r="AHD77">
        <v>3</v>
      </c>
      <c r="AHE77">
        <v>2</v>
      </c>
      <c r="AHF77">
        <v>3</v>
      </c>
      <c r="AKM77">
        <v>5</v>
      </c>
      <c r="AKN77">
        <v>2.5</v>
      </c>
      <c r="AKO77">
        <v>10</v>
      </c>
      <c r="AKP77">
        <v>0</v>
      </c>
      <c r="AKQ77">
        <v>2.5</v>
      </c>
      <c r="AKR77">
        <v>12.5</v>
      </c>
      <c r="AKS77" t="s">
        <v>1462</v>
      </c>
      <c r="AKT77" t="s">
        <v>1463</v>
      </c>
      <c r="AKV77" t="s">
        <v>1463</v>
      </c>
      <c r="AKX77" t="s">
        <v>1462</v>
      </c>
      <c r="AKZ77" t="s">
        <v>1463</v>
      </c>
      <c r="ALB77" t="s">
        <v>1462</v>
      </c>
      <c r="ALD77" t="s">
        <v>1463</v>
      </c>
      <c r="ALF77" t="s">
        <v>1462</v>
      </c>
      <c r="ALH77" t="s">
        <v>1463</v>
      </c>
      <c r="ALJ77" t="s">
        <v>1463</v>
      </c>
      <c r="ALL77" t="s">
        <v>1463</v>
      </c>
      <c r="ALN77" t="s">
        <v>1463</v>
      </c>
      <c r="ALP77" t="s">
        <v>1463</v>
      </c>
      <c r="ALR77" t="s">
        <v>1463</v>
      </c>
      <c r="ALT77" t="s">
        <v>1463</v>
      </c>
      <c r="AMF77" t="b">
        <v>1</v>
      </c>
      <c r="AMG77" t="b">
        <v>1</v>
      </c>
      <c r="AML77" t="b">
        <v>1</v>
      </c>
      <c r="ANA77">
        <v>0</v>
      </c>
      <c r="ANB77">
        <v>2.5</v>
      </c>
      <c r="ANC77">
        <v>10</v>
      </c>
      <c r="AND77">
        <v>2.5</v>
      </c>
      <c r="ANE77">
        <v>2.5</v>
      </c>
      <c r="ANF77">
        <v>15</v>
      </c>
      <c r="ANG77" t="s">
        <v>1462</v>
      </c>
      <c r="ANH77" t="s">
        <v>3582</v>
      </c>
      <c r="ANI77" t="s">
        <v>1462</v>
      </c>
      <c r="ANJ77" t="s">
        <v>2855</v>
      </c>
      <c r="ANK77">
        <v>2.5</v>
      </c>
      <c r="ANL77">
        <v>2.5</v>
      </c>
      <c r="ANM77">
        <v>1</v>
      </c>
      <c r="ANN77">
        <v>5</v>
      </c>
      <c r="ANO77">
        <v>0</v>
      </c>
      <c r="ANP77">
        <v>6</v>
      </c>
      <c r="ANQ77" t="s">
        <v>2551</v>
      </c>
      <c r="ANT77">
        <v>5</v>
      </c>
      <c r="ANU77">
        <v>0</v>
      </c>
      <c r="AQR77">
        <v>2.5</v>
      </c>
      <c r="AQS77">
        <v>0</v>
      </c>
      <c r="AQT77">
        <v>2.5</v>
      </c>
      <c r="AQU77">
        <v>5</v>
      </c>
      <c r="AQV77" t="s">
        <v>1463</v>
      </c>
      <c r="ARC77" t="b">
        <v>1</v>
      </c>
      <c r="ARD77" t="b">
        <v>1</v>
      </c>
      <c r="ARG77">
        <v>0</v>
      </c>
      <c r="ARH77">
        <v>2.5</v>
      </c>
      <c r="ARI77" t="s">
        <v>1463</v>
      </c>
      <c r="ARQ77" t="s">
        <v>1463</v>
      </c>
      <c r="ARR77" t="s">
        <v>3624</v>
      </c>
      <c r="ASD77">
        <v>0</v>
      </c>
      <c r="ASE77">
        <v>2.5</v>
      </c>
      <c r="ASF77">
        <v>3</v>
      </c>
      <c r="ASG77">
        <v>5</v>
      </c>
      <c r="ASH77">
        <v>2.5</v>
      </c>
      <c r="ASI77">
        <v>10.5</v>
      </c>
      <c r="ASJ77">
        <v>80</v>
      </c>
      <c r="ASM77" t="b">
        <v>1</v>
      </c>
      <c r="ASS77">
        <v>3</v>
      </c>
      <c r="AST77" t="s">
        <v>1462</v>
      </c>
      <c r="ASW77" t="b">
        <v>1</v>
      </c>
      <c r="ASX77" t="b">
        <v>1</v>
      </c>
      <c r="ASY77" t="b">
        <v>1</v>
      </c>
      <c r="ATC77" t="s">
        <v>3661</v>
      </c>
      <c r="ATD77">
        <v>5</v>
      </c>
      <c r="ATE77">
        <v>2.5</v>
      </c>
      <c r="ATF77">
        <v>8</v>
      </c>
      <c r="ATG77">
        <v>3.8</v>
      </c>
      <c r="ATH77">
        <v>3.8</v>
      </c>
      <c r="ATI77">
        <v>15.6</v>
      </c>
      <c r="ATJ77" t="s">
        <v>1462</v>
      </c>
      <c r="ATT77" t="b">
        <v>1</v>
      </c>
      <c r="ATU77" t="s">
        <v>3626</v>
      </c>
      <c r="ATV77" t="s">
        <v>2568</v>
      </c>
      <c r="AVW77" t="s">
        <v>1462</v>
      </c>
      <c r="AVX77" t="s">
        <v>1463</v>
      </c>
      <c r="AVZ77">
        <v>5</v>
      </c>
      <c r="AWA77">
        <v>2.5</v>
      </c>
      <c r="AWB77">
        <v>2.5</v>
      </c>
      <c r="AWC77">
        <v>5</v>
      </c>
      <c r="AWD77">
        <v>3</v>
      </c>
      <c r="AWE77">
        <v>2.5</v>
      </c>
      <c r="AWF77">
        <v>0</v>
      </c>
      <c r="AWG77">
        <v>5.5</v>
      </c>
      <c r="AWH77" t="s">
        <v>1462</v>
      </c>
      <c r="AWJ77" t="s">
        <v>1463</v>
      </c>
      <c r="AWL77" t="s">
        <v>1462</v>
      </c>
      <c r="AWN77" t="s">
        <v>1462</v>
      </c>
      <c r="AWP77" t="s">
        <v>1463</v>
      </c>
      <c r="AWR77" t="s">
        <v>1463</v>
      </c>
      <c r="AWT77" t="s">
        <v>1463</v>
      </c>
      <c r="AWV77" t="s">
        <v>1462</v>
      </c>
      <c r="AWX77" t="s">
        <v>1463</v>
      </c>
      <c r="AWZ77" t="s">
        <v>1463</v>
      </c>
      <c r="AXB77" t="s">
        <v>1463</v>
      </c>
      <c r="AXD77" t="s">
        <v>1463</v>
      </c>
      <c r="AXF77">
        <v>0</v>
      </c>
      <c r="AXG77">
        <v>0</v>
      </c>
      <c r="AXI77">
        <v>2.5</v>
      </c>
      <c r="AXJ77">
        <v>0</v>
      </c>
      <c r="AXK77">
        <v>10</v>
      </c>
      <c r="AXN77">
        <v>10</v>
      </c>
      <c r="AXO77">
        <v>0</v>
      </c>
      <c r="AXP77">
        <v>0</v>
      </c>
      <c r="AXQ77">
        <v>0</v>
      </c>
      <c r="AXR77">
        <v>0</v>
      </c>
      <c r="AXS77">
        <v>0</v>
      </c>
      <c r="AXT77">
        <v>0</v>
      </c>
      <c r="AXU77">
        <v>0</v>
      </c>
      <c r="AXW77">
        <v>0</v>
      </c>
      <c r="AYA77">
        <v>9.3000000000000007</v>
      </c>
      <c r="AYD77">
        <v>9.3000000000000007</v>
      </c>
      <c r="AYE77" t="s">
        <v>1463</v>
      </c>
      <c r="AYF77" t="s">
        <v>1463</v>
      </c>
      <c r="AYG77">
        <v>8</v>
      </c>
      <c r="AYJ77">
        <v>0</v>
      </c>
      <c r="AYK77">
        <v>2.5</v>
      </c>
      <c r="AYL77">
        <v>0</v>
      </c>
      <c r="AYM77">
        <v>2.5</v>
      </c>
      <c r="AYZ77">
        <v>3</v>
      </c>
      <c r="AZA77" t="s">
        <v>3662</v>
      </c>
      <c r="AZB77" t="s">
        <v>3663</v>
      </c>
      <c r="AZC77">
        <v>4</v>
      </c>
      <c r="AZD77" t="s">
        <v>3664</v>
      </c>
      <c r="AZE77" t="s">
        <v>3646</v>
      </c>
      <c r="AZF77">
        <v>7</v>
      </c>
      <c r="AZG77" t="s">
        <v>3665</v>
      </c>
      <c r="AZH77" t="s">
        <v>3056</v>
      </c>
      <c r="AZM77" t="s">
        <v>1463</v>
      </c>
      <c r="AZO77" t="s">
        <v>1463</v>
      </c>
      <c r="AZQ77" t="s">
        <v>3666</v>
      </c>
      <c r="AZR77">
        <v>2.5</v>
      </c>
      <c r="AZS77">
        <v>0</v>
      </c>
      <c r="BCH77">
        <v>10</v>
      </c>
      <c r="BCI77">
        <v>5</v>
      </c>
      <c r="BCJ77">
        <v>2.5</v>
      </c>
      <c r="BCK77">
        <v>17.5</v>
      </c>
      <c r="BCL77">
        <v>1</v>
      </c>
      <c r="BCN77">
        <v>2</v>
      </c>
      <c r="BCP77">
        <v>3</v>
      </c>
      <c r="BCR77">
        <v>4</v>
      </c>
      <c r="BCT77">
        <v>5</v>
      </c>
      <c r="BCY77">
        <v>5</v>
      </c>
      <c r="BCZ77">
        <v>2.5</v>
      </c>
      <c r="BEH77">
        <v>7.5</v>
      </c>
      <c r="BEI77">
        <v>7.5</v>
      </c>
      <c r="BEJ77">
        <v>0</v>
      </c>
      <c r="BEK77">
        <v>15</v>
      </c>
      <c r="BEL77" t="s">
        <v>2557</v>
      </c>
      <c r="BEN77" t="s">
        <v>2567</v>
      </c>
      <c r="BEP77" t="s">
        <v>2552</v>
      </c>
      <c r="BER77" t="s">
        <v>2567</v>
      </c>
      <c r="BET77" t="s">
        <v>2567</v>
      </c>
      <c r="BEV77" t="s">
        <v>2567</v>
      </c>
      <c r="BEX77">
        <v>7.5</v>
      </c>
      <c r="BEY77">
        <v>0</v>
      </c>
      <c r="BGQ77" t="s">
        <v>1467</v>
      </c>
      <c r="BGR77">
        <v>2.5</v>
      </c>
      <c r="BGS77">
        <v>2.5</v>
      </c>
      <c r="BGT77">
        <v>5</v>
      </c>
      <c r="BGU77" t="s">
        <v>1463</v>
      </c>
      <c r="BHK77">
        <v>2.5</v>
      </c>
      <c r="BHL77">
        <v>2.5</v>
      </c>
      <c r="BIT77">
        <v>0</v>
      </c>
      <c r="BIU77">
        <v>2.5</v>
      </c>
      <c r="BIV77">
        <v>2.5</v>
      </c>
      <c r="BIW77">
        <v>5</v>
      </c>
      <c r="BIX77">
        <v>1</v>
      </c>
      <c r="BIY77" t="s">
        <v>2548</v>
      </c>
      <c r="BIZ77" t="s">
        <v>1468</v>
      </c>
      <c r="BJA77" t="s">
        <v>1468</v>
      </c>
      <c r="BJB77">
        <v>2.5</v>
      </c>
      <c r="BJC77">
        <v>2.5</v>
      </c>
    </row>
    <row r="78" spans="1:1024 1026:1615" ht="15" x14ac:dyDescent="0.25">
      <c r="A78" t="s">
        <v>2603</v>
      </c>
      <c r="B78" t="s">
        <v>3667</v>
      </c>
      <c r="C78" t="s">
        <v>3668</v>
      </c>
      <c r="D78" t="s">
        <v>1460</v>
      </c>
      <c r="F78" t="s">
        <v>2606</v>
      </c>
      <c r="G78" t="s">
        <v>2607</v>
      </c>
      <c r="H78" t="s">
        <v>3386</v>
      </c>
      <c r="I78" t="s">
        <v>3571</v>
      </c>
      <c r="J78">
        <v>3.0708682299999999</v>
      </c>
      <c r="K78">
        <v>34.036053940000002</v>
      </c>
      <c r="L78" s="116">
        <v>42403</v>
      </c>
      <c r="M78" t="s">
        <v>1471</v>
      </c>
      <c r="N78">
        <v>40</v>
      </c>
      <c r="O78" t="s">
        <v>2554</v>
      </c>
      <c r="Q78">
        <v>3.3</v>
      </c>
      <c r="R78">
        <v>7.5</v>
      </c>
      <c r="S78">
        <v>2.5</v>
      </c>
      <c r="T78">
        <v>13.3</v>
      </c>
      <c r="V78">
        <v>1</v>
      </c>
      <c r="W78">
        <v>1</v>
      </c>
      <c r="X78">
        <v>4</v>
      </c>
      <c r="AB78" t="b">
        <v>1</v>
      </c>
      <c r="AH78">
        <v>1</v>
      </c>
      <c r="AT78">
        <v>1</v>
      </c>
      <c r="BS78" t="s">
        <v>1463</v>
      </c>
      <c r="BT78" t="s">
        <v>1463</v>
      </c>
      <c r="BW78">
        <v>7.5</v>
      </c>
      <c r="BX78">
        <v>2.5</v>
      </c>
      <c r="BY78">
        <v>8.5</v>
      </c>
      <c r="BZ78">
        <v>2.5</v>
      </c>
      <c r="CA78">
        <v>2.5</v>
      </c>
      <c r="CB78">
        <v>13.5</v>
      </c>
      <c r="CC78" t="s">
        <v>1462</v>
      </c>
      <c r="CD78" t="b">
        <v>1</v>
      </c>
      <c r="CE78" t="b">
        <v>1</v>
      </c>
      <c r="CF78">
        <v>20</v>
      </c>
      <c r="CH78" t="s">
        <v>1462</v>
      </c>
      <c r="CK78">
        <v>10</v>
      </c>
      <c r="CM78" t="s">
        <v>1462</v>
      </c>
      <c r="CP78">
        <v>1</v>
      </c>
      <c r="CR78" t="s">
        <v>1463</v>
      </c>
      <c r="CW78" t="s">
        <v>1463</v>
      </c>
      <c r="DB78" t="s">
        <v>1463</v>
      </c>
      <c r="DG78" t="s">
        <v>1462</v>
      </c>
      <c r="DJ78">
        <v>10</v>
      </c>
      <c r="DM78" t="s">
        <v>1463</v>
      </c>
      <c r="DS78" t="b">
        <v>1</v>
      </c>
      <c r="DU78" t="b">
        <v>1</v>
      </c>
      <c r="EF78" t="b">
        <v>1</v>
      </c>
      <c r="EG78" t="s">
        <v>2639</v>
      </c>
      <c r="EI78">
        <v>2.5</v>
      </c>
      <c r="EJ78">
        <v>2.5</v>
      </c>
      <c r="EN78">
        <v>0</v>
      </c>
      <c r="EO78" t="s">
        <v>1463</v>
      </c>
      <c r="FL78">
        <v>6.7</v>
      </c>
      <c r="FM78">
        <v>7.5</v>
      </c>
      <c r="FN78">
        <v>0</v>
      </c>
      <c r="FO78">
        <v>14.2</v>
      </c>
      <c r="FP78" t="s">
        <v>1462</v>
      </c>
      <c r="FT78" t="b">
        <v>1</v>
      </c>
      <c r="FV78" t="s">
        <v>1464</v>
      </c>
      <c r="GO78" t="b">
        <v>1</v>
      </c>
      <c r="GQ78" t="s">
        <v>1465</v>
      </c>
      <c r="HD78" t="b">
        <v>1</v>
      </c>
      <c r="HF78" t="s">
        <v>2564</v>
      </c>
      <c r="HJ78" t="b">
        <v>1</v>
      </c>
      <c r="HL78" t="s">
        <v>2558</v>
      </c>
      <c r="HY78" t="b">
        <v>1</v>
      </c>
      <c r="IA78" t="s">
        <v>1465</v>
      </c>
      <c r="IN78" t="b">
        <v>1</v>
      </c>
      <c r="IP78" t="s">
        <v>1464</v>
      </c>
      <c r="IW78" t="b">
        <v>1</v>
      </c>
      <c r="IY78" t="s">
        <v>1465</v>
      </c>
      <c r="JC78" t="b">
        <v>1</v>
      </c>
      <c r="JE78" t="s">
        <v>1464</v>
      </c>
      <c r="KG78" t="s">
        <v>2701</v>
      </c>
      <c r="KH78" t="b">
        <v>1</v>
      </c>
      <c r="KJ78" t="s">
        <v>2564</v>
      </c>
      <c r="KK78" t="s">
        <v>1463</v>
      </c>
      <c r="KM78">
        <v>7.5</v>
      </c>
      <c r="KN78">
        <v>0</v>
      </c>
      <c r="KO78">
        <v>0</v>
      </c>
      <c r="KP78">
        <v>0</v>
      </c>
      <c r="KQ78">
        <v>2.5</v>
      </c>
      <c r="KR78">
        <v>2.5</v>
      </c>
      <c r="KS78" t="s">
        <v>1462</v>
      </c>
      <c r="KW78">
        <v>1</v>
      </c>
      <c r="LG78">
        <v>1</v>
      </c>
      <c r="MA78" t="b">
        <v>1</v>
      </c>
      <c r="MK78" t="b">
        <v>1</v>
      </c>
      <c r="MT78" t="s">
        <v>1463</v>
      </c>
      <c r="MV78">
        <v>0</v>
      </c>
      <c r="MW78">
        <v>2.5</v>
      </c>
      <c r="MX78">
        <v>0</v>
      </c>
      <c r="MY78">
        <v>0</v>
      </c>
      <c r="MZ78">
        <v>2.5</v>
      </c>
      <c r="NA78">
        <v>2.5</v>
      </c>
      <c r="NM78" t="s">
        <v>2549</v>
      </c>
      <c r="NN78" t="s">
        <v>2549</v>
      </c>
      <c r="NO78" t="s">
        <v>2549</v>
      </c>
      <c r="NP78" t="s">
        <v>2549</v>
      </c>
      <c r="NQ78" t="s">
        <v>2549</v>
      </c>
      <c r="NR78" t="s">
        <v>2549</v>
      </c>
      <c r="NS78" t="s">
        <v>2549</v>
      </c>
      <c r="NT78" t="s">
        <v>2549</v>
      </c>
      <c r="NU78" t="s">
        <v>2549</v>
      </c>
      <c r="NV78" t="s">
        <v>2549</v>
      </c>
      <c r="NW78" t="s">
        <v>2550</v>
      </c>
      <c r="NX78" t="s">
        <v>2550</v>
      </c>
      <c r="NY78" t="s">
        <v>2569</v>
      </c>
      <c r="NZ78" t="s">
        <v>2550</v>
      </c>
      <c r="OA78" t="s">
        <v>2550</v>
      </c>
      <c r="OB78" t="s">
        <v>2550</v>
      </c>
      <c r="OC78" t="s">
        <v>2550</v>
      </c>
      <c r="OD78" t="s">
        <v>2550</v>
      </c>
      <c r="OE78" t="s">
        <v>2550</v>
      </c>
      <c r="OF78" t="s">
        <v>2550</v>
      </c>
      <c r="OG78">
        <v>0</v>
      </c>
      <c r="OH78">
        <v>2.5</v>
      </c>
      <c r="OJ78">
        <v>0</v>
      </c>
      <c r="OK78">
        <v>2.5</v>
      </c>
      <c r="OL78">
        <v>2.5</v>
      </c>
      <c r="QL78">
        <v>0</v>
      </c>
      <c r="QM78">
        <v>2.5</v>
      </c>
      <c r="RO78">
        <v>7.5</v>
      </c>
      <c r="RP78">
        <v>2.5</v>
      </c>
      <c r="RQ78">
        <v>2.5</v>
      </c>
      <c r="RR78">
        <v>12.5</v>
      </c>
      <c r="RS78" t="s">
        <v>1463</v>
      </c>
      <c r="RZ78" t="s">
        <v>1462</v>
      </c>
      <c r="SA78" t="s">
        <v>3669</v>
      </c>
      <c r="SB78" t="s">
        <v>1463</v>
      </c>
      <c r="SH78" t="s">
        <v>1462</v>
      </c>
      <c r="SI78" t="s">
        <v>3670</v>
      </c>
      <c r="SJ78" t="s">
        <v>3671</v>
      </c>
      <c r="SK78">
        <v>2.5</v>
      </c>
      <c r="SL78">
        <v>2.5</v>
      </c>
      <c r="SM78">
        <v>4.4000000000000004</v>
      </c>
      <c r="SN78">
        <v>2.5</v>
      </c>
      <c r="SO78">
        <v>2.5</v>
      </c>
      <c r="SP78">
        <v>9.4</v>
      </c>
      <c r="SQ78" t="s">
        <v>1462</v>
      </c>
      <c r="SS78">
        <v>10</v>
      </c>
      <c r="ST78" t="s">
        <v>3672</v>
      </c>
      <c r="SU78" t="s">
        <v>1463</v>
      </c>
      <c r="SV78" t="s">
        <v>3602</v>
      </c>
      <c r="SZ78" t="b">
        <v>1</v>
      </c>
      <c r="TD78" t="b">
        <v>1</v>
      </c>
      <c r="TE78" t="b">
        <v>1</v>
      </c>
      <c r="TI78">
        <v>5</v>
      </c>
      <c r="TJ78" t="s">
        <v>3673</v>
      </c>
      <c r="TO78" t="b">
        <v>1</v>
      </c>
      <c r="TS78" t="b">
        <v>1</v>
      </c>
      <c r="TT78" t="b">
        <v>1</v>
      </c>
      <c r="TV78" t="b">
        <v>1</v>
      </c>
      <c r="TW78" t="s">
        <v>3183</v>
      </c>
      <c r="TX78">
        <v>2.5</v>
      </c>
      <c r="TY78">
        <v>2.5</v>
      </c>
      <c r="VI78">
        <v>0</v>
      </c>
      <c r="VJ78">
        <v>0</v>
      </c>
      <c r="VK78">
        <v>5</v>
      </c>
      <c r="VL78">
        <v>5</v>
      </c>
      <c r="VM78" t="s">
        <v>1463</v>
      </c>
      <c r="VO78" t="s">
        <v>1463</v>
      </c>
      <c r="VQ78" t="s">
        <v>1463</v>
      </c>
      <c r="VS78" t="s">
        <v>1463</v>
      </c>
      <c r="VV78" t="s">
        <v>1463</v>
      </c>
      <c r="VX78" t="s">
        <v>1463</v>
      </c>
      <c r="VZ78">
        <v>0</v>
      </c>
      <c r="WA78">
        <v>5</v>
      </c>
      <c r="XJ78">
        <v>10</v>
      </c>
      <c r="XK78">
        <v>6.3</v>
      </c>
      <c r="XL78">
        <v>3.8</v>
      </c>
      <c r="XM78">
        <v>20.100000000000001</v>
      </c>
      <c r="XN78" t="s">
        <v>1462</v>
      </c>
      <c r="XO78" t="s">
        <v>1462</v>
      </c>
      <c r="XQ78" t="b">
        <v>1</v>
      </c>
      <c r="XR78" t="b">
        <v>1</v>
      </c>
      <c r="XS78" t="b">
        <v>1</v>
      </c>
      <c r="XT78" t="b">
        <v>1</v>
      </c>
      <c r="XW78" t="b">
        <v>1</v>
      </c>
      <c r="XY78" t="b">
        <v>1</v>
      </c>
      <c r="YC78" t="s">
        <v>1462</v>
      </c>
      <c r="YD78" t="s">
        <v>3674</v>
      </c>
      <c r="YE78" t="s">
        <v>1462</v>
      </c>
      <c r="YF78" t="s">
        <v>3675</v>
      </c>
      <c r="YG78">
        <v>5</v>
      </c>
      <c r="YH78">
        <v>0</v>
      </c>
      <c r="YI78" t="s">
        <v>1462</v>
      </c>
      <c r="YK78" t="b">
        <v>1</v>
      </c>
      <c r="YN78" t="b">
        <v>1</v>
      </c>
      <c r="YO78" t="b">
        <v>1</v>
      </c>
      <c r="YP78" t="b">
        <v>1</v>
      </c>
      <c r="YU78">
        <v>7.5</v>
      </c>
      <c r="YV78">
        <v>7.5</v>
      </c>
      <c r="ZX78">
        <v>10</v>
      </c>
      <c r="ZY78">
        <v>5</v>
      </c>
      <c r="ZZ78">
        <v>2.5</v>
      </c>
      <c r="AAA78">
        <v>17.5</v>
      </c>
      <c r="AAB78" t="s">
        <v>1462</v>
      </c>
      <c r="AAF78" t="b">
        <v>1</v>
      </c>
      <c r="AAK78" t="b">
        <v>1</v>
      </c>
      <c r="AAL78" t="b">
        <v>1</v>
      </c>
      <c r="AAR78" t="s">
        <v>3483</v>
      </c>
      <c r="AAS78" t="s">
        <v>3676</v>
      </c>
      <c r="AAT78">
        <v>5</v>
      </c>
      <c r="AAU78">
        <v>2.5</v>
      </c>
      <c r="ADN78">
        <v>6</v>
      </c>
      <c r="ADO78">
        <v>7.5</v>
      </c>
      <c r="ADP78">
        <v>0</v>
      </c>
      <c r="ADQ78">
        <v>13.5</v>
      </c>
      <c r="ADR78" t="s">
        <v>1759</v>
      </c>
      <c r="ADS78">
        <v>0.5</v>
      </c>
      <c r="ADT78">
        <v>30</v>
      </c>
      <c r="ADU78" t="s">
        <v>3580</v>
      </c>
      <c r="ADV78">
        <v>3</v>
      </c>
      <c r="ADW78">
        <v>150</v>
      </c>
      <c r="AEG78">
        <v>7.5</v>
      </c>
      <c r="AEH78">
        <v>0</v>
      </c>
      <c r="AEI78">
        <v>2</v>
      </c>
      <c r="AEJ78">
        <v>2.5</v>
      </c>
      <c r="AEK78">
        <v>2.5</v>
      </c>
      <c r="AEL78">
        <v>7</v>
      </c>
      <c r="AEV78" t="b">
        <v>1</v>
      </c>
      <c r="AFC78">
        <v>2.5</v>
      </c>
      <c r="AFD78">
        <v>2.5</v>
      </c>
      <c r="AFE78">
        <v>0</v>
      </c>
      <c r="AFF78">
        <v>8.9</v>
      </c>
      <c r="AFG78">
        <v>0</v>
      </c>
      <c r="AFH78">
        <v>8.9</v>
      </c>
      <c r="AFI78" t="s">
        <v>1463</v>
      </c>
      <c r="AFK78" t="s">
        <v>1463</v>
      </c>
      <c r="AFM78" t="s">
        <v>1463</v>
      </c>
      <c r="AFO78" t="s">
        <v>1463</v>
      </c>
      <c r="AFQ78" t="s">
        <v>1463</v>
      </c>
      <c r="AFT78" t="s">
        <v>1463</v>
      </c>
      <c r="AFV78">
        <v>3</v>
      </c>
      <c r="AFW78">
        <v>4</v>
      </c>
      <c r="AFX78">
        <v>8.8888888888888804</v>
      </c>
      <c r="AFY78">
        <v>0</v>
      </c>
      <c r="AFZ78">
        <v>6.7</v>
      </c>
      <c r="AGA78">
        <v>10</v>
      </c>
      <c r="AGB78">
        <v>0</v>
      </c>
      <c r="AGC78">
        <v>16.7</v>
      </c>
      <c r="AGD78">
        <v>6</v>
      </c>
      <c r="AGE78">
        <v>300</v>
      </c>
      <c r="AGG78">
        <v>2</v>
      </c>
      <c r="AGH78">
        <v>2</v>
      </c>
      <c r="AGJ78">
        <v>6</v>
      </c>
      <c r="AGK78">
        <v>0</v>
      </c>
      <c r="AGM78" t="s">
        <v>3405</v>
      </c>
      <c r="AGN78" t="s">
        <v>3131</v>
      </c>
      <c r="AGQ78">
        <v>10</v>
      </c>
      <c r="AGR78">
        <v>0</v>
      </c>
      <c r="AGS78">
        <v>3</v>
      </c>
      <c r="AGT78">
        <v>5</v>
      </c>
      <c r="AGU78">
        <v>2.5</v>
      </c>
      <c r="AGV78">
        <v>10.5</v>
      </c>
      <c r="AGW78">
        <v>3</v>
      </c>
      <c r="AGY78" t="b">
        <v>1</v>
      </c>
      <c r="AGZ78" t="b">
        <v>1</v>
      </c>
      <c r="AHB78" t="b">
        <v>1</v>
      </c>
      <c r="AHD78">
        <v>2</v>
      </c>
      <c r="AHE78">
        <v>2</v>
      </c>
      <c r="AHF78">
        <v>3</v>
      </c>
      <c r="AKM78">
        <v>5</v>
      </c>
      <c r="AKN78">
        <v>2.5</v>
      </c>
      <c r="AKO78">
        <v>10</v>
      </c>
      <c r="AKP78">
        <v>2.5</v>
      </c>
      <c r="AKQ78">
        <v>2.5</v>
      </c>
      <c r="AKR78">
        <v>15</v>
      </c>
      <c r="AKS78" t="s">
        <v>1462</v>
      </c>
      <c r="AKT78" t="s">
        <v>1463</v>
      </c>
      <c r="AKV78" t="s">
        <v>1462</v>
      </c>
      <c r="AKX78" t="s">
        <v>1462</v>
      </c>
      <c r="AKZ78" t="s">
        <v>1463</v>
      </c>
      <c r="ALB78" t="s">
        <v>1462</v>
      </c>
      <c r="ALD78" t="s">
        <v>1463</v>
      </c>
      <c r="ALF78" t="s">
        <v>1462</v>
      </c>
      <c r="ALH78" t="s">
        <v>1463</v>
      </c>
      <c r="ALJ78" t="s">
        <v>1463</v>
      </c>
      <c r="ALL78" t="s">
        <v>1463</v>
      </c>
      <c r="ALN78" t="s">
        <v>1463</v>
      </c>
      <c r="ALP78" t="s">
        <v>1463</v>
      </c>
      <c r="ALR78" t="s">
        <v>1463</v>
      </c>
      <c r="ALT78" t="s">
        <v>1463</v>
      </c>
      <c r="AMF78" t="b">
        <v>1</v>
      </c>
      <c r="AMG78" t="b">
        <v>1</v>
      </c>
      <c r="AMH78" t="b">
        <v>1</v>
      </c>
      <c r="AML78" t="b">
        <v>1</v>
      </c>
      <c r="AMO78" t="b">
        <v>1</v>
      </c>
      <c r="ANA78">
        <v>2.5</v>
      </c>
      <c r="ANB78">
        <v>2.5</v>
      </c>
      <c r="ANC78">
        <v>10</v>
      </c>
      <c r="AND78">
        <v>2.5</v>
      </c>
      <c r="ANE78">
        <v>2.5</v>
      </c>
      <c r="ANF78">
        <v>15</v>
      </c>
      <c r="ANG78" t="s">
        <v>1462</v>
      </c>
      <c r="ANH78" t="s">
        <v>3582</v>
      </c>
      <c r="ANI78" t="s">
        <v>1462</v>
      </c>
      <c r="ANJ78" t="s">
        <v>2855</v>
      </c>
      <c r="ANK78">
        <v>2.5</v>
      </c>
      <c r="ANL78">
        <v>2.5</v>
      </c>
      <c r="ANM78">
        <v>6</v>
      </c>
      <c r="ANN78">
        <v>2.5</v>
      </c>
      <c r="ANO78">
        <v>5</v>
      </c>
      <c r="ANP78">
        <v>13.5</v>
      </c>
      <c r="ANQ78" t="s">
        <v>2599</v>
      </c>
      <c r="ANR78" t="s">
        <v>1462</v>
      </c>
      <c r="ANS78" t="s">
        <v>3677</v>
      </c>
      <c r="ANT78">
        <v>2.5</v>
      </c>
      <c r="ANU78">
        <v>5</v>
      </c>
      <c r="AQR78">
        <v>2.5</v>
      </c>
      <c r="AQS78">
        <v>0</v>
      </c>
      <c r="AQT78">
        <v>1.3</v>
      </c>
      <c r="AQU78">
        <v>3.8</v>
      </c>
      <c r="AQV78" t="s">
        <v>1463</v>
      </c>
      <c r="ARC78" t="b">
        <v>1</v>
      </c>
      <c r="ARD78" t="b">
        <v>1</v>
      </c>
      <c r="ARG78">
        <v>0</v>
      </c>
      <c r="ARH78">
        <v>2.5</v>
      </c>
      <c r="ARI78" t="s">
        <v>1463</v>
      </c>
      <c r="ARQ78" t="s">
        <v>1463</v>
      </c>
      <c r="ARR78" t="s">
        <v>3624</v>
      </c>
      <c r="ASD78">
        <v>0</v>
      </c>
      <c r="ASE78">
        <v>0</v>
      </c>
      <c r="ASF78">
        <v>1</v>
      </c>
      <c r="ASG78">
        <v>2.5</v>
      </c>
      <c r="ASH78">
        <v>0</v>
      </c>
      <c r="ASI78">
        <v>3.5</v>
      </c>
      <c r="ASJ78">
        <v>90</v>
      </c>
      <c r="ASL78" t="b">
        <v>1</v>
      </c>
      <c r="ASM78" t="b">
        <v>1</v>
      </c>
      <c r="ASS78">
        <v>1</v>
      </c>
      <c r="AST78" t="s">
        <v>1462</v>
      </c>
      <c r="ASV78" t="b">
        <v>1</v>
      </c>
      <c r="ATC78" t="s">
        <v>3678</v>
      </c>
      <c r="ATD78">
        <v>2.5</v>
      </c>
      <c r="ATE78">
        <v>0</v>
      </c>
      <c r="ATF78">
        <v>0</v>
      </c>
      <c r="ATG78">
        <v>0</v>
      </c>
      <c r="ATH78">
        <v>5</v>
      </c>
      <c r="ATI78">
        <v>5</v>
      </c>
      <c r="ATJ78" t="s">
        <v>1463</v>
      </c>
      <c r="AVZ78">
        <v>0</v>
      </c>
      <c r="AWA78">
        <v>2.5</v>
      </c>
      <c r="AWB78">
        <v>0</v>
      </c>
      <c r="AWC78">
        <v>7.5</v>
      </c>
      <c r="AWD78">
        <v>3</v>
      </c>
      <c r="AWE78">
        <v>5</v>
      </c>
      <c r="AWF78">
        <v>2.5</v>
      </c>
      <c r="AWG78">
        <v>10.5</v>
      </c>
      <c r="AWH78" t="s">
        <v>1462</v>
      </c>
      <c r="AWJ78" t="s">
        <v>1463</v>
      </c>
      <c r="AWL78" t="s">
        <v>1462</v>
      </c>
      <c r="AWN78" t="s">
        <v>1462</v>
      </c>
      <c r="AWP78" t="s">
        <v>1463</v>
      </c>
      <c r="AWR78" t="s">
        <v>1463</v>
      </c>
      <c r="AWT78" t="s">
        <v>1463</v>
      </c>
      <c r="AWV78" t="s">
        <v>1462</v>
      </c>
      <c r="AWX78" t="s">
        <v>1463</v>
      </c>
      <c r="AWZ78" t="s">
        <v>1463</v>
      </c>
      <c r="AXB78" t="s">
        <v>1463</v>
      </c>
      <c r="AXD78" t="s">
        <v>1463</v>
      </c>
      <c r="AXF78">
        <v>0</v>
      </c>
      <c r="AXG78">
        <v>0</v>
      </c>
      <c r="AXI78">
        <v>5</v>
      </c>
      <c r="AXJ78">
        <v>2.5</v>
      </c>
      <c r="AXK78">
        <v>10</v>
      </c>
      <c r="AXN78">
        <v>10</v>
      </c>
      <c r="AXO78">
        <v>0</v>
      </c>
      <c r="AXP78">
        <v>0</v>
      </c>
      <c r="AXQ78">
        <v>0</v>
      </c>
      <c r="AXR78">
        <v>0</v>
      </c>
      <c r="AXS78">
        <v>0</v>
      </c>
      <c r="AXT78">
        <v>0</v>
      </c>
      <c r="AXU78">
        <v>0</v>
      </c>
      <c r="AXW78">
        <v>0</v>
      </c>
      <c r="AYA78">
        <v>8.6999999999999993</v>
      </c>
      <c r="AYD78">
        <v>8.6999999999999993</v>
      </c>
      <c r="AYE78" t="s">
        <v>1463</v>
      </c>
      <c r="AYF78" t="s">
        <v>1463</v>
      </c>
      <c r="AYG78">
        <v>6</v>
      </c>
      <c r="AYJ78">
        <v>0</v>
      </c>
      <c r="AYK78">
        <v>0</v>
      </c>
      <c r="AYL78">
        <v>2.5</v>
      </c>
      <c r="AYM78">
        <v>2.5</v>
      </c>
      <c r="AZC78">
        <v>3</v>
      </c>
      <c r="AZD78" t="s">
        <v>3679</v>
      </c>
      <c r="AZE78" t="s">
        <v>3680</v>
      </c>
      <c r="AZF78">
        <v>6</v>
      </c>
      <c r="AZG78" t="s">
        <v>3681</v>
      </c>
      <c r="AZH78" t="s">
        <v>2791</v>
      </c>
      <c r="AZM78" t="s">
        <v>1463</v>
      </c>
      <c r="AZO78" t="s">
        <v>1463</v>
      </c>
      <c r="AZQ78" t="s">
        <v>3682</v>
      </c>
      <c r="AZR78">
        <v>0</v>
      </c>
      <c r="AZS78">
        <v>2.5</v>
      </c>
      <c r="BCH78">
        <v>10</v>
      </c>
      <c r="BCI78">
        <v>7.5</v>
      </c>
      <c r="BCJ78">
        <v>0</v>
      </c>
      <c r="BCK78">
        <v>17.5</v>
      </c>
      <c r="BCL78">
        <v>2</v>
      </c>
      <c r="BCN78">
        <v>1</v>
      </c>
      <c r="BCP78">
        <v>3</v>
      </c>
      <c r="BCR78">
        <v>4</v>
      </c>
      <c r="BCT78">
        <v>5</v>
      </c>
      <c r="BCY78">
        <v>7.5</v>
      </c>
      <c r="BCZ78">
        <v>0</v>
      </c>
      <c r="BEH78">
        <v>2.5</v>
      </c>
      <c r="BEI78">
        <v>7.5</v>
      </c>
      <c r="BEJ78">
        <v>0</v>
      </c>
      <c r="BEK78">
        <v>10</v>
      </c>
      <c r="BEL78" t="s">
        <v>2552</v>
      </c>
      <c r="BEN78" t="s">
        <v>2552</v>
      </c>
      <c r="BEP78" t="s">
        <v>2552</v>
      </c>
      <c r="BER78" t="s">
        <v>2552</v>
      </c>
      <c r="BET78" t="s">
        <v>2552</v>
      </c>
      <c r="BEV78" t="s">
        <v>2552</v>
      </c>
      <c r="BEX78">
        <v>7.5</v>
      </c>
      <c r="BEY78">
        <v>0</v>
      </c>
      <c r="BGQ78" t="s">
        <v>1467</v>
      </c>
      <c r="BGR78">
        <v>2.5</v>
      </c>
      <c r="BGS78">
        <v>2.5</v>
      </c>
      <c r="BGT78">
        <v>5</v>
      </c>
      <c r="BGU78" t="s">
        <v>1463</v>
      </c>
      <c r="BHK78">
        <v>2.5</v>
      </c>
      <c r="BHL78">
        <v>2.5</v>
      </c>
      <c r="BIT78">
        <v>0</v>
      </c>
      <c r="BIU78">
        <v>0</v>
      </c>
      <c r="BIV78">
        <v>0</v>
      </c>
      <c r="BIW78">
        <v>0</v>
      </c>
      <c r="BIX78">
        <v>1</v>
      </c>
      <c r="BIY78" t="s">
        <v>2594</v>
      </c>
      <c r="BIZ78" t="s">
        <v>1468</v>
      </c>
      <c r="BJA78" t="s">
        <v>1468</v>
      </c>
      <c r="BJB78">
        <v>0</v>
      </c>
      <c r="BJC78">
        <v>0</v>
      </c>
    </row>
    <row r="79" spans="1:1024 1026:1615" ht="15" x14ac:dyDescent="0.25">
      <c r="A79" t="s">
        <v>2603</v>
      </c>
      <c r="B79" t="s">
        <v>3683</v>
      </c>
      <c r="C79" t="s">
        <v>3684</v>
      </c>
      <c r="D79" t="s">
        <v>1460</v>
      </c>
      <c r="F79" t="s">
        <v>2606</v>
      </c>
      <c r="G79" t="s">
        <v>2607</v>
      </c>
      <c r="H79" t="s">
        <v>3386</v>
      </c>
      <c r="I79" t="s">
        <v>3685</v>
      </c>
      <c r="J79">
        <v>3.0727098900000001</v>
      </c>
      <c r="K79">
        <v>34.036436549999998</v>
      </c>
      <c r="L79" s="116">
        <v>42404</v>
      </c>
      <c r="M79" t="s">
        <v>1461</v>
      </c>
      <c r="N79">
        <v>22</v>
      </c>
      <c r="O79" t="s">
        <v>2554</v>
      </c>
      <c r="Q79">
        <v>3.3</v>
      </c>
      <c r="R79">
        <v>7.5</v>
      </c>
      <c r="S79">
        <v>0</v>
      </c>
      <c r="T79">
        <v>10.8</v>
      </c>
      <c r="U79">
        <v>1</v>
      </c>
      <c r="V79">
        <v>1</v>
      </c>
      <c r="W79">
        <v>2</v>
      </c>
      <c r="X79">
        <v>1</v>
      </c>
      <c r="Y79">
        <v>3</v>
      </c>
      <c r="Z79">
        <v>1</v>
      </c>
      <c r="AA79" t="b">
        <v>1</v>
      </c>
      <c r="AG79">
        <v>1</v>
      </c>
      <c r="AH79">
        <v>1</v>
      </c>
      <c r="AO79">
        <v>2</v>
      </c>
      <c r="BS79" t="s">
        <v>1463</v>
      </c>
      <c r="BT79" t="s">
        <v>1463</v>
      </c>
      <c r="BW79">
        <v>7.5</v>
      </c>
      <c r="BX79">
        <v>0</v>
      </c>
      <c r="BY79">
        <v>7.5</v>
      </c>
      <c r="BZ79">
        <v>2.5</v>
      </c>
      <c r="CA79">
        <v>2.5</v>
      </c>
      <c r="CB79">
        <v>12.5</v>
      </c>
      <c r="CC79" t="s">
        <v>1462</v>
      </c>
      <c r="CD79" t="b">
        <v>1</v>
      </c>
      <c r="CF79">
        <v>10</v>
      </c>
      <c r="CH79" t="s">
        <v>1462</v>
      </c>
      <c r="CI79" t="b">
        <v>1</v>
      </c>
      <c r="CJ79" t="b">
        <v>1</v>
      </c>
      <c r="CK79">
        <v>12</v>
      </c>
      <c r="CM79" t="s">
        <v>1463</v>
      </c>
      <c r="CR79" t="s">
        <v>1463</v>
      </c>
      <c r="CW79" t="s">
        <v>1463</v>
      </c>
      <c r="DB79" t="s">
        <v>1463</v>
      </c>
      <c r="DG79" t="s">
        <v>1463</v>
      </c>
      <c r="DM79" t="s">
        <v>1463</v>
      </c>
      <c r="DS79" t="b">
        <v>1</v>
      </c>
      <c r="DU79" t="b">
        <v>1</v>
      </c>
      <c r="EI79">
        <v>2.5</v>
      </c>
      <c r="EJ79">
        <v>2.5</v>
      </c>
      <c r="EN79">
        <v>0</v>
      </c>
      <c r="EO79" t="s">
        <v>1463</v>
      </c>
      <c r="FL79">
        <v>2.2999999999999998</v>
      </c>
      <c r="FM79">
        <v>2.5</v>
      </c>
      <c r="FN79">
        <v>2.5</v>
      </c>
      <c r="FO79">
        <v>7.3</v>
      </c>
      <c r="FP79" t="s">
        <v>1462</v>
      </c>
      <c r="GO79" t="b">
        <v>1</v>
      </c>
      <c r="GQ79" t="s">
        <v>1473</v>
      </c>
      <c r="HD79" t="b">
        <v>1</v>
      </c>
      <c r="HF79" t="s">
        <v>1473</v>
      </c>
      <c r="JC79" t="b">
        <v>1</v>
      </c>
      <c r="JE79" t="s">
        <v>1473</v>
      </c>
      <c r="KK79" t="s">
        <v>1463</v>
      </c>
      <c r="KM79">
        <v>2.5</v>
      </c>
      <c r="KN79">
        <v>2.5</v>
      </c>
      <c r="KO79">
        <v>2</v>
      </c>
      <c r="KP79">
        <v>0</v>
      </c>
      <c r="KQ79">
        <v>2.5</v>
      </c>
      <c r="KR79">
        <v>4.5</v>
      </c>
      <c r="KS79" t="s">
        <v>1462</v>
      </c>
      <c r="KU79">
        <v>2</v>
      </c>
      <c r="KW79">
        <v>4</v>
      </c>
      <c r="LE79">
        <v>1</v>
      </c>
      <c r="LG79">
        <v>1</v>
      </c>
      <c r="MI79" t="b">
        <v>1</v>
      </c>
      <c r="MK79" t="b">
        <v>1</v>
      </c>
      <c r="MT79" t="s">
        <v>1463</v>
      </c>
      <c r="MV79">
        <v>0</v>
      </c>
      <c r="MW79">
        <v>2.5</v>
      </c>
      <c r="MX79">
        <v>0</v>
      </c>
      <c r="MY79">
        <v>0</v>
      </c>
      <c r="MZ79">
        <v>2.5</v>
      </c>
      <c r="NA79">
        <v>2.5</v>
      </c>
      <c r="NM79" t="s">
        <v>2549</v>
      </c>
      <c r="NN79" t="s">
        <v>2549</v>
      </c>
      <c r="NO79" t="s">
        <v>2549</v>
      </c>
      <c r="NP79" t="s">
        <v>2549</v>
      </c>
      <c r="NQ79" t="s">
        <v>2549</v>
      </c>
      <c r="NR79" t="s">
        <v>2549</v>
      </c>
      <c r="NS79" t="s">
        <v>2549</v>
      </c>
      <c r="NT79" t="s">
        <v>2549</v>
      </c>
      <c r="NU79" t="s">
        <v>2549</v>
      </c>
      <c r="NV79" t="s">
        <v>2549</v>
      </c>
      <c r="NW79" t="s">
        <v>2569</v>
      </c>
      <c r="NX79" t="s">
        <v>2550</v>
      </c>
      <c r="NY79" t="s">
        <v>2569</v>
      </c>
      <c r="NZ79" t="s">
        <v>2550</v>
      </c>
      <c r="OA79" t="s">
        <v>2550</v>
      </c>
      <c r="OB79" t="s">
        <v>2550</v>
      </c>
      <c r="OC79" t="s">
        <v>2550</v>
      </c>
      <c r="OD79" t="s">
        <v>2550</v>
      </c>
      <c r="OE79" t="s">
        <v>2550</v>
      </c>
      <c r="OF79" t="s">
        <v>2550</v>
      </c>
      <c r="OG79">
        <v>0</v>
      </c>
      <c r="OH79">
        <v>2.5</v>
      </c>
      <c r="OJ79">
        <v>0</v>
      </c>
      <c r="OK79">
        <v>2.5</v>
      </c>
      <c r="OL79">
        <v>2.5</v>
      </c>
      <c r="QL79">
        <v>0</v>
      </c>
      <c r="QM79">
        <v>2.5</v>
      </c>
      <c r="RO79">
        <v>7.5</v>
      </c>
      <c r="RP79">
        <v>2.5</v>
      </c>
      <c r="RQ79">
        <v>2.5</v>
      </c>
      <c r="RR79">
        <v>12.5</v>
      </c>
      <c r="RS79" t="s">
        <v>1463</v>
      </c>
      <c r="RZ79" t="s">
        <v>1462</v>
      </c>
      <c r="SB79" t="s">
        <v>1463</v>
      </c>
      <c r="SH79" t="s">
        <v>1462</v>
      </c>
      <c r="SI79" t="s">
        <v>3686</v>
      </c>
      <c r="SJ79" t="s">
        <v>3687</v>
      </c>
      <c r="SK79">
        <v>2.5</v>
      </c>
      <c r="SL79">
        <v>2.5</v>
      </c>
      <c r="SM79">
        <v>1.3</v>
      </c>
      <c r="SN79">
        <v>0</v>
      </c>
      <c r="SO79">
        <v>2.5</v>
      </c>
      <c r="SP79">
        <v>3.8</v>
      </c>
      <c r="SQ79" t="s">
        <v>1463</v>
      </c>
      <c r="SR79" t="s">
        <v>3688</v>
      </c>
      <c r="TI79">
        <v>5</v>
      </c>
      <c r="TJ79" t="s">
        <v>3689</v>
      </c>
      <c r="TO79" t="b">
        <v>1</v>
      </c>
      <c r="TQ79" t="b">
        <v>1</v>
      </c>
      <c r="TS79" t="b">
        <v>1</v>
      </c>
      <c r="TT79" t="b">
        <v>1</v>
      </c>
      <c r="TX79">
        <v>0</v>
      </c>
      <c r="TY79">
        <v>2.5</v>
      </c>
      <c r="VI79">
        <v>0</v>
      </c>
      <c r="VJ79">
        <v>0</v>
      </c>
      <c r="VK79">
        <v>5</v>
      </c>
      <c r="VL79">
        <v>5</v>
      </c>
      <c r="VM79" t="s">
        <v>1463</v>
      </c>
      <c r="VO79" t="s">
        <v>1463</v>
      </c>
      <c r="VQ79" t="s">
        <v>1463</v>
      </c>
      <c r="VS79" t="s">
        <v>1463</v>
      </c>
      <c r="VV79" t="s">
        <v>1463</v>
      </c>
      <c r="VX79" t="s">
        <v>1463</v>
      </c>
      <c r="VZ79">
        <v>0</v>
      </c>
      <c r="WA79">
        <v>5</v>
      </c>
      <c r="XJ79">
        <v>10</v>
      </c>
      <c r="XK79">
        <v>3.8</v>
      </c>
      <c r="XL79">
        <v>2.5</v>
      </c>
      <c r="XM79">
        <v>16.3</v>
      </c>
      <c r="XN79" t="s">
        <v>1462</v>
      </c>
      <c r="XO79" t="s">
        <v>1462</v>
      </c>
      <c r="XQ79" t="b">
        <v>1</v>
      </c>
      <c r="XR79" t="b">
        <v>1</v>
      </c>
      <c r="XS79" t="b">
        <v>1</v>
      </c>
      <c r="XT79" t="b">
        <v>1</v>
      </c>
      <c r="XY79" t="b">
        <v>1</v>
      </c>
      <c r="XZ79" t="b">
        <v>1</v>
      </c>
      <c r="YA79" t="s">
        <v>3637</v>
      </c>
      <c r="YB79" t="s">
        <v>3690</v>
      </c>
      <c r="YC79" t="s">
        <v>1462</v>
      </c>
      <c r="YD79" t="s">
        <v>3691</v>
      </c>
      <c r="YE79" t="s">
        <v>1462</v>
      </c>
      <c r="YF79" t="s">
        <v>3692</v>
      </c>
      <c r="YG79">
        <v>5</v>
      </c>
      <c r="YH79">
        <v>2.5</v>
      </c>
      <c r="YI79" t="s">
        <v>1462</v>
      </c>
      <c r="YK79" t="b">
        <v>1</v>
      </c>
      <c r="YN79" t="b">
        <v>1</v>
      </c>
      <c r="YP79" t="b">
        <v>1</v>
      </c>
      <c r="YU79">
        <v>2.5</v>
      </c>
      <c r="YV79">
        <v>2.5</v>
      </c>
      <c r="ZX79">
        <v>10</v>
      </c>
      <c r="ZY79">
        <v>2.5</v>
      </c>
      <c r="ZZ79">
        <v>0</v>
      </c>
      <c r="AAA79">
        <v>12.5</v>
      </c>
      <c r="AAB79" t="s">
        <v>1462</v>
      </c>
      <c r="AAK79" t="b">
        <v>1</v>
      </c>
      <c r="AAL79" t="b">
        <v>1</v>
      </c>
      <c r="AAO79" t="b">
        <v>1</v>
      </c>
      <c r="AAS79" t="s">
        <v>2684</v>
      </c>
      <c r="AAT79">
        <v>2.5</v>
      </c>
      <c r="AAU79">
        <v>0</v>
      </c>
      <c r="ADN79">
        <v>6</v>
      </c>
      <c r="ADO79">
        <v>7.5</v>
      </c>
      <c r="ADP79">
        <v>0</v>
      </c>
      <c r="ADQ79">
        <v>13.5</v>
      </c>
      <c r="ADR79" t="s">
        <v>1759</v>
      </c>
      <c r="ADS79">
        <v>0.5</v>
      </c>
      <c r="ADT79">
        <v>20</v>
      </c>
      <c r="ADU79" t="s">
        <v>3580</v>
      </c>
      <c r="ADV79">
        <v>3</v>
      </c>
      <c r="ADW79">
        <v>60</v>
      </c>
      <c r="AEG79">
        <v>7.5</v>
      </c>
      <c r="AEH79">
        <v>0</v>
      </c>
      <c r="AEI79">
        <v>0</v>
      </c>
      <c r="AEJ79">
        <v>0</v>
      </c>
      <c r="AEK79">
        <v>0</v>
      </c>
      <c r="AEL79">
        <v>0</v>
      </c>
      <c r="AEN79" t="b">
        <v>1</v>
      </c>
      <c r="AFB79" t="s">
        <v>2865</v>
      </c>
      <c r="AFC79">
        <v>0</v>
      </c>
      <c r="AFD79">
        <v>0</v>
      </c>
      <c r="AFE79">
        <v>0</v>
      </c>
      <c r="AFF79">
        <v>4.2</v>
      </c>
      <c r="AFG79">
        <v>0</v>
      </c>
      <c r="AFH79">
        <v>4.2</v>
      </c>
      <c r="AFI79" t="s">
        <v>1463</v>
      </c>
      <c r="AFK79" t="s">
        <v>1463</v>
      </c>
      <c r="AFM79" t="s">
        <v>1463</v>
      </c>
      <c r="AFO79" t="s">
        <v>1463</v>
      </c>
      <c r="AFQ79" t="s">
        <v>1463</v>
      </c>
      <c r="AFT79" t="s">
        <v>1463</v>
      </c>
      <c r="AFV79">
        <v>1</v>
      </c>
      <c r="AFW79">
        <v>2</v>
      </c>
      <c r="AFX79">
        <v>4.1666666666666599</v>
      </c>
      <c r="AFY79">
        <v>0</v>
      </c>
      <c r="AFZ79">
        <v>6.7</v>
      </c>
      <c r="AGA79">
        <v>2.5</v>
      </c>
      <c r="AGB79">
        <v>2.5</v>
      </c>
      <c r="AGC79">
        <v>11.7</v>
      </c>
      <c r="AGD79">
        <v>6</v>
      </c>
      <c r="AGE79">
        <v>300</v>
      </c>
      <c r="AGG79">
        <v>2</v>
      </c>
      <c r="AGH79">
        <v>1</v>
      </c>
      <c r="AGJ79">
        <v>6</v>
      </c>
      <c r="AGK79">
        <v>0</v>
      </c>
      <c r="AGM79" t="s">
        <v>3405</v>
      </c>
      <c r="AGP79" t="s">
        <v>3693</v>
      </c>
      <c r="AGQ79">
        <v>2.5</v>
      </c>
      <c r="AGR79">
        <v>2.5</v>
      </c>
      <c r="AGS79">
        <v>2</v>
      </c>
      <c r="AGT79">
        <v>5</v>
      </c>
      <c r="AGU79">
        <v>0</v>
      </c>
      <c r="AGV79">
        <v>7</v>
      </c>
      <c r="AGW79">
        <v>2</v>
      </c>
      <c r="AGY79" t="b">
        <v>1</v>
      </c>
      <c r="AGZ79" t="b">
        <v>1</v>
      </c>
      <c r="AHD79">
        <v>2</v>
      </c>
      <c r="AHE79">
        <v>2</v>
      </c>
      <c r="AHF79">
        <v>4</v>
      </c>
      <c r="AKM79">
        <v>5</v>
      </c>
      <c r="AKN79">
        <v>0</v>
      </c>
      <c r="AKO79">
        <v>10</v>
      </c>
      <c r="AKP79">
        <v>2.5</v>
      </c>
      <c r="AKQ79">
        <v>2.5</v>
      </c>
      <c r="AKR79">
        <v>15</v>
      </c>
      <c r="AKS79" t="s">
        <v>1462</v>
      </c>
      <c r="AKT79" t="s">
        <v>1463</v>
      </c>
      <c r="AKV79" t="s">
        <v>1462</v>
      </c>
      <c r="AKX79" t="s">
        <v>1462</v>
      </c>
      <c r="AKZ79" t="s">
        <v>1463</v>
      </c>
      <c r="ALB79" t="s">
        <v>1462</v>
      </c>
      <c r="ALD79" t="s">
        <v>1463</v>
      </c>
      <c r="ALF79" t="s">
        <v>1462</v>
      </c>
      <c r="ALH79" t="s">
        <v>1463</v>
      </c>
      <c r="ALJ79" t="s">
        <v>1463</v>
      </c>
      <c r="ALL79" t="s">
        <v>1463</v>
      </c>
      <c r="ALN79" t="s">
        <v>1462</v>
      </c>
      <c r="ALP79" t="s">
        <v>1463</v>
      </c>
      <c r="ALR79" t="s">
        <v>1463</v>
      </c>
      <c r="ALT79" t="s">
        <v>1463</v>
      </c>
      <c r="AMF79" t="b">
        <v>1</v>
      </c>
      <c r="AMG79" t="b">
        <v>1</v>
      </c>
      <c r="AMO79" t="b">
        <v>1</v>
      </c>
      <c r="ANA79">
        <v>2.5</v>
      </c>
      <c r="ANB79">
        <v>2.5</v>
      </c>
      <c r="ANC79">
        <v>10</v>
      </c>
      <c r="AND79">
        <v>2.5</v>
      </c>
      <c r="ANE79">
        <v>7.5</v>
      </c>
      <c r="ANF79">
        <v>20</v>
      </c>
      <c r="ANG79" t="s">
        <v>1462</v>
      </c>
      <c r="ANH79" t="s">
        <v>3214</v>
      </c>
      <c r="ANI79" t="s">
        <v>1462</v>
      </c>
      <c r="ANJ79" t="s">
        <v>2855</v>
      </c>
      <c r="ANK79">
        <v>2.5</v>
      </c>
      <c r="ANL79">
        <v>7.5</v>
      </c>
      <c r="ANM79">
        <v>1</v>
      </c>
      <c r="ANN79">
        <v>2.5</v>
      </c>
      <c r="ANO79">
        <v>5</v>
      </c>
      <c r="ANP79">
        <v>8.5</v>
      </c>
      <c r="ANQ79" t="s">
        <v>2551</v>
      </c>
      <c r="ANT79">
        <v>2.5</v>
      </c>
      <c r="ANU79">
        <v>5</v>
      </c>
      <c r="AQR79">
        <v>2.5</v>
      </c>
      <c r="AQS79">
        <v>0</v>
      </c>
      <c r="AQT79">
        <v>3.8</v>
      </c>
      <c r="AQU79">
        <v>6.3</v>
      </c>
      <c r="AQV79" t="s">
        <v>1463</v>
      </c>
      <c r="ARC79" t="b">
        <v>1</v>
      </c>
      <c r="ARD79" t="b">
        <v>1</v>
      </c>
      <c r="ARG79">
        <v>0</v>
      </c>
      <c r="ARH79">
        <v>5</v>
      </c>
      <c r="ARI79" t="s">
        <v>1463</v>
      </c>
      <c r="ARQ79" t="s">
        <v>1462</v>
      </c>
      <c r="ARS79" t="s">
        <v>2627</v>
      </c>
      <c r="ART79" t="s">
        <v>2855</v>
      </c>
      <c r="ARV79" t="b">
        <v>1</v>
      </c>
      <c r="ASD79">
        <v>0</v>
      </c>
      <c r="ASE79">
        <v>2.5</v>
      </c>
      <c r="ASF79">
        <v>1</v>
      </c>
      <c r="ASG79">
        <v>5</v>
      </c>
      <c r="ASH79">
        <v>7.5</v>
      </c>
      <c r="ASI79">
        <v>13.5</v>
      </c>
      <c r="ASJ79">
        <v>70</v>
      </c>
      <c r="ASL79" t="b">
        <v>1</v>
      </c>
      <c r="ASO79" t="b">
        <v>1</v>
      </c>
      <c r="ASS79">
        <v>0</v>
      </c>
      <c r="AST79" t="s">
        <v>1463</v>
      </c>
      <c r="ATD79">
        <v>5</v>
      </c>
      <c r="ATE79">
        <v>7.5</v>
      </c>
      <c r="ATF79">
        <v>0</v>
      </c>
      <c r="ATG79">
        <v>0</v>
      </c>
      <c r="ATH79">
        <v>2.5</v>
      </c>
      <c r="ATI79">
        <v>2.5</v>
      </c>
      <c r="ATJ79" t="s">
        <v>1463</v>
      </c>
      <c r="AVZ79">
        <v>0</v>
      </c>
      <c r="AWA79">
        <v>0</v>
      </c>
      <c r="AWB79">
        <v>0</v>
      </c>
      <c r="AWC79">
        <v>5</v>
      </c>
      <c r="AWD79">
        <v>2</v>
      </c>
      <c r="AWE79">
        <v>0</v>
      </c>
      <c r="AWF79">
        <v>0</v>
      </c>
      <c r="AWG79">
        <v>2</v>
      </c>
      <c r="AWH79" t="s">
        <v>1463</v>
      </c>
      <c r="AWJ79" t="s">
        <v>1463</v>
      </c>
      <c r="AWL79" t="s">
        <v>1462</v>
      </c>
      <c r="AWN79" t="s">
        <v>1462</v>
      </c>
      <c r="AWP79" t="s">
        <v>1463</v>
      </c>
      <c r="AWR79" t="s">
        <v>1463</v>
      </c>
      <c r="AWT79" t="s">
        <v>1463</v>
      </c>
      <c r="AWV79" t="s">
        <v>1463</v>
      </c>
      <c r="AWX79" t="s">
        <v>1463</v>
      </c>
      <c r="AWZ79" t="s">
        <v>1463</v>
      </c>
      <c r="AXB79" t="s">
        <v>1463</v>
      </c>
      <c r="AXD79" t="s">
        <v>1462</v>
      </c>
      <c r="AXF79">
        <v>0</v>
      </c>
      <c r="AXG79">
        <v>0</v>
      </c>
      <c r="AXI79">
        <v>0</v>
      </c>
      <c r="AXJ79">
        <v>0</v>
      </c>
      <c r="AXK79">
        <v>7</v>
      </c>
      <c r="AXN79">
        <v>7</v>
      </c>
      <c r="AXO79">
        <v>0</v>
      </c>
      <c r="AXP79">
        <v>1</v>
      </c>
      <c r="AXQ79">
        <v>1</v>
      </c>
      <c r="AXR79">
        <v>1</v>
      </c>
      <c r="AXS79">
        <v>0</v>
      </c>
      <c r="AXT79">
        <v>0</v>
      </c>
      <c r="AXU79">
        <v>0</v>
      </c>
      <c r="AXW79">
        <v>0</v>
      </c>
      <c r="AYA79">
        <v>8</v>
      </c>
      <c r="AYD79">
        <v>8</v>
      </c>
      <c r="AYE79" t="s">
        <v>1463</v>
      </c>
      <c r="AYF79" t="s">
        <v>1463</v>
      </c>
      <c r="AYG79">
        <v>4</v>
      </c>
      <c r="AYJ79">
        <v>0</v>
      </c>
      <c r="AYK79">
        <v>2.5</v>
      </c>
      <c r="AYL79">
        <v>2.5</v>
      </c>
      <c r="AYM79">
        <v>5</v>
      </c>
      <c r="AZO79" t="s">
        <v>1463</v>
      </c>
      <c r="AZQ79" t="s">
        <v>3611</v>
      </c>
      <c r="AZR79">
        <v>2.5</v>
      </c>
      <c r="AZS79">
        <v>2.5</v>
      </c>
      <c r="BCH79">
        <v>10</v>
      </c>
      <c r="BCI79">
        <v>5</v>
      </c>
      <c r="BCJ79">
        <v>2.5</v>
      </c>
      <c r="BCK79">
        <v>17.5</v>
      </c>
      <c r="BCL79">
        <v>2</v>
      </c>
      <c r="BCN79">
        <v>1</v>
      </c>
      <c r="BCP79">
        <v>3</v>
      </c>
      <c r="BCR79">
        <v>4</v>
      </c>
      <c r="BCT79">
        <v>5</v>
      </c>
      <c r="BCY79">
        <v>5</v>
      </c>
      <c r="BCZ79">
        <v>2.5</v>
      </c>
      <c r="BEH79">
        <v>3.3</v>
      </c>
      <c r="BEI79">
        <v>7.5</v>
      </c>
      <c r="BEJ79">
        <v>0</v>
      </c>
      <c r="BEK79">
        <v>10.8</v>
      </c>
      <c r="BEL79" t="s">
        <v>2552</v>
      </c>
      <c r="BEN79" t="s">
        <v>2552</v>
      </c>
      <c r="BEP79" t="s">
        <v>2552</v>
      </c>
      <c r="BER79" t="s">
        <v>2552</v>
      </c>
      <c r="BET79" t="s">
        <v>2552</v>
      </c>
      <c r="BEV79" t="s">
        <v>2557</v>
      </c>
      <c r="BEX79">
        <v>7.5</v>
      </c>
      <c r="BEY79">
        <v>0</v>
      </c>
      <c r="BGQ79" t="s">
        <v>1467</v>
      </c>
      <c r="BGR79">
        <v>5</v>
      </c>
      <c r="BGS79">
        <v>2.5</v>
      </c>
      <c r="BGT79">
        <v>7.5</v>
      </c>
      <c r="BGU79" t="s">
        <v>1463</v>
      </c>
      <c r="BHK79">
        <v>5</v>
      </c>
      <c r="BHL79">
        <v>2.5</v>
      </c>
      <c r="BIT79">
        <v>0</v>
      </c>
      <c r="BIU79">
        <v>2.5</v>
      </c>
      <c r="BIV79">
        <v>0</v>
      </c>
      <c r="BIW79">
        <v>2.5</v>
      </c>
      <c r="BIX79">
        <v>1</v>
      </c>
      <c r="BIY79" t="s">
        <v>2594</v>
      </c>
      <c r="BIZ79" t="s">
        <v>1468</v>
      </c>
      <c r="BJA79" t="s">
        <v>1468</v>
      </c>
      <c r="BJB79">
        <v>2.5</v>
      </c>
      <c r="BJC79">
        <v>0</v>
      </c>
    </row>
    <row r="80" spans="1:1024 1026:1615" ht="15" x14ac:dyDescent="0.25">
      <c r="A80" t="s">
        <v>2603</v>
      </c>
      <c r="B80" t="s">
        <v>3694</v>
      </c>
      <c r="C80" t="s">
        <v>3695</v>
      </c>
      <c r="D80" t="s">
        <v>1460</v>
      </c>
      <c r="F80" t="s">
        <v>2606</v>
      </c>
      <c r="G80" t="s">
        <v>2607</v>
      </c>
      <c r="H80" t="s">
        <v>3386</v>
      </c>
      <c r="I80" t="s">
        <v>3571</v>
      </c>
      <c r="J80">
        <v>3.0726207699999999</v>
      </c>
      <c r="K80">
        <v>34.036351949999997</v>
      </c>
      <c r="L80" s="116">
        <v>42404</v>
      </c>
      <c r="M80" t="s">
        <v>1471</v>
      </c>
      <c r="N80">
        <v>60</v>
      </c>
      <c r="O80" t="s">
        <v>2554</v>
      </c>
      <c r="Q80">
        <v>3.3</v>
      </c>
      <c r="R80">
        <v>7.5</v>
      </c>
      <c r="S80">
        <v>5</v>
      </c>
      <c r="T80">
        <v>15.8</v>
      </c>
      <c r="U80">
        <v>2</v>
      </c>
      <c r="V80">
        <v>4</v>
      </c>
      <c r="Y80">
        <v>1</v>
      </c>
      <c r="AE80" t="b">
        <v>1</v>
      </c>
      <c r="AG80">
        <v>2</v>
      </c>
      <c r="AH80">
        <v>4</v>
      </c>
      <c r="AK80">
        <v>1</v>
      </c>
      <c r="AM80">
        <v>1</v>
      </c>
      <c r="BS80" t="s">
        <v>1463</v>
      </c>
      <c r="BT80" t="s">
        <v>1463</v>
      </c>
      <c r="BW80">
        <v>7.5</v>
      </c>
      <c r="BX80">
        <v>5</v>
      </c>
      <c r="BY80">
        <v>10</v>
      </c>
      <c r="BZ80">
        <v>5</v>
      </c>
      <c r="CA80">
        <v>0</v>
      </c>
      <c r="CB80">
        <v>15</v>
      </c>
      <c r="CC80" t="s">
        <v>1462</v>
      </c>
      <c r="CD80" t="b">
        <v>1</v>
      </c>
      <c r="CE80" t="b">
        <v>1</v>
      </c>
      <c r="CF80">
        <v>40</v>
      </c>
      <c r="CH80" t="s">
        <v>1462</v>
      </c>
      <c r="CI80" t="b">
        <v>1</v>
      </c>
      <c r="CK80">
        <v>35</v>
      </c>
      <c r="CM80" t="s">
        <v>1462</v>
      </c>
      <c r="CP80">
        <v>1</v>
      </c>
      <c r="CR80" t="s">
        <v>1463</v>
      </c>
      <c r="CW80" t="s">
        <v>1463</v>
      </c>
      <c r="DB80" t="s">
        <v>1463</v>
      </c>
      <c r="DG80" t="s">
        <v>1462</v>
      </c>
      <c r="DH80" t="b">
        <v>1</v>
      </c>
      <c r="DJ80">
        <v>35</v>
      </c>
      <c r="DS80" t="b">
        <v>1</v>
      </c>
      <c r="DU80" t="b">
        <v>1</v>
      </c>
      <c r="EI80">
        <v>5</v>
      </c>
      <c r="EJ80">
        <v>0</v>
      </c>
      <c r="EN80">
        <v>0</v>
      </c>
      <c r="EO80" t="s">
        <v>1463</v>
      </c>
      <c r="FL80">
        <v>6.7</v>
      </c>
      <c r="FM80">
        <v>7.5</v>
      </c>
      <c r="FN80">
        <v>0</v>
      </c>
      <c r="FO80">
        <v>14.2</v>
      </c>
      <c r="FP80" t="s">
        <v>1462</v>
      </c>
      <c r="GO80" t="b">
        <v>1</v>
      </c>
      <c r="GQ80" t="s">
        <v>1465</v>
      </c>
      <c r="HD80" t="b">
        <v>1</v>
      </c>
      <c r="HF80" t="s">
        <v>1464</v>
      </c>
      <c r="HJ80" t="b">
        <v>1</v>
      </c>
      <c r="HL80" t="s">
        <v>1465</v>
      </c>
      <c r="HY80" t="b">
        <v>1</v>
      </c>
      <c r="IA80" t="s">
        <v>1465</v>
      </c>
      <c r="IN80" t="b">
        <v>1</v>
      </c>
      <c r="IP80" t="s">
        <v>1464</v>
      </c>
      <c r="IW80" t="b">
        <v>1</v>
      </c>
      <c r="IY80" t="s">
        <v>1465</v>
      </c>
      <c r="JC80" t="b">
        <v>1</v>
      </c>
      <c r="JE80" t="s">
        <v>1465</v>
      </c>
      <c r="KK80" t="s">
        <v>1463</v>
      </c>
      <c r="KM80">
        <v>7.5</v>
      </c>
      <c r="KN80">
        <v>0</v>
      </c>
      <c r="KO80">
        <v>3.5</v>
      </c>
      <c r="KP80">
        <v>7.5</v>
      </c>
      <c r="KQ80">
        <v>0</v>
      </c>
      <c r="KR80">
        <v>11</v>
      </c>
      <c r="KS80" t="s">
        <v>1462</v>
      </c>
      <c r="KW80">
        <v>3</v>
      </c>
      <c r="KX80">
        <v>2</v>
      </c>
      <c r="LA80">
        <v>3</v>
      </c>
      <c r="LG80">
        <v>1</v>
      </c>
      <c r="LH80">
        <v>1</v>
      </c>
      <c r="LK80">
        <v>1</v>
      </c>
      <c r="MK80" t="b">
        <v>1</v>
      </c>
      <c r="ML80" t="b">
        <v>1</v>
      </c>
      <c r="MO80" t="b">
        <v>1</v>
      </c>
      <c r="MT80" t="s">
        <v>1463</v>
      </c>
      <c r="MV80">
        <v>7.5</v>
      </c>
      <c r="MW80">
        <v>0</v>
      </c>
      <c r="MX80">
        <v>0</v>
      </c>
      <c r="MY80">
        <v>0</v>
      </c>
      <c r="MZ80">
        <v>2.5</v>
      </c>
      <c r="NA80">
        <v>2.5</v>
      </c>
      <c r="NM80" t="s">
        <v>2549</v>
      </c>
      <c r="NN80" t="s">
        <v>2549</v>
      </c>
      <c r="NO80" t="s">
        <v>2549</v>
      </c>
      <c r="NP80" t="s">
        <v>2549</v>
      </c>
      <c r="NQ80" t="s">
        <v>2549</v>
      </c>
      <c r="NR80" t="s">
        <v>2549</v>
      </c>
      <c r="NS80" t="s">
        <v>2549</v>
      </c>
      <c r="NT80" t="s">
        <v>2549</v>
      </c>
      <c r="NU80" t="s">
        <v>2549</v>
      </c>
      <c r="NV80" t="s">
        <v>2549</v>
      </c>
      <c r="NW80" t="s">
        <v>2550</v>
      </c>
      <c r="NX80" t="s">
        <v>2550</v>
      </c>
      <c r="NY80" t="s">
        <v>2569</v>
      </c>
      <c r="NZ80" t="s">
        <v>2569</v>
      </c>
      <c r="OA80" t="s">
        <v>2550</v>
      </c>
      <c r="OB80" t="s">
        <v>2550</v>
      </c>
      <c r="OC80" t="s">
        <v>2569</v>
      </c>
      <c r="OD80" t="s">
        <v>2550</v>
      </c>
      <c r="OE80" t="s">
        <v>2550</v>
      </c>
      <c r="OF80" t="s">
        <v>2550</v>
      </c>
      <c r="OG80">
        <v>0</v>
      </c>
      <c r="OH80">
        <v>2.5</v>
      </c>
      <c r="OJ80">
        <v>5</v>
      </c>
      <c r="OK80">
        <v>0</v>
      </c>
      <c r="OL80">
        <v>5</v>
      </c>
      <c r="OT80" t="b">
        <v>1</v>
      </c>
      <c r="PD80" t="s">
        <v>3631</v>
      </c>
      <c r="PN80" t="s">
        <v>3448</v>
      </c>
      <c r="QL80">
        <v>5</v>
      </c>
      <c r="QM80">
        <v>0</v>
      </c>
      <c r="RO80">
        <v>5</v>
      </c>
      <c r="RP80">
        <v>7.5</v>
      </c>
      <c r="RQ80">
        <v>2.5</v>
      </c>
      <c r="RR80">
        <v>15</v>
      </c>
      <c r="RS80" t="s">
        <v>1462</v>
      </c>
      <c r="RU80">
        <v>60</v>
      </c>
      <c r="RV80" t="s">
        <v>2851</v>
      </c>
      <c r="RW80" t="s">
        <v>1462</v>
      </c>
      <c r="RX80" t="s">
        <v>3696</v>
      </c>
      <c r="RZ80" t="s">
        <v>1462</v>
      </c>
      <c r="SA80" t="s">
        <v>2627</v>
      </c>
      <c r="SB80" t="s">
        <v>1463</v>
      </c>
      <c r="SH80" t="s">
        <v>1462</v>
      </c>
      <c r="SI80" t="s">
        <v>3686</v>
      </c>
      <c r="SJ80" t="s">
        <v>3697</v>
      </c>
      <c r="SK80">
        <v>7.5</v>
      </c>
      <c r="SL80">
        <v>2.5</v>
      </c>
      <c r="SM80">
        <v>4.0999999999999996</v>
      </c>
      <c r="SN80">
        <v>7.5</v>
      </c>
      <c r="SO80">
        <v>0</v>
      </c>
      <c r="SP80">
        <v>11.6</v>
      </c>
      <c r="SQ80" t="s">
        <v>1462</v>
      </c>
      <c r="SS80">
        <v>4</v>
      </c>
      <c r="ST80" t="s">
        <v>3698</v>
      </c>
      <c r="SU80" t="s">
        <v>1463</v>
      </c>
      <c r="SV80" t="s">
        <v>3602</v>
      </c>
      <c r="SZ80" t="b">
        <v>1</v>
      </c>
      <c r="TB80" t="b">
        <v>1</v>
      </c>
      <c r="TD80" t="b">
        <v>1</v>
      </c>
      <c r="TE80" t="b">
        <v>1</v>
      </c>
      <c r="TG80" t="b">
        <v>1</v>
      </c>
      <c r="TH80" t="s">
        <v>3183</v>
      </c>
      <c r="TI80">
        <v>5</v>
      </c>
      <c r="TJ80" t="s">
        <v>3699</v>
      </c>
      <c r="TO80" t="b">
        <v>1</v>
      </c>
      <c r="TQ80" t="b">
        <v>1</v>
      </c>
      <c r="TS80" t="b">
        <v>1</v>
      </c>
      <c r="TT80" t="b">
        <v>1</v>
      </c>
      <c r="TX80">
        <v>7.5</v>
      </c>
      <c r="TY80">
        <v>0</v>
      </c>
      <c r="VI80">
        <v>0</v>
      </c>
      <c r="VJ80">
        <v>0</v>
      </c>
      <c r="VK80">
        <v>2.5</v>
      </c>
      <c r="VL80">
        <v>2.5</v>
      </c>
      <c r="VM80" t="s">
        <v>1463</v>
      </c>
      <c r="VO80" t="s">
        <v>1463</v>
      </c>
      <c r="VQ80" t="s">
        <v>1463</v>
      </c>
      <c r="VS80" t="s">
        <v>1463</v>
      </c>
      <c r="VV80" t="s">
        <v>1463</v>
      </c>
      <c r="VX80" t="s">
        <v>1463</v>
      </c>
      <c r="VZ80">
        <v>0</v>
      </c>
      <c r="WA80">
        <v>2.5</v>
      </c>
      <c r="XJ80">
        <v>10</v>
      </c>
      <c r="XK80">
        <v>6.3</v>
      </c>
      <c r="XL80">
        <v>5</v>
      </c>
      <c r="XM80">
        <v>21.3</v>
      </c>
      <c r="XN80" t="s">
        <v>1462</v>
      </c>
      <c r="XO80" t="s">
        <v>1462</v>
      </c>
      <c r="XQ80" t="b">
        <v>1</v>
      </c>
      <c r="XR80" t="b">
        <v>1</v>
      </c>
      <c r="XS80" t="b">
        <v>1</v>
      </c>
      <c r="XT80" t="b">
        <v>1</v>
      </c>
      <c r="XW80" t="b">
        <v>1</v>
      </c>
      <c r="XX80" t="b">
        <v>1</v>
      </c>
      <c r="XY80" t="b">
        <v>1</v>
      </c>
      <c r="YB80" t="s">
        <v>3700</v>
      </c>
      <c r="YC80" t="s">
        <v>1462</v>
      </c>
      <c r="YE80" t="s">
        <v>1462</v>
      </c>
      <c r="YF80" t="s">
        <v>3701</v>
      </c>
      <c r="YG80">
        <v>7.5</v>
      </c>
      <c r="YH80">
        <v>2.5</v>
      </c>
      <c r="YI80" t="s">
        <v>1462</v>
      </c>
      <c r="YK80" t="b">
        <v>1</v>
      </c>
      <c r="YN80" t="b">
        <v>1</v>
      </c>
      <c r="YP80" t="b">
        <v>1</v>
      </c>
      <c r="YU80">
        <v>5</v>
      </c>
      <c r="YV80">
        <v>7.5</v>
      </c>
      <c r="ZX80">
        <v>0</v>
      </c>
      <c r="AAA80">
        <v>0</v>
      </c>
      <c r="AAB80" t="s">
        <v>1462</v>
      </c>
      <c r="ADN80">
        <v>2</v>
      </c>
      <c r="ADO80">
        <v>7.5</v>
      </c>
      <c r="ADP80">
        <v>2.5</v>
      </c>
      <c r="ADQ80">
        <v>12</v>
      </c>
      <c r="ADR80" t="s">
        <v>1759</v>
      </c>
      <c r="ADS80">
        <v>0.5</v>
      </c>
      <c r="ADT80">
        <v>20</v>
      </c>
      <c r="AEG80">
        <v>7.5</v>
      </c>
      <c r="AEH80">
        <v>2.5</v>
      </c>
      <c r="AEI80">
        <v>0</v>
      </c>
      <c r="AEJ80">
        <v>0</v>
      </c>
      <c r="AEK80">
        <v>0</v>
      </c>
      <c r="AEL80">
        <v>0</v>
      </c>
      <c r="AEN80" t="b">
        <v>1</v>
      </c>
      <c r="AFB80" t="s">
        <v>2865</v>
      </c>
      <c r="AFC80">
        <v>0</v>
      </c>
      <c r="AFD80">
        <v>0</v>
      </c>
      <c r="AFE80">
        <v>0</v>
      </c>
      <c r="AFF80">
        <v>8.6</v>
      </c>
      <c r="AFG80">
        <v>0</v>
      </c>
      <c r="AFH80">
        <v>8.6</v>
      </c>
      <c r="AFI80" t="s">
        <v>1463</v>
      </c>
      <c r="AFK80" t="s">
        <v>1463</v>
      </c>
      <c r="AFM80" t="s">
        <v>1463</v>
      </c>
      <c r="AFO80" t="s">
        <v>1463</v>
      </c>
      <c r="AFQ80" t="s">
        <v>1463</v>
      </c>
      <c r="AFT80" t="s">
        <v>1463</v>
      </c>
      <c r="AFV80">
        <v>3</v>
      </c>
      <c r="AFW80">
        <v>4</v>
      </c>
      <c r="AFX80">
        <v>8.6111111111111107</v>
      </c>
      <c r="AFY80">
        <v>0</v>
      </c>
      <c r="AFZ80">
        <v>6.7</v>
      </c>
      <c r="AGA80">
        <v>7.5</v>
      </c>
      <c r="AGB80">
        <v>0</v>
      </c>
      <c r="AGC80">
        <v>14.2</v>
      </c>
      <c r="AGD80">
        <v>6</v>
      </c>
      <c r="AGE80">
        <v>200</v>
      </c>
      <c r="AGG80">
        <v>2</v>
      </c>
      <c r="AGH80">
        <v>1</v>
      </c>
      <c r="AGJ80">
        <v>6</v>
      </c>
      <c r="AGK80">
        <v>0</v>
      </c>
      <c r="AGM80" t="s">
        <v>3405</v>
      </c>
      <c r="AGN80" t="s">
        <v>3131</v>
      </c>
      <c r="AGQ80">
        <v>7.5</v>
      </c>
      <c r="AGR80">
        <v>0</v>
      </c>
      <c r="AGS80">
        <v>2</v>
      </c>
      <c r="AGT80">
        <v>5</v>
      </c>
      <c r="AGU80">
        <v>2.5</v>
      </c>
      <c r="AGV80">
        <v>9.5</v>
      </c>
      <c r="AGW80">
        <v>2</v>
      </c>
      <c r="AGY80" t="b">
        <v>1</v>
      </c>
      <c r="AGZ80" t="b">
        <v>1</v>
      </c>
      <c r="AHD80">
        <v>3</v>
      </c>
      <c r="AHE80">
        <v>2</v>
      </c>
      <c r="AHF80">
        <v>4</v>
      </c>
      <c r="AKM80">
        <v>5</v>
      </c>
      <c r="AKN80">
        <v>2.5</v>
      </c>
      <c r="AKO80">
        <v>10</v>
      </c>
      <c r="AKP80">
        <v>0</v>
      </c>
      <c r="AKQ80">
        <v>0</v>
      </c>
      <c r="AKR80">
        <v>10</v>
      </c>
      <c r="AKS80" t="s">
        <v>1462</v>
      </c>
      <c r="AKT80" t="s">
        <v>1463</v>
      </c>
      <c r="AKV80" t="s">
        <v>1462</v>
      </c>
      <c r="AKX80" t="s">
        <v>1462</v>
      </c>
      <c r="AKZ80" t="s">
        <v>1463</v>
      </c>
      <c r="ALB80" t="s">
        <v>1462</v>
      </c>
      <c r="ALD80" t="s">
        <v>1463</v>
      </c>
      <c r="ALF80" t="s">
        <v>1462</v>
      </c>
      <c r="ALH80" t="s">
        <v>1463</v>
      </c>
      <c r="ALJ80" t="s">
        <v>1463</v>
      </c>
      <c r="ALL80" t="s">
        <v>1463</v>
      </c>
      <c r="ALN80" t="s">
        <v>1463</v>
      </c>
      <c r="ALP80" t="s">
        <v>1463</v>
      </c>
      <c r="ALR80" t="s">
        <v>1463</v>
      </c>
      <c r="ALT80" t="s">
        <v>1463</v>
      </c>
      <c r="AMF80" t="b">
        <v>1</v>
      </c>
      <c r="AMG80" t="b">
        <v>1</v>
      </c>
      <c r="AML80" t="b">
        <v>1</v>
      </c>
      <c r="AMO80" t="b">
        <v>1</v>
      </c>
      <c r="AMW80" t="b">
        <v>1</v>
      </c>
      <c r="ANA80">
        <v>0</v>
      </c>
      <c r="ANB80">
        <v>0</v>
      </c>
      <c r="ANC80">
        <v>10</v>
      </c>
      <c r="AND80">
        <v>2.5</v>
      </c>
      <c r="ANE80">
        <v>2.5</v>
      </c>
      <c r="ANF80">
        <v>15</v>
      </c>
      <c r="ANG80" t="s">
        <v>1462</v>
      </c>
      <c r="ANH80" t="s">
        <v>3702</v>
      </c>
      <c r="ANI80" t="s">
        <v>1462</v>
      </c>
      <c r="ANJ80" t="s">
        <v>2855</v>
      </c>
      <c r="ANK80">
        <v>2.5</v>
      </c>
      <c r="ANL80">
        <v>2.5</v>
      </c>
      <c r="ANM80">
        <v>5</v>
      </c>
      <c r="ANN80">
        <v>2.5</v>
      </c>
      <c r="ANO80">
        <v>2.5</v>
      </c>
      <c r="ANP80">
        <v>10</v>
      </c>
      <c r="ANQ80" t="s">
        <v>2565</v>
      </c>
      <c r="ANR80" t="s">
        <v>1462</v>
      </c>
      <c r="ANS80" t="s">
        <v>3485</v>
      </c>
      <c r="ANT80">
        <v>2.5</v>
      </c>
      <c r="ANU80">
        <v>2.5</v>
      </c>
      <c r="AQR80">
        <v>2.5</v>
      </c>
      <c r="AQS80">
        <v>0</v>
      </c>
      <c r="AQT80">
        <v>8.8000000000000007</v>
      </c>
      <c r="AQU80">
        <v>11.3</v>
      </c>
      <c r="AQV80" t="s">
        <v>1463</v>
      </c>
      <c r="ARC80" t="b">
        <v>1</v>
      </c>
      <c r="ARD80" t="b">
        <v>1</v>
      </c>
      <c r="ARG80">
        <v>0</v>
      </c>
      <c r="ARH80">
        <v>10</v>
      </c>
      <c r="ARI80" t="s">
        <v>1463</v>
      </c>
      <c r="ARQ80" t="s">
        <v>1463</v>
      </c>
      <c r="ASD80">
        <v>0</v>
      </c>
      <c r="ASE80">
        <v>7.5</v>
      </c>
      <c r="ASF80">
        <v>2</v>
      </c>
      <c r="ASG80">
        <v>5</v>
      </c>
      <c r="ASH80">
        <v>2.5</v>
      </c>
      <c r="ASI80">
        <v>9.5</v>
      </c>
      <c r="ASJ80">
        <v>60</v>
      </c>
      <c r="ASM80" t="b">
        <v>1</v>
      </c>
      <c r="ASS80">
        <v>1</v>
      </c>
      <c r="AST80" t="s">
        <v>1462</v>
      </c>
      <c r="ASY80" t="b">
        <v>1</v>
      </c>
      <c r="ATC80" t="s">
        <v>3281</v>
      </c>
      <c r="ATD80">
        <v>5</v>
      </c>
      <c r="ATE80">
        <v>2.5</v>
      </c>
      <c r="ATF80">
        <v>0</v>
      </c>
      <c r="ATG80">
        <v>1.3</v>
      </c>
      <c r="ATH80">
        <v>3.8</v>
      </c>
      <c r="ATI80">
        <v>5.0999999999999996</v>
      </c>
      <c r="ATJ80" t="s">
        <v>1463</v>
      </c>
      <c r="AVZ80">
        <v>0</v>
      </c>
      <c r="AWA80">
        <v>2.5</v>
      </c>
      <c r="AWB80">
        <v>2.5</v>
      </c>
      <c r="AWC80">
        <v>5</v>
      </c>
      <c r="AWD80">
        <v>1</v>
      </c>
      <c r="AWE80">
        <v>0</v>
      </c>
      <c r="AWF80">
        <v>0</v>
      </c>
      <c r="AWG80">
        <v>1</v>
      </c>
      <c r="AWH80" t="s">
        <v>1462</v>
      </c>
      <c r="AWJ80" t="s">
        <v>1463</v>
      </c>
      <c r="AWL80" t="s">
        <v>1462</v>
      </c>
      <c r="AWN80" t="s">
        <v>1463</v>
      </c>
      <c r="AWP80" t="s">
        <v>1463</v>
      </c>
      <c r="AWR80" t="s">
        <v>1463</v>
      </c>
      <c r="AWT80" t="s">
        <v>1463</v>
      </c>
      <c r="AWV80" t="s">
        <v>1463</v>
      </c>
      <c r="AWX80" t="s">
        <v>1463</v>
      </c>
      <c r="AWZ80" t="s">
        <v>1463</v>
      </c>
      <c r="AXB80" t="s">
        <v>1463</v>
      </c>
      <c r="AXD80" t="s">
        <v>1463</v>
      </c>
      <c r="AXF80">
        <v>0</v>
      </c>
      <c r="AXG80">
        <v>0</v>
      </c>
      <c r="AXI80">
        <v>0</v>
      </c>
      <c r="AXJ80">
        <v>0</v>
      </c>
      <c r="AXK80">
        <v>7</v>
      </c>
      <c r="AXN80">
        <v>7</v>
      </c>
      <c r="AXO80">
        <v>1</v>
      </c>
      <c r="AXP80">
        <v>1</v>
      </c>
      <c r="AXQ80">
        <v>1</v>
      </c>
      <c r="AXR80">
        <v>0</v>
      </c>
      <c r="AXS80">
        <v>0</v>
      </c>
      <c r="AXT80">
        <v>0</v>
      </c>
      <c r="AXU80">
        <v>0</v>
      </c>
      <c r="AXW80">
        <v>0</v>
      </c>
      <c r="AYA80">
        <v>8</v>
      </c>
      <c r="AYD80">
        <v>8</v>
      </c>
      <c r="AYE80" t="s">
        <v>1463</v>
      </c>
      <c r="AYF80" t="s">
        <v>1463</v>
      </c>
      <c r="AYG80">
        <v>4</v>
      </c>
      <c r="AYJ80">
        <v>0</v>
      </c>
      <c r="AYK80">
        <v>2.5</v>
      </c>
      <c r="AYL80">
        <v>2.5</v>
      </c>
      <c r="AYM80">
        <v>5</v>
      </c>
      <c r="AZO80" t="s">
        <v>1463</v>
      </c>
      <c r="AZQ80" t="s">
        <v>3611</v>
      </c>
      <c r="AZR80">
        <v>2.5</v>
      </c>
      <c r="AZS80">
        <v>2.5</v>
      </c>
      <c r="BCH80">
        <v>10</v>
      </c>
      <c r="BCI80">
        <v>7.5</v>
      </c>
      <c r="BCJ80">
        <v>0</v>
      </c>
      <c r="BCK80">
        <v>17.5</v>
      </c>
      <c r="BCL80">
        <v>1</v>
      </c>
      <c r="BCN80">
        <v>2</v>
      </c>
      <c r="BCP80">
        <v>3</v>
      </c>
      <c r="BCR80">
        <v>5</v>
      </c>
      <c r="BCT80">
        <v>4</v>
      </c>
      <c r="BCY80">
        <v>7.5</v>
      </c>
      <c r="BCZ80">
        <v>0</v>
      </c>
      <c r="BEH80">
        <v>2.5</v>
      </c>
      <c r="BEI80">
        <v>7.5</v>
      </c>
      <c r="BEJ80">
        <v>0</v>
      </c>
      <c r="BEK80">
        <v>10</v>
      </c>
      <c r="BEL80" t="s">
        <v>2552</v>
      </c>
      <c r="BEN80" t="s">
        <v>2552</v>
      </c>
      <c r="BEP80" t="s">
        <v>2552</v>
      </c>
      <c r="BER80" t="s">
        <v>2552</v>
      </c>
      <c r="BET80" t="s">
        <v>2552</v>
      </c>
      <c r="BEV80" t="s">
        <v>2552</v>
      </c>
      <c r="BEX80">
        <v>7.5</v>
      </c>
      <c r="BEY80">
        <v>0</v>
      </c>
      <c r="BGQ80" t="s">
        <v>1467</v>
      </c>
      <c r="BGR80">
        <v>2.5</v>
      </c>
      <c r="BGS80">
        <v>2.5</v>
      </c>
      <c r="BGT80">
        <v>5</v>
      </c>
      <c r="BGU80" t="s">
        <v>1463</v>
      </c>
      <c r="BHK80">
        <v>2.5</v>
      </c>
      <c r="BHL80">
        <v>2.5</v>
      </c>
      <c r="BIT80">
        <v>0</v>
      </c>
      <c r="BIU80">
        <v>0</v>
      </c>
      <c r="BIV80">
        <v>0</v>
      </c>
      <c r="BIW80">
        <v>0</v>
      </c>
      <c r="BIX80">
        <v>1</v>
      </c>
      <c r="BIY80" t="s">
        <v>1466</v>
      </c>
      <c r="BIZ80" t="s">
        <v>1468</v>
      </c>
      <c r="BJA80" t="s">
        <v>1468</v>
      </c>
      <c r="BJB80">
        <v>0</v>
      </c>
      <c r="BJC80">
        <v>0</v>
      </c>
    </row>
    <row r="81" spans="1:1022 1026:1615" ht="15" x14ac:dyDescent="0.25">
      <c r="A81" t="s">
        <v>2603</v>
      </c>
      <c r="B81" t="s">
        <v>3703</v>
      </c>
      <c r="C81" t="s">
        <v>3704</v>
      </c>
      <c r="D81" t="s">
        <v>1460</v>
      </c>
      <c r="F81" t="s">
        <v>2606</v>
      </c>
      <c r="G81" t="s">
        <v>2607</v>
      </c>
      <c r="H81" t="s">
        <v>3386</v>
      </c>
      <c r="I81" t="s">
        <v>3705</v>
      </c>
      <c r="J81">
        <v>3.17679512</v>
      </c>
      <c r="K81">
        <v>33.786566620000002</v>
      </c>
      <c r="L81" s="116">
        <v>42404</v>
      </c>
      <c r="M81" t="s">
        <v>1461</v>
      </c>
      <c r="N81">
        <v>27</v>
      </c>
      <c r="O81" t="s">
        <v>2554</v>
      </c>
      <c r="Q81">
        <v>6.7</v>
      </c>
      <c r="R81">
        <v>7.5</v>
      </c>
      <c r="S81">
        <v>2.5</v>
      </c>
      <c r="T81">
        <v>16.7</v>
      </c>
      <c r="U81">
        <v>4</v>
      </c>
      <c r="V81">
        <v>1</v>
      </c>
      <c r="W81">
        <v>3</v>
      </c>
      <c r="AA81" t="b">
        <v>1</v>
      </c>
      <c r="AG81">
        <v>4</v>
      </c>
      <c r="AH81">
        <v>1</v>
      </c>
      <c r="AI81">
        <v>2</v>
      </c>
      <c r="AM81">
        <v>1</v>
      </c>
      <c r="BS81" t="s">
        <v>1462</v>
      </c>
      <c r="BT81" t="s">
        <v>1462</v>
      </c>
      <c r="BU81" t="s">
        <v>3706</v>
      </c>
      <c r="BV81" t="s">
        <v>3707</v>
      </c>
      <c r="BW81">
        <v>7.5</v>
      </c>
      <c r="BX81">
        <v>2.5</v>
      </c>
      <c r="BY81">
        <v>10</v>
      </c>
      <c r="BZ81">
        <v>7.5</v>
      </c>
      <c r="CA81">
        <v>0</v>
      </c>
      <c r="CB81">
        <v>17.5</v>
      </c>
      <c r="CC81" t="s">
        <v>1462</v>
      </c>
      <c r="CD81" t="b">
        <v>1</v>
      </c>
      <c r="CE81" t="b">
        <v>1</v>
      </c>
      <c r="CF81">
        <v>10</v>
      </c>
      <c r="CH81" t="s">
        <v>1462</v>
      </c>
      <c r="CI81" t="b">
        <v>1</v>
      </c>
      <c r="CK81">
        <v>5</v>
      </c>
      <c r="CM81" t="s">
        <v>1462</v>
      </c>
      <c r="CN81" t="b">
        <v>1</v>
      </c>
      <c r="CP81">
        <v>3</v>
      </c>
      <c r="CR81" t="s">
        <v>1463</v>
      </c>
      <c r="CW81" t="s">
        <v>1462</v>
      </c>
      <c r="CZ81">
        <v>2</v>
      </c>
      <c r="DB81" t="s">
        <v>1463</v>
      </c>
      <c r="DG81" t="s">
        <v>1462</v>
      </c>
      <c r="DH81" t="b">
        <v>1</v>
      </c>
      <c r="DJ81">
        <v>5</v>
      </c>
      <c r="DM81" t="s">
        <v>1463</v>
      </c>
      <c r="DS81" t="b">
        <v>1</v>
      </c>
      <c r="DU81" t="b">
        <v>1</v>
      </c>
      <c r="EI81">
        <v>7.5</v>
      </c>
      <c r="EJ81">
        <v>0</v>
      </c>
      <c r="EN81">
        <v>0</v>
      </c>
      <c r="EO81" t="s">
        <v>1463</v>
      </c>
      <c r="FL81">
        <v>10</v>
      </c>
      <c r="FM81">
        <v>2.5</v>
      </c>
      <c r="FN81">
        <v>0</v>
      </c>
      <c r="FO81">
        <v>12.5</v>
      </c>
      <c r="FP81" t="s">
        <v>1462</v>
      </c>
      <c r="FT81" t="b">
        <v>1</v>
      </c>
      <c r="FV81" t="s">
        <v>2564</v>
      </c>
      <c r="GC81" t="b">
        <v>1</v>
      </c>
      <c r="GE81" t="s">
        <v>2558</v>
      </c>
      <c r="GO81" t="b">
        <v>1</v>
      </c>
      <c r="GQ81" t="s">
        <v>2564</v>
      </c>
      <c r="HD81" t="b">
        <v>1</v>
      </c>
      <c r="HF81" t="s">
        <v>2564</v>
      </c>
      <c r="HJ81" t="b">
        <v>1</v>
      </c>
      <c r="HL81" t="s">
        <v>1465</v>
      </c>
      <c r="HY81" t="b">
        <v>1</v>
      </c>
      <c r="IA81" t="s">
        <v>2564</v>
      </c>
      <c r="IN81" t="b">
        <v>1</v>
      </c>
      <c r="IP81" t="s">
        <v>1464</v>
      </c>
      <c r="IW81" t="b">
        <v>1</v>
      </c>
      <c r="IY81" t="s">
        <v>2564</v>
      </c>
      <c r="JC81" t="b">
        <v>1</v>
      </c>
      <c r="JE81" t="s">
        <v>1465</v>
      </c>
      <c r="KK81" t="s">
        <v>1462</v>
      </c>
      <c r="KL81" t="s">
        <v>3708</v>
      </c>
      <c r="KM81">
        <v>2.5</v>
      </c>
      <c r="KN81">
        <v>0</v>
      </c>
      <c r="KO81">
        <v>3.5</v>
      </c>
      <c r="KP81">
        <v>2.5</v>
      </c>
      <c r="KQ81">
        <v>0</v>
      </c>
      <c r="KR81">
        <v>6</v>
      </c>
      <c r="KS81" t="s">
        <v>1462</v>
      </c>
      <c r="KU81">
        <v>3</v>
      </c>
      <c r="KW81">
        <v>15</v>
      </c>
      <c r="LA81">
        <v>15</v>
      </c>
      <c r="LE81">
        <v>1</v>
      </c>
      <c r="LG81">
        <v>1</v>
      </c>
      <c r="LK81">
        <v>1</v>
      </c>
      <c r="LY81" t="b">
        <v>1</v>
      </c>
      <c r="MA81" t="b">
        <v>1</v>
      </c>
      <c r="MI81" t="b">
        <v>1</v>
      </c>
      <c r="MK81" t="b">
        <v>1</v>
      </c>
      <c r="MT81" t="s">
        <v>1463</v>
      </c>
      <c r="MV81">
        <v>2.5</v>
      </c>
      <c r="MW81">
        <v>0</v>
      </c>
      <c r="MX81">
        <v>10</v>
      </c>
      <c r="MY81">
        <v>2.5</v>
      </c>
      <c r="MZ81">
        <v>0</v>
      </c>
      <c r="NA81">
        <v>12.5</v>
      </c>
      <c r="NI81" t="b">
        <v>1</v>
      </c>
      <c r="NS81" t="s">
        <v>2549</v>
      </c>
      <c r="NW81" t="s">
        <v>2548</v>
      </c>
      <c r="NY81" t="s">
        <v>2548</v>
      </c>
      <c r="OG81">
        <v>2.5</v>
      </c>
      <c r="OH81">
        <v>0</v>
      </c>
      <c r="OJ81">
        <v>2.5</v>
      </c>
      <c r="OK81">
        <v>2.5</v>
      </c>
      <c r="OL81">
        <v>5</v>
      </c>
      <c r="OT81" t="b">
        <v>1</v>
      </c>
      <c r="PD81" t="s">
        <v>3709</v>
      </c>
      <c r="PN81" t="s">
        <v>3710</v>
      </c>
      <c r="QL81">
        <v>2.5</v>
      </c>
      <c r="QM81">
        <v>2.5</v>
      </c>
      <c r="RO81">
        <v>5</v>
      </c>
      <c r="RP81">
        <v>5</v>
      </c>
      <c r="RQ81">
        <v>2.5</v>
      </c>
      <c r="RR81">
        <v>12.5</v>
      </c>
      <c r="RS81" t="s">
        <v>1462</v>
      </c>
      <c r="RT81" t="s">
        <v>3711</v>
      </c>
      <c r="RU81">
        <v>70</v>
      </c>
      <c r="RV81" t="s">
        <v>2851</v>
      </c>
      <c r="RW81" t="s">
        <v>1462</v>
      </c>
      <c r="RX81" t="s">
        <v>3241</v>
      </c>
      <c r="RZ81" t="s">
        <v>1462</v>
      </c>
      <c r="SA81" t="s">
        <v>3712</v>
      </c>
      <c r="SB81" t="s">
        <v>1463</v>
      </c>
      <c r="SH81" t="s">
        <v>1462</v>
      </c>
      <c r="SI81" t="s">
        <v>3713</v>
      </c>
      <c r="SJ81" t="s">
        <v>3714</v>
      </c>
      <c r="SK81">
        <v>5</v>
      </c>
      <c r="SL81">
        <v>2.5</v>
      </c>
      <c r="SM81">
        <v>4</v>
      </c>
      <c r="SN81">
        <v>10</v>
      </c>
      <c r="SO81">
        <v>0</v>
      </c>
      <c r="SP81">
        <v>14</v>
      </c>
      <c r="SQ81" t="s">
        <v>1462</v>
      </c>
      <c r="SS81">
        <v>5</v>
      </c>
      <c r="ST81" t="s">
        <v>3715</v>
      </c>
      <c r="SU81" t="s">
        <v>1463</v>
      </c>
      <c r="SV81" t="s">
        <v>3121</v>
      </c>
      <c r="SY81" t="b">
        <v>1</v>
      </c>
      <c r="SZ81" t="b">
        <v>1</v>
      </c>
      <c r="TB81" t="b">
        <v>1</v>
      </c>
      <c r="TI81">
        <v>15</v>
      </c>
      <c r="TJ81" t="s">
        <v>3716</v>
      </c>
      <c r="TN81" t="b">
        <v>1</v>
      </c>
      <c r="TO81" t="b">
        <v>1</v>
      </c>
      <c r="TQ81" t="b">
        <v>1</v>
      </c>
      <c r="TX81">
        <v>10</v>
      </c>
      <c r="TY81">
        <v>0</v>
      </c>
      <c r="VI81">
        <v>10</v>
      </c>
      <c r="VJ81">
        <v>5</v>
      </c>
      <c r="VK81">
        <v>0</v>
      </c>
      <c r="VL81">
        <v>15</v>
      </c>
      <c r="VM81" t="s">
        <v>1462</v>
      </c>
      <c r="VO81" t="s">
        <v>1462</v>
      </c>
      <c r="VQ81" t="s">
        <v>1463</v>
      </c>
      <c r="VS81" t="s">
        <v>1463</v>
      </c>
      <c r="VU81" t="s">
        <v>3717</v>
      </c>
      <c r="VV81" t="s">
        <v>1462</v>
      </c>
      <c r="VX81" t="s">
        <v>1462</v>
      </c>
      <c r="VY81" t="s">
        <v>3718</v>
      </c>
      <c r="VZ81">
        <v>5</v>
      </c>
      <c r="WA81">
        <v>0</v>
      </c>
      <c r="XJ81">
        <v>10</v>
      </c>
      <c r="XK81">
        <v>6.3</v>
      </c>
      <c r="XL81">
        <v>2.5</v>
      </c>
      <c r="XM81">
        <v>18.8</v>
      </c>
      <c r="XN81" t="s">
        <v>1462</v>
      </c>
      <c r="XO81" t="s">
        <v>1462</v>
      </c>
      <c r="XR81" t="b">
        <v>1</v>
      </c>
      <c r="XS81" t="b">
        <v>1</v>
      </c>
      <c r="XT81" t="b">
        <v>1</v>
      </c>
      <c r="XW81" t="b">
        <v>1</v>
      </c>
      <c r="XY81" t="b">
        <v>1</v>
      </c>
      <c r="YC81" t="s">
        <v>1462</v>
      </c>
      <c r="YD81" t="s">
        <v>3719</v>
      </c>
      <c r="YE81" t="s">
        <v>1462</v>
      </c>
      <c r="YF81" t="s">
        <v>3720</v>
      </c>
      <c r="YG81">
        <v>2.5</v>
      </c>
      <c r="YH81">
        <v>0</v>
      </c>
      <c r="YI81" t="s">
        <v>1462</v>
      </c>
      <c r="YK81" t="b">
        <v>1</v>
      </c>
      <c r="YN81" t="b">
        <v>1</v>
      </c>
      <c r="YP81" t="b">
        <v>1</v>
      </c>
      <c r="YU81">
        <v>10</v>
      </c>
      <c r="YV81">
        <v>5</v>
      </c>
      <c r="ZX81">
        <v>10</v>
      </c>
      <c r="ZY81">
        <v>5</v>
      </c>
      <c r="ZZ81">
        <v>0</v>
      </c>
      <c r="AAA81">
        <v>15</v>
      </c>
      <c r="AAB81" t="s">
        <v>1462</v>
      </c>
      <c r="AAF81" t="b">
        <v>1</v>
      </c>
      <c r="AAJ81" t="b">
        <v>1</v>
      </c>
      <c r="AAK81" t="b">
        <v>1</v>
      </c>
      <c r="AAL81" t="b">
        <v>1</v>
      </c>
      <c r="AAN81" t="b">
        <v>1</v>
      </c>
      <c r="AAO81" t="b">
        <v>1</v>
      </c>
      <c r="AAR81" t="s">
        <v>3721</v>
      </c>
      <c r="AAS81" t="s">
        <v>3722</v>
      </c>
      <c r="AAT81">
        <v>5</v>
      </c>
      <c r="AAU81">
        <v>0</v>
      </c>
      <c r="AAV81">
        <v>5.6</v>
      </c>
      <c r="AAW81">
        <v>7.5</v>
      </c>
      <c r="AAX81">
        <v>0</v>
      </c>
      <c r="AAY81">
        <v>13.1</v>
      </c>
      <c r="AAZ81" t="s">
        <v>1462</v>
      </c>
      <c r="ABA81" t="s">
        <v>1463</v>
      </c>
      <c r="ABB81" t="s">
        <v>1463</v>
      </c>
      <c r="ABC81" t="s">
        <v>3125</v>
      </c>
      <c r="ABF81">
        <v>0.05</v>
      </c>
      <c r="ABI81" t="s">
        <v>1462</v>
      </c>
      <c r="ABL81" t="s">
        <v>3723</v>
      </c>
      <c r="ABO81" t="s">
        <v>2559</v>
      </c>
      <c r="ABP81" t="s">
        <v>3724</v>
      </c>
      <c r="ABR81" t="b">
        <v>1</v>
      </c>
      <c r="ABS81" t="b">
        <v>1</v>
      </c>
      <c r="ABV81" t="b">
        <v>1</v>
      </c>
      <c r="ACC81" t="b">
        <v>1</v>
      </c>
      <c r="ACD81" t="s">
        <v>3725</v>
      </c>
      <c r="ACE81">
        <v>7.5</v>
      </c>
      <c r="ACF81">
        <v>0</v>
      </c>
      <c r="ADN81">
        <v>6</v>
      </c>
      <c r="ADO81">
        <v>2.5</v>
      </c>
      <c r="ADP81">
        <v>0</v>
      </c>
      <c r="ADQ81">
        <v>8.5</v>
      </c>
      <c r="ADR81" t="s">
        <v>1759</v>
      </c>
      <c r="ADS81">
        <v>2</v>
      </c>
      <c r="ADT81">
        <v>120</v>
      </c>
      <c r="ADU81" t="s">
        <v>2560</v>
      </c>
      <c r="ADV81">
        <v>15</v>
      </c>
      <c r="ADW81">
        <v>480</v>
      </c>
      <c r="AEG81">
        <v>2.5</v>
      </c>
      <c r="AEH81">
        <v>0</v>
      </c>
      <c r="AEI81">
        <v>7</v>
      </c>
      <c r="AEJ81">
        <v>5</v>
      </c>
      <c r="AEK81">
        <v>0</v>
      </c>
      <c r="AEL81">
        <v>12</v>
      </c>
      <c r="AEU81" t="b">
        <v>1</v>
      </c>
      <c r="AEV81" t="b">
        <v>1</v>
      </c>
      <c r="AFC81">
        <v>5</v>
      </c>
      <c r="AFD81">
        <v>0</v>
      </c>
      <c r="AFE81">
        <v>0</v>
      </c>
      <c r="AFF81">
        <v>5.3</v>
      </c>
      <c r="AFG81">
        <v>0</v>
      </c>
      <c r="AFH81">
        <v>5.3</v>
      </c>
      <c r="AFI81" t="s">
        <v>1463</v>
      </c>
      <c r="AFK81" t="s">
        <v>1463</v>
      </c>
      <c r="AFM81" t="s">
        <v>1463</v>
      </c>
      <c r="AFO81" t="s">
        <v>1463</v>
      </c>
      <c r="AFQ81" t="s">
        <v>1463</v>
      </c>
      <c r="AFT81" t="s">
        <v>1463</v>
      </c>
      <c r="AFV81">
        <v>3</v>
      </c>
      <c r="AFW81">
        <v>1</v>
      </c>
      <c r="AFX81">
        <v>5.2777777777777697</v>
      </c>
      <c r="AFY81">
        <v>0</v>
      </c>
      <c r="AFZ81">
        <v>1.7</v>
      </c>
      <c r="AGA81">
        <v>2.5</v>
      </c>
      <c r="AGB81">
        <v>0</v>
      </c>
      <c r="AGC81">
        <v>4.2</v>
      </c>
      <c r="AGD81">
        <v>5</v>
      </c>
      <c r="AGE81" s="250">
        <v>10000</v>
      </c>
      <c r="AGG81">
        <v>3</v>
      </c>
      <c r="AGH81">
        <v>1</v>
      </c>
      <c r="AGJ81">
        <v>2</v>
      </c>
      <c r="AGK81">
        <v>0</v>
      </c>
      <c r="AGM81" t="s">
        <v>3405</v>
      </c>
      <c r="AGN81" t="s">
        <v>3131</v>
      </c>
      <c r="AGQ81">
        <v>2.5</v>
      </c>
      <c r="AGR81">
        <v>0</v>
      </c>
      <c r="AGS81">
        <v>3.5</v>
      </c>
      <c r="AGT81">
        <v>7.5</v>
      </c>
      <c r="AGU81">
        <v>5</v>
      </c>
      <c r="AGV81">
        <v>16</v>
      </c>
      <c r="AGW81">
        <v>3</v>
      </c>
      <c r="AGY81" t="b">
        <v>1</v>
      </c>
      <c r="AGZ81" t="b">
        <v>1</v>
      </c>
      <c r="AHA81" t="b">
        <v>1</v>
      </c>
      <c r="AHD81">
        <v>3</v>
      </c>
      <c r="AHE81">
        <v>3</v>
      </c>
      <c r="AHF81">
        <v>4</v>
      </c>
      <c r="AKM81">
        <v>7.5</v>
      </c>
      <c r="AKN81">
        <v>5</v>
      </c>
      <c r="AKO81">
        <v>10</v>
      </c>
      <c r="AKP81">
        <v>5</v>
      </c>
      <c r="AKQ81">
        <v>2.5</v>
      </c>
      <c r="AKR81">
        <v>17.5</v>
      </c>
      <c r="AKS81" t="s">
        <v>1462</v>
      </c>
      <c r="AKT81" t="s">
        <v>1463</v>
      </c>
      <c r="AKV81" t="s">
        <v>1462</v>
      </c>
      <c r="AKX81" t="s">
        <v>1462</v>
      </c>
      <c r="AKZ81" t="s">
        <v>1463</v>
      </c>
      <c r="ALB81" t="s">
        <v>1462</v>
      </c>
      <c r="ALD81" t="s">
        <v>1463</v>
      </c>
      <c r="ALF81" t="s">
        <v>1462</v>
      </c>
      <c r="ALH81" t="s">
        <v>1462</v>
      </c>
      <c r="ALJ81" t="s">
        <v>1463</v>
      </c>
      <c r="ALL81" t="s">
        <v>1462</v>
      </c>
      <c r="ALN81" t="s">
        <v>1462</v>
      </c>
      <c r="ALP81" t="s">
        <v>1463</v>
      </c>
      <c r="ALR81" t="s">
        <v>1463</v>
      </c>
      <c r="ALT81" t="s">
        <v>1463</v>
      </c>
      <c r="AMF81" t="b">
        <v>1</v>
      </c>
      <c r="AMG81" t="b">
        <v>1</v>
      </c>
      <c r="AMH81" t="b">
        <v>1</v>
      </c>
      <c r="AML81" t="b">
        <v>1</v>
      </c>
      <c r="AMO81" t="b">
        <v>1</v>
      </c>
      <c r="AMP81" t="b">
        <v>1</v>
      </c>
      <c r="ANA81">
        <v>5</v>
      </c>
      <c r="ANB81">
        <v>2.5</v>
      </c>
      <c r="ANC81">
        <v>10</v>
      </c>
      <c r="AND81">
        <v>5</v>
      </c>
      <c r="ANE81">
        <v>2.5</v>
      </c>
      <c r="ANF81">
        <v>17.5</v>
      </c>
      <c r="ANG81" t="s">
        <v>1462</v>
      </c>
      <c r="ANH81" t="s">
        <v>3726</v>
      </c>
      <c r="ANI81" t="s">
        <v>1462</v>
      </c>
      <c r="ANJ81" t="s">
        <v>2855</v>
      </c>
      <c r="ANK81">
        <v>5</v>
      </c>
      <c r="ANL81">
        <v>2.5</v>
      </c>
      <c r="ANM81">
        <v>6</v>
      </c>
      <c r="ANN81">
        <v>0</v>
      </c>
      <c r="ANO81">
        <v>10</v>
      </c>
      <c r="ANP81">
        <v>16</v>
      </c>
      <c r="ANQ81" t="s">
        <v>2599</v>
      </c>
      <c r="ANR81" t="s">
        <v>1462</v>
      </c>
      <c r="ANS81" t="s">
        <v>3727</v>
      </c>
      <c r="ANT81">
        <v>0</v>
      </c>
      <c r="ANU81">
        <v>10</v>
      </c>
      <c r="AQR81">
        <v>5</v>
      </c>
      <c r="AQS81">
        <v>2.5</v>
      </c>
      <c r="AQT81">
        <v>1.3</v>
      </c>
      <c r="AQU81">
        <v>8.8000000000000007</v>
      </c>
      <c r="AQV81" t="s">
        <v>1463</v>
      </c>
      <c r="ARB81" t="b">
        <v>1</v>
      </c>
      <c r="ARD81" t="b">
        <v>1</v>
      </c>
      <c r="ARG81">
        <v>0</v>
      </c>
      <c r="ARH81">
        <v>2.5</v>
      </c>
      <c r="ARI81" t="s">
        <v>1462</v>
      </c>
      <c r="ARJ81" t="s">
        <v>1463</v>
      </c>
      <c r="ARK81" t="s">
        <v>2865</v>
      </c>
      <c r="ARM81" t="s">
        <v>1462</v>
      </c>
      <c r="ARO81" t="b">
        <v>1</v>
      </c>
      <c r="ARQ81" t="s">
        <v>1462</v>
      </c>
      <c r="ARS81" t="s">
        <v>3643</v>
      </c>
      <c r="ART81" t="s">
        <v>2855</v>
      </c>
      <c r="ARV81" t="b">
        <v>1</v>
      </c>
      <c r="ASD81">
        <v>5</v>
      </c>
      <c r="ASE81">
        <v>0</v>
      </c>
      <c r="ASF81">
        <v>3</v>
      </c>
      <c r="ASG81">
        <v>5</v>
      </c>
      <c r="ASH81">
        <v>2.5</v>
      </c>
      <c r="ASI81">
        <v>10.5</v>
      </c>
      <c r="ASJ81">
        <v>60</v>
      </c>
      <c r="ASL81" t="b">
        <v>1</v>
      </c>
      <c r="ASM81" t="b">
        <v>1</v>
      </c>
      <c r="ASS81">
        <v>2</v>
      </c>
      <c r="AST81" t="s">
        <v>1462</v>
      </c>
      <c r="ASW81" t="b">
        <v>1</v>
      </c>
      <c r="ASY81" t="b">
        <v>1</v>
      </c>
      <c r="ATC81" t="s">
        <v>3728</v>
      </c>
      <c r="ATD81">
        <v>5</v>
      </c>
      <c r="ATE81">
        <v>2.5</v>
      </c>
      <c r="ATF81">
        <v>2.2999999999999998</v>
      </c>
      <c r="ATG81">
        <v>6.3</v>
      </c>
      <c r="ATH81">
        <v>2.5</v>
      </c>
      <c r="ATI81">
        <v>11.1</v>
      </c>
      <c r="ATJ81" t="s">
        <v>1462</v>
      </c>
      <c r="AVG81" t="b">
        <v>1</v>
      </c>
      <c r="AVH81" t="s">
        <v>3729</v>
      </c>
      <c r="AVI81" t="s">
        <v>2561</v>
      </c>
      <c r="AVW81" t="s">
        <v>1463</v>
      </c>
      <c r="AVX81" t="s">
        <v>1463</v>
      </c>
      <c r="AVZ81">
        <v>7.5</v>
      </c>
      <c r="AWA81">
        <v>2.5</v>
      </c>
      <c r="AWB81">
        <v>5</v>
      </c>
      <c r="AWC81">
        <v>2.5</v>
      </c>
      <c r="AWD81">
        <v>3</v>
      </c>
      <c r="AWE81">
        <v>2.5</v>
      </c>
      <c r="AWF81">
        <v>0</v>
      </c>
      <c r="AWG81">
        <v>5.5</v>
      </c>
      <c r="AWH81" t="s">
        <v>1462</v>
      </c>
      <c r="AWJ81" t="s">
        <v>1463</v>
      </c>
      <c r="AWL81" t="s">
        <v>1462</v>
      </c>
      <c r="AWN81" t="s">
        <v>1462</v>
      </c>
      <c r="AWP81" t="s">
        <v>1463</v>
      </c>
      <c r="AWR81" t="s">
        <v>1463</v>
      </c>
      <c r="AWT81" t="s">
        <v>1463</v>
      </c>
      <c r="AWV81" t="s">
        <v>1463</v>
      </c>
      <c r="AWX81" t="s">
        <v>1463</v>
      </c>
      <c r="AWZ81" t="s">
        <v>1462</v>
      </c>
      <c r="AXB81" t="s">
        <v>1463</v>
      </c>
      <c r="AXD81" t="s">
        <v>1463</v>
      </c>
      <c r="AXF81">
        <v>150</v>
      </c>
      <c r="AXG81">
        <v>150</v>
      </c>
      <c r="AXI81">
        <v>2.5</v>
      </c>
      <c r="AXJ81">
        <v>0</v>
      </c>
      <c r="AXK81">
        <v>2</v>
      </c>
      <c r="AXN81">
        <v>2</v>
      </c>
      <c r="AXO81">
        <v>1</v>
      </c>
      <c r="AXP81">
        <v>1</v>
      </c>
      <c r="AXQ81">
        <v>1</v>
      </c>
      <c r="AXR81">
        <v>1</v>
      </c>
      <c r="AXS81">
        <v>1</v>
      </c>
      <c r="AXT81">
        <v>1</v>
      </c>
      <c r="AXU81">
        <v>1</v>
      </c>
      <c r="AXV81">
        <v>1</v>
      </c>
      <c r="AXW81">
        <v>1</v>
      </c>
      <c r="AXX81">
        <v>1</v>
      </c>
      <c r="AYA81">
        <v>7.3</v>
      </c>
      <c r="AYD81">
        <v>7.3</v>
      </c>
      <c r="AYE81" t="s">
        <v>1463</v>
      </c>
      <c r="AYF81" t="s">
        <v>1463</v>
      </c>
      <c r="AYG81">
        <v>2</v>
      </c>
      <c r="AYJ81">
        <v>10</v>
      </c>
      <c r="AYK81">
        <v>5</v>
      </c>
      <c r="AYL81">
        <v>2.5</v>
      </c>
      <c r="AYM81">
        <v>17.5</v>
      </c>
      <c r="AZO81" t="s">
        <v>1462</v>
      </c>
      <c r="AZP81" t="s">
        <v>3730</v>
      </c>
      <c r="AZR81">
        <v>5</v>
      </c>
      <c r="AZS81">
        <v>2.5</v>
      </c>
      <c r="BCH81">
        <v>10</v>
      </c>
      <c r="BCI81">
        <v>2.5</v>
      </c>
      <c r="BCJ81">
        <v>0</v>
      </c>
      <c r="BCK81">
        <v>12.5</v>
      </c>
      <c r="BCL81">
        <v>2</v>
      </c>
      <c r="BCN81">
        <v>3</v>
      </c>
      <c r="BCP81">
        <v>4</v>
      </c>
      <c r="BCR81">
        <v>1</v>
      </c>
      <c r="BCT81">
        <v>5</v>
      </c>
      <c r="BCY81">
        <v>2.5</v>
      </c>
      <c r="BCZ81">
        <v>0</v>
      </c>
      <c r="BEH81">
        <v>9.1999999999999993</v>
      </c>
      <c r="BEI81">
        <v>7.5</v>
      </c>
      <c r="BEJ81">
        <v>0</v>
      </c>
      <c r="BEK81">
        <v>16.7</v>
      </c>
      <c r="BEL81" t="s">
        <v>2552</v>
      </c>
      <c r="BEN81" t="s">
        <v>2567</v>
      </c>
      <c r="BEP81" t="s">
        <v>2557</v>
      </c>
      <c r="BER81" t="s">
        <v>2567</v>
      </c>
      <c r="BET81" t="s">
        <v>2567</v>
      </c>
      <c r="BEV81" t="s">
        <v>2567</v>
      </c>
      <c r="BEX81">
        <v>7.5</v>
      </c>
      <c r="BEY81">
        <v>0</v>
      </c>
      <c r="BGQ81">
        <v>0</v>
      </c>
      <c r="BGR81">
        <v>2.5</v>
      </c>
      <c r="BGS81">
        <v>2.5</v>
      </c>
      <c r="BGT81">
        <v>5</v>
      </c>
      <c r="BGU81" t="s">
        <v>1462</v>
      </c>
      <c r="BGV81" t="s">
        <v>1599</v>
      </c>
      <c r="BGW81" t="s">
        <v>3103</v>
      </c>
      <c r="BHB81" t="s">
        <v>2884</v>
      </c>
      <c r="BHC81" t="s">
        <v>3103</v>
      </c>
      <c r="BHD81" t="s">
        <v>3259</v>
      </c>
      <c r="BHE81" t="s">
        <v>3103</v>
      </c>
      <c r="BHK81">
        <v>2.5</v>
      </c>
      <c r="BHL81">
        <v>2.5</v>
      </c>
      <c r="BIT81">
        <v>10</v>
      </c>
      <c r="BIU81">
        <v>2.5</v>
      </c>
      <c r="BIV81">
        <v>2.5</v>
      </c>
      <c r="BIW81">
        <v>15</v>
      </c>
      <c r="BIX81">
        <v>5</v>
      </c>
      <c r="BIY81" t="s">
        <v>1794</v>
      </c>
      <c r="BIZ81" t="s">
        <v>2594</v>
      </c>
      <c r="BJA81" t="s">
        <v>3731</v>
      </c>
      <c r="BJB81">
        <v>2.5</v>
      </c>
      <c r="BJC81">
        <v>2.5</v>
      </c>
    </row>
    <row r="82" spans="1:1022 1026:1615" ht="15" x14ac:dyDescent="0.25">
      <c r="A82" t="s">
        <v>2603</v>
      </c>
      <c r="B82" t="s">
        <v>3732</v>
      </c>
      <c r="C82" t="s">
        <v>3733</v>
      </c>
      <c r="D82" t="s">
        <v>1460</v>
      </c>
      <c r="F82" t="s">
        <v>2606</v>
      </c>
      <c r="G82" t="s">
        <v>2607</v>
      </c>
      <c r="H82" t="s">
        <v>3386</v>
      </c>
      <c r="I82" t="s">
        <v>3705</v>
      </c>
      <c r="J82">
        <v>3.1762928399999999</v>
      </c>
      <c r="K82">
        <v>33.788160900000001</v>
      </c>
      <c r="L82" s="116">
        <v>42404</v>
      </c>
      <c r="M82" t="s">
        <v>1461</v>
      </c>
      <c r="N82">
        <v>25</v>
      </c>
      <c r="O82" t="s">
        <v>2554</v>
      </c>
      <c r="Q82">
        <v>3.3</v>
      </c>
      <c r="R82">
        <v>7.5</v>
      </c>
      <c r="S82">
        <v>0</v>
      </c>
      <c r="T82">
        <v>10.8</v>
      </c>
      <c r="U82">
        <v>1</v>
      </c>
      <c r="V82">
        <v>1</v>
      </c>
      <c r="W82">
        <v>3</v>
      </c>
      <c r="X82">
        <v>2</v>
      </c>
      <c r="AA82" t="b">
        <v>1</v>
      </c>
      <c r="AG82">
        <v>1</v>
      </c>
      <c r="AH82">
        <v>1</v>
      </c>
      <c r="AI82">
        <v>1</v>
      </c>
      <c r="BS82" t="s">
        <v>1463</v>
      </c>
      <c r="BT82" t="s">
        <v>1463</v>
      </c>
      <c r="BW82">
        <v>7.5</v>
      </c>
      <c r="BX82">
        <v>0</v>
      </c>
      <c r="BY82">
        <v>10</v>
      </c>
      <c r="BZ82">
        <v>5</v>
      </c>
      <c r="CA82">
        <v>2.5</v>
      </c>
      <c r="CB82">
        <v>17.5</v>
      </c>
      <c r="CC82" t="s">
        <v>1462</v>
      </c>
      <c r="CD82" t="b">
        <v>1</v>
      </c>
      <c r="CE82" t="b">
        <v>1</v>
      </c>
      <c r="CF82">
        <v>15</v>
      </c>
      <c r="CH82" t="s">
        <v>1463</v>
      </c>
      <c r="CM82" t="s">
        <v>1462</v>
      </c>
      <c r="CN82" t="b">
        <v>1</v>
      </c>
      <c r="CP82">
        <v>5</v>
      </c>
      <c r="CR82" t="s">
        <v>1463</v>
      </c>
      <c r="CW82" t="s">
        <v>1462</v>
      </c>
      <c r="CZ82">
        <v>3</v>
      </c>
      <c r="DB82" t="s">
        <v>1463</v>
      </c>
      <c r="DG82" t="s">
        <v>1462</v>
      </c>
      <c r="DJ82">
        <v>10</v>
      </c>
      <c r="DM82" t="s">
        <v>1463</v>
      </c>
      <c r="DS82" t="b">
        <v>1</v>
      </c>
      <c r="DU82" t="b">
        <v>1</v>
      </c>
      <c r="EI82">
        <v>5</v>
      </c>
      <c r="EJ82">
        <v>2.5</v>
      </c>
      <c r="EN82">
        <v>0</v>
      </c>
      <c r="EO82" t="s">
        <v>1463</v>
      </c>
      <c r="FL82">
        <v>10</v>
      </c>
      <c r="FM82">
        <v>2.5</v>
      </c>
      <c r="FN82">
        <v>2.5</v>
      </c>
      <c r="FO82">
        <v>15</v>
      </c>
      <c r="FP82" t="s">
        <v>1462</v>
      </c>
      <c r="FS82" t="s">
        <v>1464</v>
      </c>
      <c r="FT82" t="b">
        <v>1</v>
      </c>
      <c r="FV82" t="s">
        <v>1465</v>
      </c>
      <c r="FY82" t="s">
        <v>1464</v>
      </c>
      <c r="GB82" t="s">
        <v>1464</v>
      </c>
      <c r="GC82" t="b">
        <v>1</v>
      </c>
      <c r="GE82" t="s">
        <v>2564</v>
      </c>
      <c r="GH82" t="s">
        <v>1464</v>
      </c>
      <c r="GK82" t="s">
        <v>1464</v>
      </c>
      <c r="GN82" t="s">
        <v>1464</v>
      </c>
      <c r="GQ82" t="s">
        <v>1464</v>
      </c>
      <c r="GT82" t="s">
        <v>1464</v>
      </c>
      <c r="GW82" t="s">
        <v>1464</v>
      </c>
      <c r="GZ82" t="s">
        <v>1464</v>
      </c>
      <c r="HC82" t="s">
        <v>1464</v>
      </c>
      <c r="HD82" t="b">
        <v>1</v>
      </c>
      <c r="HF82" t="s">
        <v>1465</v>
      </c>
      <c r="HI82" t="s">
        <v>1464</v>
      </c>
      <c r="HL82" t="s">
        <v>1464</v>
      </c>
      <c r="HO82" t="s">
        <v>1464</v>
      </c>
      <c r="HR82" t="s">
        <v>1464</v>
      </c>
      <c r="HU82" t="s">
        <v>1464</v>
      </c>
      <c r="HX82" t="s">
        <v>1464</v>
      </c>
      <c r="IA82" t="s">
        <v>1464</v>
      </c>
      <c r="ID82" t="s">
        <v>1464</v>
      </c>
      <c r="IG82" t="s">
        <v>1464</v>
      </c>
      <c r="IJ82" t="s">
        <v>1464</v>
      </c>
      <c r="IM82" t="s">
        <v>1464</v>
      </c>
      <c r="IN82" t="b">
        <v>1</v>
      </c>
      <c r="IP82" t="s">
        <v>1464</v>
      </c>
      <c r="IS82" t="s">
        <v>1464</v>
      </c>
      <c r="IV82" t="s">
        <v>1464</v>
      </c>
      <c r="IY82" t="s">
        <v>1464</v>
      </c>
      <c r="JB82" t="s">
        <v>1464</v>
      </c>
      <c r="JC82" t="b">
        <v>1</v>
      </c>
      <c r="JE82" t="s">
        <v>1465</v>
      </c>
      <c r="JH82" t="s">
        <v>1464</v>
      </c>
      <c r="JK82" t="s">
        <v>1464</v>
      </c>
      <c r="JN82" t="s">
        <v>1464</v>
      </c>
      <c r="JQ82" t="s">
        <v>1464</v>
      </c>
      <c r="JT82" t="s">
        <v>1464</v>
      </c>
      <c r="JW82" t="s">
        <v>1464</v>
      </c>
      <c r="JZ82" t="s">
        <v>1464</v>
      </c>
      <c r="KC82" t="s">
        <v>1464</v>
      </c>
      <c r="KF82" t="s">
        <v>1464</v>
      </c>
      <c r="KJ82" t="s">
        <v>1464</v>
      </c>
      <c r="KK82" t="s">
        <v>1462</v>
      </c>
      <c r="KL82" t="s">
        <v>3734</v>
      </c>
      <c r="KM82">
        <v>2.5</v>
      </c>
      <c r="KN82">
        <v>2.5</v>
      </c>
      <c r="KO82">
        <v>0</v>
      </c>
      <c r="KR82">
        <v>0</v>
      </c>
      <c r="KS82" t="s">
        <v>1463</v>
      </c>
      <c r="RO82">
        <v>7.5</v>
      </c>
      <c r="RP82">
        <v>5</v>
      </c>
      <c r="RQ82">
        <v>2.5</v>
      </c>
      <c r="RR82">
        <v>15</v>
      </c>
      <c r="RS82" t="s">
        <v>1463</v>
      </c>
      <c r="RZ82" t="s">
        <v>1462</v>
      </c>
      <c r="SA82" t="s">
        <v>3735</v>
      </c>
      <c r="SK82">
        <v>5</v>
      </c>
      <c r="SL82">
        <v>2.5</v>
      </c>
      <c r="SM82">
        <v>3.9</v>
      </c>
      <c r="SN82">
        <v>2.5</v>
      </c>
      <c r="SO82">
        <v>2.5</v>
      </c>
      <c r="SP82">
        <v>8.9</v>
      </c>
      <c r="SQ82" t="s">
        <v>1462</v>
      </c>
      <c r="SS82">
        <v>1</v>
      </c>
      <c r="ST82" t="s">
        <v>3736</v>
      </c>
      <c r="SU82" t="s">
        <v>1463</v>
      </c>
      <c r="SV82" t="s">
        <v>3602</v>
      </c>
      <c r="SZ82" t="b">
        <v>1</v>
      </c>
      <c r="TB82" t="b">
        <v>1</v>
      </c>
      <c r="TI82">
        <v>5</v>
      </c>
      <c r="TJ82" t="s">
        <v>3737</v>
      </c>
      <c r="TO82" t="b">
        <v>1</v>
      </c>
      <c r="TQ82" t="b">
        <v>1</v>
      </c>
      <c r="TS82" t="b">
        <v>1</v>
      </c>
      <c r="TT82" t="b">
        <v>1</v>
      </c>
      <c r="TV82" t="b">
        <v>1</v>
      </c>
      <c r="TW82" t="s">
        <v>3183</v>
      </c>
      <c r="TX82">
        <v>2.5</v>
      </c>
      <c r="TY82">
        <v>2.5</v>
      </c>
      <c r="VI82">
        <v>0</v>
      </c>
      <c r="VJ82">
        <v>0</v>
      </c>
      <c r="VK82">
        <v>2.5</v>
      </c>
      <c r="VL82">
        <v>2.5</v>
      </c>
      <c r="VM82" t="s">
        <v>1463</v>
      </c>
      <c r="VO82" t="s">
        <v>1463</v>
      </c>
      <c r="VQ82" t="s">
        <v>1463</v>
      </c>
      <c r="VS82" t="s">
        <v>1463</v>
      </c>
      <c r="VV82" t="s">
        <v>1463</v>
      </c>
      <c r="VX82" t="s">
        <v>1463</v>
      </c>
      <c r="VZ82">
        <v>0</v>
      </c>
      <c r="WA82">
        <v>2.5</v>
      </c>
      <c r="XJ82">
        <v>5</v>
      </c>
      <c r="XK82">
        <v>1.3</v>
      </c>
      <c r="XL82">
        <v>5</v>
      </c>
      <c r="XM82">
        <v>11.3</v>
      </c>
      <c r="XN82" t="s">
        <v>1462</v>
      </c>
      <c r="XO82" t="s">
        <v>1462</v>
      </c>
      <c r="XQ82" t="b">
        <v>1</v>
      </c>
      <c r="XR82" t="b">
        <v>1</v>
      </c>
      <c r="XS82" t="b">
        <v>1</v>
      </c>
      <c r="XT82" t="b">
        <v>1</v>
      </c>
      <c r="XW82" t="b">
        <v>1</v>
      </c>
      <c r="XY82" t="b">
        <v>1</v>
      </c>
      <c r="YC82" t="s">
        <v>1463</v>
      </c>
      <c r="YD82" t="s">
        <v>3738</v>
      </c>
      <c r="YE82" t="s">
        <v>1463</v>
      </c>
      <c r="YG82">
        <v>0</v>
      </c>
      <c r="YH82">
        <v>2.5</v>
      </c>
      <c r="YI82" t="s">
        <v>1462</v>
      </c>
      <c r="YP82" t="b">
        <v>1</v>
      </c>
      <c r="YU82">
        <v>2.5</v>
      </c>
      <c r="YV82">
        <v>7.5</v>
      </c>
      <c r="ZX82">
        <v>10</v>
      </c>
      <c r="ZY82">
        <v>0</v>
      </c>
      <c r="ZZ82">
        <v>0</v>
      </c>
      <c r="AAA82">
        <v>10</v>
      </c>
      <c r="AAB82" t="s">
        <v>1462</v>
      </c>
      <c r="AAF82" t="b">
        <v>1</v>
      </c>
      <c r="AAK82" t="b">
        <v>1</v>
      </c>
      <c r="AAL82" t="b">
        <v>1</v>
      </c>
      <c r="AAO82" t="b">
        <v>1</v>
      </c>
      <c r="AAR82" t="s">
        <v>3739</v>
      </c>
      <c r="AAS82" t="s">
        <v>3740</v>
      </c>
      <c r="AAT82">
        <v>0</v>
      </c>
      <c r="AAU82">
        <v>0</v>
      </c>
      <c r="ADN82">
        <v>2</v>
      </c>
      <c r="ADO82">
        <v>0</v>
      </c>
      <c r="ADP82">
        <v>0</v>
      </c>
      <c r="ADQ82">
        <v>2</v>
      </c>
      <c r="ADR82" t="s">
        <v>1759</v>
      </c>
      <c r="ADS82">
        <v>2</v>
      </c>
      <c r="ADT82">
        <v>120</v>
      </c>
      <c r="AEG82">
        <v>0</v>
      </c>
      <c r="AEH82">
        <v>0</v>
      </c>
      <c r="AEI82">
        <v>0</v>
      </c>
      <c r="AEJ82">
        <v>0</v>
      </c>
      <c r="AEK82">
        <v>0</v>
      </c>
      <c r="AEL82">
        <v>0</v>
      </c>
      <c r="AEN82" t="b">
        <v>1</v>
      </c>
      <c r="AFB82" t="s">
        <v>3741</v>
      </c>
      <c r="AFC82">
        <v>0</v>
      </c>
      <c r="AFD82">
        <v>0</v>
      </c>
      <c r="AFE82">
        <v>0</v>
      </c>
      <c r="AFF82">
        <v>8.9</v>
      </c>
      <c r="AFG82">
        <v>0</v>
      </c>
      <c r="AFH82">
        <v>8.9</v>
      </c>
      <c r="AFI82" t="s">
        <v>1463</v>
      </c>
      <c r="AFK82" t="s">
        <v>1463</v>
      </c>
      <c r="AFM82" t="s">
        <v>1463</v>
      </c>
      <c r="AFO82" t="s">
        <v>1463</v>
      </c>
      <c r="AFQ82" t="s">
        <v>1463</v>
      </c>
      <c r="AFT82" t="s">
        <v>1463</v>
      </c>
      <c r="AFV82">
        <v>3</v>
      </c>
      <c r="AFW82">
        <v>4</v>
      </c>
      <c r="AFX82">
        <v>8.8888888888888804</v>
      </c>
      <c r="AFY82">
        <v>0</v>
      </c>
      <c r="AFZ82">
        <v>5</v>
      </c>
      <c r="AGA82">
        <v>7.5</v>
      </c>
      <c r="AGB82">
        <v>2.5</v>
      </c>
      <c r="AGC82">
        <v>15</v>
      </c>
      <c r="AGD82">
        <v>2</v>
      </c>
      <c r="AGE82">
        <v>100</v>
      </c>
      <c r="AGG82">
        <v>1</v>
      </c>
      <c r="AGH82">
        <v>1</v>
      </c>
      <c r="AGJ82">
        <v>2</v>
      </c>
      <c r="AGK82">
        <v>0</v>
      </c>
      <c r="AGM82" t="s">
        <v>3405</v>
      </c>
      <c r="AGN82" t="s">
        <v>3131</v>
      </c>
      <c r="AGQ82">
        <v>7.5</v>
      </c>
      <c r="AGR82">
        <v>2.5</v>
      </c>
      <c r="AGS82">
        <v>2.5</v>
      </c>
      <c r="AGT82">
        <v>7.5</v>
      </c>
      <c r="AGU82">
        <v>5</v>
      </c>
      <c r="AGV82">
        <v>15</v>
      </c>
      <c r="AGW82">
        <v>2</v>
      </c>
      <c r="AGY82" t="b">
        <v>1</v>
      </c>
      <c r="AGZ82" t="b">
        <v>1</v>
      </c>
      <c r="AHD82">
        <v>4</v>
      </c>
      <c r="AHE82">
        <v>3</v>
      </c>
      <c r="AHF82">
        <v>4</v>
      </c>
      <c r="AKM82">
        <v>7.5</v>
      </c>
      <c r="AKN82">
        <v>5</v>
      </c>
      <c r="AKO82">
        <v>10</v>
      </c>
      <c r="AKP82">
        <v>0</v>
      </c>
      <c r="AKQ82">
        <v>0</v>
      </c>
      <c r="AKR82">
        <v>10</v>
      </c>
      <c r="AKS82" t="s">
        <v>1462</v>
      </c>
      <c r="AKT82" t="s">
        <v>1463</v>
      </c>
      <c r="AKV82" t="s">
        <v>1462</v>
      </c>
      <c r="AKX82" t="s">
        <v>1462</v>
      </c>
      <c r="AKZ82" t="s">
        <v>1463</v>
      </c>
      <c r="ALB82" t="s">
        <v>1463</v>
      </c>
      <c r="ALD82" t="s">
        <v>1463</v>
      </c>
      <c r="ALF82" t="s">
        <v>1462</v>
      </c>
      <c r="ALH82" t="s">
        <v>1463</v>
      </c>
      <c r="ALJ82" t="s">
        <v>1463</v>
      </c>
      <c r="ALL82" t="s">
        <v>1463</v>
      </c>
      <c r="ALN82" t="s">
        <v>1463</v>
      </c>
      <c r="ALP82" t="s">
        <v>1463</v>
      </c>
      <c r="ALR82" t="s">
        <v>1463</v>
      </c>
      <c r="ALT82" t="s">
        <v>1463</v>
      </c>
      <c r="AMF82" t="b">
        <v>1</v>
      </c>
      <c r="AMH82" t="b">
        <v>1</v>
      </c>
      <c r="AML82" t="b">
        <v>1</v>
      </c>
      <c r="ANA82">
        <v>0</v>
      </c>
      <c r="ANB82">
        <v>0</v>
      </c>
      <c r="ANC82">
        <v>10</v>
      </c>
      <c r="AND82">
        <v>0</v>
      </c>
      <c r="ANE82">
        <v>5</v>
      </c>
      <c r="ANF82">
        <v>15</v>
      </c>
      <c r="ANG82" t="s">
        <v>1462</v>
      </c>
      <c r="ANH82" t="s">
        <v>3582</v>
      </c>
      <c r="ANI82" t="s">
        <v>1462</v>
      </c>
      <c r="ANJ82" t="s">
        <v>2855</v>
      </c>
      <c r="ANK82">
        <v>0</v>
      </c>
      <c r="ANL82">
        <v>5</v>
      </c>
      <c r="ANM82">
        <v>6</v>
      </c>
      <c r="ANN82">
        <v>5</v>
      </c>
      <c r="ANO82">
        <v>5</v>
      </c>
      <c r="ANP82">
        <v>16</v>
      </c>
      <c r="ANQ82" t="s">
        <v>2599</v>
      </c>
      <c r="ANR82" t="s">
        <v>1462</v>
      </c>
      <c r="ANT82">
        <v>5</v>
      </c>
      <c r="ANU82">
        <v>5</v>
      </c>
      <c r="AQR82">
        <v>2.5</v>
      </c>
      <c r="AQS82">
        <v>0</v>
      </c>
      <c r="AQT82">
        <v>2.5</v>
      </c>
      <c r="AQU82">
        <v>5</v>
      </c>
      <c r="AQV82" t="s">
        <v>1463</v>
      </c>
      <c r="ARC82" t="b">
        <v>1</v>
      </c>
      <c r="ARD82" t="b">
        <v>1</v>
      </c>
      <c r="ARG82">
        <v>0</v>
      </c>
      <c r="ARH82">
        <v>2.5</v>
      </c>
      <c r="ARI82" t="s">
        <v>1463</v>
      </c>
      <c r="ARQ82" t="s">
        <v>1463</v>
      </c>
      <c r="ARR82" t="s">
        <v>3742</v>
      </c>
      <c r="ASD82">
        <v>0</v>
      </c>
      <c r="ASE82">
        <v>2.5</v>
      </c>
      <c r="ASF82">
        <v>1</v>
      </c>
      <c r="ASG82">
        <v>5</v>
      </c>
      <c r="ASH82">
        <v>7.5</v>
      </c>
      <c r="ASI82">
        <v>13.5</v>
      </c>
      <c r="ASJ82">
        <v>70</v>
      </c>
      <c r="ASM82" t="b">
        <v>1</v>
      </c>
      <c r="ASS82">
        <v>0</v>
      </c>
      <c r="AST82" t="s">
        <v>1463</v>
      </c>
      <c r="ATD82">
        <v>5</v>
      </c>
      <c r="ATE82">
        <v>7.5</v>
      </c>
      <c r="ATF82">
        <v>0</v>
      </c>
      <c r="ATG82">
        <v>1.3</v>
      </c>
      <c r="ATH82">
        <v>5</v>
      </c>
      <c r="ATI82">
        <v>6.3</v>
      </c>
      <c r="ATJ82" t="s">
        <v>1463</v>
      </c>
      <c r="AVZ82">
        <v>0</v>
      </c>
      <c r="AWA82">
        <v>2.5</v>
      </c>
      <c r="AWB82">
        <v>2.5</v>
      </c>
      <c r="AWC82">
        <v>7.5</v>
      </c>
      <c r="AWD82">
        <v>3</v>
      </c>
      <c r="AWE82">
        <v>5</v>
      </c>
      <c r="AWF82">
        <v>2.5</v>
      </c>
      <c r="AWG82">
        <v>10.5</v>
      </c>
      <c r="AWH82" t="s">
        <v>1462</v>
      </c>
      <c r="AWJ82" t="s">
        <v>1463</v>
      </c>
      <c r="AWL82" t="s">
        <v>1462</v>
      </c>
      <c r="AWN82" t="s">
        <v>1462</v>
      </c>
      <c r="AWP82" t="s">
        <v>1462</v>
      </c>
      <c r="AWR82" t="s">
        <v>1463</v>
      </c>
      <c r="AWT82" t="s">
        <v>1463</v>
      </c>
      <c r="AWV82" t="s">
        <v>1463</v>
      </c>
      <c r="AWX82" t="s">
        <v>1463</v>
      </c>
      <c r="AWZ82" t="s">
        <v>1463</v>
      </c>
      <c r="AXB82" t="s">
        <v>1463</v>
      </c>
      <c r="AXD82" t="s">
        <v>1463</v>
      </c>
      <c r="AXF82">
        <v>0</v>
      </c>
      <c r="AXG82">
        <v>0</v>
      </c>
      <c r="AXI82">
        <v>5</v>
      </c>
      <c r="AXJ82">
        <v>2.5</v>
      </c>
      <c r="AXK82">
        <v>10</v>
      </c>
      <c r="AXN82">
        <v>10</v>
      </c>
      <c r="AXO82">
        <v>0</v>
      </c>
      <c r="AXP82">
        <v>0</v>
      </c>
      <c r="AXQ82">
        <v>0</v>
      </c>
      <c r="AXR82">
        <v>0</v>
      </c>
      <c r="AXS82">
        <v>0</v>
      </c>
      <c r="AXT82">
        <v>0</v>
      </c>
      <c r="AXU82">
        <v>0</v>
      </c>
      <c r="AXW82">
        <v>0</v>
      </c>
      <c r="AYA82">
        <v>8</v>
      </c>
      <c r="AYD82">
        <v>8</v>
      </c>
      <c r="AYE82" t="s">
        <v>1463</v>
      </c>
      <c r="AYF82" t="s">
        <v>1463</v>
      </c>
      <c r="AYG82">
        <v>4</v>
      </c>
      <c r="AYJ82">
        <v>0</v>
      </c>
      <c r="AYK82">
        <v>2.5</v>
      </c>
      <c r="AYL82">
        <v>2.5</v>
      </c>
      <c r="AYM82">
        <v>5</v>
      </c>
      <c r="AYW82">
        <v>3</v>
      </c>
      <c r="AYX82" t="s">
        <v>3743</v>
      </c>
      <c r="AZC82">
        <v>4</v>
      </c>
      <c r="AZD82" t="s">
        <v>3744</v>
      </c>
      <c r="AZE82" t="s">
        <v>3745</v>
      </c>
      <c r="AZI82" t="s">
        <v>3746</v>
      </c>
      <c r="AZJ82">
        <v>4</v>
      </c>
      <c r="AZK82" t="s">
        <v>3747</v>
      </c>
      <c r="AZM82" t="s">
        <v>1463</v>
      </c>
      <c r="AZO82" t="s">
        <v>1463</v>
      </c>
      <c r="AZQ82" t="s">
        <v>3487</v>
      </c>
      <c r="AZR82">
        <v>2.5</v>
      </c>
      <c r="AZS82">
        <v>2.5</v>
      </c>
      <c r="BCH82">
        <v>10</v>
      </c>
      <c r="BCI82">
        <v>7.5</v>
      </c>
      <c r="BCJ82">
        <v>2.5</v>
      </c>
      <c r="BCK82">
        <v>20</v>
      </c>
      <c r="BCL82">
        <v>1</v>
      </c>
      <c r="BCN82">
        <v>2</v>
      </c>
      <c r="BCP82">
        <v>3</v>
      </c>
      <c r="BCR82">
        <v>4</v>
      </c>
      <c r="BCT82">
        <v>5</v>
      </c>
      <c r="BCY82">
        <v>7.5</v>
      </c>
      <c r="BCZ82">
        <v>2.5</v>
      </c>
      <c r="BEH82">
        <v>5.8</v>
      </c>
      <c r="BEI82">
        <v>7.5</v>
      </c>
      <c r="BEJ82">
        <v>0</v>
      </c>
      <c r="BEK82">
        <v>13.3</v>
      </c>
      <c r="BEL82" t="s">
        <v>2552</v>
      </c>
      <c r="BEN82" t="s">
        <v>2552</v>
      </c>
      <c r="BEP82" t="s">
        <v>2557</v>
      </c>
      <c r="BER82" t="s">
        <v>2552</v>
      </c>
      <c r="BET82" t="s">
        <v>2567</v>
      </c>
      <c r="BEV82" t="s">
        <v>2567</v>
      </c>
      <c r="BEX82">
        <v>7.5</v>
      </c>
      <c r="BEY82">
        <v>0</v>
      </c>
      <c r="BGQ82" t="s">
        <v>1467</v>
      </c>
      <c r="BGR82">
        <v>5</v>
      </c>
      <c r="BGS82">
        <v>5</v>
      </c>
      <c r="BGT82">
        <v>10</v>
      </c>
      <c r="BGU82" t="s">
        <v>1463</v>
      </c>
      <c r="BHK82">
        <v>5</v>
      </c>
      <c r="BHL82">
        <v>5</v>
      </c>
      <c r="BIT82">
        <v>0</v>
      </c>
      <c r="BIU82">
        <v>0</v>
      </c>
      <c r="BIV82">
        <v>0</v>
      </c>
      <c r="BIW82">
        <v>0</v>
      </c>
      <c r="BIX82">
        <v>1</v>
      </c>
      <c r="BIY82" t="s">
        <v>2594</v>
      </c>
      <c r="BIZ82" t="s">
        <v>1468</v>
      </c>
      <c r="BJA82" t="s">
        <v>1468</v>
      </c>
      <c r="BJB82">
        <v>0</v>
      </c>
      <c r="BJC82">
        <v>0</v>
      </c>
    </row>
    <row r="83" spans="1:1022 1026:1615" ht="15" x14ac:dyDescent="0.25">
      <c r="A83" t="s">
        <v>2603</v>
      </c>
      <c r="B83" t="s">
        <v>3748</v>
      </c>
      <c r="C83" t="s">
        <v>3749</v>
      </c>
      <c r="D83" t="s">
        <v>1460</v>
      </c>
      <c r="F83" t="s">
        <v>2606</v>
      </c>
      <c r="G83" t="s">
        <v>2607</v>
      </c>
      <c r="H83" t="s">
        <v>3386</v>
      </c>
      <c r="I83" t="s">
        <v>3705</v>
      </c>
      <c r="J83">
        <v>3.1761013500000002</v>
      </c>
      <c r="K83">
        <v>33.788534040000002</v>
      </c>
      <c r="L83" s="116">
        <v>42404</v>
      </c>
      <c r="M83" t="s">
        <v>1461</v>
      </c>
      <c r="N83">
        <v>50</v>
      </c>
      <c r="O83" t="s">
        <v>2554</v>
      </c>
      <c r="Q83">
        <v>3.3</v>
      </c>
      <c r="R83">
        <v>7.5</v>
      </c>
      <c r="S83">
        <v>2.5</v>
      </c>
      <c r="T83">
        <v>13.3</v>
      </c>
      <c r="W83">
        <v>5</v>
      </c>
      <c r="X83">
        <v>4</v>
      </c>
      <c r="Y83">
        <v>1</v>
      </c>
      <c r="Z83">
        <v>1</v>
      </c>
      <c r="AF83" t="b">
        <v>1</v>
      </c>
      <c r="AI83">
        <v>2</v>
      </c>
      <c r="AK83">
        <v>1</v>
      </c>
      <c r="AL83">
        <v>1</v>
      </c>
      <c r="BS83" t="s">
        <v>1463</v>
      </c>
      <c r="BT83" t="s">
        <v>1463</v>
      </c>
      <c r="BW83">
        <v>7.5</v>
      </c>
      <c r="BX83">
        <v>2.5</v>
      </c>
      <c r="BY83">
        <v>7</v>
      </c>
      <c r="BZ83">
        <v>2.5</v>
      </c>
      <c r="CA83">
        <v>0</v>
      </c>
      <c r="CB83">
        <v>9.5</v>
      </c>
      <c r="CC83" t="s">
        <v>1462</v>
      </c>
      <c r="CD83" t="b">
        <v>1</v>
      </c>
      <c r="CE83" t="b">
        <v>1</v>
      </c>
      <c r="CF83">
        <v>30</v>
      </c>
      <c r="CH83" t="s">
        <v>1463</v>
      </c>
      <c r="CM83" t="s">
        <v>1462</v>
      </c>
      <c r="CP83">
        <v>7</v>
      </c>
      <c r="CR83" t="s">
        <v>1463</v>
      </c>
      <c r="CW83" t="s">
        <v>1462</v>
      </c>
      <c r="CZ83">
        <v>4</v>
      </c>
      <c r="DB83" t="s">
        <v>1463</v>
      </c>
      <c r="DG83" t="s">
        <v>1463</v>
      </c>
      <c r="DM83" t="s">
        <v>1463</v>
      </c>
      <c r="DS83" t="b">
        <v>1</v>
      </c>
      <c r="DU83" t="b">
        <v>1</v>
      </c>
      <c r="EI83">
        <v>2.5</v>
      </c>
      <c r="EJ83">
        <v>0</v>
      </c>
      <c r="EN83">
        <v>0</v>
      </c>
      <c r="EO83" t="s">
        <v>1463</v>
      </c>
      <c r="FL83">
        <v>6.7</v>
      </c>
      <c r="FM83">
        <v>2.5</v>
      </c>
      <c r="FN83">
        <v>0</v>
      </c>
      <c r="FO83">
        <v>9.1999999999999993</v>
      </c>
      <c r="FP83" t="s">
        <v>1462</v>
      </c>
      <c r="GC83" t="b">
        <v>1</v>
      </c>
      <c r="GE83" t="s">
        <v>1473</v>
      </c>
      <c r="HD83" t="b">
        <v>1</v>
      </c>
      <c r="HF83" t="s">
        <v>1465</v>
      </c>
      <c r="IN83" t="b">
        <v>1</v>
      </c>
      <c r="IP83" t="s">
        <v>1464</v>
      </c>
      <c r="JC83" t="b">
        <v>1</v>
      </c>
      <c r="JE83" t="s">
        <v>1465</v>
      </c>
      <c r="KK83" t="s">
        <v>1462</v>
      </c>
      <c r="KL83" t="s">
        <v>3736</v>
      </c>
      <c r="KM83">
        <v>2.5</v>
      </c>
      <c r="KN83">
        <v>0</v>
      </c>
      <c r="KO83">
        <v>0</v>
      </c>
      <c r="KR83">
        <v>0</v>
      </c>
      <c r="KS83" t="s">
        <v>1463</v>
      </c>
      <c r="RO83">
        <v>5</v>
      </c>
      <c r="RP83">
        <v>5</v>
      </c>
      <c r="RQ83">
        <v>2.5</v>
      </c>
      <c r="RR83">
        <v>12.5</v>
      </c>
      <c r="RS83" t="s">
        <v>1462</v>
      </c>
      <c r="RT83" t="s">
        <v>3750</v>
      </c>
      <c r="RU83">
        <v>10</v>
      </c>
      <c r="RV83" t="s">
        <v>2817</v>
      </c>
      <c r="RW83" t="s">
        <v>1462</v>
      </c>
      <c r="RX83" t="s">
        <v>3241</v>
      </c>
      <c r="RZ83" t="s">
        <v>1462</v>
      </c>
      <c r="SA83" t="s">
        <v>3174</v>
      </c>
      <c r="SK83">
        <v>5</v>
      </c>
      <c r="SL83">
        <v>2.5</v>
      </c>
      <c r="SM83">
        <v>3.9</v>
      </c>
      <c r="SN83">
        <v>5</v>
      </c>
      <c r="SO83">
        <v>0</v>
      </c>
      <c r="SP83">
        <v>8.9</v>
      </c>
      <c r="SQ83" t="s">
        <v>1462</v>
      </c>
      <c r="SS83">
        <v>1</v>
      </c>
      <c r="ST83" t="s">
        <v>3736</v>
      </c>
      <c r="SU83" t="s">
        <v>1463</v>
      </c>
      <c r="SV83" t="s">
        <v>3751</v>
      </c>
      <c r="SZ83" t="b">
        <v>1</v>
      </c>
      <c r="TB83" t="b">
        <v>1</v>
      </c>
      <c r="TI83">
        <v>5</v>
      </c>
      <c r="TJ83" t="s">
        <v>3752</v>
      </c>
      <c r="TN83" t="b">
        <v>1</v>
      </c>
      <c r="TO83" t="b">
        <v>1</v>
      </c>
      <c r="TQ83" t="b">
        <v>1</v>
      </c>
      <c r="TS83" t="b">
        <v>1</v>
      </c>
      <c r="TT83" t="b">
        <v>1</v>
      </c>
      <c r="TV83" t="b">
        <v>1</v>
      </c>
      <c r="TW83" t="s">
        <v>3183</v>
      </c>
      <c r="TX83">
        <v>5</v>
      </c>
      <c r="TY83">
        <v>0</v>
      </c>
      <c r="VI83">
        <v>0</v>
      </c>
      <c r="VJ83">
        <v>0</v>
      </c>
      <c r="VK83">
        <v>2.5</v>
      </c>
      <c r="VL83">
        <v>2.5</v>
      </c>
      <c r="VM83" t="s">
        <v>1463</v>
      </c>
      <c r="VO83" t="s">
        <v>1463</v>
      </c>
      <c r="VQ83" t="s">
        <v>1463</v>
      </c>
      <c r="VS83" t="s">
        <v>1463</v>
      </c>
      <c r="VV83" t="s">
        <v>1463</v>
      </c>
      <c r="VX83" t="s">
        <v>1463</v>
      </c>
      <c r="VZ83">
        <v>0</v>
      </c>
      <c r="WA83">
        <v>2.5</v>
      </c>
      <c r="XJ83">
        <v>2.5</v>
      </c>
      <c r="XK83">
        <v>0</v>
      </c>
      <c r="XL83">
        <v>6.3</v>
      </c>
      <c r="XM83">
        <v>8.8000000000000007</v>
      </c>
      <c r="XN83" t="s">
        <v>1462</v>
      </c>
      <c r="XO83" t="s">
        <v>1462</v>
      </c>
      <c r="XQ83" t="b">
        <v>1</v>
      </c>
      <c r="XR83" t="b">
        <v>1</v>
      </c>
      <c r="XS83" t="b">
        <v>1</v>
      </c>
      <c r="XT83" t="b">
        <v>1</v>
      </c>
      <c r="XY83" t="b">
        <v>1</v>
      </c>
      <c r="YC83" t="s">
        <v>1463</v>
      </c>
      <c r="YE83" t="s">
        <v>1463</v>
      </c>
      <c r="YF83" t="s">
        <v>3753</v>
      </c>
      <c r="YG83">
        <v>0</v>
      </c>
      <c r="YH83">
        <v>2.5</v>
      </c>
      <c r="YI83" t="s">
        <v>1463</v>
      </c>
      <c r="YU83">
        <v>0</v>
      </c>
      <c r="YV83">
        <v>10</v>
      </c>
      <c r="ZX83">
        <v>7</v>
      </c>
      <c r="ZY83">
        <v>0</v>
      </c>
      <c r="ZZ83">
        <v>10</v>
      </c>
      <c r="AAA83">
        <v>17</v>
      </c>
      <c r="AAB83" t="s">
        <v>1462</v>
      </c>
      <c r="AAL83" t="b">
        <v>1</v>
      </c>
      <c r="AAO83" t="b">
        <v>1</v>
      </c>
      <c r="AAS83" t="s">
        <v>3754</v>
      </c>
      <c r="AAT83">
        <v>0</v>
      </c>
      <c r="AAU83">
        <v>10</v>
      </c>
      <c r="ADN83">
        <v>2</v>
      </c>
      <c r="ADO83">
        <v>0</v>
      </c>
      <c r="ADP83">
        <v>0</v>
      </c>
      <c r="ADQ83">
        <v>2</v>
      </c>
      <c r="ADR83" t="s">
        <v>1759</v>
      </c>
      <c r="ADS83">
        <v>2</v>
      </c>
      <c r="ADT83">
        <v>120</v>
      </c>
      <c r="AEG83">
        <v>0</v>
      </c>
      <c r="AEH83">
        <v>0</v>
      </c>
      <c r="AEI83">
        <v>0</v>
      </c>
      <c r="AEJ83">
        <v>0</v>
      </c>
      <c r="AEK83">
        <v>0</v>
      </c>
      <c r="AEL83">
        <v>0</v>
      </c>
      <c r="AEN83" t="b">
        <v>1</v>
      </c>
      <c r="AFB83" t="s">
        <v>2865</v>
      </c>
      <c r="AFC83">
        <v>0</v>
      </c>
      <c r="AFD83">
        <v>0</v>
      </c>
      <c r="AFE83">
        <v>0</v>
      </c>
      <c r="AFF83">
        <v>8.6</v>
      </c>
      <c r="AFG83">
        <v>0</v>
      </c>
      <c r="AFH83">
        <v>8.6</v>
      </c>
      <c r="AFI83" t="s">
        <v>1463</v>
      </c>
      <c r="AFK83" t="s">
        <v>1463</v>
      </c>
      <c r="AFM83" t="s">
        <v>1463</v>
      </c>
      <c r="AFO83" t="s">
        <v>1463</v>
      </c>
      <c r="AFQ83" t="s">
        <v>1463</v>
      </c>
      <c r="AFT83" t="s">
        <v>1463</v>
      </c>
      <c r="AFV83">
        <v>3</v>
      </c>
      <c r="AFW83">
        <v>4</v>
      </c>
      <c r="AFX83">
        <v>8.6111111111111107</v>
      </c>
      <c r="AFY83">
        <v>0</v>
      </c>
      <c r="AFZ83">
        <v>1.7</v>
      </c>
      <c r="AGA83">
        <v>2.5</v>
      </c>
      <c r="AGB83">
        <v>0</v>
      </c>
      <c r="AGC83">
        <v>4.2</v>
      </c>
      <c r="AGD83">
        <v>3</v>
      </c>
      <c r="AGE83" s="250">
        <v>10000</v>
      </c>
      <c r="AGG83">
        <v>1</v>
      </c>
      <c r="AGH83">
        <v>1</v>
      </c>
      <c r="AGJ83">
        <v>3</v>
      </c>
      <c r="AGK83">
        <v>0</v>
      </c>
      <c r="AGM83" t="s">
        <v>3405</v>
      </c>
      <c r="AGN83" t="s">
        <v>3131</v>
      </c>
      <c r="AGQ83">
        <v>2.5</v>
      </c>
      <c r="AGR83">
        <v>0</v>
      </c>
      <c r="AGS83">
        <v>4</v>
      </c>
      <c r="AGT83">
        <v>7.5</v>
      </c>
      <c r="AGU83">
        <v>5</v>
      </c>
      <c r="AGV83">
        <v>16.5</v>
      </c>
      <c r="AGW83">
        <v>2</v>
      </c>
      <c r="AGY83" t="b">
        <v>1</v>
      </c>
      <c r="AGZ83" t="b">
        <v>1</v>
      </c>
      <c r="AHD83">
        <v>3</v>
      </c>
      <c r="AHE83">
        <v>3</v>
      </c>
      <c r="AHF83">
        <v>4</v>
      </c>
      <c r="AKM83">
        <v>7.5</v>
      </c>
      <c r="AKN83">
        <v>5</v>
      </c>
      <c r="AKO83">
        <v>8.5</v>
      </c>
      <c r="AKP83">
        <v>0</v>
      </c>
      <c r="AKQ83">
        <v>2.5</v>
      </c>
      <c r="AKR83">
        <v>11</v>
      </c>
      <c r="AKS83" t="s">
        <v>1462</v>
      </c>
      <c r="AKT83" t="s">
        <v>1463</v>
      </c>
      <c r="AKV83" t="s">
        <v>1463</v>
      </c>
      <c r="AKX83" t="s">
        <v>1462</v>
      </c>
      <c r="AKZ83" t="s">
        <v>1463</v>
      </c>
      <c r="ALB83" t="s">
        <v>1463</v>
      </c>
      <c r="ALD83" t="s">
        <v>1463</v>
      </c>
      <c r="ALF83" t="s">
        <v>1462</v>
      </c>
      <c r="ALH83" t="s">
        <v>1463</v>
      </c>
      <c r="ALJ83" t="s">
        <v>1463</v>
      </c>
      <c r="ALL83" t="s">
        <v>1463</v>
      </c>
      <c r="ALN83" t="s">
        <v>1462</v>
      </c>
      <c r="ALP83" t="s">
        <v>1463</v>
      </c>
      <c r="ALR83" t="s">
        <v>1463</v>
      </c>
      <c r="ALT83" t="s">
        <v>1463</v>
      </c>
      <c r="AMF83" t="b">
        <v>1</v>
      </c>
      <c r="AMH83" t="b">
        <v>1</v>
      </c>
      <c r="AML83" t="b">
        <v>1</v>
      </c>
      <c r="ANA83">
        <v>0</v>
      </c>
      <c r="ANB83">
        <v>2.5</v>
      </c>
      <c r="ANC83">
        <v>0</v>
      </c>
      <c r="AND83">
        <v>0</v>
      </c>
      <c r="ANE83">
        <v>7.5</v>
      </c>
      <c r="ANF83">
        <v>7.5</v>
      </c>
      <c r="ANG83" t="s">
        <v>1463</v>
      </c>
      <c r="ANK83">
        <v>0</v>
      </c>
      <c r="ANL83">
        <v>7.5</v>
      </c>
      <c r="ANM83">
        <v>5</v>
      </c>
      <c r="ANN83">
        <v>2.5</v>
      </c>
      <c r="ANO83">
        <v>2.5</v>
      </c>
      <c r="ANP83">
        <v>10</v>
      </c>
      <c r="ANQ83" t="s">
        <v>2565</v>
      </c>
      <c r="ANR83" t="s">
        <v>1462</v>
      </c>
      <c r="ANT83">
        <v>2.5</v>
      </c>
      <c r="ANU83">
        <v>2.5</v>
      </c>
      <c r="AQR83">
        <v>2.5</v>
      </c>
      <c r="AQS83">
        <v>0</v>
      </c>
      <c r="AQT83">
        <v>2.5</v>
      </c>
      <c r="AQU83">
        <v>5</v>
      </c>
      <c r="AQV83" t="s">
        <v>1463</v>
      </c>
      <c r="ARC83" t="b">
        <v>1</v>
      </c>
      <c r="ARD83" t="b">
        <v>1</v>
      </c>
      <c r="ARG83">
        <v>0</v>
      </c>
      <c r="ARH83">
        <v>2.5</v>
      </c>
      <c r="ARI83" t="s">
        <v>1463</v>
      </c>
      <c r="ARQ83" t="s">
        <v>1463</v>
      </c>
      <c r="ARR83" t="s">
        <v>3755</v>
      </c>
      <c r="ASD83">
        <v>0</v>
      </c>
      <c r="ASE83">
        <v>2.5</v>
      </c>
      <c r="ASF83">
        <v>2</v>
      </c>
      <c r="ASG83">
        <v>5</v>
      </c>
      <c r="ASH83">
        <v>2.5</v>
      </c>
      <c r="ASI83">
        <v>9.5</v>
      </c>
      <c r="ASJ83">
        <v>80</v>
      </c>
      <c r="ASM83" t="b">
        <v>1</v>
      </c>
      <c r="ASS83">
        <v>2</v>
      </c>
      <c r="AST83" t="s">
        <v>1462</v>
      </c>
      <c r="ASW83" t="b">
        <v>1</v>
      </c>
      <c r="ASX83" t="b">
        <v>1</v>
      </c>
      <c r="ASY83" t="b">
        <v>1</v>
      </c>
      <c r="ATC83" t="s">
        <v>3756</v>
      </c>
      <c r="ATD83">
        <v>5</v>
      </c>
      <c r="ATE83">
        <v>2.5</v>
      </c>
      <c r="ATF83">
        <v>0</v>
      </c>
      <c r="ATG83">
        <v>1.3</v>
      </c>
      <c r="ATH83">
        <v>5</v>
      </c>
      <c r="ATI83">
        <v>6.3</v>
      </c>
      <c r="ATJ83" t="s">
        <v>1463</v>
      </c>
      <c r="AVZ83">
        <v>0</v>
      </c>
      <c r="AWA83">
        <v>0</v>
      </c>
      <c r="AWB83">
        <v>2.5</v>
      </c>
      <c r="AWC83">
        <v>10</v>
      </c>
      <c r="AWD83">
        <v>1</v>
      </c>
      <c r="AWE83">
        <v>2.5</v>
      </c>
      <c r="AWF83">
        <v>0</v>
      </c>
      <c r="AWG83">
        <v>3.5</v>
      </c>
      <c r="AWH83" t="s">
        <v>1463</v>
      </c>
      <c r="AWJ83" t="s">
        <v>1463</v>
      </c>
      <c r="AWL83" t="s">
        <v>1462</v>
      </c>
      <c r="AWN83" t="s">
        <v>1462</v>
      </c>
      <c r="AWP83" t="s">
        <v>1463</v>
      </c>
      <c r="AWR83" t="s">
        <v>1463</v>
      </c>
      <c r="AWT83" t="s">
        <v>1463</v>
      </c>
      <c r="AWV83" t="s">
        <v>1463</v>
      </c>
      <c r="AWX83" t="s">
        <v>1463</v>
      </c>
      <c r="AWZ83" t="s">
        <v>1463</v>
      </c>
      <c r="AXB83" t="s">
        <v>1463</v>
      </c>
      <c r="AXD83" t="s">
        <v>1463</v>
      </c>
      <c r="AXF83">
        <v>0</v>
      </c>
      <c r="AXG83">
        <v>0</v>
      </c>
      <c r="AXI83">
        <v>2.5</v>
      </c>
      <c r="AXJ83">
        <v>0</v>
      </c>
      <c r="AXK83">
        <v>2</v>
      </c>
      <c r="AXN83">
        <v>2</v>
      </c>
      <c r="AXO83">
        <v>1</v>
      </c>
      <c r="AXP83">
        <v>1</v>
      </c>
      <c r="AXQ83">
        <v>1</v>
      </c>
      <c r="AXR83">
        <v>1</v>
      </c>
      <c r="AXS83">
        <v>1</v>
      </c>
      <c r="AXT83">
        <v>1</v>
      </c>
      <c r="AXU83">
        <v>1</v>
      </c>
      <c r="AXV83">
        <v>1</v>
      </c>
      <c r="AXW83">
        <v>1</v>
      </c>
      <c r="AXX83">
        <v>1</v>
      </c>
      <c r="AYA83">
        <v>8</v>
      </c>
      <c r="AYD83">
        <v>8</v>
      </c>
      <c r="AYE83" t="s">
        <v>1463</v>
      </c>
      <c r="AYF83" t="s">
        <v>1463</v>
      </c>
      <c r="AYG83">
        <v>4</v>
      </c>
      <c r="AYJ83">
        <v>0</v>
      </c>
      <c r="AYK83">
        <v>2.5</v>
      </c>
      <c r="AYL83">
        <v>2.5</v>
      </c>
      <c r="AYM83">
        <v>5</v>
      </c>
      <c r="AZO83" t="s">
        <v>1463</v>
      </c>
      <c r="AZQ83" t="s">
        <v>3757</v>
      </c>
      <c r="AZR83">
        <v>2.5</v>
      </c>
      <c r="AZS83">
        <v>2.5</v>
      </c>
      <c r="BCH83">
        <v>10</v>
      </c>
      <c r="BCI83">
        <v>5</v>
      </c>
      <c r="BCJ83">
        <v>0</v>
      </c>
      <c r="BCK83">
        <v>15</v>
      </c>
      <c r="BCL83">
        <v>1</v>
      </c>
      <c r="BCN83">
        <v>3</v>
      </c>
      <c r="BCP83">
        <v>2</v>
      </c>
      <c r="BCR83">
        <v>4</v>
      </c>
      <c r="BCT83">
        <v>5</v>
      </c>
      <c r="BCY83">
        <v>5</v>
      </c>
      <c r="BCZ83">
        <v>0</v>
      </c>
      <c r="BEH83">
        <v>5.8</v>
      </c>
      <c r="BEI83">
        <v>7.5</v>
      </c>
      <c r="BEJ83">
        <v>0</v>
      </c>
      <c r="BEK83">
        <v>13.3</v>
      </c>
      <c r="BEL83" t="s">
        <v>2552</v>
      </c>
      <c r="BEN83" t="s">
        <v>2552</v>
      </c>
      <c r="BEP83" t="s">
        <v>2557</v>
      </c>
      <c r="BER83" t="s">
        <v>2552</v>
      </c>
      <c r="BET83" t="s">
        <v>2567</v>
      </c>
      <c r="BEV83" t="s">
        <v>2567</v>
      </c>
      <c r="BEX83">
        <v>7.5</v>
      </c>
      <c r="BEY83">
        <v>0</v>
      </c>
      <c r="BGQ83" t="s">
        <v>1467</v>
      </c>
      <c r="BGR83">
        <v>2.5</v>
      </c>
      <c r="BGS83">
        <v>2.5</v>
      </c>
      <c r="BGT83">
        <v>5</v>
      </c>
      <c r="BGU83" t="s">
        <v>1463</v>
      </c>
      <c r="BHK83">
        <v>2.5</v>
      </c>
      <c r="BHL83">
        <v>2.5</v>
      </c>
      <c r="BIT83">
        <v>5</v>
      </c>
      <c r="BIU83">
        <v>2.5</v>
      </c>
      <c r="BIV83">
        <v>0</v>
      </c>
      <c r="BIW83">
        <v>7.5</v>
      </c>
      <c r="BIX83">
        <v>2</v>
      </c>
      <c r="BIY83" t="s">
        <v>2548</v>
      </c>
      <c r="BIZ83" t="s">
        <v>2594</v>
      </c>
      <c r="BJA83" t="s">
        <v>1468</v>
      </c>
      <c r="BJB83">
        <v>2.5</v>
      </c>
      <c r="BJC83">
        <v>0</v>
      </c>
    </row>
    <row r="84" spans="1:1022 1026:1615" ht="15" x14ac:dyDescent="0.25">
      <c r="A84" t="s">
        <v>2603</v>
      </c>
      <c r="B84" t="s">
        <v>3758</v>
      </c>
      <c r="C84" t="s">
        <v>3759</v>
      </c>
      <c r="D84" t="s">
        <v>1460</v>
      </c>
      <c r="F84" t="s">
        <v>2606</v>
      </c>
      <c r="G84" t="s">
        <v>2607</v>
      </c>
      <c r="H84" t="s">
        <v>3386</v>
      </c>
      <c r="I84" t="s">
        <v>3705</v>
      </c>
      <c r="J84">
        <v>3.1762374100000001</v>
      </c>
      <c r="K84">
        <v>33.788455640000002</v>
      </c>
      <c r="L84" s="116">
        <v>42404</v>
      </c>
      <c r="M84" t="s">
        <v>1461</v>
      </c>
      <c r="N84">
        <v>52</v>
      </c>
      <c r="O84" t="s">
        <v>2554</v>
      </c>
      <c r="Q84">
        <v>3.3</v>
      </c>
      <c r="R84">
        <v>7.5</v>
      </c>
      <c r="S84">
        <v>0</v>
      </c>
      <c r="T84">
        <v>10.8</v>
      </c>
      <c r="U84">
        <v>1</v>
      </c>
      <c r="V84">
        <v>1</v>
      </c>
      <c r="W84">
        <v>1</v>
      </c>
      <c r="X84">
        <v>7</v>
      </c>
      <c r="Z84">
        <v>1</v>
      </c>
      <c r="AF84" t="b">
        <v>1</v>
      </c>
      <c r="AG84">
        <v>1</v>
      </c>
      <c r="AH84">
        <v>1</v>
      </c>
      <c r="AJ84">
        <v>6</v>
      </c>
      <c r="AL84">
        <v>1</v>
      </c>
      <c r="BS84" t="s">
        <v>1463</v>
      </c>
      <c r="BT84" t="s">
        <v>1463</v>
      </c>
      <c r="BW84">
        <v>7.5</v>
      </c>
      <c r="BX84">
        <v>0</v>
      </c>
      <c r="BY84">
        <v>10</v>
      </c>
      <c r="BZ84">
        <v>5</v>
      </c>
      <c r="CA84">
        <v>0</v>
      </c>
      <c r="CB84">
        <v>15</v>
      </c>
      <c r="CC84" t="s">
        <v>1462</v>
      </c>
      <c r="CD84" t="b">
        <v>1</v>
      </c>
      <c r="CE84" t="b">
        <v>1</v>
      </c>
      <c r="CF84">
        <v>40</v>
      </c>
      <c r="CH84" t="s">
        <v>1462</v>
      </c>
      <c r="CI84" t="b">
        <v>1</v>
      </c>
      <c r="CK84">
        <v>45</v>
      </c>
      <c r="CM84" t="s">
        <v>1462</v>
      </c>
      <c r="CP84">
        <v>6</v>
      </c>
      <c r="CR84" t="s">
        <v>1463</v>
      </c>
      <c r="CW84" t="s">
        <v>1462</v>
      </c>
      <c r="CZ84">
        <v>4</v>
      </c>
      <c r="DB84" t="s">
        <v>1463</v>
      </c>
      <c r="DG84" t="s">
        <v>1462</v>
      </c>
      <c r="DJ84">
        <v>40</v>
      </c>
      <c r="DM84" t="s">
        <v>1463</v>
      </c>
      <c r="DS84" t="b">
        <v>1</v>
      </c>
      <c r="DU84" t="b">
        <v>1</v>
      </c>
      <c r="EI84">
        <v>5</v>
      </c>
      <c r="EJ84">
        <v>0</v>
      </c>
      <c r="EN84">
        <v>0</v>
      </c>
      <c r="EO84" t="s">
        <v>1463</v>
      </c>
      <c r="FL84">
        <v>10</v>
      </c>
      <c r="FM84">
        <v>7.5</v>
      </c>
      <c r="FN84">
        <v>0</v>
      </c>
      <c r="FO84">
        <v>17.5</v>
      </c>
      <c r="FP84" t="s">
        <v>1462</v>
      </c>
      <c r="FT84" t="b">
        <v>1</v>
      </c>
      <c r="FV84" t="s">
        <v>1465</v>
      </c>
      <c r="GC84" t="b">
        <v>1</v>
      </c>
      <c r="GE84" t="s">
        <v>1464</v>
      </c>
      <c r="GO84" t="b">
        <v>1</v>
      </c>
      <c r="GQ84" t="s">
        <v>1465</v>
      </c>
      <c r="HD84" t="b">
        <v>1</v>
      </c>
      <c r="HF84" t="s">
        <v>1464</v>
      </c>
      <c r="HJ84" t="b">
        <v>1</v>
      </c>
      <c r="HL84" t="s">
        <v>1465</v>
      </c>
      <c r="HY84" t="b">
        <v>1</v>
      </c>
      <c r="IA84" t="s">
        <v>1465</v>
      </c>
      <c r="IW84" t="b">
        <v>1</v>
      </c>
      <c r="IY84" t="s">
        <v>1465</v>
      </c>
      <c r="JC84" t="b">
        <v>1</v>
      </c>
      <c r="JE84" t="s">
        <v>1464</v>
      </c>
      <c r="JX84" t="b">
        <v>1</v>
      </c>
      <c r="JZ84" t="s">
        <v>1464</v>
      </c>
      <c r="KG84" t="s">
        <v>2627</v>
      </c>
      <c r="KH84" t="b">
        <v>1</v>
      </c>
      <c r="KJ84" t="s">
        <v>1464</v>
      </c>
      <c r="KK84" t="s">
        <v>1462</v>
      </c>
      <c r="KL84" t="s">
        <v>3760</v>
      </c>
      <c r="KM84">
        <v>7.5</v>
      </c>
      <c r="KN84">
        <v>0</v>
      </c>
      <c r="KO84">
        <v>5</v>
      </c>
      <c r="KP84">
        <v>2.5</v>
      </c>
      <c r="KQ84">
        <v>0</v>
      </c>
      <c r="KR84">
        <v>7.5</v>
      </c>
      <c r="KS84" t="s">
        <v>1462</v>
      </c>
      <c r="KU84">
        <v>5</v>
      </c>
      <c r="KW84">
        <v>10</v>
      </c>
      <c r="KX84">
        <v>5</v>
      </c>
      <c r="LA84">
        <v>12</v>
      </c>
      <c r="LE84">
        <v>1</v>
      </c>
      <c r="LG84">
        <v>1</v>
      </c>
      <c r="LH84">
        <v>1</v>
      </c>
      <c r="LK84">
        <v>1</v>
      </c>
      <c r="LY84" t="b">
        <v>1</v>
      </c>
      <c r="MA84" t="b">
        <v>1</v>
      </c>
      <c r="MB84" t="b">
        <v>1</v>
      </c>
      <c r="MI84" t="b">
        <v>1</v>
      </c>
      <c r="MK84" t="b">
        <v>1</v>
      </c>
      <c r="ML84" t="b">
        <v>1</v>
      </c>
      <c r="MO84" t="b">
        <v>1</v>
      </c>
      <c r="MT84" t="s">
        <v>1463</v>
      </c>
      <c r="MV84">
        <v>2.5</v>
      </c>
      <c r="MW84">
        <v>0</v>
      </c>
      <c r="MX84">
        <v>0</v>
      </c>
      <c r="MY84">
        <v>2.5</v>
      </c>
      <c r="MZ84">
        <v>0</v>
      </c>
      <c r="NA84">
        <v>2.5</v>
      </c>
      <c r="NM84" t="s">
        <v>2549</v>
      </c>
      <c r="NN84" t="s">
        <v>2549</v>
      </c>
      <c r="NO84" t="s">
        <v>2549</v>
      </c>
      <c r="NP84" t="s">
        <v>2549</v>
      </c>
      <c r="NQ84" t="s">
        <v>2549</v>
      </c>
      <c r="NR84" t="s">
        <v>2549</v>
      </c>
      <c r="NS84" t="s">
        <v>2549</v>
      </c>
      <c r="NT84" t="s">
        <v>2549</v>
      </c>
      <c r="NU84" t="s">
        <v>2549</v>
      </c>
      <c r="NV84" t="s">
        <v>2549</v>
      </c>
      <c r="NW84" t="s">
        <v>2548</v>
      </c>
      <c r="NX84" t="s">
        <v>2550</v>
      </c>
      <c r="NY84" t="s">
        <v>2548</v>
      </c>
      <c r="NZ84" t="s">
        <v>2548</v>
      </c>
      <c r="OA84" t="s">
        <v>2550</v>
      </c>
      <c r="OB84" t="s">
        <v>2550</v>
      </c>
      <c r="OC84" t="s">
        <v>2571</v>
      </c>
      <c r="OD84" t="s">
        <v>2550</v>
      </c>
      <c r="OE84" t="s">
        <v>2550</v>
      </c>
      <c r="OF84" t="s">
        <v>2550</v>
      </c>
      <c r="OG84">
        <v>2.5</v>
      </c>
      <c r="OH84">
        <v>0</v>
      </c>
      <c r="OJ84">
        <v>5</v>
      </c>
      <c r="OK84">
        <v>0</v>
      </c>
      <c r="OL84">
        <v>5</v>
      </c>
      <c r="OT84" t="b">
        <v>1</v>
      </c>
      <c r="PD84" t="s">
        <v>3761</v>
      </c>
      <c r="PN84" t="s">
        <v>3762</v>
      </c>
      <c r="QL84">
        <v>5</v>
      </c>
      <c r="QM84">
        <v>0</v>
      </c>
      <c r="RO84">
        <v>7.5</v>
      </c>
      <c r="RP84">
        <v>7.5</v>
      </c>
      <c r="RQ84">
        <v>2.5</v>
      </c>
      <c r="RR84">
        <v>17.5</v>
      </c>
      <c r="RS84" t="s">
        <v>1463</v>
      </c>
      <c r="RZ84" t="s">
        <v>1462</v>
      </c>
      <c r="SA84" t="s">
        <v>3763</v>
      </c>
      <c r="SB84" t="s">
        <v>1463</v>
      </c>
      <c r="SH84" t="s">
        <v>1462</v>
      </c>
      <c r="SI84" t="s">
        <v>3764</v>
      </c>
      <c r="SJ84" t="s">
        <v>3765</v>
      </c>
      <c r="SK84">
        <v>7.5</v>
      </c>
      <c r="SL84">
        <v>2.5</v>
      </c>
      <c r="SM84">
        <v>2.4</v>
      </c>
      <c r="SN84">
        <v>7.5</v>
      </c>
      <c r="SO84">
        <v>0</v>
      </c>
      <c r="SP84">
        <v>9.9</v>
      </c>
      <c r="SQ84" t="s">
        <v>1462</v>
      </c>
      <c r="SS84">
        <v>12</v>
      </c>
      <c r="ST84" t="s">
        <v>3617</v>
      </c>
      <c r="SU84" t="s">
        <v>1463</v>
      </c>
      <c r="SV84" t="s">
        <v>3602</v>
      </c>
      <c r="SZ84" t="b">
        <v>1</v>
      </c>
      <c r="TD84" t="b">
        <v>1</v>
      </c>
      <c r="TE84" t="b">
        <v>1</v>
      </c>
      <c r="TG84" t="b">
        <v>1</v>
      </c>
      <c r="TH84" t="s">
        <v>3183</v>
      </c>
      <c r="TI84">
        <v>5</v>
      </c>
      <c r="TJ84" t="s">
        <v>3766</v>
      </c>
      <c r="TN84" t="b">
        <v>1</v>
      </c>
      <c r="TO84" t="b">
        <v>1</v>
      </c>
      <c r="TQ84" t="b">
        <v>1</v>
      </c>
      <c r="TV84" t="b">
        <v>1</v>
      </c>
      <c r="TW84" t="s">
        <v>3183</v>
      </c>
      <c r="TX84">
        <v>7.5</v>
      </c>
      <c r="TY84">
        <v>0</v>
      </c>
      <c r="VI84">
        <v>10</v>
      </c>
      <c r="VJ84">
        <v>2.5</v>
      </c>
      <c r="VK84">
        <v>0</v>
      </c>
      <c r="VL84">
        <v>12.5</v>
      </c>
      <c r="VM84" t="s">
        <v>1462</v>
      </c>
      <c r="VO84" t="s">
        <v>1462</v>
      </c>
      <c r="VQ84" t="s">
        <v>1463</v>
      </c>
      <c r="VS84" t="s">
        <v>1462</v>
      </c>
      <c r="VV84" t="s">
        <v>1463</v>
      </c>
      <c r="VX84" t="s">
        <v>1462</v>
      </c>
      <c r="VY84" t="s">
        <v>3767</v>
      </c>
      <c r="VZ84">
        <v>2.5</v>
      </c>
      <c r="WA84">
        <v>0</v>
      </c>
      <c r="XJ84">
        <v>10</v>
      </c>
      <c r="XK84">
        <v>3.8</v>
      </c>
      <c r="XL84">
        <v>2.5</v>
      </c>
      <c r="XM84">
        <v>16.3</v>
      </c>
      <c r="XN84" t="s">
        <v>1462</v>
      </c>
      <c r="XO84" t="s">
        <v>1462</v>
      </c>
      <c r="XQ84" t="b">
        <v>1</v>
      </c>
      <c r="XR84" t="b">
        <v>1</v>
      </c>
      <c r="XS84" t="b">
        <v>1</v>
      </c>
      <c r="YB84" t="s">
        <v>3768</v>
      </c>
      <c r="YC84" t="s">
        <v>1462</v>
      </c>
      <c r="YD84" t="s">
        <v>3769</v>
      </c>
      <c r="YE84" t="s">
        <v>1462</v>
      </c>
      <c r="YF84" t="s">
        <v>3770</v>
      </c>
      <c r="YG84">
        <v>2.5</v>
      </c>
      <c r="YH84">
        <v>0</v>
      </c>
      <c r="YI84" t="s">
        <v>1462</v>
      </c>
      <c r="YK84" t="b">
        <v>1</v>
      </c>
      <c r="YN84" t="b">
        <v>1</v>
      </c>
      <c r="YP84" t="b">
        <v>1</v>
      </c>
      <c r="YT84" t="s">
        <v>3771</v>
      </c>
      <c r="YU84">
        <v>5</v>
      </c>
      <c r="YV84">
        <v>5</v>
      </c>
      <c r="ZX84">
        <v>7</v>
      </c>
      <c r="ZY84">
        <v>5</v>
      </c>
      <c r="ZZ84">
        <v>0</v>
      </c>
      <c r="AAA84">
        <v>12</v>
      </c>
      <c r="AAB84" t="s">
        <v>1462</v>
      </c>
      <c r="AAF84" t="b">
        <v>1</v>
      </c>
      <c r="AAJ84" t="b">
        <v>1</v>
      </c>
      <c r="AAS84" t="s">
        <v>3772</v>
      </c>
      <c r="AAT84">
        <v>5</v>
      </c>
      <c r="AAU84">
        <v>0</v>
      </c>
      <c r="AAV84">
        <v>5.6</v>
      </c>
      <c r="AAW84">
        <v>7.5</v>
      </c>
      <c r="AAX84">
        <v>0</v>
      </c>
      <c r="AAY84">
        <v>13.1</v>
      </c>
      <c r="AAZ84" t="s">
        <v>1462</v>
      </c>
      <c r="ABA84" t="s">
        <v>1463</v>
      </c>
      <c r="ABB84" t="s">
        <v>1463</v>
      </c>
      <c r="ABC84" t="s">
        <v>3773</v>
      </c>
      <c r="ABF84">
        <v>0.5</v>
      </c>
      <c r="ABI84" t="s">
        <v>1462</v>
      </c>
      <c r="ABL84" t="s">
        <v>3774</v>
      </c>
      <c r="ABO84" t="s">
        <v>2559</v>
      </c>
      <c r="ABP84" t="s">
        <v>3775</v>
      </c>
      <c r="ABS84" t="b">
        <v>1</v>
      </c>
      <c r="ABU84" t="b">
        <v>1</v>
      </c>
      <c r="ABV84" t="b">
        <v>1</v>
      </c>
      <c r="ACC84" t="b">
        <v>1</v>
      </c>
      <c r="ACD84" t="s">
        <v>3776</v>
      </c>
      <c r="ACE84">
        <v>7.5</v>
      </c>
      <c r="ACF84">
        <v>0</v>
      </c>
      <c r="ADN84">
        <v>2</v>
      </c>
      <c r="ADO84">
        <v>7.5</v>
      </c>
      <c r="ADP84">
        <v>0</v>
      </c>
      <c r="ADQ84">
        <v>9.5</v>
      </c>
      <c r="ADR84" t="s">
        <v>1759</v>
      </c>
      <c r="ADS84">
        <v>0.5</v>
      </c>
      <c r="ADT84">
        <v>30</v>
      </c>
      <c r="AEG84">
        <v>7.5</v>
      </c>
      <c r="AEH84">
        <v>0</v>
      </c>
      <c r="AEI84">
        <v>10</v>
      </c>
      <c r="AEJ84">
        <v>7.5</v>
      </c>
      <c r="AEK84">
        <v>0</v>
      </c>
      <c r="AEL84">
        <v>17.5</v>
      </c>
      <c r="AEQ84" t="b">
        <v>1</v>
      </c>
      <c r="AER84" t="b">
        <v>1</v>
      </c>
      <c r="AES84" t="b">
        <v>1</v>
      </c>
      <c r="AEU84" t="b">
        <v>1</v>
      </c>
      <c r="AEV84" t="b">
        <v>1</v>
      </c>
      <c r="AFC84">
        <v>7.5</v>
      </c>
      <c r="AFD84">
        <v>0</v>
      </c>
      <c r="AFE84">
        <v>0</v>
      </c>
      <c r="AFF84">
        <v>7.5</v>
      </c>
      <c r="AFG84">
        <v>2.5</v>
      </c>
      <c r="AFH84">
        <v>10</v>
      </c>
      <c r="AFI84" t="s">
        <v>1463</v>
      </c>
      <c r="AFK84" t="s">
        <v>1463</v>
      </c>
      <c r="AFM84" t="s">
        <v>1463</v>
      </c>
      <c r="AFO84" t="s">
        <v>1463</v>
      </c>
      <c r="AFQ84" t="s">
        <v>1463</v>
      </c>
      <c r="AFT84" t="s">
        <v>1463</v>
      </c>
      <c r="AFV84">
        <v>3</v>
      </c>
      <c r="AFW84">
        <v>3</v>
      </c>
      <c r="AFX84">
        <v>7.5</v>
      </c>
      <c r="AFY84">
        <v>2.5</v>
      </c>
      <c r="AFZ84">
        <v>6.7</v>
      </c>
      <c r="AGA84">
        <v>5</v>
      </c>
      <c r="AGB84">
        <v>0</v>
      </c>
      <c r="AGC84">
        <v>11.7</v>
      </c>
      <c r="AGD84">
        <v>10</v>
      </c>
      <c r="AGE84">
        <v>500</v>
      </c>
      <c r="AGG84">
        <v>3</v>
      </c>
      <c r="AGH84">
        <v>1</v>
      </c>
      <c r="AGJ84">
        <v>10</v>
      </c>
      <c r="AGK84">
        <v>0</v>
      </c>
      <c r="AGM84" t="s">
        <v>3405</v>
      </c>
      <c r="AGN84" t="s">
        <v>3131</v>
      </c>
      <c r="AGQ84">
        <v>5</v>
      </c>
      <c r="AGR84">
        <v>0</v>
      </c>
      <c r="AGS84">
        <v>3</v>
      </c>
      <c r="AGT84">
        <v>7.5</v>
      </c>
      <c r="AGU84">
        <v>5</v>
      </c>
      <c r="AGV84">
        <v>15.5</v>
      </c>
      <c r="AGW84">
        <v>3</v>
      </c>
      <c r="AGY84" t="b">
        <v>1</v>
      </c>
      <c r="AGZ84" t="b">
        <v>1</v>
      </c>
      <c r="AHA84" t="b">
        <v>1</v>
      </c>
      <c r="AHD84">
        <v>4</v>
      </c>
      <c r="AHE84">
        <v>3</v>
      </c>
      <c r="AHF84">
        <v>4</v>
      </c>
      <c r="AKM84">
        <v>7.5</v>
      </c>
      <c r="AKN84">
        <v>5</v>
      </c>
      <c r="AKO84">
        <v>10</v>
      </c>
      <c r="AKP84">
        <v>5</v>
      </c>
      <c r="AKQ84">
        <v>2.5</v>
      </c>
      <c r="AKR84">
        <v>17.5</v>
      </c>
      <c r="AKS84" t="s">
        <v>1462</v>
      </c>
      <c r="AKT84" t="s">
        <v>1463</v>
      </c>
      <c r="AKV84" t="s">
        <v>1462</v>
      </c>
      <c r="AKX84" t="s">
        <v>1462</v>
      </c>
      <c r="AKZ84" t="s">
        <v>1463</v>
      </c>
      <c r="ALB84" t="s">
        <v>1462</v>
      </c>
      <c r="ALD84" t="s">
        <v>1463</v>
      </c>
      <c r="ALF84" t="s">
        <v>1462</v>
      </c>
      <c r="ALH84" t="s">
        <v>1462</v>
      </c>
      <c r="ALJ84" t="s">
        <v>1462</v>
      </c>
      <c r="ALL84" t="s">
        <v>1463</v>
      </c>
      <c r="ALN84" t="s">
        <v>1462</v>
      </c>
      <c r="ALP84" t="s">
        <v>1463</v>
      </c>
      <c r="ALR84" t="s">
        <v>1463</v>
      </c>
      <c r="ALT84" t="s">
        <v>1463</v>
      </c>
      <c r="AMF84" t="b">
        <v>1</v>
      </c>
      <c r="AMG84" t="b">
        <v>1</v>
      </c>
      <c r="AMH84" t="b">
        <v>1</v>
      </c>
      <c r="AML84" t="b">
        <v>1</v>
      </c>
      <c r="AMO84" t="b">
        <v>1</v>
      </c>
      <c r="ANA84">
        <v>5</v>
      </c>
      <c r="ANB84">
        <v>2.5</v>
      </c>
      <c r="ANC84">
        <v>10</v>
      </c>
      <c r="AND84">
        <v>5</v>
      </c>
      <c r="ANE84">
        <v>2.5</v>
      </c>
      <c r="ANF84">
        <v>17.5</v>
      </c>
      <c r="ANG84" t="s">
        <v>1462</v>
      </c>
      <c r="ANH84" t="s">
        <v>3777</v>
      </c>
      <c r="ANI84" t="s">
        <v>1462</v>
      </c>
      <c r="ANJ84" t="s">
        <v>2855</v>
      </c>
      <c r="ANK84">
        <v>5</v>
      </c>
      <c r="ANL84">
        <v>2.5</v>
      </c>
      <c r="ANM84">
        <v>6</v>
      </c>
      <c r="ANN84">
        <v>5</v>
      </c>
      <c r="ANO84">
        <v>0</v>
      </c>
      <c r="ANP84">
        <v>11</v>
      </c>
      <c r="ANQ84" t="s">
        <v>2599</v>
      </c>
      <c r="ANR84" t="s">
        <v>1462</v>
      </c>
      <c r="ANS84" t="s">
        <v>3778</v>
      </c>
      <c r="ANT84">
        <v>5</v>
      </c>
      <c r="ANU84">
        <v>0</v>
      </c>
      <c r="AQR84">
        <v>5</v>
      </c>
      <c r="AQS84">
        <v>1.3</v>
      </c>
      <c r="AQT84">
        <v>0</v>
      </c>
      <c r="AQU84">
        <v>6.3</v>
      </c>
      <c r="AQV84" t="s">
        <v>1463</v>
      </c>
      <c r="ARA84" t="b">
        <v>1</v>
      </c>
      <c r="ARD84" t="b">
        <v>1</v>
      </c>
      <c r="ARG84">
        <v>0</v>
      </c>
      <c r="ARH84">
        <v>0</v>
      </c>
      <c r="ARI84" t="s">
        <v>1462</v>
      </c>
      <c r="ARJ84" t="s">
        <v>1463</v>
      </c>
      <c r="ARK84" t="s">
        <v>3779</v>
      </c>
      <c r="ARM84" t="s">
        <v>1462</v>
      </c>
      <c r="ARO84" t="b">
        <v>1</v>
      </c>
      <c r="ARQ84" t="s">
        <v>1462</v>
      </c>
      <c r="ARS84" t="s">
        <v>3643</v>
      </c>
      <c r="ART84" t="s">
        <v>2855</v>
      </c>
      <c r="ARV84" t="b">
        <v>1</v>
      </c>
      <c r="ASD84">
        <v>2.5</v>
      </c>
      <c r="ASE84">
        <v>0</v>
      </c>
      <c r="ASF84">
        <v>1</v>
      </c>
      <c r="ASG84">
        <v>5</v>
      </c>
      <c r="ASH84">
        <v>2.5</v>
      </c>
      <c r="ASI84">
        <v>8.5</v>
      </c>
      <c r="ASJ84">
        <v>90</v>
      </c>
      <c r="ASL84" t="b">
        <v>1</v>
      </c>
      <c r="ASM84" t="b">
        <v>1</v>
      </c>
      <c r="ASS84">
        <v>1</v>
      </c>
      <c r="AST84" t="s">
        <v>1462</v>
      </c>
      <c r="ASW84" t="b">
        <v>1</v>
      </c>
      <c r="ASX84" t="b">
        <v>1</v>
      </c>
      <c r="ASY84" t="b">
        <v>1</v>
      </c>
      <c r="ATC84" t="s">
        <v>3780</v>
      </c>
      <c r="ATD84">
        <v>5</v>
      </c>
      <c r="ATE84">
        <v>2.5</v>
      </c>
      <c r="ATF84">
        <v>0</v>
      </c>
      <c r="ATG84">
        <v>0</v>
      </c>
      <c r="ATH84">
        <v>3.8</v>
      </c>
      <c r="ATI84">
        <v>3.8</v>
      </c>
      <c r="ATJ84" t="s">
        <v>1463</v>
      </c>
      <c r="AVZ84">
        <v>0</v>
      </c>
      <c r="AWA84">
        <v>0</v>
      </c>
      <c r="AWB84">
        <v>0</v>
      </c>
      <c r="AWC84">
        <v>7.5</v>
      </c>
      <c r="AWD84">
        <v>3</v>
      </c>
      <c r="AWE84">
        <v>7.5</v>
      </c>
      <c r="AWF84">
        <v>0</v>
      </c>
      <c r="AWG84">
        <v>10.5</v>
      </c>
      <c r="AWH84" t="s">
        <v>1462</v>
      </c>
      <c r="AWJ84" t="s">
        <v>1463</v>
      </c>
      <c r="AWL84" t="s">
        <v>1463</v>
      </c>
      <c r="AWN84" t="s">
        <v>1462</v>
      </c>
      <c r="AWP84" t="s">
        <v>1462</v>
      </c>
      <c r="AWR84" t="s">
        <v>1463</v>
      </c>
      <c r="AWT84" t="s">
        <v>1463</v>
      </c>
      <c r="AWV84" t="s">
        <v>1463</v>
      </c>
      <c r="AWX84" t="s">
        <v>1463</v>
      </c>
      <c r="AWZ84" t="s">
        <v>1462</v>
      </c>
      <c r="AXB84" t="s">
        <v>1463</v>
      </c>
      <c r="AXD84" t="s">
        <v>1463</v>
      </c>
      <c r="AXF84">
        <v>400</v>
      </c>
      <c r="AXG84">
        <v>0</v>
      </c>
      <c r="AXI84">
        <v>7.5</v>
      </c>
      <c r="AXJ84">
        <v>0</v>
      </c>
      <c r="AXK84">
        <v>10</v>
      </c>
      <c r="AXN84">
        <v>10</v>
      </c>
      <c r="AXO84">
        <v>0</v>
      </c>
      <c r="AXP84">
        <v>0</v>
      </c>
      <c r="AXQ84">
        <v>0</v>
      </c>
      <c r="AXR84">
        <v>0</v>
      </c>
      <c r="AXS84">
        <v>0</v>
      </c>
      <c r="AXT84">
        <v>0</v>
      </c>
      <c r="AXU84">
        <v>0</v>
      </c>
      <c r="AXW84">
        <v>0</v>
      </c>
      <c r="AYA84">
        <v>8</v>
      </c>
      <c r="AYD84">
        <v>8</v>
      </c>
      <c r="AYE84" t="s">
        <v>1463</v>
      </c>
      <c r="AYF84" t="s">
        <v>1463</v>
      </c>
      <c r="AYG84">
        <v>4</v>
      </c>
      <c r="AYJ84">
        <v>10</v>
      </c>
      <c r="AYK84">
        <v>5</v>
      </c>
      <c r="AYL84">
        <v>2.5</v>
      </c>
      <c r="AYM84">
        <v>17.5</v>
      </c>
      <c r="AZO84" t="s">
        <v>1462</v>
      </c>
      <c r="AZP84" t="s">
        <v>3781</v>
      </c>
      <c r="AZR84">
        <v>5</v>
      </c>
      <c r="AZS84">
        <v>2.5</v>
      </c>
      <c r="BCH84">
        <v>10</v>
      </c>
      <c r="BCI84">
        <v>5</v>
      </c>
      <c r="BCJ84">
        <v>0</v>
      </c>
      <c r="BCK84">
        <v>15</v>
      </c>
      <c r="BCL84">
        <v>1</v>
      </c>
      <c r="BCN84">
        <v>3</v>
      </c>
      <c r="BCP84">
        <v>2</v>
      </c>
      <c r="BCR84">
        <v>4</v>
      </c>
      <c r="BCT84">
        <v>5</v>
      </c>
      <c r="BCY84">
        <v>5</v>
      </c>
      <c r="BCZ84">
        <v>0</v>
      </c>
      <c r="BEH84">
        <v>7.5</v>
      </c>
      <c r="BEI84">
        <v>7.5</v>
      </c>
      <c r="BEJ84">
        <v>0</v>
      </c>
      <c r="BEK84">
        <v>15</v>
      </c>
      <c r="BEL84" t="s">
        <v>2552</v>
      </c>
      <c r="BEN84" t="s">
        <v>2567</v>
      </c>
      <c r="BEP84" t="s">
        <v>2557</v>
      </c>
      <c r="BER84" t="s">
        <v>2557</v>
      </c>
      <c r="BET84" t="s">
        <v>2567</v>
      </c>
      <c r="BEV84" t="s">
        <v>2567</v>
      </c>
      <c r="BEX84">
        <v>7.5</v>
      </c>
      <c r="BEY84">
        <v>0</v>
      </c>
      <c r="BGQ84">
        <v>0</v>
      </c>
      <c r="BGR84">
        <v>2.5</v>
      </c>
      <c r="BGS84">
        <v>2.5</v>
      </c>
      <c r="BGT84">
        <v>5</v>
      </c>
      <c r="BGU84" t="s">
        <v>1462</v>
      </c>
      <c r="BGV84" t="s">
        <v>3782</v>
      </c>
      <c r="BGW84" t="s">
        <v>3103</v>
      </c>
      <c r="BGX84" t="s">
        <v>1541</v>
      </c>
      <c r="BGY84" t="s">
        <v>3103</v>
      </c>
      <c r="BGZ84" t="s">
        <v>3783</v>
      </c>
      <c r="BHA84" t="s">
        <v>3103</v>
      </c>
      <c r="BHB84" t="s">
        <v>2652</v>
      </c>
      <c r="BHC84" t="s">
        <v>3103</v>
      </c>
      <c r="BHD84" t="s">
        <v>3259</v>
      </c>
      <c r="BHE84" t="s">
        <v>3103</v>
      </c>
      <c r="BHF84" t="s">
        <v>3260</v>
      </c>
      <c r="BHG84" t="s">
        <v>3103</v>
      </c>
      <c r="BHK84">
        <v>2.5</v>
      </c>
      <c r="BHL84">
        <v>2.5</v>
      </c>
      <c r="BIT84">
        <v>5</v>
      </c>
      <c r="BIU84">
        <v>7.5</v>
      </c>
      <c r="BIV84">
        <v>0</v>
      </c>
      <c r="BIW84">
        <v>12.5</v>
      </c>
      <c r="BIX84">
        <v>2</v>
      </c>
      <c r="BIY84" t="s">
        <v>1794</v>
      </c>
      <c r="BIZ84" t="s">
        <v>1466</v>
      </c>
      <c r="BJA84" t="s">
        <v>1468</v>
      </c>
      <c r="BJB84">
        <v>7.5</v>
      </c>
      <c r="BJC84">
        <v>0</v>
      </c>
    </row>
    <row r="85" spans="1:1022 1026:1615" ht="15" x14ac:dyDescent="0.25">
      <c r="A85" t="s">
        <v>2603</v>
      </c>
      <c r="B85" t="s">
        <v>3784</v>
      </c>
      <c r="C85" t="s">
        <v>3785</v>
      </c>
      <c r="D85" t="s">
        <v>1460</v>
      </c>
      <c r="F85" t="s">
        <v>2606</v>
      </c>
      <c r="G85" t="s">
        <v>2607</v>
      </c>
      <c r="H85" t="s">
        <v>3386</v>
      </c>
      <c r="I85" t="s">
        <v>3705</v>
      </c>
      <c r="J85">
        <v>3.1763634700000001</v>
      </c>
      <c r="K85">
        <v>33.788647410000003</v>
      </c>
      <c r="L85" s="116">
        <v>42404</v>
      </c>
      <c r="M85" t="s">
        <v>1461</v>
      </c>
      <c r="N85">
        <v>35</v>
      </c>
      <c r="O85" t="s">
        <v>2554</v>
      </c>
      <c r="Q85">
        <v>3.3</v>
      </c>
      <c r="R85">
        <v>5</v>
      </c>
      <c r="S85">
        <v>2.5</v>
      </c>
      <c r="T85">
        <v>10.8</v>
      </c>
      <c r="U85">
        <v>1</v>
      </c>
      <c r="V85">
        <v>1</v>
      </c>
      <c r="W85">
        <v>3</v>
      </c>
      <c r="X85">
        <v>5</v>
      </c>
      <c r="AA85" t="b">
        <v>1</v>
      </c>
      <c r="AG85">
        <v>1</v>
      </c>
      <c r="AH85">
        <v>1</v>
      </c>
      <c r="AJ85">
        <v>3</v>
      </c>
      <c r="BS85" t="s">
        <v>1463</v>
      </c>
      <c r="BT85" t="s">
        <v>1463</v>
      </c>
      <c r="BW85">
        <v>5</v>
      </c>
      <c r="BX85">
        <v>2.5</v>
      </c>
      <c r="BY85">
        <v>6</v>
      </c>
      <c r="BZ85">
        <v>5</v>
      </c>
      <c r="CA85">
        <v>0</v>
      </c>
      <c r="CB85">
        <v>11</v>
      </c>
      <c r="CC85" t="s">
        <v>1462</v>
      </c>
      <c r="CD85" t="b">
        <v>1</v>
      </c>
      <c r="CE85" t="b">
        <v>1</v>
      </c>
      <c r="CF85">
        <v>20</v>
      </c>
      <c r="CH85" t="s">
        <v>1463</v>
      </c>
      <c r="CM85" t="s">
        <v>1462</v>
      </c>
      <c r="CP85">
        <v>4</v>
      </c>
      <c r="CR85" t="s">
        <v>1463</v>
      </c>
      <c r="CW85" t="s">
        <v>1463</v>
      </c>
      <c r="DB85" t="s">
        <v>1463</v>
      </c>
      <c r="DG85" t="s">
        <v>1463</v>
      </c>
      <c r="DM85" t="s">
        <v>1463</v>
      </c>
      <c r="DS85" t="b">
        <v>1</v>
      </c>
      <c r="DU85" t="b">
        <v>1</v>
      </c>
      <c r="EI85">
        <v>5</v>
      </c>
      <c r="EJ85">
        <v>0</v>
      </c>
      <c r="EN85">
        <v>0</v>
      </c>
      <c r="EO85" t="s">
        <v>1463</v>
      </c>
      <c r="FL85">
        <v>6.7</v>
      </c>
      <c r="FM85">
        <v>2.5</v>
      </c>
      <c r="FN85">
        <v>2.5</v>
      </c>
      <c r="FO85">
        <v>11.7</v>
      </c>
      <c r="FP85" t="s">
        <v>1462</v>
      </c>
      <c r="FT85" t="b">
        <v>1</v>
      </c>
      <c r="FV85" t="s">
        <v>1465</v>
      </c>
      <c r="GO85" t="b">
        <v>1</v>
      </c>
      <c r="GQ85" t="s">
        <v>1465</v>
      </c>
      <c r="HY85" t="b">
        <v>1</v>
      </c>
      <c r="IA85" t="s">
        <v>1464</v>
      </c>
      <c r="IW85" t="b">
        <v>1</v>
      </c>
      <c r="IY85" t="s">
        <v>1465</v>
      </c>
      <c r="KK85" t="s">
        <v>1462</v>
      </c>
      <c r="KL85" t="s">
        <v>3786</v>
      </c>
      <c r="KM85">
        <v>2.5</v>
      </c>
      <c r="KN85">
        <v>2.5</v>
      </c>
      <c r="KO85">
        <v>0</v>
      </c>
      <c r="KR85">
        <v>0</v>
      </c>
      <c r="KS85" t="s">
        <v>1463</v>
      </c>
      <c r="RO85">
        <v>5</v>
      </c>
      <c r="RP85">
        <v>5</v>
      </c>
      <c r="RQ85">
        <v>2.5</v>
      </c>
      <c r="RR85">
        <v>12.5</v>
      </c>
      <c r="RS85" t="s">
        <v>1462</v>
      </c>
      <c r="RT85" t="s">
        <v>3787</v>
      </c>
      <c r="RU85">
        <v>30</v>
      </c>
      <c r="RV85" t="s">
        <v>2851</v>
      </c>
      <c r="RW85" t="s">
        <v>1463</v>
      </c>
      <c r="RZ85" t="s">
        <v>1462</v>
      </c>
      <c r="SA85" t="s">
        <v>3186</v>
      </c>
      <c r="SK85">
        <v>5</v>
      </c>
      <c r="SL85">
        <v>2.5</v>
      </c>
      <c r="SM85">
        <v>3</v>
      </c>
      <c r="SN85">
        <v>5</v>
      </c>
      <c r="SO85">
        <v>0</v>
      </c>
      <c r="SP85">
        <v>8</v>
      </c>
      <c r="SQ85" t="s">
        <v>1462</v>
      </c>
      <c r="SS85">
        <v>3</v>
      </c>
      <c r="ST85" t="s">
        <v>3788</v>
      </c>
      <c r="SU85" t="s">
        <v>1463</v>
      </c>
      <c r="SV85" t="s">
        <v>3602</v>
      </c>
      <c r="SZ85" t="b">
        <v>1</v>
      </c>
      <c r="TB85" t="b">
        <v>1</v>
      </c>
      <c r="TI85">
        <v>5</v>
      </c>
      <c r="TJ85" t="s">
        <v>3789</v>
      </c>
      <c r="TN85" t="b">
        <v>1</v>
      </c>
      <c r="TO85" t="b">
        <v>1</v>
      </c>
      <c r="TQ85" t="b">
        <v>1</v>
      </c>
      <c r="TV85" t="b">
        <v>1</v>
      </c>
      <c r="TW85" t="s">
        <v>3183</v>
      </c>
      <c r="TX85">
        <v>5</v>
      </c>
      <c r="TY85">
        <v>0</v>
      </c>
      <c r="VI85">
        <v>0</v>
      </c>
      <c r="VJ85">
        <v>0</v>
      </c>
      <c r="VK85">
        <v>5</v>
      </c>
      <c r="VL85">
        <v>5</v>
      </c>
      <c r="VM85" t="s">
        <v>1463</v>
      </c>
      <c r="VO85" t="s">
        <v>1463</v>
      </c>
      <c r="VQ85" t="s">
        <v>1463</v>
      </c>
      <c r="VS85" t="s">
        <v>1463</v>
      </c>
      <c r="VV85" t="s">
        <v>1463</v>
      </c>
      <c r="VX85" t="s">
        <v>1463</v>
      </c>
      <c r="VZ85">
        <v>0</v>
      </c>
      <c r="WA85">
        <v>5</v>
      </c>
      <c r="XJ85">
        <v>8.6</v>
      </c>
      <c r="XK85">
        <v>3.8</v>
      </c>
      <c r="XL85">
        <v>2.5</v>
      </c>
      <c r="XM85">
        <v>14.9</v>
      </c>
      <c r="XN85" t="s">
        <v>1462</v>
      </c>
      <c r="XO85" t="s">
        <v>1462</v>
      </c>
      <c r="XQ85" t="b">
        <v>1</v>
      </c>
      <c r="XR85" t="b">
        <v>1</v>
      </c>
      <c r="XS85" t="b">
        <v>1</v>
      </c>
      <c r="XT85" t="b">
        <v>1</v>
      </c>
      <c r="XW85" t="b">
        <v>1</v>
      </c>
      <c r="YC85" t="s">
        <v>1462</v>
      </c>
      <c r="YD85" t="s">
        <v>3790</v>
      </c>
      <c r="YE85" t="s">
        <v>1462</v>
      </c>
      <c r="YG85">
        <v>5</v>
      </c>
      <c r="YH85">
        <v>2.5</v>
      </c>
      <c r="YI85" t="s">
        <v>1462</v>
      </c>
      <c r="YK85" t="b">
        <v>1</v>
      </c>
      <c r="YP85" t="b">
        <v>1</v>
      </c>
      <c r="YU85">
        <v>2.5</v>
      </c>
      <c r="YV85">
        <v>2.5</v>
      </c>
      <c r="ZX85">
        <v>10</v>
      </c>
      <c r="ZY85">
        <v>2.5</v>
      </c>
      <c r="ZZ85">
        <v>2.5</v>
      </c>
      <c r="AAA85">
        <v>15</v>
      </c>
      <c r="AAB85" t="s">
        <v>1462</v>
      </c>
      <c r="AAF85" t="b">
        <v>1</v>
      </c>
      <c r="AAK85" t="b">
        <v>1</v>
      </c>
      <c r="AAL85" t="b">
        <v>1</v>
      </c>
      <c r="AAO85" t="b">
        <v>1</v>
      </c>
      <c r="AAS85" t="s">
        <v>3791</v>
      </c>
      <c r="AAT85">
        <v>2.5</v>
      </c>
      <c r="AAU85">
        <v>2.5</v>
      </c>
      <c r="ADN85">
        <v>2</v>
      </c>
      <c r="ADO85">
        <v>2.5</v>
      </c>
      <c r="ADP85">
        <v>2.5</v>
      </c>
      <c r="ADQ85">
        <v>7</v>
      </c>
      <c r="ADR85" t="s">
        <v>1759</v>
      </c>
      <c r="ADS85">
        <v>0.5</v>
      </c>
      <c r="ADT85">
        <v>240</v>
      </c>
      <c r="AEG85">
        <v>2.5</v>
      </c>
      <c r="AEH85">
        <v>2.5</v>
      </c>
      <c r="AEI85">
        <v>0</v>
      </c>
      <c r="AEJ85">
        <v>0</v>
      </c>
      <c r="AEK85">
        <v>5</v>
      </c>
      <c r="AEL85">
        <v>5</v>
      </c>
      <c r="AEN85" t="b">
        <v>1</v>
      </c>
      <c r="AFB85" t="s">
        <v>2865</v>
      </c>
      <c r="AFC85">
        <v>0</v>
      </c>
      <c r="AFD85">
        <v>5</v>
      </c>
      <c r="AFE85">
        <v>0</v>
      </c>
      <c r="AFF85">
        <v>7.5</v>
      </c>
      <c r="AFG85">
        <v>0</v>
      </c>
      <c r="AFH85">
        <v>7.5</v>
      </c>
      <c r="AFI85" t="s">
        <v>1463</v>
      </c>
      <c r="AFK85" t="s">
        <v>1463</v>
      </c>
      <c r="AFM85" t="s">
        <v>1463</v>
      </c>
      <c r="AFO85" t="s">
        <v>1463</v>
      </c>
      <c r="AFQ85" t="s">
        <v>1463</v>
      </c>
      <c r="AFT85" t="s">
        <v>1463</v>
      </c>
      <c r="AFV85">
        <v>3</v>
      </c>
      <c r="AFW85">
        <v>3</v>
      </c>
      <c r="AFX85">
        <v>7.5</v>
      </c>
      <c r="AFY85">
        <v>0</v>
      </c>
      <c r="AFZ85">
        <v>2.5</v>
      </c>
      <c r="AGA85">
        <v>7.5</v>
      </c>
      <c r="AGB85">
        <v>2.5</v>
      </c>
      <c r="AGC85">
        <v>12.5</v>
      </c>
      <c r="AGD85">
        <v>3</v>
      </c>
      <c r="AGG85">
        <v>3</v>
      </c>
      <c r="AGJ85">
        <v>3</v>
      </c>
      <c r="AGM85" t="s">
        <v>3131</v>
      </c>
      <c r="AGQ85">
        <v>7.5</v>
      </c>
      <c r="AGR85">
        <v>2.5</v>
      </c>
      <c r="AGS85">
        <v>3</v>
      </c>
      <c r="AGT85">
        <v>7.5</v>
      </c>
      <c r="AGU85">
        <v>5</v>
      </c>
      <c r="AGV85">
        <v>15.5</v>
      </c>
      <c r="AGW85">
        <v>3</v>
      </c>
      <c r="AGY85" t="b">
        <v>1</v>
      </c>
      <c r="AGZ85" t="b">
        <v>1</v>
      </c>
      <c r="AHA85" t="b">
        <v>1</v>
      </c>
      <c r="AHD85">
        <v>4</v>
      </c>
      <c r="AHE85">
        <v>3</v>
      </c>
      <c r="AHF85">
        <v>4</v>
      </c>
      <c r="AKM85">
        <v>7.5</v>
      </c>
      <c r="AKN85">
        <v>5</v>
      </c>
      <c r="AKO85">
        <v>10</v>
      </c>
      <c r="AKP85">
        <v>2.5</v>
      </c>
      <c r="AKQ85">
        <v>2.5</v>
      </c>
      <c r="AKR85">
        <v>15</v>
      </c>
      <c r="AKS85" t="s">
        <v>1462</v>
      </c>
      <c r="AKT85" t="s">
        <v>1463</v>
      </c>
      <c r="AKV85" t="s">
        <v>1462</v>
      </c>
      <c r="AKX85" t="s">
        <v>1462</v>
      </c>
      <c r="AKZ85" t="s">
        <v>1463</v>
      </c>
      <c r="ALB85" t="s">
        <v>1462</v>
      </c>
      <c r="ALD85" t="s">
        <v>1463</v>
      </c>
      <c r="ALF85" t="s">
        <v>1462</v>
      </c>
      <c r="ALH85" t="s">
        <v>1463</v>
      </c>
      <c r="ALJ85" t="s">
        <v>1463</v>
      </c>
      <c r="ALL85" t="s">
        <v>1463</v>
      </c>
      <c r="ALN85" t="s">
        <v>1463</v>
      </c>
      <c r="ALP85" t="s">
        <v>1463</v>
      </c>
      <c r="ALR85" t="s">
        <v>1463</v>
      </c>
      <c r="ALT85" t="s">
        <v>1463</v>
      </c>
      <c r="AMF85" t="b">
        <v>1</v>
      </c>
      <c r="AMG85" t="b">
        <v>1</v>
      </c>
      <c r="AMH85" t="b">
        <v>1</v>
      </c>
      <c r="AMO85" t="b">
        <v>1</v>
      </c>
      <c r="ANA85">
        <v>2.5</v>
      </c>
      <c r="ANB85">
        <v>2.5</v>
      </c>
      <c r="ANC85">
        <v>10</v>
      </c>
      <c r="AND85">
        <v>2.5</v>
      </c>
      <c r="ANE85">
        <v>2.5</v>
      </c>
      <c r="ANF85">
        <v>15</v>
      </c>
      <c r="ANG85" t="s">
        <v>1462</v>
      </c>
      <c r="ANH85" t="s">
        <v>3132</v>
      </c>
      <c r="ANI85" t="s">
        <v>1462</v>
      </c>
      <c r="ANJ85" t="s">
        <v>2855</v>
      </c>
      <c r="ANK85">
        <v>2.5</v>
      </c>
      <c r="ANL85">
        <v>2.5</v>
      </c>
      <c r="ANM85">
        <v>6</v>
      </c>
      <c r="ANN85">
        <v>2.5</v>
      </c>
      <c r="ANO85">
        <v>5</v>
      </c>
      <c r="ANP85">
        <v>13.5</v>
      </c>
      <c r="ANQ85" t="s">
        <v>2599</v>
      </c>
      <c r="ANR85" t="s">
        <v>1462</v>
      </c>
      <c r="ANS85" t="s">
        <v>3792</v>
      </c>
      <c r="ANT85">
        <v>2.5</v>
      </c>
      <c r="ANU85">
        <v>5</v>
      </c>
      <c r="AQR85">
        <v>2.5</v>
      </c>
      <c r="AQS85">
        <v>0</v>
      </c>
      <c r="AQT85">
        <v>6.3</v>
      </c>
      <c r="AQU85">
        <v>8.8000000000000007</v>
      </c>
      <c r="AQV85" t="s">
        <v>1463</v>
      </c>
      <c r="ARC85" t="b">
        <v>1</v>
      </c>
      <c r="ARD85" t="b">
        <v>1</v>
      </c>
      <c r="ARG85">
        <v>0</v>
      </c>
      <c r="ARH85">
        <v>7.5</v>
      </c>
      <c r="ARI85" t="s">
        <v>1463</v>
      </c>
      <c r="ARQ85" t="s">
        <v>1463</v>
      </c>
      <c r="ARR85" t="s">
        <v>3643</v>
      </c>
      <c r="ASD85">
        <v>0</v>
      </c>
      <c r="ASE85">
        <v>5</v>
      </c>
      <c r="ASF85">
        <v>1</v>
      </c>
      <c r="ASG85">
        <v>5</v>
      </c>
      <c r="ASH85">
        <v>5</v>
      </c>
      <c r="ASI85">
        <v>11</v>
      </c>
      <c r="ASJ85">
        <v>60</v>
      </c>
      <c r="ASL85" t="b">
        <v>1</v>
      </c>
      <c r="ASM85" t="b">
        <v>1</v>
      </c>
      <c r="ASS85">
        <v>0</v>
      </c>
      <c r="AST85" t="s">
        <v>1463</v>
      </c>
      <c r="ATD85">
        <v>5</v>
      </c>
      <c r="ATE85">
        <v>5</v>
      </c>
      <c r="ATF85">
        <v>0</v>
      </c>
      <c r="ATG85">
        <v>0</v>
      </c>
      <c r="ATH85">
        <v>5</v>
      </c>
      <c r="ATI85">
        <v>5</v>
      </c>
      <c r="ATJ85" t="s">
        <v>1463</v>
      </c>
      <c r="AVZ85">
        <v>0</v>
      </c>
      <c r="AWA85">
        <v>2.5</v>
      </c>
      <c r="AWB85">
        <v>0</v>
      </c>
      <c r="AWC85">
        <v>7.5</v>
      </c>
      <c r="AWD85">
        <v>3</v>
      </c>
      <c r="AWE85">
        <v>2.5</v>
      </c>
      <c r="AWF85">
        <v>2.5</v>
      </c>
      <c r="AWG85">
        <v>8</v>
      </c>
      <c r="AWH85" t="s">
        <v>1462</v>
      </c>
      <c r="AWJ85" t="s">
        <v>1463</v>
      </c>
      <c r="AWL85" t="s">
        <v>1462</v>
      </c>
      <c r="AWN85" t="s">
        <v>1462</v>
      </c>
      <c r="AWP85" t="s">
        <v>1463</v>
      </c>
      <c r="AWR85" t="s">
        <v>1463</v>
      </c>
      <c r="AWT85" t="s">
        <v>1463</v>
      </c>
      <c r="AWV85" t="s">
        <v>1462</v>
      </c>
      <c r="AWX85" t="s">
        <v>1463</v>
      </c>
      <c r="AWZ85" t="s">
        <v>1463</v>
      </c>
      <c r="AXB85" t="s">
        <v>1463</v>
      </c>
      <c r="AXD85" t="s">
        <v>1463</v>
      </c>
      <c r="AXF85">
        <v>0</v>
      </c>
      <c r="AXG85">
        <v>0</v>
      </c>
      <c r="AXI85">
        <v>2.5</v>
      </c>
      <c r="AXJ85">
        <v>2.5</v>
      </c>
      <c r="AXK85">
        <v>10</v>
      </c>
      <c r="AXN85">
        <v>10</v>
      </c>
      <c r="AXO85">
        <v>0</v>
      </c>
      <c r="AXP85">
        <v>0</v>
      </c>
      <c r="AXQ85">
        <v>0</v>
      </c>
      <c r="AXR85">
        <v>0</v>
      </c>
      <c r="AXS85">
        <v>0</v>
      </c>
      <c r="AXT85">
        <v>0</v>
      </c>
      <c r="AXU85">
        <v>0</v>
      </c>
      <c r="AXW85">
        <v>0</v>
      </c>
      <c r="AYA85">
        <v>8</v>
      </c>
      <c r="AYD85">
        <v>8</v>
      </c>
      <c r="AYE85" t="s">
        <v>1463</v>
      </c>
      <c r="AYF85" t="s">
        <v>1463</v>
      </c>
      <c r="AYG85">
        <v>4</v>
      </c>
      <c r="AYJ85">
        <v>0</v>
      </c>
      <c r="AYK85">
        <v>2.5</v>
      </c>
      <c r="AYL85">
        <v>2.5</v>
      </c>
      <c r="AYM85">
        <v>5</v>
      </c>
      <c r="AZC85">
        <v>3</v>
      </c>
      <c r="AZD85" t="s">
        <v>3793</v>
      </c>
      <c r="AZE85" t="s">
        <v>3794</v>
      </c>
      <c r="AZO85" t="s">
        <v>1463</v>
      </c>
      <c r="AZQ85" t="s">
        <v>3795</v>
      </c>
      <c r="AZR85">
        <v>2.5</v>
      </c>
      <c r="AZS85">
        <v>2.5</v>
      </c>
      <c r="BCH85">
        <v>10</v>
      </c>
      <c r="BCI85">
        <v>5</v>
      </c>
      <c r="BCJ85">
        <v>2.5</v>
      </c>
      <c r="BCK85">
        <v>17.5</v>
      </c>
      <c r="BCL85">
        <v>2</v>
      </c>
      <c r="BCN85">
        <v>1</v>
      </c>
      <c r="BCP85">
        <v>3</v>
      </c>
      <c r="BCR85">
        <v>4</v>
      </c>
      <c r="BCT85">
        <v>5</v>
      </c>
      <c r="BCY85">
        <v>5</v>
      </c>
      <c r="BCZ85">
        <v>2.5</v>
      </c>
      <c r="BEH85">
        <v>7.5</v>
      </c>
      <c r="BEI85">
        <v>7.5</v>
      </c>
      <c r="BEJ85">
        <v>0</v>
      </c>
      <c r="BEK85">
        <v>15</v>
      </c>
      <c r="BEL85" t="s">
        <v>2552</v>
      </c>
      <c r="BEN85" t="s">
        <v>2552</v>
      </c>
      <c r="BEP85" t="s">
        <v>2557</v>
      </c>
      <c r="BER85" t="s">
        <v>2567</v>
      </c>
      <c r="BET85" t="s">
        <v>2567</v>
      </c>
      <c r="BEV85" t="s">
        <v>2567</v>
      </c>
      <c r="BEX85">
        <v>7.5</v>
      </c>
      <c r="BEY85">
        <v>0</v>
      </c>
      <c r="BGQ85">
        <v>5</v>
      </c>
      <c r="BGR85">
        <v>5</v>
      </c>
      <c r="BGS85">
        <v>2.5</v>
      </c>
      <c r="BGT85">
        <v>12.5</v>
      </c>
      <c r="BGU85" t="s">
        <v>1462</v>
      </c>
      <c r="BGV85" t="s">
        <v>2714</v>
      </c>
      <c r="BGW85" t="s">
        <v>3415</v>
      </c>
      <c r="BGX85" t="s">
        <v>2765</v>
      </c>
      <c r="BGY85" t="s">
        <v>3415</v>
      </c>
      <c r="BHK85">
        <v>5</v>
      </c>
      <c r="BHL85">
        <v>2.5</v>
      </c>
      <c r="BIT85">
        <v>5</v>
      </c>
      <c r="BIU85">
        <v>5</v>
      </c>
      <c r="BIV85">
        <v>2.5</v>
      </c>
      <c r="BIW85">
        <v>12.5</v>
      </c>
      <c r="BIX85">
        <v>2</v>
      </c>
      <c r="BIY85" t="s">
        <v>1794</v>
      </c>
      <c r="BIZ85" t="s">
        <v>2594</v>
      </c>
      <c r="BJA85" t="s">
        <v>1468</v>
      </c>
      <c r="BJB85">
        <v>5</v>
      </c>
      <c r="BJC85">
        <v>2.5</v>
      </c>
    </row>
    <row r="86" spans="1:1022 1026:1615" ht="15" x14ac:dyDescent="0.25">
      <c r="A86" t="s">
        <v>2603</v>
      </c>
      <c r="B86" t="s">
        <v>3796</v>
      </c>
      <c r="C86" t="s">
        <v>3797</v>
      </c>
      <c r="D86" t="s">
        <v>1460</v>
      </c>
      <c r="F86" t="s">
        <v>2606</v>
      </c>
      <c r="G86" t="s">
        <v>2607</v>
      </c>
      <c r="H86" t="s">
        <v>3386</v>
      </c>
      <c r="I86" t="s">
        <v>3705</v>
      </c>
      <c r="J86">
        <v>3.17627134</v>
      </c>
      <c r="K86">
        <v>33.788119190000003</v>
      </c>
      <c r="L86" s="116">
        <v>42405</v>
      </c>
      <c r="M86" t="s">
        <v>1461</v>
      </c>
      <c r="N86">
        <v>46</v>
      </c>
      <c r="O86" t="s">
        <v>1472</v>
      </c>
      <c r="Q86">
        <v>3.3</v>
      </c>
      <c r="R86">
        <v>7.5</v>
      </c>
      <c r="S86">
        <v>2.5</v>
      </c>
      <c r="T86">
        <v>13.3</v>
      </c>
      <c r="U86">
        <v>2</v>
      </c>
      <c r="V86">
        <v>1</v>
      </c>
      <c r="W86">
        <v>3</v>
      </c>
      <c r="Z86">
        <v>1</v>
      </c>
      <c r="AF86" t="b">
        <v>1</v>
      </c>
      <c r="AG86">
        <v>2</v>
      </c>
      <c r="AH86">
        <v>1</v>
      </c>
      <c r="AI86">
        <v>1</v>
      </c>
      <c r="AL86">
        <v>1</v>
      </c>
      <c r="BS86" t="s">
        <v>1463</v>
      </c>
      <c r="BT86" t="s">
        <v>1463</v>
      </c>
      <c r="BW86">
        <v>7.5</v>
      </c>
      <c r="BX86">
        <v>2.5</v>
      </c>
      <c r="BY86">
        <v>8.5</v>
      </c>
      <c r="BZ86">
        <v>7.5</v>
      </c>
      <c r="CA86">
        <v>0</v>
      </c>
      <c r="CB86">
        <v>16</v>
      </c>
      <c r="CC86" t="s">
        <v>1462</v>
      </c>
      <c r="CD86" t="b">
        <v>1</v>
      </c>
      <c r="CE86" t="b">
        <v>1</v>
      </c>
      <c r="CF86">
        <v>15</v>
      </c>
      <c r="CH86" t="s">
        <v>1463</v>
      </c>
      <c r="CM86" t="s">
        <v>1462</v>
      </c>
      <c r="CP86">
        <v>10</v>
      </c>
      <c r="CR86" t="s">
        <v>1463</v>
      </c>
      <c r="CW86" t="s">
        <v>1462</v>
      </c>
      <c r="CZ86">
        <v>4</v>
      </c>
      <c r="DB86" t="s">
        <v>1463</v>
      </c>
      <c r="DG86" t="s">
        <v>1462</v>
      </c>
      <c r="DJ86">
        <v>17</v>
      </c>
      <c r="DM86" t="s">
        <v>1463</v>
      </c>
      <c r="DS86" t="b">
        <v>1</v>
      </c>
      <c r="DU86" t="b">
        <v>1</v>
      </c>
      <c r="EI86">
        <v>7.5</v>
      </c>
      <c r="EJ86">
        <v>0</v>
      </c>
      <c r="EN86">
        <v>0</v>
      </c>
      <c r="EO86" t="s">
        <v>1463</v>
      </c>
      <c r="FL86">
        <v>10</v>
      </c>
      <c r="FM86">
        <v>2.5</v>
      </c>
      <c r="FN86">
        <v>0</v>
      </c>
      <c r="FO86">
        <v>12.5</v>
      </c>
      <c r="FP86" t="s">
        <v>1462</v>
      </c>
      <c r="FT86" t="b">
        <v>1</v>
      </c>
      <c r="FV86" t="s">
        <v>1465</v>
      </c>
      <c r="GC86" t="b">
        <v>1</v>
      </c>
      <c r="GE86" t="s">
        <v>1465</v>
      </c>
      <c r="GO86" t="b">
        <v>1</v>
      </c>
      <c r="GQ86" t="s">
        <v>1464</v>
      </c>
      <c r="HD86" t="b">
        <v>1</v>
      </c>
      <c r="HF86" t="s">
        <v>1465</v>
      </c>
      <c r="HJ86" t="b">
        <v>1</v>
      </c>
      <c r="HL86" t="s">
        <v>1465</v>
      </c>
      <c r="HY86" t="b">
        <v>1</v>
      </c>
      <c r="IA86" t="s">
        <v>1465</v>
      </c>
      <c r="JC86" t="b">
        <v>1</v>
      </c>
      <c r="JE86" t="s">
        <v>1465</v>
      </c>
      <c r="JL86" t="b">
        <v>1</v>
      </c>
      <c r="JN86" t="s">
        <v>1473</v>
      </c>
      <c r="KG86" t="s">
        <v>3798</v>
      </c>
      <c r="KH86" t="b">
        <v>1</v>
      </c>
      <c r="KJ86" t="s">
        <v>1465</v>
      </c>
      <c r="KK86" t="s">
        <v>1462</v>
      </c>
      <c r="KL86" t="s">
        <v>3799</v>
      </c>
      <c r="KM86">
        <v>2.5</v>
      </c>
      <c r="KN86">
        <v>0</v>
      </c>
      <c r="KO86">
        <v>0</v>
      </c>
      <c r="KP86">
        <v>0</v>
      </c>
      <c r="KQ86">
        <v>2.5</v>
      </c>
      <c r="KR86">
        <v>2.5</v>
      </c>
      <c r="KS86" t="s">
        <v>1462</v>
      </c>
      <c r="LA86">
        <v>23</v>
      </c>
      <c r="LK86">
        <v>1</v>
      </c>
      <c r="MO86" t="b">
        <v>1</v>
      </c>
      <c r="MT86" t="s">
        <v>1463</v>
      </c>
      <c r="MV86">
        <v>0</v>
      </c>
      <c r="MW86">
        <v>2.5</v>
      </c>
      <c r="MX86">
        <v>10</v>
      </c>
      <c r="MY86">
        <v>5</v>
      </c>
      <c r="MZ86">
        <v>2.5</v>
      </c>
      <c r="NA86">
        <v>17.5</v>
      </c>
      <c r="NI86" t="b">
        <v>1</v>
      </c>
      <c r="NS86" t="s">
        <v>2549</v>
      </c>
      <c r="OG86">
        <v>5</v>
      </c>
      <c r="OH86">
        <v>2.5</v>
      </c>
      <c r="OJ86">
        <v>2.5</v>
      </c>
      <c r="OK86">
        <v>2.5</v>
      </c>
      <c r="OL86">
        <v>5</v>
      </c>
      <c r="OT86" t="b">
        <v>1</v>
      </c>
      <c r="PD86" t="s">
        <v>3800</v>
      </c>
      <c r="PN86" t="s">
        <v>3474</v>
      </c>
      <c r="QL86">
        <v>2.5</v>
      </c>
      <c r="QM86">
        <v>2.5</v>
      </c>
      <c r="RO86">
        <v>5</v>
      </c>
      <c r="RP86">
        <v>2.5</v>
      </c>
      <c r="RQ86">
        <v>7.5</v>
      </c>
      <c r="RR86">
        <v>15</v>
      </c>
      <c r="RS86" t="s">
        <v>1462</v>
      </c>
      <c r="RT86" t="s">
        <v>3801</v>
      </c>
      <c r="RU86">
        <v>90</v>
      </c>
      <c r="RV86" t="s">
        <v>3802</v>
      </c>
      <c r="RW86" t="s">
        <v>1462</v>
      </c>
      <c r="RX86" t="s">
        <v>3803</v>
      </c>
      <c r="RZ86" t="s">
        <v>1475</v>
      </c>
      <c r="SB86" t="s">
        <v>1463</v>
      </c>
      <c r="SH86" t="s">
        <v>1475</v>
      </c>
      <c r="SK86">
        <v>2.5</v>
      </c>
      <c r="SL86">
        <v>7.5</v>
      </c>
      <c r="SM86">
        <v>4</v>
      </c>
      <c r="SN86">
        <v>2.5</v>
      </c>
      <c r="SO86">
        <v>0</v>
      </c>
      <c r="SP86">
        <v>6.5</v>
      </c>
      <c r="SQ86" t="s">
        <v>1462</v>
      </c>
      <c r="SS86">
        <v>45</v>
      </c>
      <c r="ST86" t="s">
        <v>3804</v>
      </c>
      <c r="SU86" t="s">
        <v>1463</v>
      </c>
      <c r="SV86" t="s">
        <v>3805</v>
      </c>
      <c r="SY86" t="b">
        <v>1</v>
      </c>
      <c r="SZ86" t="b">
        <v>1</v>
      </c>
      <c r="TI86">
        <v>15</v>
      </c>
      <c r="TJ86" t="s">
        <v>3806</v>
      </c>
      <c r="TO86" t="b">
        <v>1</v>
      </c>
      <c r="TQ86" t="b">
        <v>1</v>
      </c>
      <c r="TV86" t="b">
        <v>1</v>
      </c>
      <c r="TW86" t="s">
        <v>3807</v>
      </c>
      <c r="TX86">
        <v>2.5</v>
      </c>
      <c r="TY86">
        <v>0</v>
      </c>
      <c r="VI86">
        <v>5</v>
      </c>
      <c r="VJ86">
        <v>2.5</v>
      </c>
      <c r="VK86">
        <v>2.5</v>
      </c>
      <c r="VL86">
        <v>10</v>
      </c>
      <c r="VM86" t="s">
        <v>1462</v>
      </c>
      <c r="VO86" t="s">
        <v>1462</v>
      </c>
      <c r="VQ86" t="s">
        <v>1463</v>
      </c>
      <c r="VS86" t="s">
        <v>1462</v>
      </c>
      <c r="VV86" t="s">
        <v>1463</v>
      </c>
      <c r="VX86" t="s">
        <v>1463</v>
      </c>
      <c r="VZ86">
        <v>2.5</v>
      </c>
      <c r="WA86">
        <v>2.5</v>
      </c>
      <c r="XJ86">
        <v>8.6</v>
      </c>
      <c r="XK86">
        <v>2.5</v>
      </c>
      <c r="XL86">
        <v>5</v>
      </c>
      <c r="XM86">
        <v>16.100000000000001</v>
      </c>
      <c r="XN86" t="s">
        <v>1462</v>
      </c>
      <c r="XO86" t="s">
        <v>1462</v>
      </c>
      <c r="XR86" t="b">
        <v>1</v>
      </c>
      <c r="XS86" t="b">
        <v>1</v>
      </c>
      <c r="XU86" t="b">
        <v>1</v>
      </c>
      <c r="XW86" t="b">
        <v>1</v>
      </c>
      <c r="XZ86" t="b">
        <v>1</v>
      </c>
      <c r="YA86" t="s">
        <v>3808</v>
      </c>
      <c r="YC86" t="s">
        <v>1462</v>
      </c>
      <c r="YD86" t="s">
        <v>3809</v>
      </c>
      <c r="YE86" t="s">
        <v>1462</v>
      </c>
      <c r="YF86" t="s">
        <v>3482</v>
      </c>
      <c r="YG86">
        <v>2.5</v>
      </c>
      <c r="YH86">
        <v>2.5</v>
      </c>
      <c r="YI86" t="s">
        <v>1462</v>
      </c>
      <c r="YK86" t="b">
        <v>1</v>
      </c>
      <c r="YP86" t="b">
        <v>1</v>
      </c>
      <c r="YU86">
        <v>2.5</v>
      </c>
      <c r="YV86">
        <v>7.5</v>
      </c>
      <c r="ZX86">
        <v>10</v>
      </c>
      <c r="ZY86">
        <v>5</v>
      </c>
      <c r="ZZ86">
        <v>0</v>
      </c>
      <c r="AAA86">
        <v>15</v>
      </c>
      <c r="AAB86" t="s">
        <v>1462</v>
      </c>
      <c r="AAF86" t="b">
        <v>1</v>
      </c>
      <c r="AAJ86" t="b">
        <v>1</v>
      </c>
      <c r="AAK86" t="b">
        <v>1</v>
      </c>
      <c r="AAL86" t="b">
        <v>1</v>
      </c>
      <c r="AAS86" t="s">
        <v>3810</v>
      </c>
      <c r="AAT86">
        <v>5</v>
      </c>
      <c r="AAU86">
        <v>0</v>
      </c>
      <c r="AAV86">
        <v>4.4000000000000004</v>
      </c>
      <c r="AAW86">
        <v>5</v>
      </c>
      <c r="AAX86">
        <v>0</v>
      </c>
      <c r="AAY86">
        <v>9.4</v>
      </c>
      <c r="AAZ86" t="s">
        <v>1462</v>
      </c>
      <c r="ABA86" t="s">
        <v>1463</v>
      </c>
      <c r="ABB86" t="s">
        <v>1462</v>
      </c>
      <c r="ABC86" t="s">
        <v>3811</v>
      </c>
      <c r="ABE86" t="s">
        <v>3812</v>
      </c>
      <c r="ABF86">
        <v>0.125</v>
      </c>
      <c r="ABH86">
        <v>2.5000000000000001E-2</v>
      </c>
      <c r="ABI86" t="s">
        <v>1463</v>
      </c>
      <c r="ABK86" t="s">
        <v>1463</v>
      </c>
      <c r="ABL86" t="s">
        <v>3813</v>
      </c>
      <c r="ABN86" t="s">
        <v>3814</v>
      </c>
      <c r="ABO86" t="s">
        <v>2559</v>
      </c>
      <c r="ABS86" t="b">
        <v>1</v>
      </c>
      <c r="ABT86" t="b">
        <v>1</v>
      </c>
      <c r="ABV86" t="b">
        <v>1</v>
      </c>
      <c r="ACC86" t="b">
        <v>1</v>
      </c>
      <c r="ACD86" t="s">
        <v>3815</v>
      </c>
      <c r="ACE86">
        <v>5</v>
      </c>
      <c r="ACF86">
        <v>0</v>
      </c>
      <c r="ADN86">
        <v>2</v>
      </c>
      <c r="ADO86">
        <v>2.5</v>
      </c>
      <c r="ADP86">
        <v>0</v>
      </c>
      <c r="ADQ86">
        <v>4.5</v>
      </c>
      <c r="ADR86" t="s">
        <v>1759</v>
      </c>
      <c r="ADS86">
        <v>3</v>
      </c>
      <c r="ADT86">
        <v>120</v>
      </c>
      <c r="AEG86">
        <v>2.5</v>
      </c>
      <c r="AEH86">
        <v>0</v>
      </c>
      <c r="AEI86">
        <v>7</v>
      </c>
      <c r="AEJ86">
        <v>5</v>
      </c>
      <c r="AEK86">
        <v>0</v>
      </c>
      <c r="AEL86">
        <v>12</v>
      </c>
      <c r="AER86" t="b">
        <v>1</v>
      </c>
      <c r="AES86" t="b">
        <v>1</v>
      </c>
      <c r="AFC86">
        <v>5</v>
      </c>
      <c r="AFD86">
        <v>0</v>
      </c>
      <c r="AFE86">
        <v>0</v>
      </c>
      <c r="AFF86">
        <v>8.9</v>
      </c>
      <c r="AFG86">
        <v>0</v>
      </c>
      <c r="AFH86">
        <v>8.9</v>
      </c>
      <c r="AFI86" t="s">
        <v>1463</v>
      </c>
      <c r="AFK86" t="s">
        <v>1463</v>
      </c>
      <c r="AFM86" t="s">
        <v>1463</v>
      </c>
      <c r="AFO86" t="s">
        <v>1463</v>
      </c>
      <c r="AFQ86" t="s">
        <v>1463</v>
      </c>
      <c r="AFT86" t="s">
        <v>1463</v>
      </c>
      <c r="AFV86">
        <v>3</v>
      </c>
      <c r="AFW86">
        <v>4</v>
      </c>
      <c r="AFX86">
        <v>8.8888888888888804</v>
      </c>
      <c r="AFY86">
        <v>0</v>
      </c>
      <c r="AFZ86">
        <v>3.3</v>
      </c>
      <c r="AGA86">
        <v>5</v>
      </c>
      <c r="AGB86">
        <v>2.5</v>
      </c>
      <c r="AGC86">
        <v>10.8</v>
      </c>
      <c r="AGD86">
        <v>7</v>
      </c>
      <c r="AGE86" s="250">
        <v>10000</v>
      </c>
      <c r="AGG86">
        <v>3</v>
      </c>
      <c r="AGH86">
        <v>1</v>
      </c>
      <c r="AGJ86">
        <v>7</v>
      </c>
      <c r="AGK86">
        <v>0</v>
      </c>
      <c r="AGM86" t="s">
        <v>3405</v>
      </c>
      <c r="AGN86" t="s">
        <v>3131</v>
      </c>
      <c r="AGQ86">
        <v>5</v>
      </c>
      <c r="AGR86">
        <v>2.5</v>
      </c>
      <c r="AGS86">
        <v>5.5</v>
      </c>
      <c r="AGT86">
        <v>7.5</v>
      </c>
      <c r="AGU86">
        <v>7.5</v>
      </c>
      <c r="AGV86">
        <v>20.5</v>
      </c>
      <c r="AGW86">
        <v>2</v>
      </c>
      <c r="AGZ86" t="b">
        <v>1</v>
      </c>
      <c r="AHA86" t="b">
        <v>1</v>
      </c>
      <c r="AHD86">
        <v>3</v>
      </c>
      <c r="AHE86">
        <v>3</v>
      </c>
      <c r="AHF86">
        <v>4</v>
      </c>
      <c r="AKM86">
        <v>7.5</v>
      </c>
      <c r="AKN86">
        <v>7.5</v>
      </c>
      <c r="AKO86">
        <v>10</v>
      </c>
      <c r="AKP86">
        <v>5</v>
      </c>
      <c r="AKQ86">
        <v>2.5</v>
      </c>
      <c r="AKR86">
        <v>17.5</v>
      </c>
      <c r="AKS86" t="s">
        <v>1462</v>
      </c>
      <c r="AKT86" t="s">
        <v>1463</v>
      </c>
      <c r="AKV86" t="s">
        <v>1462</v>
      </c>
      <c r="AKX86" t="s">
        <v>1462</v>
      </c>
      <c r="AKZ86" t="s">
        <v>1463</v>
      </c>
      <c r="ALB86" t="s">
        <v>1462</v>
      </c>
      <c r="ALD86" t="s">
        <v>1462</v>
      </c>
      <c r="ALF86" t="s">
        <v>1462</v>
      </c>
      <c r="ALH86" t="s">
        <v>1463</v>
      </c>
      <c r="ALJ86" t="s">
        <v>1462</v>
      </c>
      <c r="ALL86" t="s">
        <v>1462</v>
      </c>
      <c r="ALN86" t="s">
        <v>1462</v>
      </c>
      <c r="ALP86" t="s">
        <v>1463</v>
      </c>
      <c r="ALR86" t="s">
        <v>1463</v>
      </c>
      <c r="ALT86" t="s">
        <v>1463</v>
      </c>
      <c r="AMF86" t="b">
        <v>1</v>
      </c>
      <c r="AMG86" t="b">
        <v>1</v>
      </c>
      <c r="AML86" t="b">
        <v>1</v>
      </c>
      <c r="AMO86" t="b">
        <v>1</v>
      </c>
      <c r="AMY86" t="b">
        <v>1</v>
      </c>
      <c r="AMZ86" t="s">
        <v>3816</v>
      </c>
      <c r="ANA86">
        <v>5</v>
      </c>
      <c r="ANB86">
        <v>2.5</v>
      </c>
      <c r="ANC86">
        <v>10</v>
      </c>
      <c r="AND86">
        <v>7.5</v>
      </c>
      <c r="ANE86">
        <v>0</v>
      </c>
      <c r="ANF86">
        <v>17.5</v>
      </c>
      <c r="ANG86" t="s">
        <v>1462</v>
      </c>
      <c r="ANH86" t="s">
        <v>3132</v>
      </c>
      <c r="ANI86" t="s">
        <v>1462</v>
      </c>
      <c r="ANJ86" t="s">
        <v>2855</v>
      </c>
      <c r="ANK86">
        <v>7.5</v>
      </c>
      <c r="ANL86">
        <v>0</v>
      </c>
      <c r="ANM86">
        <v>6</v>
      </c>
      <c r="ANN86">
        <v>2.5</v>
      </c>
      <c r="ANO86">
        <v>5</v>
      </c>
      <c r="ANP86">
        <v>13.5</v>
      </c>
      <c r="ANQ86" t="s">
        <v>2599</v>
      </c>
      <c r="ANR86" t="s">
        <v>1462</v>
      </c>
      <c r="ANS86" t="s">
        <v>3817</v>
      </c>
      <c r="ANT86">
        <v>2.5</v>
      </c>
      <c r="ANU86">
        <v>5</v>
      </c>
      <c r="AQR86">
        <v>1.9</v>
      </c>
      <c r="AQS86">
        <v>0</v>
      </c>
      <c r="AQT86">
        <v>0</v>
      </c>
      <c r="AQU86">
        <v>1.9</v>
      </c>
      <c r="AQV86" t="s">
        <v>1462</v>
      </c>
      <c r="AQW86" t="s">
        <v>1463</v>
      </c>
      <c r="ARG86">
        <v>0</v>
      </c>
      <c r="ARH86">
        <v>0</v>
      </c>
      <c r="ARI86" t="s">
        <v>1462</v>
      </c>
      <c r="ARJ86" t="s">
        <v>1462</v>
      </c>
      <c r="ARL86" t="b">
        <v>1</v>
      </c>
      <c r="ARM86" t="s">
        <v>1463</v>
      </c>
      <c r="ARN86" t="s">
        <v>3818</v>
      </c>
      <c r="ARQ86" t="s">
        <v>1463</v>
      </c>
      <c r="ARR86" t="s">
        <v>3819</v>
      </c>
      <c r="ARV86" t="b">
        <v>1</v>
      </c>
      <c r="ASD86">
        <v>0</v>
      </c>
      <c r="ASE86">
        <v>0</v>
      </c>
      <c r="ASF86">
        <v>3</v>
      </c>
      <c r="ASG86">
        <v>7.5</v>
      </c>
      <c r="ASH86">
        <v>7.5</v>
      </c>
      <c r="ASI86">
        <v>18</v>
      </c>
      <c r="ASJ86">
        <v>40</v>
      </c>
      <c r="ASM86" t="b">
        <v>1</v>
      </c>
      <c r="ASS86">
        <v>1</v>
      </c>
      <c r="AST86" t="s">
        <v>1462</v>
      </c>
      <c r="ASW86" t="b">
        <v>1</v>
      </c>
      <c r="ATC86" t="s">
        <v>3820</v>
      </c>
      <c r="ATD86">
        <v>7.5</v>
      </c>
      <c r="ATE86">
        <v>7.5</v>
      </c>
      <c r="ATF86">
        <v>0</v>
      </c>
      <c r="ATG86">
        <v>1.3</v>
      </c>
      <c r="ATH86">
        <v>2.5</v>
      </c>
      <c r="ATI86">
        <v>3.8</v>
      </c>
      <c r="ATJ86" t="s">
        <v>1463</v>
      </c>
      <c r="AVZ86">
        <v>0</v>
      </c>
      <c r="AWA86">
        <v>0</v>
      </c>
      <c r="AWB86">
        <v>2.5</v>
      </c>
      <c r="AWC86">
        <v>5</v>
      </c>
      <c r="AWD86">
        <v>5</v>
      </c>
      <c r="AWE86">
        <v>5</v>
      </c>
      <c r="AWF86">
        <v>0</v>
      </c>
      <c r="AWG86">
        <v>10</v>
      </c>
      <c r="AWH86" t="s">
        <v>1462</v>
      </c>
      <c r="AWJ86" t="s">
        <v>1463</v>
      </c>
      <c r="AWL86" t="s">
        <v>1463</v>
      </c>
      <c r="AWN86" t="s">
        <v>1463</v>
      </c>
      <c r="AWP86" t="s">
        <v>1462</v>
      </c>
      <c r="AWR86" t="s">
        <v>1463</v>
      </c>
      <c r="AWT86" t="s">
        <v>1463</v>
      </c>
      <c r="AWV86" t="s">
        <v>1462</v>
      </c>
      <c r="AWX86" t="s">
        <v>1463</v>
      </c>
      <c r="AWZ86" t="s">
        <v>1462</v>
      </c>
      <c r="AXB86" t="s">
        <v>1462</v>
      </c>
      <c r="AXD86" t="s">
        <v>1462</v>
      </c>
      <c r="AXF86">
        <v>500</v>
      </c>
      <c r="AXG86">
        <v>0</v>
      </c>
      <c r="AXI86">
        <v>5</v>
      </c>
      <c r="AXJ86">
        <v>0</v>
      </c>
      <c r="AXK86">
        <v>10</v>
      </c>
      <c r="AXN86">
        <v>10</v>
      </c>
      <c r="AXO86">
        <v>0</v>
      </c>
      <c r="AXP86">
        <v>0</v>
      </c>
      <c r="AXQ86">
        <v>0</v>
      </c>
      <c r="AXR86">
        <v>0</v>
      </c>
      <c r="AXS86">
        <v>0</v>
      </c>
      <c r="AXT86">
        <v>0</v>
      </c>
      <c r="AXU86">
        <v>0</v>
      </c>
      <c r="AXW86">
        <v>0</v>
      </c>
      <c r="AYA86">
        <v>7.3</v>
      </c>
      <c r="AYD86">
        <v>7.3</v>
      </c>
      <c r="AYE86" t="s">
        <v>1463</v>
      </c>
      <c r="AYF86" t="s">
        <v>1463</v>
      </c>
      <c r="AYG86">
        <v>2</v>
      </c>
      <c r="AYJ86">
        <v>10</v>
      </c>
      <c r="AYK86">
        <v>5</v>
      </c>
      <c r="AYL86">
        <v>5</v>
      </c>
      <c r="AYM86">
        <v>20</v>
      </c>
      <c r="AZO86" t="s">
        <v>1462</v>
      </c>
      <c r="AZP86" t="s">
        <v>3821</v>
      </c>
      <c r="AZR86">
        <v>5</v>
      </c>
      <c r="AZS86">
        <v>5</v>
      </c>
      <c r="BCH86">
        <v>10</v>
      </c>
      <c r="BCI86">
        <v>2.5</v>
      </c>
      <c r="BCJ86">
        <v>0</v>
      </c>
      <c r="BCK86">
        <v>12.5</v>
      </c>
      <c r="BCL86">
        <v>1</v>
      </c>
      <c r="BCN86">
        <v>5</v>
      </c>
      <c r="BCP86">
        <v>4</v>
      </c>
      <c r="BCR86">
        <v>2</v>
      </c>
      <c r="BCT86">
        <v>3</v>
      </c>
      <c r="BCY86">
        <v>2.5</v>
      </c>
      <c r="BCZ86">
        <v>0</v>
      </c>
      <c r="BEH86">
        <v>9.1999999999999993</v>
      </c>
      <c r="BEI86">
        <v>7.5</v>
      </c>
      <c r="BEJ86">
        <v>0</v>
      </c>
      <c r="BEK86">
        <v>16.7</v>
      </c>
      <c r="BEL86" t="s">
        <v>2552</v>
      </c>
      <c r="BEN86" t="s">
        <v>2567</v>
      </c>
      <c r="BEP86" t="s">
        <v>2557</v>
      </c>
      <c r="BER86" t="s">
        <v>2567</v>
      </c>
      <c r="BET86" t="s">
        <v>2567</v>
      </c>
      <c r="BEV86" t="s">
        <v>2567</v>
      </c>
      <c r="BEX86">
        <v>7.5</v>
      </c>
      <c r="BEY86">
        <v>0</v>
      </c>
      <c r="BGQ86">
        <v>1.7</v>
      </c>
      <c r="BGR86">
        <v>2.5</v>
      </c>
      <c r="BGS86">
        <v>2.5</v>
      </c>
      <c r="BGT86">
        <v>6.7</v>
      </c>
      <c r="BGU86" t="s">
        <v>1462</v>
      </c>
      <c r="BGV86" t="s">
        <v>3822</v>
      </c>
      <c r="BGW86" t="s">
        <v>3103</v>
      </c>
      <c r="BGX86" t="s">
        <v>2765</v>
      </c>
      <c r="BGY86" t="s">
        <v>3103</v>
      </c>
      <c r="BHB86" t="s">
        <v>3283</v>
      </c>
      <c r="BHC86" t="s">
        <v>3415</v>
      </c>
      <c r="BHK86">
        <v>2.5</v>
      </c>
      <c r="BHL86">
        <v>2.5</v>
      </c>
      <c r="BIT86">
        <v>10</v>
      </c>
      <c r="BIU86">
        <v>2.5</v>
      </c>
      <c r="BIV86">
        <v>0</v>
      </c>
      <c r="BIW86">
        <v>12.5</v>
      </c>
      <c r="BIX86">
        <v>3</v>
      </c>
      <c r="BIY86" t="s">
        <v>1794</v>
      </c>
      <c r="BIZ86" t="s">
        <v>1474</v>
      </c>
      <c r="BJA86" t="s">
        <v>1466</v>
      </c>
      <c r="BJB86">
        <v>2.5</v>
      </c>
      <c r="BJC86">
        <v>0</v>
      </c>
    </row>
    <row r="87" spans="1:1022 1026:1615" ht="15" x14ac:dyDescent="0.25">
      <c r="A87" t="s">
        <v>2603</v>
      </c>
      <c r="B87" t="s">
        <v>3823</v>
      </c>
      <c r="C87" t="s">
        <v>3824</v>
      </c>
      <c r="D87" t="s">
        <v>1460</v>
      </c>
      <c r="F87" t="s">
        <v>2606</v>
      </c>
      <c r="G87" t="s">
        <v>2607</v>
      </c>
      <c r="H87" t="s">
        <v>3386</v>
      </c>
      <c r="I87" t="s">
        <v>3705</v>
      </c>
      <c r="J87">
        <v>3.1772367500000001</v>
      </c>
      <c r="K87">
        <v>33.794395639999998</v>
      </c>
      <c r="L87" s="116">
        <v>42405</v>
      </c>
      <c r="M87" t="s">
        <v>1461</v>
      </c>
      <c r="N87">
        <v>50</v>
      </c>
      <c r="O87" t="s">
        <v>2554</v>
      </c>
      <c r="Q87">
        <v>3.3</v>
      </c>
      <c r="R87">
        <v>7.5</v>
      </c>
      <c r="S87">
        <v>2.5</v>
      </c>
      <c r="T87">
        <v>13.3</v>
      </c>
      <c r="V87">
        <v>2</v>
      </c>
      <c r="W87">
        <v>2</v>
      </c>
      <c r="X87">
        <v>6</v>
      </c>
      <c r="Z87">
        <v>1</v>
      </c>
      <c r="AF87" t="b">
        <v>1</v>
      </c>
      <c r="AH87">
        <v>2</v>
      </c>
      <c r="AJ87">
        <v>3</v>
      </c>
      <c r="AL87">
        <v>1</v>
      </c>
      <c r="AO87">
        <v>1</v>
      </c>
      <c r="BS87" t="s">
        <v>1463</v>
      </c>
      <c r="BT87" t="s">
        <v>1463</v>
      </c>
      <c r="BW87">
        <v>7.5</v>
      </c>
      <c r="BX87">
        <v>2.5</v>
      </c>
      <c r="BY87">
        <v>8.5</v>
      </c>
      <c r="BZ87">
        <v>5</v>
      </c>
      <c r="CA87">
        <v>2.5</v>
      </c>
      <c r="CB87">
        <v>16</v>
      </c>
      <c r="CC87" t="s">
        <v>1462</v>
      </c>
      <c r="CD87" t="b">
        <v>1</v>
      </c>
      <c r="CE87" t="b">
        <v>1</v>
      </c>
      <c r="CF87">
        <v>30</v>
      </c>
      <c r="CH87" t="s">
        <v>1463</v>
      </c>
      <c r="CM87" t="s">
        <v>1462</v>
      </c>
      <c r="CN87" t="b">
        <v>1</v>
      </c>
      <c r="CP87">
        <v>5</v>
      </c>
      <c r="CR87" t="s">
        <v>1463</v>
      </c>
      <c r="CW87" t="s">
        <v>1463</v>
      </c>
      <c r="DB87" t="s">
        <v>1463</v>
      </c>
      <c r="DG87" t="s">
        <v>1462</v>
      </c>
      <c r="DH87" t="b">
        <v>1</v>
      </c>
      <c r="DJ87">
        <v>20</v>
      </c>
      <c r="DM87" t="s">
        <v>1463</v>
      </c>
      <c r="DS87" t="b">
        <v>1</v>
      </c>
      <c r="DU87" t="b">
        <v>1</v>
      </c>
      <c r="EI87">
        <v>5</v>
      </c>
      <c r="EJ87">
        <v>2.5</v>
      </c>
      <c r="EN87">
        <v>0</v>
      </c>
      <c r="EO87" t="s">
        <v>1463</v>
      </c>
      <c r="FL87">
        <v>6.7</v>
      </c>
      <c r="FM87">
        <v>2.5</v>
      </c>
      <c r="FN87">
        <v>2.5</v>
      </c>
      <c r="FO87">
        <v>11.7</v>
      </c>
      <c r="FP87" t="s">
        <v>1462</v>
      </c>
      <c r="FS87" t="s">
        <v>1464</v>
      </c>
      <c r="FT87" t="b">
        <v>1</v>
      </c>
      <c r="FV87" t="s">
        <v>2558</v>
      </c>
      <c r="FY87" t="s">
        <v>1464</v>
      </c>
      <c r="GB87" t="s">
        <v>1464</v>
      </c>
      <c r="GC87" t="b">
        <v>1</v>
      </c>
      <c r="GE87" t="s">
        <v>1464</v>
      </c>
      <c r="GH87" t="s">
        <v>1464</v>
      </c>
      <c r="GK87" t="s">
        <v>1464</v>
      </c>
      <c r="GN87" t="s">
        <v>1464</v>
      </c>
      <c r="GO87" t="b">
        <v>1</v>
      </c>
      <c r="GQ87" t="s">
        <v>1465</v>
      </c>
      <c r="GT87" t="s">
        <v>1464</v>
      </c>
      <c r="GW87" t="s">
        <v>1464</v>
      </c>
      <c r="GZ87" t="s">
        <v>1464</v>
      </c>
      <c r="HC87" t="s">
        <v>1464</v>
      </c>
      <c r="HD87" t="b">
        <v>1</v>
      </c>
      <c r="HF87" t="s">
        <v>2558</v>
      </c>
      <c r="HI87" t="s">
        <v>1464</v>
      </c>
      <c r="HL87" t="s">
        <v>1464</v>
      </c>
      <c r="HO87" t="s">
        <v>1464</v>
      </c>
      <c r="HR87" t="s">
        <v>1464</v>
      </c>
      <c r="HU87" t="s">
        <v>1464</v>
      </c>
      <c r="HX87" t="s">
        <v>1464</v>
      </c>
      <c r="IA87" t="s">
        <v>1464</v>
      </c>
      <c r="ID87" t="s">
        <v>1464</v>
      </c>
      <c r="IG87" t="s">
        <v>1464</v>
      </c>
      <c r="IJ87" t="s">
        <v>1464</v>
      </c>
      <c r="IM87" t="s">
        <v>1464</v>
      </c>
      <c r="IP87" t="s">
        <v>1464</v>
      </c>
      <c r="IS87" t="s">
        <v>1464</v>
      </c>
      <c r="IV87" t="s">
        <v>1464</v>
      </c>
      <c r="IW87" t="b">
        <v>1</v>
      </c>
      <c r="IY87" t="s">
        <v>1464</v>
      </c>
      <c r="JB87" t="s">
        <v>1464</v>
      </c>
      <c r="JE87" t="s">
        <v>1464</v>
      </c>
      <c r="JH87" t="s">
        <v>1464</v>
      </c>
      <c r="JK87" t="s">
        <v>1464</v>
      </c>
      <c r="JL87" t="b">
        <v>1</v>
      </c>
      <c r="JN87" t="s">
        <v>1464</v>
      </c>
      <c r="JQ87" t="s">
        <v>1464</v>
      </c>
      <c r="JT87" t="s">
        <v>1464</v>
      </c>
      <c r="JW87" t="s">
        <v>1464</v>
      </c>
      <c r="JZ87" t="s">
        <v>1464</v>
      </c>
      <c r="KC87" t="s">
        <v>1464</v>
      </c>
      <c r="KF87" t="s">
        <v>1464</v>
      </c>
      <c r="KJ87" t="s">
        <v>1464</v>
      </c>
      <c r="KK87" t="s">
        <v>1463</v>
      </c>
      <c r="KM87">
        <v>2.5</v>
      </c>
      <c r="KN87">
        <v>2.5</v>
      </c>
      <c r="KO87">
        <v>0</v>
      </c>
      <c r="KP87">
        <v>0</v>
      </c>
      <c r="KQ87">
        <v>0</v>
      </c>
      <c r="KR87">
        <v>0</v>
      </c>
      <c r="KS87" t="s">
        <v>1462</v>
      </c>
      <c r="LA87">
        <v>10</v>
      </c>
      <c r="LK87">
        <v>1</v>
      </c>
      <c r="MO87" t="b">
        <v>1</v>
      </c>
      <c r="MT87" t="s">
        <v>1463</v>
      </c>
      <c r="MV87">
        <v>0</v>
      </c>
      <c r="MW87">
        <v>0</v>
      </c>
      <c r="MX87">
        <v>0</v>
      </c>
      <c r="MY87">
        <v>0</v>
      </c>
      <c r="MZ87">
        <v>5</v>
      </c>
      <c r="NA87">
        <v>5</v>
      </c>
      <c r="OC87" t="s">
        <v>2550</v>
      </c>
      <c r="OG87">
        <v>0</v>
      </c>
      <c r="OH87">
        <v>5</v>
      </c>
      <c r="OJ87">
        <v>2.5</v>
      </c>
      <c r="OK87">
        <v>2.5</v>
      </c>
      <c r="OL87">
        <v>5</v>
      </c>
      <c r="OT87" t="b">
        <v>1</v>
      </c>
      <c r="PD87" t="s">
        <v>3825</v>
      </c>
      <c r="PN87" t="s">
        <v>3474</v>
      </c>
      <c r="QL87">
        <v>2.5</v>
      </c>
      <c r="QM87">
        <v>2.5</v>
      </c>
      <c r="RO87">
        <v>7.5</v>
      </c>
      <c r="RP87">
        <v>5</v>
      </c>
      <c r="RQ87">
        <v>5</v>
      </c>
      <c r="RR87">
        <v>17.5</v>
      </c>
      <c r="RS87" t="s">
        <v>1475</v>
      </c>
      <c r="RZ87" t="s">
        <v>1475</v>
      </c>
      <c r="SB87" t="s">
        <v>1463</v>
      </c>
      <c r="SH87" t="s">
        <v>1463</v>
      </c>
      <c r="SK87">
        <v>5</v>
      </c>
      <c r="SL87">
        <v>5</v>
      </c>
      <c r="SM87">
        <v>2.4</v>
      </c>
      <c r="SN87">
        <v>2.5</v>
      </c>
      <c r="SO87">
        <v>2.5</v>
      </c>
      <c r="SP87">
        <v>7.4</v>
      </c>
      <c r="SQ87" t="s">
        <v>1462</v>
      </c>
      <c r="SS87">
        <v>2</v>
      </c>
      <c r="ST87" t="s">
        <v>3736</v>
      </c>
      <c r="SU87" t="s">
        <v>1463</v>
      </c>
      <c r="SZ87" t="b">
        <v>1</v>
      </c>
      <c r="TB87" t="b">
        <v>1</v>
      </c>
      <c r="TI87">
        <v>5</v>
      </c>
      <c r="TJ87" t="s">
        <v>3826</v>
      </c>
      <c r="TO87" t="b">
        <v>1</v>
      </c>
      <c r="TV87" t="b">
        <v>1</v>
      </c>
      <c r="TW87" t="s">
        <v>3183</v>
      </c>
      <c r="TX87">
        <v>2.5</v>
      </c>
      <c r="TY87">
        <v>2.5</v>
      </c>
      <c r="VI87">
        <v>0</v>
      </c>
      <c r="VJ87">
        <v>0</v>
      </c>
      <c r="VK87">
        <v>5</v>
      </c>
      <c r="VL87">
        <v>5</v>
      </c>
      <c r="VM87" t="s">
        <v>1463</v>
      </c>
      <c r="VO87" t="s">
        <v>1463</v>
      </c>
      <c r="VQ87" t="s">
        <v>1463</v>
      </c>
      <c r="VS87" t="s">
        <v>1463</v>
      </c>
      <c r="VV87" t="s">
        <v>1463</v>
      </c>
      <c r="VX87" t="s">
        <v>1463</v>
      </c>
      <c r="VZ87">
        <v>0</v>
      </c>
      <c r="WA87">
        <v>5</v>
      </c>
      <c r="XJ87">
        <v>5</v>
      </c>
      <c r="XK87">
        <v>2.5</v>
      </c>
      <c r="XL87">
        <v>6.3</v>
      </c>
      <c r="XM87">
        <v>13.8</v>
      </c>
      <c r="XN87" t="s">
        <v>1462</v>
      </c>
      <c r="XO87" t="s">
        <v>1462</v>
      </c>
      <c r="XQ87" t="b">
        <v>1</v>
      </c>
      <c r="XR87" t="b">
        <v>1</v>
      </c>
      <c r="XS87" t="b">
        <v>1</v>
      </c>
      <c r="XT87" t="b">
        <v>1</v>
      </c>
      <c r="XW87" t="b">
        <v>1</v>
      </c>
      <c r="YC87" t="s">
        <v>1463</v>
      </c>
      <c r="YE87" t="s">
        <v>1462</v>
      </c>
      <c r="YF87" t="s">
        <v>3482</v>
      </c>
      <c r="YG87">
        <v>5</v>
      </c>
      <c r="YH87">
        <v>2.5</v>
      </c>
      <c r="YI87" t="s">
        <v>1463</v>
      </c>
      <c r="YU87">
        <v>0</v>
      </c>
      <c r="YV87">
        <v>10</v>
      </c>
      <c r="ZX87">
        <v>0</v>
      </c>
      <c r="ZY87">
        <v>0</v>
      </c>
      <c r="ZZ87">
        <v>5</v>
      </c>
      <c r="AAA87">
        <v>5</v>
      </c>
      <c r="AAB87" t="s">
        <v>1463</v>
      </c>
      <c r="AAT87">
        <v>0</v>
      </c>
      <c r="AAU87">
        <v>5</v>
      </c>
      <c r="ADN87">
        <v>2</v>
      </c>
      <c r="ADO87">
        <v>2.5</v>
      </c>
      <c r="ADP87">
        <v>2.5</v>
      </c>
      <c r="ADQ87">
        <v>7</v>
      </c>
      <c r="ADR87" t="s">
        <v>2560</v>
      </c>
      <c r="ADS87">
        <v>2</v>
      </c>
      <c r="ADT87">
        <v>240</v>
      </c>
      <c r="AEG87">
        <v>2.5</v>
      </c>
      <c r="AEH87">
        <v>2.5</v>
      </c>
      <c r="AEI87">
        <v>0</v>
      </c>
      <c r="AEJ87">
        <v>0</v>
      </c>
      <c r="AEK87">
        <v>5</v>
      </c>
      <c r="AEL87">
        <v>5</v>
      </c>
      <c r="AEN87" t="b">
        <v>1</v>
      </c>
      <c r="AFB87" t="s">
        <v>2684</v>
      </c>
      <c r="AFC87">
        <v>0</v>
      </c>
      <c r="AFD87">
        <v>5</v>
      </c>
      <c r="AFE87">
        <v>0</v>
      </c>
      <c r="AFF87">
        <v>8.6</v>
      </c>
      <c r="AFG87">
        <v>2.5</v>
      </c>
      <c r="AFH87">
        <v>11.1</v>
      </c>
      <c r="AFI87" t="s">
        <v>1463</v>
      </c>
      <c r="AFK87" t="s">
        <v>1463</v>
      </c>
      <c r="AFM87" t="s">
        <v>1463</v>
      </c>
      <c r="AFO87" t="s">
        <v>1463</v>
      </c>
      <c r="AFQ87" t="s">
        <v>1463</v>
      </c>
      <c r="AFT87" t="s">
        <v>1463</v>
      </c>
      <c r="AFV87">
        <v>3</v>
      </c>
      <c r="AFW87">
        <v>4</v>
      </c>
      <c r="AFX87">
        <v>8.6111111111111107</v>
      </c>
      <c r="AFY87">
        <v>2.5</v>
      </c>
      <c r="AFZ87">
        <v>1</v>
      </c>
      <c r="AGA87">
        <v>2.5</v>
      </c>
      <c r="AGB87">
        <v>2.5</v>
      </c>
      <c r="AGC87">
        <v>6</v>
      </c>
      <c r="AGD87">
        <v>1</v>
      </c>
      <c r="AGG87">
        <v>1</v>
      </c>
      <c r="AGJ87">
        <v>1</v>
      </c>
      <c r="AGM87" t="s">
        <v>3405</v>
      </c>
      <c r="AGQ87">
        <v>2.5</v>
      </c>
      <c r="AGR87">
        <v>2.5</v>
      </c>
      <c r="AGS87">
        <v>4</v>
      </c>
      <c r="AGT87">
        <v>7.5</v>
      </c>
      <c r="AGU87">
        <v>5</v>
      </c>
      <c r="AGV87">
        <v>16.5</v>
      </c>
      <c r="AGW87">
        <v>2</v>
      </c>
      <c r="AGY87" t="b">
        <v>1</v>
      </c>
      <c r="AGZ87" t="b">
        <v>1</v>
      </c>
      <c r="AHD87">
        <v>3</v>
      </c>
      <c r="AHE87">
        <v>3</v>
      </c>
      <c r="AHF87">
        <v>3</v>
      </c>
      <c r="AKM87">
        <v>7.5</v>
      </c>
      <c r="AKN87">
        <v>5</v>
      </c>
      <c r="AKO87">
        <v>0</v>
      </c>
      <c r="AKP87">
        <v>0</v>
      </c>
      <c r="AKQ87">
        <v>5</v>
      </c>
      <c r="AKR87">
        <v>5</v>
      </c>
      <c r="AKS87" t="s">
        <v>1463</v>
      </c>
      <c r="ANA87">
        <v>0</v>
      </c>
      <c r="ANB87">
        <v>5</v>
      </c>
      <c r="ANC87">
        <v>10</v>
      </c>
      <c r="AND87">
        <v>5</v>
      </c>
      <c r="ANE87">
        <v>2.5</v>
      </c>
      <c r="ANF87">
        <v>17.5</v>
      </c>
      <c r="ANG87" t="s">
        <v>1462</v>
      </c>
      <c r="ANH87" t="s">
        <v>3132</v>
      </c>
      <c r="ANI87" t="s">
        <v>1462</v>
      </c>
      <c r="ANJ87" t="s">
        <v>2855</v>
      </c>
      <c r="ANK87">
        <v>5</v>
      </c>
      <c r="ANL87">
        <v>2.5</v>
      </c>
      <c r="ANM87">
        <v>6</v>
      </c>
      <c r="ANN87">
        <v>0</v>
      </c>
      <c r="ANO87">
        <v>5</v>
      </c>
      <c r="ANP87">
        <v>11</v>
      </c>
      <c r="ANQ87" t="s">
        <v>2599</v>
      </c>
      <c r="ANR87" t="s">
        <v>1462</v>
      </c>
      <c r="ANT87">
        <v>0</v>
      </c>
      <c r="ANU87">
        <v>5</v>
      </c>
      <c r="AQR87">
        <v>2.5</v>
      </c>
      <c r="AQS87">
        <v>0</v>
      </c>
      <c r="AQT87">
        <v>3.8</v>
      </c>
      <c r="AQU87">
        <v>6.3</v>
      </c>
      <c r="AQV87" t="s">
        <v>1463</v>
      </c>
      <c r="ARC87" t="b">
        <v>1</v>
      </c>
      <c r="ARD87" t="b">
        <v>1</v>
      </c>
      <c r="ARG87">
        <v>0</v>
      </c>
      <c r="ARH87">
        <v>5</v>
      </c>
      <c r="ARI87" t="s">
        <v>1463</v>
      </c>
      <c r="ARQ87" t="s">
        <v>1463</v>
      </c>
      <c r="ARR87" t="s">
        <v>3779</v>
      </c>
      <c r="ASD87">
        <v>0</v>
      </c>
      <c r="ASE87">
        <v>2.5</v>
      </c>
      <c r="ASF87">
        <v>1</v>
      </c>
      <c r="ASG87">
        <v>5</v>
      </c>
      <c r="ASH87">
        <v>7.5</v>
      </c>
      <c r="ASI87">
        <v>13.5</v>
      </c>
      <c r="ASJ87">
        <v>70</v>
      </c>
      <c r="ASM87" t="b">
        <v>1</v>
      </c>
      <c r="ASS87">
        <v>0</v>
      </c>
      <c r="AST87" t="s">
        <v>1463</v>
      </c>
      <c r="ATD87">
        <v>5</v>
      </c>
      <c r="ATE87">
        <v>7.5</v>
      </c>
      <c r="ATF87">
        <v>2.2999999999999998</v>
      </c>
      <c r="ATG87">
        <v>3.8</v>
      </c>
      <c r="ATH87">
        <v>3.8</v>
      </c>
      <c r="ATI87">
        <v>9.9</v>
      </c>
      <c r="ATJ87" t="s">
        <v>1462</v>
      </c>
      <c r="AVG87" t="b">
        <v>1</v>
      </c>
      <c r="AVH87" t="s">
        <v>3729</v>
      </c>
      <c r="AVI87" t="s">
        <v>2566</v>
      </c>
      <c r="AVW87" t="s">
        <v>1463</v>
      </c>
      <c r="AVX87" t="s">
        <v>1463</v>
      </c>
      <c r="AVZ87">
        <v>2.5</v>
      </c>
      <c r="AWA87">
        <v>2.5</v>
      </c>
      <c r="AWB87">
        <v>5</v>
      </c>
      <c r="AWC87">
        <v>5</v>
      </c>
      <c r="AWD87">
        <v>2</v>
      </c>
      <c r="AWE87">
        <v>2.5</v>
      </c>
      <c r="AWF87">
        <v>2.5</v>
      </c>
      <c r="AWG87">
        <v>7</v>
      </c>
      <c r="AWH87" t="s">
        <v>1462</v>
      </c>
      <c r="AWJ87" t="s">
        <v>1463</v>
      </c>
      <c r="AWL87" t="s">
        <v>1462</v>
      </c>
      <c r="AWN87" t="s">
        <v>1463</v>
      </c>
      <c r="AWP87" t="s">
        <v>1463</v>
      </c>
      <c r="AWR87" t="s">
        <v>1463</v>
      </c>
      <c r="AWT87" t="s">
        <v>1463</v>
      </c>
      <c r="AWV87" t="s">
        <v>1462</v>
      </c>
      <c r="AWX87" t="s">
        <v>1463</v>
      </c>
      <c r="AWZ87" t="s">
        <v>1463</v>
      </c>
      <c r="AXB87" t="s">
        <v>1463</v>
      </c>
      <c r="AXD87" t="s">
        <v>1463</v>
      </c>
      <c r="AXF87">
        <v>0</v>
      </c>
      <c r="AXG87">
        <v>0</v>
      </c>
      <c r="AXI87">
        <v>2.5</v>
      </c>
      <c r="AXJ87">
        <v>2.5</v>
      </c>
      <c r="AXK87">
        <v>2</v>
      </c>
      <c r="AXN87">
        <v>2</v>
      </c>
      <c r="AXO87">
        <v>1</v>
      </c>
      <c r="AXP87">
        <v>1</v>
      </c>
      <c r="AXQ87">
        <v>1</v>
      </c>
      <c r="AXR87">
        <v>1</v>
      </c>
      <c r="AXS87">
        <v>1</v>
      </c>
      <c r="AXT87">
        <v>1</v>
      </c>
      <c r="AXU87">
        <v>1</v>
      </c>
      <c r="AXV87">
        <v>1</v>
      </c>
      <c r="AXW87">
        <v>1</v>
      </c>
      <c r="AXX87">
        <v>1</v>
      </c>
      <c r="AYA87">
        <v>7.3</v>
      </c>
      <c r="AYD87">
        <v>7.3</v>
      </c>
      <c r="AYE87" t="s">
        <v>1463</v>
      </c>
      <c r="AYF87" t="s">
        <v>1463</v>
      </c>
      <c r="AYG87">
        <v>2</v>
      </c>
      <c r="AYJ87">
        <v>0</v>
      </c>
      <c r="AYK87">
        <v>2.5</v>
      </c>
      <c r="AYL87">
        <v>2.5</v>
      </c>
      <c r="AYM87">
        <v>5</v>
      </c>
      <c r="AZO87" t="s">
        <v>1463</v>
      </c>
      <c r="AZQ87" t="s">
        <v>3827</v>
      </c>
      <c r="AZR87">
        <v>2.5</v>
      </c>
      <c r="AZS87">
        <v>2.5</v>
      </c>
      <c r="BCH87">
        <v>10</v>
      </c>
      <c r="BCI87">
        <v>0</v>
      </c>
      <c r="BCJ87">
        <v>2.5</v>
      </c>
      <c r="BCK87">
        <v>12.5</v>
      </c>
      <c r="BCL87">
        <v>1</v>
      </c>
      <c r="BCN87">
        <v>5</v>
      </c>
      <c r="BCP87">
        <v>2</v>
      </c>
      <c r="BCR87">
        <v>4</v>
      </c>
      <c r="BCT87">
        <v>3</v>
      </c>
      <c r="BCY87">
        <v>0</v>
      </c>
      <c r="BCZ87">
        <v>2.5</v>
      </c>
      <c r="BEH87">
        <v>10</v>
      </c>
      <c r="BEI87">
        <v>7.5</v>
      </c>
      <c r="BEJ87">
        <v>0</v>
      </c>
      <c r="BEK87">
        <v>17.5</v>
      </c>
      <c r="BEL87" t="s">
        <v>2552</v>
      </c>
      <c r="BEN87" t="s">
        <v>2567</v>
      </c>
      <c r="BEP87" t="s">
        <v>2567</v>
      </c>
      <c r="BER87" t="s">
        <v>2567</v>
      </c>
      <c r="BET87" t="s">
        <v>2567</v>
      </c>
      <c r="BEV87" t="s">
        <v>2567</v>
      </c>
      <c r="BEX87">
        <v>7.5</v>
      </c>
      <c r="BEY87">
        <v>0</v>
      </c>
      <c r="BGQ87" t="s">
        <v>1467</v>
      </c>
      <c r="BGR87">
        <v>5</v>
      </c>
      <c r="BGS87">
        <v>2.5</v>
      </c>
      <c r="BGT87">
        <v>7.5</v>
      </c>
      <c r="BGU87" t="s">
        <v>1463</v>
      </c>
      <c r="BHK87">
        <v>5</v>
      </c>
      <c r="BHL87">
        <v>2.5</v>
      </c>
      <c r="BIT87">
        <v>0</v>
      </c>
      <c r="BIU87">
        <v>2.5</v>
      </c>
      <c r="BIV87">
        <v>2.5</v>
      </c>
      <c r="BIW87">
        <v>5</v>
      </c>
      <c r="BIX87">
        <v>1</v>
      </c>
      <c r="BIY87" t="s">
        <v>2594</v>
      </c>
      <c r="BIZ87" t="s">
        <v>1468</v>
      </c>
      <c r="BJA87" t="s">
        <v>1468</v>
      </c>
      <c r="BJB87">
        <v>2.5</v>
      </c>
      <c r="BJC87">
        <v>2.5</v>
      </c>
    </row>
    <row r="88" spans="1:1022 1026:1615" ht="15" x14ac:dyDescent="0.25">
      <c r="A88" t="s">
        <v>2603</v>
      </c>
      <c r="B88" t="s">
        <v>3828</v>
      </c>
      <c r="C88" t="s">
        <v>3829</v>
      </c>
      <c r="D88" t="s">
        <v>1460</v>
      </c>
      <c r="F88" t="s">
        <v>2606</v>
      </c>
      <c r="G88" t="s">
        <v>2607</v>
      </c>
      <c r="H88" t="s">
        <v>3386</v>
      </c>
      <c r="I88" t="s">
        <v>3705</v>
      </c>
      <c r="J88">
        <v>3.1762419099999999</v>
      </c>
      <c r="K88">
        <v>33.788184540000003</v>
      </c>
      <c r="L88" s="116">
        <v>42405</v>
      </c>
      <c r="M88" t="s">
        <v>1461</v>
      </c>
      <c r="N88">
        <v>31</v>
      </c>
      <c r="O88" t="s">
        <v>2554</v>
      </c>
      <c r="Q88">
        <v>3.3</v>
      </c>
      <c r="R88">
        <v>7.5</v>
      </c>
      <c r="S88">
        <v>0</v>
      </c>
      <c r="T88">
        <v>10.8</v>
      </c>
      <c r="U88">
        <v>1</v>
      </c>
      <c r="V88">
        <v>1</v>
      </c>
      <c r="W88">
        <v>3</v>
      </c>
      <c r="X88">
        <v>3</v>
      </c>
      <c r="AA88" t="b">
        <v>1</v>
      </c>
      <c r="AG88">
        <v>1</v>
      </c>
      <c r="AH88">
        <v>1</v>
      </c>
      <c r="BS88" t="s">
        <v>1463</v>
      </c>
      <c r="BT88" t="s">
        <v>1463</v>
      </c>
      <c r="BW88">
        <v>7.5</v>
      </c>
      <c r="BX88">
        <v>0</v>
      </c>
      <c r="BY88">
        <v>10</v>
      </c>
      <c r="BZ88">
        <v>5</v>
      </c>
      <c r="CA88">
        <v>2.5</v>
      </c>
      <c r="CB88">
        <v>17.5</v>
      </c>
      <c r="CC88" t="s">
        <v>1462</v>
      </c>
      <c r="CD88" t="b">
        <v>1</v>
      </c>
      <c r="CE88" t="b">
        <v>1</v>
      </c>
      <c r="CF88">
        <v>20</v>
      </c>
      <c r="CH88" t="s">
        <v>1462</v>
      </c>
      <c r="CI88" t="b">
        <v>1</v>
      </c>
      <c r="CK88">
        <v>22</v>
      </c>
      <c r="CM88" t="s">
        <v>1462</v>
      </c>
      <c r="CP88">
        <v>5</v>
      </c>
      <c r="CR88" t="s">
        <v>1463</v>
      </c>
      <c r="CW88" t="s">
        <v>1463</v>
      </c>
      <c r="DB88" t="s">
        <v>1463</v>
      </c>
      <c r="DG88" t="s">
        <v>1462</v>
      </c>
      <c r="DH88" t="b">
        <v>1</v>
      </c>
      <c r="DJ88">
        <v>15</v>
      </c>
      <c r="DM88" t="s">
        <v>1463</v>
      </c>
      <c r="DS88" t="b">
        <v>1</v>
      </c>
      <c r="DU88" t="b">
        <v>1</v>
      </c>
      <c r="EC88" t="b">
        <v>1</v>
      </c>
      <c r="EI88">
        <v>5</v>
      </c>
      <c r="EJ88">
        <v>2.5</v>
      </c>
      <c r="EN88">
        <v>0</v>
      </c>
      <c r="EO88" t="s">
        <v>1463</v>
      </c>
      <c r="FL88">
        <v>10</v>
      </c>
      <c r="FM88">
        <v>5</v>
      </c>
      <c r="FN88">
        <v>2.5</v>
      </c>
      <c r="FO88">
        <v>17.5</v>
      </c>
      <c r="FP88" t="s">
        <v>1462</v>
      </c>
      <c r="FT88" t="b">
        <v>1</v>
      </c>
      <c r="FV88" t="s">
        <v>1464</v>
      </c>
      <c r="GC88" t="b">
        <v>1</v>
      </c>
      <c r="GE88" t="s">
        <v>1464</v>
      </c>
      <c r="GO88" t="b">
        <v>1</v>
      </c>
      <c r="GQ88" t="s">
        <v>1464</v>
      </c>
      <c r="HD88" t="b">
        <v>1</v>
      </c>
      <c r="HF88" t="s">
        <v>1464</v>
      </c>
      <c r="HJ88" t="b">
        <v>1</v>
      </c>
      <c r="HL88" t="s">
        <v>1464</v>
      </c>
      <c r="HY88" t="b">
        <v>1</v>
      </c>
      <c r="IA88" t="s">
        <v>1464</v>
      </c>
      <c r="IN88" t="b">
        <v>1</v>
      </c>
      <c r="IP88" t="s">
        <v>1464</v>
      </c>
      <c r="IW88" t="b">
        <v>1</v>
      </c>
      <c r="IY88" t="s">
        <v>1465</v>
      </c>
      <c r="JC88" t="b">
        <v>1</v>
      </c>
      <c r="JE88" t="s">
        <v>1465</v>
      </c>
      <c r="JL88" t="b">
        <v>1</v>
      </c>
      <c r="JN88" t="s">
        <v>1464</v>
      </c>
      <c r="JX88" t="b">
        <v>1</v>
      </c>
      <c r="JZ88" t="s">
        <v>1464</v>
      </c>
      <c r="KK88" t="s">
        <v>1462</v>
      </c>
      <c r="KL88" t="s">
        <v>3830</v>
      </c>
      <c r="KM88">
        <v>5</v>
      </c>
      <c r="KN88">
        <v>2.5</v>
      </c>
      <c r="KO88">
        <v>5</v>
      </c>
      <c r="KP88">
        <v>7.5</v>
      </c>
      <c r="KQ88">
        <v>0</v>
      </c>
      <c r="KR88">
        <v>12.5</v>
      </c>
      <c r="KS88" t="s">
        <v>1462</v>
      </c>
      <c r="KU88">
        <v>8</v>
      </c>
      <c r="KW88">
        <v>16</v>
      </c>
      <c r="KX88">
        <v>32</v>
      </c>
      <c r="LA88">
        <v>30</v>
      </c>
      <c r="LE88">
        <v>1</v>
      </c>
      <c r="LG88">
        <v>1</v>
      </c>
      <c r="LH88">
        <v>1</v>
      </c>
      <c r="LK88">
        <v>1</v>
      </c>
      <c r="LY88" t="b">
        <v>1</v>
      </c>
      <c r="MA88" t="b">
        <v>1</v>
      </c>
      <c r="MB88" t="b">
        <v>1</v>
      </c>
      <c r="MI88" t="b">
        <v>1</v>
      </c>
      <c r="MK88" t="b">
        <v>1</v>
      </c>
      <c r="ML88" t="b">
        <v>1</v>
      </c>
      <c r="MO88" t="b">
        <v>1</v>
      </c>
      <c r="MT88" t="s">
        <v>1463</v>
      </c>
      <c r="MV88">
        <v>7.5</v>
      </c>
      <c r="MW88">
        <v>0</v>
      </c>
      <c r="MX88">
        <v>10</v>
      </c>
      <c r="MY88">
        <v>2.5</v>
      </c>
      <c r="MZ88">
        <v>2.5</v>
      </c>
      <c r="NA88">
        <v>15</v>
      </c>
      <c r="NI88" t="b">
        <v>1</v>
      </c>
      <c r="NS88" t="s">
        <v>2549</v>
      </c>
      <c r="NW88" t="s">
        <v>2569</v>
      </c>
      <c r="NY88" t="s">
        <v>2569</v>
      </c>
      <c r="NZ88" t="s">
        <v>2569</v>
      </c>
      <c r="OG88">
        <v>2.5</v>
      </c>
      <c r="OH88">
        <v>2.5</v>
      </c>
      <c r="OJ88">
        <v>2.5</v>
      </c>
      <c r="OK88">
        <v>2.5</v>
      </c>
      <c r="OL88">
        <v>5</v>
      </c>
      <c r="OT88" t="b">
        <v>1</v>
      </c>
      <c r="PD88" t="s">
        <v>3831</v>
      </c>
      <c r="PN88" t="s">
        <v>3474</v>
      </c>
      <c r="QL88">
        <v>2.5</v>
      </c>
      <c r="QM88">
        <v>2.5</v>
      </c>
      <c r="RO88">
        <v>5</v>
      </c>
      <c r="RP88">
        <v>7.5</v>
      </c>
      <c r="RQ88">
        <v>0</v>
      </c>
      <c r="RR88">
        <v>12.5</v>
      </c>
      <c r="RS88" t="s">
        <v>1462</v>
      </c>
      <c r="RT88" t="s">
        <v>3832</v>
      </c>
      <c r="RU88">
        <v>80</v>
      </c>
      <c r="RV88" t="s">
        <v>3833</v>
      </c>
      <c r="RW88" t="s">
        <v>1462</v>
      </c>
      <c r="RX88" t="s">
        <v>3834</v>
      </c>
      <c r="RZ88" t="s">
        <v>1462</v>
      </c>
      <c r="SA88" t="s">
        <v>3835</v>
      </c>
      <c r="SB88" t="s">
        <v>1463</v>
      </c>
      <c r="SH88" t="s">
        <v>1463</v>
      </c>
      <c r="SK88">
        <v>7.5</v>
      </c>
      <c r="SL88">
        <v>0</v>
      </c>
      <c r="SM88">
        <v>4.3</v>
      </c>
      <c r="SN88">
        <v>7.5</v>
      </c>
      <c r="SO88">
        <v>0</v>
      </c>
      <c r="SP88">
        <v>11.8</v>
      </c>
      <c r="SQ88" t="s">
        <v>1462</v>
      </c>
      <c r="SS88">
        <v>24</v>
      </c>
      <c r="ST88" t="s">
        <v>3836</v>
      </c>
      <c r="SU88" t="s">
        <v>1463</v>
      </c>
      <c r="SV88" t="s">
        <v>3121</v>
      </c>
      <c r="SY88" t="b">
        <v>1</v>
      </c>
      <c r="SZ88" t="b">
        <v>1</v>
      </c>
      <c r="TG88" t="b">
        <v>1</v>
      </c>
      <c r="TH88" t="s">
        <v>3183</v>
      </c>
      <c r="TI88">
        <v>15</v>
      </c>
      <c r="TJ88" t="s">
        <v>3789</v>
      </c>
      <c r="TN88" t="b">
        <v>1</v>
      </c>
      <c r="TO88" t="b">
        <v>1</v>
      </c>
      <c r="TQ88" t="b">
        <v>1</v>
      </c>
      <c r="TX88">
        <v>7.5</v>
      </c>
      <c r="TY88">
        <v>0</v>
      </c>
      <c r="VI88">
        <v>10</v>
      </c>
      <c r="VJ88">
        <v>5</v>
      </c>
      <c r="VK88">
        <v>2.5</v>
      </c>
      <c r="VL88">
        <v>17.5</v>
      </c>
      <c r="VM88" t="s">
        <v>1462</v>
      </c>
      <c r="VO88" t="s">
        <v>1462</v>
      </c>
      <c r="VQ88" t="s">
        <v>1463</v>
      </c>
      <c r="VS88" t="s">
        <v>1462</v>
      </c>
      <c r="VV88" t="s">
        <v>1463</v>
      </c>
      <c r="VX88" t="s">
        <v>1462</v>
      </c>
      <c r="VY88" t="s">
        <v>3837</v>
      </c>
      <c r="VZ88">
        <v>5</v>
      </c>
      <c r="WA88">
        <v>2.5</v>
      </c>
      <c r="XJ88">
        <v>8.6</v>
      </c>
      <c r="XK88">
        <v>5</v>
      </c>
      <c r="XL88">
        <v>5</v>
      </c>
      <c r="XM88">
        <v>18.600000000000001</v>
      </c>
      <c r="XN88" t="s">
        <v>1462</v>
      </c>
      <c r="XO88" t="s">
        <v>1462</v>
      </c>
      <c r="XR88" t="b">
        <v>1</v>
      </c>
      <c r="XS88" t="b">
        <v>1</v>
      </c>
      <c r="XT88" t="b">
        <v>1</v>
      </c>
      <c r="XW88" t="b">
        <v>1</v>
      </c>
      <c r="XY88" t="b">
        <v>1</v>
      </c>
      <c r="YB88" t="s">
        <v>3838</v>
      </c>
      <c r="YC88" t="s">
        <v>1462</v>
      </c>
      <c r="YD88" t="s">
        <v>3790</v>
      </c>
      <c r="YE88" t="s">
        <v>1462</v>
      </c>
      <c r="YF88" t="s">
        <v>3839</v>
      </c>
      <c r="YG88">
        <v>5</v>
      </c>
      <c r="YH88">
        <v>2.5</v>
      </c>
      <c r="YI88" t="s">
        <v>1462</v>
      </c>
      <c r="YK88" t="b">
        <v>1</v>
      </c>
      <c r="YP88" t="b">
        <v>1</v>
      </c>
      <c r="YT88" t="s">
        <v>3840</v>
      </c>
      <c r="YU88">
        <v>5</v>
      </c>
      <c r="YV88">
        <v>7.5</v>
      </c>
      <c r="ZX88">
        <v>5</v>
      </c>
      <c r="ZY88">
        <v>2.5</v>
      </c>
      <c r="ZZ88">
        <v>2.5</v>
      </c>
      <c r="AAA88">
        <v>10</v>
      </c>
      <c r="AAB88" t="s">
        <v>1462</v>
      </c>
      <c r="AAO88" t="b">
        <v>1</v>
      </c>
      <c r="AAR88" t="s">
        <v>3841</v>
      </c>
      <c r="AAS88" t="s">
        <v>3842</v>
      </c>
      <c r="AAT88">
        <v>2.5</v>
      </c>
      <c r="AAU88">
        <v>2.5</v>
      </c>
      <c r="ADN88">
        <v>6</v>
      </c>
      <c r="ADO88">
        <v>2.5</v>
      </c>
      <c r="ADP88">
        <v>2.5</v>
      </c>
      <c r="ADQ88">
        <v>11</v>
      </c>
      <c r="ADR88" t="s">
        <v>1759</v>
      </c>
      <c r="ADS88">
        <v>2</v>
      </c>
      <c r="ADT88">
        <v>240</v>
      </c>
      <c r="ADU88" t="s">
        <v>2560</v>
      </c>
      <c r="ADV88">
        <v>10</v>
      </c>
      <c r="ADW88">
        <v>300</v>
      </c>
      <c r="AEG88">
        <v>2.5</v>
      </c>
      <c r="AEH88">
        <v>2.5</v>
      </c>
      <c r="AEI88">
        <v>0</v>
      </c>
      <c r="AEJ88">
        <v>0</v>
      </c>
      <c r="AEK88">
        <v>2.5</v>
      </c>
      <c r="AEL88">
        <v>2.5</v>
      </c>
      <c r="AEN88" t="b">
        <v>1</v>
      </c>
      <c r="AFB88" t="s">
        <v>3563</v>
      </c>
      <c r="AFC88">
        <v>0</v>
      </c>
      <c r="AFD88">
        <v>2.5</v>
      </c>
      <c r="AFE88">
        <v>0</v>
      </c>
      <c r="AFF88">
        <v>6.4</v>
      </c>
      <c r="AFG88">
        <v>2.5</v>
      </c>
      <c r="AFH88">
        <v>8.9</v>
      </c>
      <c r="AFI88" t="s">
        <v>1463</v>
      </c>
      <c r="AFK88" t="s">
        <v>1463</v>
      </c>
      <c r="AFM88" t="s">
        <v>1463</v>
      </c>
      <c r="AFO88" t="s">
        <v>1463</v>
      </c>
      <c r="AFQ88" t="s">
        <v>1463</v>
      </c>
      <c r="AFT88" t="s">
        <v>1463</v>
      </c>
      <c r="AFV88">
        <v>3</v>
      </c>
      <c r="AFW88">
        <v>2</v>
      </c>
      <c r="AFX88">
        <v>6.3888888888888804</v>
      </c>
      <c r="AFY88">
        <v>2.5</v>
      </c>
      <c r="AFZ88">
        <v>6.7</v>
      </c>
      <c r="AGA88">
        <v>7.5</v>
      </c>
      <c r="AGB88">
        <v>0</v>
      </c>
      <c r="AGC88">
        <v>14.2</v>
      </c>
      <c r="AGD88">
        <v>20</v>
      </c>
      <c r="AGE88">
        <v>500</v>
      </c>
      <c r="AGG88">
        <v>2</v>
      </c>
      <c r="AGH88">
        <v>1</v>
      </c>
      <c r="AGJ88">
        <v>20</v>
      </c>
      <c r="AGK88">
        <v>0</v>
      </c>
      <c r="AGM88" t="s">
        <v>3843</v>
      </c>
      <c r="AGN88" t="s">
        <v>3131</v>
      </c>
      <c r="AGQ88">
        <v>7.5</v>
      </c>
      <c r="AGR88">
        <v>0</v>
      </c>
      <c r="AGS88">
        <v>2.5</v>
      </c>
      <c r="AGT88">
        <v>7.5</v>
      </c>
      <c r="AGU88">
        <v>5</v>
      </c>
      <c r="AGV88">
        <v>15</v>
      </c>
      <c r="AGW88">
        <v>2</v>
      </c>
      <c r="AGY88" t="b">
        <v>1</v>
      </c>
      <c r="AGZ88" t="b">
        <v>1</v>
      </c>
      <c r="AHD88">
        <v>3</v>
      </c>
      <c r="AHE88">
        <v>3</v>
      </c>
      <c r="AHF88">
        <v>4</v>
      </c>
      <c r="AKM88">
        <v>7.5</v>
      </c>
      <c r="AKN88">
        <v>5</v>
      </c>
      <c r="AKO88">
        <v>10</v>
      </c>
      <c r="AKP88">
        <v>5</v>
      </c>
      <c r="AKQ88">
        <v>2.5</v>
      </c>
      <c r="AKR88">
        <v>17.5</v>
      </c>
      <c r="AKS88" t="s">
        <v>1462</v>
      </c>
      <c r="AKT88" t="s">
        <v>1463</v>
      </c>
      <c r="AKV88" t="s">
        <v>1462</v>
      </c>
      <c r="AKX88" t="s">
        <v>1462</v>
      </c>
      <c r="AKZ88" t="s">
        <v>1463</v>
      </c>
      <c r="ALB88" t="s">
        <v>1462</v>
      </c>
      <c r="ALD88" t="s">
        <v>1463</v>
      </c>
      <c r="ALF88" t="s">
        <v>1462</v>
      </c>
      <c r="ALH88" t="s">
        <v>1462</v>
      </c>
      <c r="ALJ88" t="s">
        <v>1463</v>
      </c>
      <c r="ALL88" t="s">
        <v>1462</v>
      </c>
      <c r="ALN88" t="s">
        <v>1462</v>
      </c>
      <c r="ALP88" t="s">
        <v>1463</v>
      </c>
      <c r="ALR88" t="s">
        <v>1463</v>
      </c>
      <c r="ALT88" t="s">
        <v>1463</v>
      </c>
      <c r="AMF88" t="b">
        <v>1</v>
      </c>
      <c r="AML88" t="b">
        <v>1</v>
      </c>
      <c r="AMO88" t="b">
        <v>1</v>
      </c>
      <c r="ANA88">
        <v>5</v>
      </c>
      <c r="ANB88">
        <v>2.5</v>
      </c>
      <c r="ANC88">
        <v>10</v>
      </c>
      <c r="AND88">
        <v>7.5</v>
      </c>
      <c r="ANE88">
        <v>0</v>
      </c>
      <c r="ANF88">
        <v>17.5</v>
      </c>
      <c r="ANG88" t="s">
        <v>1462</v>
      </c>
      <c r="ANH88" t="s">
        <v>3844</v>
      </c>
      <c r="ANI88" t="s">
        <v>1462</v>
      </c>
      <c r="ANJ88" t="s">
        <v>2855</v>
      </c>
      <c r="ANK88">
        <v>7.5</v>
      </c>
      <c r="ANL88">
        <v>0</v>
      </c>
      <c r="ANM88">
        <v>6</v>
      </c>
      <c r="ANN88">
        <v>2.5</v>
      </c>
      <c r="ANO88">
        <v>2.5</v>
      </c>
      <c r="ANP88">
        <v>11</v>
      </c>
      <c r="ANQ88" t="s">
        <v>2599</v>
      </c>
      <c r="ANR88" t="s">
        <v>1462</v>
      </c>
      <c r="ANT88">
        <v>2.5</v>
      </c>
      <c r="ANU88">
        <v>2.5</v>
      </c>
      <c r="AQR88">
        <v>2.5</v>
      </c>
      <c r="AQS88">
        <v>0</v>
      </c>
      <c r="AQT88">
        <v>2.5</v>
      </c>
      <c r="AQU88">
        <v>5</v>
      </c>
      <c r="AQV88" t="s">
        <v>1463</v>
      </c>
      <c r="ARB88" t="b">
        <v>1</v>
      </c>
      <c r="ARC88" t="b">
        <v>1</v>
      </c>
      <c r="ARD88" t="b">
        <v>1</v>
      </c>
      <c r="ARG88">
        <v>0</v>
      </c>
      <c r="ARH88">
        <v>2.5</v>
      </c>
      <c r="ARI88" t="s">
        <v>1463</v>
      </c>
      <c r="ARQ88" t="s">
        <v>1462</v>
      </c>
      <c r="ARS88" t="s">
        <v>3845</v>
      </c>
      <c r="ART88" t="s">
        <v>2855</v>
      </c>
      <c r="ARV88" t="b">
        <v>1</v>
      </c>
      <c r="ASD88">
        <v>0</v>
      </c>
      <c r="ASE88">
        <v>2.5</v>
      </c>
      <c r="ASF88">
        <v>1</v>
      </c>
      <c r="ASG88">
        <v>5</v>
      </c>
      <c r="ASH88">
        <v>7.5</v>
      </c>
      <c r="ASI88">
        <v>13.5</v>
      </c>
      <c r="ASJ88">
        <v>70</v>
      </c>
      <c r="ASL88" t="b">
        <v>1</v>
      </c>
      <c r="ASM88" t="b">
        <v>1</v>
      </c>
      <c r="ASS88">
        <v>0</v>
      </c>
      <c r="AST88" t="s">
        <v>1463</v>
      </c>
      <c r="ATD88">
        <v>5</v>
      </c>
      <c r="ATE88">
        <v>7.5</v>
      </c>
      <c r="ATF88">
        <v>8</v>
      </c>
      <c r="ATG88">
        <v>5</v>
      </c>
      <c r="ATH88">
        <v>1.3</v>
      </c>
      <c r="ATI88">
        <v>14.3</v>
      </c>
      <c r="ATJ88" t="s">
        <v>1462</v>
      </c>
      <c r="AUF88" t="b">
        <v>1</v>
      </c>
      <c r="AUG88" t="s">
        <v>3846</v>
      </c>
      <c r="AUH88" t="s">
        <v>2561</v>
      </c>
      <c r="AVW88" t="s">
        <v>1462</v>
      </c>
      <c r="AVX88" t="s">
        <v>1462</v>
      </c>
      <c r="AVZ88">
        <v>7.5</v>
      </c>
      <c r="AWA88">
        <v>0</v>
      </c>
      <c r="AWB88">
        <v>2.5</v>
      </c>
      <c r="AWC88">
        <v>2.5</v>
      </c>
      <c r="AWD88">
        <v>7</v>
      </c>
      <c r="AWE88">
        <v>7.5</v>
      </c>
      <c r="AWF88">
        <v>0</v>
      </c>
      <c r="AWG88">
        <v>14.5</v>
      </c>
      <c r="AWH88" t="s">
        <v>1462</v>
      </c>
      <c r="AWJ88" t="s">
        <v>1463</v>
      </c>
      <c r="AWL88" t="s">
        <v>1462</v>
      </c>
      <c r="AWN88" t="s">
        <v>1462</v>
      </c>
      <c r="AWP88" t="s">
        <v>1462</v>
      </c>
      <c r="AWR88" t="s">
        <v>1462</v>
      </c>
      <c r="AWT88" t="s">
        <v>1463</v>
      </c>
      <c r="AWV88" t="s">
        <v>1462</v>
      </c>
      <c r="AWX88" t="s">
        <v>1462</v>
      </c>
      <c r="AWZ88" t="s">
        <v>1462</v>
      </c>
      <c r="AXB88" t="s">
        <v>1463</v>
      </c>
      <c r="AXD88" t="s">
        <v>1463</v>
      </c>
      <c r="AXF88">
        <v>1000</v>
      </c>
      <c r="AXI88">
        <v>7.5</v>
      </c>
      <c r="AXJ88">
        <v>0</v>
      </c>
      <c r="AXK88">
        <v>10</v>
      </c>
      <c r="AXN88">
        <v>10</v>
      </c>
      <c r="AXO88">
        <v>0</v>
      </c>
      <c r="AXP88">
        <v>0</v>
      </c>
      <c r="AXQ88">
        <v>0</v>
      </c>
      <c r="AXR88">
        <v>0</v>
      </c>
      <c r="AXS88">
        <v>0</v>
      </c>
      <c r="AXT88">
        <v>0</v>
      </c>
      <c r="AXU88">
        <v>0</v>
      </c>
      <c r="AXW88">
        <v>0</v>
      </c>
      <c r="AYA88">
        <v>8</v>
      </c>
      <c r="AYD88">
        <v>8</v>
      </c>
      <c r="AYE88" t="s">
        <v>1463</v>
      </c>
      <c r="AYF88" t="s">
        <v>1463</v>
      </c>
      <c r="AYG88">
        <v>4</v>
      </c>
      <c r="AYJ88">
        <v>10</v>
      </c>
      <c r="AYK88">
        <v>5</v>
      </c>
      <c r="AYL88">
        <v>2.5</v>
      </c>
      <c r="AYM88">
        <v>17.5</v>
      </c>
      <c r="AZO88" t="s">
        <v>1462</v>
      </c>
      <c r="AZP88" t="s">
        <v>3847</v>
      </c>
      <c r="AZR88">
        <v>5</v>
      </c>
      <c r="AZS88">
        <v>2.5</v>
      </c>
      <c r="BCH88">
        <v>10</v>
      </c>
      <c r="BCI88">
        <v>7.5</v>
      </c>
      <c r="BCJ88">
        <v>0</v>
      </c>
      <c r="BCK88">
        <v>17.5</v>
      </c>
      <c r="BCL88">
        <v>1</v>
      </c>
      <c r="BCN88">
        <v>5</v>
      </c>
      <c r="BCP88">
        <v>3</v>
      </c>
      <c r="BCR88">
        <v>2</v>
      </c>
      <c r="BCT88">
        <v>4</v>
      </c>
      <c r="BCY88">
        <v>7.5</v>
      </c>
      <c r="BCZ88">
        <v>0</v>
      </c>
      <c r="BEH88">
        <v>9.1999999999999993</v>
      </c>
      <c r="BEI88">
        <v>10</v>
      </c>
      <c r="BEJ88">
        <v>0</v>
      </c>
      <c r="BEK88">
        <v>19.2</v>
      </c>
      <c r="BEL88" t="s">
        <v>2552</v>
      </c>
      <c r="BEN88" t="s">
        <v>2567</v>
      </c>
      <c r="BEP88" t="s">
        <v>2557</v>
      </c>
      <c r="BER88" t="s">
        <v>2567</v>
      </c>
      <c r="BET88" t="s">
        <v>2567</v>
      </c>
      <c r="BEV88" t="s">
        <v>2567</v>
      </c>
      <c r="BEX88">
        <v>10</v>
      </c>
      <c r="BEY88">
        <v>0</v>
      </c>
      <c r="BGQ88">
        <v>0</v>
      </c>
      <c r="BGR88">
        <v>2.5</v>
      </c>
      <c r="BGS88">
        <v>2.5</v>
      </c>
      <c r="BGT88">
        <v>5</v>
      </c>
      <c r="BGU88" t="s">
        <v>1462</v>
      </c>
      <c r="BGV88" t="s">
        <v>2765</v>
      </c>
      <c r="BGW88" t="s">
        <v>3103</v>
      </c>
      <c r="BGX88" t="s">
        <v>2714</v>
      </c>
      <c r="BGY88" t="s">
        <v>3103</v>
      </c>
      <c r="BGZ88" t="s">
        <v>1541</v>
      </c>
      <c r="BHA88" t="s">
        <v>3103</v>
      </c>
      <c r="BHB88" t="s">
        <v>2884</v>
      </c>
      <c r="BHC88" t="s">
        <v>3103</v>
      </c>
      <c r="BHD88" t="s">
        <v>3259</v>
      </c>
      <c r="BHE88" t="s">
        <v>3103</v>
      </c>
      <c r="BHF88" t="s">
        <v>3260</v>
      </c>
      <c r="BHG88" t="s">
        <v>3103</v>
      </c>
      <c r="BHK88">
        <v>2.5</v>
      </c>
      <c r="BHL88">
        <v>2.5</v>
      </c>
      <c r="BIT88">
        <v>10</v>
      </c>
      <c r="BIU88">
        <v>2.5</v>
      </c>
      <c r="BIV88">
        <v>0</v>
      </c>
      <c r="BIW88">
        <v>12.5</v>
      </c>
      <c r="BIX88">
        <v>4</v>
      </c>
      <c r="BIY88" t="s">
        <v>1794</v>
      </c>
      <c r="BIZ88" t="s">
        <v>1466</v>
      </c>
      <c r="BJA88" t="s">
        <v>1474</v>
      </c>
      <c r="BJB88">
        <v>2.5</v>
      </c>
      <c r="BJC88">
        <v>0</v>
      </c>
    </row>
    <row r="89" spans="1:1022 1026:1615" ht="15" x14ac:dyDescent="0.25">
      <c r="A89" t="s">
        <v>2603</v>
      </c>
      <c r="B89" t="s">
        <v>3848</v>
      </c>
      <c r="C89" t="s">
        <v>3849</v>
      </c>
      <c r="D89" t="s">
        <v>2553</v>
      </c>
      <c r="E89" t="s">
        <v>3850</v>
      </c>
      <c r="F89" t="s">
        <v>2606</v>
      </c>
      <c r="G89" t="s">
        <v>2607</v>
      </c>
      <c r="H89" t="s">
        <v>3851</v>
      </c>
      <c r="I89" t="s">
        <v>3852</v>
      </c>
      <c r="J89">
        <v>2.5056408399999999</v>
      </c>
      <c r="K89">
        <v>34.372080420000003</v>
      </c>
      <c r="L89" s="116">
        <v>42406</v>
      </c>
      <c r="M89" t="s">
        <v>1471</v>
      </c>
      <c r="N89">
        <v>30</v>
      </c>
      <c r="O89" t="s">
        <v>2554</v>
      </c>
      <c r="Q89">
        <v>3.3</v>
      </c>
      <c r="R89">
        <v>7.5</v>
      </c>
      <c r="S89">
        <v>0</v>
      </c>
      <c r="T89">
        <v>10.8</v>
      </c>
      <c r="U89">
        <v>1</v>
      </c>
      <c r="V89">
        <v>1</v>
      </c>
      <c r="W89">
        <v>2</v>
      </c>
      <c r="X89">
        <v>3</v>
      </c>
      <c r="AA89" t="b">
        <v>1</v>
      </c>
      <c r="AG89">
        <v>1</v>
      </c>
      <c r="AH89">
        <v>1</v>
      </c>
      <c r="AO89">
        <v>1</v>
      </c>
      <c r="AS89">
        <v>1</v>
      </c>
      <c r="AT89">
        <v>1</v>
      </c>
      <c r="BS89" t="s">
        <v>1463</v>
      </c>
      <c r="BT89" t="s">
        <v>1463</v>
      </c>
      <c r="BW89">
        <v>7.5</v>
      </c>
      <c r="BX89">
        <v>0</v>
      </c>
      <c r="BY89">
        <v>8.5</v>
      </c>
      <c r="BZ89">
        <v>0</v>
      </c>
      <c r="CA89">
        <v>2.5</v>
      </c>
      <c r="CB89">
        <v>11</v>
      </c>
      <c r="CC89" t="s">
        <v>1462</v>
      </c>
      <c r="CD89" t="b">
        <v>1</v>
      </c>
      <c r="CE89" t="b">
        <v>1</v>
      </c>
      <c r="CF89">
        <v>20</v>
      </c>
      <c r="CH89" t="s">
        <v>1462</v>
      </c>
      <c r="CI89" t="b">
        <v>1</v>
      </c>
      <c r="CK89">
        <v>10</v>
      </c>
      <c r="CM89" t="s">
        <v>1463</v>
      </c>
      <c r="CR89" t="s">
        <v>1463</v>
      </c>
      <c r="CW89" t="s">
        <v>1463</v>
      </c>
      <c r="DB89" t="s">
        <v>1463</v>
      </c>
      <c r="DG89" t="s">
        <v>1462</v>
      </c>
      <c r="DH89" t="b">
        <v>1</v>
      </c>
      <c r="DJ89">
        <v>10</v>
      </c>
      <c r="DM89" t="s">
        <v>1463</v>
      </c>
      <c r="DS89" t="b">
        <v>1</v>
      </c>
      <c r="DU89" t="b">
        <v>1</v>
      </c>
      <c r="DY89" t="b">
        <v>1</v>
      </c>
      <c r="EF89" t="b">
        <v>1</v>
      </c>
      <c r="EG89" t="s">
        <v>2639</v>
      </c>
      <c r="EI89">
        <v>0</v>
      </c>
      <c r="EJ89">
        <v>2.5</v>
      </c>
      <c r="EN89">
        <v>0</v>
      </c>
      <c r="EO89" t="s">
        <v>1463</v>
      </c>
      <c r="FL89">
        <v>6.7</v>
      </c>
      <c r="FM89">
        <v>2.5</v>
      </c>
      <c r="FN89">
        <v>2.5</v>
      </c>
      <c r="FO89">
        <v>11.7</v>
      </c>
      <c r="FP89" t="s">
        <v>1462</v>
      </c>
      <c r="GO89" t="b">
        <v>1</v>
      </c>
      <c r="GQ89" t="s">
        <v>1465</v>
      </c>
      <c r="IN89" t="b">
        <v>1</v>
      </c>
      <c r="IP89" t="s">
        <v>1465</v>
      </c>
      <c r="JC89" t="b">
        <v>1</v>
      </c>
      <c r="JE89" t="s">
        <v>1465</v>
      </c>
      <c r="JX89" t="b">
        <v>1</v>
      </c>
      <c r="JZ89" t="s">
        <v>1465</v>
      </c>
      <c r="KG89" t="s">
        <v>2679</v>
      </c>
      <c r="KH89" t="b">
        <v>1</v>
      </c>
      <c r="KJ89" t="s">
        <v>1465</v>
      </c>
      <c r="KK89" t="s">
        <v>1462</v>
      </c>
      <c r="KL89" t="s">
        <v>3853</v>
      </c>
      <c r="KM89">
        <v>2.5</v>
      </c>
      <c r="KN89">
        <v>2.5</v>
      </c>
      <c r="KO89">
        <v>0</v>
      </c>
      <c r="KP89">
        <v>0</v>
      </c>
      <c r="KQ89">
        <v>2.5</v>
      </c>
      <c r="KR89">
        <v>2.5</v>
      </c>
      <c r="KS89" t="s">
        <v>1462</v>
      </c>
      <c r="KX89">
        <v>2</v>
      </c>
      <c r="LH89">
        <v>1</v>
      </c>
      <c r="MB89" t="b">
        <v>1</v>
      </c>
      <c r="ML89" t="b">
        <v>1</v>
      </c>
      <c r="MT89" t="s">
        <v>1463</v>
      </c>
      <c r="MV89">
        <v>0</v>
      </c>
      <c r="MW89">
        <v>2.5</v>
      </c>
      <c r="MX89">
        <v>0</v>
      </c>
      <c r="MY89">
        <v>0</v>
      </c>
      <c r="MZ89">
        <v>2.5</v>
      </c>
      <c r="NA89">
        <v>2.5</v>
      </c>
      <c r="NM89" t="s">
        <v>2549</v>
      </c>
      <c r="NN89" t="s">
        <v>2549</v>
      </c>
      <c r="NO89" t="s">
        <v>2549</v>
      </c>
      <c r="NP89" t="s">
        <v>2549</v>
      </c>
      <c r="NQ89" t="s">
        <v>2549</v>
      </c>
      <c r="NR89" t="s">
        <v>2549</v>
      </c>
      <c r="NS89" t="s">
        <v>2549</v>
      </c>
      <c r="NT89" t="s">
        <v>2549</v>
      </c>
      <c r="NU89" t="s">
        <v>2549</v>
      </c>
      <c r="NV89" t="s">
        <v>2549</v>
      </c>
      <c r="NW89" t="s">
        <v>2550</v>
      </c>
      <c r="NX89" t="s">
        <v>2550</v>
      </c>
      <c r="NY89" t="s">
        <v>2550</v>
      </c>
      <c r="NZ89" t="s">
        <v>2569</v>
      </c>
      <c r="OA89" t="s">
        <v>2550</v>
      </c>
      <c r="OB89" t="s">
        <v>2550</v>
      </c>
      <c r="OC89" t="s">
        <v>2550</v>
      </c>
      <c r="OD89" t="s">
        <v>2550</v>
      </c>
      <c r="OE89" t="s">
        <v>2550</v>
      </c>
      <c r="OF89" t="s">
        <v>2550</v>
      </c>
      <c r="OG89">
        <v>0</v>
      </c>
      <c r="OH89">
        <v>2.5</v>
      </c>
      <c r="OJ89">
        <v>0</v>
      </c>
      <c r="OK89">
        <v>2.5</v>
      </c>
      <c r="OL89">
        <v>2.5</v>
      </c>
      <c r="QL89">
        <v>0</v>
      </c>
      <c r="QM89">
        <v>2.5</v>
      </c>
      <c r="RO89">
        <v>7.5</v>
      </c>
      <c r="RP89">
        <v>2.5</v>
      </c>
      <c r="RQ89">
        <v>5</v>
      </c>
      <c r="RR89">
        <v>15</v>
      </c>
      <c r="RS89" t="s">
        <v>1463</v>
      </c>
      <c r="RZ89" t="s">
        <v>1462</v>
      </c>
      <c r="SB89" t="s">
        <v>1463</v>
      </c>
      <c r="SH89" t="s">
        <v>1475</v>
      </c>
      <c r="SK89">
        <v>2.5</v>
      </c>
      <c r="SL89">
        <v>5</v>
      </c>
      <c r="SM89">
        <v>1.3</v>
      </c>
      <c r="SN89">
        <v>0</v>
      </c>
      <c r="SO89">
        <v>5</v>
      </c>
      <c r="SP89">
        <v>6.3</v>
      </c>
      <c r="SQ89" t="s">
        <v>1463</v>
      </c>
      <c r="SR89" t="s">
        <v>3271</v>
      </c>
      <c r="TI89">
        <v>5</v>
      </c>
      <c r="TJ89" t="s">
        <v>3326</v>
      </c>
      <c r="TO89" t="b">
        <v>1</v>
      </c>
      <c r="TQ89" t="b">
        <v>1</v>
      </c>
      <c r="TX89">
        <v>0</v>
      </c>
      <c r="TY89">
        <v>5</v>
      </c>
      <c r="VI89">
        <v>5</v>
      </c>
      <c r="VJ89">
        <v>0</v>
      </c>
      <c r="VK89">
        <v>5</v>
      </c>
      <c r="VL89">
        <v>10</v>
      </c>
      <c r="VM89" t="s">
        <v>1463</v>
      </c>
      <c r="VO89" t="s">
        <v>1463</v>
      </c>
      <c r="VQ89" t="s">
        <v>1463</v>
      </c>
      <c r="VS89" t="s">
        <v>1463</v>
      </c>
      <c r="VV89" t="s">
        <v>1463</v>
      </c>
      <c r="VX89" t="s">
        <v>1462</v>
      </c>
      <c r="VY89" t="s">
        <v>3854</v>
      </c>
      <c r="VZ89">
        <v>0</v>
      </c>
      <c r="WA89">
        <v>5</v>
      </c>
      <c r="XJ89">
        <v>10</v>
      </c>
      <c r="XK89">
        <v>3.8</v>
      </c>
      <c r="XL89">
        <v>6.3</v>
      </c>
      <c r="XM89">
        <v>20.100000000000001</v>
      </c>
      <c r="XN89" t="s">
        <v>1462</v>
      </c>
      <c r="XO89" t="s">
        <v>1462</v>
      </c>
      <c r="XR89" t="b">
        <v>1</v>
      </c>
      <c r="XT89" t="b">
        <v>1</v>
      </c>
      <c r="XW89" t="b">
        <v>1</v>
      </c>
      <c r="YC89" t="s">
        <v>1462</v>
      </c>
      <c r="YD89" t="s">
        <v>3855</v>
      </c>
      <c r="YE89" t="s">
        <v>1462</v>
      </c>
      <c r="YF89" t="s">
        <v>3856</v>
      </c>
      <c r="YG89">
        <v>5</v>
      </c>
      <c r="YH89">
        <v>2.5</v>
      </c>
      <c r="YI89" t="s">
        <v>1462</v>
      </c>
      <c r="YK89" t="b">
        <v>1</v>
      </c>
      <c r="YN89" t="b">
        <v>1</v>
      </c>
      <c r="YP89" t="b">
        <v>1</v>
      </c>
      <c r="YU89">
        <v>2.5</v>
      </c>
      <c r="YV89">
        <v>10</v>
      </c>
      <c r="ZX89">
        <v>10</v>
      </c>
      <c r="ZY89">
        <v>2.5</v>
      </c>
      <c r="ZZ89">
        <v>2.5</v>
      </c>
      <c r="AAA89">
        <v>15</v>
      </c>
      <c r="AAB89" t="s">
        <v>1462</v>
      </c>
      <c r="AAJ89" t="b">
        <v>1</v>
      </c>
      <c r="AAL89" t="b">
        <v>1</v>
      </c>
      <c r="AAO89" t="b">
        <v>1</v>
      </c>
      <c r="AAS89" t="s">
        <v>3857</v>
      </c>
      <c r="AAT89">
        <v>2.5</v>
      </c>
      <c r="AAU89">
        <v>2.5</v>
      </c>
      <c r="AAV89">
        <v>5.6</v>
      </c>
      <c r="AAW89">
        <v>5</v>
      </c>
      <c r="AAX89">
        <v>2.5</v>
      </c>
      <c r="AAY89">
        <v>13.1</v>
      </c>
      <c r="AAZ89" t="s">
        <v>1462</v>
      </c>
      <c r="ABA89" t="s">
        <v>1463</v>
      </c>
      <c r="ABB89" t="s">
        <v>1463</v>
      </c>
      <c r="ABC89" t="s">
        <v>3858</v>
      </c>
      <c r="ABF89">
        <v>2</v>
      </c>
      <c r="ABI89" t="s">
        <v>1463</v>
      </c>
      <c r="ABL89" t="s">
        <v>3214</v>
      </c>
      <c r="ABO89" t="s">
        <v>2559</v>
      </c>
      <c r="ABS89" t="b">
        <v>1</v>
      </c>
      <c r="ABT89" t="b">
        <v>1</v>
      </c>
      <c r="ACC89" t="b">
        <v>1</v>
      </c>
      <c r="ACD89" t="s">
        <v>3859</v>
      </c>
      <c r="ACE89">
        <v>5</v>
      </c>
      <c r="ACF89">
        <v>2.5</v>
      </c>
      <c r="ADN89">
        <v>2</v>
      </c>
      <c r="ADO89">
        <v>7.5</v>
      </c>
      <c r="ADP89">
        <v>2.5</v>
      </c>
      <c r="ADQ89">
        <v>12</v>
      </c>
      <c r="ADR89" t="s">
        <v>1759</v>
      </c>
      <c r="ADS89">
        <v>2</v>
      </c>
      <c r="ADT89">
        <v>120</v>
      </c>
      <c r="AEG89">
        <v>7.5</v>
      </c>
      <c r="AEH89">
        <v>2.5</v>
      </c>
      <c r="AEI89">
        <v>7</v>
      </c>
      <c r="AEJ89">
        <v>5</v>
      </c>
      <c r="AEK89">
        <v>2.5</v>
      </c>
      <c r="AEL89">
        <v>14.5</v>
      </c>
      <c r="AER89" t="b">
        <v>1</v>
      </c>
      <c r="AEV89" t="b">
        <v>1</v>
      </c>
      <c r="AFC89">
        <v>5</v>
      </c>
      <c r="AFD89">
        <v>2.5</v>
      </c>
      <c r="AFE89">
        <v>0</v>
      </c>
      <c r="AFF89">
        <v>8.9</v>
      </c>
      <c r="AFG89">
        <v>0</v>
      </c>
      <c r="AFH89">
        <v>8.9</v>
      </c>
      <c r="AFI89" t="s">
        <v>1463</v>
      </c>
      <c r="AFK89" t="s">
        <v>1463</v>
      </c>
      <c r="AFM89" t="s">
        <v>1463</v>
      </c>
      <c r="AFO89" t="s">
        <v>1463</v>
      </c>
      <c r="AFQ89" t="s">
        <v>1463</v>
      </c>
      <c r="AFT89" t="s">
        <v>1463</v>
      </c>
      <c r="AFV89">
        <v>3</v>
      </c>
      <c r="AFW89">
        <v>4</v>
      </c>
      <c r="AFX89">
        <v>8.8888888888888804</v>
      </c>
      <c r="AFY89">
        <v>0</v>
      </c>
      <c r="AFZ89">
        <v>5</v>
      </c>
      <c r="AGA89">
        <v>5</v>
      </c>
      <c r="AGB89">
        <v>2.5</v>
      </c>
      <c r="AGC89">
        <v>12.5</v>
      </c>
      <c r="AGD89">
        <v>3</v>
      </c>
      <c r="AGE89">
        <v>200</v>
      </c>
      <c r="AGG89">
        <v>2</v>
      </c>
      <c r="AGH89">
        <v>2</v>
      </c>
      <c r="AGJ89">
        <v>3</v>
      </c>
      <c r="AGK89">
        <v>0</v>
      </c>
      <c r="AGM89" t="s">
        <v>3405</v>
      </c>
      <c r="AGN89" t="s">
        <v>3131</v>
      </c>
      <c r="AGQ89">
        <v>5</v>
      </c>
      <c r="AGR89">
        <v>2.5</v>
      </c>
      <c r="AGS89">
        <v>3</v>
      </c>
      <c r="AGT89">
        <v>5</v>
      </c>
      <c r="AGU89">
        <v>2.5</v>
      </c>
      <c r="AGV89">
        <v>10.5</v>
      </c>
      <c r="AGW89">
        <v>3</v>
      </c>
      <c r="AGY89" t="b">
        <v>1</v>
      </c>
      <c r="AGZ89" t="b">
        <v>1</v>
      </c>
      <c r="AHA89" t="b">
        <v>1</v>
      </c>
      <c r="AHD89">
        <v>2</v>
      </c>
      <c r="AHE89">
        <v>2</v>
      </c>
      <c r="AHF89">
        <v>4</v>
      </c>
      <c r="AKM89">
        <v>5</v>
      </c>
      <c r="AKN89">
        <v>2.5</v>
      </c>
      <c r="AKO89">
        <v>10</v>
      </c>
      <c r="AKP89">
        <v>2.5</v>
      </c>
      <c r="AKQ89">
        <v>2.5</v>
      </c>
      <c r="AKR89">
        <v>15</v>
      </c>
      <c r="AKS89" t="s">
        <v>1462</v>
      </c>
      <c r="AKT89" t="s">
        <v>1463</v>
      </c>
      <c r="AKV89" t="s">
        <v>1462</v>
      </c>
      <c r="AKX89" t="s">
        <v>1462</v>
      </c>
      <c r="AKZ89" t="s">
        <v>1463</v>
      </c>
      <c r="ALB89" t="s">
        <v>1463</v>
      </c>
      <c r="ALD89" t="s">
        <v>1463</v>
      </c>
      <c r="ALF89" t="s">
        <v>1462</v>
      </c>
      <c r="ALH89" t="s">
        <v>1463</v>
      </c>
      <c r="ALJ89" t="s">
        <v>1463</v>
      </c>
      <c r="ALL89" t="s">
        <v>1462</v>
      </c>
      <c r="ALN89" t="s">
        <v>1463</v>
      </c>
      <c r="ALP89" t="s">
        <v>1463</v>
      </c>
      <c r="ALR89" t="s">
        <v>1463</v>
      </c>
      <c r="ALT89" t="s">
        <v>1463</v>
      </c>
      <c r="AMF89" t="b">
        <v>1</v>
      </c>
      <c r="AMG89" t="b">
        <v>1</v>
      </c>
      <c r="AMH89" t="b">
        <v>1</v>
      </c>
      <c r="ANA89">
        <v>2.5</v>
      </c>
      <c r="ANB89">
        <v>2.5</v>
      </c>
      <c r="ANC89">
        <v>10</v>
      </c>
      <c r="AND89">
        <v>2.5</v>
      </c>
      <c r="ANE89">
        <v>5</v>
      </c>
      <c r="ANF89">
        <v>17.5</v>
      </c>
      <c r="ANG89" t="s">
        <v>1462</v>
      </c>
      <c r="ANH89" t="s">
        <v>3214</v>
      </c>
      <c r="ANI89" t="s">
        <v>1462</v>
      </c>
      <c r="ANJ89" t="s">
        <v>2855</v>
      </c>
      <c r="ANK89">
        <v>2.5</v>
      </c>
      <c r="ANL89">
        <v>5</v>
      </c>
      <c r="ANM89">
        <v>5</v>
      </c>
      <c r="ANN89">
        <v>2.5</v>
      </c>
      <c r="ANO89">
        <v>5</v>
      </c>
      <c r="ANP89">
        <v>12.5</v>
      </c>
      <c r="ANQ89" t="s">
        <v>2565</v>
      </c>
      <c r="ANR89" t="s">
        <v>1462</v>
      </c>
      <c r="ANS89" t="s">
        <v>3860</v>
      </c>
      <c r="ANT89">
        <v>2.5</v>
      </c>
      <c r="ANU89">
        <v>5</v>
      </c>
      <c r="AQR89">
        <v>2.5</v>
      </c>
      <c r="AQS89">
        <v>0</v>
      </c>
      <c r="AQT89">
        <v>2.5</v>
      </c>
      <c r="AQU89">
        <v>5</v>
      </c>
      <c r="AQV89" t="s">
        <v>1463</v>
      </c>
      <c r="ARC89" t="b">
        <v>1</v>
      </c>
      <c r="ARD89" t="b">
        <v>1</v>
      </c>
      <c r="ARG89">
        <v>0</v>
      </c>
      <c r="ARH89">
        <v>2.5</v>
      </c>
      <c r="ARI89" t="s">
        <v>1463</v>
      </c>
      <c r="ARQ89" t="s">
        <v>1462</v>
      </c>
      <c r="ARS89" t="s">
        <v>3861</v>
      </c>
      <c r="ART89" t="s">
        <v>2855</v>
      </c>
      <c r="ARV89" t="b">
        <v>1</v>
      </c>
      <c r="ASD89">
        <v>0</v>
      </c>
      <c r="ASE89">
        <v>2.5</v>
      </c>
      <c r="ASF89">
        <v>3</v>
      </c>
      <c r="ASG89">
        <v>5</v>
      </c>
      <c r="ASH89">
        <v>2.5</v>
      </c>
      <c r="ASI89">
        <v>10.5</v>
      </c>
      <c r="ASJ89">
        <v>60</v>
      </c>
      <c r="ASL89" t="b">
        <v>1</v>
      </c>
      <c r="ASM89" t="b">
        <v>1</v>
      </c>
      <c r="ASS89">
        <v>2</v>
      </c>
      <c r="AST89" t="s">
        <v>1462</v>
      </c>
      <c r="ASW89" t="b">
        <v>1</v>
      </c>
      <c r="ATC89" t="s">
        <v>3862</v>
      </c>
      <c r="ATD89">
        <v>5</v>
      </c>
      <c r="ATE89">
        <v>2.5</v>
      </c>
      <c r="ATF89">
        <v>5.7</v>
      </c>
      <c r="ATG89">
        <v>5</v>
      </c>
      <c r="ATH89">
        <v>6.3</v>
      </c>
      <c r="ATI89">
        <v>17</v>
      </c>
      <c r="ATJ89" t="s">
        <v>1462</v>
      </c>
      <c r="AVG89" t="b">
        <v>1</v>
      </c>
      <c r="AVH89" t="s">
        <v>3863</v>
      </c>
      <c r="AVI89" t="s">
        <v>2566</v>
      </c>
      <c r="AVW89" t="s">
        <v>1462</v>
      </c>
      <c r="AVX89" t="s">
        <v>1463</v>
      </c>
      <c r="AVZ89">
        <v>7.5</v>
      </c>
      <c r="AWA89">
        <v>5</v>
      </c>
      <c r="AWB89">
        <v>2.5</v>
      </c>
      <c r="AWC89">
        <v>7.5</v>
      </c>
      <c r="AWD89">
        <v>1</v>
      </c>
      <c r="AWE89">
        <v>5</v>
      </c>
      <c r="AWF89">
        <v>0</v>
      </c>
      <c r="AWG89">
        <v>6</v>
      </c>
      <c r="AWH89" t="s">
        <v>1462</v>
      </c>
      <c r="AWJ89" t="s">
        <v>1463</v>
      </c>
      <c r="AWL89" t="s">
        <v>1462</v>
      </c>
      <c r="AWN89" t="s">
        <v>1463</v>
      </c>
      <c r="AWP89" t="s">
        <v>1463</v>
      </c>
      <c r="AWR89" t="s">
        <v>1463</v>
      </c>
      <c r="AWT89" t="s">
        <v>1463</v>
      </c>
      <c r="AWV89" t="s">
        <v>1463</v>
      </c>
      <c r="AWX89" t="s">
        <v>1463</v>
      </c>
      <c r="AWZ89" t="s">
        <v>1463</v>
      </c>
      <c r="AXB89" t="s">
        <v>1463</v>
      </c>
      <c r="AXD89" t="s">
        <v>1463</v>
      </c>
      <c r="AXF89">
        <v>0</v>
      </c>
      <c r="AXG89">
        <v>0</v>
      </c>
      <c r="AXI89">
        <v>5</v>
      </c>
      <c r="AXJ89">
        <v>0</v>
      </c>
      <c r="AXK89">
        <v>0</v>
      </c>
      <c r="AXN89">
        <v>0</v>
      </c>
      <c r="AXO89">
        <v>1</v>
      </c>
      <c r="AXP89">
        <v>1</v>
      </c>
      <c r="AXQ89">
        <v>1</v>
      </c>
      <c r="AXR89">
        <v>1</v>
      </c>
      <c r="AXS89">
        <v>1</v>
      </c>
      <c r="AXT89">
        <v>1</v>
      </c>
      <c r="AXU89">
        <v>1</v>
      </c>
      <c r="AXV89">
        <v>3</v>
      </c>
      <c r="AXW89">
        <v>1</v>
      </c>
      <c r="AXX89">
        <v>3</v>
      </c>
      <c r="AYA89">
        <v>9.3000000000000007</v>
      </c>
      <c r="AYD89">
        <v>9.3000000000000007</v>
      </c>
      <c r="AYE89" t="s">
        <v>1463</v>
      </c>
      <c r="AYF89" t="s">
        <v>1463</v>
      </c>
      <c r="AYG89">
        <v>8</v>
      </c>
      <c r="AYJ89">
        <v>0</v>
      </c>
      <c r="AYK89">
        <v>0</v>
      </c>
      <c r="AYL89">
        <v>0</v>
      </c>
      <c r="AYM89">
        <v>0</v>
      </c>
      <c r="AZC89">
        <v>7</v>
      </c>
      <c r="AZD89" t="s">
        <v>3610</v>
      </c>
      <c r="AZE89" t="s">
        <v>3864</v>
      </c>
      <c r="AZF89">
        <v>8</v>
      </c>
      <c r="AZG89" t="s">
        <v>3865</v>
      </c>
      <c r="AZH89" t="s">
        <v>3866</v>
      </c>
      <c r="AZO89" t="s">
        <v>1463</v>
      </c>
      <c r="AZQ89" t="s">
        <v>2865</v>
      </c>
      <c r="AZR89">
        <v>0</v>
      </c>
      <c r="AZS89">
        <v>0</v>
      </c>
      <c r="BCH89">
        <v>10</v>
      </c>
      <c r="BCI89">
        <v>5</v>
      </c>
      <c r="BCJ89">
        <v>2.5</v>
      </c>
      <c r="BCK89">
        <v>17.5</v>
      </c>
      <c r="BCL89">
        <v>1</v>
      </c>
      <c r="BCN89">
        <v>2</v>
      </c>
      <c r="BCP89">
        <v>3</v>
      </c>
      <c r="BCR89">
        <v>5</v>
      </c>
      <c r="BCT89">
        <v>4</v>
      </c>
      <c r="BCY89">
        <v>5</v>
      </c>
      <c r="BCZ89">
        <v>2.5</v>
      </c>
      <c r="BEH89">
        <v>4.2</v>
      </c>
      <c r="BEI89">
        <v>7.5</v>
      </c>
      <c r="BEJ89">
        <v>0</v>
      </c>
      <c r="BEK89">
        <v>11.7</v>
      </c>
      <c r="BEL89" t="s">
        <v>2557</v>
      </c>
      <c r="BEN89" t="s">
        <v>2567</v>
      </c>
      <c r="BEP89" t="s">
        <v>2552</v>
      </c>
      <c r="BER89" t="s">
        <v>2552</v>
      </c>
      <c r="BET89" t="s">
        <v>2567</v>
      </c>
      <c r="BEV89" t="s">
        <v>2552</v>
      </c>
      <c r="BEX89">
        <v>7.5</v>
      </c>
      <c r="BEY89">
        <v>0</v>
      </c>
      <c r="BGQ89" t="s">
        <v>1467</v>
      </c>
      <c r="BGR89">
        <v>7.5</v>
      </c>
      <c r="BGS89">
        <v>2.5</v>
      </c>
      <c r="BGT89">
        <v>10</v>
      </c>
      <c r="BGU89" t="s">
        <v>1463</v>
      </c>
      <c r="BHK89">
        <v>7.5</v>
      </c>
      <c r="BHL89">
        <v>2.5</v>
      </c>
      <c r="BIT89">
        <v>5</v>
      </c>
      <c r="BIU89">
        <v>0</v>
      </c>
      <c r="BIV89">
        <v>2.5</v>
      </c>
      <c r="BIW89">
        <v>7.5</v>
      </c>
      <c r="BIX89">
        <v>2</v>
      </c>
      <c r="BIY89" t="s">
        <v>2548</v>
      </c>
      <c r="BIZ89" t="s">
        <v>2594</v>
      </c>
      <c r="BJA89" t="s">
        <v>1468</v>
      </c>
      <c r="BJB89">
        <v>0</v>
      </c>
      <c r="BJC89">
        <v>2.5</v>
      </c>
    </row>
    <row r="90" spans="1:1022 1026:1615" ht="15" x14ac:dyDescent="0.25">
      <c r="A90" t="s">
        <v>2603</v>
      </c>
      <c r="B90" t="s">
        <v>3867</v>
      </c>
      <c r="C90" t="s">
        <v>3868</v>
      </c>
      <c r="D90" t="s">
        <v>2553</v>
      </c>
      <c r="E90" t="s">
        <v>3869</v>
      </c>
      <c r="F90" t="s">
        <v>2606</v>
      </c>
      <c r="G90" t="s">
        <v>2607</v>
      </c>
      <c r="H90" t="s">
        <v>3851</v>
      </c>
      <c r="I90" t="s">
        <v>3852</v>
      </c>
      <c r="J90">
        <v>2.5057251699999998</v>
      </c>
      <c r="K90">
        <v>34.37207531</v>
      </c>
      <c r="L90" s="116">
        <v>42406</v>
      </c>
      <c r="M90" t="s">
        <v>1471</v>
      </c>
      <c r="N90">
        <v>25</v>
      </c>
      <c r="O90" t="s">
        <v>2554</v>
      </c>
      <c r="Q90">
        <v>6.7</v>
      </c>
      <c r="R90">
        <v>7.5</v>
      </c>
      <c r="S90">
        <v>0</v>
      </c>
      <c r="T90">
        <v>14.2</v>
      </c>
      <c r="U90">
        <v>1</v>
      </c>
      <c r="V90">
        <v>1</v>
      </c>
      <c r="W90">
        <v>1</v>
      </c>
      <c r="X90">
        <v>3</v>
      </c>
      <c r="AA90" t="b">
        <v>1</v>
      </c>
      <c r="AG90">
        <v>1</v>
      </c>
      <c r="AH90">
        <v>1</v>
      </c>
      <c r="AJ90">
        <v>1</v>
      </c>
      <c r="AS90">
        <v>1</v>
      </c>
      <c r="AT90">
        <v>1</v>
      </c>
      <c r="AV90">
        <v>1</v>
      </c>
      <c r="BS90" t="s">
        <v>1462</v>
      </c>
      <c r="BT90" t="s">
        <v>1462</v>
      </c>
      <c r="BU90" t="s">
        <v>3016</v>
      </c>
      <c r="BV90" t="s">
        <v>3870</v>
      </c>
      <c r="BW90">
        <v>7.5</v>
      </c>
      <c r="BX90">
        <v>0</v>
      </c>
      <c r="BY90">
        <v>7.5</v>
      </c>
      <c r="BZ90">
        <v>0</v>
      </c>
      <c r="CA90">
        <v>0</v>
      </c>
      <c r="CB90">
        <v>7.5</v>
      </c>
      <c r="CC90" t="s">
        <v>1462</v>
      </c>
      <c r="CD90" t="b">
        <v>1</v>
      </c>
      <c r="CE90" t="b">
        <v>1</v>
      </c>
      <c r="CF90">
        <v>15</v>
      </c>
      <c r="CH90" t="s">
        <v>1463</v>
      </c>
      <c r="CM90" t="s">
        <v>1463</v>
      </c>
      <c r="CR90" t="s">
        <v>1463</v>
      </c>
      <c r="CW90" t="s">
        <v>1463</v>
      </c>
      <c r="DB90" t="s">
        <v>1463</v>
      </c>
      <c r="DG90" t="s">
        <v>1462</v>
      </c>
      <c r="DH90" t="b">
        <v>1</v>
      </c>
      <c r="DJ90">
        <v>10</v>
      </c>
      <c r="DM90" t="s">
        <v>1463</v>
      </c>
      <c r="DS90" t="b">
        <v>1</v>
      </c>
      <c r="DU90" t="b">
        <v>1</v>
      </c>
      <c r="DY90" t="b">
        <v>1</v>
      </c>
      <c r="EF90" t="b">
        <v>1</v>
      </c>
      <c r="EG90" t="s">
        <v>3871</v>
      </c>
      <c r="EI90">
        <v>0</v>
      </c>
      <c r="EJ90">
        <v>0</v>
      </c>
      <c r="EN90">
        <v>0</v>
      </c>
      <c r="EO90" t="s">
        <v>1463</v>
      </c>
      <c r="FL90">
        <v>10</v>
      </c>
      <c r="FM90">
        <v>0</v>
      </c>
      <c r="FN90">
        <v>0</v>
      </c>
      <c r="FO90">
        <v>10</v>
      </c>
      <c r="FP90" t="s">
        <v>1462</v>
      </c>
      <c r="FT90" t="b">
        <v>1</v>
      </c>
      <c r="FV90" t="s">
        <v>1465</v>
      </c>
      <c r="JC90" t="b">
        <v>1</v>
      </c>
      <c r="JE90" t="s">
        <v>1465</v>
      </c>
      <c r="JX90" t="b">
        <v>1</v>
      </c>
      <c r="JZ90" t="s">
        <v>1465</v>
      </c>
      <c r="KG90" t="s">
        <v>2679</v>
      </c>
      <c r="KH90" t="b">
        <v>1</v>
      </c>
      <c r="KJ90" t="s">
        <v>1465</v>
      </c>
      <c r="KK90" t="s">
        <v>1462</v>
      </c>
      <c r="KL90" t="s">
        <v>3853</v>
      </c>
      <c r="KM90">
        <v>0</v>
      </c>
      <c r="KN90">
        <v>0</v>
      </c>
      <c r="KO90">
        <v>0</v>
      </c>
      <c r="KR90">
        <v>0</v>
      </c>
      <c r="KS90" t="s">
        <v>1463</v>
      </c>
      <c r="RO90">
        <v>7.5</v>
      </c>
      <c r="RP90">
        <v>5</v>
      </c>
      <c r="RQ90">
        <v>7.5</v>
      </c>
      <c r="RR90">
        <v>20</v>
      </c>
      <c r="RS90" t="s">
        <v>1463</v>
      </c>
      <c r="RZ90" t="s">
        <v>1462</v>
      </c>
      <c r="SA90" t="s">
        <v>3872</v>
      </c>
      <c r="SK90">
        <v>5</v>
      </c>
      <c r="SL90">
        <v>7.5</v>
      </c>
      <c r="SM90">
        <v>1.3</v>
      </c>
      <c r="SN90">
        <v>0</v>
      </c>
      <c r="SO90">
        <v>2.5</v>
      </c>
      <c r="SP90">
        <v>3.8</v>
      </c>
      <c r="SQ90" t="s">
        <v>1463</v>
      </c>
      <c r="SR90" t="s">
        <v>3873</v>
      </c>
      <c r="TI90">
        <v>5</v>
      </c>
      <c r="TJ90" t="s">
        <v>3673</v>
      </c>
      <c r="TO90" t="b">
        <v>1</v>
      </c>
      <c r="TQ90" t="b">
        <v>1</v>
      </c>
      <c r="TX90">
        <v>0</v>
      </c>
      <c r="TY90">
        <v>2.5</v>
      </c>
      <c r="VI90">
        <v>5</v>
      </c>
      <c r="VJ90">
        <v>0</v>
      </c>
      <c r="VK90">
        <v>5</v>
      </c>
      <c r="VL90">
        <v>10</v>
      </c>
      <c r="VM90" t="s">
        <v>1463</v>
      </c>
      <c r="VO90" t="s">
        <v>1463</v>
      </c>
      <c r="VQ90" t="s">
        <v>1463</v>
      </c>
      <c r="VS90" t="s">
        <v>1463</v>
      </c>
      <c r="VV90" t="s">
        <v>1463</v>
      </c>
      <c r="VX90" t="s">
        <v>1462</v>
      </c>
      <c r="VY90" t="s">
        <v>3874</v>
      </c>
      <c r="VZ90">
        <v>0</v>
      </c>
      <c r="WA90">
        <v>5</v>
      </c>
      <c r="XJ90">
        <v>7</v>
      </c>
      <c r="XK90">
        <v>2.5</v>
      </c>
      <c r="XL90">
        <v>6.3</v>
      </c>
      <c r="XM90">
        <v>15.8</v>
      </c>
      <c r="XN90" t="s">
        <v>1462</v>
      </c>
      <c r="XO90" t="s">
        <v>1462</v>
      </c>
      <c r="XR90" t="b">
        <v>1</v>
      </c>
      <c r="XS90" t="b">
        <v>1</v>
      </c>
      <c r="XT90" t="b">
        <v>1</v>
      </c>
      <c r="XW90" t="b">
        <v>1</v>
      </c>
      <c r="YB90" t="s">
        <v>3875</v>
      </c>
      <c r="YC90" t="s">
        <v>1462</v>
      </c>
      <c r="YD90" t="s">
        <v>3876</v>
      </c>
      <c r="YE90" t="s">
        <v>1462</v>
      </c>
      <c r="YF90" t="s">
        <v>3877</v>
      </c>
      <c r="YG90">
        <v>2.5</v>
      </c>
      <c r="YH90">
        <v>2.5</v>
      </c>
      <c r="YI90" t="s">
        <v>1462</v>
      </c>
      <c r="YP90" t="b">
        <v>1</v>
      </c>
      <c r="YU90">
        <v>2.5</v>
      </c>
      <c r="YV90">
        <v>10</v>
      </c>
      <c r="ZX90">
        <v>0</v>
      </c>
      <c r="ZY90">
        <v>0</v>
      </c>
      <c r="ZZ90">
        <v>2.5</v>
      </c>
      <c r="AAA90">
        <v>2.5</v>
      </c>
      <c r="AAB90" t="s">
        <v>1463</v>
      </c>
      <c r="AAS90" t="s">
        <v>3878</v>
      </c>
      <c r="AAT90">
        <v>0</v>
      </c>
      <c r="AAU90">
        <v>2.5</v>
      </c>
      <c r="ADN90">
        <v>2</v>
      </c>
      <c r="ADO90">
        <v>5</v>
      </c>
      <c r="ADP90">
        <v>0</v>
      </c>
      <c r="ADQ90">
        <v>7</v>
      </c>
      <c r="ADR90" t="s">
        <v>1759</v>
      </c>
      <c r="ADS90">
        <v>2</v>
      </c>
      <c r="ADT90">
        <v>90</v>
      </c>
      <c r="AEG90">
        <v>5</v>
      </c>
      <c r="AEH90">
        <v>0</v>
      </c>
      <c r="AEI90">
        <v>2</v>
      </c>
      <c r="AEJ90">
        <v>2.5</v>
      </c>
      <c r="AEK90">
        <v>2.5</v>
      </c>
      <c r="AEL90">
        <v>7</v>
      </c>
      <c r="AEV90" t="b">
        <v>1</v>
      </c>
      <c r="AFC90">
        <v>2.5</v>
      </c>
      <c r="AFD90">
        <v>2.5</v>
      </c>
      <c r="AFE90">
        <v>0</v>
      </c>
      <c r="AFF90">
        <v>8.9</v>
      </c>
      <c r="AFG90">
        <v>0</v>
      </c>
      <c r="AFH90">
        <v>8.9</v>
      </c>
      <c r="AFI90" t="s">
        <v>1463</v>
      </c>
      <c r="AFK90" t="s">
        <v>1463</v>
      </c>
      <c r="AFM90" t="s">
        <v>1463</v>
      </c>
      <c r="AFO90" t="s">
        <v>1463</v>
      </c>
      <c r="AFQ90" t="s">
        <v>1463</v>
      </c>
      <c r="AFT90" t="s">
        <v>1463</v>
      </c>
      <c r="AFV90">
        <v>3</v>
      </c>
      <c r="AFW90">
        <v>4</v>
      </c>
      <c r="AFX90">
        <v>8.8888888888888804</v>
      </c>
      <c r="AFY90">
        <v>0</v>
      </c>
      <c r="AFZ90">
        <v>5</v>
      </c>
      <c r="AGA90">
        <v>7.5</v>
      </c>
      <c r="AGB90">
        <v>0</v>
      </c>
      <c r="AGC90">
        <v>12.5</v>
      </c>
      <c r="AGD90">
        <v>6</v>
      </c>
      <c r="AGG90">
        <v>2</v>
      </c>
      <c r="AGJ90">
        <v>6</v>
      </c>
      <c r="AGM90" t="s">
        <v>3405</v>
      </c>
      <c r="AGQ90">
        <v>7.5</v>
      </c>
      <c r="AGR90">
        <v>0</v>
      </c>
      <c r="AGS90">
        <v>2</v>
      </c>
      <c r="AGT90">
        <v>5</v>
      </c>
      <c r="AGU90">
        <v>5</v>
      </c>
      <c r="AGV90">
        <v>12</v>
      </c>
      <c r="AGW90">
        <v>2</v>
      </c>
      <c r="AGY90" t="b">
        <v>1</v>
      </c>
      <c r="AGZ90" t="b">
        <v>1</v>
      </c>
      <c r="AHD90">
        <v>2</v>
      </c>
      <c r="AHE90">
        <v>2</v>
      </c>
      <c r="AHF90">
        <v>4</v>
      </c>
      <c r="AKM90">
        <v>5</v>
      </c>
      <c r="AKN90">
        <v>5</v>
      </c>
      <c r="AKO90">
        <v>10</v>
      </c>
      <c r="AKP90">
        <v>2.5</v>
      </c>
      <c r="AKQ90">
        <v>2.5</v>
      </c>
      <c r="AKR90">
        <v>15</v>
      </c>
      <c r="AKS90" t="s">
        <v>1462</v>
      </c>
      <c r="AKT90" t="s">
        <v>1463</v>
      </c>
      <c r="AKV90" t="s">
        <v>1462</v>
      </c>
      <c r="AKX90" t="s">
        <v>1462</v>
      </c>
      <c r="AKZ90" t="s">
        <v>1463</v>
      </c>
      <c r="ALB90" t="s">
        <v>1463</v>
      </c>
      <c r="ALD90" t="s">
        <v>1463</v>
      </c>
      <c r="ALF90" t="s">
        <v>1462</v>
      </c>
      <c r="ALH90" t="s">
        <v>1463</v>
      </c>
      <c r="ALJ90" t="s">
        <v>1463</v>
      </c>
      <c r="ALL90" t="s">
        <v>1462</v>
      </c>
      <c r="ALN90" t="s">
        <v>1463</v>
      </c>
      <c r="ALP90" t="s">
        <v>1463</v>
      </c>
      <c r="ALR90" t="s">
        <v>1463</v>
      </c>
      <c r="ALT90" t="s">
        <v>1463</v>
      </c>
      <c r="AMF90" t="b">
        <v>1</v>
      </c>
      <c r="AMG90" t="b">
        <v>1</v>
      </c>
      <c r="AMH90" t="b">
        <v>1</v>
      </c>
      <c r="AML90" t="b">
        <v>1</v>
      </c>
      <c r="ANA90">
        <v>2.5</v>
      </c>
      <c r="ANB90">
        <v>2.5</v>
      </c>
      <c r="ANC90">
        <v>10</v>
      </c>
      <c r="AND90">
        <v>2.5</v>
      </c>
      <c r="ANE90">
        <v>0</v>
      </c>
      <c r="ANF90">
        <v>12.5</v>
      </c>
      <c r="ANG90" t="s">
        <v>1462</v>
      </c>
      <c r="ANH90" t="s">
        <v>3879</v>
      </c>
      <c r="ANI90" t="s">
        <v>1462</v>
      </c>
      <c r="ANJ90" t="s">
        <v>2855</v>
      </c>
      <c r="ANK90">
        <v>2.5</v>
      </c>
      <c r="ANL90">
        <v>0</v>
      </c>
      <c r="ANM90">
        <v>6</v>
      </c>
      <c r="ANN90">
        <v>2.5</v>
      </c>
      <c r="ANO90">
        <v>7.5</v>
      </c>
      <c r="ANP90">
        <v>16</v>
      </c>
      <c r="ANQ90" t="s">
        <v>2599</v>
      </c>
      <c r="ANR90" t="s">
        <v>1462</v>
      </c>
      <c r="ANS90" t="s">
        <v>3880</v>
      </c>
      <c r="ANT90">
        <v>2.5</v>
      </c>
      <c r="ANU90">
        <v>7.5</v>
      </c>
      <c r="AQR90">
        <v>2.5</v>
      </c>
      <c r="AQS90">
        <v>0</v>
      </c>
      <c r="AQT90">
        <v>7.5</v>
      </c>
      <c r="AQU90">
        <v>10</v>
      </c>
      <c r="AQV90" t="s">
        <v>1463</v>
      </c>
      <c r="ARC90" t="b">
        <v>1</v>
      </c>
      <c r="ARD90" t="b">
        <v>1</v>
      </c>
      <c r="ARG90">
        <v>0</v>
      </c>
      <c r="ARH90">
        <v>10</v>
      </c>
      <c r="ARI90" t="s">
        <v>1463</v>
      </c>
      <c r="ARQ90" t="s">
        <v>1463</v>
      </c>
      <c r="ARR90" t="s">
        <v>3881</v>
      </c>
      <c r="ASD90">
        <v>0</v>
      </c>
      <c r="ASE90">
        <v>5</v>
      </c>
      <c r="ASF90">
        <v>3</v>
      </c>
      <c r="ASG90">
        <v>5</v>
      </c>
      <c r="ASH90">
        <v>2.5</v>
      </c>
      <c r="ASI90">
        <v>10.5</v>
      </c>
      <c r="ASJ90">
        <v>70</v>
      </c>
      <c r="ASL90" t="b">
        <v>1</v>
      </c>
      <c r="ASM90" t="b">
        <v>1</v>
      </c>
      <c r="ASS90">
        <v>2</v>
      </c>
      <c r="AST90" t="s">
        <v>1462</v>
      </c>
      <c r="ASW90" t="b">
        <v>1</v>
      </c>
      <c r="ATC90" t="s">
        <v>3882</v>
      </c>
      <c r="ATD90">
        <v>5</v>
      </c>
      <c r="ATE90">
        <v>2.5</v>
      </c>
      <c r="ATF90">
        <v>0</v>
      </c>
      <c r="ATG90">
        <v>0</v>
      </c>
      <c r="ATH90">
        <v>6.3</v>
      </c>
      <c r="ATI90">
        <v>6.3</v>
      </c>
      <c r="ATJ90" t="s">
        <v>1463</v>
      </c>
      <c r="AVZ90">
        <v>0</v>
      </c>
      <c r="AWA90">
        <v>2.5</v>
      </c>
      <c r="AWB90">
        <v>0</v>
      </c>
      <c r="AWC90">
        <v>10</v>
      </c>
      <c r="AWD90">
        <v>2</v>
      </c>
      <c r="AWE90">
        <v>2.5</v>
      </c>
      <c r="AWF90">
        <v>2.5</v>
      </c>
      <c r="AWG90">
        <v>7</v>
      </c>
      <c r="AWH90" t="s">
        <v>1462</v>
      </c>
      <c r="AWJ90" t="s">
        <v>1463</v>
      </c>
      <c r="AWL90" t="s">
        <v>1462</v>
      </c>
      <c r="AWN90" t="s">
        <v>1462</v>
      </c>
      <c r="AWP90" t="s">
        <v>1463</v>
      </c>
      <c r="AWR90" t="s">
        <v>1463</v>
      </c>
      <c r="AWT90" t="s">
        <v>1463</v>
      </c>
      <c r="AWV90" t="s">
        <v>1463</v>
      </c>
      <c r="AWX90" t="s">
        <v>1463</v>
      </c>
      <c r="AWZ90" t="s">
        <v>1463</v>
      </c>
      <c r="AXB90" t="s">
        <v>1463</v>
      </c>
      <c r="AXD90" t="s">
        <v>1463</v>
      </c>
      <c r="AXF90">
        <v>0</v>
      </c>
      <c r="AXG90">
        <v>0</v>
      </c>
      <c r="AXI90">
        <v>2.5</v>
      </c>
      <c r="AXJ90">
        <v>2.5</v>
      </c>
      <c r="AXK90">
        <v>0</v>
      </c>
      <c r="AXN90">
        <v>0</v>
      </c>
      <c r="AXO90">
        <v>1</v>
      </c>
      <c r="AXP90">
        <v>1</v>
      </c>
      <c r="AXQ90">
        <v>1</v>
      </c>
      <c r="AXR90">
        <v>1</v>
      </c>
      <c r="AXS90">
        <v>1</v>
      </c>
      <c r="AXT90">
        <v>1</v>
      </c>
      <c r="AXU90">
        <v>1</v>
      </c>
      <c r="AXV90">
        <v>3</v>
      </c>
      <c r="AXW90">
        <v>1</v>
      </c>
      <c r="AXX90">
        <v>3</v>
      </c>
      <c r="AYA90">
        <v>9.3000000000000007</v>
      </c>
      <c r="AYD90">
        <v>9.3000000000000007</v>
      </c>
      <c r="AYE90" t="s">
        <v>1463</v>
      </c>
      <c r="AYF90" t="s">
        <v>1463</v>
      </c>
      <c r="AYG90">
        <v>8</v>
      </c>
      <c r="AYJ90">
        <v>0</v>
      </c>
      <c r="AYK90">
        <v>0</v>
      </c>
      <c r="AYL90">
        <v>2.5</v>
      </c>
      <c r="AYM90">
        <v>2.5</v>
      </c>
      <c r="AZO90" t="s">
        <v>1463</v>
      </c>
      <c r="AZQ90" t="s">
        <v>3883</v>
      </c>
      <c r="AZR90">
        <v>0</v>
      </c>
      <c r="AZS90">
        <v>2.5</v>
      </c>
      <c r="BCH90">
        <v>10</v>
      </c>
      <c r="BCI90">
        <v>2.5</v>
      </c>
      <c r="BCJ90">
        <v>0</v>
      </c>
      <c r="BCK90">
        <v>12.5</v>
      </c>
      <c r="BCL90">
        <v>3</v>
      </c>
      <c r="BCN90" t="s">
        <v>2555</v>
      </c>
      <c r="BCP90">
        <v>1</v>
      </c>
      <c r="BCR90">
        <v>4</v>
      </c>
      <c r="BCT90">
        <v>2</v>
      </c>
      <c r="BCY90">
        <v>2.5</v>
      </c>
      <c r="BCZ90">
        <v>0</v>
      </c>
      <c r="BEH90">
        <v>7.5</v>
      </c>
      <c r="BEI90">
        <v>7.5</v>
      </c>
      <c r="BEJ90">
        <v>0</v>
      </c>
      <c r="BEK90">
        <v>15</v>
      </c>
      <c r="BEL90" t="s">
        <v>2552</v>
      </c>
      <c r="BEN90" t="s">
        <v>2567</v>
      </c>
      <c r="BEP90" t="s">
        <v>2552</v>
      </c>
      <c r="BER90" t="s">
        <v>2552</v>
      </c>
      <c r="BET90" t="s">
        <v>2567</v>
      </c>
      <c r="BEV90" t="s">
        <v>2567</v>
      </c>
      <c r="BEX90">
        <v>7.5</v>
      </c>
      <c r="BEY90">
        <v>0</v>
      </c>
      <c r="BGQ90" t="s">
        <v>1467</v>
      </c>
      <c r="BGR90">
        <v>7.5</v>
      </c>
      <c r="BGS90">
        <v>5</v>
      </c>
      <c r="BGT90">
        <v>12.5</v>
      </c>
      <c r="BGU90" t="s">
        <v>1463</v>
      </c>
      <c r="BHK90">
        <v>7.5</v>
      </c>
      <c r="BHL90">
        <v>5</v>
      </c>
      <c r="BIT90">
        <v>5</v>
      </c>
      <c r="BIU90">
        <v>2.5</v>
      </c>
      <c r="BIV90">
        <v>2.5</v>
      </c>
      <c r="BIW90">
        <v>10</v>
      </c>
      <c r="BIX90">
        <v>2</v>
      </c>
      <c r="BIY90" t="s">
        <v>2548</v>
      </c>
      <c r="BIZ90" t="s">
        <v>2594</v>
      </c>
      <c r="BJA90" t="s">
        <v>1468</v>
      </c>
      <c r="BJB90">
        <v>2.5</v>
      </c>
      <c r="BJC90">
        <v>2.5</v>
      </c>
    </row>
    <row r="91" spans="1:1022 1026:1615" ht="15" x14ac:dyDescent="0.25">
      <c r="A91" t="s">
        <v>2603</v>
      </c>
      <c r="B91" t="s">
        <v>3884</v>
      </c>
      <c r="C91" t="s">
        <v>3885</v>
      </c>
      <c r="D91" t="s">
        <v>2553</v>
      </c>
      <c r="E91" t="s">
        <v>3886</v>
      </c>
      <c r="F91" t="s">
        <v>2606</v>
      </c>
      <c r="G91" t="s">
        <v>2607</v>
      </c>
      <c r="H91" t="s">
        <v>3851</v>
      </c>
      <c r="I91" t="s">
        <v>3852</v>
      </c>
      <c r="J91">
        <v>2.5056878899999999</v>
      </c>
      <c r="K91">
        <v>34.372117199999998</v>
      </c>
      <c r="L91" s="116">
        <v>42406</v>
      </c>
      <c r="M91" t="s">
        <v>1471</v>
      </c>
      <c r="N91">
        <v>25</v>
      </c>
      <c r="O91" t="s">
        <v>2554</v>
      </c>
      <c r="Q91">
        <v>6.7</v>
      </c>
      <c r="R91">
        <v>7.5</v>
      </c>
      <c r="S91">
        <v>0</v>
      </c>
      <c r="T91">
        <v>14.2</v>
      </c>
      <c r="U91">
        <v>1</v>
      </c>
      <c r="V91">
        <v>2</v>
      </c>
      <c r="W91">
        <v>1</v>
      </c>
      <c r="X91">
        <v>1</v>
      </c>
      <c r="Y91">
        <v>1</v>
      </c>
      <c r="Z91">
        <v>1</v>
      </c>
      <c r="AA91" t="b">
        <v>1</v>
      </c>
      <c r="AG91">
        <v>1</v>
      </c>
      <c r="AH91">
        <v>2</v>
      </c>
      <c r="AT91">
        <v>2</v>
      </c>
      <c r="BS91" t="s">
        <v>1462</v>
      </c>
      <c r="BT91" t="s">
        <v>1463</v>
      </c>
      <c r="BU91" t="s">
        <v>3491</v>
      </c>
      <c r="BW91">
        <v>7.5</v>
      </c>
      <c r="BX91">
        <v>0</v>
      </c>
      <c r="BY91">
        <v>7.5</v>
      </c>
      <c r="BZ91">
        <v>2.5</v>
      </c>
      <c r="CA91">
        <v>0</v>
      </c>
      <c r="CB91">
        <v>10</v>
      </c>
      <c r="CC91" t="s">
        <v>1462</v>
      </c>
      <c r="CD91" t="b">
        <v>1</v>
      </c>
      <c r="CE91" t="b">
        <v>1</v>
      </c>
      <c r="CF91">
        <v>2</v>
      </c>
      <c r="CH91" t="s">
        <v>1463</v>
      </c>
      <c r="CM91" t="s">
        <v>1463</v>
      </c>
      <c r="CR91" t="s">
        <v>1463</v>
      </c>
      <c r="CW91" t="s">
        <v>1463</v>
      </c>
      <c r="DB91" t="s">
        <v>1463</v>
      </c>
      <c r="DG91" t="s">
        <v>1462</v>
      </c>
      <c r="DH91" t="b">
        <v>1</v>
      </c>
      <c r="DJ91">
        <v>2</v>
      </c>
      <c r="DM91" t="s">
        <v>1463</v>
      </c>
      <c r="DS91" t="b">
        <v>1</v>
      </c>
      <c r="DU91" t="b">
        <v>1</v>
      </c>
      <c r="DY91" t="b">
        <v>1</v>
      </c>
      <c r="EF91" t="b">
        <v>1</v>
      </c>
      <c r="EG91" t="s">
        <v>3887</v>
      </c>
      <c r="EI91">
        <v>2.5</v>
      </c>
      <c r="EJ91">
        <v>0</v>
      </c>
      <c r="EN91">
        <v>0</v>
      </c>
      <c r="EO91" t="s">
        <v>1463</v>
      </c>
      <c r="FL91">
        <v>6.7</v>
      </c>
      <c r="FM91">
        <v>0</v>
      </c>
      <c r="FN91">
        <v>2.5</v>
      </c>
      <c r="FO91">
        <v>9.1999999999999993</v>
      </c>
      <c r="FP91" t="s">
        <v>1462</v>
      </c>
      <c r="FT91" t="b">
        <v>1</v>
      </c>
      <c r="FV91" t="s">
        <v>1465</v>
      </c>
      <c r="GO91" t="b">
        <v>1</v>
      </c>
      <c r="GQ91" t="s">
        <v>1465</v>
      </c>
      <c r="HD91" t="b">
        <v>1</v>
      </c>
      <c r="HF91" t="s">
        <v>2558</v>
      </c>
      <c r="HJ91" t="b">
        <v>1</v>
      </c>
      <c r="HL91" t="s">
        <v>1465</v>
      </c>
      <c r="HY91" t="b">
        <v>1</v>
      </c>
      <c r="IA91" t="s">
        <v>1465</v>
      </c>
      <c r="IW91" t="b">
        <v>1</v>
      </c>
      <c r="IY91" t="s">
        <v>1465</v>
      </c>
      <c r="JC91" t="b">
        <v>1</v>
      </c>
      <c r="JE91" t="s">
        <v>1465</v>
      </c>
      <c r="JX91" t="b">
        <v>1</v>
      </c>
      <c r="JZ91" t="s">
        <v>1465</v>
      </c>
      <c r="KG91" t="s">
        <v>2679</v>
      </c>
      <c r="KH91" t="b">
        <v>1</v>
      </c>
      <c r="KJ91" t="s">
        <v>1465</v>
      </c>
      <c r="KK91" t="s">
        <v>1462</v>
      </c>
      <c r="KL91" t="s">
        <v>3853</v>
      </c>
      <c r="KM91">
        <v>0</v>
      </c>
      <c r="KN91">
        <v>2.5</v>
      </c>
      <c r="KO91">
        <v>0</v>
      </c>
      <c r="KR91">
        <v>0</v>
      </c>
      <c r="KS91" t="s">
        <v>1463</v>
      </c>
      <c r="RO91">
        <v>5</v>
      </c>
      <c r="RP91">
        <v>5</v>
      </c>
      <c r="RQ91">
        <v>2.5</v>
      </c>
      <c r="RR91">
        <v>12.5</v>
      </c>
      <c r="RS91" t="s">
        <v>1462</v>
      </c>
      <c r="RT91" t="s">
        <v>3888</v>
      </c>
      <c r="RU91">
        <v>70</v>
      </c>
      <c r="RV91" t="s">
        <v>3889</v>
      </c>
      <c r="RW91" t="s">
        <v>1463</v>
      </c>
      <c r="RY91" t="s">
        <v>3890</v>
      </c>
      <c r="RZ91" t="s">
        <v>1462</v>
      </c>
      <c r="SA91" t="s">
        <v>3861</v>
      </c>
      <c r="SK91">
        <v>5</v>
      </c>
      <c r="SL91">
        <v>2.5</v>
      </c>
      <c r="SM91">
        <v>3.4</v>
      </c>
      <c r="SN91">
        <v>7.5</v>
      </c>
      <c r="SO91">
        <v>2.5</v>
      </c>
      <c r="SP91">
        <v>13.4</v>
      </c>
      <c r="SQ91" t="s">
        <v>1462</v>
      </c>
      <c r="SS91">
        <v>3</v>
      </c>
      <c r="ST91" t="s">
        <v>3617</v>
      </c>
      <c r="SU91" t="s">
        <v>1463</v>
      </c>
      <c r="SV91" t="s">
        <v>3805</v>
      </c>
      <c r="SX91" t="b">
        <v>1</v>
      </c>
      <c r="SY91" t="b">
        <v>1</v>
      </c>
      <c r="SZ91" t="b">
        <v>1</v>
      </c>
      <c r="TE91" t="b">
        <v>1</v>
      </c>
      <c r="TI91">
        <v>5</v>
      </c>
      <c r="TJ91" t="s">
        <v>3891</v>
      </c>
      <c r="TM91" t="b">
        <v>1</v>
      </c>
      <c r="TN91" t="b">
        <v>1</v>
      </c>
      <c r="TO91" t="b">
        <v>1</v>
      </c>
      <c r="TQ91" t="b">
        <v>1</v>
      </c>
      <c r="TT91" t="b">
        <v>1</v>
      </c>
      <c r="TV91" t="b">
        <v>1</v>
      </c>
      <c r="TW91" t="s">
        <v>3183</v>
      </c>
      <c r="TX91">
        <v>7.5</v>
      </c>
      <c r="TY91">
        <v>2.5</v>
      </c>
      <c r="VI91">
        <v>5</v>
      </c>
      <c r="VJ91">
        <v>0</v>
      </c>
      <c r="VK91">
        <v>5</v>
      </c>
      <c r="VL91">
        <v>10</v>
      </c>
      <c r="VM91" t="s">
        <v>1463</v>
      </c>
      <c r="VO91" t="s">
        <v>1463</v>
      </c>
      <c r="VQ91" t="s">
        <v>1463</v>
      </c>
      <c r="VS91" t="s">
        <v>1463</v>
      </c>
      <c r="VV91" t="s">
        <v>1463</v>
      </c>
      <c r="VX91" t="s">
        <v>1462</v>
      </c>
      <c r="VY91" t="s">
        <v>3123</v>
      </c>
      <c r="VZ91">
        <v>0</v>
      </c>
      <c r="WA91">
        <v>5</v>
      </c>
      <c r="XJ91">
        <v>8.6</v>
      </c>
      <c r="XK91">
        <v>2.5</v>
      </c>
      <c r="XL91">
        <v>5</v>
      </c>
      <c r="XM91">
        <v>16.100000000000001</v>
      </c>
      <c r="XN91" t="s">
        <v>1462</v>
      </c>
      <c r="XO91" t="s">
        <v>1462</v>
      </c>
      <c r="XQ91" t="b">
        <v>1</v>
      </c>
      <c r="XR91" t="b">
        <v>1</v>
      </c>
      <c r="XW91" t="b">
        <v>1</v>
      </c>
      <c r="YC91" t="s">
        <v>1462</v>
      </c>
      <c r="YE91" t="s">
        <v>1462</v>
      </c>
      <c r="YF91" t="s">
        <v>3892</v>
      </c>
      <c r="YG91">
        <v>2.5</v>
      </c>
      <c r="YH91">
        <v>2.5</v>
      </c>
      <c r="YI91" t="s">
        <v>1462</v>
      </c>
      <c r="YK91" t="b">
        <v>1</v>
      </c>
      <c r="YP91" t="b">
        <v>1</v>
      </c>
      <c r="YU91">
        <v>2.5</v>
      </c>
      <c r="YV91">
        <v>7.5</v>
      </c>
      <c r="ZX91">
        <v>0</v>
      </c>
      <c r="ZY91">
        <v>2.5</v>
      </c>
      <c r="ZZ91">
        <v>5</v>
      </c>
      <c r="AAA91">
        <v>7.5</v>
      </c>
      <c r="AAB91" t="s">
        <v>1463</v>
      </c>
      <c r="AAS91" t="s">
        <v>3893</v>
      </c>
      <c r="AAT91">
        <v>2.5</v>
      </c>
      <c r="AAU91">
        <v>5</v>
      </c>
      <c r="ADN91">
        <v>2</v>
      </c>
      <c r="ADO91">
        <v>5</v>
      </c>
      <c r="ADP91">
        <v>2.5</v>
      </c>
      <c r="ADQ91">
        <v>9.5</v>
      </c>
      <c r="ADR91" t="s">
        <v>1759</v>
      </c>
      <c r="ADS91">
        <v>2</v>
      </c>
      <c r="ADT91">
        <v>60</v>
      </c>
      <c r="AEG91">
        <v>5</v>
      </c>
      <c r="AEH91">
        <v>2.5</v>
      </c>
      <c r="AEI91">
        <v>7</v>
      </c>
      <c r="AEJ91">
        <v>5</v>
      </c>
      <c r="AEK91">
        <v>2.5</v>
      </c>
      <c r="AEL91">
        <v>14.5</v>
      </c>
      <c r="AER91" t="b">
        <v>1</v>
      </c>
      <c r="AEV91" t="b">
        <v>1</v>
      </c>
      <c r="AFC91">
        <v>5</v>
      </c>
      <c r="AFD91">
        <v>2.5</v>
      </c>
      <c r="AFE91">
        <v>0</v>
      </c>
      <c r="AFF91">
        <v>7.5</v>
      </c>
      <c r="AFG91">
        <v>2.5</v>
      </c>
      <c r="AFH91">
        <v>10</v>
      </c>
      <c r="AFI91" t="s">
        <v>1463</v>
      </c>
      <c r="AFK91" t="s">
        <v>1463</v>
      </c>
      <c r="AFM91" t="s">
        <v>1463</v>
      </c>
      <c r="AFO91" t="s">
        <v>1463</v>
      </c>
      <c r="AFQ91" t="s">
        <v>1463</v>
      </c>
      <c r="AFT91" t="s">
        <v>1463</v>
      </c>
      <c r="AFV91">
        <v>3</v>
      </c>
      <c r="AFW91">
        <v>3</v>
      </c>
      <c r="AFX91">
        <v>7.5</v>
      </c>
      <c r="AFY91">
        <v>2.5</v>
      </c>
      <c r="AFZ91">
        <v>2.5</v>
      </c>
      <c r="AGA91">
        <v>7.5</v>
      </c>
      <c r="AGB91">
        <v>0</v>
      </c>
      <c r="AGC91">
        <v>10</v>
      </c>
      <c r="AGD91">
        <v>4</v>
      </c>
      <c r="AGG91">
        <v>1</v>
      </c>
      <c r="AGJ91">
        <v>4</v>
      </c>
      <c r="AGM91" t="s">
        <v>3405</v>
      </c>
      <c r="AGQ91">
        <v>7.5</v>
      </c>
      <c r="AGR91">
        <v>0</v>
      </c>
      <c r="AGS91">
        <v>1</v>
      </c>
      <c r="AGT91">
        <v>5</v>
      </c>
      <c r="AGU91">
        <v>5</v>
      </c>
      <c r="AGV91">
        <v>11</v>
      </c>
      <c r="AGW91">
        <v>1</v>
      </c>
      <c r="AGY91" t="b">
        <v>1</v>
      </c>
      <c r="AHD91">
        <v>2</v>
      </c>
      <c r="AHE91">
        <v>2</v>
      </c>
      <c r="AHF91">
        <v>3</v>
      </c>
      <c r="AKM91">
        <v>5</v>
      </c>
      <c r="AKN91">
        <v>5</v>
      </c>
      <c r="AKO91">
        <v>10</v>
      </c>
      <c r="AKP91">
        <v>2.5</v>
      </c>
      <c r="AKQ91">
        <v>5</v>
      </c>
      <c r="AKR91">
        <v>17.5</v>
      </c>
      <c r="AKS91" t="s">
        <v>1462</v>
      </c>
      <c r="AKT91" t="s">
        <v>1463</v>
      </c>
      <c r="AKV91" t="s">
        <v>1462</v>
      </c>
      <c r="AKX91" t="s">
        <v>1462</v>
      </c>
      <c r="AKZ91" t="s">
        <v>1463</v>
      </c>
      <c r="ALB91" t="s">
        <v>1462</v>
      </c>
      <c r="ALD91" t="s">
        <v>1463</v>
      </c>
      <c r="ALF91" t="s">
        <v>1462</v>
      </c>
      <c r="ALH91" t="s">
        <v>1463</v>
      </c>
      <c r="ALJ91" t="s">
        <v>1463</v>
      </c>
      <c r="ALL91" t="s">
        <v>1462</v>
      </c>
      <c r="ALN91" t="s">
        <v>1463</v>
      </c>
      <c r="ALP91" t="s">
        <v>1463</v>
      </c>
      <c r="ALR91" t="s">
        <v>1463</v>
      </c>
      <c r="ALT91" t="s">
        <v>1463</v>
      </c>
      <c r="AMF91" t="b">
        <v>1</v>
      </c>
      <c r="AMG91" t="b">
        <v>1</v>
      </c>
      <c r="AMH91" t="b">
        <v>1</v>
      </c>
      <c r="AML91" t="b">
        <v>1</v>
      </c>
      <c r="ANA91">
        <v>2.5</v>
      </c>
      <c r="ANB91">
        <v>5</v>
      </c>
      <c r="ANC91">
        <v>10</v>
      </c>
      <c r="AND91">
        <v>2.5</v>
      </c>
      <c r="ANE91">
        <v>2.5</v>
      </c>
      <c r="ANF91">
        <v>15</v>
      </c>
      <c r="ANG91" t="s">
        <v>1462</v>
      </c>
      <c r="ANH91" t="s">
        <v>3894</v>
      </c>
      <c r="ANI91" t="s">
        <v>1462</v>
      </c>
      <c r="ANJ91" t="s">
        <v>2855</v>
      </c>
      <c r="ANK91">
        <v>2.5</v>
      </c>
      <c r="ANL91">
        <v>2.5</v>
      </c>
      <c r="ANM91">
        <v>2</v>
      </c>
      <c r="ANN91">
        <v>2.5</v>
      </c>
      <c r="ANO91">
        <v>7.5</v>
      </c>
      <c r="ANP91">
        <v>12</v>
      </c>
      <c r="ANQ91" t="s">
        <v>2565</v>
      </c>
      <c r="ANR91" t="s">
        <v>1463</v>
      </c>
      <c r="ANT91">
        <v>2.5</v>
      </c>
      <c r="ANU91">
        <v>7.5</v>
      </c>
      <c r="AQR91">
        <v>2.5</v>
      </c>
      <c r="AQS91">
        <v>0</v>
      </c>
      <c r="AQT91">
        <v>6.3</v>
      </c>
      <c r="AQU91">
        <v>8.8000000000000007</v>
      </c>
      <c r="AQV91" t="s">
        <v>1463</v>
      </c>
      <c r="ARC91" t="b">
        <v>1</v>
      </c>
      <c r="ARD91" t="b">
        <v>1</v>
      </c>
      <c r="ARG91">
        <v>0</v>
      </c>
      <c r="ARH91">
        <v>5</v>
      </c>
      <c r="ARI91" t="s">
        <v>1463</v>
      </c>
      <c r="ARQ91" t="s">
        <v>1462</v>
      </c>
      <c r="ARS91" t="s">
        <v>3861</v>
      </c>
      <c r="ART91" t="s">
        <v>2855</v>
      </c>
      <c r="ARV91" t="b">
        <v>1</v>
      </c>
      <c r="ASD91">
        <v>0</v>
      </c>
      <c r="ASE91">
        <v>7.5</v>
      </c>
      <c r="ASF91">
        <v>2</v>
      </c>
      <c r="ASG91">
        <v>5</v>
      </c>
      <c r="ASH91">
        <v>2.5</v>
      </c>
      <c r="ASI91">
        <v>9.5</v>
      </c>
      <c r="ASJ91">
        <v>70</v>
      </c>
      <c r="ASL91" t="b">
        <v>1</v>
      </c>
      <c r="ASM91" t="b">
        <v>1</v>
      </c>
      <c r="ASS91">
        <v>1</v>
      </c>
      <c r="AST91" t="s">
        <v>1462</v>
      </c>
      <c r="ASW91" t="b">
        <v>1</v>
      </c>
      <c r="ATC91" t="s">
        <v>3895</v>
      </c>
      <c r="ATD91">
        <v>5</v>
      </c>
      <c r="ATE91">
        <v>2.5</v>
      </c>
      <c r="ATF91">
        <v>0</v>
      </c>
      <c r="ATG91">
        <v>0</v>
      </c>
      <c r="ATH91">
        <v>5</v>
      </c>
      <c r="ATI91">
        <v>5</v>
      </c>
      <c r="ATJ91" t="s">
        <v>1463</v>
      </c>
      <c r="AVZ91">
        <v>0</v>
      </c>
      <c r="AWA91">
        <v>2.5</v>
      </c>
      <c r="AWB91">
        <v>0</v>
      </c>
      <c r="AWC91">
        <v>7.5</v>
      </c>
      <c r="AWD91">
        <v>2</v>
      </c>
      <c r="AWE91">
        <v>7.5</v>
      </c>
      <c r="AWF91">
        <v>0</v>
      </c>
      <c r="AWG91">
        <v>9.5</v>
      </c>
      <c r="AWH91" t="s">
        <v>1462</v>
      </c>
      <c r="AWJ91" t="s">
        <v>1463</v>
      </c>
      <c r="AWL91" t="s">
        <v>1462</v>
      </c>
      <c r="AWN91" t="s">
        <v>1462</v>
      </c>
      <c r="AWP91" t="s">
        <v>1463</v>
      </c>
      <c r="AWR91" t="s">
        <v>1463</v>
      </c>
      <c r="AWT91" t="s">
        <v>1463</v>
      </c>
      <c r="AWV91" t="s">
        <v>1463</v>
      </c>
      <c r="AWX91" t="s">
        <v>1463</v>
      </c>
      <c r="AWZ91" t="s">
        <v>1463</v>
      </c>
      <c r="AXB91" t="s">
        <v>1463</v>
      </c>
      <c r="AXD91" t="s">
        <v>1463</v>
      </c>
      <c r="AXF91">
        <v>0</v>
      </c>
      <c r="AXG91">
        <v>0</v>
      </c>
      <c r="AXI91">
        <v>7.5</v>
      </c>
      <c r="AXJ91">
        <v>0</v>
      </c>
      <c r="AXK91">
        <v>0</v>
      </c>
      <c r="AXN91">
        <v>0</v>
      </c>
      <c r="AXO91">
        <v>1</v>
      </c>
      <c r="AXP91">
        <v>1</v>
      </c>
      <c r="AXQ91">
        <v>1</v>
      </c>
      <c r="AXR91">
        <v>1</v>
      </c>
      <c r="AXS91">
        <v>1</v>
      </c>
      <c r="AXT91">
        <v>1</v>
      </c>
      <c r="AXU91">
        <v>1</v>
      </c>
      <c r="AXV91">
        <v>3</v>
      </c>
      <c r="AXW91">
        <v>1</v>
      </c>
      <c r="AXX91">
        <v>3</v>
      </c>
      <c r="AYA91">
        <v>10</v>
      </c>
      <c r="AYD91">
        <v>10</v>
      </c>
      <c r="AYE91" t="s">
        <v>1463</v>
      </c>
      <c r="AYF91" t="s">
        <v>1463</v>
      </c>
      <c r="AYG91">
        <v>10</v>
      </c>
      <c r="AYJ91">
        <v>10</v>
      </c>
      <c r="AYK91">
        <v>0</v>
      </c>
      <c r="AYL91">
        <v>2.5</v>
      </c>
      <c r="AYM91">
        <v>12.5</v>
      </c>
      <c r="AZO91" t="s">
        <v>1462</v>
      </c>
      <c r="AZP91" t="s">
        <v>3896</v>
      </c>
      <c r="AZR91">
        <v>0</v>
      </c>
      <c r="AZS91">
        <v>2.5</v>
      </c>
      <c r="BCH91">
        <v>10</v>
      </c>
      <c r="BCI91">
        <v>5</v>
      </c>
      <c r="BCJ91">
        <v>0</v>
      </c>
      <c r="BCK91">
        <v>15</v>
      </c>
      <c r="BCL91">
        <v>1</v>
      </c>
      <c r="BCN91">
        <v>2</v>
      </c>
      <c r="BCP91">
        <v>4</v>
      </c>
      <c r="BCR91">
        <v>5</v>
      </c>
      <c r="BCT91">
        <v>3</v>
      </c>
      <c r="BCY91">
        <v>5</v>
      </c>
      <c r="BCZ91">
        <v>0</v>
      </c>
      <c r="BEH91">
        <v>5.8</v>
      </c>
      <c r="BEI91">
        <v>7.5</v>
      </c>
      <c r="BEJ91">
        <v>0</v>
      </c>
      <c r="BEK91">
        <v>13.3</v>
      </c>
      <c r="BEL91" t="s">
        <v>2552</v>
      </c>
      <c r="BEN91" t="s">
        <v>2557</v>
      </c>
      <c r="BEP91" t="s">
        <v>2552</v>
      </c>
      <c r="BER91" t="s">
        <v>2552</v>
      </c>
      <c r="BET91" t="s">
        <v>2567</v>
      </c>
      <c r="BEV91" t="s">
        <v>2567</v>
      </c>
      <c r="BEX91">
        <v>7.5</v>
      </c>
      <c r="BEY91">
        <v>0</v>
      </c>
      <c r="BGQ91" t="s">
        <v>1467</v>
      </c>
      <c r="BGR91">
        <v>7.5</v>
      </c>
      <c r="BGS91">
        <v>7.5</v>
      </c>
      <c r="BGT91">
        <v>15</v>
      </c>
      <c r="BGU91" t="s">
        <v>1463</v>
      </c>
      <c r="BHK91">
        <v>7.5</v>
      </c>
      <c r="BHL91">
        <v>7.5</v>
      </c>
      <c r="BIT91">
        <v>5</v>
      </c>
      <c r="BIU91">
        <v>0</v>
      </c>
      <c r="BIV91">
        <v>0</v>
      </c>
      <c r="BIW91">
        <v>5</v>
      </c>
      <c r="BIX91">
        <v>2</v>
      </c>
      <c r="BIY91" t="s">
        <v>2548</v>
      </c>
      <c r="BIZ91" t="s">
        <v>2594</v>
      </c>
      <c r="BJA91" t="s">
        <v>1468</v>
      </c>
      <c r="BJB91">
        <v>0</v>
      </c>
      <c r="BJC91">
        <v>0</v>
      </c>
    </row>
    <row r="92" spans="1:1022 1026:1615" ht="15" x14ac:dyDescent="0.25">
      <c r="A92" t="s">
        <v>2603</v>
      </c>
      <c r="B92" t="s">
        <v>3897</v>
      </c>
      <c r="C92" t="s">
        <v>3898</v>
      </c>
      <c r="D92" t="s">
        <v>2553</v>
      </c>
      <c r="E92" t="s">
        <v>3899</v>
      </c>
      <c r="F92" t="s">
        <v>2606</v>
      </c>
      <c r="G92" t="s">
        <v>2607</v>
      </c>
      <c r="H92" t="s">
        <v>3851</v>
      </c>
      <c r="I92" t="s">
        <v>3852</v>
      </c>
      <c r="J92">
        <v>2.5058211899999998</v>
      </c>
      <c r="K92">
        <v>34.372169620000001</v>
      </c>
      <c r="L92" s="116">
        <v>42406</v>
      </c>
      <c r="M92" t="s">
        <v>1471</v>
      </c>
      <c r="N92">
        <v>30</v>
      </c>
      <c r="O92" t="s">
        <v>2554</v>
      </c>
      <c r="Q92">
        <v>3.3</v>
      </c>
      <c r="R92">
        <v>7.5</v>
      </c>
      <c r="S92">
        <v>0</v>
      </c>
      <c r="T92">
        <v>10.8</v>
      </c>
      <c r="U92">
        <v>1</v>
      </c>
      <c r="V92">
        <v>2</v>
      </c>
      <c r="W92">
        <v>3</v>
      </c>
      <c r="X92">
        <v>6</v>
      </c>
      <c r="Y92">
        <v>1</v>
      </c>
      <c r="Z92">
        <v>1</v>
      </c>
      <c r="AA92" t="b">
        <v>1</v>
      </c>
      <c r="AG92">
        <v>1</v>
      </c>
      <c r="AH92">
        <v>2</v>
      </c>
      <c r="AI92">
        <v>2</v>
      </c>
      <c r="AJ92">
        <v>3</v>
      </c>
      <c r="AO92">
        <v>1</v>
      </c>
      <c r="AT92">
        <v>2</v>
      </c>
      <c r="BS92" t="s">
        <v>1463</v>
      </c>
      <c r="BT92" t="s">
        <v>1463</v>
      </c>
      <c r="BW92">
        <v>7.5</v>
      </c>
      <c r="BX92">
        <v>0</v>
      </c>
      <c r="BY92">
        <v>10</v>
      </c>
      <c r="BZ92">
        <v>2.5</v>
      </c>
      <c r="CA92">
        <v>0</v>
      </c>
      <c r="CB92">
        <v>12.5</v>
      </c>
      <c r="CC92" t="s">
        <v>1462</v>
      </c>
      <c r="CD92" t="b">
        <v>1</v>
      </c>
      <c r="CE92" t="b">
        <v>1</v>
      </c>
      <c r="CF92">
        <v>15</v>
      </c>
      <c r="CH92" t="s">
        <v>1462</v>
      </c>
      <c r="CI92" t="b">
        <v>1</v>
      </c>
      <c r="CK92">
        <v>10</v>
      </c>
      <c r="CM92" t="s">
        <v>1462</v>
      </c>
      <c r="CP92">
        <v>2</v>
      </c>
      <c r="CR92" t="s">
        <v>1463</v>
      </c>
      <c r="CW92" t="s">
        <v>1463</v>
      </c>
      <c r="DB92" t="s">
        <v>1463</v>
      </c>
      <c r="DG92" t="s">
        <v>1462</v>
      </c>
      <c r="DJ92">
        <v>10</v>
      </c>
      <c r="DS92" t="b">
        <v>1</v>
      </c>
      <c r="DU92" t="b">
        <v>1</v>
      </c>
      <c r="DY92" t="b">
        <v>1</v>
      </c>
      <c r="EF92" t="b">
        <v>1</v>
      </c>
      <c r="EG92" t="s">
        <v>3900</v>
      </c>
      <c r="EI92">
        <v>2.5</v>
      </c>
      <c r="EJ92">
        <v>0</v>
      </c>
      <c r="EN92">
        <v>0</v>
      </c>
      <c r="EO92" t="s">
        <v>1463</v>
      </c>
      <c r="FL92">
        <v>10</v>
      </c>
      <c r="FM92">
        <v>2.5</v>
      </c>
      <c r="FN92">
        <v>2.5</v>
      </c>
      <c r="FO92">
        <v>15</v>
      </c>
      <c r="FP92" t="s">
        <v>1462</v>
      </c>
      <c r="FT92" t="b">
        <v>1</v>
      </c>
      <c r="FV92" t="s">
        <v>1465</v>
      </c>
      <c r="GO92" t="b">
        <v>1</v>
      </c>
      <c r="GQ92" t="s">
        <v>1465</v>
      </c>
      <c r="HV92" t="b">
        <v>1</v>
      </c>
      <c r="HX92" t="s">
        <v>1465</v>
      </c>
      <c r="HY92" t="b">
        <v>1</v>
      </c>
      <c r="IA92" t="s">
        <v>1465</v>
      </c>
      <c r="IW92" t="b">
        <v>1</v>
      </c>
      <c r="IY92" t="s">
        <v>1473</v>
      </c>
      <c r="JC92" t="b">
        <v>1</v>
      </c>
      <c r="JE92" t="s">
        <v>1465</v>
      </c>
      <c r="KG92" t="s">
        <v>2679</v>
      </c>
      <c r="KH92" t="b">
        <v>1</v>
      </c>
      <c r="KJ92" t="s">
        <v>1473</v>
      </c>
      <c r="KK92" t="s">
        <v>1462</v>
      </c>
      <c r="KL92" t="s">
        <v>3853</v>
      </c>
      <c r="KM92">
        <v>2.5</v>
      </c>
      <c r="KN92">
        <v>2.5</v>
      </c>
      <c r="KO92">
        <v>3.5</v>
      </c>
      <c r="KP92">
        <v>0</v>
      </c>
      <c r="KQ92">
        <v>2.5</v>
      </c>
      <c r="KR92">
        <v>6</v>
      </c>
      <c r="KS92" t="s">
        <v>1462</v>
      </c>
      <c r="KW92">
        <v>1</v>
      </c>
      <c r="KX92">
        <v>3</v>
      </c>
      <c r="LA92">
        <v>3</v>
      </c>
      <c r="LG92">
        <v>1</v>
      </c>
      <c r="LH92">
        <v>1</v>
      </c>
      <c r="LK92">
        <v>1</v>
      </c>
      <c r="MK92" t="b">
        <v>1</v>
      </c>
      <c r="ML92" t="b">
        <v>1</v>
      </c>
      <c r="MT92" t="s">
        <v>1463</v>
      </c>
      <c r="MV92">
        <v>0</v>
      </c>
      <c r="MW92">
        <v>2.5</v>
      </c>
      <c r="MX92">
        <v>0</v>
      </c>
      <c r="MY92">
        <v>2.5</v>
      </c>
      <c r="MZ92">
        <v>2.5</v>
      </c>
      <c r="NA92">
        <v>5</v>
      </c>
      <c r="NM92" t="s">
        <v>2549</v>
      </c>
      <c r="NN92" t="s">
        <v>2549</v>
      </c>
      <c r="NO92" t="s">
        <v>2549</v>
      </c>
      <c r="NP92" t="s">
        <v>2549</v>
      </c>
      <c r="NQ92" t="s">
        <v>2549</v>
      </c>
      <c r="NR92" t="s">
        <v>2549</v>
      </c>
      <c r="NS92" t="s">
        <v>2549</v>
      </c>
      <c r="NT92" t="s">
        <v>2549</v>
      </c>
      <c r="NU92" t="s">
        <v>2549</v>
      </c>
      <c r="NV92" t="s">
        <v>2549</v>
      </c>
      <c r="NW92" t="s">
        <v>2550</v>
      </c>
      <c r="NX92" t="s">
        <v>2550</v>
      </c>
      <c r="NY92" t="s">
        <v>2548</v>
      </c>
      <c r="NZ92" t="s">
        <v>2548</v>
      </c>
      <c r="OA92" t="s">
        <v>2550</v>
      </c>
      <c r="OB92" t="s">
        <v>2550</v>
      </c>
      <c r="OC92" t="s">
        <v>2569</v>
      </c>
      <c r="OD92" t="s">
        <v>2550</v>
      </c>
      <c r="OE92" t="s">
        <v>2550</v>
      </c>
      <c r="OF92" t="s">
        <v>2550</v>
      </c>
      <c r="OG92">
        <v>2.5</v>
      </c>
      <c r="OH92">
        <v>2.5</v>
      </c>
      <c r="OJ92">
        <v>0</v>
      </c>
      <c r="OK92">
        <v>2.5</v>
      </c>
      <c r="OL92">
        <v>2.5</v>
      </c>
      <c r="OT92" t="b">
        <v>1</v>
      </c>
      <c r="PD92" t="s">
        <v>3901</v>
      </c>
      <c r="PN92" t="s">
        <v>3902</v>
      </c>
      <c r="QL92">
        <v>0</v>
      </c>
      <c r="QM92">
        <v>2.5</v>
      </c>
      <c r="RO92">
        <v>7.5</v>
      </c>
      <c r="RP92">
        <v>2.5</v>
      </c>
      <c r="RQ92">
        <v>7.5</v>
      </c>
      <c r="RR92">
        <v>17.5</v>
      </c>
      <c r="RS92" t="s">
        <v>1463</v>
      </c>
      <c r="RZ92" t="s">
        <v>1462</v>
      </c>
      <c r="SA92" t="s">
        <v>3452</v>
      </c>
      <c r="SB92" t="s">
        <v>1463</v>
      </c>
      <c r="SH92" t="s">
        <v>1475</v>
      </c>
      <c r="SK92">
        <v>2.5</v>
      </c>
      <c r="SL92">
        <v>7.5</v>
      </c>
      <c r="SM92">
        <v>2.7</v>
      </c>
      <c r="SN92">
        <v>5</v>
      </c>
      <c r="SO92">
        <v>0</v>
      </c>
      <c r="SP92">
        <v>7.7</v>
      </c>
      <c r="SQ92" t="s">
        <v>1462</v>
      </c>
      <c r="SS92">
        <v>5</v>
      </c>
      <c r="ST92" t="s">
        <v>3573</v>
      </c>
      <c r="SU92" t="s">
        <v>1463</v>
      </c>
      <c r="SX92" t="b">
        <v>1</v>
      </c>
      <c r="SY92" t="b">
        <v>1</v>
      </c>
      <c r="SZ92" t="b">
        <v>1</v>
      </c>
      <c r="TF92" t="b">
        <v>1</v>
      </c>
      <c r="TI92">
        <v>5</v>
      </c>
      <c r="TJ92" t="s">
        <v>3903</v>
      </c>
      <c r="TM92" t="b">
        <v>1</v>
      </c>
      <c r="TN92" t="b">
        <v>1</v>
      </c>
      <c r="TO92" t="b">
        <v>1</v>
      </c>
      <c r="TQ92" t="b">
        <v>1</v>
      </c>
      <c r="TX92">
        <v>5</v>
      </c>
      <c r="TY92">
        <v>0</v>
      </c>
      <c r="VI92">
        <v>5</v>
      </c>
      <c r="VJ92">
        <v>0</v>
      </c>
      <c r="VK92">
        <v>5</v>
      </c>
      <c r="VL92">
        <v>10</v>
      </c>
      <c r="VM92" t="s">
        <v>1463</v>
      </c>
      <c r="VO92" t="s">
        <v>1463</v>
      </c>
      <c r="VQ92" t="s">
        <v>1463</v>
      </c>
      <c r="VS92" t="s">
        <v>1463</v>
      </c>
      <c r="VV92" t="s">
        <v>1463</v>
      </c>
      <c r="VX92" t="s">
        <v>1462</v>
      </c>
      <c r="VY92" t="s">
        <v>3904</v>
      </c>
      <c r="VZ92">
        <v>0</v>
      </c>
      <c r="WA92">
        <v>5</v>
      </c>
      <c r="XJ92">
        <v>10</v>
      </c>
      <c r="XK92">
        <v>3.8</v>
      </c>
      <c r="XL92">
        <v>6.3</v>
      </c>
      <c r="XM92">
        <v>20.100000000000001</v>
      </c>
      <c r="XN92" t="s">
        <v>1462</v>
      </c>
      <c r="XO92" t="s">
        <v>1462</v>
      </c>
      <c r="XQ92" t="b">
        <v>1</v>
      </c>
      <c r="XR92" t="b">
        <v>1</v>
      </c>
      <c r="XS92" t="b">
        <v>1</v>
      </c>
      <c r="XT92" t="b">
        <v>1</v>
      </c>
      <c r="XU92" t="b">
        <v>1</v>
      </c>
      <c r="XW92" t="b">
        <v>1</v>
      </c>
      <c r="YC92" t="s">
        <v>1462</v>
      </c>
      <c r="YD92" t="s">
        <v>3905</v>
      </c>
      <c r="YE92" t="s">
        <v>1462</v>
      </c>
      <c r="YF92" t="s">
        <v>3906</v>
      </c>
      <c r="YG92">
        <v>2.5</v>
      </c>
      <c r="YH92">
        <v>5</v>
      </c>
      <c r="YI92" t="s">
        <v>1462</v>
      </c>
      <c r="YK92" t="b">
        <v>1</v>
      </c>
      <c r="YN92" t="b">
        <v>1</v>
      </c>
      <c r="YP92" t="b">
        <v>1</v>
      </c>
      <c r="YU92">
        <v>5</v>
      </c>
      <c r="YV92">
        <v>7.5</v>
      </c>
      <c r="ZX92">
        <v>0</v>
      </c>
      <c r="ZY92">
        <v>0</v>
      </c>
      <c r="ZZ92">
        <v>2.5</v>
      </c>
      <c r="AAA92">
        <v>2.5</v>
      </c>
      <c r="AAB92" t="s">
        <v>1463</v>
      </c>
      <c r="AAS92" t="s">
        <v>3907</v>
      </c>
      <c r="AAT92">
        <v>0</v>
      </c>
      <c r="AAU92">
        <v>2.5</v>
      </c>
      <c r="ADN92">
        <v>2</v>
      </c>
      <c r="ADO92">
        <v>5</v>
      </c>
      <c r="ADP92">
        <v>5</v>
      </c>
      <c r="ADQ92">
        <v>12</v>
      </c>
      <c r="ADR92" t="s">
        <v>1759</v>
      </c>
      <c r="ADS92">
        <v>2</v>
      </c>
      <c r="ADT92">
        <v>120</v>
      </c>
      <c r="AEG92">
        <v>5</v>
      </c>
      <c r="AEH92">
        <v>5</v>
      </c>
      <c r="AEI92">
        <v>7</v>
      </c>
      <c r="AEJ92">
        <v>2.5</v>
      </c>
      <c r="AEK92">
        <v>2.5</v>
      </c>
      <c r="AEL92">
        <v>12</v>
      </c>
      <c r="AER92" t="b">
        <v>1</v>
      </c>
      <c r="AEV92" t="b">
        <v>1</v>
      </c>
      <c r="AFC92">
        <v>2.5</v>
      </c>
      <c r="AFD92">
        <v>2.5</v>
      </c>
      <c r="AFE92">
        <v>0</v>
      </c>
      <c r="AFF92">
        <v>8.9</v>
      </c>
      <c r="AFG92">
        <v>0</v>
      </c>
      <c r="AFH92">
        <v>8.9</v>
      </c>
      <c r="AFI92" t="s">
        <v>1463</v>
      </c>
      <c r="AFK92" t="s">
        <v>1463</v>
      </c>
      <c r="AFM92" t="s">
        <v>1463</v>
      </c>
      <c r="AFO92" t="s">
        <v>1463</v>
      </c>
      <c r="AFQ92" t="s">
        <v>1463</v>
      </c>
      <c r="AFT92" t="s">
        <v>1463</v>
      </c>
      <c r="AFV92">
        <v>3</v>
      </c>
      <c r="AFW92">
        <v>4</v>
      </c>
      <c r="AFX92">
        <v>8.8888888888888804</v>
      </c>
      <c r="AFY92">
        <v>0</v>
      </c>
      <c r="AFZ92">
        <v>2.5</v>
      </c>
      <c r="AGA92">
        <v>2.5</v>
      </c>
      <c r="AGB92">
        <v>2.5</v>
      </c>
      <c r="AGC92">
        <v>7.5</v>
      </c>
      <c r="AGD92">
        <v>5</v>
      </c>
      <c r="AGG92">
        <v>2</v>
      </c>
      <c r="AGJ92">
        <v>5</v>
      </c>
      <c r="AGM92" t="s">
        <v>3405</v>
      </c>
      <c r="AGQ92">
        <v>2.5</v>
      </c>
      <c r="AGR92">
        <v>2.5</v>
      </c>
      <c r="AGS92">
        <v>2</v>
      </c>
      <c r="AGT92">
        <v>5</v>
      </c>
      <c r="AGU92">
        <v>5</v>
      </c>
      <c r="AGV92">
        <v>12</v>
      </c>
      <c r="AGW92">
        <v>2</v>
      </c>
      <c r="AGY92" t="b">
        <v>1</v>
      </c>
      <c r="AGZ92" t="b">
        <v>1</v>
      </c>
      <c r="AHD92">
        <v>3</v>
      </c>
      <c r="AHE92">
        <v>2</v>
      </c>
      <c r="AHF92">
        <v>4</v>
      </c>
      <c r="AKM92">
        <v>5</v>
      </c>
      <c r="AKN92">
        <v>5</v>
      </c>
      <c r="AKO92">
        <v>10</v>
      </c>
      <c r="AKP92">
        <v>2.5</v>
      </c>
      <c r="AKQ92">
        <v>5</v>
      </c>
      <c r="AKR92">
        <v>17.5</v>
      </c>
      <c r="AKS92" t="s">
        <v>1462</v>
      </c>
      <c r="AKT92" t="s">
        <v>1463</v>
      </c>
      <c r="AKV92" t="s">
        <v>1462</v>
      </c>
      <c r="AKX92" t="s">
        <v>1462</v>
      </c>
      <c r="AKZ92" t="s">
        <v>1463</v>
      </c>
      <c r="ALB92" t="s">
        <v>1462</v>
      </c>
      <c r="ALD92" t="s">
        <v>1463</v>
      </c>
      <c r="ALF92" t="s">
        <v>1462</v>
      </c>
      <c r="ALH92" t="s">
        <v>1463</v>
      </c>
      <c r="ALJ92" t="s">
        <v>1463</v>
      </c>
      <c r="ALL92" t="s">
        <v>1462</v>
      </c>
      <c r="ALN92" t="s">
        <v>1463</v>
      </c>
      <c r="ALP92" t="s">
        <v>1463</v>
      </c>
      <c r="ALR92" t="s">
        <v>1463</v>
      </c>
      <c r="ALT92" t="s">
        <v>1463</v>
      </c>
      <c r="AMF92" t="b">
        <v>1</v>
      </c>
      <c r="AMG92" t="b">
        <v>1</v>
      </c>
      <c r="AML92" t="b">
        <v>1</v>
      </c>
      <c r="ANA92">
        <v>2.5</v>
      </c>
      <c r="ANB92">
        <v>5</v>
      </c>
      <c r="ANC92">
        <v>10</v>
      </c>
      <c r="AND92">
        <v>2.5</v>
      </c>
      <c r="ANE92">
        <v>2.5</v>
      </c>
      <c r="ANF92">
        <v>15</v>
      </c>
      <c r="ANG92" t="s">
        <v>1462</v>
      </c>
      <c r="ANH92" t="s">
        <v>3726</v>
      </c>
      <c r="ANI92" t="s">
        <v>1462</v>
      </c>
      <c r="ANJ92" t="s">
        <v>2855</v>
      </c>
      <c r="ANK92">
        <v>2.5</v>
      </c>
      <c r="ANL92">
        <v>2.5</v>
      </c>
      <c r="ANM92">
        <v>5</v>
      </c>
      <c r="ANN92">
        <v>2.5</v>
      </c>
      <c r="ANO92">
        <v>7.5</v>
      </c>
      <c r="ANP92">
        <v>15</v>
      </c>
      <c r="ANQ92" t="s">
        <v>2565</v>
      </c>
      <c r="ANR92" t="s">
        <v>1462</v>
      </c>
      <c r="ANS92" t="s">
        <v>3908</v>
      </c>
      <c r="ANT92">
        <v>2.5</v>
      </c>
      <c r="ANU92">
        <v>7.5</v>
      </c>
      <c r="AQR92">
        <v>2.5</v>
      </c>
      <c r="AQS92">
        <v>0</v>
      </c>
      <c r="AQT92">
        <v>5</v>
      </c>
      <c r="AQU92">
        <v>7.5</v>
      </c>
      <c r="AQV92" t="s">
        <v>1463</v>
      </c>
      <c r="ARC92" t="b">
        <v>1</v>
      </c>
      <c r="ARD92" t="b">
        <v>1</v>
      </c>
      <c r="ARG92">
        <v>0</v>
      </c>
      <c r="ARH92">
        <v>5</v>
      </c>
      <c r="ARI92" t="s">
        <v>1463</v>
      </c>
      <c r="ARQ92" t="s">
        <v>1462</v>
      </c>
      <c r="ARS92" t="s">
        <v>3643</v>
      </c>
      <c r="ART92" t="s">
        <v>2855</v>
      </c>
      <c r="ARV92" t="b">
        <v>1</v>
      </c>
      <c r="ASD92">
        <v>0</v>
      </c>
      <c r="ASE92">
        <v>5</v>
      </c>
      <c r="ASF92">
        <v>1</v>
      </c>
      <c r="ASG92">
        <v>5</v>
      </c>
      <c r="ASH92">
        <v>2.5</v>
      </c>
      <c r="ASI92">
        <v>8.5</v>
      </c>
      <c r="ASJ92">
        <v>90</v>
      </c>
      <c r="ASL92" t="b">
        <v>1</v>
      </c>
      <c r="ASM92" t="b">
        <v>1</v>
      </c>
      <c r="ASS92">
        <v>1</v>
      </c>
      <c r="AST92" t="s">
        <v>1462</v>
      </c>
      <c r="ASW92" t="b">
        <v>1</v>
      </c>
      <c r="ATC92" t="s">
        <v>3909</v>
      </c>
      <c r="ATD92">
        <v>5</v>
      </c>
      <c r="ATE92">
        <v>2.5</v>
      </c>
      <c r="ATF92">
        <v>5.7</v>
      </c>
      <c r="ATG92">
        <v>1.3</v>
      </c>
      <c r="ATH92">
        <v>5</v>
      </c>
      <c r="ATI92">
        <v>12</v>
      </c>
      <c r="ATJ92" t="s">
        <v>1462</v>
      </c>
      <c r="AVG92" t="b">
        <v>1</v>
      </c>
      <c r="AVH92" t="s">
        <v>3910</v>
      </c>
      <c r="AVI92" t="s">
        <v>2561</v>
      </c>
      <c r="AVW92" t="s">
        <v>1462</v>
      </c>
      <c r="AVX92" t="s">
        <v>1463</v>
      </c>
      <c r="AVZ92">
        <v>2.5</v>
      </c>
      <c r="AWA92">
        <v>2.5</v>
      </c>
      <c r="AWB92">
        <v>0</v>
      </c>
      <c r="AWC92">
        <v>7.5</v>
      </c>
      <c r="AWE92">
        <v>0</v>
      </c>
      <c r="AWF92">
        <v>0</v>
      </c>
      <c r="AWG92">
        <v>0</v>
      </c>
      <c r="AWH92" t="s">
        <v>1463</v>
      </c>
      <c r="AWJ92" t="s">
        <v>1463</v>
      </c>
      <c r="AWL92" t="s">
        <v>1463</v>
      </c>
      <c r="AWN92" t="s">
        <v>1463</v>
      </c>
      <c r="AWP92" t="s">
        <v>1463</v>
      </c>
      <c r="AWR92" t="s">
        <v>1463</v>
      </c>
      <c r="AWT92" t="s">
        <v>1463</v>
      </c>
      <c r="AWV92" t="s">
        <v>1463</v>
      </c>
      <c r="AWX92" t="s">
        <v>1463</v>
      </c>
      <c r="AWZ92" t="s">
        <v>1463</v>
      </c>
      <c r="AXB92" t="s">
        <v>1463</v>
      </c>
      <c r="AXD92" t="s">
        <v>1463</v>
      </c>
      <c r="AXF92">
        <v>0</v>
      </c>
      <c r="AXG92">
        <v>0</v>
      </c>
      <c r="AXI92">
        <v>0</v>
      </c>
      <c r="AXJ92">
        <v>0</v>
      </c>
      <c r="AXK92">
        <v>0</v>
      </c>
      <c r="AXN92">
        <v>0</v>
      </c>
      <c r="AXO92">
        <v>1</v>
      </c>
      <c r="AXP92">
        <v>1</v>
      </c>
      <c r="AXQ92">
        <v>1</v>
      </c>
      <c r="AXR92">
        <v>1</v>
      </c>
      <c r="AXS92">
        <v>1</v>
      </c>
      <c r="AXT92">
        <v>1</v>
      </c>
      <c r="AXU92">
        <v>1</v>
      </c>
      <c r="AXV92">
        <v>3</v>
      </c>
      <c r="AXW92">
        <v>1</v>
      </c>
      <c r="AXX92">
        <v>3</v>
      </c>
      <c r="AYA92">
        <v>9.3000000000000007</v>
      </c>
      <c r="AYD92">
        <v>9.3000000000000007</v>
      </c>
      <c r="AYE92" t="s">
        <v>1463</v>
      </c>
      <c r="AYF92" t="s">
        <v>1463</v>
      </c>
      <c r="AYG92">
        <v>8</v>
      </c>
      <c r="AYJ92">
        <v>0</v>
      </c>
      <c r="AYK92">
        <v>0</v>
      </c>
      <c r="AYL92">
        <v>2.5</v>
      </c>
      <c r="AYM92">
        <v>2.5</v>
      </c>
      <c r="AZO92" t="s">
        <v>1463</v>
      </c>
      <c r="AZQ92" t="s">
        <v>3911</v>
      </c>
      <c r="AZR92">
        <v>0</v>
      </c>
      <c r="AZS92">
        <v>2.5</v>
      </c>
      <c r="BCH92">
        <v>10</v>
      </c>
      <c r="BCI92">
        <v>2.5</v>
      </c>
      <c r="BCJ92">
        <v>0</v>
      </c>
      <c r="BCK92">
        <v>12.5</v>
      </c>
      <c r="BCL92">
        <v>1</v>
      </c>
      <c r="BCN92">
        <v>4</v>
      </c>
      <c r="BCP92">
        <v>2</v>
      </c>
      <c r="BCR92">
        <v>3</v>
      </c>
      <c r="BCT92">
        <v>5</v>
      </c>
      <c r="BCY92">
        <v>2.5</v>
      </c>
      <c r="BCZ92">
        <v>0</v>
      </c>
      <c r="BEH92">
        <v>7.5</v>
      </c>
      <c r="BEI92">
        <v>7.5</v>
      </c>
      <c r="BEJ92">
        <v>0</v>
      </c>
      <c r="BEK92">
        <v>15</v>
      </c>
      <c r="BEL92" t="s">
        <v>2552</v>
      </c>
      <c r="BEN92" t="s">
        <v>2567</v>
      </c>
      <c r="BEP92" t="s">
        <v>2552</v>
      </c>
      <c r="BER92" t="s">
        <v>2552</v>
      </c>
      <c r="BET92" t="s">
        <v>2567</v>
      </c>
      <c r="BEV92" t="s">
        <v>2567</v>
      </c>
      <c r="BEX92">
        <v>7.5</v>
      </c>
      <c r="BEY92">
        <v>0</v>
      </c>
      <c r="BGQ92" t="s">
        <v>1467</v>
      </c>
      <c r="BGR92">
        <v>5</v>
      </c>
      <c r="BGS92">
        <v>2.5</v>
      </c>
      <c r="BGT92">
        <v>7.5</v>
      </c>
      <c r="BGU92" t="s">
        <v>1463</v>
      </c>
      <c r="BHK92">
        <v>5</v>
      </c>
      <c r="BHL92">
        <v>2.5</v>
      </c>
      <c r="BIT92">
        <v>5</v>
      </c>
      <c r="BIU92">
        <v>2.5</v>
      </c>
      <c r="BIV92">
        <v>0</v>
      </c>
      <c r="BIW92">
        <v>7.5</v>
      </c>
      <c r="BIX92">
        <v>2</v>
      </c>
      <c r="BIY92" t="s">
        <v>2548</v>
      </c>
      <c r="BIZ92" t="s">
        <v>2594</v>
      </c>
      <c r="BJA92" t="s">
        <v>1468</v>
      </c>
      <c r="BJB92">
        <v>2.5</v>
      </c>
      <c r="BJC92">
        <v>0</v>
      </c>
    </row>
    <row r="93" spans="1:1022 1026:1615" ht="15" x14ac:dyDescent="0.25">
      <c r="A93" t="s">
        <v>2603</v>
      </c>
      <c r="B93" t="s">
        <v>3912</v>
      </c>
      <c r="C93" t="s">
        <v>3913</v>
      </c>
      <c r="D93" t="s">
        <v>2553</v>
      </c>
      <c r="E93" t="s">
        <v>3914</v>
      </c>
      <c r="F93" t="s">
        <v>2606</v>
      </c>
      <c r="G93" t="s">
        <v>2607</v>
      </c>
      <c r="H93" t="s">
        <v>3851</v>
      </c>
      <c r="I93" t="s">
        <v>3852</v>
      </c>
      <c r="J93">
        <v>2.5057186599999999</v>
      </c>
      <c r="K93">
        <v>34.37207635</v>
      </c>
      <c r="L93" s="116">
        <v>42406</v>
      </c>
      <c r="M93" t="s">
        <v>1471</v>
      </c>
      <c r="N93">
        <v>45</v>
      </c>
      <c r="O93" t="s">
        <v>2554</v>
      </c>
      <c r="Q93">
        <v>3.3</v>
      </c>
      <c r="R93">
        <v>7.5</v>
      </c>
      <c r="S93">
        <v>0</v>
      </c>
      <c r="T93">
        <v>10.8</v>
      </c>
      <c r="V93">
        <v>2</v>
      </c>
      <c r="W93">
        <v>2</v>
      </c>
      <c r="X93">
        <v>1</v>
      </c>
      <c r="Y93">
        <v>1</v>
      </c>
      <c r="AE93" t="b">
        <v>1</v>
      </c>
      <c r="AH93">
        <v>2</v>
      </c>
      <c r="AI93">
        <v>1</v>
      </c>
      <c r="AK93">
        <v>1</v>
      </c>
      <c r="AO93">
        <v>1</v>
      </c>
      <c r="AT93">
        <v>1</v>
      </c>
      <c r="BS93" t="s">
        <v>1463</v>
      </c>
      <c r="BT93" t="s">
        <v>1463</v>
      </c>
      <c r="BW93">
        <v>7.5</v>
      </c>
      <c r="BX93">
        <v>0</v>
      </c>
      <c r="BY93">
        <v>8.5</v>
      </c>
      <c r="BZ93">
        <v>5</v>
      </c>
      <c r="CA93">
        <v>0</v>
      </c>
      <c r="CB93">
        <v>13.5</v>
      </c>
      <c r="CC93" t="s">
        <v>1462</v>
      </c>
      <c r="CD93" t="b">
        <v>1</v>
      </c>
      <c r="CE93" t="b">
        <v>1</v>
      </c>
      <c r="CF93">
        <v>30</v>
      </c>
      <c r="CH93" t="s">
        <v>1462</v>
      </c>
      <c r="CI93" t="b">
        <v>1</v>
      </c>
      <c r="CK93">
        <v>25</v>
      </c>
      <c r="CM93" t="s">
        <v>1463</v>
      </c>
      <c r="CR93" t="s">
        <v>1463</v>
      </c>
      <c r="CW93" t="s">
        <v>1463</v>
      </c>
      <c r="DB93" t="s">
        <v>1463</v>
      </c>
      <c r="DG93" t="s">
        <v>1462</v>
      </c>
      <c r="DH93" t="b">
        <v>1</v>
      </c>
      <c r="DJ93">
        <v>25</v>
      </c>
      <c r="DM93" t="s">
        <v>1463</v>
      </c>
      <c r="DS93" t="b">
        <v>1</v>
      </c>
      <c r="DU93" t="b">
        <v>1</v>
      </c>
      <c r="DY93" t="b">
        <v>1</v>
      </c>
      <c r="EF93" t="b">
        <v>1</v>
      </c>
      <c r="EG93" t="s">
        <v>3915</v>
      </c>
      <c r="EI93">
        <v>5</v>
      </c>
      <c r="EJ93">
        <v>0</v>
      </c>
      <c r="EN93">
        <v>0</v>
      </c>
      <c r="EO93" t="s">
        <v>1463</v>
      </c>
      <c r="FL93">
        <v>6.7</v>
      </c>
      <c r="FM93">
        <v>5</v>
      </c>
      <c r="FN93">
        <v>2.5</v>
      </c>
      <c r="FO93">
        <v>14.2</v>
      </c>
      <c r="FP93" t="s">
        <v>1462</v>
      </c>
      <c r="FT93" t="b">
        <v>1</v>
      </c>
      <c r="FV93" t="s">
        <v>1464</v>
      </c>
      <c r="GO93" t="b">
        <v>1</v>
      </c>
      <c r="GQ93" t="s">
        <v>2558</v>
      </c>
      <c r="HD93" t="b">
        <v>1</v>
      </c>
      <c r="HF93" t="s">
        <v>1464</v>
      </c>
      <c r="IN93" t="b">
        <v>1</v>
      </c>
      <c r="IP93" t="s">
        <v>1464</v>
      </c>
      <c r="JC93" t="b">
        <v>1</v>
      </c>
      <c r="JE93" t="s">
        <v>1464</v>
      </c>
      <c r="JX93" t="b">
        <v>1</v>
      </c>
      <c r="JZ93" t="s">
        <v>1464</v>
      </c>
      <c r="KG93" t="s">
        <v>2679</v>
      </c>
      <c r="KH93" t="b">
        <v>1</v>
      </c>
      <c r="KJ93" t="s">
        <v>1464</v>
      </c>
      <c r="KK93" t="s">
        <v>1463</v>
      </c>
      <c r="KM93">
        <v>5</v>
      </c>
      <c r="KN93">
        <v>2.5</v>
      </c>
      <c r="KO93">
        <v>2</v>
      </c>
      <c r="KP93">
        <v>0</v>
      </c>
      <c r="KQ93">
        <v>0</v>
      </c>
      <c r="KR93">
        <v>2</v>
      </c>
      <c r="KS93" t="s">
        <v>1462</v>
      </c>
      <c r="KU93">
        <v>1</v>
      </c>
      <c r="KX93">
        <v>4</v>
      </c>
      <c r="LE93">
        <v>1</v>
      </c>
      <c r="LH93">
        <v>1</v>
      </c>
      <c r="MI93" t="b">
        <v>1</v>
      </c>
      <c r="ML93" t="b">
        <v>1</v>
      </c>
      <c r="MT93" t="s">
        <v>1463</v>
      </c>
      <c r="MV93">
        <v>0</v>
      </c>
      <c r="MW93">
        <v>0</v>
      </c>
      <c r="MX93">
        <v>0</v>
      </c>
      <c r="MY93">
        <v>0</v>
      </c>
      <c r="MZ93">
        <v>2.5</v>
      </c>
      <c r="NA93">
        <v>2.5</v>
      </c>
      <c r="NM93" t="s">
        <v>2549</v>
      </c>
      <c r="NN93" t="s">
        <v>2549</v>
      </c>
      <c r="NO93" t="s">
        <v>2549</v>
      </c>
      <c r="NP93" t="s">
        <v>2549</v>
      </c>
      <c r="NQ93" t="s">
        <v>2549</v>
      </c>
      <c r="NR93" t="s">
        <v>2549</v>
      </c>
      <c r="NS93" t="s">
        <v>2549</v>
      </c>
      <c r="NT93" t="s">
        <v>2549</v>
      </c>
      <c r="NU93" t="s">
        <v>2549</v>
      </c>
      <c r="NV93" t="s">
        <v>2549</v>
      </c>
      <c r="NW93" t="s">
        <v>2550</v>
      </c>
      <c r="NX93" t="s">
        <v>2550</v>
      </c>
      <c r="NY93" t="s">
        <v>2550</v>
      </c>
      <c r="NZ93" t="s">
        <v>2550</v>
      </c>
      <c r="OA93" t="s">
        <v>2550</v>
      </c>
      <c r="OB93" t="s">
        <v>2550</v>
      </c>
      <c r="OC93" t="s">
        <v>2550</v>
      </c>
      <c r="OD93" t="s">
        <v>2550</v>
      </c>
      <c r="OE93" t="s">
        <v>2550</v>
      </c>
      <c r="OF93" t="s">
        <v>2550</v>
      </c>
      <c r="OG93">
        <v>0</v>
      </c>
      <c r="OH93">
        <v>2.5</v>
      </c>
      <c r="OJ93">
        <v>0</v>
      </c>
      <c r="OK93">
        <v>5</v>
      </c>
      <c r="OL93">
        <v>5</v>
      </c>
      <c r="QL93">
        <v>0</v>
      </c>
      <c r="QM93">
        <v>5</v>
      </c>
      <c r="RO93">
        <v>7.5</v>
      </c>
      <c r="RP93">
        <v>0</v>
      </c>
      <c r="RQ93">
        <v>10</v>
      </c>
      <c r="RR93">
        <v>17.5</v>
      </c>
      <c r="RS93" t="s">
        <v>1463</v>
      </c>
      <c r="RZ93" t="s">
        <v>1462</v>
      </c>
      <c r="SA93" t="s">
        <v>3452</v>
      </c>
      <c r="SB93" t="s">
        <v>1463</v>
      </c>
      <c r="SH93" t="s">
        <v>1475</v>
      </c>
      <c r="SK93">
        <v>0</v>
      </c>
      <c r="SL93">
        <v>10</v>
      </c>
      <c r="SM93">
        <v>1.3</v>
      </c>
      <c r="SN93">
        <v>7.5</v>
      </c>
      <c r="SO93">
        <v>0</v>
      </c>
      <c r="SP93">
        <v>8.8000000000000007</v>
      </c>
      <c r="SQ93" t="s">
        <v>1463</v>
      </c>
      <c r="SR93" t="s">
        <v>3916</v>
      </c>
      <c r="TI93">
        <v>5</v>
      </c>
      <c r="TJ93" t="s">
        <v>3917</v>
      </c>
      <c r="TN93" t="b">
        <v>1</v>
      </c>
      <c r="TO93" t="b">
        <v>1</v>
      </c>
      <c r="TV93" t="b">
        <v>1</v>
      </c>
      <c r="TW93" t="s">
        <v>3183</v>
      </c>
      <c r="TX93">
        <v>7.5</v>
      </c>
      <c r="TY93">
        <v>0</v>
      </c>
      <c r="VI93">
        <v>5</v>
      </c>
      <c r="VJ93">
        <v>0</v>
      </c>
      <c r="VK93">
        <v>5</v>
      </c>
      <c r="VL93">
        <v>10</v>
      </c>
      <c r="VM93" t="s">
        <v>1463</v>
      </c>
      <c r="VO93" t="s">
        <v>1463</v>
      </c>
      <c r="VQ93" t="s">
        <v>1463</v>
      </c>
      <c r="VS93" t="s">
        <v>1463</v>
      </c>
      <c r="VV93" t="s">
        <v>1463</v>
      </c>
      <c r="VX93" t="s">
        <v>1462</v>
      </c>
      <c r="VY93" t="s">
        <v>3918</v>
      </c>
      <c r="VZ93">
        <v>0</v>
      </c>
      <c r="WA93">
        <v>5</v>
      </c>
      <c r="XJ93">
        <v>10</v>
      </c>
      <c r="XK93">
        <v>3.8</v>
      </c>
      <c r="XL93">
        <v>5</v>
      </c>
      <c r="XM93">
        <v>18.8</v>
      </c>
      <c r="XN93" t="s">
        <v>1462</v>
      </c>
      <c r="XO93" t="s">
        <v>1462</v>
      </c>
      <c r="XQ93" t="b">
        <v>1</v>
      </c>
      <c r="XR93" t="b">
        <v>1</v>
      </c>
      <c r="XT93" t="b">
        <v>1</v>
      </c>
      <c r="XU93" t="b">
        <v>1</v>
      </c>
      <c r="XW93" t="b">
        <v>1</v>
      </c>
      <c r="YC93" t="s">
        <v>1463</v>
      </c>
      <c r="YE93" t="s">
        <v>1462</v>
      </c>
      <c r="YF93" t="s">
        <v>3919</v>
      </c>
      <c r="YG93">
        <v>2.5</v>
      </c>
      <c r="YH93">
        <v>2.5</v>
      </c>
      <c r="YI93" t="s">
        <v>1462</v>
      </c>
      <c r="YK93" t="b">
        <v>1</v>
      </c>
      <c r="YN93" t="b">
        <v>1</v>
      </c>
      <c r="YP93" t="b">
        <v>1</v>
      </c>
      <c r="YU93">
        <v>5</v>
      </c>
      <c r="YV93">
        <v>7.5</v>
      </c>
      <c r="ZX93">
        <v>0</v>
      </c>
      <c r="ZY93">
        <v>0</v>
      </c>
      <c r="ZZ93">
        <v>5</v>
      </c>
      <c r="AAA93">
        <v>5</v>
      </c>
      <c r="AAB93" t="s">
        <v>1463</v>
      </c>
      <c r="AAS93" t="s">
        <v>3920</v>
      </c>
      <c r="AAT93">
        <v>0</v>
      </c>
      <c r="AAU93">
        <v>5</v>
      </c>
      <c r="ADN93">
        <v>2</v>
      </c>
      <c r="ADO93">
        <v>5</v>
      </c>
      <c r="ADP93">
        <v>2.5</v>
      </c>
      <c r="ADQ93">
        <v>9.5</v>
      </c>
      <c r="ADR93" t="s">
        <v>1759</v>
      </c>
      <c r="ADS93">
        <v>2</v>
      </c>
      <c r="ADT93">
        <v>60</v>
      </c>
      <c r="AEG93">
        <v>5</v>
      </c>
      <c r="AEH93">
        <v>2.5</v>
      </c>
      <c r="AEI93">
        <v>2</v>
      </c>
      <c r="AEJ93">
        <v>2.5</v>
      </c>
      <c r="AEK93">
        <v>2.5</v>
      </c>
      <c r="AEL93">
        <v>7</v>
      </c>
      <c r="AEV93" t="b">
        <v>1</v>
      </c>
      <c r="AFC93">
        <v>2.5</v>
      </c>
      <c r="AFD93">
        <v>2.5</v>
      </c>
      <c r="AFE93">
        <v>0</v>
      </c>
      <c r="AFF93">
        <v>8.6</v>
      </c>
      <c r="AFG93">
        <v>0</v>
      </c>
      <c r="AFH93">
        <v>8.6</v>
      </c>
      <c r="AFI93" t="s">
        <v>1463</v>
      </c>
      <c r="AFK93" t="s">
        <v>1463</v>
      </c>
      <c r="AFM93" t="s">
        <v>1463</v>
      </c>
      <c r="AFO93" t="s">
        <v>1463</v>
      </c>
      <c r="AFQ93" t="s">
        <v>1463</v>
      </c>
      <c r="AFT93" t="s">
        <v>1463</v>
      </c>
      <c r="AFV93">
        <v>3</v>
      </c>
      <c r="AFW93">
        <v>4</v>
      </c>
      <c r="AFX93">
        <v>8.6111111111111107</v>
      </c>
      <c r="AFY93">
        <v>0</v>
      </c>
      <c r="AFZ93">
        <v>5</v>
      </c>
      <c r="AGA93">
        <v>7.5</v>
      </c>
      <c r="AGB93">
        <v>2.5</v>
      </c>
      <c r="AGC93">
        <v>15</v>
      </c>
      <c r="AGD93">
        <v>7</v>
      </c>
      <c r="AGG93">
        <v>2</v>
      </c>
      <c r="AGJ93">
        <v>7</v>
      </c>
      <c r="AGM93" t="s">
        <v>3405</v>
      </c>
      <c r="AGQ93">
        <v>7.5</v>
      </c>
      <c r="AGR93">
        <v>2.5</v>
      </c>
      <c r="AGS93">
        <v>3</v>
      </c>
      <c r="AGT93">
        <v>2.5</v>
      </c>
      <c r="AGU93">
        <v>2.5</v>
      </c>
      <c r="AGV93">
        <v>8</v>
      </c>
      <c r="AGW93">
        <v>3</v>
      </c>
      <c r="AGY93" t="b">
        <v>1</v>
      </c>
      <c r="AGZ93" t="b">
        <v>1</v>
      </c>
      <c r="AHB93" t="b">
        <v>1</v>
      </c>
      <c r="AHD93">
        <v>1</v>
      </c>
      <c r="AHE93">
        <v>1</v>
      </c>
      <c r="AHF93">
        <v>3</v>
      </c>
      <c r="AKM93">
        <v>2.5</v>
      </c>
      <c r="AKN93">
        <v>2.5</v>
      </c>
      <c r="AKO93">
        <v>10</v>
      </c>
      <c r="AKP93">
        <v>2.5</v>
      </c>
      <c r="AKQ93">
        <v>2.5</v>
      </c>
      <c r="AKR93">
        <v>15</v>
      </c>
      <c r="AKS93" t="s">
        <v>1462</v>
      </c>
      <c r="AKT93" t="s">
        <v>1463</v>
      </c>
      <c r="AKV93" t="s">
        <v>1462</v>
      </c>
      <c r="AKX93" t="s">
        <v>1462</v>
      </c>
      <c r="AKZ93" t="s">
        <v>1463</v>
      </c>
      <c r="ALB93" t="s">
        <v>1462</v>
      </c>
      <c r="ALD93" t="s">
        <v>1463</v>
      </c>
      <c r="ALF93" t="s">
        <v>1462</v>
      </c>
      <c r="ALH93" t="s">
        <v>1463</v>
      </c>
      <c r="ALJ93" t="s">
        <v>1463</v>
      </c>
      <c r="ALL93" t="s">
        <v>1462</v>
      </c>
      <c r="ALN93" t="s">
        <v>1463</v>
      </c>
      <c r="ALP93" t="s">
        <v>1463</v>
      </c>
      <c r="ALR93" t="s">
        <v>1463</v>
      </c>
      <c r="ALT93" t="s">
        <v>1463</v>
      </c>
      <c r="AMF93" t="b">
        <v>1</v>
      </c>
      <c r="AMG93" t="b">
        <v>1</v>
      </c>
      <c r="AMH93" t="b">
        <v>1</v>
      </c>
      <c r="AML93" t="b">
        <v>1</v>
      </c>
      <c r="AMO93" t="b">
        <v>1</v>
      </c>
      <c r="ANA93">
        <v>2.5</v>
      </c>
      <c r="ANB93">
        <v>2.5</v>
      </c>
      <c r="ANC93">
        <v>10</v>
      </c>
      <c r="AND93">
        <v>2.5</v>
      </c>
      <c r="ANE93">
        <v>5</v>
      </c>
      <c r="ANF93">
        <v>17.5</v>
      </c>
      <c r="ANG93" t="s">
        <v>1462</v>
      </c>
      <c r="ANH93" t="s">
        <v>3921</v>
      </c>
      <c r="ANI93" t="s">
        <v>1462</v>
      </c>
      <c r="ANJ93" t="s">
        <v>2855</v>
      </c>
      <c r="ANK93">
        <v>2.5</v>
      </c>
      <c r="ANL93">
        <v>5</v>
      </c>
      <c r="ANM93">
        <v>5</v>
      </c>
      <c r="ANN93">
        <v>2.5</v>
      </c>
      <c r="ANO93">
        <v>7.5</v>
      </c>
      <c r="ANP93">
        <v>15</v>
      </c>
      <c r="ANQ93" t="s">
        <v>2565</v>
      </c>
      <c r="ANR93" t="s">
        <v>1462</v>
      </c>
      <c r="ANS93" t="s">
        <v>3437</v>
      </c>
      <c r="ANT93">
        <v>2.5</v>
      </c>
      <c r="ANU93">
        <v>7.5</v>
      </c>
      <c r="AQR93">
        <v>2.5</v>
      </c>
      <c r="AQS93">
        <v>0</v>
      </c>
      <c r="AQT93">
        <v>7.5</v>
      </c>
      <c r="AQU93">
        <v>10</v>
      </c>
      <c r="AQV93" t="s">
        <v>1463</v>
      </c>
      <c r="ARC93" t="b">
        <v>1</v>
      </c>
      <c r="ARD93" t="b">
        <v>1</v>
      </c>
      <c r="ARG93">
        <v>0</v>
      </c>
      <c r="ARH93">
        <v>7.5</v>
      </c>
      <c r="ARI93" t="s">
        <v>1463</v>
      </c>
      <c r="ARQ93" t="s">
        <v>1462</v>
      </c>
      <c r="ARS93" t="s">
        <v>3861</v>
      </c>
      <c r="ART93" t="s">
        <v>2855</v>
      </c>
      <c r="ARV93" t="b">
        <v>1</v>
      </c>
      <c r="ASD93">
        <v>0</v>
      </c>
      <c r="ASE93">
        <v>7.5</v>
      </c>
      <c r="ASF93">
        <v>2</v>
      </c>
      <c r="ASG93">
        <v>5</v>
      </c>
      <c r="ASH93">
        <v>2.5</v>
      </c>
      <c r="ASI93">
        <v>9.5</v>
      </c>
      <c r="ASJ93">
        <v>80</v>
      </c>
      <c r="ASL93" t="b">
        <v>1</v>
      </c>
      <c r="ASM93" t="b">
        <v>1</v>
      </c>
      <c r="ASS93">
        <v>2</v>
      </c>
      <c r="AST93" t="s">
        <v>1462</v>
      </c>
      <c r="ASW93" t="b">
        <v>1</v>
      </c>
      <c r="ATC93" t="s">
        <v>3922</v>
      </c>
      <c r="ATD93">
        <v>5</v>
      </c>
      <c r="ATE93">
        <v>2.5</v>
      </c>
      <c r="ATF93">
        <v>0</v>
      </c>
      <c r="ATG93">
        <v>0</v>
      </c>
      <c r="ATH93">
        <v>10</v>
      </c>
      <c r="ATI93">
        <v>10</v>
      </c>
      <c r="ATJ93" t="s">
        <v>1463</v>
      </c>
      <c r="AVZ93">
        <v>0</v>
      </c>
      <c r="AWA93">
        <v>10</v>
      </c>
      <c r="AWB93">
        <v>0</v>
      </c>
      <c r="AWC93">
        <v>10</v>
      </c>
      <c r="AWE93">
        <v>0</v>
      </c>
      <c r="AWF93">
        <v>2.5</v>
      </c>
      <c r="AWG93">
        <v>2.5</v>
      </c>
      <c r="AWH93" t="s">
        <v>1463</v>
      </c>
      <c r="AWJ93" t="s">
        <v>1463</v>
      </c>
      <c r="AWL93" t="s">
        <v>1463</v>
      </c>
      <c r="AWN93" t="s">
        <v>1463</v>
      </c>
      <c r="AWP93" t="s">
        <v>1463</v>
      </c>
      <c r="AWR93" t="s">
        <v>1463</v>
      </c>
      <c r="AWT93" t="s">
        <v>1463</v>
      </c>
      <c r="AWV93" t="s">
        <v>1463</v>
      </c>
      <c r="AWX93" t="s">
        <v>1463</v>
      </c>
      <c r="AWZ93" t="s">
        <v>1463</v>
      </c>
      <c r="AXB93" t="s">
        <v>1463</v>
      </c>
      <c r="AXD93" t="s">
        <v>1463</v>
      </c>
      <c r="AXF93">
        <v>0</v>
      </c>
      <c r="AXG93">
        <v>0</v>
      </c>
      <c r="AXI93">
        <v>0</v>
      </c>
      <c r="AXJ93">
        <v>2.5</v>
      </c>
      <c r="AXK93">
        <v>0</v>
      </c>
      <c r="AXN93">
        <v>0</v>
      </c>
      <c r="AXO93">
        <v>1</v>
      </c>
      <c r="AXP93">
        <v>1</v>
      </c>
      <c r="AXQ93">
        <v>1</v>
      </c>
      <c r="AXR93">
        <v>1</v>
      </c>
      <c r="AXS93">
        <v>1</v>
      </c>
      <c r="AXT93">
        <v>1</v>
      </c>
      <c r="AXU93">
        <v>1</v>
      </c>
      <c r="AXV93">
        <v>3</v>
      </c>
      <c r="AXW93">
        <v>1</v>
      </c>
      <c r="AXX93">
        <v>3</v>
      </c>
      <c r="AYA93">
        <v>10</v>
      </c>
      <c r="AYD93">
        <v>10</v>
      </c>
      <c r="AYE93" t="s">
        <v>1463</v>
      </c>
      <c r="AYF93" t="s">
        <v>1463</v>
      </c>
      <c r="AYG93">
        <v>10</v>
      </c>
      <c r="AYJ93">
        <v>10</v>
      </c>
      <c r="AYK93">
        <v>2.5</v>
      </c>
      <c r="AYL93">
        <v>2.5</v>
      </c>
      <c r="AYM93">
        <v>15</v>
      </c>
      <c r="AZO93" t="s">
        <v>1462</v>
      </c>
      <c r="AZP93" t="s">
        <v>3923</v>
      </c>
      <c r="AZR93">
        <v>2.5</v>
      </c>
      <c r="AZS93">
        <v>2.5</v>
      </c>
      <c r="BCH93">
        <v>10</v>
      </c>
      <c r="BCI93">
        <v>2.5</v>
      </c>
      <c r="BCJ93">
        <v>0</v>
      </c>
      <c r="BCK93">
        <v>12.5</v>
      </c>
      <c r="BCL93">
        <v>1</v>
      </c>
      <c r="BCN93">
        <v>4</v>
      </c>
      <c r="BCP93">
        <v>5</v>
      </c>
      <c r="BCR93">
        <v>2</v>
      </c>
      <c r="BCT93">
        <v>3</v>
      </c>
      <c r="BCY93">
        <v>2.5</v>
      </c>
      <c r="BCZ93">
        <v>0</v>
      </c>
      <c r="BEH93">
        <v>7.5</v>
      </c>
      <c r="BEI93">
        <v>7.5</v>
      </c>
      <c r="BEJ93">
        <v>0</v>
      </c>
      <c r="BEK93">
        <v>15</v>
      </c>
      <c r="BEL93" t="s">
        <v>2552</v>
      </c>
      <c r="BEN93" t="s">
        <v>2567</v>
      </c>
      <c r="BEP93" t="s">
        <v>2552</v>
      </c>
      <c r="BER93" t="s">
        <v>2552</v>
      </c>
      <c r="BET93" t="s">
        <v>2567</v>
      </c>
      <c r="BEV93" t="s">
        <v>2567</v>
      </c>
      <c r="BEX93">
        <v>7.5</v>
      </c>
      <c r="BEY93">
        <v>0</v>
      </c>
      <c r="BGQ93" t="s">
        <v>1467</v>
      </c>
      <c r="BGR93">
        <v>7.5</v>
      </c>
      <c r="BGS93">
        <v>2.5</v>
      </c>
      <c r="BGT93">
        <v>10</v>
      </c>
      <c r="BGU93" t="s">
        <v>1463</v>
      </c>
      <c r="BHK93">
        <v>7.5</v>
      </c>
      <c r="BHL93">
        <v>2.5</v>
      </c>
      <c r="BIT93">
        <v>5</v>
      </c>
      <c r="BIU93">
        <v>2.5</v>
      </c>
      <c r="BIV93">
        <v>0</v>
      </c>
      <c r="BIW93">
        <v>7.5</v>
      </c>
      <c r="BIX93">
        <v>2</v>
      </c>
      <c r="BIY93" t="s">
        <v>2548</v>
      </c>
      <c r="BIZ93" t="s">
        <v>2594</v>
      </c>
      <c r="BJA93" t="s">
        <v>1468</v>
      </c>
      <c r="BJB93">
        <v>2.5</v>
      </c>
      <c r="BJC93">
        <v>0</v>
      </c>
    </row>
    <row r="94" spans="1:1022 1026:1615" ht="15" x14ac:dyDescent="0.25">
      <c r="A94" t="s">
        <v>2603</v>
      </c>
      <c r="B94" t="s">
        <v>3924</v>
      </c>
      <c r="C94" t="s">
        <v>3925</v>
      </c>
      <c r="D94" t="s">
        <v>1460</v>
      </c>
      <c r="F94" t="s">
        <v>2606</v>
      </c>
      <c r="G94" t="s">
        <v>2607</v>
      </c>
      <c r="H94" t="s">
        <v>3851</v>
      </c>
      <c r="I94" t="s">
        <v>3852</v>
      </c>
      <c r="J94">
        <v>2.5056661500000001</v>
      </c>
      <c r="K94">
        <v>34.372161220000002</v>
      </c>
      <c r="L94" s="116">
        <v>42406</v>
      </c>
      <c r="M94" t="s">
        <v>1471</v>
      </c>
      <c r="N94">
        <v>50</v>
      </c>
      <c r="O94" t="s">
        <v>2554</v>
      </c>
      <c r="Q94">
        <v>3.3</v>
      </c>
      <c r="R94">
        <v>7.5</v>
      </c>
      <c r="S94">
        <v>0</v>
      </c>
      <c r="T94">
        <v>10.8</v>
      </c>
      <c r="W94">
        <v>1</v>
      </c>
      <c r="X94">
        <v>3</v>
      </c>
      <c r="Y94">
        <v>1</v>
      </c>
      <c r="AE94" t="b">
        <v>1</v>
      </c>
      <c r="AJ94">
        <v>3</v>
      </c>
      <c r="AK94">
        <v>1</v>
      </c>
      <c r="AV94">
        <v>3</v>
      </c>
      <c r="BS94" t="s">
        <v>1463</v>
      </c>
      <c r="BT94" t="s">
        <v>1463</v>
      </c>
      <c r="BW94">
        <v>7.5</v>
      </c>
      <c r="BX94">
        <v>0</v>
      </c>
      <c r="BY94">
        <v>8.5</v>
      </c>
      <c r="BZ94">
        <v>0</v>
      </c>
      <c r="CA94">
        <v>2.5</v>
      </c>
      <c r="CB94">
        <v>11</v>
      </c>
      <c r="CC94" t="s">
        <v>1462</v>
      </c>
      <c r="CD94" t="b">
        <v>1</v>
      </c>
      <c r="CE94" t="b">
        <v>1</v>
      </c>
      <c r="CF94">
        <v>30</v>
      </c>
      <c r="CH94" t="s">
        <v>1462</v>
      </c>
      <c r="CI94" t="b">
        <v>1</v>
      </c>
      <c r="CK94">
        <v>20</v>
      </c>
      <c r="CM94" t="s">
        <v>1463</v>
      </c>
      <c r="CR94" t="s">
        <v>1463</v>
      </c>
      <c r="CW94" t="s">
        <v>1463</v>
      </c>
      <c r="DB94" t="s">
        <v>1463</v>
      </c>
      <c r="DG94" t="s">
        <v>1462</v>
      </c>
      <c r="DH94" t="b">
        <v>1</v>
      </c>
      <c r="DJ94">
        <v>30</v>
      </c>
      <c r="DM94" t="s">
        <v>1463</v>
      </c>
      <c r="DS94" t="b">
        <v>1</v>
      </c>
      <c r="DU94" t="b">
        <v>1</v>
      </c>
      <c r="DY94" t="b">
        <v>1</v>
      </c>
      <c r="EF94" t="b">
        <v>1</v>
      </c>
      <c r="EG94" t="s">
        <v>3926</v>
      </c>
      <c r="EI94">
        <v>0</v>
      </c>
      <c r="EJ94">
        <v>2.5</v>
      </c>
      <c r="EN94">
        <v>0</v>
      </c>
      <c r="EO94" t="s">
        <v>1463</v>
      </c>
      <c r="FL94">
        <v>6.7</v>
      </c>
      <c r="FM94">
        <v>2.5</v>
      </c>
      <c r="FN94">
        <v>2.5</v>
      </c>
      <c r="FO94">
        <v>11.7</v>
      </c>
      <c r="FP94" t="s">
        <v>1462</v>
      </c>
      <c r="FT94" t="b">
        <v>1</v>
      </c>
      <c r="FV94" t="s">
        <v>1465</v>
      </c>
      <c r="GO94" t="b">
        <v>1</v>
      </c>
      <c r="GQ94" t="s">
        <v>1465</v>
      </c>
      <c r="HD94" t="b">
        <v>1</v>
      </c>
      <c r="HF94" t="s">
        <v>1465</v>
      </c>
      <c r="IN94" t="b">
        <v>1</v>
      </c>
      <c r="IP94" t="s">
        <v>1464</v>
      </c>
      <c r="JC94" t="b">
        <v>1</v>
      </c>
      <c r="JE94" t="s">
        <v>1465</v>
      </c>
      <c r="JX94" t="b">
        <v>1</v>
      </c>
      <c r="JZ94" t="s">
        <v>1465</v>
      </c>
      <c r="KG94" t="s">
        <v>2679</v>
      </c>
      <c r="KH94" t="b">
        <v>1</v>
      </c>
      <c r="KJ94" t="s">
        <v>1465</v>
      </c>
      <c r="KK94" t="s">
        <v>1463</v>
      </c>
      <c r="KM94">
        <v>2.5</v>
      </c>
      <c r="KN94">
        <v>2.5</v>
      </c>
      <c r="KO94">
        <v>0</v>
      </c>
      <c r="KR94">
        <v>0</v>
      </c>
      <c r="KS94" t="s">
        <v>1463</v>
      </c>
      <c r="RO94">
        <v>7.5</v>
      </c>
      <c r="RP94">
        <v>2.5</v>
      </c>
      <c r="RQ94">
        <v>7.5</v>
      </c>
      <c r="RR94">
        <v>17.5</v>
      </c>
      <c r="RS94" t="s">
        <v>1463</v>
      </c>
      <c r="RZ94" t="s">
        <v>1462</v>
      </c>
      <c r="SA94" t="s">
        <v>3186</v>
      </c>
      <c r="SK94">
        <v>2.5</v>
      </c>
      <c r="SL94">
        <v>7.5</v>
      </c>
      <c r="SM94">
        <v>1.3</v>
      </c>
      <c r="SN94">
        <v>7.5</v>
      </c>
      <c r="SO94">
        <v>2.5</v>
      </c>
      <c r="SP94">
        <v>11.3</v>
      </c>
      <c r="SQ94" t="s">
        <v>1463</v>
      </c>
      <c r="SR94" t="s">
        <v>3314</v>
      </c>
      <c r="TI94">
        <v>5</v>
      </c>
      <c r="TJ94" t="s">
        <v>3673</v>
      </c>
      <c r="TO94" t="b">
        <v>1</v>
      </c>
      <c r="TQ94" t="b">
        <v>1</v>
      </c>
      <c r="TV94" t="b">
        <v>1</v>
      </c>
      <c r="TW94" t="s">
        <v>3183</v>
      </c>
      <c r="TX94">
        <v>7.5</v>
      </c>
      <c r="TY94">
        <v>2.5</v>
      </c>
      <c r="VI94">
        <v>5</v>
      </c>
      <c r="VJ94">
        <v>0</v>
      </c>
      <c r="VK94">
        <v>5</v>
      </c>
      <c r="VL94">
        <v>10</v>
      </c>
      <c r="VM94" t="s">
        <v>1463</v>
      </c>
      <c r="VO94" t="s">
        <v>1463</v>
      </c>
      <c r="VQ94" t="s">
        <v>1463</v>
      </c>
      <c r="VS94" t="s">
        <v>1463</v>
      </c>
      <c r="VV94" t="s">
        <v>1463</v>
      </c>
      <c r="VX94" t="s">
        <v>1462</v>
      </c>
      <c r="VY94" t="s">
        <v>3123</v>
      </c>
      <c r="VZ94">
        <v>0</v>
      </c>
      <c r="WA94">
        <v>5</v>
      </c>
      <c r="XJ94">
        <v>10</v>
      </c>
      <c r="XK94">
        <v>2.5</v>
      </c>
      <c r="XL94">
        <v>3.8</v>
      </c>
      <c r="XM94">
        <v>16.3</v>
      </c>
      <c r="XN94" t="s">
        <v>1462</v>
      </c>
      <c r="XO94" t="s">
        <v>1462</v>
      </c>
      <c r="XR94" t="b">
        <v>1</v>
      </c>
      <c r="XS94" t="b">
        <v>1</v>
      </c>
      <c r="XT94" t="b">
        <v>1</v>
      </c>
      <c r="XW94" t="b">
        <v>1</v>
      </c>
      <c r="YC94" t="s">
        <v>1462</v>
      </c>
      <c r="YD94" t="s">
        <v>3927</v>
      </c>
      <c r="YE94" t="s">
        <v>1462</v>
      </c>
      <c r="YF94" t="s">
        <v>3928</v>
      </c>
      <c r="YG94">
        <v>2.5</v>
      </c>
      <c r="YH94">
        <v>5</v>
      </c>
      <c r="YI94" t="s">
        <v>1462</v>
      </c>
      <c r="YK94" t="b">
        <v>1</v>
      </c>
      <c r="YN94" t="b">
        <v>1</v>
      </c>
      <c r="YP94" t="b">
        <v>1</v>
      </c>
      <c r="YU94">
        <v>2.5</v>
      </c>
      <c r="YV94">
        <v>2.5</v>
      </c>
      <c r="ZX94">
        <v>10</v>
      </c>
      <c r="ZY94">
        <v>0</v>
      </c>
      <c r="ZZ94">
        <v>5</v>
      </c>
      <c r="AAA94">
        <v>15</v>
      </c>
      <c r="AAB94" t="s">
        <v>1462</v>
      </c>
      <c r="AAK94" t="b">
        <v>1</v>
      </c>
      <c r="AAL94" t="b">
        <v>1</v>
      </c>
      <c r="AAO94" t="b">
        <v>1</v>
      </c>
      <c r="AAS94" t="s">
        <v>3929</v>
      </c>
      <c r="AAT94">
        <v>0</v>
      </c>
      <c r="AAU94">
        <v>5</v>
      </c>
      <c r="ADN94">
        <v>2</v>
      </c>
      <c r="ADO94">
        <v>7.5</v>
      </c>
      <c r="ADP94">
        <v>0</v>
      </c>
      <c r="ADQ94">
        <v>9.5</v>
      </c>
      <c r="ADR94" t="s">
        <v>1759</v>
      </c>
      <c r="ADS94">
        <v>2</v>
      </c>
      <c r="ADT94">
        <v>90</v>
      </c>
      <c r="AEG94">
        <v>7.5</v>
      </c>
      <c r="AEH94">
        <v>0</v>
      </c>
      <c r="AEI94">
        <v>2</v>
      </c>
      <c r="AEJ94">
        <v>2.5</v>
      </c>
      <c r="AEK94">
        <v>2.5</v>
      </c>
      <c r="AEL94">
        <v>7</v>
      </c>
      <c r="AEV94" t="b">
        <v>1</v>
      </c>
      <c r="AFC94">
        <v>2.5</v>
      </c>
      <c r="AFD94">
        <v>2.5</v>
      </c>
      <c r="AFE94">
        <v>0</v>
      </c>
      <c r="AFF94">
        <v>8.6</v>
      </c>
      <c r="AFG94">
        <v>2.5</v>
      </c>
      <c r="AFH94">
        <v>11.1</v>
      </c>
      <c r="AFI94" t="s">
        <v>1463</v>
      </c>
      <c r="AFK94" t="s">
        <v>1463</v>
      </c>
      <c r="AFM94" t="s">
        <v>1463</v>
      </c>
      <c r="AFO94" t="s">
        <v>1463</v>
      </c>
      <c r="AFQ94" t="s">
        <v>1463</v>
      </c>
      <c r="AFT94" t="s">
        <v>1463</v>
      </c>
      <c r="AFV94">
        <v>3</v>
      </c>
      <c r="AFW94">
        <v>4</v>
      </c>
      <c r="AFX94">
        <v>8.6111111111111107</v>
      </c>
      <c r="AFY94">
        <v>2.5</v>
      </c>
      <c r="AFZ94">
        <v>2.5</v>
      </c>
      <c r="AGA94">
        <v>5</v>
      </c>
      <c r="AGB94">
        <v>2.5</v>
      </c>
      <c r="AGC94">
        <v>10</v>
      </c>
      <c r="AGD94">
        <v>2</v>
      </c>
      <c r="AGG94">
        <v>2</v>
      </c>
      <c r="AGJ94">
        <v>2</v>
      </c>
      <c r="AGM94" t="s">
        <v>3405</v>
      </c>
      <c r="AGQ94">
        <v>5</v>
      </c>
      <c r="AGR94">
        <v>2.5</v>
      </c>
      <c r="AGS94">
        <v>3</v>
      </c>
      <c r="AGT94">
        <v>5</v>
      </c>
      <c r="AGU94">
        <v>5</v>
      </c>
      <c r="AGV94">
        <v>13</v>
      </c>
      <c r="AGW94">
        <v>3</v>
      </c>
      <c r="AGY94" t="b">
        <v>1</v>
      </c>
      <c r="AGZ94" t="b">
        <v>1</v>
      </c>
      <c r="AHB94" t="b">
        <v>1</v>
      </c>
      <c r="AHD94">
        <v>2</v>
      </c>
      <c r="AHE94">
        <v>3</v>
      </c>
      <c r="AHF94">
        <v>4</v>
      </c>
      <c r="AKM94">
        <v>5</v>
      </c>
      <c r="AKN94">
        <v>5</v>
      </c>
      <c r="AKO94">
        <v>10</v>
      </c>
      <c r="AKP94">
        <v>2.5</v>
      </c>
      <c r="AKQ94">
        <v>5</v>
      </c>
      <c r="AKR94">
        <v>17.5</v>
      </c>
      <c r="AKS94" t="s">
        <v>1462</v>
      </c>
      <c r="AKT94" t="s">
        <v>1463</v>
      </c>
      <c r="AKV94" t="s">
        <v>1462</v>
      </c>
      <c r="AKX94" t="s">
        <v>1462</v>
      </c>
      <c r="AKZ94" t="s">
        <v>1463</v>
      </c>
      <c r="ALB94" t="s">
        <v>1462</v>
      </c>
      <c r="ALD94" t="s">
        <v>1463</v>
      </c>
      <c r="ALF94" t="s">
        <v>1462</v>
      </c>
      <c r="ALH94" t="s">
        <v>1463</v>
      </c>
      <c r="ALJ94" t="s">
        <v>1463</v>
      </c>
      <c r="ALL94" t="s">
        <v>1462</v>
      </c>
      <c r="ALN94" t="s">
        <v>1463</v>
      </c>
      <c r="ALP94" t="s">
        <v>1463</v>
      </c>
      <c r="ALR94" t="s">
        <v>1463</v>
      </c>
      <c r="ALT94" t="s">
        <v>1463</v>
      </c>
      <c r="AMF94" t="b">
        <v>1</v>
      </c>
      <c r="AMG94" t="b">
        <v>1</v>
      </c>
      <c r="AMH94" t="b">
        <v>1</v>
      </c>
      <c r="AML94" t="b">
        <v>1</v>
      </c>
      <c r="AMO94" t="b">
        <v>1</v>
      </c>
      <c r="ANA94">
        <v>2.5</v>
      </c>
      <c r="ANB94">
        <v>5</v>
      </c>
      <c r="ANC94">
        <v>10</v>
      </c>
      <c r="AND94">
        <v>2.5</v>
      </c>
      <c r="ANE94">
        <v>2.5</v>
      </c>
      <c r="ANF94">
        <v>15</v>
      </c>
      <c r="ANG94" t="s">
        <v>1462</v>
      </c>
      <c r="ANH94" t="s">
        <v>3930</v>
      </c>
      <c r="ANI94" t="s">
        <v>1462</v>
      </c>
      <c r="ANJ94" t="s">
        <v>2855</v>
      </c>
      <c r="ANK94">
        <v>2.5</v>
      </c>
      <c r="ANL94">
        <v>2.5</v>
      </c>
      <c r="ANM94">
        <v>5</v>
      </c>
      <c r="ANN94">
        <v>2.5</v>
      </c>
      <c r="ANO94">
        <v>7.5</v>
      </c>
      <c r="ANP94">
        <v>15</v>
      </c>
      <c r="ANQ94" t="s">
        <v>2565</v>
      </c>
      <c r="ANR94" t="s">
        <v>1462</v>
      </c>
      <c r="ANT94">
        <v>2.5</v>
      </c>
      <c r="ANU94">
        <v>7.5</v>
      </c>
      <c r="AQR94">
        <v>2.5</v>
      </c>
      <c r="AQS94">
        <v>0</v>
      </c>
      <c r="AQT94">
        <v>7.5</v>
      </c>
      <c r="AQU94">
        <v>10</v>
      </c>
      <c r="AQV94" t="s">
        <v>1463</v>
      </c>
      <c r="ARC94" t="b">
        <v>1</v>
      </c>
      <c r="ARD94" t="b">
        <v>1</v>
      </c>
      <c r="ARG94">
        <v>0</v>
      </c>
      <c r="ARH94">
        <v>7.5</v>
      </c>
      <c r="ARI94" t="s">
        <v>1463</v>
      </c>
      <c r="ARQ94" t="s">
        <v>1462</v>
      </c>
      <c r="ARS94" t="s">
        <v>3643</v>
      </c>
      <c r="ART94" t="s">
        <v>2855</v>
      </c>
      <c r="ARV94" t="b">
        <v>1</v>
      </c>
      <c r="ASD94">
        <v>0</v>
      </c>
      <c r="ASE94">
        <v>7.5</v>
      </c>
      <c r="ASF94">
        <v>1</v>
      </c>
      <c r="ASG94">
        <v>5</v>
      </c>
      <c r="ASH94">
        <v>2.5</v>
      </c>
      <c r="ASI94">
        <v>8.5</v>
      </c>
      <c r="ASJ94">
        <v>80</v>
      </c>
      <c r="ASL94" t="b">
        <v>1</v>
      </c>
      <c r="ASM94" t="b">
        <v>1</v>
      </c>
      <c r="ASS94">
        <v>1</v>
      </c>
      <c r="AST94" t="s">
        <v>1462</v>
      </c>
      <c r="ASW94" t="b">
        <v>1</v>
      </c>
      <c r="ATC94" t="s">
        <v>3281</v>
      </c>
      <c r="ATD94">
        <v>5</v>
      </c>
      <c r="ATE94">
        <v>2.5</v>
      </c>
      <c r="ATF94">
        <v>0</v>
      </c>
      <c r="ATG94">
        <v>0</v>
      </c>
      <c r="ATH94">
        <v>7.5</v>
      </c>
      <c r="ATI94">
        <v>7.5</v>
      </c>
      <c r="ATJ94" t="s">
        <v>1463</v>
      </c>
      <c r="AVZ94">
        <v>0</v>
      </c>
      <c r="AWA94">
        <v>5</v>
      </c>
      <c r="AWB94">
        <v>0</v>
      </c>
      <c r="AWC94">
        <v>10</v>
      </c>
      <c r="AWE94">
        <v>0</v>
      </c>
      <c r="AWF94">
        <v>2.5</v>
      </c>
      <c r="AWG94">
        <v>2.5</v>
      </c>
      <c r="AWH94" t="s">
        <v>1463</v>
      </c>
      <c r="AWJ94" t="s">
        <v>1463</v>
      </c>
      <c r="AWL94" t="s">
        <v>1463</v>
      </c>
      <c r="AWN94" t="s">
        <v>1463</v>
      </c>
      <c r="AWP94" t="s">
        <v>1463</v>
      </c>
      <c r="AWR94" t="s">
        <v>1463</v>
      </c>
      <c r="AWT94" t="s">
        <v>1463</v>
      </c>
      <c r="AWV94" t="s">
        <v>1463</v>
      </c>
      <c r="AWX94" t="s">
        <v>1463</v>
      </c>
      <c r="AWZ94" t="s">
        <v>1463</v>
      </c>
      <c r="AXB94" t="s">
        <v>1463</v>
      </c>
      <c r="AXD94" t="s">
        <v>1463</v>
      </c>
      <c r="AXF94">
        <v>0</v>
      </c>
      <c r="AXG94">
        <v>0</v>
      </c>
      <c r="AXI94">
        <v>0</v>
      </c>
      <c r="AXJ94">
        <v>2.5</v>
      </c>
      <c r="AXK94">
        <v>0</v>
      </c>
      <c r="AXN94">
        <v>0</v>
      </c>
      <c r="AXO94">
        <v>1</v>
      </c>
      <c r="AXP94">
        <v>1</v>
      </c>
      <c r="AXQ94">
        <v>1</v>
      </c>
      <c r="AXR94">
        <v>1</v>
      </c>
      <c r="AXS94">
        <v>1</v>
      </c>
      <c r="AXT94">
        <v>1</v>
      </c>
      <c r="AXU94">
        <v>1</v>
      </c>
      <c r="AXV94">
        <v>3</v>
      </c>
      <c r="AXW94">
        <v>1</v>
      </c>
      <c r="AXX94">
        <v>3</v>
      </c>
      <c r="AYA94">
        <v>10</v>
      </c>
      <c r="AYD94">
        <v>10</v>
      </c>
      <c r="AYE94" t="s">
        <v>1463</v>
      </c>
      <c r="AYF94" t="s">
        <v>1463</v>
      </c>
      <c r="AYG94">
        <v>10</v>
      </c>
      <c r="AYJ94">
        <v>10</v>
      </c>
      <c r="AYK94">
        <v>2.5</v>
      </c>
      <c r="AYL94">
        <v>2.5</v>
      </c>
      <c r="AYM94">
        <v>15</v>
      </c>
      <c r="AZO94" t="s">
        <v>1462</v>
      </c>
      <c r="AZP94" t="s">
        <v>3931</v>
      </c>
      <c r="AZR94">
        <v>2.5</v>
      </c>
      <c r="AZS94">
        <v>2.5</v>
      </c>
      <c r="BCH94">
        <v>10</v>
      </c>
      <c r="BCI94">
        <v>2.5</v>
      </c>
      <c r="BCJ94">
        <v>2.5</v>
      </c>
      <c r="BCK94">
        <v>15</v>
      </c>
      <c r="BCL94">
        <v>4</v>
      </c>
      <c r="BCN94" t="s">
        <v>2555</v>
      </c>
      <c r="BCP94">
        <v>3</v>
      </c>
      <c r="BCR94">
        <v>1</v>
      </c>
      <c r="BCT94">
        <v>2</v>
      </c>
      <c r="BCY94">
        <v>2.5</v>
      </c>
      <c r="BCZ94">
        <v>2.5</v>
      </c>
      <c r="BEH94">
        <v>1</v>
      </c>
      <c r="BEI94">
        <v>7.5</v>
      </c>
      <c r="BEJ94">
        <v>2.5</v>
      </c>
      <c r="BEK94">
        <v>11</v>
      </c>
      <c r="BEL94" t="s">
        <v>2562</v>
      </c>
      <c r="BEN94" t="s">
        <v>2552</v>
      </c>
      <c r="BEP94" t="s">
        <v>2552</v>
      </c>
      <c r="BER94" t="s">
        <v>2552</v>
      </c>
      <c r="BET94" t="s">
        <v>2556</v>
      </c>
      <c r="BEV94" t="s">
        <v>2552</v>
      </c>
      <c r="BEX94">
        <v>7.5</v>
      </c>
      <c r="BEY94">
        <v>2.5</v>
      </c>
      <c r="BGQ94" t="s">
        <v>1467</v>
      </c>
      <c r="BGR94">
        <v>5</v>
      </c>
      <c r="BGS94">
        <v>2.5</v>
      </c>
      <c r="BGT94">
        <v>7.5</v>
      </c>
      <c r="BGU94" t="s">
        <v>1463</v>
      </c>
      <c r="BHK94">
        <v>5</v>
      </c>
      <c r="BHL94">
        <v>2.5</v>
      </c>
      <c r="BIT94">
        <v>5</v>
      </c>
      <c r="BIU94">
        <v>0</v>
      </c>
      <c r="BIV94">
        <v>2.5</v>
      </c>
      <c r="BIW94">
        <v>7.5</v>
      </c>
      <c r="BIX94">
        <v>2</v>
      </c>
      <c r="BIY94" t="s">
        <v>2548</v>
      </c>
      <c r="BIZ94" t="s">
        <v>2594</v>
      </c>
      <c r="BJA94" t="s">
        <v>1468</v>
      </c>
      <c r="BJB94">
        <v>0</v>
      </c>
      <c r="BJC94">
        <v>2.5</v>
      </c>
    </row>
    <row r="95" spans="1:1022 1026:1615" ht="15" x14ac:dyDescent="0.25">
      <c r="A95" t="s">
        <v>2603</v>
      </c>
      <c r="B95" t="s">
        <v>3932</v>
      </c>
      <c r="C95" t="s">
        <v>3933</v>
      </c>
      <c r="D95" t="s">
        <v>2553</v>
      </c>
      <c r="E95" t="s">
        <v>3934</v>
      </c>
      <c r="F95" t="s">
        <v>2606</v>
      </c>
      <c r="G95" t="s">
        <v>2607</v>
      </c>
      <c r="H95" t="s">
        <v>3851</v>
      </c>
      <c r="I95" t="s">
        <v>3852</v>
      </c>
      <c r="J95">
        <v>2.5056649599999998</v>
      </c>
      <c r="K95">
        <v>34.37214238</v>
      </c>
      <c r="L95" s="116">
        <v>42406</v>
      </c>
      <c r="M95" t="s">
        <v>1471</v>
      </c>
      <c r="N95">
        <v>25</v>
      </c>
      <c r="O95" t="s">
        <v>2554</v>
      </c>
      <c r="Q95">
        <v>3.3</v>
      </c>
      <c r="R95">
        <v>5</v>
      </c>
      <c r="S95">
        <v>2.5</v>
      </c>
      <c r="T95">
        <v>10.8</v>
      </c>
      <c r="U95">
        <v>3</v>
      </c>
      <c r="V95">
        <v>3</v>
      </c>
      <c r="W95">
        <v>1</v>
      </c>
      <c r="X95">
        <v>2</v>
      </c>
      <c r="Y95">
        <v>1</v>
      </c>
      <c r="AA95" t="b">
        <v>1</v>
      </c>
      <c r="AG95">
        <v>3</v>
      </c>
      <c r="AH95">
        <v>3</v>
      </c>
      <c r="AT95">
        <v>3</v>
      </c>
      <c r="BS95" t="s">
        <v>1463</v>
      </c>
      <c r="BT95" t="s">
        <v>1463</v>
      </c>
      <c r="BW95">
        <v>5</v>
      </c>
      <c r="BX95">
        <v>2.5</v>
      </c>
      <c r="BY95">
        <v>10</v>
      </c>
      <c r="BZ95">
        <v>2.5</v>
      </c>
      <c r="CA95">
        <v>2.5</v>
      </c>
      <c r="CB95">
        <v>15</v>
      </c>
      <c r="CC95" t="s">
        <v>1462</v>
      </c>
      <c r="CD95" t="b">
        <v>1</v>
      </c>
      <c r="CE95" t="b">
        <v>1</v>
      </c>
      <c r="CF95">
        <v>15</v>
      </c>
      <c r="CH95" t="s">
        <v>1462</v>
      </c>
      <c r="CI95" t="b">
        <v>1</v>
      </c>
      <c r="CK95">
        <v>10</v>
      </c>
      <c r="CM95" t="s">
        <v>1463</v>
      </c>
      <c r="CR95" t="s">
        <v>1463</v>
      </c>
      <c r="CW95" t="s">
        <v>1462</v>
      </c>
      <c r="CZ95">
        <v>5</v>
      </c>
      <c r="DB95" t="s">
        <v>1463</v>
      </c>
      <c r="DG95" t="s">
        <v>1462</v>
      </c>
      <c r="DH95" t="b">
        <v>1</v>
      </c>
      <c r="DJ95">
        <v>10</v>
      </c>
      <c r="DM95" t="s">
        <v>1463</v>
      </c>
      <c r="DS95" t="b">
        <v>1</v>
      </c>
      <c r="DU95" t="b">
        <v>1</v>
      </c>
      <c r="DY95" t="b">
        <v>1</v>
      </c>
      <c r="EF95" t="b">
        <v>1</v>
      </c>
      <c r="EG95" t="s">
        <v>3915</v>
      </c>
      <c r="EI95">
        <v>2.5</v>
      </c>
      <c r="EJ95">
        <v>2.5</v>
      </c>
      <c r="EN95">
        <v>0</v>
      </c>
      <c r="EO95" t="s">
        <v>1463</v>
      </c>
      <c r="FL95">
        <v>6.7</v>
      </c>
      <c r="FM95">
        <v>5</v>
      </c>
      <c r="FN95">
        <v>2.5</v>
      </c>
      <c r="FO95">
        <v>14.2</v>
      </c>
      <c r="FP95" t="s">
        <v>1462</v>
      </c>
      <c r="FT95" t="b">
        <v>1</v>
      </c>
      <c r="FV95" t="s">
        <v>1464</v>
      </c>
      <c r="GO95" t="b">
        <v>1</v>
      </c>
      <c r="GQ95" t="s">
        <v>1464</v>
      </c>
      <c r="HD95" t="b">
        <v>1</v>
      </c>
      <c r="HF95" t="s">
        <v>1464</v>
      </c>
      <c r="HJ95" t="b">
        <v>1</v>
      </c>
      <c r="HL95" t="s">
        <v>1464</v>
      </c>
      <c r="HY95" t="b">
        <v>1</v>
      </c>
      <c r="IA95" t="s">
        <v>1464</v>
      </c>
      <c r="IN95" t="b">
        <v>1</v>
      </c>
      <c r="IP95" t="s">
        <v>1464</v>
      </c>
      <c r="JC95" t="b">
        <v>1</v>
      </c>
      <c r="JE95" t="s">
        <v>1464</v>
      </c>
      <c r="JX95" t="b">
        <v>1</v>
      </c>
      <c r="JZ95" t="s">
        <v>1464</v>
      </c>
      <c r="KG95" t="s">
        <v>2679</v>
      </c>
      <c r="KH95" t="b">
        <v>1</v>
      </c>
      <c r="KJ95" t="s">
        <v>1464</v>
      </c>
      <c r="KK95" t="s">
        <v>1463</v>
      </c>
      <c r="KM95">
        <v>5</v>
      </c>
      <c r="KN95">
        <v>2.5</v>
      </c>
      <c r="KO95">
        <v>7</v>
      </c>
      <c r="KP95">
        <v>2.5</v>
      </c>
      <c r="KQ95">
        <v>2.5</v>
      </c>
      <c r="KR95">
        <v>12</v>
      </c>
      <c r="KS95" t="s">
        <v>1462</v>
      </c>
      <c r="KU95">
        <v>2</v>
      </c>
      <c r="LA95">
        <v>4</v>
      </c>
      <c r="LE95">
        <v>1</v>
      </c>
      <c r="LK95">
        <v>2</v>
      </c>
      <c r="MI95" t="b">
        <v>1</v>
      </c>
      <c r="MO95" t="b">
        <v>1</v>
      </c>
      <c r="MT95" t="s">
        <v>1463</v>
      </c>
      <c r="MV95">
        <v>2.5</v>
      </c>
      <c r="MW95">
        <v>2.5</v>
      </c>
      <c r="MX95">
        <v>0</v>
      </c>
      <c r="MY95">
        <v>0</v>
      </c>
      <c r="MZ95">
        <v>5</v>
      </c>
      <c r="NA95">
        <v>5</v>
      </c>
      <c r="NM95" t="s">
        <v>2549</v>
      </c>
      <c r="NN95" t="s">
        <v>2549</v>
      </c>
      <c r="NO95" t="s">
        <v>2549</v>
      </c>
      <c r="NP95" t="s">
        <v>2549</v>
      </c>
      <c r="NQ95" t="s">
        <v>2549</v>
      </c>
      <c r="NR95" t="s">
        <v>2549</v>
      </c>
      <c r="NS95" t="s">
        <v>2549</v>
      </c>
      <c r="NT95" t="s">
        <v>2549</v>
      </c>
      <c r="NU95" t="s">
        <v>2549</v>
      </c>
      <c r="NV95" t="s">
        <v>2549</v>
      </c>
      <c r="NW95" t="s">
        <v>2550</v>
      </c>
      <c r="NX95" t="s">
        <v>2550</v>
      </c>
      <c r="NY95" t="s">
        <v>2550</v>
      </c>
      <c r="NZ95" t="s">
        <v>2550</v>
      </c>
      <c r="OA95" t="s">
        <v>2550</v>
      </c>
      <c r="OB95" t="s">
        <v>2550</v>
      </c>
      <c r="OC95" t="s">
        <v>2550</v>
      </c>
      <c r="OD95" t="s">
        <v>2550</v>
      </c>
      <c r="OE95" t="s">
        <v>2550</v>
      </c>
      <c r="OF95" t="s">
        <v>2550</v>
      </c>
      <c r="OG95">
        <v>0</v>
      </c>
      <c r="OH95">
        <v>5</v>
      </c>
      <c r="OJ95">
        <v>0</v>
      </c>
      <c r="OK95">
        <v>5</v>
      </c>
      <c r="OL95">
        <v>5</v>
      </c>
      <c r="OT95" t="b">
        <v>1</v>
      </c>
      <c r="PD95" t="s">
        <v>3935</v>
      </c>
      <c r="PN95" t="s">
        <v>3936</v>
      </c>
      <c r="QL95">
        <v>0</v>
      </c>
      <c r="QM95">
        <v>5</v>
      </c>
      <c r="RO95">
        <v>7.5</v>
      </c>
      <c r="RP95">
        <v>2.5</v>
      </c>
      <c r="RQ95">
        <v>5</v>
      </c>
      <c r="RR95">
        <v>15</v>
      </c>
      <c r="RS95" t="s">
        <v>1463</v>
      </c>
      <c r="RZ95" t="s">
        <v>1475</v>
      </c>
      <c r="SB95" t="s">
        <v>1463</v>
      </c>
      <c r="SH95" t="s">
        <v>1463</v>
      </c>
      <c r="SK95">
        <v>2.5</v>
      </c>
      <c r="SL95">
        <v>5</v>
      </c>
      <c r="SM95">
        <v>1.3</v>
      </c>
      <c r="SN95">
        <v>2.5</v>
      </c>
      <c r="SO95">
        <v>5</v>
      </c>
      <c r="SP95">
        <v>8.8000000000000007</v>
      </c>
      <c r="SQ95" t="s">
        <v>1463</v>
      </c>
      <c r="SR95" t="s">
        <v>3314</v>
      </c>
      <c r="TI95">
        <v>5</v>
      </c>
      <c r="TJ95" t="s">
        <v>3673</v>
      </c>
      <c r="TM95" t="b">
        <v>1</v>
      </c>
      <c r="TN95" t="b">
        <v>1</v>
      </c>
      <c r="TO95" t="b">
        <v>1</v>
      </c>
      <c r="TQ95" t="b">
        <v>1</v>
      </c>
      <c r="TX95">
        <v>2.5</v>
      </c>
      <c r="TY95">
        <v>5</v>
      </c>
      <c r="VI95">
        <v>5</v>
      </c>
      <c r="VJ95">
        <v>0</v>
      </c>
      <c r="VK95">
        <v>7.5</v>
      </c>
      <c r="VL95">
        <v>12.5</v>
      </c>
      <c r="VM95" t="s">
        <v>1463</v>
      </c>
      <c r="VO95" t="s">
        <v>1463</v>
      </c>
      <c r="VQ95" t="s">
        <v>1463</v>
      </c>
      <c r="VS95" t="s">
        <v>1463</v>
      </c>
      <c r="VV95" t="s">
        <v>1463</v>
      </c>
      <c r="VX95" t="s">
        <v>1462</v>
      </c>
      <c r="VY95" t="s">
        <v>3937</v>
      </c>
      <c r="VZ95">
        <v>0</v>
      </c>
      <c r="WA95">
        <v>7.5</v>
      </c>
      <c r="XJ95">
        <v>2.5</v>
      </c>
      <c r="XK95">
        <v>0</v>
      </c>
      <c r="XL95">
        <v>8.8000000000000007</v>
      </c>
      <c r="XM95">
        <v>11.3</v>
      </c>
      <c r="XN95" t="s">
        <v>1462</v>
      </c>
      <c r="XO95" t="s">
        <v>1462</v>
      </c>
      <c r="XR95" t="b">
        <v>1</v>
      </c>
      <c r="YC95" t="s">
        <v>1463</v>
      </c>
      <c r="YE95" t="s">
        <v>1463</v>
      </c>
      <c r="YF95" t="s">
        <v>3938</v>
      </c>
      <c r="YG95">
        <v>0</v>
      </c>
      <c r="YH95">
        <v>7.5</v>
      </c>
      <c r="YI95" t="s">
        <v>1463</v>
      </c>
      <c r="YU95">
        <v>0</v>
      </c>
      <c r="YV95">
        <v>10</v>
      </c>
      <c r="ZX95">
        <v>0</v>
      </c>
      <c r="ZY95">
        <v>0</v>
      </c>
      <c r="ZZ95">
        <v>2.5</v>
      </c>
      <c r="AAA95">
        <v>2.5</v>
      </c>
      <c r="AAB95" t="s">
        <v>1463</v>
      </c>
      <c r="AAS95" t="s">
        <v>3939</v>
      </c>
      <c r="AAT95">
        <v>0</v>
      </c>
      <c r="AAU95">
        <v>2.5</v>
      </c>
      <c r="ADN95">
        <v>2</v>
      </c>
      <c r="ADO95">
        <v>5</v>
      </c>
      <c r="ADP95">
        <v>2.5</v>
      </c>
      <c r="ADQ95">
        <v>9.5</v>
      </c>
      <c r="ADR95" t="s">
        <v>1759</v>
      </c>
      <c r="ADS95">
        <v>2</v>
      </c>
      <c r="ADT95">
        <v>60</v>
      </c>
      <c r="AEG95">
        <v>5</v>
      </c>
      <c r="AEH95">
        <v>2.5</v>
      </c>
      <c r="AEI95">
        <v>0</v>
      </c>
      <c r="AEJ95">
        <v>0</v>
      </c>
      <c r="AEK95">
        <v>5</v>
      </c>
      <c r="AEL95">
        <v>5</v>
      </c>
      <c r="AEN95" t="b">
        <v>1</v>
      </c>
      <c r="AFC95">
        <v>0</v>
      </c>
      <c r="AFD95">
        <v>5</v>
      </c>
      <c r="AFE95">
        <v>0</v>
      </c>
      <c r="AFF95">
        <v>6.3</v>
      </c>
      <c r="AFG95">
        <v>2.5</v>
      </c>
      <c r="AFH95">
        <v>8.8000000000000007</v>
      </c>
      <c r="AFI95" t="s">
        <v>1463</v>
      </c>
      <c r="AFK95" t="s">
        <v>1463</v>
      </c>
      <c r="AFM95" t="s">
        <v>1463</v>
      </c>
      <c r="AFO95" t="s">
        <v>1463</v>
      </c>
      <c r="AFQ95" t="s">
        <v>1463</v>
      </c>
      <c r="AFT95" t="s">
        <v>1463</v>
      </c>
      <c r="AFV95">
        <v>2</v>
      </c>
      <c r="AFW95">
        <v>3</v>
      </c>
      <c r="AFX95">
        <v>6.25</v>
      </c>
      <c r="AFY95">
        <v>2.5</v>
      </c>
      <c r="AFZ95">
        <v>5</v>
      </c>
      <c r="AGA95">
        <v>5</v>
      </c>
      <c r="AGB95">
        <v>2.5</v>
      </c>
      <c r="AGC95">
        <v>12.5</v>
      </c>
      <c r="AGD95">
        <v>3</v>
      </c>
      <c r="AGE95">
        <v>50</v>
      </c>
      <c r="AGG95">
        <v>3</v>
      </c>
      <c r="AGH95">
        <v>2</v>
      </c>
      <c r="AGJ95">
        <v>3</v>
      </c>
      <c r="AGK95">
        <v>0</v>
      </c>
      <c r="AGM95" t="s">
        <v>3405</v>
      </c>
      <c r="AGN95" t="s">
        <v>3131</v>
      </c>
      <c r="AGQ95">
        <v>5</v>
      </c>
      <c r="AGR95">
        <v>2.5</v>
      </c>
      <c r="AGS95">
        <v>3</v>
      </c>
      <c r="AGT95">
        <v>5</v>
      </c>
      <c r="AGU95">
        <v>5</v>
      </c>
      <c r="AGV95">
        <v>13</v>
      </c>
      <c r="AGW95">
        <v>3</v>
      </c>
      <c r="AGZ95" t="b">
        <v>1</v>
      </c>
      <c r="AHA95" t="b">
        <v>1</v>
      </c>
      <c r="AHB95" t="b">
        <v>1</v>
      </c>
      <c r="AHD95">
        <v>2</v>
      </c>
      <c r="AHE95">
        <v>2</v>
      </c>
      <c r="AHF95">
        <v>3</v>
      </c>
      <c r="AKM95">
        <v>5</v>
      </c>
      <c r="AKN95">
        <v>5</v>
      </c>
      <c r="AKO95">
        <v>0</v>
      </c>
      <c r="AKP95">
        <v>0</v>
      </c>
      <c r="AKQ95">
        <v>7.5</v>
      </c>
      <c r="AKR95">
        <v>7.5</v>
      </c>
      <c r="AKS95" t="s">
        <v>1463</v>
      </c>
      <c r="ANA95">
        <v>0</v>
      </c>
      <c r="ANB95">
        <v>7.5</v>
      </c>
      <c r="ANC95">
        <v>10</v>
      </c>
      <c r="AND95">
        <v>2.5</v>
      </c>
      <c r="ANE95">
        <v>2.5</v>
      </c>
      <c r="ANF95">
        <v>15</v>
      </c>
      <c r="ANG95" t="s">
        <v>1462</v>
      </c>
      <c r="ANH95" t="s">
        <v>3940</v>
      </c>
      <c r="ANI95" t="s">
        <v>1462</v>
      </c>
      <c r="ANJ95" t="s">
        <v>2855</v>
      </c>
      <c r="ANK95">
        <v>2.5</v>
      </c>
      <c r="ANL95">
        <v>2.5</v>
      </c>
      <c r="ANM95">
        <v>1</v>
      </c>
      <c r="ANN95">
        <v>0</v>
      </c>
      <c r="ANO95">
        <v>7.5</v>
      </c>
      <c r="ANP95">
        <v>8.5</v>
      </c>
      <c r="ANQ95" t="s">
        <v>2551</v>
      </c>
      <c r="ANT95">
        <v>0</v>
      </c>
      <c r="ANU95">
        <v>7.5</v>
      </c>
      <c r="AQR95">
        <v>2.5</v>
      </c>
      <c r="AQS95">
        <v>0</v>
      </c>
      <c r="AQT95">
        <v>6.3</v>
      </c>
      <c r="AQU95">
        <v>8.8000000000000007</v>
      </c>
      <c r="AQV95" t="s">
        <v>1463</v>
      </c>
      <c r="ARA95" t="b">
        <v>1</v>
      </c>
      <c r="ARB95" t="b">
        <v>1</v>
      </c>
      <c r="ARG95">
        <v>0</v>
      </c>
      <c r="ARH95">
        <v>7.5</v>
      </c>
      <c r="ARI95" t="s">
        <v>1463</v>
      </c>
      <c r="ARQ95" t="s">
        <v>1463</v>
      </c>
      <c r="ASD95">
        <v>0</v>
      </c>
      <c r="ASE95">
        <v>5</v>
      </c>
      <c r="ASF95">
        <v>0</v>
      </c>
      <c r="ASG95">
        <v>2.5</v>
      </c>
      <c r="ASH95">
        <v>7.5</v>
      </c>
      <c r="ASI95">
        <v>10</v>
      </c>
      <c r="ASJ95">
        <v>80</v>
      </c>
      <c r="ASM95" t="b">
        <v>1</v>
      </c>
      <c r="ASS95">
        <v>0</v>
      </c>
      <c r="AST95" t="s">
        <v>1463</v>
      </c>
      <c r="ATD95">
        <v>2.5</v>
      </c>
      <c r="ATE95">
        <v>7.5</v>
      </c>
      <c r="ATF95">
        <v>0</v>
      </c>
      <c r="ATG95">
        <v>1.3</v>
      </c>
      <c r="ATH95">
        <v>7.5</v>
      </c>
      <c r="ATI95">
        <v>8.8000000000000007</v>
      </c>
      <c r="ATJ95" t="s">
        <v>1463</v>
      </c>
      <c r="AVZ95">
        <v>0</v>
      </c>
      <c r="AWA95">
        <v>7.5</v>
      </c>
      <c r="AWB95">
        <v>2.5</v>
      </c>
      <c r="AWC95">
        <v>7.5</v>
      </c>
      <c r="AWD95">
        <v>2</v>
      </c>
      <c r="AWE95">
        <v>2.5</v>
      </c>
      <c r="AWF95">
        <v>2.5</v>
      </c>
      <c r="AWG95">
        <v>7</v>
      </c>
      <c r="AWH95" t="s">
        <v>1463</v>
      </c>
      <c r="AWJ95" t="s">
        <v>1462</v>
      </c>
      <c r="AWL95" t="s">
        <v>1462</v>
      </c>
      <c r="AWN95" t="s">
        <v>1462</v>
      </c>
      <c r="AWP95" t="s">
        <v>1463</v>
      </c>
      <c r="AWR95" t="s">
        <v>1463</v>
      </c>
      <c r="AWT95" t="s">
        <v>1463</v>
      </c>
      <c r="AWV95" t="s">
        <v>1463</v>
      </c>
      <c r="AWX95" t="s">
        <v>1463</v>
      </c>
      <c r="AWZ95" t="s">
        <v>1463</v>
      </c>
      <c r="AXB95" t="s">
        <v>1463</v>
      </c>
      <c r="AXD95" t="s">
        <v>1463</v>
      </c>
      <c r="AXF95">
        <v>0</v>
      </c>
      <c r="AXG95">
        <v>0</v>
      </c>
      <c r="AXI95">
        <v>2.5</v>
      </c>
      <c r="AXJ95">
        <v>2.5</v>
      </c>
      <c r="AXK95">
        <v>0</v>
      </c>
      <c r="AXN95">
        <v>0</v>
      </c>
      <c r="AXO95">
        <v>1</v>
      </c>
      <c r="AXP95">
        <v>1</v>
      </c>
      <c r="AXQ95">
        <v>1</v>
      </c>
      <c r="AXR95">
        <v>1</v>
      </c>
      <c r="AXS95">
        <v>1</v>
      </c>
      <c r="AXT95">
        <v>1</v>
      </c>
      <c r="AXU95">
        <v>1</v>
      </c>
      <c r="AXV95">
        <v>3</v>
      </c>
      <c r="AXW95">
        <v>1</v>
      </c>
      <c r="AXX95">
        <v>3</v>
      </c>
      <c r="AYA95">
        <v>10</v>
      </c>
      <c r="AYD95">
        <v>10</v>
      </c>
      <c r="AYE95" t="s">
        <v>1463</v>
      </c>
      <c r="AYF95" t="s">
        <v>1463</v>
      </c>
      <c r="AYG95">
        <v>10</v>
      </c>
      <c r="AYJ95">
        <v>0</v>
      </c>
      <c r="AYK95">
        <v>0</v>
      </c>
      <c r="AYL95">
        <v>2.5</v>
      </c>
      <c r="AYM95">
        <v>2.5</v>
      </c>
      <c r="AZO95" t="s">
        <v>1463</v>
      </c>
      <c r="AZQ95" t="s">
        <v>3941</v>
      </c>
      <c r="AZR95">
        <v>0</v>
      </c>
      <c r="AZS95">
        <v>2.5</v>
      </c>
      <c r="BIT95">
        <v>5</v>
      </c>
      <c r="BIU95">
        <v>2.5</v>
      </c>
      <c r="BIV95">
        <v>2.5</v>
      </c>
      <c r="BIW95">
        <v>10</v>
      </c>
      <c r="BIX95">
        <v>2</v>
      </c>
      <c r="BIY95" t="s">
        <v>2548</v>
      </c>
      <c r="BIZ95" t="s">
        <v>2594</v>
      </c>
      <c r="BJA95" t="s">
        <v>1468</v>
      </c>
      <c r="BJB95">
        <v>2.5</v>
      </c>
      <c r="BJC95">
        <v>2.5</v>
      </c>
    </row>
    <row r="96" spans="1:1022 1026:1615" ht="15" x14ac:dyDescent="0.25">
      <c r="A96" t="s">
        <v>2603</v>
      </c>
      <c r="B96" t="s">
        <v>3942</v>
      </c>
      <c r="C96" t="s">
        <v>3943</v>
      </c>
      <c r="D96" t="s">
        <v>2553</v>
      </c>
      <c r="E96" t="s">
        <v>3944</v>
      </c>
      <c r="F96" t="s">
        <v>2606</v>
      </c>
      <c r="G96" t="s">
        <v>2607</v>
      </c>
      <c r="H96" t="s">
        <v>3851</v>
      </c>
      <c r="I96" t="s">
        <v>3852</v>
      </c>
      <c r="J96">
        <v>2.5057586999999999</v>
      </c>
      <c r="K96">
        <v>34.372117099999997</v>
      </c>
      <c r="L96" s="116">
        <v>42407</v>
      </c>
      <c r="M96" t="s">
        <v>1471</v>
      </c>
      <c r="N96">
        <v>60</v>
      </c>
      <c r="O96" t="s">
        <v>2554</v>
      </c>
      <c r="Q96">
        <v>3.3</v>
      </c>
      <c r="R96">
        <v>5</v>
      </c>
      <c r="S96">
        <v>2.5</v>
      </c>
      <c r="T96">
        <v>10.8</v>
      </c>
      <c r="V96">
        <v>1</v>
      </c>
      <c r="W96">
        <v>2</v>
      </c>
      <c r="X96">
        <v>2</v>
      </c>
      <c r="Y96">
        <v>1</v>
      </c>
      <c r="Z96">
        <v>1</v>
      </c>
      <c r="AF96" t="b">
        <v>1</v>
      </c>
      <c r="AH96">
        <v>1</v>
      </c>
      <c r="AI96">
        <v>2</v>
      </c>
      <c r="AJ96">
        <v>2</v>
      </c>
      <c r="AK96">
        <v>1</v>
      </c>
      <c r="AL96">
        <v>1</v>
      </c>
      <c r="AT96">
        <v>1</v>
      </c>
      <c r="AV96">
        <v>1</v>
      </c>
      <c r="BS96" t="s">
        <v>1463</v>
      </c>
      <c r="BT96" t="s">
        <v>1463</v>
      </c>
      <c r="BW96">
        <v>5</v>
      </c>
      <c r="BX96">
        <v>2.5</v>
      </c>
      <c r="BY96">
        <v>8.5</v>
      </c>
      <c r="BZ96">
        <v>2.5</v>
      </c>
      <c r="CA96">
        <v>5</v>
      </c>
      <c r="CB96">
        <v>16</v>
      </c>
      <c r="CC96" t="s">
        <v>1462</v>
      </c>
      <c r="CD96" t="b">
        <v>1</v>
      </c>
      <c r="CE96" t="b">
        <v>1</v>
      </c>
      <c r="CF96">
        <v>40</v>
      </c>
      <c r="CH96" t="s">
        <v>1462</v>
      </c>
      <c r="CI96" t="b">
        <v>1</v>
      </c>
      <c r="CK96">
        <v>40</v>
      </c>
      <c r="CM96" t="s">
        <v>1463</v>
      </c>
      <c r="CR96" t="s">
        <v>1463</v>
      </c>
      <c r="CW96" t="s">
        <v>1463</v>
      </c>
      <c r="DB96" t="s">
        <v>1463</v>
      </c>
      <c r="DG96" t="s">
        <v>1462</v>
      </c>
      <c r="DH96" t="b">
        <v>1</v>
      </c>
      <c r="DJ96">
        <v>30</v>
      </c>
      <c r="DM96" t="s">
        <v>1463</v>
      </c>
      <c r="DS96" t="b">
        <v>1</v>
      </c>
      <c r="DU96" t="b">
        <v>1</v>
      </c>
      <c r="DY96" t="b">
        <v>1</v>
      </c>
      <c r="EF96" t="b">
        <v>1</v>
      </c>
      <c r="EG96" t="s">
        <v>3915</v>
      </c>
      <c r="EI96">
        <v>2.5</v>
      </c>
      <c r="EJ96">
        <v>5</v>
      </c>
      <c r="EN96">
        <v>0</v>
      </c>
      <c r="EO96" t="s">
        <v>1463</v>
      </c>
      <c r="FL96">
        <v>6.7</v>
      </c>
      <c r="FM96">
        <v>2.5</v>
      </c>
      <c r="FN96">
        <v>2.5</v>
      </c>
      <c r="FO96">
        <v>11.7</v>
      </c>
      <c r="FP96" t="s">
        <v>1462</v>
      </c>
      <c r="FT96" t="b">
        <v>1</v>
      </c>
      <c r="FV96" t="s">
        <v>1464</v>
      </c>
      <c r="GO96" t="b">
        <v>1</v>
      </c>
      <c r="GQ96" t="s">
        <v>1464</v>
      </c>
      <c r="HY96" t="b">
        <v>1</v>
      </c>
      <c r="IA96" t="s">
        <v>1464</v>
      </c>
      <c r="IN96" t="b">
        <v>1</v>
      </c>
      <c r="IP96" t="s">
        <v>1464</v>
      </c>
      <c r="JC96" t="b">
        <v>1</v>
      </c>
      <c r="JE96" t="s">
        <v>1464</v>
      </c>
      <c r="JX96" t="b">
        <v>1</v>
      </c>
      <c r="JZ96" t="s">
        <v>1464</v>
      </c>
      <c r="KK96" t="s">
        <v>1463</v>
      </c>
      <c r="KM96">
        <v>2.5</v>
      </c>
      <c r="KN96">
        <v>2.5</v>
      </c>
      <c r="KO96">
        <v>2</v>
      </c>
      <c r="KP96">
        <v>2.5</v>
      </c>
      <c r="KQ96">
        <v>2.5</v>
      </c>
      <c r="KR96">
        <v>7</v>
      </c>
      <c r="KS96" t="s">
        <v>1462</v>
      </c>
      <c r="KU96">
        <v>2</v>
      </c>
      <c r="KX96">
        <v>3</v>
      </c>
      <c r="LE96">
        <v>1</v>
      </c>
      <c r="LH96">
        <v>1</v>
      </c>
      <c r="LY96" t="b">
        <v>1</v>
      </c>
      <c r="MB96" t="b">
        <v>1</v>
      </c>
      <c r="MI96" t="b">
        <v>1</v>
      </c>
      <c r="ML96" t="b">
        <v>1</v>
      </c>
      <c r="MT96" t="s">
        <v>1463</v>
      </c>
      <c r="MV96">
        <v>2.5</v>
      </c>
      <c r="MW96">
        <v>2.5</v>
      </c>
      <c r="MX96">
        <v>0</v>
      </c>
      <c r="MY96">
        <v>2.5</v>
      </c>
      <c r="MZ96">
        <v>5</v>
      </c>
      <c r="NA96">
        <v>7.5</v>
      </c>
      <c r="NM96" t="s">
        <v>2549</v>
      </c>
      <c r="NN96" t="s">
        <v>2549</v>
      </c>
      <c r="NO96" t="s">
        <v>2549</v>
      </c>
      <c r="NP96" t="s">
        <v>2549</v>
      </c>
      <c r="NQ96" t="s">
        <v>2549</v>
      </c>
      <c r="NR96" t="s">
        <v>2549</v>
      </c>
      <c r="NS96" t="s">
        <v>2549</v>
      </c>
      <c r="NT96" t="s">
        <v>2549</v>
      </c>
      <c r="NU96" t="s">
        <v>2549</v>
      </c>
      <c r="NV96" t="s">
        <v>2549</v>
      </c>
      <c r="NW96" t="s">
        <v>2550</v>
      </c>
      <c r="NX96" t="s">
        <v>2550</v>
      </c>
      <c r="NY96" t="s">
        <v>2550</v>
      </c>
      <c r="NZ96" t="s">
        <v>2550</v>
      </c>
      <c r="OA96" t="s">
        <v>2550</v>
      </c>
      <c r="OB96" t="s">
        <v>2550</v>
      </c>
      <c r="OC96" t="s">
        <v>2550</v>
      </c>
      <c r="OD96" t="s">
        <v>2550</v>
      </c>
      <c r="OE96" t="s">
        <v>2550</v>
      </c>
      <c r="OF96" t="s">
        <v>2550</v>
      </c>
      <c r="OG96">
        <v>2.5</v>
      </c>
      <c r="OH96">
        <v>5</v>
      </c>
      <c r="OJ96">
        <v>0</v>
      </c>
      <c r="OK96">
        <v>5</v>
      </c>
      <c r="OL96">
        <v>5</v>
      </c>
      <c r="QL96">
        <v>0</v>
      </c>
      <c r="QM96">
        <v>5</v>
      </c>
      <c r="RO96">
        <v>7.5</v>
      </c>
      <c r="RP96">
        <v>7.5</v>
      </c>
      <c r="RQ96">
        <v>2.5</v>
      </c>
      <c r="RR96">
        <v>17.5</v>
      </c>
      <c r="RS96" t="s">
        <v>1463</v>
      </c>
      <c r="RZ96" t="s">
        <v>1475</v>
      </c>
      <c r="SB96" t="s">
        <v>1463</v>
      </c>
      <c r="SH96" t="s">
        <v>1463</v>
      </c>
      <c r="SK96">
        <v>7.5</v>
      </c>
      <c r="SL96">
        <v>2.5</v>
      </c>
      <c r="SM96">
        <v>1.3</v>
      </c>
      <c r="SN96">
        <v>5</v>
      </c>
      <c r="SO96">
        <v>2.5</v>
      </c>
      <c r="SP96">
        <v>8.8000000000000007</v>
      </c>
      <c r="SQ96" t="s">
        <v>1463</v>
      </c>
      <c r="SR96" t="s">
        <v>3314</v>
      </c>
      <c r="TI96">
        <v>5</v>
      </c>
      <c r="TJ96" t="s">
        <v>3945</v>
      </c>
      <c r="TO96" t="b">
        <v>1</v>
      </c>
      <c r="TQ96" t="b">
        <v>1</v>
      </c>
      <c r="TX96">
        <v>5</v>
      </c>
      <c r="TY96">
        <v>2.5</v>
      </c>
      <c r="VI96">
        <v>0</v>
      </c>
      <c r="VJ96">
        <v>0</v>
      </c>
      <c r="VK96">
        <v>10</v>
      </c>
      <c r="VL96">
        <v>10</v>
      </c>
      <c r="VM96" t="s">
        <v>1463</v>
      </c>
      <c r="VO96" t="s">
        <v>1463</v>
      </c>
      <c r="VQ96" t="s">
        <v>1463</v>
      </c>
      <c r="VS96" t="s">
        <v>1463</v>
      </c>
      <c r="VV96" t="s">
        <v>1463</v>
      </c>
      <c r="VX96" t="s">
        <v>1463</v>
      </c>
      <c r="VZ96">
        <v>0</v>
      </c>
      <c r="WA96">
        <v>10</v>
      </c>
      <c r="XJ96">
        <v>5</v>
      </c>
      <c r="XK96">
        <v>2.5</v>
      </c>
      <c r="XL96">
        <v>7.5</v>
      </c>
      <c r="XM96">
        <v>15</v>
      </c>
      <c r="XN96" t="s">
        <v>1462</v>
      </c>
      <c r="XO96" t="s">
        <v>1462</v>
      </c>
      <c r="XR96" t="b">
        <v>1</v>
      </c>
      <c r="XS96" t="b">
        <v>1</v>
      </c>
      <c r="YC96" t="s">
        <v>1462</v>
      </c>
      <c r="YE96" t="s">
        <v>1462</v>
      </c>
      <c r="YF96" t="s">
        <v>3946</v>
      </c>
      <c r="YG96">
        <v>5</v>
      </c>
      <c r="YH96">
        <v>5</v>
      </c>
      <c r="YI96" t="s">
        <v>1463</v>
      </c>
      <c r="YU96">
        <v>0</v>
      </c>
      <c r="YV96">
        <v>10</v>
      </c>
      <c r="ZX96">
        <v>0</v>
      </c>
      <c r="ZY96">
        <v>2.5</v>
      </c>
      <c r="ZZ96">
        <v>5</v>
      </c>
      <c r="AAA96">
        <v>7.5</v>
      </c>
      <c r="AAB96" t="s">
        <v>1463</v>
      </c>
      <c r="AAS96" t="s">
        <v>3947</v>
      </c>
      <c r="AAT96">
        <v>2.5</v>
      </c>
      <c r="AAU96">
        <v>5</v>
      </c>
      <c r="ADN96">
        <v>2</v>
      </c>
      <c r="ADO96">
        <v>5</v>
      </c>
      <c r="ADP96">
        <v>5</v>
      </c>
      <c r="ADQ96">
        <v>12</v>
      </c>
      <c r="ADR96" t="s">
        <v>1759</v>
      </c>
      <c r="ADS96">
        <v>2</v>
      </c>
      <c r="ADT96">
        <v>120</v>
      </c>
      <c r="AEG96">
        <v>5</v>
      </c>
      <c r="AEH96">
        <v>5</v>
      </c>
      <c r="AEI96">
        <v>0</v>
      </c>
      <c r="AEJ96">
        <v>0</v>
      </c>
      <c r="AEK96">
        <v>7.5</v>
      </c>
      <c r="AEL96">
        <v>7.5</v>
      </c>
      <c r="AEN96" t="b">
        <v>1</v>
      </c>
      <c r="AFB96" t="s">
        <v>3023</v>
      </c>
      <c r="AFC96">
        <v>0</v>
      </c>
      <c r="AFD96">
        <v>7.5</v>
      </c>
      <c r="AFE96">
        <v>0</v>
      </c>
      <c r="AFF96">
        <v>8.6</v>
      </c>
      <c r="AFG96">
        <v>0</v>
      </c>
      <c r="AFH96">
        <v>8.6</v>
      </c>
      <c r="AFI96" t="s">
        <v>1463</v>
      </c>
      <c r="AFK96" t="s">
        <v>1463</v>
      </c>
      <c r="AFM96" t="s">
        <v>1463</v>
      </c>
      <c r="AFO96" t="s">
        <v>1463</v>
      </c>
      <c r="AFQ96" t="s">
        <v>1463</v>
      </c>
      <c r="AFT96" t="s">
        <v>1463</v>
      </c>
      <c r="AFV96">
        <v>3</v>
      </c>
      <c r="AFW96">
        <v>4</v>
      </c>
      <c r="AFX96">
        <v>8.6111111111111107</v>
      </c>
      <c r="AFY96">
        <v>0</v>
      </c>
      <c r="AFZ96">
        <v>2.5</v>
      </c>
      <c r="AGA96">
        <v>7.5</v>
      </c>
      <c r="AGB96">
        <v>2.5</v>
      </c>
      <c r="AGC96">
        <v>12.5</v>
      </c>
      <c r="AGD96">
        <v>4</v>
      </c>
      <c r="AGG96">
        <v>2</v>
      </c>
      <c r="AGJ96">
        <v>4</v>
      </c>
      <c r="AGM96" t="s">
        <v>3405</v>
      </c>
      <c r="AGQ96">
        <v>7.5</v>
      </c>
      <c r="AGR96">
        <v>2.5</v>
      </c>
      <c r="AGS96">
        <v>5</v>
      </c>
      <c r="AGT96">
        <v>5</v>
      </c>
      <c r="AGU96">
        <v>5</v>
      </c>
      <c r="AGV96">
        <v>15</v>
      </c>
      <c r="AGW96">
        <v>3</v>
      </c>
      <c r="AGY96" t="b">
        <v>1</v>
      </c>
      <c r="AHA96" t="b">
        <v>1</v>
      </c>
      <c r="AHB96" t="b">
        <v>1</v>
      </c>
      <c r="AHD96">
        <v>2</v>
      </c>
      <c r="AHE96">
        <v>2</v>
      </c>
      <c r="AHF96">
        <v>3</v>
      </c>
      <c r="AKM96">
        <v>5</v>
      </c>
      <c r="AKN96">
        <v>5</v>
      </c>
      <c r="AKO96">
        <v>0</v>
      </c>
      <c r="AKP96">
        <v>0</v>
      </c>
      <c r="AKQ96">
        <v>10</v>
      </c>
      <c r="AKR96">
        <v>10</v>
      </c>
      <c r="AKS96" t="s">
        <v>1463</v>
      </c>
      <c r="ANA96">
        <v>0</v>
      </c>
      <c r="ANB96">
        <v>10</v>
      </c>
      <c r="ANC96">
        <v>10</v>
      </c>
      <c r="AND96">
        <v>5</v>
      </c>
      <c r="ANE96">
        <v>2.5</v>
      </c>
      <c r="ANF96">
        <v>17.5</v>
      </c>
      <c r="ANG96" t="s">
        <v>1462</v>
      </c>
      <c r="ANH96" t="s">
        <v>3948</v>
      </c>
      <c r="ANI96" t="s">
        <v>1462</v>
      </c>
      <c r="ANJ96" t="s">
        <v>2855</v>
      </c>
      <c r="ANK96">
        <v>5</v>
      </c>
      <c r="ANL96">
        <v>2.5</v>
      </c>
      <c r="ANM96">
        <v>2</v>
      </c>
      <c r="ANN96">
        <v>2.5</v>
      </c>
      <c r="ANO96">
        <v>5</v>
      </c>
      <c r="ANP96">
        <v>9.5</v>
      </c>
      <c r="ANQ96" t="s">
        <v>2565</v>
      </c>
      <c r="ANR96" t="s">
        <v>1463</v>
      </c>
      <c r="ANT96">
        <v>2.5</v>
      </c>
      <c r="ANU96">
        <v>5</v>
      </c>
      <c r="AQR96">
        <v>2.5</v>
      </c>
      <c r="AQS96">
        <v>0</v>
      </c>
      <c r="AQT96">
        <v>10</v>
      </c>
      <c r="AQU96">
        <v>12.5</v>
      </c>
      <c r="AQV96" t="s">
        <v>1463</v>
      </c>
      <c r="ARB96" t="b">
        <v>1</v>
      </c>
      <c r="ARC96" t="b">
        <v>1</v>
      </c>
      <c r="ARG96">
        <v>0</v>
      </c>
      <c r="ARH96">
        <v>10</v>
      </c>
      <c r="ARI96" t="s">
        <v>1463</v>
      </c>
      <c r="ARQ96" t="s">
        <v>1463</v>
      </c>
      <c r="ARR96" t="s">
        <v>2633</v>
      </c>
      <c r="ASD96">
        <v>0</v>
      </c>
      <c r="ASE96">
        <v>10</v>
      </c>
      <c r="ASF96">
        <v>0</v>
      </c>
      <c r="ASG96">
        <v>5</v>
      </c>
      <c r="ASH96">
        <v>5</v>
      </c>
      <c r="ASI96">
        <v>10</v>
      </c>
      <c r="ASJ96">
        <v>80</v>
      </c>
      <c r="ASL96" t="b">
        <v>1</v>
      </c>
      <c r="ASM96" t="b">
        <v>1</v>
      </c>
      <c r="ASS96">
        <v>0</v>
      </c>
      <c r="AST96" t="s">
        <v>1463</v>
      </c>
      <c r="ATD96">
        <v>5</v>
      </c>
      <c r="ATE96">
        <v>5</v>
      </c>
      <c r="ATF96">
        <v>0</v>
      </c>
      <c r="ATG96">
        <v>1.3</v>
      </c>
      <c r="ATH96">
        <v>7.5</v>
      </c>
      <c r="ATI96">
        <v>8.8000000000000007</v>
      </c>
      <c r="ATJ96" t="s">
        <v>1463</v>
      </c>
      <c r="AVZ96">
        <v>0</v>
      </c>
      <c r="AWA96">
        <v>10</v>
      </c>
      <c r="AWB96">
        <v>2.5</v>
      </c>
      <c r="AWC96">
        <v>5</v>
      </c>
      <c r="AWD96">
        <v>2</v>
      </c>
      <c r="AWE96">
        <v>2.5</v>
      </c>
      <c r="AWF96">
        <v>2.5</v>
      </c>
      <c r="AWG96">
        <v>7</v>
      </c>
      <c r="AWH96" t="s">
        <v>1462</v>
      </c>
      <c r="AWJ96" t="s">
        <v>1463</v>
      </c>
      <c r="AWL96" t="s">
        <v>1462</v>
      </c>
      <c r="AWN96" t="s">
        <v>1462</v>
      </c>
      <c r="AWP96" t="s">
        <v>1463</v>
      </c>
      <c r="AWR96" t="s">
        <v>1463</v>
      </c>
      <c r="AWT96" t="s">
        <v>1463</v>
      </c>
      <c r="AWV96" t="s">
        <v>1463</v>
      </c>
      <c r="AWX96" t="s">
        <v>1463</v>
      </c>
      <c r="AWZ96" t="s">
        <v>1463</v>
      </c>
      <c r="AXB96" t="s">
        <v>1463</v>
      </c>
      <c r="AXD96" t="s">
        <v>1463</v>
      </c>
      <c r="AXF96">
        <v>0</v>
      </c>
      <c r="AXG96">
        <v>0</v>
      </c>
      <c r="AXI96">
        <v>2.5</v>
      </c>
      <c r="AXJ96">
        <v>2.5</v>
      </c>
      <c r="AXK96">
        <v>0</v>
      </c>
      <c r="AXN96">
        <v>0</v>
      </c>
      <c r="AXO96">
        <v>1</v>
      </c>
      <c r="AXP96">
        <v>1</v>
      </c>
      <c r="AXQ96">
        <v>1</v>
      </c>
      <c r="AXR96">
        <v>1</v>
      </c>
      <c r="AXS96">
        <v>1</v>
      </c>
      <c r="AXT96">
        <v>1</v>
      </c>
      <c r="AXU96">
        <v>1</v>
      </c>
      <c r="AXV96">
        <v>3</v>
      </c>
      <c r="AXW96">
        <v>1</v>
      </c>
      <c r="AXX96">
        <v>3</v>
      </c>
      <c r="AYA96">
        <v>10</v>
      </c>
      <c r="AYD96">
        <v>10</v>
      </c>
      <c r="AYE96" t="s">
        <v>1463</v>
      </c>
      <c r="AYF96" t="s">
        <v>1463</v>
      </c>
      <c r="AYG96">
        <v>10</v>
      </c>
      <c r="AYJ96">
        <v>0</v>
      </c>
      <c r="AYK96">
        <v>2.5</v>
      </c>
      <c r="AYL96">
        <v>2.5</v>
      </c>
      <c r="AYM96">
        <v>5</v>
      </c>
      <c r="AZO96" t="s">
        <v>1463</v>
      </c>
      <c r="AZQ96" t="s">
        <v>3949</v>
      </c>
      <c r="AZR96">
        <v>2.5</v>
      </c>
      <c r="AZS96">
        <v>2.5</v>
      </c>
      <c r="BCH96">
        <v>10</v>
      </c>
      <c r="BCI96">
        <v>2.5</v>
      </c>
      <c r="BCJ96">
        <v>2.5</v>
      </c>
      <c r="BCK96">
        <v>15</v>
      </c>
      <c r="BCL96">
        <v>1</v>
      </c>
      <c r="BCN96">
        <v>3</v>
      </c>
      <c r="BCP96">
        <v>4</v>
      </c>
      <c r="BCR96">
        <v>2</v>
      </c>
      <c r="BCT96">
        <v>5</v>
      </c>
      <c r="BCY96">
        <v>2.5</v>
      </c>
      <c r="BCZ96">
        <v>2.5</v>
      </c>
      <c r="BEH96">
        <v>10</v>
      </c>
      <c r="BEI96">
        <v>10</v>
      </c>
      <c r="BEJ96">
        <v>0</v>
      </c>
      <c r="BEK96">
        <v>20</v>
      </c>
      <c r="BEL96" t="s">
        <v>2552</v>
      </c>
      <c r="BEN96" t="s">
        <v>2567</v>
      </c>
      <c r="BEP96" t="s">
        <v>2567</v>
      </c>
      <c r="BER96" t="s">
        <v>2567</v>
      </c>
      <c r="BET96" t="s">
        <v>2567</v>
      </c>
      <c r="BEV96" t="s">
        <v>2567</v>
      </c>
      <c r="BEX96">
        <v>10</v>
      </c>
      <c r="BEY96">
        <v>0</v>
      </c>
      <c r="BGQ96" t="s">
        <v>1467</v>
      </c>
      <c r="BGR96">
        <v>2.5</v>
      </c>
      <c r="BGS96">
        <v>2.5</v>
      </c>
      <c r="BGT96">
        <v>5</v>
      </c>
      <c r="BGU96" t="s">
        <v>1463</v>
      </c>
      <c r="BHK96">
        <v>2.5</v>
      </c>
      <c r="BHL96">
        <v>2.5</v>
      </c>
      <c r="BIT96">
        <v>5</v>
      </c>
      <c r="BIU96">
        <v>5</v>
      </c>
      <c r="BIV96">
        <v>2.5</v>
      </c>
      <c r="BIW96">
        <v>12.5</v>
      </c>
      <c r="BIX96">
        <v>2</v>
      </c>
      <c r="BIY96" t="s">
        <v>2548</v>
      </c>
      <c r="BIZ96" t="s">
        <v>2594</v>
      </c>
      <c r="BJA96" t="s">
        <v>1468</v>
      </c>
      <c r="BJB96">
        <v>5</v>
      </c>
      <c r="BJC96">
        <v>2.5</v>
      </c>
    </row>
    <row r="97" spans="1:1022 1026:1615" ht="15" x14ac:dyDescent="0.25">
      <c r="A97" t="s">
        <v>2603</v>
      </c>
      <c r="B97" t="s">
        <v>3950</v>
      </c>
      <c r="C97" t="s">
        <v>3951</v>
      </c>
      <c r="D97" t="s">
        <v>2553</v>
      </c>
      <c r="E97" t="s">
        <v>3952</v>
      </c>
      <c r="F97" t="s">
        <v>2606</v>
      </c>
      <c r="G97" t="s">
        <v>2607</v>
      </c>
      <c r="H97" t="s">
        <v>3851</v>
      </c>
      <c r="I97" t="s">
        <v>3953</v>
      </c>
      <c r="J97">
        <v>2.4548794300000001</v>
      </c>
      <c r="K97">
        <v>34.313150100000001</v>
      </c>
      <c r="L97" s="116">
        <v>42407</v>
      </c>
      <c r="M97" t="s">
        <v>1471</v>
      </c>
      <c r="N97">
        <v>45</v>
      </c>
      <c r="O97" t="s">
        <v>2554</v>
      </c>
      <c r="Q97">
        <v>6.7</v>
      </c>
      <c r="R97">
        <v>5</v>
      </c>
      <c r="S97">
        <v>2.5</v>
      </c>
      <c r="T97">
        <v>14.2</v>
      </c>
      <c r="U97">
        <v>2</v>
      </c>
      <c r="V97">
        <v>4</v>
      </c>
      <c r="W97">
        <v>2</v>
      </c>
      <c r="Y97">
        <v>1</v>
      </c>
      <c r="Z97">
        <v>1</v>
      </c>
      <c r="AF97" t="b">
        <v>1</v>
      </c>
      <c r="AG97">
        <v>2</v>
      </c>
      <c r="AH97">
        <v>2</v>
      </c>
      <c r="AI97">
        <v>2</v>
      </c>
      <c r="AK97">
        <v>1</v>
      </c>
      <c r="AL97">
        <v>1</v>
      </c>
      <c r="AS97">
        <v>2</v>
      </c>
      <c r="AT97">
        <v>2</v>
      </c>
      <c r="BS97" t="s">
        <v>1462</v>
      </c>
      <c r="BT97" t="s">
        <v>1462</v>
      </c>
      <c r="BU97" t="s">
        <v>3016</v>
      </c>
      <c r="BV97" t="s">
        <v>3954</v>
      </c>
      <c r="BW97">
        <v>5</v>
      </c>
      <c r="BX97">
        <v>2.5</v>
      </c>
      <c r="BY97">
        <v>6</v>
      </c>
      <c r="BZ97">
        <v>2.5</v>
      </c>
      <c r="CA97">
        <v>2.5</v>
      </c>
      <c r="CB97">
        <v>11</v>
      </c>
      <c r="CC97" t="s">
        <v>1462</v>
      </c>
      <c r="CD97" t="b">
        <v>1</v>
      </c>
      <c r="CE97" t="b">
        <v>1</v>
      </c>
      <c r="CF97">
        <v>30</v>
      </c>
      <c r="CH97" t="s">
        <v>1463</v>
      </c>
      <c r="CM97" t="s">
        <v>1463</v>
      </c>
      <c r="CR97" t="s">
        <v>1463</v>
      </c>
      <c r="CW97" t="s">
        <v>1463</v>
      </c>
      <c r="DB97" t="s">
        <v>1463</v>
      </c>
      <c r="DG97" t="s">
        <v>1462</v>
      </c>
      <c r="DJ97">
        <v>30</v>
      </c>
      <c r="DM97" t="s">
        <v>1463</v>
      </c>
      <c r="DS97" t="b">
        <v>1</v>
      </c>
      <c r="DU97" t="b">
        <v>1</v>
      </c>
      <c r="DY97" t="b">
        <v>1</v>
      </c>
      <c r="ED97" t="b">
        <v>1</v>
      </c>
      <c r="EF97" t="b">
        <v>1</v>
      </c>
      <c r="EG97" t="s">
        <v>3871</v>
      </c>
      <c r="EI97">
        <v>2.5</v>
      </c>
      <c r="EJ97">
        <v>2.5</v>
      </c>
      <c r="EN97">
        <v>0</v>
      </c>
      <c r="EO97" t="s">
        <v>1463</v>
      </c>
      <c r="FL97">
        <v>6.7</v>
      </c>
      <c r="FM97">
        <v>2.5</v>
      </c>
      <c r="FN97">
        <v>2.5</v>
      </c>
      <c r="FO97">
        <v>11.7</v>
      </c>
      <c r="FP97" t="s">
        <v>1462</v>
      </c>
      <c r="FT97" t="b">
        <v>1</v>
      </c>
      <c r="FV97" t="s">
        <v>1465</v>
      </c>
      <c r="GO97" t="b">
        <v>1</v>
      </c>
      <c r="GQ97" t="s">
        <v>1465</v>
      </c>
      <c r="HD97" t="b">
        <v>1</v>
      </c>
      <c r="HF97" t="s">
        <v>1465</v>
      </c>
      <c r="HJ97" t="b">
        <v>1</v>
      </c>
      <c r="HL97" t="s">
        <v>1465</v>
      </c>
      <c r="HY97" t="b">
        <v>1</v>
      </c>
      <c r="IA97" t="s">
        <v>1465</v>
      </c>
      <c r="IN97" t="b">
        <v>1</v>
      </c>
      <c r="IP97" t="s">
        <v>1465</v>
      </c>
      <c r="JC97" t="b">
        <v>1</v>
      </c>
      <c r="JE97" t="s">
        <v>1465</v>
      </c>
      <c r="JX97" t="b">
        <v>1</v>
      </c>
      <c r="JZ97" t="s">
        <v>1465</v>
      </c>
      <c r="KK97" t="s">
        <v>1463</v>
      </c>
      <c r="KM97">
        <v>2.5</v>
      </c>
      <c r="KN97">
        <v>2.5</v>
      </c>
      <c r="KO97">
        <v>0</v>
      </c>
      <c r="KR97">
        <v>0</v>
      </c>
      <c r="KS97" t="s">
        <v>1463</v>
      </c>
      <c r="RO97">
        <v>5</v>
      </c>
      <c r="RP97">
        <v>7.5</v>
      </c>
      <c r="RQ97">
        <v>2.5</v>
      </c>
      <c r="RR97">
        <v>15</v>
      </c>
      <c r="RS97" t="s">
        <v>1462</v>
      </c>
      <c r="RT97" t="s">
        <v>3955</v>
      </c>
      <c r="RU97">
        <v>20</v>
      </c>
      <c r="RV97" t="s">
        <v>3956</v>
      </c>
      <c r="RW97" t="s">
        <v>1463</v>
      </c>
      <c r="RZ97" t="s">
        <v>1475</v>
      </c>
      <c r="SK97">
        <v>7.5</v>
      </c>
      <c r="SL97">
        <v>2.5</v>
      </c>
      <c r="SM97">
        <v>1.3</v>
      </c>
      <c r="SN97">
        <v>5</v>
      </c>
      <c r="SO97">
        <v>2.5</v>
      </c>
      <c r="SP97">
        <v>8.8000000000000007</v>
      </c>
      <c r="SQ97" t="s">
        <v>1463</v>
      </c>
      <c r="SR97" t="s">
        <v>3314</v>
      </c>
      <c r="TI97">
        <v>5</v>
      </c>
      <c r="TJ97" t="s">
        <v>3957</v>
      </c>
      <c r="TM97" t="b">
        <v>1</v>
      </c>
      <c r="TN97" t="b">
        <v>1</v>
      </c>
      <c r="TO97" t="b">
        <v>1</v>
      </c>
      <c r="TQ97" t="b">
        <v>1</v>
      </c>
      <c r="TT97" t="b">
        <v>1</v>
      </c>
      <c r="TX97">
        <v>5</v>
      </c>
      <c r="TY97">
        <v>2.5</v>
      </c>
      <c r="VI97">
        <v>5</v>
      </c>
      <c r="VJ97">
        <v>0</v>
      </c>
      <c r="VK97">
        <v>7.5</v>
      </c>
      <c r="VL97">
        <v>12.5</v>
      </c>
      <c r="VM97" t="s">
        <v>1463</v>
      </c>
      <c r="VO97" t="s">
        <v>1463</v>
      </c>
      <c r="VQ97" t="s">
        <v>1463</v>
      </c>
      <c r="VS97" t="s">
        <v>1463</v>
      </c>
      <c r="VV97" t="s">
        <v>1463</v>
      </c>
      <c r="VX97" t="s">
        <v>1462</v>
      </c>
      <c r="VY97" t="s">
        <v>3958</v>
      </c>
      <c r="VZ97">
        <v>0</v>
      </c>
      <c r="WA97">
        <v>7.5</v>
      </c>
      <c r="XJ97">
        <v>8.6</v>
      </c>
      <c r="XK97">
        <v>3.8</v>
      </c>
      <c r="XL97">
        <v>6.3</v>
      </c>
      <c r="XM97">
        <v>18.7</v>
      </c>
      <c r="XN97" t="s">
        <v>1462</v>
      </c>
      <c r="XO97" t="s">
        <v>1462</v>
      </c>
      <c r="XR97" t="b">
        <v>1</v>
      </c>
      <c r="XS97" t="b">
        <v>1</v>
      </c>
      <c r="XT97" t="b">
        <v>1</v>
      </c>
      <c r="XW97" t="b">
        <v>1</v>
      </c>
      <c r="YC97" t="s">
        <v>1462</v>
      </c>
      <c r="YD97" t="s">
        <v>3959</v>
      </c>
      <c r="YE97" t="s">
        <v>1462</v>
      </c>
      <c r="YF97" t="s">
        <v>3856</v>
      </c>
      <c r="YG97">
        <v>5</v>
      </c>
      <c r="YH97">
        <v>2.5</v>
      </c>
      <c r="YI97" t="s">
        <v>1462</v>
      </c>
      <c r="YK97" t="b">
        <v>1</v>
      </c>
      <c r="YP97" t="b">
        <v>1</v>
      </c>
      <c r="YU97">
        <v>2.5</v>
      </c>
      <c r="YV97">
        <v>10</v>
      </c>
      <c r="ZX97">
        <v>7</v>
      </c>
      <c r="ZY97">
        <v>0</v>
      </c>
      <c r="ZZ97">
        <v>2.5</v>
      </c>
      <c r="AAA97">
        <v>9.5</v>
      </c>
      <c r="AAB97" t="s">
        <v>1462</v>
      </c>
      <c r="AAL97" t="b">
        <v>1</v>
      </c>
      <c r="AAO97" t="b">
        <v>1</v>
      </c>
      <c r="AAS97" t="s">
        <v>3960</v>
      </c>
      <c r="AAT97">
        <v>0</v>
      </c>
      <c r="AAU97">
        <v>2.5</v>
      </c>
      <c r="ADN97">
        <v>2</v>
      </c>
      <c r="ADO97">
        <v>7.5</v>
      </c>
      <c r="ADP97">
        <v>2.5</v>
      </c>
      <c r="ADQ97">
        <v>12</v>
      </c>
      <c r="ADR97" t="s">
        <v>1759</v>
      </c>
      <c r="ADS97">
        <v>1</v>
      </c>
      <c r="ADT97">
        <v>60</v>
      </c>
      <c r="AEG97">
        <v>7.5</v>
      </c>
      <c r="AEH97">
        <v>2.5</v>
      </c>
      <c r="AEI97">
        <v>2</v>
      </c>
      <c r="AEJ97">
        <v>2.5</v>
      </c>
      <c r="AEK97">
        <v>5</v>
      </c>
      <c r="AEL97">
        <v>9.5</v>
      </c>
      <c r="AEV97" t="b">
        <v>1</v>
      </c>
      <c r="AFC97">
        <v>2.5</v>
      </c>
      <c r="AFD97">
        <v>5</v>
      </c>
      <c r="AFE97">
        <v>7</v>
      </c>
      <c r="AFF97">
        <v>8.9</v>
      </c>
      <c r="AFG97">
        <v>5</v>
      </c>
      <c r="AFH97">
        <v>20.9</v>
      </c>
      <c r="AFI97" t="s">
        <v>1463</v>
      </c>
      <c r="AFK97" t="s">
        <v>1463</v>
      </c>
      <c r="AFM97" t="s">
        <v>1463</v>
      </c>
      <c r="AFO97" t="s">
        <v>1463</v>
      </c>
      <c r="AFQ97" t="s">
        <v>1463</v>
      </c>
      <c r="AFS97" t="s">
        <v>3961</v>
      </c>
      <c r="AFT97" t="s">
        <v>1462</v>
      </c>
      <c r="AFU97" t="s">
        <v>3962</v>
      </c>
      <c r="AFV97">
        <v>3</v>
      </c>
      <c r="AFW97">
        <v>4</v>
      </c>
      <c r="AFX97">
        <v>8.8888888888888804</v>
      </c>
      <c r="AFY97">
        <v>5</v>
      </c>
      <c r="AFZ97">
        <v>1</v>
      </c>
      <c r="AGA97">
        <v>2.5</v>
      </c>
      <c r="AGB97">
        <v>2.5</v>
      </c>
      <c r="AGC97">
        <v>6</v>
      </c>
      <c r="AGD97">
        <v>1</v>
      </c>
      <c r="AGG97">
        <v>1</v>
      </c>
      <c r="AGJ97">
        <v>1</v>
      </c>
      <c r="AGM97" t="s">
        <v>3405</v>
      </c>
      <c r="AGQ97">
        <v>2.5</v>
      </c>
      <c r="AGR97">
        <v>2.5</v>
      </c>
      <c r="AGS97">
        <v>1.5</v>
      </c>
      <c r="AGT97">
        <v>2.5</v>
      </c>
      <c r="AGU97">
        <v>5</v>
      </c>
      <c r="AGV97">
        <v>9</v>
      </c>
      <c r="AGW97">
        <v>1</v>
      </c>
      <c r="AGY97" t="b">
        <v>1</v>
      </c>
      <c r="AHD97">
        <v>1</v>
      </c>
      <c r="AHE97">
        <v>1</v>
      </c>
      <c r="AHF97">
        <v>3</v>
      </c>
      <c r="AKM97">
        <v>2.5</v>
      </c>
      <c r="AKN97">
        <v>5</v>
      </c>
      <c r="AKO97">
        <v>8.5</v>
      </c>
      <c r="AKP97">
        <v>0</v>
      </c>
      <c r="AKQ97">
        <v>5</v>
      </c>
      <c r="AKR97">
        <v>13.5</v>
      </c>
      <c r="AKS97" t="s">
        <v>1462</v>
      </c>
      <c r="AKT97" t="s">
        <v>1463</v>
      </c>
      <c r="AKV97" t="s">
        <v>1463</v>
      </c>
      <c r="AKX97" t="s">
        <v>1462</v>
      </c>
      <c r="AKZ97" t="s">
        <v>1463</v>
      </c>
      <c r="ALB97" t="s">
        <v>1463</v>
      </c>
      <c r="ALD97" t="s">
        <v>1463</v>
      </c>
      <c r="ALF97" t="s">
        <v>1462</v>
      </c>
      <c r="ALH97" t="s">
        <v>1463</v>
      </c>
      <c r="ALJ97" t="s">
        <v>1463</v>
      </c>
      <c r="ALL97" t="s">
        <v>1462</v>
      </c>
      <c r="ALN97" t="s">
        <v>1463</v>
      </c>
      <c r="ALP97" t="s">
        <v>1463</v>
      </c>
      <c r="ALR97" t="s">
        <v>1463</v>
      </c>
      <c r="ALT97" t="s">
        <v>1463</v>
      </c>
      <c r="AMF97" t="b">
        <v>1</v>
      </c>
      <c r="AMG97" t="b">
        <v>1</v>
      </c>
      <c r="AMH97" t="b">
        <v>1</v>
      </c>
      <c r="AML97" t="b">
        <v>1</v>
      </c>
      <c r="AMO97" t="b">
        <v>1</v>
      </c>
      <c r="ANA97">
        <v>0</v>
      </c>
      <c r="ANB97">
        <v>5</v>
      </c>
      <c r="ANC97">
        <v>10</v>
      </c>
      <c r="AND97">
        <v>2.5</v>
      </c>
      <c r="ANE97">
        <v>7.5</v>
      </c>
      <c r="ANF97">
        <v>20</v>
      </c>
      <c r="ANG97" t="s">
        <v>1462</v>
      </c>
      <c r="ANH97" t="s">
        <v>3963</v>
      </c>
      <c r="ANI97" t="s">
        <v>1462</v>
      </c>
      <c r="ANJ97" t="s">
        <v>2855</v>
      </c>
      <c r="ANK97">
        <v>2.5</v>
      </c>
      <c r="ANL97">
        <v>7.5</v>
      </c>
      <c r="ANM97">
        <v>1</v>
      </c>
      <c r="ANN97">
        <v>0</v>
      </c>
      <c r="ANO97">
        <v>7.5</v>
      </c>
      <c r="ANP97">
        <v>8.5</v>
      </c>
      <c r="ANQ97" t="s">
        <v>2551</v>
      </c>
      <c r="ANT97">
        <v>0</v>
      </c>
      <c r="ANU97">
        <v>7.5</v>
      </c>
      <c r="AQR97">
        <v>2.5</v>
      </c>
      <c r="AQS97">
        <v>0</v>
      </c>
      <c r="AQT97">
        <v>7.5</v>
      </c>
      <c r="AQU97">
        <v>10</v>
      </c>
      <c r="AQV97" t="s">
        <v>1463</v>
      </c>
      <c r="ARB97" t="b">
        <v>1</v>
      </c>
      <c r="ARC97" t="b">
        <v>1</v>
      </c>
      <c r="ARG97">
        <v>0</v>
      </c>
      <c r="ARH97">
        <v>7.5</v>
      </c>
      <c r="ARI97" t="s">
        <v>1463</v>
      </c>
      <c r="ARQ97" t="s">
        <v>1462</v>
      </c>
      <c r="ARS97" t="s">
        <v>2627</v>
      </c>
      <c r="ART97" t="s">
        <v>2855</v>
      </c>
      <c r="ARV97" t="b">
        <v>1</v>
      </c>
      <c r="ASD97">
        <v>0</v>
      </c>
      <c r="ASE97">
        <v>7.5</v>
      </c>
      <c r="ASF97">
        <v>2</v>
      </c>
      <c r="ASG97">
        <v>2.5</v>
      </c>
      <c r="ASH97">
        <v>2.5</v>
      </c>
      <c r="ASI97">
        <v>7</v>
      </c>
      <c r="ASJ97">
        <v>70</v>
      </c>
      <c r="ASL97" t="b">
        <v>1</v>
      </c>
      <c r="ASM97" t="b">
        <v>1</v>
      </c>
      <c r="ASS97">
        <v>1</v>
      </c>
      <c r="AST97" t="s">
        <v>1462</v>
      </c>
      <c r="ASX97" t="b">
        <v>1</v>
      </c>
      <c r="ATC97" t="s">
        <v>3486</v>
      </c>
      <c r="ATD97">
        <v>2.5</v>
      </c>
      <c r="ATE97">
        <v>2.5</v>
      </c>
      <c r="ATF97">
        <v>0</v>
      </c>
      <c r="ATG97">
        <v>0</v>
      </c>
      <c r="ATH97">
        <v>5</v>
      </c>
      <c r="ATI97">
        <v>5</v>
      </c>
      <c r="ATJ97" t="s">
        <v>1463</v>
      </c>
      <c r="AVZ97">
        <v>0</v>
      </c>
      <c r="AWA97">
        <v>2.5</v>
      </c>
      <c r="AWB97">
        <v>0</v>
      </c>
      <c r="AWC97">
        <v>7.5</v>
      </c>
      <c r="AWD97">
        <v>2</v>
      </c>
      <c r="AWE97">
        <v>2.5</v>
      </c>
      <c r="AWF97">
        <v>2.5</v>
      </c>
      <c r="AWG97">
        <v>7</v>
      </c>
      <c r="AWH97" t="s">
        <v>1462</v>
      </c>
      <c r="AWJ97" t="s">
        <v>1463</v>
      </c>
      <c r="AWL97" t="s">
        <v>1462</v>
      </c>
      <c r="AWN97" t="s">
        <v>1462</v>
      </c>
      <c r="AWP97" t="s">
        <v>1463</v>
      </c>
      <c r="AWR97" t="s">
        <v>1463</v>
      </c>
      <c r="AWT97" t="s">
        <v>1463</v>
      </c>
      <c r="AWV97" t="s">
        <v>1463</v>
      </c>
      <c r="AWX97" t="s">
        <v>1463</v>
      </c>
      <c r="AWZ97" t="s">
        <v>1463</v>
      </c>
      <c r="AXB97" t="s">
        <v>1463</v>
      </c>
      <c r="AXD97" t="s">
        <v>1463</v>
      </c>
      <c r="AXF97">
        <v>0</v>
      </c>
      <c r="AXG97">
        <v>0</v>
      </c>
      <c r="AXI97">
        <v>2.5</v>
      </c>
      <c r="AXJ97">
        <v>2.5</v>
      </c>
      <c r="AXK97">
        <v>0</v>
      </c>
      <c r="AXN97">
        <v>0</v>
      </c>
      <c r="AXO97">
        <v>1</v>
      </c>
      <c r="AXP97">
        <v>1</v>
      </c>
      <c r="AXQ97">
        <v>1</v>
      </c>
      <c r="AXR97">
        <v>1</v>
      </c>
      <c r="AXS97">
        <v>1</v>
      </c>
      <c r="AXT97">
        <v>1</v>
      </c>
      <c r="AXU97">
        <v>1</v>
      </c>
      <c r="AXV97">
        <v>3</v>
      </c>
      <c r="AXW97">
        <v>1</v>
      </c>
      <c r="AXX97">
        <v>3</v>
      </c>
      <c r="AYA97">
        <v>10</v>
      </c>
      <c r="AYD97">
        <v>10</v>
      </c>
      <c r="AYE97" t="s">
        <v>1463</v>
      </c>
      <c r="AYF97" t="s">
        <v>1463</v>
      </c>
      <c r="AYG97">
        <v>10</v>
      </c>
      <c r="AYJ97">
        <v>0</v>
      </c>
      <c r="AYK97">
        <v>0</v>
      </c>
      <c r="AYL97">
        <v>0</v>
      </c>
      <c r="AYM97">
        <v>0</v>
      </c>
      <c r="AZC97">
        <v>5</v>
      </c>
      <c r="AZD97" t="s">
        <v>3964</v>
      </c>
      <c r="AZM97" t="s">
        <v>1462</v>
      </c>
      <c r="AZN97" t="s">
        <v>3965</v>
      </c>
      <c r="AZO97" t="s">
        <v>1463</v>
      </c>
      <c r="AZQ97" t="s">
        <v>3966</v>
      </c>
      <c r="AZR97">
        <v>0</v>
      </c>
      <c r="AZS97">
        <v>0</v>
      </c>
      <c r="BCH97">
        <v>10</v>
      </c>
      <c r="BCI97">
        <v>2.5</v>
      </c>
      <c r="BCJ97">
        <v>2.5</v>
      </c>
      <c r="BCK97">
        <v>15</v>
      </c>
      <c r="BCL97">
        <v>3</v>
      </c>
      <c r="BCN97" t="s">
        <v>2555</v>
      </c>
      <c r="BCP97">
        <v>2</v>
      </c>
      <c r="BCR97">
        <v>5</v>
      </c>
      <c r="BCT97">
        <v>1</v>
      </c>
      <c r="BCY97">
        <v>2.5</v>
      </c>
      <c r="BCZ97">
        <v>2.5</v>
      </c>
      <c r="BEH97">
        <v>5</v>
      </c>
      <c r="BEI97">
        <v>2.5</v>
      </c>
      <c r="BEJ97">
        <v>0</v>
      </c>
      <c r="BEK97">
        <v>7.5</v>
      </c>
      <c r="BEL97" t="s">
        <v>2552</v>
      </c>
      <c r="BEN97" t="s">
        <v>2557</v>
      </c>
      <c r="BEP97" t="s">
        <v>2552</v>
      </c>
      <c r="BER97" t="s">
        <v>2567</v>
      </c>
      <c r="BET97" t="s">
        <v>2557</v>
      </c>
      <c r="BEV97" t="s">
        <v>2552</v>
      </c>
      <c r="BEX97">
        <v>2.5</v>
      </c>
      <c r="BEY97">
        <v>0</v>
      </c>
      <c r="BGQ97" t="s">
        <v>1467</v>
      </c>
      <c r="BGR97">
        <v>2.5</v>
      </c>
      <c r="BGS97">
        <v>2.5</v>
      </c>
      <c r="BGT97">
        <v>5</v>
      </c>
      <c r="BGU97" t="s">
        <v>1463</v>
      </c>
      <c r="BHK97">
        <v>2.5</v>
      </c>
      <c r="BHL97">
        <v>2.5</v>
      </c>
      <c r="BIT97">
        <v>5</v>
      </c>
      <c r="BIU97">
        <v>0</v>
      </c>
      <c r="BIV97">
        <v>0</v>
      </c>
      <c r="BIW97">
        <v>5</v>
      </c>
      <c r="BIX97">
        <v>2</v>
      </c>
      <c r="BIY97" t="s">
        <v>2548</v>
      </c>
      <c r="BIZ97" t="s">
        <v>2594</v>
      </c>
      <c r="BJA97" t="s">
        <v>1468</v>
      </c>
      <c r="BJB97">
        <v>0</v>
      </c>
      <c r="BJC97">
        <v>0</v>
      </c>
    </row>
    <row r="98" spans="1:1022 1026:1615" ht="15" x14ac:dyDescent="0.25">
      <c r="A98" t="s">
        <v>2603</v>
      </c>
      <c r="B98" t="s">
        <v>3967</v>
      </c>
      <c r="C98" t="s">
        <v>3968</v>
      </c>
      <c r="D98" t="s">
        <v>2553</v>
      </c>
      <c r="E98" t="s">
        <v>3969</v>
      </c>
      <c r="F98" t="s">
        <v>2606</v>
      </c>
      <c r="G98" t="s">
        <v>2607</v>
      </c>
      <c r="H98" t="s">
        <v>3851</v>
      </c>
      <c r="I98" t="s">
        <v>3953</v>
      </c>
      <c r="J98">
        <v>2.45484744</v>
      </c>
      <c r="K98">
        <v>34.313189860000001</v>
      </c>
      <c r="L98" s="116">
        <v>42407</v>
      </c>
      <c r="M98" t="s">
        <v>1471</v>
      </c>
      <c r="N98">
        <v>35</v>
      </c>
      <c r="O98" t="s">
        <v>2554</v>
      </c>
      <c r="Q98">
        <v>6.7</v>
      </c>
      <c r="R98">
        <v>7.5</v>
      </c>
      <c r="S98">
        <v>2.5</v>
      </c>
      <c r="T98">
        <v>16.7</v>
      </c>
      <c r="U98">
        <v>3</v>
      </c>
      <c r="V98">
        <v>2</v>
      </c>
      <c r="W98">
        <v>1</v>
      </c>
      <c r="X98">
        <v>2</v>
      </c>
      <c r="AC98" t="b">
        <v>1</v>
      </c>
      <c r="AG98">
        <v>2</v>
      </c>
      <c r="AH98">
        <v>2</v>
      </c>
      <c r="AJ98">
        <v>1</v>
      </c>
      <c r="AT98">
        <v>2</v>
      </c>
      <c r="BS98" t="s">
        <v>1462</v>
      </c>
      <c r="BT98" t="s">
        <v>1462</v>
      </c>
      <c r="BW98">
        <v>7.5</v>
      </c>
      <c r="BX98">
        <v>2.5</v>
      </c>
      <c r="BY98">
        <v>8.5</v>
      </c>
      <c r="BZ98">
        <v>2.5</v>
      </c>
      <c r="CA98">
        <v>2.5</v>
      </c>
      <c r="CB98">
        <v>13.5</v>
      </c>
      <c r="CC98" t="s">
        <v>1462</v>
      </c>
      <c r="CD98" t="b">
        <v>1</v>
      </c>
      <c r="CE98" t="b">
        <v>1</v>
      </c>
      <c r="CF98">
        <v>20</v>
      </c>
      <c r="CH98" t="s">
        <v>1462</v>
      </c>
      <c r="CI98" t="b">
        <v>1</v>
      </c>
      <c r="CK98">
        <v>20</v>
      </c>
      <c r="CM98" t="s">
        <v>1463</v>
      </c>
      <c r="CR98" t="s">
        <v>1463</v>
      </c>
      <c r="CW98" t="s">
        <v>1463</v>
      </c>
      <c r="DB98" t="s">
        <v>1463</v>
      </c>
      <c r="DG98" t="s">
        <v>1462</v>
      </c>
      <c r="DH98" t="b">
        <v>1</v>
      </c>
      <c r="DJ98">
        <v>20</v>
      </c>
      <c r="DM98" t="s">
        <v>1463</v>
      </c>
      <c r="DS98" t="b">
        <v>1</v>
      </c>
      <c r="DU98" t="b">
        <v>1</v>
      </c>
      <c r="EF98" t="b">
        <v>1</v>
      </c>
      <c r="EG98" t="s">
        <v>3970</v>
      </c>
      <c r="EI98">
        <v>2.5</v>
      </c>
      <c r="EJ98">
        <v>2.5</v>
      </c>
      <c r="EN98">
        <v>0</v>
      </c>
      <c r="EO98" t="s">
        <v>1463</v>
      </c>
      <c r="FL98">
        <v>6.7</v>
      </c>
      <c r="FM98">
        <v>5</v>
      </c>
      <c r="FN98">
        <v>2.5</v>
      </c>
      <c r="FO98">
        <v>14.2</v>
      </c>
      <c r="FP98" t="s">
        <v>1462</v>
      </c>
      <c r="GO98" t="b">
        <v>1</v>
      </c>
      <c r="GQ98" t="s">
        <v>2558</v>
      </c>
      <c r="HJ98" t="b">
        <v>1</v>
      </c>
      <c r="HL98" t="s">
        <v>2558</v>
      </c>
      <c r="HY98" t="b">
        <v>1</v>
      </c>
      <c r="IA98" t="s">
        <v>1464</v>
      </c>
      <c r="JC98" t="b">
        <v>1</v>
      </c>
      <c r="JE98" t="s">
        <v>2558</v>
      </c>
      <c r="JX98" t="b">
        <v>1</v>
      </c>
      <c r="JZ98" t="s">
        <v>1465</v>
      </c>
      <c r="KG98" t="s">
        <v>2679</v>
      </c>
      <c r="KH98" t="b">
        <v>1</v>
      </c>
      <c r="KJ98" t="s">
        <v>1465</v>
      </c>
      <c r="KK98" t="s">
        <v>1463</v>
      </c>
      <c r="KM98">
        <v>5</v>
      </c>
      <c r="KN98">
        <v>2.5</v>
      </c>
      <c r="KO98">
        <v>0</v>
      </c>
      <c r="KP98">
        <v>0</v>
      </c>
      <c r="KQ98">
        <v>2.5</v>
      </c>
      <c r="KR98">
        <v>2.5</v>
      </c>
      <c r="KS98" t="s">
        <v>1462</v>
      </c>
      <c r="KW98">
        <v>2</v>
      </c>
      <c r="LG98">
        <v>1</v>
      </c>
      <c r="MA98" t="b">
        <v>1</v>
      </c>
      <c r="MK98" t="b">
        <v>1</v>
      </c>
      <c r="MT98" t="s">
        <v>1463</v>
      </c>
      <c r="MV98">
        <v>0</v>
      </c>
      <c r="MW98">
        <v>2.5</v>
      </c>
      <c r="MX98">
        <v>0</v>
      </c>
      <c r="MY98">
        <v>0</v>
      </c>
      <c r="MZ98">
        <v>2.5</v>
      </c>
      <c r="NA98">
        <v>2.5</v>
      </c>
      <c r="NM98" t="s">
        <v>2549</v>
      </c>
      <c r="NN98" t="s">
        <v>2549</v>
      </c>
      <c r="NO98" t="s">
        <v>2549</v>
      </c>
      <c r="NP98" t="s">
        <v>2549</v>
      </c>
      <c r="NQ98" t="s">
        <v>2549</v>
      </c>
      <c r="NR98" t="s">
        <v>2549</v>
      </c>
      <c r="NS98" t="s">
        <v>2549</v>
      </c>
      <c r="NT98" t="s">
        <v>2549</v>
      </c>
      <c r="NU98" t="s">
        <v>2549</v>
      </c>
      <c r="NV98" t="s">
        <v>2549</v>
      </c>
      <c r="NW98" t="s">
        <v>2550</v>
      </c>
      <c r="NX98" t="s">
        <v>2550</v>
      </c>
      <c r="NY98" t="s">
        <v>2550</v>
      </c>
      <c r="NZ98" t="s">
        <v>2550</v>
      </c>
      <c r="OA98" t="s">
        <v>2550</v>
      </c>
      <c r="OB98" t="s">
        <v>2550</v>
      </c>
      <c r="OC98" t="s">
        <v>2550</v>
      </c>
      <c r="OD98" t="s">
        <v>2550</v>
      </c>
      <c r="OE98" t="s">
        <v>2550</v>
      </c>
      <c r="OF98" t="s">
        <v>2550</v>
      </c>
      <c r="OG98">
        <v>0</v>
      </c>
      <c r="OH98">
        <v>2.5</v>
      </c>
      <c r="OJ98">
        <v>0</v>
      </c>
      <c r="OK98">
        <v>2.5</v>
      </c>
      <c r="OL98">
        <v>2.5</v>
      </c>
      <c r="QL98">
        <v>0</v>
      </c>
      <c r="QM98">
        <v>2.5</v>
      </c>
      <c r="RO98">
        <v>5</v>
      </c>
      <c r="RP98">
        <v>5</v>
      </c>
      <c r="RQ98">
        <v>5</v>
      </c>
      <c r="RR98">
        <v>15</v>
      </c>
      <c r="RS98" t="s">
        <v>1462</v>
      </c>
      <c r="RT98" t="s">
        <v>3971</v>
      </c>
      <c r="RU98">
        <v>30</v>
      </c>
      <c r="RV98" t="s">
        <v>2817</v>
      </c>
      <c r="RW98" t="s">
        <v>1475</v>
      </c>
      <c r="RZ98" t="s">
        <v>1475</v>
      </c>
      <c r="SB98" t="s">
        <v>1463</v>
      </c>
      <c r="SH98" t="s">
        <v>1475</v>
      </c>
      <c r="SK98">
        <v>5</v>
      </c>
      <c r="SL98">
        <v>5</v>
      </c>
      <c r="SM98">
        <v>2.7</v>
      </c>
      <c r="SN98">
        <v>0</v>
      </c>
      <c r="SO98">
        <v>2.5</v>
      </c>
      <c r="SP98">
        <v>5.2</v>
      </c>
      <c r="SQ98" t="s">
        <v>1462</v>
      </c>
      <c r="SS98">
        <v>2</v>
      </c>
      <c r="ST98" t="s">
        <v>3972</v>
      </c>
      <c r="SU98" t="s">
        <v>1463</v>
      </c>
      <c r="SZ98" t="b">
        <v>1</v>
      </c>
      <c r="TD98" t="b">
        <v>1</v>
      </c>
      <c r="TE98" t="b">
        <v>1</v>
      </c>
      <c r="TI98">
        <v>5</v>
      </c>
      <c r="TJ98" t="s">
        <v>3973</v>
      </c>
      <c r="TL98" t="b">
        <v>1</v>
      </c>
      <c r="TX98">
        <v>0</v>
      </c>
      <c r="TY98">
        <v>2.5</v>
      </c>
      <c r="VI98">
        <v>5</v>
      </c>
      <c r="VJ98">
        <v>0</v>
      </c>
      <c r="VK98">
        <v>5</v>
      </c>
      <c r="VL98">
        <v>10</v>
      </c>
      <c r="VM98" t="s">
        <v>1463</v>
      </c>
      <c r="VO98" t="s">
        <v>1463</v>
      </c>
      <c r="VQ98" t="s">
        <v>1463</v>
      </c>
      <c r="VS98" t="s">
        <v>1463</v>
      </c>
      <c r="VV98" t="s">
        <v>1463</v>
      </c>
      <c r="VX98" t="s">
        <v>1462</v>
      </c>
      <c r="VY98" t="s">
        <v>3718</v>
      </c>
      <c r="VZ98">
        <v>0</v>
      </c>
      <c r="WA98">
        <v>5</v>
      </c>
      <c r="XJ98">
        <v>8.6</v>
      </c>
      <c r="XK98">
        <v>2.5</v>
      </c>
      <c r="XL98">
        <v>6.3</v>
      </c>
      <c r="XM98">
        <v>17.399999999999999</v>
      </c>
      <c r="XN98" t="s">
        <v>1462</v>
      </c>
      <c r="XO98" t="s">
        <v>1462</v>
      </c>
      <c r="XR98" t="b">
        <v>1</v>
      </c>
      <c r="XS98" t="b">
        <v>1</v>
      </c>
      <c r="XT98" t="b">
        <v>1</v>
      </c>
      <c r="XU98" t="b">
        <v>1</v>
      </c>
      <c r="XW98" t="b">
        <v>1</v>
      </c>
      <c r="XX98" t="b">
        <v>1</v>
      </c>
      <c r="YC98" t="s">
        <v>1462</v>
      </c>
      <c r="YE98" t="s">
        <v>1462</v>
      </c>
      <c r="YF98" t="s">
        <v>3974</v>
      </c>
      <c r="YG98">
        <v>2.5</v>
      </c>
      <c r="YH98">
        <v>2.5</v>
      </c>
      <c r="YI98" t="s">
        <v>1462</v>
      </c>
      <c r="YK98" t="b">
        <v>1</v>
      </c>
      <c r="YP98" t="b">
        <v>1</v>
      </c>
      <c r="YU98">
        <v>2.5</v>
      </c>
      <c r="YV98">
        <v>10</v>
      </c>
      <c r="ZX98">
        <v>10</v>
      </c>
      <c r="ZY98">
        <v>0</v>
      </c>
      <c r="ZZ98">
        <v>2.5</v>
      </c>
      <c r="AAA98">
        <v>12.5</v>
      </c>
      <c r="AAB98" t="s">
        <v>1462</v>
      </c>
      <c r="AAK98" t="b">
        <v>1</v>
      </c>
      <c r="AAL98" t="b">
        <v>1</v>
      </c>
      <c r="AAO98" t="b">
        <v>1</v>
      </c>
      <c r="AAS98" t="s">
        <v>3975</v>
      </c>
      <c r="AAT98">
        <v>0</v>
      </c>
      <c r="AAU98">
        <v>2.5</v>
      </c>
      <c r="ADN98">
        <v>2</v>
      </c>
      <c r="ADO98">
        <v>5</v>
      </c>
      <c r="ADP98">
        <v>2.5</v>
      </c>
      <c r="ADQ98">
        <v>9.5</v>
      </c>
      <c r="ADR98" t="s">
        <v>1759</v>
      </c>
      <c r="ADS98">
        <v>1</v>
      </c>
      <c r="ADT98">
        <v>60</v>
      </c>
      <c r="AEG98">
        <v>5</v>
      </c>
      <c r="AEH98">
        <v>2.5</v>
      </c>
      <c r="AEI98">
        <v>7</v>
      </c>
      <c r="AEJ98">
        <v>5</v>
      </c>
      <c r="AEK98">
        <v>2.5</v>
      </c>
      <c r="AEL98">
        <v>14.5</v>
      </c>
      <c r="AER98" t="b">
        <v>1</v>
      </c>
      <c r="AEV98" t="b">
        <v>1</v>
      </c>
      <c r="AFC98">
        <v>5</v>
      </c>
      <c r="AFD98">
        <v>2.5</v>
      </c>
      <c r="AFE98">
        <v>0</v>
      </c>
      <c r="AFF98">
        <v>6.7</v>
      </c>
      <c r="AFG98">
        <v>2.5</v>
      </c>
      <c r="AFH98">
        <v>9.1999999999999993</v>
      </c>
      <c r="AFI98" t="s">
        <v>1463</v>
      </c>
      <c r="AFK98" t="s">
        <v>1463</v>
      </c>
      <c r="AFM98" t="s">
        <v>1463</v>
      </c>
      <c r="AFO98" t="s">
        <v>1463</v>
      </c>
      <c r="AFQ98" t="s">
        <v>1463</v>
      </c>
      <c r="AFT98" t="s">
        <v>1463</v>
      </c>
      <c r="AFV98">
        <v>2</v>
      </c>
      <c r="AFW98">
        <v>3</v>
      </c>
      <c r="AFX98">
        <v>6.6666666666666599</v>
      </c>
      <c r="AFY98">
        <v>2.5</v>
      </c>
      <c r="AFZ98">
        <v>2.5</v>
      </c>
      <c r="AGA98">
        <v>2.5</v>
      </c>
      <c r="AGB98">
        <v>2.5</v>
      </c>
      <c r="AGC98">
        <v>7.5</v>
      </c>
      <c r="AGD98">
        <v>3</v>
      </c>
      <c r="AGG98">
        <v>3</v>
      </c>
      <c r="AGJ98">
        <v>2</v>
      </c>
      <c r="AGM98" t="s">
        <v>3405</v>
      </c>
      <c r="AGQ98">
        <v>2.5</v>
      </c>
      <c r="AGR98">
        <v>2.5</v>
      </c>
      <c r="AGS98">
        <v>3.5</v>
      </c>
      <c r="AGT98">
        <v>5</v>
      </c>
      <c r="AGU98">
        <v>2.5</v>
      </c>
      <c r="AGV98">
        <v>11</v>
      </c>
      <c r="AGW98">
        <v>3</v>
      </c>
      <c r="AGY98" t="b">
        <v>1</v>
      </c>
      <c r="AGZ98" t="b">
        <v>1</v>
      </c>
      <c r="AHB98" t="b">
        <v>1</v>
      </c>
      <c r="AHD98">
        <v>2</v>
      </c>
      <c r="AHE98">
        <v>2</v>
      </c>
      <c r="AHF98">
        <v>3</v>
      </c>
      <c r="AKM98">
        <v>5</v>
      </c>
      <c r="AKN98">
        <v>2.5</v>
      </c>
      <c r="AKO98">
        <v>10</v>
      </c>
      <c r="AKP98">
        <v>0</v>
      </c>
      <c r="AKQ98">
        <v>2.5</v>
      </c>
      <c r="AKR98">
        <v>12.5</v>
      </c>
      <c r="AKS98" t="s">
        <v>1462</v>
      </c>
      <c r="AKT98" t="s">
        <v>1463</v>
      </c>
      <c r="AKV98" t="s">
        <v>1462</v>
      </c>
      <c r="AKX98" t="s">
        <v>1462</v>
      </c>
      <c r="AKZ98" t="s">
        <v>1463</v>
      </c>
      <c r="ALB98" t="s">
        <v>1462</v>
      </c>
      <c r="ALD98" t="s">
        <v>1463</v>
      </c>
      <c r="ALF98" t="s">
        <v>1462</v>
      </c>
      <c r="ALH98" t="s">
        <v>1463</v>
      </c>
      <c r="ALJ98" t="s">
        <v>1463</v>
      </c>
      <c r="ALL98" t="s">
        <v>1462</v>
      </c>
      <c r="ALN98" t="s">
        <v>1463</v>
      </c>
      <c r="ALP98" t="s">
        <v>1463</v>
      </c>
      <c r="ALR98" t="s">
        <v>1463</v>
      </c>
      <c r="ALT98" t="s">
        <v>1463</v>
      </c>
      <c r="AMF98" t="b">
        <v>1</v>
      </c>
      <c r="AMG98" t="b">
        <v>1</v>
      </c>
      <c r="AML98" t="b">
        <v>1</v>
      </c>
      <c r="AMO98" t="b">
        <v>1</v>
      </c>
      <c r="AMW98" t="b">
        <v>1</v>
      </c>
      <c r="ANA98">
        <v>0</v>
      </c>
      <c r="ANB98">
        <v>2.5</v>
      </c>
      <c r="ANC98">
        <v>10</v>
      </c>
      <c r="AND98">
        <v>5</v>
      </c>
      <c r="ANE98">
        <v>5</v>
      </c>
      <c r="ANF98">
        <v>20</v>
      </c>
      <c r="ANG98" t="s">
        <v>1462</v>
      </c>
      <c r="ANH98" t="s">
        <v>3976</v>
      </c>
      <c r="ANI98" t="s">
        <v>1462</v>
      </c>
      <c r="ANJ98" t="s">
        <v>2855</v>
      </c>
      <c r="ANK98">
        <v>5</v>
      </c>
      <c r="ANL98">
        <v>5</v>
      </c>
      <c r="ANM98">
        <v>6</v>
      </c>
      <c r="ANN98">
        <v>2.5</v>
      </c>
      <c r="ANO98">
        <v>7.5</v>
      </c>
      <c r="ANP98">
        <v>16</v>
      </c>
      <c r="ANQ98" t="s">
        <v>2599</v>
      </c>
      <c r="ANR98" t="s">
        <v>1462</v>
      </c>
      <c r="ANS98" t="s">
        <v>3977</v>
      </c>
      <c r="ANT98">
        <v>2.5</v>
      </c>
      <c r="ANU98">
        <v>7.5</v>
      </c>
      <c r="AQR98">
        <v>7.5</v>
      </c>
      <c r="AQS98">
        <v>0</v>
      </c>
      <c r="AQT98">
        <v>6.3</v>
      </c>
      <c r="AQU98">
        <v>13.8</v>
      </c>
      <c r="AQV98" t="s">
        <v>1463</v>
      </c>
      <c r="ARC98" t="b">
        <v>1</v>
      </c>
      <c r="ARD98" t="b">
        <v>1</v>
      </c>
      <c r="ARG98">
        <v>0</v>
      </c>
      <c r="ARH98">
        <v>10</v>
      </c>
      <c r="ARI98" t="s">
        <v>1462</v>
      </c>
      <c r="ARJ98" t="s">
        <v>1463</v>
      </c>
      <c r="ARK98" t="s">
        <v>3978</v>
      </c>
      <c r="ARM98" t="s">
        <v>1462</v>
      </c>
      <c r="ARO98" t="b">
        <v>1</v>
      </c>
      <c r="ARQ98" t="s">
        <v>1462</v>
      </c>
      <c r="ARS98" t="s">
        <v>3881</v>
      </c>
      <c r="ART98" t="s">
        <v>2855</v>
      </c>
      <c r="ARV98" t="b">
        <v>1</v>
      </c>
      <c r="ARY98" t="b">
        <v>1</v>
      </c>
      <c r="ASD98">
        <v>0</v>
      </c>
      <c r="ASE98">
        <v>2.5</v>
      </c>
      <c r="ASF98">
        <v>1</v>
      </c>
      <c r="ASG98">
        <v>2.5</v>
      </c>
      <c r="ASH98">
        <v>2.5</v>
      </c>
      <c r="ASI98">
        <v>6</v>
      </c>
      <c r="ASJ98">
        <v>90</v>
      </c>
      <c r="ASL98" t="b">
        <v>1</v>
      </c>
      <c r="ASM98" t="b">
        <v>1</v>
      </c>
      <c r="ASS98">
        <v>1</v>
      </c>
      <c r="AST98" t="s">
        <v>1462</v>
      </c>
      <c r="ASX98" t="b">
        <v>1</v>
      </c>
      <c r="ATC98" t="s">
        <v>3486</v>
      </c>
      <c r="ATD98">
        <v>2.5</v>
      </c>
      <c r="ATE98">
        <v>2.5</v>
      </c>
      <c r="ATF98">
        <v>5.7</v>
      </c>
      <c r="ATG98">
        <v>5</v>
      </c>
      <c r="ATH98">
        <v>2.5</v>
      </c>
      <c r="ATI98">
        <v>13.2</v>
      </c>
      <c r="ATJ98" t="s">
        <v>1462</v>
      </c>
      <c r="AVG98" t="b">
        <v>1</v>
      </c>
      <c r="AVH98" t="s">
        <v>3979</v>
      </c>
      <c r="AVI98" t="s">
        <v>2566</v>
      </c>
      <c r="AVW98" t="s">
        <v>1462</v>
      </c>
      <c r="AVX98" t="s">
        <v>1463</v>
      </c>
      <c r="AVZ98">
        <v>2.5</v>
      </c>
      <c r="AWA98">
        <v>2.5</v>
      </c>
      <c r="AWB98">
        <v>7.5</v>
      </c>
      <c r="AWC98">
        <v>2.5</v>
      </c>
      <c r="AWD98">
        <v>1</v>
      </c>
      <c r="AWE98">
        <v>0</v>
      </c>
      <c r="AWF98">
        <v>2.5</v>
      </c>
      <c r="AWG98">
        <v>3.5</v>
      </c>
      <c r="AWH98" t="s">
        <v>1463</v>
      </c>
      <c r="AWJ98" t="s">
        <v>1463</v>
      </c>
      <c r="AWL98" t="s">
        <v>1462</v>
      </c>
      <c r="AWN98" t="s">
        <v>1462</v>
      </c>
      <c r="AWP98" t="s">
        <v>1463</v>
      </c>
      <c r="AWR98" t="s">
        <v>1463</v>
      </c>
      <c r="AWT98" t="s">
        <v>1463</v>
      </c>
      <c r="AWV98" t="s">
        <v>1463</v>
      </c>
      <c r="AWX98" t="s">
        <v>1463</v>
      </c>
      <c r="AWZ98" t="s">
        <v>1463</v>
      </c>
      <c r="AXB98" t="s">
        <v>1463</v>
      </c>
      <c r="AXD98" t="s">
        <v>1463</v>
      </c>
      <c r="AXF98">
        <v>0</v>
      </c>
      <c r="AXG98">
        <v>0</v>
      </c>
      <c r="AXI98">
        <v>0</v>
      </c>
      <c r="AXJ98">
        <v>2.5</v>
      </c>
      <c r="AXK98">
        <v>0</v>
      </c>
      <c r="AXN98">
        <v>0</v>
      </c>
      <c r="AXO98">
        <v>1</v>
      </c>
      <c r="AXP98">
        <v>1</v>
      </c>
      <c r="AXQ98">
        <v>1</v>
      </c>
      <c r="AXR98">
        <v>1</v>
      </c>
      <c r="AXS98">
        <v>1</v>
      </c>
      <c r="AXT98">
        <v>1</v>
      </c>
      <c r="AXU98">
        <v>1</v>
      </c>
      <c r="AXV98">
        <v>3</v>
      </c>
      <c r="AXW98">
        <v>1</v>
      </c>
      <c r="AXX98">
        <v>2</v>
      </c>
      <c r="AYA98">
        <v>10</v>
      </c>
      <c r="AYD98">
        <v>10</v>
      </c>
      <c r="AYE98" t="s">
        <v>1463</v>
      </c>
      <c r="AYF98" t="s">
        <v>1463</v>
      </c>
      <c r="AYG98">
        <v>10</v>
      </c>
      <c r="AYJ98">
        <v>0</v>
      </c>
      <c r="AYK98">
        <v>0</v>
      </c>
      <c r="AYL98">
        <v>2.5</v>
      </c>
      <c r="AYM98">
        <v>2.5</v>
      </c>
      <c r="AZO98" t="s">
        <v>1463</v>
      </c>
      <c r="AZQ98" t="s">
        <v>3980</v>
      </c>
      <c r="AZR98">
        <v>0</v>
      </c>
      <c r="AZS98">
        <v>2.5</v>
      </c>
      <c r="BCH98">
        <v>10</v>
      </c>
      <c r="BCI98">
        <v>2.5</v>
      </c>
      <c r="BCJ98">
        <v>2.5</v>
      </c>
      <c r="BCK98">
        <v>15</v>
      </c>
      <c r="BCL98">
        <v>1</v>
      </c>
      <c r="BCN98">
        <v>4</v>
      </c>
      <c r="BCP98">
        <v>3</v>
      </c>
      <c r="BCR98">
        <v>2</v>
      </c>
      <c r="BCT98">
        <v>5</v>
      </c>
      <c r="BCY98">
        <v>2.5</v>
      </c>
      <c r="BCZ98">
        <v>2.5</v>
      </c>
      <c r="BEH98">
        <v>7.5</v>
      </c>
      <c r="BEI98">
        <v>10</v>
      </c>
      <c r="BEJ98">
        <v>0</v>
      </c>
      <c r="BEK98">
        <v>17.5</v>
      </c>
      <c r="BEL98" t="s">
        <v>2552</v>
      </c>
      <c r="BEN98" t="s">
        <v>2567</v>
      </c>
      <c r="BEP98" t="s">
        <v>2552</v>
      </c>
      <c r="BER98" t="s">
        <v>2557</v>
      </c>
      <c r="BET98" t="s">
        <v>2567</v>
      </c>
      <c r="BEV98" t="s">
        <v>2567</v>
      </c>
      <c r="BEX98">
        <v>10</v>
      </c>
      <c r="BEY98">
        <v>0</v>
      </c>
      <c r="BGQ98">
        <v>0</v>
      </c>
      <c r="BGR98">
        <v>0</v>
      </c>
      <c r="BGS98">
        <v>0</v>
      </c>
      <c r="BGT98">
        <v>0</v>
      </c>
      <c r="BGU98" t="s">
        <v>1462</v>
      </c>
      <c r="BGV98" t="s">
        <v>2714</v>
      </c>
      <c r="BGW98" t="s">
        <v>3103</v>
      </c>
      <c r="BHK98">
        <v>0</v>
      </c>
      <c r="BHL98">
        <v>0</v>
      </c>
      <c r="BIT98">
        <v>10</v>
      </c>
      <c r="BIU98">
        <v>0</v>
      </c>
      <c r="BIV98">
        <v>0</v>
      </c>
      <c r="BIW98">
        <v>10</v>
      </c>
      <c r="BIX98">
        <v>3</v>
      </c>
      <c r="BIY98" t="s">
        <v>2548</v>
      </c>
      <c r="BIZ98" t="s">
        <v>2594</v>
      </c>
      <c r="BJA98" t="s">
        <v>1794</v>
      </c>
      <c r="BJB98">
        <v>0</v>
      </c>
      <c r="BJC98">
        <v>0</v>
      </c>
    </row>
    <row r="99" spans="1:1022 1026:1615" ht="15" x14ac:dyDescent="0.25">
      <c r="A99" t="s">
        <v>2603</v>
      </c>
      <c r="B99" t="s">
        <v>3981</v>
      </c>
      <c r="C99" t="s">
        <v>3982</v>
      </c>
      <c r="D99" t="s">
        <v>2553</v>
      </c>
      <c r="E99" t="s">
        <v>3983</v>
      </c>
      <c r="F99" t="s">
        <v>2606</v>
      </c>
      <c r="G99" t="s">
        <v>2607</v>
      </c>
      <c r="H99" t="s">
        <v>3851</v>
      </c>
      <c r="I99" t="s">
        <v>3953</v>
      </c>
      <c r="J99">
        <v>2.4550158</v>
      </c>
      <c r="K99">
        <v>34.313159679999998</v>
      </c>
      <c r="L99" s="116">
        <v>42407</v>
      </c>
      <c r="M99" t="s">
        <v>1471</v>
      </c>
      <c r="N99">
        <v>40</v>
      </c>
      <c r="O99" t="s">
        <v>2554</v>
      </c>
      <c r="Q99">
        <v>3.3</v>
      </c>
      <c r="R99">
        <v>7.5</v>
      </c>
      <c r="S99">
        <v>2.5</v>
      </c>
      <c r="T99">
        <v>13.3</v>
      </c>
      <c r="V99">
        <v>2</v>
      </c>
      <c r="W99">
        <v>4</v>
      </c>
      <c r="X99">
        <v>1</v>
      </c>
      <c r="Z99">
        <v>1</v>
      </c>
      <c r="AF99" t="b">
        <v>1</v>
      </c>
      <c r="AH99">
        <v>2</v>
      </c>
      <c r="AT99">
        <v>2</v>
      </c>
      <c r="BS99" t="s">
        <v>1463</v>
      </c>
      <c r="BT99" t="s">
        <v>1463</v>
      </c>
      <c r="BW99">
        <v>7.5</v>
      </c>
      <c r="BX99">
        <v>2.5</v>
      </c>
      <c r="BY99">
        <v>7.5</v>
      </c>
      <c r="BZ99">
        <v>2.5</v>
      </c>
      <c r="CA99">
        <v>2.5</v>
      </c>
      <c r="CB99">
        <v>12.5</v>
      </c>
      <c r="CC99" t="s">
        <v>1462</v>
      </c>
      <c r="CD99" t="b">
        <v>1</v>
      </c>
      <c r="CE99" t="b">
        <v>1</v>
      </c>
      <c r="CF99">
        <v>30</v>
      </c>
      <c r="CH99" t="s">
        <v>1463</v>
      </c>
      <c r="CM99" t="s">
        <v>1463</v>
      </c>
      <c r="CR99" t="s">
        <v>1463</v>
      </c>
      <c r="CW99" t="s">
        <v>1463</v>
      </c>
      <c r="DB99" t="s">
        <v>1463</v>
      </c>
      <c r="DG99" t="s">
        <v>1462</v>
      </c>
      <c r="DH99" t="b">
        <v>1</v>
      </c>
      <c r="DJ99">
        <v>5</v>
      </c>
      <c r="DM99" t="s">
        <v>1463</v>
      </c>
      <c r="DS99" t="b">
        <v>1</v>
      </c>
      <c r="DU99" t="b">
        <v>1</v>
      </c>
      <c r="EF99" t="b">
        <v>1</v>
      </c>
      <c r="EG99" t="s">
        <v>3984</v>
      </c>
      <c r="EI99">
        <v>2.5</v>
      </c>
      <c r="EJ99">
        <v>2.5</v>
      </c>
      <c r="EN99">
        <v>0</v>
      </c>
      <c r="EO99" t="s">
        <v>1463</v>
      </c>
      <c r="FL99">
        <v>6.7</v>
      </c>
      <c r="FM99">
        <v>2.5</v>
      </c>
      <c r="FN99">
        <v>2.5</v>
      </c>
      <c r="FO99">
        <v>11.7</v>
      </c>
      <c r="FP99" t="s">
        <v>1462</v>
      </c>
      <c r="FT99" t="b">
        <v>1</v>
      </c>
      <c r="FV99" t="s">
        <v>1465</v>
      </c>
      <c r="GO99" t="b">
        <v>1</v>
      </c>
      <c r="GQ99" t="s">
        <v>1465</v>
      </c>
      <c r="IN99" t="b">
        <v>1</v>
      </c>
      <c r="IP99" t="s">
        <v>1465</v>
      </c>
      <c r="JC99" t="b">
        <v>1</v>
      </c>
      <c r="JE99" t="s">
        <v>1465</v>
      </c>
      <c r="JX99" t="b">
        <v>1</v>
      </c>
      <c r="JZ99" t="s">
        <v>1464</v>
      </c>
      <c r="KK99" t="s">
        <v>1463</v>
      </c>
      <c r="KM99">
        <v>2.5</v>
      </c>
      <c r="KN99">
        <v>2.5</v>
      </c>
      <c r="KO99">
        <v>0</v>
      </c>
      <c r="KR99">
        <v>0</v>
      </c>
      <c r="KS99" t="s">
        <v>1463</v>
      </c>
      <c r="RO99">
        <v>7.5</v>
      </c>
      <c r="RP99">
        <v>5</v>
      </c>
      <c r="RQ99">
        <v>5</v>
      </c>
      <c r="RR99">
        <v>17.5</v>
      </c>
      <c r="RS99" t="s">
        <v>1463</v>
      </c>
      <c r="RZ99" t="s">
        <v>1475</v>
      </c>
      <c r="SK99">
        <v>5</v>
      </c>
      <c r="SL99">
        <v>5</v>
      </c>
      <c r="SM99">
        <v>1.3</v>
      </c>
      <c r="SN99">
        <v>2.5</v>
      </c>
      <c r="SO99">
        <v>5</v>
      </c>
      <c r="SP99">
        <v>8.8000000000000007</v>
      </c>
      <c r="SQ99" t="s">
        <v>1463</v>
      </c>
      <c r="SR99" t="s">
        <v>3985</v>
      </c>
      <c r="TI99">
        <v>5</v>
      </c>
      <c r="TJ99" t="s">
        <v>3986</v>
      </c>
      <c r="TO99" t="b">
        <v>1</v>
      </c>
      <c r="TQ99" t="b">
        <v>1</v>
      </c>
      <c r="TX99">
        <v>2.5</v>
      </c>
      <c r="TY99">
        <v>5</v>
      </c>
      <c r="VI99">
        <v>5</v>
      </c>
      <c r="VJ99">
        <v>0</v>
      </c>
      <c r="VK99">
        <v>5</v>
      </c>
      <c r="VL99">
        <v>10</v>
      </c>
      <c r="VM99" t="s">
        <v>1463</v>
      </c>
      <c r="VO99" t="s">
        <v>1463</v>
      </c>
      <c r="VQ99" t="s">
        <v>1463</v>
      </c>
      <c r="VS99" t="s">
        <v>1463</v>
      </c>
      <c r="VV99" t="s">
        <v>1463</v>
      </c>
      <c r="VX99" t="s">
        <v>1462</v>
      </c>
      <c r="VY99" t="s">
        <v>3958</v>
      </c>
      <c r="VZ99">
        <v>0</v>
      </c>
      <c r="WA99">
        <v>5</v>
      </c>
      <c r="XJ99">
        <v>6.6</v>
      </c>
      <c r="XK99">
        <v>3.8</v>
      </c>
      <c r="XL99">
        <v>7.5</v>
      </c>
      <c r="XM99">
        <v>17.899999999999999</v>
      </c>
      <c r="XN99" t="s">
        <v>1462</v>
      </c>
      <c r="XO99" t="s">
        <v>1462</v>
      </c>
      <c r="XR99" t="b">
        <v>1</v>
      </c>
      <c r="XS99" t="b">
        <v>1</v>
      </c>
      <c r="XW99" t="b">
        <v>1</v>
      </c>
      <c r="YC99" t="s">
        <v>1463</v>
      </c>
      <c r="YE99" t="s">
        <v>1463</v>
      </c>
      <c r="YF99" t="s">
        <v>3987</v>
      </c>
      <c r="YG99">
        <v>2.5</v>
      </c>
      <c r="YH99">
        <v>7.5</v>
      </c>
      <c r="YI99" t="s">
        <v>1462</v>
      </c>
      <c r="YK99" t="b">
        <v>1</v>
      </c>
      <c r="YP99" t="b">
        <v>1</v>
      </c>
      <c r="YU99">
        <v>5</v>
      </c>
      <c r="YV99">
        <v>7.5</v>
      </c>
      <c r="ZX99">
        <v>0</v>
      </c>
      <c r="ZY99">
        <v>0</v>
      </c>
      <c r="ZZ99">
        <v>5</v>
      </c>
      <c r="AAA99">
        <v>5</v>
      </c>
      <c r="AAB99" t="s">
        <v>1463</v>
      </c>
      <c r="AAS99" t="s">
        <v>3988</v>
      </c>
      <c r="AAT99">
        <v>0</v>
      </c>
      <c r="AAU99">
        <v>5</v>
      </c>
      <c r="ADN99">
        <v>2</v>
      </c>
      <c r="ADO99">
        <v>5</v>
      </c>
      <c r="ADP99">
        <v>5</v>
      </c>
      <c r="ADQ99">
        <v>12</v>
      </c>
      <c r="ADR99" t="s">
        <v>1759</v>
      </c>
      <c r="ADS99">
        <v>1</v>
      </c>
      <c r="ADT99">
        <v>30</v>
      </c>
      <c r="AEG99">
        <v>5</v>
      </c>
      <c r="AEH99">
        <v>5</v>
      </c>
      <c r="AEI99">
        <v>2</v>
      </c>
      <c r="AEJ99">
        <v>2.5</v>
      </c>
      <c r="AEK99">
        <v>2.5</v>
      </c>
      <c r="AEL99">
        <v>7</v>
      </c>
      <c r="AEV99" t="b">
        <v>1</v>
      </c>
      <c r="AFC99">
        <v>2.5</v>
      </c>
      <c r="AFD99">
        <v>2.5</v>
      </c>
      <c r="AFE99">
        <v>0</v>
      </c>
      <c r="AFF99">
        <v>8.6</v>
      </c>
      <c r="AFG99">
        <v>2.5</v>
      </c>
      <c r="AFH99">
        <v>11.1</v>
      </c>
      <c r="AFI99" t="s">
        <v>1463</v>
      </c>
      <c r="AFK99" t="s">
        <v>1463</v>
      </c>
      <c r="AFM99" t="s">
        <v>1463</v>
      </c>
      <c r="AFO99" t="s">
        <v>1463</v>
      </c>
      <c r="AFQ99" t="s">
        <v>1463</v>
      </c>
      <c r="AFT99" t="s">
        <v>1463</v>
      </c>
      <c r="AFV99">
        <v>3</v>
      </c>
      <c r="AFW99">
        <v>4</v>
      </c>
      <c r="AFX99">
        <v>8.6111111111111107</v>
      </c>
      <c r="AFY99">
        <v>2.5</v>
      </c>
      <c r="AFZ99">
        <v>1</v>
      </c>
      <c r="AGA99">
        <v>2.5</v>
      </c>
      <c r="AGB99">
        <v>2.5</v>
      </c>
      <c r="AGC99">
        <v>6</v>
      </c>
      <c r="AGD99">
        <v>1</v>
      </c>
      <c r="AGG99">
        <v>1</v>
      </c>
      <c r="AGJ99">
        <v>1</v>
      </c>
      <c r="AGM99" t="s">
        <v>3405</v>
      </c>
      <c r="AGQ99">
        <v>2.5</v>
      </c>
      <c r="AGR99">
        <v>2.5</v>
      </c>
      <c r="AGS99">
        <v>1.5</v>
      </c>
      <c r="AGT99">
        <v>5</v>
      </c>
      <c r="AGU99">
        <v>2.5</v>
      </c>
      <c r="AGV99">
        <v>9</v>
      </c>
      <c r="AGW99">
        <v>1</v>
      </c>
      <c r="AGY99" t="b">
        <v>1</v>
      </c>
      <c r="AHD99">
        <v>2</v>
      </c>
      <c r="AHE99">
        <v>2</v>
      </c>
      <c r="AHF99">
        <v>3</v>
      </c>
      <c r="AKM99">
        <v>5</v>
      </c>
      <c r="AKN99">
        <v>2.5</v>
      </c>
      <c r="AKO99">
        <v>10</v>
      </c>
      <c r="AKP99">
        <v>2.5</v>
      </c>
      <c r="AKQ99">
        <v>5</v>
      </c>
      <c r="AKR99">
        <v>17.5</v>
      </c>
      <c r="AKS99" t="s">
        <v>1462</v>
      </c>
      <c r="AKT99" t="s">
        <v>1463</v>
      </c>
      <c r="AKV99" t="s">
        <v>1462</v>
      </c>
      <c r="AKX99" t="s">
        <v>1462</v>
      </c>
      <c r="AKZ99" t="s">
        <v>1463</v>
      </c>
      <c r="ALB99" t="s">
        <v>1463</v>
      </c>
      <c r="ALD99" t="s">
        <v>1463</v>
      </c>
      <c r="ALF99" t="s">
        <v>1462</v>
      </c>
      <c r="ALH99" t="s">
        <v>1463</v>
      </c>
      <c r="ALJ99" t="s">
        <v>1463</v>
      </c>
      <c r="ALL99" t="s">
        <v>1462</v>
      </c>
      <c r="ALN99" t="s">
        <v>1463</v>
      </c>
      <c r="ALP99" t="s">
        <v>1463</v>
      </c>
      <c r="ALR99" t="s">
        <v>1463</v>
      </c>
      <c r="ALT99" t="s">
        <v>1463</v>
      </c>
      <c r="AMF99" t="b">
        <v>1</v>
      </c>
      <c r="AMG99" t="b">
        <v>1</v>
      </c>
      <c r="AMO99" t="b">
        <v>1</v>
      </c>
      <c r="AMW99" t="b">
        <v>1</v>
      </c>
      <c r="AMY99" t="b">
        <v>1</v>
      </c>
      <c r="ANA99">
        <v>2.5</v>
      </c>
      <c r="ANB99">
        <v>5</v>
      </c>
      <c r="ANC99">
        <v>10</v>
      </c>
      <c r="AND99">
        <v>2.5</v>
      </c>
      <c r="ANE99">
        <v>7.5</v>
      </c>
      <c r="ANF99">
        <v>20</v>
      </c>
      <c r="ANG99" t="s">
        <v>1462</v>
      </c>
      <c r="ANH99" t="s">
        <v>3989</v>
      </c>
      <c r="ANI99" t="s">
        <v>1462</v>
      </c>
      <c r="ANJ99" t="s">
        <v>2855</v>
      </c>
      <c r="ANK99">
        <v>2.5</v>
      </c>
      <c r="ANL99">
        <v>7.5</v>
      </c>
      <c r="ANM99">
        <v>5</v>
      </c>
      <c r="ANN99">
        <v>0</v>
      </c>
      <c r="ANO99">
        <v>7.5</v>
      </c>
      <c r="ANP99">
        <v>12.5</v>
      </c>
      <c r="ANQ99" t="s">
        <v>2565</v>
      </c>
      <c r="ANR99" t="s">
        <v>1462</v>
      </c>
      <c r="ANS99" t="s">
        <v>3990</v>
      </c>
      <c r="ANT99">
        <v>0</v>
      </c>
      <c r="ANU99">
        <v>7.5</v>
      </c>
      <c r="AQR99">
        <v>2.5</v>
      </c>
      <c r="AQS99">
        <v>0</v>
      </c>
      <c r="AQT99">
        <v>8.8000000000000007</v>
      </c>
      <c r="AQU99">
        <v>11.3</v>
      </c>
      <c r="AQV99" t="s">
        <v>1463</v>
      </c>
      <c r="ARB99" t="b">
        <v>1</v>
      </c>
      <c r="ARC99" t="b">
        <v>1</v>
      </c>
      <c r="ARG99">
        <v>0</v>
      </c>
      <c r="ARH99">
        <v>10</v>
      </c>
      <c r="ARI99" t="s">
        <v>1463</v>
      </c>
      <c r="ARQ99" t="s">
        <v>1463</v>
      </c>
      <c r="ARR99" t="s">
        <v>2865</v>
      </c>
      <c r="ASD99">
        <v>0</v>
      </c>
      <c r="ASE99">
        <v>7.5</v>
      </c>
      <c r="ASF99">
        <v>1</v>
      </c>
      <c r="ASG99">
        <v>2.5</v>
      </c>
      <c r="ASH99">
        <v>2.5</v>
      </c>
      <c r="ASI99">
        <v>6</v>
      </c>
      <c r="ASJ99">
        <v>90</v>
      </c>
      <c r="ASL99" t="b">
        <v>1</v>
      </c>
      <c r="ASM99" t="b">
        <v>1</v>
      </c>
      <c r="ASS99">
        <v>1</v>
      </c>
      <c r="AST99" t="s">
        <v>1462</v>
      </c>
      <c r="ASX99" t="b">
        <v>1</v>
      </c>
      <c r="ATC99" t="s">
        <v>3486</v>
      </c>
      <c r="ATD99">
        <v>2.5</v>
      </c>
      <c r="ATE99">
        <v>2.5</v>
      </c>
      <c r="ATF99">
        <v>0</v>
      </c>
      <c r="ATG99">
        <v>1.3</v>
      </c>
      <c r="ATH99">
        <v>3.8</v>
      </c>
      <c r="ATI99">
        <v>5.0999999999999996</v>
      </c>
      <c r="ATJ99" t="s">
        <v>1463</v>
      </c>
      <c r="AVZ99">
        <v>0</v>
      </c>
      <c r="AWA99">
        <v>2.5</v>
      </c>
      <c r="AWB99">
        <v>2.5</v>
      </c>
      <c r="AWC99">
        <v>5</v>
      </c>
      <c r="AWD99">
        <v>2</v>
      </c>
      <c r="AWE99">
        <v>2.5</v>
      </c>
      <c r="AWF99">
        <v>2.5</v>
      </c>
      <c r="AWG99">
        <v>7</v>
      </c>
      <c r="AWH99" t="s">
        <v>1462</v>
      </c>
      <c r="AWJ99" t="s">
        <v>1463</v>
      </c>
      <c r="AWL99" t="s">
        <v>1462</v>
      </c>
      <c r="AWN99" t="s">
        <v>1462</v>
      </c>
      <c r="AWP99" t="s">
        <v>1463</v>
      </c>
      <c r="AWR99" t="s">
        <v>1463</v>
      </c>
      <c r="AWT99" t="s">
        <v>1463</v>
      </c>
      <c r="AWV99" t="s">
        <v>1463</v>
      </c>
      <c r="AWX99" t="s">
        <v>1463</v>
      </c>
      <c r="AWZ99" t="s">
        <v>1463</v>
      </c>
      <c r="AXB99" t="s">
        <v>1463</v>
      </c>
      <c r="AXD99" t="s">
        <v>1463</v>
      </c>
      <c r="AXF99">
        <v>0</v>
      </c>
      <c r="AXG99">
        <v>0</v>
      </c>
      <c r="AXI99">
        <v>2.5</v>
      </c>
      <c r="AXJ99">
        <v>2.5</v>
      </c>
      <c r="AXK99">
        <v>0</v>
      </c>
      <c r="AXN99">
        <v>0</v>
      </c>
      <c r="AXO99">
        <v>1</v>
      </c>
      <c r="AXP99">
        <v>1</v>
      </c>
      <c r="AXQ99">
        <v>1</v>
      </c>
      <c r="AXR99">
        <v>1</v>
      </c>
      <c r="AXS99">
        <v>1</v>
      </c>
      <c r="AXT99">
        <v>1</v>
      </c>
      <c r="AXU99">
        <v>1</v>
      </c>
      <c r="AXV99">
        <v>3</v>
      </c>
      <c r="AXW99">
        <v>1</v>
      </c>
      <c r="AXX99">
        <v>3</v>
      </c>
      <c r="AYA99">
        <v>10</v>
      </c>
      <c r="AYD99">
        <v>10</v>
      </c>
      <c r="AYE99" t="s">
        <v>1463</v>
      </c>
      <c r="AYF99" t="s">
        <v>1463</v>
      </c>
      <c r="AYG99">
        <v>10</v>
      </c>
      <c r="AYJ99">
        <v>0</v>
      </c>
      <c r="AYK99">
        <v>2.5</v>
      </c>
      <c r="AYL99">
        <v>2.5</v>
      </c>
      <c r="AYM99">
        <v>5</v>
      </c>
      <c r="AZC99">
        <v>5</v>
      </c>
      <c r="AZD99" t="s">
        <v>3991</v>
      </c>
      <c r="AZE99" t="s">
        <v>3992</v>
      </c>
      <c r="AZO99" t="s">
        <v>1463</v>
      </c>
      <c r="AZQ99" t="s">
        <v>3993</v>
      </c>
      <c r="AZR99">
        <v>2.5</v>
      </c>
      <c r="AZS99">
        <v>2.5</v>
      </c>
      <c r="BCH99">
        <v>10</v>
      </c>
      <c r="BCI99">
        <v>2.5</v>
      </c>
      <c r="BCJ99">
        <v>0</v>
      </c>
      <c r="BCK99">
        <v>12.5</v>
      </c>
      <c r="BCL99">
        <v>4</v>
      </c>
      <c r="BCN99" t="s">
        <v>2555</v>
      </c>
      <c r="BCP99">
        <v>1</v>
      </c>
      <c r="BCR99">
        <v>3</v>
      </c>
      <c r="BCT99">
        <v>2</v>
      </c>
      <c r="BCY99">
        <v>2.5</v>
      </c>
      <c r="BCZ99">
        <v>0</v>
      </c>
      <c r="BEH99">
        <v>1.7</v>
      </c>
      <c r="BEI99">
        <v>2.5</v>
      </c>
      <c r="BEJ99">
        <v>0</v>
      </c>
      <c r="BEK99">
        <v>4.2</v>
      </c>
      <c r="BEL99" t="s">
        <v>2557</v>
      </c>
      <c r="BEN99" t="s">
        <v>2557</v>
      </c>
      <c r="BEP99" t="s">
        <v>2552</v>
      </c>
      <c r="BER99" t="s">
        <v>2557</v>
      </c>
      <c r="BET99" t="s">
        <v>2557</v>
      </c>
      <c r="BEV99" t="s">
        <v>2552</v>
      </c>
      <c r="BEX99">
        <v>2.5</v>
      </c>
      <c r="BEY99">
        <v>0</v>
      </c>
      <c r="BGQ99" t="s">
        <v>1467</v>
      </c>
      <c r="BGR99">
        <v>2.5</v>
      </c>
      <c r="BGS99">
        <v>0</v>
      </c>
      <c r="BGT99">
        <v>2.5</v>
      </c>
      <c r="BGU99" t="s">
        <v>1463</v>
      </c>
      <c r="BHK99">
        <v>2.5</v>
      </c>
      <c r="BHL99">
        <v>0</v>
      </c>
      <c r="BIT99">
        <v>5</v>
      </c>
      <c r="BIU99">
        <v>2.5</v>
      </c>
      <c r="BIV99">
        <v>0</v>
      </c>
      <c r="BIW99">
        <v>7.5</v>
      </c>
      <c r="BIX99">
        <v>2</v>
      </c>
      <c r="BIY99" t="s">
        <v>2594</v>
      </c>
      <c r="BIZ99" t="s">
        <v>2548</v>
      </c>
      <c r="BJA99" t="s">
        <v>1468</v>
      </c>
      <c r="BJB99">
        <v>2.5</v>
      </c>
      <c r="BJC99">
        <v>0</v>
      </c>
    </row>
    <row r="100" spans="1:1022 1026:1615" ht="15" x14ac:dyDescent="0.25">
      <c r="A100" t="s">
        <v>2603</v>
      </c>
      <c r="B100" t="s">
        <v>3994</v>
      </c>
      <c r="C100" t="s">
        <v>3995</v>
      </c>
      <c r="D100" t="s">
        <v>1460</v>
      </c>
      <c r="F100" t="s">
        <v>2606</v>
      </c>
      <c r="G100" t="s">
        <v>2607</v>
      </c>
      <c r="H100" t="s">
        <v>3851</v>
      </c>
      <c r="I100" t="s">
        <v>3953</v>
      </c>
      <c r="J100">
        <v>2.45499475</v>
      </c>
      <c r="K100">
        <v>34.313186340000001</v>
      </c>
      <c r="L100" s="116">
        <v>42407</v>
      </c>
      <c r="M100" t="s">
        <v>1471</v>
      </c>
      <c r="N100">
        <v>50</v>
      </c>
      <c r="O100" t="s">
        <v>2554</v>
      </c>
      <c r="Q100">
        <v>3.3</v>
      </c>
      <c r="R100">
        <v>7.5</v>
      </c>
      <c r="S100">
        <v>2.5</v>
      </c>
      <c r="T100">
        <v>13.3</v>
      </c>
      <c r="V100">
        <v>2</v>
      </c>
      <c r="W100">
        <v>2</v>
      </c>
      <c r="X100">
        <v>2</v>
      </c>
      <c r="Y100">
        <v>1</v>
      </c>
      <c r="AE100" t="b">
        <v>1</v>
      </c>
      <c r="AH100">
        <v>2</v>
      </c>
      <c r="AK100">
        <v>1</v>
      </c>
      <c r="AT100">
        <v>2</v>
      </c>
      <c r="BS100" t="s">
        <v>1463</v>
      </c>
      <c r="BT100" t="s">
        <v>1463</v>
      </c>
      <c r="BW100">
        <v>7.5</v>
      </c>
      <c r="BX100">
        <v>2.5</v>
      </c>
      <c r="BY100">
        <v>6</v>
      </c>
      <c r="BZ100">
        <v>2.5</v>
      </c>
      <c r="CA100">
        <v>2.5</v>
      </c>
      <c r="CB100">
        <v>11</v>
      </c>
      <c r="CC100" t="s">
        <v>1462</v>
      </c>
      <c r="CD100" t="b">
        <v>1</v>
      </c>
      <c r="CE100" t="b">
        <v>1</v>
      </c>
      <c r="CF100">
        <v>30</v>
      </c>
      <c r="CH100" t="s">
        <v>1463</v>
      </c>
      <c r="CM100" t="s">
        <v>1463</v>
      </c>
      <c r="CR100" t="s">
        <v>1463</v>
      </c>
      <c r="CW100" t="s">
        <v>1463</v>
      </c>
      <c r="DB100" t="s">
        <v>1463</v>
      </c>
      <c r="DG100" t="s">
        <v>1462</v>
      </c>
      <c r="DJ100">
        <v>25</v>
      </c>
      <c r="DS100" t="b">
        <v>1</v>
      </c>
      <c r="DU100" t="b">
        <v>1</v>
      </c>
      <c r="EF100" t="b">
        <v>1</v>
      </c>
      <c r="EG100" t="s">
        <v>3996</v>
      </c>
      <c r="EI100">
        <v>2.5</v>
      </c>
      <c r="EJ100">
        <v>2.5</v>
      </c>
      <c r="EN100">
        <v>0</v>
      </c>
      <c r="EO100" t="s">
        <v>1463</v>
      </c>
      <c r="FL100">
        <v>6.7</v>
      </c>
      <c r="FM100">
        <v>2.5</v>
      </c>
      <c r="FN100">
        <v>2.5</v>
      </c>
      <c r="FO100">
        <v>11.7</v>
      </c>
      <c r="FP100" t="s">
        <v>1462</v>
      </c>
      <c r="FT100" t="b">
        <v>1</v>
      </c>
      <c r="FV100" t="s">
        <v>1465</v>
      </c>
      <c r="GO100" t="b">
        <v>1</v>
      </c>
      <c r="GQ100" t="s">
        <v>1465</v>
      </c>
      <c r="HD100" t="b">
        <v>1</v>
      </c>
      <c r="HF100" t="s">
        <v>2558</v>
      </c>
      <c r="HJ100" t="b">
        <v>1</v>
      </c>
      <c r="HL100" t="s">
        <v>1465</v>
      </c>
      <c r="HY100" t="b">
        <v>1</v>
      </c>
      <c r="IA100" t="s">
        <v>1465</v>
      </c>
      <c r="IN100" t="b">
        <v>1</v>
      </c>
      <c r="IP100" t="s">
        <v>1464</v>
      </c>
      <c r="IW100" t="b">
        <v>1</v>
      </c>
      <c r="IY100" t="s">
        <v>1465</v>
      </c>
      <c r="JC100" t="b">
        <v>1</v>
      </c>
      <c r="JE100" t="s">
        <v>1465</v>
      </c>
      <c r="JX100" t="b">
        <v>1</v>
      </c>
      <c r="JZ100" t="s">
        <v>1465</v>
      </c>
      <c r="KG100" t="s">
        <v>2679</v>
      </c>
      <c r="KH100" t="b">
        <v>1</v>
      </c>
      <c r="KJ100" t="s">
        <v>1465</v>
      </c>
      <c r="KK100" t="s">
        <v>1463</v>
      </c>
      <c r="KM100">
        <v>2.5</v>
      </c>
      <c r="KN100">
        <v>2.5</v>
      </c>
      <c r="KO100">
        <v>0</v>
      </c>
      <c r="KR100">
        <v>0</v>
      </c>
      <c r="KS100" t="s">
        <v>1463</v>
      </c>
      <c r="RO100">
        <v>7.5</v>
      </c>
      <c r="RP100">
        <v>2.5</v>
      </c>
      <c r="RQ100">
        <v>5</v>
      </c>
      <c r="RR100">
        <v>15</v>
      </c>
      <c r="RS100" t="s">
        <v>1463</v>
      </c>
      <c r="RZ100" t="s">
        <v>1462</v>
      </c>
      <c r="SA100" t="s">
        <v>2627</v>
      </c>
      <c r="SK100">
        <v>2.5</v>
      </c>
      <c r="SL100">
        <v>5</v>
      </c>
      <c r="SM100">
        <v>3.4</v>
      </c>
      <c r="SN100">
        <v>2.5</v>
      </c>
      <c r="SO100">
        <v>2.5</v>
      </c>
      <c r="SP100">
        <v>8.4</v>
      </c>
      <c r="SQ100" t="s">
        <v>1462</v>
      </c>
      <c r="SS100">
        <v>1</v>
      </c>
      <c r="ST100" t="s">
        <v>3617</v>
      </c>
      <c r="SU100" t="s">
        <v>1463</v>
      </c>
      <c r="SZ100" t="b">
        <v>1</v>
      </c>
      <c r="TD100" t="b">
        <v>1</v>
      </c>
      <c r="TE100" t="b">
        <v>1</v>
      </c>
      <c r="TI100">
        <v>5</v>
      </c>
      <c r="TJ100" t="s">
        <v>3997</v>
      </c>
      <c r="TO100" t="b">
        <v>1</v>
      </c>
      <c r="TT100" t="b">
        <v>1</v>
      </c>
      <c r="TV100" t="b">
        <v>1</v>
      </c>
      <c r="TW100" t="s">
        <v>3183</v>
      </c>
      <c r="TX100">
        <v>2.5</v>
      </c>
      <c r="TY100">
        <v>2.5</v>
      </c>
      <c r="VI100">
        <v>5</v>
      </c>
      <c r="VJ100">
        <v>0</v>
      </c>
      <c r="VK100">
        <v>7.5</v>
      </c>
      <c r="VL100">
        <v>12.5</v>
      </c>
      <c r="VM100" t="s">
        <v>1463</v>
      </c>
      <c r="VO100" t="s">
        <v>1463</v>
      </c>
      <c r="VQ100" t="s">
        <v>1463</v>
      </c>
      <c r="VS100" t="s">
        <v>1463</v>
      </c>
      <c r="VV100" t="s">
        <v>1463</v>
      </c>
      <c r="VX100" t="s">
        <v>1462</v>
      </c>
      <c r="VY100" t="s">
        <v>3998</v>
      </c>
      <c r="VZ100">
        <v>0</v>
      </c>
      <c r="WA100">
        <v>7.5</v>
      </c>
      <c r="XJ100">
        <v>10</v>
      </c>
      <c r="XK100">
        <v>5</v>
      </c>
      <c r="XL100">
        <v>6.3</v>
      </c>
      <c r="XM100">
        <v>21.3</v>
      </c>
      <c r="XN100" t="s">
        <v>1462</v>
      </c>
      <c r="XO100" t="s">
        <v>1462</v>
      </c>
      <c r="XR100" t="b">
        <v>1</v>
      </c>
      <c r="XS100" t="b">
        <v>1</v>
      </c>
      <c r="XT100" t="b">
        <v>1</v>
      </c>
      <c r="XW100" t="b">
        <v>1</v>
      </c>
      <c r="YC100" t="s">
        <v>1463</v>
      </c>
      <c r="YE100" t="s">
        <v>1462</v>
      </c>
      <c r="YF100" t="s">
        <v>3946</v>
      </c>
      <c r="YG100">
        <v>5</v>
      </c>
      <c r="YH100">
        <v>2.5</v>
      </c>
      <c r="YI100" t="s">
        <v>1462</v>
      </c>
      <c r="YK100" t="b">
        <v>1</v>
      </c>
      <c r="YO100" t="b">
        <v>1</v>
      </c>
      <c r="YP100" t="b">
        <v>1</v>
      </c>
      <c r="YU100">
        <v>5</v>
      </c>
      <c r="YV100">
        <v>10</v>
      </c>
      <c r="ZX100">
        <v>10</v>
      </c>
      <c r="ZY100">
        <v>2.5</v>
      </c>
      <c r="ZZ100">
        <v>2.5</v>
      </c>
      <c r="AAA100">
        <v>15</v>
      </c>
      <c r="AAB100" t="s">
        <v>1462</v>
      </c>
      <c r="AAJ100" t="b">
        <v>1</v>
      </c>
      <c r="AAK100" t="b">
        <v>1</v>
      </c>
      <c r="AAL100" t="b">
        <v>1</v>
      </c>
      <c r="AAS100" t="s">
        <v>3999</v>
      </c>
      <c r="AAT100">
        <v>2.5</v>
      </c>
      <c r="AAU100">
        <v>2.5</v>
      </c>
      <c r="AAV100">
        <v>2.2000000000000002</v>
      </c>
      <c r="AAW100">
        <v>7.5</v>
      </c>
      <c r="AAX100">
        <v>2.5</v>
      </c>
      <c r="AAY100">
        <v>12.2</v>
      </c>
      <c r="AAZ100" t="s">
        <v>1462</v>
      </c>
      <c r="ABA100" t="s">
        <v>1463</v>
      </c>
      <c r="ABB100" t="s">
        <v>1463</v>
      </c>
      <c r="ABC100" t="s">
        <v>4000</v>
      </c>
      <c r="ABF100">
        <v>1</v>
      </c>
      <c r="ABI100" t="s">
        <v>1463</v>
      </c>
      <c r="ABL100" t="s">
        <v>4001</v>
      </c>
      <c r="ABO100" t="s">
        <v>1793</v>
      </c>
      <c r="ACA100" t="b">
        <v>1</v>
      </c>
      <c r="ACE100">
        <v>7.5</v>
      </c>
      <c r="ACF100">
        <v>2.5</v>
      </c>
      <c r="ADN100">
        <v>2</v>
      </c>
      <c r="ADO100">
        <v>5</v>
      </c>
      <c r="ADP100">
        <v>2.5</v>
      </c>
      <c r="ADQ100">
        <v>9.5</v>
      </c>
      <c r="ADR100" t="s">
        <v>1759</v>
      </c>
      <c r="ADS100">
        <v>1</v>
      </c>
      <c r="ADT100">
        <v>60</v>
      </c>
      <c r="AEG100">
        <v>5</v>
      </c>
      <c r="AEH100">
        <v>2.5</v>
      </c>
      <c r="AEI100">
        <v>2</v>
      </c>
      <c r="AEJ100">
        <v>2.5</v>
      </c>
      <c r="AEK100">
        <v>7.5</v>
      </c>
      <c r="AEL100">
        <v>12</v>
      </c>
      <c r="AEV100" t="b">
        <v>1</v>
      </c>
      <c r="AFC100">
        <v>2.5</v>
      </c>
      <c r="AFD100">
        <v>7.5</v>
      </c>
      <c r="AFE100">
        <v>0</v>
      </c>
      <c r="AFF100">
        <v>7.8</v>
      </c>
      <c r="AFG100">
        <v>2.5</v>
      </c>
      <c r="AFH100">
        <v>10.3</v>
      </c>
      <c r="AFI100" t="s">
        <v>1463</v>
      </c>
      <c r="AFK100" t="s">
        <v>1463</v>
      </c>
      <c r="AFM100" t="s">
        <v>1463</v>
      </c>
      <c r="AFO100" t="s">
        <v>1463</v>
      </c>
      <c r="AFQ100" t="s">
        <v>1463</v>
      </c>
      <c r="AFT100" t="s">
        <v>1463</v>
      </c>
      <c r="AFV100">
        <v>3</v>
      </c>
      <c r="AFW100">
        <v>3</v>
      </c>
      <c r="AFX100">
        <v>7.7777777777777697</v>
      </c>
      <c r="AFY100">
        <v>2.5</v>
      </c>
      <c r="AFZ100">
        <v>2.5</v>
      </c>
      <c r="AGA100">
        <v>7.5</v>
      </c>
      <c r="AGB100">
        <v>2.5</v>
      </c>
      <c r="AGC100">
        <v>12.5</v>
      </c>
      <c r="AGD100">
        <v>3</v>
      </c>
      <c r="AGG100">
        <v>3</v>
      </c>
      <c r="AGJ100">
        <v>3</v>
      </c>
      <c r="AGM100" t="s">
        <v>3405</v>
      </c>
      <c r="AGQ100">
        <v>7.5</v>
      </c>
      <c r="AGR100">
        <v>2.5</v>
      </c>
      <c r="AGS100">
        <v>3</v>
      </c>
      <c r="AGT100">
        <v>2.5</v>
      </c>
      <c r="AGU100">
        <v>2.5</v>
      </c>
      <c r="AGV100">
        <v>8</v>
      </c>
      <c r="AGW100">
        <v>3</v>
      </c>
      <c r="AGY100" t="b">
        <v>1</v>
      </c>
      <c r="AGZ100" t="b">
        <v>1</v>
      </c>
      <c r="AHB100" t="b">
        <v>1</v>
      </c>
      <c r="AHD100">
        <v>2</v>
      </c>
      <c r="AHE100">
        <v>2</v>
      </c>
      <c r="AHF100">
        <v>3</v>
      </c>
      <c r="AKM100">
        <v>2.5</v>
      </c>
      <c r="AKN100">
        <v>2.5</v>
      </c>
      <c r="AKO100">
        <v>10</v>
      </c>
      <c r="AKP100">
        <v>2.5</v>
      </c>
      <c r="AKQ100">
        <v>5</v>
      </c>
      <c r="AKR100">
        <v>17.5</v>
      </c>
      <c r="AKS100" t="s">
        <v>1462</v>
      </c>
      <c r="AKT100" t="s">
        <v>1463</v>
      </c>
      <c r="AKV100" t="s">
        <v>1462</v>
      </c>
      <c r="AKX100" t="s">
        <v>1462</v>
      </c>
      <c r="AKZ100" t="s">
        <v>1463</v>
      </c>
      <c r="ALB100" t="s">
        <v>1462</v>
      </c>
      <c r="ALD100" t="s">
        <v>1463</v>
      </c>
      <c r="ALF100" t="s">
        <v>1462</v>
      </c>
      <c r="ALH100" t="s">
        <v>1463</v>
      </c>
      <c r="ALJ100" t="s">
        <v>1463</v>
      </c>
      <c r="ALL100" t="s">
        <v>1462</v>
      </c>
      <c r="ALN100" t="s">
        <v>1463</v>
      </c>
      <c r="ALP100" t="s">
        <v>1463</v>
      </c>
      <c r="ALR100" t="s">
        <v>1463</v>
      </c>
      <c r="ALT100" t="s">
        <v>1463</v>
      </c>
      <c r="AMF100" t="b">
        <v>1</v>
      </c>
      <c r="AMG100" t="b">
        <v>1</v>
      </c>
      <c r="AML100" t="b">
        <v>1</v>
      </c>
      <c r="AMO100" t="b">
        <v>1</v>
      </c>
      <c r="AMW100" t="b">
        <v>1</v>
      </c>
      <c r="ANA100">
        <v>2.5</v>
      </c>
      <c r="ANB100">
        <v>5</v>
      </c>
      <c r="ANC100">
        <v>10</v>
      </c>
      <c r="AND100">
        <v>2.5</v>
      </c>
      <c r="ANE100">
        <v>7.5</v>
      </c>
      <c r="ANF100">
        <v>20</v>
      </c>
      <c r="ANG100" t="s">
        <v>1462</v>
      </c>
      <c r="ANH100" t="s">
        <v>3930</v>
      </c>
      <c r="ANI100" t="s">
        <v>1462</v>
      </c>
      <c r="ANJ100" t="s">
        <v>2679</v>
      </c>
      <c r="ANK100">
        <v>2.5</v>
      </c>
      <c r="ANL100">
        <v>7.5</v>
      </c>
      <c r="ANM100">
        <v>4</v>
      </c>
      <c r="ANN100">
        <v>2.5</v>
      </c>
      <c r="ANO100">
        <v>7.5</v>
      </c>
      <c r="ANP100">
        <v>14</v>
      </c>
      <c r="ANQ100" t="s">
        <v>2599</v>
      </c>
      <c r="ANR100" t="s">
        <v>1463</v>
      </c>
      <c r="ANT100">
        <v>2.5</v>
      </c>
      <c r="ANU100">
        <v>7.5</v>
      </c>
      <c r="AQR100">
        <v>2.5</v>
      </c>
      <c r="AQS100">
        <v>0</v>
      </c>
      <c r="AQT100">
        <v>7.5</v>
      </c>
      <c r="AQU100">
        <v>10</v>
      </c>
      <c r="AQV100" t="s">
        <v>1463</v>
      </c>
      <c r="ARC100" t="b">
        <v>1</v>
      </c>
      <c r="ARD100" t="b">
        <v>1</v>
      </c>
      <c r="ARG100">
        <v>0</v>
      </c>
      <c r="ARH100">
        <v>10</v>
      </c>
      <c r="ARI100" t="s">
        <v>1463</v>
      </c>
      <c r="ARQ100" t="s">
        <v>1462</v>
      </c>
      <c r="ARS100" t="s">
        <v>3861</v>
      </c>
      <c r="ART100" t="s">
        <v>2855</v>
      </c>
      <c r="ARV100" t="b">
        <v>1</v>
      </c>
      <c r="ASD100">
        <v>0</v>
      </c>
      <c r="ASE100">
        <v>5</v>
      </c>
      <c r="ASF100">
        <v>3</v>
      </c>
      <c r="ASG100">
        <v>5</v>
      </c>
      <c r="ASH100">
        <v>2.5</v>
      </c>
      <c r="ASI100">
        <v>10.5</v>
      </c>
      <c r="ASJ100">
        <v>70</v>
      </c>
      <c r="ASL100" t="b">
        <v>1</v>
      </c>
      <c r="ASM100" t="b">
        <v>1</v>
      </c>
      <c r="ASS100">
        <v>2</v>
      </c>
      <c r="AST100" t="s">
        <v>1462</v>
      </c>
      <c r="ASX100" t="b">
        <v>1</v>
      </c>
      <c r="ATC100" t="s">
        <v>4002</v>
      </c>
      <c r="ATD100">
        <v>5</v>
      </c>
      <c r="ATE100">
        <v>2.5</v>
      </c>
      <c r="ATF100">
        <v>0</v>
      </c>
      <c r="ATG100">
        <v>0</v>
      </c>
      <c r="ATH100">
        <v>10</v>
      </c>
      <c r="ATI100">
        <v>10</v>
      </c>
      <c r="ATJ100" t="s">
        <v>1463</v>
      </c>
      <c r="AVZ100">
        <v>0</v>
      </c>
      <c r="AWA100">
        <v>10</v>
      </c>
      <c r="AWB100">
        <v>0</v>
      </c>
      <c r="AWC100">
        <v>10</v>
      </c>
      <c r="AWD100">
        <v>2</v>
      </c>
      <c r="AWE100">
        <v>2.5</v>
      </c>
      <c r="AWF100">
        <v>2.5</v>
      </c>
      <c r="AWG100">
        <v>7</v>
      </c>
      <c r="AWH100" t="s">
        <v>1462</v>
      </c>
      <c r="AWJ100" t="s">
        <v>1463</v>
      </c>
      <c r="AWL100" t="s">
        <v>1463</v>
      </c>
      <c r="AWN100" t="s">
        <v>1462</v>
      </c>
      <c r="AWP100" t="s">
        <v>1463</v>
      </c>
      <c r="AWR100" t="s">
        <v>1463</v>
      </c>
      <c r="AWT100" t="s">
        <v>1462</v>
      </c>
      <c r="AWV100" t="s">
        <v>1463</v>
      </c>
      <c r="AWX100" t="s">
        <v>1463</v>
      </c>
      <c r="AWZ100" t="s">
        <v>1463</v>
      </c>
      <c r="AXB100" t="s">
        <v>1463</v>
      </c>
      <c r="AXD100" t="s">
        <v>1463</v>
      </c>
      <c r="AXF100">
        <v>0</v>
      </c>
      <c r="AXG100">
        <v>0</v>
      </c>
      <c r="AXI100">
        <v>2.5</v>
      </c>
      <c r="AXJ100">
        <v>2.5</v>
      </c>
      <c r="AXK100">
        <v>0</v>
      </c>
      <c r="AXN100">
        <v>0</v>
      </c>
      <c r="AXO100">
        <v>1</v>
      </c>
      <c r="AXP100">
        <v>1</v>
      </c>
      <c r="AXQ100">
        <v>1</v>
      </c>
      <c r="AXR100">
        <v>1</v>
      </c>
      <c r="AXS100">
        <v>1</v>
      </c>
      <c r="AXT100">
        <v>1</v>
      </c>
      <c r="AXU100">
        <v>1</v>
      </c>
      <c r="AXV100">
        <v>3</v>
      </c>
      <c r="AXW100">
        <v>1</v>
      </c>
      <c r="AXX100">
        <v>3</v>
      </c>
      <c r="AYA100">
        <v>10</v>
      </c>
      <c r="AYD100">
        <v>10</v>
      </c>
      <c r="AYE100" t="s">
        <v>1463</v>
      </c>
      <c r="AYF100" t="s">
        <v>1463</v>
      </c>
      <c r="AYG100">
        <v>10</v>
      </c>
      <c r="AYJ100">
        <v>0</v>
      </c>
      <c r="AYK100">
        <v>2.5</v>
      </c>
      <c r="AYL100">
        <v>2.5</v>
      </c>
      <c r="AYM100">
        <v>5</v>
      </c>
      <c r="AZC100">
        <v>5</v>
      </c>
      <c r="AZD100" t="s">
        <v>4003</v>
      </c>
      <c r="AZE100" t="s">
        <v>4004</v>
      </c>
      <c r="AZM100" t="s">
        <v>1463</v>
      </c>
      <c r="AZO100" t="s">
        <v>1463</v>
      </c>
      <c r="AZQ100" t="s">
        <v>4005</v>
      </c>
      <c r="AZR100">
        <v>2.5</v>
      </c>
      <c r="AZS100">
        <v>2.5</v>
      </c>
      <c r="BCH100">
        <v>10</v>
      </c>
      <c r="BCI100">
        <v>2.5</v>
      </c>
      <c r="BCJ100">
        <v>2.5</v>
      </c>
      <c r="BCK100">
        <v>15</v>
      </c>
      <c r="BCL100">
        <v>4</v>
      </c>
      <c r="BCN100" t="s">
        <v>2555</v>
      </c>
      <c r="BCP100">
        <v>3</v>
      </c>
      <c r="BCR100">
        <v>1</v>
      </c>
      <c r="BCT100">
        <v>2</v>
      </c>
      <c r="BCY100">
        <v>2.5</v>
      </c>
      <c r="BCZ100">
        <v>2.5</v>
      </c>
      <c r="BEH100">
        <v>2.5</v>
      </c>
      <c r="BEI100">
        <v>7.5</v>
      </c>
      <c r="BEJ100">
        <v>0</v>
      </c>
      <c r="BEK100">
        <v>10</v>
      </c>
      <c r="BEL100" t="s">
        <v>2552</v>
      </c>
      <c r="BEN100" t="s">
        <v>2552</v>
      </c>
      <c r="BEP100" t="s">
        <v>2552</v>
      </c>
      <c r="BER100" t="s">
        <v>2552</v>
      </c>
      <c r="BET100" t="s">
        <v>2552</v>
      </c>
      <c r="BEV100" t="s">
        <v>2552</v>
      </c>
      <c r="BEX100">
        <v>7.5</v>
      </c>
      <c r="BEY100">
        <v>0</v>
      </c>
      <c r="BGQ100" t="s">
        <v>1467</v>
      </c>
      <c r="BGR100">
        <v>0</v>
      </c>
      <c r="BGS100">
        <v>2.5</v>
      </c>
      <c r="BGT100">
        <v>2.5</v>
      </c>
      <c r="BGU100" t="s">
        <v>1463</v>
      </c>
      <c r="BHK100">
        <v>0</v>
      </c>
      <c r="BHL100">
        <v>2.5</v>
      </c>
      <c r="BIT100">
        <v>5</v>
      </c>
      <c r="BIU100">
        <v>0</v>
      </c>
      <c r="BIV100">
        <v>2.5</v>
      </c>
      <c r="BIW100">
        <v>7.5</v>
      </c>
      <c r="BIX100">
        <v>2</v>
      </c>
      <c r="BIY100" t="s">
        <v>2594</v>
      </c>
      <c r="BIZ100" t="s">
        <v>2548</v>
      </c>
      <c r="BJA100" t="s">
        <v>1468</v>
      </c>
      <c r="BJB100">
        <v>0</v>
      </c>
      <c r="BJC100">
        <v>2.5</v>
      </c>
    </row>
    <row r="101" spans="1:1022 1026:1615" ht="15" x14ac:dyDescent="0.25">
      <c r="A101" t="s">
        <v>2603</v>
      </c>
      <c r="B101" t="s">
        <v>4006</v>
      </c>
      <c r="C101" t="s">
        <v>4007</v>
      </c>
      <c r="D101" t="s">
        <v>2570</v>
      </c>
      <c r="E101" t="s">
        <v>4008</v>
      </c>
      <c r="F101" t="s">
        <v>2606</v>
      </c>
      <c r="G101" t="s">
        <v>2607</v>
      </c>
      <c r="H101" t="s">
        <v>3851</v>
      </c>
      <c r="I101" t="s">
        <v>3953</v>
      </c>
      <c r="J101">
        <v>2.4550299199999999</v>
      </c>
      <c r="K101">
        <v>34.313205459999999</v>
      </c>
      <c r="L101" s="116">
        <v>42407</v>
      </c>
      <c r="M101" t="s">
        <v>1461</v>
      </c>
      <c r="N101">
        <v>30</v>
      </c>
      <c r="O101" t="s">
        <v>2554</v>
      </c>
      <c r="Q101">
        <v>3.3</v>
      </c>
      <c r="R101">
        <v>7.5</v>
      </c>
      <c r="S101">
        <v>2.5</v>
      </c>
      <c r="T101">
        <v>13.3</v>
      </c>
      <c r="U101">
        <v>5</v>
      </c>
      <c r="V101">
        <v>4</v>
      </c>
      <c r="Y101">
        <v>1</v>
      </c>
      <c r="Z101">
        <v>1</v>
      </c>
      <c r="AF101" t="b">
        <v>1</v>
      </c>
      <c r="AG101">
        <v>5</v>
      </c>
      <c r="AH101">
        <v>4</v>
      </c>
      <c r="AM101">
        <v>1</v>
      </c>
      <c r="BS101" t="s">
        <v>1463</v>
      </c>
      <c r="BT101" t="s">
        <v>1463</v>
      </c>
      <c r="BW101">
        <v>7.5</v>
      </c>
      <c r="BX101">
        <v>2.5</v>
      </c>
      <c r="BY101">
        <v>8.5</v>
      </c>
      <c r="BZ101">
        <v>2.5</v>
      </c>
      <c r="CA101">
        <v>2.5</v>
      </c>
      <c r="CB101">
        <v>13.5</v>
      </c>
      <c r="CC101" t="s">
        <v>1462</v>
      </c>
      <c r="CD101" t="b">
        <v>1</v>
      </c>
      <c r="CF101">
        <v>15</v>
      </c>
      <c r="CH101" t="s">
        <v>1462</v>
      </c>
      <c r="CI101" t="b">
        <v>1</v>
      </c>
      <c r="CJ101" t="b">
        <v>1</v>
      </c>
      <c r="CK101">
        <v>15</v>
      </c>
      <c r="CM101" t="s">
        <v>1463</v>
      </c>
      <c r="CR101" t="s">
        <v>1463</v>
      </c>
      <c r="CW101" t="s">
        <v>1463</v>
      </c>
      <c r="DB101" t="s">
        <v>1463</v>
      </c>
      <c r="DG101" t="s">
        <v>1462</v>
      </c>
      <c r="DH101" t="b">
        <v>1</v>
      </c>
      <c r="DJ101">
        <v>10</v>
      </c>
      <c r="EF101" t="b">
        <v>1</v>
      </c>
      <c r="EG101" t="s">
        <v>4004</v>
      </c>
      <c r="EI101">
        <v>2.5</v>
      </c>
      <c r="EJ101">
        <v>2.5</v>
      </c>
      <c r="EN101">
        <v>0</v>
      </c>
      <c r="EO101" t="s">
        <v>1463</v>
      </c>
      <c r="FL101">
        <v>6.7</v>
      </c>
      <c r="FM101">
        <v>2.5</v>
      </c>
      <c r="FN101">
        <v>2.5</v>
      </c>
      <c r="FO101">
        <v>11.7</v>
      </c>
      <c r="FP101" t="s">
        <v>1462</v>
      </c>
      <c r="FT101" t="b">
        <v>1</v>
      </c>
      <c r="FV101" t="s">
        <v>1464</v>
      </c>
      <c r="GO101" t="b">
        <v>1</v>
      </c>
      <c r="GQ101" t="s">
        <v>1464</v>
      </c>
      <c r="HD101" t="b">
        <v>1</v>
      </c>
      <c r="HF101" t="s">
        <v>1464</v>
      </c>
      <c r="IN101" t="b">
        <v>1</v>
      </c>
      <c r="IP101" t="s">
        <v>1464</v>
      </c>
      <c r="JC101" t="b">
        <v>1</v>
      </c>
      <c r="JE101" t="s">
        <v>1464</v>
      </c>
      <c r="JX101" t="b">
        <v>1</v>
      </c>
      <c r="JZ101" t="s">
        <v>1464</v>
      </c>
      <c r="KG101" t="s">
        <v>2679</v>
      </c>
      <c r="KH101" t="b">
        <v>1</v>
      </c>
      <c r="KJ101" t="s">
        <v>1464</v>
      </c>
      <c r="KK101" t="s">
        <v>1463</v>
      </c>
      <c r="KM101">
        <v>2.5</v>
      </c>
      <c r="KN101">
        <v>2.5</v>
      </c>
      <c r="KO101">
        <v>5</v>
      </c>
      <c r="KP101">
        <v>2.5</v>
      </c>
      <c r="KQ101">
        <v>2.5</v>
      </c>
      <c r="KR101">
        <v>10</v>
      </c>
      <c r="KS101" t="s">
        <v>1462</v>
      </c>
      <c r="KU101">
        <v>1</v>
      </c>
      <c r="KW101">
        <v>3</v>
      </c>
      <c r="KX101">
        <v>2</v>
      </c>
      <c r="LA101">
        <v>1</v>
      </c>
      <c r="LE101">
        <v>1</v>
      </c>
      <c r="LG101">
        <v>1</v>
      </c>
      <c r="LH101">
        <v>1</v>
      </c>
      <c r="LK101">
        <v>1</v>
      </c>
      <c r="LY101" t="b">
        <v>1</v>
      </c>
      <c r="MA101" t="b">
        <v>1</v>
      </c>
      <c r="MB101" t="b">
        <v>1</v>
      </c>
      <c r="MI101" t="b">
        <v>1</v>
      </c>
      <c r="MK101" t="b">
        <v>1</v>
      </c>
      <c r="ML101" t="b">
        <v>1</v>
      </c>
      <c r="MO101" t="b">
        <v>1</v>
      </c>
      <c r="MT101" t="s">
        <v>1463</v>
      </c>
      <c r="MV101">
        <v>2.5</v>
      </c>
      <c r="MW101">
        <v>2.5</v>
      </c>
      <c r="MX101">
        <v>0</v>
      </c>
      <c r="MY101">
        <v>0</v>
      </c>
      <c r="MZ101">
        <v>2.5</v>
      </c>
      <c r="NA101">
        <v>2.5</v>
      </c>
      <c r="NM101" t="s">
        <v>2549</v>
      </c>
      <c r="NN101" t="s">
        <v>2549</v>
      </c>
      <c r="NO101" t="s">
        <v>2549</v>
      </c>
      <c r="NP101" t="s">
        <v>2549</v>
      </c>
      <c r="NQ101" t="s">
        <v>2549</v>
      </c>
      <c r="NR101" t="s">
        <v>2549</v>
      </c>
      <c r="NS101" t="s">
        <v>2549</v>
      </c>
      <c r="NT101" t="s">
        <v>2549</v>
      </c>
      <c r="NU101" t="s">
        <v>2549</v>
      </c>
      <c r="NV101" t="s">
        <v>2549</v>
      </c>
      <c r="NW101" t="s">
        <v>2550</v>
      </c>
      <c r="NX101" t="s">
        <v>2550</v>
      </c>
      <c r="NY101" t="s">
        <v>2550</v>
      </c>
      <c r="NZ101" t="s">
        <v>2550</v>
      </c>
      <c r="OA101" t="s">
        <v>2550</v>
      </c>
      <c r="OB101" t="s">
        <v>2550</v>
      </c>
      <c r="OC101" t="s">
        <v>2550</v>
      </c>
      <c r="OD101" t="s">
        <v>2550</v>
      </c>
      <c r="OE101" t="s">
        <v>2550</v>
      </c>
      <c r="OF101" t="s">
        <v>2550</v>
      </c>
      <c r="OG101">
        <v>0</v>
      </c>
      <c r="OH101">
        <v>2.5</v>
      </c>
      <c r="OJ101">
        <v>0</v>
      </c>
      <c r="OK101">
        <v>5</v>
      </c>
      <c r="OL101">
        <v>5</v>
      </c>
      <c r="OT101" t="b">
        <v>1</v>
      </c>
      <c r="PD101" t="s">
        <v>3935</v>
      </c>
      <c r="PN101" t="s">
        <v>3448</v>
      </c>
      <c r="QL101">
        <v>0</v>
      </c>
      <c r="QM101">
        <v>5</v>
      </c>
      <c r="RO101">
        <v>7.5</v>
      </c>
      <c r="RP101">
        <v>0</v>
      </c>
      <c r="RQ101">
        <v>5</v>
      </c>
      <c r="RR101">
        <v>12.5</v>
      </c>
      <c r="RS101" t="s">
        <v>1463</v>
      </c>
      <c r="RZ101" t="s">
        <v>1463</v>
      </c>
      <c r="SB101" t="s">
        <v>1463</v>
      </c>
      <c r="SH101" t="s">
        <v>1463</v>
      </c>
      <c r="SK101">
        <v>0</v>
      </c>
      <c r="SL101">
        <v>5</v>
      </c>
      <c r="SM101">
        <v>1.3</v>
      </c>
      <c r="SN101">
        <v>2.5</v>
      </c>
      <c r="SO101">
        <v>2.5</v>
      </c>
      <c r="SP101">
        <v>6.3</v>
      </c>
      <c r="SQ101" t="s">
        <v>1463</v>
      </c>
      <c r="SR101" t="s">
        <v>2755</v>
      </c>
      <c r="TI101">
        <v>5</v>
      </c>
      <c r="TJ101" t="s">
        <v>4009</v>
      </c>
      <c r="TO101" t="b">
        <v>1</v>
      </c>
      <c r="TQ101" t="b">
        <v>1</v>
      </c>
      <c r="TS101" t="b">
        <v>1</v>
      </c>
      <c r="TT101" t="b">
        <v>1</v>
      </c>
      <c r="TX101">
        <v>2.5</v>
      </c>
      <c r="TY101">
        <v>2.5</v>
      </c>
      <c r="VI101">
        <v>5</v>
      </c>
      <c r="VJ101">
        <v>0</v>
      </c>
      <c r="VK101">
        <v>5</v>
      </c>
      <c r="VL101">
        <v>10</v>
      </c>
      <c r="VM101" t="s">
        <v>1463</v>
      </c>
      <c r="VO101" t="s">
        <v>1463</v>
      </c>
      <c r="VQ101" t="s">
        <v>1463</v>
      </c>
      <c r="VS101" t="s">
        <v>1463</v>
      </c>
      <c r="VV101" t="s">
        <v>1463</v>
      </c>
      <c r="VX101" t="s">
        <v>1462</v>
      </c>
      <c r="VY101" t="s">
        <v>4010</v>
      </c>
      <c r="VZ101">
        <v>0</v>
      </c>
      <c r="WA101">
        <v>5</v>
      </c>
      <c r="XJ101">
        <v>8.6</v>
      </c>
      <c r="XK101">
        <v>3.8</v>
      </c>
      <c r="XL101">
        <v>6.3</v>
      </c>
      <c r="XM101">
        <v>18.7</v>
      </c>
      <c r="XN101" t="s">
        <v>1462</v>
      </c>
      <c r="XO101" t="s">
        <v>1462</v>
      </c>
      <c r="XR101" t="b">
        <v>1</v>
      </c>
      <c r="XS101" t="b">
        <v>1</v>
      </c>
      <c r="XT101" t="b">
        <v>1</v>
      </c>
      <c r="XW101" t="b">
        <v>1</v>
      </c>
      <c r="XX101" t="b">
        <v>1</v>
      </c>
      <c r="YE101" t="s">
        <v>1462</v>
      </c>
      <c r="YF101" t="s">
        <v>4011</v>
      </c>
      <c r="YG101">
        <v>5</v>
      </c>
      <c r="YH101">
        <v>2.5</v>
      </c>
      <c r="YI101" t="s">
        <v>1462</v>
      </c>
      <c r="YK101" t="b">
        <v>1</v>
      </c>
      <c r="YP101" t="b">
        <v>1</v>
      </c>
      <c r="YU101">
        <v>2.5</v>
      </c>
      <c r="YV101">
        <v>10</v>
      </c>
      <c r="ZX101">
        <v>0</v>
      </c>
      <c r="ZY101">
        <v>2.5</v>
      </c>
      <c r="ZZ101">
        <v>2.5</v>
      </c>
      <c r="AAA101">
        <v>5</v>
      </c>
      <c r="AAB101" t="s">
        <v>1463</v>
      </c>
      <c r="AAS101" t="s">
        <v>4012</v>
      </c>
      <c r="AAT101">
        <v>2.5</v>
      </c>
      <c r="AAU101">
        <v>2.5</v>
      </c>
      <c r="ADN101">
        <v>2</v>
      </c>
      <c r="ADO101">
        <v>5</v>
      </c>
      <c r="ADP101">
        <v>5</v>
      </c>
      <c r="ADQ101">
        <v>12</v>
      </c>
      <c r="ADR101" t="s">
        <v>1759</v>
      </c>
      <c r="ADS101">
        <v>1</v>
      </c>
      <c r="ADT101">
        <v>60</v>
      </c>
      <c r="AEG101">
        <v>5</v>
      </c>
      <c r="AEH101">
        <v>5</v>
      </c>
      <c r="AEI101">
        <v>0</v>
      </c>
      <c r="AEJ101">
        <v>2.5</v>
      </c>
      <c r="AEK101">
        <v>2.5</v>
      </c>
      <c r="AEL101">
        <v>5</v>
      </c>
      <c r="AEN101" t="b">
        <v>1</v>
      </c>
      <c r="AFB101" t="s">
        <v>4013</v>
      </c>
      <c r="AFC101">
        <v>2.5</v>
      </c>
      <c r="AFD101">
        <v>2.5</v>
      </c>
      <c r="AFE101">
        <v>0</v>
      </c>
      <c r="AFF101">
        <v>8.9</v>
      </c>
      <c r="AFG101">
        <v>0</v>
      </c>
      <c r="AFH101">
        <v>8.9</v>
      </c>
      <c r="AFI101" t="s">
        <v>1463</v>
      </c>
      <c r="AFK101" t="s">
        <v>1463</v>
      </c>
      <c r="AFM101" t="s">
        <v>1463</v>
      </c>
      <c r="AFO101" t="s">
        <v>1463</v>
      </c>
      <c r="AFQ101" t="s">
        <v>1463</v>
      </c>
      <c r="AFT101" t="s">
        <v>1463</v>
      </c>
      <c r="AFV101">
        <v>3</v>
      </c>
      <c r="AFW101">
        <v>4</v>
      </c>
      <c r="AFX101">
        <v>8.8888888888888804</v>
      </c>
      <c r="AFY101">
        <v>0</v>
      </c>
      <c r="AFZ101">
        <v>5</v>
      </c>
      <c r="AGA101">
        <v>5</v>
      </c>
      <c r="AGB101">
        <v>2.5</v>
      </c>
      <c r="AGC101">
        <v>12.5</v>
      </c>
      <c r="AGD101">
        <v>4</v>
      </c>
      <c r="AGE101">
        <v>70</v>
      </c>
      <c r="AGG101">
        <v>1</v>
      </c>
      <c r="AGH101">
        <v>2</v>
      </c>
      <c r="AGJ101">
        <v>4</v>
      </c>
      <c r="AGK101">
        <v>0</v>
      </c>
      <c r="AGM101" t="s">
        <v>3405</v>
      </c>
      <c r="AGN101" t="s">
        <v>3131</v>
      </c>
      <c r="AGQ101">
        <v>5</v>
      </c>
      <c r="AGR101">
        <v>2.5</v>
      </c>
      <c r="AGS101">
        <v>2.5</v>
      </c>
      <c r="AGT101">
        <v>5</v>
      </c>
      <c r="AGU101">
        <v>5</v>
      </c>
      <c r="AGV101">
        <v>12.5</v>
      </c>
      <c r="AGW101">
        <v>2</v>
      </c>
      <c r="AGY101" t="b">
        <v>1</v>
      </c>
      <c r="AGZ101" t="b">
        <v>1</v>
      </c>
      <c r="AHD101">
        <v>2</v>
      </c>
      <c r="AHE101">
        <v>2</v>
      </c>
      <c r="AHF101">
        <v>3</v>
      </c>
      <c r="AKM101">
        <v>5</v>
      </c>
      <c r="AKN101">
        <v>5</v>
      </c>
      <c r="AKO101">
        <v>10</v>
      </c>
      <c r="AKP101">
        <v>2.5</v>
      </c>
      <c r="AKQ101">
        <v>5</v>
      </c>
      <c r="AKR101">
        <v>17.5</v>
      </c>
      <c r="AKS101" t="s">
        <v>1462</v>
      </c>
      <c r="AKT101" t="s">
        <v>1463</v>
      </c>
      <c r="AKV101" t="s">
        <v>1462</v>
      </c>
      <c r="AKX101" t="s">
        <v>1462</v>
      </c>
      <c r="AKZ101" t="s">
        <v>1463</v>
      </c>
      <c r="ALB101" t="s">
        <v>1463</v>
      </c>
      <c r="ALD101" t="s">
        <v>1463</v>
      </c>
      <c r="ALF101" t="s">
        <v>1462</v>
      </c>
      <c r="ALH101" t="s">
        <v>1463</v>
      </c>
      <c r="ALJ101" t="s">
        <v>1463</v>
      </c>
      <c r="ALL101" t="s">
        <v>1462</v>
      </c>
      <c r="ALN101" t="s">
        <v>1463</v>
      </c>
      <c r="ALP101" t="s">
        <v>1463</v>
      </c>
      <c r="ALR101" t="s">
        <v>1463</v>
      </c>
      <c r="ALT101" t="s">
        <v>1463</v>
      </c>
      <c r="AMF101" t="b">
        <v>1</v>
      </c>
      <c r="AMG101" t="b">
        <v>1</v>
      </c>
      <c r="AML101" t="b">
        <v>1</v>
      </c>
      <c r="ANA101">
        <v>2.5</v>
      </c>
      <c r="ANB101">
        <v>5</v>
      </c>
      <c r="ANC101">
        <v>10</v>
      </c>
      <c r="AND101">
        <v>2.5</v>
      </c>
      <c r="ANE101">
        <v>5</v>
      </c>
      <c r="ANF101">
        <v>17.5</v>
      </c>
      <c r="ANG101" t="s">
        <v>1462</v>
      </c>
      <c r="ANH101" t="s">
        <v>4014</v>
      </c>
      <c r="ANI101" t="s">
        <v>1462</v>
      </c>
      <c r="ANJ101" t="s">
        <v>2855</v>
      </c>
      <c r="ANK101">
        <v>2.5</v>
      </c>
      <c r="ANL101">
        <v>5</v>
      </c>
      <c r="ANM101">
        <v>2</v>
      </c>
      <c r="ANN101">
        <v>0</v>
      </c>
      <c r="ANO101">
        <v>10</v>
      </c>
      <c r="ANP101">
        <v>12</v>
      </c>
      <c r="ANQ101" t="s">
        <v>2565</v>
      </c>
      <c r="ANR101" t="s">
        <v>1463</v>
      </c>
      <c r="ANT101">
        <v>0</v>
      </c>
      <c r="ANU101">
        <v>10</v>
      </c>
      <c r="AQR101">
        <v>2.5</v>
      </c>
      <c r="AQS101">
        <v>0</v>
      </c>
      <c r="AQT101">
        <v>6.3</v>
      </c>
      <c r="AQU101">
        <v>8.8000000000000007</v>
      </c>
      <c r="AQV101" t="s">
        <v>1463</v>
      </c>
      <c r="ARC101" t="b">
        <v>1</v>
      </c>
      <c r="ARD101" t="b">
        <v>1</v>
      </c>
      <c r="ARG101">
        <v>0</v>
      </c>
      <c r="ARH101">
        <v>7.5</v>
      </c>
      <c r="ARI101" t="s">
        <v>1463</v>
      </c>
      <c r="ARQ101" t="s">
        <v>1462</v>
      </c>
      <c r="ARS101" t="s">
        <v>3861</v>
      </c>
      <c r="ART101" t="s">
        <v>2855</v>
      </c>
      <c r="ARV101" t="b">
        <v>1</v>
      </c>
      <c r="ASD101">
        <v>0</v>
      </c>
      <c r="ASE101">
        <v>5</v>
      </c>
      <c r="ASF101">
        <v>2</v>
      </c>
      <c r="ASG101">
        <v>2.5</v>
      </c>
      <c r="ASH101">
        <v>2.5</v>
      </c>
      <c r="ASI101">
        <v>7</v>
      </c>
      <c r="ASJ101">
        <v>70</v>
      </c>
      <c r="ASL101" t="b">
        <v>1</v>
      </c>
      <c r="ASM101" t="b">
        <v>1</v>
      </c>
      <c r="ASS101">
        <v>1</v>
      </c>
      <c r="AST101" t="s">
        <v>1462</v>
      </c>
      <c r="ASX101" t="b">
        <v>1</v>
      </c>
      <c r="ATC101" t="s">
        <v>3486</v>
      </c>
      <c r="ATD101">
        <v>2.5</v>
      </c>
      <c r="ATE101">
        <v>2.5</v>
      </c>
      <c r="ATF101">
        <v>0</v>
      </c>
      <c r="ATG101">
        <v>1.3</v>
      </c>
      <c r="ATH101">
        <v>7.5</v>
      </c>
      <c r="ATI101">
        <v>8.8000000000000007</v>
      </c>
      <c r="ATJ101" t="s">
        <v>1463</v>
      </c>
      <c r="AVZ101">
        <v>0</v>
      </c>
      <c r="AWA101">
        <v>7.5</v>
      </c>
      <c r="AWB101">
        <v>2.5</v>
      </c>
      <c r="AWC101">
        <v>7.5</v>
      </c>
      <c r="AWD101">
        <v>2</v>
      </c>
      <c r="AWE101">
        <v>2.5</v>
      </c>
      <c r="AWF101">
        <v>2.5</v>
      </c>
      <c r="AWG101">
        <v>7</v>
      </c>
      <c r="AWH101" t="s">
        <v>1463</v>
      </c>
      <c r="AWJ101" t="s">
        <v>1462</v>
      </c>
      <c r="AWL101" t="s">
        <v>1462</v>
      </c>
      <c r="AWN101" t="s">
        <v>1462</v>
      </c>
      <c r="AWP101" t="s">
        <v>1463</v>
      </c>
      <c r="AWR101" t="s">
        <v>1463</v>
      </c>
      <c r="AWT101" t="s">
        <v>1463</v>
      </c>
      <c r="AWV101" t="s">
        <v>1463</v>
      </c>
      <c r="AWX101" t="s">
        <v>1463</v>
      </c>
      <c r="AWZ101" t="s">
        <v>1463</v>
      </c>
      <c r="AXB101" t="s">
        <v>1463</v>
      </c>
      <c r="AXD101" t="s">
        <v>1463</v>
      </c>
      <c r="AXI101">
        <v>2.5</v>
      </c>
      <c r="AXJ101">
        <v>2.5</v>
      </c>
      <c r="AXK101">
        <v>0</v>
      </c>
      <c r="AXN101">
        <v>0</v>
      </c>
      <c r="AXO101">
        <v>1</v>
      </c>
      <c r="AXP101">
        <v>1</v>
      </c>
      <c r="AXQ101">
        <v>1</v>
      </c>
      <c r="AXR101">
        <v>1</v>
      </c>
      <c r="AXS101">
        <v>1</v>
      </c>
      <c r="AXT101">
        <v>1</v>
      </c>
      <c r="AXU101">
        <v>1</v>
      </c>
      <c r="AXV101">
        <v>3</v>
      </c>
      <c r="AXW101">
        <v>1</v>
      </c>
      <c r="AXX101">
        <v>3</v>
      </c>
      <c r="AYA101">
        <v>10</v>
      </c>
      <c r="AYD101">
        <v>10</v>
      </c>
      <c r="AYE101" t="s">
        <v>1463</v>
      </c>
      <c r="AYF101" t="s">
        <v>1463</v>
      </c>
      <c r="AYG101">
        <v>10</v>
      </c>
      <c r="AYJ101">
        <v>0</v>
      </c>
      <c r="AYK101">
        <v>2.5</v>
      </c>
      <c r="AYL101">
        <v>2.5</v>
      </c>
      <c r="AYM101">
        <v>5</v>
      </c>
      <c r="AZC101">
        <v>4</v>
      </c>
      <c r="AZD101" t="s">
        <v>4015</v>
      </c>
      <c r="AZE101" t="s">
        <v>4016</v>
      </c>
      <c r="AZM101" t="s">
        <v>1463</v>
      </c>
      <c r="AZO101" t="s">
        <v>1463</v>
      </c>
      <c r="AZQ101" t="s">
        <v>4017</v>
      </c>
      <c r="AZR101">
        <v>2.5</v>
      </c>
      <c r="AZS101">
        <v>2.5</v>
      </c>
      <c r="BCH101">
        <v>10</v>
      </c>
      <c r="BCI101">
        <v>5</v>
      </c>
      <c r="BCJ101">
        <v>2.5</v>
      </c>
      <c r="BCK101">
        <v>17.5</v>
      </c>
      <c r="BCL101">
        <v>1</v>
      </c>
      <c r="BCN101">
        <v>2</v>
      </c>
      <c r="BCP101">
        <v>5</v>
      </c>
      <c r="BCR101">
        <v>4</v>
      </c>
      <c r="BCT101">
        <v>3</v>
      </c>
      <c r="BCY101">
        <v>5</v>
      </c>
      <c r="BCZ101">
        <v>2.5</v>
      </c>
      <c r="BEH101">
        <v>7.5</v>
      </c>
      <c r="BEI101">
        <v>7.5</v>
      </c>
      <c r="BEJ101">
        <v>0</v>
      </c>
      <c r="BEK101">
        <v>15</v>
      </c>
      <c r="BEL101" t="s">
        <v>2552</v>
      </c>
      <c r="BEN101" t="s">
        <v>2567</v>
      </c>
      <c r="BEP101" t="s">
        <v>2557</v>
      </c>
      <c r="BER101" t="s">
        <v>2552</v>
      </c>
      <c r="BET101" t="s">
        <v>2567</v>
      </c>
      <c r="BEV101" t="s">
        <v>2567</v>
      </c>
      <c r="BEX101">
        <v>7.5</v>
      </c>
      <c r="BEY101">
        <v>0</v>
      </c>
      <c r="BGQ101" t="s">
        <v>1467</v>
      </c>
      <c r="BGR101">
        <v>2.5</v>
      </c>
      <c r="BGS101">
        <v>5</v>
      </c>
      <c r="BGT101">
        <v>7.5</v>
      </c>
      <c r="BGU101" t="s">
        <v>1463</v>
      </c>
      <c r="BHK101">
        <v>2.5</v>
      </c>
      <c r="BHL101">
        <v>5</v>
      </c>
      <c r="BIT101">
        <v>5</v>
      </c>
      <c r="BIU101">
        <v>2.5</v>
      </c>
      <c r="BIV101">
        <v>2.5</v>
      </c>
      <c r="BIW101">
        <v>10</v>
      </c>
      <c r="BIX101">
        <v>2</v>
      </c>
      <c r="BIY101" t="s">
        <v>2594</v>
      </c>
      <c r="BIZ101" t="s">
        <v>2548</v>
      </c>
      <c r="BJA101" t="s">
        <v>1468</v>
      </c>
      <c r="BJB101">
        <v>2.5</v>
      </c>
      <c r="BJC101">
        <v>2.5</v>
      </c>
    </row>
    <row r="102" spans="1:1022 1026:1615" ht="15" x14ac:dyDescent="0.25">
      <c r="A102" t="s">
        <v>2603</v>
      </c>
      <c r="B102" t="s">
        <v>4018</v>
      </c>
      <c r="C102" t="s">
        <v>4019</v>
      </c>
      <c r="D102" t="s">
        <v>2570</v>
      </c>
      <c r="E102" t="s">
        <v>4020</v>
      </c>
      <c r="F102" t="s">
        <v>2606</v>
      </c>
      <c r="G102" t="s">
        <v>2607</v>
      </c>
      <c r="H102" t="s">
        <v>3851</v>
      </c>
      <c r="I102" t="s">
        <v>3953</v>
      </c>
      <c r="J102">
        <v>2.4549070999999998</v>
      </c>
      <c r="K102">
        <v>34.31279962</v>
      </c>
      <c r="L102" s="116">
        <v>42408</v>
      </c>
      <c r="M102" t="s">
        <v>1461</v>
      </c>
      <c r="N102">
        <v>27</v>
      </c>
      <c r="O102" t="s">
        <v>2554</v>
      </c>
      <c r="Q102">
        <v>3.3</v>
      </c>
      <c r="R102">
        <v>5</v>
      </c>
      <c r="S102">
        <v>2.5</v>
      </c>
      <c r="T102">
        <v>10.8</v>
      </c>
      <c r="U102">
        <v>1</v>
      </c>
      <c r="V102">
        <v>1</v>
      </c>
      <c r="W102">
        <v>3</v>
      </c>
      <c r="X102">
        <v>2</v>
      </c>
      <c r="Y102">
        <v>1</v>
      </c>
      <c r="Z102">
        <v>1</v>
      </c>
      <c r="AF102" t="b">
        <v>1</v>
      </c>
      <c r="AG102">
        <v>1</v>
      </c>
      <c r="AH102">
        <v>1</v>
      </c>
      <c r="AI102">
        <v>3</v>
      </c>
      <c r="AJ102">
        <v>1</v>
      </c>
      <c r="AK102">
        <v>1</v>
      </c>
      <c r="AL102">
        <v>1</v>
      </c>
      <c r="AM102">
        <v>1</v>
      </c>
      <c r="AO102">
        <v>3</v>
      </c>
      <c r="AS102">
        <v>1</v>
      </c>
      <c r="AT102">
        <v>1</v>
      </c>
      <c r="BS102" t="s">
        <v>1463</v>
      </c>
      <c r="BT102" t="s">
        <v>1463</v>
      </c>
      <c r="BW102">
        <v>5</v>
      </c>
      <c r="BX102">
        <v>2.5</v>
      </c>
      <c r="BY102">
        <v>8.5</v>
      </c>
      <c r="BZ102">
        <v>2.5</v>
      </c>
      <c r="CA102">
        <v>2.5</v>
      </c>
      <c r="CB102">
        <v>13.5</v>
      </c>
      <c r="CC102" t="s">
        <v>1462</v>
      </c>
      <c r="CD102" t="b">
        <v>1</v>
      </c>
      <c r="CE102" t="b">
        <v>1</v>
      </c>
      <c r="CF102">
        <v>10</v>
      </c>
      <c r="CH102" t="s">
        <v>1462</v>
      </c>
      <c r="CI102" t="b">
        <v>1</v>
      </c>
      <c r="CK102">
        <v>15</v>
      </c>
      <c r="CM102" t="s">
        <v>1463</v>
      </c>
      <c r="CR102" t="s">
        <v>1463</v>
      </c>
      <c r="CW102" t="s">
        <v>1463</v>
      </c>
      <c r="DB102" t="s">
        <v>1463</v>
      </c>
      <c r="DG102" t="s">
        <v>1462</v>
      </c>
      <c r="DH102" t="b">
        <v>1</v>
      </c>
      <c r="DJ102">
        <v>10</v>
      </c>
      <c r="DS102" t="b">
        <v>1</v>
      </c>
      <c r="DU102" t="b">
        <v>1</v>
      </c>
      <c r="EI102">
        <v>2.5</v>
      </c>
      <c r="EJ102">
        <v>2.5</v>
      </c>
      <c r="EN102">
        <v>0</v>
      </c>
      <c r="EO102" t="s">
        <v>1463</v>
      </c>
      <c r="FL102">
        <v>6.7</v>
      </c>
      <c r="FM102">
        <v>2.5</v>
      </c>
      <c r="FN102">
        <v>2.5</v>
      </c>
      <c r="FO102">
        <v>11.7</v>
      </c>
      <c r="FP102" t="s">
        <v>1462</v>
      </c>
      <c r="FT102" t="b">
        <v>1</v>
      </c>
      <c r="FV102" t="s">
        <v>1464</v>
      </c>
      <c r="GO102" t="b">
        <v>1</v>
      </c>
      <c r="GQ102" t="s">
        <v>1464</v>
      </c>
      <c r="HJ102" t="b">
        <v>1</v>
      </c>
      <c r="HL102" t="s">
        <v>1464</v>
      </c>
      <c r="HY102" t="b">
        <v>1</v>
      </c>
      <c r="IA102" t="s">
        <v>1464</v>
      </c>
      <c r="IN102" t="b">
        <v>1</v>
      </c>
      <c r="IP102" t="s">
        <v>1464</v>
      </c>
      <c r="JC102" t="b">
        <v>1</v>
      </c>
      <c r="JE102" t="s">
        <v>1464</v>
      </c>
      <c r="JX102" t="b">
        <v>1</v>
      </c>
      <c r="JZ102" t="s">
        <v>1464</v>
      </c>
      <c r="KG102" t="s">
        <v>2679</v>
      </c>
      <c r="KH102" t="b">
        <v>1</v>
      </c>
      <c r="KJ102" t="s">
        <v>1464</v>
      </c>
      <c r="KK102" t="s">
        <v>1463</v>
      </c>
      <c r="KM102">
        <v>2.5</v>
      </c>
      <c r="KN102">
        <v>2.5</v>
      </c>
      <c r="KO102">
        <v>2</v>
      </c>
      <c r="KP102">
        <v>2.5</v>
      </c>
      <c r="KQ102">
        <v>2.5</v>
      </c>
      <c r="KR102">
        <v>7</v>
      </c>
      <c r="KS102" t="s">
        <v>1462</v>
      </c>
      <c r="KU102">
        <v>2</v>
      </c>
      <c r="KX102">
        <v>6</v>
      </c>
      <c r="LE102">
        <v>1</v>
      </c>
      <c r="LH102">
        <v>1</v>
      </c>
      <c r="LY102" t="b">
        <v>1</v>
      </c>
      <c r="MB102" t="b">
        <v>1</v>
      </c>
      <c r="MI102" t="b">
        <v>1</v>
      </c>
      <c r="ML102" t="b">
        <v>1</v>
      </c>
      <c r="MT102" t="s">
        <v>1463</v>
      </c>
      <c r="MV102">
        <v>2.5</v>
      </c>
      <c r="MW102">
        <v>2.5</v>
      </c>
      <c r="MX102">
        <v>0</v>
      </c>
      <c r="MY102">
        <v>2.5</v>
      </c>
      <c r="MZ102">
        <v>2.5</v>
      </c>
      <c r="NA102">
        <v>5</v>
      </c>
      <c r="NM102" t="s">
        <v>2549</v>
      </c>
      <c r="NN102" t="s">
        <v>2549</v>
      </c>
      <c r="NO102" t="s">
        <v>2549</v>
      </c>
      <c r="NP102" t="s">
        <v>2549</v>
      </c>
      <c r="NQ102" t="s">
        <v>2549</v>
      </c>
      <c r="NR102" t="s">
        <v>2549</v>
      </c>
      <c r="NS102" t="s">
        <v>2549</v>
      </c>
      <c r="NT102" t="s">
        <v>2549</v>
      </c>
      <c r="NU102" t="s">
        <v>2549</v>
      </c>
      <c r="NV102" t="s">
        <v>2549</v>
      </c>
      <c r="NW102" t="s">
        <v>2569</v>
      </c>
      <c r="NX102" t="s">
        <v>2550</v>
      </c>
      <c r="NY102" t="s">
        <v>2550</v>
      </c>
      <c r="NZ102" t="s">
        <v>2569</v>
      </c>
      <c r="OA102" t="s">
        <v>2550</v>
      </c>
      <c r="OB102" t="s">
        <v>2550</v>
      </c>
      <c r="OC102" t="s">
        <v>2550</v>
      </c>
      <c r="OD102" t="s">
        <v>2550</v>
      </c>
      <c r="OE102" t="s">
        <v>2550</v>
      </c>
      <c r="OF102" t="s">
        <v>2550</v>
      </c>
      <c r="OG102">
        <v>2.5</v>
      </c>
      <c r="OH102">
        <v>2.5</v>
      </c>
      <c r="OJ102">
        <v>0</v>
      </c>
      <c r="OK102">
        <v>7.5</v>
      </c>
      <c r="OL102">
        <v>7.5</v>
      </c>
      <c r="QL102">
        <v>0</v>
      </c>
      <c r="QM102">
        <v>7.5</v>
      </c>
      <c r="RO102">
        <v>7.5</v>
      </c>
      <c r="RP102">
        <v>5</v>
      </c>
      <c r="RQ102">
        <v>5</v>
      </c>
      <c r="RR102">
        <v>17.5</v>
      </c>
      <c r="RS102" t="s">
        <v>1475</v>
      </c>
      <c r="RZ102" t="s">
        <v>1475</v>
      </c>
      <c r="SB102" t="s">
        <v>1463</v>
      </c>
      <c r="SH102" t="s">
        <v>1463</v>
      </c>
      <c r="SK102">
        <v>5</v>
      </c>
      <c r="SL102">
        <v>5</v>
      </c>
      <c r="SM102">
        <v>1.3</v>
      </c>
      <c r="SN102">
        <v>7.5</v>
      </c>
      <c r="SO102">
        <v>5</v>
      </c>
      <c r="SP102">
        <v>13.8</v>
      </c>
      <c r="SQ102" t="s">
        <v>1463</v>
      </c>
      <c r="SR102" t="s">
        <v>4021</v>
      </c>
      <c r="TI102">
        <v>5</v>
      </c>
      <c r="TJ102" t="s">
        <v>4009</v>
      </c>
      <c r="TN102" t="b">
        <v>1</v>
      </c>
      <c r="TO102" t="b">
        <v>1</v>
      </c>
      <c r="TQ102" t="b">
        <v>1</v>
      </c>
      <c r="TX102">
        <v>7.5</v>
      </c>
      <c r="TY102">
        <v>5</v>
      </c>
      <c r="VI102">
        <v>5</v>
      </c>
      <c r="VJ102">
        <v>0</v>
      </c>
      <c r="VK102">
        <v>7.5</v>
      </c>
      <c r="VL102">
        <v>12.5</v>
      </c>
      <c r="VM102" t="s">
        <v>1463</v>
      </c>
      <c r="VO102" t="s">
        <v>1463</v>
      </c>
      <c r="VQ102" t="s">
        <v>1463</v>
      </c>
      <c r="VS102" t="s">
        <v>1463</v>
      </c>
      <c r="VV102" t="s">
        <v>1463</v>
      </c>
      <c r="VX102" t="s">
        <v>1462</v>
      </c>
      <c r="VY102" t="s">
        <v>3123</v>
      </c>
      <c r="VZ102">
        <v>0</v>
      </c>
      <c r="WA102">
        <v>7.5</v>
      </c>
      <c r="XJ102">
        <v>10</v>
      </c>
      <c r="XK102">
        <v>5</v>
      </c>
      <c r="XL102">
        <v>6.3</v>
      </c>
      <c r="XM102">
        <v>21.3</v>
      </c>
      <c r="XN102" t="s">
        <v>1462</v>
      </c>
      <c r="XO102" t="s">
        <v>1462</v>
      </c>
      <c r="XR102" t="b">
        <v>1</v>
      </c>
      <c r="XS102" t="b">
        <v>1</v>
      </c>
      <c r="XT102" t="b">
        <v>1</v>
      </c>
      <c r="XW102" t="b">
        <v>1</v>
      </c>
      <c r="YC102" t="s">
        <v>1462</v>
      </c>
      <c r="YD102" t="s">
        <v>4022</v>
      </c>
      <c r="YE102" t="s">
        <v>1462</v>
      </c>
      <c r="YF102" t="s">
        <v>4023</v>
      </c>
      <c r="YG102">
        <v>5</v>
      </c>
      <c r="YH102">
        <v>2.5</v>
      </c>
      <c r="YI102" t="s">
        <v>1462</v>
      </c>
      <c r="YK102" t="b">
        <v>1</v>
      </c>
      <c r="YN102" t="b">
        <v>1</v>
      </c>
      <c r="YP102" t="b">
        <v>1</v>
      </c>
      <c r="YU102">
        <v>5</v>
      </c>
      <c r="YV102">
        <v>10</v>
      </c>
      <c r="ZX102">
        <v>5</v>
      </c>
      <c r="ZY102">
        <v>2.5</v>
      </c>
      <c r="ZZ102">
        <v>2.5</v>
      </c>
      <c r="AAA102">
        <v>10</v>
      </c>
      <c r="AAB102" t="s">
        <v>1462</v>
      </c>
      <c r="AAO102" t="b">
        <v>1</v>
      </c>
      <c r="AAS102" t="s">
        <v>2684</v>
      </c>
      <c r="AAT102">
        <v>2.5</v>
      </c>
      <c r="AAU102">
        <v>2.5</v>
      </c>
      <c r="ADN102">
        <v>2</v>
      </c>
      <c r="ADO102">
        <v>5</v>
      </c>
      <c r="ADP102">
        <v>2.5</v>
      </c>
      <c r="ADQ102">
        <v>9.5</v>
      </c>
      <c r="ADR102" t="s">
        <v>1759</v>
      </c>
      <c r="ADS102">
        <v>1</v>
      </c>
      <c r="ADT102">
        <v>60</v>
      </c>
      <c r="AEG102">
        <v>5</v>
      </c>
      <c r="AEH102">
        <v>2.5</v>
      </c>
      <c r="AEI102">
        <v>2</v>
      </c>
      <c r="AEJ102">
        <v>2.5</v>
      </c>
      <c r="AEK102">
        <v>2.5</v>
      </c>
      <c r="AEL102">
        <v>7</v>
      </c>
      <c r="AEV102" t="b">
        <v>1</v>
      </c>
      <c r="AFC102">
        <v>2.5</v>
      </c>
      <c r="AFD102">
        <v>2.5</v>
      </c>
      <c r="AFE102">
        <v>0</v>
      </c>
      <c r="AFF102">
        <v>8.6</v>
      </c>
      <c r="AFG102">
        <v>0</v>
      </c>
      <c r="AFH102">
        <v>8.6</v>
      </c>
      <c r="AFI102" t="s">
        <v>1463</v>
      </c>
      <c r="AFK102" t="s">
        <v>1463</v>
      </c>
      <c r="AFM102" t="s">
        <v>1463</v>
      </c>
      <c r="AFO102" t="s">
        <v>1463</v>
      </c>
      <c r="AFQ102" t="s">
        <v>1463</v>
      </c>
      <c r="AFT102" t="s">
        <v>1463</v>
      </c>
      <c r="AFV102">
        <v>3</v>
      </c>
      <c r="AFW102">
        <v>4</v>
      </c>
      <c r="AFX102">
        <v>8.6111111111111107</v>
      </c>
      <c r="AFY102">
        <v>0</v>
      </c>
      <c r="AFZ102">
        <v>5</v>
      </c>
      <c r="AGA102">
        <v>7.5</v>
      </c>
      <c r="AGB102">
        <v>2.5</v>
      </c>
      <c r="AGC102">
        <v>15</v>
      </c>
      <c r="AGD102">
        <v>3</v>
      </c>
      <c r="AGE102">
        <v>200</v>
      </c>
      <c r="AGG102">
        <v>3</v>
      </c>
      <c r="AGH102">
        <v>1</v>
      </c>
      <c r="AGJ102">
        <v>3</v>
      </c>
      <c r="AGK102">
        <v>0</v>
      </c>
      <c r="AGM102" t="s">
        <v>3405</v>
      </c>
      <c r="AGN102" t="s">
        <v>3131</v>
      </c>
      <c r="AGQ102">
        <v>7.5</v>
      </c>
      <c r="AGR102">
        <v>2.5</v>
      </c>
      <c r="AGS102">
        <v>3.5</v>
      </c>
      <c r="AGT102">
        <v>5</v>
      </c>
      <c r="AGU102">
        <v>5</v>
      </c>
      <c r="AGV102">
        <v>13.5</v>
      </c>
      <c r="AGW102">
        <v>3</v>
      </c>
      <c r="AGY102" t="b">
        <v>1</v>
      </c>
      <c r="AGZ102" t="b">
        <v>1</v>
      </c>
      <c r="AHB102" t="b">
        <v>1</v>
      </c>
      <c r="AHD102">
        <v>2</v>
      </c>
      <c r="AHE102">
        <v>2</v>
      </c>
      <c r="AHF102">
        <v>3</v>
      </c>
      <c r="AKM102">
        <v>5</v>
      </c>
      <c r="AKN102">
        <v>5</v>
      </c>
      <c r="AKO102">
        <v>0</v>
      </c>
      <c r="AKP102">
        <v>0</v>
      </c>
      <c r="AKQ102">
        <v>5</v>
      </c>
      <c r="AKR102">
        <v>5</v>
      </c>
      <c r="AKS102" t="s">
        <v>1463</v>
      </c>
      <c r="ANA102">
        <v>0</v>
      </c>
      <c r="ANB102">
        <v>5</v>
      </c>
      <c r="ANC102">
        <v>10</v>
      </c>
      <c r="AND102">
        <v>5</v>
      </c>
      <c r="ANE102">
        <v>2.5</v>
      </c>
      <c r="ANF102">
        <v>17.5</v>
      </c>
      <c r="ANG102" t="s">
        <v>1462</v>
      </c>
      <c r="ANH102" t="s">
        <v>4024</v>
      </c>
      <c r="ANI102" t="s">
        <v>1462</v>
      </c>
      <c r="ANJ102" t="s">
        <v>2855</v>
      </c>
      <c r="ANK102">
        <v>5</v>
      </c>
      <c r="ANL102">
        <v>2.5</v>
      </c>
      <c r="ANM102">
        <v>2</v>
      </c>
      <c r="ANN102">
        <v>5</v>
      </c>
      <c r="ANO102">
        <v>5</v>
      </c>
      <c r="ANP102">
        <v>12</v>
      </c>
      <c r="ANQ102" t="s">
        <v>2565</v>
      </c>
      <c r="ANR102" t="s">
        <v>1463</v>
      </c>
      <c r="ANT102">
        <v>5</v>
      </c>
      <c r="ANU102">
        <v>5</v>
      </c>
      <c r="AQR102">
        <v>2.5</v>
      </c>
      <c r="AQS102">
        <v>0</v>
      </c>
      <c r="AQT102">
        <v>7.5</v>
      </c>
      <c r="AQU102">
        <v>10</v>
      </c>
      <c r="AQV102" t="s">
        <v>1463</v>
      </c>
      <c r="ARC102" t="b">
        <v>1</v>
      </c>
      <c r="ARD102" t="b">
        <v>1</v>
      </c>
      <c r="ARG102">
        <v>0</v>
      </c>
      <c r="ARH102">
        <v>7.5</v>
      </c>
      <c r="ARI102" t="s">
        <v>1463</v>
      </c>
      <c r="ARQ102" t="s">
        <v>1462</v>
      </c>
      <c r="ARS102" t="s">
        <v>2627</v>
      </c>
      <c r="ART102" t="s">
        <v>2855</v>
      </c>
      <c r="ARV102" t="b">
        <v>1</v>
      </c>
      <c r="ASD102">
        <v>0</v>
      </c>
      <c r="ASE102">
        <v>7.5</v>
      </c>
      <c r="ASF102">
        <v>1</v>
      </c>
      <c r="ASG102">
        <v>5</v>
      </c>
      <c r="ASH102">
        <v>7.5</v>
      </c>
      <c r="ASI102">
        <v>13.5</v>
      </c>
      <c r="ASJ102">
        <v>70</v>
      </c>
      <c r="ASL102" t="b">
        <v>1</v>
      </c>
      <c r="ASM102" t="b">
        <v>1</v>
      </c>
      <c r="ASS102">
        <v>0</v>
      </c>
      <c r="AST102" t="s">
        <v>1463</v>
      </c>
      <c r="ATD102">
        <v>5</v>
      </c>
      <c r="ATE102">
        <v>7.5</v>
      </c>
      <c r="ATF102">
        <v>0</v>
      </c>
      <c r="ATG102">
        <v>1.3</v>
      </c>
      <c r="ATH102">
        <v>7.5</v>
      </c>
      <c r="ATI102">
        <v>8.8000000000000007</v>
      </c>
      <c r="ATJ102" t="s">
        <v>1463</v>
      </c>
      <c r="AVZ102">
        <v>0</v>
      </c>
      <c r="AWA102">
        <v>7.5</v>
      </c>
      <c r="AWB102">
        <v>2.5</v>
      </c>
      <c r="AWC102">
        <v>7.5</v>
      </c>
      <c r="AWD102">
        <v>1</v>
      </c>
      <c r="AWE102">
        <v>2.5</v>
      </c>
      <c r="AWF102">
        <v>2.5</v>
      </c>
      <c r="AWG102">
        <v>6</v>
      </c>
      <c r="AWH102" t="s">
        <v>1462</v>
      </c>
      <c r="AWI102" t="s">
        <v>1469</v>
      </c>
      <c r="AWJ102" t="s">
        <v>1463</v>
      </c>
      <c r="AWL102" t="s">
        <v>1462</v>
      </c>
      <c r="AWM102" t="s">
        <v>2619</v>
      </c>
      <c r="AWN102" t="s">
        <v>1463</v>
      </c>
      <c r="AWP102" t="s">
        <v>1463</v>
      </c>
      <c r="AWR102" t="s">
        <v>1463</v>
      </c>
      <c r="AWT102" t="s">
        <v>1463</v>
      </c>
      <c r="AWV102" t="s">
        <v>1463</v>
      </c>
      <c r="AWX102" t="s">
        <v>1463</v>
      </c>
      <c r="AWZ102" t="s">
        <v>1463</v>
      </c>
      <c r="AXB102" t="s">
        <v>1463</v>
      </c>
      <c r="AXD102" t="s">
        <v>1463</v>
      </c>
      <c r="AXF102">
        <v>0</v>
      </c>
      <c r="AXG102">
        <v>0</v>
      </c>
      <c r="AXI102">
        <v>2.5</v>
      </c>
      <c r="AXJ102">
        <v>2.5</v>
      </c>
      <c r="AXK102">
        <v>0</v>
      </c>
      <c r="AXN102">
        <v>0</v>
      </c>
      <c r="AXO102">
        <v>1</v>
      </c>
      <c r="AXP102">
        <v>1</v>
      </c>
      <c r="AXQ102">
        <v>1</v>
      </c>
      <c r="AXR102">
        <v>1</v>
      </c>
      <c r="AXS102">
        <v>1</v>
      </c>
      <c r="AXT102">
        <v>1</v>
      </c>
      <c r="AXU102">
        <v>1</v>
      </c>
      <c r="AXV102">
        <v>3</v>
      </c>
      <c r="AXW102">
        <v>1</v>
      </c>
      <c r="AXX102">
        <v>3</v>
      </c>
      <c r="AYA102">
        <v>10</v>
      </c>
      <c r="AYD102">
        <v>10</v>
      </c>
      <c r="AYE102" t="s">
        <v>1463</v>
      </c>
      <c r="AYF102" t="s">
        <v>1463</v>
      </c>
      <c r="AYG102">
        <v>10</v>
      </c>
      <c r="AYJ102">
        <v>0</v>
      </c>
      <c r="AYK102">
        <v>2.5</v>
      </c>
      <c r="AYL102">
        <v>2.5</v>
      </c>
      <c r="AYM102">
        <v>5</v>
      </c>
      <c r="AZO102" t="s">
        <v>1463</v>
      </c>
      <c r="AZQ102" t="s">
        <v>2865</v>
      </c>
      <c r="AZR102">
        <v>2.5</v>
      </c>
      <c r="AZS102">
        <v>2.5</v>
      </c>
      <c r="BCH102">
        <v>10</v>
      </c>
      <c r="BCI102">
        <v>2.5</v>
      </c>
      <c r="BCJ102">
        <v>2.5</v>
      </c>
      <c r="BCK102">
        <v>15</v>
      </c>
      <c r="BCL102">
        <v>1</v>
      </c>
      <c r="BCN102">
        <v>2</v>
      </c>
      <c r="BCP102">
        <v>3</v>
      </c>
      <c r="BCR102">
        <v>4</v>
      </c>
      <c r="BCT102">
        <v>5</v>
      </c>
      <c r="BCY102">
        <v>2.5</v>
      </c>
      <c r="BCZ102">
        <v>2.5</v>
      </c>
      <c r="BEH102">
        <v>1.7</v>
      </c>
      <c r="BEI102">
        <v>7.5</v>
      </c>
      <c r="BEJ102">
        <v>2.5</v>
      </c>
      <c r="BEK102">
        <v>11.7</v>
      </c>
      <c r="BEL102" t="s">
        <v>2552</v>
      </c>
      <c r="BEN102" t="s">
        <v>2562</v>
      </c>
      <c r="BEP102" t="s">
        <v>2562</v>
      </c>
      <c r="BER102" t="s">
        <v>2552</v>
      </c>
      <c r="BET102" t="s">
        <v>2562</v>
      </c>
      <c r="BEV102" t="s">
        <v>2562</v>
      </c>
      <c r="BEX102">
        <v>7.5</v>
      </c>
      <c r="BEY102">
        <v>2.5</v>
      </c>
      <c r="BGQ102" t="s">
        <v>1467</v>
      </c>
      <c r="BGR102">
        <v>2.5</v>
      </c>
      <c r="BGS102">
        <v>2.5</v>
      </c>
      <c r="BGT102">
        <v>5</v>
      </c>
      <c r="BGU102" t="s">
        <v>1463</v>
      </c>
      <c r="BHK102">
        <v>2.5</v>
      </c>
      <c r="BHL102">
        <v>2.5</v>
      </c>
      <c r="BIT102">
        <v>5</v>
      </c>
      <c r="BIU102">
        <v>5</v>
      </c>
      <c r="BIV102">
        <v>2.5</v>
      </c>
      <c r="BIW102">
        <v>12.5</v>
      </c>
      <c r="BIX102">
        <v>2</v>
      </c>
      <c r="BIY102" t="s">
        <v>2548</v>
      </c>
      <c r="BIZ102" t="s">
        <v>2594</v>
      </c>
      <c r="BJA102" t="s">
        <v>1468</v>
      </c>
      <c r="BJB102">
        <v>5</v>
      </c>
      <c r="BJC102">
        <v>2.5</v>
      </c>
    </row>
    <row r="103" spans="1:1022 1026:1615" ht="90" x14ac:dyDescent="0.25">
      <c r="A103" t="s">
        <v>2603</v>
      </c>
      <c r="B103" t="s">
        <v>4025</v>
      </c>
      <c r="C103" t="s">
        <v>4026</v>
      </c>
      <c r="D103" t="s">
        <v>1460</v>
      </c>
      <c r="F103" t="s">
        <v>2606</v>
      </c>
      <c r="G103" t="s">
        <v>2607</v>
      </c>
      <c r="H103" t="s">
        <v>3851</v>
      </c>
      <c r="I103" t="s">
        <v>3953</v>
      </c>
      <c r="J103">
        <v>2.4549218000000002</v>
      </c>
      <c r="K103">
        <v>34.31299336</v>
      </c>
      <c r="L103" s="116">
        <v>42408</v>
      </c>
      <c r="M103" t="s">
        <v>1461</v>
      </c>
      <c r="N103">
        <v>48</v>
      </c>
      <c r="O103" t="s">
        <v>2554</v>
      </c>
      <c r="Q103">
        <v>5.8</v>
      </c>
      <c r="R103">
        <v>5</v>
      </c>
      <c r="S103">
        <v>2.5</v>
      </c>
      <c r="T103">
        <v>13.3</v>
      </c>
      <c r="U103">
        <v>2</v>
      </c>
      <c r="V103">
        <v>3</v>
      </c>
      <c r="W103">
        <v>4</v>
      </c>
      <c r="X103">
        <v>3</v>
      </c>
      <c r="Y103">
        <v>1</v>
      </c>
      <c r="Z103">
        <v>1</v>
      </c>
      <c r="AF103" t="b">
        <v>1</v>
      </c>
      <c r="AG103">
        <v>2</v>
      </c>
      <c r="AH103">
        <v>3</v>
      </c>
      <c r="AK103">
        <v>1</v>
      </c>
      <c r="AO103">
        <v>2</v>
      </c>
      <c r="AT103">
        <v>3</v>
      </c>
      <c r="AV103">
        <v>3</v>
      </c>
      <c r="BC103">
        <v>1</v>
      </c>
      <c r="BD103">
        <v>1</v>
      </c>
      <c r="BE103">
        <v>1</v>
      </c>
      <c r="BS103" t="s">
        <v>1462</v>
      </c>
      <c r="BT103" t="s">
        <v>1462</v>
      </c>
      <c r="BW103">
        <v>5</v>
      </c>
      <c r="BX103">
        <v>2.5</v>
      </c>
      <c r="BY103">
        <v>8.5</v>
      </c>
      <c r="BZ103">
        <v>2.5</v>
      </c>
      <c r="CA103">
        <v>2.5</v>
      </c>
      <c r="CB103">
        <v>13.5</v>
      </c>
      <c r="CC103" t="s">
        <v>1462</v>
      </c>
      <c r="CD103" t="b">
        <v>1</v>
      </c>
      <c r="CE103" t="b">
        <v>1</v>
      </c>
      <c r="CF103">
        <v>30</v>
      </c>
      <c r="CH103" t="s">
        <v>1462</v>
      </c>
      <c r="CI103" t="b">
        <v>1</v>
      </c>
      <c r="CK103">
        <v>25</v>
      </c>
      <c r="CM103" t="s">
        <v>1463</v>
      </c>
      <c r="CR103" t="s">
        <v>1463</v>
      </c>
      <c r="CW103" t="s">
        <v>1463</v>
      </c>
      <c r="DB103" t="s">
        <v>1463</v>
      </c>
      <c r="DG103" t="s">
        <v>1462</v>
      </c>
      <c r="DH103" t="b">
        <v>1</v>
      </c>
      <c r="DJ103">
        <v>30</v>
      </c>
      <c r="DM103" t="s">
        <v>1463</v>
      </c>
      <c r="DS103" t="b">
        <v>1</v>
      </c>
      <c r="DU103" t="b">
        <v>1</v>
      </c>
      <c r="EF103" t="b">
        <v>1</v>
      </c>
      <c r="EG103" t="s">
        <v>4004</v>
      </c>
      <c r="EI103">
        <v>2.5</v>
      </c>
      <c r="EJ103">
        <v>2.5</v>
      </c>
      <c r="EN103">
        <v>0</v>
      </c>
      <c r="EO103" t="s">
        <v>1463</v>
      </c>
      <c r="FL103">
        <v>3.3</v>
      </c>
      <c r="FM103">
        <v>2.5</v>
      </c>
      <c r="FN103">
        <v>5</v>
      </c>
      <c r="FO103">
        <v>10.8</v>
      </c>
      <c r="FP103" t="s">
        <v>1462</v>
      </c>
      <c r="FT103" t="b">
        <v>1</v>
      </c>
      <c r="FV103" t="s">
        <v>1464</v>
      </c>
      <c r="GO103" t="b">
        <v>1</v>
      </c>
      <c r="GQ103" t="s">
        <v>1464</v>
      </c>
      <c r="JC103" t="b">
        <v>1</v>
      </c>
      <c r="JE103" t="s">
        <v>1464</v>
      </c>
      <c r="JX103" t="b">
        <v>1</v>
      </c>
      <c r="JZ103" t="s">
        <v>1464</v>
      </c>
      <c r="KG103" t="s">
        <v>2679</v>
      </c>
      <c r="KH103" t="b">
        <v>1</v>
      </c>
      <c r="KJ103" t="s">
        <v>1464</v>
      </c>
      <c r="KK103" t="s">
        <v>1463</v>
      </c>
      <c r="KM103">
        <v>2.5</v>
      </c>
      <c r="KN103">
        <v>5</v>
      </c>
      <c r="KO103">
        <v>3.5</v>
      </c>
      <c r="KP103">
        <v>2.5</v>
      </c>
      <c r="KQ103">
        <v>5</v>
      </c>
      <c r="KR103">
        <v>11</v>
      </c>
      <c r="KS103" t="s">
        <v>1462</v>
      </c>
      <c r="KU103">
        <v>2</v>
      </c>
      <c r="KW103">
        <v>3</v>
      </c>
      <c r="KX103">
        <v>4</v>
      </c>
      <c r="LE103">
        <v>1</v>
      </c>
      <c r="LG103">
        <v>1</v>
      </c>
      <c r="LH103">
        <v>1</v>
      </c>
      <c r="LY103" t="b">
        <v>1</v>
      </c>
      <c r="MA103" t="b">
        <v>1</v>
      </c>
      <c r="MB103" t="b">
        <v>1</v>
      </c>
      <c r="MI103" t="b">
        <v>1</v>
      </c>
      <c r="MK103" t="b">
        <v>1</v>
      </c>
      <c r="ML103" t="b">
        <v>1</v>
      </c>
      <c r="MT103" t="s">
        <v>1463</v>
      </c>
      <c r="MV103">
        <v>2.5</v>
      </c>
      <c r="MW103">
        <v>5</v>
      </c>
      <c r="MX103">
        <v>0</v>
      </c>
      <c r="MY103">
        <v>2.5</v>
      </c>
      <c r="MZ103">
        <v>2.5</v>
      </c>
      <c r="NA103">
        <v>5</v>
      </c>
      <c r="NM103" t="s">
        <v>2549</v>
      </c>
      <c r="NN103" t="s">
        <v>2549</v>
      </c>
      <c r="NO103" t="s">
        <v>2549</v>
      </c>
      <c r="NP103" t="s">
        <v>2549</v>
      </c>
      <c r="NQ103" t="s">
        <v>2549</v>
      </c>
      <c r="NR103" t="s">
        <v>2549</v>
      </c>
      <c r="NS103" t="s">
        <v>2549</v>
      </c>
      <c r="NT103" t="s">
        <v>2549</v>
      </c>
      <c r="NU103" t="s">
        <v>2549</v>
      </c>
      <c r="NV103" t="s">
        <v>2549</v>
      </c>
      <c r="NW103" t="s">
        <v>2569</v>
      </c>
      <c r="NX103" t="s">
        <v>2550</v>
      </c>
      <c r="NY103" t="s">
        <v>2569</v>
      </c>
      <c r="NZ103" t="s">
        <v>2569</v>
      </c>
      <c r="OA103" t="s">
        <v>2550</v>
      </c>
      <c r="OB103" t="s">
        <v>2550</v>
      </c>
      <c r="OC103" t="s">
        <v>2550</v>
      </c>
      <c r="OD103" t="s">
        <v>2550</v>
      </c>
      <c r="OE103" t="s">
        <v>2550</v>
      </c>
      <c r="OF103" t="s">
        <v>2550</v>
      </c>
      <c r="OG103">
        <v>2.5</v>
      </c>
      <c r="OH103">
        <v>2.5</v>
      </c>
      <c r="OJ103">
        <v>0</v>
      </c>
      <c r="OK103">
        <v>7.5</v>
      </c>
      <c r="OL103">
        <v>7.5</v>
      </c>
      <c r="QL103">
        <v>0</v>
      </c>
      <c r="QM103">
        <v>7.5</v>
      </c>
      <c r="RO103">
        <v>7.5</v>
      </c>
      <c r="RP103">
        <v>2.5</v>
      </c>
      <c r="RQ103">
        <v>5</v>
      </c>
      <c r="RR103">
        <v>15</v>
      </c>
      <c r="RS103" t="s">
        <v>1475</v>
      </c>
      <c r="RZ103" t="s">
        <v>1475</v>
      </c>
      <c r="SB103" t="s">
        <v>1463</v>
      </c>
      <c r="SH103" t="s">
        <v>1475</v>
      </c>
      <c r="SK103">
        <v>2.5</v>
      </c>
      <c r="SL103">
        <v>5</v>
      </c>
      <c r="SM103">
        <v>4.3</v>
      </c>
      <c r="SN103">
        <v>5</v>
      </c>
      <c r="SO103">
        <v>2.5</v>
      </c>
      <c r="SP103">
        <v>11.8</v>
      </c>
      <c r="SQ103" t="s">
        <v>1463</v>
      </c>
      <c r="SR103" t="s">
        <v>4027</v>
      </c>
      <c r="TI103">
        <v>15</v>
      </c>
      <c r="TJ103" s="202" t="s">
        <v>4028</v>
      </c>
      <c r="TO103" t="b">
        <v>1</v>
      </c>
      <c r="TQ103" t="b">
        <v>1</v>
      </c>
      <c r="TS103" t="b">
        <v>1</v>
      </c>
      <c r="TT103" t="b">
        <v>1</v>
      </c>
      <c r="TX103">
        <v>5</v>
      </c>
      <c r="TY103">
        <v>2.5</v>
      </c>
      <c r="VI103">
        <v>5</v>
      </c>
      <c r="VJ103">
        <v>0</v>
      </c>
      <c r="VK103">
        <v>7.5</v>
      </c>
      <c r="VL103">
        <v>12.5</v>
      </c>
      <c r="VM103" t="s">
        <v>1463</v>
      </c>
      <c r="VO103" t="s">
        <v>1463</v>
      </c>
      <c r="VQ103" t="s">
        <v>1463</v>
      </c>
      <c r="VS103" t="s">
        <v>1463</v>
      </c>
      <c r="VV103" t="s">
        <v>1463</v>
      </c>
      <c r="VX103" t="s">
        <v>1462</v>
      </c>
      <c r="VY103" t="s">
        <v>3937</v>
      </c>
      <c r="VZ103">
        <v>0</v>
      </c>
      <c r="WA103">
        <v>7.5</v>
      </c>
      <c r="XJ103">
        <v>10</v>
      </c>
      <c r="XK103">
        <v>5</v>
      </c>
      <c r="XL103">
        <v>6.3</v>
      </c>
      <c r="XM103">
        <v>21.3</v>
      </c>
      <c r="XN103" t="s">
        <v>1462</v>
      </c>
      <c r="XO103" t="s">
        <v>1462</v>
      </c>
      <c r="XR103" t="b">
        <v>1</v>
      </c>
      <c r="XS103" t="b">
        <v>1</v>
      </c>
      <c r="XT103" t="b">
        <v>1</v>
      </c>
      <c r="XU103" t="b">
        <v>1</v>
      </c>
      <c r="XW103" t="b">
        <v>1</v>
      </c>
      <c r="YC103" t="s">
        <v>1462</v>
      </c>
      <c r="YE103" t="s">
        <v>1462</v>
      </c>
      <c r="YF103" t="s">
        <v>3524</v>
      </c>
      <c r="YG103">
        <v>5</v>
      </c>
      <c r="YH103">
        <v>2.5</v>
      </c>
      <c r="YI103" t="s">
        <v>1462</v>
      </c>
      <c r="YK103" t="b">
        <v>1</v>
      </c>
      <c r="YN103" t="b">
        <v>1</v>
      </c>
      <c r="YP103" t="b">
        <v>1</v>
      </c>
      <c r="YU103">
        <v>5</v>
      </c>
      <c r="YV103">
        <v>10</v>
      </c>
      <c r="ZX103">
        <v>7</v>
      </c>
      <c r="ZY103">
        <v>2.5</v>
      </c>
      <c r="ZZ103">
        <v>2.5</v>
      </c>
      <c r="AAA103">
        <v>12</v>
      </c>
      <c r="AAB103" t="s">
        <v>1462</v>
      </c>
      <c r="AAL103" t="b">
        <v>1</v>
      </c>
      <c r="AAO103" t="b">
        <v>1</v>
      </c>
      <c r="AAS103" t="s">
        <v>4029</v>
      </c>
      <c r="AAT103">
        <v>2.5</v>
      </c>
      <c r="AAU103">
        <v>2.5</v>
      </c>
      <c r="ADN103">
        <v>2</v>
      </c>
      <c r="ADO103">
        <v>5</v>
      </c>
      <c r="ADP103">
        <v>2.5</v>
      </c>
      <c r="ADQ103">
        <v>9.5</v>
      </c>
      <c r="ADR103" t="s">
        <v>1759</v>
      </c>
      <c r="ADS103">
        <v>1</v>
      </c>
      <c r="ADT103">
        <v>60</v>
      </c>
      <c r="AEG103">
        <v>5</v>
      </c>
      <c r="AEH103">
        <v>2.5</v>
      </c>
      <c r="AEI103">
        <v>0</v>
      </c>
      <c r="AEJ103">
        <v>0</v>
      </c>
      <c r="AEK103">
        <v>5</v>
      </c>
      <c r="AEL103">
        <v>5</v>
      </c>
      <c r="AEN103" t="b">
        <v>1</v>
      </c>
      <c r="AFB103" t="s">
        <v>4030</v>
      </c>
      <c r="AFC103">
        <v>0</v>
      </c>
      <c r="AFD103">
        <v>5</v>
      </c>
      <c r="AFE103">
        <v>0</v>
      </c>
      <c r="AFF103">
        <v>6.4</v>
      </c>
      <c r="AFG103">
        <v>2.5</v>
      </c>
      <c r="AFH103">
        <v>8.9</v>
      </c>
      <c r="AFI103" t="s">
        <v>1463</v>
      </c>
      <c r="AFK103" t="s">
        <v>1463</v>
      </c>
      <c r="AFM103" t="s">
        <v>1463</v>
      </c>
      <c r="AFO103" t="s">
        <v>1463</v>
      </c>
      <c r="AFQ103" t="s">
        <v>1463</v>
      </c>
      <c r="AFT103" t="s">
        <v>1463</v>
      </c>
      <c r="AFV103">
        <v>2</v>
      </c>
      <c r="AFW103">
        <v>3</v>
      </c>
      <c r="AFX103">
        <v>6.3888888888888804</v>
      </c>
      <c r="AFY103">
        <v>2.5</v>
      </c>
      <c r="AFZ103">
        <v>2.5</v>
      </c>
      <c r="AGA103">
        <v>5</v>
      </c>
      <c r="AGB103">
        <v>2.5</v>
      </c>
      <c r="AGC103">
        <v>10</v>
      </c>
      <c r="AGD103">
        <v>3</v>
      </c>
      <c r="AGG103">
        <v>3</v>
      </c>
      <c r="AGJ103">
        <v>3</v>
      </c>
      <c r="AGM103" t="s">
        <v>3405</v>
      </c>
      <c r="AGQ103">
        <v>5</v>
      </c>
      <c r="AGR103">
        <v>2.5</v>
      </c>
      <c r="AGS103">
        <v>2.5</v>
      </c>
      <c r="AGT103">
        <v>5</v>
      </c>
      <c r="AGU103">
        <v>5</v>
      </c>
      <c r="AGV103">
        <v>12.5</v>
      </c>
      <c r="AGW103">
        <v>2</v>
      </c>
      <c r="AGY103" t="b">
        <v>1</v>
      </c>
      <c r="AGZ103" t="b">
        <v>1</v>
      </c>
      <c r="AHB103" t="b">
        <v>1</v>
      </c>
      <c r="AHD103">
        <v>1</v>
      </c>
      <c r="AHE103">
        <v>1</v>
      </c>
      <c r="AHF103">
        <v>3</v>
      </c>
      <c r="AKM103">
        <v>5</v>
      </c>
      <c r="AKN103">
        <v>5</v>
      </c>
      <c r="AKO103">
        <v>8.5</v>
      </c>
      <c r="AKP103">
        <v>2.5</v>
      </c>
      <c r="AKQ103">
        <v>7.5</v>
      </c>
      <c r="AKR103">
        <v>18.5</v>
      </c>
      <c r="AKS103" t="s">
        <v>1462</v>
      </c>
      <c r="AKT103" t="s">
        <v>1463</v>
      </c>
      <c r="AKV103" t="s">
        <v>1463</v>
      </c>
      <c r="AKX103" t="s">
        <v>1462</v>
      </c>
      <c r="AKZ103" t="s">
        <v>1463</v>
      </c>
      <c r="ALB103" t="s">
        <v>1463</v>
      </c>
      <c r="ALD103" t="s">
        <v>1463</v>
      </c>
      <c r="ALF103" t="s">
        <v>1462</v>
      </c>
      <c r="ALH103" t="s">
        <v>1463</v>
      </c>
      <c r="ALJ103" t="s">
        <v>1463</v>
      </c>
      <c r="ALL103" t="s">
        <v>1462</v>
      </c>
      <c r="ALN103" t="s">
        <v>1463</v>
      </c>
      <c r="ALP103" t="s">
        <v>1463</v>
      </c>
      <c r="ALR103" t="s">
        <v>1463</v>
      </c>
      <c r="ALT103" t="s">
        <v>1463</v>
      </c>
      <c r="AMF103" t="b">
        <v>1</v>
      </c>
      <c r="AMG103" t="b">
        <v>1</v>
      </c>
      <c r="AML103" t="b">
        <v>1</v>
      </c>
      <c r="AMO103" t="b">
        <v>1</v>
      </c>
      <c r="ANA103">
        <v>2.5</v>
      </c>
      <c r="ANB103">
        <v>7.5</v>
      </c>
      <c r="ANC103">
        <v>10</v>
      </c>
      <c r="AND103">
        <v>2.5</v>
      </c>
      <c r="ANE103">
        <v>5</v>
      </c>
      <c r="ANF103">
        <v>17.5</v>
      </c>
      <c r="ANG103" t="s">
        <v>1462</v>
      </c>
      <c r="ANH103" t="s">
        <v>3930</v>
      </c>
      <c r="ANI103" t="s">
        <v>1462</v>
      </c>
      <c r="ANJ103" t="s">
        <v>2855</v>
      </c>
      <c r="ANK103">
        <v>2.5</v>
      </c>
      <c r="ANL103">
        <v>5</v>
      </c>
      <c r="ANM103">
        <v>2</v>
      </c>
      <c r="ANN103">
        <v>2.5</v>
      </c>
      <c r="ANO103">
        <v>7.5</v>
      </c>
      <c r="ANP103">
        <v>12</v>
      </c>
      <c r="ANQ103" t="s">
        <v>2565</v>
      </c>
      <c r="ANR103" t="s">
        <v>1463</v>
      </c>
      <c r="ANT103">
        <v>2.5</v>
      </c>
      <c r="ANU103">
        <v>7.5</v>
      </c>
      <c r="AQR103">
        <v>2.5</v>
      </c>
      <c r="AQS103">
        <v>0</v>
      </c>
      <c r="AQT103">
        <v>7.5</v>
      </c>
      <c r="AQU103">
        <v>10</v>
      </c>
      <c r="AQV103" t="s">
        <v>1463</v>
      </c>
      <c r="ARC103" t="b">
        <v>1</v>
      </c>
      <c r="ARG103">
        <v>0</v>
      </c>
      <c r="ARH103">
        <v>7.5</v>
      </c>
      <c r="ARI103" t="s">
        <v>1463</v>
      </c>
      <c r="ARQ103" t="s">
        <v>1462</v>
      </c>
      <c r="ARS103" t="s">
        <v>3861</v>
      </c>
      <c r="ART103" t="s">
        <v>2855</v>
      </c>
      <c r="ARV103" t="b">
        <v>1</v>
      </c>
      <c r="ASD103">
        <v>0</v>
      </c>
      <c r="ASE103">
        <v>7.5</v>
      </c>
      <c r="ASF103">
        <v>1</v>
      </c>
      <c r="ASG103">
        <v>2.5</v>
      </c>
      <c r="ASH103">
        <v>7.5</v>
      </c>
      <c r="ASI103">
        <v>11</v>
      </c>
      <c r="ASJ103">
        <v>60</v>
      </c>
      <c r="ASL103" t="b">
        <v>1</v>
      </c>
      <c r="ASM103" t="b">
        <v>1</v>
      </c>
      <c r="ASS103">
        <v>0</v>
      </c>
      <c r="AST103" t="s">
        <v>1463</v>
      </c>
      <c r="ATD103">
        <v>2.5</v>
      </c>
      <c r="ATE103">
        <v>7.5</v>
      </c>
      <c r="ATF103">
        <v>0</v>
      </c>
      <c r="ATG103">
        <v>0</v>
      </c>
      <c r="ATH103">
        <v>8.8000000000000007</v>
      </c>
      <c r="ATI103">
        <v>8.8000000000000007</v>
      </c>
      <c r="ATJ103" t="s">
        <v>1463</v>
      </c>
      <c r="AVZ103">
        <v>0</v>
      </c>
      <c r="AWA103">
        <v>7.5</v>
      </c>
      <c r="AWB103">
        <v>0</v>
      </c>
      <c r="AWC103">
        <v>10</v>
      </c>
      <c r="AWD103">
        <v>1</v>
      </c>
      <c r="AWE103">
        <v>2.5</v>
      </c>
      <c r="AWF103">
        <v>2.5</v>
      </c>
      <c r="AWG103">
        <v>6</v>
      </c>
      <c r="AWH103" t="s">
        <v>1462</v>
      </c>
      <c r="AWI103" t="s">
        <v>1469</v>
      </c>
      <c r="AWJ103" t="s">
        <v>1463</v>
      </c>
      <c r="AWL103" t="s">
        <v>1463</v>
      </c>
      <c r="AWN103" t="s">
        <v>1463</v>
      </c>
      <c r="AWP103" t="s">
        <v>1463</v>
      </c>
      <c r="AWR103" t="s">
        <v>1463</v>
      </c>
      <c r="AWT103" t="s">
        <v>1463</v>
      </c>
      <c r="AWV103" t="s">
        <v>1462</v>
      </c>
      <c r="AWW103" t="s">
        <v>1469</v>
      </c>
      <c r="AWX103" t="s">
        <v>1463</v>
      </c>
      <c r="AWZ103" t="s">
        <v>1463</v>
      </c>
      <c r="AXB103" t="s">
        <v>1463</v>
      </c>
      <c r="AXD103" t="s">
        <v>1463</v>
      </c>
      <c r="AXF103">
        <v>0</v>
      </c>
      <c r="AXG103">
        <v>0</v>
      </c>
      <c r="AXI103">
        <v>2.5</v>
      </c>
      <c r="AXJ103">
        <v>2.5</v>
      </c>
      <c r="AXK103">
        <v>0</v>
      </c>
      <c r="AXN103">
        <v>0</v>
      </c>
      <c r="AXO103">
        <v>1</v>
      </c>
      <c r="AXP103">
        <v>1</v>
      </c>
      <c r="AXQ103">
        <v>1</v>
      </c>
      <c r="AXR103">
        <v>1</v>
      </c>
      <c r="AXS103">
        <v>1</v>
      </c>
      <c r="AXT103">
        <v>1</v>
      </c>
      <c r="AXU103">
        <v>1</v>
      </c>
      <c r="AXV103">
        <v>3</v>
      </c>
      <c r="AXW103">
        <v>1</v>
      </c>
      <c r="AXX103">
        <v>3</v>
      </c>
      <c r="AYA103">
        <v>10</v>
      </c>
      <c r="AYD103">
        <v>10</v>
      </c>
      <c r="AYE103" t="s">
        <v>1463</v>
      </c>
      <c r="AYF103" t="s">
        <v>1463</v>
      </c>
      <c r="AYG103">
        <v>10</v>
      </c>
      <c r="AYJ103">
        <v>0</v>
      </c>
      <c r="AYK103">
        <v>0</v>
      </c>
      <c r="AYL103">
        <v>2.5</v>
      </c>
      <c r="AYM103">
        <v>2.5</v>
      </c>
      <c r="AZO103" t="s">
        <v>1463</v>
      </c>
      <c r="AZQ103" t="s">
        <v>3611</v>
      </c>
      <c r="AZR103">
        <v>0</v>
      </c>
      <c r="AZS103">
        <v>2.5</v>
      </c>
      <c r="BCH103">
        <v>10</v>
      </c>
      <c r="BCI103">
        <v>2.5</v>
      </c>
      <c r="BCJ103">
        <v>2.5</v>
      </c>
      <c r="BCK103">
        <v>15</v>
      </c>
      <c r="BCL103">
        <v>1</v>
      </c>
      <c r="BCN103">
        <v>2</v>
      </c>
      <c r="BCP103">
        <v>4</v>
      </c>
      <c r="BCR103">
        <v>3</v>
      </c>
      <c r="BCT103">
        <v>5</v>
      </c>
      <c r="BCY103">
        <v>2.5</v>
      </c>
      <c r="BCZ103">
        <v>2.5</v>
      </c>
      <c r="BEH103">
        <v>7.5</v>
      </c>
      <c r="BEI103">
        <v>7.5</v>
      </c>
      <c r="BEJ103">
        <v>2.5</v>
      </c>
      <c r="BEK103">
        <v>17.5</v>
      </c>
      <c r="BEL103" t="s">
        <v>2552</v>
      </c>
      <c r="BEN103" t="s">
        <v>2567</v>
      </c>
      <c r="BEP103" t="s">
        <v>2552</v>
      </c>
      <c r="BER103" t="s">
        <v>2552</v>
      </c>
      <c r="BET103" t="s">
        <v>2567</v>
      </c>
      <c r="BEV103" t="s">
        <v>2567</v>
      </c>
      <c r="BEX103">
        <v>7.5</v>
      </c>
      <c r="BEY103">
        <v>2.5</v>
      </c>
      <c r="BGQ103" t="s">
        <v>1467</v>
      </c>
      <c r="BGR103">
        <v>2.5</v>
      </c>
      <c r="BGS103">
        <v>2.5</v>
      </c>
      <c r="BGT103">
        <v>5</v>
      </c>
      <c r="BGU103" t="s">
        <v>1463</v>
      </c>
      <c r="BHK103">
        <v>2.5</v>
      </c>
      <c r="BHL103">
        <v>2.5</v>
      </c>
      <c r="BIT103">
        <v>5</v>
      </c>
      <c r="BIU103">
        <v>2.5</v>
      </c>
      <c r="BIV103">
        <v>2.5</v>
      </c>
      <c r="BIW103">
        <v>10</v>
      </c>
      <c r="BIX103">
        <v>2</v>
      </c>
      <c r="BIY103" t="s">
        <v>2594</v>
      </c>
      <c r="BIZ103" t="s">
        <v>2548</v>
      </c>
      <c r="BJA103" t="s">
        <v>1468</v>
      </c>
      <c r="BJB103">
        <v>2.5</v>
      </c>
      <c r="BJC103">
        <v>2.5</v>
      </c>
    </row>
    <row r="104" spans="1:1022 1026:1615" ht="15" x14ac:dyDescent="0.25">
      <c r="A104" t="s">
        <v>2603</v>
      </c>
      <c r="B104" t="s">
        <v>4031</v>
      </c>
      <c r="C104" t="s">
        <v>4032</v>
      </c>
      <c r="D104" t="s">
        <v>1460</v>
      </c>
      <c r="F104" t="s">
        <v>2606</v>
      </c>
      <c r="G104" t="s">
        <v>2607</v>
      </c>
      <c r="H104" t="s">
        <v>3851</v>
      </c>
      <c r="I104" t="s">
        <v>3953</v>
      </c>
      <c r="J104">
        <v>2.4548242299999998</v>
      </c>
      <c r="K104">
        <v>34.313020270000003</v>
      </c>
      <c r="L104" s="116">
        <v>42408</v>
      </c>
      <c r="M104" t="s">
        <v>1461</v>
      </c>
      <c r="N104">
        <v>77</v>
      </c>
      <c r="O104" t="s">
        <v>2554</v>
      </c>
      <c r="Q104">
        <v>6.7</v>
      </c>
      <c r="R104">
        <v>7.5</v>
      </c>
      <c r="S104">
        <v>2.5</v>
      </c>
      <c r="T104">
        <v>16.7</v>
      </c>
      <c r="U104">
        <v>4</v>
      </c>
      <c r="V104">
        <v>4</v>
      </c>
      <c r="X104">
        <v>5</v>
      </c>
      <c r="Y104">
        <v>1</v>
      </c>
      <c r="Z104">
        <v>1</v>
      </c>
      <c r="AF104" t="b">
        <v>1</v>
      </c>
      <c r="AG104">
        <v>4</v>
      </c>
      <c r="AH104">
        <v>4</v>
      </c>
      <c r="AK104">
        <v>1</v>
      </c>
      <c r="AL104">
        <v>1</v>
      </c>
      <c r="AM104">
        <v>2</v>
      </c>
      <c r="AS104">
        <v>4</v>
      </c>
      <c r="AT104">
        <v>4</v>
      </c>
      <c r="BS104" t="s">
        <v>1462</v>
      </c>
      <c r="BT104" t="s">
        <v>1462</v>
      </c>
      <c r="BU104" t="s">
        <v>3016</v>
      </c>
      <c r="BV104" t="s">
        <v>4033</v>
      </c>
      <c r="BW104">
        <v>7.5</v>
      </c>
      <c r="BX104">
        <v>2.5</v>
      </c>
      <c r="BY104">
        <v>8.5</v>
      </c>
      <c r="BZ104">
        <v>2.5</v>
      </c>
      <c r="CA104">
        <v>2.5</v>
      </c>
      <c r="CB104">
        <v>13.5</v>
      </c>
      <c r="CC104" t="s">
        <v>1462</v>
      </c>
      <c r="CD104" t="b">
        <v>1</v>
      </c>
      <c r="CE104" t="b">
        <v>1</v>
      </c>
      <c r="CF104">
        <v>50</v>
      </c>
      <c r="CH104" t="s">
        <v>1462</v>
      </c>
      <c r="CI104" t="b">
        <v>1</v>
      </c>
      <c r="CK104">
        <v>40</v>
      </c>
      <c r="CM104" t="s">
        <v>1463</v>
      </c>
      <c r="CR104" t="s">
        <v>1463</v>
      </c>
      <c r="CW104" t="s">
        <v>1463</v>
      </c>
      <c r="DB104" t="s">
        <v>1463</v>
      </c>
      <c r="DG104" t="s">
        <v>1462</v>
      </c>
      <c r="DH104" t="b">
        <v>1</v>
      </c>
      <c r="DJ104">
        <v>25</v>
      </c>
      <c r="DM104" t="s">
        <v>1463</v>
      </c>
      <c r="DS104" t="b">
        <v>1</v>
      </c>
      <c r="DU104" t="b">
        <v>1</v>
      </c>
      <c r="EF104" t="b">
        <v>1</v>
      </c>
      <c r="EG104" t="s">
        <v>4004</v>
      </c>
      <c r="EI104">
        <v>2.5</v>
      </c>
      <c r="EJ104">
        <v>2.5</v>
      </c>
      <c r="EN104">
        <v>0</v>
      </c>
      <c r="EO104" t="s">
        <v>1463</v>
      </c>
      <c r="FL104">
        <v>6.7</v>
      </c>
      <c r="FM104">
        <v>2.5</v>
      </c>
      <c r="FN104">
        <v>2.5</v>
      </c>
      <c r="FO104">
        <v>11.7</v>
      </c>
      <c r="FP104" t="s">
        <v>1462</v>
      </c>
      <c r="FT104" t="b">
        <v>1</v>
      </c>
      <c r="FV104" t="s">
        <v>1464</v>
      </c>
      <c r="GO104" t="b">
        <v>1</v>
      </c>
      <c r="GQ104" t="s">
        <v>1464</v>
      </c>
      <c r="IB104" t="b">
        <v>1</v>
      </c>
      <c r="ID104" t="s">
        <v>1465</v>
      </c>
      <c r="JC104" t="b">
        <v>1</v>
      </c>
      <c r="JE104" t="s">
        <v>1465</v>
      </c>
      <c r="JX104" t="b">
        <v>1</v>
      </c>
      <c r="JZ104" t="s">
        <v>1465</v>
      </c>
      <c r="KG104" t="s">
        <v>2679</v>
      </c>
      <c r="KH104" t="b">
        <v>1</v>
      </c>
      <c r="KJ104" t="s">
        <v>1465</v>
      </c>
      <c r="KK104" t="s">
        <v>1463</v>
      </c>
      <c r="KM104">
        <v>2.5</v>
      </c>
      <c r="KN104">
        <v>2.5</v>
      </c>
      <c r="KO104">
        <v>3.5</v>
      </c>
      <c r="KP104">
        <v>2.5</v>
      </c>
      <c r="KQ104">
        <v>2.5</v>
      </c>
      <c r="KR104">
        <v>8.5</v>
      </c>
      <c r="KS104" t="s">
        <v>1462</v>
      </c>
      <c r="KW104">
        <v>1</v>
      </c>
      <c r="KX104">
        <v>1</v>
      </c>
      <c r="LA104">
        <v>1</v>
      </c>
      <c r="LG104">
        <v>1</v>
      </c>
      <c r="LH104">
        <v>1</v>
      </c>
      <c r="LK104">
        <v>1</v>
      </c>
      <c r="LQ104" t="b">
        <v>1</v>
      </c>
      <c r="LR104" t="b">
        <v>1</v>
      </c>
      <c r="MK104" t="b">
        <v>1</v>
      </c>
      <c r="ML104" t="b">
        <v>1</v>
      </c>
      <c r="MO104" t="b">
        <v>1</v>
      </c>
      <c r="MT104" t="s">
        <v>1463</v>
      </c>
      <c r="MV104">
        <v>2.5</v>
      </c>
      <c r="MW104">
        <v>2.5</v>
      </c>
      <c r="MX104">
        <v>0</v>
      </c>
      <c r="MY104">
        <v>0</v>
      </c>
      <c r="MZ104">
        <v>7.5</v>
      </c>
      <c r="NA104">
        <v>7.5</v>
      </c>
      <c r="NM104" t="s">
        <v>2549</v>
      </c>
      <c r="NN104" t="s">
        <v>2549</v>
      </c>
      <c r="NO104" t="s">
        <v>2549</v>
      </c>
      <c r="NP104" t="s">
        <v>2549</v>
      </c>
      <c r="NQ104" t="s">
        <v>2549</v>
      </c>
      <c r="NR104" t="s">
        <v>2549</v>
      </c>
      <c r="NS104" t="s">
        <v>2549</v>
      </c>
      <c r="NT104" t="s">
        <v>2549</v>
      </c>
      <c r="NU104" t="s">
        <v>2549</v>
      </c>
      <c r="NV104" t="s">
        <v>2549</v>
      </c>
      <c r="NW104" t="s">
        <v>2550</v>
      </c>
      <c r="NX104" t="s">
        <v>2550</v>
      </c>
      <c r="NY104" t="s">
        <v>2550</v>
      </c>
      <c r="NZ104" t="s">
        <v>2550</v>
      </c>
      <c r="OA104" t="s">
        <v>2550</v>
      </c>
      <c r="OB104" t="s">
        <v>2550</v>
      </c>
      <c r="OC104" t="s">
        <v>2550</v>
      </c>
      <c r="OD104" t="s">
        <v>2550</v>
      </c>
      <c r="OE104" t="s">
        <v>2550</v>
      </c>
      <c r="OF104" t="s">
        <v>2550</v>
      </c>
      <c r="OG104">
        <v>0</v>
      </c>
      <c r="OH104">
        <v>7.5</v>
      </c>
      <c r="OJ104">
        <v>0</v>
      </c>
      <c r="OK104">
        <v>2.5</v>
      </c>
      <c r="OL104">
        <v>2.5</v>
      </c>
      <c r="OT104" t="b">
        <v>1</v>
      </c>
      <c r="PD104" t="s">
        <v>3935</v>
      </c>
      <c r="PN104" t="s">
        <v>4034</v>
      </c>
      <c r="QL104">
        <v>0</v>
      </c>
      <c r="QM104">
        <v>2.5</v>
      </c>
      <c r="RO104">
        <v>5</v>
      </c>
      <c r="RP104">
        <v>5</v>
      </c>
      <c r="RQ104">
        <v>5</v>
      </c>
      <c r="RR104">
        <v>15</v>
      </c>
      <c r="RS104" t="s">
        <v>1462</v>
      </c>
      <c r="RT104" t="s">
        <v>3955</v>
      </c>
      <c r="RU104">
        <v>60</v>
      </c>
      <c r="RV104" t="s">
        <v>2817</v>
      </c>
      <c r="RW104" t="s">
        <v>1462</v>
      </c>
      <c r="RX104" t="s">
        <v>4035</v>
      </c>
      <c r="RZ104" t="s">
        <v>1462</v>
      </c>
      <c r="SA104" t="s">
        <v>4036</v>
      </c>
      <c r="SB104" t="s">
        <v>1463</v>
      </c>
      <c r="SH104" t="s">
        <v>1475</v>
      </c>
      <c r="SK104">
        <v>5</v>
      </c>
      <c r="SL104">
        <v>5</v>
      </c>
      <c r="SM104">
        <v>3.9</v>
      </c>
      <c r="SN104">
        <v>5</v>
      </c>
      <c r="SO104">
        <v>2.5</v>
      </c>
      <c r="SP104">
        <v>11.4</v>
      </c>
      <c r="SQ104" t="s">
        <v>1462</v>
      </c>
      <c r="SS104">
        <v>2</v>
      </c>
      <c r="ST104" t="s">
        <v>3617</v>
      </c>
      <c r="SU104" t="s">
        <v>1463</v>
      </c>
      <c r="SZ104" t="b">
        <v>1</v>
      </c>
      <c r="TD104" t="b">
        <v>1</v>
      </c>
      <c r="TE104" t="b">
        <v>1</v>
      </c>
      <c r="TI104">
        <v>5</v>
      </c>
      <c r="TJ104" t="s">
        <v>4009</v>
      </c>
      <c r="TM104" t="b">
        <v>1</v>
      </c>
      <c r="TN104" t="b">
        <v>1</v>
      </c>
      <c r="TO104" t="b">
        <v>1</v>
      </c>
      <c r="TQ104" t="b">
        <v>1</v>
      </c>
      <c r="TS104" t="b">
        <v>1</v>
      </c>
      <c r="TT104" t="b">
        <v>1</v>
      </c>
      <c r="TX104">
        <v>5</v>
      </c>
      <c r="TY104">
        <v>2.5</v>
      </c>
      <c r="VI104">
        <v>5</v>
      </c>
      <c r="VJ104">
        <v>0</v>
      </c>
      <c r="VK104">
        <v>7.5</v>
      </c>
      <c r="VL104">
        <v>12.5</v>
      </c>
      <c r="VM104" t="s">
        <v>1463</v>
      </c>
      <c r="VO104" t="s">
        <v>1463</v>
      </c>
      <c r="VQ104" t="s">
        <v>1463</v>
      </c>
      <c r="VS104" t="s">
        <v>1463</v>
      </c>
      <c r="VV104" t="s">
        <v>1463</v>
      </c>
      <c r="VX104" t="s">
        <v>1462</v>
      </c>
      <c r="VY104" t="s">
        <v>3123</v>
      </c>
      <c r="VZ104">
        <v>0</v>
      </c>
      <c r="WA104">
        <v>7.5</v>
      </c>
      <c r="XJ104">
        <v>2.5</v>
      </c>
      <c r="XK104">
        <v>0</v>
      </c>
      <c r="XL104">
        <v>8.8000000000000007</v>
      </c>
      <c r="XM104">
        <v>11.3</v>
      </c>
      <c r="XN104" t="s">
        <v>1462</v>
      </c>
      <c r="XO104" t="s">
        <v>1462</v>
      </c>
      <c r="XR104" t="b">
        <v>1</v>
      </c>
      <c r="XS104" t="b">
        <v>1</v>
      </c>
      <c r="XU104" t="b">
        <v>1</v>
      </c>
      <c r="XW104" t="b">
        <v>1</v>
      </c>
      <c r="XX104" t="b">
        <v>1</v>
      </c>
      <c r="YC104" t="s">
        <v>1463</v>
      </c>
      <c r="YE104" t="s">
        <v>1463</v>
      </c>
      <c r="YG104">
        <v>0</v>
      </c>
      <c r="YH104">
        <v>7.5</v>
      </c>
      <c r="YI104" t="s">
        <v>1463</v>
      </c>
      <c r="YU104">
        <v>0</v>
      </c>
      <c r="YV104">
        <v>10</v>
      </c>
      <c r="ZX104">
        <v>7</v>
      </c>
      <c r="ZY104">
        <v>0</v>
      </c>
      <c r="ZZ104">
        <v>5</v>
      </c>
      <c r="AAA104">
        <v>12</v>
      </c>
      <c r="AAB104" t="s">
        <v>1462</v>
      </c>
      <c r="AAL104" t="b">
        <v>1</v>
      </c>
      <c r="AAO104" t="b">
        <v>1</v>
      </c>
      <c r="AAS104" t="s">
        <v>2684</v>
      </c>
      <c r="AAT104">
        <v>0</v>
      </c>
      <c r="AAU104">
        <v>5</v>
      </c>
      <c r="ADN104">
        <v>2</v>
      </c>
      <c r="ADO104">
        <v>5</v>
      </c>
      <c r="ADP104">
        <v>5</v>
      </c>
      <c r="ADQ104">
        <v>12</v>
      </c>
      <c r="ADR104" t="s">
        <v>1759</v>
      </c>
      <c r="ADS104">
        <v>1</v>
      </c>
      <c r="ADT104">
        <v>60</v>
      </c>
      <c r="AEG104">
        <v>5</v>
      </c>
      <c r="AEH104">
        <v>5</v>
      </c>
      <c r="AEI104">
        <v>0</v>
      </c>
      <c r="AEJ104">
        <v>0</v>
      </c>
      <c r="AEK104">
        <v>10</v>
      </c>
      <c r="AEL104">
        <v>10</v>
      </c>
      <c r="AEN104" t="b">
        <v>1</v>
      </c>
      <c r="AFB104" t="s">
        <v>3563</v>
      </c>
      <c r="AFC104">
        <v>0</v>
      </c>
      <c r="AFD104">
        <v>10</v>
      </c>
      <c r="AFE104">
        <v>0</v>
      </c>
      <c r="AFF104">
        <v>7.5</v>
      </c>
      <c r="AFG104">
        <v>5</v>
      </c>
      <c r="AFH104">
        <v>12.5</v>
      </c>
      <c r="AFI104" t="s">
        <v>1463</v>
      </c>
      <c r="AFK104" t="s">
        <v>1463</v>
      </c>
      <c r="AFM104" t="s">
        <v>1463</v>
      </c>
      <c r="AFO104" t="s">
        <v>1463</v>
      </c>
      <c r="AFQ104" t="s">
        <v>1463</v>
      </c>
      <c r="AFT104" t="s">
        <v>1463</v>
      </c>
      <c r="AFV104">
        <v>3</v>
      </c>
      <c r="AFW104">
        <v>3</v>
      </c>
      <c r="AFX104">
        <v>7.5</v>
      </c>
      <c r="AFY104">
        <v>5</v>
      </c>
      <c r="AFZ104">
        <v>2.5</v>
      </c>
      <c r="AGA104">
        <v>2.5</v>
      </c>
      <c r="AGB104">
        <v>10</v>
      </c>
      <c r="AGC104">
        <v>15</v>
      </c>
      <c r="AGD104">
        <v>2</v>
      </c>
      <c r="AGG104">
        <v>2</v>
      </c>
      <c r="AGJ104">
        <v>2</v>
      </c>
      <c r="AGM104" t="s">
        <v>3405</v>
      </c>
      <c r="AGQ104">
        <v>2.5</v>
      </c>
      <c r="AGR104">
        <v>10</v>
      </c>
      <c r="AGS104">
        <v>2</v>
      </c>
      <c r="AGT104">
        <v>2.5</v>
      </c>
      <c r="AGU104">
        <v>5</v>
      </c>
      <c r="AGV104">
        <v>9.5</v>
      </c>
      <c r="AGW104">
        <v>2</v>
      </c>
      <c r="AGY104" t="b">
        <v>1</v>
      </c>
      <c r="AGZ104" t="b">
        <v>1</v>
      </c>
      <c r="AHD104">
        <v>2</v>
      </c>
      <c r="AHE104">
        <v>2</v>
      </c>
      <c r="AHF104">
        <v>2</v>
      </c>
      <c r="AKM104">
        <v>2.5</v>
      </c>
      <c r="AKN104">
        <v>5</v>
      </c>
      <c r="AKO104">
        <v>0</v>
      </c>
      <c r="AKP104">
        <v>0</v>
      </c>
      <c r="AKQ104">
        <v>5</v>
      </c>
      <c r="AKR104">
        <v>5</v>
      </c>
      <c r="AKS104" t="s">
        <v>1463</v>
      </c>
      <c r="ANA104">
        <v>0</v>
      </c>
      <c r="ANB104">
        <v>5</v>
      </c>
      <c r="ANC104">
        <v>10</v>
      </c>
      <c r="AND104">
        <v>2.5</v>
      </c>
      <c r="ANE104">
        <v>7.5</v>
      </c>
      <c r="ANF104">
        <v>20</v>
      </c>
      <c r="ANG104" t="s">
        <v>1462</v>
      </c>
      <c r="ANH104" t="s">
        <v>3930</v>
      </c>
      <c r="ANI104" t="s">
        <v>1462</v>
      </c>
      <c r="ANJ104" t="s">
        <v>2855</v>
      </c>
      <c r="ANK104">
        <v>2.5</v>
      </c>
      <c r="ANL104">
        <v>7.5</v>
      </c>
      <c r="ANM104">
        <v>2</v>
      </c>
      <c r="ANN104">
        <v>0</v>
      </c>
      <c r="ANO104">
        <v>10</v>
      </c>
      <c r="ANP104">
        <v>12</v>
      </c>
      <c r="ANQ104" t="s">
        <v>2565</v>
      </c>
      <c r="ANR104" t="s">
        <v>1463</v>
      </c>
      <c r="ANT104">
        <v>0</v>
      </c>
      <c r="ANU104">
        <v>10</v>
      </c>
      <c r="AQR104">
        <v>2.5</v>
      </c>
      <c r="AQS104">
        <v>0</v>
      </c>
      <c r="AQT104">
        <v>7.5</v>
      </c>
      <c r="AQU104">
        <v>10</v>
      </c>
      <c r="AQV104" t="s">
        <v>1463</v>
      </c>
      <c r="ARC104" t="b">
        <v>1</v>
      </c>
      <c r="ARG104">
        <v>0</v>
      </c>
      <c r="ARH104">
        <v>7.5</v>
      </c>
      <c r="ARI104" t="s">
        <v>1463</v>
      </c>
      <c r="ARQ104" t="s">
        <v>1462</v>
      </c>
      <c r="ARS104" t="s">
        <v>3861</v>
      </c>
      <c r="ART104" t="s">
        <v>2855</v>
      </c>
      <c r="ARV104" t="b">
        <v>1</v>
      </c>
      <c r="ASD104">
        <v>0</v>
      </c>
      <c r="ASE104">
        <v>7.5</v>
      </c>
      <c r="ASF104">
        <v>1</v>
      </c>
      <c r="ASG104">
        <v>2.5</v>
      </c>
      <c r="ASH104">
        <v>2.5</v>
      </c>
      <c r="ASI104">
        <v>6</v>
      </c>
      <c r="ASJ104">
        <v>80</v>
      </c>
      <c r="ASL104" t="b">
        <v>1</v>
      </c>
      <c r="ASM104" t="b">
        <v>1</v>
      </c>
      <c r="ASS104">
        <v>1</v>
      </c>
      <c r="AST104" t="s">
        <v>1462</v>
      </c>
      <c r="ASX104" t="b">
        <v>1</v>
      </c>
      <c r="ATC104" t="s">
        <v>3486</v>
      </c>
      <c r="ATD104">
        <v>2.5</v>
      </c>
      <c r="ATE104">
        <v>2.5</v>
      </c>
      <c r="ATF104">
        <v>0</v>
      </c>
      <c r="ATG104">
        <v>0</v>
      </c>
      <c r="ATH104">
        <v>7.5</v>
      </c>
      <c r="ATI104">
        <v>7.5</v>
      </c>
      <c r="ATJ104" t="s">
        <v>1463</v>
      </c>
      <c r="AVZ104">
        <v>0</v>
      </c>
      <c r="AWA104">
        <v>5</v>
      </c>
      <c r="AWB104">
        <v>0</v>
      </c>
      <c r="AWC104">
        <v>10</v>
      </c>
      <c r="AWD104">
        <v>1</v>
      </c>
      <c r="AWE104">
        <v>0</v>
      </c>
      <c r="AWF104">
        <v>2.5</v>
      </c>
      <c r="AWG104">
        <v>3.5</v>
      </c>
      <c r="AWH104" t="s">
        <v>1462</v>
      </c>
      <c r="AWJ104" t="s">
        <v>1463</v>
      </c>
      <c r="AWL104" t="s">
        <v>1462</v>
      </c>
      <c r="AWN104" t="s">
        <v>1463</v>
      </c>
      <c r="AWP104" t="s">
        <v>1463</v>
      </c>
      <c r="AWR104" t="s">
        <v>1463</v>
      </c>
      <c r="AWT104" t="s">
        <v>1463</v>
      </c>
      <c r="AWV104" t="s">
        <v>1463</v>
      </c>
      <c r="AWX104" t="s">
        <v>1463</v>
      </c>
      <c r="AWZ104" t="s">
        <v>1463</v>
      </c>
      <c r="AXB104" t="s">
        <v>1463</v>
      </c>
      <c r="AXD104" t="s">
        <v>1463</v>
      </c>
      <c r="AXF104">
        <v>0</v>
      </c>
      <c r="AXG104">
        <v>0</v>
      </c>
      <c r="AXI104">
        <v>0</v>
      </c>
      <c r="AXJ104">
        <v>2.5</v>
      </c>
      <c r="AXK104">
        <v>0</v>
      </c>
      <c r="AXN104">
        <v>0</v>
      </c>
      <c r="AXO104">
        <v>1</v>
      </c>
      <c r="AXP104">
        <v>1</v>
      </c>
      <c r="AXQ104">
        <v>1</v>
      </c>
      <c r="AXR104">
        <v>1</v>
      </c>
      <c r="AXS104">
        <v>1</v>
      </c>
      <c r="AXT104">
        <v>1</v>
      </c>
      <c r="AXU104">
        <v>1</v>
      </c>
      <c r="AXV104">
        <v>3</v>
      </c>
      <c r="AXW104">
        <v>1</v>
      </c>
      <c r="AXX104">
        <v>3</v>
      </c>
      <c r="AYA104">
        <v>10</v>
      </c>
      <c r="AYD104">
        <v>10</v>
      </c>
      <c r="AYE104" t="s">
        <v>1463</v>
      </c>
      <c r="AYF104" t="s">
        <v>1463</v>
      </c>
      <c r="AYG104">
        <v>10</v>
      </c>
      <c r="AYJ104">
        <v>0</v>
      </c>
      <c r="AYK104">
        <v>0</v>
      </c>
      <c r="AYL104">
        <v>2.5</v>
      </c>
      <c r="AYM104">
        <v>2.5</v>
      </c>
      <c r="AZO104" t="s">
        <v>1463</v>
      </c>
      <c r="AZQ104" t="s">
        <v>4037</v>
      </c>
      <c r="AZR104">
        <v>0</v>
      </c>
      <c r="AZS104">
        <v>2.5</v>
      </c>
      <c r="BCH104">
        <v>10</v>
      </c>
      <c r="BCI104">
        <v>2.5</v>
      </c>
      <c r="BCJ104">
        <v>5</v>
      </c>
      <c r="BCK104">
        <v>17.5</v>
      </c>
      <c r="BCL104">
        <v>2</v>
      </c>
      <c r="BCN104">
        <v>4</v>
      </c>
      <c r="BCP104">
        <v>5</v>
      </c>
      <c r="BCR104">
        <v>1</v>
      </c>
      <c r="BCT104">
        <v>3</v>
      </c>
      <c r="BCY104">
        <v>2.5</v>
      </c>
      <c r="BCZ104">
        <v>5</v>
      </c>
      <c r="BEH104">
        <v>9.1999999999999993</v>
      </c>
      <c r="BEI104">
        <v>7.5</v>
      </c>
      <c r="BEJ104">
        <v>2.5</v>
      </c>
      <c r="BEK104">
        <v>19.2</v>
      </c>
      <c r="BEL104" t="s">
        <v>2552</v>
      </c>
      <c r="BEN104" t="s">
        <v>2567</v>
      </c>
      <c r="BEP104" t="s">
        <v>2552</v>
      </c>
      <c r="BER104" t="s">
        <v>2567</v>
      </c>
      <c r="BET104" t="s">
        <v>2567</v>
      </c>
      <c r="BEV104" t="s">
        <v>2567</v>
      </c>
      <c r="BEX104">
        <v>7.5</v>
      </c>
      <c r="BEY104">
        <v>2.5</v>
      </c>
      <c r="BGQ104" t="s">
        <v>1467</v>
      </c>
      <c r="BGR104">
        <v>2.5</v>
      </c>
      <c r="BGS104">
        <v>5</v>
      </c>
      <c r="BGT104">
        <v>7.5</v>
      </c>
      <c r="BGU104" t="s">
        <v>1463</v>
      </c>
      <c r="BHK104">
        <v>2.5</v>
      </c>
      <c r="BHL104">
        <v>5</v>
      </c>
      <c r="BIT104">
        <v>5</v>
      </c>
      <c r="BIU104">
        <v>0</v>
      </c>
      <c r="BIV104">
        <v>5</v>
      </c>
      <c r="BIW104">
        <v>10</v>
      </c>
      <c r="BIX104">
        <v>2</v>
      </c>
      <c r="BIY104" t="s">
        <v>2594</v>
      </c>
      <c r="BIZ104" t="s">
        <v>2548</v>
      </c>
      <c r="BJA104" t="s">
        <v>1468</v>
      </c>
      <c r="BJB104">
        <v>0</v>
      </c>
      <c r="BJC104">
        <v>5</v>
      </c>
    </row>
    <row r="105" spans="1:1022 1026:1615" ht="15" x14ac:dyDescent="0.25">
      <c r="A105" t="s">
        <v>2603</v>
      </c>
      <c r="B105" t="s">
        <v>4038</v>
      </c>
      <c r="C105" t="s">
        <v>4039</v>
      </c>
      <c r="D105" t="s">
        <v>1460</v>
      </c>
      <c r="F105" t="s">
        <v>2606</v>
      </c>
      <c r="G105" t="s">
        <v>2607</v>
      </c>
      <c r="H105" t="s">
        <v>3851</v>
      </c>
      <c r="I105" t="s">
        <v>4040</v>
      </c>
      <c r="J105">
        <v>1.9834281499999999</v>
      </c>
      <c r="K105">
        <v>34.277792480000002</v>
      </c>
      <c r="L105" s="116">
        <v>42409</v>
      </c>
      <c r="M105" t="s">
        <v>1461</v>
      </c>
      <c r="N105">
        <v>48</v>
      </c>
      <c r="O105" t="s">
        <v>2554</v>
      </c>
      <c r="Q105">
        <v>5</v>
      </c>
      <c r="R105">
        <v>7.5</v>
      </c>
      <c r="S105">
        <v>2.5</v>
      </c>
      <c r="T105">
        <v>15</v>
      </c>
      <c r="V105">
        <v>3</v>
      </c>
      <c r="W105">
        <v>2</v>
      </c>
      <c r="X105">
        <v>1</v>
      </c>
      <c r="Z105">
        <v>1</v>
      </c>
      <c r="AF105" t="b">
        <v>1</v>
      </c>
      <c r="AH105">
        <v>3</v>
      </c>
      <c r="AL105">
        <v>1</v>
      </c>
      <c r="AO105">
        <v>1</v>
      </c>
      <c r="BB105">
        <v>1</v>
      </c>
      <c r="BS105" t="s">
        <v>1462</v>
      </c>
      <c r="BT105" t="s">
        <v>1462</v>
      </c>
      <c r="BU105" t="s">
        <v>4041</v>
      </c>
      <c r="BV105" t="s">
        <v>4042</v>
      </c>
      <c r="BW105">
        <v>7.5</v>
      </c>
      <c r="BX105">
        <v>2.5</v>
      </c>
      <c r="BY105">
        <v>10</v>
      </c>
      <c r="BZ105">
        <v>5</v>
      </c>
      <c r="CA105">
        <v>2.5</v>
      </c>
      <c r="CB105">
        <v>17.5</v>
      </c>
      <c r="CC105" t="s">
        <v>1462</v>
      </c>
      <c r="CD105" t="b">
        <v>1</v>
      </c>
      <c r="CE105" t="b">
        <v>1</v>
      </c>
      <c r="CF105">
        <v>30</v>
      </c>
      <c r="CH105" t="s">
        <v>1462</v>
      </c>
      <c r="CI105" t="b">
        <v>1</v>
      </c>
      <c r="CK105">
        <v>35</v>
      </c>
      <c r="CM105" t="s">
        <v>1463</v>
      </c>
      <c r="CR105" t="s">
        <v>1463</v>
      </c>
      <c r="CW105" t="s">
        <v>1462</v>
      </c>
      <c r="CZ105">
        <v>3</v>
      </c>
      <c r="DB105" t="s">
        <v>1463</v>
      </c>
      <c r="DG105" t="s">
        <v>1462</v>
      </c>
      <c r="DJ105">
        <v>8</v>
      </c>
      <c r="DM105" t="s">
        <v>1463</v>
      </c>
      <c r="DS105" t="b">
        <v>1</v>
      </c>
      <c r="DV105" t="b">
        <v>1</v>
      </c>
      <c r="EI105">
        <v>5</v>
      </c>
      <c r="EJ105">
        <v>2.5</v>
      </c>
      <c r="EN105">
        <v>0</v>
      </c>
      <c r="EO105" t="s">
        <v>1463</v>
      </c>
      <c r="FL105">
        <v>10</v>
      </c>
      <c r="FM105">
        <v>2.5</v>
      </c>
      <c r="FN105">
        <v>2.5</v>
      </c>
      <c r="FO105">
        <v>15</v>
      </c>
      <c r="FP105" t="s">
        <v>1462</v>
      </c>
      <c r="FT105" t="b">
        <v>1</v>
      </c>
      <c r="FV105" t="s">
        <v>1465</v>
      </c>
      <c r="GO105" t="b">
        <v>1</v>
      </c>
      <c r="GQ105" t="s">
        <v>1465</v>
      </c>
      <c r="HD105" t="b">
        <v>1</v>
      </c>
      <c r="HF105" t="s">
        <v>1465</v>
      </c>
      <c r="HY105" t="b">
        <v>1</v>
      </c>
      <c r="IA105" t="s">
        <v>1465</v>
      </c>
      <c r="IK105" t="b">
        <v>1</v>
      </c>
      <c r="IM105" t="s">
        <v>1465</v>
      </c>
      <c r="IN105" t="b">
        <v>1</v>
      </c>
      <c r="IP105" t="s">
        <v>1473</v>
      </c>
      <c r="JC105" t="b">
        <v>1</v>
      </c>
      <c r="JE105" t="s">
        <v>1465</v>
      </c>
      <c r="KG105" t="s">
        <v>2679</v>
      </c>
      <c r="KH105" t="b">
        <v>1</v>
      </c>
      <c r="KJ105" t="s">
        <v>1465</v>
      </c>
      <c r="KM105">
        <v>2.5</v>
      </c>
      <c r="KN105">
        <v>2.5</v>
      </c>
      <c r="KO105">
        <v>0</v>
      </c>
      <c r="KP105">
        <v>0</v>
      </c>
      <c r="KQ105">
        <v>2.5</v>
      </c>
      <c r="KR105">
        <v>2.5</v>
      </c>
      <c r="KS105" t="s">
        <v>1462</v>
      </c>
      <c r="KW105">
        <v>1</v>
      </c>
      <c r="LG105">
        <v>1</v>
      </c>
      <c r="LQ105" t="b">
        <v>1</v>
      </c>
      <c r="MT105" t="s">
        <v>1463</v>
      </c>
      <c r="MV105">
        <v>0</v>
      </c>
      <c r="MW105">
        <v>2.5</v>
      </c>
      <c r="MX105">
        <v>10</v>
      </c>
      <c r="MY105">
        <v>2.5</v>
      </c>
      <c r="MZ105">
        <v>2.5</v>
      </c>
      <c r="NA105">
        <v>15</v>
      </c>
      <c r="NE105" t="b">
        <v>1</v>
      </c>
      <c r="NO105" t="s">
        <v>2549</v>
      </c>
      <c r="OG105">
        <v>2.5</v>
      </c>
      <c r="OH105">
        <v>2.5</v>
      </c>
      <c r="OJ105">
        <v>0</v>
      </c>
      <c r="OK105">
        <v>7.5</v>
      </c>
      <c r="OL105">
        <v>7.5</v>
      </c>
      <c r="QL105">
        <v>0</v>
      </c>
      <c r="QM105">
        <v>7.5</v>
      </c>
      <c r="RO105">
        <v>5</v>
      </c>
      <c r="RP105">
        <v>7.5</v>
      </c>
      <c r="RQ105">
        <v>2.5</v>
      </c>
      <c r="RR105">
        <v>15</v>
      </c>
      <c r="RS105" t="s">
        <v>1462</v>
      </c>
      <c r="RT105" t="s">
        <v>4043</v>
      </c>
      <c r="RU105">
        <v>70</v>
      </c>
      <c r="RV105" t="s">
        <v>2851</v>
      </c>
      <c r="RW105" t="s">
        <v>1475</v>
      </c>
      <c r="RZ105" t="s">
        <v>1462</v>
      </c>
      <c r="SA105" t="s">
        <v>4044</v>
      </c>
      <c r="SB105" t="s">
        <v>1463</v>
      </c>
      <c r="SH105" t="s">
        <v>1463</v>
      </c>
      <c r="SK105">
        <v>7.5</v>
      </c>
      <c r="SL105">
        <v>2.5</v>
      </c>
      <c r="SM105">
        <v>2.7</v>
      </c>
      <c r="SN105">
        <v>2.5</v>
      </c>
      <c r="SO105">
        <v>2.5</v>
      </c>
      <c r="SP105">
        <v>7.7</v>
      </c>
      <c r="SQ105" t="s">
        <v>1462</v>
      </c>
      <c r="SS105">
        <v>2</v>
      </c>
      <c r="ST105" t="s">
        <v>4045</v>
      </c>
      <c r="SU105" t="s">
        <v>1463</v>
      </c>
      <c r="SY105" t="b">
        <v>1</v>
      </c>
      <c r="SZ105" t="b">
        <v>1</v>
      </c>
      <c r="TB105" t="b">
        <v>1</v>
      </c>
      <c r="TI105">
        <v>5</v>
      </c>
      <c r="TJ105" t="s">
        <v>3326</v>
      </c>
      <c r="TO105" t="b">
        <v>1</v>
      </c>
      <c r="TQ105" t="b">
        <v>1</v>
      </c>
      <c r="TX105">
        <v>2.5</v>
      </c>
      <c r="TY105">
        <v>2.5</v>
      </c>
      <c r="VI105">
        <v>5</v>
      </c>
      <c r="VJ105">
        <v>0</v>
      </c>
      <c r="VK105">
        <v>7.5</v>
      </c>
      <c r="VL105">
        <v>12.5</v>
      </c>
      <c r="VM105" t="s">
        <v>1463</v>
      </c>
      <c r="VO105" t="s">
        <v>1463</v>
      </c>
      <c r="VQ105" t="s">
        <v>1463</v>
      </c>
      <c r="VS105" t="s">
        <v>1463</v>
      </c>
      <c r="VV105" t="s">
        <v>1463</v>
      </c>
      <c r="VX105" t="s">
        <v>1462</v>
      </c>
      <c r="VY105" t="s">
        <v>3123</v>
      </c>
      <c r="VZ105">
        <v>0</v>
      </c>
      <c r="WA105">
        <v>7.5</v>
      </c>
      <c r="XJ105">
        <v>8.6</v>
      </c>
      <c r="XK105">
        <v>2.5</v>
      </c>
      <c r="XL105">
        <v>6.3</v>
      </c>
      <c r="XM105">
        <v>17.399999999999999</v>
      </c>
      <c r="XN105" t="s">
        <v>1462</v>
      </c>
      <c r="XO105" t="s">
        <v>1462</v>
      </c>
      <c r="XQ105" t="b">
        <v>1</v>
      </c>
      <c r="XR105" t="b">
        <v>1</v>
      </c>
      <c r="XU105" t="b">
        <v>1</v>
      </c>
      <c r="XX105" t="b">
        <v>1</v>
      </c>
      <c r="YC105" t="s">
        <v>1462</v>
      </c>
      <c r="YE105" t="s">
        <v>1462</v>
      </c>
      <c r="YF105" t="s">
        <v>4046</v>
      </c>
      <c r="YG105">
        <v>2.5</v>
      </c>
      <c r="YH105">
        <v>5</v>
      </c>
      <c r="YI105" t="s">
        <v>1462</v>
      </c>
      <c r="YK105" t="b">
        <v>1</v>
      </c>
      <c r="YP105" t="b">
        <v>1</v>
      </c>
      <c r="YU105">
        <v>2.5</v>
      </c>
      <c r="YV105">
        <v>7.5</v>
      </c>
      <c r="ZX105">
        <v>10</v>
      </c>
      <c r="ZY105">
        <v>2.5</v>
      </c>
      <c r="ZZ105">
        <v>2.5</v>
      </c>
      <c r="AAA105">
        <v>15</v>
      </c>
      <c r="AAB105" t="s">
        <v>1462</v>
      </c>
      <c r="AAK105" t="b">
        <v>1</v>
      </c>
      <c r="AAL105" t="b">
        <v>1</v>
      </c>
      <c r="AAO105" t="b">
        <v>1</v>
      </c>
      <c r="AAS105" t="s">
        <v>4029</v>
      </c>
      <c r="AAT105">
        <v>2.5</v>
      </c>
      <c r="AAU105">
        <v>2.5</v>
      </c>
      <c r="ADN105">
        <v>2</v>
      </c>
      <c r="ADO105">
        <v>5</v>
      </c>
      <c r="ADP105">
        <v>2.5</v>
      </c>
      <c r="ADQ105">
        <v>9.5</v>
      </c>
      <c r="ADR105" t="s">
        <v>1759</v>
      </c>
      <c r="ADS105">
        <v>0.5</v>
      </c>
      <c r="ADT105">
        <v>30</v>
      </c>
      <c r="AEG105">
        <v>5</v>
      </c>
      <c r="AEH105">
        <v>2.5</v>
      </c>
      <c r="AEI105">
        <v>2</v>
      </c>
      <c r="AEJ105">
        <v>2.5</v>
      </c>
      <c r="AEK105">
        <v>5</v>
      </c>
      <c r="AEL105">
        <v>9.5</v>
      </c>
      <c r="AEV105" t="b">
        <v>1</v>
      </c>
      <c r="AFC105">
        <v>2.5</v>
      </c>
      <c r="AFD105">
        <v>5</v>
      </c>
      <c r="AFE105">
        <v>0</v>
      </c>
      <c r="AFF105">
        <v>4.2</v>
      </c>
      <c r="AFG105">
        <v>2.5</v>
      </c>
      <c r="AFH105">
        <v>6.7</v>
      </c>
      <c r="AFI105" t="s">
        <v>1463</v>
      </c>
      <c r="AFK105" t="s">
        <v>1463</v>
      </c>
      <c r="AFM105" t="s">
        <v>1463</v>
      </c>
      <c r="AFO105" t="s">
        <v>1463</v>
      </c>
      <c r="AFQ105" t="s">
        <v>1463</v>
      </c>
      <c r="AFT105" t="s">
        <v>1463</v>
      </c>
      <c r="AFV105">
        <v>1</v>
      </c>
      <c r="AFW105">
        <v>2</v>
      </c>
      <c r="AFX105">
        <v>4.1666666666666599</v>
      </c>
      <c r="AFY105">
        <v>2.5</v>
      </c>
      <c r="AFZ105">
        <v>5</v>
      </c>
      <c r="AGA105">
        <v>2.5</v>
      </c>
      <c r="AGB105">
        <v>5</v>
      </c>
      <c r="AGC105">
        <v>12.5</v>
      </c>
      <c r="AGD105">
        <v>2</v>
      </c>
      <c r="AGE105">
        <v>20</v>
      </c>
      <c r="AGG105">
        <v>1</v>
      </c>
      <c r="AGH105">
        <v>1</v>
      </c>
      <c r="AGJ105">
        <v>2</v>
      </c>
      <c r="AGK105">
        <v>0</v>
      </c>
      <c r="AGM105" t="s">
        <v>1534</v>
      </c>
      <c r="AGN105" t="s">
        <v>3131</v>
      </c>
      <c r="AGQ105">
        <v>2.5</v>
      </c>
      <c r="AGR105">
        <v>5</v>
      </c>
      <c r="AGS105">
        <v>1.5</v>
      </c>
      <c r="AGT105">
        <v>5</v>
      </c>
      <c r="AGU105">
        <v>7.5</v>
      </c>
      <c r="AGV105">
        <v>14</v>
      </c>
      <c r="AGW105">
        <v>1</v>
      </c>
      <c r="AGZ105" t="b">
        <v>1</v>
      </c>
      <c r="AHD105">
        <v>3</v>
      </c>
      <c r="AHE105">
        <v>3</v>
      </c>
      <c r="AHF105">
        <v>4</v>
      </c>
      <c r="AKM105">
        <v>5</v>
      </c>
      <c r="AKN105">
        <v>7.5</v>
      </c>
      <c r="AKO105">
        <v>10</v>
      </c>
      <c r="AKP105">
        <v>2.5</v>
      </c>
      <c r="AKQ105">
        <v>2.5</v>
      </c>
      <c r="AKR105">
        <v>15</v>
      </c>
      <c r="AKS105" t="s">
        <v>1462</v>
      </c>
      <c r="AKT105" t="s">
        <v>1463</v>
      </c>
      <c r="AKV105" t="s">
        <v>1462</v>
      </c>
      <c r="AKX105" t="s">
        <v>1462</v>
      </c>
      <c r="AKZ105" t="s">
        <v>1463</v>
      </c>
      <c r="ALB105" t="s">
        <v>1462</v>
      </c>
      <c r="ALD105" t="s">
        <v>1463</v>
      </c>
      <c r="ALF105" t="s">
        <v>1462</v>
      </c>
      <c r="ALH105" t="s">
        <v>1463</v>
      </c>
      <c r="ALJ105" t="s">
        <v>1463</v>
      </c>
      <c r="ALL105" t="s">
        <v>1462</v>
      </c>
      <c r="ALN105" t="s">
        <v>1463</v>
      </c>
      <c r="ALP105" t="s">
        <v>1463</v>
      </c>
      <c r="ALR105" t="s">
        <v>1463</v>
      </c>
      <c r="ALT105" t="s">
        <v>1463</v>
      </c>
      <c r="AMF105" t="b">
        <v>1</v>
      </c>
      <c r="AMG105" t="b">
        <v>1</v>
      </c>
      <c r="AML105" t="b">
        <v>1</v>
      </c>
      <c r="AMO105" t="b">
        <v>1</v>
      </c>
      <c r="ANA105">
        <v>2.5</v>
      </c>
      <c r="ANB105">
        <v>2.5</v>
      </c>
      <c r="ANC105">
        <v>10</v>
      </c>
      <c r="AND105">
        <v>5</v>
      </c>
      <c r="ANE105">
        <v>2.5</v>
      </c>
      <c r="ANF105">
        <v>17.5</v>
      </c>
      <c r="ANG105" t="s">
        <v>1462</v>
      </c>
      <c r="ANH105" t="s">
        <v>4047</v>
      </c>
      <c r="ANI105" t="s">
        <v>1462</v>
      </c>
      <c r="ANJ105" t="s">
        <v>2855</v>
      </c>
      <c r="ANK105">
        <v>5</v>
      </c>
      <c r="ANL105">
        <v>2.5</v>
      </c>
      <c r="ANM105">
        <v>1</v>
      </c>
      <c r="ANN105">
        <v>0</v>
      </c>
      <c r="ANO105">
        <v>7.5</v>
      </c>
      <c r="ANP105">
        <v>8.5</v>
      </c>
      <c r="ANQ105" t="s">
        <v>2551</v>
      </c>
      <c r="ANT105">
        <v>0</v>
      </c>
      <c r="ANU105">
        <v>7.5</v>
      </c>
      <c r="AQR105">
        <v>2.5</v>
      </c>
      <c r="AQS105">
        <v>0</v>
      </c>
      <c r="AQT105">
        <v>7.5</v>
      </c>
      <c r="AQU105">
        <v>10</v>
      </c>
      <c r="AQV105" t="s">
        <v>1463</v>
      </c>
      <c r="ARC105" t="b">
        <v>1</v>
      </c>
      <c r="ARD105" t="b">
        <v>1</v>
      </c>
      <c r="ARG105">
        <v>0</v>
      </c>
      <c r="ARH105">
        <v>7.5</v>
      </c>
      <c r="ARI105" t="s">
        <v>1463</v>
      </c>
      <c r="ARQ105" t="s">
        <v>1462</v>
      </c>
      <c r="ARS105" t="s">
        <v>2627</v>
      </c>
      <c r="ART105" t="s">
        <v>2855</v>
      </c>
      <c r="ARV105" t="b">
        <v>1</v>
      </c>
      <c r="ASD105">
        <v>0</v>
      </c>
      <c r="ASE105">
        <v>7.5</v>
      </c>
      <c r="ASF105">
        <v>1</v>
      </c>
      <c r="ASG105">
        <v>2.5</v>
      </c>
      <c r="ASH105">
        <v>2.5</v>
      </c>
      <c r="ASI105">
        <v>6</v>
      </c>
      <c r="ASJ105">
        <v>80</v>
      </c>
      <c r="ASL105" t="b">
        <v>1</v>
      </c>
      <c r="ASM105" t="b">
        <v>1</v>
      </c>
      <c r="ASS105">
        <v>1</v>
      </c>
      <c r="AST105" t="s">
        <v>1462</v>
      </c>
      <c r="ASX105" t="b">
        <v>1</v>
      </c>
      <c r="ATC105" t="s">
        <v>3486</v>
      </c>
      <c r="ATD105">
        <v>2.5</v>
      </c>
      <c r="ATE105">
        <v>2.5</v>
      </c>
      <c r="ATF105">
        <v>4.7</v>
      </c>
      <c r="ATG105">
        <v>5</v>
      </c>
      <c r="ATH105">
        <v>3.8</v>
      </c>
      <c r="ATI105">
        <v>13.5</v>
      </c>
      <c r="ATJ105" t="s">
        <v>1462</v>
      </c>
      <c r="ATN105" t="b">
        <v>1</v>
      </c>
      <c r="ATO105" t="s">
        <v>2600</v>
      </c>
      <c r="ATP105" t="s">
        <v>2566</v>
      </c>
      <c r="AVW105" t="s">
        <v>1463</v>
      </c>
      <c r="AVX105" t="s">
        <v>1463</v>
      </c>
      <c r="AVZ105">
        <v>5</v>
      </c>
      <c r="AWA105">
        <v>2.5</v>
      </c>
      <c r="AWB105">
        <v>5</v>
      </c>
      <c r="AWC105">
        <v>5</v>
      </c>
      <c r="AWD105">
        <v>2</v>
      </c>
      <c r="AWE105">
        <v>2.5</v>
      </c>
      <c r="AWF105">
        <v>2.5</v>
      </c>
      <c r="AWG105">
        <v>7</v>
      </c>
      <c r="AWH105" t="s">
        <v>1462</v>
      </c>
      <c r="AWI105" t="s">
        <v>1470</v>
      </c>
      <c r="AWJ105" t="s">
        <v>1463</v>
      </c>
      <c r="AWL105" t="s">
        <v>1462</v>
      </c>
      <c r="AWM105" t="s">
        <v>2619</v>
      </c>
      <c r="AWN105" t="s">
        <v>1462</v>
      </c>
      <c r="AWO105" t="s">
        <v>2619</v>
      </c>
      <c r="AWP105" t="s">
        <v>1463</v>
      </c>
      <c r="AWR105" t="s">
        <v>1463</v>
      </c>
      <c r="AWT105" t="s">
        <v>1463</v>
      </c>
      <c r="AWV105" t="s">
        <v>1463</v>
      </c>
      <c r="AWX105" t="s">
        <v>1463</v>
      </c>
      <c r="AWZ105" t="s">
        <v>1463</v>
      </c>
      <c r="AXB105" t="s">
        <v>1463</v>
      </c>
      <c r="AXD105" t="s">
        <v>1463</v>
      </c>
      <c r="AXF105">
        <v>6</v>
      </c>
      <c r="AXI105">
        <v>2.5</v>
      </c>
      <c r="AXJ105">
        <v>2.5</v>
      </c>
      <c r="AXK105">
        <v>10</v>
      </c>
      <c r="AXN105">
        <v>10</v>
      </c>
      <c r="AXO105">
        <v>0</v>
      </c>
      <c r="AXP105">
        <v>0</v>
      </c>
      <c r="AXQ105">
        <v>0</v>
      </c>
      <c r="AXR105">
        <v>0</v>
      </c>
      <c r="AXS105">
        <v>0</v>
      </c>
      <c r="AXT105">
        <v>0</v>
      </c>
      <c r="AXU105">
        <v>0</v>
      </c>
      <c r="AXW105">
        <v>0</v>
      </c>
      <c r="AYA105">
        <v>1.3</v>
      </c>
      <c r="AYD105">
        <v>1.3</v>
      </c>
      <c r="AYE105" t="s">
        <v>1462</v>
      </c>
      <c r="AYF105" t="s">
        <v>1462</v>
      </c>
      <c r="AYG105">
        <v>4</v>
      </c>
      <c r="AYJ105">
        <v>0</v>
      </c>
      <c r="AYK105">
        <v>2.5</v>
      </c>
      <c r="AYL105">
        <v>2.5</v>
      </c>
      <c r="AYM105">
        <v>5</v>
      </c>
      <c r="AZC105">
        <v>7</v>
      </c>
      <c r="AZD105" t="s">
        <v>3111</v>
      </c>
      <c r="AZE105" t="s">
        <v>4048</v>
      </c>
      <c r="AZM105" t="s">
        <v>1463</v>
      </c>
      <c r="AZO105" t="s">
        <v>1463</v>
      </c>
      <c r="AZQ105" t="s">
        <v>3682</v>
      </c>
      <c r="AZR105">
        <v>2.5</v>
      </c>
      <c r="AZS105">
        <v>2.5</v>
      </c>
      <c r="BCH105">
        <v>10</v>
      </c>
      <c r="BCI105">
        <v>2.5</v>
      </c>
      <c r="BCJ105">
        <v>2.5</v>
      </c>
      <c r="BCK105">
        <v>15</v>
      </c>
      <c r="BCL105">
        <v>5</v>
      </c>
      <c r="BCN105">
        <v>4</v>
      </c>
      <c r="BCP105">
        <v>3</v>
      </c>
      <c r="BCR105">
        <v>2</v>
      </c>
      <c r="BCT105">
        <v>1</v>
      </c>
      <c r="BCY105">
        <v>2.5</v>
      </c>
      <c r="BCZ105">
        <v>2.5</v>
      </c>
      <c r="BEH105">
        <v>8.3000000000000007</v>
      </c>
      <c r="BEI105">
        <v>7.5</v>
      </c>
      <c r="BEJ105">
        <v>0</v>
      </c>
      <c r="BEK105">
        <v>15.8</v>
      </c>
      <c r="BEL105" t="s">
        <v>2552</v>
      </c>
      <c r="BEN105" t="s">
        <v>2567</v>
      </c>
      <c r="BEP105" t="s">
        <v>2567</v>
      </c>
      <c r="BER105" t="s">
        <v>2552</v>
      </c>
      <c r="BET105" t="s">
        <v>2567</v>
      </c>
      <c r="BEV105" t="s">
        <v>2567</v>
      </c>
      <c r="BEX105">
        <v>7.5</v>
      </c>
      <c r="BEY105">
        <v>0</v>
      </c>
      <c r="BGQ105" t="s">
        <v>1467</v>
      </c>
      <c r="BGR105">
        <v>5</v>
      </c>
      <c r="BGS105">
        <v>2.5</v>
      </c>
      <c r="BGT105">
        <v>7.5</v>
      </c>
      <c r="BGU105" t="s">
        <v>1463</v>
      </c>
      <c r="BHK105">
        <v>5</v>
      </c>
      <c r="BHL105">
        <v>2.5</v>
      </c>
      <c r="BIT105">
        <v>5</v>
      </c>
      <c r="BIU105">
        <v>5</v>
      </c>
      <c r="BIV105">
        <v>2.5</v>
      </c>
      <c r="BIW105">
        <v>12.5</v>
      </c>
      <c r="BIX105">
        <v>2</v>
      </c>
      <c r="BIY105" t="s">
        <v>2594</v>
      </c>
      <c r="BIZ105" t="s">
        <v>1794</v>
      </c>
      <c r="BJA105" t="s">
        <v>1468</v>
      </c>
      <c r="BJB105">
        <v>5</v>
      </c>
      <c r="BJC105">
        <v>2.5</v>
      </c>
    </row>
    <row r="106" spans="1:1022 1026:1615" ht="15" x14ac:dyDescent="0.25">
      <c r="A106" t="s">
        <v>2603</v>
      </c>
      <c r="B106" t="s">
        <v>4049</v>
      </c>
      <c r="C106" t="s">
        <v>4050</v>
      </c>
      <c r="D106" t="s">
        <v>1460</v>
      </c>
      <c r="F106" t="s">
        <v>2606</v>
      </c>
      <c r="G106" t="s">
        <v>2607</v>
      </c>
      <c r="H106" t="s">
        <v>3851</v>
      </c>
      <c r="I106" t="s">
        <v>4040</v>
      </c>
      <c r="J106">
        <v>1.9834664</v>
      </c>
      <c r="K106">
        <v>34.277750230000002</v>
      </c>
      <c r="L106" s="116">
        <v>42409</v>
      </c>
      <c r="M106" t="s">
        <v>1471</v>
      </c>
      <c r="N106">
        <v>87</v>
      </c>
      <c r="O106" t="s">
        <v>2554</v>
      </c>
      <c r="Q106">
        <v>4.4000000000000004</v>
      </c>
      <c r="R106">
        <v>5</v>
      </c>
      <c r="S106">
        <v>2.5</v>
      </c>
      <c r="T106">
        <v>11.9</v>
      </c>
      <c r="U106">
        <v>2</v>
      </c>
      <c r="V106">
        <v>2</v>
      </c>
      <c r="W106">
        <v>2</v>
      </c>
      <c r="X106">
        <v>3</v>
      </c>
      <c r="Y106">
        <v>1</v>
      </c>
      <c r="AE106" t="b">
        <v>1</v>
      </c>
      <c r="AG106">
        <v>2</v>
      </c>
      <c r="AH106">
        <v>2</v>
      </c>
      <c r="AK106">
        <v>1</v>
      </c>
      <c r="BE106">
        <v>2</v>
      </c>
      <c r="BF106">
        <v>2</v>
      </c>
      <c r="BG106">
        <v>2</v>
      </c>
      <c r="BK106">
        <v>2</v>
      </c>
      <c r="BS106" t="s">
        <v>1463</v>
      </c>
      <c r="BT106" t="s">
        <v>1463</v>
      </c>
      <c r="BW106">
        <v>5</v>
      </c>
      <c r="BX106">
        <v>2.5</v>
      </c>
      <c r="BY106">
        <v>3.5</v>
      </c>
      <c r="BZ106">
        <v>2.5</v>
      </c>
      <c r="CA106">
        <v>2.5</v>
      </c>
      <c r="CB106">
        <v>8.5</v>
      </c>
      <c r="CC106" t="s">
        <v>1462</v>
      </c>
      <c r="CD106" t="b">
        <v>1</v>
      </c>
      <c r="CE106" t="b">
        <v>1</v>
      </c>
      <c r="CF106">
        <v>50</v>
      </c>
      <c r="CH106" t="s">
        <v>1463</v>
      </c>
      <c r="CM106" t="s">
        <v>1463</v>
      </c>
      <c r="CR106" t="s">
        <v>1463</v>
      </c>
      <c r="CW106" t="s">
        <v>1463</v>
      </c>
      <c r="DB106" t="s">
        <v>1463</v>
      </c>
      <c r="DG106" t="s">
        <v>1463</v>
      </c>
      <c r="DM106" t="s">
        <v>1463</v>
      </c>
      <c r="DS106" t="b">
        <v>1</v>
      </c>
      <c r="DU106" t="b">
        <v>1</v>
      </c>
      <c r="EI106">
        <v>2.5</v>
      </c>
      <c r="EJ106">
        <v>2.5</v>
      </c>
      <c r="EN106">
        <v>0</v>
      </c>
      <c r="EO106" t="s">
        <v>1463</v>
      </c>
      <c r="FL106">
        <v>6.7</v>
      </c>
      <c r="FM106">
        <v>2.5</v>
      </c>
      <c r="FN106">
        <v>2.5</v>
      </c>
      <c r="FO106">
        <v>11.7</v>
      </c>
      <c r="FP106" t="s">
        <v>1462</v>
      </c>
      <c r="FS106" t="s">
        <v>1464</v>
      </c>
      <c r="FV106" t="s">
        <v>1464</v>
      </c>
      <c r="FY106" t="s">
        <v>1464</v>
      </c>
      <c r="GB106" t="s">
        <v>1464</v>
      </c>
      <c r="GE106" t="s">
        <v>1464</v>
      </c>
      <c r="GH106" t="s">
        <v>1464</v>
      </c>
      <c r="GK106" t="s">
        <v>1464</v>
      </c>
      <c r="GN106" t="s">
        <v>1464</v>
      </c>
      <c r="GO106" t="b">
        <v>1</v>
      </c>
      <c r="GQ106" t="s">
        <v>1465</v>
      </c>
      <c r="GT106" t="s">
        <v>1464</v>
      </c>
      <c r="GW106" t="s">
        <v>1464</v>
      </c>
      <c r="GZ106" t="s">
        <v>1464</v>
      </c>
      <c r="HC106" t="s">
        <v>1464</v>
      </c>
      <c r="HF106" t="s">
        <v>1464</v>
      </c>
      <c r="HI106" t="s">
        <v>1464</v>
      </c>
      <c r="HJ106" t="b">
        <v>1</v>
      </c>
      <c r="HL106" t="s">
        <v>1465</v>
      </c>
      <c r="HO106" t="s">
        <v>1464</v>
      </c>
      <c r="HR106" t="s">
        <v>1464</v>
      </c>
      <c r="HU106" t="s">
        <v>1464</v>
      </c>
      <c r="HX106" t="s">
        <v>1464</v>
      </c>
      <c r="IA106" t="s">
        <v>1464</v>
      </c>
      <c r="IB106" t="b">
        <v>1</v>
      </c>
      <c r="ID106" t="s">
        <v>1465</v>
      </c>
      <c r="IG106" t="s">
        <v>1464</v>
      </c>
      <c r="IJ106" t="s">
        <v>1464</v>
      </c>
      <c r="IM106" t="s">
        <v>1464</v>
      </c>
      <c r="IN106" t="b">
        <v>1</v>
      </c>
      <c r="IP106" t="s">
        <v>1465</v>
      </c>
      <c r="IS106" t="s">
        <v>1464</v>
      </c>
      <c r="IV106" t="s">
        <v>1464</v>
      </c>
      <c r="IW106" t="b">
        <v>1</v>
      </c>
      <c r="IY106" t="s">
        <v>1465</v>
      </c>
      <c r="JB106" t="s">
        <v>1464</v>
      </c>
      <c r="JC106" t="b">
        <v>1</v>
      </c>
      <c r="JE106" t="s">
        <v>1465</v>
      </c>
      <c r="JH106" t="s">
        <v>1464</v>
      </c>
      <c r="JK106" t="s">
        <v>1464</v>
      </c>
      <c r="JN106" t="s">
        <v>1464</v>
      </c>
      <c r="JQ106" t="s">
        <v>1464</v>
      </c>
      <c r="JT106" t="s">
        <v>1464</v>
      </c>
      <c r="JW106" t="s">
        <v>1464</v>
      </c>
      <c r="JZ106" t="s">
        <v>1464</v>
      </c>
      <c r="KC106" t="s">
        <v>1464</v>
      </c>
      <c r="KF106" t="s">
        <v>1464</v>
      </c>
      <c r="KG106" t="s">
        <v>2679</v>
      </c>
      <c r="KH106" t="b">
        <v>1</v>
      </c>
      <c r="KJ106" t="s">
        <v>1465</v>
      </c>
      <c r="KK106" t="s">
        <v>1463</v>
      </c>
      <c r="KM106">
        <v>2.5</v>
      </c>
      <c r="KN106">
        <v>2.5</v>
      </c>
      <c r="KO106">
        <v>0</v>
      </c>
      <c r="KR106">
        <v>0</v>
      </c>
      <c r="KS106" t="s">
        <v>1463</v>
      </c>
      <c r="RO106">
        <v>7.5</v>
      </c>
      <c r="RP106">
        <v>2.5</v>
      </c>
      <c r="RQ106">
        <v>5</v>
      </c>
      <c r="RR106">
        <v>15</v>
      </c>
      <c r="RS106" t="s">
        <v>1463</v>
      </c>
      <c r="RZ106" t="s">
        <v>1475</v>
      </c>
      <c r="SK106">
        <v>2.5</v>
      </c>
      <c r="SL106">
        <v>5</v>
      </c>
      <c r="SM106">
        <v>1.3</v>
      </c>
      <c r="SN106">
        <v>7.5</v>
      </c>
      <c r="SO106">
        <v>0</v>
      </c>
      <c r="SP106">
        <v>8.8000000000000007</v>
      </c>
      <c r="SQ106" t="s">
        <v>1463</v>
      </c>
      <c r="SR106" t="s">
        <v>4051</v>
      </c>
      <c r="TI106">
        <v>5</v>
      </c>
      <c r="TJ106" t="s">
        <v>4052</v>
      </c>
      <c r="TM106" t="b">
        <v>1</v>
      </c>
      <c r="TN106" t="b">
        <v>1</v>
      </c>
      <c r="TO106" t="b">
        <v>1</v>
      </c>
      <c r="TV106" t="b">
        <v>1</v>
      </c>
      <c r="TW106" t="s">
        <v>3183</v>
      </c>
      <c r="TX106">
        <v>7.5</v>
      </c>
      <c r="TY106">
        <v>0</v>
      </c>
      <c r="VI106">
        <v>5</v>
      </c>
      <c r="VJ106">
        <v>0</v>
      </c>
      <c r="VK106">
        <v>7.5</v>
      </c>
      <c r="VL106">
        <v>12.5</v>
      </c>
      <c r="VM106" t="s">
        <v>1463</v>
      </c>
      <c r="VO106" t="s">
        <v>1463</v>
      </c>
      <c r="VQ106" t="s">
        <v>1463</v>
      </c>
      <c r="VS106" t="s">
        <v>1463</v>
      </c>
      <c r="VV106" t="s">
        <v>1463</v>
      </c>
      <c r="VX106" t="s">
        <v>1462</v>
      </c>
      <c r="VY106" t="s">
        <v>3123</v>
      </c>
      <c r="VZ106">
        <v>0</v>
      </c>
      <c r="WA106">
        <v>7.5</v>
      </c>
      <c r="XJ106">
        <v>10</v>
      </c>
      <c r="XK106">
        <v>5</v>
      </c>
      <c r="XL106">
        <v>7.5</v>
      </c>
      <c r="XM106">
        <v>22.5</v>
      </c>
      <c r="XN106" t="s">
        <v>1462</v>
      </c>
      <c r="XO106" t="s">
        <v>1462</v>
      </c>
      <c r="XR106" t="b">
        <v>1</v>
      </c>
      <c r="XS106" t="b">
        <v>1</v>
      </c>
      <c r="XW106" t="b">
        <v>1</v>
      </c>
      <c r="YC106" t="s">
        <v>1462</v>
      </c>
      <c r="YD106" t="s">
        <v>4053</v>
      </c>
      <c r="YE106" t="s">
        <v>1462</v>
      </c>
      <c r="YF106" t="s">
        <v>4054</v>
      </c>
      <c r="YG106">
        <v>5</v>
      </c>
      <c r="YH106">
        <v>5</v>
      </c>
      <c r="YI106" t="s">
        <v>1462</v>
      </c>
      <c r="YK106" t="b">
        <v>1</v>
      </c>
      <c r="YN106" t="b">
        <v>1</v>
      </c>
      <c r="YP106" t="b">
        <v>1</v>
      </c>
      <c r="YT106" t="s">
        <v>4055</v>
      </c>
      <c r="YU106">
        <v>5</v>
      </c>
      <c r="YV106">
        <v>10</v>
      </c>
      <c r="ZX106">
        <v>0</v>
      </c>
      <c r="ZY106">
        <v>0</v>
      </c>
      <c r="ZZ106">
        <v>2.5</v>
      </c>
      <c r="AAA106">
        <v>2.5</v>
      </c>
      <c r="AAB106" t="s">
        <v>1463</v>
      </c>
      <c r="AAS106" t="s">
        <v>4056</v>
      </c>
      <c r="AAT106">
        <v>0</v>
      </c>
      <c r="AAU106">
        <v>2.5</v>
      </c>
      <c r="ADN106">
        <v>2</v>
      </c>
      <c r="ADO106">
        <v>5</v>
      </c>
      <c r="ADP106">
        <v>2.5</v>
      </c>
      <c r="ADQ106">
        <v>9.5</v>
      </c>
      <c r="ADR106" t="s">
        <v>1759</v>
      </c>
      <c r="ADS106">
        <v>0.5</v>
      </c>
      <c r="ADT106">
        <v>30</v>
      </c>
      <c r="AEG106">
        <v>5</v>
      </c>
      <c r="AEH106">
        <v>2.5</v>
      </c>
      <c r="AEI106">
        <v>7</v>
      </c>
      <c r="AEJ106">
        <v>5</v>
      </c>
      <c r="AEK106">
        <v>2.5</v>
      </c>
      <c r="AEL106">
        <v>14.5</v>
      </c>
      <c r="AER106" t="b">
        <v>1</v>
      </c>
      <c r="AEV106" t="b">
        <v>1</v>
      </c>
      <c r="AFC106">
        <v>5</v>
      </c>
      <c r="AFD106">
        <v>2.5</v>
      </c>
      <c r="AFE106">
        <v>0</v>
      </c>
      <c r="AFF106">
        <v>6.7</v>
      </c>
      <c r="AFG106">
        <v>5</v>
      </c>
      <c r="AFH106">
        <v>11.7</v>
      </c>
      <c r="AFI106" t="s">
        <v>1463</v>
      </c>
      <c r="AFK106" t="s">
        <v>1463</v>
      </c>
      <c r="AFM106" t="s">
        <v>1463</v>
      </c>
      <c r="AFO106" t="s">
        <v>1463</v>
      </c>
      <c r="AFQ106" t="s">
        <v>1463</v>
      </c>
      <c r="AFT106" t="s">
        <v>1463</v>
      </c>
      <c r="AFV106">
        <v>2</v>
      </c>
      <c r="AFW106">
        <v>3</v>
      </c>
      <c r="AFX106">
        <v>6.6666666666666599</v>
      </c>
      <c r="AFY106">
        <v>5</v>
      </c>
      <c r="AFZ106">
        <v>2.5</v>
      </c>
      <c r="AGA106">
        <v>7.5</v>
      </c>
      <c r="AGB106">
        <v>2.5</v>
      </c>
      <c r="AGC106">
        <v>12.5</v>
      </c>
      <c r="AGD106">
        <v>4</v>
      </c>
      <c r="AGG106">
        <v>2</v>
      </c>
      <c r="AGJ106">
        <v>4</v>
      </c>
      <c r="AGM106" t="s">
        <v>1534</v>
      </c>
      <c r="AGQ106">
        <v>7.5</v>
      </c>
      <c r="AGR106">
        <v>2.5</v>
      </c>
      <c r="AGS106">
        <v>4</v>
      </c>
      <c r="AGT106">
        <v>5</v>
      </c>
      <c r="AGU106">
        <v>7.5</v>
      </c>
      <c r="AGV106">
        <v>16.5</v>
      </c>
      <c r="AGW106">
        <v>2</v>
      </c>
      <c r="AGZ106" t="b">
        <v>1</v>
      </c>
      <c r="AHA106" t="b">
        <v>1</v>
      </c>
      <c r="AHD106">
        <v>2</v>
      </c>
      <c r="AHE106">
        <v>3</v>
      </c>
      <c r="AHF106">
        <v>4</v>
      </c>
      <c r="AKM106">
        <v>5</v>
      </c>
      <c r="AKN106">
        <v>7.5</v>
      </c>
      <c r="AKO106">
        <v>10</v>
      </c>
      <c r="AKP106">
        <v>2.5</v>
      </c>
      <c r="AKQ106">
        <v>5</v>
      </c>
      <c r="AKR106">
        <v>17.5</v>
      </c>
      <c r="AKS106" t="s">
        <v>1462</v>
      </c>
      <c r="AKT106" t="s">
        <v>1463</v>
      </c>
      <c r="AKV106" t="s">
        <v>1462</v>
      </c>
      <c r="AKX106" t="s">
        <v>1462</v>
      </c>
      <c r="AKZ106" t="s">
        <v>1463</v>
      </c>
      <c r="ALB106" t="s">
        <v>1462</v>
      </c>
      <c r="ALD106" t="s">
        <v>1463</v>
      </c>
      <c r="ALF106" t="s">
        <v>1462</v>
      </c>
      <c r="ALH106" t="s">
        <v>1463</v>
      </c>
      <c r="ALJ106" t="s">
        <v>1463</v>
      </c>
      <c r="ALL106" t="s">
        <v>1462</v>
      </c>
      <c r="ALN106" t="s">
        <v>1462</v>
      </c>
      <c r="ALP106" t="s">
        <v>1463</v>
      </c>
      <c r="ALR106" t="s">
        <v>1463</v>
      </c>
      <c r="ALT106" t="s">
        <v>1463</v>
      </c>
      <c r="AMF106" t="b">
        <v>1</v>
      </c>
      <c r="AMG106" t="b">
        <v>1</v>
      </c>
      <c r="AML106" t="b">
        <v>1</v>
      </c>
      <c r="ANA106">
        <v>2.5</v>
      </c>
      <c r="ANB106">
        <v>5</v>
      </c>
      <c r="ANC106">
        <v>10</v>
      </c>
      <c r="AND106">
        <v>2.5</v>
      </c>
      <c r="ANE106">
        <v>5</v>
      </c>
      <c r="ANF106">
        <v>17.5</v>
      </c>
      <c r="ANG106" t="s">
        <v>1462</v>
      </c>
      <c r="ANH106" t="s">
        <v>3976</v>
      </c>
      <c r="ANI106" t="s">
        <v>1462</v>
      </c>
      <c r="ANJ106" t="s">
        <v>2855</v>
      </c>
      <c r="ANK106">
        <v>2.5</v>
      </c>
      <c r="ANL106">
        <v>5</v>
      </c>
      <c r="ANM106">
        <v>6</v>
      </c>
      <c r="ANN106">
        <v>2.5</v>
      </c>
      <c r="ANO106">
        <v>7.5</v>
      </c>
      <c r="ANP106">
        <v>16</v>
      </c>
      <c r="ANQ106" t="s">
        <v>2599</v>
      </c>
      <c r="ANR106" t="s">
        <v>1462</v>
      </c>
      <c r="ANT106">
        <v>2.5</v>
      </c>
      <c r="ANU106">
        <v>7.5</v>
      </c>
      <c r="AQR106">
        <v>2.5</v>
      </c>
      <c r="AQS106">
        <v>0</v>
      </c>
      <c r="AQT106">
        <v>7.5</v>
      </c>
      <c r="AQU106">
        <v>10</v>
      </c>
      <c r="AQV106" t="s">
        <v>1463</v>
      </c>
      <c r="ARC106" t="b">
        <v>1</v>
      </c>
      <c r="ARD106" t="b">
        <v>1</v>
      </c>
      <c r="ARG106">
        <v>0</v>
      </c>
      <c r="ARH106">
        <v>7.5</v>
      </c>
      <c r="ARI106" t="s">
        <v>1463</v>
      </c>
      <c r="ARQ106" t="s">
        <v>1462</v>
      </c>
      <c r="ARS106" t="s">
        <v>2627</v>
      </c>
      <c r="ART106" t="s">
        <v>2855</v>
      </c>
      <c r="ARV106" t="b">
        <v>1</v>
      </c>
      <c r="ASD106">
        <v>0</v>
      </c>
      <c r="ASE106">
        <v>7.5</v>
      </c>
      <c r="ASF106">
        <v>1</v>
      </c>
      <c r="ASG106">
        <v>5</v>
      </c>
      <c r="ASH106">
        <v>10</v>
      </c>
      <c r="ASI106">
        <v>16</v>
      </c>
      <c r="ASJ106">
        <v>60</v>
      </c>
      <c r="ASL106" t="b">
        <v>1</v>
      </c>
      <c r="ASM106" t="b">
        <v>1</v>
      </c>
      <c r="ASS106">
        <v>0</v>
      </c>
      <c r="AST106" t="s">
        <v>1463</v>
      </c>
      <c r="ATD106">
        <v>5</v>
      </c>
      <c r="ATE106">
        <v>10</v>
      </c>
      <c r="ATF106">
        <v>0</v>
      </c>
      <c r="ATG106">
        <v>1.3</v>
      </c>
      <c r="ATH106">
        <v>7.5</v>
      </c>
      <c r="ATI106">
        <v>8.8000000000000007</v>
      </c>
      <c r="ATJ106" t="s">
        <v>1463</v>
      </c>
      <c r="AVZ106">
        <v>0</v>
      </c>
      <c r="AWA106">
        <v>7.5</v>
      </c>
      <c r="AWB106">
        <v>2.5</v>
      </c>
      <c r="AWC106">
        <v>7.5</v>
      </c>
      <c r="AWD106">
        <v>1</v>
      </c>
      <c r="AWE106">
        <v>5</v>
      </c>
      <c r="AWF106">
        <v>0</v>
      </c>
      <c r="AWG106">
        <v>6</v>
      </c>
      <c r="AWH106" t="s">
        <v>1462</v>
      </c>
      <c r="AWI106" t="s">
        <v>1470</v>
      </c>
      <c r="AWJ106" t="s">
        <v>1463</v>
      </c>
      <c r="AWL106" t="s">
        <v>1463</v>
      </c>
      <c r="AWN106" t="s">
        <v>1462</v>
      </c>
      <c r="AWO106" t="s">
        <v>2619</v>
      </c>
      <c r="AWP106" t="s">
        <v>1463</v>
      </c>
      <c r="AWR106" t="s">
        <v>1463</v>
      </c>
      <c r="AWT106" t="s">
        <v>1463</v>
      </c>
      <c r="AWV106" t="s">
        <v>1463</v>
      </c>
      <c r="AWX106" t="s">
        <v>1463</v>
      </c>
      <c r="AWZ106" t="s">
        <v>1463</v>
      </c>
      <c r="AXB106" t="s">
        <v>1463</v>
      </c>
      <c r="AXD106" t="s">
        <v>1463</v>
      </c>
      <c r="AXF106">
        <v>2</v>
      </c>
      <c r="AXG106">
        <v>0</v>
      </c>
      <c r="AXI106">
        <v>5</v>
      </c>
      <c r="AXJ106">
        <v>0</v>
      </c>
      <c r="AXK106">
        <v>10</v>
      </c>
      <c r="AXN106">
        <v>10</v>
      </c>
      <c r="AXO106">
        <v>0</v>
      </c>
      <c r="AXP106">
        <v>0</v>
      </c>
      <c r="AXQ106">
        <v>0</v>
      </c>
      <c r="AXR106">
        <v>0</v>
      </c>
      <c r="AXS106">
        <v>0</v>
      </c>
      <c r="AXT106">
        <v>0</v>
      </c>
      <c r="AXU106">
        <v>0</v>
      </c>
      <c r="AXW106">
        <v>0</v>
      </c>
      <c r="AYA106">
        <v>1.3</v>
      </c>
      <c r="AYD106">
        <v>1.3</v>
      </c>
      <c r="AYE106" t="s">
        <v>1462</v>
      </c>
      <c r="AYF106" t="s">
        <v>1462</v>
      </c>
      <c r="AYG106">
        <v>4</v>
      </c>
      <c r="AYJ106">
        <v>10</v>
      </c>
      <c r="AYK106">
        <v>2.5</v>
      </c>
      <c r="AYL106">
        <v>2.5</v>
      </c>
      <c r="AYM106">
        <v>15</v>
      </c>
      <c r="AZO106" t="s">
        <v>1462</v>
      </c>
      <c r="AZP106" t="s">
        <v>4057</v>
      </c>
      <c r="AZR106">
        <v>2.5</v>
      </c>
      <c r="AZS106">
        <v>2.5</v>
      </c>
      <c r="BCH106">
        <v>10</v>
      </c>
      <c r="BCI106">
        <v>2.5</v>
      </c>
      <c r="BCJ106">
        <v>2.5</v>
      </c>
      <c r="BCK106">
        <v>15</v>
      </c>
      <c r="BCL106">
        <v>4</v>
      </c>
      <c r="BCN106" t="s">
        <v>2555</v>
      </c>
      <c r="BCP106">
        <v>3</v>
      </c>
      <c r="BCR106">
        <v>1</v>
      </c>
      <c r="BCT106">
        <v>2</v>
      </c>
      <c r="BCY106">
        <v>2.5</v>
      </c>
      <c r="BCZ106">
        <v>2.5</v>
      </c>
      <c r="BEH106">
        <v>2.5</v>
      </c>
      <c r="BEI106">
        <v>7.5</v>
      </c>
      <c r="BEJ106">
        <v>0</v>
      </c>
      <c r="BEK106">
        <v>10</v>
      </c>
      <c r="BEL106" t="s">
        <v>2552</v>
      </c>
      <c r="BEN106" t="s">
        <v>2552</v>
      </c>
      <c r="BEP106" t="s">
        <v>2552</v>
      </c>
      <c r="BER106" t="s">
        <v>2552</v>
      </c>
      <c r="BET106" t="s">
        <v>2552</v>
      </c>
      <c r="BEV106" t="s">
        <v>2552</v>
      </c>
      <c r="BEX106">
        <v>7.5</v>
      </c>
      <c r="BEY106">
        <v>0</v>
      </c>
      <c r="BGQ106">
        <v>10</v>
      </c>
      <c r="BGR106">
        <v>2.5</v>
      </c>
      <c r="BGS106">
        <v>2.5</v>
      </c>
      <c r="BGT106">
        <v>15</v>
      </c>
      <c r="BGU106" t="s">
        <v>1462</v>
      </c>
      <c r="BGV106" t="s">
        <v>2714</v>
      </c>
      <c r="BGW106" t="s">
        <v>2838</v>
      </c>
      <c r="BGX106" t="s">
        <v>1541</v>
      </c>
      <c r="BGY106" t="s">
        <v>2838</v>
      </c>
      <c r="BGZ106" t="s">
        <v>2679</v>
      </c>
      <c r="BHA106" t="s">
        <v>2838</v>
      </c>
      <c r="BHK106">
        <v>2.5</v>
      </c>
      <c r="BHL106">
        <v>2.5</v>
      </c>
      <c r="BIT106">
        <v>0</v>
      </c>
      <c r="BIU106">
        <v>2.5</v>
      </c>
      <c r="BIV106">
        <v>0</v>
      </c>
      <c r="BIW106">
        <v>2.5</v>
      </c>
      <c r="BIX106">
        <v>1</v>
      </c>
      <c r="BIY106" t="s">
        <v>1794</v>
      </c>
      <c r="BIZ106" t="s">
        <v>1468</v>
      </c>
      <c r="BJA106" t="s">
        <v>1468</v>
      </c>
      <c r="BJB106">
        <v>2.5</v>
      </c>
      <c r="BJC106">
        <v>0</v>
      </c>
    </row>
    <row r="107" spans="1:1022 1026:1615" ht="15" x14ac:dyDescent="0.25">
      <c r="A107" t="s">
        <v>2603</v>
      </c>
      <c r="B107" t="s">
        <v>4058</v>
      </c>
      <c r="C107" t="s">
        <v>4059</v>
      </c>
      <c r="D107" t="s">
        <v>1460</v>
      </c>
      <c r="F107" t="s">
        <v>2606</v>
      </c>
      <c r="G107" t="s">
        <v>2607</v>
      </c>
      <c r="H107" t="s">
        <v>3851</v>
      </c>
      <c r="I107" t="s">
        <v>4040</v>
      </c>
      <c r="J107">
        <v>1.9833274999999999</v>
      </c>
      <c r="K107">
        <v>34.27749859</v>
      </c>
      <c r="L107" s="116">
        <v>42409</v>
      </c>
      <c r="M107" t="s">
        <v>1461</v>
      </c>
      <c r="N107">
        <v>49</v>
      </c>
      <c r="O107" t="s">
        <v>2554</v>
      </c>
      <c r="Q107">
        <v>6.7</v>
      </c>
      <c r="R107">
        <v>7.5</v>
      </c>
      <c r="S107">
        <v>2.5</v>
      </c>
      <c r="T107">
        <v>16.7</v>
      </c>
      <c r="U107">
        <v>1</v>
      </c>
      <c r="V107">
        <v>3</v>
      </c>
      <c r="W107">
        <v>2</v>
      </c>
      <c r="X107">
        <v>2</v>
      </c>
      <c r="Z107">
        <v>1</v>
      </c>
      <c r="AF107" t="b">
        <v>1</v>
      </c>
      <c r="AG107">
        <v>1</v>
      </c>
      <c r="AH107">
        <v>3</v>
      </c>
      <c r="AL107">
        <v>1</v>
      </c>
      <c r="BS107" t="s">
        <v>1462</v>
      </c>
      <c r="BT107" t="s">
        <v>1462</v>
      </c>
      <c r="BU107" t="s">
        <v>4060</v>
      </c>
      <c r="BV107" t="s">
        <v>4061</v>
      </c>
      <c r="BW107">
        <v>7.5</v>
      </c>
      <c r="BX107">
        <v>2.5</v>
      </c>
      <c r="BY107">
        <v>3.5</v>
      </c>
      <c r="BZ107">
        <v>2.5</v>
      </c>
      <c r="CA107">
        <v>0</v>
      </c>
      <c r="CB107">
        <v>6</v>
      </c>
      <c r="CC107" t="s">
        <v>1462</v>
      </c>
      <c r="CD107" t="b">
        <v>1</v>
      </c>
      <c r="CE107" t="b">
        <v>1</v>
      </c>
      <c r="CF107">
        <v>30</v>
      </c>
      <c r="CH107" t="s">
        <v>1463</v>
      </c>
      <c r="CM107" t="s">
        <v>1463</v>
      </c>
      <c r="CR107" t="s">
        <v>1463</v>
      </c>
      <c r="CW107" t="s">
        <v>1463</v>
      </c>
      <c r="DB107" t="s">
        <v>1463</v>
      </c>
      <c r="DG107" t="s">
        <v>1463</v>
      </c>
      <c r="DM107" t="s">
        <v>1463</v>
      </c>
      <c r="DS107" t="b">
        <v>1</v>
      </c>
      <c r="DU107" t="b">
        <v>1</v>
      </c>
      <c r="EI107">
        <v>2.5</v>
      </c>
      <c r="EJ107">
        <v>0</v>
      </c>
      <c r="EN107">
        <v>0</v>
      </c>
      <c r="EO107" t="s">
        <v>1463</v>
      </c>
      <c r="FL107">
        <v>10</v>
      </c>
      <c r="FM107">
        <v>2.5</v>
      </c>
      <c r="FN107">
        <v>2.5</v>
      </c>
      <c r="FO107">
        <v>15</v>
      </c>
      <c r="FP107" t="s">
        <v>1462</v>
      </c>
      <c r="FQ107" t="b">
        <v>1</v>
      </c>
      <c r="FS107" t="s">
        <v>1464</v>
      </c>
      <c r="GO107" t="b">
        <v>1</v>
      </c>
      <c r="GQ107" t="s">
        <v>2558</v>
      </c>
      <c r="JC107" t="b">
        <v>1</v>
      </c>
      <c r="JE107" t="s">
        <v>1465</v>
      </c>
      <c r="KG107" t="s">
        <v>2679</v>
      </c>
      <c r="KH107" t="b">
        <v>1</v>
      </c>
      <c r="KJ107" t="s">
        <v>1465</v>
      </c>
      <c r="KM107">
        <v>2.5</v>
      </c>
      <c r="KN107">
        <v>2.5</v>
      </c>
      <c r="KO107">
        <v>0</v>
      </c>
      <c r="KR107">
        <v>0</v>
      </c>
      <c r="KS107" t="s">
        <v>1463</v>
      </c>
      <c r="RO107">
        <v>7.5</v>
      </c>
      <c r="RP107">
        <v>0</v>
      </c>
      <c r="RQ107">
        <v>7.5</v>
      </c>
      <c r="RR107">
        <v>15</v>
      </c>
      <c r="RS107" t="s">
        <v>1463</v>
      </c>
      <c r="RZ107" t="s">
        <v>1475</v>
      </c>
      <c r="SK107">
        <v>0</v>
      </c>
      <c r="SL107">
        <v>7.5</v>
      </c>
      <c r="SM107">
        <v>2.7</v>
      </c>
      <c r="SN107">
        <v>7.5</v>
      </c>
      <c r="SO107">
        <v>2.5</v>
      </c>
      <c r="SP107">
        <v>12.7</v>
      </c>
      <c r="SQ107" t="s">
        <v>1462</v>
      </c>
      <c r="SS107">
        <v>3</v>
      </c>
      <c r="ST107" t="s">
        <v>4062</v>
      </c>
      <c r="SU107" t="s">
        <v>1463</v>
      </c>
      <c r="SZ107" t="b">
        <v>1</v>
      </c>
      <c r="TE107" t="b">
        <v>1</v>
      </c>
      <c r="TI107">
        <v>5</v>
      </c>
      <c r="TJ107" t="s">
        <v>4052</v>
      </c>
      <c r="TN107" t="b">
        <v>1</v>
      </c>
      <c r="TO107" t="b">
        <v>1</v>
      </c>
      <c r="TV107" t="b">
        <v>1</v>
      </c>
      <c r="TW107" t="s">
        <v>3183</v>
      </c>
      <c r="TX107">
        <v>7.5</v>
      </c>
      <c r="TY107">
        <v>2.5</v>
      </c>
      <c r="VI107">
        <v>5</v>
      </c>
      <c r="VJ107">
        <v>0</v>
      </c>
      <c r="VK107">
        <v>7.5</v>
      </c>
      <c r="VL107">
        <v>12.5</v>
      </c>
      <c r="VM107" t="s">
        <v>1463</v>
      </c>
      <c r="VO107" t="s">
        <v>1463</v>
      </c>
      <c r="VQ107" t="s">
        <v>1463</v>
      </c>
      <c r="VS107" t="s">
        <v>1463</v>
      </c>
      <c r="VX107" t="s">
        <v>1462</v>
      </c>
      <c r="VY107" t="s">
        <v>3123</v>
      </c>
      <c r="VZ107">
        <v>0</v>
      </c>
      <c r="WA107">
        <v>7.5</v>
      </c>
      <c r="XJ107">
        <v>10</v>
      </c>
      <c r="XK107">
        <v>6.3</v>
      </c>
      <c r="XL107">
        <v>5</v>
      </c>
      <c r="XM107">
        <v>21.3</v>
      </c>
      <c r="XN107" t="s">
        <v>1462</v>
      </c>
      <c r="XO107" t="s">
        <v>1462</v>
      </c>
      <c r="XR107" t="b">
        <v>1</v>
      </c>
      <c r="XT107" t="b">
        <v>1</v>
      </c>
      <c r="YC107" t="s">
        <v>1462</v>
      </c>
      <c r="YE107" t="s">
        <v>1462</v>
      </c>
      <c r="YF107" t="s">
        <v>4063</v>
      </c>
      <c r="YG107">
        <v>5</v>
      </c>
      <c r="YH107">
        <v>2.5</v>
      </c>
      <c r="YI107" t="s">
        <v>1462</v>
      </c>
      <c r="YK107" t="b">
        <v>1</v>
      </c>
      <c r="YN107" t="b">
        <v>1</v>
      </c>
      <c r="YP107" t="b">
        <v>1</v>
      </c>
      <c r="YT107" t="s">
        <v>4064</v>
      </c>
      <c r="YU107">
        <v>7.5</v>
      </c>
      <c r="YV107">
        <v>7.5</v>
      </c>
      <c r="ZX107">
        <v>5</v>
      </c>
      <c r="ZY107">
        <v>0</v>
      </c>
      <c r="ZZ107">
        <v>5</v>
      </c>
      <c r="AAA107">
        <v>10</v>
      </c>
      <c r="AAB107" t="s">
        <v>1462</v>
      </c>
      <c r="AAO107" t="b">
        <v>1</v>
      </c>
      <c r="AAR107" t="s">
        <v>4065</v>
      </c>
      <c r="AAS107" t="s">
        <v>2684</v>
      </c>
      <c r="AAT107">
        <v>0</v>
      </c>
      <c r="AAU107">
        <v>5</v>
      </c>
      <c r="ADN107">
        <v>2</v>
      </c>
      <c r="ADO107">
        <v>5</v>
      </c>
      <c r="ADP107">
        <v>5</v>
      </c>
      <c r="ADQ107">
        <v>12</v>
      </c>
      <c r="ADR107" t="s">
        <v>1759</v>
      </c>
      <c r="ADS107">
        <v>0.5</v>
      </c>
      <c r="ADT107">
        <v>30</v>
      </c>
      <c r="AEG107">
        <v>5</v>
      </c>
      <c r="AEH107">
        <v>5</v>
      </c>
      <c r="AEI107">
        <v>10</v>
      </c>
      <c r="AEJ107">
        <v>5</v>
      </c>
      <c r="AEK107">
        <v>2.5</v>
      </c>
      <c r="AEL107">
        <v>17.5</v>
      </c>
      <c r="AER107" t="b">
        <v>1</v>
      </c>
      <c r="AEV107" t="b">
        <v>1</v>
      </c>
      <c r="AEZ107" t="b">
        <v>1</v>
      </c>
      <c r="AFA107" t="s">
        <v>4066</v>
      </c>
      <c r="AFC107">
        <v>5</v>
      </c>
      <c r="AFD107">
        <v>2.5</v>
      </c>
      <c r="AFE107">
        <v>0</v>
      </c>
      <c r="AFF107">
        <v>6.7</v>
      </c>
      <c r="AFG107">
        <v>5</v>
      </c>
      <c r="AFH107">
        <v>11.7</v>
      </c>
      <c r="AFI107" t="s">
        <v>1463</v>
      </c>
      <c r="AFK107" t="s">
        <v>1463</v>
      </c>
      <c r="AFM107" t="s">
        <v>1463</v>
      </c>
      <c r="AFO107" t="s">
        <v>1463</v>
      </c>
      <c r="AFQ107" t="s">
        <v>1463</v>
      </c>
      <c r="AFT107" t="s">
        <v>1463</v>
      </c>
      <c r="AFV107">
        <v>2</v>
      </c>
      <c r="AFW107">
        <v>3</v>
      </c>
      <c r="AFX107">
        <v>6.6666666666666599</v>
      </c>
      <c r="AFY107">
        <v>5</v>
      </c>
      <c r="AFZ107">
        <v>2.5</v>
      </c>
      <c r="AGA107">
        <v>2.5</v>
      </c>
      <c r="AGB107">
        <v>5</v>
      </c>
      <c r="AGC107">
        <v>10</v>
      </c>
      <c r="AGD107">
        <v>2</v>
      </c>
      <c r="AGF107">
        <v>500</v>
      </c>
      <c r="AGG107">
        <v>1</v>
      </c>
      <c r="AGI107">
        <v>1</v>
      </c>
      <c r="AGJ107">
        <v>2</v>
      </c>
      <c r="AGL107">
        <v>0</v>
      </c>
      <c r="AGM107" t="s">
        <v>1534</v>
      </c>
      <c r="AGO107" t="s">
        <v>3131</v>
      </c>
      <c r="AGQ107">
        <v>2.5</v>
      </c>
      <c r="AGR107">
        <v>5</v>
      </c>
      <c r="AGS107">
        <v>1.5</v>
      </c>
      <c r="AGT107">
        <v>5</v>
      </c>
      <c r="AGU107">
        <v>5</v>
      </c>
      <c r="AGV107">
        <v>11.5</v>
      </c>
      <c r="AGW107">
        <v>1</v>
      </c>
      <c r="AGZ107" t="b">
        <v>1</v>
      </c>
      <c r="AHD107">
        <v>3</v>
      </c>
      <c r="AHE107">
        <v>2</v>
      </c>
      <c r="AHF107">
        <v>4</v>
      </c>
      <c r="AKM107">
        <v>5</v>
      </c>
      <c r="AKN107">
        <v>5</v>
      </c>
      <c r="AKO107">
        <v>10</v>
      </c>
      <c r="AKP107">
        <v>5</v>
      </c>
      <c r="AKQ107">
        <v>5</v>
      </c>
      <c r="AKR107">
        <v>20</v>
      </c>
      <c r="AKS107" t="s">
        <v>1462</v>
      </c>
      <c r="AKT107" t="s">
        <v>1463</v>
      </c>
      <c r="AKV107" t="s">
        <v>1462</v>
      </c>
      <c r="AKX107" t="s">
        <v>1462</v>
      </c>
      <c r="AKZ107" t="s">
        <v>1463</v>
      </c>
      <c r="ALB107" t="s">
        <v>1463</v>
      </c>
      <c r="ALD107" t="s">
        <v>1463</v>
      </c>
      <c r="ALF107" t="s">
        <v>1462</v>
      </c>
      <c r="ALH107" t="s">
        <v>1463</v>
      </c>
      <c r="ALJ107" t="s">
        <v>1463</v>
      </c>
      <c r="ALL107" t="s">
        <v>1462</v>
      </c>
      <c r="ALN107" t="s">
        <v>1463</v>
      </c>
      <c r="ALP107" t="s">
        <v>1463</v>
      </c>
      <c r="ALR107" t="s">
        <v>1463</v>
      </c>
      <c r="ALT107" t="s">
        <v>1463</v>
      </c>
      <c r="AMF107" t="b">
        <v>1</v>
      </c>
      <c r="AMG107" t="b">
        <v>1</v>
      </c>
      <c r="AML107" t="b">
        <v>1</v>
      </c>
      <c r="AMO107" t="b">
        <v>1</v>
      </c>
      <c r="ANA107">
        <v>5</v>
      </c>
      <c r="ANB107">
        <v>5</v>
      </c>
      <c r="ANC107">
        <v>10</v>
      </c>
      <c r="AND107">
        <v>5</v>
      </c>
      <c r="ANE107">
        <v>5</v>
      </c>
      <c r="ANF107">
        <v>20</v>
      </c>
      <c r="ANG107" t="s">
        <v>1462</v>
      </c>
      <c r="ANH107" t="s">
        <v>3976</v>
      </c>
      <c r="ANI107" t="s">
        <v>1462</v>
      </c>
      <c r="ANJ107" t="s">
        <v>2855</v>
      </c>
      <c r="ANK107">
        <v>5</v>
      </c>
      <c r="ANL107">
        <v>5</v>
      </c>
      <c r="ANM107">
        <v>6</v>
      </c>
      <c r="ANN107">
        <v>2.5</v>
      </c>
      <c r="ANO107">
        <v>7.5</v>
      </c>
      <c r="ANP107">
        <v>16</v>
      </c>
      <c r="ANQ107" t="s">
        <v>2599</v>
      </c>
      <c r="ANR107" t="s">
        <v>1462</v>
      </c>
      <c r="ANT107">
        <v>2.5</v>
      </c>
      <c r="ANU107">
        <v>7.5</v>
      </c>
      <c r="AQR107">
        <v>2.5</v>
      </c>
      <c r="AQS107">
        <v>0</v>
      </c>
      <c r="AQT107">
        <v>7.5</v>
      </c>
      <c r="AQU107">
        <v>10</v>
      </c>
      <c r="AQV107" t="s">
        <v>1463</v>
      </c>
      <c r="ARC107" t="b">
        <v>1</v>
      </c>
      <c r="ARD107" t="b">
        <v>1</v>
      </c>
      <c r="ARG107">
        <v>0</v>
      </c>
      <c r="ARH107">
        <v>7.5</v>
      </c>
      <c r="ARI107" t="s">
        <v>1463</v>
      </c>
      <c r="ARQ107" t="s">
        <v>1462</v>
      </c>
      <c r="ARS107" t="s">
        <v>2627</v>
      </c>
      <c r="ART107" t="s">
        <v>2855</v>
      </c>
      <c r="ARV107" t="b">
        <v>1</v>
      </c>
      <c r="ASD107">
        <v>0</v>
      </c>
      <c r="ASE107">
        <v>7.5</v>
      </c>
      <c r="ASF107">
        <v>2</v>
      </c>
      <c r="ASG107">
        <v>5</v>
      </c>
      <c r="ASH107">
        <v>2.5</v>
      </c>
      <c r="ASI107">
        <v>9.5</v>
      </c>
      <c r="ASJ107">
        <v>70</v>
      </c>
      <c r="ASL107" t="b">
        <v>1</v>
      </c>
      <c r="ASM107" t="b">
        <v>1</v>
      </c>
      <c r="ASS107">
        <v>1</v>
      </c>
      <c r="AST107" t="s">
        <v>1462</v>
      </c>
      <c r="ASX107" t="b">
        <v>1</v>
      </c>
      <c r="ATC107" t="s">
        <v>3486</v>
      </c>
      <c r="ATD107">
        <v>5</v>
      </c>
      <c r="ATE107">
        <v>2.5</v>
      </c>
      <c r="ATF107">
        <v>0</v>
      </c>
      <c r="ATG107">
        <v>0</v>
      </c>
      <c r="ATH107">
        <v>10</v>
      </c>
      <c r="ATI107">
        <v>10</v>
      </c>
      <c r="ATJ107" t="s">
        <v>1463</v>
      </c>
      <c r="AVZ107">
        <v>0</v>
      </c>
      <c r="AWA107">
        <v>10</v>
      </c>
      <c r="AWB107">
        <v>0</v>
      </c>
      <c r="AWC107">
        <v>10</v>
      </c>
      <c r="AWD107">
        <v>2</v>
      </c>
      <c r="AWE107">
        <v>2.5</v>
      </c>
      <c r="AWF107">
        <v>2.5</v>
      </c>
      <c r="AWG107">
        <v>7</v>
      </c>
      <c r="AWH107" t="s">
        <v>1462</v>
      </c>
      <c r="AWI107" t="s">
        <v>1470</v>
      </c>
      <c r="AWJ107" t="s">
        <v>1463</v>
      </c>
      <c r="AWL107" t="s">
        <v>1462</v>
      </c>
      <c r="AWM107" t="s">
        <v>2619</v>
      </c>
      <c r="AWN107" t="s">
        <v>1462</v>
      </c>
      <c r="AWO107" t="s">
        <v>2619</v>
      </c>
      <c r="AWP107" t="s">
        <v>1463</v>
      </c>
      <c r="AWR107" t="s">
        <v>1463</v>
      </c>
      <c r="AWT107" t="s">
        <v>1463</v>
      </c>
      <c r="AWV107" t="s">
        <v>1463</v>
      </c>
      <c r="AWX107" t="s">
        <v>1463</v>
      </c>
      <c r="AWZ107" t="s">
        <v>1463</v>
      </c>
      <c r="AXB107" t="s">
        <v>1463</v>
      </c>
      <c r="AXD107" t="s">
        <v>1463</v>
      </c>
      <c r="AXF107">
        <v>100</v>
      </c>
      <c r="AXG107">
        <v>0</v>
      </c>
      <c r="AXI107">
        <v>2.5</v>
      </c>
      <c r="AXJ107">
        <v>2.5</v>
      </c>
      <c r="AXK107">
        <v>10</v>
      </c>
      <c r="AXN107">
        <v>10</v>
      </c>
      <c r="AXO107">
        <v>0</v>
      </c>
      <c r="AXP107">
        <v>0</v>
      </c>
      <c r="AXQ107">
        <v>0</v>
      </c>
      <c r="AXR107">
        <v>0</v>
      </c>
      <c r="AXS107">
        <v>0</v>
      </c>
      <c r="AXT107">
        <v>0</v>
      </c>
      <c r="AXU107">
        <v>0</v>
      </c>
      <c r="AXW107">
        <v>0</v>
      </c>
      <c r="AYA107">
        <v>8</v>
      </c>
      <c r="AYD107">
        <v>8</v>
      </c>
      <c r="AYE107" t="s">
        <v>1463</v>
      </c>
      <c r="AYF107" t="s">
        <v>1463</v>
      </c>
      <c r="AYG107">
        <v>4</v>
      </c>
      <c r="AYJ107">
        <v>10</v>
      </c>
      <c r="AYK107">
        <v>2.5</v>
      </c>
      <c r="AYL107">
        <v>2.5</v>
      </c>
      <c r="AYM107">
        <v>15</v>
      </c>
      <c r="AZC107">
        <v>1</v>
      </c>
      <c r="AZD107" t="s">
        <v>4067</v>
      </c>
      <c r="AZE107" t="s">
        <v>3794</v>
      </c>
      <c r="AZM107" t="s">
        <v>1462</v>
      </c>
      <c r="AZN107" t="s">
        <v>4068</v>
      </c>
      <c r="AZO107" t="s">
        <v>1462</v>
      </c>
      <c r="AZP107" t="s">
        <v>4068</v>
      </c>
      <c r="AZR107">
        <v>2.5</v>
      </c>
      <c r="AZS107">
        <v>2.5</v>
      </c>
      <c r="BCH107">
        <v>10</v>
      </c>
      <c r="BCI107">
        <v>2.5</v>
      </c>
      <c r="BCJ107">
        <v>0</v>
      </c>
      <c r="BCK107">
        <v>12.5</v>
      </c>
      <c r="BCL107">
        <v>2</v>
      </c>
      <c r="BCN107" t="s">
        <v>2555</v>
      </c>
      <c r="BCP107">
        <v>1</v>
      </c>
      <c r="BCR107">
        <v>3</v>
      </c>
      <c r="BCT107">
        <v>4</v>
      </c>
      <c r="BCY107">
        <v>2.5</v>
      </c>
      <c r="BCZ107">
        <v>0</v>
      </c>
      <c r="BEH107">
        <v>7.5</v>
      </c>
      <c r="BEI107">
        <v>7.5</v>
      </c>
      <c r="BEJ107">
        <v>2.5</v>
      </c>
      <c r="BEK107">
        <v>17.5</v>
      </c>
      <c r="BEL107" t="s">
        <v>2552</v>
      </c>
      <c r="BEN107" t="s">
        <v>2567</v>
      </c>
      <c r="BEP107" t="s">
        <v>2552</v>
      </c>
      <c r="BER107" t="s">
        <v>2552</v>
      </c>
      <c r="BET107" t="s">
        <v>2567</v>
      </c>
      <c r="BEV107" t="s">
        <v>2567</v>
      </c>
      <c r="BEX107">
        <v>7.5</v>
      </c>
      <c r="BEY107">
        <v>2.5</v>
      </c>
      <c r="BGQ107" t="s">
        <v>1467</v>
      </c>
      <c r="BGR107">
        <v>5</v>
      </c>
      <c r="BGS107">
        <v>0</v>
      </c>
      <c r="BGT107">
        <v>5</v>
      </c>
      <c r="BGU107" t="s">
        <v>1463</v>
      </c>
      <c r="BHK107">
        <v>5</v>
      </c>
      <c r="BHL107">
        <v>0</v>
      </c>
      <c r="BIT107">
        <v>0</v>
      </c>
      <c r="BIU107">
        <v>2.5</v>
      </c>
      <c r="BIV107">
        <v>2.5</v>
      </c>
      <c r="BIW107">
        <v>5</v>
      </c>
      <c r="BIX107">
        <v>1</v>
      </c>
      <c r="BIY107" t="s">
        <v>1794</v>
      </c>
      <c r="BIZ107" t="s">
        <v>1468</v>
      </c>
      <c r="BJA107" t="s">
        <v>1468</v>
      </c>
      <c r="BJB107">
        <v>2.5</v>
      </c>
      <c r="BJC107">
        <v>2.5</v>
      </c>
    </row>
    <row r="108" spans="1:1022 1026:1615" ht="15" x14ac:dyDescent="0.25">
      <c r="A108" t="s">
        <v>2603</v>
      </c>
      <c r="B108" t="s">
        <v>4069</v>
      </c>
      <c r="C108" t="s">
        <v>4070</v>
      </c>
      <c r="D108" t="s">
        <v>2553</v>
      </c>
      <c r="E108" t="s">
        <v>4071</v>
      </c>
      <c r="F108" t="s">
        <v>2606</v>
      </c>
      <c r="G108" t="s">
        <v>2607</v>
      </c>
      <c r="H108" t="s">
        <v>3851</v>
      </c>
      <c r="I108" t="s">
        <v>4072</v>
      </c>
      <c r="J108">
        <v>1.9832831</v>
      </c>
      <c r="K108">
        <v>34.277576600000003</v>
      </c>
      <c r="L108" s="116">
        <v>42409</v>
      </c>
      <c r="M108" t="s">
        <v>1471</v>
      </c>
      <c r="N108">
        <v>65</v>
      </c>
      <c r="O108" t="s">
        <v>2554</v>
      </c>
      <c r="Q108">
        <v>6.7</v>
      </c>
      <c r="R108">
        <v>5</v>
      </c>
      <c r="S108">
        <v>2.5</v>
      </c>
      <c r="T108">
        <v>14.2</v>
      </c>
      <c r="U108">
        <v>3</v>
      </c>
      <c r="V108">
        <v>2</v>
      </c>
      <c r="W108">
        <v>2</v>
      </c>
      <c r="X108">
        <v>4</v>
      </c>
      <c r="Y108">
        <v>1</v>
      </c>
      <c r="Z108">
        <v>1</v>
      </c>
      <c r="AF108" t="b">
        <v>1</v>
      </c>
      <c r="AG108">
        <v>3</v>
      </c>
      <c r="AH108">
        <v>2</v>
      </c>
      <c r="AK108">
        <v>1</v>
      </c>
      <c r="AL108">
        <v>1</v>
      </c>
      <c r="BS108" t="s">
        <v>1462</v>
      </c>
      <c r="BT108" t="s">
        <v>1462</v>
      </c>
      <c r="BU108" t="s">
        <v>4073</v>
      </c>
      <c r="BV108" t="s">
        <v>4074</v>
      </c>
      <c r="BW108">
        <v>5</v>
      </c>
      <c r="BX108">
        <v>2.5</v>
      </c>
      <c r="BY108">
        <v>7</v>
      </c>
      <c r="BZ108">
        <v>2.5</v>
      </c>
      <c r="CA108">
        <v>2.5</v>
      </c>
      <c r="CB108">
        <v>12</v>
      </c>
      <c r="CC108" t="s">
        <v>1462</v>
      </c>
      <c r="CD108" t="b">
        <v>1</v>
      </c>
      <c r="CE108" t="b">
        <v>1</v>
      </c>
      <c r="CF108">
        <v>40</v>
      </c>
      <c r="CH108" t="s">
        <v>1463</v>
      </c>
      <c r="CM108" t="s">
        <v>1463</v>
      </c>
      <c r="CR108" t="s">
        <v>1463</v>
      </c>
      <c r="CW108" t="s">
        <v>1462</v>
      </c>
      <c r="CZ108">
        <v>3</v>
      </c>
      <c r="DB108" t="s">
        <v>1463</v>
      </c>
      <c r="DG108" t="s">
        <v>1462</v>
      </c>
      <c r="DJ108">
        <v>40</v>
      </c>
      <c r="DM108" t="s">
        <v>1463</v>
      </c>
      <c r="DS108" t="b">
        <v>1</v>
      </c>
      <c r="DU108" t="b">
        <v>1</v>
      </c>
      <c r="EI108">
        <v>2.5</v>
      </c>
      <c r="EJ108">
        <v>2.5</v>
      </c>
      <c r="EN108">
        <v>0</v>
      </c>
      <c r="EO108" t="s">
        <v>1463</v>
      </c>
      <c r="FL108">
        <v>10</v>
      </c>
      <c r="FM108">
        <v>2.5</v>
      </c>
      <c r="FN108">
        <v>2.5</v>
      </c>
      <c r="FO108">
        <v>15</v>
      </c>
      <c r="FP108" t="s">
        <v>1462</v>
      </c>
      <c r="GO108" t="b">
        <v>1</v>
      </c>
      <c r="GQ108" t="s">
        <v>1464</v>
      </c>
      <c r="HG108" t="b">
        <v>1</v>
      </c>
      <c r="HI108" t="s">
        <v>2564</v>
      </c>
      <c r="HY108" t="b">
        <v>1</v>
      </c>
      <c r="IA108" t="s">
        <v>1465</v>
      </c>
      <c r="JC108" t="b">
        <v>1</v>
      </c>
      <c r="JE108" t="s">
        <v>1464</v>
      </c>
      <c r="JL108" t="b">
        <v>1</v>
      </c>
      <c r="JN108" t="s">
        <v>1465</v>
      </c>
      <c r="KG108" t="s">
        <v>2679</v>
      </c>
      <c r="KH108" t="b">
        <v>1</v>
      </c>
      <c r="KJ108" t="s">
        <v>1464</v>
      </c>
      <c r="KK108" t="s">
        <v>1462</v>
      </c>
      <c r="KL108" t="s">
        <v>4075</v>
      </c>
      <c r="KM108">
        <v>2.5</v>
      </c>
      <c r="KN108">
        <v>2.5</v>
      </c>
      <c r="KO108">
        <v>2</v>
      </c>
      <c r="KP108">
        <v>0</v>
      </c>
      <c r="KQ108">
        <v>2.5</v>
      </c>
      <c r="KR108">
        <v>4.5</v>
      </c>
      <c r="KS108" t="s">
        <v>1462</v>
      </c>
      <c r="KW108">
        <v>1</v>
      </c>
      <c r="LA108">
        <v>2</v>
      </c>
      <c r="LG108">
        <v>1</v>
      </c>
      <c r="LK108">
        <v>1</v>
      </c>
      <c r="MK108" t="b">
        <v>1</v>
      </c>
      <c r="MO108" t="b">
        <v>1</v>
      </c>
      <c r="MT108" t="s">
        <v>1463</v>
      </c>
      <c r="MV108">
        <v>0</v>
      </c>
      <c r="MW108">
        <v>2.5</v>
      </c>
      <c r="MX108">
        <v>0</v>
      </c>
      <c r="MY108">
        <v>0</v>
      </c>
      <c r="MZ108">
        <v>5</v>
      </c>
      <c r="NA108">
        <v>5</v>
      </c>
      <c r="NM108" t="s">
        <v>2549</v>
      </c>
      <c r="NN108" t="s">
        <v>2549</v>
      </c>
      <c r="NO108" t="s">
        <v>2549</v>
      </c>
      <c r="NP108" t="s">
        <v>2549</v>
      </c>
      <c r="NQ108" t="s">
        <v>2549</v>
      </c>
      <c r="NR108" t="s">
        <v>2549</v>
      </c>
      <c r="NS108" t="s">
        <v>2549</v>
      </c>
      <c r="NT108" t="s">
        <v>2549</v>
      </c>
      <c r="NU108" t="s">
        <v>2549</v>
      </c>
      <c r="NV108" t="s">
        <v>2549</v>
      </c>
      <c r="NW108" t="s">
        <v>2550</v>
      </c>
      <c r="NX108" t="s">
        <v>2550</v>
      </c>
      <c r="NY108" t="s">
        <v>2550</v>
      </c>
      <c r="NZ108" t="s">
        <v>2550</v>
      </c>
      <c r="OA108" t="s">
        <v>2550</v>
      </c>
      <c r="OB108" t="s">
        <v>2550</v>
      </c>
      <c r="OC108" t="s">
        <v>2550</v>
      </c>
      <c r="OD108" t="s">
        <v>2550</v>
      </c>
      <c r="OE108" t="s">
        <v>2550</v>
      </c>
      <c r="OF108" t="s">
        <v>2550</v>
      </c>
      <c r="OG108">
        <v>0</v>
      </c>
      <c r="OH108">
        <v>5</v>
      </c>
      <c r="OJ108">
        <v>2.5</v>
      </c>
      <c r="OK108">
        <v>2.5</v>
      </c>
      <c r="OL108">
        <v>5</v>
      </c>
      <c r="OT108" t="b">
        <v>1</v>
      </c>
      <c r="PD108" t="s">
        <v>2714</v>
      </c>
      <c r="PN108" t="s">
        <v>3762</v>
      </c>
      <c r="QL108">
        <v>2.5</v>
      </c>
      <c r="QM108">
        <v>2.5</v>
      </c>
      <c r="RO108">
        <v>7.5</v>
      </c>
      <c r="RP108">
        <v>7.5</v>
      </c>
      <c r="RQ108">
        <v>2.5</v>
      </c>
      <c r="RR108">
        <v>17.5</v>
      </c>
      <c r="RS108" t="s">
        <v>1463</v>
      </c>
      <c r="RZ108" t="s">
        <v>1463</v>
      </c>
      <c r="SB108" t="s">
        <v>1463</v>
      </c>
      <c r="SH108" t="s">
        <v>1463</v>
      </c>
      <c r="SK108">
        <v>7.5</v>
      </c>
      <c r="SL108">
        <v>2.5</v>
      </c>
      <c r="SM108">
        <v>5.7</v>
      </c>
      <c r="SN108">
        <v>7.5</v>
      </c>
      <c r="SO108">
        <v>2.5</v>
      </c>
      <c r="SP108">
        <v>15.7</v>
      </c>
      <c r="SQ108" t="s">
        <v>1462</v>
      </c>
      <c r="SS108">
        <v>4</v>
      </c>
      <c r="ST108" t="s">
        <v>4076</v>
      </c>
      <c r="SU108" t="s">
        <v>1463</v>
      </c>
      <c r="SV108" t="s">
        <v>4077</v>
      </c>
      <c r="SZ108" t="b">
        <v>1</v>
      </c>
      <c r="TB108" t="b">
        <v>1</v>
      </c>
      <c r="TD108" t="b">
        <v>1</v>
      </c>
      <c r="TE108" t="b">
        <v>1</v>
      </c>
      <c r="TI108">
        <v>15</v>
      </c>
      <c r="TJ108" t="s">
        <v>4078</v>
      </c>
      <c r="TM108" t="b">
        <v>1</v>
      </c>
      <c r="TN108" t="b">
        <v>1</v>
      </c>
      <c r="TO108" t="b">
        <v>1</v>
      </c>
      <c r="TP108" t="b">
        <v>1</v>
      </c>
      <c r="TQ108" t="b">
        <v>1</v>
      </c>
      <c r="TS108" t="b">
        <v>1</v>
      </c>
      <c r="TT108" t="b">
        <v>1</v>
      </c>
      <c r="TX108">
        <v>7.5</v>
      </c>
      <c r="TY108">
        <v>2.5</v>
      </c>
      <c r="VI108">
        <v>5</v>
      </c>
      <c r="VJ108">
        <v>0</v>
      </c>
      <c r="VK108">
        <v>7.5</v>
      </c>
      <c r="VL108">
        <v>12.5</v>
      </c>
      <c r="VM108" t="s">
        <v>1463</v>
      </c>
      <c r="VO108" t="s">
        <v>1463</v>
      </c>
      <c r="VQ108" t="s">
        <v>1463</v>
      </c>
      <c r="VS108" t="s">
        <v>1463</v>
      </c>
      <c r="VV108" t="s">
        <v>1463</v>
      </c>
      <c r="VX108" t="s">
        <v>1462</v>
      </c>
      <c r="VY108" t="s">
        <v>3123</v>
      </c>
      <c r="VZ108">
        <v>0</v>
      </c>
      <c r="WA108">
        <v>7.5</v>
      </c>
      <c r="XJ108">
        <v>5</v>
      </c>
      <c r="XK108">
        <v>1.3</v>
      </c>
      <c r="XL108">
        <v>6.3</v>
      </c>
      <c r="XM108">
        <v>12.6</v>
      </c>
      <c r="XN108" t="s">
        <v>1462</v>
      </c>
      <c r="XO108" t="s">
        <v>1462</v>
      </c>
      <c r="XR108" t="b">
        <v>1</v>
      </c>
      <c r="XT108" t="b">
        <v>1</v>
      </c>
      <c r="YC108" t="s">
        <v>1463</v>
      </c>
      <c r="YE108" t="s">
        <v>1462</v>
      </c>
      <c r="YF108" t="s">
        <v>4054</v>
      </c>
      <c r="YG108">
        <v>2.5</v>
      </c>
      <c r="YH108">
        <v>5</v>
      </c>
      <c r="YI108" t="s">
        <v>1463</v>
      </c>
      <c r="YU108">
        <v>0</v>
      </c>
      <c r="YV108">
        <v>7.5</v>
      </c>
      <c r="ZX108">
        <v>0</v>
      </c>
      <c r="ZY108">
        <v>2.5</v>
      </c>
      <c r="ZZ108">
        <v>2.5</v>
      </c>
      <c r="AAA108">
        <v>5</v>
      </c>
      <c r="AAB108" t="s">
        <v>1463</v>
      </c>
      <c r="AAS108" t="s">
        <v>4079</v>
      </c>
      <c r="AAT108">
        <v>2.5</v>
      </c>
      <c r="AAU108">
        <v>2.5</v>
      </c>
      <c r="ADN108">
        <v>2</v>
      </c>
      <c r="ADO108">
        <v>5</v>
      </c>
      <c r="ADP108">
        <v>5</v>
      </c>
      <c r="ADQ108">
        <v>12</v>
      </c>
      <c r="ADR108" t="s">
        <v>1759</v>
      </c>
      <c r="ADS108">
        <v>0.5</v>
      </c>
      <c r="ADT108">
        <v>20</v>
      </c>
      <c r="AEG108">
        <v>5</v>
      </c>
      <c r="AEH108">
        <v>5</v>
      </c>
      <c r="AEI108">
        <v>0</v>
      </c>
      <c r="AEJ108">
        <v>0</v>
      </c>
      <c r="AEK108">
        <v>5</v>
      </c>
      <c r="AEL108">
        <v>5</v>
      </c>
      <c r="AEN108" t="b">
        <v>1</v>
      </c>
      <c r="AFB108" t="s">
        <v>3563</v>
      </c>
      <c r="AFC108">
        <v>0</v>
      </c>
      <c r="AFD108">
        <v>5</v>
      </c>
      <c r="AFE108">
        <v>0</v>
      </c>
      <c r="AFF108">
        <v>6.4</v>
      </c>
      <c r="AFG108">
        <v>5</v>
      </c>
      <c r="AFH108">
        <v>11.4</v>
      </c>
      <c r="AFI108" t="s">
        <v>1463</v>
      </c>
      <c r="AFK108" t="s">
        <v>1463</v>
      </c>
      <c r="AFM108" t="s">
        <v>1463</v>
      </c>
      <c r="AFO108" t="s">
        <v>1463</v>
      </c>
      <c r="AFQ108" t="s">
        <v>1463</v>
      </c>
      <c r="AFT108" t="s">
        <v>1463</v>
      </c>
      <c r="AFV108">
        <v>2</v>
      </c>
      <c r="AFW108">
        <v>3</v>
      </c>
      <c r="AFX108">
        <v>6.3888888888888804</v>
      </c>
      <c r="AFY108">
        <v>5</v>
      </c>
      <c r="AFZ108">
        <v>2.5</v>
      </c>
      <c r="AGA108">
        <v>5</v>
      </c>
      <c r="AGB108">
        <v>5</v>
      </c>
      <c r="AGC108">
        <v>12.5</v>
      </c>
      <c r="AGD108">
        <v>2</v>
      </c>
      <c r="AGF108">
        <v>500</v>
      </c>
      <c r="AGG108">
        <v>2</v>
      </c>
      <c r="AGI108">
        <v>0</v>
      </c>
      <c r="AGJ108">
        <v>2</v>
      </c>
      <c r="AGL108">
        <v>0</v>
      </c>
      <c r="AGM108" t="s">
        <v>1534</v>
      </c>
      <c r="AGO108" t="s">
        <v>3131</v>
      </c>
      <c r="AGQ108">
        <v>5</v>
      </c>
      <c r="AGR108">
        <v>5</v>
      </c>
      <c r="AGS108">
        <v>4</v>
      </c>
      <c r="AGT108">
        <v>5</v>
      </c>
      <c r="AGU108">
        <v>5</v>
      </c>
      <c r="AGV108">
        <v>14</v>
      </c>
      <c r="AGW108">
        <v>2</v>
      </c>
      <c r="AGZ108" t="b">
        <v>1</v>
      </c>
      <c r="AHA108" t="b">
        <v>1</v>
      </c>
      <c r="AHD108">
        <v>2</v>
      </c>
      <c r="AHE108">
        <v>2</v>
      </c>
      <c r="AHF108">
        <v>3</v>
      </c>
      <c r="AKM108">
        <v>5</v>
      </c>
      <c r="AKN108">
        <v>5</v>
      </c>
      <c r="AKO108">
        <v>10</v>
      </c>
      <c r="AKP108">
        <v>2.5</v>
      </c>
      <c r="AKQ108">
        <v>7.5</v>
      </c>
      <c r="AKR108">
        <v>20</v>
      </c>
      <c r="AKS108" t="s">
        <v>1462</v>
      </c>
      <c r="AKT108" t="s">
        <v>1463</v>
      </c>
      <c r="AKV108" t="s">
        <v>1462</v>
      </c>
      <c r="AKX108" t="s">
        <v>1462</v>
      </c>
      <c r="AKZ108" t="s">
        <v>1463</v>
      </c>
      <c r="ALB108" t="s">
        <v>1462</v>
      </c>
      <c r="ALD108" t="s">
        <v>1463</v>
      </c>
      <c r="ALF108" t="s">
        <v>1462</v>
      </c>
      <c r="ALH108" t="s">
        <v>1463</v>
      </c>
      <c r="ALJ108" t="s">
        <v>1463</v>
      </c>
      <c r="ALL108" t="s">
        <v>1462</v>
      </c>
      <c r="ALN108" t="s">
        <v>1463</v>
      </c>
      <c r="ALP108" t="s">
        <v>1463</v>
      </c>
      <c r="ALR108" t="s">
        <v>1463</v>
      </c>
      <c r="ALT108" t="s">
        <v>1463</v>
      </c>
      <c r="AMF108" t="b">
        <v>1</v>
      </c>
      <c r="AMG108" t="b">
        <v>1</v>
      </c>
      <c r="AMH108" t="b">
        <v>1</v>
      </c>
      <c r="AML108" t="b">
        <v>1</v>
      </c>
      <c r="AMO108" t="b">
        <v>1</v>
      </c>
      <c r="ANA108">
        <v>2.5</v>
      </c>
      <c r="ANB108">
        <v>7.5</v>
      </c>
      <c r="ANC108">
        <v>10</v>
      </c>
      <c r="AND108">
        <v>2.5</v>
      </c>
      <c r="ANE108">
        <v>5</v>
      </c>
      <c r="ANF108">
        <v>17.5</v>
      </c>
      <c r="ANG108" t="s">
        <v>1462</v>
      </c>
      <c r="ANH108" t="s">
        <v>4080</v>
      </c>
      <c r="ANI108" t="s">
        <v>1462</v>
      </c>
      <c r="ANJ108" t="s">
        <v>2855</v>
      </c>
      <c r="ANK108">
        <v>2.5</v>
      </c>
      <c r="ANL108">
        <v>5</v>
      </c>
      <c r="ANM108">
        <v>6</v>
      </c>
      <c r="ANN108">
        <v>0</v>
      </c>
      <c r="ANO108">
        <v>7.5</v>
      </c>
      <c r="ANP108">
        <v>13.5</v>
      </c>
      <c r="ANQ108" t="s">
        <v>2599</v>
      </c>
      <c r="ANR108" t="s">
        <v>1462</v>
      </c>
      <c r="ANS108" t="s">
        <v>4081</v>
      </c>
      <c r="ANT108">
        <v>0</v>
      </c>
      <c r="ANU108">
        <v>7.5</v>
      </c>
      <c r="AQR108">
        <v>2.5</v>
      </c>
      <c r="AQS108">
        <v>0</v>
      </c>
      <c r="AQT108">
        <v>10</v>
      </c>
      <c r="AQU108">
        <v>12.5</v>
      </c>
      <c r="AQV108" t="s">
        <v>1463</v>
      </c>
      <c r="ARC108" t="b">
        <v>1</v>
      </c>
      <c r="ARG108">
        <v>0</v>
      </c>
      <c r="ARH108">
        <v>10</v>
      </c>
      <c r="ARI108" t="s">
        <v>1463</v>
      </c>
      <c r="ARQ108" t="s">
        <v>1463</v>
      </c>
      <c r="ARR108" t="s">
        <v>4082</v>
      </c>
      <c r="ASD108">
        <v>0</v>
      </c>
      <c r="ASE108">
        <v>10</v>
      </c>
      <c r="ASF108">
        <v>2</v>
      </c>
      <c r="ASG108">
        <v>5</v>
      </c>
      <c r="ASH108">
        <v>5</v>
      </c>
      <c r="ASI108">
        <v>12</v>
      </c>
      <c r="ASJ108">
        <v>65</v>
      </c>
      <c r="ASL108" t="b">
        <v>1</v>
      </c>
      <c r="ASM108" t="b">
        <v>1</v>
      </c>
      <c r="ASS108">
        <v>1</v>
      </c>
      <c r="AST108" t="s">
        <v>1462</v>
      </c>
      <c r="ASX108" t="b">
        <v>1</v>
      </c>
      <c r="ATC108" t="s">
        <v>3486</v>
      </c>
      <c r="ATD108">
        <v>5</v>
      </c>
      <c r="ATE108">
        <v>5</v>
      </c>
      <c r="ATF108">
        <v>2.2999999999999998</v>
      </c>
      <c r="ATG108">
        <v>3.8</v>
      </c>
      <c r="ATH108">
        <v>7.5</v>
      </c>
      <c r="ATI108">
        <v>13.6</v>
      </c>
      <c r="ATJ108" t="s">
        <v>1462</v>
      </c>
      <c r="AVG108" t="b">
        <v>1</v>
      </c>
      <c r="AVH108" t="s">
        <v>4083</v>
      </c>
      <c r="AVI108" t="s">
        <v>2568</v>
      </c>
      <c r="AVW108" t="s">
        <v>1463</v>
      </c>
      <c r="AVX108" t="s">
        <v>1463</v>
      </c>
      <c r="AVZ108">
        <v>5</v>
      </c>
      <c r="AWA108">
        <v>7.5</v>
      </c>
      <c r="AWB108">
        <v>2.5</v>
      </c>
      <c r="AWC108">
        <v>7.5</v>
      </c>
      <c r="AWD108">
        <v>2</v>
      </c>
      <c r="AWE108">
        <v>2.5</v>
      </c>
      <c r="AWF108">
        <v>2.5</v>
      </c>
      <c r="AWG108">
        <v>7</v>
      </c>
      <c r="AWH108" t="s">
        <v>1462</v>
      </c>
      <c r="AWI108" t="s">
        <v>1469</v>
      </c>
      <c r="AWJ108" t="s">
        <v>1463</v>
      </c>
      <c r="AWL108" t="s">
        <v>1462</v>
      </c>
      <c r="AWM108" t="s">
        <v>2619</v>
      </c>
      <c r="AWN108" t="s">
        <v>1462</v>
      </c>
      <c r="AWO108" t="s">
        <v>2619</v>
      </c>
      <c r="AWP108" t="s">
        <v>1463</v>
      </c>
      <c r="AWR108" t="s">
        <v>1463</v>
      </c>
      <c r="AWT108" t="s">
        <v>1463</v>
      </c>
      <c r="AWV108" t="s">
        <v>1463</v>
      </c>
      <c r="AWX108" t="s">
        <v>1463</v>
      </c>
      <c r="AWZ108" t="s">
        <v>1463</v>
      </c>
      <c r="AXB108" t="s">
        <v>1463</v>
      </c>
      <c r="AXD108" t="s">
        <v>1463</v>
      </c>
      <c r="AXF108">
        <v>0</v>
      </c>
      <c r="AXG108">
        <v>0</v>
      </c>
      <c r="AXI108">
        <v>2.5</v>
      </c>
      <c r="AXJ108">
        <v>2.5</v>
      </c>
      <c r="AXK108">
        <v>10</v>
      </c>
      <c r="AXN108">
        <v>10</v>
      </c>
      <c r="AXO108">
        <v>0</v>
      </c>
      <c r="AXP108">
        <v>0</v>
      </c>
      <c r="AXQ108">
        <v>0</v>
      </c>
      <c r="AXR108">
        <v>0</v>
      </c>
      <c r="AXS108">
        <v>0</v>
      </c>
      <c r="AXT108">
        <v>0</v>
      </c>
      <c r="AXU108">
        <v>0</v>
      </c>
      <c r="AXW108">
        <v>0</v>
      </c>
      <c r="AYA108">
        <v>8</v>
      </c>
      <c r="AYD108">
        <v>8</v>
      </c>
      <c r="AYE108" t="s">
        <v>1463</v>
      </c>
      <c r="AYF108" t="s">
        <v>1463</v>
      </c>
      <c r="AYG108">
        <v>4</v>
      </c>
      <c r="AYJ108">
        <v>0</v>
      </c>
      <c r="AYK108">
        <v>2.5</v>
      </c>
      <c r="AYL108">
        <v>2.5</v>
      </c>
      <c r="AYM108">
        <v>5</v>
      </c>
      <c r="AZC108">
        <v>1</v>
      </c>
      <c r="AZD108" t="s">
        <v>4084</v>
      </c>
      <c r="AZE108" t="s">
        <v>4085</v>
      </c>
      <c r="AZM108" t="s">
        <v>1463</v>
      </c>
      <c r="AZO108" t="s">
        <v>1463</v>
      </c>
      <c r="AZQ108" t="s">
        <v>3941</v>
      </c>
      <c r="AZR108">
        <v>2.5</v>
      </c>
      <c r="AZS108">
        <v>2.5</v>
      </c>
      <c r="BCH108">
        <v>10</v>
      </c>
      <c r="BCI108">
        <v>2.5</v>
      </c>
      <c r="BCJ108">
        <v>2.5</v>
      </c>
      <c r="BCK108">
        <v>15</v>
      </c>
      <c r="BCL108">
        <v>3</v>
      </c>
      <c r="BCN108">
        <v>4</v>
      </c>
      <c r="BCP108">
        <v>5</v>
      </c>
      <c r="BCR108">
        <v>1</v>
      </c>
      <c r="BCT108">
        <v>2</v>
      </c>
      <c r="BCY108">
        <v>2.5</v>
      </c>
      <c r="BCZ108">
        <v>2.5</v>
      </c>
      <c r="BEH108">
        <v>10</v>
      </c>
      <c r="BEI108">
        <v>7.5</v>
      </c>
      <c r="BEJ108">
        <v>2.5</v>
      </c>
      <c r="BEK108">
        <v>20</v>
      </c>
      <c r="BEL108" t="s">
        <v>2552</v>
      </c>
      <c r="BEN108" t="s">
        <v>2567</v>
      </c>
      <c r="BEP108" t="s">
        <v>2567</v>
      </c>
      <c r="BER108" t="s">
        <v>2567</v>
      </c>
      <c r="BET108" t="s">
        <v>2567</v>
      </c>
      <c r="BEV108" t="s">
        <v>2567</v>
      </c>
      <c r="BEX108">
        <v>7.5</v>
      </c>
      <c r="BEY108">
        <v>2.5</v>
      </c>
      <c r="BGQ108" t="s">
        <v>1467</v>
      </c>
      <c r="BGR108">
        <v>5</v>
      </c>
      <c r="BGS108">
        <v>5</v>
      </c>
      <c r="BGT108">
        <v>10</v>
      </c>
      <c r="BGU108" t="s">
        <v>1463</v>
      </c>
      <c r="BHK108">
        <v>5</v>
      </c>
      <c r="BHL108">
        <v>5</v>
      </c>
      <c r="BIT108">
        <v>0</v>
      </c>
      <c r="BIU108">
        <v>2.5</v>
      </c>
      <c r="BIV108">
        <v>2.5</v>
      </c>
      <c r="BIW108">
        <v>5</v>
      </c>
      <c r="BIX108">
        <v>1</v>
      </c>
      <c r="BIY108" t="s">
        <v>2594</v>
      </c>
      <c r="BIZ108" t="s">
        <v>1468</v>
      </c>
      <c r="BJA108" t="s">
        <v>1468</v>
      </c>
      <c r="BJB108">
        <v>2.5</v>
      </c>
      <c r="BJC108">
        <v>2.5</v>
      </c>
    </row>
    <row r="109" spans="1:1022 1026:1615" ht="15" x14ac:dyDescent="0.25">
      <c r="A109" t="s">
        <v>2603</v>
      </c>
      <c r="B109" t="s">
        <v>4086</v>
      </c>
      <c r="C109" t="s">
        <v>4087</v>
      </c>
      <c r="D109" t="s">
        <v>2553</v>
      </c>
      <c r="E109" t="s">
        <v>4088</v>
      </c>
      <c r="F109" t="s">
        <v>2606</v>
      </c>
      <c r="G109" t="s">
        <v>2607</v>
      </c>
      <c r="H109" t="s">
        <v>3851</v>
      </c>
      <c r="I109" t="s">
        <v>4040</v>
      </c>
      <c r="J109">
        <v>1.98331279</v>
      </c>
      <c r="K109">
        <v>34.277518260000001</v>
      </c>
      <c r="L109" s="116">
        <v>42410</v>
      </c>
      <c r="M109" t="s">
        <v>1471</v>
      </c>
      <c r="N109">
        <v>30</v>
      </c>
      <c r="O109" t="s">
        <v>2554</v>
      </c>
      <c r="Q109">
        <v>6.7</v>
      </c>
      <c r="R109">
        <v>7.5</v>
      </c>
      <c r="S109">
        <v>2.5</v>
      </c>
      <c r="T109">
        <v>16.7</v>
      </c>
      <c r="U109">
        <v>1</v>
      </c>
      <c r="V109">
        <v>2</v>
      </c>
      <c r="W109">
        <v>2</v>
      </c>
      <c r="X109">
        <v>3</v>
      </c>
      <c r="Z109">
        <v>2</v>
      </c>
      <c r="AF109" t="b">
        <v>1</v>
      </c>
      <c r="AG109">
        <v>1</v>
      </c>
      <c r="AH109">
        <v>2</v>
      </c>
      <c r="AL109">
        <v>1</v>
      </c>
      <c r="AO109">
        <v>1</v>
      </c>
      <c r="AT109">
        <v>2</v>
      </c>
      <c r="BS109" t="s">
        <v>1462</v>
      </c>
      <c r="BT109" t="s">
        <v>1462</v>
      </c>
      <c r="BU109" t="s">
        <v>3491</v>
      </c>
      <c r="BV109" t="s">
        <v>4089</v>
      </c>
      <c r="BW109">
        <v>7.5</v>
      </c>
      <c r="BX109">
        <v>2.5</v>
      </c>
      <c r="BY109">
        <v>8.5</v>
      </c>
      <c r="BZ109">
        <v>5</v>
      </c>
      <c r="CA109">
        <v>2.5</v>
      </c>
      <c r="CB109">
        <v>16</v>
      </c>
      <c r="CC109" t="s">
        <v>1462</v>
      </c>
      <c r="CD109" t="b">
        <v>1</v>
      </c>
      <c r="CE109" t="b">
        <v>1</v>
      </c>
      <c r="CF109">
        <v>20</v>
      </c>
      <c r="CH109" t="s">
        <v>1462</v>
      </c>
      <c r="CI109" t="b">
        <v>1</v>
      </c>
      <c r="CK109">
        <v>15</v>
      </c>
      <c r="CM109" t="s">
        <v>1463</v>
      </c>
      <c r="CR109" t="s">
        <v>1463</v>
      </c>
      <c r="CW109" t="s">
        <v>1463</v>
      </c>
      <c r="DB109" t="s">
        <v>1463</v>
      </c>
      <c r="DG109" t="s">
        <v>1462</v>
      </c>
      <c r="DH109" t="b">
        <v>1</v>
      </c>
      <c r="DJ109">
        <v>15</v>
      </c>
      <c r="DM109" t="s">
        <v>1463</v>
      </c>
      <c r="DS109" t="b">
        <v>1</v>
      </c>
      <c r="DU109" t="b">
        <v>1</v>
      </c>
      <c r="EF109" t="b">
        <v>1</v>
      </c>
      <c r="EG109" t="s">
        <v>4090</v>
      </c>
      <c r="EI109">
        <v>5</v>
      </c>
      <c r="EJ109">
        <v>2.5</v>
      </c>
      <c r="EN109">
        <v>0</v>
      </c>
      <c r="EO109" t="s">
        <v>1463</v>
      </c>
      <c r="FL109">
        <v>6.7</v>
      </c>
      <c r="FM109">
        <v>2.5</v>
      </c>
      <c r="FN109">
        <v>2.5</v>
      </c>
      <c r="FO109">
        <v>11.7</v>
      </c>
      <c r="FP109" t="s">
        <v>1462</v>
      </c>
      <c r="FT109" t="b">
        <v>1</v>
      </c>
      <c r="FV109" t="s">
        <v>1465</v>
      </c>
      <c r="GO109" t="b">
        <v>1</v>
      </c>
      <c r="GQ109" t="s">
        <v>1465</v>
      </c>
      <c r="HY109" t="b">
        <v>1</v>
      </c>
      <c r="IA109" t="s">
        <v>1465</v>
      </c>
      <c r="IN109" t="b">
        <v>1</v>
      </c>
      <c r="IP109" t="s">
        <v>1464</v>
      </c>
      <c r="IW109" t="b">
        <v>1</v>
      </c>
      <c r="IY109" t="s">
        <v>1465</v>
      </c>
      <c r="JC109" t="b">
        <v>1</v>
      </c>
      <c r="JE109" t="s">
        <v>1465</v>
      </c>
      <c r="JX109" t="b">
        <v>1</v>
      </c>
      <c r="JZ109" t="s">
        <v>1464</v>
      </c>
      <c r="KG109" t="s">
        <v>2679</v>
      </c>
      <c r="KH109" t="b">
        <v>1</v>
      </c>
      <c r="KJ109" t="s">
        <v>1464</v>
      </c>
      <c r="KK109" t="s">
        <v>1463</v>
      </c>
      <c r="KM109">
        <v>2.5</v>
      </c>
      <c r="KN109">
        <v>2.5</v>
      </c>
      <c r="KO109">
        <v>5</v>
      </c>
      <c r="KP109">
        <v>2.5</v>
      </c>
      <c r="KQ109">
        <v>0</v>
      </c>
      <c r="KR109">
        <v>7.5</v>
      </c>
      <c r="KS109" t="s">
        <v>1462</v>
      </c>
      <c r="KU109">
        <v>1</v>
      </c>
      <c r="KW109">
        <v>1</v>
      </c>
      <c r="KX109">
        <v>1</v>
      </c>
      <c r="LA109">
        <v>1</v>
      </c>
      <c r="LE109">
        <v>1</v>
      </c>
      <c r="LG109">
        <v>1</v>
      </c>
      <c r="LH109">
        <v>1</v>
      </c>
      <c r="LK109">
        <v>1</v>
      </c>
      <c r="MI109" t="b">
        <v>1</v>
      </c>
      <c r="MK109" t="b">
        <v>1</v>
      </c>
      <c r="ML109" t="b">
        <v>1</v>
      </c>
      <c r="MT109" t="s">
        <v>1463</v>
      </c>
      <c r="MV109">
        <v>2.5</v>
      </c>
      <c r="MW109">
        <v>0</v>
      </c>
      <c r="MX109">
        <v>0</v>
      </c>
      <c r="MY109">
        <v>0</v>
      </c>
      <c r="MZ109">
        <v>5</v>
      </c>
      <c r="NA109">
        <v>5</v>
      </c>
      <c r="NM109" t="s">
        <v>2549</v>
      </c>
      <c r="NN109" t="s">
        <v>2549</v>
      </c>
      <c r="NO109" t="s">
        <v>2549</v>
      </c>
      <c r="NP109" t="s">
        <v>2549</v>
      </c>
      <c r="NQ109" t="s">
        <v>2549</v>
      </c>
      <c r="NR109" t="s">
        <v>2549</v>
      </c>
      <c r="NS109" t="s">
        <v>2549</v>
      </c>
      <c r="NT109" t="s">
        <v>2549</v>
      </c>
      <c r="NU109" t="s">
        <v>2549</v>
      </c>
      <c r="NV109" t="s">
        <v>2549</v>
      </c>
      <c r="NW109" t="s">
        <v>2550</v>
      </c>
      <c r="NX109" t="s">
        <v>2550</v>
      </c>
      <c r="NY109" t="s">
        <v>2550</v>
      </c>
      <c r="NZ109" t="s">
        <v>2550</v>
      </c>
      <c r="OA109" t="s">
        <v>2550</v>
      </c>
      <c r="OB109" t="s">
        <v>2550</v>
      </c>
      <c r="OC109" t="s">
        <v>2550</v>
      </c>
      <c r="OD109" t="s">
        <v>2550</v>
      </c>
      <c r="OE109" t="s">
        <v>2550</v>
      </c>
      <c r="OF109" t="s">
        <v>2550</v>
      </c>
      <c r="OG109">
        <v>0</v>
      </c>
      <c r="OH109">
        <v>5</v>
      </c>
      <c r="OJ109">
        <v>0</v>
      </c>
      <c r="OK109">
        <v>5</v>
      </c>
      <c r="OL109">
        <v>5</v>
      </c>
      <c r="QL109">
        <v>0</v>
      </c>
      <c r="QM109">
        <v>5</v>
      </c>
      <c r="RO109">
        <v>5</v>
      </c>
      <c r="RP109">
        <v>7.5</v>
      </c>
      <c r="RQ109">
        <v>2.5</v>
      </c>
      <c r="RR109">
        <v>15</v>
      </c>
      <c r="RS109" t="s">
        <v>1462</v>
      </c>
      <c r="RT109" t="s">
        <v>4091</v>
      </c>
      <c r="RU109">
        <v>40</v>
      </c>
      <c r="RW109" t="s">
        <v>1475</v>
      </c>
      <c r="RZ109" t="s">
        <v>1475</v>
      </c>
      <c r="SB109" t="s">
        <v>1463</v>
      </c>
      <c r="SH109" t="s">
        <v>1463</v>
      </c>
      <c r="SK109">
        <v>7.5</v>
      </c>
      <c r="SL109">
        <v>2.5</v>
      </c>
      <c r="SM109">
        <v>2.4</v>
      </c>
      <c r="SN109">
        <v>2.5</v>
      </c>
      <c r="SO109">
        <v>2.5</v>
      </c>
      <c r="SP109">
        <v>7.4</v>
      </c>
      <c r="SQ109" t="s">
        <v>1462</v>
      </c>
      <c r="SS109">
        <v>2</v>
      </c>
      <c r="ST109" t="s">
        <v>4092</v>
      </c>
      <c r="SU109" t="s">
        <v>1463</v>
      </c>
      <c r="SX109" t="b">
        <v>1</v>
      </c>
      <c r="SY109" t="b">
        <v>1</v>
      </c>
      <c r="SZ109" t="b">
        <v>1</v>
      </c>
      <c r="TI109">
        <v>5</v>
      </c>
      <c r="TJ109" t="s">
        <v>4093</v>
      </c>
      <c r="TM109" t="b">
        <v>1</v>
      </c>
      <c r="TN109" t="b">
        <v>1</v>
      </c>
      <c r="TO109" t="b">
        <v>1</v>
      </c>
      <c r="TQ109" t="b">
        <v>1</v>
      </c>
      <c r="TV109" t="b">
        <v>1</v>
      </c>
      <c r="TW109" t="s">
        <v>3183</v>
      </c>
      <c r="TX109">
        <v>2.5</v>
      </c>
      <c r="TY109">
        <v>2.5</v>
      </c>
      <c r="VI109">
        <v>5</v>
      </c>
      <c r="VJ109">
        <v>0</v>
      </c>
      <c r="VK109">
        <v>7.5</v>
      </c>
      <c r="VL109">
        <v>12.5</v>
      </c>
      <c r="VM109" t="s">
        <v>1463</v>
      </c>
      <c r="VO109" t="s">
        <v>1463</v>
      </c>
      <c r="VQ109" t="s">
        <v>1463</v>
      </c>
      <c r="VS109" t="s">
        <v>1463</v>
      </c>
      <c r="VV109" t="s">
        <v>1463</v>
      </c>
      <c r="VX109" t="s">
        <v>1462</v>
      </c>
      <c r="VY109" t="s">
        <v>3918</v>
      </c>
      <c r="VZ109">
        <v>0</v>
      </c>
      <c r="WA109">
        <v>7.5</v>
      </c>
      <c r="XJ109">
        <v>5</v>
      </c>
      <c r="XK109">
        <v>1.3</v>
      </c>
      <c r="XL109">
        <v>5</v>
      </c>
      <c r="XM109">
        <v>11.3</v>
      </c>
      <c r="XN109" t="s">
        <v>1462</v>
      </c>
      <c r="XO109" t="s">
        <v>1462</v>
      </c>
      <c r="XR109" t="b">
        <v>1</v>
      </c>
      <c r="XS109" t="b">
        <v>1</v>
      </c>
      <c r="YB109" t="s">
        <v>4094</v>
      </c>
      <c r="YC109" t="s">
        <v>1463</v>
      </c>
      <c r="YD109" t="s">
        <v>4095</v>
      </c>
      <c r="YE109" t="s">
        <v>1462</v>
      </c>
      <c r="YF109" t="s">
        <v>4096</v>
      </c>
      <c r="YG109">
        <v>2.5</v>
      </c>
      <c r="YH109">
        <v>2.5</v>
      </c>
      <c r="YI109" t="s">
        <v>1463</v>
      </c>
      <c r="YT109" t="s">
        <v>4097</v>
      </c>
      <c r="YU109">
        <v>0</v>
      </c>
      <c r="YV109">
        <v>7.5</v>
      </c>
      <c r="ZX109">
        <v>0</v>
      </c>
      <c r="ZY109">
        <v>0</v>
      </c>
      <c r="ZZ109">
        <v>5</v>
      </c>
      <c r="AAA109">
        <v>5</v>
      </c>
      <c r="AAB109" t="s">
        <v>1463</v>
      </c>
      <c r="AAS109" t="s">
        <v>3243</v>
      </c>
      <c r="AAT109">
        <v>0</v>
      </c>
      <c r="AAU109">
        <v>5</v>
      </c>
      <c r="ADN109">
        <v>2</v>
      </c>
      <c r="ADO109">
        <v>5</v>
      </c>
      <c r="ADP109">
        <v>5</v>
      </c>
      <c r="ADQ109">
        <v>12</v>
      </c>
      <c r="ADR109" t="s">
        <v>1759</v>
      </c>
      <c r="ADS109">
        <v>0.5</v>
      </c>
      <c r="ADT109">
        <v>20</v>
      </c>
      <c r="AEG109">
        <v>5</v>
      </c>
      <c r="AEH109">
        <v>5</v>
      </c>
      <c r="AEI109">
        <v>2</v>
      </c>
      <c r="AEJ109">
        <v>2.5</v>
      </c>
      <c r="AEK109">
        <v>2.5</v>
      </c>
      <c r="AEL109">
        <v>7</v>
      </c>
      <c r="AEV109" t="b">
        <v>1</v>
      </c>
      <c r="AFC109">
        <v>2.5</v>
      </c>
      <c r="AFD109">
        <v>2.5</v>
      </c>
      <c r="AFE109">
        <v>0</v>
      </c>
      <c r="AFF109">
        <v>8.9</v>
      </c>
      <c r="AFG109">
        <v>5</v>
      </c>
      <c r="AFH109">
        <v>13.9</v>
      </c>
      <c r="AFI109" t="s">
        <v>1463</v>
      </c>
      <c r="AFK109" t="s">
        <v>1463</v>
      </c>
      <c r="AFM109" t="s">
        <v>1463</v>
      </c>
      <c r="AFO109" t="s">
        <v>1463</v>
      </c>
      <c r="AFQ109" t="s">
        <v>1463</v>
      </c>
      <c r="AFT109" t="s">
        <v>1463</v>
      </c>
      <c r="AFV109">
        <v>3</v>
      </c>
      <c r="AFW109">
        <v>4</v>
      </c>
      <c r="AFX109">
        <v>8.8888888888888804</v>
      </c>
      <c r="AFY109">
        <v>5</v>
      </c>
      <c r="AFZ109">
        <v>2.5</v>
      </c>
      <c r="AGA109">
        <v>5</v>
      </c>
      <c r="AGB109">
        <v>5</v>
      </c>
      <c r="AGC109">
        <v>12.5</v>
      </c>
      <c r="AGD109">
        <v>2</v>
      </c>
      <c r="AGG109">
        <v>3</v>
      </c>
      <c r="AGJ109">
        <v>2</v>
      </c>
      <c r="AGM109" t="s">
        <v>1534</v>
      </c>
      <c r="AGQ109">
        <v>5</v>
      </c>
      <c r="AGR109">
        <v>5</v>
      </c>
      <c r="AGS109">
        <v>3</v>
      </c>
      <c r="AGT109">
        <v>5</v>
      </c>
      <c r="AGU109">
        <v>5</v>
      </c>
      <c r="AGV109">
        <v>13</v>
      </c>
      <c r="AGW109">
        <v>1</v>
      </c>
      <c r="AGZ109" t="b">
        <v>1</v>
      </c>
      <c r="AHD109">
        <v>3</v>
      </c>
      <c r="AHE109">
        <v>3</v>
      </c>
      <c r="AHF109">
        <v>3</v>
      </c>
      <c r="AKM109">
        <v>5</v>
      </c>
      <c r="AKN109">
        <v>5</v>
      </c>
      <c r="AKO109">
        <v>10</v>
      </c>
      <c r="AKP109">
        <v>2.5</v>
      </c>
      <c r="AKQ109">
        <v>7.5</v>
      </c>
      <c r="AKR109">
        <v>20</v>
      </c>
      <c r="AKS109" t="s">
        <v>1462</v>
      </c>
      <c r="AKT109" t="s">
        <v>1463</v>
      </c>
      <c r="AKV109" t="s">
        <v>1462</v>
      </c>
      <c r="AKX109" t="s">
        <v>1462</v>
      </c>
      <c r="AKZ109" t="s">
        <v>1463</v>
      </c>
      <c r="ALB109" t="s">
        <v>1462</v>
      </c>
      <c r="ALD109" t="s">
        <v>1463</v>
      </c>
      <c r="ALF109" t="s">
        <v>1462</v>
      </c>
      <c r="ALH109" t="s">
        <v>1463</v>
      </c>
      <c r="ALJ109" t="s">
        <v>1463</v>
      </c>
      <c r="ALL109" t="s">
        <v>1463</v>
      </c>
      <c r="ALN109" t="s">
        <v>1463</v>
      </c>
      <c r="ALP109" t="s">
        <v>1463</v>
      </c>
      <c r="ALR109" t="s">
        <v>1463</v>
      </c>
      <c r="ALT109" t="s">
        <v>1463</v>
      </c>
      <c r="AMF109" t="b">
        <v>1</v>
      </c>
      <c r="AMG109" t="b">
        <v>1</v>
      </c>
      <c r="AML109" t="b">
        <v>1</v>
      </c>
      <c r="AMO109" t="b">
        <v>1</v>
      </c>
      <c r="ANA109">
        <v>2.5</v>
      </c>
      <c r="ANB109">
        <v>7.5</v>
      </c>
      <c r="ANC109">
        <v>10</v>
      </c>
      <c r="AND109">
        <v>5</v>
      </c>
      <c r="ANE109">
        <v>2.5</v>
      </c>
      <c r="ANF109">
        <v>17.5</v>
      </c>
      <c r="ANG109" t="s">
        <v>1462</v>
      </c>
      <c r="ANH109" t="s">
        <v>4098</v>
      </c>
      <c r="ANI109" t="s">
        <v>1462</v>
      </c>
      <c r="ANJ109" t="s">
        <v>2855</v>
      </c>
      <c r="ANK109">
        <v>5</v>
      </c>
      <c r="ANL109">
        <v>2.5</v>
      </c>
      <c r="ANM109">
        <v>2</v>
      </c>
      <c r="ANN109">
        <v>0</v>
      </c>
      <c r="ANO109">
        <v>10</v>
      </c>
      <c r="ANP109">
        <v>12</v>
      </c>
      <c r="ANQ109" t="s">
        <v>2565</v>
      </c>
      <c r="ANR109" t="s">
        <v>1463</v>
      </c>
      <c r="ANT109">
        <v>0</v>
      </c>
      <c r="ANU109">
        <v>10</v>
      </c>
      <c r="AQR109">
        <v>2.5</v>
      </c>
      <c r="AQS109">
        <v>0</v>
      </c>
      <c r="AQT109">
        <v>5</v>
      </c>
      <c r="AQU109">
        <v>7.5</v>
      </c>
      <c r="AQV109" t="s">
        <v>1463</v>
      </c>
      <c r="ARC109" t="b">
        <v>1</v>
      </c>
      <c r="ARG109">
        <v>0</v>
      </c>
      <c r="ARH109">
        <v>5</v>
      </c>
      <c r="ARI109" t="s">
        <v>1463</v>
      </c>
      <c r="ARQ109" t="s">
        <v>1462</v>
      </c>
      <c r="ARS109" t="s">
        <v>2627</v>
      </c>
      <c r="ART109" t="s">
        <v>2855</v>
      </c>
      <c r="ARV109" t="b">
        <v>1</v>
      </c>
      <c r="ASD109">
        <v>0</v>
      </c>
      <c r="ASE109">
        <v>5</v>
      </c>
      <c r="ASF109">
        <v>1</v>
      </c>
      <c r="ASG109">
        <v>5</v>
      </c>
      <c r="ASH109">
        <v>2.5</v>
      </c>
      <c r="ASI109">
        <v>8.5</v>
      </c>
      <c r="ASJ109">
        <v>90</v>
      </c>
      <c r="ASL109" t="b">
        <v>1</v>
      </c>
      <c r="ASM109" t="b">
        <v>1</v>
      </c>
      <c r="ASS109">
        <v>1</v>
      </c>
      <c r="AST109" t="s">
        <v>1462</v>
      </c>
      <c r="ASX109" t="b">
        <v>1</v>
      </c>
      <c r="ASY109" t="b">
        <v>1</v>
      </c>
      <c r="ATC109" t="s">
        <v>3486</v>
      </c>
      <c r="ATD109">
        <v>5</v>
      </c>
      <c r="ATE109">
        <v>2.5</v>
      </c>
      <c r="ATF109">
        <v>0</v>
      </c>
      <c r="ATG109">
        <v>1.3</v>
      </c>
      <c r="ATH109">
        <v>7.5</v>
      </c>
      <c r="ATI109">
        <v>8.8000000000000007</v>
      </c>
      <c r="ATJ109" t="s">
        <v>1463</v>
      </c>
      <c r="AVZ109">
        <v>0</v>
      </c>
      <c r="AWA109">
        <v>5</v>
      </c>
      <c r="AWB109">
        <v>2.5</v>
      </c>
      <c r="AWC109">
        <v>10</v>
      </c>
      <c r="AWD109">
        <v>2</v>
      </c>
      <c r="AWE109">
        <v>2.5</v>
      </c>
      <c r="AWF109">
        <v>2.5</v>
      </c>
      <c r="AWG109">
        <v>7</v>
      </c>
      <c r="AWH109" t="s">
        <v>1462</v>
      </c>
      <c r="AWJ109" t="s">
        <v>1463</v>
      </c>
      <c r="AWL109" t="s">
        <v>1462</v>
      </c>
      <c r="AWN109" t="s">
        <v>1462</v>
      </c>
      <c r="AWP109" t="s">
        <v>1463</v>
      </c>
      <c r="AWR109" t="s">
        <v>1463</v>
      </c>
      <c r="AWT109" t="s">
        <v>1463</v>
      </c>
      <c r="AWV109" t="s">
        <v>1463</v>
      </c>
      <c r="AWX109" t="s">
        <v>1463</v>
      </c>
      <c r="AWZ109" t="s">
        <v>1463</v>
      </c>
      <c r="AXB109" t="s">
        <v>1463</v>
      </c>
      <c r="AXD109" t="s">
        <v>1463</v>
      </c>
      <c r="AXF109">
        <v>30</v>
      </c>
      <c r="AXG109">
        <v>0</v>
      </c>
      <c r="AXI109">
        <v>2.5</v>
      </c>
      <c r="AXJ109">
        <v>2.5</v>
      </c>
      <c r="AXK109">
        <v>2</v>
      </c>
      <c r="AXN109">
        <v>2</v>
      </c>
      <c r="AXO109">
        <v>1</v>
      </c>
      <c r="AXP109">
        <v>1</v>
      </c>
      <c r="AXQ109">
        <v>1</v>
      </c>
      <c r="AXR109">
        <v>1</v>
      </c>
      <c r="AXS109">
        <v>1</v>
      </c>
      <c r="AXT109">
        <v>1</v>
      </c>
      <c r="AXU109">
        <v>1</v>
      </c>
      <c r="AXV109">
        <v>1</v>
      </c>
      <c r="AXW109">
        <v>1</v>
      </c>
      <c r="AXX109">
        <v>1</v>
      </c>
      <c r="AYA109">
        <v>8</v>
      </c>
      <c r="AYD109">
        <v>8</v>
      </c>
      <c r="AYE109" t="s">
        <v>1463</v>
      </c>
      <c r="AYF109" t="s">
        <v>1463</v>
      </c>
      <c r="AYG109">
        <v>4</v>
      </c>
      <c r="AYJ109">
        <v>0</v>
      </c>
      <c r="AYK109">
        <v>2.5</v>
      </c>
      <c r="AYL109">
        <v>2.5</v>
      </c>
      <c r="AYM109">
        <v>5</v>
      </c>
      <c r="AZC109">
        <v>6</v>
      </c>
      <c r="AZD109" t="s">
        <v>4099</v>
      </c>
      <c r="AZE109" t="s">
        <v>3307</v>
      </c>
      <c r="AZM109" t="s">
        <v>1463</v>
      </c>
      <c r="AZO109" t="s">
        <v>1463</v>
      </c>
      <c r="AZQ109" t="s">
        <v>4100</v>
      </c>
      <c r="AZR109">
        <v>2.5</v>
      </c>
      <c r="AZS109">
        <v>2.5</v>
      </c>
      <c r="BCH109">
        <v>10</v>
      </c>
      <c r="BCI109">
        <v>2.5</v>
      </c>
      <c r="BCJ109">
        <v>2.5</v>
      </c>
      <c r="BCK109">
        <v>15</v>
      </c>
      <c r="BCL109">
        <v>1</v>
      </c>
      <c r="BCN109">
        <v>2</v>
      </c>
      <c r="BCP109">
        <v>3</v>
      </c>
      <c r="BCR109">
        <v>4</v>
      </c>
      <c r="BCT109">
        <v>5</v>
      </c>
      <c r="BCY109">
        <v>2.5</v>
      </c>
      <c r="BCZ109">
        <v>2.5</v>
      </c>
      <c r="BEH109">
        <v>9.1999999999999993</v>
      </c>
      <c r="BEI109">
        <v>10</v>
      </c>
      <c r="BEJ109">
        <v>0</v>
      </c>
      <c r="BEK109">
        <v>19.2</v>
      </c>
      <c r="BEL109" t="s">
        <v>2552</v>
      </c>
      <c r="BEN109" t="s">
        <v>2567</v>
      </c>
      <c r="BEP109" t="s">
        <v>2552</v>
      </c>
      <c r="BER109" t="s">
        <v>2567</v>
      </c>
      <c r="BET109" t="s">
        <v>2567</v>
      </c>
      <c r="BEV109" t="s">
        <v>2567</v>
      </c>
      <c r="BEX109">
        <v>10</v>
      </c>
      <c r="BEY109">
        <v>0</v>
      </c>
      <c r="BGQ109" t="s">
        <v>1467</v>
      </c>
      <c r="BGR109">
        <v>2.5</v>
      </c>
      <c r="BGS109">
        <v>2.5</v>
      </c>
      <c r="BGT109">
        <v>5</v>
      </c>
      <c r="BGU109" t="s">
        <v>1463</v>
      </c>
      <c r="BHK109">
        <v>2.5</v>
      </c>
      <c r="BHL109">
        <v>2.5</v>
      </c>
      <c r="BIT109">
        <v>5</v>
      </c>
      <c r="BIU109">
        <v>2.5</v>
      </c>
      <c r="BIV109">
        <v>2.5</v>
      </c>
      <c r="BIW109">
        <v>10</v>
      </c>
      <c r="BIX109">
        <v>2</v>
      </c>
      <c r="BIY109" t="s">
        <v>2594</v>
      </c>
      <c r="BIZ109" t="s">
        <v>2548</v>
      </c>
      <c r="BJA109" t="s">
        <v>1468</v>
      </c>
      <c r="BJB109">
        <v>2.5</v>
      </c>
      <c r="BJC109">
        <v>2.5</v>
      </c>
    </row>
    <row r="110" spans="1:1022 1026:1615" ht="15" x14ac:dyDescent="0.25">
      <c r="A110" t="s">
        <v>2603</v>
      </c>
      <c r="B110" t="s">
        <v>4101</v>
      </c>
      <c r="C110" t="s">
        <v>4102</v>
      </c>
      <c r="D110" t="s">
        <v>2553</v>
      </c>
      <c r="E110" t="s">
        <v>4103</v>
      </c>
      <c r="F110" t="s">
        <v>2606</v>
      </c>
      <c r="G110" t="s">
        <v>2607</v>
      </c>
      <c r="H110" t="s">
        <v>3263</v>
      </c>
      <c r="I110" t="s">
        <v>3264</v>
      </c>
      <c r="J110">
        <v>1.8770709800000001</v>
      </c>
      <c r="K110">
        <v>34.845749150000003</v>
      </c>
      <c r="L110" s="116">
        <v>42413</v>
      </c>
      <c r="M110" t="s">
        <v>1471</v>
      </c>
      <c r="N110">
        <v>50</v>
      </c>
      <c r="O110" t="s">
        <v>2554</v>
      </c>
      <c r="Q110">
        <v>3.3</v>
      </c>
      <c r="R110">
        <v>7.5</v>
      </c>
      <c r="S110">
        <v>0</v>
      </c>
      <c r="T110">
        <v>10.8</v>
      </c>
      <c r="W110">
        <v>2</v>
      </c>
      <c r="Y110">
        <v>1</v>
      </c>
      <c r="Z110">
        <v>1</v>
      </c>
      <c r="AF110" t="b">
        <v>1</v>
      </c>
      <c r="AK110">
        <v>1</v>
      </c>
      <c r="AL110">
        <v>1</v>
      </c>
      <c r="BS110" t="s">
        <v>1463</v>
      </c>
      <c r="BT110" t="s">
        <v>1463</v>
      </c>
      <c r="BW110">
        <v>7.5</v>
      </c>
      <c r="BX110">
        <v>0</v>
      </c>
      <c r="BY110">
        <v>6</v>
      </c>
      <c r="BZ110">
        <v>0</v>
      </c>
      <c r="CA110">
        <v>0</v>
      </c>
      <c r="CB110">
        <v>6</v>
      </c>
      <c r="CC110" t="s">
        <v>1462</v>
      </c>
      <c r="CD110" t="b">
        <v>1</v>
      </c>
      <c r="CE110" t="b">
        <v>1</v>
      </c>
      <c r="CF110">
        <v>35</v>
      </c>
      <c r="CH110" t="s">
        <v>1463</v>
      </c>
      <c r="CM110" t="s">
        <v>1463</v>
      </c>
      <c r="CR110" t="s">
        <v>1463</v>
      </c>
      <c r="CW110" t="s">
        <v>1462</v>
      </c>
      <c r="CZ110">
        <v>1</v>
      </c>
      <c r="DB110" t="s">
        <v>1463</v>
      </c>
      <c r="DG110" t="s">
        <v>1463</v>
      </c>
      <c r="DM110" t="s">
        <v>1463</v>
      </c>
      <c r="DS110" t="b">
        <v>1</v>
      </c>
      <c r="DU110" t="b">
        <v>1</v>
      </c>
      <c r="EF110" t="b">
        <v>1</v>
      </c>
      <c r="EG110" t="s">
        <v>4104</v>
      </c>
      <c r="EI110">
        <v>0</v>
      </c>
      <c r="EJ110">
        <v>0</v>
      </c>
      <c r="EN110">
        <v>0</v>
      </c>
      <c r="EO110" t="s">
        <v>1463</v>
      </c>
      <c r="FL110">
        <v>0</v>
      </c>
      <c r="FM110">
        <v>2.5</v>
      </c>
      <c r="FN110">
        <v>2.5</v>
      </c>
      <c r="FO110">
        <v>5</v>
      </c>
      <c r="FP110" t="s">
        <v>1462</v>
      </c>
      <c r="HD110" t="b">
        <v>1</v>
      </c>
      <c r="HF110" t="s">
        <v>1465</v>
      </c>
      <c r="KK110" t="s">
        <v>1463</v>
      </c>
      <c r="KM110">
        <v>2.5</v>
      </c>
      <c r="KN110">
        <v>2.5</v>
      </c>
      <c r="KO110">
        <v>0</v>
      </c>
      <c r="KR110">
        <v>0</v>
      </c>
      <c r="KS110" t="s">
        <v>1463</v>
      </c>
      <c r="RO110">
        <v>7.5</v>
      </c>
      <c r="RP110">
        <v>2.5</v>
      </c>
      <c r="RQ110">
        <v>2.5</v>
      </c>
      <c r="RR110">
        <v>12.5</v>
      </c>
      <c r="RS110" t="s">
        <v>1463</v>
      </c>
      <c r="RZ110" t="s">
        <v>1463</v>
      </c>
      <c r="SK110">
        <v>2.5</v>
      </c>
      <c r="SL110">
        <v>2.5</v>
      </c>
      <c r="SM110">
        <v>0</v>
      </c>
      <c r="SN110">
        <v>5</v>
      </c>
      <c r="SO110">
        <v>5</v>
      </c>
      <c r="SP110">
        <v>10</v>
      </c>
      <c r="SQ110" t="s">
        <v>1463</v>
      </c>
      <c r="SR110" t="s">
        <v>4105</v>
      </c>
      <c r="TI110">
        <v>0</v>
      </c>
      <c r="TJ110" t="s">
        <v>3326</v>
      </c>
      <c r="TM110" t="b">
        <v>1</v>
      </c>
      <c r="TO110" t="b">
        <v>1</v>
      </c>
      <c r="TQ110" t="b">
        <v>1</v>
      </c>
      <c r="TX110">
        <v>5</v>
      </c>
      <c r="TY110">
        <v>5</v>
      </c>
      <c r="VI110">
        <v>5</v>
      </c>
      <c r="VJ110">
        <v>0</v>
      </c>
      <c r="VK110">
        <v>5</v>
      </c>
      <c r="VL110">
        <v>10</v>
      </c>
      <c r="VM110" t="s">
        <v>1463</v>
      </c>
      <c r="VN110" t="s">
        <v>4106</v>
      </c>
      <c r="VO110" t="s">
        <v>1463</v>
      </c>
      <c r="VP110" t="s">
        <v>4106</v>
      </c>
      <c r="VQ110" t="s">
        <v>1463</v>
      </c>
      <c r="VR110" t="s">
        <v>4106</v>
      </c>
      <c r="VS110" t="s">
        <v>1463</v>
      </c>
      <c r="VT110" t="s">
        <v>4106</v>
      </c>
      <c r="VV110" t="s">
        <v>1463</v>
      </c>
      <c r="VX110" t="s">
        <v>1462</v>
      </c>
      <c r="VY110" t="s">
        <v>3123</v>
      </c>
      <c r="VZ110">
        <v>0</v>
      </c>
      <c r="WA110">
        <v>5</v>
      </c>
      <c r="XJ110">
        <v>2.5</v>
      </c>
      <c r="XK110">
        <v>0</v>
      </c>
      <c r="XL110">
        <v>7.5</v>
      </c>
      <c r="XM110">
        <v>10</v>
      </c>
      <c r="XN110" t="s">
        <v>1462</v>
      </c>
      <c r="XO110" t="s">
        <v>1462</v>
      </c>
      <c r="XR110" t="b">
        <v>1</v>
      </c>
      <c r="XS110" t="b">
        <v>1</v>
      </c>
      <c r="YB110" t="s">
        <v>4107</v>
      </c>
      <c r="YC110" t="s">
        <v>1463</v>
      </c>
      <c r="YD110" t="s">
        <v>4108</v>
      </c>
      <c r="YE110" t="s">
        <v>1463</v>
      </c>
      <c r="YG110">
        <v>0</v>
      </c>
      <c r="YH110">
        <v>5</v>
      </c>
      <c r="YI110" t="s">
        <v>1463</v>
      </c>
      <c r="YU110">
        <v>0</v>
      </c>
      <c r="YV110">
        <v>10</v>
      </c>
      <c r="ZX110">
        <v>0</v>
      </c>
      <c r="ZY110">
        <v>0</v>
      </c>
      <c r="ZZ110">
        <v>2.5</v>
      </c>
      <c r="AAA110">
        <v>2.5</v>
      </c>
      <c r="AAB110" t="s">
        <v>1463</v>
      </c>
      <c r="AAS110" t="s">
        <v>4109</v>
      </c>
      <c r="AAT110">
        <v>0</v>
      </c>
      <c r="AAU110">
        <v>2.5</v>
      </c>
      <c r="ADN110">
        <v>2</v>
      </c>
      <c r="ADO110">
        <v>5</v>
      </c>
      <c r="ADP110">
        <v>0</v>
      </c>
      <c r="ADQ110">
        <v>7</v>
      </c>
      <c r="ADR110" t="s">
        <v>1759</v>
      </c>
      <c r="ADS110">
        <v>0.5</v>
      </c>
      <c r="ADT110">
        <v>20</v>
      </c>
      <c r="AEG110">
        <v>5</v>
      </c>
      <c r="AEH110">
        <v>0</v>
      </c>
      <c r="AEI110">
        <v>0</v>
      </c>
      <c r="AEJ110">
        <v>0</v>
      </c>
      <c r="AEK110">
        <v>5</v>
      </c>
      <c r="AEL110">
        <v>5</v>
      </c>
      <c r="AEN110" t="b">
        <v>1</v>
      </c>
      <c r="AFB110" t="s">
        <v>4110</v>
      </c>
      <c r="AFC110">
        <v>0</v>
      </c>
      <c r="AFD110">
        <v>5</v>
      </c>
      <c r="AFE110">
        <v>0</v>
      </c>
      <c r="AFF110">
        <v>8.9</v>
      </c>
      <c r="AFG110">
        <v>0</v>
      </c>
      <c r="AFH110">
        <v>8.9</v>
      </c>
      <c r="AFI110" t="s">
        <v>1463</v>
      </c>
      <c r="AFK110" t="s">
        <v>1463</v>
      </c>
      <c r="AFM110" t="s">
        <v>1463</v>
      </c>
      <c r="AFO110" t="s">
        <v>1463</v>
      </c>
      <c r="AFQ110" t="s">
        <v>1463</v>
      </c>
      <c r="AFT110" t="s">
        <v>1463</v>
      </c>
      <c r="AFV110">
        <v>3</v>
      </c>
      <c r="AFW110">
        <v>4</v>
      </c>
      <c r="AFX110">
        <v>8.8888888888888804</v>
      </c>
      <c r="AFY110">
        <v>0</v>
      </c>
      <c r="AFZ110">
        <v>2.5</v>
      </c>
      <c r="AGA110">
        <v>7.5</v>
      </c>
      <c r="AGB110">
        <v>2.5</v>
      </c>
      <c r="AGC110">
        <v>12.5</v>
      </c>
      <c r="AGD110">
        <v>2</v>
      </c>
      <c r="AGG110">
        <v>1</v>
      </c>
      <c r="AGJ110">
        <v>2</v>
      </c>
      <c r="AGM110" t="s">
        <v>1534</v>
      </c>
      <c r="AGQ110">
        <v>7.5</v>
      </c>
      <c r="AGR110">
        <v>2.5</v>
      </c>
      <c r="AGS110">
        <v>5.5</v>
      </c>
      <c r="AGT110">
        <v>5</v>
      </c>
      <c r="AGU110">
        <v>5</v>
      </c>
      <c r="AGV110">
        <v>15.5</v>
      </c>
      <c r="AGW110">
        <v>2</v>
      </c>
      <c r="AGZ110" t="b">
        <v>1</v>
      </c>
      <c r="AHB110" t="b">
        <v>1</v>
      </c>
      <c r="AHD110">
        <v>2</v>
      </c>
      <c r="AHE110">
        <v>2</v>
      </c>
      <c r="AHF110">
        <v>3</v>
      </c>
      <c r="AKM110">
        <v>5</v>
      </c>
      <c r="AKN110">
        <v>5</v>
      </c>
      <c r="AKO110">
        <v>6.5</v>
      </c>
      <c r="AKP110">
        <v>2.5</v>
      </c>
      <c r="AKQ110">
        <v>2.5</v>
      </c>
      <c r="AKR110">
        <v>11.5</v>
      </c>
      <c r="AKS110" t="s">
        <v>1462</v>
      </c>
      <c r="AKT110" t="s">
        <v>1463</v>
      </c>
      <c r="AKV110" t="s">
        <v>1462</v>
      </c>
      <c r="AKX110" t="s">
        <v>1463</v>
      </c>
      <c r="AKZ110" t="s">
        <v>1463</v>
      </c>
      <c r="ALB110" t="s">
        <v>1463</v>
      </c>
      <c r="ALD110" t="s">
        <v>1463</v>
      </c>
      <c r="ALF110" t="s">
        <v>1463</v>
      </c>
      <c r="ALH110" t="s">
        <v>1463</v>
      </c>
      <c r="ALJ110" t="s">
        <v>1463</v>
      </c>
      <c r="ALL110" t="s">
        <v>1463</v>
      </c>
      <c r="ALN110" t="s">
        <v>1462</v>
      </c>
      <c r="ALP110" t="s">
        <v>1463</v>
      </c>
      <c r="ALR110" t="s">
        <v>1463</v>
      </c>
      <c r="ALT110" t="s">
        <v>1463</v>
      </c>
      <c r="ANA110">
        <v>2.5</v>
      </c>
      <c r="ANB110">
        <v>2.5</v>
      </c>
      <c r="ANC110">
        <v>0</v>
      </c>
      <c r="AND110">
        <v>0</v>
      </c>
      <c r="ANE110">
        <v>7.5</v>
      </c>
      <c r="ANF110">
        <v>7.5</v>
      </c>
      <c r="ANG110" t="s">
        <v>1463</v>
      </c>
      <c r="ANK110">
        <v>0</v>
      </c>
      <c r="ANL110">
        <v>7.5</v>
      </c>
      <c r="ANM110">
        <v>6</v>
      </c>
      <c r="ANN110">
        <v>0</v>
      </c>
      <c r="ANO110">
        <v>2.5</v>
      </c>
      <c r="ANP110">
        <v>8.5</v>
      </c>
      <c r="ANQ110" t="s">
        <v>2599</v>
      </c>
      <c r="ANR110" t="s">
        <v>1462</v>
      </c>
      <c r="ANT110">
        <v>0</v>
      </c>
      <c r="ANU110">
        <v>2.5</v>
      </c>
      <c r="AQR110">
        <v>2.5</v>
      </c>
      <c r="AQS110">
        <v>2.5</v>
      </c>
      <c r="AQT110">
        <v>6.3</v>
      </c>
      <c r="AQU110">
        <v>11.3</v>
      </c>
      <c r="AQV110" t="s">
        <v>1463</v>
      </c>
      <c r="ARC110" t="b">
        <v>1</v>
      </c>
      <c r="ARG110">
        <v>0</v>
      </c>
      <c r="ARH110">
        <v>7.5</v>
      </c>
      <c r="ARI110" t="s">
        <v>1463</v>
      </c>
      <c r="ARQ110" t="s">
        <v>1463</v>
      </c>
      <c r="ARR110" t="s">
        <v>4111</v>
      </c>
      <c r="ASD110">
        <v>5</v>
      </c>
      <c r="ASE110">
        <v>5</v>
      </c>
      <c r="ASF110">
        <v>2</v>
      </c>
      <c r="ASG110">
        <v>7.5</v>
      </c>
      <c r="ASH110">
        <v>7.5</v>
      </c>
      <c r="ASI110">
        <v>17</v>
      </c>
      <c r="ASJ110">
        <v>40</v>
      </c>
      <c r="ASM110" t="b">
        <v>1</v>
      </c>
      <c r="ASS110">
        <v>0</v>
      </c>
      <c r="AST110" t="s">
        <v>1463</v>
      </c>
      <c r="ATD110">
        <v>7.5</v>
      </c>
      <c r="ATE110">
        <v>7.5</v>
      </c>
      <c r="ATF110">
        <v>0</v>
      </c>
      <c r="ATG110">
        <v>0</v>
      </c>
      <c r="ATH110">
        <v>5</v>
      </c>
      <c r="ATI110">
        <v>5</v>
      </c>
      <c r="ATJ110" t="s">
        <v>1463</v>
      </c>
      <c r="AVZ110">
        <v>0</v>
      </c>
      <c r="AWA110">
        <v>0</v>
      </c>
      <c r="AWB110">
        <v>0</v>
      </c>
      <c r="AWC110">
        <v>10</v>
      </c>
      <c r="AWE110">
        <v>2.5</v>
      </c>
      <c r="AWF110">
        <v>0</v>
      </c>
      <c r="AWG110">
        <v>2.5</v>
      </c>
      <c r="AWH110" t="s">
        <v>1463</v>
      </c>
      <c r="AWJ110" t="s">
        <v>1463</v>
      </c>
      <c r="AWL110" t="s">
        <v>1463</v>
      </c>
      <c r="AWN110" t="s">
        <v>1463</v>
      </c>
      <c r="AWP110" t="s">
        <v>1463</v>
      </c>
      <c r="AWR110" t="s">
        <v>1463</v>
      </c>
      <c r="AWT110" t="s">
        <v>1463</v>
      </c>
      <c r="AWV110" t="s">
        <v>1463</v>
      </c>
      <c r="AWX110" t="s">
        <v>1463</v>
      </c>
      <c r="AWZ110" t="s">
        <v>1463</v>
      </c>
      <c r="AXB110" t="s">
        <v>1463</v>
      </c>
      <c r="AXD110" t="s">
        <v>1463</v>
      </c>
      <c r="AXF110">
        <v>0</v>
      </c>
      <c r="AXG110">
        <v>0</v>
      </c>
      <c r="AXI110">
        <v>2.5</v>
      </c>
      <c r="AXJ110">
        <v>0</v>
      </c>
      <c r="AXK110">
        <v>0</v>
      </c>
      <c r="AXN110">
        <v>0</v>
      </c>
      <c r="AXO110">
        <v>1</v>
      </c>
      <c r="AXP110">
        <v>1</v>
      </c>
      <c r="AXQ110">
        <v>1</v>
      </c>
      <c r="AXR110">
        <v>1</v>
      </c>
      <c r="AXS110">
        <v>1</v>
      </c>
      <c r="AXT110">
        <v>1</v>
      </c>
      <c r="AXU110">
        <v>1</v>
      </c>
      <c r="AXV110">
        <v>3</v>
      </c>
      <c r="AXW110">
        <v>1</v>
      </c>
      <c r="AXX110">
        <v>3</v>
      </c>
      <c r="AYA110">
        <v>7.3</v>
      </c>
      <c r="AYD110">
        <v>7.3</v>
      </c>
      <c r="AYE110" t="s">
        <v>1463</v>
      </c>
      <c r="AYF110" t="s">
        <v>1463</v>
      </c>
      <c r="AYG110">
        <v>2</v>
      </c>
      <c r="AYJ110">
        <v>0</v>
      </c>
      <c r="AYK110">
        <v>2.5</v>
      </c>
      <c r="AYL110">
        <v>0</v>
      </c>
      <c r="AYM110">
        <v>2.5</v>
      </c>
      <c r="AZO110" t="s">
        <v>1463</v>
      </c>
      <c r="AZQ110" t="s">
        <v>4112</v>
      </c>
      <c r="AZR110">
        <v>2.5</v>
      </c>
      <c r="AZS110">
        <v>0</v>
      </c>
      <c r="BCH110">
        <v>10</v>
      </c>
      <c r="BCI110">
        <v>0</v>
      </c>
      <c r="BCJ110">
        <v>0</v>
      </c>
      <c r="BCK110">
        <v>10</v>
      </c>
      <c r="BCL110">
        <v>1</v>
      </c>
      <c r="BCN110" t="s">
        <v>2555</v>
      </c>
      <c r="BCP110">
        <v>2</v>
      </c>
      <c r="BCR110">
        <v>3</v>
      </c>
      <c r="BCT110">
        <v>4</v>
      </c>
      <c r="BCY110">
        <v>0</v>
      </c>
      <c r="BCZ110">
        <v>0</v>
      </c>
      <c r="BEH110">
        <v>9.1999999999999993</v>
      </c>
      <c r="BEI110">
        <v>7.5</v>
      </c>
      <c r="BEJ110">
        <v>0</v>
      </c>
      <c r="BEK110">
        <v>16.7</v>
      </c>
      <c r="BEL110" t="s">
        <v>2552</v>
      </c>
      <c r="BEN110" t="s">
        <v>2567</v>
      </c>
      <c r="BEP110" t="s">
        <v>2552</v>
      </c>
      <c r="BER110" t="s">
        <v>2567</v>
      </c>
      <c r="BET110" t="s">
        <v>2567</v>
      </c>
      <c r="BEV110" t="s">
        <v>2567</v>
      </c>
      <c r="BEX110">
        <v>7.5</v>
      </c>
      <c r="BEY110">
        <v>0</v>
      </c>
      <c r="BGQ110" t="s">
        <v>1467</v>
      </c>
      <c r="BGR110">
        <v>2.5</v>
      </c>
      <c r="BGS110">
        <v>5</v>
      </c>
      <c r="BGT110">
        <v>7.5</v>
      </c>
      <c r="BGU110" t="s">
        <v>1463</v>
      </c>
      <c r="BHK110">
        <v>2.5</v>
      </c>
      <c r="BHL110">
        <v>5</v>
      </c>
      <c r="BIT110">
        <v>0</v>
      </c>
      <c r="BIU110">
        <v>2.5</v>
      </c>
      <c r="BIV110">
        <v>2.5</v>
      </c>
      <c r="BIW110">
        <v>5</v>
      </c>
      <c r="BIX110">
        <v>1</v>
      </c>
      <c r="BIY110" t="s">
        <v>2594</v>
      </c>
      <c r="BIZ110" t="s">
        <v>1468</v>
      </c>
      <c r="BJA110" t="s">
        <v>1468</v>
      </c>
      <c r="BJB110">
        <v>2.5</v>
      </c>
      <c r="BJC110">
        <v>2.5</v>
      </c>
    </row>
    <row r="111" spans="1:1022 1026:1615" ht="15" x14ac:dyDescent="0.25">
      <c r="A111" t="s">
        <v>2603</v>
      </c>
      <c r="B111" t="s">
        <v>4113</v>
      </c>
      <c r="C111" t="s">
        <v>4114</v>
      </c>
      <c r="D111" t="s">
        <v>1460</v>
      </c>
      <c r="F111" t="s">
        <v>2606</v>
      </c>
      <c r="G111" t="s">
        <v>2607</v>
      </c>
      <c r="H111" t="s">
        <v>3263</v>
      </c>
      <c r="I111" t="s">
        <v>3264</v>
      </c>
      <c r="J111">
        <v>1.8770376799999999</v>
      </c>
      <c r="K111">
        <v>34.845698069999997</v>
      </c>
      <c r="L111" s="116">
        <v>42413</v>
      </c>
      <c r="M111" t="s">
        <v>1461</v>
      </c>
      <c r="N111">
        <v>50</v>
      </c>
      <c r="O111" t="s">
        <v>2554</v>
      </c>
      <c r="Q111">
        <v>6.7</v>
      </c>
      <c r="R111">
        <v>10</v>
      </c>
      <c r="S111">
        <v>0</v>
      </c>
      <c r="T111">
        <v>16.7</v>
      </c>
      <c r="U111">
        <v>1</v>
      </c>
      <c r="V111">
        <v>3</v>
      </c>
      <c r="W111">
        <v>2</v>
      </c>
      <c r="X111">
        <v>1</v>
      </c>
      <c r="Z111">
        <v>1</v>
      </c>
      <c r="AF111" t="b">
        <v>1</v>
      </c>
      <c r="AG111">
        <v>1</v>
      </c>
      <c r="AH111">
        <v>3</v>
      </c>
      <c r="AI111">
        <v>1</v>
      </c>
      <c r="AL111">
        <v>1</v>
      </c>
      <c r="AO111">
        <v>1</v>
      </c>
      <c r="BS111" t="s">
        <v>1462</v>
      </c>
      <c r="BT111" t="s">
        <v>1462</v>
      </c>
      <c r="BU111" t="s">
        <v>4115</v>
      </c>
      <c r="BV111" t="s">
        <v>4116</v>
      </c>
      <c r="BW111">
        <v>10</v>
      </c>
      <c r="BX111">
        <v>0</v>
      </c>
      <c r="BY111">
        <v>10</v>
      </c>
      <c r="BZ111">
        <v>5</v>
      </c>
      <c r="CA111">
        <v>0</v>
      </c>
      <c r="CB111">
        <v>15</v>
      </c>
      <c r="CC111" t="s">
        <v>1462</v>
      </c>
      <c r="CD111" t="b">
        <v>1</v>
      </c>
      <c r="CF111">
        <v>20</v>
      </c>
      <c r="CH111" t="s">
        <v>1462</v>
      </c>
      <c r="CI111" t="b">
        <v>1</v>
      </c>
      <c r="CJ111" t="b">
        <v>1</v>
      </c>
      <c r="CK111">
        <v>40</v>
      </c>
      <c r="CM111" t="s">
        <v>1463</v>
      </c>
      <c r="CR111" t="s">
        <v>1463</v>
      </c>
      <c r="CW111" t="s">
        <v>1462</v>
      </c>
      <c r="CZ111">
        <v>4</v>
      </c>
      <c r="DB111" t="s">
        <v>1463</v>
      </c>
      <c r="DG111" t="s">
        <v>1462</v>
      </c>
      <c r="DH111" t="b">
        <v>1</v>
      </c>
      <c r="DJ111">
        <v>10</v>
      </c>
      <c r="DM111" t="s">
        <v>1463</v>
      </c>
      <c r="DS111" t="b">
        <v>1</v>
      </c>
      <c r="DU111" t="b">
        <v>1</v>
      </c>
      <c r="EI111">
        <v>5</v>
      </c>
      <c r="EJ111">
        <v>0</v>
      </c>
      <c r="EN111">
        <v>0</v>
      </c>
      <c r="EO111" t="s">
        <v>1463</v>
      </c>
      <c r="FL111">
        <v>1.3</v>
      </c>
      <c r="FM111">
        <v>2.5</v>
      </c>
      <c r="FN111">
        <v>0</v>
      </c>
      <c r="FO111">
        <v>3.8</v>
      </c>
      <c r="FP111" t="s">
        <v>1462</v>
      </c>
      <c r="FT111" t="b">
        <v>1</v>
      </c>
      <c r="FV111" t="s">
        <v>1464</v>
      </c>
      <c r="HD111" t="b">
        <v>1</v>
      </c>
      <c r="HF111" t="s">
        <v>1464</v>
      </c>
      <c r="KK111" t="s">
        <v>1463</v>
      </c>
      <c r="KM111">
        <v>2.5</v>
      </c>
      <c r="KN111">
        <v>0</v>
      </c>
      <c r="KO111">
        <v>5</v>
      </c>
      <c r="KP111">
        <v>5</v>
      </c>
      <c r="KQ111">
        <v>0</v>
      </c>
      <c r="KR111">
        <v>10</v>
      </c>
      <c r="KS111" t="s">
        <v>1462</v>
      </c>
      <c r="KU111">
        <v>10</v>
      </c>
      <c r="KW111">
        <v>7</v>
      </c>
      <c r="KX111">
        <v>5</v>
      </c>
      <c r="LA111">
        <v>10</v>
      </c>
      <c r="LE111">
        <v>1</v>
      </c>
      <c r="LG111">
        <v>1</v>
      </c>
      <c r="LH111">
        <v>1</v>
      </c>
      <c r="LK111">
        <v>1</v>
      </c>
      <c r="LY111" t="b">
        <v>1</v>
      </c>
      <c r="MA111" t="b">
        <v>1</v>
      </c>
      <c r="MB111" t="b">
        <v>1</v>
      </c>
      <c r="MI111" t="b">
        <v>1</v>
      </c>
      <c r="MK111" t="b">
        <v>1</v>
      </c>
      <c r="ML111" t="b">
        <v>1</v>
      </c>
      <c r="MT111" t="s">
        <v>1462</v>
      </c>
      <c r="MU111" t="s">
        <v>4117</v>
      </c>
      <c r="MV111">
        <v>5</v>
      </c>
      <c r="MW111">
        <v>0</v>
      </c>
      <c r="MX111">
        <v>10</v>
      </c>
      <c r="MY111">
        <v>2.5</v>
      </c>
      <c r="MZ111">
        <v>0</v>
      </c>
      <c r="NA111">
        <v>12.5</v>
      </c>
      <c r="NI111" t="b">
        <v>1</v>
      </c>
      <c r="NS111" t="s">
        <v>2549</v>
      </c>
      <c r="NW111" t="s">
        <v>2569</v>
      </c>
      <c r="NY111" t="s">
        <v>2569</v>
      </c>
      <c r="NZ111" t="s">
        <v>2569</v>
      </c>
      <c r="OG111">
        <v>2.5</v>
      </c>
      <c r="OH111">
        <v>0</v>
      </c>
      <c r="OJ111">
        <v>0</v>
      </c>
      <c r="OK111">
        <v>2.5</v>
      </c>
      <c r="OL111">
        <v>2.5</v>
      </c>
      <c r="QL111">
        <v>0</v>
      </c>
      <c r="QM111">
        <v>2.5</v>
      </c>
      <c r="RO111">
        <v>7.5</v>
      </c>
      <c r="RP111">
        <v>2.5</v>
      </c>
      <c r="RQ111">
        <v>2.5</v>
      </c>
      <c r="RR111">
        <v>12.5</v>
      </c>
      <c r="RS111" t="s">
        <v>1463</v>
      </c>
      <c r="RZ111" t="s">
        <v>1463</v>
      </c>
      <c r="SB111" t="s">
        <v>1463</v>
      </c>
      <c r="SH111" t="s">
        <v>1463</v>
      </c>
      <c r="SK111">
        <v>2.5</v>
      </c>
      <c r="SL111">
        <v>2.5</v>
      </c>
      <c r="SM111">
        <v>1.3</v>
      </c>
      <c r="SN111">
        <v>5</v>
      </c>
      <c r="SO111">
        <v>0</v>
      </c>
      <c r="SP111">
        <v>6.3</v>
      </c>
      <c r="SQ111" t="s">
        <v>1463</v>
      </c>
      <c r="SR111" t="s">
        <v>4118</v>
      </c>
      <c r="TI111">
        <v>5</v>
      </c>
      <c r="TJ111" t="s">
        <v>3272</v>
      </c>
      <c r="TP111" t="b">
        <v>1</v>
      </c>
      <c r="TQ111" t="b">
        <v>1</v>
      </c>
      <c r="TV111" t="b">
        <v>1</v>
      </c>
      <c r="TW111" t="s">
        <v>3183</v>
      </c>
      <c r="TX111">
        <v>5</v>
      </c>
      <c r="TY111">
        <v>0</v>
      </c>
      <c r="VI111">
        <v>5</v>
      </c>
      <c r="VJ111">
        <v>0</v>
      </c>
      <c r="VK111">
        <v>2.5</v>
      </c>
      <c r="VL111">
        <v>7.5</v>
      </c>
      <c r="VM111" t="s">
        <v>1463</v>
      </c>
      <c r="VO111" t="s">
        <v>1463</v>
      </c>
      <c r="VQ111" t="s">
        <v>1463</v>
      </c>
      <c r="VS111" t="s">
        <v>1463</v>
      </c>
      <c r="VV111" t="s">
        <v>1463</v>
      </c>
      <c r="VX111" t="s">
        <v>1462</v>
      </c>
      <c r="VY111" t="s">
        <v>3123</v>
      </c>
      <c r="VZ111">
        <v>0</v>
      </c>
      <c r="WA111">
        <v>2.5</v>
      </c>
      <c r="XJ111">
        <v>10</v>
      </c>
      <c r="XK111">
        <v>5</v>
      </c>
      <c r="XL111">
        <v>3.8</v>
      </c>
      <c r="XM111">
        <v>18.8</v>
      </c>
      <c r="XN111" t="s">
        <v>1462</v>
      </c>
      <c r="XO111" t="s">
        <v>1462</v>
      </c>
      <c r="XR111" t="b">
        <v>1</v>
      </c>
      <c r="XS111" t="b">
        <v>1</v>
      </c>
      <c r="XT111" t="b">
        <v>1</v>
      </c>
      <c r="XW111" t="b">
        <v>1</v>
      </c>
      <c r="YB111" t="s">
        <v>4119</v>
      </c>
      <c r="YC111" t="s">
        <v>1463</v>
      </c>
      <c r="YD111" t="s">
        <v>3290</v>
      </c>
      <c r="YE111" t="s">
        <v>1462</v>
      </c>
      <c r="YF111" t="s">
        <v>4120</v>
      </c>
      <c r="YG111">
        <v>5</v>
      </c>
      <c r="YH111">
        <v>0</v>
      </c>
      <c r="YI111" t="s">
        <v>1462</v>
      </c>
      <c r="YK111" t="b">
        <v>1</v>
      </c>
      <c r="YN111" t="b">
        <v>1</v>
      </c>
      <c r="YP111" t="b">
        <v>1</v>
      </c>
      <c r="YT111" t="s">
        <v>4121</v>
      </c>
      <c r="YU111">
        <v>5</v>
      </c>
      <c r="YV111">
        <v>7.5</v>
      </c>
      <c r="ZX111">
        <v>7</v>
      </c>
      <c r="ZY111">
        <v>2.5</v>
      </c>
      <c r="ZZ111">
        <v>0</v>
      </c>
      <c r="AAA111">
        <v>9.5</v>
      </c>
      <c r="AAB111" t="s">
        <v>1462</v>
      </c>
      <c r="AAK111" t="b">
        <v>1</v>
      </c>
      <c r="AAL111" t="b">
        <v>1</v>
      </c>
      <c r="AAR111" t="s">
        <v>3640</v>
      </c>
      <c r="AAS111" t="s">
        <v>4122</v>
      </c>
      <c r="AAT111">
        <v>2.5</v>
      </c>
      <c r="AAU111">
        <v>0</v>
      </c>
      <c r="ADN111">
        <v>2</v>
      </c>
      <c r="ADO111">
        <v>5</v>
      </c>
      <c r="ADP111">
        <v>0</v>
      </c>
      <c r="ADQ111">
        <v>7</v>
      </c>
      <c r="ADR111" t="s">
        <v>1759</v>
      </c>
      <c r="ADS111">
        <v>2</v>
      </c>
      <c r="ADT111">
        <v>60</v>
      </c>
      <c r="AEG111">
        <v>5</v>
      </c>
      <c r="AEH111">
        <v>0</v>
      </c>
      <c r="AEI111">
        <v>2</v>
      </c>
      <c r="AEJ111">
        <v>5</v>
      </c>
      <c r="AEK111">
        <v>0</v>
      </c>
      <c r="AEL111">
        <v>7</v>
      </c>
      <c r="AER111" t="b">
        <v>1</v>
      </c>
      <c r="AFC111">
        <v>5</v>
      </c>
      <c r="AFD111">
        <v>0</v>
      </c>
      <c r="AFE111">
        <v>0</v>
      </c>
      <c r="AFF111">
        <v>8.9</v>
      </c>
      <c r="AFG111">
        <v>0</v>
      </c>
      <c r="AFH111">
        <v>8.9</v>
      </c>
      <c r="AFI111" t="s">
        <v>1463</v>
      </c>
      <c r="AFK111" t="s">
        <v>1463</v>
      </c>
      <c r="AFM111" t="s">
        <v>1463</v>
      </c>
      <c r="AFO111" t="s">
        <v>1463</v>
      </c>
      <c r="AFQ111" t="s">
        <v>1463</v>
      </c>
      <c r="AFT111" t="s">
        <v>1463</v>
      </c>
      <c r="AFV111">
        <v>3</v>
      </c>
      <c r="AFW111">
        <v>4</v>
      </c>
      <c r="AFX111">
        <v>8.8888888888888804</v>
      </c>
      <c r="AFY111">
        <v>0</v>
      </c>
      <c r="AFZ111">
        <v>5</v>
      </c>
      <c r="AGA111">
        <v>7.5</v>
      </c>
      <c r="AGB111">
        <v>0</v>
      </c>
      <c r="AGC111">
        <v>12.5</v>
      </c>
      <c r="AGD111">
        <v>2</v>
      </c>
      <c r="AGE111">
        <v>200</v>
      </c>
      <c r="AGG111">
        <v>1</v>
      </c>
      <c r="AGH111">
        <v>1</v>
      </c>
      <c r="AGJ111">
        <v>2</v>
      </c>
      <c r="AGK111">
        <v>0</v>
      </c>
      <c r="AGM111" t="s">
        <v>1534</v>
      </c>
      <c r="AGN111" t="s">
        <v>3131</v>
      </c>
      <c r="AGQ111">
        <v>7.5</v>
      </c>
      <c r="AGR111">
        <v>0</v>
      </c>
      <c r="AGS111">
        <v>1</v>
      </c>
      <c r="AGT111">
        <v>7.5</v>
      </c>
      <c r="AGU111">
        <v>7.5</v>
      </c>
      <c r="AGV111">
        <v>16</v>
      </c>
      <c r="AGW111">
        <v>1</v>
      </c>
      <c r="AHA111" t="b">
        <v>1</v>
      </c>
      <c r="AHD111">
        <v>2</v>
      </c>
      <c r="AHE111">
        <v>3</v>
      </c>
      <c r="AHF111">
        <v>4</v>
      </c>
      <c r="AKM111">
        <v>7.5</v>
      </c>
      <c r="AKN111">
        <v>7.5</v>
      </c>
      <c r="AKO111">
        <v>10</v>
      </c>
      <c r="AKP111">
        <v>5</v>
      </c>
      <c r="AKQ111">
        <v>0</v>
      </c>
      <c r="AKR111">
        <v>15</v>
      </c>
      <c r="AKS111" t="s">
        <v>1462</v>
      </c>
      <c r="AKT111" t="s">
        <v>1463</v>
      </c>
      <c r="AKV111" t="s">
        <v>1462</v>
      </c>
      <c r="AKX111" t="s">
        <v>1463</v>
      </c>
      <c r="AKZ111" t="s">
        <v>1463</v>
      </c>
      <c r="ALB111" t="s">
        <v>1462</v>
      </c>
      <c r="ALD111" t="s">
        <v>1463</v>
      </c>
      <c r="ALF111" t="s">
        <v>1462</v>
      </c>
      <c r="ALH111" t="s">
        <v>1463</v>
      </c>
      <c r="ALJ111" t="s">
        <v>1463</v>
      </c>
      <c r="ALL111" t="s">
        <v>1463</v>
      </c>
      <c r="ALN111" t="s">
        <v>1463</v>
      </c>
      <c r="ALP111" t="s">
        <v>1463</v>
      </c>
      <c r="ALR111" t="s">
        <v>1463</v>
      </c>
      <c r="ALT111" t="s">
        <v>1463</v>
      </c>
      <c r="AMF111" t="b">
        <v>1</v>
      </c>
      <c r="AMP111" t="b">
        <v>1</v>
      </c>
      <c r="ANA111">
        <v>5</v>
      </c>
      <c r="ANB111">
        <v>0</v>
      </c>
      <c r="ANC111">
        <v>10</v>
      </c>
      <c r="AND111">
        <v>2.5</v>
      </c>
      <c r="ANE111">
        <v>0</v>
      </c>
      <c r="ANF111">
        <v>12.5</v>
      </c>
      <c r="ANG111" t="s">
        <v>1462</v>
      </c>
      <c r="ANH111" t="s">
        <v>1541</v>
      </c>
      <c r="ANI111" t="s">
        <v>1462</v>
      </c>
      <c r="ANJ111" t="s">
        <v>2616</v>
      </c>
      <c r="ANK111">
        <v>2.5</v>
      </c>
      <c r="ANL111">
        <v>0</v>
      </c>
      <c r="ANM111">
        <v>6</v>
      </c>
      <c r="ANN111">
        <v>2.5</v>
      </c>
      <c r="ANO111">
        <v>2.5</v>
      </c>
      <c r="ANP111">
        <v>11</v>
      </c>
      <c r="ANQ111" t="s">
        <v>2599</v>
      </c>
      <c r="ANR111" t="s">
        <v>1462</v>
      </c>
      <c r="ANS111" t="s">
        <v>4123</v>
      </c>
      <c r="ANT111">
        <v>2.5</v>
      </c>
      <c r="ANU111">
        <v>2.5</v>
      </c>
      <c r="AQR111">
        <v>2.5</v>
      </c>
      <c r="AQS111">
        <v>0</v>
      </c>
      <c r="AQT111">
        <v>2.5</v>
      </c>
      <c r="AQU111">
        <v>5</v>
      </c>
      <c r="AQV111" t="s">
        <v>1463</v>
      </c>
      <c r="ARA111" t="b">
        <v>1</v>
      </c>
      <c r="ARD111" t="b">
        <v>1</v>
      </c>
      <c r="ARG111">
        <v>0</v>
      </c>
      <c r="ARH111">
        <v>2.5</v>
      </c>
      <c r="ARI111" t="s">
        <v>1463</v>
      </c>
      <c r="ARQ111" t="s">
        <v>1463</v>
      </c>
      <c r="ARR111" t="s">
        <v>4124</v>
      </c>
      <c r="ASD111">
        <v>0</v>
      </c>
      <c r="ASE111">
        <v>2.5</v>
      </c>
      <c r="ASF111">
        <v>2</v>
      </c>
      <c r="ASG111">
        <v>5</v>
      </c>
      <c r="ASH111">
        <v>10</v>
      </c>
      <c r="ASI111">
        <v>17</v>
      </c>
      <c r="ASJ111">
        <v>30</v>
      </c>
      <c r="ASM111" t="b">
        <v>1</v>
      </c>
      <c r="ASS111">
        <v>0</v>
      </c>
      <c r="AST111" t="s">
        <v>1463</v>
      </c>
      <c r="ATD111">
        <v>5</v>
      </c>
      <c r="ATE111">
        <v>10</v>
      </c>
      <c r="ATF111">
        <v>5.7</v>
      </c>
      <c r="ATG111">
        <v>6.3</v>
      </c>
      <c r="ATH111">
        <v>2.5</v>
      </c>
      <c r="ATI111">
        <v>14.5</v>
      </c>
      <c r="ATJ111" t="s">
        <v>1462</v>
      </c>
      <c r="AUF111" t="b">
        <v>1</v>
      </c>
      <c r="AUG111" t="s">
        <v>3282</v>
      </c>
      <c r="AUH111" t="s">
        <v>2568</v>
      </c>
      <c r="AVM111" t="b">
        <v>1</v>
      </c>
      <c r="AVN111" t="s">
        <v>2962</v>
      </c>
      <c r="AVO111" t="s">
        <v>2561</v>
      </c>
      <c r="AVW111" t="s">
        <v>1463</v>
      </c>
      <c r="AVX111" t="s">
        <v>1462</v>
      </c>
      <c r="AVZ111">
        <v>7.5</v>
      </c>
      <c r="AWA111">
        <v>0</v>
      </c>
      <c r="AWB111">
        <v>5</v>
      </c>
      <c r="AWC111">
        <v>5</v>
      </c>
      <c r="AWD111">
        <v>2</v>
      </c>
      <c r="AWE111">
        <v>5</v>
      </c>
      <c r="AWF111">
        <v>0</v>
      </c>
      <c r="AWG111">
        <v>7</v>
      </c>
      <c r="AWH111" t="s">
        <v>1462</v>
      </c>
      <c r="AWJ111" t="s">
        <v>1463</v>
      </c>
      <c r="AWL111" t="s">
        <v>1462</v>
      </c>
      <c r="AWN111" t="s">
        <v>1462</v>
      </c>
      <c r="AWP111" t="s">
        <v>1463</v>
      </c>
      <c r="AWR111" t="s">
        <v>1463</v>
      </c>
      <c r="AWT111" t="s">
        <v>1463</v>
      </c>
      <c r="AWV111" t="s">
        <v>1463</v>
      </c>
      <c r="AWX111" t="s">
        <v>1463</v>
      </c>
      <c r="AWZ111" t="s">
        <v>1463</v>
      </c>
      <c r="AXB111" t="s">
        <v>1463</v>
      </c>
      <c r="AXD111" t="s">
        <v>1463</v>
      </c>
      <c r="AXF111">
        <v>0</v>
      </c>
      <c r="AXG111">
        <v>0</v>
      </c>
      <c r="AXI111">
        <v>5</v>
      </c>
      <c r="AXJ111">
        <v>0</v>
      </c>
      <c r="AXK111">
        <v>3</v>
      </c>
      <c r="AXN111">
        <v>3</v>
      </c>
      <c r="AXO111">
        <v>1</v>
      </c>
      <c r="AXP111">
        <v>1</v>
      </c>
      <c r="AXQ111">
        <v>1</v>
      </c>
      <c r="AXR111">
        <v>1</v>
      </c>
      <c r="AXS111">
        <v>1</v>
      </c>
      <c r="AXT111">
        <v>1</v>
      </c>
      <c r="AXU111">
        <v>1</v>
      </c>
      <c r="AXV111">
        <v>2</v>
      </c>
      <c r="AXW111">
        <v>0</v>
      </c>
      <c r="AYA111">
        <v>7.3</v>
      </c>
      <c r="AYD111">
        <v>7.3</v>
      </c>
      <c r="AYE111" t="s">
        <v>1463</v>
      </c>
      <c r="AYF111" t="s">
        <v>1463</v>
      </c>
      <c r="AYG111">
        <v>2</v>
      </c>
      <c r="AYJ111">
        <v>10</v>
      </c>
      <c r="AYK111">
        <v>5</v>
      </c>
      <c r="AYL111">
        <v>0</v>
      </c>
      <c r="AYM111">
        <v>15</v>
      </c>
      <c r="AZC111">
        <v>3</v>
      </c>
      <c r="AZD111" t="s">
        <v>4125</v>
      </c>
      <c r="AZE111" t="s">
        <v>2811</v>
      </c>
      <c r="AZM111" t="s">
        <v>1463</v>
      </c>
      <c r="AZO111" t="s">
        <v>1462</v>
      </c>
      <c r="AZP111" t="s">
        <v>4126</v>
      </c>
      <c r="AZR111">
        <v>5</v>
      </c>
      <c r="AZS111">
        <v>0</v>
      </c>
      <c r="BCH111">
        <v>10</v>
      </c>
      <c r="BCI111">
        <v>5</v>
      </c>
      <c r="BCJ111">
        <v>0</v>
      </c>
      <c r="BCK111">
        <v>15</v>
      </c>
      <c r="BCL111">
        <v>2</v>
      </c>
      <c r="BCN111">
        <v>1</v>
      </c>
      <c r="BCP111">
        <v>3</v>
      </c>
      <c r="BCR111">
        <v>4</v>
      </c>
      <c r="BCT111">
        <v>5</v>
      </c>
      <c r="BCY111">
        <v>5</v>
      </c>
      <c r="BCZ111">
        <v>0</v>
      </c>
      <c r="BEH111">
        <v>5.8</v>
      </c>
      <c r="BEI111">
        <v>10</v>
      </c>
      <c r="BEJ111">
        <v>0</v>
      </c>
      <c r="BEK111">
        <v>15.8</v>
      </c>
      <c r="BEL111" t="s">
        <v>2552</v>
      </c>
      <c r="BEN111" t="s">
        <v>2552</v>
      </c>
      <c r="BEP111" t="s">
        <v>2557</v>
      </c>
      <c r="BER111" t="s">
        <v>2552</v>
      </c>
      <c r="BET111" t="s">
        <v>2567</v>
      </c>
      <c r="BEV111" t="s">
        <v>2567</v>
      </c>
      <c r="BEX111">
        <v>10</v>
      </c>
      <c r="BEY111">
        <v>0</v>
      </c>
      <c r="BGQ111">
        <v>0</v>
      </c>
      <c r="BGR111">
        <v>2.5</v>
      </c>
      <c r="BGS111">
        <v>0</v>
      </c>
      <c r="BGT111">
        <v>2.5</v>
      </c>
      <c r="BGU111" t="s">
        <v>1462</v>
      </c>
      <c r="BHB111" t="s">
        <v>2652</v>
      </c>
      <c r="BHC111" t="s">
        <v>3103</v>
      </c>
      <c r="BHD111" t="s">
        <v>2954</v>
      </c>
      <c r="BHE111" t="s">
        <v>3103</v>
      </c>
      <c r="BHF111" t="s">
        <v>2655</v>
      </c>
      <c r="BHG111" t="s">
        <v>3103</v>
      </c>
      <c r="BHK111">
        <v>2.5</v>
      </c>
      <c r="BHL111">
        <v>0</v>
      </c>
      <c r="BIT111">
        <v>5</v>
      </c>
      <c r="BIU111">
        <v>5</v>
      </c>
      <c r="BIV111">
        <v>0</v>
      </c>
      <c r="BIW111">
        <v>10</v>
      </c>
      <c r="BIX111">
        <v>2</v>
      </c>
      <c r="BIY111" t="s">
        <v>1466</v>
      </c>
      <c r="BIZ111" t="s">
        <v>2548</v>
      </c>
      <c r="BJA111" t="s">
        <v>1468</v>
      </c>
      <c r="BJB111">
        <v>5</v>
      </c>
      <c r="BJC111">
        <v>0</v>
      </c>
    </row>
    <row r="112" spans="1:1022 1026:1615" ht="15" x14ac:dyDescent="0.25">
      <c r="A112" t="s">
        <v>2603</v>
      </c>
      <c r="B112" t="s">
        <v>4127</v>
      </c>
      <c r="C112" t="s">
        <v>4128</v>
      </c>
      <c r="D112" t="s">
        <v>2570</v>
      </c>
      <c r="E112" t="s">
        <v>4129</v>
      </c>
      <c r="F112" t="s">
        <v>2606</v>
      </c>
      <c r="G112" t="s">
        <v>2607</v>
      </c>
      <c r="H112" t="s">
        <v>3263</v>
      </c>
      <c r="I112" t="s">
        <v>4130</v>
      </c>
      <c r="J112">
        <v>2.0686161699999999</v>
      </c>
      <c r="K112">
        <v>34.577580640000001</v>
      </c>
      <c r="L112" s="116">
        <v>42412</v>
      </c>
      <c r="M112" t="s">
        <v>1471</v>
      </c>
      <c r="N112">
        <v>31</v>
      </c>
      <c r="O112" t="s">
        <v>2554</v>
      </c>
      <c r="Q112">
        <v>6.7</v>
      </c>
      <c r="R112">
        <v>5</v>
      </c>
      <c r="S112">
        <v>2.5</v>
      </c>
      <c r="T112">
        <v>14.2</v>
      </c>
      <c r="U112">
        <v>1</v>
      </c>
      <c r="V112">
        <v>3</v>
      </c>
      <c r="W112">
        <v>2</v>
      </c>
      <c r="Y112">
        <v>1</v>
      </c>
      <c r="Z112">
        <v>1</v>
      </c>
      <c r="AF112" t="b">
        <v>1</v>
      </c>
      <c r="AG112">
        <v>1</v>
      </c>
      <c r="AH112">
        <v>3</v>
      </c>
      <c r="AI112">
        <v>2</v>
      </c>
      <c r="AK112">
        <v>1</v>
      </c>
      <c r="AT112">
        <v>3</v>
      </c>
      <c r="BS112" t="s">
        <v>1462</v>
      </c>
      <c r="BT112" t="s">
        <v>1462</v>
      </c>
      <c r="BU112" t="s">
        <v>4131</v>
      </c>
      <c r="BV112" t="s">
        <v>4132</v>
      </c>
      <c r="BW112">
        <v>5</v>
      </c>
      <c r="BX112">
        <v>2.5</v>
      </c>
      <c r="BY112">
        <v>3.5</v>
      </c>
      <c r="BZ112">
        <v>2.5</v>
      </c>
      <c r="CA112">
        <v>0</v>
      </c>
      <c r="CB112">
        <v>6</v>
      </c>
      <c r="CC112" t="s">
        <v>1462</v>
      </c>
      <c r="CD112" t="b">
        <v>1</v>
      </c>
      <c r="CE112" t="b">
        <v>1</v>
      </c>
      <c r="CF112">
        <v>10</v>
      </c>
      <c r="CH112" t="s">
        <v>1463</v>
      </c>
      <c r="CM112" t="s">
        <v>1463</v>
      </c>
      <c r="CR112" t="s">
        <v>1463</v>
      </c>
      <c r="CW112" t="s">
        <v>1463</v>
      </c>
      <c r="DB112" t="s">
        <v>1463</v>
      </c>
      <c r="DG112" t="s">
        <v>1463</v>
      </c>
      <c r="DU112" t="b">
        <v>1</v>
      </c>
      <c r="DY112" t="b">
        <v>1</v>
      </c>
      <c r="EF112" t="b">
        <v>1</v>
      </c>
      <c r="EG112" t="s">
        <v>4133</v>
      </c>
      <c r="EI112">
        <v>2.5</v>
      </c>
      <c r="EJ112">
        <v>0</v>
      </c>
      <c r="EN112">
        <v>0</v>
      </c>
      <c r="EO112" t="s">
        <v>1463</v>
      </c>
      <c r="FL112">
        <v>4.7</v>
      </c>
      <c r="FM112">
        <v>0</v>
      </c>
      <c r="FN112">
        <v>0</v>
      </c>
      <c r="FO112">
        <v>4.7</v>
      </c>
      <c r="FP112" t="s">
        <v>1462</v>
      </c>
      <c r="JC112" t="b">
        <v>1</v>
      </c>
      <c r="JE112" t="s">
        <v>1465</v>
      </c>
      <c r="KG112" t="s">
        <v>2679</v>
      </c>
      <c r="KH112" t="b">
        <v>1</v>
      </c>
      <c r="KJ112" t="s">
        <v>1465</v>
      </c>
      <c r="KK112" t="s">
        <v>1463</v>
      </c>
      <c r="KM112">
        <v>0</v>
      </c>
      <c r="KN112">
        <v>0</v>
      </c>
      <c r="KO112">
        <v>0</v>
      </c>
      <c r="KR112">
        <v>0</v>
      </c>
      <c r="KS112" t="s">
        <v>1463</v>
      </c>
      <c r="RO112">
        <v>7.5</v>
      </c>
      <c r="RP112">
        <v>2.5</v>
      </c>
      <c r="RQ112">
        <v>2.5</v>
      </c>
      <c r="RR112">
        <v>12.5</v>
      </c>
      <c r="RS112" t="s">
        <v>1463</v>
      </c>
      <c r="RZ112" t="s">
        <v>1462</v>
      </c>
      <c r="SA112" t="s">
        <v>4134</v>
      </c>
      <c r="SK112">
        <v>2.5</v>
      </c>
      <c r="SL112">
        <v>2.5</v>
      </c>
      <c r="SM112">
        <v>1.3</v>
      </c>
      <c r="SN112">
        <v>2.5</v>
      </c>
      <c r="SO112">
        <v>2.5</v>
      </c>
      <c r="SP112">
        <v>6.3</v>
      </c>
      <c r="SQ112" t="s">
        <v>1463</v>
      </c>
      <c r="SR112" t="s">
        <v>4135</v>
      </c>
      <c r="TI112">
        <v>5</v>
      </c>
      <c r="TJ112" t="s">
        <v>4136</v>
      </c>
      <c r="TO112" t="b">
        <v>1</v>
      </c>
      <c r="TQ112" t="b">
        <v>1</v>
      </c>
      <c r="TX112">
        <v>2.5</v>
      </c>
      <c r="TY112">
        <v>2.5</v>
      </c>
      <c r="VI112">
        <v>5</v>
      </c>
      <c r="VJ112">
        <v>0</v>
      </c>
      <c r="VK112">
        <v>7.5</v>
      </c>
      <c r="VL112">
        <v>12.5</v>
      </c>
      <c r="VM112" t="s">
        <v>1463</v>
      </c>
      <c r="VO112" t="s">
        <v>1463</v>
      </c>
      <c r="VQ112" t="s">
        <v>1463</v>
      </c>
      <c r="VS112" t="s">
        <v>1463</v>
      </c>
      <c r="VV112" t="s">
        <v>1463</v>
      </c>
      <c r="VX112" t="s">
        <v>1462</v>
      </c>
      <c r="VY112" t="s">
        <v>3937</v>
      </c>
      <c r="VZ112">
        <v>0</v>
      </c>
      <c r="WA112">
        <v>7.5</v>
      </c>
      <c r="XJ112">
        <v>7</v>
      </c>
      <c r="XK112">
        <v>2.5</v>
      </c>
      <c r="XL112">
        <v>6.3</v>
      </c>
      <c r="XM112">
        <v>15.8</v>
      </c>
      <c r="XN112" t="s">
        <v>1462</v>
      </c>
      <c r="XO112" t="s">
        <v>1462</v>
      </c>
      <c r="XR112" t="b">
        <v>1</v>
      </c>
      <c r="XS112" t="b">
        <v>1</v>
      </c>
      <c r="XT112" t="b">
        <v>1</v>
      </c>
      <c r="XW112" t="b">
        <v>1</v>
      </c>
      <c r="YC112" t="s">
        <v>1463</v>
      </c>
      <c r="YD112" t="s">
        <v>4137</v>
      </c>
      <c r="YE112" t="s">
        <v>1462</v>
      </c>
      <c r="YF112" t="s">
        <v>4138</v>
      </c>
      <c r="YG112">
        <v>2.5</v>
      </c>
      <c r="YH112">
        <v>2.5</v>
      </c>
      <c r="YI112" t="s">
        <v>1462</v>
      </c>
      <c r="YP112" t="b">
        <v>1</v>
      </c>
      <c r="YU112">
        <v>2.5</v>
      </c>
      <c r="YV112">
        <v>10</v>
      </c>
      <c r="ZX112">
        <v>0</v>
      </c>
      <c r="ZY112">
        <v>0</v>
      </c>
      <c r="ZZ112">
        <v>0</v>
      </c>
      <c r="AAA112">
        <v>0</v>
      </c>
      <c r="AAB112" t="s">
        <v>1463</v>
      </c>
      <c r="AAS112" t="s">
        <v>3988</v>
      </c>
      <c r="AAT112">
        <v>0</v>
      </c>
      <c r="AAU112">
        <v>0</v>
      </c>
      <c r="ADN112">
        <v>2</v>
      </c>
      <c r="ADO112">
        <v>5</v>
      </c>
      <c r="ADP112">
        <v>5</v>
      </c>
      <c r="ADQ112">
        <v>12</v>
      </c>
      <c r="ADR112" t="s">
        <v>1759</v>
      </c>
      <c r="ADS112">
        <v>1</v>
      </c>
      <c r="ADT112">
        <v>40</v>
      </c>
      <c r="AEG112">
        <v>5</v>
      </c>
      <c r="AEH112">
        <v>5</v>
      </c>
      <c r="AEI112">
        <v>0</v>
      </c>
      <c r="AEJ112">
        <v>0</v>
      </c>
      <c r="AEK112">
        <v>0</v>
      </c>
      <c r="AEL112">
        <v>0</v>
      </c>
      <c r="AEN112" t="b">
        <v>1</v>
      </c>
      <c r="AFB112" t="s">
        <v>3332</v>
      </c>
      <c r="AFC112">
        <v>0</v>
      </c>
      <c r="AFD112">
        <v>0</v>
      </c>
      <c r="AFE112">
        <v>0</v>
      </c>
      <c r="AFF112">
        <v>8.9</v>
      </c>
      <c r="AFG112">
        <v>2.5</v>
      </c>
      <c r="AFH112">
        <v>11.4</v>
      </c>
      <c r="AFI112" t="s">
        <v>1463</v>
      </c>
      <c r="AFK112" t="s">
        <v>1463</v>
      </c>
      <c r="AFM112" t="s">
        <v>1463</v>
      </c>
      <c r="AFO112" t="s">
        <v>1463</v>
      </c>
      <c r="AFQ112" t="s">
        <v>1463</v>
      </c>
      <c r="AFT112" t="s">
        <v>1463</v>
      </c>
      <c r="AFV112">
        <v>3</v>
      </c>
      <c r="AFW112">
        <v>4</v>
      </c>
      <c r="AFX112">
        <v>8.8888888888888804</v>
      </c>
      <c r="AFY112">
        <v>2.5</v>
      </c>
      <c r="AFZ112">
        <v>2.5</v>
      </c>
      <c r="AGA112">
        <v>5</v>
      </c>
      <c r="AGB112">
        <v>5</v>
      </c>
      <c r="AGC112">
        <v>12.5</v>
      </c>
      <c r="AGD112">
        <v>2</v>
      </c>
      <c r="AGG112">
        <v>2</v>
      </c>
      <c r="AGJ112">
        <v>2</v>
      </c>
      <c r="AGM112" t="s">
        <v>1534</v>
      </c>
      <c r="AGQ112">
        <v>5</v>
      </c>
      <c r="AGR112">
        <v>5</v>
      </c>
      <c r="AGS112">
        <v>5.5</v>
      </c>
      <c r="AGT112">
        <v>5</v>
      </c>
      <c r="AGU112">
        <v>7.5</v>
      </c>
      <c r="AGV112">
        <v>18</v>
      </c>
      <c r="AGW112">
        <v>2</v>
      </c>
      <c r="AGZ112" t="b">
        <v>1</v>
      </c>
      <c r="AHB112" t="b">
        <v>1</v>
      </c>
      <c r="AHD112">
        <v>3</v>
      </c>
      <c r="AHE112">
        <v>3</v>
      </c>
      <c r="AHF112">
        <v>4</v>
      </c>
      <c r="AKM112">
        <v>5</v>
      </c>
      <c r="AKN112">
        <v>7.5</v>
      </c>
      <c r="AKO112">
        <v>10</v>
      </c>
      <c r="AKP112">
        <v>2.5</v>
      </c>
      <c r="AKQ112">
        <v>0</v>
      </c>
      <c r="AKR112">
        <v>12.5</v>
      </c>
      <c r="AKS112" t="s">
        <v>1462</v>
      </c>
      <c r="AKT112" t="s">
        <v>1463</v>
      </c>
      <c r="AKV112" t="s">
        <v>1462</v>
      </c>
      <c r="AKX112" t="s">
        <v>1462</v>
      </c>
      <c r="AKZ112" t="s">
        <v>1463</v>
      </c>
      <c r="ALB112" t="s">
        <v>1463</v>
      </c>
      <c r="ALD112" t="s">
        <v>1463</v>
      </c>
      <c r="ALF112" t="s">
        <v>1462</v>
      </c>
      <c r="ALH112" t="s">
        <v>1463</v>
      </c>
      <c r="ALJ112" t="s">
        <v>1463</v>
      </c>
      <c r="ALL112" t="s">
        <v>1463</v>
      </c>
      <c r="ALN112" t="s">
        <v>1463</v>
      </c>
      <c r="ALP112" t="s">
        <v>1463</v>
      </c>
      <c r="ALR112" t="s">
        <v>1463</v>
      </c>
      <c r="ALT112" t="s">
        <v>1463</v>
      </c>
      <c r="AMF112" t="b">
        <v>1</v>
      </c>
      <c r="AMG112" t="b">
        <v>1</v>
      </c>
      <c r="AMW112" t="b">
        <v>1</v>
      </c>
      <c r="ANA112">
        <v>2.5</v>
      </c>
      <c r="ANB112">
        <v>0</v>
      </c>
      <c r="ANC112">
        <v>10</v>
      </c>
      <c r="AND112">
        <v>0</v>
      </c>
      <c r="ANE112">
        <v>2.5</v>
      </c>
      <c r="ANF112">
        <v>12.5</v>
      </c>
      <c r="ANG112" t="s">
        <v>1462</v>
      </c>
      <c r="ANH112" t="s">
        <v>2679</v>
      </c>
      <c r="ANI112" t="s">
        <v>1462</v>
      </c>
      <c r="ANJ112" t="s">
        <v>2855</v>
      </c>
      <c r="ANK112">
        <v>0</v>
      </c>
      <c r="ANL112">
        <v>2.5</v>
      </c>
      <c r="ANM112">
        <v>2</v>
      </c>
      <c r="ANN112">
        <v>0</v>
      </c>
      <c r="ANO112">
        <v>7.5</v>
      </c>
      <c r="ANP112">
        <v>9.5</v>
      </c>
      <c r="ANQ112" t="s">
        <v>2565</v>
      </c>
      <c r="ANR112" t="s">
        <v>1463</v>
      </c>
      <c r="ANT112">
        <v>0</v>
      </c>
      <c r="ANU112">
        <v>7.5</v>
      </c>
      <c r="AQR112">
        <v>2.5</v>
      </c>
      <c r="AQS112">
        <v>0</v>
      </c>
      <c r="AQT112">
        <v>5</v>
      </c>
      <c r="AQU112">
        <v>7.5</v>
      </c>
      <c r="AQV112" t="s">
        <v>1463</v>
      </c>
      <c r="ARC112" t="b">
        <v>1</v>
      </c>
      <c r="ARD112" t="b">
        <v>1</v>
      </c>
      <c r="ARG112">
        <v>0</v>
      </c>
      <c r="ARH112">
        <v>5</v>
      </c>
      <c r="ARI112" t="s">
        <v>1463</v>
      </c>
      <c r="ARQ112" t="s">
        <v>1463</v>
      </c>
      <c r="ARR112" t="s">
        <v>3624</v>
      </c>
      <c r="ASD112">
        <v>0</v>
      </c>
      <c r="ASE112">
        <v>5</v>
      </c>
      <c r="ASF112">
        <v>2</v>
      </c>
      <c r="ASG112">
        <v>5</v>
      </c>
      <c r="ASH112">
        <v>2.5</v>
      </c>
      <c r="ASI112">
        <v>9.5</v>
      </c>
      <c r="ASJ112">
        <v>60</v>
      </c>
      <c r="ASM112" t="b">
        <v>1</v>
      </c>
      <c r="ASS112">
        <v>1</v>
      </c>
      <c r="AST112" t="s">
        <v>1462</v>
      </c>
      <c r="ASW112" t="b">
        <v>1</v>
      </c>
      <c r="ATC112" t="s">
        <v>3281</v>
      </c>
      <c r="ATD112">
        <v>5</v>
      </c>
      <c r="ATE112">
        <v>2.5</v>
      </c>
      <c r="ATF112">
        <v>0</v>
      </c>
      <c r="ATG112">
        <v>0</v>
      </c>
      <c r="ATH112">
        <v>7.5</v>
      </c>
      <c r="ATI112">
        <v>7.5</v>
      </c>
      <c r="ATJ112" t="s">
        <v>1463</v>
      </c>
      <c r="AVZ112">
        <v>0</v>
      </c>
      <c r="AWA112">
        <v>5</v>
      </c>
      <c r="AWB112">
        <v>0</v>
      </c>
      <c r="AWC112">
        <v>10</v>
      </c>
      <c r="AWD112">
        <v>2</v>
      </c>
      <c r="AWE112">
        <v>2.5</v>
      </c>
      <c r="AWF112">
        <v>0</v>
      </c>
      <c r="AWG112">
        <v>4.5</v>
      </c>
      <c r="AWH112" t="s">
        <v>1463</v>
      </c>
      <c r="AWJ112" t="s">
        <v>1462</v>
      </c>
      <c r="AWK112" t="s">
        <v>1469</v>
      </c>
      <c r="AWL112" t="s">
        <v>1462</v>
      </c>
      <c r="AWM112" t="s">
        <v>1470</v>
      </c>
      <c r="AWN112" t="s">
        <v>1462</v>
      </c>
      <c r="AWP112" t="s">
        <v>1463</v>
      </c>
      <c r="AWR112" t="s">
        <v>1463</v>
      </c>
      <c r="AWT112" t="s">
        <v>1463</v>
      </c>
      <c r="AWV112" t="s">
        <v>1463</v>
      </c>
      <c r="AWX112" t="s">
        <v>1463</v>
      </c>
      <c r="AWZ112" t="s">
        <v>1463</v>
      </c>
      <c r="AXB112" t="s">
        <v>1463</v>
      </c>
      <c r="AXD112" t="s">
        <v>1463</v>
      </c>
      <c r="AXF112">
        <v>0</v>
      </c>
      <c r="AXG112">
        <v>0</v>
      </c>
      <c r="AXI112">
        <v>2.5</v>
      </c>
      <c r="AXJ112">
        <v>0</v>
      </c>
      <c r="AXK112">
        <v>0</v>
      </c>
      <c r="AXN112">
        <v>0</v>
      </c>
      <c r="AXO112">
        <v>1</v>
      </c>
      <c r="AXP112">
        <v>1</v>
      </c>
      <c r="AXQ112">
        <v>1</v>
      </c>
      <c r="AXR112">
        <v>1</v>
      </c>
      <c r="AXS112">
        <v>1</v>
      </c>
      <c r="AXT112">
        <v>1</v>
      </c>
      <c r="AXU112">
        <v>1</v>
      </c>
      <c r="AXV112">
        <v>3</v>
      </c>
      <c r="AXW112">
        <v>1</v>
      </c>
      <c r="AXX112">
        <v>3</v>
      </c>
      <c r="AYA112">
        <v>10</v>
      </c>
      <c r="AYD112">
        <v>10</v>
      </c>
      <c r="AYE112" t="s">
        <v>1463</v>
      </c>
      <c r="AYF112" t="s">
        <v>1463</v>
      </c>
      <c r="AYG112">
        <v>10</v>
      </c>
      <c r="AYJ112">
        <v>0</v>
      </c>
      <c r="AYK112">
        <v>0</v>
      </c>
      <c r="AYL112">
        <v>0</v>
      </c>
      <c r="AYM112">
        <v>0</v>
      </c>
      <c r="AZC112">
        <v>3</v>
      </c>
      <c r="AZD112" t="s">
        <v>4139</v>
      </c>
      <c r="AZE112" t="s">
        <v>3307</v>
      </c>
      <c r="AZM112" t="s">
        <v>1463</v>
      </c>
      <c r="AZO112" t="s">
        <v>1463</v>
      </c>
      <c r="AZQ112" t="s">
        <v>3611</v>
      </c>
      <c r="AZR112">
        <v>0</v>
      </c>
      <c r="AZS112">
        <v>0</v>
      </c>
      <c r="BCH112">
        <v>10</v>
      </c>
      <c r="BCI112">
        <v>0</v>
      </c>
      <c r="BCJ112">
        <v>0</v>
      </c>
      <c r="BCK112">
        <v>10</v>
      </c>
      <c r="BCL112">
        <v>1</v>
      </c>
      <c r="BCN112">
        <v>2</v>
      </c>
      <c r="BCP112">
        <v>3</v>
      </c>
      <c r="BCR112">
        <v>4</v>
      </c>
      <c r="BCT112">
        <v>5</v>
      </c>
      <c r="BCY112">
        <v>0</v>
      </c>
      <c r="BCZ112">
        <v>0</v>
      </c>
      <c r="BEH112">
        <v>1.7</v>
      </c>
      <c r="BEI112">
        <v>7.5</v>
      </c>
      <c r="BEJ112">
        <v>0</v>
      </c>
      <c r="BEK112">
        <v>9.1999999999999993</v>
      </c>
      <c r="BEL112" t="s">
        <v>2552</v>
      </c>
      <c r="BEN112" t="s">
        <v>2562</v>
      </c>
      <c r="BEP112" t="s">
        <v>2562</v>
      </c>
      <c r="BER112" t="s">
        <v>2562</v>
      </c>
      <c r="BET112" t="s">
        <v>2562</v>
      </c>
      <c r="BEV112" t="s">
        <v>2562</v>
      </c>
      <c r="BEX112">
        <v>7.5</v>
      </c>
      <c r="BEY112">
        <v>0</v>
      </c>
      <c r="BGQ112" t="s">
        <v>1467</v>
      </c>
      <c r="BGR112">
        <v>2.5</v>
      </c>
      <c r="BGS112">
        <v>0</v>
      </c>
      <c r="BGT112">
        <v>2.5</v>
      </c>
      <c r="BGU112" t="s">
        <v>1463</v>
      </c>
      <c r="BHK112">
        <v>2.5</v>
      </c>
      <c r="BHL112">
        <v>0</v>
      </c>
      <c r="BIT112">
        <v>5</v>
      </c>
      <c r="BIU112">
        <v>2.5</v>
      </c>
      <c r="BIV112">
        <v>0</v>
      </c>
      <c r="BIW112">
        <v>7.5</v>
      </c>
      <c r="BIX112">
        <v>2</v>
      </c>
      <c r="BIY112" t="s">
        <v>2594</v>
      </c>
      <c r="BIZ112" t="s">
        <v>2548</v>
      </c>
      <c r="BJA112" t="s">
        <v>1468</v>
      </c>
      <c r="BJB112">
        <v>2.5</v>
      </c>
      <c r="BJC112">
        <v>0</v>
      </c>
    </row>
    <row r="113" spans="1:1021 1026:1615" ht="15" x14ac:dyDescent="0.25">
      <c r="A113" t="s">
        <v>2603</v>
      </c>
      <c r="B113" t="s">
        <v>4140</v>
      </c>
      <c r="C113" t="s">
        <v>4141</v>
      </c>
      <c r="D113" t="s">
        <v>2570</v>
      </c>
      <c r="E113" t="s">
        <v>4129</v>
      </c>
      <c r="F113" t="s">
        <v>2606</v>
      </c>
      <c r="G113" t="s">
        <v>2607</v>
      </c>
      <c r="H113" t="s">
        <v>3263</v>
      </c>
      <c r="I113" t="s">
        <v>4130</v>
      </c>
      <c r="J113">
        <v>2.0687407699999998</v>
      </c>
      <c r="K113">
        <v>34.577243350000003</v>
      </c>
      <c r="L113" s="116">
        <v>42412</v>
      </c>
      <c r="M113" t="s">
        <v>1471</v>
      </c>
      <c r="N113">
        <v>20</v>
      </c>
      <c r="O113" t="s">
        <v>2554</v>
      </c>
      <c r="Q113">
        <v>1.7</v>
      </c>
      <c r="R113">
        <v>5</v>
      </c>
      <c r="S113">
        <v>2.5</v>
      </c>
      <c r="T113">
        <v>9.1999999999999993</v>
      </c>
      <c r="U113">
        <v>2</v>
      </c>
      <c r="V113">
        <v>1</v>
      </c>
      <c r="W113">
        <v>2</v>
      </c>
      <c r="Y113">
        <v>1</v>
      </c>
      <c r="Z113">
        <v>1</v>
      </c>
      <c r="AF113" t="b">
        <v>1</v>
      </c>
      <c r="AG113">
        <v>2</v>
      </c>
      <c r="AH113">
        <v>1</v>
      </c>
      <c r="AI113">
        <v>1</v>
      </c>
      <c r="AK113">
        <v>1</v>
      </c>
      <c r="BD113">
        <v>1</v>
      </c>
      <c r="BS113" t="s">
        <v>1463</v>
      </c>
      <c r="BT113" t="s">
        <v>1463</v>
      </c>
      <c r="BW113">
        <v>5</v>
      </c>
      <c r="BX113">
        <v>2.5</v>
      </c>
      <c r="BY113">
        <v>3.5</v>
      </c>
      <c r="BZ113">
        <v>2.5</v>
      </c>
      <c r="CA113">
        <v>0</v>
      </c>
      <c r="CB113">
        <v>6</v>
      </c>
      <c r="CC113" t="s">
        <v>1462</v>
      </c>
      <c r="CD113" t="b">
        <v>1</v>
      </c>
      <c r="CE113" t="b">
        <v>1</v>
      </c>
      <c r="CF113">
        <v>10</v>
      </c>
      <c r="CH113" t="s">
        <v>1463</v>
      </c>
      <c r="CM113" t="s">
        <v>1463</v>
      </c>
      <c r="CR113" t="s">
        <v>1463</v>
      </c>
      <c r="CW113" t="s">
        <v>1463</v>
      </c>
      <c r="DB113" t="s">
        <v>1463</v>
      </c>
      <c r="DG113" t="s">
        <v>1463</v>
      </c>
      <c r="DM113" t="s">
        <v>1463</v>
      </c>
      <c r="DU113" t="b">
        <v>1</v>
      </c>
      <c r="DY113" t="b">
        <v>1</v>
      </c>
      <c r="EF113" t="b">
        <v>1</v>
      </c>
      <c r="EG113" t="s">
        <v>4133</v>
      </c>
      <c r="EI113">
        <v>2.5</v>
      </c>
      <c r="EJ113">
        <v>0</v>
      </c>
      <c r="EN113">
        <v>0</v>
      </c>
      <c r="EO113" t="s">
        <v>1463</v>
      </c>
      <c r="FL113">
        <v>1.3</v>
      </c>
      <c r="FM113">
        <v>2.5</v>
      </c>
      <c r="FN113">
        <v>2.5</v>
      </c>
      <c r="FO113">
        <v>6.3</v>
      </c>
      <c r="FP113" t="s">
        <v>1462</v>
      </c>
      <c r="JC113" t="b">
        <v>1</v>
      </c>
      <c r="JE113" t="s">
        <v>1465</v>
      </c>
      <c r="KG113" t="s">
        <v>2679</v>
      </c>
      <c r="KH113" t="b">
        <v>1</v>
      </c>
      <c r="KJ113" t="s">
        <v>1465</v>
      </c>
      <c r="KK113" t="s">
        <v>1463</v>
      </c>
      <c r="KM113">
        <v>2.5</v>
      </c>
      <c r="KN113">
        <v>2.5</v>
      </c>
      <c r="KO113">
        <v>0</v>
      </c>
      <c r="KR113">
        <v>0</v>
      </c>
      <c r="KS113" t="s">
        <v>1463</v>
      </c>
      <c r="RO113">
        <v>7.5</v>
      </c>
      <c r="RP113">
        <v>2.5</v>
      </c>
      <c r="RQ113">
        <v>2.5</v>
      </c>
      <c r="RR113">
        <v>12.5</v>
      </c>
      <c r="RS113" t="s">
        <v>1463</v>
      </c>
      <c r="RZ113" t="s">
        <v>1462</v>
      </c>
      <c r="SA113" t="s">
        <v>4142</v>
      </c>
      <c r="SK113">
        <v>2.5</v>
      </c>
      <c r="SL113">
        <v>2.5</v>
      </c>
      <c r="SM113">
        <v>0</v>
      </c>
      <c r="SN113">
        <v>0</v>
      </c>
      <c r="SO113">
        <v>2.5</v>
      </c>
      <c r="SP113">
        <v>2.5</v>
      </c>
      <c r="SQ113" t="s">
        <v>1463</v>
      </c>
      <c r="SR113" t="s">
        <v>4135</v>
      </c>
      <c r="TI113">
        <v>0</v>
      </c>
      <c r="TJ113" t="s">
        <v>4143</v>
      </c>
      <c r="TO113" t="b">
        <v>1</v>
      </c>
      <c r="TQ113" t="b">
        <v>1</v>
      </c>
      <c r="TX113">
        <v>0</v>
      </c>
      <c r="TY113">
        <v>2.5</v>
      </c>
      <c r="VI113">
        <v>5</v>
      </c>
      <c r="VJ113">
        <v>0</v>
      </c>
      <c r="VK113">
        <v>2.5</v>
      </c>
      <c r="VL113">
        <v>7.5</v>
      </c>
      <c r="VM113" t="s">
        <v>1463</v>
      </c>
      <c r="VO113" t="s">
        <v>1463</v>
      </c>
      <c r="VQ113" t="s">
        <v>1463</v>
      </c>
      <c r="VS113" t="s">
        <v>1463</v>
      </c>
      <c r="VV113" t="s">
        <v>1463</v>
      </c>
      <c r="VX113" t="s">
        <v>1462</v>
      </c>
      <c r="VY113" t="s">
        <v>3123</v>
      </c>
      <c r="VZ113">
        <v>0</v>
      </c>
      <c r="WA113">
        <v>2.5</v>
      </c>
      <c r="XJ113">
        <v>2.5</v>
      </c>
      <c r="XK113">
        <v>1.3</v>
      </c>
      <c r="XL113">
        <v>3.8</v>
      </c>
      <c r="XM113">
        <v>7.6</v>
      </c>
      <c r="XN113" t="s">
        <v>1462</v>
      </c>
      <c r="XO113" t="s">
        <v>1462</v>
      </c>
      <c r="XR113" t="b">
        <v>1</v>
      </c>
      <c r="XS113" t="b">
        <v>1</v>
      </c>
      <c r="XT113" t="b">
        <v>1</v>
      </c>
      <c r="XW113" t="b">
        <v>1</v>
      </c>
      <c r="YB113" t="s">
        <v>4144</v>
      </c>
      <c r="YC113" t="s">
        <v>1463</v>
      </c>
      <c r="YE113" t="s">
        <v>1463</v>
      </c>
      <c r="YG113">
        <v>0</v>
      </c>
      <c r="YH113">
        <v>5</v>
      </c>
      <c r="YI113" t="s">
        <v>1463</v>
      </c>
      <c r="YU113">
        <v>2.5</v>
      </c>
      <c r="YV113">
        <v>2.5</v>
      </c>
      <c r="ZX113">
        <v>0</v>
      </c>
      <c r="ZY113">
        <v>0</v>
      </c>
      <c r="ZZ113">
        <v>0</v>
      </c>
      <c r="AAA113">
        <v>0</v>
      </c>
      <c r="AAB113" t="s">
        <v>1463</v>
      </c>
      <c r="AAS113" t="s">
        <v>4145</v>
      </c>
      <c r="AAT113">
        <v>0</v>
      </c>
      <c r="AAU113">
        <v>0</v>
      </c>
      <c r="ADN113">
        <v>2</v>
      </c>
      <c r="ADO113">
        <v>7.5</v>
      </c>
      <c r="ADP113">
        <v>2.5</v>
      </c>
      <c r="ADQ113">
        <v>12</v>
      </c>
      <c r="ADR113" t="s">
        <v>1759</v>
      </c>
      <c r="ADS113">
        <v>1</v>
      </c>
      <c r="ADT113">
        <v>40</v>
      </c>
      <c r="AEG113">
        <v>7.5</v>
      </c>
      <c r="AEH113">
        <v>2.5</v>
      </c>
      <c r="AEI113">
        <v>0</v>
      </c>
      <c r="AEJ113">
        <v>0</v>
      </c>
      <c r="AEK113">
        <v>2.5</v>
      </c>
      <c r="AEL113">
        <v>2.5</v>
      </c>
      <c r="AEN113" t="b">
        <v>1</v>
      </c>
      <c r="AFB113" t="s">
        <v>2865</v>
      </c>
      <c r="AFC113">
        <v>0</v>
      </c>
      <c r="AFD113">
        <v>2.5</v>
      </c>
      <c r="AFE113">
        <v>0</v>
      </c>
      <c r="AFF113">
        <v>8.9</v>
      </c>
      <c r="AFG113">
        <v>0</v>
      </c>
      <c r="AFH113">
        <v>8.9</v>
      </c>
      <c r="AFI113" t="s">
        <v>1463</v>
      </c>
      <c r="AFK113" t="s">
        <v>1463</v>
      </c>
      <c r="AFM113" t="s">
        <v>1463</v>
      </c>
      <c r="AFO113" t="s">
        <v>1463</v>
      </c>
      <c r="AFQ113" t="s">
        <v>1463</v>
      </c>
      <c r="AFT113" t="s">
        <v>1463</v>
      </c>
      <c r="AFV113">
        <v>3</v>
      </c>
      <c r="AFW113">
        <v>4</v>
      </c>
      <c r="AFX113">
        <v>8.8888888888888804</v>
      </c>
      <c r="AFY113">
        <v>0</v>
      </c>
      <c r="AFZ113">
        <v>1</v>
      </c>
      <c r="AGA113">
        <v>2.5</v>
      </c>
      <c r="AGB113">
        <v>2.5</v>
      </c>
      <c r="AGC113">
        <v>6</v>
      </c>
      <c r="AGD113">
        <v>1</v>
      </c>
      <c r="AGG113">
        <v>1</v>
      </c>
      <c r="AGJ113">
        <v>1</v>
      </c>
      <c r="AGM113" t="s">
        <v>1534</v>
      </c>
      <c r="AGP113" t="s">
        <v>4146</v>
      </c>
      <c r="AGQ113">
        <v>2.5</v>
      </c>
      <c r="AGR113">
        <v>2.5</v>
      </c>
      <c r="AGS113">
        <v>4.5</v>
      </c>
      <c r="AGT113">
        <v>5</v>
      </c>
      <c r="AGU113">
        <v>7.5</v>
      </c>
      <c r="AGV113">
        <v>17</v>
      </c>
      <c r="AGW113">
        <v>1</v>
      </c>
      <c r="AGZ113" t="b">
        <v>1</v>
      </c>
      <c r="AHD113">
        <v>3</v>
      </c>
      <c r="AHE113">
        <v>3</v>
      </c>
      <c r="AHF113">
        <v>4</v>
      </c>
      <c r="AKM113">
        <v>5</v>
      </c>
      <c r="AKN113">
        <v>7.5</v>
      </c>
      <c r="AKO113">
        <v>0</v>
      </c>
      <c r="AKP113">
        <v>0</v>
      </c>
      <c r="AKQ113">
        <v>2.5</v>
      </c>
      <c r="AKR113">
        <v>2.5</v>
      </c>
      <c r="AKS113" t="s">
        <v>1463</v>
      </c>
      <c r="ANA113">
        <v>0</v>
      </c>
      <c r="ANB113">
        <v>2.5</v>
      </c>
      <c r="ANC113">
        <v>10</v>
      </c>
      <c r="AND113">
        <v>0</v>
      </c>
      <c r="ANE113">
        <v>2.5</v>
      </c>
      <c r="ANF113">
        <v>12.5</v>
      </c>
      <c r="ANG113" t="s">
        <v>1462</v>
      </c>
      <c r="ANH113" t="s">
        <v>2679</v>
      </c>
      <c r="ANI113" t="s">
        <v>1462</v>
      </c>
      <c r="ANJ113" t="s">
        <v>2855</v>
      </c>
      <c r="ANK113">
        <v>0</v>
      </c>
      <c r="ANL113">
        <v>2.5</v>
      </c>
      <c r="ANM113">
        <v>1</v>
      </c>
      <c r="ANN113">
        <v>0</v>
      </c>
      <c r="ANO113">
        <v>10</v>
      </c>
      <c r="ANP113">
        <v>11</v>
      </c>
      <c r="ANQ113" t="s">
        <v>2551</v>
      </c>
      <c r="ANT113">
        <v>0</v>
      </c>
      <c r="ANU113">
        <v>10</v>
      </c>
      <c r="AQR113">
        <v>2.5</v>
      </c>
      <c r="AQS113">
        <v>0</v>
      </c>
      <c r="AQT113">
        <v>3.8</v>
      </c>
      <c r="AQU113">
        <v>6.3</v>
      </c>
      <c r="AQV113" t="s">
        <v>1463</v>
      </c>
      <c r="ARE113" t="b">
        <v>1</v>
      </c>
      <c r="ARF113" t="s">
        <v>2633</v>
      </c>
      <c r="ARG113">
        <v>0</v>
      </c>
      <c r="ARH113">
        <v>5</v>
      </c>
      <c r="ARI113" t="s">
        <v>1463</v>
      </c>
      <c r="ARQ113" t="s">
        <v>1463</v>
      </c>
      <c r="ARR113" t="s">
        <v>3624</v>
      </c>
      <c r="ASD113">
        <v>0</v>
      </c>
      <c r="ASE113">
        <v>2.5</v>
      </c>
      <c r="ASF113">
        <v>2</v>
      </c>
      <c r="ASG113">
        <v>5</v>
      </c>
      <c r="ASH113">
        <v>2.5</v>
      </c>
      <c r="ASI113">
        <v>9.5</v>
      </c>
      <c r="ASJ113">
        <v>70</v>
      </c>
      <c r="ASM113" t="b">
        <v>1</v>
      </c>
      <c r="ASS113">
        <v>1</v>
      </c>
      <c r="AST113" t="s">
        <v>1462</v>
      </c>
      <c r="ASW113" t="b">
        <v>1</v>
      </c>
      <c r="ATC113" t="s">
        <v>3820</v>
      </c>
      <c r="ATD113">
        <v>5</v>
      </c>
      <c r="ATE113">
        <v>2.5</v>
      </c>
      <c r="ATF113">
        <v>0</v>
      </c>
      <c r="ATG113">
        <v>0</v>
      </c>
      <c r="ATH113">
        <v>6.3</v>
      </c>
      <c r="ATI113">
        <v>6.3</v>
      </c>
      <c r="ATJ113" t="s">
        <v>1463</v>
      </c>
      <c r="AVZ113">
        <v>0</v>
      </c>
      <c r="AWA113">
        <v>2.5</v>
      </c>
      <c r="AWB113">
        <v>0</v>
      </c>
      <c r="AWC113">
        <v>10</v>
      </c>
      <c r="AWD113">
        <v>2</v>
      </c>
      <c r="AWE113">
        <v>2.5</v>
      </c>
      <c r="AWF113">
        <v>0</v>
      </c>
      <c r="AWG113">
        <v>4.5</v>
      </c>
      <c r="AWH113" t="s">
        <v>1462</v>
      </c>
      <c r="AWI113" t="s">
        <v>1469</v>
      </c>
      <c r="AWJ113" t="s">
        <v>1463</v>
      </c>
      <c r="AWL113" t="s">
        <v>1462</v>
      </c>
      <c r="AWM113" t="s">
        <v>1470</v>
      </c>
      <c r="AWN113" t="s">
        <v>1462</v>
      </c>
      <c r="AWO113" t="s">
        <v>2619</v>
      </c>
      <c r="AWP113" t="s">
        <v>1463</v>
      </c>
      <c r="AWR113" t="s">
        <v>1463</v>
      </c>
      <c r="AWT113" t="s">
        <v>1463</v>
      </c>
      <c r="AWV113" t="s">
        <v>1463</v>
      </c>
      <c r="AWX113" t="s">
        <v>1463</v>
      </c>
      <c r="AWZ113" t="s">
        <v>1463</v>
      </c>
      <c r="AXB113" t="s">
        <v>1463</v>
      </c>
      <c r="AXD113" t="s">
        <v>1463</v>
      </c>
      <c r="AXF113">
        <v>0</v>
      </c>
      <c r="AXG113">
        <v>0</v>
      </c>
      <c r="AXI113">
        <v>2.5</v>
      </c>
      <c r="AXJ113">
        <v>0</v>
      </c>
      <c r="AXK113">
        <v>0</v>
      </c>
      <c r="AXN113">
        <v>0</v>
      </c>
      <c r="AXO113">
        <v>1</v>
      </c>
      <c r="AXP113">
        <v>1</v>
      </c>
      <c r="AXQ113">
        <v>1</v>
      </c>
      <c r="AXR113">
        <v>1</v>
      </c>
      <c r="AXS113">
        <v>1</v>
      </c>
      <c r="AXT113">
        <v>1</v>
      </c>
      <c r="AXU113">
        <v>1</v>
      </c>
      <c r="AXV113">
        <v>3</v>
      </c>
      <c r="AXW113">
        <v>1</v>
      </c>
      <c r="AXX113">
        <v>3</v>
      </c>
      <c r="AYA113">
        <v>10</v>
      </c>
      <c r="AYD113">
        <v>10</v>
      </c>
      <c r="AYE113" t="s">
        <v>1463</v>
      </c>
      <c r="AYF113" t="s">
        <v>1463</v>
      </c>
      <c r="AYG113">
        <v>10</v>
      </c>
      <c r="AYJ113">
        <v>0</v>
      </c>
      <c r="AYK113">
        <v>0</v>
      </c>
      <c r="AYL113">
        <v>0</v>
      </c>
      <c r="AYM113">
        <v>0</v>
      </c>
      <c r="AZO113" t="s">
        <v>1463</v>
      </c>
      <c r="AZQ113" t="s">
        <v>4147</v>
      </c>
      <c r="AZR113">
        <v>0</v>
      </c>
      <c r="AZS113">
        <v>0</v>
      </c>
      <c r="BCH113">
        <v>10</v>
      </c>
      <c r="BCI113">
        <v>0</v>
      </c>
      <c r="BCJ113">
        <v>0</v>
      </c>
      <c r="BCK113">
        <v>10</v>
      </c>
      <c r="BCL113">
        <v>2</v>
      </c>
      <c r="BCN113">
        <v>3</v>
      </c>
      <c r="BCP113">
        <v>1</v>
      </c>
      <c r="BCR113">
        <v>4</v>
      </c>
      <c r="BCT113">
        <v>5</v>
      </c>
      <c r="BCY113">
        <v>0</v>
      </c>
      <c r="BCZ113">
        <v>0</v>
      </c>
      <c r="BEH113">
        <v>0</v>
      </c>
      <c r="BEI113">
        <v>7.5</v>
      </c>
      <c r="BEJ113">
        <v>0</v>
      </c>
      <c r="BEK113">
        <v>7.5</v>
      </c>
      <c r="BEL113" t="s">
        <v>2562</v>
      </c>
      <c r="BEN113" t="s">
        <v>2562</v>
      </c>
      <c r="BEP113" t="s">
        <v>2562</v>
      </c>
      <c r="BER113" t="s">
        <v>2562</v>
      </c>
      <c r="BET113" t="s">
        <v>2562</v>
      </c>
      <c r="BEV113" t="s">
        <v>2562</v>
      </c>
      <c r="BEX113">
        <v>7.5</v>
      </c>
      <c r="BEY113">
        <v>0</v>
      </c>
      <c r="BGQ113" t="s">
        <v>1467</v>
      </c>
      <c r="BGR113">
        <v>5</v>
      </c>
      <c r="BGS113">
        <v>5</v>
      </c>
      <c r="BGT113">
        <v>10</v>
      </c>
      <c r="BGU113" t="s">
        <v>1463</v>
      </c>
      <c r="BHK113">
        <v>5</v>
      </c>
      <c r="BHL113">
        <v>5</v>
      </c>
      <c r="BIT113">
        <v>5</v>
      </c>
      <c r="BIU113">
        <v>2.5</v>
      </c>
      <c r="BIV113">
        <v>0</v>
      </c>
      <c r="BIW113">
        <v>7.5</v>
      </c>
      <c r="BIX113">
        <v>2</v>
      </c>
      <c r="BIY113" t="s">
        <v>2594</v>
      </c>
      <c r="BIZ113" t="s">
        <v>2548</v>
      </c>
      <c r="BJA113" t="s">
        <v>1468</v>
      </c>
      <c r="BJB113">
        <v>2.5</v>
      </c>
      <c r="BJC113">
        <v>0</v>
      </c>
    </row>
    <row r="114" spans="1:1021 1026:1615" ht="15" x14ac:dyDescent="0.25">
      <c r="A114" t="s">
        <v>2603</v>
      </c>
      <c r="B114" t="s">
        <v>4148</v>
      </c>
      <c r="C114" t="s">
        <v>4149</v>
      </c>
      <c r="D114" t="s">
        <v>2553</v>
      </c>
      <c r="E114" t="s">
        <v>4129</v>
      </c>
      <c r="F114" t="s">
        <v>2606</v>
      </c>
      <c r="G114" t="s">
        <v>2607</v>
      </c>
      <c r="H114" t="s">
        <v>3263</v>
      </c>
      <c r="I114" t="s">
        <v>4130</v>
      </c>
      <c r="J114">
        <v>2.0688041500000001</v>
      </c>
      <c r="K114">
        <v>34.577256169999998</v>
      </c>
      <c r="L114" s="116">
        <v>42412</v>
      </c>
      <c r="M114" t="s">
        <v>1471</v>
      </c>
      <c r="N114">
        <v>58</v>
      </c>
      <c r="O114" t="s">
        <v>2554</v>
      </c>
      <c r="Q114">
        <v>1.3</v>
      </c>
      <c r="R114">
        <v>7.5</v>
      </c>
      <c r="S114">
        <v>0</v>
      </c>
      <c r="T114">
        <v>8.8000000000000007</v>
      </c>
      <c r="W114">
        <v>1</v>
      </c>
      <c r="Y114">
        <v>1</v>
      </c>
      <c r="Z114">
        <v>1</v>
      </c>
      <c r="AF114" t="b">
        <v>1</v>
      </c>
      <c r="AK114">
        <v>1</v>
      </c>
      <c r="BC114">
        <v>1</v>
      </c>
      <c r="BD114">
        <v>1</v>
      </c>
      <c r="BG114">
        <v>1</v>
      </c>
      <c r="BS114" t="s">
        <v>1463</v>
      </c>
      <c r="BT114" t="s">
        <v>1463</v>
      </c>
      <c r="BW114">
        <v>7.5</v>
      </c>
      <c r="BX114">
        <v>0</v>
      </c>
      <c r="BY114">
        <v>3.5</v>
      </c>
      <c r="BZ114">
        <v>2.5</v>
      </c>
      <c r="CA114">
        <v>2.5</v>
      </c>
      <c r="CB114">
        <v>8.5</v>
      </c>
      <c r="CC114" t="s">
        <v>1462</v>
      </c>
      <c r="CD114" t="b">
        <v>1</v>
      </c>
      <c r="CE114" t="b">
        <v>1</v>
      </c>
      <c r="CF114">
        <v>40</v>
      </c>
      <c r="CH114" t="s">
        <v>1463</v>
      </c>
      <c r="CM114" t="s">
        <v>1463</v>
      </c>
      <c r="CR114" t="s">
        <v>1463</v>
      </c>
      <c r="CW114" t="s">
        <v>1463</v>
      </c>
      <c r="DB114" t="s">
        <v>1463</v>
      </c>
      <c r="DG114" t="s">
        <v>1463</v>
      </c>
      <c r="DS114" t="b">
        <v>1</v>
      </c>
      <c r="DU114" t="b">
        <v>1</v>
      </c>
      <c r="DY114" t="b">
        <v>1</v>
      </c>
      <c r="EF114" t="b">
        <v>1</v>
      </c>
      <c r="EG114" t="s">
        <v>4133</v>
      </c>
      <c r="EI114">
        <v>2.5</v>
      </c>
      <c r="EJ114">
        <v>2.5</v>
      </c>
      <c r="EN114">
        <v>0</v>
      </c>
      <c r="EO114" t="s">
        <v>1463</v>
      </c>
      <c r="FL114">
        <v>1.3</v>
      </c>
      <c r="FM114">
        <v>0</v>
      </c>
      <c r="FN114">
        <v>0</v>
      </c>
      <c r="FO114">
        <v>1.3</v>
      </c>
      <c r="FP114" t="s">
        <v>1462</v>
      </c>
      <c r="JC114" t="b">
        <v>1</v>
      </c>
      <c r="JE114" t="s">
        <v>1465</v>
      </c>
      <c r="KG114" t="s">
        <v>2701</v>
      </c>
      <c r="KH114" t="b">
        <v>1</v>
      </c>
      <c r="KJ114" t="s">
        <v>1464</v>
      </c>
      <c r="KK114" t="s">
        <v>1463</v>
      </c>
      <c r="KM114">
        <v>0</v>
      </c>
      <c r="KN114">
        <v>0</v>
      </c>
      <c r="KO114">
        <v>0</v>
      </c>
      <c r="KR114">
        <v>0</v>
      </c>
      <c r="KS114" t="s">
        <v>1463</v>
      </c>
      <c r="RO114">
        <v>7.5</v>
      </c>
      <c r="RP114">
        <v>2.5</v>
      </c>
      <c r="RQ114">
        <v>2.5</v>
      </c>
      <c r="RR114">
        <v>12.5</v>
      </c>
      <c r="RS114" t="s">
        <v>1463</v>
      </c>
      <c r="RZ114" t="s">
        <v>1462</v>
      </c>
      <c r="SA114" t="s">
        <v>4150</v>
      </c>
      <c r="SK114">
        <v>2.5</v>
      </c>
      <c r="SL114">
        <v>2.5</v>
      </c>
      <c r="SM114">
        <v>1.3</v>
      </c>
      <c r="SN114">
        <v>2.5</v>
      </c>
      <c r="SO114">
        <v>0</v>
      </c>
      <c r="SP114">
        <v>3.8</v>
      </c>
      <c r="SQ114" t="s">
        <v>1463</v>
      </c>
      <c r="SR114" t="s">
        <v>4151</v>
      </c>
      <c r="TI114">
        <v>5</v>
      </c>
      <c r="TJ114" t="s">
        <v>4152</v>
      </c>
      <c r="TO114" t="b">
        <v>1</v>
      </c>
      <c r="TX114">
        <v>2.5</v>
      </c>
      <c r="TY114">
        <v>0</v>
      </c>
      <c r="VI114">
        <v>5</v>
      </c>
      <c r="VJ114">
        <v>0</v>
      </c>
      <c r="VK114">
        <v>2.5</v>
      </c>
      <c r="VL114">
        <v>7.5</v>
      </c>
      <c r="VM114" t="s">
        <v>1463</v>
      </c>
      <c r="VO114" t="s">
        <v>1463</v>
      </c>
      <c r="VQ114" t="s">
        <v>1463</v>
      </c>
      <c r="VS114" t="s">
        <v>1463</v>
      </c>
      <c r="VV114" t="s">
        <v>1463</v>
      </c>
      <c r="VX114" t="s">
        <v>1462</v>
      </c>
      <c r="VY114" t="s">
        <v>3937</v>
      </c>
      <c r="VZ114">
        <v>0</v>
      </c>
      <c r="WA114">
        <v>2.5</v>
      </c>
      <c r="XJ114">
        <v>2.5</v>
      </c>
      <c r="XK114">
        <v>0</v>
      </c>
      <c r="XL114">
        <v>2.5</v>
      </c>
      <c r="XM114">
        <v>5</v>
      </c>
      <c r="XN114" t="s">
        <v>1462</v>
      </c>
      <c r="XO114" t="s">
        <v>1462</v>
      </c>
      <c r="XR114" t="b">
        <v>1</v>
      </c>
      <c r="XS114" t="b">
        <v>1</v>
      </c>
      <c r="XW114" t="b">
        <v>1</v>
      </c>
      <c r="YC114" t="s">
        <v>1463</v>
      </c>
      <c r="YD114" t="s">
        <v>4153</v>
      </c>
      <c r="YE114" t="s">
        <v>1463</v>
      </c>
      <c r="YG114">
        <v>0</v>
      </c>
      <c r="YH114">
        <v>2.5</v>
      </c>
      <c r="YI114" t="s">
        <v>1463</v>
      </c>
      <c r="YU114">
        <v>0</v>
      </c>
      <c r="YV114">
        <v>2.5</v>
      </c>
      <c r="ZX114">
        <v>0</v>
      </c>
      <c r="ZY114">
        <v>0</v>
      </c>
      <c r="ZZ114">
        <v>0</v>
      </c>
      <c r="AAA114">
        <v>0</v>
      </c>
      <c r="AAB114" t="s">
        <v>1463</v>
      </c>
      <c r="AAS114" t="s">
        <v>4154</v>
      </c>
      <c r="AAT114">
        <v>0</v>
      </c>
      <c r="AAU114">
        <v>0</v>
      </c>
      <c r="ADN114">
        <v>2</v>
      </c>
      <c r="ADO114">
        <v>5</v>
      </c>
      <c r="ADP114">
        <v>2.5</v>
      </c>
      <c r="ADQ114">
        <v>9.5</v>
      </c>
      <c r="ADR114" t="s">
        <v>1759</v>
      </c>
      <c r="ADS114">
        <v>1</v>
      </c>
      <c r="ADT114">
        <v>40</v>
      </c>
      <c r="AEG114">
        <v>5</v>
      </c>
      <c r="AEH114">
        <v>2.5</v>
      </c>
      <c r="AEI114">
        <v>0</v>
      </c>
      <c r="AEJ114">
        <v>0</v>
      </c>
      <c r="AEK114">
        <v>0</v>
      </c>
      <c r="AEL114">
        <v>0</v>
      </c>
      <c r="AEN114" t="b">
        <v>1</v>
      </c>
      <c r="AFB114" t="s">
        <v>4155</v>
      </c>
      <c r="AFC114">
        <v>0</v>
      </c>
      <c r="AFD114">
        <v>0</v>
      </c>
      <c r="AFE114">
        <v>0</v>
      </c>
      <c r="AFF114">
        <v>8.9</v>
      </c>
      <c r="AFG114">
        <v>0</v>
      </c>
      <c r="AFH114">
        <v>8.9</v>
      </c>
      <c r="AFI114" t="s">
        <v>1463</v>
      </c>
      <c r="AFK114" t="s">
        <v>1463</v>
      </c>
      <c r="AFM114" t="s">
        <v>1463</v>
      </c>
      <c r="AFO114" t="s">
        <v>1463</v>
      </c>
      <c r="AFQ114" t="s">
        <v>1463</v>
      </c>
      <c r="AFT114" t="s">
        <v>1463</v>
      </c>
      <c r="AFV114">
        <v>3</v>
      </c>
      <c r="AFW114">
        <v>4</v>
      </c>
      <c r="AFX114">
        <v>8.8888888888888804</v>
      </c>
      <c r="AFY114">
        <v>0</v>
      </c>
      <c r="AFZ114">
        <v>1</v>
      </c>
      <c r="AGA114">
        <v>5</v>
      </c>
      <c r="AGB114">
        <v>2.5</v>
      </c>
      <c r="AGC114">
        <v>8.5</v>
      </c>
      <c r="AGD114">
        <v>1</v>
      </c>
      <c r="AGG114">
        <v>1</v>
      </c>
      <c r="AGJ114">
        <v>1</v>
      </c>
      <c r="AGM114" t="s">
        <v>1534</v>
      </c>
      <c r="AGP114" t="s">
        <v>4156</v>
      </c>
      <c r="AGQ114">
        <v>5</v>
      </c>
      <c r="AGR114">
        <v>2.5</v>
      </c>
      <c r="AGS114">
        <v>4.5</v>
      </c>
      <c r="AGT114">
        <v>5</v>
      </c>
      <c r="AGU114">
        <v>5</v>
      </c>
      <c r="AGV114">
        <v>14.5</v>
      </c>
      <c r="AGW114">
        <v>1</v>
      </c>
      <c r="AHB114" t="b">
        <v>1</v>
      </c>
      <c r="AHD114">
        <v>2</v>
      </c>
      <c r="AHE114">
        <v>3</v>
      </c>
      <c r="AHF114">
        <v>4</v>
      </c>
      <c r="AKM114">
        <v>5</v>
      </c>
      <c r="AKN114">
        <v>5</v>
      </c>
      <c r="AKO114">
        <v>10</v>
      </c>
      <c r="AKP114">
        <v>2.5</v>
      </c>
      <c r="AKQ114">
        <v>2.5</v>
      </c>
      <c r="AKR114">
        <v>15</v>
      </c>
      <c r="AKS114" t="s">
        <v>1462</v>
      </c>
      <c r="AKT114" t="s">
        <v>1463</v>
      </c>
      <c r="AKV114" t="s">
        <v>1462</v>
      </c>
      <c r="AKX114" t="s">
        <v>1462</v>
      </c>
      <c r="AKZ114" t="s">
        <v>1463</v>
      </c>
      <c r="ALB114" t="s">
        <v>1463</v>
      </c>
      <c r="ALD114" t="s">
        <v>1463</v>
      </c>
      <c r="ALF114" t="s">
        <v>1462</v>
      </c>
      <c r="ALH114" t="s">
        <v>1463</v>
      </c>
      <c r="ALJ114" t="s">
        <v>1463</v>
      </c>
      <c r="ALL114" t="s">
        <v>1463</v>
      </c>
      <c r="ALN114" t="s">
        <v>1463</v>
      </c>
      <c r="ALP114" t="s">
        <v>1463</v>
      </c>
      <c r="ALR114" t="s">
        <v>1463</v>
      </c>
      <c r="ALT114" t="s">
        <v>1463</v>
      </c>
      <c r="AMF114" t="b">
        <v>1</v>
      </c>
      <c r="AMG114" t="b">
        <v>1</v>
      </c>
      <c r="AMW114" t="b">
        <v>1</v>
      </c>
      <c r="ANA114">
        <v>2.5</v>
      </c>
      <c r="ANB114">
        <v>2.5</v>
      </c>
      <c r="ANC114">
        <v>10</v>
      </c>
      <c r="AND114">
        <v>2.5</v>
      </c>
      <c r="ANE114">
        <v>0</v>
      </c>
      <c r="ANF114">
        <v>12.5</v>
      </c>
      <c r="ANG114" t="s">
        <v>1462</v>
      </c>
      <c r="ANH114" t="s">
        <v>2679</v>
      </c>
      <c r="ANI114" t="s">
        <v>1462</v>
      </c>
      <c r="ANJ114" t="s">
        <v>2855</v>
      </c>
      <c r="ANK114">
        <v>2.5</v>
      </c>
      <c r="ANL114">
        <v>0</v>
      </c>
      <c r="ANM114">
        <v>1</v>
      </c>
      <c r="ANN114">
        <v>0</v>
      </c>
      <c r="ANO114">
        <v>10</v>
      </c>
      <c r="ANP114">
        <v>11</v>
      </c>
      <c r="ANQ114" t="s">
        <v>2551</v>
      </c>
      <c r="ANT114">
        <v>0</v>
      </c>
      <c r="ANU114">
        <v>10</v>
      </c>
      <c r="AQR114">
        <v>2.5</v>
      </c>
      <c r="AQS114">
        <v>0</v>
      </c>
      <c r="AQT114">
        <v>3.8</v>
      </c>
      <c r="AQU114">
        <v>6.3</v>
      </c>
      <c r="AQV114" t="s">
        <v>1463</v>
      </c>
      <c r="ARE114" t="b">
        <v>1</v>
      </c>
      <c r="ARF114" t="s">
        <v>2633</v>
      </c>
      <c r="ARG114">
        <v>0</v>
      </c>
      <c r="ARH114">
        <v>5</v>
      </c>
      <c r="ARI114" t="s">
        <v>1463</v>
      </c>
      <c r="ARQ114" t="s">
        <v>1463</v>
      </c>
      <c r="ARR114" t="s">
        <v>4157</v>
      </c>
      <c r="ASD114">
        <v>0</v>
      </c>
      <c r="ASE114">
        <v>2.5</v>
      </c>
      <c r="ASF114">
        <v>2</v>
      </c>
      <c r="ASG114">
        <v>5</v>
      </c>
      <c r="ASH114">
        <v>7.5</v>
      </c>
      <c r="ASI114">
        <v>14.5</v>
      </c>
      <c r="ASJ114">
        <v>40</v>
      </c>
      <c r="ASM114" t="b">
        <v>1</v>
      </c>
      <c r="ASS114">
        <v>0</v>
      </c>
      <c r="AST114" t="s">
        <v>1463</v>
      </c>
      <c r="ATD114">
        <v>5</v>
      </c>
      <c r="ATE114">
        <v>7.5</v>
      </c>
      <c r="ATF114">
        <v>0</v>
      </c>
      <c r="ATG114">
        <v>0</v>
      </c>
      <c r="ATH114">
        <v>7.5</v>
      </c>
      <c r="ATI114">
        <v>7.5</v>
      </c>
      <c r="ATJ114" t="s">
        <v>1463</v>
      </c>
      <c r="AVZ114">
        <v>0</v>
      </c>
      <c r="AWA114">
        <v>5</v>
      </c>
      <c r="AWB114">
        <v>0</v>
      </c>
      <c r="AWC114">
        <v>10</v>
      </c>
      <c r="AWD114">
        <v>2</v>
      </c>
      <c r="AWE114">
        <v>2.5</v>
      </c>
      <c r="AWF114">
        <v>0</v>
      </c>
      <c r="AWG114">
        <v>4.5</v>
      </c>
      <c r="AWH114" t="s">
        <v>1462</v>
      </c>
      <c r="AWI114" t="s">
        <v>1469</v>
      </c>
      <c r="AWJ114" t="s">
        <v>1463</v>
      </c>
      <c r="AWL114" t="s">
        <v>1462</v>
      </c>
      <c r="AWM114" t="s">
        <v>2619</v>
      </c>
      <c r="AWN114" t="s">
        <v>1462</v>
      </c>
      <c r="AWO114" t="s">
        <v>2619</v>
      </c>
      <c r="AWP114" t="s">
        <v>1463</v>
      </c>
      <c r="AWR114" t="s">
        <v>1463</v>
      </c>
      <c r="AWT114" t="s">
        <v>1463</v>
      </c>
      <c r="AWV114" t="s">
        <v>1463</v>
      </c>
      <c r="AWX114" t="s">
        <v>1463</v>
      </c>
      <c r="AWZ114" t="s">
        <v>1463</v>
      </c>
      <c r="AXB114" t="s">
        <v>1463</v>
      </c>
      <c r="AXD114" t="s">
        <v>1463</v>
      </c>
      <c r="AXF114">
        <v>0</v>
      </c>
      <c r="AXG114">
        <v>0</v>
      </c>
      <c r="AXI114">
        <v>2.5</v>
      </c>
      <c r="AXJ114">
        <v>0</v>
      </c>
      <c r="AXK114">
        <v>0</v>
      </c>
      <c r="AXN114">
        <v>0</v>
      </c>
      <c r="AXO114">
        <v>1</v>
      </c>
      <c r="AXP114">
        <v>1</v>
      </c>
      <c r="AXQ114">
        <v>1</v>
      </c>
      <c r="AXR114">
        <v>1</v>
      </c>
      <c r="AXS114">
        <v>1</v>
      </c>
      <c r="AXT114">
        <v>1</v>
      </c>
      <c r="AXU114">
        <v>1</v>
      </c>
      <c r="AXV114">
        <v>3</v>
      </c>
      <c r="AXW114">
        <v>1</v>
      </c>
      <c r="AXX114">
        <v>3</v>
      </c>
      <c r="AYA114">
        <v>10</v>
      </c>
      <c r="AYD114">
        <v>10</v>
      </c>
      <c r="AYE114" t="s">
        <v>1463</v>
      </c>
      <c r="AYF114" t="s">
        <v>1463</v>
      </c>
      <c r="AYG114">
        <v>10</v>
      </c>
      <c r="AYJ114">
        <v>0</v>
      </c>
      <c r="AYK114">
        <v>0</v>
      </c>
      <c r="AYL114">
        <v>0</v>
      </c>
      <c r="AYM114">
        <v>0</v>
      </c>
      <c r="AZO114" t="s">
        <v>1463</v>
      </c>
      <c r="AZQ114" t="s">
        <v>4158</v>
      </c>
      <c r="AZR114">
        <v>0</v>
      </c>
      <c r="AZS114">
        <v>0</v>
      </c>
      <c r="BCH114">
        <v>10</v>
      </c>
      <c r="BCI114">
        <v>2.5</v>
      </c>
      <c r="BCJ114">
        <v>0</v>
      </c>
      <c r="BCK114">
        <v>12.5</v>
      </c>
      <c r="BCL114">
        <v>1</v>
      </c>
      <c r="BCN114">
        <v>2</v>
      </c>
      <c r="BCP114">
        <v>3</v>
      </c>
      <c r="BCR114">
        <v>4</v>
      </c>
      <c r="BCT114">
        <v>5</v>
      </c>
      <c r="BCY114">
        <v>2.5</v>
      </c>
      <c r="BCZ114">
        <v>0</v>
      </c>
      <c r="BEH114">
        <v>5</v>
      </c>
      <c r="BEI114">
        <v>5</v>
      </c>
      <c r="BEJ114">
        <v>0</v>
      </c>
      <c r="BEK114">
        <v>10</v>
      </c>
      <c r="BEL114" t="s">
        <v>2557</v>
      </c>
      <c r="BEN114" t="s">
        <v>2557</v>
      </c>
      <c r="BEP114" t="s">
        <v>2552</v>
      </c>
      <c r="BER114" t="s">
        <v>2567</v>
      </c>
      <c r="BET114" t="s">
        <v>2557</v>
      </c>
      <c r="BEV114" t="s">
        <v>2567</v>
      </c>
      <c r="BEX114">
        <v>5</v>
      </c>
      <c r="BEY114">
        <v>0</v>
      </c>
      <c r="BGQ114" t="s">
        <v>1467</v>
      </c>
      <c r="BGR114">
        <v>2.5</v>
      </c>
      <c r="BGS114">
        <v>5</v>
      </c>
      <c r="BGT114">
        <v>7.5</v>
      </c>
      <c r="BGU114" t="s">
        <v>1463</v>
      </c>
      <c r="BHK114">
        <v>2.5</v>
      </c>
      <c r="BHL114">
        <v>5</v>
      </c>
      <c r="BIT114">
        <v>5</v>
      </c>
      <c r="BIU114">
        <v>2.5</v>
      </c>
      <c r="BIV114">
        <v>0</v>
      </c>
      <c r="BIW114">
        <v>7.5</v>
      </c>
      <c r="BIX114">
        <v>2</v>
      </c>
      <c r="BIY114" t="s">
        <v>2594</v>
      </c>
      <c r="BIZ114" t="s">
        <v>2548</v>
      </c>
      <c r="BJA114" t="s">
        <v>1468</v>
      </c>
      <c r="BJB114">
        <v>2.5</v>
      </c>
      <c r="BJC114">
        <v>0</v>
      </c>
    </row>
    <row r="115" spans="1:1021 1026:1615" ht="15" x14ac:dyDescent="0.25">
      <c r="A115" t="s">
        <v>2603</v>
      </c>
      <c r="B115" t="s">
        <v>4159</v>
      </c>
      <c r="C115" t="s">
        <v>4160</v>
      </c>
      <c r="D115" t="s">
        <v>1460</v>
      </c>
      <c r="F115" t="s">
        <v>2606</v>
      </c>
      <c r="G115" t="s">
        <v>2607</v>
      </c>
      <c r="H115" t="s">
        <v>3263</v>
      </c>
      <c r="I115" t="s">
        <v>4130</v>
      </c>
      <c r="J115">
        <v>2.0675731800000001</v>
      </c>
      <c r="K115">
        <v>34.576312059999999</v>
      </c>
      <c r="L115" s="116">
        <v>42412</v>
      </c>
      <c r="M115" t="s">
        <v>1471</v>
      </c>
      <c r="N115">
        <v>65</v>
      </c>
      <c r="O115" t="s">
        <v>1472</v>
      </c>
      <c r="Q115">
        <v>6.7</v>
      </c>
      <c r="R115">
        <v>7.5</v>
      </c>
      <c r="S115">
        <v>0</v>
      </c>
      <c r="T115">
        <v>14.2</v>
      </c>
      <c r="U115">
        <v>5</v>
      </c>
      <c r="W115">
        <v>1</v>
      </c>
      <c r="X115">
        <v>3</v>
      </c>
      <c r="Z115">
        <v>1</v>
      </c>
      <c r="AF115" t="b">
        <v>1</v>
      </c>
      <c r="AG115">
        <v>5</v>
      </c>
      <c r="AJ115">
        <v>3</v>
      </c>
      <c r="AL115">
        <v>1</v>
      </c>
      <c r="AS115">
        <v>5</v>
      </c>
      <c r="AX115">
        <v>1</v>
      </c>
      <c r="BS115" t="s">
        <v>1462</v>
      </c>
      <c r="BT115" t="s">
        <v>1462</v>
      </c>
      <c r="BU115" t="s">
        <v>4161</v>
      </c>
      <c r="BV115" t="s">
        <v>3323</v>
      </c>
      <c r="BW115">
        <v>7.5</v>
      </c>
      <c r="BX115">
        <v>0</v>
      </c>
      <c r="BY115">
        <v>3.5</v>
      </c>
      <c r="BZ115">
        <v>2.5</v>
      </c>
      <c r="CA115">
        <v>0</v>
      </c>
      <c r="CB115">
        <v>6</v>
      </c>
      <c r="CC115" t="s">
        <v>1462</v>
      </c>
      <c r="CD115" t="b">
        <v>1</v>
      </c>
      <c r="CE115" t="b">
        <v>1</v>
      </c>
      <c r="CF115">
        <v>40</v>
      </c>
      <c r="CH115" t="s">
        <v>1463</v>
      </c>
      <c r="CM115" t="s">
        <v>1463</v>
      </c>
      <c r="CR115" t="s">
        <v>1463</v>
      </c>
      <c r="CW115" t="s">
        <v>1463</v>
      </c>
      <c r="DB115" t="s">
        <v>1463</v>
      </c>
      <c r="DG115" t="s">
        <v>1463</v>
      </c>
      <c r="DM115" t="s">
        <v>1463</v>
      </c>
      <c r="DU115" t="b">
        <v>1</v>
      </c>
      <c r="DY115" t="b">
        <v>1</v>
      </c>
      <c r="EI115">
        <v>2.5</v>
      </c>
      <c r="EJ115">
        <v>0</v>
      </c>
      <c r="EN115">
        <v>0</v>
      </c>
      <c r="EO115" t="s">
        <v>1463</v>
      </c>
      <c r="FL115">
        <v>4.7</v>
      </c>
      <c r="FM115">
        <v>0</v>
      </c>
      <c r="FN115">
        <v>0</v>
      </c>
      <c r="FO115">
        <v>4.7</v>
      </c>
      <c r="FP115" t="s">
        <v>1462</v>
      </c>
      <c r="HD115" t="b">
        <v>1</v>
      </c>
      <c r="HF115" t="s">
        <v>1465</v>
      </c>
      <c r="JC115" t="b">
        <v>1</v>
      </c>
      <c r="JE115" t="s">
        <v>1465</v>
      </c>
      <c r="KK115" t="s">
        <v>1463</v>
      </c>
      <c r="KM115">
        <v>0</v>
      </c>
      <c r="KN115">
        <v>0</v>
      </c>
      <c r="KO115">
        <v>0</v>
      </c>
      <c r="KR115">
        <v>0</v>
      </c>
      <c r="KS115" t="s">
        <v>1463</v>
      </c>
      <c r="RO115">
        <v>7.5</v>
      </c>
      <c r="RP115">
        <v>2.5</v>
      </c>
      <c r="RQ115">
        <v>2.5</v>
      </c>
      <c r="RR115">
        <v>12.5</v>
      </c>
      <c r="RS115" t="s">
        <v>1463</v>
      </c>
      <c r="RZ115" t="s">
        <v>1463</v>
      </c>
      <c r="SK115">
        <v>2.5</v>
      </c>
      <c r="SL115">
        <v>2.5</v>
      </c>
      <c r="SM115">
        <v>3</v>
      </c>
      <c r="SN115">
        <v>2.5</v>
      </c>
      <c r="SO115">
        <v>0</v>
      </c>
      <c r="SP115">
        <v>5.5</v>
      </c>
      <c r="SQ115" t="s">
        <v>1462</v>
      </c>
      <c r="SS115">
        <v>30</v>
      </c>
      <c r="ST115" t="s">
        <v>4162</v>
      </c>
      <c r="SU115" t="s">
        <v>1463</v>
      </c>
      <c r="SV115" t="s">
        <v>4163</v>
      </c>
      <c r="SZ115" t="b">
        <v>1</v>
      </c>
      <c r="TG115" t="b">
        <v>1</v>
      </c>
      <c r="TH115" t="s">
        <v>2681</v>
      </c>
      <c r="TI115">
        <v>5</v>
      </c>
      <c r="TJ115" t="s">
        <v>4164</v>
      </c>
      <c r="TO115" t="b">
        <v>1</v>
      </c>
      <c r="TV115" t="b">
        <v>1</v>
      </c>
      <c r="TW115" t="s">
        <v>3183</v>
      </c>
      <c r="TX115">
        <v>2.5</v>
      </c>
      <c r="TY115">
        <v>0</v>
      </c>
      <c r="VI115">
        <v>0</v>
      </c>
      <c r="VJ115">
        <v>0</v>
      </c>
      <c r="VK115">
        <v>2.5</v>
      </c>
      <c r="VL115">
        <v>2.5</v>
      </c>
      <c r="VM115" t="s">
        <v>1463</v>
      </c>
      <c r="VO115" t="s">
        <v>1463</v>
      </c>
      <c r="VQ115" t="s">
        <v>1463</v>
      </c>
      <c r="VS115" t="s">
        <v>1463</v>
      </c>
      <c r="VV115" t="s">
        <v>1463</v>
      </c>
      <c r="VX115" t="s">
        <v>1463</v>
      </c>
      <c r="VZ115">
        <v>0</v>
      </c>
      <c r="WA115">
        <v>2.5</v>
      </c>
      <c r="XJ115">
        <v>2.5</v>
      </c>
      <c r="XK115">
        <v>0</v>
      </c>
      <c r="XL115">
        <v>1.3</v>
      </c>
      <c r="XM115">
        <v>3.8</v>
      </c>
      <c r="XN115" t="s">
        <v>1462</v>
      </c>
      <c r="XO115" t="s">
        <v>1462</v>
      </c>
      <c r="XR115" t="b">
        <v>1</v>
      </c>
      <c r="XS115" t="b">
        <v>1</v>
      </c>
      <c r="XY115" t="b">
        <v>1</v>
      </c>
      <c r="YC115" t="s">
        <v>1463</v>
      </c>
      <c r="YD115" t="s">
        <v>3290</v>
      </c>
      <c r="YE115" t="s">
        <v>1463</v>
      </c>
      <c r="YF115" t="s">
        <v>4165</v>
      </c>
      <c r="YG115">
        <v>0</v>
      </c>
      <c r="YH115">
        <v>0</v>
      </c>
      <c r="YI115" t="s">
        <v>1463</v>
      </c>
      <c r="YU115">
        <v>0</v>
      </c>
      <c r="YV115">
        <v>2.5</v>
      </c>
      <c r="ZX115">
        <v>0</v>
      </c>
      <c r="ZY115">
        <v>0</v>
      </c>
      <c r="ZZ115">
        <v>0</v>
      </c>
      <c r="AAA115">
        <v>0</v>
      </c>
      <c r="AAB115" t="s">
        <v>1463</v>
      </c>
      <c r="AAS115" t="s">
        <v>4166</v>
      </c>
      <c r="AAT115">
        <v>0</v>
      </c>
      <c r="AAU115">
        <v>0</v>
      </c>
      <c r="ADN115">
        <v>2</v>
      </c>
      <c r="ADO115">
        <v>7.5</v>
      </c>
      <c r="ADP115">
        <v>0</v>
      </c>
      <c r="ADQ115">
        <v>9.5</v>
      </c>
      <c r="ADR115" t="s">
        <v>1759</v>
      </c>
      <c r="ADS115">
        <v>1</v>
      </c>
      <c r="ADT115">
        <v>40</v>
      </c>
      <c r="AEG115">
        <v>7.5</v>
      </c>
      <c r="AEH115">
        <v>0</v>
      </c>
      <c r="AEI115">
        <v>0</v>
      </c>
      <c r="AEJ115">
        <v>2.5</v>
      </c>
      <c r="AEK115">
        <v>0</v>
      </c>
      <c r="AEL115">
        <v>2.5</v>
      </c>
      <c r="AEN115" t="b">
        <v>1</v>
      </c>
      <c r="AFB115" t="s">
        <v>2865</v>
      </c>
      <c r="AFC115">
        <v>2.5</v>
      </c>
      <c r="AFD115">
        <v>0</v>
      </c>
      <c r="AFE115">
        <v>0</v>
      </c>
      <c r="AFF115">
        <v>8.9</v>
      </c>
      <c r="AFG115">
        <v>0</v>
      </c>
      <c r="AFH115">
        <v>8.9</v>
      </c>
      <c r="AFI115" t="s">
        <v>1463</v>
      </c>
      <c r="AFK115" t="s">
        <v>1463</v>
      </c>
      <c r="AFM115" t="s">
        <v>1463</v>
      </c>
      <c r="AFO115" t="s">
        <v>1463</v>
      </c>
      <c r="AFQ115" t="s">
        <v>1463</v>
      </c>
      <c r="AFT115" t="s">
        <v>1463</v>
      </c>
      <c r="AFV115">
        <v>3</v>
      </c>
      <c r="AFW115">
        <v>4</v>
      </c>
      <c r="AFX115">
        <v>8.8888888888888804</v>
      </c>
      <c r="AFY115">
        <v>0</v>
      </c>
      <c r="AFZ115">
        <v>2.5</v>
      </c>
      <c r="AGA115">
        <v>7.5</v>
      </c>
      <c r="AGB115">
        <v>5</v>
      </c>
      <c r="AGC115">
        <v>15</v>
      </c>
      <c r="AGD115">
        <v>2</v>
      </c>
      <c r="AGG115">
        <v>1</v>
      </c>
      <c r="AGJ115">
        <v>2</v>
      </c>
      <c r="AGM115" t="s">
        <v>1534</v>
      </c>
      <c r="AGQ115">
        <v>7.5</v>
      </c>
      <c r="AGR115">
        <v>5</v>
      </c>
      <c r="AGS115">
        <v>3</v>
      </c>
      <c r="AGT115">
        <v>5</v>
      </c>
      <c r="AGU115">
        <v>5</v>
      </c>
      <c r="AGV115">
        <v>13</v>
      </c>
      <c r="AGW115">
        <v>1</v>
      </c>
      <c r="AGZ115" t="b">
        <v>1</v>
      </c>
      <c r="AHD115">
        <v>2</v>
      </c>
      <c r="AHE115">
        <v>2</v>
      </c>
      <c r="AHF115">
        <v>4</v>
      </c>
      <c r="AKM115">
        <v>5</v>
      </c>
      <c r="AKN115">
        <v>5</v>
      </c>
      <c r="AKO115">
        <v>10</v>
      </c>
      <c r="AKP115">
        <v>2.5</v>
      </c>
      <c r="AKQ115">
        <v>0</v>
      </c>
      <c r="AKR115">
        <v>12.5</v>
      </c>
      <c r="AKS115" t="s">
        <v>1462</v>
      </c>
      <c r="AKT115" t="s">
        <v>1463</v>
      </c>
      <c r="AKV115" t="s">
        <v>1462</v>
      </c>
      <c r="AKX115" t="s">
        <v>1462</v>
      </c>
      <c r="AKZ115" t="s">
        <v>1463</v>
      </c>
      <c r="ALB115" t="s">
        <v>1463</v>
      </c>
      <c r="ALD115" t="s">
        <v>1463</v>
      </c>
      <c r="ALF115" t="s">
        <v>1462</v>
      </c>
      <c r="ALH115" t="s">
        <v>1463</v>
      </c>
      <c r="ALJ115" t="s">
        <v>1463</v>
      </c>
      <c r="ALL115" t="s">
        <v>1463</v>
      </c>
      <c r="ALN115" t="s">
        <v>1463</v>
      </c>
      <c r="ALP115" t="s">
        <v>1463</v>
      </c>
      <c r="ALR115" t="s">
        <v>1463</v>
      </c>
      <c r="ALT115" t="s">
        <v>1463</v>
      </c>
      <c r="AMF115" t="b">
        <v>1</v>
      </c>
      <c r="AMW115" t="b">
        <v>1</v>
      </c>
      <c r="ANA115">
        <v>2.5</v>
      </c>
      <c r="ANB115">
        <v>0</v>
      </c>
      <c r="ANC115">
        <v>0</v>
      </c>
      <c r="AND115">
        <v>0</v>
      </c>
      <c r="ANE115">
        <v>2.5</v>
      </c>
      <c r="ANF115">
        <v>2.5</v>
      </c>
      <c r="ANG115" t="s">
        <v>1463</v>
      </c>
      <c r="ANK115">
        <v>0</v>
      </c>
      <c r="ANL115">
        <v>2.5</v>
      </c>
      <c r="ANM115">
        <v>2</v>
      </c>
      <c r="ANN115">
        <v>2.5</v>
      </c>
      <c r="ANO115">
        <v>5</v>
      </c>
      <c r="ANP115">
        <v>9.5</v>
      </c>
      <c r="ANQ115" t="s">
        <v>2565</v>
      </c>
      <c r="ANR115" t="s">
        <v>1463</v>
      </c>
      <c r="ANT115">
        <v>2.5</v>
      </c>
      <c r="ANU115">
        <v>5</v>
      </c>
      <c r="AQR115">
        <v>2.5</v>
      </c>
      <c r="AQS115">
        <v>0</v>
      </c>
      <c r="AQT115">
        <v>5</v>
      </c>
      <c r="AQU115">
        <v>7.5</v>
      </c>
      <c r="AQV115" t="s">
        <v>1463</v>
      </c>
      <c r="ARC115" t="b">
        <v>1</v>
      </c>
      <c r="ARD115" t="b">
        <v>1</v>
      </c>
      <c r="ARG115">
        <v>0</v>
      </c>
      <c r="ARH115">
        <v>7.5</v>
      </c>
      <c r="ARI115" t="s">
        <v>1463</v>
      </c>
      <c r="ARQ115" t="s">
        <v>1463</v>
      </c>
      <c r="ARR115" t="s">
        <v>3624</v>
      </c>
      <c r="ASD115">
        <v>0</v>
      </c>
      <c r="ASE115">
        <v>2.5</v>
      </c>
      <c r="ASF115">
        <v>1</v>
      </c>
      <c r="ASG115">
        <v>7.5</v>
      </c>
      <c r="ASH115">
        <v>7.5</v>
      </c>
      <c r="ASI115">
        <v>16</v>
      </c>
      <c r="ASJ115">
        <v>60</v>
      </c>
      <c r="ASM115" t="b">
        <v>1</v>
      </c>
      <c r="ASS115">
        <v>0</v>
      </c>
      <c r="AST115" t="s">
        <v>1463</v>
      </c>
      <c r="ATD115">
        <v>7.5</v>
      </c>
      <c r="ATE115">
        <v>7.5</v>
      </c>
      <c r="ATF115">
        <v>0</v>
      </c>
      <c r="ATG115">
        <v>0</v>
      </c>
      <c r="ATH115">
        <v>5</v>
      </c>
      <c r="ATI115">
        <v>5</v>
      </c>
      <c r="ATJ115" t="s">
        <v>1463</v>
      </c>
      <c r="AVZ115">
        <v>0</v>
      </c>
      <c r="AWA115">
        <v>2.5</v>
      </c>
      <c r="AWB115">
        <v>0</v>
      </c>
      <c r="AWC115">
        <v>7.5</v>
      </c>
      <c r="AWE115">
        <v>0</v>
      </c>
      <c r="AWF115">
        <v>0</v>
      </c>
      <c r="AWG115">
        <v>0</v>
      </c>
      <c r="AWH115" t="s">
        <v>1463</v>
      </c>
      <c r="AWJ115" t="s">
        <v>1463</v>
      </c>
      <c r="AWL115" t="s">
        <v>1463</v>
      </c>
      <c r="AWN115" t="s">
        <v>1463</v>
      </c>
      <c r="AWP115" t="s">
        <v>1463</v>
      </c>
      <c r="AWR115" t="s">
        <v>1463</v>
      </c>
      <c r="AWT115" t="s">
        <v>1463</v>
      </c>
      <c r="AWV115" t="s">
        <v>1463</v>
      </c>
      <c r="AWX115" t="s">
        <v>1463</v>
      </c>
      <c r="AWZ115" t="s">
        <v>1463</v>
      </c>
      <c r="AXB115" t="s">
        <v>1463</v>
      </c>
      <c r="AXD115" t="s">
        <v>1463</v>
      </c>
      <c r="AXF115">
        <v>0</v>
      </c>
      <c r="AXG115">
        <v>0</v>
      </c>
      <c r="AXI115">
        <v>0</v>
      </c>
      <c r="AXJ115">
        <v>0</v>
      </c>
      <c r="AXK115">
        <v>0</v>
      </c>
      <c r="AXN115">
        <v>0</v>
      </c>
      <c r="AXO115">
        <v>1</v>
      </c>
      <c r="AXP115">
        <v>1</v>
      </c>
      <c r="AXQ115">
        <v>1</v>
      </c>
      <c r="AXR115">
        <v>1</v>
      </c>
      <c r="AXS115">
        <v>1</v>
      </c>
      <c r="AXT115">
        <v>1</v>
      </c>
      <c r="AXU115">
        <v>1</v>
      </c>
      <c r="AXV115">
        <v>3</v>
      </c>
      <c r="AXW115">
        <v>1</v>
      </c>
      <c r="AXX115">
        <v>3</v>
      </c>
      <c r="AYA115">
        <v>10</v>
      </c>
      <c r="AYD115">
        <v>10</v>
      </c>
      <c r="AYE115" t="s">
        <v>1463</v>
      </c>
      <c r="AYF115" t="s">
        <v>1463</v>
      </c>
      <c r="AYG115">
        <v>10</v>
      </c>
      <c r="AYJ115">
        <v>0</v>
      </c>
      <c r="AYK115">
        <v>0</v>
      </c>
      <c r="AYL115">
        <v>0</v>
      </c>
      <c r="AYM115">
        <v>0</v>
      </c>
      <c r="AZC115">
        <v>2</v>
      </c>
      <c r="AZD115" t="s">
        <v>4167</v>
      </c>
      <c r="AZE115" t="s">
        <v>4004</v>
      </c>
      <c r="AZM115" t="s">
        <v>1463</v>
      </c>
      <c r="AZO115" t="s">
        <v>1463</v>
      </c>
      <c r="AZQ115" t="s">
        <v>4037</v>
      </c>
      <c r="AZR115">
        <v>0</v>
      </c>
      <c r="AZS115">
        <v>0</v>
      </c>
      <c r="BCH115">
        <v>10</v>
      </c>
      <c r="BCI115">
        <v>2.5</v>
      </c>
      <c r="BCJ115">
        <v>0</v>
      </c>
      <c r="BCK115">
        <v>12.5</v>
      </c>
      <c r="BCL115">
        <v>1</v>
      </c>
      <c r="BCN115">
        <v>2</v>
      </c>
      <c r="BCP115">
        <v>3</v>
      </c>
      <c r="BCR115">
        <v>4</v>
      </c>
      <c r="BCT115">
        <v>5</v>
      </c>
      <c r="BCY115">
        <v>2.5</v>
      </c>
      <c r="BCZ115">
        <v>0</v>
      </c>
      <c r="BEH115">
        <v>9.1999999999999993</v>
      </c>
      <c r="BEI115">
        <v>10</v>
      </c>
      <c r="BEJ115">
        <v>0</v>
      </c>
      <c r="BEK115">
        <v>19.2</v>
      </c>
      <c r="BEL115" t="s">
        <v>2552</v>
      </c>
      <c r="BEN115" t="s">
        <v>2567</v>
      </c>
      <c r="BEP115" t="s">
        <v>2552</v>
      </c>
      <c r="BER115" t="s">
        <v>2567</v>
      </c>
      <c r="BET115" t="s">
        <v>2567</v>
      </c>
      <c r="BEV115" t="s">
        <v>2567</v>
      </c>
      <c r="BEX115">
        <v>10</v>
      </c>
      <c r="BEY115">
        <v>0</v>
      </c>
      <c r="BGQ115" t="s">
        <v>1467</v>
      </c>
      <c r="BGR115">
        <v>2.5</v>
      </c>
      <c r="BGS115">
        <v>5</v>
      </c>
      <c r="BGT115">
        <v>7.5</v>
      </c>
      <c r="BGU115" t="s">
        <v>1463</v>
      </c>
      <c r="BHK115">
        <v>2.5</v>
      </c>
      <c r="BHL115">
        <v>5</v>
      </c>
      <c r="BIT115">
        <v>5</v>
      </c>
      <c r="BIU115">
        <v>2.5</v>
      </c>
      <c r="BIV115">
        <v>0</v>
      </c>
      <c r="BIW115">
        <v>7.5</v>
      </c>
      <c r="BIX115">
        <v>2</v>
      </c>
      <c r="BIY115" t="s">
        <v>2594</v>
      </c>
      <c r="BIZ115" t="s">
        <v>2548</v>
      </c>
      <c r="BJA115" t="s">
        <v>1468</v>
      </c>
      <c r="BJB115">
        <v>2.5</v>
      </c>
      <c r="BJC115">
        <v>0</v>
      </c>
    </row>
    <row r="116" spans="1:1021 1026:1615" ht="15" x14ac:dyDescent="0.25">
      <c r="A116" t="s">
        <v>2603</v>
      </c>
      <c r="B116" t="s">
        <v>4168</v>
      </c>
      <c r="C116" t="s">
        <v>4169</v>
      </c>
      <c r="D116" t="s">
        <v>1460</v>
      </c>
      <c r="F116" t="s">
        <v>2606</v>
      </c>
      <c r="G116" t="s">
        <v>2607</v>
      </c>
      <c r="H116" t="s">
        <v>3263</v>
      </c>
      <c r="I116" t="s">
        <v>4130</v>
      </c>
      <c r="J116">
        <v>2.0675870500000002</v>
      </c>
      <c r="K116">
        <v>34.575263720000002</v>
      </c>
      <c r="L116" s="116">
        <v>42412</v>
      </c>
      <c r="M116" t="s">
        <v>1471</v>
      </c>
      <c r="N116">
        <v>70</v>
      </c>
      <c r="O116" t="s">
        <v>2554</v>
      </c>
      <c r="Q116">
        <v>6.7</v>
      </c>
      <c r="R116">
        <v>5</v>
      </c>
      <c r="S116">
        <v>2.5</v>
      </c>
      <c r="T116">
        <v>14.2</v>
      </c>
      <c r="U116">
        <v>1</v>
      </c>
      <c r="W116">
        <v>3</v>
      </c>
      <c r="X116">
        <v>2</v>
      </c>
      <c r="Y116">
        <v>1</v>
      </c>
      <c r="AE116" t="b">
        <v>1</v>
      </c>
      <c r="AG116">
        <v>1</v>
      </c>
      <c r="AI116">
        <v>1</v>
      </c>
      <c r="AJ116">
        <v>1</v>
      </c>
      <c r="AS116">
        <v>1</v>
      </c>
      <c r="AU116">
        <v>1</v>
      </c>
      <c r="AV116">
        <v>1</v>
      </c>
      <c r="BS116" t="s">
        <v>1462</v>
      </c>
      <c r="BT116" t="s">
        <v>1463</v>
      </c>
      <c r="BU116" t="s">
        <v>4170</v>
      </c>
      <c r="BW116">
        <v>5</v>
      </c>
      <c r="BX116">
        <v>2.5</v>
      </c>
      <c r="BY116">
        <v>3.5</v>
      </c>
      <c r="BZ116">
        <v>2.5</v>
      </c>
      <c r="CA116">
        <v>2.5</v>
      </c>
      <c r="CB116">
        <v>8.5</v>
      </c>
      <c r="CC116" t="s">
        <v>1462</v>
      </c>
      <c r="CD116" t="b">
        <v>1</v>
      </c>
      <c r="CE116" t="b">
        <v>1</v>
      </c>
      <c r="CF116">
        <v>50</v>
      </c>
      <c r="CH116" t="s">
        <v>1463</v>
      </c>
      <c r="CM116" t="s">
        <v>1463</v>
      </c>
      <c r="CR116" t="s">
        <v>1463</v>
      </c>
      <c r="CW116" t="s">
        <v>1463</v>
      </c>
      <c r="DB116" t="s">
        <v>1463</v>
      </c>
      <c r="DG116" t="s">
        <v>1463</v>
      </c>
      <c r="DU116" t="b">
        <v>1</v>
      </c>
      <c r="DY116" t="b">
        <v>1</v>
      </c>
      <c r="EF116" t="b">
        <v>1</v>
      </c>
      <c r="EG116" t="s">
        <v>4171</v>
      </c>
      <c r="EI116">
        <v>2.5</v>
      </c>
      <c r="EJ116">
        <v>2.5</v>
      </c>
      <c r="EN116">
        <v>0</v>
      </c>
      <c r="EO116" t="s">
        <v>1463</v>
      </c>
      <c r="FL116">
        <v>3.3</v>
      </c>
      <c r="FM116">
        <v>5</v>
      </c>
      <c r="FN116">
        <v>0</v>
      </c>
      <c r="FO116">
        <v>8.3000000000000007</v>
      </c>
      <c r="FP116" t="s">
        <v>1462</v>
      </c>
      <c r="HD116" t="b">
        <v>1</v>
      </c>
      <c r="HF116" t="s">
        <v>1464</v>
      </c>
      <c r="IN116" t="b">
        <v>1</v>
      </c>
      <c r="IP116" t="s">
        <v>1464</v>
      </c>
      <c r="IW116" t="b">
        <v>1</v>
      </c>
      <c r="IY116" t="s">
        <v>1464</v>
      </c>
      <c r="JC116" t="b">
        <v>1</v>
      </c>
      <c r="JE116" t="s">
        <v>1464</v>
      </c>
      <c r="KG116" t="s">
        <v>2679</v>
      </c>
      <c r="KH116" t="b">
        <v>1</v>
      </c>
      <c r="KJ116" t="s">
        <v>1464</v>
      </c>
      <c r="KK116" t="s">
        <v>1463</v>
      </c>
      <c r="KM116">
        <v>5</v>
      </c>
      <c r="KN116">
        <v>0</v>
      </c>
      <c r="KO116">
        <v>0</v>
      </c>
      <c r="KR116">
        <v>0</v>
      </c>
      <c r="KS116" t="s">
        <v>1463</v>
      </c>
      <c r="RO116">
        <v>7.5</v>
      </c>
      <c r="RP116">
        <v>5</v>
      </c>
      <c r="RQ116">
        <v>0</v>
      </c>
      <c r="RR116">
        <v>12.5</v>
      </c>
      <c r="RS116" t="s">
        <v>1463</v>
      </c>
      <c r="RZ116" t="s">
        <v>1463</v>
      </c>
      <c r="SK116">
        <v>5</v>
      </c>
      <c r="SL116">
        <v>0</v>
      </c>
      <c r="SM116">
        <v>1.3</v>
      </c>
      <c r="SN116">
        <v>2.5</v>
      </c>
      <c r="SO116">
        <v>0</v>
      </c>
      <c r="SP116">
        <v>3.8</v>
      </c>
      <c r="SQ116" t="s">
        <v>1463</v>
      </c>
      <c r="SR116" t="s">
        <v>3314</v>
      </c>
      <c r="TI116">
        <v>5</v>
      </c>
      <c r="TJ116" t="s">
        <v>3326</v>
      </c>
      <c r="TO116" t="b">
        <v>1</v>
      </c>
      <c r="TX116">
        <v>2.5</v>
      </c>
      <c r="TY116">
        <v>0</v>
      </c>
      <c r="VI116">
        <v>0</v>
      </c>
      <c r="VJ116">
        <v>0</v>
      </c>
      <c r="VK116">
        <v>0</v>
      </c>
      <c r="VL116">
        <v>0</v>
      </c>
      <c r="VM116" t="s">
        <v>1463</v>
      </c>
      <c r="VO116" t="s">
        <v>1463</v>
      </c>
      <c r="VQ116" t="s">
        <v>1463</v>
      </c>
      <c r="VS116" t="s">
        <v>1463</v>
      </c>
      <c r="VV116" t="s">
        <v>1463</v>
      </c>
      <c r="VX116" t="s">
        <v>1463</v>
      </c>
      <c r="VZ116">
        <v>0</v>
      </c>
      <c r="WA116">
        <v>0</v>
      </c>
      <c r="XJ116">
        <v>2.5</v>
      </c>
      <c r="XK116">
        <v>0</v>
      </c>
      <c r="XL116">
        <v>7.5</v>
      </c>
      <c r="XM116">
        <v>10</v>
      </c>
      <c r="XN116" t="s">
        <v>1462</v>
      </c>
      <c r="XO116" t="s">
        <v>1462</v>
      </c>
      <c r="XR116" t="b">
        <v>1</v>
      </c>
      <c r="XS116" t="b">
        <v>1</v>
      </c>
      <c r="XY116" t="b">
        <v>1</v>
      </c>
      <c r="YC116" t="s">
        <v>1463</v>
      </c>
      <c r="YE116" t="s">
        <v>1463</v>
      </c>
      <c r="YG116">
        <v>0</v>
      </c>
      <c r="YH116">
        <v>5</v>
      </c>
      <c r="YI116" t="s">
        <v>1463</v>
      </c>
      <c r="YU116">
        <v>0</v>
      </c>
      <c r="YV116">
        <v>10</v>
      </c>
      <c r="ZX116">
        <v>7</v>
      </c>
      <c r="ZY116">
        <v>2.5</v>
      </c>
      <c r="ZZ116">
        <v>0</v>
      </c>
      <c r="AAA116">
        <v>9.5</v>
      </c>
      <c r="AAB116" t="s">
        <v>1462</v>
      </c>
      <c r="AAL116" t="b">
        <v>1</v>
      </c>
      <c r="AAM116" t="b">
        <v>1</v>
      </c>
      <c r="AAR116" t="s">
        <v>4172</v>
      </c>
      <c r="AAS116" t="s">
        <v>4173</v>
      </c>
      <c r="AAT116">
        <v>2.5</v>
      </c>
      <c r="AAU116">
        <v>0</v>
      </c>
      <c r="ADN116">
        <v>2</v>
      </c>
      <c r="ADO116">
        <v>5</v>
      </c>
      <c r="ADP116">
        <v>0</v>
      </c>
      <c r="ADQ116">
        <v>7</v>
      </c>
      <c r="ADR116" t="s">
        <v>1759</v>
      </c>
      <c r="ADS116">
        <v>1</v>
      </c>
      <c r="ADT116">
        <v>40</v>
      </c>
      <c r="AEG116">
        <v>5</v>
      </c>
      <c r="AEH116">
        <v>0</v>
      </c>
      <c r="AEI116">
        <v>0</v>
      </c>
      <c r="AEJ116">
        <v>0</v>
      </c>
      <c r="AEK116">
        <v>2.5</v>
      </c>
      <c r="AEL116">
        <v>2.5</v>
      </c>
      <c r="AEN116" t="b">
        <v>1</v>
      </c>
      <c r="AFB116" t="s">
        <v>4155</v>
      </c>
      <c r="AFC116">
        <v>0</v>
      </c>
      <c r="AFD116">
        <v>2.5</v>
      </c>
      <c r="AFE116">
        <v>0</v>
      </c>
      <c r="AFF116">
        <v>8.9</v>
      </c>
      <c r="AFG116">
        <v>0</v>
      </c>
      <c r="AFH116">
        <v>8.9</v>
      </c>
      <c r="AFI116" t="s">
        <v>1463</v>
      </c>
      <c r="AFK116" t="s">
        <v>1463</v>
      </c>
      <c r="AFM116" t="s">
        <v>1463</v>
      </c>
      <c r="AFO116" t="s">
        <v>1463</v>
      </c>
      <c r="AFQ116" t="s">
        <v>1463</v>
      </c>
      <c r="AFT116" t="s">
        <v>1463</v>
      </c>
      <c r="AFV116">
        <v>3</v>
      </c>
      <c r="AFW116">
        <v>4</v>
      </c>
      <c r="AFX116">
        <v>8.8888888888888804</v>
      </c>
      <c r="AFY116">
        <v>0</v>
      </c>
      <c r="AFZ116">
        <v>1</v>
      </c>
      <c r="AGA116">
        <v>7.5</v>
      </c>
      <c r="AGB116">
        <v>7.5</v>
      </c>
      <c r="AGC116">
        <v>16</v>
      </c>
      <c r="AGD116">
        <v>1</v>
      </c>
      <c r="AGG116">
        <v>1</v>
      </c>
      <c r="AGJ116">
        <v>1</v>
      </c>
      <c r="AGM116" t="s">
        <v>1534</v>
      </c>
      <c r="AGQ116">
        <v>7.5</v>
      </c>
      <c r="AGR116">
        <v>7.5</v>
      </c>
      <c r="AGS116">
        <v>2</v>
      </c>
      <c r="AGT116">
        <v>2.5</v>
      </c>
      <c r="AGU116">
        <v>2.5</v>
      </c>
      <c r="AGV116">
        <v>7</v>
      </c>
      <c r="AGW116">
        <v>2</v>
      </c>
      <c r="AGY116" t="b">
        <v>1</v>
      </c>
      <c r="AGZ116" t="b">
        <v>1</v>
      </c>
      <c r="AHD116">
        <v>1</v>
      </c>
      <c r="AHE116">
        <v>1</v>
      </c>
      <c r="AHF116">
        <v>4</v>
      </c>
      <c r="AKM116">
        <v>2.5</v>
      </c>
      <c r="AKN116">
        <v>2.5</v>
      </c>
      <c r="AKO116">
        <v>10</v>
      </c>
      <c r="AKP116">
        <v>2.5</v>
      </c>
      <c r="AKQ116">
        <v>2.5</v>
      </c>
      <c r="AKR116">
        <v>15</v>
      </c>
      <c r="AKS116" t="s">
        <v>1462</v>
      </c>
      <c r="AKT116" t="s">
        <v>1463</v>
      </c>
      <c r="AKV116" t="s">
        <v>1462</v>
      </c>
      <c r="AKX116" t="s">
        <v>1462</v>
      </c>
      <c r="AKZ116" t="s">
        <v>1463</v>
      </c>
      <c r="ALB116" t="s">
        <v>1463</v>
      </c>
      <c r="ALD116" t="s">
        <v>1463</v>
      </c>
      <c r="ALF116" t="s">
        <v>1462</v>
      </c>
      <c r="ALH116" t="s">
        <v>1463</v>
      </c>
      <c r="ALJ116" t="s">
        <v>1463</v>
      </c>
      <c r="ALL116" t="s">
        <v>1463</v>
      </c>
      <c r="ALN116" t="s">
        <v>1463</v>
      </c>
      <c r="ALP116" t="s">
        <v>1463</v>
      </c>
      <c r="ALR116" t="s">
        <v>1463</v>
      </c>
      <c r="ALT116" t="s">
        <v>1463</v>
      </c>
      <c r="AMF116" t="b">
        <v>1</v>
      </c>
      <c r="AMG116" t="b">
        <v>1</v>
      </c>
      <c r="ANA116">
        <v>2.5</v>
      </c>
      <c r="ANB116">
        <v>2.5</v>
      </c>
      <c r="ANC116">
        <v>10</v>
      </c>
      <c r="AND116">
        <v>5</v>
      </c>
      <c r="ANE116">
        <v>2.5</v>
      </c>
      <c r="ANF116">
        <v>17.5</v>
      </c>
      <c r="ANG116" t="s">
        <v>1462</v>
      </c>
      <c r="ANH116" t="s">
        <v>4174</v>
      </c>
      <c r="ANI116" t="s">
        <v>1462</v>
      </c>
      <c r="ANJ116" t="s">
        <v>2616</v>
      </c>
      <c r="ANK116">
        <v>5</v>
      </c>
      <c r="ANL116">
        <v>2.5</v>
      </c>
      <c r="ANM116">
        <v>2</v>
      </c>
      <c r="ANN116">
        <v>2.5</v>
      </c>
      <c r="ANO116">
        <v>7.5</v>
      </c>
      <c r="ANP116">
        <v>12</v>
      </c>
      <c r="ANQ116" t="s">
        <v>2565</v>
      </c>
      <c r="ANR116" t="s">
        <v>1463</v>
      </c>
      <c r="ANT116">
        <v>2.5</v>
      </c>
      <c r="ANU116">
        <v>7.5</v>
      </c>
      <c r="AQR116">
        <v>2.5</v>
      </c>
      <c r="AQS116">
        <v>0</v>
      </c>
      <c r="AQT116">
        <v>3.8</v>
      </c>
      <c r="AQU116">
        <v>6.3</v>
      </c>
      <c r="AQV116" t="s">
        <v>1463</v>
      </c>
      <c r="ARC116" t="b">
        <v>1</v>
      </c>
      <c r="ARG116">
        <v>0</v>
      </c>
      <c r="ARH116">
        <v>5</v>
      </c>
      <c r="ARI116" t="s">
        <v>1463</v>
      </c>
      <c r="ARQ116" t="s">
        <v>1462</v>
      </c>
      <c r="ARS116" t="s">
        <v>2627</v>
      </c>
      <c r="ART116" t="s">
        <v>2616</v>
      </c>
      <c r="ARV116" t="b">
        <v>1</v>
      </c>
      <c r="ASD116">
        <v>0</v>
      </c>
      <c r="ASE116">
        <v>2.5</v>
      </c>
      <c r="ASF116">
        <v>1</v>
      </c>
      <c r="ASG116">
        <v>5</v>
      </c>
      <c r="ASH116">
        <v>5</v>
      </c>
      <c r="ASI116">
        <v>11</v>
      </c>
      <c r="ASJ116">
        <v>70</v>
      </c>
      <c r="ASL116" t="b">
        <v>1</v>
      </c>
      <c r="ASM116" t="b">
        <v>1</v>
      </c>
      <c r="ASS116">
        <v>0</v>
      </c>
      <c r="AST116" t="s">
        <v>1463</v>
      </c>
      <c r="ATD116">
        <v>5</v>
      </c>
      <c r="ATE116">
        <v>5</v>
      </c>
      <c r="ATF116">
        <v>0</v>
      </c>
      <c r="ATG116">
        <v>1.3</v>
      </c>
      <c r="ATH116">
        <v>6.3</v>
      </c>
      <c r="ATI116">
        <v>7.6</v>
      </c>
      <c r="ATJ116" t="s">
        <v>1463</v>
      </c>
      <c r="AVZ116">
        <v>0</v>
      </c>
      <c r="AWA116">
        <v>5</v>
      </c>
      <c r="AWB116">
        <v>2.5</v>
      </c>
      <c r="AWC116">
        <v>7.5</v>
      </c>
      <c r="AWD116">
        <v>2</v>
      </c>
      <c r="AWE116">
        <v>2.5</v>
      </c>
      <c r="AWF116">
        <v>0</v>
      </c>
      <c r="AWG116">
        <v>4.5</v>
      </c>
      <c r="AWH116" t="s">
        <v>1462</v>
      </c>
      <c r="AWI116" t="s">
        <v>1469</v>
      </c>
      <c r="AWJ116" t="s">
        <v>1462</v>
      </c>
      <c r="AWK116" t="s">
        <v>1469</v>
      </c>
      <c r="AWL116" t="s">
        <v>1463</v>
      </c>
      <c r="AWN116" t="s">
        <v>1462</v>
      </c>
      <c r="AWO116" t="s">
        <v>2619</v>
      </c>
      <c r="AWP116" t="s">
        <v>1463</v>
      </c>
      <c r="AWR116" t="s">
        <v>1463</v>
      </c>
      <c r="AWT116" t="s">
        <v>1463</v>
      </c>
      <c r="AWV116" t="s">
        <v>1463</v>
      </c>
      <c r="AWX116" t="s">
        <v>1463</v>
      </c>
      <c r="AWZ116" t="s">
        <v>1463</v>
      </c>
      <c r="AXB116" t="s">
        <v>1463</v>
      </c>
      <c r="AXD116" t="s">
        <v>1463</v>
      </c>
      <c r="AXF116">
        <v>0</v>
      </c>
      <c r="AXG116">
        <v>0</v>
      </c>
      <c r="AXI116">
        <v>2.5</v>
      </c>
      <c r="AXJ116">
        <v>0</v>
      </c>
      <c r="AXK116">
        <v>0</v>
      </c>
      <c r="AXN116">
        <v>0</v>
      </c>
      <c r="AXO116">
        <v>1</v>
      </c>
      <c r="AXP116">
        <v>1</v>
      </c>
      <c r="AXQ116">
        <v>1</v>
      </c>
      <c r="AXR116">
        <v>1</v>
      </c>
      <c r="AXS116">
        <v>1</v>
      </c>
      <c r="AXT116">
        <v>1</v>
      </c>
      <c r="AXU116">
        <v>1</v>
      </c>
      <c r="AXV116">
        <v>3</v>
      </c>
      <c r="AXW116">
        <v>1</v>
      </c>
      <c r="AXX116">
        <v>3</v>
      </c>
      <c r="AYA116">
        <v>9.3000000000000007</v>
      </c>
      <c r="AYD116">
        <v>9.3000000000000007</v>
      </c>
      <c r="AYE116" t="s">
        <v>1463</v>
      </c>
      <c r="AYF116" t="s">
        <v>1463</v>
      </c>
      <c r="AYG116">
        <v>8</v>
      </c>
      <c r="AYJ116">
        <v>0</v>
      </c>
      <c r="AYK116">
        <v>0</v>
      </c>
      <c r="AYL116">
        <v>0</v>
      </c>
      <c r="AYM116">
        <v>0</v>
      </c>
      <c r="AZO116" t="s">
        <v>1463</v>
      </c>
      <c r="AZQ116" t="s">
        <v>4175</v>
      </c>
      <c r="AZR116">
        <v>0</v>
      </c>
      <c r="AZS116">
        <v>0</v>
      </c>
      <c r="BCH116">
        <v>10</v>
      </c>
      <c r="BCI116">
        <v>5</v>
      </c>
      <c r="BCJ116">
        <v>0</v>
      </c>
      <c r="BCK116">
        <v>15</v>
      </c>
      <c r="BCL116">
        <v>1</v>
      </c>
      <c r="BCN116">
        <v>2</v>
      </c>
      <c r="BCP116">
        <v>3</v>
      </c>
      <c r="BCR116">
        <v>4</v>
      </c>
      <c r="BCT116">
        <v>5</v>
      </c>
      <c r="BCY116">
        <v>5</v>
      </c>
      <c r="BCZ116">
        <v>0</v>
      </c>
      <c r="BEH116">
        <v>9.1999999999999993</v>
      </c>
      <c r="BEI116">
        <v>10</v>
      </c>
      <c r="BEJ116">
        <v>0</v>
      </c>
      <c r="BEK116">
        <v>19.2</v>
      </c>
      <c r="BEL116" t="s">
        <v>2567</v>
      </c>
      <c r="BEN116" t="s">
        <v>2567</v>
      </c>
      <c r="BEP116" t="s">
        <v>2552</v>
      </c>
      <c r="BER116" t="s">
        <v>2567</v>
      </c>
      <c r="BET116" t="s">
        <v>2567</v>
      </c>
      <c r="BEV116" t="s">
        <v>2567</v>
      </c>
      <c r="BEX116">
        <v>10</v>
      </c>
      <c r="BEY116">
        <v>0</v>
      </c>
      <c r="BGQ116" t="s">
        <v>1467</v>
      </c>
      <c r="BGR116">
        <v>2.5</v>
      </c>
      <c r="BGS116">
        <v>0</v>
      </c>
      <c r="BGT116">
        <v>2.5</v>
      </c>
      <c r="BGU116" t="s">
        <v>1463</v>
      </c>
      <c r="BHK116">
        <v>2.5</v>
      </c>
      <c r="BHL116">
        <v>0</v>
      </c>
      <c r="BIT116">
        <v>5</v>
      </c>
      <c r="BIU116">
        <v>2.5</v>
      </c>
      <c r="BIV116">
        <v>0</v>
      </c>
      <c r="BIW116">
        <v>7.5</v>
      </c>
      <c r="BIX116">
        <v>2</v>
      </c>
      <c r="BIY116" t="s">
        <v>2594</v>
      </c>
      <c r="BIZ116" t="s">
        <v>2548</v>
      </c>
      <c r="BJA116" t="s">
        <v>1468</v>
      </c>
      <c r="BJB116">
        <v>2.5</v>
      </c>
      <c r="BJC116">
        <v>0</v>
      </c>
    </row>
    <row r="117" spans="1:1021 1026:1615" ht="15" x14ac:dyDescent="0.25">
      <c r="A117" t="s">
        <v>2603</v>
      </c>
      <c r="B117" t="s">
        <v>4176</v>
      </c>
      <c r="C117" t="s">
        <v>4177</v>
      </c>
      <c r="D117" t="s">
        <v>2553</v>
      </c>
      <c r="E117" t="s">
        <v>4178</v>
      </c>
      <c r="F117" t="s">
        <v>2606</v>
      </c>
      <c r="G117" t="s">
        <v>2607</v>
      </c>
      <c r="H117" t="s">
        <v>3263</v>
      </c>
      <c r="I117" t="s">
        <v>4130</v>
      </c>
      <c r="J117">
        <v>2.06722063</v>
      </c>
      <c r="K117">
        <v>34.574624649999997</v>
      </c>
      <c r="L117" s="116">
        <v>42412</v>
      </c>
      <c r="M117" t="s">
        <v>1471</v>
      </c>
      <c r="N117">
        <v>32</v>
      </c>
      <c r="O117" t="s">
        <v>1472</v>
      </c>
      <c r="Q117">
        <v>3.3</v>
      </c>
      <c r="R117">
        <v>7.5</v>
      </c>
      <c r="S117">
        <v>2.5</v>
      </c>
      <c r="T117">
        <v>13.3</v>
      </c>
      <c r="V117">
        <v>1</v>
      </c>
      <c r="W117">
        <v>1</v>
      </c>
      <c r="X117">
        <v>4</v>
      </c>
      <c r="Z117">
        <v>1</v>
      </c>
      <c r="AF117" t="b">
        <v>1</v>
      </c>
      <c r="AH117">
        <v>1</v>
      </c>
      <c r="AL117">
        <v>1</v>
      </c>
      <c r="AT117">
        <v>1</v>
      </c>
      <c r="AX117">
        <v>1</v>
      </c>
      <c r="BQ117" t="s">
        <v>4179</v>
      </c>
      <c r="BS117" t="s">
        <v>1463</v>
      </c>
      <c r="BT117" t="s">
        <v>1463</v>
      </c>
      <c r="BW117">
        <v>7.5</v>
      </c>
      <c r="BX117">
        <v>2.5</v>
      </c>
      <c r="BY117">
        <v>3.5</v>
      </c>
      <c r="BZ117">
        <v>2.5</v>
      </c>
      <c r="CA117">
        <v>2.5</v>
      </c>
      <c r="CB117">
        <v>8.5</v>
      </c>
      <c r="CC117" t="s">
        <v>1462</v>
      </c>
      <c r="CD117" t="b">
        <v>1</v>
      </c>
      <c r="CE117" t="b">
        <v>1</v>
      </c>
      <c r="CF117">
        <v>20</v>
      </c>
      <c r="CH117" t="s">
        <v>1463</v>
      </c>
      <c r="CM117" t="s">
        <v>1463</v>
      </c>
      <c r="CR117" t="s">
        <v>1463</v>
      </c>
      <c r="CW117" t="s">
        <v>1463</v>
      </c>
      <c r="DB117" t="s">
        <v>1463</v>
      </c>
      <c r="DG117" t="s">
        <v>1463</v>
      </c>
      <c r="DM117" t="s">
        <v>1463</v>
      </c>
      <c r="DS117" t="b">
        <v>1</v>
      </c>
      <c r="DU117" t="b">
        <v>1</v>
      </c>
      <c r="DY117" t="b">
        <v>1</v>
      </c>
      <c r="EF117" t="b">
        <v>1</v>
      </c>
      <c r="EG117" t="s">
        <v>4133</v>
      </c>
      <c r="EI117">
        <v>2.5</v>
      </c>
      <c r="EJ117">
        <v>2.5</v>
      </c>
      <c r="EN117">
        <v>0</v>
      </c>
      <c r="EO117" t="s">
        <v>1463</v>
      </c>
      <c r="FL117">
        <v>5</v>
      </c>
      <c r="FM117">
        <v>2.5</v>
      </c>
      <c r="FN117">
        <v>2.5</v>
      </c>
      <c r="FO117">
        <v>10</v>
      </c>
      <c r="FP117" t="s">
        <v>1462</v>
      </c>
      <c r="GO117" t="b">
        <v>1</v>
      </c>
      <c r="GQ117" t="s">
        <v>1464</v>
      </c>
      <c r="HD117" t="b">
        <v>1</v>
      </c>
      <c r="HF117" t="s">
        <v>1464</v>
      </c>
      <c r="IN117" t="b">
        <v>1</v>
      </c>
      <c r="IP117" t="s">
        <v>1464</v>
      </c>
      <c r="JC117" t="b">
        <v>1</v>
      </c>
      <c r="JE117" t="s">
        <v>1465</v>
      </c>
      <c r="JX117" t="b">
        <v>1</v>
      </c>
      <c r="JZ117" t="s">
        <v>1464</v>
      </c>
      <c r="KG117" t="s">
        <v>2701</v>
      </c>
      <c r="KH117" t="b">
        <v>1</v>
      </c>
      <c r="KJ117" t="s">
        <v>1464</v>
      </c>
      <c r="KM117">
        <v>2.5</v>
      </c>
      <c r="KN117">
        <v>2.5</v>
      </c>
      <c r="KO117">
        <v>0</v>
      </c>
      <c r="KR117">
        <v>0</v>
      </c>
      <c r="KS117" t="s">
        <v>1463</v>
      </c>
      <c r="RO117">
        <v>5</v>
      </c>
      <c r="RP117">
        <v>7.5</v>
      </c>
      <c r="RQ117">
        <v>0</v>
      </c>
      <c r="RR117">
        <v>12.5</v>
      </c>
      <c r="RS117" t="s">
        <v>1462</v>
      </c>
      <c r="RT117" t="s">
        <v>4180</v>
      </c>
      <c r="RU117">
        <v>20</v>
      </c>
      <c r="RV117" t="s">
        <v>4181</v>
      </c>
      <c r="RW117" t="s">
        <v>1463</v>
      </c>
      <c r="RZ117" t="s">
        <v>1462</v>
      </c>
      <c r="SA117" t="s">
        <v>2627</v>
      </c>
      <c r="SK117">
        <v>7.5</v>
      </c>
      <c r="SL117">
        <v>0</v>
      </c>
      <c r="SM117">
        <v>1.3</v>
      </c>
      <c r="SN117">
        <v>5</v>
      </c>
      <c r="SO117">
        <v>2.5</v>
      </c>
      <c r="SP117">
        <v>8.8000000000000007</v>
      </c>
      <c r="SQ117" t="s">
        <v>1463</v>
      </c>
      <c r="SR117" t="s">
        <v>3314</v>
      </c>
      <c r="TI117">
        <v>5</v>
      </c>
      <c r="TJ117" t="s">
        <v>4182</v>
      </c>
      <c r="TO117" t="b">
        <v>1</v>
      </c>
      <c r="TQ117" t="b">
        <v>1</v>
      </c>
      <c r="TX117">
        <v>5</v>
      </c>
      <c r="TY117">
        <v>2.5</v>
      </c>
      <c r="VI117">
        <v>0</v>
      </c>
      <c r="VJ117">
        <v>0</v>
      </c>
      <c r="VK117">
        <v>5</v>
      </c>
      <c r="VL117">
        <v>5</v>
      </c>
      <c r="VM117" t="s">
        <v>1463</v>
      </c>
      <c r="VO117" t="s">
        <v>1463</v>
      </c>
      <c r="VQ117" t="s">
        <v>1463</v>
      </c>
      <c r="VS117" t="s">
        <v>1463</v>
      </c>
      <c r="VV117" t="s">
        <v>1463</v>
      </c>
      <c r="VX117" t="s">
        <v>1463</v>
      </c>
      <c r="VZ117">
        <v>0</v>
      </c>
      <c r="WA117">
        <v>5</v>
      </c>
      <c r="XJ117">
        <v>9.1999999999999993</v>
      </c>
      <c r="XK117">
        <v>5</v>
      </c>
      <c r="XL117">
        <v>3.8</v>
      </c>
      <c r="XM117">
        <v>18</v>
      </c>
      <c r="XN117" t="s">
        <v>1463</v>
      </c>
      <c r="XO117" t="s">
        <v>1462</v>
      </c>
      <c r="XR117" t="b">
        <v>1</v>
      </c>
      <c r="XS117" t="b">
        <v>1</v>
      </c>
      <c r="XW117" t="b">
        <v>1</v>
      </c>
      <c r="XY117" t="b">
        <v>1</v>
      </c>
      <c r="YC117" t="s">
        <v>1463</v>
      </c>
      <c r="YE117" t="s">
        <v>1462</v>
      </c>
      <c r="YF117" t="s">
        <v>4183</v>
      </c>
      <c r="YG117">
        <v>5</v>
      </c>
      <c r="YH117">
        <v>0</v>
      </c>
      <c r="YI117" t="s">
        <v>1462</v>
      </c>
      <c r="YN117" t="b">
        <v>1</v>
      </c>
      <c r="YP117" t="b">
        <v>1</v>
      </c>
      <c r="YT117" t="s">
        <v>4184</v>
      </c>
      <c r="YU117">
        <v>5</v>
      </c>
      <c r="YV117">
        <v>7.5</v>
      </c>
      <c r="ZX117">
        <v>0</v>
      </c>
      <c r="ZY117">
        <v>0</v>
      </c>
      <c r="ZZ117">
        <v>0</v>
      </c>
      <c r="AAA117">
        <v>0</v>
      </c>
      <c r="AAB117" t="s">
        <v>1463</v>
      </c>
      <c r="AAS117" t="s">
        <v>4185</v>
      </c>
      <c r="AAT117">
        <v>0</v>
      </c>
      <c r="AAU117">
        <v>0</v>
      </c>
      <c r="ADN117">
        <v>2</v>
      </c>
      <c r="ADO117">
        <v>5</v>
      </c>
      <c r="ADP117">
        <v>2.5</v>
      </c>
      <c r="ADQ117">
        <v>9.5</v>
      </c>
      <c r="ADR117" t="s">
        <v>1759</v>
      </c>
      <c r="ADS117">
        <v>1</v>
      </c>
      <c r="ADT117">
        <v>30</v>
      </c>
      <c r="AEG117">
        <v>5</v>
      </c>
      <c r="AEH117">
        <v>2.5</v>
      </c>
      <c r="AEI117">
        <v>0</v>
      </c>
      <c r="AEJ117">
        <v>0</v>
      </c>
      <c r="AEK117">
        <v>2.5</v>
      </c>
      <c r="AEL117">
        <v>2.5</v>
      </c>
      <c r="AEN117" t="b">
        <v>1</v>
      </c>
      <c r="AFB117" t="s">
        <v>4186</v>
      </c>
      <c r="AFC117">
        <v>0</v>
      </c>
      <c r="AFD117">
        <v>2.5</v>
      </c>
      <c r="AFE117">
        <v>0</v>
      </c>
      <c r="AFF117">
        <v>8.9</v>
      </c>
      <c r="AFG117">
        <v>0</v>
      </c>
      <c r="AFH117">
        <v>8.9</v>
      </c>
      <c r="AFI117" t="s">
        <v>1463</v>
      </c>
      <c r="AFK117" t="s">
        <v>1463</v>
      </c>
      <c r="AFM117" t="s">
        <v>1463</v>
      </c>
      <c r="AFO117" t="s">
        <v>1463</v>
      </c>
      <c r="AFQ117" t="s">
        <v>1463</v>
      </c>
      <c r="AFT117" t="s">
        <v>1463</v>
      </c>
      <c r="AFV117">
        <v>3</v>
      </c>
      <c r="AFW117">
        <v>4</v>
      </c>
      <c r="AFX117">
        <v>8.8888888888888804</v>
      </c>
      <c r="AFY117">
        <v>0</v>
      </c>
      <c r="AFZ117">
        <v>2.5</v>
      </c>
      <c r="AGA117">
        <v>7.5</v>
      </c>
      <c r="AGB117">
        <v>2.5</v>
      </c>
      <c r="AGC117">
        <v>12.5</v>
      </c>
      <c r="AGD117">
        <v>2</v>
      </c>
      <c r="AGG117">
        <v>1</v>
      </c>
      <c r="AGJ117">
        <v>2</v>
      </c>
      <c r="AGM117" t="s">
        <v>1534</v>
      </c>
      <c r="AGQ117">
        <v>7.5</v>
      </c>
      <c r="AGR117">
        <v>2.5</v>
      </c>
      <c r="AGS117">
        <v>1</v>
      </c>
      <c r="AGT117">
        <v>2.5</v>
      </c>
      <c r="AGU117">
        <v>5</v>
      </c>
      <c r="AGV117">
        <v>8.5</v>
      </c>
      <c r="AGW117">
        <v>1</v>
      </c>
      <c r="AGZ117" t="b">
        <v>1</v>
      </c>
      <c r="AHD117">
        <v>1</v>
      </c>
      <c r="AHE117">
        <v>1</v>
      </c>
      <c r="AHF117">
        <v>3</v>
      </c>
      <c r="AKM117">
        <v>2.5</v>
      </c>
      <c r="AKN117">
        <v>5</v>
      </c>
      <c r="AKO117">
        <v>10</v>
      </c>
      <c r="AKP117">
        <v>2.5</v>
      </c>
      <c r="AKQ117">
        <v>2.5</v>
      </c>
      <c r="AKR117">
        <v>15</v>
      </c>
      <c r="AKS117" t="s">
        <v>1462</v>
      </c>
      <c r="AKT117" t="s">
        <v>1463</v>
      </c>
      <c r="AKV117" t="s">
        <v>1462</v>
      </c>
      <c r="AKX117" t="s">
        <v>1462</v>
      </c>
      <c r="AKZ117" t="s">
        <v>1463</v>
      </c>
      <c r="ALB117" t="s">
        <v>1463</v>
      </c>
      <c r="ALD117" t="s">
        <v>1463</v>
      </c>
      <c r="ALF117" t="s">
        <v>1462</v>
      </c>
      <c r="ALH117" t="s">
        <v>1463</v>
      </c>
      <c r="ALJ117" t="s">
        <v>1463</v>
      </c>
      <c r="ALK117" t="s">
        <v>4187</v>
      </c>
      <c r="ALL117" t="s">
        <v>1463</v>
      </c>
      <c r="ALN117" t="s">
        <v>1463</v>
      </c>
      <c r="ALP117" t="s">
        <v>1463</v>
      </c>
      <c r="ALR117" t="s">
        <v>1463</v>
      </c>
      <c r="ALT117" t="s">
        <v>1463</v>
      </c>
      <c r="AMF117" t="b">
        <v>1</v>
      </c>
      <c r="AML117" t="b">
        <v>1</v>
      </c>
      <c r="AMW117" t="b">
        <v>1</v>
      </c>
      <c r="ANA117">
        <v>2.5</v>
      </c>
      <c r="ANB117">
        <v>2.5</v>
      </c>
      <c r="ANC117">
        <v>10</v>
      </c>
      <c r="AND117">
        <v>5</v>
      </c>
      <c r="ANE117">
        <v>2.5</v>
      </c>
      <c r="ANF117">
        <v>17.5</v>
      </c>
      <c r="ANG117" t="s">
        <v>1462</v>
      </c>
      <c r="ANH117" t="s">
        <v>4188</v>
      </c>
      <c r="ANI117" t="s">
        <v>1462</v>
      </c>
      <c r="ANJ117" t="s">
        <v>2616</v>
      </c>
      <c r="ANK117">
        <v>5</v>
      </c>
      <c r="ANL117">
        <v>2.5</v>
      </c>
      <c r="ANM117">
        <v>1</v>
      </c>
      <c r="ANN117">
        <v>2.5</v>
      </c>
      <c r="ANO117">
        <v>2.5</v>
      </c>
      <c r="ANP117">
        <v>6</v>
      </c>
      <c r="ANQ117" t="s">
        <v>2551</v>
      </c>
      <c r="ANT117">
        <v>2.5</v>
      </c>
      <c r="ANU117">
        <v>2.5</v>
      </c>
      <c r="AQR117">
        <v>2.5</v>
      </c>
      <c r="AQS117">
        <v>0</v>
      </c>
      <c r="AQT117">
        <v>5</v>
      </c>
      <c r="AQU117">
        <v>7.5</v>
      </c>
      <c r="AQV117" t="s">
        <v>1463</v>
      </c>
      <c r="ARC117" t="b">
        <v>1</v>
      </c>
      <c r="ARD117" t="b">
        <v>1</v>
      </c>
      <c r="ARG117">
        <v>0</v>
      </c>
      <c r="ARH117">
        <v>5</v>
      </c>
      <c r="ARI117" t="s">
        <v>1463</v>
      </c>
      <c r="ARQ117" t="s">
        <v>1463</v>
      </c>
      <c r="ARR117" t="s">
        <v>4189</v>
      </c>
      <c r="ASD117">
        <v>0</v>
      </c>
      <c r="ASE117">
        <v>5</v>
      </c>
      <c r="ASF117">
        <v>2</v>
      </c>
      <c r="ASG117">
        <v>5</v>
      </c>
      <c r="ASH117">
        <v>7.5</v>
      </c>
      <c r="ASI117">
        <v>14.5</v>
      </c>
      <c r="ASJ117">
        <v>70</v>
      </c>
      <c r="ASM117" t="b">
        <v>1</v>
      </c>
      <c r="ASS117">
        <v>1</v>
      </c>
      <c r="AST117" t="s">
        <v>1463</v>
      </c>
      <c r="ATD117">
        <v>5</v>
      </c>
      <c r="ATE117">
        <v>7.5</v>
      </c>
      <c r="ATF117">
        <v>0</v>
      </c>
      <c r="ATG117">
        <v>0</v>
      </c>
      <c r="ATH117">
        <v>7.5</v>
      </c>
      <c r="ATI117">
        <v>7.5</v>
      </c>
      <c r="ATJ117" t="s">
        <v>1463</v>
      </c>
      <c r="AVZ117">
        <v>0</v>
      </c>
      <c r="AWA117">
        <v>5</v>
      </c>
      <c r="AWB117">
        <v>0</v>
      </c>
      <c r="AWC117">
        <v>10</v>
      </c>
      <c r="AWD117">
        <v>1</v>
      </c>
      <c r="AWE117">
        <v>2.5</v>
      </c>
      <c r="AWF117">
        <v>0</v>
      </c>
      <c r="AWG117">
        <v>3.5</v>
      </c>
      <c r="AWH117" t="s">
        <v>1462</v>
      </c>
      <c r="AWI117" t="s">
        <v>1469</v>
      </c>
      <c r="AWJ117" t="s">
        <v>1463</v>
      </c>
      <c r="AWL117" t="s">
        <v>1463</v>
      </c>
      <c r="AWN117" t="s">
        <v>1462</v>
      </c>
      <c r="AWO117" t="s">
        <v>2619</v>
      </c>
      <c r="AWP117" t="s">
        <v>1463</v>
      </c>
      <c r="AWR117" t="s">
        <v>1463</v>
      </c>
      <c r="AWT117" t="s">
        <v>1463</v>
      </c>
      <c r="AWV117" t="s">
        <v>1463</v>
      </c>
      <c r="AWX117" t="s">
        <v>1463</v>
      </c>
      <c r="AWZ117" t="s">
        <v>1463</v>
      </c>
      <c r="AXB117" t="s">
        <v>1463</v>
      </c>
      <c r="AXD117" t="s">
        <v>1463</v>
      </c>
      <c r="AXF117">
        <v>0</v>
      </c>
      <c r="AXG117">
        <v>0</v>
      </c>
      <c r="AXI117">
        <v>2.5</v>
      </c>
      <c r="AXJ117">
        <v>0</v>
      </c>
      <c r="AXK117">
        <v>0</v>
      </c>
      <c r="AXN117">
        <v>0</v>
      </c>
      <c r="AXO117">
        <v>1</v>
      </c>
      <c r="AXP117">
        <v>1</v>
      </c>
      <c r="AXQ117">
        <v>1</v>
      </c>
      <c r="AXR117">
        <v>1</v>
      </c>
      <c r="AXS117">
        <v>1</v>
      </c>
      <c r="AXT117">
        <v>1</v>
      </c>
      <c r="AXU117">
        <v>1</v>
      </c>
      <c r="AXV117">
        <v>3</v>
      </c>
      <c r="AXW117">
        <v>1</v>
      </c>
      <c r="AXX117">
        <v>3</v>
      </c>
      <c r="AYA117">
        <v>10</v>
      </c>
      <c r="AYD117">
        <v>10</v>
      </c>
      <c r="AYE117" t="s">
        <v>1463</v>
      </c>
      <c r="AYF117" t="s">
        <v>1463</v>
      </c>
      <c r="AYG117">
        <v>10</v>
      </c>
      <c r="AYJ117">
        <v>0</v>
      </c>
      <c r="AYK117">
        <v>0</v>
      </c>
      <c r="AYL117">
        <v>0</v>
      </c>
      <c r="AYM117">
        <v>0</v>
      </c>
      <c r="AZO117" t="s">
        <v>1463</v>
      </c>
      <c r="AZQ117" t="s">
        <v>3941</v>
      </c>
      <c r="AZR117">
        <v>0</v>
      </c>
      <c r="AZS117">
        <v>0</v>
      </c>
      <c r="BCH117">
        <v>10</v>
      </c>
      <c r="BCI117">
        <v>2.5</v>
      </c>
      <c r="BCJ117">
        <v>0</v>
      </c>
      <c r="BCK117">
        <v>12.5</v>
      </c>
      <c r="BCL117">
        <v>1</v>
      </c>
      <c r="BCN117">
        <v>2</v>
      </c>
      <c r="BCP117">
        <v>3</v>
      </c>
      <c r="BCR117">
        <v>4</v>
      </c>
      <c r="BCT117">
        <v>5</v>
      </c>
      <c r="BCY117">
        <v>2.5</v>
      </c>
      <c r="BCZ117">
        <v>0</v>
      </c>
      <c r="BEH117">
        <v>9.1999999999999993</v>
      </c>
      <c r="BEI117">
        <v>10</v>
      </c>
      <c r="BEJ117">
        <v>0</v>
      </c>
      <c r="BEK117">
        <v>19.2</v>
      </c>
      <c r="BEL117" t="s">
        <v>2567</v>
      </c>
      <c r="BEN117" t="s">
        <v>2567</v>
      </c>
      <c r="BEP117" t="s">
        <v>2552</v>
      </c>
      <c r="BER117" t="s">
        <v>2567</v>
      </c>
      <c r="BET117" t="s">
        <v>2567</v>
      </c>
      <c r="BEV117" t="s">
        <v>2567</v>
      </c>
      <c r="BEX117">
        <v>10</v>
      </c>
      <c r="BEY117">
        <v>0</v>
      </c>
      <c r="BGQ117" t="s">
        <v>1467</v>
      </c>
      <c r="BGR117">
        <v>2.5</v>
      </c>
      <c r="BGS117">
        <v>2.5</v>
      </c>
      <c r="BGT117">
        <v>5</v>
      </c>
      <c r="BGU117" t="s">
        <v>1463</v>
      </c>
      <c r="BHK117">
        <v>2.5</v>
      </c>
      <c r="BHL117">
        <v>2.5</v>
      </c>
      <c r="BIT117">
        <v>5</v>
      </c>
      <c r="BIU117">
        <v>2.5</v>
      </c>
      <c r="BIV117">
        <v>2.5</v>
      </c>
      <c r="BIW117">
        <v>10</v>
      </c>
      <c r="BIX117">
        <v>2</v>
      </c>
      <c r="BIY117" t="s">
        <v>2594</v>
      </c>
      <c r="BIZ117" t="s">
        <v>2548</v>
      </c>
      <c r="BJA117" t="s">
        <v>1468</v>
      </c>
      <c r="BJB117">
        <v>2.5</v>
      </c>
      <c r="BJC117">
        <v>2.5</v>
      </c>
    </row>
    <row r="118" spans="1:1021 1026:1615" ht="15" x14ac:dyDescent="0.25">
      <c r="A118" t="s">
        <v>2603</v>
      </c>
      <c r="B118" t="s">
        <v>4190</v>
      </c>
      <c r="C118" t="s">
        <v>4191</v>
      </c>
      <c r="D118" t="s">
        <v>2553</v>
      </c>
      <c r="E118" t="s">
        <v>4192</v>
      </c>
      <c r="F118" t="s">
        <v>2606</v>
      </c>
      <c r="G118" t="s">
        <v>2607</v>
      </c>
      <c r="H118" t="s">
        <v>3263</v>
      </c>
      <c r="I118" t="s">
        <v>4130</v>
      </c>
      <c r="J118">
        <v>2.0673664399999998</v>
      </c>
      <c r="K118">
        <v>34.574925159999999</v>
      </c>
      <c r="L118" s="116">
        <v>42412</v>
      </c>
      <c r="M118" t="s">
        <v>1471</v>
      </c>
      <c r="N118">
        <v>32</v>
      </c>
      <c r="O118" t="s">
        <v>1472</v>
      </c>
      <c r="Q118">
        <v>3.3</v>
      </c>
      <c r="R118">
        <v>5</v>
      </c>
      <c r="S118">
        <v>0</v>
      </c>
      <c r="T118">
        <v>8.3000000000000007</v>
      </c>
      <c r="U118">
        <v>2</v>
      </c>
      <c r="V118">
        <v>1</v>
      </c>
      <c r="W118">
        <v>2</v>
      </c>
      <c r="X118">
        <v>3</v>
      </c>
      <c r="AA118" t="b">
        <v>1</v>
      </c>
      <c r="AG118">
        <v>2</v>
      </c>
      <c r="AH118">
        <v>1</v>
      </c>
      <c r="AJ118">
        <v>1</v>
      </c>
      <c r="AT118">
        <v>1</v>
      </c>
      <c r="BS118" t="s">
        <v>1463</v>
      </c>
      <c r="BT118" t="s">
        <v>1463</v>
      </c>
      <c r="BW118">
        <v>5</v>
      </c>
      <c r="BX118">
        <v>0</v>
      </c>
      <c r="BY118">
        <v>3.5</v>
      </c>
      <c r="BZ118">
        <v>5</v>
      </c>
      <c r="CA118">
        <v>0</v>
      </c>
      <c r="CB118">
        <v>8.5</v>
      </c>
      <c r="CC118" t="s">
        <v>1462</v>
      </c>
      <c r="CD118" t="b">
        <v>1</v>
      </c>
      <c r="CE118" t="b">
        <v>1</v>
      </c>
      <c r="CF118">
        <v>20</v>
      </c>
      <c r="CH118" t="s">
        <v>1463</v>
      </c>
      <c r="CM118" t="s">
        <v>1463</v>
      </c>
      <c r="CR118" t="s">
        <v>1463</v>
      </c>
      <c r="CW118" t="s">
        <v>1463</v>
      </c>
      <c r="DB118" t="s">
        <v>1463</v>
      </c>
      <c r="DG118" t="s">
        <v>1463</v>
      </c>
      <c r="DM118" t="s">
        <v>1463</v>
      </c>
      <c r="DU118" t="b">
        <v>1</v>
      </c>
      <c r="DY118" t="b">
        <v>1</v>
      </c>
      <c r="EF118" t="b">
        <v>1</v>
      </c>
      <c r="EG118" t="s">
        <v>2639</v>
      </c>
      <c r="EI118">
        <v>5</v>
      </c>
      <c r="EJ118">
        <v>0</v>
      </c>
      <c r="EN118">
        <v>0</v>
      </c>
      <c r="EO118" t="s">
        <v>1463</v>
      </c>
      <c r="FL118">
        <v>0</v>
      </c>
      <c r="FM118">
        <v>0</v>
      </c>
      <c r="FN118">
        <v>0</v>
      </c>
      <c r="FO118">
        <v>0</v>
      </c>
      <c r="FP118" t="s">
        <v>1462</v>
      </c>
      <c r="FS118" t="s">
        <v>1464</v>
      </c>
      <c r="FV118" t="s">
        <v>1464</v>
      </c>
      <c r="FY118" t="s">
        <v>1464</v>
      </c>
      <c r="GB118" t="s">
        <v>1464</v>
      </c>
      <c r="GE118" t="s">
        <v>1464</v>
      </c>
      <c r="GH118" t="s">
        <v>1464</v>
      </c>
      <c r="GK118" t="s">
        <v>1464</v>
      </c>
      <c r="GN118" t="s">
        <v>1464</v>
      </c>
      <c r="GQ118" t="s">
        <v>1464</v>
      </c>
      <c r="GT118" t="s">
        <v>1464</v>
      </c>
      <c r="GW118" t="s">
        <v>1464</v>
      </c>
      <c r="GZ118" t="s">
        <v>1464</v>
      </c>
      <c r="HC118" t="s">
        <v>1464</v>
      </c>
      <c r="HF118" t="s">
        <v>1464</v>
      </c>
      <c r="HI118" t="s">
        <v>1464</v>
      </c>
      <c r="HL118" t="s">
        <v>1464</v>
      </c>
      <c r="HO118" t="s">
        <v>1464</v>
      </c>
      <c r="HR118" t="s">
        <v>1464</v>
      </c>
      <c r="HU118" t="s">
        <v>1464</v>
      </c>
      <c r="HX118" t="s">
        <v>1464</v>
      </c>
      <c r="IA118" t="s">
        <v>1464</v>
      </c>
      <c r="ID118" t="s">
        <v>1464</v>
      </c>
      <c r="IG118" t="s">
        <v>1464</v>
      </c>
      <c r="IJ118" t="s">
        <v>1464</v>
      </c>
      <c r="IM118" t="s">
        <v>1464</v>
      </c>
      <c r="IP118" t="s">
        <v>1464</v>
      </c>
      <c r="IS118" t="s">
        <v>1464</v>
      </c>
      <c r="IV118" t="s">
        <v>1464</v>
      </c>
      <c r="IY118" t="s">
        <v>1464</v>
      </c>
      <c r="JB118" t="s">
        <v>1464</v>
      </c>
      <c r="JC118" t="b">
        <v>1</v>
      </c>
      <c r="JE118" t="s">
        <v>1465</v>
      </c>
      <c r="JH118" t="s">
        <v>1464</v>
      </c>
      <c r="JK118" t="s">
        <v>1464</v>
      </c>
      <c r="JN118" t="s">
        <v>1464</v>
      </c>
      <c r="JQ118" t="s">
        <v>1464</v>
      </c>
      <c r="JT118" t="s">
        <v>1464</v>
      </c>
      <c r="JW118" t="s">
        <v>1464</v>
      </c>
      <c r="JZ118" t="s">
        <v>1464</v>
      </c>
      <c r="KC118" t="s">
        <v>1464</v>
      </c>
      <c r="KF118" t="s">
        <v>1464</v>
      </c>
      <c r="KJ118" t="s">
        <v>1464</v>
      </c>
      <c r="KK118" t="s">
        <v>1463</v>
      </c>
      <c r="KM118">
        <v>0</v>
      </c>
      <c r="KN118">
        <v>0</v>
      </c>
      <c r="KO118">
        <v>0</v>
      </c>
      <c r="KR118">
        <v>0</v>
      </c>
      <c r="KS118" t="s">
        <v>1463</v>
      </c>
      <c r="RO118">
        <v>7.5</v>
      </c>
      <c r="RP118">
        <v>5</v>
      </c>
      <c r="RQ118">
        <v>2.5</v>
      </c>
      <c r="RR118">
        <v>15</v>
      </c>
      <c r="RS118" t="s">
        <v>1463</v>
      </c>
      <c r="RZ118" t="s">
        <v>1462</v>
      </c>
      <c r="SA118" t="s">
        <v>3861</v>
      </c>
      <c r="SK118">
        <v>5</v>
      </c>
      <c r="SL118">
        <v>2.5</v>
      </c>
      <c r="SM118">
        <v>1.3</v>
      </c>
      <c r="SN118">
        <v>2.5</v>
      </c>
      <c r="SO118">
        <v>0</v>
      </c>
      <c r="SP118">
        <v>3.8</v>
      </c>
      <c r="SQ118" t="s">
        <v>1463</v>
      </c>
      <c r="SR118" t="s">
        <v>3314</v>
      </c>
      <c r="TI118">
        <v>5</v>
      </c>
      <c r="TJ118" t="s">
        <v>4193</v>
      </c>
      <c r="TO118" t="b">
        <v>1</v>
      </c>
      <c r="TQ118" t="b">
        <v>1</v>
      </c>
      <c r="TX118">
        <v>2.5</v>
      </c>
      <c r="TY118">
        <v>0</v>
      </c>
      <c r="VI118">
        <v>5</v>
      </c>
      <c r="VJ118">
        <v>0</v>
      </c>
      <c r="VK118">
        <v>2.5</v>
      </c>
      <c r="VL118">
        <v>7.5</v>
      </c>
      <c r="VM118" t="s">
        <v>1463</v>
      </c>
      <c r="VO118" t="s">
        <v>1463</v>
      </c>
      <c r="VQ118" t="s">
        <v>1463</v>
      </c>
      <c r="VS118" t="s">
        <v>1463</v>
      </c>
      <c r="VV118" t="s">
        <v>1463</v>
      </c>
      <c r="VX118" t="s">
        <v>1462</v>
      </c>
      <c r="VY118" t="s">
        <v>3123</v>
      </c>
      <c r="VZ118">
        <v>0</v>
      </c>
      <c r="WA118">
        <v>2.5</v>
      </c>
      <c r="XJ118">
        <v>2.5</v>
      </c>
      <c r="XK118">
        <v>1.3</v>
      </c>
      <c r="XL118">
        <v>6.3</v>
      </c>
      <c r="XM118">
        <v>10.1</v>
      </c>
      <c r="XN118" t="s">
        <v>1462</v>
      </c>
      <c r="XO118" t="s">
        <v>1462</v>
      </c>
      <c r="XR118" t="b">
        <v>1</v>
      </c>
      <c r="XS118" t="b">
        <v>1</v>
      </c>
      <c r="YC118" t="s">
        <v>1463</v>
      </c>
      <c r="YE118" t="s">
        <v>1463</v>
      </c>
      <c r="YF118" t="s">
        <v>4194</v>
      </c>
      <c r="YG118">
        <v>2.5</v>
      </c>
      <c r="YH118">
        <v>2.5</v>
      </c>
      <c r="YI118" t="s">
        <v>1463</v>
      </c>
      <c r="YU118">
        <v>0</v>
      </c>
      <c r="YV118">
        <v>10</v>
      </c>
      <c r="ZX118">
        <v>0</v>
      </c>
      <c r="ZY118">
        <v>0</v>
      </c>
      <c r="ZZ118">
        <v>2.5</v>
      </c>
      <c r="AAA118">
        <v>2.5</v>
      </c>
      <c r="AAB118" t="s">
        <v>1463</v>
      </c>
      <c r="AAS118" t="s">
        <v>4195</v>
      </c>
      <c r="AAT118">
        <v>0</v>
      </c>
      <c r="AAU118">
        <v>2.5</v>
      </c>
      <c r="ADN118">
        <v>2</v>
      </c>
      <c r="ADO118">
        <v>5</v>
      </c>
      <c r="ADP118">
        <v>2.5</v>
      </c>
      <c r="ADQ118">
        <v>9.5</v>
      </c>
      <c r="ADR118" t="s">
        <v>1759</v>
      </c>
      <c r="ADS118">
        <v>1</v>
      </c>
      <c r="ADT118">
        <v>40</v>
      </c>
      <c r="AEG118">
        <v>5</v>
      </c>
      <c r="AEH118">
        <v>2.5</v>
      </c>
      <c r="AEI118">
        <v>0</v>
      </c>
      <c r="AEJ118">
        <v>0</v>
      </c>
      <c r="AEK118">
        <v>2.5</v>
      </c>
      <c r="AEL118">
        <v>2.5</v>
      </c>
      <c r="AEN118" t="b">
        <v>1</v>
      </c>
      <c r="AFB118" t="s">
        <v>4196</v>
      </c>
      <c r="AFC118">
        <v>0</v>
      </c>
      <c r="AFD118">
        <v>2.5</v>
      </c>
      <c r="AFE118">
        <v>0</v>
      </c>
      <c r="AFF118">
        <v>7.5</v>
      </c>
      <c r="AFG118">
        <v>2.5</v>
      </c>
      <c r="AFH118">
        <v>10</v>
      </c>
      <c r="AFI118" t="s">
        <v>1463</v>
      </c>
      <c r="AFK118" t="s">
        <v>1463</v>
      </c>
      <c r="AFM118" t="s">
        <v>1463</v>
      </c>
      <c r="AFO118" t="s">
        <v>1463</v>
      </c>
      <c r="AFQ118" t="s">
        <v>1463</v>
      </c>
      <c r="AFT118" t="s">
        <v>1463</v>
      </c>
      <c r="AFV118">
        <v>3</v>
      </c>
      <c r="AFW118">
        <v>3</v>
      </c>
      <c r="AFX118">
        <v>7.5</v>
      </c>
      <c r="AFY118">
        <v>2.5</v>
      </c>
      <c r="AFZ118">
        <v>1</v>
      </c>
      <c r="AGA118">
        <v>7.5</v>
      </c>
      <c r="AGB118">
        <v>5</v>
      </c>
      <c r="AGC118">
        <v>13.5</v>
      </c>
      <c r="AGD118">
        <v>1</v>
      </c>
      <c r="AGG118">
        <v>1</v>
      </c>
      <c r="AGJ118">
        <v>1</v>
      </c>
      <c r="AGM118" t="s">
        <v>1534</v>
      </c>
      <c r="AGQ118">
        <v>7.5</v>
      </c>
      <c r="AGR118">
        <v>5</v>
      </c>
      <c r="AGS118">
        <v>1</v>
      </c>
      <c r="AGT118">
        <v>5</v>
      </c>
      <c r="AGU118">
        <v>5</v>
      </c>
      <c r="AGV118">
        <v>11</v>
      </c>
      <c r="AGW118">
        <v>1</v>
      </c>
      <c r="AGZ118" t="b">
        <v>1</v>
      </c>
      <c r="AHD118">
        <v>2</v>
      </c>
      <c r="AHE118">
        <v>3</v>
      </c>
      <c r="AHF118">
        <v>4</v>
      </c>
      <c r="AKM118">
        <v>5</v>
      </c>
      <c r="AKN118">
        <v>5</v>
      </c>
      <c r="AKO118">
        <v>8</v>
      </c>
      <c r="AKP118">
        <v>2.5</v>
      </c>
      <c r="AKQ118">
        <v>2.5</v>
      </c>
      <c r="AKR118">
        <v>13</v>
      </c>
      <c r="AKS118" t="s">
        <v>1462</v>
      </c>
      <c r="AKT118" t="s">
        <v>1463</v>
      </c>
      <c r="AKV118" t="s">
        <v>1462</v>
      </c>
      <c r="AKX118" t="s">
        <v>1462</v>
      </c>
      <c r="AKZ118" t="s">
        <v>1463</v>
      </c>
      <c r="ALB118" t="s">
        <v>1463</v>
      </c>
      <c r="ALD118" t="s">
        <v>1463</v>
      </c>
      <c r="ALF118" t="s">
        <v>1463</v>
      </c>
      <c r="ALH118" t="s">
        <v>1463</v>
      </c>
      <c r="ALJ118" t="s">
        <v>1463</v>
      </c>
      <c r="ALL118" t="s">
        <v>1463</v>
      </c>
      <c r="ALN118" t="s">
        <v>1463</v>
      </c>
      <c r="ALP118" t="s">
        <v>1463</v>
      </c>
      <c r="ALR118" t="s">
        <v>1463</v>
      </c>
      <c r="ALT118" t="s">
        <v>1463</v>
      </c>
      <c r="AMF118" t="b">
        <v>1</v>
      </c>
      <c r="AML118" t="b">
        <v>1</v>
      </c>
      <c r="ANA118">
        <v>2.5</v>
      </c>
      <c r="ANB118">
        <v>2.5</v>
      </c>
      <c r="ANC118">
        <v>0</v>
      </c>
      <c r="AND118">
        <v>0</v>
      </c>
      <c r="ANE118">
        <v>2.5</v>
      </c>
      <c r="ANF118">
        <v>2.5</v>
      </c>
      <c r="ANG118" t="s">
        <v>1463</v>
      </c>
      <c r="ANK118">
        <v>0</v>
      </c>
      <c r="ANL118">
        <v>2.5</v>
      </c>
      <c r="ANM118">
        <v>2</v>
      </c>
      <c r="ANN118">
        <v>2.5</v>
      </c>
      <c r="ANO118">
        <v>5</v>
      </c>
      <c r="ANP118">
        <v>9.5</v>
      </c>
      <c r="ANQ118" t="s">
        <v>2565</v>
      </c>
      <c r="ANR118" t="s">
        <v>1463</v>
      </c>
      <c r="ANT118">
        <v>2.5</v>
      </c>
      <c r="ANU118">
        <v>5</v>
      </c>
      <c r="AQR118">
        <v>2.5</v>
      </c>
      <c r="AQS118">
        <v>0</v>
      </c>
      <c r="AQT118">
        <v>3.8</v>
      </c>
      <c r="AQU118">
        <v>6.3</v>
      </c>
      <c r="AQV118" t="s">
        <v>1463</v>
      </c>
      <c r="ARC118" t="b">
        <v>1</v>
      </c>
      <c r="ARD118" t="b">
        <v>1</v>
      </c>
      <c r="ARG118">
        <v>0</v>
      </c>
      <c r="ARH118">
        <v>5</v>
      </c>
      <c r="ARI118" t="s">
        <v>1463</v>
      </c>
      <c r="ARQ118" t="s">
        <v>1463</v>
      </c>
      <c r="ARR118" t="s">
        <v>4197</v>
      </c>
      <c r="ASD118">
        <v>0</v>
      </c>
      <c r="ASE118">
        <v>2.5</v>
      </c>
      <c r="ASF118">
        <v>2</v>
      </c>
      <c r="ASG118">
        <v>5</v>
      </c>
      <c r="ASH118">
        <v>7.5</v>
      </c>
      <c r="ASI118">
        <v>14.5</v>
      </c>
      <c r="ASJ118">
        <v>40</v>
      </c>
      <c r="ASM118" t="b">
        <v>1</v>
      </c>
      <c r="ASS118">
        <v>0</v>
      </c>
      <c r="AST118" t="s">
        <v>1463</v>
      </c>
      <c r="ATD118">
        <v>5</v>
      </c>
      <c r="ATE118">
        <v>7.5</v>
      </c>
      <c r="ATF118">
        <v>0</v>
      </c>
      <c r="ATG118">
        <v>0</v>
      </c>
      <c r="ATH118">
        <v>5</v>
      </c>
      <c r="ATI118">
        <v>5</v>
      </c>
      <c r="ATJ118" t="s">
        <v>1463</v>
      </c>
      <c r="AVZ118">
        <v>0</v>
      </c>
      <c r="AWA118">
        <v>2.5</v>
      </c>
      <c r="AWB118">
        <v>0</v>
      </c>
      <c r="AWC118">
        <v>7.5</v>
      </c>
      <c r="AWD118">
        <v>1</v>
      </c>
      <c r="AWE118">
        <v>2.5</v>
      </c>
      <c r="AWF118">
        <v>0</v>
      </c>
      <c r="AWG118">
        <v>3.5</v>
      </c>
      <c r="AWH118" t="s">
        <v>1462</v>
      </c>
      <c r="AWJ118" t="s">
        <v>1463</v>
      </c>
      <c r="AWL118" t="s">
        <v>1462</v>
      </c>
      <c r="AWN118" t="s">
        <v>1463</v>
      </c>
      <c r="AWP118" t="s">
        <v>1463</v>
      </c>
      <c r="AWR118" t="s">
        <v>1463</v>
      </c>
      <c r="AWT118" t="s">
        <v>1463</v>
      </c>
      <c r="AWV118" t="s">
        <v>1463</v>
      </c>
      <c r="AWX118" t="s">
        <v>1463</v>
      </c>
      <c r="AWZ118" t="s">
        <v>1463</v>
      </c>
      <c r="AXB118" t="s">
        <v>1463</v>
      </c>
      <c r="AXD118" t="s">
        <v>1463</v>
      </c>
      <c r="AXF118">
        <v>0</v>
      </c>
      <c r="AXG118">
        <v>0</v>
      </c>
      <c r="AXI118">
        <v>2.5</v>
      </c>
      <c r="AXJ118">
        <v>0</v>
      </c>
      <c r="AXK118">
        <v>0</v>
      </c>
      <c r="AXN118">
        <v>0</v>
      </c>
      <c r="AXO118">
        <v>1</v>
      </c>
      <c r="AXP118">
        <v>1</v>
      </c>
      <c r="AXQ118">
        <v>1</v>
      </c>
      <c r="AXR118">
        <v>1</v>
      </c>
      <c r="AXS118">
        <v>1</v>
      </c>
      <c r="AXT118">
        <v>1</v>
      </c>
      <c r="AXU118">
        <v>1</v>
      </c>
      <c r="AXV118">
        <v>3</v>
      </c>
      <c r="AXW118">
        <v>1</v>
      </c>
      <c r="AXX118">
        <v>3</v>
      </c>
      <c r="AYA118">
        <v>10</v>
      </c>
      <c r="AYD118">
        <v>10</v>
      </c>
      <c r="AYE118" t="s">
        <v>1463</v>
      </c>
      <c r="AYF118" t="s">
        <v>1463</v>
      </c>
      <c r="AYG118">
        <v>10</v>
      </c>
      <c r="AYJ118">
        <v>0</v>
      </c>
      <c r="AYK118">
        <v>0</v>
      </c>
      <c r="AYL118">
        <v>2.5</v>
      </c>
      <c r="AYM118">
        <v>2.5</v>
      </c>
      <c r="AZO118" t="s">
        <v>1463</v>
      </c>
      <c r="AZQ118" t="s">
        <v>4198</v>
      </c>
      <c r="AZR118">
        <v>0</v>
      </c>
      <c r="AZS118">
        <v>2.5</v>
      </c>
      <c r="BCH118">
        <v>10</v>
      </c>
      <c r="BCI118">
        <v>2.5</v>
      </c>
      <c r="BCJ118">
        <v>0</v>
      </c>
      <c r="BCK118">
        <v>12.5</v>
      </c>
      <c r="BCL118">
        <v>1</v>
      </c>
      <c r="BCN118">
        <v>2</v>
      </c>
      <c r="BCP118">
        <v>3</v>
      </c>
      <c r="BCR118">
        <v>4</v>
      </c>
      <c r="BCT118">
        <v>5</v>
      </c>
      <c r="BCY118">
        <v>2.5</v>
      </c>
      <c r="BCZ118">
        <v>0</v>
      </c>
      <c r="BEH118">
        <v>9.1999999999999993</v>
      </c>
      <c r="BEI118">
        <v>10</v>
      </c>
      <c r="BEJ118">
        <v>0</v>
      </c>
      <c r="BEK118">
        <v>19.2</v>
      </c>
      <c r="BEL118" t="s">
        <v>2552</v>
      </c>
      <c r="BEN118" t="s">
        <v>2567</v>
      </c>
      <c r="BEP118" t="s">
        <v>2552</v>
      </c>
      <c r="BER118" t="s">
        <v>2567</v>
      </c>
      <c r="BET118" t="s">
        <v>2567</v>
      </c>
      <c r="BEV118" t="s">
        <v>2567</v>
      </c>
      <c r="BEX118">
        <v>10</v>
      </c>
      <c r="BEY118">
        <v>0</v>
      </c>
      <c r="BGQ118" t="s">
        <v>1467</v>
      </c>
      <c r="BGR118">
        <v>2.5</v>
      </c>
      <c r="BGS118">
        <v>2.5</v>
      </c>
      <c r="BGT118">
        <v>5</v>
      </c>
      <c r="BGU118" t="s">
        <v>1463</v>
      </c>
      <c r="BHK118">
        <v>2.5</v>
      </c>
      <c r="BHL118">
        <v>2.5</v>
      </c>
      <c r="BIT118">
        <v>5</v>
      </c>
      <c r="BIU118">
        <v>2.5</v>
      </c>
      <c r="BIV118">
        <v>0</v>
      </c>
      <c r="BIW118">
        <v>7.5</v>
      </c>
      <c r="BIX118">
        <v>2</v>
      </c>
      <c r="BIY118" t="s">
        <v>2594</v>
      </c>
      <c r="BIZ118" t="s">
        <v>2548</v>
      </c>
      <c r="BJA118" t="s">
        <v>1468</v>
      </c>
      <c r="BJB118">
        <v>2.5</v>
      </c>
      <c r="BJC118">
        <v>0</v>
      </c>
    </row>
    <row r="119" spans="1:1021 1026:1615" ht="15" x14ac:dyDescent="0.25">
      <c r="A119" t="s">
        <v>2603</v>
      </c>
      <c r="B119" t="s">
        <v>4199</v>
      </c>
      <c r="C119" t="s">
        <v>4200</v>
      </c>
      <c r="D119" t="s">
        <v>2553</v>
      </c>
      <c r="E119" t="s">
        <v>4201</v>
      </c>
      <c r="F119" t="s">
        <v>2606</v>
      </c>
      <c r="G119" t="s">
        <v>2607</v>
      </c>
      <c r="H119" t="s">
        <v>3263</v>
      </c>
      <c r="I119" t="s">
        <v>4130</v>
      </c>
      <c r="J119">
        <v>2.0688837499999999</v>
      </c>
      <c r="K119">
        <v>34.577024059999999</v>
      </c>
      <c r="L119" s="116">
        <v>42412</v>
      </c>
      <c r="M119" t="s">
        <v>1471</v>
      </c>
      <c r="N119">
        <v>34</v>
      </c>
      <c r="O119" t="s">
        <v>1472</v>
      </c>
      <c r="Q119">
        <v>3.3</v>
      </c>
      <c r="R119">
        <v>7.5</v>
      </c>
      <c r="S119">
        <v>0</v>
      </c>
      <c r="T119">
        <v>10.8</v>
      </c>
      <c r="V119">
        <v>1</v>
      </c>
      <c r="W119">
        <v>2</v>
      </c>
      <c r="X119">
        <v>3</v>
      </c>
      <c r="Z119">
        <v>1</v>
      </c>
      <c r="AF119" t="b">
        <v>1</v>
      </c>
      <c r="AH119">
        <v>1</v>
      </c>
      <c r="AI119">
        <v>1</v>
      </c>
      <c r="AJ119">
        <v>1</v>
      </c>
      <c r="AT119">
        <v>1</v>
      </c>
      <c r="AU119">
        <v>1</v>
      </c>
      <c r="AV119">
        <v>1</v>
      </c>
      <c r="BQ119" t="s">
        <v>4202</v>
      </c>
      <c r="BS119" t="s">
        <v>1463</v>
      </c>
      <c r="BT119" t="s">
        <v>1463</v>
      </c>
      <c r="BW119">
        <v>7.5</v>
      </c>
      <c r="BX119">
        <v>0</v>
      </c>
      <c r="BY119">
        <v>3.5</v>
      </c>
      <c r="BZ119">
        <v>2.5</v>
      </c>
      <c r="CA119">
        <v>2.5</v>
      </c>
      <c r="CB119">
        <v>8.5</v>
      </c>
      <c r="CC119" t="s">
        <v>1462</v>
      </c>
      <c r="CD119" t="b">
        <v>1</v>
      </c>
      <c r="CE119" t="b">
        <v>1</v>
      </c>
      <c r="CF119">
        <v>20</v>
      </c>
      <c r="CH119" t="s">
        <v>1463</v>
      </c>
      <c r="CM119" t="s">
        <v>1463</v>
      </c>
      <c r="CR119" t="s">
        <v>1463</v>
      </c>
      <c r="CW119" t="s">
        <v>1463</v>
      </c>
      <c r="DB119" t="s">
        <v>1463</v>
      </c>
      <c r="DG119" t="s">
        <v>1463</v>
      </c>
      <c r="DM119" t="s">
        <v>1463</v>
      </c>
      <c r="DU119" t="b">
        <v>1</v>
      </c>
      <c r="DY119" t="b">
        <v>1</v>
      </c>
      <c r="EF119" t="b">
        <v>1</v>
      </c>
      <c r="EG119" t="s">
        <v>4133</v>
      </c>
      <c r="EI119">
        <v>2.5</v>
      </c>
      <c r="EJ119">
        <v>2.5</v>
      </c>
      <c r="EN119">
        <v>0</v>
      </c>
      <c r="EO119" t="s">
        <v>1463</v>
      </c>
      <c r="FL119">
        <v>3.5</v>
      </c>
      <c r="FM119">
        <v>2.5</v>
      </c>
      <c r="FN119">
        <v>0</v>
      </c>
      <c r="FO119">
        <v>6</v>
      </c>
      <c r="FP119" t="s">
        <v>1462</v>
      </c>
      <c r="HD119" t="b">
        <v>1</v>
      </c>
      <c r="HF119" t="s">
        <v>1465</v>
      </c>
      <c r="JC119" t="b">
        <v>1</v>
      </c>
      <c r="JE119" t="s">
        <v>1465</v>
      </c>
      <c r="KG119" t="s">
        <v>2679</v>
      </c>
      <c r="KH119" t="b">
        <v>1</v>
      </c>
      <c r="KJ119" t="s">
        <v>1464</v>
      </c>
      <c r="KM119">
        <v>2.5</v>
      </c>
      <c r="KN119">
        <v>0</v>
      </c>
      <c r="KO119">
        <v>0</v>
      </c>
      <c r="KR119">
        <v>0</v>
      </c>
      <c r="KS119" t="s">
        <v>1463</v>
      </c>
      <c r="RO119">
        <v>7.5</v>
      </c>
      <c r="RP119">
        <v>5</v>
      </c>
      <c r="RQ119">
        <v>2.5</v>
      </c>
      <c r="RR119">
        <v>15</v>
      </c>
      <c r="RS119" t="s">
        <v>1463</v>
      </c>
      <c r="RZ119" t="s">
        <v>1475</v>
      </c>
      <c r="SK119">
        <v>5</v>
      </c>
      <c r="SL119">
        <v>2.5</v>
      </c>
      <c r="SM119">
        <v>1.3</v>
      </c>
      <c r="SN119">
        <v>2.5</v>
      </c>
      <c r="SO119">
        <v>2.5</v>
      </c>
      <c r="SP119">
        <v>6.3</v>
      </c>
      <c r="SQ119" t="s">
        <v>1463</v>
      </c>
      <c r="SR119" t="s">
        <v>4203</v>
      </c>
      <c r="TI119">
        <v>5</v>
      </c>
      <c r="TJ119" t="s">
        <v>4204</v>
      </c>
      <c r="TM119" t="b">
        <v>1</v>
      </c>
      <c r="TO119" t="b">
        <v>1</v>
      </c>
      <c r="TQ119" t="b">
        <v>1</v>
      </c>
      <c r="TX119">
        <v>2.5</v>
      </c>
      <c r="TY119">
        <v>2.5</v>
      </c>
      <c r="VI119">
        <v>0</v>
      </c>
      <c r="VJ119">
        <v>0</v>
      </c>
      <c r="VK119">
        <v>5</v>
      </c>
      <c r="VL119">
        <v>5</v>
      </c>
      <c r="VM119" t="s">
        <v>1463</v>
      </c>
      <c r="VO119" t="s">
        <v>1463</v>
      </c>
      <c r="VQ119" t="s">
        <v>1463</v>
      </c>
      <c r="VS119" t="s">
        <v>1463</v>
      </c>
      <c r="VV119" t="s">
        <v>1463</v>
      </c>
      <c r="VX119" t="s">
        <v>1463</v>
      </c>
      <c r="VZ119">
        <v>0</v>
      </c>
      <c r="WA119">
        <v>5</v>
      </c>
      <c r="XJ119">
        <v>2.5</v>
      </c>
      <c r="XK119">
        <v>0</v>
      </c>
      <c r="XL119">
        <v>7.5</v>
      </c>
      <c r="XM119">
        <v>10</v>
      </c>
      <c r="XN119" t="s">
        <v>1462</v>
      </c>
      <c r="XO119" t="s">
        <v>1462</v>
      </c>
      <c r="XR119" t="b">
        <v>1</v>
      </c>
      <c r="XS119" t="b">
        <v>1</v>
      </c>
      <c r="YC119" t="s">
        <v>1463</v>
      </c>
      <c r="YD119" t="s">
        <v>3290</v>
      </c>
      <c r="YE119" t="s">
        <v>1463</v>
      </c>
      <c r="YF119" t="s">
        <v>4205</v>
      </c>
      <c r="YG119">
        <v>0</v>
      </c>
      <c r="YH119">
        <v>5</v>
      </c>
      <c r="YI119" t="s">
        <v>1463</v>
      </c>
      <c r="YU119">
        <v>0</v>
      </c>
      <c r="YV119">
        <v>10</v>
      </c>
      <c r="ZX119">
        <v>0</v>
      </c>
      <c r="ZY119">
        <v>0</v>
      </c>
      <c r="ZZ119">
        <v>0</v>
      </c>
      <c r="AAA119">
        <v>0</v>
      </c>
      <c r="AAB119" t="s">
        <v>1463</v>
      </c>
      <c r="AAS119" t="s">
        <v>4206</v>
      </c>
      <c r="AAT119">
        <v>0</v>
      </c>
      <c r="AAU119">
        <v>0</v>
      </c>
      <c r="ADN119">
        <v>2</v>
      </c>
      <c r="ADO119">
        <v>5</v>
      </c>
      <c r="ADP119">
        <v>2.5</v>
      </c>
      <c r="ADQ119">
        <v>9.5</v>
      </c>
      <c r="ADR119" t="s">
        <v>1759</v>
      </c>
      <c r="ADS119">
        <v>1</v>
      </c>
      <c r="ADT119">
        <v>40</v>
      </c>
      <c r="AEG119">
        <v>5</v>
      </c>
      <c r="AEH119">
        <v>2.5</v>
      </c>
      <c r="AEI119">
        <v>0</v>
      </c>
      <c r="AEJ119">
        <v>0</v>
      </c>
      <c r="AEK119">
        <v>2.5</v>
      </c>
      <c r="AEL119">
        <v>2.5</v>
      </c>
      <c r="AEN119" t="b">
        <v>1</v>
      </c>
      <c r="AFB119" t="s">
        <v>4207</v>
      </c>
      <c r="AFC119">
        <v>0</v>
      </c>
      <c r="AFD119">
        <v>2.5</v>
      </c>
      <c r="AFE119">
        <v>0</v>
      </c>
      <c r="AFF119">
        <v>7.8</v>
      </c>
      <c r="AFG119">
        <v>0</v>
      </c>
      <c r="AFH119">
        <v>7.8</v>
      </c>
      <c r="AFI119" t="s">
        <v>1463</v>
      </c>
      <c r="AFK119" t="s">
        <v>1463</v>
      </c>
      <c r="AFM119" t="s">
        <v>1463</v>
      </c>
      <c r="AFO119" t="s">
        <v>1463</v>
      </c>
      <c r="AFQ119" t="s">
        <v>1463</v>
      </c>
      <c r="AFT119" t="s">
        <v>1463</v>
      </c>
      <c r="AFV119">
        <v>3</v>
      </c>
      <c r="AFW119">
        <v>3</v>
      </c>
      <c r="AFX119">
        <v>7.7777777777777697</v>
      </c>
      <c r="AFY119">
        <v>0</v>
      </c>
      <c r="AFZ119">
        <v>2.5</v>
      </c>
      <c r="AGA119">
        <v>5</v>
      </c>
      <c r="AGB119">
        <v>7.5</v>
      </c>
      <c r="AGC119">
        <v>15</v>
      </c>
      <c r="AGD119">
        <v>2</v>
      </c>
      <c r="AGG119">
        <v>1</v>
      </c>
      <c r="AGJ119">
        <v>2</v>
      </c>
      <c r="AGM119" t="s">
        <v>1534</v>
      </c>
      <c r="AGQ119">
        <v>5</v>
      </c>
      <c r="AGR119">
        <v>7.5</v>
      </c>
      <c r="AGS119">
        <v>1.5</v>
      </c>
      <c r="AGT119">
        <v>5</v>
      </c>
      <c r="AGU119">
        <v>5</v>
      </c>
      <c r="AGV119">
        <v>11.5</v>
      </c>
      <c r="AGW119">
        <v>1</v>
      </c>
      <c r="AGY119" t="b">
        <v>1</v>
      </c>
      <c r="AHD119">
        <v>2</v>
      </c>
      <c r="AHE119">
        <v>2</v>
      </c>
      <c r="AHF119">
        <v>3</v>
      </c>
      <c r="AKM119">
        <v>5</v>
      </c>
      <c r="AKN119">
        <v>5</v>
      </c>
      <c r="AKO119">
        <v>10</v>
      </c>
      <c r="AKP119">
        <v>2.5</v>
      </c>
      <c r="AKQ119">
        <v>2.5</v>
      </c>
      <c r="AKR119">
        <v>15</v>
      </c>
      <c r="AKS119" t="s">
        <v>1462</v>
      </c>
      <c r="AKT119" t="s">
        <v>1463</v>
      </c>
      <c r="AKV119" t="s">
        <v>1462</v>
      </c>
      <c r="AKX119" t="s">
        <v>1462</v>
      </c>
      <c r="AKZ119" t="s">
        <v>1463</v>
      </c>
      <c r="ALB119" t="s">
        <v>1463</v>
      </c>
      <c r="ALD119" t="s">
        <v>1463</v>
      </c>
      <c r="ALF119" t="s">
        <v>1462</v>
      </c>
      <c r="ALH119" t="s">
        <v>1463</v>
      </c>
      <c r="ALJ119" t="s">
        <v>1463</v>
      </c>
      <c r="ALL119" t="s">
        <v>1463</v>
      </c>
      <c r="ALN119" t="s">
        <v>1463</v>
      </c>
      <c r="ALP119" t="s">
        <v>1463</v>
      </c>
      <c r="ALR119" t="s">
        <v>1463</v>
      </c>
      <c r="ALT119" t="s">
        <v>1463</v>
      </c>
      <c r="AMF119" t="b">
        <v>1</v>
      </c>
      <c r="AMW119" t="b">
        <v>1</v>
      </c>
      <c r="ANA119">
        <v>2.5</v>
      </c>
      <c r="ANB119">
        <v>2.5</v>
      </c>
      <c r="ANC119">
        <v>10</v>
      </c>
      <c r="AND119">
        <v>2.5</v>
      </c>
      <c r="ANE119">
        <v>5</v>
      </c>
      <c r="ANF119">
        <v>17.5</v>
      </c>
      <c r="ANG119" t="s">
        <v>1462</v>
      </c>
      <c r="ANH119" t="s">
        <v>2679</v>
      </c>
      <c r="ANI119" t="s">
        <v>1462</v>
      </c>
      <c r="ANJ119" t="s">
        <v>2616</v>
      </c>
      <c r="ANK119">
        <v>2.5</v>
      </c>
      <c r="ANL119">
        <v>5</v>
      </c>
      <c r="ANM119">
        <v>2</v>
      </c>
      <c r="ANN119">
        <v>2.5</v>
      </c>
      <c r="ANO119">
        <v>7.5</v>
      </c>
      <c r="ANP119">
        <v>12</v>
      </c>
      <c r="ANQ119" t="s">
        <v>2565</v>
      </c>
      <c r="ANR119" t="s">
        <v>1463</v>
      </c>
      <c r="ANT119">
        <v>2.5</v>
      </c>
      <c r="ANU119">
        <v>7.5</v>
      </c>
      <c r="AQR119">
        <v>2.5</v>
      </c>
      <c r="AQS119">
        <v>0</v>
      </c>
      <c r="AQT119">
        <v>3.8</v>
      </c>
      <c r="AQU119">
        <v>6.3</v>
      </c>
      <c r="AQV119" t="s">
        <v>1463</v>
      </c>
      <c r="ARC119" t="b">
        <v>1</v>
      </c>
      <c r="ARG119">
        <v>0</v>
      </c>
      <c r="ARH119">
        <v>5</v>
      </c>
      <c r="ARI119" t="s">
        <v>1463</v>
      </c>
      <c r="ARQ119" t="s">
        <v>1463</v>
      </c>
      <c r="ARR119" t="s">
        <v>4208</v>
      </c>
      <c r="ASD119">
        <v>0</v>
      </c>
      <c r="ASE119">
        <v>2.5</v>
      </c>
      <c r="ASF119">
        <v>1</v>
      </c>
      <c r="ASG119">
        <v>7.5</v>
      </c>
      <c r="ASH119">
        <v>10</v>
      </c>
      <c r="ASI119">
        <v>18.5</v>
      </c>
      <c r="ASJ119">
        <v>60</v>
      </c>
      <c r="ASM119" t="b">
        <v>1</v>
      </c>
      <c r="ASS119">
        <v>0</v>
      </c>
      <c r="AST119" t="s">
        <v>1463</v>
      </c>
      <c r="ATD119">
        <v>7.5</v>
      </c>
      <c r="ATE119">
        <v>10</v>
      </c>
      <c r="ATF119">
        <v>2.2999999999999998</v>
      </c>
      <c r="ATG119">
        <v>5</v>
      </c>
      <c r="ATH119">
        <v>3.8</v>
      </c>
      <c r="ATI119">
        <v>11.1</v>
      </c>
      <c r="ATJ119" t="s">
        <v>1462</v>
      </c>
      <c r="AVG119" t="b">
        <v>1</v>
      </c>
      <c r="AVH119" t="s">
        <v>4209</v>
      </c>
      <c r="AVI119" t="s">
        <v>2568</v>
      </c>
      <c r="AVW119" t="s">
        <v>1463</v>
      </c>
      <c r="AVX119" t="s">
        <v>1463</v>
      </c>
      <c r="AVZ119">
        <v>7.5</v>
      </c>
      <c r="AWA119">
        <v>2.5</v>
      </c>
      <c r="AWB119">
        <v>2.5</v>
      </c>
      <c r="AWC119">
        <v>5</v>
      </c>
      <c r="AWD119">
        <v>1</v>
      </c>
      <c r="AWE119">
        <v>5</v>
      </c>
      <c r="AWF119">
        <v>0</v>
      </c>
      <c r="AWG119">
        <v>6</v>
      </c>
      <c r="AWH119" t="s">
        <v>1462</v>
      </c>
      <c r="AWI119" t="s">
        <v>1469</v>
      </c>
      <c r="AWJ119" t="s">
        <v>1463</v>
      </c>
      <c r="AWL119" t="s">
        <v>1462</v>
      </c>
      <c r="AWM119" t="s">
        <v>1469</v>
      </c>
      <c r="AWN119" t="s">
        <v>1463</v>
      </c>
      <c r="AWP119" t="s">
        <v>1463</v>
      </c>
      <c r="AWR119" t="s">
        <v>1463</v>
      </c>
      <c r="AWT119" t="s">
        <v>1463</v>
      </c>
      <c r="AWV119" t="s">
        <v>1463</v>
      </c>
      <c r="AWX119" t="s">
        <v>1463</v>
      </c>
      <c r="AWZ119" t="s">
        <v>1463</v>
      </c>
      <c r="AXB119" t="s">
        <v>1463</v>
      </c>
      <c r="AXD119" t="s">
        <v>1463</v>
      </c>
      <c r="AXF119">
        <v>0</v>
      </c>
      <c r="AXG119">
        <v>0</v>
      </c>
      <c r="AXI119">
        <v>5</v>
      </c>
      <c r="AXJ119">
        <v>0</v>
      </c>
      <c r="AXK119">
        <v>0</v>
      </c>
      <c r="AXN119">
        <v>0</v>
      </c>
      <c r="AXO119">
        <v>1</v>
      </c>
      <c r="AXP119">
        <v>1</v>
      </c>
      <c r="AXQ119">
        <v>1</v>
      </c>
      <c r="AXR119">
        <v>1</v>
      </c>
      <c r="AXS119">
        <v>1</v>
      </c>
      <c r="AXT119">
        <v>1</v>
      </c>
      <c r="AXU119">
        <v>1</v>
      </c>
      <c r="AXV119">
        <v>3</v>
      </c>
      <c r="AXW119">
        <v>1</v>
      </c>
      <c r="AXX119">
        <v>2</v>
      </c>
      <c r="AYA119">
        <v>10</v>
      </c>
      <c r="AYD119">
        <v>10</v>
      </c>
      <c r="AYE119" t="s">
        <v>1463</v>
      </c>
      <c r="AYF119" t="s">
        <v>1463</v>
      </c>
      <c r="AYG119">
        <v>10</v>
      </c>
      <c r="AYJ119">
        <v>0</v>
      </c>
      <c r="AYK119">
        <v>0</v>
      </c>
      <c r="AYL119">
        <v>2.5</v>
      </c>
      <c r="AYM119">
        <v>2.5</v>
      </c>
      <c r="AZO119" t="s">
        <v>1463</v>
      </c>
      <c r="AZQ119" t="s">
        <v>4210</v>
      </c>
      <c r="AZR119">
        <v>0</v>
      </c>
      <c r="AZS119">
        <v>2.5</v>
      </c>
      <c r="BCH119">
        <v>10</v>
      </c>
      <c r="BCI119">
        <v>2.5</v>
      </c>
      <c r="BCJ119">
        <v>2.5</v>
      </c>
      <c r="BCK119">
        <v>15</v>
      </c>
      <c r="BCL119">
        <v>1</v>
      </c>
      <c r="BCN119">
        <v>2</v>
      </c>
      <c r="BCP119">
        <v>3</v>
      </c>
      <c r="BCR119">
        <v>4</v>
      </c>
      <c r="BCT119">
        <v>5</v>
      </c>
      <c r="BCY119">
        <v>2.5</v>
      </c>
      <c r="BCZ119">
        <v>2.5</v>
      </c>
      <c r="BEH119">
        <v>6.7</v>
      </c>
      <c r="BEI119">
        <v>5</v>
      </c>
      <c r="BEJ119">
        <v>0</v>
      </c>
      <c r="BEK119">
        <v>11.7</v>
      </c>
      <c r="BEL119" t="s">
        <v>2567</v>
      </c>
      <c r="BEN119" t="s">
        <v>2557</v>
      </c>
      <c r="BEP119" t="s">
        <v>2552</v>
      </c>
      <c r="BER119" t="s">
        <v>2567</v>
      </c>
      <c r="BET119" t="s">
        <v>2557</v>
      </c>
      <c r="BEV119" t="s">
        <v>2567</v>
      </c>
      <c r="BEX119">
        <v>5</v>
      </c>
      <c r="BEY119">
        <v>0</v>
      </c>
      <c r="BGQ119" t="s">
        <v>1467</v>
      </c>
      <c r="BGR119">
        <v>2.5</v>
      </c>
      <c r="BGS119">
        <v>5</v>
      </c>
      <c r="BGT119">
        <v>7.5</v>
      </c>
      <c r="BGU119" t="s">
        <v>1463</v>
      </c>
      <c r="BHK119">
        <v>2.5</v>
      </c>
      <c r="BHL119">
        <v>5</v>
      </c>
      <c r="BIT119">
        <v>5</v>
      </c>
      <c r="BIU119">
        <v>2.5</v>
      </c>
      <c r="BIV119">
        <v>0</v>
      </c>
      <c r="BIW119">
        <v>7.5</v>
      </c>
      <c r="BIX119">
        <v>2</v>
      </c>
      <c r="BIY119" t="s">
        <v>2594</v>
      </c>
      <c r="BIZ119" t="s">
        <v>2548</v>
      </c>
      <c r="BJA119" t="s">
        <v>1468</v>
      </c>
      <c r="BJB119">
        <v>2.5</v>
      </c>
      <c r="BJC119">
        <v>0</v>
      </c>
    </row>
    <row r="120" spans="1:1021 1026:1615" ht="15" x14ac:dyDescent="0.25">
      <c r="A120" t="s">
        <v>2603</v>
      </c>
      <c r="B120" t="s">
        <v>4211</v>
      </c>
      <c r="C120" t="s">
        <v>4212</v>
      </c>
      <c r="D120" t="s">
        <v>1460</v>
      </c>
      <c r="F120" t="s">
        <v>2606</v>
      </c>
      <c r="G120" t="s">
        <v>2607</v>
      </c>
      <c r="H120" t="s">
        <v>3263</v>
      </c>
      <c r="I120" t="s">
        <v>4213</v>
      </c>
      <c r="J120">
        <v>1.7628582500000001</v>
      </c>
      <c r="K120">
        <v>34.555813139999998</v>
      </c>
      <c r="L120" s="116">
        <v>42411</v>
      </c>
      <c r="M120" t="s">
        <v>1461</v>
      </c>
      <c r="N120">
        <v>45</v>
      </c>
      <c r="O120" t="s">
        <v>2554</v>
      </c>
      <c r="Q120">
        <v>6.7</v>
      </c>
      <c r="R120">
        <v>7.5</v>
      </c>
      <c r="S120">
        <v>2.5</v>
      </c>
      <c r="T120">
        <v>16.7</v>
      </c>
      <c r="U120">
        <v>2</v>
      </c>
      <c r="V120">
        <v>4</v>
      </c>
      <c r="W120">
        <v>2</v>
      </c>
      <c r="X120">
        <v>1</v>
      </c>
      <c r="AA120" t="b">
        <v>1</v>
      </c>
      <c r="AG120">
        <v>2</v>
      </c>
      <c r="AH120">
        <v>4</v>
      </c>
      <c r="AI120">
        <v>1</v>
      </c>
      <c r="AO120">
        <v>1</v>
      </c>
      <c r="AS120">
        <v>1</v>
      </c>
      <c r="AT120">
        <v>2</v>
      </c>
      <c r="BS120" t="s">
        <v>1462</v>
      </c>
      <c r="BT120" t="s">
        <v>1462</v>
      </c>
      <c r="BU120" t="s">
        <v>4214</v>
      </c>
      <c r="BV120" t="s">
        <v>4215</v>
      </c>
      <c r="BW120">
        <v>7.5</v>
      </c>
      <c r="BX120">
        <v>2.5</v>
      </c>
      <c r="BY120">
        <v>8.5</v>
      </c>
      <c r="BZ120">
        <v>5</v>
      </c>
      <c r="CA120">
        <v>0</v>
      </c>
      <c r="CB120">
        <v>13.5</v>
      </c>
      <c r="CC120" t="s">
        <v>1462</v>
      </c>
      <c r="CD120" t="b">
        <v>1</v>
      </c>
      <c r="CE120" t="b">
        <v>1</v>
      </c>
      <c r="CF120">
        <v>30</v>
      </c>
      <c r="CH120" t="s">
        <v>1462</v>
      </c>
      <c r="CI120" t="b">
        <v>1</v>
      </c>
      <c r="CK120">
        <v>35</v>
      </c>
      <c r="CM120" t="s">
        <v>1463</v>
      </c>
      <c r="CR120" t="s">
        <v>1463</v>
      </c>
      <c r="CW120" t="s">
        <v>1463</v>
      </c>
      <c r="DB120" t="s">
        <v>1463</v>
      </c>
      <c r="DG120" t="s">
        <v>1462</v>
      </c>
      <c r="DH120" t="b">
        <v>1</v>
      </c>
      <c r="DJ120">
        <v>20</v>
      </c>
      <c r="DM120" t="s">
        <v>1463</v>
      </c>
      <c r="DS120" t="b">
        <v>1</v>
      </c>
      <c r="DU120" t="b">
        <v>1</v>
      </c>
      <c r="DY120" t="b">
        <v>1</v>
      </c>
      <c r="EF120" t="b">
        <v>1</v>
      </c>
      <c r="EG120" t="s">
        <v>4133</v>
      </c>
      <c r="EI120">
        <v>5</v>
      </c>
      <c r="EJ120">
        <v>0</v>
      </c>
      <c r="EN120">
        <v>0</v>
      </c>
      <c r="EO120" t="s">
        <v>1463</v>
      </c>
      <c r="FL120">
        <v>1.3</v>
      </c>
      <c r="FM120">
        <v>2.5</v>
      </c>
      <c r="FN120">
        <v>0</v>
      </c>
      <c r="FO120">
        <v>3.8</v>
      </c>
      <c r="FP120" t="s">
        <v>1462</v>
      </c>
      <c r="JC120" t="b">
        <v>1</v>
      </c>
      <c r="JE120" t="s">
        <v>1465</v>
      </c>
      <c r="KG120" t="s">
        <v>2701</v>
      </c>
      <c r="KH120" t="b">
        <v>1</v>
      </c>
      <c r="KJ120" t="s">
        <v>1465</v>
      </c>
      <c r="KK120" t="s">
        <v>1463</v>
      </c>
      <c r="KM120">
        <v>2.5</v>
      </c>
      <c r="KN120">
        <v>0</v>
      </c>
      <c r="KO120">
        <v>5</v>
      </c>
      <c r="KP120">
        <v>5</v>
      </c>
      <c r="KQ120">
        <v>0</v>
      </c>
      <c r="KR120">
        <v>10</v>
      </c>
      <c r="KS120" t="s">
        <v>1462</v>
      </c>
      <c r="KU120">
        <v>5</v>
      </c>
      <c r="KW120">
        <v>6</v>
      </c>
      <c r="KX120">
        <v>4</v>
      </c>
      <c r="LA120">
        <v>12</v>
      </c>
      <c r="LE120">
        <v>1</v>
      </c>
      <c r="LG120">
        <v>1</v>
      </c>
      <c r="LH120">
        <v>1</v>
      </c>
      <c r="LK120">
        <v>1</v>
      </c>
      <c r="LY120" t="b">
        <v>1</v>
      </c>
      <c r="MA120" t="b">
        <v>1</v>
      </c>
      <c r="MB120" t="b">
        <v>1</v>
      </c>
      <c r="MI120" t="b">
        <v>1</v>
      </c>
      <c r="MK120" t="b">
        <v>1</v>
      </c>
      <c r="ML120" t="b">
        <v>1</v>
      </c>
      <c r="MO120" t="b">
        <v>1</v>
      </c>
      <c r="MT120" t="s">
        <v>1462</v>
      </c>
      <c r="MU120" t="s">
        <v>4216</v>
      </c>
      <c r="MV120">
        <v>5</v>
      </c>
      <c r="MW120">
        <v>0</v>
      </c>
      <c r="MX120">
        <v>0</v>
      </c>
      <c r="MY120">
        <v>2.5</v>
      </c>
      <c r="MZ120">
        <v>2.5</v>
      </c>
      <c r="NA120">
        <v>5</v>
      </c>
      <c r="NM120" t="s">
        <v>2549</v>
      </c>
      <c r="NN120" t="s">
        <v>2549</v>
      </c>
      <c r="NO120" t="s">
        <v>2549</v>
      </c>
      <c r="NP120" t="s">
        <v>2549</v>
      </c>
      <c r="NQ120" t="s">
        <v>2549</v>
      </c>
      <c r="NR120" t="s">
        <v>2549</v>
      </c>
      <c r="NS120" t="s">
        <v>2549</v>
      </c>
      <c r="NT120" t="s">
        <v>2549</v>
      </c>
      <c r="NU120" t="s">
        <v>2549</v>
      </c>
      <c r="NV120" t="s">
        <v>2549</v>
      </c>
      <c r="NW120" t="s">
        <v>2569</v>
      </c>
      <c r="NX120" t="s">
        <v>2550</v>
      </c>
      <c r="NY120" t="s">
        <v>2569</v>
      </c>
      <c r="NZ120" t="s">
        <v>2569</v>
      </c>
      <c r="OA120" t="s">
        <v>2550</v>
      </c>
      <c r="OB120" t="s">
        <v>2550</v>
      </c>
      <c r="OC120" t="s">
        <v>2569</v>
      </c>
      <c r="OD120" t="s">
        <v>2550</v>
      </c>
      <c r="OE120" t="s">
        <v>2550</v>
      </c>
      <c r="OF120" t="s">
        <v>2550</v>
      </c>
      <c r="OG120">
        <v>2.5</v>
      </c>
      <c r="OH120">
        <v>2.5</v>
      </c>
      <c r="OJ120">
        <v>2.5</v>
      </c>
      <c r="OK120">
        <v>2.5</v>
      </c>
      <c r="OL120">
        <v>5</v>
      </c>
      <c r="OT120" t="b">
        <v>1</v>
      </c>
      <c r="PD120" t="s">
        <v>3935</v>
      </c>
      <c r="PN120" t="s">
        <v>2642</v>
      </c>
      <c r="QL120">
        <v>2.5</v>
      </c>
      <c r="QM120">
        <v>2.5</v>
      </c>
      <c r="RO120">
        <v>7.5</v>
      </c>
      <c r="RP120">
        <v>5</v>
      </c>
      <c r="RQ120">
        <v>0</v>
      </c>
      <c r="RR120">
        <v>12.5</v>
      </c>
      <c r="RS120" t="s">
        <v>1463</v>
      </c>
      <c r="RZ120" t="s">
        <v>1462</v>
      </c>
      <c r="SA120" t="s">
        <v>4217</v>
      </c>
      <c r="SB120" t="s">
        <v>1463</v>
      </c>
      <c r="SH120" t="s">
        <v>1463</v>
      </c>
      <c r="SK120">
        <v>5</v>
      </c>
      <c r="SL120">
        <v>0</v>
      </c>
      <c r="SM120">
        <v>0</v>
      </c>
      <c r="SN120">
        <v>2.5</v>
      </c>
      <c r="SO120">
        <v>0</v>
      </c>
      <c r="SP120">
        <v>2.5</v>
      </c>
      <c r="SQ120" t="s">
        <v>1463</v>
      </c>
      <c r="SR120" t="s">
        <v>3314</v>
      </c>
      <c r="TI120">
        <v>0</v>
      </c>
      <c r="TJ120" t="s">
        <v>3326</v>
      </c>
      <c r="TM120" t="b">
        <v>1</v>
      </c>
      <c r="TO120" t="b">
        <v>1</v>
      </c>
      <c r="TQ120" t="b">
        <v>1</v>
      </c>
      <c r="TX120">
        <v>2.5</v>
      </c>
      <c r="TY120">
        <v>0</v>
      </c>
      <c r="VI120">
        <v>0</v>
      </c>
      <c r="VJ120">
        <v>0</v>
      </c>
      <c r="VK120">
        <v>7.5</v>
      </c>
      <c r="VL120">
        <v>7.5</v>
      </c>
      <c r="VM120" t="s">
        <v>1463</v>
      </c>
      <c r="VO120" t="s">
        <v>1463</v>
      </c>
      <c r="VQ120" t="s">
        <v>1463</v>
      </c>
      <c r="VS120" t="s">
        <v>1463</v>
      </c>
      <c r="VV120" t="s">
        <v>1463</v>
      </c>
      <c r="VX120" t="s">
        <v>1463</v>
      </c>
      <c r="VZ120">
        <v>0</v>
      </c>
      <c r="WA120">
        <v>7.5</v>
      </c>
      <c r="XJ120">
        <v>10</v>
      </c>
      <c r="XK120">
        <v>6.3</v>
      </c>
      <c r="XL120">
        <v>3.8</v>
      </c>
      <c r="XM120">
        <v>20.100000000000001</v>
      </c>
      <c r="XN120" t="s">
        <v>1462</v>
      </c>
      <c r="XO120" t="s">
        <v>1462</v>
      </c>
      <c r="XQ120" t="b">
        <v>1</v>
      </c>
      <c r="XV120" t="b">
        <v>1</v>
      </c>
      <c r="YC120" t="s">
        <v>1463</v>
      </c>
      <c r="YE120" t="s">
        <v>1462</v>
      </c>
      <c r="YF120" t="s">
        <v>4218</v>
      </c>
      <c r="YG120">
        <v>7.5</v>
      </c>
      <c r="YH120">
        <v>0</v>
      </c>
      <c r="YI120" t="s">
        <v>1462</v>
      </c>
      <c r="YK120" t="b">
        <v>1</v>
      </c>
      <c r="YN120" t="b">
        <v>1</v>
      </c>
      <c r="YP120" t="b">
        <v>1</v>
      </c>
      <c r="YU120">
        <v>5</v>
      </c>
      <c r="YV120">
        <v>7.5</v>
      </c>
      <c r="ZX120">
        <v>0</v>
      </c>
      <c r="ZY120">
        <v>2.5</v>
      </c>
      <c r="ZZ120">
        <v>2.5</v>
      </c>
      <c r="AAA120">
        <v>5</v>
      </c>
      <c r="AAB120" t="s">
        <v>1463</v>
      </c>
      <c r="AAS120" t="s">
        <v>4219</v>
      </c>
      <c r="AAT120">
        <v>2.5</v>
      </c>
      <c r="AAU120">
        <v>2.5</v>
      </c>
      <c r="ADN120">
        <v>2</v>
      </c>
      <c r="ADO120">
        <v>2.5</v>
      </c>
      <c r="ADP120">
        <v>0</v>
      </c>
      <c r="ADQ120">
        <v>4.5</v>
      </c>
      <c r="ADR120" t="s">
        <v>1759</v>
      </c>
      <c r="ADS120">
        <v>1</v>
      </c>
      <c r="ADT120">
        <v>60</v>
      </c>
      <c r="AEG120">
        <v>2.5</v>
      </c>
      <c r="AEH120">
        <v>0</v>
      </c>
      <c r="AEI120">
        <v>0</v>
      </c>
      <c r="AEJ120">
        <v>2.5</v>
      </c>
      <c r="AEK120">
        <v>2.5</v>
      </c>
      <c r="AEL120">
        <v>5</v>
      </c>
      <c r="AEN120" t="b">
        <v>1</v>
      </c>
      <c r="AFB120" t="s">
        <v>4220</v>
      </c>
      <c r="AFC120">
        <v>2.5</v>
      </c>
      <c r="AFD120">
        <v>2.5</v>
      </c>
      <c r="AFE120">
        <v>0</v>
      </c>
      <c r="AFF120">
        <v>8.6</v>
      </c>
      <c r="AFG120">
        <v>0</v>
      </c>
      <c r="AFH120">
        <v>8.6</v>
      </c>
      <c r="AFI120" t="s">
        <v>1463</v>
      </c>
      <c r="AFK120" t="s">
        <v>1463</v>
      </c>
      <c r="AFM120" t="s">
        <v>1463</v>
      </c>
      <c r="AFO120" t="s">
        <v>1463</v>
      </c>
      <c r="AFQ120" t="s">
        <v>1463</v>
      </c>
      <c r="AFT120" t="s">
        <v>1463</v>
      </c>
      <c r="AFV120">
        <v>3</v>
      </c>
      <c r="AFW120">
        <v>4</v>
      </c>
      <c r="AFX120">
        <v>8.6111111111111107</v>
      </c>
      <c r="AFY120">
        <v>0</v>
      </c>
      <c r="AFZ120">
        <v>2.5</v>
      </c>
      <c r="AGA120">
        <v>5</v>
      </c>
      <c r="AGB120">
        <v>0</v>
      </c>
      <c r="AGC120">
        <v>7.5</v>
      </c>
      <c r="AGD120">
        <v>3</v>
      </c>
      <c r="AGF120">
        <v>500</v>
      </c>
      <c r="AGG120">
        <v>2</v>
      </c>
      <c r="AGI120">
        <v>1</v>
      </c>
      <c r="AGJ120">
        <v>3</v>
      </c>
      <c r="AGL120">
        <v>0</v>
      </c>
      <c r="AGM120" t="s">
        <v>1534</v>
      </c>
      <c r="AGO120" t="s">
        <v>3131</v>
      </c>
      <c r="AGQ120">
        <v>5</v>
      </c>
      <c r="AGR120">
        <v>0</v>
      </c>
      <c r="AGS120">
        <v>1.5</v>
      </c>
      <c r="AGT120">
        <v>5</v>
      </c>
      <c r="AGU120">
        <v>0</v>
      </c>
      <c r="AGV120">
        <v>6.5</v>
      </c>
      <c r="AGW120">
        <v>1</v>
      </c>
      <c r="AGZ120" t="b">
        <v>1</v>
      </c>
      <c r="AHD120">
        <v>2</v>
      </c>
      <c r="AHE120">
        <v>2</v>
      </c>
      <c r="AHF120">
        <v>4</v>
      </c>
      <c r="AKM120">
        <v>5</v>
      </c>
      <c r="AKN120">
        <v>0</v>
      </c>
      <c r="AKO120">
        <v>10</v>
      </c>
      <c r="AKP120">
        <v>5</v>
      </c>
      <c r="AKQ120">
        <v>0</v>
      </c>
      <c r="AKR120">
        <v>15</v>
      </c>
      <c r="AKS120" t="s">
        <v>1462</v>
      </c>
      <c r="AKT120" t="s">
        <v>1463</v>
      </c>
      <c r="AKV120" t="s">
        <v>1462</v>
      </c>
      <c r="AKX120" t="s">
        <v>1462</v>
      </c>
      <c r="AKZ120" t="s">
        <v>1463</v>
      </c>
      <c r="ALB120" t="s">
        <v>1463</v>
      </c>
      <c r="ALD120" t="s">
        <v>1463</v>
      </c>
      <c r="ALF120" t="s">
        <v>1462</v>
      </c>
      <c r="ALH120" t="s">
        <v>1463</v>
      </c>
      <c r="ALJ120" t="s">
        <v>1463</v>
      </c>
      <c r="ALL120" t="s">
        <v>1463</v>
      </c>
      <c r="ALN120" t="s">
        <v>1463</v>
      </c>
      <c r="ALP120" t="s">
        <v>1463</v>
      </c>
      <c r="ALR120" t="s">
        <v>1463</v>
      </c>
      <c r="ALT120" t="s">
        <v>1463</v>
      </c>
      <c r="AMO120" t="b">
        <v>1</v>
      </c>
      <c r="ANA120">
        <v>5</v>
      </c>
      <c r="ANB120">
        <v>0</v>
      </c>
      <c r="ANC120">
        <v>10</v>
      </c>
      <c r="AND120">
        <v>2.5</v>
      </c>
      <c r="ANE120">
        <v>2.5</v>
      </c>
      <c r="ANF120">
        <v>15</v>
      </c>
      <c r="ANG120" t="s">
        <v>1462</v>
      </c>
      <c r="ANH120" t="s">
        <v>2701</v>
      </c>
      <c r="ANI120" t="s">
        <v>1462</v>
      </c>
      <c r="ANJ120" t="s">
        <v>2616</v>
      </c>
      <c r="ANK120">
        <v>2.5</v>
      </c>
      <c r="ANL120">
        <v>2.5</v>
      </c>
      <c r="ANM120">
        <v>2</v>
      </c>
      <c r="ANN120">
        <v>0</v>
      </c>
      <c r="ANO120">
        <v>7.5</v>
      </c>
      <c r="ANP120">
        <v>9.5</v>
      </c>
      <c r="ANQ120" t="s">
        <v>2565</v>
      </c>
      <c r="ANR120" t="s">
        <v>1463</v>
      </c>
      <c r="ANT120">
        <v>0</v>
      </c>
      <c r="ANU120">
        <v>7.5</v>
      </c>
      <c r="AQR120">
        <v>2.5</v>
      </c>
      <c r="AQS120">
        <v>0</v>
      </c>
      <c r="AQT120">
        <v>5</v>
      </c>
      <c r="AQU120">
        <v>7.5</v>
      </c>
      <c r="AQV120" t="s">
        <v>1463</v>
      </c>
      <c r="ARC120" t="b">
        <v>1</v>
      </c>
      <c r="ARD120" t="b">
        <v>1</v>
      </c>
      <c r="ARG120">
        <v>0</v>
      </c>
      <c r="ARH120">
        <v>7.5</v>
      </c>
      <c r="ARI120" t="s">
        <v>1463</v>
      </c>
      <c r="ARQ120" t="s">
        <v>1463</v>
      </c>
      <c r="ARR120" t="s">
        <v>4221</v>
      </c>
      <c r="ASD120">
        <v>0</v>
      </c>
      <c r="ASE120">
        <v>2.5</v>
      </c>
      <c r="ASF120">
        <v>2</v>
      </c>
      <c r="ASG120">
        <v>2.5</v>
      </c>
      <c r="ASH120">
        <v>2.5</v>
      </c>
      <c r="ASI120">
        <v>7</v>
      </c>
      <c r="ASJ120">
        <v>60</v>
      </c>
      <c r="ASM120" t="b">
        <v>1</v>
      </c>
      <c r="ASS120">
        <v>1</v>
      </c>
      <c r="AST120" t="s">
        <v>1462</v>
      </c>
      <c r="ASY120" t="b">
        <v>1</v>
      </c>
      <c r="ATC120" t="s">
        <v>3486</v>
      </c>
      <c r="ATD120">
        <v>2.5</v>
      </c>
      <c r="ATE120">
        <v>2.5</v>
      </c>
      <c r="ATF120">
        <v>2.2999999999999998</v>
      </c>
      <c r="ATG120">
        <v>6.3</v>
      </c>
      <c r="ATH120">
        <v>2.5</v>
      </c>
      <c r="ATI120">
        <v>11.1</v>
      </c>
      <c r="ATJ120" t="s">
        <v>1462</v>
      </c>
      <c r="AVM120" t="b">
        <v>1</v>
      </c>
      <c r="AVN120" t="s">
        <v>3204</v>
      </c>
      <c r="AVO120" t="s">
        <v>2561</v>
      </c>
      <c r="AVW120" t="s">
        <v>1463</v>
      </c>
      <c r="AVX120" t="s">
        <v>1462</v>
      </c>
      <c r="AVZ120">
        <v>7.5</v>
      </c>
      <c r="AWA120">
        <v>0</v>
      </c>
      <c r="AWB120">
        <v>5</v>
      </c>
      <c r="AWC120">
        <v>5</v>
      </c>
      <c r="AWD120">
        <v>2</v>
      </c>
      <c r="AWE120">
        <v>2.5</v>
      </c>
      <c r="AWF120">
        <v>2.5</v>
      </c>
      <c r="AWG120">
        <v>7</v>
      </c>
      <c r="AWH120" t="s">
        <v>1462</v>
      </c>
      <c r="AWI120" t="s">
        <v>1469</v>
      </c>
      <c r="AWJ120" t="s">
        <v>1463</v>
      </c>
      <c r="AWL120" t="s">
        <v>1462</v>
      </c>
      <c r="AWM120" t="s">
        <v>2619</v>
      </c>
      <c r="AWN120" t="s">
        <v>1462</v>
      </c>
      <c r="AWO120" t="s">
        <v>2619</v>
      </c>
      <c r="AWP120" t="s">
        <v>1463</v>
      </c>
      <c r="AWR120" t="s">
        <v>1463</v>
      </c>
      <c r="AWT120" t="s">
        <v>1463</v>
      </c>
      <c r="AWV120" t="s">
        <v>1463</v>
      </c>
      <c r="AWX120" t="s">
        <v>1463</v>
      </c>
      <c r="AWZ120" t="s">
        <v>1463</v>
      </c>
      <c r="AXB120" t="s">
        <v>1463</v>
      </c>
      <c r="AXD120" t="s">
        <v>1463</v>
      </c>
      <c r="AXF120">
        <v>0</v>
      </c>
      <c r="AXG120">
        <v>0</v>
      </c>
      <c r="AXI120">
        <v>2.5</v>
      </c>
      <c r="AXJ120">
        <v>2.5</v>
      </c>
      <c r="AXK120">
        <v>0</v>
      </c>
      <c r="AXN120">
        <v>0</v>
      </c>
      <c r="AXO120">
        <v>1</v>
      </c>
      <c r="AXP120">
        <v>1</v>
      </c>
      <c r="AXQ120">
        <v>1</v>
      </c>
      <c r="AXR120">
        <v>1</v>
      </c>
      <c r="AXS120">
        <v>1</v>
      </c>
      <c r="AXT120">
        <v>1</v>
      </c>
      <c r="AXU120">
        <v>1</v>
      </c>
      <c r="AXV120">
        <v>3</v>
      </c>
      <c r="AXW120">
        <v>1</v>
      </c>
      <c r="AXX120">
        <v>2</v>
      </c>
      <c r="AYA120">
        <v>10</v>
      </c>
      <c r="AYD120">
        <v>10</v>
      </c>
      <c r="AYE120" t="s">
        <v>1463</v>
      </c>
      <c r="AYF120" t="s">
        <v>1463</v>
      </c>
      <c r="AYG120">
        <v>10</v>
      </c>
      <c r="AYJ120">
        <v>0</v>
      </c>
      <c r="AYK120">
        <v>0</v>
      </c>
      <c r="AYL120">
        <v>0</v>
      </c>
      <c r="AYM120">
        <v>0</v>
      </c>
      <c r="AZO120" t="s">
        <v>1463</v>
      </c>
      <c r="AZQ120" t="s">
        <v>4222</v>
      </c>
      <c r="AZR120">
        <v>0</v>
      </c>
      <c r="AZS120">
        <v>0</v>
      </c>
      <c r="BCH120">
        <v>10</v>
      </c>
      <c r="BCI120">
        <v>5</v>
      </c>
      <c r="BCJ120">
        <v>0</v>
      </c>
      <c r="BCK120">
        <v>15</v>
      </c>
      <c r="BCL120">
        <v>1</v>
      </c>
      <c r="BCN120">
        <v>2</v>
      </c>
      <c r="BCP120">
        <v>4</v>
      </c>
      <c r="BCR120">
        <v>3</v>
      </c>
      <c r="BCT120">
        <v>5</v>
      </c>
      <c r="BCY120">
        <v>5</v>
      </c>
      <c r="BCZ120">
        <v>0</v>
      </c>
      <c r="BEH120">
        <v>7.5</v>
      </c>
      <c r="BEI120">
        <v>7.5</v>
      </c>
      <c r="BEJ120">
        <v>0</v>
      </c>
      <c r="BEK120">
        <v>15</v>
      </c>
      <c r="BEL120" t="s">
        <v>2552</v>
      </c>
      <c r="BEN120" t="s">
        <v>2567</v>
      </c>
      <c r="BEP120" t="s">
        <v>2557</v>
      </c>
      <c r="BER120" t="s">
        <v>2552</v>
      </c>
      <c r="BET120" t="s">
        <v>2567</v>
      </c>
      <c r="BEV120" t="s">
        <v>2567</v>
      </c>
      <c r="BEX120">
        <v>7.5</v>
      </c>
      <c r="BEY120">
        <v>0</v>
      </c>
      <c r="BGQ120">
        <v>10</v>
      </c>
      <c r="BGR120">
        <v>5</v>
      </c>
      <c r="BGS120">
        <v>2.5</v>
      </c>
      <c r="BGT120">
        <v>17.5</v>
      </c>
      <c r="BGU120" t="s">
        <v>1462</v>
      </c>
      <c r="BHB120" t="s">
        <v>2652</v>
      </c>
      <c r="BHC120" t="s">
        <v>2838</v>
      </c>
      <c r="BHD120" t="s">
        <v>2655</v>
      </c>
      <c r="BHE120" t="s">
        <v>2838</v>
      </c>
      <c r="BHF120" t="s">
        <v>2954</v>
      </c>
      <c r="BHG120" t="s">
        <v>2838</v>
      </c>
      <c r="BHK120">
        <v>5</v>
      </c>
      <c r="BHL120">
        <v>2.5</v>
      </c>
      <c r="BIT120">
        <v>5</v>
      </c>
      <c r="BIU120">
        <v>5</v>
      </c>
      <c r="BIV120">
        <v>0</v>
      </c>
      <c r="BIW120">
        <v>10</v>
      </c>
      <c r="BIX120">
        <v>2</v>
      </c>
      <c r="BIY120" t="s">
        <v>1466</v>
      </c>
      <c r="BIZ120" t="s">
        <v>2548</v>
      </c>
      <c r="BJA120" t="s">
        <v>1468</v>
      </c>
      <c r="BJB120">
        <v>5</v>
      </c>
      <c r="BJC120">
        <v>0</v>
      </c>
    </row>
    <row r="121" spans="1:1021 1026:1615" ht="15" x14ac:dyDescent="0.25">
      <c r="A121" t="s">
        <v>2603</v>
      </c>
      <c r="B121" t="s">
        <v>4223</v>
      </c>
      <c r="C121" t="s">
        <v>4224</v>
      </c>
      <c r="D121" t="s">
        <v>1460</v>
      </c>
      <c r="F121" t="s">
        <v>2606</v>
      </c>
      <c r="G121" t="s">
        <v>2607</v>
      </c>
      <c r="H121" t="s">
        <v>3263</v>
      </c>
      <c r="I121" t="s">
        <v>4213</v>
      </c>
      <c r="J121">
        <v>1.7619635300000001</v>
      </c>
      <c r="K121">
        <v>34.555823099999998</v>
      </c>
      <c r="L121" s="116">
        <v>42411</v>
      </c>
      <c r="M121" t="s">
        <v>1461</v>
      </c>
      <c r="N121">
        <v>50</v>
      </c>
      <c r="O121" t="s">
        <v>1472</v>
      </c>
      <c r="Q121">
        <v>3.3</v>
      </c>
      <c r="R121">
        <v>7.5</v>
      </c>
      <c r="S121">
        <v>0</v>
      </c>
      <c r="T121">
        <v>10.8</v>
      </c>
      <c r="U121">
        <v>1</v>
      </c>
      <c r="V121">
        <v>3</v>
      </c>
      <c r="W121">
        <v>2</v>
      </c>
      <c r="Z121">
        <v>1</v>
      </c>
      <c r="AF121" t="b">
        <v>1</v>
      </c>
      <c r="AG121">
        <v>1</v>
      </c>
      <c r="AH121">
        <v>2</v>
      </c>
      <c r="AI121">
        <v>1</v>
      </c>
      <c r="AL121">
        <v>1</v>
      </c>
      <c r="AT121">
        <v>2</v>
      </c>
      <c r="BS121" t="s">
        <v>1463</v>
      </c>
      <c r="BT121" t="s">
        <v>1463</v>
      </c>
      <c r="BW121">
        <v>7.5</v>
      </c>
      <c r="BX121">
        <v>0</v>
      </c>
      <c r="BY121">
        <v>7.5</v>
      </c>
      <c r="BZ121">
        <v>2.5</v>
      </c>
      <c r="CA121">
        <v>0</v>
      </c>
      <c r="CB121">
        <v>10</v>
      </c>
      <c r="CC121" t="s">
        <v>1462</v>
      </c>
      <c r="CD121" t="b">
        <v>1</v>
      </c>
      <c r="CE121" t="b">
        <v>1</v>
      </c>
      <c r="CF121">
        <v>30</v>
      </c>
      <c r="CH121" t="s">
        <v>1462</v>
      </c>
      <c r="CI121" t="b">
        <v>1</v>
      </c>
      <c r="CK121">
        <v>40</v>
      </c>
      <c r="CM121" t="s">
        <v>1463</v>
      </c>
      <c r="CR121" t="s">
        <v>1463</v>
      </c>
      <c r="CW121" t="s">
        <v>1463</v>
      </c>
      <c r="DB121" t="s">
        <v>1463</v>
      </c>
      <c r="DG121" t="s">
        <v>1463</v>
      </c>
      <c r="DM121" t="s">
        <v>1463</v>
      </c>
      <c r="DS121" t="b">
        <v>1</v>
      </c>
      <c r="DU121" t="b">
        <v>1</v>
      </c>
      <c r="DY121" t="b">
        <v>1</v>
      </c>
      <c r="EF121" t="b">
        <v>1</v>
      </c>
      <c r="EG121" t="s">
        <v>4133</v>
      </c>
      <c r="EI121">
        <v>2.5</v>
      </c>
      <c r="EJ121">
        <v>0</v>
      </c>
      <c r="EN121">
        <v>0</v>
      </c>
      <c r="EO121" t="s">
        <v>1463</v>
      </c>
      <c r="FL121">
        <v>1.3</v>
      </c>
      <c r="FM121">
        <v>0</v>
      </c>
      <c r="FN121">
        <v>0</v>
      </c>
      <c r="FO121">
        <v>1.3</v>
      </c>
      <c r="FP121" t="s">
        <v>1462</v>
      </c>
      <c r="IN121" t="b">
        <v>1</v>
      </c>
      <c r="IP121" t="s">
        <v>1464</v>
      </c>
      <c r="JC121" t="b">
        <v>1</v>
      </c>
      <c r="JE121" t="s">
        <v>1465</v>
      </c>
      <c r="KK121" t="s">
        <v>1463</v>
      </c>
      <c r="KM121">
        <v>0</v>
      </c>
      <c r="KN121">
        <v>0</v>
      </c>
      <c r="KO121">
        <v>0</v>
      </c>
      <c r="KR121">
        <v>0</v>
      </c>
      <c r="KS121" t="s">
        <v>1463</v>
      </c>
      <c r="RO121">
        <v>7.5</v>
      </c>
      <c r="RP121">
        <v>2.5</v>
      </c>
      <c r="RQ121">
        <v>0</v>
      </c>
      <c r="RR121">
        <v>10</v>
      </c>
      <c r="RS121" t="s">
        <v>1463</v>
      </c>
      <c r="RZ121" t="s">
        <v>1462</v>
      </c>
      <c r="SA121" t="s">
        <v>4225</v>
      </c>
      <c r="SK121">
        <v>2.5</v>
      </c>
      <c r="SL121">
        <v>0</v>
      </c>
      <c r="SM121">
        <v>0</v>
      </c>
      <c r="SN121">
        <v>2.5</v>
      </c>
      <c r="SO121">
        <v>0</v>
      </c>
      <c r="SP121">
        <v>2.5</v>
      </c>
      <c r="SQ121" t="s">
        <v>1463</v>
      </c>
      <c r="SR121" t="s">
        <v>3314</v>
      </c>
      <c r="TI121">
        <v>0</v>
      </c>
      <c r="TJ121" t="s">
        <v>3326</v>
      </c>
      <c r="TO121" t="b">
        <v>1</v>
      </c>
      <c r="TQ121" t="b">
        <v>1</v>
      </c>
      <c r="TX121">
        <v>2.5</v>
      </c>
      <c r="TY121">
        <v>0</v>
      </c>
      <c r="VI121">
        <v>5</v>
      </c>
      <c r="VJ121">
        <v>0</v>
      </c>
      <c r="VK121">
        <v>2.5</v>
      </c>
      <c r="VL121">
        <v>7.5</v>
      </c>
      <c r="VM121" t="s">
        <v>1463</v>
      </c>
      <c r="VO121" t="s">
        <v>1463</v>
      </c>
      <c r="VQ121" t="s">
        <v>1463</v>
      </c>
      <c r="VS121" t="s">
        <v>1463</v>
      </c>
      <c r="VV121" t="s">
        <v>1463</v>
      </c>
      <c r="VX121" t="s">
        <v>1462</v>
      </c>
      <c r="VY121" t="s">
        <v>2659</v>
      </c>
      <c r="VZ121">
        <v>0</v>
      </c>
      <c r="WA121">
        <v>2.5</v>
      </c>
      <c r="XJ121">
        <v>10</v>
      </c>
      <c r="XK121">
        <v>3.8</v>
      </c>
      <c r="XL121">
        <v>5</v>
      </c>
      <c r="XM121">
        <v>18.8</v>
      </c>
      <c r="XN121" t="s">
        <v>1462</v>
      </c>
      <c r="XO121" t="s">
        <v>1462</v>
      </c>
      <c r="XQ121" t="b">
        <v>1</v>
      </c>
      <c r="XS121" t="b">
        <v>1</v>
      </c>
      <c r="XY121" t="b">
        <v>1</v>
      </c>
      <c r="YC121" t="s">
        <v>1463</v>
      </c>
      <c r="YD121" t="s">
        <v>4226</v>
      </c>
      <c r="YE121" t="s">
        <v>1462</v>
      </c>
      <c r="YF121" t="s">
        <v>4227</v>
      </c>
      <c r="YG121">
        <v>5</v>
      </c>
      <c r="YH121">
        <v>0</v>
      </c>
      <c r="YI121" t="s">
        <v>1462</v>
      </c>
      <c r="YK121" t="b">
        <v>1</v>
      </c>
      <c r="YN121" t="b">
        <v>1</v>
      </c>
      <c r="YP121" t="b">
        <v>1</v>
      </c>
      <c r="YU121">
        <v>2.5</v>
      </c>
      <c r="YV121">
        <v>10</v>
      </c>
      <c r="ZX121">
        <v>0</v>
      </c>
      <c r="ZY121">
        <v>0</v>
      </c>
      <c r="ZZ121">
        <v>2.5</v>
      </c>
      <c r="AAA121">
        <v>2.5</v>
      </c>
      <c r="AAB121" t="s">
        <v>1463</v>
      </c>
      <c r="AAS121" t="s">
        <v>4228</v>
      </c>
      <c r="AAT121">
        <v>0</v>
      </c>
      <c r="AAU121">
        <v>2.5</v>
      </c>
      <c r="ADN121">
        <v>2</v>
      </c>
      <c r="ADO121">
        <v>5</v>
      </c>
      <c r="ADP121">
        <v>0</v>
      </c>
      <c r="ADQ121">
        <v>7</v>
      </c>
      <c r="ADR121" t="s">
        <v>1759</v>
      </c>
      <c r="ADS121">
        <v>1</v>
      </c>
      <c r="ADT121">
        <v>40</v>
      </c>
      <c r="AEG121">
        <v>5</v>
      </c>
      <c r="AEH121">
        <v>0</v>
      </c>
      <c r="AEI121">
        <v>0</v>
      </c>
      <c r="AEJ121">
        <v>0</v>
      </c>
      <c r="AEK121">
        <v>5</v>
      </c>
      <c r="AEL121">
        <v>5</v>
      </c>
      <c r="AEN121" t="b">
        <v>1</v>
      </c>
      <c r="AFB121" t="s">
        <v>4229</v>
      </c>
      <c r="AFC121">
        <v>0</v>
      </c>
      <c r="AFD121">
        <v>5</v>
      </c>
      <c r="AFE121">
        <v>0</v>
      </c>
      <c r="AFF121">
        <v>8.9</v>
      </c>
      <c r="AFG121">
        <v>0</v>
      </c>
      <c r="AFH121">
        <v>8.9</v>
      </c>
      <c r="AFI121" t="s">
        <v>1463</v>
      </c>
      <c r="AFK121" t="s">
        <v>1463</v>
      </c>
      <c r="AFM121" t="s">
        <v>1463</v>
      </c>
      <c r="AFO121" t="s">
        <v>1463</v>
      </c>
      <c r="AFQ121" t="s">
        <v>1463</v>
      </c>
      <c r="AFT121" t="s">
        <v>1463</v>
      </c>
      <c r="AFV121">
        <v>3</v>
      </c>
      <c r="AFW121">
        <v>4</v>
      </c>
      <c r="AFX121">
        <v>8.8888888888888804</v>
      </c>
      <c r="AFY121">
        <v>0</v>
      </c>
      <c r="AFZ121">
        <v>2.5</v>
      </c>
      <c r="AGA121">
        <v>5</v>
      </c>
      <c r="AGB121">
        <v>7.5</v>
      </c>
      <c r="AGC121">
        <v>15</v>
      </c>
      <c r="AGD121">
        <v>2</v>
      </c>
      <c r="AGG121">
        <v>1</v>
      </c>
      <c r="AGJ121">
        <v>2</v>
      </c>
      <c r="AGM121" t="s">
        <v>1534</v>
      </c>
      <c r="AGQ121">
        <v>5</v>
      </c>
      <c r="AGR121">
        <v>7.5</v>
      </c>
      <c r="AGS121">
        <v>1.5</v>
      </c>
      <c r="AGT121">
        <v>2.5</v>
      </c>
      <c r="AGU121">
        <v>0</v>
      </c>
      <c r="AGV121">
        <v>4</v>
      </c>
      <c r="AGW121">
        <v>1</v>
      </c>
      <c r="AGZ121" t="b">
        <v>1</v>
      </c>
      <c r="AHD121">
        <v>2</v>
      </c>
      <c r="AHE121">
        <v>3</v>
      </c>
      <c r="AHF121">
        <v>3</v>
      </c>
      <c r="AKM121">
        <v>2.5</v>
      </c>
      <c r="AKN121">
        <v>0</v>
      </c>
      <c r="AKO121">
        <v>8</v>
      </c>
      <c r="AKP121">
        <v>2.5</v>
      </c>
      <c r="AKQ121">
        <v>2.5</v>
      </c>
      <c r="AKR121">
        <v>13</v>
      </c>
      <c r="AKS121" t="s">
        <v>1462</v>
      </c>
      <c r="AKT121" t="s">
        <v>1463</v>
      </c>
      <c r="AKV121" t="s">
        <v>1462</v>
      </c>
      <c r="AKX121" t="s">
        <v>1462</v>
      </c>
      <c r="AKZ121" t="s">
        <v>1463</v>
      </c>
      <c r="ALB121" t="s">
        <v>1463</v>
      </c>
      <c r="ALD121" t="s">
        <v>1463</v>
      </c>
      <c r="ALF121" t="s">
        <v>1463</v>
      </c>
      <c r="ALH121" t="s">
        <v>1463</v>
      </c>
      <c r="ALJ121" t="s">
        <v>1463</v>
      </c>
      <c r="ALL121" t="s">
        <v>1463</v>
      </c>
      <c r="ALN121" t="s">
        <v>1463</v>
      </c>
      <c r="ALP121" t="s">
        <v>1463</v>
      </c>
      <c r="ALR121" t="s">
        <v>1463</v>
      </c>
      <c r="ALT121" t="s">
        <v>1463</v>
      </c>
      <c r="AMO121" t="b">
        <v>1</v>
      </c>
      <c r="AMW121" t="b">
        <v>1</v>
      </c>
      <c r="ANA121">
        <v>2.5</v>
      </c>
      <c r="ANB121">
        <v>2.5</v>
      </c>
      <c r="ANC121">
        <v>0</v>
      </c>
      <c r="AND121">
        <v>2.5</v>
      </c>
      <c r="ANE121">
        <v>2.5</v>
      </c>
      <c r="ANF121">
        <v>5</v>
      </c>
      <c r="ANG121" t="s">
        <v>1463</v>
      </c>
      <c r="ANK121">
        <v>2.5</v>
      </c>
      <c r="ANL121">
        <v>2.5</v>
      </c>
      <c r="ANM121">
        <v>2</v>
      </c>
      <c r="ANN121">
        <v>2.5</v>
      </c>
      <c r="ANO121">
        <v>2.5</v>
      </c>
      <c r="ANP121">
        <v>7</v>
      </c>
      <c r="ANQ121" t="s">
        <v>2565</v>
      </c>
      <c r="ANR121" t="s">
        <v>1463</v>
      </c>
      <c r="ANT121">
        <v>2.5</v>
      </c>
      <c r="ANU121">
        <v>2.5</v>
      </c>
      <c r="AQR121">
        <v>2.5</v>
      </c>
      <c r="AQS121">
        <v>0</v>
      </c>
      <c r="AQT121">
        <v>3.8</v>
      </c>
      <c r="AQU121">
        <v>6.3</v>
      </c>
      <c r="AQV121" t="s">
        <v>1463</v>
      </c>
      <c r="ARC121" t="b">
        <v>1</v>
      </c>
      <c r="ARD121" t="b">
        <v>1</v>
      </c>
      <c r="ARG121">
        <v>0</v>
      </c>
      <c r="ARH121">
        <v>5</v>
      </c>
      <c r="ARI121" t="s">
        <v>1463</v>
      </c>
      <c r="ARQ121" t="s">
        <v>1463</v>
      </c>
      <c r="ARR121" t="s">
        <v>3624</v>
      </c>
      <c r="ASD121">
        <v>0</v>
      </c>
      <c r="ASE121">
        <v>2.5</v>
      </c>
      <c r="ASF121">
        <v>2</v>
      </c>
      <c r="ASG121">
        <v>2.5</v>
      </c>
      <c r="ASH121">
        <v>2.5</v>
      </c>
      <c r="ASI121">
        <v>7</v>
      </c>
      <c r="ASJ121">
        <v>70</v>
      </c>
      <c r="ASM121" t="b">
        <v>1</v>
      </c>
      <c r="ASS121">
        <v>1</v>
      </c>
      <c r="AST121" t="s">
        <v>1462</v>
      </c>
      <c r="ASX121" t="b">
        <v>1</v>
      </c>
      <c r="ASY121" t="b">
        <v>1</v>
      </c>
      <c r="ATC121" t="s">
        <v>3486</v>
      </c>
      <c r="ATD121">
        <v>2.5</v>
      </c>
      <c r="ATE121">
        <v>2.5</v>
      </c>
      <c r="ATF121">
        <v>0</v>
      </c>
      <c r="ATG121">
        <v>0</v>
      </c>
      <c r="ATH121">
        <v>6.3</v>
      </c>
      <c r="ATI121">
        <v>6.3</v>
      </c>
      <c r="ATJ121" t="s">
        <v>1463</v>
      </c>
      <c r="AVZ121">
        <v>0</v>
      </c>
      <c r="AWA121">
        <v>2.5</v>
      </c>
      <c r="AWB121">
        <v>0</v>
      </c>
      <c r="AWC121">
        <v>10</v>
      </c>
      <c r="AWD121">
        <v>2</v>
      </c>
      <c r="AWE121">
        <v>2.5</v>
      </c>
      <c r="AWF121">
        <v>0</v>
      </c>
      <c r="AWG121">
        <v>4.5</v>
      </c>
      <c r="AWH121" t="s">
        <v>1462</v>
      </c>
      <c r="AWI121" t="s">
        <v>1469</v>
      </c>
      <c r="AWJ121" t="s">
        <v>1463</v>
      </c>
      <c r="AWL121" t="s">
        <v>1462</v>
      </c>
      <c r="AWM121" t="s">
        <v>2619</v>
      </c>
      <c r="AWN121" t="s">
        <v>1462</v>
      </c>
      <c r="AWP121" t="s">
        <v>1463</v>
      </c>
      <c r="AWR121" t="s">
        <v>1463</v>
      </c>
      <c r="AWT121" t="s">
        <v>1463</v>
      </c>
      <c r="AWV121" t="s">
        <v>1463</v>
      </c>
      <c r="AWX121" t="s">
        <v>1463</v>
      </c>
      <c r="AWZ121" t="s">
        <v>1463</v>
      </c>
      <c r="AXB121" t="s">
        <v>1463</v>
      </c>
      <c r="AXD121" t="s">
        <v>1463</v>
      </c>
      <c r="AXF121">
        <v>0</v>
      </c>
      <c r="AXG121">
        <v>0</v>
      </c>
      <c r="AXI121">
        <v>2.5</v>
      </c>
      <c r="AXJ121">
        <v>0</v>
      </c>
      <c r="AXK121">
        <v>1</v>
      </c>
      <c r="AXN121">
        <v>1</v>
      </c>
      <c r="AXO121">
        <v>1</v>
      </c>
      <c r="AXP121">
        <v>1</v>
      </c>
      <c r="AXQ121">
        <v>1</v>
      </c>
      <c r="AXR121">
        <v>1</v>
      </c>
      <c r="AXS121">
        <v>1</v>
      </c>
      <c r="AXT121">
        <v>1</v>
      </c>
      <c r="AXU121">
        <v>1</v>
      </c>
      <c r="AXV121">
        <v>3</v>
      </c>
      <c r="AXW121">
        <v>1</v>
      </c>
      <c r="AXX121">
        <v>1</v>
      </c>
      <c r="AYA121">
        <v>10</v>
      </c>
      <c r="AYD121">
        <v>10</v>
      </c>
      <c r="AYE121" t="s">
        <v>1463</v>
      </c>
      <c r="AYF121" t="s">
        <v>1463</v>
      </c>
      <c r="AYG121">
        <v>10</v>
      </c>
      <c r="AYJ121">
        <v>0</v>
      </c>
      <c r="AYK121">
        <v>0</v>
      </c>
      <c r="AYL121">
        <v>0</v>
      </c>
      <c r="AYM121">
        <v>0</v>
      </c>
      <c r="AZO121" t="s">
        <v>1463</v>
      </c>
      <c r="AZQ121" t="s">
        <v>4230</v>
      </c>
      <c r="AZR121">
        <v>0</v>
      </c>
      <c r="AZS121">
        <v>0</v>
      </c>
      <c r="BCH121">
        <v>10</v>
      </c>
      <c r="BCI121">
        <v>2.5</v>
      </c>
      <c r="BCJ121">
        <v>0</v>
      </c>
      <c r="BCK121">
        <v>12.5</v>
      </c>
      <c r="BCL121">
        <v>1</v>
      </c>
      <c r="BCN121">
        <v>2</v>
      </c>
      <c r="BCP121">
        <v>3</v>
      </c>
      <c r="BCR121">
        <v>4</v>
      </c>
      <c r="BCT121">
        <v>5</v>
      </c>
      <c r="BCY121">
        <v>2.5</v>
      </c>
      <c r="BCZ121">
        <v>0</v>
      </c>
      <c r="BEH121">
        <v>7.5</v>
      </c>
      <c r="BEI121">
        <v>5</v>
      </c>
      <c r="BEJ121">
        <v>2.5</v>
      </c>
      <c r="BEK121">
        <v>15</v>
      </c>
      <c r="BEL121" t="s">
        <v>2552</v>
      </c>
      <c r="BEN121" t="s">
        <v>2567</v>
      </c>
      <c r="BEP121" t="s">
        <v>2552</v>
      </c>
      <c r="BER121" t="s">
        <v>2557</v>
      </c>
      <c r="BET121" t="s">
        <v>2567</v>
      </c>
      <c r="BEV121" t="s">
        <v>2567</v>
      </c>
      <c r="BEX121">
        <v>5</v>
      </c>
      <c r="BEY121">
        <v>2.5</v>
      </c>
      <c r="BGQ121" t="s">
        <v>1467</v>
      </c>
      <c r="BGR121">
        <v>2.5</v>
      </c>
      <c r="BGS121">
        <v>5</v>
      </c>
      <c r="BGT121">
        <v>7.5</v>
      </c>
      <c r="BGU121" t="s">
        <v>1463</v>
      </c>
      <c r="BHK121">
        <v>2.5</v>
      </c>
      <c r="BHL121">
        <v>5</v>
      </c>
      <c r="BIT121">
        <v>5</v>
      </c>
      <c r="BIU121">
        <v>2.5</v>
      </c>
      <c r="BIV121">
        <v>0</v>
      </c>
      <c r="BIW121">
        <v>7.5</v>
      </c>
      <c r="BIX121">
        <v>2</v>
      </c>
      <c r="BIY121" t="s">
        <v>2594</v>
      </c>
      <c r="BIZ121" t="s">
        <v>2548</v>
      </c>
      <c r="BJA121" t="s">
        <v>1468</v>
      </c>
      <c r="BJB121">
        <v>2.5</v>
      </c>
      <c r="BJC121">
        <v>0</v>
      </c>
    </row>
    <row r="122" spans="1:1021 1026:1615" ht="15" x14ac:dyDescent="0.25">
      <c r="A122" t="s">
        <v>2603</v>
      </c>
      <c r="B122" t="s">
        <v>4231</v>
      </c>
      <c r="C122" t="s">
        <v>4232</v>
      </c>
      <c r="D122" t="s">
        <v>1460</v>
      </c>
      <c r="F122" t="s">
        <v>2606</v>
      </c>
      <c r="G122" t="s">
        <v>2607</v>
      </c>
      <c r="H122" t="s">
        <v>3263</v>
      </c>
      <c r="I122" t="s">
        <v>4213</v>
      </c>
      <c r="J122">
        <v>1.7617961900000001</v>
      </c>
      <c r="K122">
        <v>34.555953559999999</v>
      </c>
      <c r="L122" s="116">
        <v>42411</v>
      </c>
      <c r="M122" t="s">
        <v>1461</v>
      </c>
      <c r="N122">
        <v>70</v>
      </c>
      <c r="O122" t="s">
        <v>2554</v>
      </c>
      <c r="Q122">
        <v>6.7</v>
      </c>
      <c r="R122">
        <v>10</v>
      </c>
      <c r="S122">
        <v>0</v>
      </c>
      <c r="T122">
        <v>16.7</v>
      </c>
      <c r="U122">
        <v>1</v>
      </c>
      <c r="V122">
        <v>2</v>
      </c>
      <c r="Z122">
        <v>1</v>
      </c>
      <c r="AF122" t="b">
        <v>1</v>
      </c>
      <c r="AG122">
        <v>1</v>
      </c>
      <c r="AH122">
        <v>2</v>
      </c>
      <c r="AS122">
        <v>1</v>
      </c>
      <c r="AT122">
        <v>2</v>
      </c>
      <c r="BQ122" t="s">
        <v>4233</v>
      </c>
      <c r="BS122" t="s">
        <v>1462</v>
      </c>
      <c r="BT122" t="s">
        <v>1462</v>
      </c>
      <c r="BU122" t="s">
        <v>4234</v>
      </c>
      <c r="BV122" t="s">
        <v>4235</v>
      </c>
      <c r="BW122">
        <v>10</v>
      </c>
      <c r="BX122">
        <v>0</v>
      </c>
      <c r="BY122">
        <v>8.5</v>
      </c>
      <c r="BZ122">
        <v>2.5</v>
      </c>
      <c r="CA122">
        <v>2.5</v>
      </c>
      <c r="CB122">
        <v>13.5</v>
      </c>
      <c r="CC122" t="s">
        <v>1462</v>
      </c>
      <c r="CD122" t="b">
        <v>1</v>
      </c>
      <c r="CE122" t="b">
        <v>1</v>
      </c>
      <c r="CF122">
        <v>50</v>
      </c>
      <c r="CH122" t="s">
        <v>1462</v>
      </c>
      <c r="CI122" t="b">
        <v>1</v>
      </c>
      <c r="CK122">
        <v>55</v>
      </c>
      <c r="CM122" t="s">
        <v>1463</v>
      </c>
      <c r="CR122" t="s">
        <v>1463</v>
      </c>
      <c r="CW122" t="s">
        <v>1463</v>
      </c>
      <c r="DB122" t="s">
        <v>1463</v>
      </c>
      <c r="DG122" t="s">
        <v>1462</v>
      </c>
      <c r="DH122" t="b">
        <v>1</v>
      </c>
      <c r="DJ122">
        <v>40</v>
      </c>
      <c r="DM122" t="s">
        <v>1463</v>
      </c>
      <c r="DS122" t="b">
        <v>1</v>
      </c>
      <c r="DU122" t="b">
        <v>1</v>
      </c>
      <c r="DY122" t="b">
        <v>1</v>
      </c>
      <c r="EF122" t="b">
        <v>1</v>
      </c>
      <c r="EG122" t="s">
        <v>4236</v>
      </c>
      <c r="EI122">
        <v>2.5</v>
      </c>
      <c r="EJ122">
        <v>2.5</v>
      </c>
      <c r="EN122">
        <v>0</v>
      </c>
      <c r="EO122" t="s">
        <v>1463</v>
      </c>
      <c r="FL122">
        <v>3.3</v>
      </c>
      <c r="FM122">
        <v>2.5</v>
      </c>
      <c r="FN122">
        <v>2.5</v>
      </c>
      <c r="FO122">
        <v>8.3000000000000007</v>
      </c>
      <c r="FP122" t="s">
        <v>1462</v>
      </c>
      <c r="HD122" t="b">
        <v>1</v>
      </c>
      <c r="HF122" t="s">
        <v>1464</v>
      </c>
      <c r="HY122" t="b">
        <v>1</v>
      </c>
      <c r="IA122" t="s">
        <v>1464</v>
      </c>
      <c r="IW122" t="b">
        <v>1</v>
      </c>
      <c r="IY122" t="s">
        <v>1464</v>
      </c>
      <c r="JC122" t="b">
        <v>1</v>
      </c>
      <c r="JE122" t="s">
        <v>1464</v>
      </c>
      <c r="KG122" t="s">
        <v>2701</v>
      </c>
      <c r="KK122" t="s">
        <v>1463</v>
      </c>
      <c r="KM122">
        <v>2.5</v>
      </c>
      <c r="KN122">
        <v>2.5</v>
      </c>
      <c r="KO122">
        <v>0</v>
      </c>
      <c r="KP122">
        <v>0</v>
      </c>
      <c r="KQ122">
        <v>0</v>
      </c>
      <c r="KR122">
        <v>0</v>
      </c>
      <c r="KS122" t="s">
        <v>1462</v>
      </c>
      <c r="KW122">
        <v>2</v>
      </c>
      <c r="LG122">
        <v>1</v>
      </c>
      <c r="MK122" t="b">
        <v>1</v>
      </c>
      <c r="MT122" t="s">
        <v>1462</v>
      </c>
      <c r="MU122" t="s">
        <v>4237</v>
      </c>
      <c r="MV122">
        <v>0</v>
      </c>
      <c r="MW122">
        <v>0</v>
      </c>
      <c r="MX122">
        <v>0</v>
      </c>
      <c r="MY122">
        <v>0</v>
      </c>
      <c r="MZ122">
        <v>2.5</v>
      </c>
      <c r="NA122">
        <v>2.5</v>
      </c>
      <c r="NM122" t="s">
        <v>2549</v>
      </c>
      <c r="NN122" t="s">
        <v>2549</v>
      </c>
      <c r="NO122" t="s">
        <v>2549</v>
      </c>
      <c r="NP122" t="s">
        <v>2549</v>
      </c>
      <c r="NQ122" t="s">
        <v>2549</v>
      </c>
      <c r="NR122" t="s">
        <v>2549</v>
      </c>
      <c r="NS122" t="s">
        <v>2549</v>
      </c>
      <c r="NT122" t="s">
        <v>2549</v>
      </c>
      <c r="NU122" t="s">
        <v>2549</v>
      </c>
      <c r="NV122" t="s">
        <v>2549</v>
      </c>
      <c r="NW122" t="s">
        <v>2550</v>
      </c>
      <c r="NX122" t="s">
        <v>2550</v>
      </c>
      <c r="NY122" t="s">
        <v>2569</v>
      </c>
      <c r="NZ122" t="s">
        <v>2550</v>
      </c>
      <c r="OA122" t="s">
        <v>2550</v>
      </c>
      <c r="OB122" t="s">
        <v>2550</v>
      </c>
      <c r="OC122" t="s">
        <v>2550</v>
      </c>
      <c r="OD122" t="s">
        <v>2550</v>
      </c>
      <c r="OE122" t="s">
        <v>2550</v>
      </c>
      <c r="OF122" t="s">
        <v>2550</v>
      </c>
      <c r="OG122">
        <v>0</v>
      </c>
      <c r="OH122">
        <v>2.5</v>
      </c>
      <c r="OJ122">
        <v>0</v>
      </c>
      <c r="OK122">
        <v>2.5</v>
      </c>
      <c r="OL122">
        <v>2.5</v>
      </c>
      <c r="QL122">
        <v>0</v>
      </c>
      <c r="QM122">
        <v>2.5</v>
      </c>
      <c r="RO122">
        <v>5</v>
      </c>
      <c r="RP122">
        <v>7.5</v>
      </c>
      <c r="RQ122">
        <v>0</v>
      </c>
      <c r="RR122">
        <v>12.5</v>
      </c>
      <c r="RS122" t="s">
        <v>1462</v>
      </c>
      <c r="RT122" t="s">
        <v>4238</v>
      </c>
      <c r="RU122">
        <v>50</v>
      </c>
      <c r="RV122" t="s">
        <v>3561</v>
      </c>
      <c r="RW122" t="s">
        <v>1475</v>
      </c>
      <c r="RZ122" t="s">
        <v>1475</v>
      </c>
      <c r="SB122" t="s">
        <v>1463</v>
      </c>
      <c r="SH122" t="s">
        <v>1463</v>
      </c>
      <c r="SK122">
        <v>7.5</v>
      </c>
      <c r="SL122">
        <v>0</v>
      </c>
      <c r="SM122">
        <v>2.7</v>
      </c>
      <c r="SN122">
        <v>5</v>
      </c>
      <c r="SO122">
        <v>2.5</v>
      </c>
      <c r="SP122">
        <v>10.199999999999999</v>
      </c>
      <c r="SQ122" t="s">
        <v>1462</v>
      </c>
      <c r="SS122">
        <v>20</v>
      </c>
      <c r="ST122" t="s">
        <v>4239</v>
      </c>
      <c r="SU122" t="s">
        <v>1463</v>
      </c>
      <c r="SV122" t="s">
        <v>3314</v>
      </c>
      <c r="SZ122" t="b">
        <v>1</v>
      </c>
      <c r="TG122" t="b">
        <v>1</v>
      </c>
      <c r="TH122" t="s">
        <v>2681</v>
      </c>
      <c r="TI122">
        <v>5</v>
      </c>
      <c r="TJ122" t="s">
        <v>4240</v>
      </c>
      <c r="TO122" t="b">
        <v>1</v>
      </c>
      <c r="TX122">
        <v>5</v>
      </c>
      <c r="TY122">
        <v>2.5</v>
      </c>
      <c r="VI122">
        <v>0</v>
      </c>
      <c r="VJ122">
        <v>0</v>
      </c>
      <c r="VK122">
        <v>5</v>
      </c>
      <c r="VL122">
        <v>5</v>
      </c>
      <c r="VM122" t="s">
        <v>1463</v>
      </c>
      <c r="VO122" t="s">
        <v>1463</v>
      </c>
      <c r="VQ122" t="s">
        <v>1463</v>
      </c>
      <c r="VS122" t="s">
        <v>1463</v>
      </c>
      <c r="VV122" t="s">
        <v>1463</v>
      </c>
      <c r="VX122" t="s">
        <v>1463</v>
      </c>
      <c r="VY122" t="s">
        <v>3937</v>
      </c>
      <c r="VZ122">
        <v>0</v>
      </c>
      <c r="WA122">
        <v>5</v>
      </c>
      <c r="XJ122">
        <v>7.2</v>
      </c>
      <c r="XK122">
        <v>1.3</v>
      </c>
      <c r="XL122">
        <v>6.3</v>
      </c>
      <c r="XM122">
        <v>14.8</v>
      </c>
      <c r="XN122" t="s">
        <v>1462</v>
      </c>
      <c r="XO122" t="s">
        <v>1462</v>
      </c>
      <c r="XQ122" t="b">
        <v>1</v>
      </c>
      <c r="XV122" t="b">
        <v>1</v>
      </c>
      <c r="XY122" t="b">
        <v>1</v>
      </c>
      <c r="YC122" t="s">
        <v>1463</v>
      </c>
      <c r="YD122" t="s">
        <v>4226</v>
      </c>
      <c r="YE122" t="s">
        <v>1463</v>
      </c>
      <c r="YG122">
        <v>0</v>
      </c>
      <c r="YH122">
        <v>2.5</v>
      </c>
      <c r="YI122" t="s">
        <v>1462</v>
      </c>
      <c r="YN122" t="b">
        <v>1</v>
      </c>
      <c r="YP122" t="b">
        <v>1</v>
      </c>
      <c r="YT122" t="s">
        <v>3276</v>
      </c>
      <c r="YU122">
        <v>2.5</v>
      </c>
      <c r="YV122">
        <v>10</v>
      </c>
      <c r="ZX122">
        <v>0</v>
      </c>
      <c r="ZY122">
        <v>0</v>
      </c>
      <c r="ZZ122">
        <v>2.5</v>
      </c>
      <c r="AAA122">
        <v>2.5</v>
      </c>
      <c r="AAB122" t="s">
        <v>1463</v>
      </c>
      <c r="AAS122" t="s">
        <v>4241</v>
      </c>
      <c r="AAT122">
        <v>0</v>
      </c>
      <c r="AAU122">
        <v>2.5</v>
      </c>
      <c r="ADN122">
        <v>2</v>
      </c>
      <c r="ADO122">
        <v>5</v>
      </c>
      <c r="ADP122">
        <v>2.5</v>
      </c>
      <c r="ADQ122">
        <v>9.5</v>
      </c>
      <c r="ADR122" t="s">
        <v>1759</v>
      </c>
      <c r="ADS122">
        <v>1</v>
      </c>
      <c r="ADT122">
        <v>40</v>
      </c>
      <c r="AEG122">
        <v>5</v>
      </c>
      <c r="AEH122">
        <v>2.5</v>
      </c>
      <c r="AEI122">
        <v>0</v>
      </c>
      <c r="AEJ122">
        <v>0</v>
      </c>
      <c r="AEK122">
        <v>10</v>
      </c>
      <c r="AEL122">
        <v>10</v>
      </c>
      <c r="AEN122" t="b">
        <v>1</v>
      </c>
      <c r="AFB122" t="s">
        <v>4242</v>
      </c>
      <c r="AFC122">
        <v>0</v>
      </c>
      <c r="AFD122">
        <v>10</v>
      </c>
      <c r="AFE122">
        <v>0</v>
      </c>
      <c r="AFF122">
        <v>8.9</v>
      </c>
      <c r="AFG122">
        <v>2.5</v>
      </c>
      <c r="AFH122">
        <v>11.4</v>
      </c>
      <c r="AFI122" t="s">
        <v>1463</v>
      </c>
      <c r="AFK122" t="s">
        <v>1463</v>
      </c>
      <c r="AFM122" t="s">
        <v>1463</v>
      </c>
      <c r="AFO122" t="s">
        <v>1463</v>
      </c>
      <c r="AFQ122" t="s">
        <v>1463</v>
      </c>
      <c r="AFT122" t="s">
        <v>1463</v>
      </c>
      <c r="AFV122">
        <v>3</v>
      </c>
      <c r="AFW122">
        <v>4</v>
      </c>
      <c r="AFX122">
        <v>8.8888888888888804</v>
      </c>
      <c r="AFY122">
        <v>2.5</v>
      </c>
      <c r="AFZ122">
        <v>1</v>
      </c>
      <c r="AGA122">
        <v>2.5</v>
      </c>
      <c r="AGB122">
        <v>2.5</v>
      </c>
      <c r="AGC122">
        <v>6</v>
      </c>
      <c r="AGD122">
        <v>1</v>
      </c>
      <c r="AGF122" s="250">
        <v>1000</v>
      </c>
      <c r="AGG122">
        <v>1</v>
      </c>
      <c r="AGI122">
        <v>1</v>
      </c>
      <c r="AGJ122">
        <v>1</v>
      </c>
      <c r="AGL122">
        <v>0</v>
      </c>
      <c r="AGM122" t="s">
        <v>1534</v>
      </c>
      <c r="AGO122" t="s">
        <v>3131</v>
      </c>
      <c r="AGP122" t="s">
        <v>4243</v>
      </c>
      <c r="AGQ122">
        <v>2.5</v>
      </c>
      <c r="AGR122">
        <v>2.5</v>
      </c>
      <c r="AGS122">
        <v>1.5</v>
      </c>
      <c r="AGT122">
        <v>5</v>
      </c>
      <c r="AGU122">
        <v>5</v>
      </c>
      <c r="AGV122">
        <v>11.5</v>
      </c>
      <c r="AGW122">
        <v>1</v>
      </c>
      <c r="AGZ122" t="b">
        <v>1</v>
      </c>
      <c r="AHD122">
        <v>2</v>
      </c>
      <c r="AHE122">
        <v>2</v>
      </c>
      <c r="AHF122">
        <v>4</v>
      </c>
      <c r="AKM122">
        <v>5</v>
      </c>
      <c r="AKN122">
        <v>5</v>
      </c>
      <c r="AKO122">
        <v>10</v>
      </c>
      <c r="AKP122">
        <v>2.5</v>
      </c>
      <c r="AKQ122">
        <v>2.5</v>
      </c>
      <c r="AKR122">
        <v>15</v>
      </c>
      <c r="AKS122" t="s">
        <v>1462</v>
      </c>
      <c r="AKT122" t="s">
        <v>1463</v>
      </c>
      <c r="AKV122" t="s">
        <v>1463</v>
      </c>
      <c r="AKX122" t="s">
        <v>1462</v>
      </c>
      <c r="AKZ122" t="s">
        <v>1463</v>
      </c>
      <c r="ALB122" t="s">
        <v>1462</v>
      </c>
      <c r="ALD122" t="s">
        <v>1463</v>
      </c>
      <c r="ALF122" t="s">
        <v>1462</v>
      </c>
      <c r="ALH122" t="s">
        <v>1463</v>
      </c>
      <c r="ALJ122" t="s">
        <v>1463</v>
      </c>
      <c r="ALL122" t="s">
        <v>1463</v>
      </c>
      <c r="ALN122" t="s">
        <v>1463</v>
      </c>
      <c r="ALP122" t="s">
        <v>1463</v>
      </c>
      <c r="ALR122" t="s">
        <v>1463</v>
      </c>
      <c r="ALT122" t="s">
        <v>1463</v>
      </c>
      <c r="AMF122" t="b">
        <v>1</v>
      </c>
      <c r="AMG122" t="b">
        <v>1</v>
      </c>
      <c r="AMU122" t="b">
        <v>1</v>
      </c>
      <c r="ANA122">
        <v>2.5</v>
      </c>
      <c r="ANB122">
        <v>2.5</v>
      </c>
      <c r="ANC122">
        <v>10</v>
      </c>
      <c r="AND122">
        <v>2.5</v>
      </c>
      <c r="ANE122">
        <v>2.5</v>
      </c>
      <c r="ANF122">
        <v>15</v>
      </c>
      <c r="ANG122" t="s">
        <v>1462</v>
      </c>
      <c r="ANH122" t="s">
        <v>4244</v>
      </c>
      <c r="ANI122" t="s">
        <v>1462</v>
      </c>
      <c r="ANJ122" t="s">
        <v>2855</v>
      </c>
      <c r="ANK122">
        <v>2.5</v>
      </c>
      <c r="ANL122">
        <v>2.5</v>
      </c>
      <c r="ANM122">
        <v>1</v>
      </c>
      <c r="ANN122">
        <v>0</v>
      </c>
      <c r="ANO122">
        <v>10</v>
      </c>
      <c r="ANP122">
        <v>11</v>
      </c>
      <c r="ANQ122" t="s">
        <v>2551</v>
      </c>
      <c r="ANT122">
        <v>0</v>
      </c>
      <c r="ANU122">
        <v>10</v>
      </c>
      <c r="AQR122">
        <v>2.5</v>
      </c>
      <c r="AQS122">
        <v>0</v>
      </c>
      <c r="AQT122">
        <v>5</v>
      </c>
      <c r="AQU122">
        <v>7.5</v>
      </c>
      <c r="AQV122" t="s">
        <v>1463</v>
      </c>
      <c r="ARA122" t="b">
        <v>1</v>
      </c>
      <c r="ARC122" t="b">
        <v>1</v>
      </c>
      <c r="ARD122" t="b">
        <v>1</v>
      </c>
      <c r="ARG122">
        <v>0</v>
      </c>
      <c r="ARH122">
        <v>7.5</v>
      </c>
      <c r="ARI122" t="s">
        <v>1463</v>
      </c>
      <c r="ARQ122" t="s">
        <v>1463</v>
      </c>
      <c r="ARR122" t="s">
        <v>4245</v>
      </c>
      <c r="ASD122">
        <v>0</v>
      </c>
      <c r="ASE122">
        <v>2.5</v>
      </c>
      <c r="ASF122">
        <v>2</v>
      </c>
      <c r="ASG122">
        <v>5</v>
      </c>
      <c r="ASH122">
        <v>5</v>
      </c>
      <c r="ASI122">
        <v>12</v>
      </c>
      <c r="ASJ122">
        <v>70</v>
      </c>
      <c r="ASM122" t="b">
        <v>1</v>
      </c>
      <c r="ASS122">
        <v>1</v>
      </c>
      <c r="AST122" t="s">
        <v>1462</v>
      </c>
      <c r="ASX122" t="b">
        <v>1</v>
      </c>
      <c r="ASY122" t="b">
        <v>1</v>
      </c>
      <c r="ATC122" t="s">
        <v>3486</v>
      </c>
      <c r="ATD122">
        <v>5</v>
      </c>
      <c r="ATE122">
        <v>5</v>
      </c>
      <c r="ATF122">
        <v>2.2999999999999998</v>
      </c>
      <c r="ATG122">
        <v>2.5</v>
      </c>
      <c r="ATH122">
        <v>5</v>
      </c>
      <c r="ATI122">
        <v>9.8000000000000007</v>
      </c>
      <c r="ATJ122" t="s">
        <v>1462</v>
      </c>
      <c r="AUO122" t="b">
        <v>1</v>
      </c>
      <c r="AUP122" t="s">
        <v>4246</v>
      </c>
      <c r="AUQ122" t="s">
        <v>2568</v>
      </c>
      <c r="AVW122" t="s">
        <v>1463</v>
      </c>
      <c r="AVX122" t="s">
        <v>1463</v>
      </c>
      <c r="AVZ122">
        <v>2.5</v>
      </c>
      <c r="AWA122">
        <v>2.5</v>
      </c>
      <c r="AWB122">
        <v>2.5</v>
      </c>
      <c r="AWC122">
        <v>7.5</v>
      </c>
      <c r="AWD122">
        <v>1</v>
      </c>
      <c r="AWE122">
        <v>2.5</v>
      </c>
      <c r="AWF122">
        <v>2.5</v>
      </c>
      <c r="AWG122">
        <v>6</v>
      </c>
      <c r="AWH122" t="s">
        <v>1462</v>
      </c>
      <c r="AWI122" t="s">
        <v>1469</v>
      </c>
      <c r="AWJ122" t="s">
        <v>1463</v>
      </c>
      <c r="AWL122" t="s">
        <v>1463</v>
      </c>
      <c r="AWN122" t="s">
        <v>1462</v>
      </c>
      <c r="AWO122" t="s">
        <v>2619</v>
      </c>
      <c r="AWP122" t="s">
        <v>1463</v>
      </c>
      <c r="AWR122" t="s">
        <v>1463</v>
      </c>
      <c r="AWT122" t="s">
        <v>1463</v>
      </c>
      <c r="AWV122" t="s">
        <v>1463</v>
      </c>
      <c r="AWX122" t="s">
        <v>1463</v>
      </c>
      <c r="AWZ122" t="s">
        <v>1463</v>
      </c>
      <c r="AXB122" t="s">
        <v>1463</v>
      </c>
      <c r="AXD122" t="s">
        <v>1463</v>
      </c>
      <c r="AXF122">
        <v>0</v>
      </c>
      <c r="AXG122">
        <v>0</v>
      </c>
      <c r="AXI122">
        <v>2.5</v>
      </c>
      <c r="AXJ122">
        <v>2.5</v>
      </c>
      <c r="AXK122">
        <v>0</v>
      </c>
      <c r="AXN122">
        <v>0</v>
      </c>
      <c r="AXO122">
        <v>1</v>
      </c>
      <c r="AXP122">
        <v>1</v>
      </c>
      <c r="AXQ122">
        <v>1</v>
      </c>
      <c r="AXR122">
        <v>1</v>
      </c>
      <c r="AXS122">
        <v>1</v>
      </c>
      <c r="AXT122">
        <v>1</v>
      </c>
      <c r="AXU122">
        <v>1</v>
      </c>
      <c r="AXV122">
        <v>3</v>
      </c>
      <c r="AXW122">
        <v>1</v>
      </c>
      <c r="AXX122">
        <v>3</v>
      </c>
      <c r="AYA122">
        <v>10</v>
      </c>
      <c r="AYD122">
        <v>10</v>
      </c>
      <c r="AYE122" t="s">
        <v>1463</v>
      </c>
      <c r="AYF122" t="s">
        <v>1463</v>
      </c>
      <c r="AYG122">
        <v>10</v>
      </c>
      <c r="AYJ122">
        <v>0</v>
      </c>
      <c r="AYK122">
        <v>0</v>
      </c>
      <c r="AYL122">
        <v>0</v>
      </c>
      <c r="AYM122">
        <v>0</v>
      </c>
      <c r="AYQ122">
        <v>6</v>
      </c>
      <c r="AYR122" t="s">
        <v>4247</v>
      </c>
      <c r="AYS122" t="s">
        <v>4248</v>
      </c>
      <c r="AZM122" t="s">
        <v>1463</v>
      </c>
      <c r="AZO122" t="s">
        <v>1463</v>
      </c>
      <c r="AZQ122" t="s">
        <v>4249</v>
      </c>
      <c r="AZR122">
        <v>0</v>
      </c>
      <c r="AZS122">
        <v>0</v>
      </c>
      <c r="BCH122">
        <v>10</v>
      </c>
      <c r="BCI122">
        <v>2.5</v>
      </c>
      <c r="BCJ122">
        <v>0</v>
      </c>
      <c r="BCK122">
        <v>12.5</v>
      </c>
      <c r="BCL122">
        <v>1</v>
      </c>
      <c r="BCN122">
        <v>2</v>
      </c>
      <c r="BCP122">
        <v>3</v>
      </c>
      <c r="BCR122">
        <v>5</v>
      </c>
      <c r="BCT122">
        <v>4</v>
      </c>
      <c r="BCY122">
        <v>2.5</v>
      </c>
      <c r="BCZ122">
        <v>0</v>
      </c>
      <c r="BEH122">
        <v>5</v>
      </c>
      <c r="BEI122">
        <v>5</v>
      </c>
      <c r="BEJ122">
        <v>0</v>
      </c>
      <c r="BEK122">
        <v>10</v>
      </c>
      <c r="BEL122" t="s">
        <v>2552</v>
      </c>
      <c r="BEN122" t="s">
        <v>2567</v>
      </c>
      <c r="BEP122" t="s">
        <v>2557</v>
      </c>
      <c r="BER122" t="s">
        <v>2552</v>
      </c>
      <c r="BET122" t="s">
        <v>2557</v>
      </c>
      <c r="BEV122" t="s">
        <v>2552</v>
      </c>
      <c r="BEX122">
        <v>5</v>
      </c>
      <c r="BEY122">
        <v>0</v>
      </c>
      <c r="BGQ122" t="s">
        <v>1467</v>
      </c>
      <c r="BGR122">
        <v>2.5</v>
      </c>
      <c r="BGS122">
        <v>5</v>
      </c>
      <c r="BGT122">
        <v>7.5</v>
      </c>
      <c r="BGU122" t="s">
        <v>1463</v>
      </c>
      <c r="BHK122">
        <v>2.5</v>
      </c>
      <c r="BHL122">
        <v>5</v>
      </c>
      <c r="BIT122">
        <v>5</v>
      </c>
      <c r="BIU122">
        <v>5</v>
      </c>
      <c r="BIV122">
        <v>0</v>
      </c>
      <c r="BIW122">
        <v>10</v>
      </c>
      <c r="BIX122">
        <v>2</v>
      </c>
      <c r="BIY122" t="s">
        <v>2548</v>
      </c>
      <c r="BIZ122" t="s">
        <v>2594</v>
      </c>
      <c r="BJA122" t="s">
        <v>1468</v>
      </c>
      <c r="BJB122">
        <v>5</v>
      </c>
      <c r="BJC122">
        <v>0</v>
      </c>
    </row>
    <row r="123" spans="1:1021 1026:1615" ht="15" x14ac:dyDescent="0.25">
      <c r="A123" t="s">
        <v>2603</v>
      </c>
      <c r="B123" t="s">
        <v>4250</v>
      </c>
      <c r="C123" t="s">
        <v>4251</v>
      </c>
      <c r="D123" t="s">
        <v>2553</v>
      </c>
      <c r="E123" t="s">
        <v>4252</v>
      </c>
      <c r="F123" t="s">
        <v>2606</v>
      </c>
      <c r="G123" t="s">
        <v>2607</v>
      </c>
      <c r="H123" t="s">
        <v>3263</v>
      </c>
      <c r="I123" t="s">
        <v>4213</v>
      </c>
      <c r="J123">
        <v>1.75446269</v>
      </c>
      <c r="K123">
        <v>34.549289479999999</v>
      </c>
      <c r="L123" s="116">
        <v>42411</v>
      </c>
      <c r="M123" t="s">
        <v>1471</v>
      </c>
      <c r="N123">
        <v>25</v>
      </c>
      <c r="O123" t="s">
        <v>2554</v>
      </c>
      <c r="Q123">
        <v>6.7</v>
      </c>
      <c r="R123">
        <v>7.5</v>
      </c>
      <c r="S123">
        <v>0</v>
      </c>
      <c r="T123">
        <v>14.2</v>
      </c>
      <c r="V123">
        <v>1</v>
      </c>
      <c r="W123">
        <v>3</v>
      </c>
      <c r="X123">
        <v>4</v>
      </c>
      <c r="Z123">
        <v>1</v>
      </c>
      <c r="AF123" t="b">
        <v>1</v>
      </c>
      <c r="AH123">
        <v>1</v>
      </c>
      <c r="AI123">
        <v>3</v>
      </c>
      <c r="AJ123">
        <v>2</v>
      </c>
      <c r="AL123">
        <v>1</v>
      </c>
      <c r="AO123">
        <v>3</v>
      </c>
      <c r="AT123">
        <v>1</v>
      </c>
      <c r="AX123">
        <v>1</v>
      </c>
      <c r="BS123" t="s">
        <v>1462</v>
      </c>
      <c r="BT123" t="s">
        <v>1462</v>
      </c>
      <c r="BU123" t="s">
        <v>4131</v>
      </c>
      <c r="BV123" t="s">
        <v>4253</v>
      </c>
      <c r="BW123">
        <v>7.5</v>
      </c>
      <c r="BX123">
        <v>0</v>
      </c>
      <c r="BY123">
        <v>7.5</v>
      </c>
      <c r="BZ123">
        <v>5</v>
      </c>
      <c r="CA123">
        <v>2.5</v>
      </c>
      <c r="CB123">
        <v>15</v>
      </c>
      <c r="CC123" t="s">
        <v>1462</v>
      </c>
      <c r="CD123" t="b">
        <v>1</v>
      </c>
      <c r="CE123" t="b">
        <v>1</v>
      </c>
      <c r="CF123">
        <v>10</v>
      </c>
      <c r="CH123" t="s">
        <v>1462</v>
      </c>
      <c r="CI123" t="b">
        <v>1</v>
      </c>
      <c r="CK123">
        <v>10</v>
      </c>
      <c r="CM123" t="s">
        <v>1463</v>
      </c>
      <c r="CR123" t="s">
        <v>1463</v>
      </c>
      <c r="CW123" t="s">
        <v>1463</v>
      </c>
      <c r="DB123" t="s">
        <v>1463</v>
      </c>
      <c r="DG123" t="s">
        <v>1463</v>
      </c>
      <c r="DM123" t="s">
        <v>1463</v>
      </c>
      <c r="DU123" t="b">
        <v>1</v>
      </c>
      <c r="DY123" t="b">
        <v>1</v>
      </c>
      <c r="EF123" t="b">
        <v>1</v>
      </c>
      <c r="EG123" t="s">
        <v>4133</v>
      </c>
      <c r="EI123">
        <v>5</v>
      </c>
      <c r="EJ123">
        <v>2.5</v>
      </c>
      <c r="EN123">
        <v>0</v>
      </c>
      <c r="EO123" t="s">
        <v>1463</v>
      </c>
      <c r="FL123">
        <v>5.7</v>
      </c>
      <c r="FM123">
        <v>2.5</v>
      </c>
      <c r="FN123">
        <v>2.5</v>
      </c>
      <c r="FO123">
        <v>10.7</v>
      </c>
      <c r="FP123" t="s">
        <v>1462</v>
      </c>
      <c r="IW123" t="b">
        <v>1</v>
      </c>
      <c r="IY123" t="s">
        <v>1465</v>
      </c>
      <c r="JC123" t="b">
        <v>1</v>
      </c>
      <c r="JE123" t="s">
        <v>1473</v>
      </c>
      <c r="KG123" t="s">
        <v>2701</v>
      </c>
      <c r="KH123" t="b">
        <v>1</v>
      </c>
      <c r="KJ123" t="s">
        <v>1465</v>
      </c>
      <c r="KK123" t="s">
        <v>1463</v>
      </c>
      <c r="KM123">
        <v>2.5</v>
      </c>
      <c r="KN123">
        <v>2.5</v>
      </c>
      <c r="KO123">
        <v>3.5</v>
      </c>
      <c r="KP123">
        <v>2.5</v>
      </c>
      <c r="KQ123">
        <v>2.5</v>
      </c>
      <c r="KR123">
        <v>8.5</v>
      </c>
      <c r="KS123" t="s">
        <v>1462</v>
      </c>
      <c r="KU123">
        <v>5</v>
      </c>
      <c r="KW123">
        <v>2</v>
      </c>
      <c r="LA123">
        <v>1</v>
      </c>
      <c r="LE123">
        <v>1</v>
      </c>
      <c r="LG123">
        <v>1</v>
      </c>
      <c r="LK123">
        <v>1</v>
      </c>
      <c r="LY123" t="b">
        <v>1</v>
      </c>
      <c r="MA123" t="b">
        <v>1</v>
      </c>
      <c r="MI123" t="b">
        <v>1</v>
      </c>
      <c r="MK123" t="b">
        <v>1</v>
      </c>
      <c r="MO123" t="b">
        <v>1</v>
      </c>
      <c r="MT123" t="s">
        <v>1462</v>
      </c>
      <c r="MU123" t="s">
        <v>4254</v>
      </c>
      <c r="MV123">
        <v>2.5</v>
      </c>
      <c r="MW123">
        <v>2.5</v>
      </c>
      <c r="MX123">
        <v>0</v>
      </c>
      <c r="MY123">
        <v>0</v>
      </c>
      <c r="MZ123">
        <v>5</v>
      </c>
      <c r="NA123">
        <v>5</v>
      </c>
      <c r="NM123" t="s">
        <v>2549</v>
      </c>
      <c r="NN123" t="s">
        <v>2549</v>
      </c>
      <c r="NO123" t="s">
        <v>2549</v>
      </c>
      <c r="NP123" t="s">
        <v>2549</v>
      </c>
      <c r="NQ123" t="s">
        <v>2549</v>
      </c>
      <c r="NR123" t="s">
        <v>2549</v>
      </c>
      <c r="NS123" t="s">
        <v>2549</v>
      </c>
      <c r="NT123" t="s">
        <v>2549</v>
      </c>
      <c r="NU123" t="s">
        <v>2549</v>
      </c>
      <c r="NV123" t="s">
        <v>2549</v>
      </c>
      <c r="NW123" t="s">
        <v>2548</v>
      </c>
      <c r="NX123" t="s">
        <v>2550</v>
      </c>
      <c r="NY123" t="s">
        <v>2548</v>
      </c>
      <c r="NZ123" t="s">
        <v>2550</v>
      </c>
      <c r="OA123" t="s">
        <v>2550</v>
      </c>
      <c r="OB123" t="s">
        <v>2550</v>
      </c>
      <c r="OC123" t="s">
        <v>2569</v>
      </c>
      <c r="OD123" t="s">
        <v>2550</v>
      </c>
      <c r="OE123" t="s">
        <v>2550</v>
      </c>
      <c r="OF123" t="s">
        <v>2550</v>
      </c>
      <c r="OG123">
        <v>0</v>
      </c>
      <c r="OH123">
        <v>5</v>
      </c>
      <c r="OJ123">
        <v>2.5</v>
      </c>
      <c r="OK123">
        <v>5</v>
      </c>
      <c r="OL123">
        <v>7.5</v>
      </c>
      <c r="OT123" t="b">
        <v>1</v>
      </c>
      <c r="PD123" t="s">
        <v>3935</v>
      </c>
      <c r="PN123" t="s">
        <v>4255</v>
      </c>
      <c r="QL123">
        <v>2.5</v>
      </c>
      <c r="QM123">
        <v>5</v>
      </c>
      <c r="RO123">
        <v>5</v>
      </c>
      <c r="RP123">
        <v>7.5</v>
      </c>
      <c r="RQ123">
        <v>2.5</v>
      </c>
      <c r="RR123">
        <v>15</v>
      </c>
      <c r="RS123" t="s">
        <v>1462</v>
      </c>
      <c r="RT123" t="s">
        <v>4256</v>
      </c>
      <c r="RU123">
        <v>40</v>
      </c>
      <c r="RV123" t="s">
        <v>4257</v>
      </c>
      <c r="RW123" t="s">
        <v>1462</v>
      </c>
      <c r="RX123" t="s">
        <v>4258</v>
      </c>
      <c r="RZ123" t="s">
        <v>1462</v>
      </c>
      <c r="SA123" t="s">
        <v>4259</v>
      </c>
      <c r="SB123" t="s">
        <v>1463</v>
      </c>
      <c r="SH123" t="s">
        <v>1463</v>
      </c>
      <c r="SK123">
        <v>7.5</v>
      </c>
      <c r="SL123">
        <v>2.5</v>
      </c>
      <c r="SM123">
        <v>2.7</v>
      </c>
      <c r="SN123">
        <v>7.5</v>
      </c>
      <c r="SO123">
        <v>2.5</v>
      </c>
      <c r="SP123">
        <v>12.7</v>
      </c>
      <c r="SQ123" t="s">
        <v>1462</v>
      </c>
      <c r="SS123">
        <v>20</v>
      </c>
      <c r="ST123" t="s">
        <v>4260</v>
      </c>
      <c r="SU123" t="s">
        <v>1463</v>
      </c>
      <c r="SZ123" t="b">
        <v>1</v>
      </c>
      <c r="TG123" t="b">
        <v>1</v>
      </c>
      <c r="TH123" t="s">
        <v>2681</v>
      </c>
      <c r="TI123">
        <v>5</v>
      </c>
      <c r="TJ123" t="s">
        <v>4240</v>
      </c>
      <c r="TO123" t="b">
        <v>1</v>
      </c>
      <c r="TX123">
        <v>7.5</v>
      </c>
      <c r="TY123">
        <v>2.5</v>
      </c>
      <c r="VI123">
        <v>5</v>
      </c>
      <c r="VJ123">
        <v>0</v>
      </c>
      <c r="VK123">
        <v>5</v>
      </c>
      <c r="VL123">
        <v>10</v>
      </c>
      <c r="VM123" t="s">
        <v>1463</v>
      </c>
      <c r="VO123" t="s">
        <v>1463</v>
      </c>
      <c r="VQ123" t="s">
        <v>1463</v>
      </c>
      <c r="VS123" t="s">
        <v>1463</v>
      </c>
      <c r="VV123" t="s">
        <v>1463</v>
      </c>
      <c r="VX123" t="s">
        <v>1462</v>
      </c>
      <c r="VY123" t="s">
        <v>3937</v>
      </c>
      <c r="VZ123">
        <v>0</v>
      </c>
      <c r="WA123">
        <v>5</v>
      </c>
      <c r="XJ123">
        <v>2.5</v>
      </c>
      <c r="XK123">
        <v>0</v>
      </c>
      <c r="XL123">
        <v>7.5</v>
      </c>
      <c r="XM123">
        <v>10</v>
      </c>
      <c r="XN123" t="s">
        <v>1462</v>
      </c>
      <c r="XO123" t="s">
        <v>1462</v>
      </c>
      <c r="XQ123" t="b">
        <v>1</v>
      </c>
      <c r="XV123" t="b">
        <v>1</v>
      </c>
      <c r="YC123" t="s">
        <v>1463</v>
      </c>
      <c r="YD123" t="s">
        <v>4261</v>
      </c>
      <c r="YE123" t="s">
        <v>1463</v>
      </c>
      <c r="YF123" t="s">
        <v>4262</v>
      </c>
      <c r="YG123">
        <v>0</v>
      </c>
      <c r="YH123">
        <v>5</v>
      </c>
      <c r="YI123" t="s">
        <v>1463</v>
      </c>
      <c r="YU123">
        <v>0</v>
      </c>
      <c r="YV123">
        <v>10</v>
      </c>
      <c r="ZX123">
        <v>0</v>
      </c>
      <c r="ZY123">
        <v>0</v>
      </c>
      <c r="ZZ123">
        <v>2.5</v>
      </c>
      <c r="AAA123">
        <v>2.5</v>
      </c>
      <c r="AAB123" t="s">
        <v>1463</v>
      </c>
      <c r="AAS123" t="s">
        <v>3939</v>
      </c>
      <c r="AAT123">
        <v>0</v>
      </c>
      <c r="AAU123">
        <v>2.5</v>
      </c>
      <c r="ADN123">
        <v>2</v>
      </c>
      <c r="ADO123">
        <v>7.5</v>
      </c>
      <c r="ADP123">
        <v>0</v>
      </c>
      <c r="ADQ123">
        <v>9.5</v>
      </c>
      <c r="ADR123" t="s">
        <v>1759</v>
      </c>
      <c r="ADS123">
        <v>1</v>
      </c>
      <c r="ADT123">
        <v>30</v>
      </c>
      <c r="AEG123">
        <v>7.5</v>
      </c>
      <c r="AEH123">
        <v>0</v>
      </c>
      <c r="AEI123">
        <v>0</v>
      </c>
      <c r="AEJ123">
        <v>0</v>
      </c>
      <c r="AEK123">
        <v>7.5</v>
      </c>
      <c r="AEL123">
        <v>7.5</v>
      </c>
      <c r="AEN123" t="b">
        <v>1</v>
      </c>
      <c r="AFB123" t="s">
        <v>4263</v>
      </c>
      <c r="AFC123">
        <v>0</v>
      </c>
      <c r="AFD123">
        <v>7.5</v>
      </c>
      <c r="AFE123">
        <v>0</v>
      </c>
      <c r="AFF123">
        <v>5</v>
      </c>
      <c r="AFG123">
        <v>2.5</v>
      </c>
      <c r="AFH123">
        <v>7.5</v>
      </c>
      <c r="AFI123" t="s">
        <v>1463</v>
      </c>
      <c r="AFK123" t="s">
        <v>1463</v>
      </c>
      <c r="AFM123" t="s">
        <v>1463</v>
      </c>
      <c r="AFO123" t="s">
        <v>1463</v>
      </c>
      <c r="AFQ123" t="s">
        <v>1463</v>
      </c>
      <c r="AFT123" t="s">
        <v>1463</v>
      </c>
      <c r="AFV123">
        <v>1</v>
      </c>
      <c r="AFW123">
        <v>3</v>
      </c>
      <c r="AFX123">
        <v>5</v>
      </c>
      <c r="AFY123">
        <v>2.5</v>
      </c>
      <c r="AFZ123">
        <v>1</v>
      </c>
      <c r="AGA123">
        <v>2.5</v>
      </c>
      <c r="AGB123">
        <v>2.5</v>
      </c>
      <c r="AGC123">
        <v>6</v>
      </c>
      <c r="AGD123">
        <v>1</v>
      </c>
      <c r="AGF123" s="250">
        <v>1000</v>
      </c>
      <c r="AGG123">
        <v>1</v>
      </c>
      <c r="AGI123">
        <v>1</v>
      </c>
      <c r="AGJ123">
        <v>1</v>
      </c>
      <c r="AGL123">
        <v>0</v>
      </c>
      <c r="AGM123" t="s">
        <v>1534</v>
      </c>
      <c r="AGO123" t="s">
        <v>3131</v>
      </c>
      <c r="AGQ123">
        <v>2.5</v>
      </c>
      <c r="AGR123">
        <v>2.5</v>
      </c>
      <c r="AGS123">
        <v>1.5</v>
      </c>
      <c r="AGT123">
        <v>2.5</v>
      </c>
      <c r="AGU123">
        <v>2.5</v>
      </c>
      <c r="AGV123">
        <v>6.5</v>
      </c>
      <c r="AGW123">
        <v>1</v>
      </c>
      <c r="AGZ123" t="b">
        <v>1</v>
      </c>
      <c r="AHD123">
        <v>1</v>
      </c>
      <c r="AHE123">
        <v>1</v>
      </c>
      <c r="AHF123">
        <v>3</v>
      </c>
      <c r="AKM123">
        <v>2.5</v>
      </c>
      <c r="AKN123">
        <v>2.5</v>
      </c>
      <c r="AKO123">
        <v>6.5</v>
      </c>
      <c r="AKP123">
        <v>2.5</v>
      </c>
      <c r="AKQ123">
        <v>2.5</v>
      </c>
      <c r="AKR123">
        <v>11.5</v>
      </c>
      <c r="AKS123" t="s">
        <v>1462</v>
      </c>
      <c r="AKT123" t="s">
        <v>1463</v>
      </c>
      <c r="AKV123" t="s">
        <v>1463</v>
      </c>
      <c r="AKX123" t="s">
        <v>1462</v>
      </c>
      <c r="AKZ123" t="s">
        <v>1463</v>
      </c>
      <c r="ALB123" t="s">
        <v>1463</v>
      </c>
      <c r="ALD123" t="s">
        <v>1463</v>
      </c>
      <c r="ALF123" t="s">
        <v>1462</v>
      </c>
      <c r="ALH123" t="s">
        <v>1463</v>
      </c>
      <c r="ALJ123" t="s">
        <v>1463</v>
      </c>
      <c r="ALL123" t="s">
        <v>1463</v>
      </c>
      <c r="ALN123" t="s">
        <v>1463</v>
      </c>
      <c r="ALP123" t="s">
        <v>1463</v>
      </c>
      <c r="ALR123" t="s">
        <v>1463</v>
      </c>
      <c r="ALT123" t="s">
        <v>1463</v>
      </c>
      <c r="AMF123" t="b">
        <v>1</v>
      </c>
      <c r="AMG123" t="b">
        <v>1</v>
      </c>
      <c r="AMU123" t="b">
        <v>1</v>
      </c>
      <c r="AMW123" t="b">
        <v>1</v>
      </c>
      <c r="ANA123">
        <v>2.5</v>
      </c>
      <c r="ANB123">
        <v>2.5</v>
      </c>
      <c r="ANC123">
        <v>10</v>
      </c>
      <c r="AND123">
        <v>5</v>
      </c>
      <c r="ANE123">
        <v>0</v>
      </c>
      <c r="ANF123">
        <v>15</v>
      </c>
      <c r="ANG123" t="s">
        <v>1462</v>
      </c>
      <c r="ANH123" t="s">
        <v>4264</v>
      </c>
      <c r="ANI123" t="s">
        <v>1462</v>
      </c>
      <c r="ANJ123" t="s">
        <v>2616</v>
      </c>
      <c r="ANK123">
        <v>5</v>
      </c>
      <c r="ANL123">
        <v>0</v>
      </c>
      <c r="ANM123">
        <v>5</v>
      </c>
      <c r="ANN123">
        <v>2.5</v>
      </c>
      <c r="ANO123">
        <v>7.5</v>
      </c>
      <c r="ANP123">
        <v>15</v>
      </c>
      <c r="ANQ123" t="s">
        <v>2565</v>
      </c>
      <c r="ANR123" t="s">
        <v>1462</v>
      </c>
      <c r="ANS123" t="s">
        <v>4265</v>
      </c>
      <c r="ANT123">
        <v>2.5</v>
      </c>
      <c r="ANU123">
        <v>7.5</v>
      </c>
      <c r="AQR123">
        <v>2.5</v>
      </c>
      <c r="AQS123">
        <v>0</v>
      </c>
      <c r="AQT123">
        <v>3.8</v>
      </c>
      <c r="AQU123">
        <v>6.3</v>
      </c>
      <c r="AQV123" t="s">
        <v>1463</v>
      </c>
      <c r="ARC123" t="b">
        <v>1</v>
      </c>
      <c r="ARD123" t="b">
        <v>1</v>
      </c>
      <c r="ARG123">
        <v>0</v>
      </c>
      <c r="ARH123">
        <v>5</v>
      </c>
      <c r="ARI123" t="s">
        <v>1463</v>
      </c>
      <c r="ARQ123" t="s">
        <v>1463</v>
      </c>
      <c r="ASD123">
        <v>0</v>
      </c>
      <c r="ASE123">
        <v>2.5</v>
      </c>
      <c r="ASF123">
        <v>1</v>
      </c>
      <c r="ASG123">
        <v>5</v>
      </c>
      <c r="ASH123">
        <v>2.5</v>
      </c>
      <c r="ASI123">
        <v>8.5</v>
      </c>
      <c r="ASJ123">
        <v>80</v>
      </c>
      <c r="ASM123" t="b">
        <v>1</v>
      </c>
      <c r="ASS123">
        <v>1</v>
      </c>
      <c r="AST123" t="s">
        <v>1462</v>
      </c>
      <c r="ASX123" t="b">
        <v>1</v>
      </c>
      <c r="ATC123" t="s">
        <v>3486</v>
      </c>
      <c r="ATD123">
        <v>5</v>
      </c>
      <c r="ATE123">
        <v>2.5</v>
      </c>
      <c r="ATF123">
        <v>0</v>
      </c>
      <c r="ATG123">
        <v>0</v>
      </c>
      <c r="ATH123">
        <v>6.3</v>
      </c>
      <c r="ATI123">
        <v>6.3</v>
      </c>
      <c r="ATJ123" t="s">
        <v>1463</v>
      </c>
      <c r="AVZ123">
        <v>0</v>
      </c>
      <c r="AWA123">
        <v>2.5</v>
      </c>
      <c r="AWB123">
        <v>0</v>
      </c>
      <c r="AWC123">
        <v>10</v>
      </c>
      <c r="AWD123">
        <v>1</v>
      </c>
      <c r="AWE123">
        <v>2.5</v>
      </c>
      <c r="AWF123">
        <v>0</v>
      </c>
      <c r="AWG123">
        <v>3.5</v>
      </c>
      <c r="AWH123" t="s">
        <v>1462</v>
      </c>
      <c r="AWI123" t="s">
        <v>1469</v>
      </c>
      <c r="AWJ123" t="s">
        <v>1463</v>
      </c>
      <c r="AWL123" t="s">
        <v>1463</v>
      </c>
      <c r="AWN123" t="s">
        <v>1462</v>
      </c>
      <c r="AWO123" t="s">
        <v>2619</v>
      </c>
      <c r="AWP123" t="s">
        <v>1463</v>
      </c>
      <c r="AWR123" t="s">
        <v>1463</v>
      </c>
      <c r="AWT123" t="s">
        <v>1463</v>
      </c>
      <c r="AWV123" t="s">
        <v>1463</v>
      </c>
      <c r="AWX123" t="s">
        <v>1463</v>
      </c>
      <c r="AWZ123" t="s">
        <v>1463</v>
      </c>
      <c r="AXB123" t="s">
        <v>1463</v>
      </c>
      <c r="AXD123" t="s">
        <v>1463</v>
      </c>
      <c r="AXF123">
        <v>0</v>
      </c>
      <c r="AXG123">
        <v>0</v>
      </c>
      <c r="AXI123">
        <v>2.5</v>
      </c>
      <c r="AXJ123">
        <v>0</v>
      </c>
      <c r="AXK123">
        <v>0</v>
      </c>
      <c r="AXN123">
        <v>0</v>
      </c>
      <c r="AXO123">
        <v>1</v>
      </c>
      <c r="AXP123">
        <v>1</v>
      </c>
      <c r="AXQ123">
        <v>1</v>
      </c>
      <c r="AXR123">
        <v>1</v>
      </c>
      <c r="AXS123">
        <v>1</v>
      </c>
      <c r="AXT123">
        <v>1</v>
      </c>
      <c r="AXU123">
        <v>1</v>
      </c>
      <c r="AXV123">
        <v>3</v>
      </c>
      <c r="AXW123">
        <v>1</v>
      </c>
      <c r="AXX123">
        <v>3</v>
      </c>
      <c r="AYA123">
        <v>10</v>
      </c>
      <c r="AYD123">
        <v>10</v>
      </c>
      <c r="AYE123" t="s">
        <v>1463</v>
      </c>
      <c r="AYF123" t="s">
        <v>1463</v>
      </c>
      <c r="AYG123">
        <v>10</v>
      </c>
      <c r="AYJ123">
        <v>0</v>
      </c>
      <c r="AYK123">
        <v>2.5</v>
      </c>
      <c r="AYL123">
        <v>0</v>
      </c>
      <c r="AYM123">
        <v>2.5</v>
      </c>
      <c r="AZO123" t="s">
        <v>1463</v>
      </c>
      <c r="AZQ123" t="s">
        <v>4198</v>
      </c>
      <c r="AZR123">
        <v>2.5</v>
      </c>
      <c r="AZS123">
        <v>0</v>
      </c>
      <c r="BCH123">
        <v>10</v>
      </c>
      <c r="BCI123">
        <v>2.5</v>
      </c>
      <c r="BCJ123">
        <v>0</v>
      </c>
      <c r="BCK123">
        <v>12.5</v>
      </c>
      <c r="BCL123">
        <v>2</v>
      </c>
      <c r="BCN123">
        <v>1</v>
      </c>
      <c r="BCP123">
        <v>3</v>
      </c>
      <c r="BCR123">
        <v>4</v>
      </c>
      <c r="BCT123">
        <v>5</v>
      </c>
      <c r="BCY123">
        <v>2.5</v>
      </c>
      <c r="BCZ123">
        <v>0</v>
      </c>
      <c r="BEH123">
        <v>9.1999999999999993</v>
      </c>
      <c r="BEI123">
        <v>7.5</v>
      </c>
      <c r="BEJ123">
        <v>2.5</v>
      </c>
      <c r="BEK123">
        <v>19.2</v>
      </c>
      <c r="BEL123" t="s">
        <v>2552</v>
      </c>
      <c r="BEN123" t="s">
        <v>2567</v>
      </c>
      <c r="BEP123" t="s">
        <v>2552</v>
      </c>
      <c r="BER123" t="s">
        <v>2567</v>
      </c>
      <c r="BET123" t="s">
        <v>2567</v>
      </c>
      <c r="BEV123" t="s">
        <v>2567</v>
      </c>
      <c r="BEX123">
        <v>7.5</v>
      </c>
      <c r="BEY123">
        <v>2.5</v>
      </c>
      <c r="BGQ123" t="s">
        <v>1467</v>
      </c>
      <c r="BGR123">
        <v>2.5</v>
      </c>
      <c r="BGS123">
        <v>5</v>
      </c>
      <c r="BGT123">
        <v>7.5</v>
      </c>
      <c r="BGU123" t="s">
        <v>1463</v>
      </c>
      <c r="BHK123">
        <v>2.5</v>
      </c>
      <c r="BHL123">
        <v>5</v>
      </c>
      <c r="BIT123">
        <v>5</v>
      </c>
      <c r="BIU123">
        <v>2.5</v>
      </c>
      <c r="BIV123">
        <v>2.5</v>
      </c>
      <c r="BIW123">
        <v>10</v>
      </c>
      <c r="BIX123">
        <v>2</v>
      </c>
      <c r="BIY123" t="s">
        <v>2594</v>
      </c>
      <c r="BIZ123" t="s">
        <v>2548</v>
      </c>
      <c r="BJA123" t="s">
        <v>1468</v>
      </c>
      <c r="BJB123">
        <v>2.5</v>
      </c>
      <c r="BJC123">
        <v>2.5</v>
      </c>
    </row>
    <row r="124" spans="1:1021 1026:1615" ht="15" x14ac:dyDescent="0.25">
      <c r="A124" t="s">
        <v>2603</v>
      </c>
      <c r="B124" t="s">
        <v>4266</v>
      </c>
      <c r="C124" t="s">
        <v>4267</v>
      </c>
      <c r="D124" t="s">
        <v>2553</v>
      </c>
      <c r="E124" t="s">
        <v>4268</v>
      </c>
      <c r="F124" t="s">
        <v>2606</v>
      </c>
      <c r="G124" t="s">
        <v>2607</v>
      </c>
      <c r="H124" t="s">
        <v>3263</v>
      </c>
      <c r="I124" t="s">
        <v>4213</v>
      </c>
      <c r="J124">
        <v>1.75490317</v>
      </c>
      <c r="K124">
        <v>34.549240930000003</v>
      </c>
      <c r="L124" s="116">
        <v>42411</v>
      </c>
      <c r="M124" t="s">
        <v>1471</v>
      </c>
      <c r="N124">
        <v>70</v>
      </c>
      <c r="O124" t="s">
        <v>2554</v>
      </c>
      <c r="Q124">
        <v>3.3</v>
      </c>
      <c r="R124">
        <v>5</v>
      </c>
      <c r="S124">
        <v>2.5</v>
      </c>
      <c r="T124">
        <v>10.8</v>
      </c>
      <c r="U124">
        <v>1</v>
      </c>
      <c r="W124">
        <v>3</v>
      </c>
      <c r="X124">
        <v>2</v>
      </c>
      <c r="Y124">
        <v>1</v>
      </c>
      <c r="Z124">
        <v>1</v>
      </c>
      <c r="AF124" t="b">
        <v>1</v>
      </c>
      <c r="AG124">
        <v>1</v>
      </c>
      <c r="AI124">
        <v>2</v>
      </c>
      <c r="AK124">
        <v>1</v>
      </c>
      <c r="AO124">
        <v>1</v>
      </c>
      <c r="AS124">
        <v>1</v>
      </c>
      <c r="AU124">
        <v>2</v>
      </c>
      <c r="AV124">
        <v>2</v>
      </c>
      <c r="BS124" t="s">
        <v>1463</v>
      </c>
      <c r="BT124" t="s">
        <v>1463</v>
      </c>
      <c r="BW124">
        <v>5</v>
      </c>
      <c r="BX124">
        <v>2.5</v>
      </c>
      <c r="BY124">
        <v>7.5</v>
      </c>
      <c r="BZ124">
        <v>2.5</v>
      </c>
      <c r="CA124">
        <v>2.5</v>
      </c>
      <c r="CB124">
        <v>12.5</v>
      </c>
      <c r="CC124" t="s">
        <v>1462</v>
      </c>
      <c r="CD124" t="b">
        <v>1</v>
      </c>
      <c r="CE124" t="b">
        <v>1</v>
      </c>
      <c r="CF124">
        <v>50</v>
      </c>
      <c r="CH124" t="s">
        <v>1462</v>
      </c>
      <c r="CI124" t="b">
        <v>1</v>
      </c>
      <c r="CK124">
        <v>50</v>
      </c>
      <c r="CM124" t="s">
        <v>1463</v>
      </c>
      <c r="CR124" t="s">
        <v>1463</v>
      </c>
      <c r="CW124" t="s">
        <v>1463</v>
      </c>
      <c r="DB124" t="s">
        <v>1463</v>
      </c>
      <c r="DG124" t="s">
        <v>1463</v>
      </c>
      <c r="DM124" t="s">
        <v>1463</v>
      </c>
      <c r="DU124" t="b">
        <v>1</v>
      </c>
      <c r="DY124" t="b">
        <v>1</v>
      </c>
      <c r="EF124" t="b">
        <v>1</v>
      </c>
      <c r="EG124" t="s">
        <v>4133</v>
      </c>
      <c r="EI124">
        <v>2.5</v>
      </c>
      <c r="EJ124">
        <v>2.5</v>
      </c>
      <c r="EN124">
        <v>0</v>
      </c>
      <c r="EO124" t="s">
        <v>1463</v>
      </c>
      <c r="FL124">
        <v>1.3</v>
      </c>
      <c r="FM124">
        <v>2.5</v>
      </c>
      <c r="FN124">
        <v>2.5</v>
      </c>
      <c r="FO124">
        <v>6.3</v>
      </c>
      <c r="FP124" t="s">
        <v>1462</v>
      </c>
      <c r="JC124" t="b">
        <v>1</v>
      </c>
      <c r="JE124" t="s">
        <v>1465</v>
      </c>
      <c r="KG124" t="s">
        <v>2679</v>
      </c>
      <c r="KH124" t="b">
        <v>1</v>
      </c>
      <c r="KJ124" t="s">
        <v>1465</v>
      </c>
      <c r="KK124" t="s">
        <v>1463</v>
      </c>
      <c r="KM124">
        <v>2.5</v>
      </c>
      <c r="KN124">
        <v>2.5</v>
      </c>
      <c r="KO124">
        <v>0</v>
      </c>
      <c r="KR124">
        <v>0</v>
      </c>
      <c r="KS124" t="s">
        <v>1463</v>
      </c>
      <c r="RO124">
        <v>5</v>
      </c>
      <c r="RP124">
        <v>7.5</v>
      </c>
      <c r="RQ124">
        <v>0</v>
      </c>
      <c r="RR124">
        <v>12.5</v>
      </c>
      <c r="RS124" t="s">
        <v>1462</v>
      </c>
      <c r="RT124" t="s">
        <v>4180</v>
      </c>
      <c r="RU124">
        <v>70</v>
      </c>
      <c r="RW124" t="s">
        <v>1462</v>
      </c>
      <c r="RX124" t="s">
        <v>4269</v>
      </c>
      <c r="RZ124" t="s">
        <v>1463</v>
      </c>
      <c r="SK124">
        <v>7.5</v>
      </c>
      <c r="SL124">
        <v>0</v>
      </c>
      <c r="SM124">
        <v>2.7</v>
      </c>
      <c r="SN124">
        <v>5</v>
      </c>
      <c r="SO124">
        <v>2.5</v>
      </c>
      <c r="SP124">
        <v>10.199999999999999</v>
      </c>
      <c r="SQ124" t="s">
        <v>1462</v>
      </c>
      <c r="SS124">
        <v>20</v>
      </c>
      <c r="ST124" t="s">
        <v>4270</v>
      </c>
      <c r="SU124" t="s">
        <v>1463</v>
      </c>
      <c r="SZ124" t="b">
        <v>1</v>
      </c>
      <c r="TG124" t="b">
        <v>1</v>
      </c>
      <c r="TH124" t="s">
        <v>2681</v>
      </c>
      <c r="TI124">
        <v>5</v>
      </c>
      <c r="TJ124" t="s">
        <v>4240</v>
      </c>
      <c r="TO124" t="b">
        <v>1</v>
      </c>
      <c r="TV124" t="b">
        <v>1</v>
      </c>
      <c r="TW124" t="s">
        <v>3183</v>
      </c>
      <c r="TX124">
        <v>5</v>
      </c>
      <c r="TY124">
        <v>2.5</v>
      </c>
      <c r="VI124">
        <v>5</v>
      </c>
      <c r="VJ124">
        <v>0</v>
      </c>
      <c r="VK124">
        <v>2.5</v>
      </c>
      <c r="VL124">
        <v>7.5</v>
      </c>
      <c r="VM124" t="s">
        <v>1463</v>
      </c>
      <c r="VO124" t="s">
        <v>1463</v>
      </c>
      <c r="VQ124" t="s">
        <v>1463</v>
      </c>
      <c r="VS124" t="s">
        <v>1463</v>
      </c>
      <c r="VV124" t="s">
        <v>1463</v>
      </c>
      <c r="VX124" t="s">
        <v>1462</v>
      </c>
      <c r="VY124" t="s">
        <v>2659</v>
      </c>
      <c r="VZ124">
        <v>0</v>
      </c>
      <c r="WA124">
        <v>2.5</v>
      </c>
      <c r="XJ124">
        <v>5</v>
      </c>
      <c r="XK124">
        <v>3.8</v>
      </c>
      <c r="XL124">
        <v>6.3</v>
      </c>
      <c r="XM124">
        <v>15.1</v>
      </c>
      <c r="XN124" t="s">
        <v>1462</v>
      </c>
      <c r="XO124" t="s">
        <v>1462</v>
      </c>
      <c r="XQ124" t="b">
        <v>1</v>
      </c>
      <c r="XS124" t="b">
        <v>1</v>
      </c>
      <c r="XV124" t="b">
        <v>1</v>
      </c>
      <c r="YC124" t="s">
        <v>1463</v>
      </c>
      <c r="YD124" t="s">
        <v>4271</v>
      </c>
      <c r="YE124" t="s">
        <v>1462</v>
      </c>
      <c r="YF124" t="s">
        <v>4272</v>
      </c>
      <c r="YG124">
        <v>5</v>
      </c>
      <c r="YH124">
        <v>2.5</v>
      </c>
      <c r="YI124" t="s">
        <v>1463</v>
      </c>
      <c r="YU124">
        <v>2.5</v>
      </c>
      <c r="YV124">
        <v>10</v>
      </c>
      <c r="ZX124">
        <v>0</v>
      </c>
      <c r="ZY124">
        <v>0</v>
      </c>
      <c r="ZZ124">
        <v>2.5</v>
      </c>
      <c r="AAA124">
        <v>2.5</v>
      </c>
      <c r="AAB124" t="s">
        <v>1463</v>
      </c>
      <c r="AAS124" t="s">
        <v>4273</v>
      </c>
      <c r="AAT124">
        <v>0</v>
      </c>
      <c r="AAU124">
        <v>2.5</v>
      </c>
      <c r="ADN124">
        <v>2</v>
      </c>
      <c r="ADO124">
        <v>7.5</v>
      </c>
      <c r="ADP124">
        <v>2.5</v>
      </c>
      <c r="ADQ124">
        <v>12</v>
      </c>
      <c r="ADR124" t="s">
        <v>1759</v>
      </c>
      <c r="ADS124">
        <v>0.1</v>
      </c>
      <c r="ADT124">
        <v>30</v>
      </c>
      <c r="AEG124">
        <v>7.5</v>
      </c>
      <c r="AEH124">
        <v>2.5</v>
      </c>
      <c r="AEI124">
        <v>0</v>
      </c>
      <c r="AEJ124">
        <v>0</v>
      </c>
      <c r="AEK124">
        <v>2.5</v>
      </c>
      <c r="AEL124">
        <v>2.5</v>
      </c>
      <c r="AEN124" t="b">
        <v>1</v>
      </c>
      <c r="AFB124" t="s">
        <v>4274</v>
      </c>
      <c r="AFC124">
        <v>0</v>
      </c>
      <c r="AFD124">
        <v>2.5</v>
      </c>
      <c r="AFE124">
        <v>0</v>
      </c>
      <c r="AFF124">
        <v>10</v>
      </c>
      <c r="AFG124">
        <v>0</v>
      </c>
      <c r="AFH124">
        <v>10</v>
      </c>
      <c r="AFI124" t="s">
        <v>1463</v>
      </c>
      <c r="AFK124" t="s">
        <v>1463</v>
      </c>
      <c r="AFM124" t="s">
        <v>1463</v>
      </c>
      <c r="AFO124" t="s">
        <v>1463</v>
      </c>
      <c r="AFQ124" t="s">
        <v>1463</v>
      </c>
      <c r="AFT124" t="s">
        <v>1463</v>
      </c>
      <c r="AFV124">
        <v>4</v>
      </c>
      <c r="AFW124">
        <v>4</v>
      </c>
      <c r="AFX124">
        <v>10</v>
      </c>
      <c r="AFY124">
        <v>0</v>
      </c>
      <c r="AFZ124">
        <v>2.5</v>
      </c>
      <c r="AGA124">
        <v>5</v>
      </c>
      <c r="AGB124">
        <v>2.5</v>
      </c>
      <c r="AGC124">
        <v>10</v>
      </c>
      <c r="AGD124">
        <v>3</v>
      </c>
      <c r="AGG124">
        <v>1</v>
      </c>
      <c r="AGJ124">
        <v>3</v>
      </c>
      <c r="AGM124" t="s">
        <v>1534</v>
      </c>
      <c r="AGQ124">
        <v>5</v>
      </c>
      <c r="AGR124">
        <v>2.5</v>
      </c>
      <c r="AGS124">
        <v>1.5</v>
      </c>
      <c r="AGT124">
        <v>2.5</v>
      </c>
      <c r="AGU124">
        <v>2.5</v>
      </c>
      <c r="AGV124">
        <v>6.5</v>
      </c>
      <c r="AGW124">
        <v>1</v>
      </c>
      <c r="AGZ124" t="b">
        <v>1</v>
      </c>
      <c r="AHD124">
        <v>2</v>
      </c>
      <c r="AHE124">
        <v>2</v>
      </c>
      <c r="AHF124">
        <v>4</v>
      </c>
      <c r="AKM124">
        <v>2.5</v>
      </c>
      <c r="AKN124">
        <v>2.5</v>
      </c>
      <c r="AKO124">
        <v>10</v>
      </c>
      <c r="AKP124">
        <v>5</v>
      </c>
      <c r="AKQ124">
        <v>2.5</v>
      </c>
      <c r="AKR124">
        <v>17.5</v>
      </c>
      <c r="AKS124" t="s">
        <v>1462</v>
      </c>
      <c r="AKT124" t="s">
        <v>1463</v>
      </c>
      <c r="AKV124" t="s">
        <v>1462</v>
      </c>
      <c r="AKX124" t="s">
        <v>1462</v>
      </c>
      <c r="AKZ124" t="s">
        <v>1463</v>
      </c>
      <c r="ALB124" t="s">
        <v>1463</v>
      </c>
      <c r="ALD124" t="s">
        <v>1463</v>
      </c>
      <c r="ALF124" t="s">
        <v>1462</v>
      </c>
      <c r="ALH124" t="s">
        <v>1463</v>
      </c>
      <c r="ALJ124" t="s">
        <v>1463</v>
      </c>
      <c r="ALL124" t="s">
        <v>1463</v>
      </c>
      <c r="ALN124" t="s">
        <v>1463</v>
      </c>
      <c r="ALP124" t="s">
        <v>1463</v>
      </c>
      <c r="ALR124" t="s">
        <v>1463</v>
      </c>
      <c r="ALT124" t="s">
        <v>1463</v>
      </c>
      <c r="AMF124" t="b">
        <v>1</v>
      </c>
      <c r="AMG124" t="b">
        <v>1</v>
      </c>
      <c r="AMW124" t="b">
        <v>1</v>
      </c>
      <c r="ANA124">
        <v>5</v>
      </c>
      <c r="ANB124">
        <v>2.5</v>
      </c>
      <c r="ANC124">
        <v>0</v>
      </c>
      <c r="AND124">
        <v>0</v>
      </c>
      <c r="ANE124">
        <v>2.5</v>
      </c>
      <c r="ANF124">
        <v>2.5</v>
      </c>
      <c r="ANG124" t="s">
        <v>1463</v>
      </c>
      <c r="ANK124">
        <v>0</v>
      </c>
      <c r="ANL124">
        <v>2.5</v>
      </c>
      <c r="ANM124">
        <v>5</v>
      </c>
      <c r="ANN124">
        <v>2.5</v>
      </c>
      <c r="ANO124">
        <v>7.5</v>
      </c>
      <c r="ANP124">
        <v>15</v>
      </c>
      <c r="ANQ124" t="s">
        <v>2565</v>
      </c>
      <c r="ANR124" t="s">
        <v>1462</v>
      </c>
      <c r="ANT124">
        <v>2.5</v>
      </c>
      <c r="ANU124">
        <v>7.5</v>
      </c>
      <c r="AQR124">
        <v>2.5</v>
      </c>
      <c r="AQS124">
        <v>0</v>
      </c>
      <c r="AQT124">
        <v>5</v>
      </c>
      <c r="AQU124">
        <v>7.5</v>
      </c>
      <c r="AQV124" t="s">
        <v>1463</v>
      </c>
      <c r="ARC124" t="b">
        <v>1</v>
      </c>
      <c r="ARD124" t="b">
        <v>1</v>
      </c>
      <c r="ARG124">
        <v>0</v>
      </c>
      <c r="ARH124">
        <v>7.5</v>
      </c>
      <c r="ARI124" t="s">
        <v>1463</v>
      </c>
      <c r="ARQ124" t="s">
        <v>1463</v>
      </c>
      <c r="ARR124" t="s">
        <v>4275</v>
      </c>
      <c r="ASD124">
        <v>0</v>
      </c>
      <c r="ASE124">
        <v>2.5</v>
      </c>
      <c r="ASF124">
        <v>1</v>
      </c>
      <c r="ASG124">
        <v>2.5</v>
      </c>
      <c r="ASH124">
        <v>5</v>
      </c>
      <c r="ASI124">
        <v>8.5</v>
      </c>
      <c r="ASJ124">
        <v>90</v>
      </c>
      <c r="ASM124" t="b">
        <v>1</v>
      </c>
      <c r="ASS124">
        <v>1</v>
      </c>
      <c r="AST124" t="s">
        <v>1462</v>
      </c>
      <c r="ASX124" t="b">
        <v>1</v>
      </c>
      <c r="ASY124" t="b">
        <v>1</v>
      </c>
      <c r="ATC124" t="s">
        <v>3486</v>
      </c>
      <c r="ATD124">
        <v>2.5</v>
      </c>
      <c r="ATE124">
        <v>5</v>
      </c>
      <c r="ATF124">
        <v>0</v>
      </c>
      <c r="ATG124">
        <v>1.3</v>
      </c>
      <c r="ATH124">
        <v>5</v>
      </c>
      <c r="ATI124">
        <v>6.3</v>
      </c>
      <c r="ATJ124" t="s">
        <v>1463</v>
      </c>
      <c r="AVZ124">
        <v>0</v>
      </c>
      <c r="AWA124">
        <v>2.5</v>
      </c>
      <c r="AWB124">
        <v>2.5</v>
      </c>
      <c r="AWC124">
        <v>7.5</v>
      </c>
      <c r="AWD124">
        <v>2</v>
      </c>
      <c r="AWE124">
        <v>2.5</v>
      </c>
      <c r="AWF124">
        <v>2.5</v>
      </c>
      <c r="AWG124">
        <v>7</v>
      </c>
      <c r="AWH124" t="s">
        <v>1462</v>
      </c>
      <c r="AWJ124" t="s">
        <v>1463</v>
      </c>
      <c r="AWL124" t="s">
        <v>1462</v>
      </c>
      <c r="AWN124" t="s">
        <v>1462</v>
      </c>
      <c r="AWP124" t="s">
        <v>1463</v>
      </c>
      <c r="AWR124" t="s">
        <v>1463</v>
      </c>
      <c r="AWT124" t="s">
        <v>1463</v>
      </c>
      <c r="AWV124" t="s">
        <v>1463</v>
      </c>
      <c r="AWX124" t="s">
        <v>1463</v>
      </c>
      <c r="AWZ124" t="s">
        <v>1463</v>
      </c>
      <c r="AXB124" t="s">
        <v>1463</v>
      </c>
      <c r="AXD124" t="s">
        <v>1463</v>
      </c>
      <c r="AXF124">
        <v>0</v>
      </c>
      <c r="AXG124">
        <v>0</v>
      </c>
      <c r="AXI124">
        <v>2.5</v>
      </c>
      <c r="AXJ124">
        <v>2.5</v>
      </c>
      <c r="AXK124">
        <v>0</v>
      </c>
      <c r="AXN124">
        <v>0</v>
      </c>
      <c r="AXO124">
        <v>1</v>
      </c>
      <c r="AXP124">
        <v>1</v>
      </c>
      <c r="AXQ124">
        <v>1</v>
      </c>
      <c r="AXR124">
        <v>1</v>
      </c>
      <c r="AXS124">
        <v>1</v>
      </c>
      <c r="AXT124">
        <v>1</v>
      </c>
      <c r="AXU124">
        <v>1</v>
      </c>
      <c r="AXV124">
        <v>3</v>
      </c>
      <c r="AXW124">
        <v>1</v>
      </c>
      <c r="AXX124">
        <v>2</v>
      </c>
      <c r="AYA124">
        <v>10</v>
      </c>
      <c r="AYD124">
        <v>10</v>
      </c>
      <c r="AYE124" t="s">
        <v>1463</v>
      </c>
      <c r="AYF124" t="s">
        <v>1463</v>
      </c>
      <c r="AYG124">
        <v>10</v>
      </c>
      <c r="AYJ124">
        <v>0</v>
      </c>
      <c r="AYK124">
        <v>2.5</v>
      </c>
      <c r="AYL124">
        <v>0</v>
      </c>
      <c r="AYM124">
        <v>2.5</v>
      </c>
      <c r="AZO124" t="s">
        <v>1463</v>
      </c>
      <c r="AZQ124" t="s">
        <v>3023</v>
      </c>
      <c r="AZR124">
        <v>2.5</v>
      </c>
      <c r="AZS124">
        <v>0</v>
      </c>
      <c r="BCH124">
        <v>10</v>
      </c>
      <c r="BCI124">
        <v>2.5</v>
      </c>
      <c r="BCJ124">
        <v>2.5</v>
      </c>
      <c r="BCK124">
        <v>15</v>
      </c>
      <c r="BCL124">
        <v>1</v>
      </c>
      <c r="BCN124">
        <v>2</v>
      </c>
      <c r="BCP124">
        <v>3</v>
      </c>
      <c r="BCR124">
        <v>4</v>
      </c>
      <c r="BCT124">
        <v>5</v>
      </c>
      <c r="BCY124">
        <v>2.5</v>
      </c>
      <c r="BCZ124">
        <v>2.5</v>
      </c>
      <c r="BEH124">
        <v>10</v>
      </c>
      <c r="BEI124">
        <v>7.5</v>
      </c>
      <c r="BEJ124">
        <v>2.5</v>
      </c>
      <c r="BEK124">
        <v>20</v>
      </c>
      <c r="BEL124" t="s">
        <v>2552</v>
      </c>
      <c r="BEN124" t="s">
        <v>2567</v>
      </c>
      <c r="BEP124" t="s">
        <v>2567</v>
      </c>
      <c r="BER124" t="s">
        <v>2567</v>
      </c>
      <c r="BET124" t="s">
        <v>2567</v>
      </c>
      <c r="BEV124" t="s">
        <v>2567</v>
      </c>
      <c r="BEX124">
        <v>7.5</v>
      </c>
      <c r="BEY124">
        <v>2.5</v>
      </c>
      <c r="BGQ124" t="s">
        <v>1467</v>
      </c>
      <c r="BGR124">
        <v>2.5</v>
      </c>
      <c r="BGS124">
        <v>5</v>
      </c>
      <c r="BGT124">
        <v>7.5</v>
      </c>
      <c r="BGU124" t="s">
        <v>1463</v>
      </c>
      <c r="BHK124">
        <v>2.5</v>
      </c>
      <c r="BHL124">
        <v>5</v>
      </c>
      <c r="BIT124">
        <v>5</v>
      </c>
      <c r="BIU124">
        <v>2.5</v>
      </c>
      <c r="BIV124">
        <v>2.5</v>
      </c>
      <c r="BIW124">
        <v>10</v>
      </c>
      <c r="BIX124">
        <v>2</v>
      </c>
      <c r="BIY124" t="s">
        <v>2548</v>
      </c>
      <c r="BIZ124" t="s">
        <v>2594</v>
      </c>
      <c r="BJA124" t="s">
        <v>1468</v>
      </c>
      <c r="BJB124">
        <v>2.5</v>
      </c>
      <c r="BJC124">
        <v>2.5</v>
      </c>
    </row>
    <row r="125" spans="1:1021 1026:1615" ht="15" x14ac:dyDescent="0.25">
      <c r="A125" t="s">
        <v>2603</v>
      </c>
      <c r="B125" t="s">
        <v>4276</v>
      </c>
      <c r="C125" t="s">
        <v>4277</v>
      </c>
      <c r="D125" t="s">
        <v>2553</v>
      </c>
      <c r="E125" t="s">
        <v>4278</v>
      </c>
      <c r="F125" t="s">
        <v>2606</v>
      </c>
      <c r="G125" t="s">
        <v>2607</v>
      </c>
      <c r="H125" t="s">
        <v>3263</v>
      </c>
      <c r="I125" t="s">
        <v>4213</v>
      </c>
      <c r="J125">
        <v>1.7544309</v>
      </c>
      <c r="K125">
        <v>34.550909070000003</v>
      </c>
      <c r="L125" s="116">
        <v>42411</v>
      </c>
      <c r="M125" t="s">
        <v>1471</v>
      </c>
      <c r="N125">
        <v>45</v>
      </c>
      <c r="O125" t="s">
        <v>2554</v>
      </c>
      <c r="Q125">
        <v>3.3</v>
      </c>
      <c r="R125">
        <v>7.5</v>
      </c>
      <c r="S125">
        <v>2.5</v>
      </c>
      <c r="T125">
        <v>13.3</v>
      </c>
      <c r="V125">
        <v>2</v>
      </c>
      <c r="W125">
        <v>2</v>
      </c>
      <c r="X125">
        <v>4</v>
      </c>
      <c r="Z125">
        <v>1</v>
      </c>
      <c r="AF125" t="b">
        <v>1</v>
      </c>
      <c r="AH125">
        <v>2</v>
      </c>
      <c r="AI125">
        <v>1</v>
      </c>
      <c r="AJ125">
        <v>1</v>
      </c>
      <c r="AO125">
        <v>1</v>
      </c>
      <c r="AT125">
        <v>1</v>
      </c>
      <c r="BS125" t="s">
        <v>1463</v>
      </c>
      <c r="BT125" t="s">
        <v>1463</v>
      </c>
      <c r="BW125">
        <v>7.5</v>
      </c>
      <c r="BX125">
        <v>2.5</v>
      </c>
      <c r="BY125">
        <v>7.5</v>
      </c>
      <c r="BZ125">
        <v>2.5</v>
      </c>
      <c r="CA125">
        <v>2.5</v>
      </c>
      <c r="CB125">
        <v>12.5</v>
      </c>
      <c r="CC125" t="s">
        <v>1462</v>
      </c>
      <c r="CD125" t="b">
        <v>1</v>
      </c>
      <c r="CE125" t="b">
        <v>1</v>
      </c>
      <c r="CF125">
        <v>30</v>
      </c>
      <c r="CH125" t="s">
        <v>1462</v>
      </c>
      <c r="CI125" t="b">
        <v>1</v>
      </c>
      <c r="CK125">
        <v>25</v>
      </c>
      <c r="CM125" t="s">
        <v>1463</v>
      </c>
      <c r="CR125" t="s">
        <v>1463</v>
      </c>
      <c r="CW125" t="s">
        <v>1463</v>
      </c>
      <c r="DB125" t="s">
        <v>1463</v>
      </c>
      <c r="DG125" t="s">
        <v>1463</v>
      </c>
      <c r="DM125" t="s">
        <v>1463</v>
      </c>
      <c r="DU125" t="b">
        <v>1</v>
      </c>
      <c r="DY125" t="b">
        <v>1</v>
      </c>
      <c r="EF125" t="b">
        <v>1</v>
      </c>
      <c r="EG125" t="s">
        <v>4133</v>
      </c>
      <c r="EI125">
        <v>2.5</v>
      </c>
      <c r="EJ125">
        <v>2.5</v>
      </c>
      <c r="EN125">
        <v>0</v>
      </c>
      <c r="EO125" t="s">
        <v>1463</v>
      </c>
      <c r="FL125">
        <v>1.3</v>
      </c>
      <c r="FM125">
        <v>0</v>
      </c>
      <c r="FN125">
        <v>5</v>
      </c>
      <c r="FO125">
        <v>6.3</v>
      </c>
      <c r="FP125" t="s">
        <v>1462</v>
      </c>
      <c r="JC125" t="b">
        <v>1</v>
      </c>
      <c r="JE125" t="s">
        <v>1473</v>
      </c>
      <c r="KG125" t="s">
        <v>2679</v>
      </c>
      <c r="KH125" t="b">
        <v>1</v>
      </c>
      <c r="KJ125" t="s">
        <v>1465</v>
      </c>
      <c r="KK125" t="s">
        <v>1463</v>
      </c>
      <c r="KM125">
        <v>0</v>
      </c>
      <c r="KN125">
        <v>5</v>
      </c>
      <c r="KO125">
        <v>2</v>
      </c>
      <c r="KP125">
        <v>0</v>
      </c>
      <c r="KQ125">
        <v>0</v>
      </c>
      <c r="KR125">
        <v>2</v>
      </c>
      <c r="KS125" t="s">
        <v>1462</v>
      </c>
      <c r="KU125">
        <v>2</v>
      </c>
      <c r="KX125">
        <v>3</v>
      </c>
      <c r="LE125">
        <v>1</v>
      </c>
      <c r="LH125">
        <v>1</v>
      </c>
      <c r="MI125" t="b">
        <v>1</v>
      </c>
      <c r="ML125" t="b">
        <v>1</v>
      </c>
      <c r="MT125" t="s">
        <v>1462</v>
      </c>
      <c r="MU125" t="s">
        <v>4279</v>
      </c>
      <c r="MV125">
        <v>0</v>
      </c>
      <c r="MW125">
        <v>0</v>
      </c>
      <c r="MX125">
        <v>0</v>
      </c>
      <c r="MY125">
        <v>0</v>
      </c>
      <c r="MZ125">
        <v>5</v>
      </c>
      <c r="NA125">
        <v>5</v>
      </c>
      <c r="NM125" t="s">
        <v>2549</v>
      </c>
      <c r="NN125" t="s">
        <v>2549</v>
      </c>
      <c r="NO125" t="s">
        <v>2549</v>
      </c>
      <c r="NP125" t="s">
        <v>2549</v>
      </c>
      <c r="NQ125" t="s">
        <v>2549</v>
      </c>
      <c r="NR125" t="s">
        <v>2549</v>
      </c>
      <c r="NS125" t="s">
        <v>2549</v>
      </c>
      <c r="NT125" t="s">
        <v>2549</v>
      </c>
      <c r="NU125" t="s">
        <v>2549</v>
      </c>
      <c r="NV125" t="s">
        <v>2549</v>
      </c>
      <c r="NW125" t="s">
        <v>2569</v>
      </c>
      <c r="NX125" t="s">
        <v>2550</v>
      </c>
      <c r="NY125" t="s">
        <v>2550</v>
      </c>
      <c r="NZ125" t="s">
        <v>2569</v>
      </c>
      <c r="OA125" t="s">
        <v>2550</v>
      </c>
      <c r="OB125" t="s">
        <v>2550</v>
      </c>
      <c r="OC125" t="s">
        <v>2550</v>
      </c>
      <c r="OD125" t="s">
        <v>2550</v>
      </c>
      <c r="OE125" t="s">
        <v>2550</v>
      </c>
      <c r="OF125" t="s">
        <v>2550</v>
      </c>
      <c r="OG125">
        <v>0</v>
      </c>
      <c r="OH125">
        <v>5</v>
      </c>
      <c r="OJ125">
        <v>0</v>
      </c>
      <c r="OK125">
        <v>5</v>
      </c>
      <c r="OL125">
        <v>5</v>
      </c>
      <c r="QL125">
        <v>0</v>
      </c>
      <c r="QM125">
        <v>5</v>
      </c>
      <c r="RO125">
        <v>7.5</v>
      </c>
      <c r="RP125">
        <v>2.5</v>
      </c>
      <c r="RQ125">
        <v>7.5</v>
      </c>
      <c r="RR125">
        <v>17.5</v>
      </c>
      <c r="RS125" t="s">
        <v>1463</v>
      </c>
      <c r="RZ125" t="s">
        <v>1462</v>
      </c>
      <c r="SA125" t="s">
        <v>4280</v>
      </c>
      <c r="SB125" t="s">
        <v>1463</v>
      </c>
      <c r="SH125" t="s">
        <v>1463</v>
      </c>
      <c r="SK125">
        <v>2.5</v>
      </c>
      <c r="SL125">
        <v>7.5</v>
      </c>
      <c r="SM125">
        <v>2.7</v>
      </c>
      <c r="SN125">
        <v>2.5</v>
      </c>
      <c r="SO125">
        <v>2.5</v>
      </c>
      <c r="SP125">
        <v>7.7</v>
      </c>
      <c r="SQ125" t="s">
        <v>1462</v>
      </c>
      <c r="SS125">
        <v>10</v>
      </c>
      <c r="ST125" t="s">
        <v>4281</v>
      </c>
      <c r="SU125" t="s">
        <v>1463</v>
      </c>
      <c r="SZ125" t="b">
        <v>1</v>
      </c>
      <c r="TG125" t="b">
        <v>1</v>
      </c>
      <c r="TH125" t="s">
        <v>2681</v>
      </c>
      <c r="TI125">
        <v>5</v>
      </c>
      <c r="TJ125" t="s">
        <v>4240</v>
      </c>
      <c r="TO125" t="b">
        <v>1</v>
      </c>
      <c r="TX125">
        <v>2.5</v>
      </c>
      <c r="TY125">
        <v>2.5</v>
      </c>
      <c r="VI125">
        <v>5</v>
      </c>
      <c r="VJ125">
        <v>0</v>
      </c>
      <c r="VK125">
        <v>2.5</v>
      </c>
      <c r="VL125">
        <v>7.5</v>
      </c>
      <c r="VM125" t="s">
        <v>1463</v>
      </c>
      <c r="VO125" t="s">
        <v>1463</v>
      </c>
      <c r="VQ125" t="s">
        <v>1463</v>
      </c>
      <c r="VS125" t="s">
        <v>1463</v>
      </c>
      <c r="VV125" t="s">
        <v>1463</v>
      </c>
      <c r="VX125" t="s">
        <v>1462</v>
      </c>
      <c r="VY125" t="s">
        <v>2659</v>
      </c>
      <c r="VZ125">
        <v>0</v>
      </c>
      <c r="WA125">
        <v>2.5</v>
      </c>
      <c r="XJ125">
        <v>5</v>
      </c>
      <c r="XK125">
        <v>3.8</v>
      </c>
      <c r="XL125">
        <v>6.3</v>
      </c>
      <c r="XM125">
        <v>15.1</v>
      </c>
      <c r="XN125" t="s">
        <v>1462</v>
      </c>
      <c r="XO125" t="s">
        <v>1462</v>
      </c>
      <c r="XQ125" t="b">
        <v>1</v>
      </c>
      <c r="YB125" t="s">
        <v>4282</v>
      </c>
      <c r="YC125" t="s">
        <v>1462</v>
      </c>
      <c r="YD125" t="s">
        <v>4283</v>
      </c>
      <c r="YE125" t="s">
        <v>1462</v>
      </c>
      <c r="YF125" t="s">
        <v>3856</v>
      </c>
      <c r="YG125">
        <v>5</v>
      </c>
      <c r="YH125">
        <v>2.5</v>
      </c>
      <c r="YI125" t="s">
        <v>1463</v>
      </c>
      <c r="YU125">
        <v>2.5</v>
      </c>
      <c r="YV125">
        <v>10</v>
      </c>
      <c r="ZX125">
        <v>5</v>
      </c>
      <c r="ZY125">
        <v>2.5</v>
      </c>
      <c r="ZZ125">
        <v>2.5</v>
      </c>
      <c r="AAA125">
        <v>10</v>
      </c>
      <c r="AAB125" t="s">
        <v>1462</v>
      </c>
      <c r="AAD125" t="b">
        <v>1</v>
      </c>
      <c r="AAE125" t="s">
        <v>4284</v>
      </c>
      <c r="AAS125" t="s">
        <v>4285</v>
      </c>
      <c r="AAT125">
        <v>2.5</v>
      </c>
      <c r="AAU125">
        <v>2.5</v>
      </c>
      <c r="ADN125">
        <v>2</v>
      </c>
      <c r="ADO125">
        <v>7.5</v>
      </c>
      <c r="ADP125">
        <v>0</v>
      </c>
      <c r="ADQ125">
        <v>9.5</v>
      </c>
      <c r="ADR125" t="s">
        <v>1759</v>
      </c>
      <c r="ADS125">
        <v>0.5</v>
      </c>
      <c r="ADT125">
        <v>20</v>
      </c>
      <c r="AEG125">
        <v>7.5</v>
      </c>
      <c r="AEH125">
        <v>0</v>
      </c>
      <c r="AEI125">
        <v>0</v>
      </c>
      <c r="AEJ125">
        <v>2.5</v>
      </c>
      <c r="AEK125">
        <v>10</v>
      </c>
      <c r="AEL125">
        <v>12.5</v>
      </c>
      <c r="AEN125" t="b">
        <v>1</v>
      </c>
      <c r="AFB125" t="s">
        <v>4286</v>
      </c>
      <c r="AFC125">
        <v>2.5</v>
      </c>
      <c r="AFD125">
        <v>10</v>
      </c>
      <c r="AFE125">
        <v>0</v>
      </c>
      <c r="AFF125">
        <v>8.9</v>
      </c>
      <c r="AFG125">
        <v>0</v>
      </c>
      <c r="AFH125">
        <v>8.9</v>
      </c>
      <c r="AFI125" t="s">
        <v>1463</v>
      </c>
      <c r="AFK125" t="s">
        <v>1463</v>
      </c>
      <c r="AFM125" t="s">
        <v>1463</v>
      </c>
      <c r="AFO125" t="s">
        <v>1463</v>
      </c>
      <c r="AFQ125" t="s">
        <v>1463</v>
      </c>
      <c r="AFT125" t="s">
        <v>1463</v>
      </c>
      <c r="AFV125">
        <v>3</v>
      </c>
      <c r="AFW125">
        <v>4</v>
      </c>
      <c r="AFX125">
        <v>8.8888888888888804</v>
      </c>
      <c r="AFY125">
        <v>0</v>
      </c>
      <c r="AFZ125">
        <v>2.5</v>
      </c>
      <c r="AGA125">
        <v>2.5</v>
      </c>
      <c r="AGB125">
        <v>5</v>
      </c>
      <c r="AGC125">
        <v>10</v>
      </c>
      <c r="AGD125">
        <v>2</v>
      </c>
      <c r="AGF125" s="250">
        <v>1000</v>
      </c>
      <c r="AGG125">
        <v>1</v>
      </c>
      <c r="AGI125">
        <v>1</v>
      </c>
      <c r="AGJ125">
        <v>2</v>
      </c>
      <c r="AGL125">
        <v>0</v>
      </c>
      <c r="AGM125" t="s">
        <v>1534</v>
      </c>
      <c r="AGO125" t="s">
        <v>3131</v>
      </c>
      <c r="AGQ125">
        <v>2.5</v>
      </c>
      <c r="AGR125">
        <v>5</v>
      </c>
      <c r="AGS125">
        <v>1.5</v>
      </c>
      <c r="AGT125">
        <v>5</v>
      </c>
      <c r="AGU125">
        <v>5</v>
      </c>
      <c r="AGV125">
        <v>11.5</v>
      </c>
      <c r="AGW125">
        <v>1</v>
      </c>
      <c r="AGZ125" t="b">
        <v>1</v>
      </c>
      <c r="AHD125">
        <v>2</v>
      </c>
      <c r="AHE125">
        <v>2</v>
      </c>
      <c r="AHF125">
        <v>3</v>
      </c>
      <c r="AKM125">
        <v>5</v>
      </c>
      <c r="AKN125">
        <v>5</v>
      </c>
      <c r="AKO125">
        <v>6.5</v>
      </c>
      <c r="AKP125">
        <v>2.5</v>
      </c>
      <c r="AKQ125">
        <v>2.5</v>
      </c>
      <c r="AKR125">
        <v>11.5</v>
      </c>
      <c r="AKS125" t="s">
        <v>1462</v>
      </c>
      <c r="AKT125" t="s">
        <v>1463</v>
      </c>
      <c r="AKV125" t="s">
        <v>1463</v>
      </c>
      <c r="AKX125" t="s">
        <v>1462</v>
      </c>
      <c r="AKZ125" t="s">
        <v>1463</v>
      </c>
      <c r="ALB125" t="s">
        <v>1463</v>
      </c>
      <c r="ALD125" t="s">
        <v>1463</v>
      </c>
      <c r="ALF125" t="s">
        <v>1462</v>
      </c>
      <c r="ALH125" t="s">
        <v>1463</v>
      </c>
      <c r="ALJ125" t="s">
        <v>1463</v>
      </c>
      <c r="ALL125" t="s">
        <v>1463</v>
      </c>
      <c r="ALN125" t="s">
        <v>1463</v>
      </c>
      <c r="ALP125" t="s">
        <v>1463</v>
      </c>
      <c r="ALR125" t="s">
        <v>1463</v>
      </c>
      <c r="ALT125" t="s">
        <v>1463</v>
      </c>
      <c r="AMF125" t="b">
        <v>1</v>
      </c>
      <c r="AMG125" t="b">
        <v>1</v>
      </c>
      <c r="AML125" t="b">
        <v>1</v>
      </c>
      <c r="AMO125" t="b">
        <v>1</v>
      </c>
      <c r="AMW125" t="b">
        <v>1</v>
      </c>
      <c r="ANA125">
        <v>2.5</v>
      </c>
      <c r="ANB125">
        <v>2.5</v>
      </c>
      <c r="ANC125">
        <v>10</v>
      </c>
      <c r="AND125">
        <v>5</v>
      </c>
      <c r="ANE125">
        <v>2.5</v>
      </c>
      <c r="ANF125">
        <v>17.5</v>
      </c>
      <c r="ANG125" t="s">
        <v>1462</v>
      </c>
      <c r="ANH125" t="s">
        <v>2679</v>
      </c>
      <c r="ANI125" t="s">
        <v>1462</v>
      </c>
      <c r="ANJ125" t="s">
        <v>2616</v>
      </c>
      <c r="ANK125">
        <v>5</v>
      </c>
      <c r="ANL125">
        <v>2.5</v>
      </c>
      <c r="ANM125">
        <v>5</v>
      </c>
      <c r="ANN125">
        <v>7.5</v>
      </c>
      <c r="ANO125">
        <v>2.5</v>
      </c>
      <c r="ANP125">
        <v>15</v>
      </c>
      <c r="ANQ125" t="s">
        <v>2565</v>
      </c>
      <c r="ANR125" t="s">
        <v>1462</v>
      </c>
      <c r="ANS125" t="s">
        <v>4287</v>
      </c>
      <c r="ANT125">
        <v>7.5</v>
      </c>
      <c r="ANU125">
        <v>2.5</v>
      </c>
      <c r="AQR125">
        <v>2.5</v>
      </c>
      <c r="AQS125">
        <v>0</v>
      </c>
      <c r="AQT125">
        <v>2.5</v>
      </c>
      <c r="AQU125">
        <v>5</v>
      </c>
      <c r="AQV125" t="s">
        <v>1463</v>
      </c>
      <c r="ARC125" t="b">
        <v>1</v>
      </c>
      <c r="ARD125" t="b">
        <v>1</v>
      </c>
      <c r="ARG125">
        <v>0</v>
      </c>
      <c r="ARH125">
        <v>2.5</v>
      </c>
      <c r="ARI125" t="s">
        <v>1463</v>
      </c>
      <c r="ARQ125" t="s">
        <v>1463</v>
      </c>
      <c r="ARR125" t="s">
        <v>4288</v>
      </c>
      <c r="ASD125">
        <v>0</v>
      </c>
      <c r="ASE125">
        <v>2.5</v>
      </c>
      <c r="ASF125">
        <v>1</v>
      </c>
      <c r="ASG125">
        <v>2.5</v>
      </c>
      <c r="ASH125">
        <v>5</v>
      </c>
      <c r="ASI125">
        <v>8.5</v>
      </c>
      <c r="ASJ125">
        <v>90</v>
      </c>
      <c r="ASM125" t="b">
        <v>1</v>
      </c>
      <c r="ASS125">
        <v>1</v>
      </c>
      <c r="AST125" t="s">
        <v>1462</v>
      </c>
      <c r="ASX125" t="b">
        <v>1</v>
      </c>
      <c r="ATC125" t="s">
        <v>3486</v>
      </c>
      <c r="ATD125">
        <v>2.5</v>
      </c>
      <c r="ATE125">
        <v>5</v>
      </c>
      <c r="ATF125">
        <v>2.2999999999999998</v>
      </c>
      <c r="ATG125">
        <v>3.8</v>
      </c>
      <c r="ATH125">
        <v>6.3</v>
      </c>
      <c r="ATI125">
        <v>12.4</v>
      </c>
      <c r="ATJ125" t="s">
        <v>1462</v>
      </c>
      <c r="AUU125" t="b">
        <v>1</v>
      </c>
      <c r="AUV125" t="s">
        <v>4289</v>
      </c>
      <c r="AUW125" t="s">
        <v>2568</v>
      </c>
      <c r="AVW125" t="s">
        <v>1463</v>
      </c>
      <c r="AVX125" t="s">
        <v>1463</v>
      </c>
      <c r="AVZ125">
        <v>7.5</v>
      </c>
      <c r="AWA125">
        <v>2.5</v>
      </c>
      <c r="AWB125">
        <v>0</v>
      </c>
      <c r="AWC125">
        <v>10</v>
      </c>
      <c r="AWD125">
        <v>2</v>
      </c>
      <c r="AWE125">
        <v>2.5</v>
      </c>
      <c r="AWF125">
        <v>2.5</v>
      </c>
      <c r="AWG125">
        <v>7</v>
      </c>
      <c r="AWH125" t="s">
        <v>1462</v>
      </c>
      <c r="AWI125" t="s">
        <v>1469</v>
      </c>
      <c r="AWJ125" t="s">
        <v>1463</v>
      </c>
      <c r="AWL125" t="s">
        <v>1462</v>
      </c>
      <c r="AWM125" t="s">
        <v>1469</v>
      </c>
      <c r="AWN125" t="s">
        <v>1462</v>
      </c>
      <c r="AWO125" t="s">
        <v>2619</v>
      </c>
      <c r="AWP125" t="s">
        <v>1463</v>
      </c>
      <c r="AWR125" t="s">
        <v>1463</v>
      </c>
      <c r="AWT125" t="s">
        <v>1463</v>
      </c>
      <c r="AWV125" t="s">
        <v>1463</v>
      </c>
      <c r="AWX125" t="s">
        <v>1463</v>
      </c>
      <c r="AWZ125" t="s">
        <v>1463</v>
      </c>
      <c r="AXB125" t="s">
        <v>1463</v>
      </c>
      <c r="AXD125" t="s">
        <v>1463</v>
      </c>
      <c r="AXF125">
        <v>0</v>
      </c>
      <c r="AXG125">
        <v>0</v>
      </c>
      <c r="AXI125">
        <v>2.5</v>
      </c>
      <c r="AXJ125">
        <v>2.5</v>
      </c>
      <c r="AXK125">
        <v>1</v>
      </c>
      <c r="AXN125">
        <v>1</v>
      </c>
      <c r="AXO125">
        <v>1</v>
      </c>
      <c r="AXP125">
        <v>1</v>
      </c>
      <c r="AXQ125">
        <v>1</v>
      </c>
      <c r="AXR125">
        <v>1</v>
      </c>
      <c r="AXS125">
        <v>1</v>
      </c>
      <c r="AXT125">
        <v>1</v>
      </c>
      <c r="AXU125">
        <v>1</v>
      </c>
      <c r="AXV125">
        <v>3</v>
      </c>
      <c r="AXW125">
        <v>1</v>
      </c>
      <c r="AXX125">
        <v>1</v>
      </c>
      <c r="AYA125">
        <v>10</v>
      </c>
      <c r="AYD125">
        <v>10</v>
      </c>
      <c r="AYE125" t="s">
        <v>1463</v>
      </c>
      <c r="AYF125" t="s">
        <v>1463</v>
      </c>
      <c r="AYG125">
        <v>10</v>
      </c>
      <c r="AYJ125">
        <v>0</v>
      </c>
      <c r="AYK125">
        <v>0</v>
      </c>
      <c r="AYL125">
        <v>0</v>
      </c>
      <c r="AYM125">
        <v>0</v>
      </c>
      <c r="AZC125">
        <v>4</v>
      </c>
      <c r="AZD125" t="s">
        <v>4290</v>
      </c>
      <c r="AZE125" t="s">
        <v>4291</v>
      </c>
      <c r="AZM125" t="s">
        <v>1463</v>
      </c>
      <c r="AZO125" t="s">
        <v>1463</v>
      </c>
      <c r="AZQ125" t="s">
        <v>3827</v>
      </c>
      <c r="AZR125">
        <v>0</v>
      </c>
      <c r="AZS125">
        <v>0</v>
      </c>
      <c r="BCH125">
        <v>10</v>
      </c>
      <c r="BCI125">
        <v>2.5</v>
      </c>
      <c r="BCJ125">
        <v>2.5</v>
      </c>
      <c r="BCK125">
        <v>15</v>
      </c>
      <c r="BCL125">
        <v>1</v>
      </c>
      <c r="BCN125">
        <v>2</v>
      </c>
      <c r="BCP125">
        <v>3</v>
      </c>
      <c r="BCR125">
        <v>5</v>
      </c>
      <c r="BCT125">
        <v>4</v>
      </c>
      <c r="BCY125">
        <v>2.5</v>
      </c>
      <c r="BCZ125">
        <v>2.5</v>
      </c>
      <c r="BEH125">
        <v>5.8</v>
      </c>
      <c r="BEI125">
        <v>7.5</v>
      </c>
      <c r="BEJ125">
        <v>0</v>
      </c>
      <c r="BEK125">
        <v>13.3</v>
      </c>
      <c r="BEL125" t="s">
        <v>2552</v>
      </c>
      <c r="BEN125" t="s">
        <v>2557</v>
      </c>
      <c r="BEP125" t="s">
        <v>2552</v>
      </c>
      <c r="BER125" t="s">
        <v>2557</v>
      </c>
      <c r="BET125" t="s">
        <v>2567</v>
      </c>
      <c r="BEV125" t="s">
        <v>2567</v>
      </c>
      <c r="BEX125">
        <v>7.5</v>
      </c>
      <c r="BEY125">
        <v>0</v>
      </c>
      <c r="BGQ125" t="s">
        <v>1467</v>
      </c>
      <c r="BGR125">
        <v>2.5</v>
      </c>
      <c r="BGS125">
        <v>5</v>
      </c>
      <c r="BGT125">
        <v>7.5</v>
      </c>
      <c r="BGU125" t="s">
        <v>1463</v>
      </c>
      <c r="BHK125">
        <v>2.5</v>
      </c>
      <c r="BHL125">
        <v>5</v>
      </c>
      <c r="BIT125">
        <v>5</v>
      </c>
      <c r="BIU125">
        <v>2.5</v>
      </c>
      <c r="BIV125">
        <v>2.5</v>
      </c>
      <c r="BIW125">
        <v>10</v>
      </c>
      <c r="BIX125">
        <v>2</v>
      </c>
      <c r="BIY125" t="s">
        <v>2548</v>
      </c>
      <c r="BIZ125" t="s">
        <v>2594</v>
      </c>
      <c r="BJA125" t="s">
        <v>1468</v>
      </c>
      <c r="BJB125">
        <v>2.5</v>
      </c>
      <c r="BJC125">
        <v>2.5</v>
      </c>
    </row>
    <row r="126" spans="1:1021 1026:1615" ht="15" x14ac:dyDescent="0.25">
      <c r="A126" t="s">
        <v>2603</v>
      </c>
      <c r="B126" t="s">
        <v>4292</v>
      </c>
      <c r="C126" t="s">
        <v>4293</v>
      </c>
      <c r="D126" t="s">
        <v>1460</v>
      </c>
      <c r="F126" t="s">
        <v>2606</v>
      </c>
      <c r="G126" t="s">
        <v>2607</v>
      </c>
      <c r="H126" t="s">
        <v>3263</v>
      </c>
      <c r="I126" t="s">
        <v>4213</v>
      </c>
      <c r="J126">
        <v>1.7549818500000001</v>
      </c>
      <c r="K126">
        <v>34.550740480000002</v>
      </c>
      <c r="L126" s="116">
        <v>42411</v>
      </c>
      <c r="M126" t="s">
        <v>1471</v>
      </c>
      <c r="N126">
        <v>20</v>
      </c>
      <c r="O126" t="s">
        <v>1472</v>
      </c>
      <c r="Q126">
        <v>3.3</v>
      </c>
      <c r="R126">
        <v>7.5</v>
      </c>
      <c r="S126">
        <v>2.5</v>
      </c>
      <c r="T126">
        <v>13.3</v>
      </c>
      <c r="U126">
        <v>1</v>
      </c>
      <c r="V126">
        <v>1</v>
      </c>
      <c r="W126">
        <v>2</v>
      </c>
      <c r="X126">
        <v>4</v>
      </c>
      <c r="AB126" t="b">
        <v>1</v>
      </c>
      <c r="AG126">
        <v>1</v>
      </c>
      <c r="AH126">
        <v>1</v>
      </c>
      <c r="AS126">
        <v>1</v>
      </c>
      <c r="AT126">
        <v>1</v>
      </c>
      <c r="BS126" t="s">
        <v>1463</v>
      </c>
      <c r="BT126" t="s">
        <v>1463</v>
      </c>
      <c r="BW126">
        <v>7.5</v>
      </c>
      <c r="BX126">
        <v>2.5</v>
      </c>
      <c r="BY126">
        <v>3.5</v>
      </c>
      <c r="BZ126">
        <v>2.5</v>
      </c>
      <c r="CA126">
        <v>2.5</v>
      </c>
      <c r="CB126">
        <v>8.5</v>
      </c>
      <c r="CC126" t="s">
        <v>1462</v>
      </c>
      <c r="CD126" t="b">
        <v>1</v>
      </c>
      <c r="CE126" t="b">
        <v>1</v>
      </c>
      <c r="CF126">
        <v>8</v>
      </c>
      <c r="CH126" t="s">
        <v>1463</v>
      </c>
      <c r="CM126" t="s">
        <v>1463</v>
      </c>
      <c r="CR126" t="s">
        <v>1463</v>
      </c>
      <c r="CW126" t="s">
        <v>1463</v>
      </c>
      <c r="DB126" t="s">
        <v>1463</v>
      </c>
      <c r="DG126" t="s">
        <v>1463</v>
      </c>
      <c r="DM126" t="s">
        <v>1463</v>
      </c>
      <c r="DU126" t="b">
        <v>1</v>
      </c>
      <c r="DY126" t="b">
        <v>1</v>
      </c>
      <c r="EF126" t="b">
        <v>1</v>
      </c>
      <c r="EG126" t="s">
        <v>4294</v>
      </c>
      <c r="EI126">
        <v>2.5</v>
      </c>
      <c r="EJ126">
        <v>2.5</v>
      </c>
      <c r="EN126">
        <v>0</v>
      </c>
      <c r="EO126" t="s">
        <v>1463</v>
      </c>
      <c r="FL126">
        <v>0</v>
      </c>
      <c r="FM126">
        <v>2.5</v>
      </c>
      <c r="FN126">
        <v>2.5</v>
      </c>
      <c r="FO126">
        <v>5</v>
      </c>
      <c r="FP126" t="s">
        <v>1462</v>
      </c>
      <c r="FS126" t="s">
        <v>1464</v>
      </c>
      <c r="FV126" t="s">
        <v>1464</v>
      </c>
      <c r="FY126" t="s">
        <v>1464</v>
      </c>
      <c r="GB126" t="s">
        <v>1464</v>
      </c>
      <c r="GE126" t="s">
        <v>1464</v>
      </c>
      <c r="GH126" t="s">
        <v>1464</v>
      </c>
      <c r="GK126" t="s">
        <v>1464</v>
      </c>
      <c r="GN126" t="s">
        <v>1464</v>
      </c>
      <c r="GQ126" t="s">
        <v>1464</v>
      </c>
      <c r="GT126" t="s">
        <v>1464</v>
      </c>
      <c r="GW126" t="s">
        <v>1464</v>
      </c>
      <c r="GZ126" t="s">
        <v>1464</v>
      </c>
      <c r="HC126" t="s">
        <v>1464</v>
      </c>
      <c r="HF126" t="s">
        <v>1464</v>
      </c>
      <c r="HI126" t="s">
        <v>1464</v>
      </c>
      <c r="HL126" t="s">
        <v>1464</v>
      </c>
      <c r="HO126" t="s">
        <v>1464</v>
      </c>
      <c r="HR126" t="s">
        <v>1464</v>
      </c>
      <c r="HU126" t="s">
        <v>1464</v>
      </c>
      <c r="HX126" t="s">
        <v>1464</v>
      </c>
      <c r="IA126" t="s">
        <v>1464</v>
      </c>
      <c r="ID126" t="s">
        <v>1464</v>
      </c>
      <c r="IG126" t="s">
        <v>1464</v>
      </c>
      <c r="IJ126" t="s">
        <v>1464</v>
      </c>
      <c r="IM126" t="s">
        <v>1464</v>
      </c>
      <c r="IP126" t="s">
        <v>1464</v>
      </c>
      <c r="IS126" t="s">
        <v>1464</v>
      </c>
      <c r="IV126" t="s">
        <v>1464</v>
      </c>
      <c r="IY126" t="s">
        <v>1464</v>
      </c>
      <c r="JB126" t="s">
        <v>1464</v>
      </c>
      <c r="JC126" t="b">
        <v>1</v>
      </c>
      <c r="JE126" t="s">
        <v>1465</v>
      </c>
      <c r="JH126" t="s">
        <v>1464</v>
      </c>
      <c r="JK126" t="s">
        <v>1464</v>
      </c>
      <c r="JN126" t="s">
        <v>1464</v>
      </c>
      <c r="JQ126" t="s">
        <v>1464</v>
      </c>
      <c r="JT126" t="s">
        <v>1464</v>
      </c>
      <c r="JW126" t="s">
        <v>1464</v>
      </c>
      <c r="JZ126" t="s">
        <v>1464</v>
      </c>
      <c r="KC126" t="s">
        <v>1464</v>
      </c>
      <c r="KF126" t="s">
        <v>1464</v>
      </c>
      <c r="KJ126" t="s">
        <v>1464</v>
      </c>
      <c r="KK126" t="s">
        <v>1463</v>
      </c>
      <c r="KM126">
        <v>2.5</v>
      </c>
      <c r="KN126">
        <v>2.5</v>
      </c>
      <c r="KO126">
        <v>0</v>
      </c>
      <c r="KR126">
        <v>0</v>
      </c>
      <c r="KS126" t="s">
        <v>1463</v>
      </c>
      <c r="RO126">
        <v>7.5</v>
      </c>
      <c r="RP126">
        <v>0</v>
      </c>
      <c r="RQ126">
        <v>2.5</v>
      </c>
      <c r="RR126">
        <v>10</v>
      </c>
      <c r="RS126" t="s">
        <v>1463</v>
      </c>
      <c r="RZ126" t="s">
        <v>1462</v>
      </c>
      <c r="SA126" t="s">
        <v>2627</v>
      </c>
      <c r="SK126">
        <v>0</v>
      </c>
      <c r="SL126">
        <v>2.5</v>
      </c>
      <c r="SM126">
        <v>0</v>
      </c>
      <c r="SN126">
        <v>0</v>
      </c>
      <c r="SO126">
        <v>2.5</v>
      </c>
      <c r="SP126">
        <v>2.5</v>
      </c>
      <c r="SQ126" t="s">
        <v>1463</v>
      </c>
      <c r="SR126" t="s">
        <v>4295</v>
      </c>
      <c r="TI126">
        <v>0</v>
      </c>
      <c r="TJ126" t="s">
        <v>4296</v>
      </c>
      <c r="TL126" t="b">
        <v>1</v>
      </c>
      <c r="TX126">
        <v>0</v>
      </c>
      <c r="TY126">
        <v>2.5</v>
      </c>
      <c r="VI126">
        <v>5</v>
      </c>
      <c r="VJ126">
        <v>0</v>
      </c>
      <c r="VK126">
        <v>2.5</v>
      </c>
      <c r="VL126">
        <v>7.5</v>
      </c>
      <c r="VM126" t="s">
        <v>1463</v>
      </c>
      <c r="VO126" t="s">
        <v>1463</v>
      </c>
      <c r="VQ126" t="s">
        <v>1463</v>
      </c>
      <c r="VS126" t="s">
        <v>1463</v>
      </c>
      <c r="VV126" t="s">
        <v>1463</v>
      </c>
      <c r="VX126" t="s">
        <v>1462</v>
      </c>
      <c r="VY126" t="s">
        <v>3123</v>
      </c>
      <c r="VZ126">
        <v>0</v>
      </c>
      <c r="WA126">
        <v>2.5</v>
      </c>
      <c r="XJ126">
        <v>5</v>
      </c>
      <c r="XK126">
        <v>1.3</v>
      </c>
      <c r="XL126">
        <v>7.5</v>
      </c>
      <c r="XM126">
        <v>13.8</v>
      </c>
      <c r="XN126" t="s">
        <v>1462</v>
      </c>
      <c r="XO126" t="s">
        <v>1462</v>
      </c>
      <c r="XQ126" t="b">
        <v>1</v>
      </c>
      <c r="YB126" t="s">
        <v>4297</v>
      </c>
      <c r="YC126" t="s">
        <v>1463</v>
      </c>
      <c r="YE126" t="s">
        <v>1463</v>
      </c>
      <c r="YG126">
        <v>0</v>
      </c>
      <c r="YH126">
        <v>5</v>
      </c>
      <c r="YI126" t="s">
        <v>1462</v>
      </c>
      <c r="YP126" t="b">
        <v>1</v>
      </c>
      <c r="YU126">
        <v>2.5</v>
      </c>
      <c r="YV126">
        <v>10</v>
      </c>
      <c r="ZX126">
        <v>0</v>
      </c>
      <c r="ZY126">
        <v>0</v>
      </c>
      <c r="ZZ126">
        <v>2.5</v>
      </c>
      <c r="AAA126">
        <v>2.5</v>
      </c>
      <c r="AAB126" t="s">
        <v>1463</v>
      </c>
      <c r="AAS126" t="s">
        <v>3278</v>
      </c>
      <c r="AAT126">
        <v>0</v>
      </c>
      <c r="AAU126">
        <v>2.5</v>
      </c>
      <c r="ADN126">
        <v>2</v>
      </c>
      <c r="ADO126">
        <v>7.5</v>
      </c>
      <c r="ADP126">
        <v>0</v>
      </c>
      <c r="ADQ126">
        <v>9.5</v>
      </c>
      <c r="ADR126" t="s">
        <v>1759</v>
      </c>
      <c r="ADS126">
        <v>0.5</v>
      </c>
      <c r="ADT126">
        <v>20</v>
      </c>
      <c r="AEG126">
        <v>7.5</v>
      </c>
      <c r="AEH126">
        <v>0</v>
      </c>
      <c r="AEI126">
        <v>0</v>
      </c>
      <c r="AEJ126">
        <v>0</v>
      </c>
      <c r="AEK126">
        <v>2.5</v>
      </c>
      <c r="AEL126">
        <v>2.5</v>
      </c>
      <c r="AEN126" t="b">
        <v>1</v>
      </c>
      <c r="AFB126" t="s">
        <v>4298</v>
      </c>
      <c r="AFC126">
        <v>0</v>
      </c>
      <c r="AFD126">
        <v>2.5</v>
      </c>
      <c r="AFE126">
        <v>0</v>
      </c>
      <c r="AFF126">
        <v>6.7</v>
      </c>
      <c r="AFG126">
        <v>0</v>
      </c>
      <c r="AFH126">
        <v>6.7</v>
      </c>
      <c r="AFI126" t="s">
        <v>1463</v>
      </c>
      <c r="AFK126" t="s">
        <v>1463</v>
      </c>
      <c r="AFM126" t="s">
        <v>1463</v>
      </c>
      <c r="AFO126" t="s">
        <v>1463</v>
      </c>
      <c r="AFQ126" t="s">
        <v>1463</v>
      </c>
      <c r="AFT126" t="s">
        <v>1463</v>
      </c>
      <c r="AFV126">
        <v>2</v>
      </c>
      <c r="AFW126">
        <v>3</v>
      </c>
      <c r="AFX126">
        <v>6.6666666666666599</v>
      </c>
      <c r="AFY126">
        <v>0</v>
      </c>
      <c r="AFZ126">
        <v>1</v>
      </c>
      <c r="AGA126">
        <v>0</v>
      </c>
      <c r="AGB126">
        <v>2.5</v>
      </c>
      <c r="AGC126">
        <v>3.5</v>
      </c>
      <c r="AGD126">
        <v>0.5</v>
      </c>
      <c r="AGG126">
        <v>1</v>
      </c>
      <c r="AGJ126">
        <v>0</v>
      </c>
      <c r="AGM126" t="s">
        <v>4299</v>
      </c>
      <c r="AGQ126">
        <v>0</v>
      </c>
      <c r="AGR126">
        <v>2.5</v>
      </c>
      <c r="AGS126">
        <v>1</v>
      </c>
      <c r="AGT126">
        <v>2.5</v>
      </c>
      <c r="AGU126">
        <v>2.5</v>
      </c>
      <c r="AGV126">
        <v>6</v>
      </c>
      <c r="AGW126">
        <v>1</v>
      </c>
      <c r="AGZ126" t="b">
        <v>1</v>
      </c>
      <c r="AHD126">
        <v>1</v>
      </c>
      <c r="AHE126">
        <v>1</v>
      </c>
      <c r="AHF126">
        <v>3</v>
      </c>
      <c r="AKM126">
        <v>2.5</v>
      </c>
      <c r="AKN126">
        <v>2.5</v>
      </c>
      <c r="AKO126">
        <v>0</v>
      </c>
      <c r="AKP126">
        <v>0</v>
      </c>
      <c r="AKQ126">
        <v>5</v>
      </c>
      <c r="AKR126">
        <v>5</v>
      </c>
      <c r="AKS126" t="s">
        <v>1463</v>
      </c>
      <c r="ANA126">
        <v>0</v>
      </c>
      <c r="ANB126">
        <v>5</v>
      </c>
      <c r="ANC126">
        <v>0</v>
      </c>
      <c r="AND126">
        <v>0</v>
      </c>
      <c r="ANE126">
        <v>10</v>
      </c>
      <c r="ANF126">
        <v>10</v>
      </c>
      <c r="ANG126" t="s">
        <v>1463</v>
      </c>
      <c r="ANK126">
        <v>0</v>
      </c>
      <c r="ANL126">
        <v>10</v>
      </c>
      <c r="ANM126">
        <v>1</v>
      </c>
      <c r="ANN126">
        <v>0</v>
      </c>
      <c r="ANO126">
        <v>7.5</v>
      </c>
      <c r="ANP126">
        <v>8.5</v>
      </c>
      <c r="ANQ126" t="s">
        <v>2551</v>
      </c>
      <c r="ANT126">
        <v>0</v>
      </c>
      <c r="ANU126">
        <v>7.5</v>
      </c>
      <c r="AQR126">
        <v>2.5</v>
      </c>
      <c r="AQS126">
        <v>0</v>
      </c>
      <c r="AQT126">
        <v>3.8</v>
      </c>
      <c r="AQU126">
        <v>6.3</v>
      </c>
      <c r="AQV126" t="s">
        <v>1463</v>
      </c>
      <c r="ARA126" t="b">
        <v>1</v>
      </c>
      <c r="ARD126" t="b">
        <v>1</v>
      </c>
      <c r="ARG126">
        <v>0</v>
      </c>
      <c r="ARH126">
        <v>5</v>
      </c>
      <c r="ARI126" t="s">
        <v>1463</v>
      </c>
      <c r="ARQ126" t="s">
        <v>1463</v>
      </c>
      <c r="ARR126" t="s">
        <v>4300</v>
      </c>
      <c r="ASD126">
        <v>0</v>
      </c>
      <c r="ASE126">
        <v>2.5</v>
      </c>
      <c r="ASF126">
        <v>1</v>
      </c>
      <c r="ASG126">
        <v>2.5</v>
      </c>
      <c r="ASH126">
        <v>2.5</v>
      </c>
      <c r="ASI126">
        <v>6</v>
      </c>
      <c r="ASJ126">
        <v>80</v>
      </c>
      <c r="ASM126" t="b">
        <v>1</v>
      </c>
      <c r="ASS126">
        <v>1</v>
      </c>
      <c r="AST126" t="s">
        <v>1462</v>
      </c>
      <c r="ASX126" t="b">
        <v>1</v>
      </c>
      <c r="ATC126" t="s">
        <v>3486</v>
      </c>
      <c r="ATD126">
        <v>2.5</v>
      </c>
      <c r="ATE126">
        <v>2.5</v>
      </c>
      <c r="ATF126">
        <v>0</v>
      </c>
      <c r="ATG126">
        <v>0</v>
      </c>
      <c r="ATH126">
        <v>7.5</v>
      </c>
      <c r="ATI126">
        <v>7.5</v>
      </c>
      <c r="ATJ126" t="s">
        <v>1463</v>
      </c>
      <c r="AVZ126">
        <v>0</v>
      </c>
      <c r="AWA126">
        <v>5</v>
      </c>
      <c r="AWB126">
        <v>0</v>
      </c>
      <c r="AWC126">
        <v>10</v>
      </c>
      <c r="AWD126">
        <v>1</v>
      </c>
      <c r="AWE126">
        <v>0</v>
      </c>
      <c r="AWF126">
        <v>2.5</v>
      </c>
      <c r="AWG126">
        <v>3.5</v>
      </c>
      <c r="AWH126" t="s">
        <v>1463</v>
      </c>
      <c r="AWJ126" t="s">
        <v>1463</v>
      </c>
      <c r="AWL126" t="s">
        <v>1462</v>
      </c>
      <c r="AWM126" t="s">
        <v>2619</v>
      </c>
      <c r="AWN126" t="s">
        <v>1462</v>
      </c>
      <c r="AWO126" t="s">
        <v>2619</v>
      </c>
      <c r="AWP126" t="s">
        <v>1463</v>
      </c>
      <c r="AWR126" t="s">
        <v>1463</v>
      </c>
      <c r="AWT126" t="s">
        <v>1463</v>
      </c>
      <c r="AWV126" t="s">
        <v>1463</v>
      </c>
      <c r="AWX126" t="s">
        <v>1463</v>
      </c>
      <c r="AWZ126" t="s">
        <v>1463</v>
      </c>
      <c r="AXB126" t="s">
        <v>1463</v>
      </c>
      <c r="AXD126" t="s">
        <v>1463</v>
      </c>
      <c r="AXF126">
        <v>0</v>
      </c>
      <c r="AXG126">
        <v>0</v>
      </c>
      <c r="AXI126">
        <v>0</v>
      </c>
      <c r="AXJ126">
        <v>2.5</v>
      </c>
      <c r="AXK126">
        <v>0</v>
      </c>
      <c r="AXN126">
        <v>0</v>
      </c>
      <c r="AXO126">
        <v>1</v>
      </c>
      <c r="AXP126">
        <v>1</v>
      </c>
      <c r="AXQ126">
        <v>1</v>
      </c>
      <c r="AXR126">
        <v>1</v>
      </c>
      <c r="AXS126">
        <v>1</v>
      </c>
      <c r="AXT126">
        <v>1</v>
      </c>
      <c r="AXU126">
        <v>1</v>
      </c>
      <c r="AXV126">
        <v>3</v>
      </c>
      <c r="AXW126">
        <v>1</v>
      </c>
      <c r="AXX126">
        <v>3</v>
      </c>
      <c r="AYA126">
        <v>10</v>
      </c>
      <c r="AYD126">
        <v>10</v>
      </c>
      <c r="AYE126" t="s">
        <v>1463</v>
      </c>
      <c r="AYF126" t="s">
        <v>1463</v>
      </c>
      <c r="AYG126">
        <v>10</v>
      </c>
      <c r="AYJ126">
        <v>0</v>
      </c>
      <c r="AYK126">
        <v>2.5</v>
      </c>
      <c r="AYL126">
        <v>2.5</v>
      </c>
      <c r="AYM126">
        <v>5</v>
      </c>
      <c r="AZC126">
        <v>7</v>
      </c>
      <c r="AZD126" t="s">
        <v>4301</v>
      </c>
      <c r="AZE126" t="s">
        <v>4302</v>
      </c>
      <c r="AZM126" t="s">
        <v>1463</v>
      </c>
      <c r="AZO126" t="s">
        <v>1463</v>
      </c>
      <c r="AZQ126" t="s">
        <v>4303</v>
      </c>
      <c r="AZR126">
        <v>2.5</v>
      </c>
      <c r="AZS126">
        <v>2.5</v>
      </c>
      <c r="BCH126">
        <v>10</v>
      </c>
      <c r="BCI126">
        <v>0</v>
      </c>
      <c r="BCJ126">
        <v>2.5</v>
      </c>
      <c r="BCK126">
        <v>12.5</v>
      </c>
      <c r="BCL126">
        <v>3</v>
      </c>
      <c r="BCN126" t="s">
        <v>2555</v>
      </c>
      <c r="BCP126">
        <v>4</v>
      </c>
      <c r="BCR126">
        <v>2</v>
      </c>
      <c r="BCT126">
        <v>1</v>
      </c>
      <c r="BCY126">
        <v>0</v>
      </c>
      <c r="BCZ126">
        <v>2.5</v>
      </c>
      <c r="BEH126">
        <v>2.5</v>
      </c>
      <c r="BEI126">
        <v>7.5</v>
      </c>
      <c r="BEJ126">
        <v>0</v>
      </c>
      <c r="BEK126">
        <v>10</v>
      </c>
      <c r="BEL126" t="s">
        <v>2552</v>
      </c>
      <c r="BEN126" t="s">
        <v>2552</v>
      </c>
      <c r="BEP126" t="s">
        <v>2552</v>
      </c>
      <c r="BER126" t="s">
        <v>2552</v>
      </c>
      <c r="BET126" t="s">
        <v>2552</v>
      </c>
      <c r="BEV126" t="s">
        <v>2552</v>
      </c>
      <c r="BEX126">
        <v>7.5</v>
      </c>
      <c r="BEY126">
        <v>0</v>
      </c>
      <c r="BGQ126" t="s">
        <v>1467</v>
      </c>
      <c r="BGR126">
        <v>2.5</v>
      </c>
      <c r="BGS126">
        <v>5</v>
      </c>
      <c r="BGT126">
        <v>7.5</v>
      </c>
      <c r="BGU126" t="s">
        <v>1463</v>
      </c>
      <c r="BHK126">
        <v>2.5</v>
      </c>
      <c r="BHL126">
        <v>5</v>
      </c>
      <c r="BIT126">
        <v>5</v>
      </c>
      <c r="BIU126">
        <v>0</v>
      </c>
      <c r="BIV126">
        <v>2.5</v>
      </c>
      <c r="BIW126">
        <v>7.5</v>
      </c>
      <c r="BIX126">
        <v>2</v>
      </c>
      <c r="BIY126" t="s">
        <v>2548</v>
      </c>
      <c r="BIZ126" t="s">
        <v>2594</v>
      </c>
      <c r="BJA126" t="s">
        <v>1468</v>
      </c>
      <c r="BJB126">
        <v>0</v>
      </c>
      <c r="BJC126">
        <v>2.5</v>
      </c>
    </row>
    <row r="127" spans="1:1021 1026:1615" ht="15" x14ac:dyDescent="0.25">
      <c r="A127" t="s">
        <v>2603</v>
      </c>
      <c r="B127" t="s">
        <v>4304</v>
      </c>
      <c r="C127" t="s">
        <v>4305</v>
      </c>
      <c r="D127" t="s">
        <v>1460</v>
      </c>
      <c r="F127" t="s">
        <v>2606</v>
      </c>
      <c r="G127" t="s">
        <v>2607</v>
      </c>
      <c r="H127" t="s">
        <v>3263</v>
      </c>
      <c r="I127" t="s">
        <v>4213</v>
      </c>
      <c r="J127">
        <v>1.7548568099999999</v>
      </c>
      <c r="K127">
        <v>34.551200559999998</v>
      </c>
      <c r="L127" s="116">
        <v>42411</v>
      </c>
      <c r="M127" t="s">
        <v>1471</v>
      </c>
      <c r="N127">
        <v>43</v>
      </c>
      <c r="O127" t="s">
        <v>1472</v>
      </c>
      <c r="Q127">
        <v>3.3</v>
      </c>
      <c r="R127">
        <v>7.5</v>
      </c>
      <c r="S127">
        <v>2.5</v>
      </c>
      <c r="T127">
        <v>13.3</v>
      </c>
      <c r="V127">
        <v>1</v>
      </c>
      <c r="W127">
        <v>2</v>
      </c>
      <c r="X127">
        <v>3</v>
      </c>
      <c r="AB127" t="b">
        <v>1</v>
      </c>
      <c r="AH127">
        <v>1</v>
      </c>
      <c r="AI127">
        <v>1</v>
      </c>
      <c r="AJ127">
        <v>3</v>
      </c>
      <c r="BS127" t="s">
        <v>1463</v>
      </c>
      <c r="BT127" t="s">
        <v>1463</v>
      </c>
      <c r="BW127">
        <v>7.5</v>
      </c>
      <c r="BX127">
        <v>2.5</v>
      </c>
      <c r="BY127">
        <v>3.5</v>
      </c>
      <c r="BZ127">
        <v>2.5</v>
      </c>
      <c r="CA127">
        <v>2.5</v>
      </c>
      <c r="CB127">
        <v>8.5</v>
      </c>
      <c r="CC127" t="s">
        <v>1462</v>
      </c>
      <c r="CD127" t="b">
        <v>1</v>
      </c>
      <c r="CE127" t="b">
        <v>1</v>
      </c>
      <c r="CF127">
        <v>30</v>
      </c>
      <c r="CH127" t="s">
        <v>1463</v>
      </c>
      <c r="CM127" t="s">
        <v>1463</v>
      </c>
      <c r="CR127" t="s">
        <v>1463</v>
      </c>
      <c r="CW127" t="s">
        <v>1463</v>
      </c>
      <c r="DB127" t="s">
        <v>1463</v>
      </c>
      <c r="DG127" t="s">
        <v>1463</v>
      </c>
      <c r="DM127" t="s">
        <v>1463</v>
      </c>
      <c r="DS127" t="b">
        <v>1</v>
      </c>
      <c r="DU127" t="b">
        <v>1</v>
      </c>
      <c r="EF127" t="b">
        <v>1</v>
      </c>
      <c r="EG127" t="s">
        <v>4306</v>
      </c>
      <c r="EI127">
        <v>2.5</v>
      </c>
      <c r="EJ127">
        <v>2.5</v>
      </c>
      <c r="EN127">
        <v>0</v>
      </c>
      <c r="EO127" t="s">
        <v>1463</v>
      </c>
      <c r="FL127">
        <v>0</v>
      </c>
      <c r="FM127">
        <v>0</v>
      </c>
      <c r="FN127">
        <v>5</v>
      </c>
      <c r="FO127">
        <v>5</v>
      </c>
      <c r="FP127" t="s">
        <v>1462</v>
      </c>
      <c r="JC127" t="b">
        <v>1</v>
      </c>
      <c r="JE127" t="s">
        <v>1465</v>
      </c>
      <c r="KK127" t="s">
        <v>1463</v>
      </c>
      <c r="KM127">
        <v>0</v>
      </c>
      <c r="KN127">
        <v>5</v>
      </c>
      <c r="KO127">
        <v>0</v>
      </c>
      <c r="KR127">
        <v>0</v>
      </c>
      <c r="KS127" t="s">
        <v>1463</v>
      </c>
      <c r="RO127">
        <v>7.5</v>
      </c>
      <c r="RP127">
        <v>0</v>
      </c>
      <c r="RQ127">
        <v>2.5</v>
      </c>
      <c r="RR127">
        <v>10</v>
      </c>
      <c r="RS127" t="s">
        <v>1463</v>
      </c>
      <c r="RZ127" t="s">
        <v>1463</v>
      </c>
      <c r="SK127">
        <v>0</v>
      </c>
      <c r="SL127">
        <v>2.5</v>
      </c>
      <c r="SM127">
        <v>2.4</v>
      </c>
      <c r="SN127">
        <v>0</v>
      </c>
      <c r="SO127">
        <v>5</v>
      </c>
      <c r="SP127">
        <v>7.4</v>
      </c>
      <c r="SQ127" t="s">
        <v>1462</v>
      </c>
      <c r="SS127">
        <v>10</v>
      </c>
      <c r="ST127" t="s">
        <v>4307</v>
      </c>
      <c r="SU127" t="s">
        <v>1463</v>
      </c>
      <c r="SZ127" t="b">
        <v>1</v>
      </c>
      <c r="TG127" t="b">
        <v>1</v>
      </c>
      <c r="TH127" t="s">
        <v>2681</v>
      </c>
      <c r="TI127">
        <v>5</v>
      </c>
      <c r="TJ127" t="s">
        <v>4240</v>
      </c>
      <c r="TM127" t="b">
        <v>1</v>
      </c>
      <c r="TO127" t="b">
        <v>1</v>
      </c>
      <c r="TX127">
        <v>0</v>
      </c>
      <c r="TY127">
        <v>5</v>
      </c>
      <c r="VI127">
        <v>5</v>
      </c>
      <c r="VJ127">
        <v>0</v>
      </c>
      <c r="VK127">
        <v>5</v>
      </c>
      <c r="VL127">
        <v>10</v>
      </c>
      <c r="VM127" t="s">
        <v>1463</v>
      </c>
      <c r="VO127" t="s">
        <v>1463</v>
      </c>
      <c r="VQ127" t="s">
        <v>1463</v>
      </c>
      <c r="VS127" t="s">
        <v>1463</v>
      </c>
      <c r="VV127" t="s">
        <v>1463</v>
      </c>
      <c r="VX127" t="s">
        <v>1462</v>
      </c>
      <c r="VY127" t="s">
        <v>3123</v>
      </c>
      <c r="VZ127">
        <v>0</v>
      </c>
      <c r="WA127">
        <v>5</v>
      </c>
      <c r="XJ127">
        <v>5</v>
      </c>
      <c r="XK127">
        <v>2.5</v>
      </c>
      <c r="XL127">
        <v>6.3</v>
      </c>
      <c r="XM127">
        <v>13.8</v>
      </c>
      <c r="XN127" t="s">
        <v>1462</v>
      </c>
      <c r="XO127" t="s">
        <v>1462</v>
      </c>
      <c r="XQ127" t="b">
        <v>1</v>
      </c>
      <c r="YB127" t="s">
        <v>4308</v>
      </c>
      <c r="YC127" t="s">
        <v>1462</v>
      </c>
      <c r="YD127" t="s">
        <v>3809</v>
      </c>
      <c r="YE127" t="s">
        <v>1462</v>
      </c>
      <c r="YG127">
        <v>2.5</v>
      </c>
      <c r="YH127">
        <v>2.5</v>
      </c>
      <c r="YI127" t="s">
        <v>1463</v>
      </c>
      <c r="YU127">
        <v>2.5</v>
      </c>
      <c r="YV127">
        <v>10</v>
      </c>
      <c r="ZX127">
        <v>0</v>
      </c>
      <c r="ZY127">
        <v>0</v>
      </c>
      <c r="ZZ127">
        <v>2.5</v>
      </c>
      <c r="AAA127">
        <v>2.5</v>
      </c>
      <c r="AAB127" t="s">
        <v>1463</v>
      </c>
      <c r="AAS127" t="s">
        <v>4309</v>
      </c>
      <c r="AAT127">
        <v>0</v>
      </c>
      <c r="AAU127">
        <v>2.5</v>
      </c>
      <c r="ADN127">
        <v>2</v>
      </c>
      <c r="ADO127">
        <v>7.5</v>
      </c>
      <c r="ADP127">
        <v>2.5</v>
      </c>
      <c r="ADQ127">
        <v>12</v>
      </c>
      <c r="ADR127" t="s">
        <v>1759</v>
      </c>
      <c r="ADS127">
        <v>0.5</v>
      </c>
      <c r="ADT127">
        <v>20</v>
      </c>
      <c r="AEG127">
        <v>7.5</v>
      </c>
      <c r="AEH127">
        <v>2.5</v>
      </c>
      <c r="AEI127">
        <v>0</v>
      </c>
      <c r="AEJ127">
        <v>2.5</v>
      </c>
      <c r="AEK127">
        <v>7.5</v>
      </c>
      <c r="AEL127">
        <v>10</v>
      </c>
      <c r="AEN127" t="b">
        <v>1</v>
      </c>
      <c r="AFB127" t="s">
        <v>4310</v>
      </c>
      <c r="AFC127">
        <v>2.5</v>
      </c>
      <c r="AFD127">
        <v>7.5</v>
      </c>
      <c r="AFE127">
        <v>0</v>
      </c>
      <c r="AFF127">
        <v>5.3</v>
      </c>
      <c r="AFG127">
        <v>2.5</v>
      </c>
      <c r="AFH127">
        <v>7.8</v>
      </c>
      <c r="AFI127" t="s">
        <v>1463</v>
      </c>
      <c r="AFK127" t="s">
        <v>1463</v>
      </c>
      <c r="AFM127" t="s">
        <v>1463</v>
      </c>
      <c r="AFO127" t="s">
        <v>1463</v>
      </c>
      <c r="AFQ127" t="s">
        <v>1463</v>
      </c>
      <c r="AFT127" t="s">
        <v>1463</v>
      </c>
      <c r="AFV127">
        <v>1</v>
      </c>
      <c r="AFW127">
        <v>3</v>
      </c>
      <c r="AFX127">
        <v>5.2777777777777697</v>
      </c>
      <c r="AFY127">
        <v>2.5</v>
      </c>
      <c r="AFZ127">
        <v>1</v>
      </c>
      <c r="AGA127">
        <v>2.5</v>
      </c>
      <c r="AGB127">
        <v>2.5</v>
      </c>
      <c r="AGC127">
        <v>6</v>
      </c>
      <c r="AGD127">
        <v>1</v>
      </c>
      <c r="AGF127">
        <v>1000</v>
      </c>
      <c r="AGG127">
        <v>1</v>
      </c>
      <c r="AGI127">
        <v>1</v>
      </c>
      <c r="AGJ127">
        <v>1</v>
      </c>
      <c r="AGL127">
        <v>0</v>
      </c>
      <c r="AGM127" t="s">
        <v>3405</v>
      </c>
      <c r="AGO127" t="s">
        <v>3131</v>
      </c>
      <c r="AGQ127">
        <v>2.5</v>
      </c>
      <c r="AGR127">
        <v>2.5</v>
      </c>
      <c r="AGS127">
        <v>3</v>
      </c>
      <c r="AGT127">
        <v>2.5</v>
      </c>
      <c r="AGU127">
        <v>2.5</v>
      </c>
      <c r="AGV127">
        <v>8</v>
      </c>
      <c r="AGW127">
        <v>1</v>
      </c>
      <c r="AGZ127" t="b">
        <v>1</v>
      </c>
      <c r="AHD127">
        <v>1</v>
      </c>
      <c r="AHE127">
        <v>1</v>
      </c>
      <c r="AHF127">
        <v>3</v>
      </c>
      <c r="AKM127">
        <v>2.5</v>
      </c>
      <c r="AKN127">
        <v>2.5</v>
      </c>
      <c r="AKO127">
        <v>0</v>
      </c>
      <c r="AKP127">
        <v>0</v>
      </c>
      <c r="AKQ127">
        <v>5</v>
      </c>
      <c r="AKR127">
        <v>5</v>
      </c>
      <c r="AKS127" t="s">
        <v>1463</v>
      </c>
      <c r="ANA127">
        <v>0</v>
      </c>
      <c r="ANB127">
        <v>5</v>
      </c>
      <c r="ANC127">
        <v>0</v>
      </c>
      <c r="AND127">
        <v>0</v>
      </c>
      <c r="ANE127">
        <v>10</v>
      </c>
      <c r="ANF127">
        <v>10</v>
      </c>
      <c r="ANG127" t="s">
        <v>1463</v>
      </c>
      <c r="ANK127">
        <v>0</v>
      </c>
      <c r="ANL127">
        <v>10</v>
      </c>
      <c r="ANM127">
        <v>1</v>
      </c>
      <c r="ANN127">
        <v>0</v>
      </c>
      <c r="ANO127">
        <v>7.5</v>
      </c>
      <c r="ANP127">
        <v>8.5</v>
      </c>
      <c r="ANQ127" t="s">
        <v>2551</v>
      </c>
      <c r="ANT127">
        <v>0</v>
      </c>
      <c r="ANU127">
        <v>7.5</v>
      </c>
      <c r="AQR127">
        <v>2.5</v>
      </c>
      <c r="AQS127">
        <v>0</v>
      </c>
      <c r="AQT127">
        <v>1.3</v>
      </c>
      <c r="AQU127">
        <v>3.8</v>
      </c>
      <c r="AQV127" t="s">
        <v>1463</v>
      </c>
      <c r="ARA127" t="b">
        <v>1</v>
      </c>
      <c r="ARD127" t="b">
        <v>1</v>
      </c>
      <c r="ARG127">
        <v>0</v>
      </c>
      <c r="ARH127">
        <v>0</v>
      </c>
      <c r="ARI127" t="s">
        <v>1463</v>
      </c>
      <c r="ARQ127" t="s">
        <v>1463</v>
      </c>
      <c r="ARR127" t="s">
        <v>4311</v>
      </c>
      <c r="ASD127">
        <v>0</v>
      </c>
      <c r="ASE127">
        <v>2.5</v>
      </c>
      <c r="ASF127">
        <v>2</v>
      </c>
      <c r="ASG127">
        <v>2.5</v>
      </c>
      <c r="ASH127">
        <v>0</v>
      </c>
      <c r="ASI127">
        <v>4.5</v>
      </c>
      <c r="ASJ127">
        <v>70</v>
      </c>
      <c r="ASM127" t="b">
        <v>1</v>
      </c>
      <c r="ASS127">
        <v>1</v>
      </c>
      <c r="AST127" t="s">
        <v>1462</v>
      </c>
      <c r="ASX127" t="b">
        <v>1</v>
      </c>
      <c r="ATC127" t="s">
        <v>3486</v>
      </c>
      <c r="ATD127">
        <v>2.5</v>
      </c>
      <c r="ATE127">
        <v>0</v>
      </c>
      <c r="ATF127">
        <v>0</v>
      </c>
      <c r="ATG127">
        <v>0</v>
      </c>
      <c r="ATH127">
        <v>7.5</v>
      </c>
      <c r="ATI127">
        <v>7.5</v>
      </c>
      <c r="ATJ127" t="s">
        <v>1463</v>
      </c>
      <c r="AVZ127">
        <v>0</v>
      </c>
      <c r="AWA127">
        <v>5</v>
      </c>
      <c r="AWB127">
        <v>0</v>
      </c>
      <c r="AWC127">
        <v>10</v>
      </c>
      <c r="AWE127">
        <v>0</v>
      </c>
      <c r="AWF127">
        <v>2.5</v>
      </c>
      <c r="AWG127">
        <v>2.5</v>
      </c>
      <c r="AWH127" t="s">
        <v>1463</v>
      </c>
      <c r="AWJ127" t="s">
        <v>1463</v>
      </c>
      <c r="AWL127" t="s">
        <v>1463</v>
      </c>
      <c r="AWN127" t="s">
        <v>1463</v>
      </c>
      <c r="AWP127" t="s">
        <v>1463</v>
      </c>
      <c r="AWR127" t="s">
        <v>1463</v>
      </c>
      <c r="AWT127" t="s">
        <v>1463</v>
      </c>
      <c r="AWV127" t="s">
        <v>1463</v>
      </c>
      <c r="AWX127" t="s">
        <v>1463</v>
      </c>
      <c r="AWZ127" t="s">
        <v>1463</v>
      </c>
      <c r="AXB127" t="s">
        <v>1463</v>
      </c>
      <c r="AXD127" t="s">
        <v>1463</v>
      </c>
      <c r="AXF127">
        <v>0</v>
      </c>
      <c r="AXG127">
        <v>0</v>
      </c>
      <c r="AXI127">
        <v>0</v>
      </c>
      <c r="AXJ127">
        <v>2.5</v>
      </c>
      <c r="AXK127">
        <v>0</v>
      </c>
      <c r="AXN127">
        <v>0</v>
      </c>
      <c r="AXO127">
        <v>1</v>
      </c>
      <c r="AXP127">
        <v>1</v>
      </c>
      <c r="AXQ127">
        <v>1</v>
      </c>
      <c r="AXR127">
        <v>1</v>
      </c>
      <c r="AXS127">
        <v>1</v>
      </c>
      <c r="AXT127">
        <v>1</v>
      </c>
      <c r="AXU127">
        <v>1</v>
      </c>
      <c r="AXV127">
        <v>3</v>
      </c>
      <c r="AXW127">
        <v>1</v>
      </c>
      <c r="AXX127">
        <v>3</v>
      </c>
      <c r="AYA127">
        <v>10</v>
      </c>
      <c r="AYD127">
        <v>10</v>
      </c>
      <c r="AYE127" t="s">
        <v>1463</v>
      </c>
      <c r="AYF127" t="s">
        <v>1463</v>
      </c>
      <c r="AYG127">
        <v>10</v>
      </c>
      <c r="AYJ127">
        <v>0</v>
      </c>
      <c r="AYK127">
        <v>2.5</v>
      </c>
      <c r="AYL127">
        <v>2.5</v>
      </c>
      <c r="AYM127">
        <v>5</v>
      </c>
      <c r="AZC127">
        <v>7</v>
      </c>
      <c r="AZD127" t="s">
        <v>4312</v>
      </c>
      <c r="AZE127" t="s">
        <v>4248</v>
      </c>
      <c r="AZM127" t="s">
        <v>1463</v>
      </c>
      <c r="AZO127" t="s">
        <v>1463</v>
      </c>
      <c r="AZQ127" t="s">
        <v>4313</v>
      </c>
      <c r="AZR127">
        <v>2.5</v>
      </c>
      <c r="AZS127">
        <v>2.5</v>
      </c>
      <c r="BCH127">
        <v>10</v>
      </c>
      <c r="BCI127">
        <v>0</v>
      </c>
      <c r="BCJ127">
        <v>2.5</v>
      </c>
      <c r="BCK127">
        <v>12.5</v>
      </c>
      <c r="BCL127">
        <v>1</v>
      </c>
      <c r="BCN127" t="s">
        <v>2555</v>
      </c>
      <c r="BCP127">
        <v>2</v>
      </c>
      <c r="BCR127">
        <v>4</v>
      </c>
      <c r="BCT127">
        <v>3</v>
      </c>
      <c r="BCY127">
        <v>0</v>
      </c>
      <c r="BCZ127">
        <v>2.5</v>
      </c>
      <c r="BEH127">
        <v>2.5</v>
      </c>
      <c r="BEI127">
        <v>7.5</v>
      </c>
      <c r="BEJ127">
        <v>2.5</v>
      </c>
      <c r="BEK127">
        <v>12.5</v>
      </c>
      <c r="BEL127" t="s">
        <v>2552</v>
      </c>
      <c r="BEN127" t="s">
        <v>2552</v>
      </c>
      <c r="BEP127" t="s">
        <v>2552</v>
      </c>
      <c r="BER127" t="s">
        <v>2552</v>
      </c>
      <c r="BET127" t="s">
        <v>2552</v>
      </c>
      <c r="BEV127" t="s">
        <v>2552</v>
      </c>
      <c r="BEX127">
        <v>7.5</v>
      </c>
      <c r="BEY127">
        <v>2.5</v>
      </c>
      <c r="BGQ127" t="s">
        <v>1467</v>
      </c>
      <c r="BGR127">
        <v>2.5</v>
      </c>
      <c r="BGS127">
        <v>2.5</v>
      </c>
      <c r="BGT127">
        <v>5</v>
      </c>
      <c r="BGU127" t="s">
        <v>1463</v>
      </c>
      <c r="BHK127">
        <v>2.5</v>
      </c>
      <c r="BHL127">
        <v>2.5</v>
      </c>
      <c r="BIT127">
        <v>5</v>
      </c>
      <c r="BIU127">
        <v>2.5</v>
      </c>
      <c r="BIV127">
        <v>2.5</v>
      </c>
      <c r="BIW127">
        <v>10</v>
      </c>
      <c r="BIX127">
        <v>2</v>
      </c>
      <c r="BIY127" t="s">
        <v>2594</v>
      </c>
      <c r="BIZ127" t="s">
        <v>2548</v>
      </c>
      <c r="BJA127" t="s">
        <v>1468</v>
      </c>
      <c r="BJB127">
        <v>2.5</v>
      </c>
      <c r="BJC127">
        <v>2.5</v>
      </c>
    </row>
    <row r="128" spans="1:1021 1026:1615" ht="15" x14ac:dyDescent="0.25">
      <c r="A128" t="s">
        <v>2603</v>
      </c>
      <c r="B128" t="s">
        <v>3924</v>
      </c>
      <c r="C128" t="s">
        <v>3925</v>
      </c>
      <c r="D128" t="s">
        <v>1460</v>
      </c>
      <c r="F128" t="s">
        <v>2606</v>
      </c>
      <c r="G128" t="s">
        <v>2607</v>
      </c>
      <c r="H128" t="s">
        <v>3851</v>
      </c>
      <c r="I128" t="s">
        <v>4040</v>
      </c>
      <c r="J128">
        <v>1.98336958</v>
      </c>
      <c r="K128">
        <v>34.27757261</v>
      </c>
      <c r="L128" s="116">
        <v>42410</v>
      </c>
      <c r="M128" t="s">
        <v>1461</v>
      </c>
      <c r="N128">
        <v>51</v>
      </c>
      <c r="O128" t="s">
        <v>2554</v>
      </c>
      <c r="Q128">
        <v>6.7</v>
      </c>
      <c r="R128">
        <v>7.5</v>
      </c>
      <c r="S128">
        <v>0</v>
      </c>
      <c r="T128">
        <v>14.2</v>
      </c>
      <c r="U128">
        <v>1</v>
      </c>
      <c r="V128">
        <v>3</v>
      </c>
      <c r="W128">
        <v>2</v>
      </c>
      <c r="X128">
        <v>1</v>
      </c>
      <c r="Y128">
        <v>1</v>
      </c>
      <c r="Z128">
        <v>2</v>
      </c>
      <c r="AF128" t="b">
        <v>1</v>
      </c>
      <c r="AG128">
        <v>1</v>
      </c>
      <c r="AH128">
        <v>3</v>
      </c>
      <c r="AI128">
        <v>2</v>
      </c>
      <c r="AJ128">
        <v>1</v>
      </c>
      <c r="AL128">
        <v>1</v>
      </c>
      <c r="AT128">
        <v>3</v>
      </c>
      <c r="AX128">
        <v>1</v>
      </c>
      <c r="BS128" t="s">
        <v>1462</v>
      </c>
      <c r="BT128" t="s">
        <v>1462</v>
      </c>
      <c r="BU128" t="s">
        <v>4314</v>
      </c>
      <c r="BV128" t="s">
        <v>4315</v>
      </c>
      <c r="BW128">
        <v>7.5</v>
      </c>
      <c r="BX128">
        <v>0</v>
      </c>
      <c r="BY128">
        <v>3.5</v>
      </c>
      <c r="BZ128">
        <v>2.5</v>
      </c>
      <c r="CA128">
        <v>0</v>
      </c>
      <c r="CB128">
        <v>6</v>
      </c>
      <c r="CC128" t="s">
        <v>1462</v>
      </c>
      <c r="CD128" t="b">
        <v>1</v>
      </c>
      <c r="CE128" t="b">
        <v>1</v>
      </c>
      <c r="CF128">
        <v>30</v>
      </c>
      <c r="CH128" t="s">
        <v>1463</v>
      </c>
      <c r="CM128" t="s">
        <v>1463</v>
      </c>
      <c r="CR128" t="s">
        <v>1463</v>
      </c>
      <c r="CW128" t="s">
        <v>1463</v>
      </c>
      <c r="DB128" t="s">
        <v>1463</v>
      </c>
      <c r="DG128" t="s">
        <v>1463</v>
      </c>
      <c r="DS128" t="b">
        <v>1</v>
      </c>
      <c r="DU128" t="b">
        <v>1</v>
      </c>
      <c r="EF128" t="b">
        <v>1</v>
      </c>
      <c r="EG128" t="s">
        <v>4004</v>
      </c>
      <c r="EI128">
        <v>2.5</v>
      </c>
      <c r="EJ128">
        <v>0</v>
      </c>
      <c r="EN128">
        <v>0</v>
      </c>
      <c r="EO128" t="s">
        <v>1463</v>
      </c>
      <c r="FL128">
        <v>4.7</v>
      </c>
      <c r="FM128">
        <v>0</v>
      </c>
      <c r="FN128">
        <v>2.5</v>
      </c>
      <c r="FO128">
        <v>7.2</v>
      </c>
      <c r="FP128" t="s">
        <v>1462</v>
      </c>
      <c r="JC128" t="b">
        <v>1</v>
      </c>
      <c r="JE128" t="s">
        <v>1465</v>
      </c>
      <c r="KG128" t="s">
        <v>2679</v>
      </c>
      <c r="KH128" t="b">
        <v>1</v>
      </c>
      <c r="KJ128" t="s">
        <v>1465</v>
      </c>
      <c r="KK128" t="s">
        <v>1463</v>
      </c>
      <c r="KM128">
        <v>0</v>
      </c>
      <c r="KN128">
        <v>2.5</v>
      </c>
      <c r="KO128">
        <v>0</v>
      </c>
      <c r="KR128">
        <v>0</v>
      </c>
      <c r="KS128" t="s">
        <v>1463</v>
      </c>
      <c r="RO128">
        <v>5</v>
      </c>
      <c r="RP128">
        <v>7.5</v>
      </c>
      <c r="RQ128">
        <v>0</v>
      </c>
      <c r="RR128">
        <v>12.5</v>
      </c>
      <c r="RS128" t="s">
        <v>1462</v>
      </c>
      <c r="RT128" t="s">
        <v>4180</v>
      </c>
      <c r="RU128">
        <v>30</v>
      </c>
      <c r="RW128" t="s">
        <v>1463</v>
      </c>
      <c r="RZ128" t="s">
        <v>1463</v>
      </c>
      <c r="SK128">
        <v>7.5</v>
      </c>
      <c r="SL128">
        <v>0</v>
      </c>
      <c r="SM128">
        <v>3.4</v>
      </c>
      <c r="SN128">
        <v>5</v>
      </c>
      <c r="SO128">
        <v>2.5</v>
      </c>
      <c r="SP128">
        <v>10.9</v>
      </c>
      <c r="SQ128" t="s">
        <v>1462</v>
      </c>
      <c r="SS128">
        <v>1</v>
      </c>
      <c r="ST128" t="s">
        <v>4316</v>
      </c>
      <c r="SU128" t="s">
        <v>1463</v>
      </c>
      <c r="SZ128" t="b">
        <v>1</v>
      </c>
      <c r="TB128" t="b">
        <v>1</v>
      </c>
      <c r="TI128">
        <v>5</v>
      </c>
      <c r="TJ128" t="s">
        <v>4317</v>
      </c>
      <c r="TM128" t="b">
        <v>1</v>
      </c>
      <c r="TN128" t="b">
        <v>1</v>
      </c>
      <c r="TO128" t="b">
        <v>1</v>
      </c>
      <c r="TQ128" t="b">
        <v>1</v>
      </c>
      <c r="TT128" t="b">
        <v>1</v>
      </c>
      <c r="TX128">
        <v>5</v>
      </c>
      <c r="TY128">
        <v>2.5</v>
      </c>
      <c r="VI128">
        <v>5</v>
      </c>
      <c r="VJ128">
        <v>0</v>
      </c>
      <c r="VK128">
        <v>10</v>
      </c>
      <c r="VL128">
        <v>15</v>
      </c>
      <c r="VM128" t="s">
        <v>1463</v>
      </c>
      <c r="VO128" t="s">
        <v>1463</v>
      </c>
      <c r="VQ128" t="s">
        <v>1463</v>
      </c>
      <c r="VS128" t="s">
        <v>1463</v>
      </c>
      <c r="VV128" t="s">
        <v>1463</v>
      </c>
      <c r="VX128" t="s">
        <v>1462</v>
      </c>
      <c r="VY128" t="s">
        <v>3958</v>
      </c>
      <c r="VZ128">
        <v>0</v>
      </c>
      <c r="WA128">
        <v>10</v>
      </c>
      <c r="XJ128">
        <v>8.6</v>
      </c>
      <c r="XK128">
        <v>3.8</v>
      </c>
      <c r="XL128">
        <v>5</v>
      </c>
      <c r="XM128">
        <v>17.399999999999999</v>
      </c>
      <c r="XN128" t="s">
        <v>1462</v>
      </c>
      <c r="XO128" t="s">
        <v>1462</v>
      </c>
      <c r="XQ128" t="b">
        <v>1</v>
      </c>
      <c r="XR128" t="b">
        <v>1</v>
      </c>
      <c r="XS128" t="b">
        <v>1</v>
      </c>
      <c r="YC128" t="s">
        <v>1462</v>
      </c>
      <c r="YD128" t="s">
        <v>4318</v>
      </c>
      <c r="YE128" t="s">
        <v>1462</v>
      </c>
      <c r="YF128" t="s">
        <v>4319</v>
      </c>
      <c r="YG128">
        <v>5</v>
      </c>
      <c r="YH128">
        <v>0</v>
      </c>
      <c r="YI128" t="s">
        <v>1462</v>
      </c>
      <c r="YK128" t="b">
        <v>1</v>
      </c>
      <c r="YP128" t="b">
        <v>1</v>
      </c>
      <c r="YU128">
        <v>2.5</v>
      </c>
      <c r="YV128">
        <v>10</v>
      </c>
      <c r="ZX128">
        <v>7</v>
      </c>
      <c r="ZY128">
        <v>2.5</v>
      </c>
      <c r="ZZ128">
        <v>2.5</v>
      </c>
      <c r="AAA128">
        <v>12</v>
      </c>
      <c r="AAB128" t="s">
        <v>1462</v>
      </c>
      <c r="AAH128" t="b">
        <v>1</v>
      </c>
      <c r="AAI128" t="s">
        <v>4320</v>
      </c>
      <c r="AAL128" t="b">
        <v>1</v>
      </c>
      <c r="AAS128" t="s">
        <v>3124</v>
      </c>
      <c r="AAT128">
        <v>2.5</v>
      </c>
      <c r="AAU128">
        <v>2.5</v>
      </c>
      <c r="ADN128">
        <v>2</v>
      </c>
      <c r="ADO128">
        <v>7.5</v>
      </c>
      <c r="ADP128">
        <v>0</v>
      </c>
      <c r="ADQ128">
        <v>9.5</v>
      </c>
      <c r="ADR128" t="s">
        <v>1759</v>
      </c>
      <c r="ADS128">
        <v>0.5</v>
      </c>
      <c r="ADT128">
        <v>30</v>
      </c>
      <c r="AEG128">
        <v>7.5</v>
      </c>
      <c r="AEH128">
        <v>0</v>
      </c>
      <c r="AEI128">
        <v>0</v>
      </c>
      <c r="AEJ128">
        <v>0</v>
      </c>
      <c r="AEK128">
        <v>7.5</v>
      </c>
      <c r="AEL128">
        <v>7.5</v>
      </c>
      <c r="AEN128" t="b">
        <v>1</v>
      </c>
      <c r="AFB128" t="s">
        <v>2684</v>
      </c>
      <c r="AFC128">
        <v>0</v>
      </c>
      <c r="AFD128">
        <v>7.5</v>
      </c>
      <c r="AFE128">
        <v>0</v>
      </c>
      <c r="AFF128">
        <v>8.9</v>
      </c>
      <c r="AFG128">
        <v>2.5</v>
      </c>
      <c r="AFH128">
        <v>11.4</v>
      </c>
      <c r="AFI128" t="s">
        <v>1463</v>
      </c>
      <c r="AFK128" t="s">
        <v>1463</v>
      </c>
      <c r="AFM128" t="s">
        <v>1463</v>
      </c>
      <c r="AFO128" t="s">
        <v>1463</v>
      </c>
      <c r="AFQ128" t="s">
        <v>1463</v>
      </c>
      <c r="AFT128" t="s">
        <v>1463</v>
      </c>
      <c r="AFV128">
        <v>3</v>
      </c>
      <c r="AFW128">
        <v>4</v>
      </c>
      <c r="AFX128">
        <v>8.8888888888888804</v>
      </c>
      <c r="AFY128">
        <v>2.5</v>
      </c>
      <c r="AFZ128">
        <v>1</v>
      </c>
      <c r="AGA128">
        <v>5</v>
      </c>
      <c r="AGB128">
        <v>2.5</v>
      </c>
      <c r="AGC128">
        <v>8.5</v>
      </c>
      <c r="AGD128">
        <v>1</v>
      </c>
      <c r="AGF128">
        <v>500</v>
      </c>
      <c r="AGG128">
        <v>3</v>
      </c>
      <c r="AGI128">
        <v>1</v>
      </c>
      <c r="AGJ128">
        <v>1</v>
      </c>
      <c r="AGL128">
        <v>0</v>
      </c>
      <c r="AGM128" t="s">
        <v>1534</v>
      </c>
      <c r="AGO128" t="s">
        <v>3131</v>
      </c>
      <c r="AGQ128">
        <v>5</v>
      </c>
      <c r="AGR128">
        <v>2.5</v>
      </c>
      <c r="AGS128">
        <v>3</v>
      </c>
      <c r="AGT128">
        <v>5</v>
      </c>
      <c r="AGU128">
        <v>5</v>
      </c>
      <c r="AGV128">
        <v>13</v>
      </c>
      <c r="AGW128">
        <v>1</v>
      </c>
      <c r="AGZ128" t="b">
        <v>1</v>
      </c>
      <c r="AHD128">
        <v>3</v>
      </c>
      <c r="AHE128">
        <v>3</v>
      </c>
      <c r="AHF128">
        <v>3</v>
      </c>
      <c r="AKM128">
        <v>5</v>
      </c>
      <c r="AKN128">
        <v>5</v>
      </c>
      <c r="AKO128">
        <v>8.5</v>
      </c>
      <c r="AKP128">
        <v>2.5</v>
      </c>
      <c r="AKQ128">
        <v>0</v>
      </c>
      <c r="AKR128">
        <v>11</v>
      </c>
      <c r="AKS128" t="s">
        <v>1462</v>
      </c>
      <c r="AKT128" t="s">
        <v>1463</v>
      </c>
      <c r="AKV128" t="s">
        <v>1463</v>
      </c>
      <c r="AKX128" t="s">
        <v>1462</v>
      </c>
      <c r="AKZ128" t="s">
        <v>1463</v>
      </c>
      <c r="ALB128" t="s">
        <v>1463</v>
      </c>
      <c r="ALD128" t="s">
        <v>1463</v>
      </c>
      <c r="ALF128" t="s">
        <v>1462</v>
      </c>
      <c r="ALH128" t="s">
        <v>1463</v>
      </c>
      <c r="ALJ128" t="s">
        <v>1463</v>
      </c>
      <c r="ALL128" t="s">
        <v>1462</v>
      </c>
      <c r="ALN128" t="s">
        <v>1463</v>
      </c>
      <c r="ALP128" t="s">
        <v>1463</v>
      </c>
      <c r="ALR128" t="s">
        <v>1463</v>
      </c>
      <c r="ALT128" t="s">
        <v>1463</v>
      </c>
      <c r="AMF128" t="b">
        <v>1</v>
      </c>
      <c r="AML128" t="b">
        <v>1</v>
      </c>
      <c r="AMO128" t="b">
        <v>1</v>
      </c>
      <c r="ANA128">
        <v>2.5</v>
      </c>
      <c r="ANB128">
        <v>0</v>
      </c>
      <c r="ANC128">
        <v>10</v>
      </c>
      <c r="AND128">
        <v>2.5</v>
      </c>
      <c r="ANE128">
        <v>5</v>
      </c>
      <c r="ANF128">
        <v>17.5</v>
      </c>
      <c r="ANG128" t="s">
        <v>1462</v>
      </c>
      <c r="ANH128" t="s">
        <v>2679</v>
      </c>
      <c r="ANI128" t="s">
        <v>1462</v>
      </c>
      <c r="ANJ128" t="s">
        <v>2855</v>
      </c>
      <c r="ANK128">
        <v>2.5</v>
      </c>
      <c r="ANL128">
        <v>5</v>
      </c>
      <c r="ANM128">
        <v>6</v>
      </c>
      <c r="ANN128">
        <v>0</v>
      </c>
      <c r="ANO128">
        <v>10</v>
      </c>
      <c r="ANP128">
        <v>16</v>
      </c>
      <c r="ANQ128" t="s">
        <v>2599</v>
      </c>
      <c r="ANR128" t="s">
        <v>1462</v>
      </c>
      <c r="ANT128">
        <v>0</v>
      </c>
      <c r="ANU128">
        <v>10</v>
      </c>
      <c r="AQR128">
        <v>5</v>
      </c>
      <c r="AQS128">
        <v>0</v>
      </c>
      <c r="AQT128">
        <v>6.3</v>
      </c>
      <c r="AQU128">
        <v>11.3</v>
      </c>
      <c r="AQV128" t="s">
        <v>1463</v>
      </c>
      <c r="ARC128" t="b">
        <v>1</v>
      </c>
      <c r="ARD128" t="b">
        <v>1</v>
      </c>
      <c r="ARG128">
        <v>0</v>
      </c>
      <c r="ARH128">
        <v>10</v>
      </c>
      <c r="ARI128" t="s">
        <v>1462</v>
      </c>
      <c r="ARJ128" t="s">
        <v>1463</v>
      </c>
      <c r="ARK128" t="s">
        <v>4321</v>
      </c>
      <c r="ARM128" t="s">
        <v>1462</v>
      </c>
      <c r="ARO128" t="b">
        <v>1</v>
      </c>
      <c r="ARQ128" t="s">
        <v>1463</v>
      </c>
      <c r="ARY128" t="b">
        <v>1</v>
      </c>
      <c r="ASD128">
        <v>0</v>
      </c>
      <c r="ASE128">
        <v>2.5</v>
      </c>
      <c r="ASF128">
        <v>3</v>
      </c>
      <c r="ASG128">
        <v>5</v>
      </c>
      <c r="ASH128">
        <v>2.5</v>
      </c>
      <c r="ASI128">
        <v>10.5</v>
      </c>
      <c r="ASJ128">
        <v>60</v>
      </c>
      <c r="ASM128" t="b">
        <v>1</v>
      </c>
      <c r="ASS128">
        <v>2</v>
      </c>
      <c r="AST128" t="s">
        <v>1462</v>
      </c>
      <c r="ASW128" t="b">
        <v>1</v>
      </c>
      <c r="ASX128" t="b">
        <v>1</v>
      </c>
      <c r="ASY128" t="b">
        <v>1</v>
      </c>
      <c r="ATC128" t="s">
        <v>4322</v>
      </c>
      <c r="ATD128">
        <v>5</v>
      </c>
      <c r="ATE128">
        <v>2.5</v>
      </c>
      <c r="ATF128">
        <v>4.7</v>
      </c>
      <c r="ATG128">
        <v>6.3</v>
      </c>
      <c r="ATH128">
        <v>2.5</v>
      </c>
      <c r="ATI128">
        <v>13.5</v>
      </c>
      <c r="ATJ128" t="s">
        <v>1462</v>
      </c>
      <c r="AUF128" t="b">
        <v>1</v>
      </c>
      <c r="AUG128" t="s">
        <v>4323</v>
      </c>
      <c r="AUH128" t="s">
        <v>2561</v>
      </c>
      <c r="AVW128" t="s">
        <v>1463</v>
      </c>
      <c r="AVX128" t="s">
        <v>1463</v>
      </c>
      <c r="AVZ128">
        <v>7.5</v>
      </c>
      <c r="AWA128">
        <v>2.5</v>
      </c>
      <c r="AWB128">
        <v>5</v>
      </c>
      <c r="AWC128">
        <v>2.5</v>
      </c>
      <c r="AWD128">
        <v>2</v>
      </c>
      <c r="AWE128">
        <v>2.5</v>
      </c>
      <c r="AWF128">
        <v>2.5</v>
      </c>
      <c r="AWG128">
        <v>7</v>
      </c>
      <c r="AWH128" t="s">
        <v>1462</v>
      </c>
      <c r="AWJ128" t="s">
        <v>1463</v>
      </c>
      <c r="AWL128" t="s">
        <v>1462</v>
      </c>
      <c r="AWN128" t="s">
        <v>1462</v>
      </c>
      <c r="AWP128" t="s">
        <v>1463</v>
      </c>
      <c r="AWR128" t="s">
        <v>1463</v>
      </c>
      <c r="AWT128" t="s">
        <v>1463</v>
      </c>
      <c r="AWV128" t="s">
        <v>1463</v>
      </c>
      <c r="AWX128" t="s">
        <v>1463</v>
      </c>
      <c r="AWZ128" t="s">
        <v>1463</v>
      </c>
      <c r="AXB128" t="s">
        <v>1463</v>
      </c>
      <c r="AXD128" t="s">
        <v>1463</v>
      </c>
      <c r="AXF128">
        <v>0</v>
      </c>
      <c r="AXG128">
        <v>0</v>
      </c>
      <c r="AXI128">
        <v>2.5</v>
      </c>
      <c r="AXJ128">
        <v>2.5</v>
      </c>
      <c r="AXK128">
        <v>0</v>
      </c>
      <c r="AXN128">
        <v>0</v>
      </c>
      <c r="AXO128">
        <v>1</v>
      </c>
      <c r="AXP128">
        <v>1</v>
      </c>
      <c r="AXQ128">
        <v>1</v>
      </c>
      <c r="AXR128">
        <v>1</v>
      </c>
      <c r="AXS128">
        <v>1</v>
      </c>
      <c r="AXT128">
        <v>1</v>
      </c>
      <c r="AXU128">
        <v>1</v>
      </c>
      <c r="AXV128">
        <v>3</v>
      </c>
      <c r="AXW128">
        <v>1</v>
      </c>
      <c r="AXX128">
        <v>3</v>
      </c>
      <c r="AYA128">
        <v>8</v>
      </c>
      <c r="AYD128">
        <v>8</v>
      </c>
      <c r="AYE128" t="s">
        <v>1463</v>
      </c>
      <c r="AYF128" t="s">
        <v>1463</v>
      </c>
      <c r="AYG128">
        <v>4</v>
      </c>
      <c r="AYJ128">
        <v>10</v>
      </c>
      <c r="AYK128">
        <v>2.5</v>
      </c>
      <c r="AYL128">
        <v>2.5</v>
      </c>
      <c r="AYM128">
        <v>15</v>
      </c>
      <c r="AZO128" t="s">
        <v>1462</v>
      </c>
      <c r="AZP128" t="s">
        <v>4324</v>
      </c>
      <c r="AZR128">
        <v>2.5</v>
      </c>
      <c r="AZS128">
        <v>2.5</v>
      </c>
      <c r="BCH128">
        <v>10</v>
      </c>
      <c r="BCI128">
        <v>0</v>
      </c>
      <c r="BCJ128">
        <v>0</v>
      </c>
      <c r="BCK128">
        <v>10</v>
      </c>
      <c r="BCL128">
        <v>1</v>
      </c>
      <c r="BCN128">
        <v>2</v>
      </c>
      <c r="BCP128">
        <v>3</v>
      </c>
      <c r="BCR128">
        <v>4</v>
      </c>
      <c r="BCT128">
        <v>5</v>
      </c>
      <c r="BCY128">
        <v>0</v>
      </c>
      <c r="BCZ128">
        <v>0</v>
      </c>
      <c r="BEH128">
        <v>10</v>
      </c>
      <c r="BEI128">
        <v>10</v>
      </c>
      <c r="BEJ128">
        <v>0</v>
      </c>
      <c r="BEK128">
        <v>20</v>
      </c>
      <c r="BEL128" t="s">
        <v>2552</v>
      </c>
      <c r="BEN128" t="s">
        <v>2567</v>
      </c>
      <c r="BEP128" t="s">
        <v>2567</v>
      </c>
      <c r="BER128" t="s">
        <v>2567</v>
      </c>
      <c r="BET128" t="s">
        <v>2567</v>
      </c>
      <c r="BEV128" t="s">
        <v>2567</v>
      </c>
      <c r="BEX128">
        <v>10</v>
      </c>
      <c r="BEY128">
        <v>0</v>
      </c>
      <c r="BGQ128" t="s">
        <v>1467</v>
      </c>
      <c r="BGR128">
        <v>5</v>
      </c>
      <c r="BGS128">
        <v>5</v>
      </c>
      <c r="BGT128">
        <v>10</v>
      </c>
      <c r="BGU128" t="s">
        <v>1463</v>
      </c>
      <c r="BHK128">
        <v>5</v>
      </c>
      <c r="BHL128">
        <v>5</v>
      </c>
      <c r="BIT128">
        <v>5</v>
      </c>
      <c r="BIU128">
        <v>2.5</v>
      </c>
      <c r="BIV128">
        <v>2.5</v>
      </c>
      <c r="BIW128">
        <v>10</v>
      </c>
      <c r="BIX128">
        <v>2</v>
      </c>
      <c r="BIY128" t="s">
        <v>2548</v>
      </c>
      <c r="BIZ128" t="s">
        <v>2594</v>
      </c>
      <c r="BJA128" t="s">
        <v>1468</v>
      </c>
      <c r="BJB128">
        <v>2.5</v>
      </c>
      <c r="BJC128">
        <v>2.5</v>
      </c>
    </row>
    <row r="129" spans="1:1024 1026:1615" ht="15" x14ac:dyDescent="0.25">
      <c r="A129" t="s">
        <v>2603</v>
      </c>
      <c r="B129" t="s">
        <v>4325</v>
      </c>
      <c r="C129" t="s">
        <v>4326</v>
      </c>
      <c r="D129" t="s">
        <v>2553</v>
      </c>
      <c r="E129" t="s">
        <v>4327</v>
      </c>
      <c r="F129" t="s">
        <v>2606</v>
      </c>
      <c r="G129" t="s">
        <v>2607</v>
      </c>
      <c r="H129" t="s">
        <v>3851</v>
      </c>
      <c r="I129" t="s">
        <v>4040</v>
      </c>
      <c r="J129">
        <v>1.9833301999999999</v>
      </c>
      <c r="K129">
        <v>34.277483140000001</v>
      </c>
      <c r="L129" s="116">
        <v>42410</v>
      </c>
      <c r="M129" t="s">
        <v>1471</v>
      </c>
      <c r="N129">
        <v>25</v>
      </c>
      <c r="O129" t="s">
        <v>2554</v>
      </c>
      <c r="Q129">
        <v>6.7</v>
      </c>
      <c r="R129">
        <v>7.5</v>
      </c>
      <c r="S129">
        <v>0</v>
      </c>
      <c r="T129">
        <v>14.2</v>
      </c>
      <c r="U129">
        <v>1</v>
      </c>
      <c r="V129">
        <v>3</v>
      </c>
      <c r="W129">
        <v>4</v>
      </c>
      <c r="X129">
        <v>2</v>
      </c>
      <c r="Y129">
        <v>1</v>
      </c>
      <c r="Z129">
        <v>1</v>
      </c>
      <c r="AA129" t="b">
        <v>1</v>
      </c>
      <c r="AG129">
        <v>1</v>
      </c>
      <c r="AH129">
        <v>3</v>
      </c>
      <c r="AT129">
        <v>3</v>
      </c>
      <c r="BS129" t="s">
        <v>1462</v>
      </c>
      <c r="BT129" t="s">
        <v>1463</v>
      </c>
      <c r="BU129" t="s">
        <v>3016</v>
      </c>
      <c r="BW129">
        <v>7.5</v>
      </c>
      <c r="BX129">
        <v>0</v>
      </c>
      <c r="BY129">
        <v>3.5</v>
      </c>
      <c r="BZ129">
        <v>2.5</v>
      </c>
      <c r="CA129">
        <v>2.5</v>
      </c>
      <c r="CB129">
        <v>8.5</v>
      </c>
      <c r="CC129" t="s">
        <v>1462</v>
      </c>
      <c r="CD129" t="b">
        <v>1</v>
      </c>
      <c r="CE129" t="b">
        <v>1</v>
      </c>
      <c r="CF129">
        <v>10</v>
      </c>
      <c r="CH129" t="s">
        <v>1463</v>
      </c>
      <c r="CM129" t="s">
        <v>1463</v>
      </c>
      <c r="CR129" t="s">
        <v>1463</v>
      </c>
      <c r="CW129" t="s">
        <v>1463</v>
      </c>
      <c r="DB129" t="s">
        <v>1463</v>
      </c>
      <c r="DG129" t="s">
        <v>1463</v>
      </c>
      <c r="DM129" t="s">
        <v>1463</v>
      </c>
      <c r="DS129" t="b">
        <v>1</v>
      </c>
      <c r="DU129" t="b">
        <v>1</v>
      </c>
      <c r="EF129" t="b">
        <v>1</v>
      </c>
      <c r="EG129" t="s">
        <v>4004</v>
      </c>
      <c r="EI129">
        <v>2.5</v>
      </c>
      <c r="EJ129">
        <v>2.5</v>
      </c>
      <c r="EN129">
        <v>0</v>
      </c>
      <c r="EO129" t="s">
        <v>1463</v>
      </c>
      <c r="FL129">
        <v>6.7</v>
      </c>
      <c r="FM129">
        <v>2.5</v>
      </c>
      <c r="FN129">
        <v>0</v>
      </c>
      <c r="FO129">
        <v>9.1999999999999993</v>
      </c>
      <c r="FP129" t="s">
        <v>1462</v>
      </c>
      <c r="FT129" t="b">
        <v>1</v>
      </c>
      <c r="FV129" t="s">
        <v>1465</v>
      </c>
      <c r="GO129" t="b">
        <v>1</v>
      </c>
      <c r="GQ129" t="s">
        <v>1465</v>
      </c>
      <c r="HD129" t="b">
        <v>1</v>
      </c>
      <c r="HF129" t="s">
        <v>1465</v>
      </c>
      <c r="HY129" t="b">
        <v>1</v>
      </c>
      <c r="IA129" t="s">
        <v>1465</v>
      </c>
      <c r="IN129" t="b">
        <v>1</v>
      </c>
      <c r="IP129" t="s">
        <v>1473</v>
      </c>
      <c r="IW129" t="b">
        <v>1</v>
      </c>
      <c r="IY129" t="s">
        <v>1465</v>
      </c>
      <c r="JC129" t="b">
        <v>1</v>
      </c>
      <c r="JE129" t="s">
        <v>1465</v>
      </c>
      <c r="KG129" t="s">
        <v>2679</v>
      </c>
      <c r="KH129" t="b">
        <v>1</v>
      </c>
      <c r="KJ129" t="s">
        <v>1464</v>
      </c>
      <c r="KK129" t="s">
        <v>1463</v>
      </c>
      <c r="KM129">
        <v>2.5</v>
      </c>
      <c r="KN129">
        <v>0</v>
      </c>
      <c r="KO129">
        <v>0</v>
      </c>
      <c r="KR129">
        <v>0</v>
      </c>
      <c r="KS129" t="s">
        <v>1463</v>
      </c>
      <c r="RO129">
        <v>5</v>
      </c>
      <c r="RP129">
        <v>7.5</v>
      </c>
      <c r="RQ129">
        <v>2.5</v>
      </c>
      <c r="RR129">
        <v>15</v>
      </c>
      <c r="RS129" t="s">
        <v>1462</v>
      </c>
      <c r="RT129" t="s">
        <v>4328</v>
      </c>
      <c r="RU129">
        <v>40</v>
      </c>
      <c r="RV129" t="s">
        <v>4329</v>
      </c>
      <c r="RW129" t="s">
        <v>1475</v>
      </c>
      <c r="RZ129" t="s">
        <v>1475</v>
      </c>
      <c r="SK129">
        <v>7.5</v>
      </c>
      <c r="SL129">
        <v>2.5</v>
      </c>
      <c r="SM129">
        <v>2.4</v>
      </c>
      <c r="SN129">
        <v>7.5</v>
      </c>
      <c r="SO129">
        <v>2.5</v>
      </c>
      <c r="SP129">
        <v>12.4</v>
      </c>
      <c r="SQ129" t="s">
        <v>1462</v>
      </c>
      <c r="SS129">
        <v>3</v>
      </c>
      <c r="ST129" t="s">
        <v>4092</v>
      </c>
      <c r="SU129" t="s">
        <v>1463</v>
      </c>
      <c r="SX129" t="b">
        <v>1</v>
      </c>
      <c r="SY129" t="b">
        <v>1</v>
      </c>
      <c r="SZ129" t="b">
        <v>1</v>
      </c>
      <c r="TI129">
        <v>5</v>
      </c>
      <c r="TJ129" t="s">
        <v>4330</v>
      </c>
      <c r="TM129" t="b">
        <v>1</v>
      </c>
      <c r="TN129" t="b">
        <v>1</v>
      </c>
      <c r="TO129" t="b">
        <v>1</v>
      </c>
      <c r="TV129" t="b">
        <v>1</v>
      </c>
      <c r="TW129" t="s">
        <v>3183</v>
      </c>
      <c r="TX129">
        <v>7.5</v>
      </c>
      <c r="TY129">
        <v>2.5</v>
      </c>
      <c r="VI129">
        <v>5</v>
      </c>
      <c r="VJ129">
        <v>0</v>
      </c>
      <c r="VK129">
        <v>10</v>
      </c>
      <c r="VL129">
        <v>15</v>
      </c>
      <c r="VM129" t="s">
        <v>1463</v>
      </c>
      <c r="VO129" t="s">
        <v>1463</v>
      </c>
      <c r="VQ129" t="s">
        <v>1463</v>
      </c>
      <c r="VS129" t="s">
        <v>1463</v>
      </c>
      <c r="VV129" t="s">
        <v>1463</v>
      </c>
      <c r="VX129" t="s">
        <v>1462</v>
      </c>
      <c r="VY129" t="s">
        <v>3958</v>
      </c>
      <c r="VZ129">
        <v>0</v>
      </c>
      <c r="WA129">
        <v>10</v>
      </c>
      <c r="XJ129">
        <v>5</v>
      </c>
      <c r="XK129">
        <v>1.3</v>
      </c>
      <c r="XL129">
        <v>6.3</v>
      </c>
      <c r="XM129">
        <v>12.6</v>
      </c>
      <c r="XN129" t="s">
        <v>1462</v>
      </c>
      <c r="XO129" t="s">
        <v>1462</v>
      </c>
      <c r="XQ129" t="b">
        <v>1</v>
      </c>
      <c r="XR129" t="b">
        <v>1</v>
      </c>
      <c r="XS129" t="b">
        <v>1</v>
      </c>
      <c r="YC129" t="s">
        <v>1463</v>
      </c>
      <c r="YE129" t="s">
        <v>1462</v>
      </c>
      <c r="YF129" t="s">
        <v>4331</v>
      </c>
      <c r="YG129">
        <v>2.5</v>
      </c>
      <c r="YH129">
        <v>2.5</v>
      </c>
      <c r="YI129" t="s">
        <v>1463</v>
      </c>
      <c r="YU129">
        <v>0</v>
      </c>
      <c r="YV129">
        <v>10</v>
      </c>
      <c r="ZX129">
        <v>0</v>
      </c>
      <c r="ZY129">
        <v>0</v>
      </c>
      <c r="ZZ129">
        <v>2.5</v>
      </c>
      <c r="AAA129">
        <v>2.5</v>
      </c>
      <c r="AAB129" t="s">
        <v>1463</v>
      </c>
      <c r="AAS129" t="s">
        <v>4332</v>
      </c>
      <c r="AAT129">
        <v>0</v>
      </c>
      <c r="AAU129">
        <v>2.5</v>
      </c>
      <c r="ADN129">
        <v>2</v>
      </c>
      <c r="ADO129">
        <v>5</v>
      </c>
      <c r="ADP129">
        <v>5</v>
      </c>
      <c r="ADQ129">
        <v>12</v>
      </c>
      <c r="ADR129" t="s">
        <v>1759</v>
      </c>
      <c r="ADS129">
        <v>0.5</v>
      </c>
      <c r="ADT129">
        <v>30</v>
      </c>
      <c r="AEG129">
        <v>5</v>
      </c>
      <c r="AEH129">
        <v>5</v>
      </c>
      <c r="AEI129">
        <v>2</v>
      </c>
      <c r="AEJ129">
        <v>0</v>
      </c>
      <c r="AEK129">
        <v>7.5</v>
      </c>
      <c r="AEL129">
        <v>9.5</v>
      </c>
      <c r="AEV129" t="b">
        <v>1</v>
      </c>
      <c r="AFC129">
        <v>0</v>
      </c>
      <c r="AFD129">
        <v>7.5</v>
      </c>
      <c r="AFE129">
        <v>0</v>
      </c>
      <c r="AFF129">
        <v>8.9</v>
      </c>
      <c r="AFG129">
        <v>5</v>
      </c>
      <c r="AFH129">
        <v>13.9</v>
      </c>
      <c r="AFI129" t="s">
        <v>1463</v>
      </c>
      <c r="AFK129" t="s">
        <v>1463</v>
      </c>
      <c r="AFM129" t="s">
        <v>1463</v>
      </c>
      <c r="AFO129" t="s">
        <v>1463</v>
      </c>
      <c r="AFQ129" t="s">
        <v>1463</v>
      </c>
      <c r="AFT129" t="s">
        <v>1463</v>
      </c>
      <c r="AFV129">
        <v>3</v>
      </c>
      <c r="AFW129">
        <v>4</v>
      </c>
      <c r="AFX129">
        <v>8.8888888888888804</v>
      </c>
      <c r="AFY129">
        <v>5</v>
      </c>
      <c r="AFZ129">
        <v>2.5</v>
      </c>
      <c r="AGA129">
        <v>5</v>
      </c>
      <c r="AGB129">
        <v>5</v>
      </c>
      <c r="AGC129">
        <v>12.5</v>
      </c>
      <c r="AGD129">
        <v>3.5</v>
      </c>
      <c r="AGG129">
        <v>2</v>
      </c>
      <c r="AGJ129">
        <v>2.5</v>
      </c>
      <c r="AGM129" t="s">
        <v>4299</v>
      </c>
      <c r="AGQ129">
        <v>5</v>
      </c>
      <c r="AGR129">
        <v>5</v>
      </c>
      <c r="AGS129">
        <v>1.5</v>
      </c>
      <c r="AGT129">
        <v>5</v>
      </c>
      <c r="AGU129">
        <v>5</v>
      </c>
      <c r="AGV129">
        <v>11.5</v>
      </c>
      <c r="AGW129">
        <v>1</v>
      </c>
      <c r="AGZ129" t="b">
        <v>1</v>
      </c>
      <c r="AHD129">
        <v>3</v>
      </c>
      <c r="AHE129">
        <v>3</v>
      </c>
      <c r="AHF129">
        <v>3</v>
      </c>
      <c r="AKM129">
        <v>5</v>
      </c>
      <c r="AKN129">
        <v>5</v>
      </c>
      <c r="AKO129">
        <v>10</v>
      </c>
      <c r="AKP129">
        <v>2.5</v>
      </c>
      <c r="AKQ129">
        <v>7.5</v>
      </c>
      <c r="AKR129">
        <v>20</v>
      </c>
      <c r="AKS129" t="s">
        <v>1462</v>
      </c>
      <c r="AKT129" t="s">
        <v>1463</v>
      </c>
      <c r="AKV129" t="s">
        <v>1462</v>
      </c>
      <c r="AKX129" t="s">
        <v>1462</v>
      </c>
      <c r="AKZ129" t="s">
        <v>1463</v>
      </c>
      <c r="ALB129" t="s">
        <v>1463</v>
      </c>
      <c r="ALD129" t="s">
        <v>1463</v>
      </c>
      <c r="ALF129" t="s">
        <v>1462</v>
      </c>
      <c r="ALH129" t="s">
        <v>1463</v>
      </c>
      <c r="ALJ129" t="s">
        <v>1463</v>
      </c>
      <c r="ALL129" t="s">
        <v>1463</v>
      </c>
      <c r="ALN129" t="s">
        <v>1463</v>
      </c>
      <c r="ALP129" t="s">
        <v>1463</v>
      </c>
      <c r="ALR129" t="s">
        <v>1463</v>
      </c>
      <c r="ALT129" t="s">
        <v>1463</v>
      </c>
      <c r="AMF129" t="b">
        <v>1</v>
      </c>
      <c r="AMG129" t="b">
        <v>1</v>
      </c>
      <c r="AMI129" t="b">
        <v>1</v>
      </c>
      <c r="AML129" t="b">
        <v>1</v>
      </c>
      <c r="AMO129" t="b">
        <v>1</v>
      </c>
      <c r="ANA129">
        <v>2.5</v>
      </c>
      <c r="ANB129">
        <v>7.5</v>
      </c>
      <c r="ANC129">
        <v>10</v>
      </c>
      <c r="AND129">
        <v>5</v>
      </c>
      <c r="ANE129">
        <v>2.5</v>
      </c>
      <c r="ANF129">
        <v>17.5</v>
      </c>
      <c r="ANG129" t="s">
        <v>1462</v>
      </c>
      <c r="ANH129" t="s">
        <v>4333</v>
      </c>
      <c r="ANI129" t="s">
        <v>1462</v>
      </c>
      <c r="ANJ129" t="s">
        <v>2855</v>
      </c>
      <c r="ANK129">
        <v>5</v>
      </c>
      <c r="ANL129">
        <v>2.5</v>
      </c>
      <c r="ANM129">
        <v>5</v>
      </c>
      <c r="ANN129">
        <v>2.5</v>
      </c>
      <c r="ANO129">
        <v>7.5</v>
      </c>
      <c r="ANP129">
        <v>15</v>
      </c>
      <c r="ANQ129" t="s">
        <v>2565</v>
      </c>
      <c r="ANR129" t="s">
        <v>1462</v>
      </c>
      <c r="ANT129">
        <v>2.5</v>
      </c>
      <c r="ANU129">
        <v>7.5</v>
      </c>
      <c r="AQR129">
        <v>2.5</v>
      </c>
      <c r="AQS129">
        <v>0</v>
      </c>
      <c r="AQT129">
        <v>8.8000000000000007</v>
      </c>
      <c r="AQU129">
        <v>11.3</v>
      </c>
      <c r="AQV129" t="s">
        <v>1463</v>
      </c>
      <c r="ARC129" t="b">
        <v>1</v>
      </c>
      <c r="ARG129">
        <v>0</v>
      </c>
      <c r="ARH129">
        <v>10</v>
      </c>
      <c r="ARI129" t="s">
        <v>1463</v>
      </c>
      <c r="ARQ129" t="s">
        <v>1462</v>
      </c>
      <c r="ARS129" t="s">
        <v>2627</v>
      </c>
      <c r="ART129" t="s">
        <v>2855</v>
      </c>
      <c r="ARV129" t="b">
        <v>1</v>
      </c>
      <c r="ASD129">
        <v>0</v>
      </c>
      <c r="ASE129">
        <v>7.5</v>
      </c>
      <c r="ASF129">
        <v>1</v>
      </c>
      <c r="ASG129">
        <v>5</v>
      </c>
      <c r="ASH129">
        <v>0</v>
      </c>
      <c r="ASI129">
        <v>6</v>
      </c>
      <c r="ASJ129">
        <v>90</v>
      </c>
      <c r="ASL129" t="b">
        <v>1</v>
      </c>
      <c r="ASM129" t="b">
        <v>1</v>
      </c>
      <c r="ASS129">
        <v>1</v>
      </c>
      <c r="AST129" t="s">
        <v>1462</v>
      </c>
      <c r="ASX129" t="b">
        <v>1</v>
      </c>
      <c r="ATC129" t="s">
        <v>3486</v>
      </c>
      <c r="ATD129">
        <v>5</v>
      </c>
      <c r="ATE129">
        <v>0</v>
      </c>
      <c r="ATF129">
        <v>0</v>
      </c>
      <c r="ATG129">
        <v>0</v>
      </c>
      <c r="ATH129">
        <v>10</v>
      </c>
      <c r="ATI129">
        <v>10</v>
      </c>
      <c r="ATJ129" t="s">
        <v>1463</v>
      </c>
      <c r="AVZ129">
        <v>0</v>
      </c>
      <c r="AWA129">
        <v>10</v>
      </c>
      <c r="AWB129">
        <v>0</v>
      </c>
      <c r="AWC129">
        <v>10</v>
      </c>
      <c r="AWD129">
        <v>2</v>
      </c>
      <c r="AWE129">
        <v>2.5</v>
      </c>
      <c r="AWF129">
        <v>2.5</v>
      </c>
      <c r="AWG129">
        <v>7</v>
      </c>
      <c r="AWH129" t="s">
        <v>1462</v>
      </c>
      <c r="AWJ129" t="s">
        <v>1463</v>
      </c>
      <c r="AWL129" t="s">
        <v>1462</v>
      </c>
      <c r="AWN129" t="s">
        <v>1462</v>
      </c>
      <c r="AWP129" t="s">
        <v>1463</v>
      </c>
      <c r="AWR129" t="s">
        <v>1463</v>
      </c>
      <c r="AWT129" t="s">
        <v>1463</v>
      </c>
      <c r="AWV129" t="s">
        <v>1463</v>
      </c>
      <c r="AWX129" t="s">
        <v>1463</v>
      </c>
      <c r="AWZ129" t="s">
        <v>1463</v>
      </c>
      <c r="AXB129" t="s">
        <v>1463</v>
      </c>
      <c r="AXD129" t="s">
        <v>1463</v>
      </c>
      <c r="AXF129">
        <v>50</v>
      </c>
      <c r="AXG129">
        <v>0</v>
      </c>
      <c r="AXI129">
        <v>2.5</v>
      </c>
      <c r="AXJ129">
        <v>2.5</v>
      </c>
      <c r="AXK129">
        <v>0</v>
      </c>
      <c r="AXN129">
        <v>0</v>
      </c>
      <c r="AXO129">
        <v>1</v>
      </c>
      <c r="AXP129">
        <v>1</v>
      </c>
      <c r="AXQ129">
        <v>1</v>
      </c>
      <c r="AXR129">
        <v>1</v>
      </c>
      <c r="AXS129">
        <v>1</v>
      </c>
      <c r="AXT129">
        <v>1</v>
      </c>
      <c r="AXU129">
        <v>1</v>
      </c>
      <c r="AXV129">
        <v>3</v>
      </c>
      <c r="AXW129">
        <v>1</v>
      </c>
      <c r="AXX129">
        <v>3</v>
      </c>
      <c r="AYA129">
        <v>8</v>
      </c>
      <c r="AYD129">
        <v>8</v>
      </c>
      <c r="AYE129" t="s">
        <v>1463</v>
      </c>
      <c r="AYF129" t="s">
        <v>1463</v>
      </c>
      <c r="AYG129">
        <v>4</v>
      </c>
      <c r="AYJ129">
        <v>0</v>
      </c>
      <c r="AYK129">
        <v>2.5</v>
      </c>
      <c r="AYL129">
        <v>0</v>
      </c>
      <c r="AYM129">
        <v>2.5</v>
      </c>
      <c r="AZC129">
        <v>6</v>
      </c>
      <c r="AZD129" t="s">
        <v>3111</v>
      </c>
      <c r="AZE129" t="s">
        <v>4334</v>
      </c>
      <c r="AZM129" t="s">
        <v>1463</v>
      </c>
      <c r="AZO129" t="s">
        <v>1463</v>
      </c>
      <c r="AZQ129" t="s">
        <v>3611</v>
      </c>
      <c r="AZR129">
        <v>2.5</v>
      </c>
      <c r="AZS129">
        <v>0</v>
      </c>
      <c r="BCH129">
        <v>10</v>
      </c>
      <c r="BCI129">
        <v>2.5</v>
      </c>
      <c r="BCJ129">
        <v>0</v>
      </c>
      <c r="BCK129">
        <v>12.5</v>
      </c>
      <c r="BCL129">
        <v>1</v>
      </c>
      <c r="BCN129">
        <v>2</v>
      </c>
      <c r="BCP129">
        <v>3</v>
      </c>
      <c r="BCR129">
        <v>4</v>
      </c>
      <c r="BCT129">
        <v>5</v>
      </c>
      <c r="BCY129">
        <v>2.5</v>
      </c>
      <c r="BCZ129">
        <v>0</v>
      </c>
      <c r="BEH129">
        <v>9.1999999999999993</v>
      </c>
      <c r="BEI129">
        <v>7.5</v>
      </c>
      <c r="BEJ129">
        <v>0</v>
      </c>
      <c r="BEK129">
        <v>16.7</v>
      </c>
      <c r="BEL129" t="s">
        <v>2552</v>
      </c>
      <c r="BEN129" t="s">
        <v>2567</v>
      </c>
      <c r="BEP129" t="s">
        <v>2552</v>
      </c>
      <c r="BER129" t="s">
        <v>2567</v>
      </c>
      <c r="BET129" t="s">
        <v>2567</v>
      </c>
      <c r="BEV129" t="s">
        <v>2567</v>
      </c>
      <c r="BEX129">
        <v>7.5</v>
      </c>
      <c r="BEY129">
        <v>0</v>
      </c>
      <c r="BGQ129" t="s">
        <v>1467</v>
      </c>
      <c r="BGR129">
        <v>2.5</v>
      </c>
      <c r="BGS129">
        <v>2.5</v>
      </c>
      <c r="BGT129">
        <v>5</v>
      </c>
      <c r="BGU129" t="s">
        <v>1463</v>
      </c>
      <c r="BHK129">
        <v>2.5</v>
      </c>
      <c r="BHL129">
        <v>2.5</v>
      </c>
      <c r="BIT129">
        <v>5</v>
      </c>
      <c r="BIU129">
        <v>2.5</v>
      </c>
      <c r="BIV129">
        <v>2.5</v>
      </c>
      <c r="BIW129">
        <v>10</v>
      </c>
      <c r="BIX129">
        <v>2</v>
      </c>
      <c r="BIY129" t="s">
        <v>2594</v>
      </c>
      <c r="BIZ129" t="s">
        <v>2548</v>
      </c>
      <c r="BJA129" t="s">
        <v>1468</v>
      </c>
      <c r="BJB129">
        <v>2.5</v>
      </c>
      <c r="BJC129">
        <v>2.5</v>
      </c>
    </row>
    <row r="130" spans="1:1024 1026:1615" ht="15" x14ac:dyDescent="0.25">
      <c r="A130" t="s">
        <v>2603</v>
      </c>
      <c r="B130" t="s">
        <v>4335</v>
      </c>
      <c r="C130" t="s">
        <v>4336</v>
      </c>
      <c r="D130" t="s">
        <v>1460</v>
      </c>
      <c r="F130" t="s">
        <v>2606</v>
      </c>
      <c r="G130" t="s">
        <v>2607</v>
      </c>
      <c r="H130" t="s">
        <v>3851</v>
      </c>
      <c r="I130" t="s">
        <v>4040</v>
      </c>
      <c r="J130">
        <v>1.98327955</v>
      </c>
      <c r="K130">
        <v>34.277546710000003</v>
      </c>
      <c r="L130" s="116">
        <v>42410</v>
      </c>
      <c r="M130" t="s">
        <v>1471</v>
      </c>
      <c r="N130">
        <v>50</v>
      </c>
      <c r="O130" t="s">
        <v>2554</v>
      </c>
      <c r="Q130">
        <v>6.7</v>
      </c>
      <c r="R130">
        <v>5</v>
      </c>
      <c r="S130">
        <v>2.5</v>
      </c>
      <c r="T130">
        <v>14.2</v>
      </c>
      <c r="U130">
        <v>4</v>
      </c>
      <c r="V130">
        <v>1</v>
      </c>
      <c r="X130">
        <v>3</v>
      </c>
      <c r="Y130">
        <v>1</v>
      </c>
      <c r="AE130" t="b">
        <v>1</v>
      </c>
      <c r="AG130">
        <v>4</v>
      </c>
      <c r="AJ130">
        <v>3</v>
      </c>
      <c r="AK130">
        <v>1</v>
      </c>
      <c r="AS130">
        <v>4</v>
      </c>
      <c r="AW130">
        <v>1</v>
      </c>
      <c r="BS130" t="s">
        <v>1462</v>
      </c>
      <c r="BT130" t="s">
        <v>1462</v>
      </c>
      <c r="BU130" t="s">
        <v>4337</v>
      </c>
      <c r="BV130" t="s">
        <v>4338</v>
      </c>
      <c r="BW130">
        <v>5</v>
      </c>
      <c r="BX130">
        <v>2.5</v>
      </c>
      <c r="BY130">
        <v>7.5</v>
      </c>
      <c r="BZ130">
        <v>2.5</v>
      </c>
      <c r="CA130">
        <v>2.5</v>
      </c>
      <c r="CB130">
        <v>12.5</v>
      </c>
      <c r="CC130" t="s">
        <v>1462</v>
      </c>
      <c r="CD130" t="b">
        <v>1</v>
      </c>
      <c r="CE130" t="b">
        <v>1</v>
      </c>
      <c r="CF130">
        <v>30</v>
      </c>
      <c r="CH130" t="s">
        <v>1463</v>
      </c>
      <c r="CM130" t="s">
        <v>1463</v>
      </c>
      <c r="CR130" t="s">
        <v>1463</v>
      </c>
      <c r="CW130" t="s">
        <v>1463</v>
      </c>
      <c r="DB130" t="s">
        <v>1463</v>
      </c>
      <c r="DG130" t="s">
        <v>1462</v>
      </c>
      <c r="DH130" t="b">
        <v>1</v>
      </c>
      <c r="DJ130">
        <v>20</v>
      </c>
      <c r="DM130" t="s">
        <v>1463</v>
      </c>
      <c r="DU130" t="b">
        <v>1</v>
      </c>
      <c r="EF130" t="b">
        <v>1</v>
      </c>
      <c r="EG130" t="s">
        <v>4004</v>
      </c>
      <c r="EI130">
        <v>2.5</v>
      </c>
      <c r="EJ130">
        <v>2.5</v>
      </c>
      <c r="EN130">
        <v>0</v>
      </c>
      <c r="EO130" t="s">
        <v>1463</v>
      </c>
      <c r="FL130">
        <v>6.7</v>
      </c>
      <c r="FM130">
        <v>0</v>
      </c>
      <c r="FN130">
        <v>2.5</v>
      </c>
      <c r="FO130">
        <v>9.1999999999999993</v>
      </c>
      <c r="FP130" t="s">
        <v>1462</v>
      </c>
      <c r="FT130" t="b">
        <v>1</v>
      </c>
      <c r="FV130" t="s">
        <v>1465</v>
      </c>
      <c r="GO130" t="b">
        <v>1</v>
      </c>
      <c r="GQ130" t="s">
        <v>1465</v>
      </c>
      <c r="HD130" t="b">
        <v>1</v>
      </c>
      <c r="HF130" t="s">
        <v>1473</v>
      </c>
      <c r="HY130" t="b">
        <v>1</v>
      </c>
      <c r="IA130" t="s">
        <v>1465</v>
      </c>
      <c r="IN130" t="b">
        <v>1</v>
      </c>
      <c r="IP130" t="s">
        <v>1473</v>
      </c>
      <c r="JC130" t="b">
        <v>1</v>
      </c>
      <c r="JE130" t="s">
        <v>1464</v>
      </c>
      <c r="JL130" t="b">
        <v>1</v>
      </c>
      <c r="JN130" t="s">
        <v>1465</v>
      </c>
      <c r="KG130" t="s">
        <v>2679</v>
      </c>
      <c r="KH130" t="b">
        <v>1</v>
      </c>
      <c r="KJ130" t="s">
        <v>1465</v>
      </c>
      <c r="KK130" t="s">
        <v>1463</v>
      </c>
      <c r="KM130">
        <v>0</v>
      </c>
      <c r="KN130">
        <v>2.5</v>
      </c>
      <c r="KO130">
        <v>0</v>
      </c>
      <c r="KP130">
        <v>0</v>
      </c>
      <c r="KQ130">
        <v>2.5</v>
      </c>
      <c r="KR130">
        <v>2.5</v>
      </c>
      <c r="KS130" t="s">
        <v>1462</v>
      </c>
      <c r="LA130">
        <v>3</v>
      </c>
      <c r="LK130">
        <v>1</v>
      </c>
      <c r="MO130" t="b">
        <v>1</v>
      </c>
      <c r="MT130" t="s">
        <v>1463</v>
      </c>
      <c r="MV130">
        <v>0</v>
      </c>
      <c r="MW130">
        <v>2.5</v>
      </c>
      <c r="MX130">
        <v>0</v>
      </c>
      <c r="MY130">
        <v>0</v>
      </c>
      <c r="MZ130">
        <v>7.5</v>
      </c>
      <c r="NA130">
        <v>7.5</v>
      </c>
      <c r="NM130" t="s">
        <v>2549</v>
      </c>
      <c r="NN130" t="s">
        <v>2549</v>
      </c>
      <c r="NO130" t="s">
        <v>2549</v>
      </c>
      <c r="NP130" t="s">
        <v>2549</v>
      </c>
      <c r="NQ130" t="s">
        <v>2549</v>
      </c>
      <c r="NR130" t="s">
        <v>2549</v>
      </c>
      <c r="NS130" t="s">
        <v>2549</v>
      </c>
      <c r="NT130" t="s">
        <v>2549</v>
      </c>
      <c r="NU130" t="s">
        <v>2549</v>
      </c>
      <c r="NV130" t="s">
        <v>2549</v>
      </c>
      <c r="NW130" t="s">
        <v>2550</v>
      </c>
      <c r="NX130" t="s">
        <v>2550</v>
      </c>
      <c r="NY130" t="s">
        <v>2550</v>
      </c>
      <c r="NZ130" t="s">
        <v>2550</v>
      </c>
      <c r="OA130" t="s">
        <v>2550</v>
      </c>
      <c r="OB130" t="s">
        <v>2550</v>
      </c>
      <c r="OC130" t="s">
        <v>2550</v>
      </c>
      <c r="OD130" t="s">
        <v>2550</v>
      </c>
      <c r="OE130" t="s">
        <v>2550</v>
      </c>
      <c r="OF130" t="s">
        <v>2550</v>
      </c>
      <c r="OG130">
        <v>0</v>
      </c>
      <c r="OH130">
        <v>7.5</v>
      </c>
      <c r="OJ130">
        <v>0</v>
      </c>
      <c r="OK130">
        <v>2.5</v>
      </c>
      <c r="OL130">
        <v>2.5</v>
      </c>
      <c r="QL130">
        <v>0</v>
      </c>
      <c r="QM130">
        <v>2.5</v>
      </c>
      <c r="RO130">
        <v>5</v>
      </c>
      <c r="RP130">
        <v>7.5</v>
      </c>
      <c r="RQ130">
        <v>2.5</v>
      </c>
      <c r="RR130">
        <v>15</v>
      </c>
      <c r="RS130" t="s">
        <v>1462</v>
      </c>
      <c r="RT130" t="s">
        <v>4339</v>
      </c>
      <c r="RU130">
        <v>70</v>
      </c>
      <c r="RW130" t="s">
        <v>1475</v>
      </c>
      <c r="RZ130" t="s">
        <v>1475</v>
      </c>
      <c r="SB130" t="s">
        <v>1463</v>
      </c>
      <c r="SH130" t="s">
        <v>1475</v>
      </c>
      <c r="SK130">
        <v>7.5</v>
      </c>
      <c r="SL130">
        <v>2.5</v>
      </c>
      <c r="SM130">
        <v>3.9</v>
      </c>
      <c r="SN130">
        <v>7.5</v>
      </c>
      <c r="SO130">
        <v>2.5</v>
      </c>
      <c r="SP130">
        <v>13.9</v>
      </c>
      <c r="SQ130" t="s">
        <v>1462</v>
      </c>
      <c r="SS130">
        <v>10</v>
      </c>
      <c r="ST130" t="s">
        <v>4092</v>
      </c>
      <c r="SU130" t="s">
        <v>1463</v>
      </c>
      <c r="SX130" t="b">
        <v>1</v>
      </c>
      <c r="SY130" t="b">
        <v>1</v>
      </c>
      <c r="SZ130" t="b">
        <v>1</v>
      </c>
      <c r="TI130">
        <v>5</v>
      </c>
      <c r="TJ130" t="s">
        <v>4340</v>
      </c>
      <c r="TM130" t="b">
        <v>1</v>
      </c>
      <c r="TN130" t="b">
        <v>1</v>
      </c>
      <c r="TO130" t="b">
        <v>1</v>
      </c>
      <c r="TQ130" t="b">
        <v>1</v>
      </c>
      <c r="TS130" t="b">
        <v>1</v>
      </c>
      <c r="TT130" t="b">
        <v>1</v>
      </c>
      <c r="TX130">
        <v>7.5</v>
      </c>
      <c r="TY130">
        <v>2.5</v>
      </c>
      <c r="VI130">
        <v>5</v>
      </c>
      <c r="VJ130">
        <v>0</v>
      </c>
      <c r="VK130">
        <v>7.5</v>
      </c>
      <c r="VL130">
        <v>12.5</v>
      </c>
      <c r="VM130" t="s">
        <v>1463</v>
      </c>
      <c r="VO130" t="s">
        <v>1463</v>
      </c>
      <c r="VQ130" t="s">
        <v>1463</v>
      </c>
      <c r="VS130" t="s">
        <v>1463</v>
      </c>
      <c r="VV130" t="s">
        <v>1463</v>
      </c>
      <c r="VX130" t="s">
        <v>1462</v>
      </c>
      <c r="VY130" t="s">
        <v>3918</v>
      </c>
      <c r="VZ130">
        <v>0</v>
      </c>
      <c r="WA130">
        <v>7.5</v>
      </c>
      <c r="XJ130">
        <v>5</v>
      </c>
      <c r="XK130">
        <v>2.5</v>
      </c>
      <c r="XL130">
        <v>7.5</v>
      </c>
      <c r="XM130">
        <v>15</v>
      </c>
      <c r="XN130" t="s">
        <v>1462</v>
      </c>
      <c r="XO130" t="s">
        <v>1462</v>
      </c>
      <c r="XQ130" t="b">
        <v>1</v>
      </c>
      <c r="XR130" t="b">
        <v>1</v>
      </c>
      <c r="XS130" t="b">
        <v>1</v>
      </c>
      <c r="XW130" t="b">
        <v>1</v>
      </c>
      <c r="YC130" t="s">
        <v>1462</v>
      </c>
      <c r="YD130" t="s">
        <v>3790</v>
      </c>
      <c r="YE130" t="s">
        <v>1462</v>
      </c>
      <c r="YF130" t="s">
        <v>4341</v>
      </c>
      <c r="YG130">
        <v>5</v>
      </c>
      <c r="YH130">
        <v>5</v>
      </c>
      <c r="YI130" t="s">
        <v>1463</v>
      </c>
      <c r="YU130">
        <v>0</v>
      </c>
      <c r="YV130">
        <v>10</v>
      </c>
      <c r="ZX130">
        <v>0</v>
      </c>
      <c r="ZY130">
        <v>0</v>
      </c>
      <c r="ZZ130">
        <v>2.5</v>
      </c>
      <c r="AAA130">
        <v>2.5</v>
      </c>
      <c r="AAB130" t="s">
        <v>1463</v>
      </c>
      <c r="AAS130" t="s">
        <v>4342</v>
      </c>
      <c r="AAT130">
        <v>0</v>
      </c>
      <c r="AAU130">
        <v>2.5</v>
      </c>
      <c r="ADN130">
        <v>2</v>
      </c>
      <c r="ADO130">
        <v>5</v>
      </c>
      <c r="ADP130">
        <v>5</v>
      </c>
      <c r="ADQ130">
        <v>12</v>
      </c>
      <c r="ADR130" t="s">
        <v>1759</v>
      </c>
      <c r="ADS130">
        <v>0.5</v>
      </c>
      <c r="ADT130">
        <v>30</v>
      </c>
      <c r="AEG130">
        <v>5</v>
      </c>
      <c r="AEH130">
        <v>5</v>
      </c>
      <c r="AEI130">
        <v>2</v>
      </c>
      <c r="AEJ130">
        <v>2.5</v>
      </c>
      <c r="AEK130">
        <v>2.5</v>
      </c>
      <c r="AEL130">
        <v>7</v>
      </c>
      <c r="AEV130" t="b">
        <v>1</v>
      </c>
      <c r="AFC130">
        <v>2.5</v>
      </c>
      <c r="AFD130">
        <v>2.5</v>
      </c>
      <c r="AFE130">
        <v>0</v>
      </c>
      <c r="AFF130">
        <v>8.9</v>
      </c>
      <c r="AFG130">
        <v>2.5</v>
      </c>
      <c r="AFH130">
        <v>11.4</v>
      </c>
      <c r="AFI130" t="s">
        <v>1463</v>
      </c>
      <c r="AFK130" t="s">
        <v>1463</v>
      </c>
      <c r="AFM130" t="s">
        <v>1463</v>
      </c>
      <c r="AFO130" t="s">
        <v>1463</v>
      </c>
      <c r="AFQ130" t="s">
        <v>1463</v>
      </c>
      <c r="AFT130" t="s">
        <v>1463</v>
      </c>
      <c r="AFV130">
        <v>3</v>
      </c>
      <c r="AFW130">
        <v>4</v>
      </c>
      <c r="AFX130">
        <v>8.8888888888888804</v>
      </c>
      <c r="AFY130">
        <v>2.5</v>
      </c>
      <c r="AFZ130">
        <v>2.5</v>
      </c>
      <c r="AGA130">
        <v>7.5</v>
      </c>
      <c r="AGB130">
        <v>2.5</v>
      </c>
      <c r="AGC130">
        <v>12.5</v>
      </c>
      <c r="AGD130">
        <v>2</v>
      </c>
      <c r="AGF130">
        <v>500</v>
      </c>
      <c r="AGG130">
        <v>2</v>
      </c>
      <c r="AGI130">
        <v>1</v>
      </c>
      <c r="AGJ130">
        <v>2</v>
      </c>
      <c r="AGL130">
        <v>0</v>
      </c>
      <c r="AGM130" t="s">
        <v>1534</v>
      </c>
      <c r="AGO130" t="s">
        <v>3131</v>
      </c>
      <c r="AGQ130">
        <v>7.5</v>
      </c>
      <c r="AGR130">
        <v>2.5</v>
      </c>
      <c r="AGS130">
        <v>3</v>
      </c>
      <c r="AGT130">
        <v>5</v>
      </c>
      <c r="AGU130">
        <v>5</v>
      </c>
      <c r="AGV130">
        <v>13</v>
      </c>
      <c r="AGW130">
        <v>1</v>
      </c>
      <c r="AGZ130" t="b">
        <v>1</v>
      </c>
      <c r="AHD130">
        <v>3</v>
      </c>
      <c r="AHE130">
        <v>3</v>
      </c>
      <c r="AHF130">
        <v>3</v>
      </c>
      <c r="AKM130">
        <v>5</v>
      </c>
      <c r="AKN130">
        <v>5</v>
      </c>
      <c r="AKO130">
        <v>10</v>
      </c>
      <c r="AKP130">
        <v>2.5</v>
      </c>
      <c r="AKQ130">
        <v>5</v>
      </c>
      <c r="AKR130">
        <v>17.5</v>
      </c>
      <c r="AKS130" t="s">
        <v>1462</v>
      </c>
      <c r="AKT130" t="s">
        <v>1463</v>
      </c>
      <c r="AKV130" t="s">
        <v>1462</v>
      </c>
      <c r="AKX130" t="s">
        <v>1462</v>
      </c>
      <c r="AKZ130" t="s">
        <v>1463</v>
      </c>
      <c r="ALB130" t="s">
        <v>1462</v>
      </c>
      <c r="ALD130" t="s">
        <v>1463</v>
      </c>
      <c r="ALF130" t="s">
        <v>1462</v>
      </c>
      <c r="ALH130" t="s">
        <v>1463</v>
      </c>
      <c r="ALJ130" t="s">
        <v>1463</v>
      </c>
      <c r="ALL130" t="s">
        <v>1463</v>
      </c>
      <c r="ALN130" t="s">
        <v>1462</v>
      </c>
      <c r="ALP130" t="s">
        <v>1463</v>
      </c>
      <c r="ALR130" t="s">
        <v>1463</v>
      </c>
      <c r="ALT130" t="s">
        <v>1463</v>
      </c>
      <c r="AMF130" t="b">
        <v>1</v>
      </c>
      <c r="AML130" t="b">
        <v>1</v>
      </c>
      <c r="AMW130" t="b">
        <v>1</v>
      </c>
      <c r="ANA130">
        <v>2.5</v>
      </c>
      <c r="ANB130">
        <v>5</v>
      </c>
      <c r="ANC130">
        <v>10</v>
      </c>
      <c r="AND130">
        <v>2.5</v>
      </c>
      <c r="ANE130">
        <v>2.5</v>
      </c>
      <c r="ANF130">
        <v>15</v>
      </c>
      <c r="ANG130" t="s">
        <v>1462</v>
      </c>
      <c r="ANH130" t="s">
        <v>4343</v>
      </c>
      <c r="ANI130" t="s">
        <v>1462</v>
      </c>
      <c r="ANJ130" t="s">
        <v>2855</v>
      </c>
      <c r="ANK130">
        <v>2.5</v>
      </c>
      <c r="ANL130">
        <v>2.5</v>
      </c>
      <c r="ANM130">
        <v>6</v>
      </c>
      <c r="ANN130">
        <v>2.5</v>
      </c>
      <c r="ANO130">
        <v>7.5</v>
      </c>
      <c r="ANP130">
        <v>16</v>
      </c>
      <c r="ANQ130" t="s">
        <v>2599</v>
      </c>
      <c r="ANR130" t="s">
        <v>1462</v>
      </c>
      <c r="ANS130" t="s">
        <v>4344</v>
      </c>
      <c r="ANT130">
        <v>2.5</v>
      </c>
      <c r="ANU130">
        <v>7.5</v>
      </c>
      <c r="AQR130">
        <v>2.5</v>
      </c>
      <c r="AQS130">
        <v>0</v>
      </c>
      <c r="AQT130">
        <v>7.5</v>
      </c>
      <c r="AQU130">
        <v>10</v>
      </c>
      <c r="AQV130" t="s">
        <v>1463</v>
      </c>
      <c r="ARC130" t="b">
        <v>1</v>
      </c>
      <c r="ARD130" t="b">
        <v>1</v>
      </c>
      <c r="ARG130">
        <v>0</v>
      </c>
      <c r="ARH130">
        <v>10</v>
      </c>
      <c r="ARI130" t="s">
        <v>1463</v>
      </c>
      <c r="ARQ130" t="s">
        <v>1462</v>
      </c>
      <c r="ARS130" t="s">
        <v>2627</v>
      </c>
      <c r="ART130" t="s">
        <v>2855</v>
      </c>
      <c r="ARV130" t="b">
        <v>1</v>
      </c>
      <c r="ASD130">
        <v>0</v>
      </c>
      <c r="ASE130">
        <v>5</v>
      </c>
      <c r="ASF130">
        <v>1</v>
      </c>
      <c r="ASG130">
        <v>2.5</v>
      </c>
      <c r="ASH130">
        <v>2.5</v>
      </c>
      <c r="ASI130">
        <v>6</v>
      </c>
      <c r="ASJ130">
        <v>90</v>
      </c>
      <c r="ASL130" t="b">
        <v>1</v>
      </c>
      <c r="ASM130" t="b">
        <v>1</v>
      </c>
      <c r="ASS130">
        <v>1</v>
      </c>
      <c r="AST130" t="s">
        <v>1462</v>
      </c>
      <c r="ASX130" t="b">
        <v>1</v>
      </c>
      <c r="ATC130" t="s">
        <v>3486</v>
      </c>
      <c r="ATD130">
        <v>2.5</v>
      </c>
      <c r="ATE130">
        <v>2.5</v>
      </c>
      <c r="ATF130">
        <v>0</v>
      </c>
      <c r="ATG130">
        <v>0</v>
      </c>
      <c r="ATH130">
        <v>6.3</v>
      </c>
      <c r="ATI130">
        <v>6.3</v>
      </c>
      <c r="ATJ130" t="s">
        <v>1463</v>
      </c>
      <c r="AVZ130">
        <v>0</v>
      </c>
      <c r="AWA130">
        <v>2.5</v>
      </c>
      <c r="AWB130">
        <v>0</v>
      </c>
      <c r="AWC130">
        <v>10</v>
      </c>
      <c r="AWD130">
        <v>2</v>
      </c>
      <c r="AWE130">
        <v>0</v>
      </c>
      <c r="AWF130">
        <v>2.5</v>
      </c>
      <c r="AWG130">
        <v>4.5</v>
      </c>
      <c r="AWH130" t="s">
        <v>1462</v>
      </c>
      <c r="AWI130" t="s">
        <v>1469</v>
      </c>
      <c r="AWJ130" t="s">
        <v>1463</v>
      </c>
      <c r="AWL130" t="s">
        <v>1462</v>
      </c>
      <c r="AWM130" t="s">
        <v>2619</v>
      </c>
      <c r="AWN130" t="s">
        <v>1462</v>
      </c>
      <c r="AWP130" t="s">
        <v>1463</v>
      </c>
      <c r="AWR130" t="s">
        <v>1463</v>
      </c>
      <c r="AWT130" t="s">
        <v>1463</v>
      </c>
      <c r="AWV130" t="s">
        <v>1463</v>
      </c>
      <c r="AWX130" t="s">
        <v>1463</v>
      </c>
      <c r="AWZ130" t="s">
        <v>1463</v>
      </c>
      <c r="AXB130" t="s">
        <v>1463</v>
      </c>
      <c r="AXD130" t="s">
        <v>1463</v>
      </c>
      <c r="AXF130">
        <v>0</v>
      </c>
      <c r="AXG130">
        <v>0</v>
      </c>
      <c r="AXI130">
        <v>0</v>
      </c>
      <c r="AXJ130">
        <v>2.5</v>
      </c>
      <c r="AXK130">
        <v>0</v>
      </c>
      <c r="AXN130">
        <v>0</v>
      </c>
      <c r="AXO130">
        <v>1</v>
      </c>
      <c r="AXP130">
        <v>1</v>
      </c>
      <c r="AXQ130">
        <v>1</v>
      </c>
      <c r="AXR130">
        <v>1</v>
      </c>
      <c r="AXS130">
        <v>1</v>
      </c>
      <c r="AXT130">
        <v>1</v>
      </c>
      <c r="AXU130">
        <v>1</v>
      </c>
      <c r="AXV130">
        <v>3</v>
      </c>
      <c r="AXW130">
        <v>1</v>
      </c>
      <c r="AXX130">
        <v>3</v>
      </c>
      <c r="AYA130">
        <v>8</v>
      </c>
      <c r="AYD130">
        <v>8</v>
      </c>
      <c r="AYE130" t="s">
        <v>1463</v>
      </c>
      <c r="AYF130" t="s">
        <v>1463</v>
      </c>
      <c r="AYG130">
        <v>4</v>
      </c>
      <c r="AYJ130">
        <v>0</v>
      </c>
      <c r="AYK130">
        <v>0</v>
      </c>
      <c r="AYL130">
        <v>2.5</v>
      </c>
      <c r="AYM130">
        <v>2.5</v>
      </c>
      <c r="AZC130">
        <v>6</v>
      </c>
      <c r="AZD130" t="s">
        <v>4345</v>
      </c>
      <c r="AZE130" t="s">
        <v>3307</v>
      </c>
      <c r="AZM130" t="s">
        <v>1463</v>
      </c>
      <c r="AZO130" t="s">
        <v>1463</v>
      </c>
      <c r="AZQ130" t="s">
        <v>4346</v>
      </c>
      <c r="AZR130">
        <v>0</v>
      </c>
      <c r="AZS130">
        <v>2.5</v>
      </c>
      <c r="BCH130">
        <v>10</v>
      </c>
      <c r="BCI130">
        <v>0</v>
      </c>
      <c r="BCJ130">
        <v>2.5</v>
      </c>
      <c r="BCK130">
        <v>12.5</v>
      </c>
      <c r="BCL130">
        <v>1</v>
      </c>
      <c r="BCN130">
        <v>2</v>
      </c>
      <c r="BCP130">
        <v>3</v>
      </c>
      <c r="BCR130">
        <v>4</v>
      </c>
      <c r="BCT130">
        <v>5</v>
      </c>
      <c r="BCY130">
        <v>0</v>
      </c>
      <c r="BCZ130">
        <v>2.5</v>
      </c>
      <c r="BEH130">
        <v>2.5</v>
      </c>
      <c r="BEI130">
        <v>7.5</v>
      </c>
      <c r="BEJ130">
        <v>2.5</v>
      </c>
      <c r="BEK130">
        <v>12.5</v>
      </c>
      <c r="BEL130" t="s">
        <v>2552</v>
      </c>
      <c r="BEN130" t="s">
        <v>2552</v>
      </c>
      <c r="BEP130" t="s">
        <v>2552</v>
      </c>
      <c r="BER130" t="s">
        <v>2552</v>
      </c>
      <c r="BET130" t="s">
        <v>2552</v>
      </c>
      <c r="BEV130" t="s">
        <v>2552</v>
      </c>
      <c r="BEX130">
        <v>7.5</v>
      </c>
      <c r="BEY130">
        <v>2.5</v>
      </c>
      <c r="BGQ130" t="s">
        <v>1467</v>
      </c>
      <c r="BGR130">
        <v>2.5</v>
      </c>
      <c r="BGS130">
        <v>2.5</v>
      </c>
      <c r="BGT130">
        <v>5</v>
      </c>
      <c r="BGU130" t="s">
        <v>1463</v>
      </c>
      <c r="BHK130">
        <v>2.5</v>
      </c>
      <c r="BHL130">
        <v>2.5</v>
      </c>
      <c r="BIT130">
        <v>5</v>
      </c>
      <c r="BIU130">
        <v>2.5</v>
      </c>
      <c r="BIV130">
        <v>2.5</v>
      </c>
      <c r="BIW130">
        <v>10</v>
      </c>
      <c r="BIX130">
        <v>2</v>
      </c>
      <c r="BIY130" t="s">
        <v>2594</v>
      </c>
      <c r="BIZ130" t="s">
        <v>2548</v>
      </c>
      <c r="BJA130" t="s">
        <v>1468</v>
      </c>
      <c r="BJB130">
        <v>2.5</v>
      </c>
      <c r="BJC130">
        <v>2.5</v>
      </c>
    </row>
    <row r="131" spans="1:1024 1026:1615" ht="15" x14ac:dyDescent="0.25">
      <c r="A131" t="s">
        <v>4347</v>
      </c>
      <c r="B131" t="s">
        <v>3363</v>
      </c>
      <c r="C131" t="s">
        <v>4348</v>
      </c>
      <c r="D131" t="s">
        <v>2601</v>
      </c>
      <c r="E131" t="s">
        <v>4349</v>
      </c>
      <c r="F131" t="s">
        <v>2606</v>
      </c>
      <c r="G131" t="s">
        <v>4350</v>
      </c>
      <c r="H131" t="s">
        <v>4351</v>
      </c>
      <c r="I131" t="s">
        <v>4352</v>
      </c>
      <c r="J131">
        <v>3.6525453099999998</v>
      </c>
      <c r="K131">
        <v>34.290110669999997</v>
      </c>
      <c r="L131" s="116">
        <v>42453</v>
      </c>
      <c r="M131" t="s">
        <v>1461</v>
      </c>
      <c r="N131">
        <v>29</v>
      </c>
      <c r="O131" t="s">
        <v>1472</v>
      </c>
      <c r="Q131">
        <v>6.7</v>
      </c>
      <c r="R131">
        <v>7.5</v>
      </c>
      <c r="S131">
        <v>0</v>
      </c>
      <c r="T131">
        <v>14.2</v>
      </c>
      <c r="U131">
        <v>2</v>
      </c>
      <c r="V131">
        <v>2</v>
      </c>
      <c r="W131">
        <v>1</v>
      </c>
      <c r="X131">
        <v>1</v>
      </c>
      <c r="AA131" t="b">
        <v>1</v>
      </c>
      <c r="AG131">
        <v>2</v>
      </c>
      <c r="AH131">
        <v>2</v>
      </c>
      <c r="AI131">
        <v>1</v>
      </c>
      <c r="AJ131">
        <v>1</v>
      </c>
      <c r="AS131">
        <v>2</v>
      </c>
      <c r="AT131">
        <v>2</v>
      </c>
      <c r="AU131">
        <v>1</v>
      </c>
      <c r="AV131">
        <v>1</v>
      </c>
      <c r="BS131" t="s">
        <v>1462</v>
      </c>
      <c r="BT131" t="s">
        <v>1462</v>
      </c>
      <c r="BU131" t="s">
        <v>4353</v>
      </c>
      <c r="BV131" t="s">
        <v>4354</v>
      </c>
      <c r="BW131">
        <v>7.5</v>
      </c>
      <c r="BX131">
        <v>0</v>
      </c>
      <c r="BY131">
        <v>8.5</v>
      </c>
      <c r="BZ131">
        <v>7.5</v>
      </c>
      <c r="CA131">
        <v>0</v>
      </c>
      <c r="CB131">
        <v>16</v>
      </c>
      <c r="CC131" t="s">
        <v>1462</v>
      </c>
      <c r="CD131" t="b">
        <v>1</v>
      </c>
      <c r="CE131" t="b">
        <v>1</v>
      </c>
      <c r="CF131">
        <v>20</v>
      </c>
      <c r="CH131" t="s">
        <v>1463</v>
      </c>
      <c r="CM131" t="s">
        <v>1463</v>
      </c>
      <c r="CR131" t="s">
        <v>1463</v>
      </c>
      <c r="CW131" t="s">
        <v>1462</v>
      </c>
      <c r="CX131" t="b">
        <v>1</v>
      </c>
      <c r="CZ131">
        <v>12</v>
      </c>
      <c r="DB131" t="s">
        <v>1463</v>
      </c>
      <c r="DG131" t="s">
        <v>1462</v>
      </c>
      <c r="DH131" t="b">
        <v>1</v>
      </c>
      <c r="DJ131">
        <v>8</v>
      </c>
      <c r="DM131" t="s">
        <v>1463</v>
      </c>
      <c r="DS131" t="b">
        <v>1</v>
      </c>
      <c r="DU131" t="b">
        <v>1</v>
      </c>
      <c r="EC131" t="b">
        <v>1</v>
      </c>
      <c r="EI131">
        <v>7.5</v>
      </c>
      <c r="EJ131">
        <v>0</v>
      </c>
      <c r="EN131">
        <v>0</v>
      </c>
      <c r="EO131" t="s">
        <v>1463</v>
      </c>
      <c r="FL131">
        <v>6.7</v>
      </c>
      <c r="FM131">
        <v>7.5</v>
      </c>
      <c r="FN131">
        <v>2.5</v>
      </c>
      <c r="FO131">
        <v>16.7</v>
      </c>
      <c r="FP131" t="s">
        <v>1462</v>
      </c>
      <c r="FQ131" t="b">
        <v>1</v>
      </c>
      <c r="FS131" t="s">
        <v>1473</v>
      </c>
      <c r="FT131" t="b">
        <v>1</v>
      </c>
      <c r="FV131" t="s">
        <v>1465</v>
      </c>
      <c r="FY131" t="s">
        <v>1464</v>
      </c>
      <c r="GB131" t="s">
        <v>1464</v>
      </c>
      <c r="GE131" t="s">
        <v>1464</v>
      </c>
      <c r="GH131" t="s">
        <v>1464</v>
      </c>
      <c r="GK131" t="s">
        <v>1464</v>
      </c>
      <c r="GN131" t="s">
        <v>1464</v>
      </c>
      <c r="GO131" t="b">
        <v>1</v>
      </c>
      <c r="GQ131" t="s">
        <v>1464</v>
      </c>
      <c r="GT131" t="s">
        <v>1464</v>
      </c>
      <c r="GW131" t="s">
        <v>1464</v>
      </c>
      <c r="GZ131" t="s">
        <v>1464</v>
      </c>
      <c r="HC131" t="s">
        <v>1464</v>
      </c>
      <c r="HD131" t="b">
        <v>1</v>
      </c>
      <c r="HF131" t="s">
        <v>1465</v>
      </c>
      <c r="HI131" t="s">
        <v>1464</v>
      </c>
      <c r="HL131" t="s">
        <v>1464</v>
      </c>
      <c r="HO131" t="s">
        <v>1464</v>
      </c>
      <c r="HR131" t="s">
        <v>1464</v>
      </c>
      <c r="HU131" t="s">
        <v>1464</v>
      </c>
      <c r="HX131" t="s">
        <v>1464</v>
      </c>
      <c r="IA131" t="s">
        <v>1464</v>
      </c>
      <c r="ID131" t="s">
        <v>1464</v>
      </c>
      <c r="IG131" t="s">
        <v>1464</v>
      </c>
      <c r="IJ131" t="s">
        <v>1464</v>
      </c>
      <c r="IM131" t="s">
        <v>1464</v>
      </c>
      <c r="IN131" t="b">
        <v>1</v>
      </c>
      <c r="IP131" t="s">
        <v>1464</v>
      </c>
      <c r="IS131" t="s">
        <v>1464</v>
      </c>
      <c r="IV131" t="s">
        <v>1464</v>
      </c>
      <c r="IY131" t="s">
        <v>1464</v>
      </c>
      <c r="JB131" t="s">
        <v>1464</v>
      </c>
      <c r="JC131" t="b">
        <v>1</v>
      </c>
      <c r="JE131" t="s">
        <v>1464</v>
      </c>
      <c r="JH131" t="s">
        <v>1464</v>
      </c>
      <c r="JK131" t="s">
        <v>1464</v>
      </c>
      <c r="JL131" t="b">
        <v>1</v>
      </c>
      <c r="JN131" t="s">
        <v>1473</v>
      </c>
      <c r="JQ131" t="s">
        <v>1464</v>
      </c>
      <c r="JT131" t="s">
        <v>1464</v>
      </c>
      <c r="JW131" t="s">
        <v>1464</v>
      </c>
      <c r="JZ131" t="s">
        <v>1464</v>
      </c>
      <c r="KC131" t="s">
        <v>1464</v>
      </c>
      <c r="KF131" t="s">
        <v>1464</v>
      </c>
      <c r="KG131" t="s">
        <v>4355</v>
      </c>
      <c r="KH131" t="b">
        <v>1</v>
      </c>
      <c r="KJ131" t="s">
        <v>1465</v>
      </c>
      <c r="KK131" t="s">
        <v>1462</v>
      </c>
      <c r="KL131" t="s">
        <v>4356</v>
      </c>
      <c r="KM131">
        <v>7.5</v>
      </c>
      <c r="KN131">
        <v>2.5</v>
      </c>
      <c r="KO131">
        <v>0</v>
      </c>
      <c r="KP131">
        <v>2.5</v>
      </c>
      <c r="KQ131">
        <v>0</v>
      </c>
      <c r="KR131">
        <v>2.5</v>
      </c>
      <c r="KS131" t="s">
        <v>1462</v>
      </c>
      <c r="LA131">
        <v>22</v>
      </c>
      <c r="LK131">
        <v>1</v>
      </c>
      <c r="LU131" t="b">
        <v>1</v>
      </c>
      <c r="MO131" t="b">
        <v>1</v>
      </c>
      <c r="MT131" t="s">
        <v>1462</v>
      </c>
      <c r="MU131" t="s">
        <v>4357</v>
      </c>
      <c r="MV131">
        <v>2.5</v>
      </c>
      <c r="MW131">
        <v>0</v>
      </c>
      <c r="MX131">
        <v>0</v>
      </c>
      <c r="MY131">
        <v>0</v>
      </c>
      <c r="MZ131">
        <v>2.5</v>
      </c>
      <c r="NA131">
        <v>2.5</v>
      </c>
      <c r="OC131" t="s">
        <v>2569</v>
      </c>
      <c r="OG131">
        <v>0</v>
      </c>
      <c r="OH131">
        <v>2.5</v>
      </c>
      <c r="OJ131">
        <v>0</v>
      </c>
      <c r="OK131">
        <v>0</v>
      </c>
      <c r="OL131">
        <v>0</v>
      </c>
      <c r="OT131" t="b">
        <v>1</v>
      </c>
      <c r="PD131" t="s">
        <v>4358</v>
      </c>
      <c r="PN131" t="s">
        <v>4359</v>
      </c>
      <c r="QL131">
        <v>0</v>
      </c>
      <c r="QM131">
        <v>0</v>
      </c>
      <c r="RO131">
        <v>7.5</v>
      </c>
      <c r="RP131">
        <v>5</v>
      </c>
      <c r="RQ131">
        <v>5</v>
      </c>
      <c r="RR131">
        <v>17.5</v>
      </c>
      <c r="RS131" t="s">
        <v>1463</v>
      </c>
      <c r="RZ131" t="s">
        <v>1463</v>
      </c>
      <c r="SK131">
        <v>5</v>
      </c>
      <c r="SL131">
        <v>5</v>
      </c>
      <c r="SM131">
        <v>3.7</v>
      </c>
      <c r="SN131">
        <v>10</v>
      </c>
      <c r="SO131">
        <v>0</v>
      </c>
      <c r="SP131">
        <v>13.7</v>
      </c>
      <c r="SQ131" t="s">
        <v>1463</v>
      </c>
      <c r="SR131" t="s">
        <v>4360</v>
      </c>
      <c r="TI131">
        <v>75</v>
      </c>
      <c r="TJ131" t="s">
        <v>4361</v>
      </c>
      <c r="TN131" t="b">
        <v>1</v>
      </c>
      <c r="TO131" t="b">
        <v>1</v>
      </c>
      <c r="TP131" t="b">
        <v>1</v>
      </c>
      <c r="TQ131" t="b">
        <v>1</v>
      </c>
      <c r="TR131" t="b">
        <v>1</v>
      </c>
      <c r="TS131" t="b">
        <v>1</v>
      </c>
      <c r="TT131" t="b">
        <v>1</v>
      </c>
      <c r="TU131" t="b">
        <v>1</v>
      </c>
      <c r="TX131">
        <v>10</v>
      </c>
      <c r="TY131">
        <v>0</v>
      </c>
      <c r="VI131">
        <v>5</v>
      </c>
      <c r="VJ131">
        <v>0</v>
      </c>
      <c r="VK131">
        <v>10</v>
      </c>
      <c r="VL131">
        <v>15</v>
      </c>
      <c r="VM131" t="s">
        <v>1463</v>
      </c>
      <c r="VO131" t="s">
        <v>1463</v>
      </c>
      <c r="VQ131" t="s">
        <v>1463</v>
      </c>
      <c r="VS131" t="s">
        <v>1463</v>
      </c>
      <c r="VV131" t="s">
        <v>1463</v>
      </c>
      <c r="VX131" t="s">
        <v>1462</v>
      </c>
      <c r="VY131" t="s">
        <v>4362</v>
      </c>
      <c r="VZ131">
        <v>0</v>
      </c>
      <c r="WA131">
        <v>10</v>
      </c>
      <c r="XJ131">
        <v>2.5</v>
      </c>
      <c r="XK131">
        <v>0</v>
      </c>
      <c r="XL131">
        <v>2.5</v>
      </c>
      <c r="XM131">
        <v>5</v>
      </c>
      <c r="XN131" t="s">
        <v>1462</v>
      </c>
      <c r="XO131" t="s">
        <v>1462</v>
      </c>
      <c r="XQ131" t="b">
        <v>1</v>
      </c>
      <c r="XT131" t="b">
        <v>1</v>
      </c>
      <c r="XV131" t="b">
        <v>1</v>
      </c>
      <c r="XW131" t="b">
        <v>1</v>
      </c>
      <c r="XX131" t="b">
        <v>1</v>
      </c>
      <c r="XY131" t="b">
        <v>1</v>
      </c>
      <c r="YC131" t="s">
        <v>1462</v>
      </c>
      <c r="YE131" t="s">
        <v>1463</v>
      </c>
      <c r="YF131" t="s">
        <v>4363</v>
      </c>
      <c r="YG131">
        <v>0</v>
      </c>
      <c r="YH131">
        <v>2.5</v>
      </c>
      <c r="YI131" t="s">
        <v>1463</v>
      </c>
      <c r="YU131">
        <v>0</v>
      </c>
      <c r="YV131">
        <v>2.5</v>
      </c>
      <c r="ZX131">
        <v>10</v>
      </c>
      <c r="ZY131">
        <v>7.5</v>
      </c>
      <c r="ZZ131">
        <v>2.5</v>
      </c>
      <c r="AAA131">
        <v>20</v>
      </c>
      <c r="AAB131" t="s">
        <v>1462</v>
      </c>
      <c r="AAL131" t="b">
        <v>1</v>
      </c>
      <c r="AAM131" t="b">
        <v>1</v>
      </c>
      <c r="AAO131" t="b">
        <v>1</v>
      </c>
      <c r="AAS131" t="s">
        <v>4364</v>
      </c>
      <c r="AAT131">
        <v>7.5</v>
      </c>
      <c r="AAU131">
        <v>2.5</v>
      </c>
      <c r="ADN131">
        <v>2</v>
      </c>
      <c r="ADO131">
        <v>7.5</v>
      </c>
      <c r="ADP131">
        <v>0</v>
      </c>
      <c r="ADQ131">
        <v>9.5</v>
      </c>
      <c r="ADR131" t="s">
        <v>1759</v>
      </c>
      <c r="ADS131">
        <v>0.5</v>
      </c>
      <c r="ADT131">
        <v>6</v>
      </c>
      <c r="AEG131">
        <v>7.5</v>
      </c>
      <c r="AEH131">
        <v>0</v>
      </c>
      <c r="AEI131">
        <v>10</v>
      </c>
      <c r="AEJ131">
        <v>7.5</v>
      </c>
      <c r="AEK131">
        <v>0</v>
      </c>
      <c r="AEL131">
        <v>17.5</v>
      </c>
      <c r="AEU131" t="b">
        <v>1</v>
      </c>
      <c r="AEV131" t="b">
        <v>1</v>
      </c>
      <c r="AEZ131" t="b">
        <v>1</v>
      </c>
      <c r="AFA131" t="s">
        <v>4365</v>
      </c>
      <c r="AFC131">
        <v>7.5</v>
      </c>
      <c r="AFD131">
        <v>0</v>
      </c>
      <c r="AFE131">
        <v>0</v>
      </c>
      <c r="AFF131">
        <v>7.5</v>
      </c>
      <c r="AFG131">
        <v>2.5</v>
      </c>
      <c r="AFH131">
        <v>10</v>
      </c>
      <c r="AFI131" t="s">
        <v>1463</v>
      </c>
      <c r="AFK131" t="s">
        <v>1463</v>
      </c>
      <c r="AFM131" t="s">
        <v>1463</v>
      </c>
      <c r="AFO131" t="s">
        <v>1463</v>
      </c>
      <c r="AFQ131" t="s">
        <v>1463</v>
      </c>
      <c r="AFT131" t="s">
        <v>1463</v>
      </c>
      <c r="AFV131">
        <v>3</v>
      </c>
      <c r="AFW131">
        <v>3</v>
      </c>
      <c r="AFX131">
        <v>7.5</v>
      </c>
      <c r="AFY131">
        <v>2.5</v>
      </c>
      <c r="AFZ131">
        <v>5</v>
      </c>
      <c r="AGA131">
        <v>7.5</v>
      </c>
      <c r="AGB131">
        <v>0</v>
      </c>
      <c r="AGC131">
        <v>12.5</v>
      </c>
      <c r="AGD131">
        <v>4</v>
      </c>
      <c r="AGE131">
        <v>2</v>
      </c>
      <c r="AGG131">
        <v>4</v>
      </c>
      <c r="AGH131">
        <v>2</v>
      </c>
      <c r="AGJ131">
        <v>4</v>
      </c>
      <c r="AGK131">
        <v>0</v>
      </c>
      <c r="AGM131" t="s">
        <v>4366</v>
      </c>
      <c r="AGN131" t="s">
        <v>4367</v>
      </c>
      <c r="AGQ131">
        <v>7.5</v>
      </c>
      <c r="AGR131">
        <v>0</v>
      </c>
      <c r="AGS131">
        <v>2</v>
      </c>
      <c r="AGT131">
        <v>7.5</v>
      </c>
      <c r="AGU131">
        <v>0</v>
      </c>
      <c r="AGV131">
        <v>9.5</v>
      </c>
      <c r="AGW131">
        <v>2</v>
      </c>
      <c r="AGZ131" t="b">
        <v>1</v>
      </c>
      <c r="AHB131" t="b">
        <v>1</v>
      </c>
      <c r="AHD131">
        <v>4</v>
      </c>
      <c r="AHE131">
        <v>4</v>
      </c>
      <c r="AHF131">
        <v>4</v>
      </c>
      <c r="AKM131">
        <v>7.5</v>
      </c>
      <c r="AKN131">
        <v>0</v>
      </c>
      <c r="AKO131">
        <v>10</v>
      </c>
      <c r="AKP131">
        <v>7.5</v>
      </c>
      <c r="AKQ131">
        <v>0</v>
      </c>
      <c r="AKR131">
        <v>17.5</v>
      </c>
      <c r="AKS131" t="s">
        <v>1462</v>
      </c>
      <c r="AKT131" t="s">
        <v>1463</v>
      </c>
      <c r="AKV131" t="s">
        <v>1462</v>
      </c>
      <c r="AKX131" t="s">
        <v>1462</v>
      </c>
      <c r="AKZ131" t="s">
        <v>1463</v>
      </c>
      <c r="ALB131" t="s">
        <v>1462</v>
      </c>
      <c r="ALD131" t="s">
        <v>1463</v>
      </c>
      <c r="ALF131" t="s">
        <v>1462</v>
      </c>
      <c r="ALH131" t="s">
        <v>1462</v>
      </c>
      <c r="ALJ131" t="s">
        <v>1462</v>
      </c>
      <c r="ALL131" t="s">
        <v>1463</v>
      </c>
      <c r="ALN131" t="s">
        <v>1462</v>
      </c>
      <c r="ALP131" t="s">
        <v>1462</v>
      </c>
      <c r="ALR131" t="s">
        <v>1463</v>
      </c>
      <c r="ALT131" t="s">
        <v>1463</v>
      </c>
      <c r="AMF131" t="b">
        <v>1</v>
      </c>
      <c r="AMH131" t="b">
        <v>1</v>
      </c>
      <c r="AMI131" t="b">
        <v>1</v>
      </c>
      <c r="AMJ131" t="b">
        <v>1</v>
      </c>
      <c r="AML131" t="b">
        <v>1</v>
      </c>
      <c r="AMM131" t="b">
        <v>1</v>
      </c>
      <c r="AMO131" t="b">
        <v>1</v>
      </c>
      <c r="AMQ131" t="b">
        <v>1</v>
      </c>
      <c r="AMW131" t="b">
        <v>1</v>
      </c>
      <c r="ANA131">
        <v>7.5</v>
      </c>
      <c r="ANB131">
        <v>0</v>
      </c>
      <c r="ANC131">
        <v>10</v>
      </c>
      <c r="AND131">
        <v>7.5</v>
      </c>
      <c r="ANE131">
        <v>0</v>
      </c>
      <c r="ANF131">
        <v>17.5</v>
      </c>
      <c r="ANG131" t="s">
        <v>1462</v>
      </c>
      <c r="ANH131" t="s">
        <v>4368</v>
      </c>
      <c r="ANI131" t="s">
        <v>1462</v>
      </c>
      <c r="ANJ131" t="s">
        <v>2616</v>
      </c>
      <c r="ANK131">
        <v>7.5</v>
      </c>
      <c r="ANL131">
        <v>0</v>
      </c>
      <c r="ANM131">
        <v>10</v>
      </c>
      <c r="ANN131">
        <v>0</v>
      </c>
      <c r="ANO131">
        <v>10</v>
      </c>
      <c r="ANP131">
        <v>20</v>
      </c>
      <c r="ANQ131" t="s">
        <v>2876</v>
      </c>
      <c r="ANR131" t="s">
        <v>1462</v>
      </c>
      <c r="ANS131" t="s">
        <v>4369</v>
      </c>
      <c r="ANT131">
        <v>0</v>
      </c>
      <c r="ANU131">
        <v>10</v>
      </c>
      <c r="AQR131">
        <v>5</v>
      </c>
      <c r="AQS131">
        <v>0</v>
      </c>
      <c r="AQT131">
        <v>2.5</v>
      </c>
      <c r="AQU131">
        <v>7.5</v>
      </c>
      <c r="AQV131" t="s">
        <v>1463</v>
      </c>
      <c r="ARB131" t="b">
        <v>1</v>
      </c>
      <c r="ARC131" t="b">
        <v>1</v>
      </c>
      <c r="ARD131" t="b">
        <v>1</v>
      </c>
      <c r="ARG131">
        <v>0</v>
      </c>
      <c r="ARH131">
        <v>2.5</v>
      </c>
      <c r="ARI131" t="s">
        <v>1463</v>
      </c>
      <c r="ARQ131" t="s">
        <v>1462</v>
      </c>
      <c r="ARS131" t="s">
        <v>4370</v>
      </c>
      <c r="ART131" t="s">
        <v>4371</v>
      </c>
      <c r="ASB131" t="b">
        <v>1</v>
      </c>
      <c r="ASC131" t="s">
        <v>4372</v>
      </c>
      <c r="ASD131">
        <v>0</v>
      </c>
      <c r="ASE131">
        <v>2.5</v>
      </c>
      <c r="ASF131">
        <v>5</v>
      </c>
      <c r="ASG131">
        <v>7.5</v>
      </c>
      <c r="ASH131">
        <v>0</v>
      </c>
      <c r="ASI131">
        <v>12.5</v>
      </c>
      <c r="ASJ131">
        <v>90</v>
      </c>
      <c r="ASM131" t="b">
        <v>1</v>
      </c>
      <c r="ASS131">
        <v>6</v>
      </c>
      <c r="AST131" t="s">
        <v>1462</v>
      </c>
      <c r="ASW131" t="b">
        <v>1</v>
      </c>
      <c r="ASY131" t="b">
        <v>1</v>
      </c>
      <c r="ASZ131" t="b">
        <v>1</v>
      </c>
      <c r="ATC131" t="s">
        <v>4373</v>
      </c>
      <c r="ATD131">
        <v>7.5</v>
      </c>
      <c r="ATE131">
        <v>0</v>
      </c>
      <c r="ATF131">
        <v>0</v>
      </c>
      <c r="ATG131">
        <v>0</v>
      </c>
      <c r="ATH131">
        <v>1.3</v>
      </c>
      <c r="ATI131">
        <v>1.3</v>
      </c>
      <c r="ATJ131" t="s">
        <v>1463</v>
      </c>
      <c r="AVZ131">
        <v>0</v>
      </c>
      <c r="AWA131">
        <v>2.5</v>
      </c>
      <c r="AWB131">
        <v>0</v>
      </c>
      <c r="AWC131">
        <v>0</v>
      </c>
      <c r="AWD131">
        <v>3</v>
      </c>
      <c r="AWE131">
        <v>5</v>
      </c>
      <c r="AWF131">
        <v>2.5</v>
      </c>
      <c r="AWG131">
        <v>10.5</v>
      </c>
      <c r="AWH131" t="s">
        <v>1462</v>
      </c>
      <c r="AWI131" t="s">
        <v>1470</v>
      </c>
      <c r="AWJ131" t="s">
        <v>1462</v>
      </c>
      <c r="AWK131" t="s">
        <v>1469</v>
      </c>
      <c r="AWL131" t="s">
        <v>1462</v>
      </c>
      <c r="AWM131" t="s">
        <v>2619</v>
      </c>
      <c r="AWN131" t="s">
        <v>1462</v>
      </c>
      <c r="AWO131" t="s">
        <v>2619</v>
      </c>
      <c r="AWP131" t="s">
        <v>1463</v>
      </c>
      <c r="AWR131" t="s">
        <v>1463</v>
      </c>
      <c r="AWT131" t="s">
        <v>1463</v>
      </c>
      <c r="AWV131" t="s">
        <v>1463</v>
      </c>
      <c r="AWX131" t="s">
        <v>1463</v>
      </c>
      <c r="AWZ131" t="s">
        <v>1463</v>
      </c>
      <c r="AXB131" t="s">
        <v>1463</v>
      </c>
      <c r="AXD131" t="s">
        <v>1463</v>
      </c>
      <c r="AXI131">
        <v>5</v>
      </c>
      <c r="AXJ131">
        <v>2.5</v>
      </c>
      <c r="AXK131">
        <v>1</v>
      </c>
      <c r="AXN131">
        <v>1</v>
      </c>
      <c r="AXO131">
        <v>1</v>
      </c>
      <c r="AXP131">
        <v>1</v>
      </c>
      <c r="AXQ131">
        <v>1</v>
      </c>
      <c r="AXR131">
        <v>1</v>
      </c>
      <c r="AXS131">
        <v>1</v>
      </c>
      <c r="AXT131">
        <v>1</v>
      </c>
      <c r="AXU131">
        <v>1</v>
      </c>
      <c r="AXV131">
        <v>2</v>
      </c>
      <c r="AXW131">
        <v>1</v>
      </c>
      <c r="AXX131">
        <v>2</v>
      </c>
      <c r="AYA131">
        <v>10</v>
      </c>
      <c r="AYD131">
        <v>10</v>
      </c>
      <c r="AYE131" t="s">
        <v>1463</v>
      </c>
      <c r="AYF131" t="s">
        <v>1463</v>
      </c>
      <c r="AYG131">
        <v>10</v>
      </c>
      <c r="AYJ131">
        <v>10</v>
      </c>
      <c r="AYK131">
        <v>7.5</v>
      </c>
      <c r="AYL131">
        <v>2.5</v>
      </c>
      <c r="AYM131">
        <v>20</v>
      </c>
      <c r="AZO131" t="s">
        <v>1462</v>
      </c>
      <c r="AZP131" t="s">
        <v>4374</v>
      </c>
      <c r="AZR131">
        <v>7.5</v>
      </c>
      <c r="AZS131">
        <v>2.5</v>
      </c>
      <c r="BCH131">
        <v>10</v>
      </c>
      <c r="BCI131">
        <v>7.5</v>
      </c>
      <c r="BCJ131">
        <v>2.5</v>
      </c>
      <c r="BCK131">
        <v>20</v>
      </c>
      <c r="BCL131">
        <v>1</v>
      </c>
      <c r="BCN131" t="s">
        <v>2555</v>
      </c>
      <c r="BCP131">
        <v>2</v>
      </c>
      <c r="BCR131">
        <v>3</v>
      </c>
      <c r="BCT131">
        <v>4</v>
      </c>
      <c r="BCW131" t="s">
        <v>2555</v>
      </c>
      <c r="BCY131">
        <v>7.5</v>
      </c>
      <c r="BCZ131">
        <v>2.5</v>
      </c>
      <c r="BEH131">
        <v>2.5</v>
      </c>
      <c r="BEI131">
        <v>10</v>
      </c>
      <c r="BEJ131">
        <v>0</v>
      </c>
      <c r="BEK131">
        <v>12.5</v>
      </c>
      <c r="BEL131" t="s">
        <v>2552</v>
      </c>
      <c r="BEN131" t="s">
        <v>2552</v>
      </c>
      <c r="BEP131" t="s">
        <v>2552</v>
      </c>
      <c r="BER131" t="s">
        <v>2552</v>
      </c>
      <c r="BET131" t="s">
        <v>2552</v>
      </c>
      <c r="BEV131" t="s">
        <v>2552</v>
      </c>
      <c r="BEX131">
        <v>10</v>
      </c>
      <c r="BEY131">
        <v>0</v>
      </c>
      <c r="BGQ131">
        <v>2</v>
      </c>
      <c r="BGR131">
        <v>5</v>
      </c>
      <c r="BGS131">
        <v>2.5</v>
      </c>
      <c r="BGT131">
        <v>9.5</v>
      </c>
      <c r="BGU131" t="s">
        <v>1462</v>
      </c>
      <c r="BGV131" t="s">
        <v>4375</v>
      </c>
      <c r="BGW131" t="s">
        <v>2653</v>
      </c>
      <c r="BHH131" t="s">
        <v>4376</v>
      </c>
      <c r="BHI131" t="s">
        <v>4377</v>
      </c>
      <c r="BHJ131" t="s">
        <v>2653</v>
      </c>
      <c r="BHK131">
        <v>5</v>
      </c>
      <c r="BHL131">
        <v>2.5</v>
      </c>
      <c r="BIT131">
        <v>10</v>
      </c>
      <c r="BIU131">
        <v>7.5</v>
      </c>
      <c r="BIV131">
        <v>2.5</v>
      </c>
      <c r="BIW131">
        <v>20</v>
      </c>
      <c r="BIX131">
        <v>5</v>
      </c>
      <c r="BIY131" t="s">
        <v>1794</v>
      </c>
      <c r="BIZ131" t="s">
        <v>2548</v>
      </c>
      <c r="BJA131" t="s">
        <v>2548</v>
      </c>
      <c r="BJB131">
        <v>7.5</v>
      </c>
      <c r="BJC131">
        <v>2.5</v>
      </c>
    </row>
    <row r="132" spans="1:1024 1026:1615" ht="15" x14ac:dyDescent="0.25">
      <c r="A132" t="s">
        <v>4378</v>
      </c>
      <c r="B132" t="s">
        <v>4379</v>
      </c>
      <c r="C132" t="s">
        <v>4380</v>
      </c>
      <c r="D132" t="s">
        <v>1460</v>
      </c>
      <c r="F132" t="s">
        <v>2606</v>
      </c>
      <c r="G132" t="s">
        <v>4350</v>
      </c>
      <c r="H132" t="s">
        <v>4381</v>
      </c>
      <c r="I132" t="s">
        <v>4382</v>
      </c>
      <c r="J132">
        <v>2.9332777800000001</v>
      </c>
      <c r="K132">
        <v>34.11798057</v>
      </c>
      <c r="L132" s="116">
        <v>42401</v>
      </c>
      <c r="M132" t="s">
        <v>1471</v>
      </c>
      <c r="N132">
        <v>43</v>
      </c>
      <c r="O132" t="s">
        <v>2554</v>
      </c>
      <c r="Q132">
        <v>5</v>
      </c>
      <c r="R132">
        <v>7.5</v>
      </c>
      <c r="S132">
        <v>0</v>
      </c>
      <c r="T132">
        <v>12.5</v>
      </c>
      <c r="V132">
        <v>2</v>
      </c>
      <c r="W132">
        <v>3</v>
      </c>
      <c r="X132">
        <v>2</v>
      </c>
      <c r="Z132">
        <v>1</v>
      </c>
      <c r="AB132" t="b">
        <v>1</v>
      </c>
      <c r="AH132">
        <v>2</v>
      </c>
      <c r="AI132">
        <v>2</v>
      </c>
      <c r="AJ132">
        <v>1</v>
      </c>
      <c r="AO132">
        <v>1</v>
      </c>
      <c r="AT132">
        <v>2</v>
      </c>
      <c r="AU132">
        <v>1</v>
      </c>
      <c r="AV132">
        <v>1</v>
      </c>
      <c r="BD132">
        <v>1</v>
      </c>
      <c r="BQ132" t="s">
        <v>4383</v>
      </c>
      <c r="BS132" t="s">
        <v>1462</v>
      </c>
      <c r="BT132" t="s">
        <v>1462</v>
      </c>
      <c r="BU132" t="s">
        <v>4384</v>
      </c>
      <c r="BV132" t="s">
        <v>4385</v>
      </c>
      <c r="BW132">
        <v>7.5</v>
      </c>
      <c r="BX132">
        <v>0</v>
      </c>
      <c r="BY132">
        <v>8.5</v>
      </c>
      <c r="BZ132">
        <v>7.5</v>
      </c>
      <c r="CA132">
        <v>2.5</v>
      </c>
      <c r="CB132">
        <v>18.5</v>
      </c>
      <c r="CC132" t="s">
        <v>1462</v>
      </c>
      <c r="CD132" t="b">
        <v>1</v>
      </c>
      <c r="CE132" t="b">
        <v>1</v>
      </c>
      <c r="CF132">
        <v>32</v>
      </c>
      <c r="CG132" t="s">
        <v>4386</v>
      </c>
      <c r="CH132" t="s">
        <v>1462</v>
      </c>
      <c r="CI132" t="b">
        <v>1</v>
      </c>
      <c r="CK132">
        <v>26</v>
      </c>
      <c r="CM132" t="s">
        <v>1463</v>
      </c>
      <c r="CR132" t="s">
        <v>1463</v>
      </c>
      <c r="CW132" t="s">
        <v>1463</v>
      </c>
      <c r="DB132" t="s">
        <v>1463</v>
      </c>
      <c r="DG132" t="s">
        <v>1462</v>
      </c>
      <c r="DH132" t="b">
        <v>1</v>
      </c>
      <c r="DJ132">
        <v>3</v>
      </c>
      <c r="DK132" t="s">
        <v>4387</v>
      </c>
      <c r="DM132" t="s">
        <v>1463</v>
      </c>
      <c r="DS132" t="b">
        <v>1</v>
      </c>
      <c r="DU132" t="b">
        <v>1</v>
      </c>
      <c r="DY132" t="b">
        <v>1</v>
      </c>
      <c r="EB132" t="b">
        <v>1</v>
      </c>
      <c r="EC132" t="b">
        <v>1</v>
      </c>
      <c r="EI132">
        <v>7.5</v>
      </c>
      <c r="EJ132">
        <v>2.5</v>
      </c>
      <c r="EN132">
        <v>0</v>
      </c>
      <c r="EO132" t="s">
        <v>1463</v>
      </c>
      <c r="FL132">
        <v>6.7</v>
      </c>
      <c r="FM132">
        <v>5</v>
      </c>
      <c r="FN132">
        <v>2.5</v>
      </c>
      <c r="FO132">
        <v>14.2</v>
      </c>
      <c r="FP132" t="s">
        <v>1462</v>
      </c>
      <c r="FS132" t="s">
        <v>1464</v>
      </c>
      <c r="FT132" t="b">
        <v>1</v>
      </c>
      <c r="FV132" t="s">
        <v>1473</v>
      </c>
      <c r="FY132" t="s">
        <v>1464</v>
      </c>
      <c r="GB132" t="s">
        <v>1464</v>
      </c>
      <c r="GE132" t="s">
        <v>1464</v>
      </c>
      <c r="GH132" t="s">
        <v>1464</v>
      </c>
      <c r="GK132" t="s">
        <v>1464</v>
      </c>
      <c r="GN132" t="s">
        <v>1464</v>
      </c>
      <c r="GO132" t="b">
        <v>1</v>
      </c>
      <c r="GQ132" t="s">
        <v>1465</v>
      </c>
      <c r="GT132" t="s">
        <v>1464</v>
      </c>
      <c r="GW132" t="s">
        <v>1464</v>
      </c>
      <c r="GZ132" t="s">
        <v>1464</v>
      </c>
      <c r="HC132" t="s">
        <v>1464</v>
      </c>
      <c r="HD132" t="b">
        <v>1</v>
      </c>
      <c r="HF132" t="s">
        <v>1464</v>
      </c>
      <c r="HI132" t="s">
        <v>1464</v>
      </c>
      <c r="HL132" t="s">
        <v>1464</v>
      </c>
      <c r="HO132" t="s">
        <v>1464</v>
      </c>
      <c r="HR132" t="s">
        <v>1464</v>
      </c>
      <c r="HU132" t="s">
        <v>1464</v>
      </c>
      <c r="HX132" t="s">
        <v>1464</v>
      </c>
      <c r="IA132" t="s">
        <v>1464</v>
      </c>
      <c r="ID132" t="s">
        <v>1464</v>
      </c>
      <c r="IG132" t="s">
        <v>1464</v>
      </c>
      <c r="IJ132" t="s">
        <v>1464</v>
      </c>
      <c r="IM132" t="s">
        <v>1464</v>
      </c>
      <c r="IN132" t="b">
        <v>1</v>
      </c>
      <c r="IP132" t="s">
        <v>1464</v>
      </c>
      <c r="IS132" t="s">
        <v>1464</v>
      </c>
      <c r="IV132" t="s">
        <v>1464</v>
      </c>
      <c r="IW132" t="b">
        <v>1</v>
      </c>
      <c r="IY132" t="s">
        <v>1465</v>
      </c>
      <c r="JB132" t="s">
        <v>1464</v>
      </c>
      <c r="JC132" t="b">
        <v>1</v>
      </c>
      <c r="JE132" t="s">
        <v>1464</v>
      </c>
      <c r="JH132" t="s">
        <v>1464</v>
      </c>
      <c r="JK132" t="s">
        <v>1464</v>
      </c>
      <c r="JN132" t="s">
        <v>1464</v>
      </c>
      <c r="JQ132" t="s">
        <v>1464</v>
      </c>
      <c r="JT132" t="s">
        <v>1464</v>
      </c>
      <c r="JW132" t="s">
        <v>1464</v>
      </c>
      <c r="JZ132" t="s">
        <v>1464</v>
      </c>
      <c r="KC132" t="s">
        <v>1464</v>
      </c>
      <c r="KF132" t="s">
        <v>1464</v>
      </c>
      <c r="KG132" t="s">
        <v>4388</v>
      </c>
      <c r="KH132" t="b">
        <v>1</v>
      </c>
      <c r="KJ132" t="s">
        <v>2558</v>
      </c>
      <c r="KK132" t="s">
        <v>1463</v>
      </c>
      <c r="KM132">
        <v>5</v>
      </c>
      <c r="KN132">
        <v>2.5</v>
      </c>
      <c r="KO132">
        <v>5</v>
      </c>
      <c r="KP132">
        <v>0</v>
      </c>
      <c r="KQ132">
        <v>2.5</v>
      </c>
      <c r="KR132">
        <v>7.5</v>
      </c>
      <c r="KS132" t="s">
        <v>1462</v>
      </c>
      <c r="KV132">
        <v>12</v>
      </c>
      <c r="KW132">
        <v>4</v>
      </c>
      <c r="KX132">
        <v>20</v>
      </c>
      <c r="LA132">
        <v>12</v>
      </c>
      <c r="LF132">
        <v>1</v>
      </c>
      <c r="LG132">
        <v>1</v>
      </c>
      <c r="LH132">
        <v>1</v>
      </c>
      <c r="LK132">
        <v>1</v>
      </c>
      <c r="LQ132" t="b">
        <v>1</v>
      </c>
      <c r="LZ132" t="b">
        <v>1</v>
      </c>
      <c r="MA132" t="b">
        <v>1</v>
      </c>
      <c r="MB132" t="b">
        <v>1</v>
      </c>
      <c r="MJ132" t="b">
        <v>1</v>
      </c>
      <c r="MK132" t="b">
        <v>1</v>
      </c>
      <c r="ML132" t="b">
        <v>1</v>
      </c>
      <c r="MO132" t="b">
        <v>1</v>
      </c>
      <c r="MT132" t="s">
        <v>1462</v>
      </c>
      <c r="MU132" t="s">
        <v>4389</v>
      </c>
      <c r="MV132">
        <v>0</v>
      </c>
      <c r="MW132">
        <v>2.5</v>
      </c>
      <c r="MX132">
        <v>0</v>
      </c>
      <c r="MY132">
        <v>0</v>
      </c>
      <c r="MZ132">
        <v>2.5</v>
      </c>
      <c r="NA132">
        <v>2.5</v>
      </c>
      <c r="NM132" t="s">
        <v>2549</v>
      </c>
      <c r="NN132" t="s">
        <v>2549</v>
      </c>
      <c r="NO132" t="s">
        <v>2549</v>
      </c>
      <c r="NP132" t="s">
        <v>2549</v>
      </c>
      <c r="NQ132" t="s">
        <v>2549</v>
      </c>
      <c r="NR132" t="s">
        <v>2549</v>
      </c>
      <c r="NS132" t="s">
        <v>2549</v>
      </c>
      <c r="NT132" t="s">
        <v>2549</v>
      </c>
      <c r="NU132" t="s">
        <v>2549</v>
      </c>
      <c r="NV132" t="s">
        <v>2549</v>
      </c>
      <c r="NW132" t="s">
        <v>2550</v>
      </c>
      <c r="NX132" t="s">
        <v>2569</v>
      </c>
      <c r="NY132" t="s">
        <v>2569</v>
      </c>
      <c r="NZ132" t="s">
        <v>2569</v>
      </c>
      <c r="OA132" t="s">
        <v>2550</v>
      </c>
      <c r="OB132" t="s">
        <v>2550</v>
      </c>
      <c r="OC132" t="s">
        <v>2569</v>
      </c>
      <c r="OD132" t="s">
        <v>2550</v>
      </c>
      <c r="OE132" t="s">
        <v>2550</v>
      </c>
      <c r="OF132" t="s">
        <v>2550</v>
      </c>
      <c r="OG132">
        <v>0</v>
      </c>
      <c r="OH132">
        <v>2.5</v>
      </c>
      <c r="OJ132">
        <v>5</v>
      </c>
      <c r="OK132">
        <v>2.5</v>
      </c>
      <c r="OL132">
        <v>7.5</v>
      </c>
      <c r="OO132" t="b">
        <v>1</v>
      </c>
      <c r="OP132" t="b">
        <v>1</v>
      </c>
      <c r="OQ132" t="b">
        <v>1</v>
      </c>
      <c r="OT132" t="b">
        <v>1</v>
      </c>
      <c r="OY132" t="s">
        <v>4390</v>
      </c>
      <c r="OZ132" t="s">
        <v>4391</v>
      </c>
      <c r="PA132" t="s">
        <v>4392</v>
      </c>
      <c r="PD132" t="s">
        <v>4393</v>
      </c>
      <c r="PI132" t="s">
        <v>4394</v>
      </c>
      <c r="PJ132" t="s">
        <v>4394</v>
      </c>
      <c r="PK132" t="s">
        <v>4394</v>
      </c>
      <c r="PN132" t="s">
        <v>4395</v>
      </c>
      <c r="PS132" t="b">
        <v>1</v>
      </c>
      <c r="PT132" t="b">
        <v>1</v>
      </c>
      <c r="PU132" t="b">
        <v>1</v>
      </c>
      <c r="QC132" t="s">
        <v>4396</v>
      </c>
      <c r="QD132" t="s">
        <v>4396</v>
      </c>
      <c r="QE132" t="s">
        <v>4396</v>
      </c>
      <c r="QL132">
        <v>5</v>
      </c>
      <c r="QM132">
        <v>2.5</v>
      </c>
      <c r="RO132">
        <v>5</v>
      </c>
      <c r="RP132">
        <v>7.5</v>
      </c>
      <c r="RQ132">
        <v>0</v>
      </c>
      <c r="RR132">
        <v>12.5</v>
      </c>
      <c r="RS132" t="s">
        <v>1462</v>
      </c>
      <c r="RT132" t="s">
        <v>4397</v>
      </c>
      <c r="RW132" t="s">
        <v>1463</v>
      </c>
      <c r="RZ132" t="s">
        <v>1463</v>
      </c>
      <c r="SB132" t="s">
        <v>1463</v>
      </c>
      <c r="SH132" t="s">
        <v>1463</v>
      </c>
      <c r="SK132">
        <v>7.5</v>
      </c>
      <c r="SL132">
        <v>0</v>
      </c>
      <c r="SM132">
        <v>3.7</v>
      </c>
      <c r="SN132">
        <v>7.5</v>
      </c>
      <c r="SO132">
        <v>0</v>
      </c>
      <c r="SP132">
        <v>11.2</v>
      </c>
      <c r="SQ132" t="s">
        <v>1463</v>
      </c>
      <c r="SR132" t="s">
        <v>4398</v>
      </c>
      <c r="TI132">
        <v>75</v>
      </c>
      <c r="TJ132" t="s">
        <v>4399</v>
      </c>
      <c r="TM132" t="b">
        <v>1</v>
      </c>
      <c r="TN132" t="b">
        <v>1</v>
      </c>
      <c r="TO132" t="b">
        <v>1</v>
      </c>
      <c r="TP132" t="b">
        <v>1</v>
      </c>
      <c r="TQ132" t="b">
        <v>1</v>
      </c>
      <c r="TR132" t="b">
        <v>1</v>
      </c>
      <c r="TS132" t="b">
        <v>1</v>
      </c>
      <c r="TT132" t="b">
        <v>1</v>
      </c>
      <c r="TX132">
        <v>7.5</v>
      </c>
      <c r="TY132">
        <v>0</v>
      </c>
      <c r="VI132">
        <v>5</v>
      </c>
      <c r="VJ132">
        <v>0</v>
      </c>
      <c r="VK132">
        <v>0</v>
      </c>
      <c r="VL132">
        <v>5</v>
      </c>
      <c r="VM132" t="s">
        <v>1463</v>
      </c>
      <c r="VO132" t="s">
        <v>1463</v>
      </c>
      <c r="VQ132" t="s">
        <v>1463</v>
      </c>
      <c r="VS132" t="s">
        <v>1463</v>
      </c>
      <c r="VV132" t="s">
        <v>1463</v>
      </c>
      <c r="VX132" t="s">
        <v>1462</v>
      </c>
      <c r="VY132" t="s">
        <v>4400</v>
      </c>
      <c r="VZ132">
        <v>0</v>
      </c>
      <c r="WA132">
        <v>0</v>
      </c>
      <c r="XJ132">
        <v>2.5</v>
      </c>
      <c r="XK132">
        <v>0</v>
      </c>
      <c r="XL132">
        <v>2.5</v>
      </c>
      <c r="XM132">
        <v>5</v>
      </c>
      <c r="XN132" t="s">
        <v>1462</v>
      </c>
      <c r="XO132" t="s">
        <v>1462</v>
      </c>
      <c r="XQ132" t="b">
        <v>1</v>
      </c>
      <c r="XR132" t="b">
        <v>1</v>
      </c>
      <c r="XU132" t="b">
        <v>1</v>
      </c>
      <c r="XW132" t="b">
        <v>1</v>
      </c>
      <c r="XX132" t="b">
        <v>1</v>
      </c>
      <c r="XY132" t="b">
        <v>1</v>
      </c>
      <c r="YB132" t="s">
        <v>4401</v>
      </c>
      <c r="YC132" t="s">
        <v>1462</v>
      </c>
      <c r="YD132" t="s">
        <v>4402</v>
      </c>
      <c r="YE132" t="s">
        <v>1463</v>
      </c>
      <c r="YF132" t="s">
        <v>4403</v>
      </c>
      <c r="YG132">
        <v>0</v>
      </c>
      <c r="YH132">
        <v>2.5</v>
      </c>
      <c r="YI132" t="s">
        <v>1463</v>
      </c>
      <c r="YT132" t="s">
        <v>4404</v>
      </c>
      <c r="YU132">
        <v>0</v>
      </c>
      <c r="YV132">
        <v>2.5</v>
      </c>
      <c r="ZX132">
        <v>10</v>
      </c>
      <c r="ZY132">
        <v>2.5</v>
      </c>
      <c r="ZZ132">
        <v>2.5</v>
      </c>
      <c r="AAA132">
        <v>15</v>
      </c>
      <c r="AAB132" t="s">
        <v>1462</v>
      </c>
      <c r="AAF132" t="b">
        <v>1</v>
      </c>
      <c r="AAK132" t="b">
        <v>1</v>
      </c>
      <c r="AAL132" t="b">
        <v>1</v>
      </c>
      <c r="AAO132" t="b">
        <v>1</v>
      </c>
      <c r="AAR132" t="s">
        <v>4405</v>
      </c>
      <c r="AAS132" t="s">
        <v>4406</v>
      </c>
      <c r="AAT132">
        <v>2.5</v>
      </c>
      <c r="AAU132">
        <v>2.5</v>
      </c>
      <c r="ADN132">
        <v>6</v>
      </c>
      <c r="ADO132">
        <v>0</v>
      </c>
      <c r="ADP132">
        <v>0</v>
      </c>
      <c r="ADQ132">
        <v>6</v>
      </c>
      <c r="ADR132" t="s">
        <v>1759</v>
      </c>
      <c r="ADS132">
        <v>0.5</v>
      </c>
      <c r="ADT132">
        <v>15</v>
      </c>
      <c r="ADU132" t="s">
        <v>2560</v>
      </c>
      <c r="ADV132">
        <v>0.5</v>
      </c>
      <c r="ADW132">
        <v>30</v>
      </c>
      <c r="AEG132">
        <v>0</v>
      </c>
      <c r="AEH132">
        <v>0</v>
      </c>
      <c r="AEI132">
        <v>10</v>
      </c>
      <c r="AEJ132">
        <v>0</v>
      </c>
      <c r="AEK132">
        <v>2.5</v>
      </c>
      <c r="AEL132">
        <v>12.5</v>
      </c>
      <c r="AEU132" t="b">
        <v>1</v>
      </c>
      <c r="AEV132" t="b">
        <v>1</v>
      </c>
      <c r="AEX132" t="b">
        <v>1</v>
      </c>
      <c r="AEZ132" t="b">
        <v>1</v>
      </c>
      <c r="AFA132" t="s">
        <v>4407</v>
      </c>
      <c r="AFC132">
        <v>0</v>
      </c>
      <c r="AFD132">
        <v>2.5</v>
      </c>
      <c r="AFE132">
        <v>7</v>
      </c>
      <c r="AFF132">
        <v>3.6</v>
      </c>
      <c r="AFG132">
        <v>0</v>
      </c>
      <c r="AFH132">
        <v>10.6</v>
      </c>
      <c r="AFI132" t="s">
        <v>1463</v>
      </c>
      <c r="AFK132" t="s">
        <v>1463</v>
      </c>
      <c r="AFM132" t="s">
        <v>1462</v>
      </c>
      <c r="AFN132" t="s">
        <v>4408</v>
      </c>
      <c r="AFO132" t="s">
        <v>1463</v>
      </c>
      <c r="AFQ132" t="s">
        <v>1463</v>
      </c>
      <c r="AFT132" t="s">
        <v>1463</v>
      </c>
      <c r="AFV132">
        <v>3</v>
      </c>
      <c r="AFW132">
        <v>0</v>
      </c>
      <c r="AFX132">
        <v>3.6111111111111098</v>
      </c>
      <c r="AFY132">
        <v>0</v>
      </c>
      <c r="AFZ132">
        <v>6.7</v>
      </c>
      <c r="AGA132">
        <v>7.5</v>
      </c>
      <c r="AGB132">
        <v>2.5</v>
      </c>
      <c r="AGC132">
        <v>16.7</v>
      </c>
      <c r="AGD132">
        <v>6</v>
      </c>
      <c r="AGE132">
        <v>10</v>
      </c>
      <c r="AGF132">
        <v>5</v>
      </c>
      <c r="AGG132">
        <v>4</v>
      </c>
      <c r="AGH132">
        <v>8</v>
      </c>
      <c r="AGI132">
        <v>3</v>
      </c>
      <c r="AGJ132">
        <v>4</v>
      </c>
      <c r="AGK132">
        <v>0</v>
      </c>
      <c r="AGL132">
        <v>0</v>
      </c>
      <c r="AGM132" t="s">
        <v>4409</v>
      </c>
      <c r="AGN132" t="s">
        <v>4410</v>
      </c>
      <c r="AGO132" t="s">
        <v>4410</v>
      </c>
      <c r="AGP132" t="s">
        <v>4411</v>
      </c>
      <c r="AGQ132">
        <v>7.5</v>
      </c>
      <c r="AGR132">
        <v>2.5</v>
      </c>
      <c r="AGS132">
        <v>1</v>
      </c>
      <c r="AGT132">
        <v>7.5</v>
      </c>
      <c r="AGU132">
        <v>2.5</v>
      </c>
      <c r="AGV132">
        <v>11</v>
      </c>
      <c r="AGW132">
        <v>1</v>
      </c>
      <c r="AHB132" t="b">
        <v>1</v>
      </c>
      <c r="AHD132">
        <v>1</v>
      </c>
      <c r="AHE132">
        <v>0</v>
      </c>
      <c r="AHF132">
        <v>3</v>
      </c>
      <c r="AKM132">
        <v>7.5</v>
      </c>
      <c r="AKN132">
        <v>2.5</v>
      </c>
      <c r="AKO132">
        <v>10</v>
      </c>
      <c r="AKP132">
        <v>7.5</v>
      </c>
      <c r="AKQ132">
        <v>0</v>
      </c>
      <c r="AKR132">
        <v>17.5</v>
      </c>
      <c r="AKS132" t="s">
        <v>1462</v>
      </c>
      <c r="AKT132" t="s">
        <v>1463</v>
      </c>
      <c r="AKV132" t="s">
        <v>1462</v>
      </c>
      <c r="AKX132" t="s">
        <v>1463</v>
      </c>
      <c r="AKZ132" t="s">
        <v>1462</v>
      </c>
      <c r="ALB132" t="s">
        <v>1462</v>
      </c>
      <c r="ALD132" t="s">
        <v>1463</v>
      </c>
      <c r="ALF132" t="s">
        <v>1462</v>
      </c>
      <c r="ALH132" t="s">
        <v>1462</v>
      </c>
      <c r="ALJ132" t="s">
        <v>1462</v>
      </c>
      <c r="ALL132" t="s">
        <v>1463</v>
      </c>
      <c r="ALN132" t="s">
        <v>1463</v>
      </c>
      <c r="ALP132" t="s">
        <v>1463</v>
      </c>
      <c r="ALR132" t="s">
        <v>1463</v>
      </c>
      <c r="ALT132" t="s">
        <v>1463</v>
      </c>
      <c r="AMF132" t="b">
        <v>1</v>
      </c>
      <c r="AMH132" t="b">
        <v>1</v>
      </c>
      <c r="AMI132" t="b">
        <v>1</v>
      </c>
      <c r="AMJ132" t="b">
        <v>1</v>
      </c>
      <c r="AML132" t="b">
        <v>1</v>
      </c>
      <c r="AMM132" t="b">
        <v>1</v>
      </c>
      <c r="AMQ132" t="b">
        <v>1</v>
      </c>
      <c r="AMW132" t="b">
        <v>1</v>
      </c>
      <c r="ANA132">
        <v>7.5</v>
      </c>
      <c r="ANB132">
        <v>0</v>
      </c>
      <c r="ANC132">
        <v>10</v>
      </c>
      <c r="AND132">
        <v>7.5</v>
      </c>
      <c r="ANE132">
        <v>2.5</v>
      </c>
      <c r="ANF132">
        <v>20</v>
      </c>
      <c r="ANG132" t="s">
        <v>1462</v>
      </c>
      <c r="ANH132" t="s">
        <v>4412</v>
      </c>
      <c r="ANI132" t="s">
        <v>1462</v>
      </c>
      <c r="ANJ132" t="s">
        <v>2616</v>
      </c>
      <c r="ANK132">
        <v>7.5</v>
      </c>
      <c r="ANL132">
        <v>2.5</v>
      </c>
      <c r="ANM132">
        <v>1</v>
      </c>
      <c r="ANN132">
        <v>0</v>
      </c>
      <c r="ANO132">
        <v>10</v>
      </c>
      <c r="ANP132">
        <v>11</v>
      </c>
      <c r="ANQ132" t="s">
        <v>2551</v>
      </c>
      <c r="ANT132">
        <v>0</v>
      </c>
      <c r="ANU132">
        <v>10</v>
      </c>
      <c r="AQR132">
        <v>10</v>
      </c>
      <c r="AQS132">
        <v>3.8</v>
      </c>
      <c r="AQT132">
        <v>3.8</v>
      </c>
      <c r="AQU132">
        <v>17.600000000000001</v>
      </c>
      <c r="AQV132" t="s">
        <v>1463</v>
      </c>
      <c r="ARA132" t="b">
        <v>1</v>
      </c>
      <c r="ARC132" t="b">
        <v>1</v>
      </c>
      <c r="ARD132" t="b">
        <v>1</v>
      </c>
      <c r="ARG132">
        <v>0</v>
      </c>
      <c r="ARH132">
        <v>7.5</v>
      </c>
      <c r="ARI132" t="s">
        <v>1462</v>
      </c>
      <c r="ARJ132" t="s">
        <v>1462</v>
      </c>
      <c r="ARL132" t="b">
        <v>1</v>
      </c>
      <c r="ARM132" t="s">
        <v>1462</v>
      </c>
      <c r="ARO132" t="b">
        <v>1</v>
      </c>
      <c r="ARQ132" t="s">
        <v>1462</v>
      </c>
      <c r="ARS132" t="s">
        <v>4413</v>
      </c>
      <c r="ART132" t="s">
        <v>2616</v>
      </c>
      <c r="ARV132" t="b">
        <v>1</v>
      </c>
      <c r="ASB132" t="b">
        <v>1</v>
      </c>
      <c r="ASC132" t="s">
        <v>4414</v>
      </c>
      <c r="ASD132">
        <v>7.5</v>
      </c>
      <c r="ASE132">
        <v>0</v>
      </c>
      <c r="ASF132">
        <v>3</v>
      </c>
      <c r="ASG132">
        <v>5</v>
      </c>
      <c r="ASH132">
        <v>2.5</v>
      </c>
      <c r="ASI132">
        <v>10.5</v>
      </c>
      <c r="ASJ132">
        <v>40</v>
      </c>
      <c r="ASL132" t="b">
        <v>1</v>
      </c>
      <c r="ASM132" t="b">
        <v>1</v>
      </c>
      <c r="ASP132" t="b">
        <v>1</v>
      </c>
      <c r="ASS132">
        <v>1</v>
      </c>
      <c r="AST132" t="s">
        <v>1462</v>
      </c>
      <c r="ASV132" t="b">
        <v>1</v>
      </c>
      <c r="ASW132" t="b">
        <v>1</v>
      </c>
      <c r="ASX132" t="b">
        <v>1</v>
      </c>
      <c r="ASY132" t="b">
        <v>1</v>
      </c>
      <c r="ASZ132" t="b">
        <v>1</v>
      </c>
      <c r="ATC132" t="s">
        <v>4415</v>
      </c>
      <c r="ATD132">
        <v>5</v>
      </c>
      <c r="ATE132">
        <v>2.5</v>
      </c>
      <c r="ATF132">
        <v>5.7</v>
      </c>
      <c r="ATG132">
        <v>7.5</v>
      </c>
      <c r="ATH132">
        <v>1.3</v>
      </c>
      <c r="ATI132">
        <v>14.5</v>
      </c>
      <c r="ATJ132" t="s">
        <v>1462</v>
      </c>
      <c r="ATW132" t="b">
        <v>1</v>
      </c>
      <c r="ATX132" t="s">
        <v>4416</v>
      </c>
      <c r="ATY132" t="s">
        <v>2568</v>
      </c>
      <c r="AVW132" t="s">
        <v>1462</v>
      </c>
      <c r="AVX132" t="s">
        <v>1463</v>
      </c>
      <c r="AVZ132">
        <v>7.5</v>
      </c>
      <c r="AWA132">
        <v>2.5</v>
      </c>
      <c r="AWB132">
        <v>7.5</v>
      </c>
      <c r="AWC132">
        <v>0</v>
      </c>
      <c r="AWD132">
        <v>1</v>
      </c>
      <c r="AWE132">
        <v>0</v>
      </c>
      <c r="AWF132">
        <v>0</v>
      </c>
      <c r="AWG132">
        <v>1</v>
      </c>
      <c r="AWH132" t="s">
        <v>1462</v>
      </c>
      <c r="AWI132" t="s">
        <v>1469</v>
      </c>
      <c r="AWJ132" t="s">
        <v>1463</v>
      </c>
      <c r="AWL132" t="s">
        <v>1462</v>
      </c>
      <c r="AWM132" t="s">
        <v>1470</v>
      </c>
      <c r="AWN132" t="s">
        <v>1463</v>
      </c>
      <c r="AWP132" t="s">
        <v>1463</v>
      </c>
      <c r="AWR132" t="s">
        <v>1463</v>
      </c>
      <c r="AWT132" t="s">
        <v>1463</v>
      </c>
      <c r="AWV132" t="s">
        <v>1463</v>
      </c>
      <c r="AWX132" t="s">
        <v>1463</v>
      </c>
      <c r="AWZ132" t="s">
        <v>1463</v>
      </c>
      <c r="AXB132" t="s">
        <v>1463</v>
      </c>
      <c r="AXD132" t="s">
        <v>1463</v>
      </c>
      <c r="AXF132">
        <v>20</v>
      </c>
      <c r="AXG132">
        <v>0</v>
      </c>
      <c r="AXH132" t="s">
        <v>4417</v>
      </c>
      <c r="AXI132">
        <v>0</v>
      </c>
      <c r="AXJ132">
        <v>0</v>
      </c>
      <c r="AXK132">
        <v>1</v>
      </c>
      <c r="AXN132">
        <v>1</v>
      </c>
      <c r="AXO132">
        <v>1</v>
      </c>
      <c r="AXP132">
        <v>1</v>
      </c>
      <c r="AXQ132">
        <v>1</v>
      </c>
      <c r="AXR132">
        <v>1</v>
      </c>
      <c r="AXS132">
        <v>1</v>
      </c>
      <c r="AXT132">
        <v>1</v>
      </c>
      <c r="AXU132">
        <v>1</v>
      </c>
      <c r="AXV132">
        <v>2</v>
      </c>
      <c r="AXW132">
        <v>1</v>
      </c>
      <c r="AXX132">
        <v>2</v>
      </c>
      <c r="AYA132">
        <v>10</v>
      </c>
      <c r="AYD132">
        <v>10</v>
      </c>
      <c r="AYE132" t="s">
        <v>1463</v>
      </c>
      <c r="AYF132" t="s">
        <v>1463</v>
      </c>
      <c r="AYG132">
        <v>10</v>
      </c>
      <c r="AYJ132">
        <v>10</v>
      </c>
      <c r="AYK132">
        <v>7.5</v>
      </c>
      <c r="AYL132">
        <v>2.5</v>
      </c>
      <c r="AYM132">
        <v>20</v>
      </c>
      <c r="AYN132">
        <v>1</v>
      </c>
      <c r="AYO132" t="s">
        <v>4418</v>
      </c>
      <c r="AYP132" t="s">
        <v>4419</v>
      </c>
      <c r="AYQ132">
        <v>3</v>
      </c>
      <c r="AYR132" t="s">
        <v>4420</v>
      </c>
      <c r="AYS132" t="s">
        <v>4419</v>
      </c>
      <c r="AYT132">
        <v>5</v>
      </c>
      <c r="AYU132" t="s">
        <v>4421</v>
      </c>
      <c r="AYV132" t="s">
        <v>4419</v>
      </c>
      <c r="AYW132">
        <v>1</v>
      </c>
      <c r="AYX132" t="s">
        <v>4422</v>
      </c>
      <c r="AYY132" t="s">
        <v>4423</v>
      </c>
      <c r="AYZ132">
        <v>8</v>
      </c>
      <c r="AZA132" t="s">
        <v>4424</v>
      </c>
      <c r="AZB132" t="s">
        <v>4425</v>
      </c>
      <c r="AZC132">
        <v>4</v>
      </c>
      <c r="AZD132" t="s">
        <v>4426</v>
      </c>
      <c r="AZE132" t="s">
        <v>4427</v>
      </c>
      <c r="AZF132">
        <v>2</v>
      </c>
      <c r="AZG132" t="s">
        <v>4428</v>
      </c>
      <c r="AZH132" t="s">
        <v>4429</v>
      </c>
      <c r="AZM132" t="s">
        <v>1462</v>
      </c>
      <c r="AZN132" t="s">
        <v>4430</v>
      </c>
      <c r="AZO132" t="s">
        <v>1462</v>
      </c>
      <c r="AZP132" t="s">
        <v>4431</v>
      </c>
      <c r="AZR132">
        <v>7.5</v>
      </c>
      <c r="AZS132">
        <v>2.5</v>
      </c>
      <c r="BCH132">
        <v>10</v>
      </c>
      <c r="BCI132">
        <v>2.5</v>
      </c>
      <c r="BCJ132">
        <v>2.5</v>
      </c>
      <c r="BCK132">
        <v>15</v>
      </c>
      <c r="BCL132">
        <v>1</v>
      </c>
      <c r="BCN132">
        <v>2</v>
      </c>
      <c r="BCP132">
        <v>4</v>
      </c>
      <c r="BCR132">
        <v>3</v>
      </c>
      <c r="BCT132" t="s">
        <v>2555</v>
      </c>
      <c r="BCW132" t="s">
        <v>2555</v>
      </c>
      <c r="BCY132">
        <v>2.5</v>
      </c>
      <c r="BCZ132">
        <v>2.5</v>
      </c>
      <c r="BEH132">
        <v>2.5</v>
      </c>
      <c r="BEI132">
        <v>10</v>
      </c>
      <c r="BEJ132">
        <v>0</v>
      </c>
      <c r="BEK132">
        <v>12.5</v>
      </c>
      <c r="BEL132" t="s">
        <v>2552</v>
      </c>
      <c r="BEN132" t="s">
        <v>2552</v>
      </c>
      <c r="BEP132" t="s">
        <v>2552</v>
      </c>
      <c r="BER132" t="s">
        <v>2552</v>
      </c>
      <c r="BET132" t="s">
        <v>2552</v>
      </c>
      <c r="BEV132" t="s">
        <v>2552</v>
      </c>
      <c r="BEX132">
        <v>10</v>
      </c>
      <c r="BEY132">
        <v>0</v>
      </c>
      <c r="BGQ132">
        <v>2</v>
      </c>
      <c r="BGR132">
        <v>7.5</v>
      </c>
      <c r="BGS132">
        <v>2.5</v>
      </c>
      <c r="BGT132">
        <v>12</v>
      </c>
      <c r="BGU132" t="s">
        <v>1462</v>
      </c>
      <c r="BGV132" t="s">
        <v>4432</v>
      </c>
      <c r="BGW132" t="s">
        <v>2653</v>
      </c>
      <c r="BGX132" t="s">
        <v>4433</v>
      </c>
      <c r="BGY132" t="s">
        <v>2653</v>
      </c>
      <c r="BHB132" t="s">
        <v>2652</v>
      </c>
      <c r="BHC132" t="s">
        <v>2653</v>
      </c>
      <c r="BHD132" t="s">
        <v>2954</v>
      </c>
      <c r="BHE132" t="s">
        <v>2653</v>
      </c>
      <c r="BHF132" t="s">
        <v>2655</v>
      </c>
      <c r="BHG132" t="s">
        <v>2653</v>
      </c>
      <c r="BHK132">
        <v>7.5</v>
      </c>
      <c r="BHL132">
        <v>2.5</v>
      </c>
      <c r="BIT132">
        <v>10</v>
      </c>
      <c r="BIU132">
        <v>7.5</v>
      </c>
      <c r="BIV132">
        <v>2.5</v>
      </c>
      <c r="BIW132">
        <v>20</v>
      </c>
      <c r="BIX132">
        <v>5</v>
      </c>
      <c r="BIY132" t="s">
        <v>1794</v>
      </c>
      <c r="BIZ132" t="s">
        <v>2594</v>
      </c>
      <c r="BJA132" t="s">
        <v>2548</v>
      </c>
      <c r="BJB132">
        <v>7.5</v>
      </c>
      <c r="BJC132">
        <v>2.5</v>
      </c>
    </row>
    <row r="133" spans="1:1024 1026:1615" ht="15" x14ac:dyDescent="0.25">
      <c r="A133" t="s">
        <v>4378</v>
      </c>
      <c r="B133" t="s">
        <v>4434</v>
      </c>
      <c r="C133" t="s">
        <v>4435</v>
      </c>
      <c r="D133" t="s">
        <v>1460</v>
      </c>
      <c r="F133" t="s">
        <v>2606</v>
      </c>
      <c r="G133" t="s">
        <v>4350</v>
      </c>
      <c r="H133" t="s">
        <v>4381</v>
      </c>
      <c r="I133" t="s">
        <v>4436</v>
      </c>
      <c r="J133">
        <v>2.9333237200000002</v>
      </c>
      <c r="K133">
        <v>34.117871119999997</v>
      </c>
      <c r="L133" s="116">
        <v>42401</v>
      </c>
      <c r="M133" t="s">
        <v>1471</v>
      </c>
      <c r="N133">
        <v>44</v>
      </c>
      <c r="O133" t="s">
        <v>1472</v>
      </c>
      <c r="Q133">
        <v>6.7</v>
      </c>
      <c r="R133">
        <v>7.5</v>
      </c>
      <c r="S133">
        <v>0</v>
      </c>
      <c r="T133">
        <v>14.2</v>
      </c>
      <c r="U133">
        <v>1</v>
      </c>
      <c r="V133">
        <v>2</v>
      </c>
      <c r="W133">
        <v>3</v>
      </c>
      <c r="X133">
        <v>3</v>
      </c>
      <c r="AB133" t="b">
        <v>1</v>
      </c>
      <c r="AG133">
        <v>1</v>
      </c>
      <c r="AH133">
        <v>1</v>
      </c>
      <c r="AI133">
        <v>2</v>
      </c>
      <c r="AJ133">
        <v>1</v>
      </c>
      <c r="AS133">
        <v>1</v>
      </c>
      <c r="AT133">
        <v>1</v>
      </c>
      <c r="AU133">
        <v>2</v>
      </c>
      <c r="AV133">
        <v>2</v>
      </c>
      <c r="BS133" t="s">
        <v>1462</v>
      </c>
      <c r="BT133" t="s">
        <v>1462</v>
      </c>
      <c r="BU133" t="s">
        <v>4437</v>
      </c>
      <c r="BV133" t="s">
        <v>4438</v>
      </c>
      <c r="BW133">
        <v>7.5</v>
      </c>
      <c r="BX133">
        <v>0</v>
      </c>
      <c r="BY133">
        <v>7.5</v>
      </c>
      <c r="BZ133">
        <v>7.5</v>
      </c>
      <c r="CA133">
        <v>2.5</v>
      </c>
      <c r="CB133">
        <v>17.5</v>
      </c>
      <c r="CC133" t="s">
        <v>1462</v>
      </c>
      <c r="CD133" t="b">
        <v>1</v>
      </c>
      <c r="CE133" t="b">
        <v>1</v>
      </c>
      <c r="CF133">
        <v>35</v>
      </c>
      <c r="CH133" t="s">
        <v>1463</v>
      </c>
      <c r="CM133" t="s">
        <v>1463</v>
      </c>
      <c r="CR133" t="s">
        <v>1463</v>
      </c>
      <c r="CW133" t="s">
        <v>1463</v>
      </c>
      <c r="DB133" t="s">
        <v>1463</v>
      </c>
      <c r="DG133" t="s">
        <v>1462</v>
      </c>
      <c r="DH133" t="b">
        <v>1</v>
      </c>
      <c r="DJ133">
        <v>3</v>
      </c>
      <c r="DM133" t="s">
        <v>1463</v>
      </c>
      <c r="DS133" t="b">
        <v>1</v>
      </c>
      <c r="DU133" t="b">
        <v>1</v>
      </c>
      <c r="DY133" t="b">
        <v>1</v>
      </c>
      <c r="EC133" t="b">
        <v>1</v>
      </c>
      <c r="EF133" t="b">
        <v>1</v>
      </c>
      <c r="EG133" t="s">
        <v>4439</v>
      </c>
      <c r="EI133">
        <v>7.5</v>
      </c>
      <c r="EJ133">
        <v>2.5</v>
      </c>
      <c r="EN133">
        <v>0</v>
      </c>
      <c r="EO133" t="s">
        <v>1463</v>
      </c>
      <c r="FL133">
        <v>3.3</v>
      </c>
      <c r="FM133">
        <v>5</v>
      </c>
      <c r="FN133">
        <v>2.5</v>
      </c>
      <c r="FO133">
        <v>10.8</v>
      </c>
      <c r="FP133" t="s">
        <v>1462</v>
      </c>
      <c r="FT133" t="b">
        <v>1</v>
      </c>
      <c r="FV133" t="s">
        <v>1465</v>
      </c>
      <c r="GO133" t="b">
        <v>1</v>
      </c>
      <c r="GQ133" t="s">
        <v>1465</v>
      </c>
      <c r="HD133" t="b">
        <v>1</v>
      </c>
      <c r="HF133" t="s">
        <v>1465</v>
      </c>
      <c r="HJ133" t="b">
        <v>1</v>
      </c>
      <c r="HL133" t="s">
        <v>1464</v>
      </c>
      <c r="IN133" t="b">
        <v>1</v>
      </c>
      <c r="IP133" t="s">
        <v>1464</v>
      </c>
      <c r="IW133" t="b">
        <v>1</v>
      </c>
      <c r="IY133" t="s">
        <v>1465</v>
      </c>
      <c r="JC133" t="b">
        <v>1</v>
      </c>
      <c r="JE133" t="s">
        <v>1465</v>
      </c>
      <c r="KG133" t="s">
        <v>4355</v>
      </c>
      <c r="KH133" t="b">
        <v>1</v>
      </c>
      <c r="KJ133" t="s">
        <v>1464</v>
      </c>
      <c r="KK133" t="s">
        <v>1463</v>
      </c>
      <c r="KM133">
        <v>5</v>
      </c>
      <c r="KN133">
        <v>2.5</v>
      </c>
      <c r="KO133">
        <v>0</v>
      </c>
      <c r="KP133">
        <v>0</v>
      </c>
      <c r="KQ133">
        <v>0</v>
      </c>
      <c r="KR133">
        <v>0</v>
      </c>
      <c r="KS133" t="s">
        <v>1462</v>
      </c>
      <c r="LA133">
        <v>6</v>
      </c>
      <c r="LK133">
        <v>1</v>
      </c>
      <c r="LU133" t="b">
        <v>1</v>
      </c>
      <c r="MO133" t="b">
        <v>1</v>
      </c>
      <c r="MT133" t="s">
        <v>1463</v>
      </c>
      <c r="MV133">
        <v>0</v>
      </c>
      <c r="MW133">
        <v>0</v>
      </c>
      <c r="MX133">
        <v>0</v>
      </c>
      <c r="MY133">
        <v>0</v>
      </c>
      <c r="MZ133">
        <v>0</v>
      </c>
      <c r="NA133">
        <v>0</v>
      </c>
      <c r="NM133" t="s">
        <v>2549</v>
      </c>
      <c r="NN133" t="s">
        <v>2549</v>
      </c>
      <c r="NO133" t="s">
        <v>2549</v>
      </c>
      <c r="NP133" t="s">
        <v>2549</v>
      </c>
      <c r="NQ133" t="s">
        <v>2549</v>
      </c>
      <c r="NR133" t="s">
        <v>2549</v>
      </c>
      <c r="NS133" t="s">
        <v>2549</v>
      </c>
      <c r="NT133" t="s">
        <v>2549</v>
      </c>
      <c r="NU133" t="s">
        <v>2549</v>
      </c>
      <c r="NV133" t="s">
        <v>2549</v>
      </c>
      <c r="NW133" t="s">
        <v>2550</v>
      </c>
      <c r="NX133" t="s">
        <v>2550</v>
      </c>
      <c r="NY133" t="s">
        <v>2550</v>
      </c>
      <c r="NZ133" t="s">
        <v>2550</v>
      </c>
      <c r="OA133" t="s">
        <v>2550</v>
      </c>
      <c r="OB133" t="s">
        <v>2550</v>
      </c>
      <c r="OC133" t="s">
        <v>2569</v>
      </c>
      <c r="OD133" t="s">
        <v>2550</v>
      </c>
      <c r="OE133" t="s">
        <v>2550</v>
      </c>
      <c r="OF133" t="s">
        <v>2550</v>
      </c>
      <c r="OG133">
        <v>0</v>
      </c>
      <c r="OH133">
        <v>0</v>
      </c>
      <c r="OJ133">
        <v>2.5</v>
      </c>
      <c r="OK133">
        <v>2.5</v>
      </c>
      <c r="OL133">
        <v>5</v>
      </c>
      <c r="OT133" t="b">
        <v>1</v>
      </c>
      <c r="PD133" t="s">
        <v>4440</v>
      </c>
      <c r="PN133" t="s">
        <v>3269</v>
      </c>
      <c r="QL133">
        <v>2.5</v>
      </c>
      <c r="QM133">
        <v>2.5</v>
      </c>
      <c r="RO133">
        <v>7.5</v>
      </c>
      <c r="RP133">
        <v>5</v>
      </c>
      <c r="RQ133">
        <v>2.5</v>
      </c>
      <c r="RR133">
        <v>15</v>
      </c>
      <c r="RS133" t="s">
        <v>1463</v>
      </c>
      <c r="RZ133" t="s">
        <v>1463</v>
      </c>
      <c r="SB133" t="s">
        <v>1463</v>
      </c>
      <c r="SH133" t="s">
        <v>1463</v>
      </c>
      <c r="SK133">
        <v>5</v>
      </c>
      <c r="SL133">
        <v>2.5</v>
      </c>
      <c r="SM133">
        <v>3.7</v>
      </c>
      <c r="SN133">
        <v>7.5</v>
      </c>
      <c r="SO133">
        <v>2.5</v>
      </c>
      <c r="SP133">
        <v>13.7</v>
      </c>
      <c r="SQ133" t="s">
        <v>1463</v>
      </c>
      <c r="SR133" t="s">
        <v>4441</v>
      </c>
      <c r="TI133">
        <v>75</v>
      </c>
      <c r="TJ133" t="s">
        <v>4442</v>
      </c>
      <c r="TM133" t="b">
        <v>1</v>
      </c>
      <c r="TN133" t="b">
        <v>1</v>
      </c>
      <c r="TO133" t="b">
        <v>1</v>
      </c>
      <c r="TP133" t="b">
        <v>1</v>
      </c>
      <c r="TQ133" t="b">
        <v>1</v>
      </c>
      <c r="TR133" t="b">
        <v>1</v>
      </c>
      <c r="TT133" t="b">
        <v>1</v>
      </c>
      <c r="TX133">
        <v>7.5</v>
      </c>
      <c r="TY133">
        <v>2.5</v>
      </c>
      <c r="VI133">
        <v>5</v>
      </c>
      <c r="VJ133">
        <v>0</v>
      </c>
      <c r="VK133">
        <v>5</v>
      </c>
      <c r="VL133">
        <v>10</v>
      </c>
      <c r="VM133" t="s">
        <v>1463</v>
      </c>
      <c r="VO133" t="s">
        <v>1463</v>
      </c>
      <c r="VQ133" t="s">
        <v>1463</v>
      </c>
      <c r="VS133" t="s">
        <v>1463</v>
      </c>
      <c r="VV133" t="s">
        <v>1463</v>
      </c>
      <c r="VX133" t="s">
        <v>1462</v>
      </c>
      <c r="VY133" t="s">
        <v>4443</v>
      </c>
      <c r="VZ133">
        <v>0</v>
      </c>
      <c r="WA133">
        <v>5</v>
      </c>
      <c r="XJ133">
        <v>2.5</v>
      </c>
      <c r="XK133">
        <v>0</v>
      </c>
      <c r="XL133">
        <v>2.5</v>
      </c>
      <c r="XM133">
        <v>5</v>
      </c>
      <c r="XN133" t="s">
        <v>1462</v>
      </c>
      <c r="XO133" t="s">
        <v>1462</v>
      </c>
      <c r="XQ133" t="b">
        <v>1</v>
      </c>
      <c r="XR133" t="b">
        <v>1</v>
      </c>
      <c r="XT133" t="b">
        <v>1</v>
      </c>
      <c r="XU133" t="b">
        <v>1</v>
      </c>
      <c r="XW133" t="b">
        <v>1</v>
      </c>
      <c r="XX133" t="b">
        <v>1</v>
      </c>
      <c r="YB133" t="s">
        <v>2620</v>
      </c>
      <c r="YC133" t="s">
        <v>1462</v>
      </c>
      <c r="YD133" t="s">
        <v>4444</v>
      </c>
      <c r="YE133" t="s">
        <v>1463</v>
      </c>
      <c r="YF133" t="s">
        <v>4445</v>
      </c>
      <c r="YG133">
        <v>0</v>
      </c>
      <c r="YH133">
        <v>2.5</v>
      </c>
      <c r="YI133" t="s">
        <v>1463</v>
      </c>
      <c r="YT133" t="s">
        <v>4446</v>
      </c>
      <c r="YU133">
        <v>0</v>
      </c>
      <c r="YV133">
        <v>2.5</v>
      </c>
      <c r="ZX133">
        <v>10</v>
      </c>
      <c r="ZY133">
        <v>5</v>
      </c>
      <c r="ZZ133">
        <v>0</v>
      </c>
      <c r="AAA133">
        <v>15</v>
      </c>
      <c r="AAB133" t="s">
        <v>1462</v>
      </c>
      <c r="AAK133" t="b">
        <v>1</v>
      </c>
      <c r="AAL133" t="b">
        <v>1</v>
      </c>
      <c r="AAO133" t="b">
        <v>1</v>
      </c>
      <c r="AAP133" t="b">
        <v>1</v>
      </c>
      <c r="AAQ133" t="s">
        <v>4447</v>
      </c>
      <c r="AAR133" t="s">
        <v>4405</v>
      </c>
      <c r="AAS133" t="s">
        <v>4448</v>
      </c>
      <c r="AAT133">
        <v>5</v>
      </c>
      <c r="AAU133">
        <v>0</v>
      </c>
      <c r="ADN133">
        <v>6</v>
      </c>
      <c r="ADO133">
        <v>0</v>
      </c>
      <c r="ADP133">
        <v>0</v>
      </c>
      <c r="ADQ133">
        <v>6</v>
      </c>
      <c r="ADR133" t="s">
        <v>1759</v>
      </c>
      <c r="ADS133">
        <v>0.5</v>
      </c>
      <c r="ADT133">
        <v>30</v>
      </c>
      <c r="ADU133" t="s">
        <v>2560</v>
      </c>
      <c r="ADV133">
        <v>0.25</v>
      </c>
      <c r="ADW133">
        <v>20</v>
      </c>
      <c r="AEG133">
        <v>0</v>
      </c>
      <c r="AEH133">
        <v>0</v>
      </c>
      <c r="AEI133">
        <v>10</v>
      </c>
      <c r="AEJ133">
        <v>0</v>
      </c>
      <c r="AEK133">
        <v>2.5</v>
      </c>
      <c r="AEL133">
        <v>12.5</v>
      </c>
      <c r="AEU133" t="b">
        <v>1</v>
      </c>
      <c r="AEV133" t="b">
        <v>1</v>
      </c>
      <c r="AEY133" t="b">
        <v>1</v>
      </c>
      <c r="AEZ133" t="b">
        <v>1</v>
      </c>
      <c r="AFA133" t="s">
        <v>4449</v>
      </c>
      <c r="AFC133">
        <v>0</v>
      </c>
      <c r="AFD133">
        <v>2.5</v>
      </c>
      <c r="AFE133">
        <v>7</v>
      </c>
      <c r="AFF133">
        <v>3.7</v>
      </c>
      <c r="AFG133">
        <v>0</v>
      </c>
      <c r="AFH133">
        <v>10.7</v>
      </c>
      <c r="AFI133" t="s">
        <v>1463</v>
      </c>
      <c r="AFK133" t="s">
        <v>1463</v>
      </c>
      <c r="AFM133" t="s">
        <v>1463</v>
      </c>
      <c r="AFO133" t="s">
        <v>1462</v>
      </c>
      <c r="AFP133" t="s">
        <v>4450</v>
      </c>
      <c r="AFQ133" t="s">
        <v>1463</v>
      </c>
      <c r="AFT133" t="s">
        <v>1463</v>
      </c>
      <c r="AFV133">
        <v>3</v>
      </c>
      <c r="AFW133">
        <v>0</v>
      </c>
      <c r="AFX133">
        <v>3.7037037037037002</v>
      </c>
      <c r="AFY133">
        <v>0</v>
      </c>
      <c r="AFZ133">
        <v>5</v>
      </c>
      <c r="AGA133">
        <v>7.5</v>
      </c>
      <c r="AGB133">
        <v>2.5</v>
      </c>
      <c r="AGC133">
        <v>15</v>
      </c>
      <c r="AGD133">
        <v>3</v>
      </c>
      <c r="AGE133">
        <v>4</v>
      </c>
      <c r="AGG133">
        <v>2</v>
      </c>
      <c r="AGH133">
        <v>2</v>
      </c>
      <c r="AGJ133">
        <v>3</v>
      </c>
      <c r="AGK133">
        <v>2</v>
      </c>
      <c r="AGM133" t="s">
        <v>4451</v>
      </c>
      <c r="AGN133" t="s">
        <v>4452</v>
      </c>
      <c r="AGQ133">
        <v>7.5</v>
      </c>
      <c r="AGR133">
        <v>2.5</v>
      </c>
      <c r="AGS133">
        <v>1</v>
      </c>
      <c r="AGT133">
        <v>10</v>
      </c>
      <c r="AGU133">
        <v>2.5</v>
      </c>
      <c r="AGV133">
        <v>13.5</v>
      </c>
      <c r="AGW133">
        <v>1</v>
      </c>
      <c r="AGZ133" t="b">
        <v>1</v>
      </c>
      <c r="AHD133">
        <v>4</v>
      </c>
      <c r="AHE133">
        <v>3</v>
      </c>
      <c r="AHF133">
        <v>3</v>
      </c>
      <c r="AKM133">
        <v>10</v>
      </c>
      <c r="AKN133">
        <v>2.5</v>
      </c>
      <c r="AKO133">
        <v>10</v>
      </c>
      <c r="AKP133">
        <v>7.5</v>
      </c>
      <c r="AKQ133">
        <v>2.5</v>
      </c>
      <c r="AKR133">
        <v>20</v>
      </c>
      <c r="AKS133" t="s">
        <v>1462</v>
      </c>
      <c r="AKT133" t="s">
        <v>1463</v>
      </c>
      <c r="AKV133" t="s">
        <v>1462</v>
      </c>
      <c r="AKX133" t="s">
        <v>1462</v>
      </c>
      <c r="AKZ133" t="s">
        <v>1463</v>
      </c>
      <c r="ALB133" t="s">
        <v>1462</v>
      </c>
      <c r="ALD133" t="s">
        <v>1462</v>
      </c>
      <c r="ALF133" t="s">
        <v>1462</v>
      </c>
      <c r="ALH133" t="s">
        <v>1462</v>
      </c>
      <c r="ALJ133" t="s">
        <v>1462</v>
      </c>
      <c r="ALL133" t="s">
        <v>1463</v>
      </c>
      <c r="ALN133" t="s">
        <v>1462</v>
      </c>
      <c r="ALP133" t="s">
        <v>1463</v>
      </c>
      <c r="ALR133" t="s">
        <v>1463</v>
      </c>
      <c r="ALT133" t="s">
        <v>1463</v>
      </c>
      <c r="AMF133" t="b">
        <v>1</v>
      </c>
      <c r="AMH133" t="b">
        <v>1</v>
      </c>
      <c r="AMI133" t="b">
        <v>1</v>
      </c>
      <c r="AMJ133" t="b">
        <v>1</v>
      </c>
      <c r="AML133" t="b">
        <v>1</v>
      </c>
      <c r="AMM133" t="b">
        <v>1</v>
      </c>
      <c r="AMO133" t="b">
        <v>1</v>
      </c>
      <c r="AMQ133" t="b">
        <v>1</v>
      </c>
      <c r="AMW133" t="b">
        <v>1</v>
      </c>
      <c r="ANA133">
        <v>7.5</v>
      </c>
      <c r="ANB133">
        <v>2.5</v>
      </c>
      <c r="ANC133">
        <v>10</v>
      </c>
      <c r="AND133">
        <v>7.5</v>
      </c>
      <c r="ANE133">
        <v>0</v>
      </c>
      <c r="ANF133">
        <v>17.5</v>
      </c>
      <c r="ANG133" t="s">
        <v>1462</v>
      </c>
      <c r="ANH133" t="s">
        <v>4453</v>
      </c>
      <c r="ANI133" t="s">
        <v>1462</v>
      </c>
      <c r="ANJ133" t="s">
        <v>4454</v>
      </c>
      <c r="ANK133">
        <v>7.5</v>
      </c>
      <c r="ANL133">
        <v>0</v>
      </c>
      <c r="ANM133">
        <v>1</v>
      </c>
      <c r="ANN133">
        <v>0</v>
      </c>
      <c r="ANO133">
        <v>10</v>
      </c>
      <c r="ANP133">
        <v>11</v>
      </c>
      <c r="ANQ133" t="s">
        <v>2551</v>
      </c>
      <c r="ANT133">
        <v>0</v>
      </c>
      <c r="ANU133">
        <v>10</v>
      </c>
      <c r="AQR133">
        <v>7.5</v>
      </c>
      <c r="AQS133">
        <v>3.8</v>
      </c>
      <c r="AQT133">
        <v>1.3</v>
      </c>
      <c r="AQU133">
        <v>12.6</v>
      </c>
      <c r="AQV133" t="s">
        <v>1463</v>
      </c>
      <c r="ARA133" t="b">
        <v>1</v>
      </c>
      <c r="ARC133" t="b">
        <v>1</v>
      </c>
      <c r="ARG133">
        <v>0</v>
      </c>
      <c r="ARH133">
        <v>2.5</v>
      </c>
      <c r="ARI133" t="s">
        <v>1462</v>
      </c>
      <c r="ARJ133" t="s">
        <v>1462</v>
      </c>
      <c r="ARL133" t="b">
        <v>1</v>
      </c>
      <c r="ARM133" t="s">
        <v>1462</v>
      </c>
      <c r="ARO133" t="b">
        <v>1</v>
      </c>
      <c r="ARQ133" t="s">
        <v>1462</v>
      </c>
      <c r="ARS133" t="s">
        <v>4455</v>
      </c>
      <c r="ART133" t="s">
        <v>2616</v>
      </c>
      <c r="ARV133" t="b">
        <v>1</v>
      </c>
      <c r="ARY133" t="b">
        <v>1</v>
      </c>
      <c r="ASD133">
        <v>7.5</v>
      </c>
      <c r="ASE133">
        <v>0</v>
      </c>
      <c r="ASF133">
        <v>4</v>
      </c>
      <c r="ASG133">
        <v>7.5</v>
      </c>
      <c r="ASH133">
        <v>0</v>
      </c>
      <c r="ASI133">
        <v>11.5</v>
      </c>
      <c r="ASJ133">
        <v>60</v>
      </c>
      <c r="ASL133" t="b">
        <v>1</v>
      </c>
      <c r="ASM133" t="b">
        <v>1</v>
      </c>
      <c r="ASS133">
        <v>3</v>
      </c>
      <c r="AST133" t="s">
        <v>1462</v>
      </c>
      <c r="ASV133" t="b">
        <v>1</v>
      </c>
      <c r="ASW133" t="b">
        <v>1</v>
      </c>
      <c r="ASX133" t="b">
        <v>1</v>
      </c>
      <c r="ASY133" t="b">
        <v>1</v>
      </c>
      <c r="ASZ133" t="b">
        <v>1</v>
      </c>
      <c r="ATC133" t="s">
        <v>4456</v>
      </c>
      <c r="ATD133">
        <v>7.5</v>
      </c>
      <c r="ATE133">
        <v>0</v>
      </c>
      <c r="ATF133">
        <v>0</v>
      </c>
      <c r="ATG133">
        <v>0</v>
      </c>
      <c r="ATH133">
        <v>0</v>
      </c>
      <c r="ATI133">
        <v>0</v>
      </c>
      <c r="ATJ133" t="s">
        <v>1463</v>
      </c>
      <c r="AVZ133">
        <v>0</v>
      </c>
      <c r="AWA133">
        <v>0</v>
      </c>
      <c r="AWB133">
        <v>0</v>
      </c>
      <c r="AWC133">
        <v>0</v>
      </c>
      <c r="AWD133">
        <v>2</v>
      </c>
      <c r="AWE133">
        <v>2.5</v>
      </c>
      <c r="AWF133">
        <v>0</v>
      </c>
      <c r="AWG133">
        <v>4.5</v>
      </c>
      <c r="AWH133" t="s">
        <v>1462</v>
      </c>
      <c r="AWI133" t="s">
        <v>2592</v>
      </c>
      <c r="AWJ133" t="s">
        <v>1462</v>
      </c>
      <c r="AWK133" t="s">
        <v>2592</v>
      </c>
      <c r="AWL133" t="s">
        <v>1462</v>
      </c>
      <c r="AWM133" t="s">
        <v>1469</v>
      </c>
      <c r="AWN133" t="s">
        <v>1463</v>
      </c>
      <c r="AWP133" t="s">
        <v>1463</v>
      </c>
      <c r="AWR133" t="s">
        <v>1463</v>
      </c>
      <c r="AWT133" t="s">
        <v>1463</v>
      </c>
      <c r="AWV133" t="s">
        <v>1463</v>
      </c>
      <c r="AWX133" t="s">
        <v>1463</v>
      </c>
      <c r="AWZ133" t="s">
        <v>1463</v>
      </c>
      <c r="AXB133" t="s">
        <v>1463</v>
      </c>
      <c r="AXD133" t="s">
        <v>1463</v>
      </c>
      <c r="AXF133">
        <v>30</v>
      </c>
      <c r="AXI133">
        <v>2.5</v>
      </c>
      <c r="AXJ133">
        <v>0</v>
      </c>
      <c r="AXK133">
        <v>2</v>
      </c>
      <c r="AXN133">
        <v>2</v>
      </c>
      <c r="AXO133">
        <v>1</v>
      </c>
      <c r="AXP133">
        <v>1</v>
      </c>
      <c r="AXQ133">
        <v>1</v>
      </c>
      <c r="AXR133">
        <v>1</v>
      </c>
      <c r="AXS133">
        <v>1</v>
      </c>
      <c r="AXT133">
        <v>1</v>
      </c>
      <c r="AXU133">
        <v>1</v>
      </c>
      <c r="AXV133">
        <v>1</v>
      </c>
      <c r="AXW133">
        <v>1</v>
      </c>
      <c r="AXX133">
        <v>1</v>
      </c>
      <c r="AYA133">
        <v>10</v>
      </c>
      <c r="AYD133">
        <v>10</v>
      </c>
      <c r="AYE133" t="s">
        <v>1463</v>
      </c>
      <c r="AYF133" t="s">
        <v>1463</v>
      </c>
      <c r="AYG133">
        <v>10</v>
      </c>
      <c r="AYJ133">
        <v>10</v>
      </c>
      <c r="AYK133">
        <v>7.5</v>
      </c>
      <c r="AYL133">
        <v>2.5</v>
      </c>
      <c r="AYM133">
        <v>20</v>
      </c>
      <c r="AYN133">
        <v>1</v>
      </c>
      <c r="AYO133" t="s">
        <v>4457</v>
      </c>
      <c r="AYP133" t="s">
        <v>4458</v>
      </c>
      <c r="AYQ133">
        <v>2</v>
      </c>
      <c r="AYR133" t="s">
        <v>4459</v>
      </c>
      <c r="AYS133" t="s">
        <v>4460</v>
      </c>
      <c r="AYW133">
        <v>2</v>
      </c>
      <c r="AYX133" t="s">
        <v>4461</v>
      </c>
      <c r="AYY133" t="s">
        <v>4462</v>
      </c>
      <c r="AZC133">
        <v>5</v>
      </c>
      <c r="AZD133" t="s">
        <v>4463</v>
      </c>
      <c r="AZE133" t="s">
        <v>4419</v>
      </c>
      <c r="AZF133">
        <v>16</v>
      </c>
      <c r="AZG133" t="s">
        <v>4464</v>
      </c>
      <c r="AZH133" t="s">
        <v>4465</v>
      </c>
      <c r="AZM133" t="s">
        <v>1462</v>
      </c>
      <c r="AZN133" t="s">
        <v>4466</v>
      </c>
      <c r="AZO133" t="s">
        <v>1462</v>
      </c>
      <c r="AZP133" t="s">
        <v>4467</v>
      </c>
      <c r="AZR133">
        <v>7.5</v>
      </c>
      <c r="AZS133">
        <v>2.5</v>
      </c>
      <c r="BCH133">
        <v>10</v>
      </c>
      <c r="BCI133">
        <v>5</v>
      </c>
      <c r="BCJ133">
        <v>0</v>
      </c>
      <c r="BCK133">
        <v>15</v>
      </c>
      <c r="BCL133">
        <v>1</v>
      </c>
      <c r="BCN133" t="s">
        <v>2555</v>
      </c>
      <c r="BCP133">
        <v>2</v>
      </c>
      <c r="BCR133">
        <v>3</v>
      </c>
      <c r="BCT133">
        <v>5</v>
      </c>
      <c r="BCW133" t="s">
        <v>2555</v>
      </c>
      <c r="BCY133">
        <v>5</v>
      </c>
      <c r="BCZ133">
        <v>0</v>
      </c>
      <c r="BEH133">
        <v>2.5</v>
      </c>
      <c r="BEI133">
        <v>10</v>
      </c>
      <c r="BEJ133">
        <v>0</v>
      </c>
      <c r="BEK133">
        <v>12.5</v>
      </c>
      <c r="BEL133" t="s">
        <v>2552</v>
      </c>
      <c r="BEN133" t="s">
        <v>2552</v>
      </c>
      <c r="BEP133" t="s">
        <v>2552</v>
      </c>
      <c r="BER133" t="s">
        <v>2552</v>
      </c>
      <c r="BET133" t="s">
        <v>2552</v>
      </c>
      <c r="BEV133" t="s">
        <v>2552</v>
      </c>
      <c r="BEX133">
        <v>10</v>
      </c>
      <c r="BEY133">
        <v>0</v>
      </c>
      <c r="BGQ133" t="s">
        <v>1467</v>
      </c>
      <c r="BGR133">
        <v>5</v>
      </c>
      <c r="BGS133">
        <v>5</v>
      </c>
      <c r="BGT133">
        <v>10</v>
      </c>
      <c r="BGU133" t="s">
        <v>1462</v>
      </c>
      <c r="BHH133" t="s">
        <v>4468</v>
      </c>
      <c r="BHI133" t="s">
        <v>4377</v>
      </c>
      <c r="BHJ133" t="s">
        <v>2653</v>
      </c>
      <c r="BHK133">
        <v>5</v>
      </c>
      <c r="BHL133">
        <v>5</v>
      </c>
      <c r="BIT133">
        <v>10</v>
      </c>
      <c r="BIU133">
        <v>7.5</v>
      </c>
      <c r="BIV133">
        <v>0</v>
      </c>
      <c r="BIW133">
        <v>17.5</v>
      </c>
      <c r="BIX133">
        <v>4</v>
      </c>
      <c r="BIY133" t="s">
        <v>1794</v>
      </c>
      <c r="BIZ133" t="s">
        <v>2594</v>
      </c>
      <c r="BJA133" t="s">
        <v>2548</v>
      </c>
      <c r="BJB133">
        <v>7.5</v>
      </c>
      <c r="BJC133">
        <v>0</v>
      </c>
    </row>
    <row r="134" spans="1:1024 1026:1615" ht="15" x14ac:dyDescent="0.25">
      <c r="A134" t="s">
        <v>4378</v>
      </c>
      <c r="B134" t="s">
        <v>4469</v>
      </c>
      <c r="C134" t="s">
        <v>4470</v>
      </c>
      <c r="D134" t="s">
        <v>1460</v>
      </c>
      <c r="F134" t="s">
        <v>2606</v>
      </c>
      <c r="G134" t="s">
        <v>4350</v>
      </c>
      <c r="H134" t="s">
        <v>4381</v>
      </c>
      <c r="I134" t="s">
        <v>4436</v>
      </c>
      <c r="J134">
        <v>2.9332509999999998</v>
      </c>
      <c r="K134">
        <v>34.117915789999998</v>
      </c>
      <c r="L134" s="116">
        <v>42401</v>
      </c>
      <c r="M134" t="s">
        <v>1461</v>
      </c>
      <c r="N134">
        <v>43</v>
      </c>
      <c r="O134" t="s">
        <v>2554</v>
      </c>
      <c r="Q134">
        <v>6.7</v>
      </c>
      <c r="R134">
        <v>7.5</v>
      </c>
      <c r="S134">
        <v>0</v>
      </c>
      <c r="T134">
        <v>14.2</v>
      </c>
      <c r="U134">
        <v>2</v>
      </c>
      <c r="V134">
        <v>1</v>
      </c>
      <c r="W134">
        <v>1</v>
      </c>
      <c r="X134">
        <v>2</v>
      </c>
      <c r="AA134" t="b">
        <v>1</v>
      </c>
      <c r="AG134">
        <v>2</v>
      </c>
      <c r="AH134">
        <v>1</v>
      </c>
      <c r="AI134">
        <v>1</v>
      </c>
      <c r="AJ134">
        <v>2</v>
      </c>
      <c r="AM134">
        <v>2</v>
      </c>
      <c r="AO134">
        <v>1</v>
      </c>
      <c r="AT134">
        <v>1</v>
      </c>
      <c r="AU134">
        <v>1</v>
      </c>
      <c r="AV134">
        <v>2</v>
      </c>
      <c r="BS134" t="s">
        <v>1462</v>
      </c>
      <c r="BT134" t="s">
        <v>1462</v>
      </c>
      <c r="BU134" t="s">
        <v>4437</v>
      </c>
      <c r="BV134" t="s">
        <v>4471</v>
      </c>
      <c r="BW134">
        <v>7.5</v>
      </c>
      <c r="BX134">
        <v>0</v>
      </c>
      <c r="BY134">
        <v>7.5</v>
      </c>
      <c r="BZ134">
        <v>7.5</v>
      </c>
      <c r="CA134">
        <v>2.5</v>
      </c>
      <c r="CB134">
        <v>17.5</v>
      </c>
      <c r="CC134" t="s">
        <v>1462</v>
      </c>
      <c r="CD134" t="b">
        <v>1</v>
      </c>
      <c r="CE134" t="b">
        <v>1</v>
      </c>
      <c r="CF134">
        <v>37</v>
      </c>
      <c r="CH134" t="s">
        <v>1462</v>
      </c>
      <c r="CI134" t="b">
        <v>1</v>
      </c>
      <c r="CK134">
        <v>29</v>
      </c>
      <c r="CM134" t="s">
        <v>1463</v>
      </c>
      <c r="CR134" t="s">
        <v>1463</v>
      </c>
      <c r="CW134" t="s">
        <v>1463</v>
      </c>
      <c r="DB134" t="s">
        <v>1463</v>
      </c>
      <c r="DG134" t="s">
        <v>1463</v>
      </c>
      <c r="DM134" t="s">
        <v>1463</v>
      </c>
      <c r="DS134" t="b">
        <v>1</v>
      </c>
      <c r="DU134" t="b">
        <v>1</v>
      </c>
      <c r="DY134" t="b">
        <v>1</v>
      </c>
      <c r="EB134" t="b">
        <v>1</v>
      </c>
      <c r="EC134" t="b">
        <v>1</v>
      </c>
      <c r="EI134">
        <v>7.5</v>
      </c>
      <c r="EJ134">
        <v>2.5</v>
      </c>
      <c r="EN134">
        <v>0</v>
      </c>
      <c r="EO134" t="s">
        <v>1463</v>
      </c>
      <c r="FL134">
        <v>6.7</v>
      </c>
      <c r="FM134">
        <v>7.5</v>
      </c>
      <c r="FN134">
        <v>0</v>
      </c>
      <c r="FO134">
        <v>14.2</v>
      </c>
      <c r="FP134" t="s">
        <v>1462</v>
      </c>
      <c r="FT134" t="b">
        <v>1</v>
      </c>
      <c r="FV134" t="s">
        <v>1465</v>
      </c>
      <c r="GO134" t="b">
        <v>1</v>
      </c>
      <c r="GQ134" t="s">
        <v>1465</v>
      </c>
      <c r="HD134" t="b">
        <v>1</v>
      </c>
      <c r="HF134" t="s">
        <v>1465</v>
      </c>
      <c r="IN134" t="b">
        <v>1</v>
      </c>
      <c r="IP134" t="s">
        <v>1464</v>
      </c>
      <c r="JC134" t="b">
        <v>1</v>
      </c>
      <c r="JE134" t="s">
        <v>1473</v>
      </c>
      <c r="JX134" t="b">
        <v>1</v>
      </c>
      <c r="JZ134" t="s">
        <v>1464</v>
      </c>
      <c r="KG134" t="s">
        <v>4355</v>
      </c>
      <c r="KH134" t="b">
        <v>1</v>
      </c>
      <c r="KJ134" t="s">
        <v>1465</v>
      </c>
      <c r="KK134" t="s">
        <v>1463</v>
      </c>
      <c r="KM134">
        <v>7.5</v>
      </c>
      <c r="KN134">
        <v>0</v>
      </c>
      <c r="KO134">
        <v>3.5</v>
      </c>
      <c r="KP134">
        <v>5</v>
      </c>
      <c r="KQ134">
        <v>0</v>
      </c>
      <c r="KR134">
        <v>8.5</v>
      </c>
      <c r="KS134" t="s">
        <v>1462</v>
      </c>
      <c r="KV134">
        <v>26</v>
      </c>
      <c r="KW134">
        <v>20</v>
      </c>
      <c r="KX134">
        <v>8</v>
      </c>
      <c r="LF134">
        <v>1</v>
      </c>
      <c r="LG134">
        <v>1</v>
      </c>
      <c r="LH134">
        <v>1</v>
      </c>
      <c r="LQ134" t="b">
        <v>1</v>
      </c>
      <c r="LR134" t="b">
        <v>1</v>
      </c>
      <c r="LZ134" t="b">
        <v>1</v>
      </c>
      <c r="MA134" t="b">
        <v>1</v>
      </c>
      <c r="MB134" t="b">
        <v>1</v>
      </c>
      <c r="MJ134" t="b">
        <v>1</v>
      </c>
      <c r="MK134" t="b">
        <v>1</v>
      </c>
      <c r="ML134" t="b">
        <v>1</v>
      </c>
      <c r="MT134" t="s">
        <v>1462</v>
      </c>
      <c r="MU134" t="s">
        <v>4472</v>
      </c>
      <c r="MV134">
        <v>5</v>
      </c>
      <c r="MW134">
        <v>0</v>
      </c>
      <c r="MX134">
        <v>0</v>
      </c>
      <c r="MY134">
        <v>0</v>
      </c>
      <c r="MZ134">
        <v>2.5</v>
      </c>
      <c r="NA134">
        <v>2.5</v>
      </c>
      <c r="NM134" t="s">
        <v>2549</v>
      </c>
      <c r="NN134" t="s">
        <v>2549</v>
      </c>
      <c r="NO134" t="s">
        <v>2549</v>
      </c>
      <c r="NP134" t="s">
        <v>2549</v>
      </c>
      <c r="NQ134" t="s">
        <v>2549</v>
      </c>
      <c r="NR134" t="s">
        <v>2549</v>
      </c>
      <c r="NS134" t="s">
        <v>2549</v>
      </c>
      <c r="NT134" t="s">
        <v>2549</v>
      </c>
      <c r="NU134" t="s">
        <v>2549</v>
      </c>
      <c r="NV134" t="s">
        <v>2549</v>
      </c>
      <c r="NW134" t="s">
        <v>2550</v>
      </c>
      <c r="NX134" t="s">
        <v>2550</v>
      </c>
      <c r="NY134" t="s">
        <v>2550</v>
      </c>
      <c r="NZ134" t="s">
        <v>2550</v>
      </c>
      <c r="OA134" t="s">
        <v>2550</v>
      </c>
      <c r="OB134" t="s">
        <v>2550</v>
      </c>
      <c r="OC134" t="s">
        <v>2550</v>
      </c>
      <c r="OD134" t="s">
        <v>2550</v>
      </c>
      <c r="OE134" t="s">
        <v>2550</v>
      </c>
      <c r="OF134" t="s">
        <v>2550</v>
      </c>
      <c r="OG134">
        <v>0</v>
      </c>
      <c r="OH134">
        <v>2.5</v>
      </c>
      <c r="OJ134">
        <v>5</v>
      </c>
      <c r="OK134">
        <v>0</v>
      </c>
      <c r="OL134">
        <v>5</v>
      </c>
      <c r="OO134" t="b">
        <v>1</v>
      </c>
      <c r="OP134" t="b">
        <v>1</v>
      </c>
      <c r="OQ134" t="b">
        <v>1</v>
      </c>
      <c r="OY134" t="s">
        <v>4473</v>
      </c>
      <c r="OZ134" t="s">
        <v>4473</v>
      </c>
      <c r="PA134" t="s">
        <v>4473</v>
      </c>
      <c r="PI134" t="s">
        <v>4394</v>
      </c>
      <c r="PJ134" t="s">
        <v>4394</v>
      </c>
      <c r="PK134" t="s">
        <v>4394</v>
      </c>
      <c r="PS134" t="b">
        <v>1</v>
      </c>
      <c r="PT134" t="b">
        <v>1</v>
      </c>
      <c r="PU134" t="b">
        <v>1</v>
      </c>
      <c r="QC134" t="s">
        <v>4396</v>
      </c>
      <c r="QD134" t="s">
        <v>4474</v>
      </c>
      <c r="QE134" t="s">
        <v>4475</v>
      </c>
      <c r="QL134">
        <v>5</v>
      </c>
      <c r="QM134">
        <v>0</v>
      </c>
      <c r="RO134">
        <v>7.5</v>
      </c>
      <c r="RP134">
        <v>7.5</v>
      </c>
      <c r="RQ134">
        <v>2.5</v>
      </c>
      <c r="RR134">
        <v>17.5</v>
      </c>
      <c r="RS134" t="s">
        <v>1463</v>
      </c>
      <c r="RZ134" t="s">
        <v>1463</v>
      </c>
      <c r="SB134" t="s">
        <v>1463</v>
      </c>
      <c r="SH134" t="s">
        <v>1463</v>
      </c>
      <c r="SK134">
        <v>7.5</v>
      </c>
      <c r="SL134">
        <v>2.5</v>
      </c>
      <c r="SM134">
        <v>3.7</v>
      </c>
      <c r="SN134">
        <v>7.5</v>
      </c>
      <c r="SO134">
        <v>2.5</v>
      </c>
      <c r="SP134">
        <v>13.7</v>
      </c>
      <c r="SQ134" t="s">
        <v>1463</v>
      </c>
      <c r="SR134" t="s">
        <v>4476</v>
      </c>
      <c r="TI134">
        <v>75</v>
      </c>
      <c r="TJ134" t="s">
        <v>4477</v>
      </c>
      <c r="TM134" t="b">
        <v>1</v>
      </c>
      <c r="TN134" t="b">
        <v>1</v>
      </c>
      <c r="TO134" t="b">
        <v>1</v>
      </c>
      <c r="TP134" t="b">
        <v>1</v>
      </c>
      <c r="TQ134" t="b">
        <v>1</v>
      </c>
      <c r="TR134" t="b">
        <v>1</v>
      </c>
      <c r="TT134" t="b">
        <v>1</v>
      </c>
      <c r="TU134" t="b">
        <v>1</v>
      </c>
      <c r="TX134">
        <v>7.5</v>
      </c>
      <c r="TY134">
        <v>2.5</v>
      </c>
      <c r="VI134">
        <v>5</v>
      </c>
      <c r="VJ134">
        <v>0</v>
      </c>
      <c r="VK134">
        <v>2.5</v>
      </c>
      <c r="VL134">
        <v>7.5</v>
      </c>
      <c r="VM134" t="s">
        <v>1463</v>
      </c>
      <c r="VO134" t="s">
        <v>1463</v>
      </c>
      <c r="VQ134" t="s">
        <v>1463</v>
      </c>
      <c r="VS134" t="s">
        <v>1463</v>
      </c>
      <c r="VV134" t="s">
        <v>1463</v>
      </c>
      <c r="VX134" t="s">
        <v>1462</v>
      </c>
      <c r="VY134" t="s">
        <v>4478</v>
      </c>
      <c r="VZ134">
        <v>0</v>
      </c>
      <c r="WA134">
        <v>2.5</v>
      </c>
      <c r="XJ134">
        <v>2.5</v>
      </c>
      <c r="XK134">
        <v>0</v>
      </c>
      <c r="XL134">
        <v>1.3</v>
      </c>
      <c r="XM134">
        <v>3.8</v>
      </c>
      <c r="XN134" t="s">
        <v>1462</v>
      </c>
      <c r="XO134" t="s">
        <v>1462</v>
      </c>
      <c r="XQ134" t="b">
        <v>1</v>
      </c>
      <c r="XR134" t="b">
        <v>1</v>
      </c>
      <c r="XT134" t="b">
        <v>1</v>
      </c>
      <c r="XU134" t="b">
        <v>1</v>
      </c>
      <c r="XW134" t="b">
        <v>1</v>
      </c>
      <c r="XX134" t="b">
        <v>1</v>
      </c>
      <c r="YB134" t="s">
        <v>4479</v>
      </c>
      <c r="YC134" t="s">
        <v>1462</v>
      </c>
      <c r="YD134" t="s">
        <v>4480</v>
      </c>
      <c r="YE134" t="s">
        <v>1463</v>
      </c>
      <c r="YF134" t="s">
        <v>4481</v>
      </c>
      <c r="YG134">
        <v>0</v>
      </c>
      <c r="YH134">
        <v>2.5</v>
      </c>
      <c r="YI134" t="s">
        <v>1463</v>
      </c>
      <c r="YT134" t="s">
        <v>4482</v>
      </c>
      <c r="YU134">
        <v>0</v>
      </c>
      <c r="YV134">
        <v>0</v>
      </c>
      <c r="ZX134">
        <v>10</v>
      </c>
      <c r="ZY134">
        <v>5</v>
      </c>
      <c r="ZZ134">
        <v>2.5</v>
      </c>
      <c r="AAA134">
        <v>17.5</v>
      </c>
      <c r="AAB134" t="s">
        <v>1462</v>
      </c>
      <c r="AAK134" t="b">
        <v>1</v>
      </c>
      <c r="AAL134" t="b">
        <v>1</v>
      </c>
      <c r="AAO134" t="b">
        <v>1</v>
      </c>
      <c r="AAP134" t="b">
        <v>1</v>
      </c>
      <c r="AAR134" t="s">
        <v>4405</v>
      </c>
      <c r="AAS134" t="s">
        <v>4483</v>
      </c>
      <c r="AAT134">
        <v>5</v>
      </c>
      <c r="AAU134">
        <v>2.5</v>
      </c>
      <c r="ADN134">
        <v>6</v>
      </c>
      <c r="ADO134">
        <v>7.5</v>
      </c>
      <c r="ADP134">
        <v>2.5</v>
      </c>
      <c r="ADQ134">
        <v>16</v>
      </c>
      <c r="ADR134" t="s">
        <v>1759</v>
      </c>
      <c r="ADS134">
        <v>0.5</v>
      </c>
      <c r="ADT134">
        <v>40</v>
      </c>
      <c r="ADU134" t="s">
        <v>2560</v>
      </c>
      <c r="ADV134">
        <v>0.5</v>
      </c>
      <c r="ADW134">
        <v>40</v>
      </c>
      <c r="AEG134">
        <v>7.5</v>
      </c>
      <c r="AEH134">
        <v>2.5</v>
      </c>
      <c r="AEI134">
        <v>10</v>
      </c>
      <c r="AEJ134">
        <v>0</v>
      </c>
      <c r="AEK134">
        <v>0</v>
      </c>
      <c r="AEL134">
        <v>10</v>
      </c>
      <c r="AEU134" t="b">
        <v>1</v>
      </c>
      <c r="AEV134" t="b">
        <v>1</v>
      </c>
      <c r="AEX134" t="b">
        <v>1</v>
      </c>
      <c r="AEZ134" t="b">
        <v>1</v>
      </c>
      <c r="AFA134" t="s">
        <v>4484</v>
      </c>
      <c r="AFC134">
        <v>0</v>
      </c>
      <c r="AFD134">
        <v>0</v>
      </c>
      <c r="AFE134">
        <v>7</v>
      </c>
      <c r="AFF134">
        <v>3.6</v>
      </c>
      <c r="AFG134">
        <v>0</v>
      </c>
      <c r="AFH134">
        <v>10.6</v>
      </c>
      <c r="AFI134" t="s">
        <v>1463</v>
      </c>
      <c r="AFK134" t="s">
        <v>1463</v>
      </c>
      <c r="AFM134" t="s">
        <v>1462</v>
      </c>
      <c r="AFN134" t="s">
        <v>4485</v>
      </c>
      <c r="AFO134" t="s">
        <v>1463</v>
      </c>
      <c r="AFQ134" t="s">
        <v>1463</v>
      </c>
      <c r="AFT134" t="s">
        <v>1463</v>
      </c>
      <c r="AFV134">
        <v>3</v>
      </c>
      <c r="AFW134">
        <v>0</v>
      </c>
      <c r="AFX134">
        <v>3.6111111111111098</v>
      </c>
      <c r="AFY134">
        <v>0</v>
      </c>
      <c r="AFZ134">
        <v>6.7</v>
      </c>
      <c r="AGA134">
        <v>7.5</v>
      </c>
      <c r="AGB134">
        <v>0</v>
      </c>
      <c r="AGC134">
        <v>14.2</v>
      </c>
      <c r="AGD134">
        <v>6</v>
      </c>
      <c r="AGE134">
        <v>4</v>
      </c>
      <c r="AGG134">
        <v>2</v>
      </c>
      <c r="AGH134">
        <v>1</v>
      </c>
      <c r="AGJ134">
        <v>2</v>
      </c>
      <c r="AGK134">
        <v>1</v>
      </c>
      <c r="AGM134" t="s">
        <v>4486</v>
      </c>
      <c r="AGN134" t="s">
        <v>4410</v>
      </c>
      <c r="AGQ134">
        <v>7.5</v>
      </c>
      <c r="AGR134">
        <v>0</v>
      </c>
      <c r="AGS134">
        <v>2</v>
      </c>
      <c r="AGT134">
        <v>10</v>
      </c>
      <c r="AGU134">
        <v>2.5</v>
      </c>
      <c r="AGV134">
        <v>14.5</v>
      </c>
      <c r="AGW134">
        <v>2</v>
      </c>
      <c r="AGZ134" t="b">
        <v>1</v>
      </c>
      <c r="AHA134" t="b">
        <v>1</v>
      </c>
      <c r="AHD134">
        <v>4</v>
      </c>
      <c r="AHE134">
        <v>3</v>
      </c>
      <c r="AHF134">
        <v>3</v>
      </c>
      <c r="AKM134">
        <v>10</v>
      </c>
      <c r="AKN134">
        <v>2.5</v>
      </c>
      <c r="AKO134">
        <v>10</v>
      </c>
      <c r="AKP134">
        <v>7.5</v>
      </c>
      <c r="AKQ134">
        <v>0</v>
      </c>
      <c r="AKR134">
        <v>17.5</v>
      </c>
      <c r="AKS134" t="s">
        <v>1462</v>
      </c>
      <c r="AKT134" t="s">
        <v>1463</v>
      </c>
      <c r="AKV134" t="s">
        <v>1462</v>
      </c>
      <c r="AKX134" t="s">
        <v>1462</v>
      </c>
      <c r="AKZ134" t="s">
        <v>1462</v>
      </c>
      <c r="ALB134" t="s">
        <v>1462</v>
      </c>
      <c r="ALD134" t="s">
        <v>1462</v>
      </c>
      <c r="ALF134" t="s">
        <v>1462</v>
      </c>
      <c r="ALH134" t="s">
        <v>1462</v>
      </c>
      <c r="ALJ134" t="s">
        <v>1462</v>
      </c>
      <c r="ALL134" t="s">
        <v>1462</v>
      </c>
      <c r="ALN134" t="s">
        <v>1462</v>
      </c>
      <c r="ALP134" t="s">
        <v>1463</v>
      </c>
      <c r="ALR134" t="s">
        <v>1463</v>
      </c>
      <c r="ALT134" t="s">
        <v>1463</v>
      </c>
      <c r="AMF134" t="b">
        <v>1</v>
      </c>
      <c r="AMH134" t="b">
        <v>1</v>
      </c>
      <c r="AMI134" t="b">
        <v>1</v>
      </c>
      <c r="AML134" t="b">
        <v>1</v>
      </c>
      <c r="AMM134" t="b">
        <v>1</v>
      </c>
      <c r="AMO134" t="b">
        <v>1</v>
      </c>
      <c r="AMQ134" t="b">
        <v>1</v>
      </c>
      <c r="AMW134" t="b">
        <v>1</v>
      </c>
      <c r="ANA134">
        <v>7.5</v>
      </c>
      <c r="ANB134">
        <v>0</v>
      </c>
      <c r="ANC134">
        <v>10</v>
      </c>
      <c r="AND134">
        <v>7.5</v>
      </c>
      <c r="ANE134">
        <v>0</v>
      </c>
      <c r="ANF134">
        <v>17.5</v>
      </c>
      <c r="ANG134" t="s">
        <v>1462</v>
      </c>
      <c r="ANH134" t="s">
        <v>4487</v>
      </c>
      <c r="ANI134" t="s">
        <v>1462</v>
      </c>
      <c r="ANJ134" t="s">
        <v>4488</v>
      </c>
      <c r="ANK134">
        <v>7.5</v>
      </c>
      <c r="ANL134">
        <v>0</v>
      </c>
      <c r="ANM134">
        <v>1</v>
      </c>
      <c r="ANN134">
        <v>0</v>
      </c>
      <c r="ANO134">
        <v>10</v>
      </c>
      <c r="ANP134">
        <v>11</v>
      </c>
      <c r="ANQ134" t="s">
        <v>2551</v>
      </c>
      <c r="ANT134">
        <v>0</v>
      </c>
      <c r="ANU134">
        <v>10</v>
      </c>
      <c r="AQR134">
        <v>10</v>
      </c>
      <c r="AQS134">
        <v>1.3</v>
      </c>
      <c r="AQT134">
        <v>2.5</v>
      </c>
      <c r="AQU134">
        <v>13.8</v>
      </c>
      <c r="AQV134" t="s">
        <v>1463</v>
      </c>
      <c r="ARA134" t="b">
        <v>1</v>
      </c>
      <c r="ARB134" t="b">
        <v>1</v>
      </c>
      <c r="ARC134" t="b">
        <v>1</v>
      </c>
      <c r="ARG134">
        <v>0</v>
      </c>
      <c r="ARH134">
        <v>2.5</v>
      </c>
      <c r="ARI134" t="s">
        <v>1462</v>
      </c>
      <c r="ARJ134" t="s">
        <v>1462</v>
      </c>
      <c r="ARL134" t="b">
        <v>1</v>
      </c>
      <c r="ARM134" t="s">
        <v>1462</v>
      </c>
      <c r="ARO134" t="b">
        <v>1</v>
      </c>
      <c r="ARQ134" t="s">
        <v>1462</v>
      </c>
      <c r="ARS134" t="s">
        <v>4489</v>
      </c>
      <c r="ART134" t="s">
        <v>4490</v>
      </c>
      <c r="ARV134" t="b">
        <v>1</v>
      </c>
      <c r="ASB134" t="b">
        <v>1</v>
      </c>
      <c r="ASC134" t="s">
        <v>4491</v>
      </c>
      <c r="ASD134">
        <v>2.5</v>
      </c>
      <c r="ASE134">
        <v>2.5</v>
      </c>
      <c r="ASF134">
        <v>4</v>
      </c>
      <c r="ASG134">
        <v>7.5</v>
      </c>
      <c r="ASH134">
        <v>2.5</v>
      </c>
      <c r="ASI134">
        <v>14</v>
      </c>
      <c r="ASJ134">
        <v>50</v>
      </c>
      <c r="ASL134" t="b">
        <v>1</v>
      </c>
      <c r="ASM134" t="b">
        <v>1</v>
      </c>
      <c r="ASS134">
        <v>2</v>
      </c>
      <c r="AST134" t="s">
        <v>1462</v>
      </c>
      <c r="ASV134" t="b">
        <v>1</v>
      </c>
      <c r="ASW134" t="b">
        <v>1</v>
      </c>
      <c r="ASX134" t="b">
        <v>1</v>
      </c>
      <c r="ASY134" t="b">
        <v>1</v>
      </c>
      <c r="ASZ134" t="b">
        <v>1</v>
      </c>
      <c r="ATC134" t="s">
        <v>4492</v>
      </c>
      <c r="ATD134">
        <v>7.5</v>
      </c>
      <c r="ATE134">
        <v>2.5</v>
      </c>
      <c r="ATF134">
        <v>5.7</v>
      </c>
      <c r="ATG134">
        <v>3.8</v>
      </c>
      <c r="ATH134">
        <v>1.3</v>
      </c>
      <c r="ATI134">
        <v>10.8</v>
      </c>
      <c r="ATJ134" t="s">
        <v>1462</v>
      </c>
      <c r="ATZ134" t="b">
        <v>1</v>
      </c>
      <c r="AUA134" t="s">
        <v>4493</v>
      </c>
      <c r="AUB134" t="s">
        <v>2561</v>
      </c>
      <c r="AVW134" t="s">
        <v>1462</v>
      </c>
      <c r="AVX134" t="s">
        <v>1463</v>
      </c>
      <c r="AVZ134">
        <v>5</v>
      </c>
      <c r="AWA134">
        <v>2.5</v>
      </c>
      <c r="AWB134">
        <v>2.5</v>
      </c>
      <c r="AWC134">
        <v>0</v>
      </c>
      <c r="AWD134">
        <v>2</v>
      </c>
      <c r="AWE134">
        <v>2.5</v>
      </c>
      <c r="AWF134">
        <v>0</v>
      </c>
      <c r="AWG134">
        <v>4.5</v>
      </c>
      <c r="AWH134" t="s">
        <v>1462</v>
      </c>
      <c r="AWJ134" t="s">
        <v>1463</v>
      </c>
      <c r="AWL134" t="s">
        <v>1462</v>
      </c>
      <c r="AWN134" t="s">
        <v>1463</v>
      </c>
      <c r="AWP134" t="s">
        <v>1462</v>
      </c>
      <c r="AWR134" t="s">
        <v>1463</v>
      </c>
      <c r="AWT134" t="s">
        <v>1463</v>
      </c>
      <c r="AWV134" t="s">
        <v>1463</v>
      </c>
      <c r="AWX134" t="s">
        <v>1463</v>
      </c>
      <c r="AWZ134" t="s">
        <v>1463</v>
      </c>
      <c r="AXB134" t="s">
        <v>1463</v>
      </c>
      <c r="AXD134" t="s">
        <v>1463</v>
      </c>
      <c r="AXF134">
        <v>20</v>
      </c>
      <c r="AXI134">
        <v>2.5</v>
      </c>
      <c r="AXJ134">
        <v>0</v>
      </c>
      <c r="AXK134">
        <v>1</v>
      </c>
      <c r="AXN134">
        <v>1</v>
      </c>
      <c r="AXO134">
        <v>1</v>
      </c>
      <c r="AXP134">
        <v>1</v>
      </c>
      <c r="AXQ134">
        <v>1</v>
      </c>
      <c r="AXR134">
        <v>1</v>
      </c>
      <c r="AXS134">
        <v>1</v>
      </c>
      <c r="AXT134">
        <v>1</v>
      </c>
      <c r="AXU134">
        <v>1</v>
      </c>
      <c r="AXV134">
        <v>2</v>
      </c>
      <c r="AXW134">
        <v>1</v>
      </c>
      <c r="AXX134">
        <v>2</v>
      </c>
      <c r="AYA134">
        <v>10</v>
      </c>
      <c r="AYD134">
        <v>10</v>
      </c>
      <c r="AYE134" t="s">
        <v>1463</v>
      </c>
      <c r="AYF134" t="s">
        <v>1463</v>
      </c>
      <c r="AYG134">
        <v>10</v>
      </c>
      <c r="AYJ134">
        <v>10</v>
      </c>
      <c r="AYK134">
        <v>7.5</v>
      </c>
      <c r="AYL134">
        <v>2.5</v>
      </c>
      <c r="AYM134">
        <v>20</v>
      </c>
      <c r="AYN134">
        <v>2</v>
      </c>
      <c r="AYO134" t="s">
        <v>4494</v>
      </c>
      <c r="AYP134" t="s">
        <v>4495</v>
      </c>
      <c r="AYQ134">
        <v>2</v>
      </c>
      <c r="AYR134" t="s">
        <v>4459</v>
      </c>
      <c r="AYS134" t="s">
        <v>4496</v>
      </c>
      <c r="AYT134">
        <v>6</v>
      </c>
      <c r="AYU134" t="s">
        <v>4497</v>
      </c>
      <c r="AYV134" t="s">
        <v>4498</v>
      </c>
      <c r="AYW134">
        <v>3</v>
      </c>
      <c r="AYX134" t="s">
        <v>4499</v>
      </c>
      <c r="AYY134" t="s">
        <v>4500</v>
      </c>
      <c r="AYZ134">
        <v>15</v>
      </c>
      <c r="AZA134" t="s">
        <v>4501</v>
      </c>
      <c r="AZB134" t="s">
        <v>4502</v>
      </c>
      <c r="AZC134">
        <v>20</v>
      </c>
      <c r="AZD134" t="s">
        <v>4426</v>
      </c>
      <c r="AZE134" t="s">
        <v>2897</v>
      </c>
      <c r="AZF134">
        <v>30</v>
      </c>
      <c r="AZG134" t="s">
        <v>4503</v>
      </c>
      <c r="AZH134" t="s">
        <v>4504</v>
      </c>
      <c r="AZM134" t="s">
        <v>1462</v>
      </c>
      <c r="AZN134" t="s">
        <v>4505</v>
      </c>
      <c r="AZO134" t="s">
        <v>1462</v>
      </c>
      <c r="AZP134" t="s">
        <v>4506</v>
      </c>
      <c r="AZR134">
        <v>7.5</v>
      </c>
      <c r="AZS134">
        <v>2.5</v>
      </c>
      <c r="BCH134">
        <v>10</v>
      </c>
      <c r="BCI134">
        <v>5</v>
      </c>
      <c r="BCJ134">
        <v>0</v>
      </c>
      <c r="BCK134">
        <v>15</v>
      </c>
      <c r="BCL134">
        <v>1</v>
      </c>
      <c r="BCN134">
        <v>2</v>
      </c>
      <c r="BCP134">
        <v>4</v>
      </c>
      <c r="BCR134">
        <v>3</v>
      </c>
      <c r="BCT134" t="s">
        <v>2555</v>
      </c>
      <c r="BCW134" t="s">
        <v>2555</v>
      </c>
      <c r="BCY134">
        <v>5</v>
      </c>
      <c r="BCZ134">
        <v>0</v>
      </c>
      <c r="BEH134">
        <v>2.5</v>
      </c>
      <c r="BEI134">
        <v>7.5</v>
      </c>
      <c r="BEJ134">
        <v>2.5</v>
      </c>
      <c r="BEK134">
        <v>12.5</v>
      </c>
      <c r="BEL134" t="s">
        <v>2552</v>
      </c>
      <c r="BEN134" t="s">
        <v>2552</v>
      </c>
      <c r="BEP134" t="s">
        <v>2557</v>
      </c>
      <c r="BER134" t="s">
        <v>2552</v>
      </c>
      <c r="BET134" t="s">
        <v>2552</v>
      </c>
      <c r="BEV134" t="s">
        <v>2552</v>
      </c>
      <c r="BEX134">
        <v>7.5</v>
      </c>
      <c r="BEY134">
        <v>2.5</v>
      </c>
      <c r="BGQ134">
        <v>2</v>
      </c>
      <c r="BGR134">
        <v>5</v>
      </c>
      <c r="BGS134">
        <v>5</v>
      </c>
      <c r="BGT134">
        <v>12</v>
      </c>
      <c r="BGU134" t="s">
        <v>1462</v>
      </c>
      <c r="BGV134" t="s">
        <v>2984</v>
      </c>
      <c r="BGW134" t="s">
        <v>2653</v>
      </c>
      <c r="BGX134" t="s">
        <v>2667</v>
      </c>
      <c r="BGY134" t="s">
        <v>2653</v>
      </c>
      <c r="BHK134">
        <v>5</v>
      </c>
      <c r="BHL134">
        <v>5</v>
      </c>
      <c r="BIT134">
        <v>10</v>
      </c>
      <c r="BIU134">
        <v>7.5</v>
      </c>
      <c r="BIV134">
        <v>2.5</v>
      </c>
      <c r="BIW134">
        <v>20</v>
      </c>
      <c r="BIX134">
        <v>4</v>
      </c>
      <c r="BIY134" t="s">
        <v>1794</v>
      </c>
      <c r="BIZ134" t="s">
        <v>2548</v>
      </c>
      <c r="BJA134" t="s">
        <v>2594</v>
      </c>
      <c r="BJB134">
        <v>7.5</v>
      </c>
      <c r="BJC134">
        <v>2.5</v>
      </c>
    </row>
    <row r="135" spans="1:1024 1026:1615" ht="15" x14ac:dyDescent="0.25">
      <c r="A135" t="s">
        <v>4378</v>
      </c>
      <c r="B135" t="s">
        <v>4507</v>
      </c>
      <c r="C135" t="s">
        <v>4508</v>
      </c>
      <c r="D135" t="s">
        <v>1460</v>
      </c>
      <c r="F135" t="s">
        <v>2606</v>
      </c>
      <c r="G135" t="s">
        <v>4350</v>
      </c>
      <c r="H135" t="s">
        <v>4381</v>
      </c>
      <c r="I135" t="s">
        <v>4509</v>
      </c>
      <c r="J135">
        <v>2.9309001800000001</v>
      </c>
      <c r="K135">
        <v>34.12980099</v>
      </c>
      <c r="L135" s="116">
        <v>42402</v>
      </c>
      <c r="M135" t="s">
        <v>1471</v>
      </c>
      <c r="N135">
        <v>41</v>
      </c>
      <c r="O135" t="s">
        <v>1472</v>
      </c>
      <c r="Q135">
        <v>6.7</v>
      </c>
      <c r="R135">
        <v>7.5</v>
      </c>
      <c r="S135">
        <v>2.5</v>
      </c>
      <c r="T135">
        <v>16.7</v>
      </c>
      <c r="U135">
        <v>1</v>
      </c>
      <c r="V135">
        <v>3</v>
      </c>
      <c r="W135">
        <v>2</v>
      </c>
      <c r="X135">
        <v>3</v>
      </c>
      <c r="AB135" t="b">
        <v>1</v>
      </c>
      <c r="AG135">
        <v>1</v>
      </c>
      <c r="AH135">
        <v>2</v>
      </c>
      <c r="AI135">
        <v>2</v>
      </c>
      <c r="AJ135">
        <v>2</v>
      </c>
      <c r="AS135">
        <v>1</v>
      </c>
      <c r="AT135">
        <v>2</v>
      </c>
      <c r="AU135">
        <v>2</v>
      </c>
      <c r="AV135">
        <v>2</v>
      </c>
      <c r="BQ135" t="s">
        <v>4510</v>
      </c>
      <c r="BS135" t="s">
        <v>1462</v>
      </c>
      <c r="BT135" t="s">
        <v>1462</v>
      </c>
      <c r="BU135" t="s">
        <v>4511</v>
      </c>
      <c r="BV135" t="s">
        <v>4512</v>
      </c>
      <c r="BW135">
        <v>7.5</v>
      </c>
      <c r="BX135">
        <v>2.5</v>
      </c>
      <c r="BY135">
        <v>7.5</v>
      </c>
      <c r="BZ135">
        <v>5</v>
      </c>
      <c r="CA135">
        <v>0</v>
      </c>
      <c r="CB135">
        <v>12.5</v>
      </c>
      <c r="CC135" t="s">
        <v>1462</v>
      </c>
      <c r="CD135" t="b">
        <v>1</v>
      </c>
      <c r="CE135" t="b">
        <v>1</v>
      </c>
      <c r="CF135">
        <v>30</v>
      </c>
      <c r="CH135" t="s">
        <v>1463</v>
      </c>
      <c r="CM135" t="s">
        <v>1463</v>
      </c>
      <c r="CR135" t="s">
        <v>1463</v>
      </c>
      <c r="CW135" t="s">
        <v>1463</v>
      </c>
      <c r="DB135" t="s">
        <v>1463</v>
      </c>
      <c r="DG135" t="s">
        <v>1462</v>
      </c>
      <c r="DH135" t="b">
        <v>1</v>
      </c>
      <c r="DJ135">
        <v>2</v>
      </c>
      <c r="DM135" t="s">
        <v>1463</v>
      </c>
      <c r="DS135" t="b">
        <v>1</v>
      </c>
      <c r="DU135" t="b">
        <v>1</v>
      </c>
      <c r="DY135" t="b">
        <v>1</v>
      </c>
      <c r="EC135" t="b">
        <v>1</v>
      </c>
      <c r="EI135">
        <v>5</v>
      </c>
      <c r="EJ135">
        <v>0</v>
      </c>
      <c r="EN135">
        <v>0</v>
      </c>
      <c r="EO135" t="s">
        <v>1463</v>
      </c>
      <c r="FL135">
        <v>6.7</v>
      </c>
      <c r="FM135">
        <v>5</v>
      </c>
      <c r="FN135">
        <v>0</v>
      </c>
      <c r="FO135">
        <v>11.7</v>
      </c>
      <c r="FP135" t="s">
        <v>1462</v>
      </c>
      <c r="FT135" t="b">
        <v>1</v>
      </c>
      <c r="FV135" t="s">
        <v>1465</v>
      </c>
      <c r="GO135" t="b">
        <v>1</v>
      </c>
      <c r="GQ135" t="s">
        <v>1464</v>
      </c>
      <c r="HD135" t="b">
        <v>1</v>
      </c>
      <c r="HF135" t="s">
        <v>1465</v>
      </c>
      <c r="IN135" t="b">
        <v>1</v>
      </c>
      <c r="IP135" t="s">
        <v>1464</v>
      </c>
      <c r="JC135" t="b">
        <v>1</v>
      </c>
      <c r="JE135" t="s">
        <v>1465</v>
      </c>
      <c r="JX135" t="b">
        <v>1</v>
      </c>
      <c r="JZ135" t="s">
        <v>1464</v>
      </c>
      <c r="KG135" t="s">
        <v>4388</v>
      </c>
      <c r="KH135" t="b">
        <v>1</v>
      </c>
      <c r="KJ135" t="s">
        <v>1465</v>
      </c>
      <c r="KK135" t="s">
        <v>1463</v>
      </c>
      <c r="KM135">
        <v>5</v>
      </c>
      <c r="KN135">
        <v>0</v>
      </c>
      <c r="KO135">
        <v>0</v>
      </c>
      <c r="KP135">
        <v>0</v>
      </c>
      <c r="KQ135">
        <v>0</v>
      </c>
      <c r="KR135">
        <v>0</v>
      </c>
      <c r="KS135" t="s">
        <v>1462</v>
      </c>
      <c r="LA135">
        <v>7</v>
      </c>
      <c r="LK135">
        <v>1</v>
      </c>
      <c r="LU135" t="b">
        <v>1</v>
      </c>
      <c r="MO135" t="b">
        <v>1</v>
      </c>
      <c r="MT135" t="s">
        <v>1462</v>
      </c>
      <c r="MU135" t="s">
        <v>4513</v>
      </c>
      <c r="MV135">
        <v>0</v>
      </c>
      <c r="MW135">
        <v>0</v>
      </c>
      <c r="MX135">
        <v>0</v>
      </c>
      <c r="MY135">
        <v>0</v>
      </c>
      <c r="MZ135">
        <v>2.5</v>
      </c>
      <c r="NA135">
        <v>2.5</v>
      </c>
      <c r="NM135" t="s">
        <v>2549</v>
      </c>
      <c r="NN135" t="s">
        <v>2549</v>
      </c>
      <c r="NO135" t="s">
        <v>2549</v>
      </c>
      <c r="NP135" t="s">
        <v>2549</v>
      </c>
      <c r="NQ135" t="s">
        <v>2549</v>
      </c>
      <c r="NR135" t="s">
        <v>2549</v>
      </c>
      <c r="NS135" t="s">
        <v>2549</v>
      </c>
      <c r="NT135" t="s">
        <v>2549</v>
      </c>
      <c r="NU135" t="s">
        <v>2549</v>
      </c>
      <c r="NV135" t="s">
        <v>2549</v>
      </c>
      <c r="NW135" t="s">
        <v>2550</v>
      </c>
      <c r="NX135" t="s">
        <v>2550</v>
      </c>
      <c r="NY135" t="s">
        <v>2550</v>
      </c>
      <c r="NZ135" t="s">
        <v>2550</v>
      </c>
      <c r="OA135" t="s">
        <v>2550</v>
      </c>
      <c r="OB135" t="s">
        <v>2550</v>
      </c>
      <c r="OC135" t="s">
        <v>2569</v>
      </c>
      <c r="OD135" t="s">
        <v>2550</v>
      </c>
      <c r="OE135" t="s">
        <v>2550</v>
      </c>
      <c r="OF135" t="s">
        <v>2550</v>
      </c>
      <c r="OG135">
        <v>0</v>
      </c>
      <c r="OH135">
        <v>2.5</v>
      </c>
      <c r="OJ135">
        <v>2.5</v>
      </c>
      <c r="OK135">
        <v>2.5</v>
      </c>
      <c r="OL135">
        <v>5</v>
      </c>
      <c r="OT135" t="b">
        <v>1</v>
      </c>
      <c r="PD135" t="s">
        <v>4440</v>
      </c>
      <c r="PN135" t="s">
        <v>3269</v>
      </c>
      <c r="QL135">
        <v>2.5</v>
      </c>
      <c r="QM135">
        <v>2.5</v>
      </c>
      <c r="RO135">
        <v>7.5</v>
      </c>
      <c r="RP135">
        <v>5</v>
      </c>
      <c r="RQ135">
        <v>2.5</v>
      </c>
      <c r="RR135">
        <v>15</v>
      </c>
      <c r="RS135" t="s">
        <v>1463</v>
      </c>
      <c r="RZ135" t="s">
        <v>1463</v>
      </c>
      <c r="SB135" t="s">
        <v>1463</v>
      </c>
      <c r="SH135" t="s">
        <v>1463</v>
      </c>
      <c r="SK135">
        <v>5</v>
      </c>
      <c r="SL135">
        <v>2.5</v>
      </c>
      <c r="SM135">
        <v>5.7</v>
      </c>
      <c r="SN135">
        <v>7.5</v>
      </c>
      <c r="SO135">
        <v>0</v>
      </c>
      <c r="SP135">
        <v>13.2</v>
      </c>
      <c r="SQ135" t="s">
        <v>1463</v>
      </c>
      <c r="SR135" t="s">
        <v>4514</v>
      </c>
      <c r="TI135">
        <v>50</v>
      </c>
      <c r="TJ135" t="s">
        <v>4515</v>
      </c>
      <c r="TM135" t="b">
        <v>1</v>
      </c>
      <c r="TN135" t="b">
        <v>1</v>
      </c>
      <c r="TO135" t="b">
        <v>1</v>
      </c>
      <c r="TP135" t="b">
        <v>1</v>
      </c>
      <c r="TQ135" t="b">
        <v>1</v>
      </c>
      <c r="TS135" t="b">
        <v>1</v>
      </c>
      <c r="TT135" t="b">
        <v>1</v>
      </c>
      <c r="TX135">
        <v>7.5</v>
      </c>
      <c r="TY135">
        <v>0</v>
      </c>
      <c r="VI135">
        <v>5</v>
      </c>
      <c r="VJ135">
        <v>0</v>
      </c>
      <c r="VK135">
        <v>2.5</v>
      </c>
      <c r="VL135">
        <v>7.5</v>
      </c>
      <c r="VM135" t="s">
        <v>1463</v>
      </c>
      <c r="VO135" t="s">
        <v>1463</v>
      </c>
      <c r="VQ135" t="s">
        <v>1463</v>
      </c>
      <c r="VS135" t="s">
        <v>1463</v>
      </c>
      <c r="VV135" t="s">
        <v>1463</v>
      </c>
      <c r="VX135" t="s">
        <v>1462</v>
      </c>
      <c r="VY135" t="s">
        <v>4516</v>
      </c>
      <c r="VZ135">
        <v>0</v>
      </c>
      <c r="WA135">
        <v>2.5</v>
      </c>
      <c r="XJ135">
        <v>2.5</v>
      </c>
      <c r="XK135">
        <v>0</v>
      </c>
      <c r="XL135">
        <v>1.3</v>
      </c>
      <c r="XM135">
        <v>3.8</v>
      </c>
      <c r="XN135" t="s">
        <v>1462</v>
      </c>
      <c r="XO135" t="s">
        <v>1462</v>
      </c>
      <c r="XQ135" t="b">
        <v>1</v>
      </c>
      <c r="XR135" t="b">
        <v>1</v>
      </c>
      <c r="XT135" t="b">
        <v>1</v>
      </c>
      <c r="XU135" t="b">
        <v>1</v>
      </c>
      <c r="XW135" t="b">
        <v>1</v>
      </c>
      <c r="XX135" t="b">
        <v>1</v>
      </c>
      <c r="YC135" t="s">
        <v>1462</v>
      </c>
      <c r="YE135" t="s">
        <v>1463</v>
      </c>
      <c r="YF135" t="s">
        <v>4517</v>
      </c>
      <c r="YG135">
        <v>0</v>
      </c>
      <c r="YH135">
        <v>2.5</v>
      </c>
      <c r="YI135" t="s">
        <v>1463</v>
      </c>
      <c r="YU135">
        <v>0</v>
      </c>
      <c r="YV135">
        <v>0</v>
      </c>
      <c r="ZX135">
        <v>7</v>
      </c>
      <c r="ZY135">
        <v>7.5</v>
      </c>
      <c r="ZZ135">
        <v>0</v>
      </c>
      <c r="AAA135">
        <v>14.5</v>
      </c>
      <c r="AAB135" t="s">
        <v>1462</v>
      </c>
      <c r="AAK135" t="b">
        <v>1</v>
      </c>
      <c r="AAL135" t="b">
        <v>1</v>
      </c>
      <c r="AAS135" t="s">
        <v>4518</v>
      </c>
      <c r="AAT135">
        <v>7.5</v>
      </c>
      <c r="AAU135">
        <v>0</v>
      </c>
      <c r="ADN135">
        <v>2</v>
      </c>
      <c r="ADO135">
        <v>0</v>
      </c>
      <c r="ADP135">
        <v>0</v>
      </c>
      <c r="ADQ135">
        <v>2</v>
      </c>
      <c r="ADR135" t="s">
        <v>1759</v>
      </c>
      <c r="ADS135">
        <v>0.45</v>
      </c>
      <c r="ADT135">
        <v>20</v>
      </c>
      <c r="AEG135">
        <v>0</v>
      </c>
      <c r="AEH135">
        <v>0</v>
      </c>
      <c r="AEI135">
        <v>10</v>
      </c>
      <c r="AEJ135">
        <v>0</v>
      </c>
      <c r="AEK135">
        <v>0</v>
      </c>
      <c r="AEL135">
        <v>10</v>
      </c>
      <c r="AEU135" t="b">
        <v>1</v>
      </c>
      <c r="AEV135" t="b">
        <v>1</v>
      </c>
      <c r="AEZ135" t="b">
        <v>1</v>
      </c>
      <c r="AFA135" t="s">
        <v>4519</v>
      </c>
      <c r="AFC135">
        <v>0</v>
      </c>
      <c r="AFD135">
        <v>0</v>
      </c>
      <c r="AFE135">
        <v>0</v>
      </c>
      <c r="AFF135">
        <v>7.5</v>
      </c>
      <c r="AFG135">
        <v>0</v>
      </c>
      <c r="AFH135">
        <v>7.5</v>
      </c>
      <c r="AFI135" t="s">
        <v>1463</v>
      </c>
      <c r="AFK135" t="s">
        <v>1463</v>
      </c>
      <c r="AFM135" t="s">
        <v>1463</v>
      </c>
      <c r="AFO135" t="s">
        <v>1463</v>
      </c>
      <c r="AFQ135" t="s">
        <v>1463</v>
      </c>
      <c r="AFT135" t="s">
        <v>1463</v>
      </c>
      <c r="AFV135">
        <v>3</v>
      </c>
      <c r="AFW135">
        <v>3</v>
      </c>
      <c r="AFX135">
        <v>7.5</v>
      </c>
      <c r="AFY135">
        <v>0</v>
      </c>
      <c r="AFZ135">
        <v>2.5</v>
      </c>
      <c r="AGA135">
        <v>7.5</v>
      </c>
      <c r="AGB135">
        <v>10</v>
      </c>
      <c r="AGC135">
        <v>20</v>
      </c>
      <c r="AGD135">
        <v>2</v>
      </c>
      <c r="AGG135">
        <v>1</v>
      </c>
      <c r="AGJ135">
        <v>1</v>
      </c>
      <c r="AGM135" t="s">
        <v>4520</v>
      </c>
      <c r="AGQ135">
        <v>7.5</v>
      </c>
      <c r="AGR135">
        <v>10</v>
      </c>
      <c r="AGS135">
        <v>1</v>
      </c>
      <c r="AGT135">
        <v>5</v>
      </c>
      <c r="AGU135">
        <v>2.5</v>
      </c>
      <c r="AGV135">
        <v>8.5</v>
      </c>
      <c r="AGW135">
        <v>1</v>
      </c>
      <c r="AHA135" t="b">
        <v>1</v>
      </c>
      <c r="AHD135">
        <v>3</v>
      </c>
      <c r="AHE135">
        <v>2</v>
      </c>
      <c r="AHF135">
        <v>2</v>
      </c>
      <c r="AKM135">
        <v>5</v>
      </c>
      <c r="AKN135">
        <v>2.5</v>
      </c>
      <c r="AKO135">
        <v>10</v>
      </c>
      <c r="AKP135">
        <v>5</v>
      </c>
      <c r="AKQ135">
        <v>0</v>
      </c>
      <c r="AKR135">
        <v>15</v>
      </c>
      <c r="AKS135" t="s">
        <v>1462</v>
      </c>
      <c r="AKT135" t="s">
        <v>1463</v>
      </c>
      <c r="AKV135" t="s">
        <v>1462</v>
      </c>
      <c r="AKX135" t="s">
        <v>1462</v>
      </c>
      <c r="AKZ135" t="s">
        <v>1463</v>
      </c>
      <c r="ALB135" t="s">
        <v>1462</v>
      </c>
      <c r="ALD135" t="s">
        <v>1463</v>
      </c>
      <c r="ALF135" t="s">
        <v>1462</v>
      </c>
      <c r="ALH135" t="s">
        <v>1462</v>
      </c>
      <c r="ALJ135" t="s">
        <v>1462</v>
      </c>
      <c r="ALL135" t="s">
        <v>1463</v>
      </c>
      <c r="ALN135" t="s">
        <v>1462</v>
      </c>
      <c r="ALP135" t="s">
        <v>1463</v>
      </c>
      <c r="ALR135" t="s">
        <v>1463</v>
      </c>
      <c r="ALT135" t="s">
        <v>1463</v>
      </c>
      <c r="AMF135" t="b">
        <v>1</v>
      </c>
      <c r="AMH135" t="b">
        <v>1</v>
      </c>
      <c r="AMI135" t="b">
        <v>1</v>
      </c>
      <c r="AMJ135" t="b">
        <v>1</v>
      </c>
      <c r="AML135" t="b">
        <v>1</v>
      </c>
      <c r="AMM135" t="b">
        <v>1</v>
      </c>
      <c r="AMO135" t="b">
        <v>1</v>
      </c>
      <c r="AMQ135" t="b">
        <v>1</v>
      </c>
      <c r="AMW135" t="b">
        <v>1</v>
      </c>
      <c r="ANA135">
        <v>5</v>
      </c>
      <c r="ANB135">
        <v>0</v>
      </c>
      <c r="ANC135">
        <v>10</v>
      </c>
      <c r="AND135">
        <v>7.5</v>
      </c>
      <c r="ANE135">
        <v>2.5</v>
      </c>
      <c r="ANF135">
        <v>20</v>
      </c>
      <c r="ANG135" t="s">
        <v>1462</v>
      </c>
      <c r="ANH135" t="s">
        <v>4521</v>
      </c>
      <c r="ANI135" t="s">
        <v>1462</v>
      </c>
      <c r="ANJ135" t="s">
        <v>2616</v>
      </c>
      <c r="ANK135">
        <v>7.5</v>
      </c>
      <c r="ANL135">
        <v>2.5</v>
      </c>
      <c r="ANM135">
        <v>1</v>
      </c>
      <c r="ANN135">
        <v>0</v>
      </c>
      <c r="ANO135">
        <v>10</v>
      </c>
      <c r="ANP135">
        <v>11</v>
      </c>
      <c r="ANQ135" t="s">
        <v>2551</v>
      </c>
      <c r="ANT135">
        <v>0</v>
      </c>
      <c r="ANU135">
        <v>10</v>
      </c>
      <c r="AQR135">
        <v>7.5</v>
      </c>
      <c r="AQS135">
        <v>1.3</v>
      </c>
      <c r="AQT135">
        <v>6.3</v>
      </c>
      <c r="AQU135">
        <v>15.1</v>
      </c>
      <c r="AQV135" t="s">
        <v>1463</v>
      </c>
      <c r="ARA135" t="b">
        <v>1</v>
      </c>
      <c r="ARC135" t="b">
        <v>1</v>
      </c>
      <c r="ARG135">
        <v>0</v>
      </c>
      <c r="ARH135">
        <v>10</v>
      </c>
      <c r="ARI135" t="s">
        <v>1462</v>
      </c>
      <c r="ARJ135" t="s">
        <v>1462</v>
      </c>
      <c r="ARL135" t="b">
        <v>1</v>
      </c>
      <c r="ARM135" t="s">
        <v>1462</v>
      </c>
      <c r="ARO135" t="b">
        <v>1</v>
      </c>
      <c r="ARQ135" t="s">
        <v>1462</v>
      </c>
      <c r="ARS135" t="s">
        <v>4522</v>
      </c>
      <c r="ART135" t="s">
        <v>2616</v>
      </c>
      <c r="ARV135" t="b">
        <v>1</v>
      </c>
      <c r="ARY135" t="b">
        <v>1</v>
      </c>
      <c r="ASD135">
        <v>2.5</v>
      </c>
      <c r="ASE135">
        <v>2.5</v>
      </c>
      <c r="ASF135">
        <v>6</v>
      </c>
      <c r="ASG135">
        <v>5</v>
      </c>
      <c r="ASH135">
        <v>2.5</v>
      </c>
      <c r="ASI135">
        <v>13.5</v>
      </c>
      <c r="ASJ135">
        <v>20</v>
      </c>
      <c r="ASL135" t="b">
        <v>1</v>
      </c>
      <c r="ASM135" t="b">
        <v>1</v>
      </c>
      <c r="ASS135">
        <v>3</v>
      </c>
      <c r="AST135" t="s">
        <v>1462</v>
      </c>
      <c r="ASV135" t="b">
        <v>1</v>
      </c>
      <c r="ASW135" t="b">
        <v>1</v>
      </c>
      <c r="ASX135" t="b">
        <v>1</v>
      </c>
      <c r="ASZ135" t="b">
        <v>1</v>
      </c>
      <c r="ATC135" t="s">
        <v>4523</v>
      </c>
      <c r="ATD135">
        <v>5</v>
      </c>
      <c r="ATE135">
        <v>2.5</v>
      </c>
      <c r="ATF135">
        <v>5.7</v>
      </c>
      <c r="ATG135">
        <v>7.5</v>
      </c>
      <c r="ATH135">
        <v>1.3</v>
      </c>
      <c r="ATI135">
        <v>14.5</v>
      </c>
      <c r="ATJ135" t="s">
        <v>1462</v>
      </c>
      <c r="AUC135" t="b">
        <v>1</v>
      </c>
      <c r="AUD135" t="s">
        <v>4524</v>
      </c>
      <c r="AUE135" t="s">
        <v>2568</v>
      </c>
      <c r="AVW135" t="s">
        <v>1462</v>
      </c>
      <c r="AVX135" t="s">
        <v>1462</v>
      </c>
      <c r="AVZ135">
        <v>7.5</v>
      </c>
      <c r="AWA135">
        <v>2.5</v>
      </c>
      <c r="AWB135">
        <v>7.5</v>
      </c>
      <c r="AWC135">
        <v>0</v>
      </c>
      <c r="AWD135">
        <v>2</v>
      </c>
      <c r="AWE135">
        <v>5</v>
      </c>
      <c r="AWF135">
        <v>2.5</v>
      </c>
      <c r="AWG135">
        <v>9.5</v>
      </c>
      <c r="AWH135" t="s">
        <v>1462</v>
      </c>
      <c r="AWI135" t="s">
        <v>1469</v>
      </c>
      <c r="AWJ135" t="s">
        <v>1463</v>
      </c>
      <c r="AWL135" t="s">
        <v>1462</v>
      </c>
      <c r="AWM135" t="s">
        <v>4525</v>
      </c>
      <c r="AWN135" t="s">
        <v>1463</v>
      </c>
      <c r="AWP135" t="s">
        <v>1463</v>
      </c>
      <c r="AWR135" t="s">
        <v>1463</v>
      </c>
      <c r="AWT135" t="s">
        <v>1463</v>
      </c>
      <c r="AWV135" t="s">
        <v>1462</v>
      </c>
      <c r="AWW135" t="s">
        <v>1469</v>
      </c>
      <c r="AWX135" t="s">
        <v>1463</v>
      </c>
      <c r="AWZ135" t="s">
        <v>1463</v>
      </c>
      <c r="AXB135" t="s">
        <v>1463</v>
      </c>
      <c r="AXD135" t="s">
        <v>1463</v>
      </c>
      <c r="AXI135">
        <v>5</v>
      </c>
      <c r="AXJ135">
        <v>2.5</v>
      </c>
      <c r="AXK135">
        <v>2</v>
      </c>
      <c r="AXN135">
        <v>2</v>
      </c>
      <c r="AXO135">
        <v>1</v>
      </c>
      <c r="AXP135">
        <v>1</v>
      </c>
      <c r="AXQ135">
        <v>1</v>
      </c>
      <c r="AXR135">
        <v>1</v>
      </c>
      <c r="AXS135">
        <v>1</v>
      </c>
      <c r="AXT135">
        <v>1</v>
      </c>
      <c r="AXU135">
        <v>1</v>
      </c>
      <c r="AXV135">
        <v>1</v>
      </c>
      <c r="AXW135">
        <v>1</v>
      </c>
      <c r="AXX135">
        <v>1</v>
      </c>
      <c r="AYA135">
        <v>10</v>
      </c>
      <c r="AYD135">
        <v>10</v>
      </c>
      <c r="AYE135" t="s">
        <v>1463</v>
      </c>
      <c r="AYF135" t="s">
        <v>1463</v>
      </c>
      <c r="AYG135">
        <v>10</v>
      </c>
      <c r="AYJ135">
        <v>10</v>
      </c>
      <c r="AYK135">
        <v>7.5</v>
      </c>
      <c r="AYL135">
        <v>2.5</v>
      </c>
      <c r="AYM135">
        <v>20</v>
      </c>
      <c r="AYN135">
        <v>2</v>
      </c>
      <c r="AYO135" t="s">
        <v>4526</v>
      </c>
      <c r="AYP135" t="s">
        <v>4419</v>
      </c>
      <c r="AYQ135">
        <v>3</v>
      </c>
      <c r="AYR135" t="s">
        <v>4459</v>
      </c>
      <c r="AYS135" t="s">
        <v>4527</v>
      </c>
      <c r="AZC135">
        <v>3</v>
      </c>
      <c r="AZD135" t="s">
        <v>4426</v>
      </c>
      <c r="AZE135" t="s">
        <v>2897</v>
      </c>
      <c r="AZF135">
        <v>30</v>
      </c>
      <c r="AZG135" t="s">
        <v>4464</v>
      </c>
      <c r="AZH135" t="s">
        <v>4528</v>
      </c>
      <c r="AZM135" t="s">
        <v>1462</v>
      </c>
      <c r="AZN135" t="s">
        <v>4529</v>
      </c>
      <c r="AZO135" t="s">
        <v>1462</v>
      </c>
      <c r="AZP135" t="s">
        <v>4530</v>
      </c>
      <c r="AZR135">
        <v>7.5</v>
      </c>
      <c r="AZS135">
        <v>2.5</v>
      </c>
      <c r="BCH135">
        <v>10</v>
      </c>
      <c r="BCI135">
        <v>2.5</v>
      </c>
      <c r="BCJ135">
        <v>0</v>
      </c>
      <c r="BCK135">
        <v>12.5</v>
      </c>
      <c r="BCL135">
        <v>1</v>
      </c>
      <c r="BCN135" t="s">
        <v>2555</v>
      </c>
      <c r="BCP135">
        <v>2</v>
      </c>
      <c r="BCR135">
        <v>3</v>
      </c>
      <c r="BCT135" t="s">
        <v>2555</v>
      </c>
      <c r="BCW135" t="s">
        <v>2555</v>
      </c>
      <c r="BCY135">
        <v>2.5</v>
      </c>
      <c r="BCZ135">
        <v>0</v>
      </c>
      <c r="BEH135">
        <v>2.5</v>
      </c>
      <c r="BEI135">
        <v>7.5</v>
      </c>
      <c r="BEJ135">
        <v>0</v>
      </c>
      <c r="BEK135">
        <v>10</v>
      </c>
      <c r="BEL135" t="s">
        <v>2552</v>
      </c>
      <c r="BEN135" t="s">
        <v>2552</v>
      </c>
      <c r="BEP135" t="s">
        <v>2552</v>
      </c>
      <c r="BER135" t="s">
        <v>2552</v>
      </c>
      <c r="BET135" t="s">
        <v>2552</v>
      </c>
      <c r="BEV135" t="s">
        <v>2552</v>
      </c>
      <c r="BEX135">
        <v>7.5</v>
      </c>
      <c r="BEY135">
        <v>0</v>
      </c>
      <c r="BGQ135">
        <v>2</v>
      </c>
      <c r="BGR135">
        <v>5</v>
      </c>
      <c r="BGS135">
        <v>2.5</v>
      </c>
      <c r="BGT135">
        <v>9.5</v>
      </c>
      <c r="BGU135" t="s">
        <v>1462</v>
      </c>
      <c r="BGV135" t="s">
        <v>2984</v>
      </c>
      <c r="BGW135" t="s">
        <v>2653</v>
      </c>
      <c r="BHH135" t="s">
        <v>4377</v>
      </c>
      <c r="BHI135" t="s">
        <v>4531</v>
      </c>
      <c r="BHJ135" t="s">
        <v>2653</v>
      </c>
      <c r="BHK135">
        <v>5</v>
      </c>
      <c r="BHL135">
        <v>2.5</v>
      </c>
      <c r="BIT135">
        <v>10</v>
      </c>
      <c r="BIU135">
        <v>7.5</v>
      </c>
      <c r="BIV135">
        <v>0</v>
      </c>
      <c r="BIW135">
        <v>17.5</v>
      </c>
      <c r="BIX135">
        <v>5</v>
      </c>
      <c r="BIY135" t="s">
        <v>1794</v>
      </c>
      <c r="BIZ135" t="s">
        <v>2594</v>
      </c>
      <c r="BJA135" t="s">
        <v>2548</v>
      </c>
      <c r="BJB135">
        <v>7.5</v>
      </c>
      <c r="BJC135">
        <v>0</v>
      </c>
    </row>
    <row r="136" spans="1:1024 1026:1615" ht="15" x14ac:dyDescent="0.25">
      <c r="A136" t="s">
        <v>4378</v>
      </c>
      <c r="B136" t="s">
        <v>4532</v>
      </c>
      <c r="C136" t="s">
        <v>4533</v>
      </c>
      <c r="D136" t="s">
        <v>1460</v>
      </c>
      <c r="F136" t="s">
        <v>2606</v>
      </c>
      <c r="G136" t="s">
        <v>4350</v>
      </c>
      <c r="H136" t="s">
        <v>4381</v>
      </c>
      <c r="I136" t="s">
        <v>4509</v>
      </c>
      <c r="J136">
        <v>2.9308725099999999</v>
      </c>
      <c r="K136">
        <v>34.129850599999997</v>
      </c>
      <c r="L136" s="116">
        <v>42402</v>
      </c>
      <c r="M136" t="s">
        <v>1471</v>
      </c>
      <c r="N136">
        <v>40</v>
      </c>
      <c r="O136" t="s">
        <v>1472</v>
      </c>
      <c r="Q136">
        <v>6.7</v>
      </c>
      <c r="R136">
        <v>7.5</v>
      </c>
      <c r="S136">
        <v>0</v>
      </c>
      <c r="T136">
        <v>14.2</v>
      </c>
      <c r="V136">
        <v>2</v>
      </c>
      <c r="W136">
        <v>2</v>
      </c>
      <c r="X136">
        <v>1</v>
      </c>
      <c r="AB136" t="b">
        <v>1</v>
      </c>
      <c r="AH136">
        <v>2</v>
      </c>
      <c r="AI136">
        <v>2</v>
      </c>
      <c r="AJ136">
        <v>1</v>
      </c>
      <c r="AT136">
        <v>2</v>
      </c>
      <c r="AU136">
        <v>2</v>
      </c>
      <c r="AV136">
        <v>1</v>
      </c>
      <c r="BS136" t="s">
        <v>1462</v>
      </c>
      <c r="BT136" t="s">
        <v>1462</v>
      </c>
      <c r="BU136" t="s">
        <v>4353</v>
      </c>
      <c r="BV136" t="s">
        <v>4512</v>
      </c>
      <c r="BW136">
        <v>7.5</v>
      </c>
      <c r="BX136">
        <v>0</v>
      </c>
      <c r="BY136">
        <v>7.5</v>
      </c>
      <c r="BZ136">
        <v>7.5</v>
      </c>
      <c r="CA136">
        <v>0</v>
      </c>
      <c r="CB136">
        <v>15</v>
      </c>
      <c r="CC136" t="s">
        <v>1462</v>
      </c>
      <c r="CD136" t="b">
        <v>1</v>
      </c>
      <c r="CE136" t="b">
        <v>1</v>
      </c>
      <c r="CF136">
        <v>30</v>
      </c>
      <c r="CH136" t="s">
        <v>1463</v>
      </c>
      <c r="CM136" t="s">
        <v>1463</v>
      </c>
      <c r="CR136" t="s">
        <v>1463</v>
      </c>
      <c r="CW136" t="s">
        <v>1463</v>
      </c>
      <c r="DB136" t="s">
        <v>1463</v>
      </c>
      <c r="DG136" t="s">
        <v>1462</v>
      </c>
      <c r="DH136" t="b">
        <v>1</v>
      </c>
      <c r="DJ136">
        <v>5</v>
      </c>
      <c r="DS136" t="b">
        <v>1</v>
      </c>
      <c r="DU136" t="b">
        <v>1</v>
      </c>
      <c r="DY136" t="b">
        <v>1</v>
      </c>
      <c r="EB136" t="b">
        <v>1</v>
      </c>
      <c r="EC136" t="b">
        <v>1</v>
      </c>
      <c r="EI136">
        <v>7.5</v>
      </c>
      <c r="EJ136">
        <v>0</v>
      </c>
      <c r="EN136">
        <v>0</v>
      </c>
      <c r="EO136" t="s">
        <v>1463</v>
      </c>
      <c r="FL136">
        <v>3.3</v>
      </c>
      <c r="FM136">
        <v>5</v>
      </c>
      <c r="FN136">
        <v>0</v>
      </c>
      <c r="FO136">
        <v>8.3000000000000007</v>
      </c>
      <c r="FP136" t="s">
        <v>1462</v>
      </c>
      <c r="FS136" t="s">
        <v>1464</v>
      </c>
      <c r="FT136" t="b">
        <v>1</v>
      </c>
      <c r="FV136" t="s">
        <v>1465</v>
      </c>
      <c r="FY136" t="s">
        <v>1464</v>
      </c>
      <c r="GB136" t="s">
        <v>1464</v>
      </c>
      <c r="GE136" t="s">
        <v>1464</v>
      </c>
      <c r="GH136" t="s">
        <v>1464</v>
      </c>
      <c r="GK136" t="s">
        <v>1464</v>
      </c>
      <c r="GN136" t="s">
        <v>1464</v>
      </c>
      <c r="GO136" t="b">
        <v>1</v>
      </c>
      <c r="GQ136" t="s">
        <v>1465</v>
      </c>
      <c r="GT136" t="s">
        <v>1464</v>
      </c>
      <c r="GW136" t="s">
        <v>1464</v>
      </c>
      <c r="GZ136" t="s">
        <v>1464</v>
      </c>
      <c r="HC136" t="s">
        <v>1464</v>
      </c>
      <c r="HD136" t="b">
        <v>1</v>
      </c>
      <c r="HF136" t="s">
        <v>1465</v>
      </c>
      <c r="HI136" t="s">
        <v>1464</v>
      </c>
      <c r="HJ136" t="b">
        <v>1</v>
      </c>
      <c r="HL136" t="s">
        <v>1465</v>
      </c>
      <c r="HO136" t="s">
        <v>1464</v>
      </c>
      <c r="HR136" t="s">
        <v>1464</v>
      </c>
      <c r="HU136" t="s">
        <v>1464</v>
      </c>
      <c r="HX136" t="s">
        <v>1464</v>
      </c>
      <c r="IA136" t="s">
        <v>1464</v>
      </c>
      <c r="ID136" t="s">
        <v>1464</v>
      </c>
      <c r="IG136" t="s">
        <v>1464</v>
      </c>
      <c r="IJ136" t="s">
        <v>1464</v>
      </c>
      <c r="IM136" t="s">
        <v>1464</v>
      </c>
      <c r="IN136" t="b">
        <v>1</v>
      </c>
      <c r="IP136" t="s">
        <v>1464</v>
      </c>
      <c r="IS136" t="s">
        <v>1464</v>
      </c>
      <c r="IV136" t="s">
        <v>1464</v>
      </c>
      <c r="IW136" t="b">
        <v>1</v>
      </c>
      <c r="IY136" t="s">
        <v>1465</v>
      </c>
      <c r="JB136" t="s">
        <v>1464</v>
      </c>
      <c r="JC136" t="b">
        <v>1</v>
      </c>
      <c r="JE136" t="s">
        <v>1465</v>
      </c>
      <c r="JH136" t="s">
        <v>1464</v>
      </c>
      <c r="JK136" t="s">
        <v>1464</v>
      </c>
      <c r="JN136" t="s">
        <v>1464</v>
      </c>
      <c r="JQ136" t="s">
        <v>1464</v>
      </c>
      <c r="JT136" t="s">
        <v>1464</v>
      </c>
      <c r="JW136" t="s">
        <v>1464</v>
      </c>
      <c r="JZ136" t="s">
        <v>1464</v>
      </c>
      <c r="KC136" t="s">
        <v>1464</v>
      </c>
      <c r="KF136" t="s">
        <v>1464</v>
      </c>
      <c r="KG136" t="s">
        <v>4534</v>
      </c>
      <c r="KH136" t="b">
        <v>1</v>
      </c>
      <c r="KJ136" t="s">
        <v>1464</v>
      </c>
      <c r="KK136" t="s">
        <v>1463</v>
      </c>
      <c r="KM136">
        <v>5</v>
      </c>
      <c r="KN136">
        <v>0</v>
      </c>
      <c r="KO136">
        <v>0</v>
      </c>
      <c r="KP136">
        <v>0</v>
      </c>
      <c r="KQ136">
        <v>2.5</v>
      </c>
      <c r="KR136">
        <v>2.5</v>
      </c>
      <c r="KS136" t="s">
        <v>1462</v>
      </c>
      <c r="LA136">
        <v>10</v>
      </c>
      <c r="LK136">
        <v>1</v>
      </c>
      <c r="LU136" t="b">
        <v>1</v>
      </c>
      <c r="MO136" t="b">
        <v>1</v>
      </c>
      <c r="MT136" t="s">
        <v>1462</v>
      </c>
      <c r="MU136" t="s">
        <v>4535</v>
      </c>
      <c r="MV136">
        <v>0</v>
      </c>
      <c r="MW136">
        <v>2.5</v>
      </c>
      <c r="MX136">
        <v>0</v>
      </c>
      <c r="MY136">
        <v>0</v>
      </c>
      <c r="MZ136">
        <v>0</v>
      </c>
      <c r="NA136">
        <v>0</v>
      </c>
      <c r="NM136" t="s">
        <v>2549</v>
      </c>
      <c r="NN136" t="s">
        <v>2549</v>
      </c>
      <c r="NO136" t="s">
        <v>2549</v>
      </c>
      <c r="NP136" t="s">
        <v>2549</v>
      </c>
      <c r="NQ136" t="s">
        <v>2549</v>
      </c>
      <c r="NR136" t="s">
        <v>2549</v>
      </c>
      <c r="NS136" t="s">
        <v>2549</v>
      </c>
      <c r="NT136" t="s">
        <v>2549</v>
      </c>
      <c r="NU136" t="s">
        <v>2549</v>
      </c>
      <c r="NV136" t="s">
        <v>2549</v>
      </c>
      <c r="NW136" t="s">
        <v>2550</v>
      </c>
      <c r="NX136" t="s">
        <v>2550</v>
      </c>
      <c r="NY136" t="s">
        <v>2550</v>
      </c>
      <c r="NZ136" t="s">
        <v>2550</v>
      </c>
      <c r="OA136" t="s">
        <v>2550</v>
      </c>
      <c r="OB136" t="s">
        <v>2550</v>
      </c>
      <c r="OC136" t="s">
        <v>2569</v>
      </c>
      <c r="OD136" t="s">
        <v>2550</v>
      </c>
      <c r="OE136" t="s">
        <v>2550</v>
      </c>
      <c r="OF136" t="s">
        <v>2550</v>
      </c>
      <c r="OG136">
        <v>0</v>
      </c>
      <c r="OH136">
        <v>0</v>
      </c>
      <c r="OJ136">
        <v>0</v>
      </c>
      <c r="OK136">
        <v>0</v>
      </c>
      <c r="OL136">
        <v>0</v>
      </c>
      <c r="OT136" t="b">
        <v>1</v>
      </c>
      <c r="PD136" t="s">
        <v>4536</v>
      </c>
      <c r="PN136" t="s">
        <v>3269</v>
      </c>
      <c r="QL136">
        <v>0</v>
      </c>
      <c r="QM136">
        <v>0</v>
      </c>
      <c r="RO136">
        <v>7.5</v>
      </c>
      <c r="RP136">
        <v>5</v>
      </c>
      <c r="RQ136">
        <v>2.5</v>
      </c>
      <c r="RR136">
        <v>15</v>
      </c>
      <c r="RS136" t="s">
        <v>1463</v>
      </c>
      <c r="RZ136" t="s">
        <v>1463</v>
      </c>
      <c r="SB136" t="s">
        <v>1463</v>
      </c>
      <c r="SH136" t="s">
        <v>1463</v>
      </c>
      <c r="SK136">
        <v>5</v>
      </c>
      <c r="SL136">
        <v>2.5</v>
      </c>
      <c r="SM136">
        <v>3.7</v>
      </c>
      <c r="SN136">
        <v>7.5</v>
      </c>
      <c r="SO136">
        <v>0</v>
      </c>
      <c r="SP136">
        <v>11.2</v>
      </c>
      <c r="SQ136" t="s">
        <v>1463</v>
      </c>
      <c r="SR136" t="s">
        <v>4537</v>
      </c>
      <c r="TI136">
        <v>75</v>
      </c>
      <c r="TJ136" t="s">
        <v>4538</v>
      </c>
      <c r="TM136" t="b">
        <v>1</v>
      </c>
      <c r="TN136" t="b">
        <v>1</v>
      </c>
      <c r="TO136" t="b">
        <v>1</v>
      </c>
      <c r="TP136" t="b">
        <v>1</v>
      </c>
      <c r="TQ136" t="b">
        <v>1</v>
      </c>
      <c r="TR136" t="b">
        <v>1</v>
      </c>
      <c r="TT136" t="b">
        <v>1</v>
      </c>
      <c r="TX136">
        <v>7.5</v>
      </c>
      <c r="TY136">
        <v>0</v>
      </c>
      <c r="VI136">
        <v>5</v>
      </c>
      <c r="VJ136">
        <v>0</v>
      </c>
      <c r="VK136">
        <v>2.5</v>
      </c>
      <c r="VL136">
        <v>7.5</v>
      </c>
      <c r="VM136" t="s">
        <v>1463</v>
      </c>
      <c r="VO136" t="s">
        <v>1463</v>
      </c>
      <c r="VQ136" t="s">
        <v>1463</v>
      </c>
      <c r="VS136" t="s">
        <v>1463</v>
      </c>
      <c r="VV136" t="s">
        <v>1463</v>
      </c>
      <c r="VX136" t="s">
        <v>1462</v>
      </c>
      <c r="VY136" t="s">
        <v>4539</v>
      </c>
      <c r="VZ136">
        <v>0</v>
      </c>
      <c r="WA136">
        <v>2.5</v>
      </c>
      <c r="XJ136">
        <v>2.5</v>
      </c>
      <c r="XK136">
        <v>0</v>
      </c>
      <c r="XL136">
        <v>0</v>
      </c>
      <c r="XM136">
        <v>2.5</v>
      </c>
      <c r="XN136" t="s">
        <v>1462</v>
      </c>
      <c r="XO136" t="s">
        <v>1462</v>
      </c>
      <c r="XQ136" t="b">
        <v>1</v>
      </c>
      <c r="XR136" t="b">
        <v>1</v>
      </c>
      <c r="XS136" t="b">
        <v>1</v>
      </c>
      <c r="XU136" t="b">
        <v>1</v>
      </c>
      <c r="XW136" t="b">
        <v>1</v>
      </c>
      <c r="XX136" t="b">
        <v>1</v>
      </c>
      <c r="YB136" t="s">
        <v>4540</v>
      </c>
      <c r="YC136" t="s">
        <v>1462</v>
      </c>
      <c r="YD136" t="s">
        <v>2897</v>
      </c>
      <c r="YE136" t="s">
        <v>1463</v>
      </c>
      <c r="YF136" t="s">
        <v>4541</v>
      </c>
      <c r="YG136">
        <v>0</v>
      </c>
      <c r="YH136">
        <v>0</v>
      </c>
      <c r="YI136" t="s">
        <v>1463</v>
      </c>
      <c r="YT136" t="s">
        <v>4542</v>
      </c>
      <c r="YU136">
        <v>0</v>
      </c>
      <c r="YV136">
        <v>0</v>
      </c>
      <c r="ZX136">
        <v>10</v>
      </c>
      <c r="ZY136">
        <v>5</v>
      </c>
      <c r="ZZ136">
        <v>0</v>
      </c>
      <c r="AAA136">
        <v>15</v>
      </c>
      <c r="AAB136" t="s">
        <v>1462</v>
      </c>
      <c r="AAK136" t="b">
        <v>1</v>
      </c>
      <c r="AAL136" t="b">
        <v>1</v>
      </c>
      <c r="AAO136" t="b">
        <v>1</v>
      </c>
      <c r="AAR136" t="s">
        <v>4543</v>
      </c>
      <c r="AAS136" t="s">
        <v>4544</v>
      </c>
      <c r="AAT136">
        <v>5</v>
      </c>
      <c r="AAU136">
        <v>0</v>
      </c>
      <c r="ADN136">
        <v>2</v>
      </c>
      <c r="ADO136">
        <v>0</v>
      </c>
      <c r="ADP136">
        <v>0</v>
      </c>
      <c r="ADQ136">
        <v>2</v>
      </c>
      <c r="ADR136" t="s">
        <v>1759</v>
      </c>
      <c r="ADS136">
        <v>0.25</v>
      </c>
      <c r="ADT136">
        <v>30</v>
      </c>
      <c r="AEG136">
        <v>0</v>
      </c>
      <c r="AEH136">
        <v>0</v>
      </c>
      <c r="AEI136">
        <v>10</v>
      </c>
      <c r="AEJ136">
        <v>0</v>
      </c>
      <c r="AEK136">
        <v>0</v>
      </c>
      <c r="AEL136">
        <v>10</v>
      </c>
      <c r="AEU136" t="b">
        <v>1</v>
      </c>
      <c r="AEV136" t="b">
        <v>1</v>
      </c>
      <c r="AEZ136" t="b">
        <v>1</v>
      </c>
      <c r="AFA136" t="s">
        <v>4545</v>
      </c>
      <c r="AFC136">
        <v>0</v>
      </c>
      <c r="AFD136">
        <v>0</v>
      </c>
      <c r="AFE136">
        <v>0</v>
      </c>
      <c r="AFF136">
        <v>7.5</v>
      </c>
      <c r="AFG136">
        <v>0</v>
      </c>
      <c r="AFH136">
        <v>7.5</v>
      </c>
      <c r="AFI136" t="s">
        <v>1463</v>
      </c>
      <c r="AFK136" t="s">
        <v>1463</v>
      </c>
      <c r="AFM136" t="s">
        <v>1463</v>
      </c>
      <c r="AFO136" t="s">
        <v>1463</v>
      </c>
      <c r="AFQ136" t="s">
        <v>1463</v>
      </c>
      <c r="AFT136" t="s">
        <v>1463</v>
      </c>
      <c r="AFV136">
        <v>3</v>
      </c>
      <c r="AFW136">
        <v>3</v>
      </c>
      <c r="AFX136">
        <v>7.5</v>
      </c>
      <c r="AFY136">
        <v>0</v>
      </c>
      <c r="AFZ136">
        <v>5</v>
      </c>
      <c r="AGA136">
        <v>7.5</v>
      </c>
      <c r="AGB136">
        <v>5</v>
      </c>
      <c r="AGC136">
        <v>17.5</v>
      </c>
      <c r="AGD136">
        <v>2</v>
      </c>
      <c r="AGE136">
        <v>2</v>
      </c>
      <c r="AGG136">
        <v>1</v>
      </c>
      <c r="AGH136">
        <v>1</v>
      </c>
      <c r="AGJ136">
        <v>1</v>
      </c>
      <c r="AGK136">
        <v>0</v>
      </c>
      <c r="AGM136" t="s">
        <v>4546</v>
      </c>
      <c r="AGN136" t="s">
        <v>4547</v>
      </c>
      <c r="AGQ136">
        <v>7.5</v>
      </c>
      <c r="AGR136">
        <v>5</v>
      </c>
      <c r="AGS136">
        <v>1</v>
      </c>
      <c r="AGT136">
        <v>10</v>
      </c>
      <c r="AGU136">
        <v>2.5</v>
      </c>
      <c r="AGV136">
        <v>13.5</v>
      </c>
      <c r="AGW136">
        <v>1</v>
      </c>
      <c r="AGZ136" t="b">
        <v>1</v>
      </c>
      <c r="AHD136">
        <v>4</v>
      </c>
      <c r="AHE136">
        <v>3</v>
      </c>
      <c r="AHF136">
        <v>3</v>
      </c>
      <c r="AKM136">
        <v>10</v>
      </c>
      <c r="AKN136">
        <v>2.5</v>
      </c>
      <c r="AKO136">
        <v>10</v>
      </c>
      <c r="AKP136">
        <v>5</v>
      </c>
      <c r="AKQ136">
        <v>0</v>
      </c>
      <c r="AKR136">
        <v>15</v>
      </c>
      <c r="AKS136" t="s">
        <v>1462</v>
      </c>
      <c r="AKT136" t="s">
        <v>1463</v>
      </c>
      <c r="AKV136" t="s">
        <v>1463</v>
      </c>
      <c r="AKX136" t="s">
        <v>1462</v>
      </c>
      <c r="AKZ136" t="s">
        <v>1463</v>
      </c>
      <c r="ALB136" t="s">
        <v>1462</v>
      </c>
      <c r="ALD136" t="s">
        <v>1463</v>
      </c>
      <c r="ALF136" t="s">
        <v>1462</v>
      </c>
      <c r="ALH136" t="s">
        <v>1462</v>
      </c>
      <c r="ALJ136" t="s">
        <v>1462</v>
      </c>
      <c r="ALL136" t="s">
        <v>1463</v>
      </c>
      <c r="ALN136" t="s">
        <v>1462</v>
      </c>
      <c r="ALP136" t="s">
        <v>1462</v>
      </c>
      <c r="ALR136" t="s">
        <v>1463</v>
      </c>
      <c r="ALT136" t="s">
        <v>1463</v>
      </c>
      <c r="AMF136" t="b">
        <v>1</v>
      </c>
      <c r="AMH136" t="b">
        <v>1</v>
      </c>
      <c r="AMI136" t="b">
        <v>1</v>
      </c>
      <c r="AML136" t="b">
        <v>1</v>
      </c>
      <c r="AMM136" t="b">
        <v>1</v>
      </c>
      <c r="AMN136" t="b">
        <v>1</v>
      </c>
      <c r="AMO136" t="b">
        <v>1</v>
      </c>
      <c r="AMQ136" t="b">
        <v>1</v>
      </c>
      <c r="AMW136" t="b">
        <v>1</v>
      </c>
      <c r="AMX136" t="b">
        <v>1</v>
      </c>
      <c r="ANA136">
        <v>5</v>
      </c>
      <c r="ANB136">
        <v>0</v>
      </c>
      <c r="ANC136">
        <v>10</v>
      </c>
      <c r="AND136">
        <v>7.5</v>
      </c>
      <c r="ANE136">
        <v>2.5</v>
      </c>
      <c r="ANF136">
        <v>20</v>
      </c>
      <c r="ANG136" t="s">
        <v>1462</v>
      </c>
      <c r="ANH136" t="s">
        <v>4548</v>
      </c>
      <c r="ANI136" t="s">
        <v>1462</v>
      </c>
      <c r="ANJ136" t="s">
        <v>4549</v>
      </c>
      <c r="ANK136">
        <v>7.5</v>
      </c>
      <c r="ANL136">
        <v>2.5</v>
      </c>
      <c r="ANM136">
        <v>1</v>
      </c>
      <c r="ANN136">
        <v>0</v>
      </c>
      <c r="ANO136">
        <v>10</v>
      </c>
      <c r="ANP136">
        <v>11</v>
      </c>
      <c r="ANQ136" t="s">
        <v>2551</v>
      </c>
      <c r="ANT136">
        <v>0</v>
      </c>
      <c r="ANU136">
        <v>10</v>
      </c>
      <c r="AQR136">
        <v>7.5</v>
      </c>
      <c r="AQS136">
        <v>2.5</v>
      </c>
      <c r="AQT136">
        <v>5</v>
      </c>
      <c r="AQU136">
        <v>15</v>
      </c>
      <c r="AQV136" t="s">
        <v>1463</v>
      </c>
      <c r="AQY136" t="b">
        <v>1</v>
      </c>
      <c r="AQZ136" t="s">
        <v>4550</v>
      </c>
      <c r="ARA136" t="b">
        <v>1</v>
      </c>
      <c r="ARD136" t="b">
        <v>1</v>
      </c>
      <c r="ARG136">
        <v>0</v>
      </c>
      <c r="ARH136">
        <v>10</v>
      </c>
      <c r="ARI136" t="s">
        <v>1462</v>
      </c>
      <c r="ARJ136" t="s">
        <v>1462</v>
      </c>
      <c r="ARL136" t="b">
        <v>1</v>
      </c>
      <c r="ARM136" t="s">
        <v>1462</v>
      </c>
      <c r="ARO136" t="b">
        <v>1</v>
      </c>
      <c r="ARQ136" t="s">
        <v>1462</v>
      </c>
      <c r="ARS136" t="s">
        <v>4551</v>
      </c>
      <c r="ART136" t="s">
        <v>4552</v>
      </c>
      <c r="ARV136" t="b">
        <v>1</v>
      </c>
      <c r="ARY136" t="b">
        <v>1</v>
      </c>
      <c r="ASD136">
        <v>5</v>
      </c>
      <c r="ASE136">
        <v>0</v>
      </c>
      <c r="ASF136">
        <v>7</v>
      </c>
      <c r="ASG136">
        <v>7.5</v>
      </c>
      <c r="ASH136">
        <v>5</v>
      </c>
      <c r="ASI136">
        <v>19.5</v>
      </c>
      <c r="ASJ136">
        <v>30</v>
      </c>
      <c r="ASL136" t="b">
        <v>1</v>
      </c>
      <c r="ASM136" t="b">
        <v>1</v>
      </c>
      <c r="ASN136" t="b">
        <v>1</v>
      </c>
      <c r="ASS136">
        <v>5</v>
      </c>
      <c r="AST136" t="s">
        <v>1462</v>
      </c>
      <c r="ASV136" t="b">
        <v>1</v>
      </c>
      <c r="ASW136" t="b">
        <v>1</v>
      </c>
      <c r="ASX136" t="b">
        <v>1</v>
      </c>
      <c r="ASY136" t="b">
        <v>1</v>
      </c>
      <c r="ASZ136" t="b">
        <v>1</v>
      </c>
      <c r="ATC136" t="s">
        <v>4553</v>
      </c>
      <c r="ATD136">
        <v>7.5</v>
      </c>
      <c r="ATE136">
        <v>5</v>
      </c>
      <c r="ATF136">
        <v>6.7</v>
      </c>
      <c r="ATG136">
        <v>7.5</v>
      </c>
      <c r="ATH136">
        <v>1.3</v>
      </c>
      <c r="ATI136">
        <v>15.5</v>
      </c>
      <c r="ATJ136" t="s">
        <v>1462</v>
      </c>
      <c r="ATW136" t="b">
        <v>1</v>
      </c>
      <c r="ATX136" t="s">
        <v>4554</v>
      </c>
      <c r="ATY136" t="s">
        <v>2561</v>
      </c>
      <c r="AVS136" t="s">
        <v>4555</v>
      </c>
      <c r="AVT136" t="b">
        <v>1</v>
      </c>
      <c r="AVU136" t="s">
        <v>4556</v>
      </c>
      <c r="AVV136" t="s">
        <v>2568</v>
      </c>
      <c r="AVW136" t="s">
        <v>1462</v>
      </c>
      <c r="AVX136" t="s">
        <v>1463</v>
      </c>
      <c r="AVZ136">
        <v>7.5</v>
      </c>
      <c r="AWA136">
        <v>2.5</v>
      </c>
      <c r="AWB136">
        <v>7.5</v>
      </c>
      <c r="AWC136">
        <v>0</v>
      </c>
      <c r="AWD136">
        <v>4</v>
      </c>
      <c r="AWE136">
        <v>7.5</v>
      </c>
      <c r="AWF136">
        <v>0</v>
      </c>
      <c r="AWG136">
        <v>11.5</v>
      </c>
      <c r="AWH136" t="s">
        <v>1462</v>
      </c>
      <c r="AWI136" t="s">
        <v>1469</v>
      </c>
      <c r="AWJ136" t="s">
        <v>1463</v>
      </c>
      <c r="AWL136" t="s">
        <v>1462</v>
      </c>
      <c r="AWM136" t="s">
        <v>1469</v>
      </c>
      <c r="AWN136" t="s">
        <v>1463</v>
      </c>
      <c r="AWP136" t="s">
        <v>1463</v>
      </c>
      <c r="AWR136" t="s">
        <v>1463</v>
      </c>
      <c r="AWT136" t="s">
        <v>1462</v>
      </c>
      <c r="AWU136" t="s">
        <v>1469</v>
      </c>
      <c r="AWV136" t="s">
        <v>1462</v>
      </c>
      <c r="AWW136" t="s">
        <v>1470</v>
      </c>
      <c r="AWX136" t="s">
        <v>1463</v>
      </c>
      <c r="AWZ136" t="s">
        <v>1462</v>
      </c>
      <c r="AXA136" t="s">
        <v>2598</v>
      </c>
      <c r="AXB136" t="s">
        <v>1463</v>
      </c>
      <c r="AXD136" t="s">
        <v>1463</v>
      </c>
      <c r="AXF136">
        <v>12</v>
      </c>
      <c r="AXH136" t="s">
        <v>4557</v>
      </c>
      <c r="AXI136">
        <v>7.5</v>
      </c>
      <c r="AXJ136">
        <v>0</v>
      </c>
      <c r="AXK136">
        <v>0</v>
      </c>
      <c r="AXN136">
        <v>0</v>
      </c>
      <c r="AXO136">
        <v>1</v>
      </c>
      <c r="AXP136">
        <v>1</v>
      </c>
      <c r="AXQ136">
        <v>1</v>
      </c>
      <c r="AXR136">
        <v>1</v>
      </c>
      <c r="AXS136">
        <v>1</v>
      </c>
      <c r="AXT136">
        <v>1</v>
      </c>
      <c r="AXU136">
        <v>1</v>
      </c>
      <c r="AXV136">
        <v>3</v>
      </c>
      <c r="AXW136">
        <v>1</v>
      </c>
      <c r="AXX136">
        <v>3</v>
      </c>
      <c r="AYA136">
        <v>10</v>
      </c>
      <c r="AYD136">
        <v>10</v>
      </c>
      <c r="AYE136" t="s">
        <v>1463</v>
      </c>
      <c r="AYF136" t="s">
        <v>1463</v>
      </c>
      <c r="AYG136">
        <v>10</v>
      </c>
      <c r="AYJ136">
        <v>10</v>
      </c>
      <c r="AYK136">
        <v>7.5</v>
      </c>
      <c r="AYL136">
        <v>2.5</v>
      </c>
      <c r="AYM136">
        <v>20</v>
      </c>
      <c r="AYN136">
        <v>2</v>
      </c>
      <c r="AYO136" t="s">
        <v>4558</v>
      </c>
      <c r="AYP136" t="s">
        <v>4419</v>
      </c>
      <c r="AYQ136">
        <v>3</v>
      </c>
      <c r="AYR136" t="s">
        <v>4459</v>
      </c>
      <c r="AYS136" t="s">
        <v>4419</v>
      </c>
      <c r="AYT136">
        <v>5</v>
      </c>
      <c r="AYU136" t="s">
        <v>4497</v>
      </c>
      <c r="AYV136" t="s">
        <v>4559</v>
      </c>
      <c r="AYW136">
        <v>2</v>
      </c>
      <c r="AYX136" t="s">
        <v>4560</v>
      </c>
      <c r="AYY136" t="s">
        <v>4561</v>
      </c>
      <c r="AYZ136">
        <v>2</v>
      </c>
      <c r="AZA136" t="s">
        <v>4562</v>
      </c>
      <c r="AZB136" t="s">
        <v>4502</v>
      </c>
      <c r="AZC136">
        <v>8</v>
      </c>
      <c r="AZD136" t="s">
        <v>4563</v>
      </c>
      <c r="AZE136" t="s">
        <v>4419</v>
      </c>
      <c r="AZF136">
        <v>18</v>
      </c>
      <c r="AZG136" t="s">
        <v>4564</v>
      </c>
      <c r="AZH136" t="s">
        <v>4565</v>
      </c>
      <c r="AZM136" t="s">
        <v>1462</v>
      </c>
      <c r="AZN136" t="s">
        <v>4566</v>
      </c>
      <c r="AZO136" t="s">
        <v>1462</v>
      </c>
      <c r="AZP136" t="s">
        <v>4567</v>
      </c>
      <c r="AZR136">
        <v>7.5</v>
      </c>
      <c r="AZS136">
        <v>2.5</v>
      </c>
      <c r="BCH136">
        <v>10</v>
      </c>
      <c r="BCI136">
        <v>2.5</v>
      </c>
      <c r="BCJ136">
        <v>2.5</v>
      </c>
      <c r="BCK136">
        <v>15</v>
      </c>
      <c r="BCL136">
        <v>1</v>
      </c>
      <c r="BCN136" t="s">
        <v>2555</v>
      </c>
      <c r="BCP136">
        <v>2</v>
      </c>
      <c r="BCR136">
        <v>3</v>
      </c>
      <c r="BCT136" t="s">
        <v>2555</v>
      </c>
      <c r="BCW136" t="s">
        <v>2555</v>
      </c>
      <c r="BCY136">
        <v>2.5</v>
      </c>
      <c r="BCZ136">
        <v>2.5</v>
      </c>
      <c r="BEH136">
        <v>2.5</v>
      </c>
      <c r="BEI136">
        <v>10</v>
      </c>
      <c r="BEJ136">
        <v>0</v>
      </c>
      <c r="BEK136">
        <v>12.5</v>
      </c>
      <c r="BEL136" t="s">
        <v>2552</v>
      </c>
      <c r="BEN136" t="s">
        <v>2552</v>
      </c>
      <c r="BEP136" t="s">
        <v>2552</v>
      </c>
      <c r="BER136" t="s">
        <v>2552</v>
      </c>
      <c r="BET136" t="s">
        <v>2552</v>
      </c>
      <c r="BEV136" t="s">
        <v>2552</v>
      </c>
      <c r="BEX136">
        <v>10</v>
      </c>
      <c r="BEY136">
        <v>0</v>
      </c>
      <c r="BGQ136" t="s">
        <v>1467</v>
      </c>
      <c r="BGR136">
        <v>2.5</v>
      </c>
      <c r="BGS136">
        <v>2.5</v>
      </c>
      <c r="BGT136">
        <v>5</v>
      </c>
      <c r="BGU136" t="s">
        <v>1463</v>
      </c>
      <c r="BHK136">
        <v>2.5</v>
      </c>
      <c r="BHL136">
        <v>2.5</v>
      </c>
      <c r="BIT136">
        <v>10</v>
      </c>
      <c r="BIU136">
        <v>7.5</v>
      </c>
      <c r="BIV136">
        <v>0</v>
      </c>
      <c r="BIW136">
        <v>17.5</v>
      </c>
      <c r="BIX136">
        <v>4</v>
      </c>
      <c r="BIY136" t="s">
        <v>1794</v>
      </c>
      <c r="BIZ136" t="s">
        <v>2594</v>
      </c>
      <c r="BJA136" t="s">
        <v>2548</v>
      </c>
      <c r="BJB136">
        <v>7.5</v>
      </c>
      <c r="BJC136">
        <v>0</v>
      </c>
    </row>
    <row r="137" spans="1:1024 1026:1615" ht="15" x14ac:dyDescent="0.25">
      <c r="A137" t="s">
        <v>4378</v>
      </c>
      <c r="B137" t="s">
        <v>4568</v>
      </c>
      <c r="C137" t="s">
        <v>4569</v>
      </c>
      <c r="D137" t="s">
        <v>1460</v>
      </c>
      <c r="F137" t="s">
        <v>2606</v>
      </c>
      <c r="G137" t="s">
        <v>4350</v>
      </c>
      <c r="H137" t="s">
        <v>4381</v>
      </c>
      <c r="I137" t="s">
        <v>4509</v>
      </c>
      <c r="J137">
        <v>2.9332222196528499</v>
      </c>
      <c r="K137">
        <v>34.117880655041198</v>
      </c>
      <c r="L137" s="116">
        <v>42402</v>
      </c>
      <c r="M137" t="s">
        <v>1461</v>
      </c>
      <c r="N137">
        <v>50</v>
      </c>
      <c r="O137" t="s">
        <v>1472</v>
      </c>
      <c r="Q137">
        <v>6.7</v>
      </c>
      <c r="R137">
        <v>10</v>
      </c>
      <c r="S137">
        <v>0</v>
      </c>
      <c r="T137">
        <v>16.7</v>
      </c>
      <c r="U137">
        <v>1</v>
      </c>
      <c r="V137">
        <v>2</v>
      </c>
      <c r="W137">
        <v>2</v>
      </c>
      <c r="X137">
        <v>4</v>
      </c>
      <c r="Z137">
        <v>1</v>
      </c>
      <c r="AF137" t="b">
        <v>1</v>
      </c>
      <c r="AG137">
        <v>1</v>
      </c>
      <c r="AH137">
        <v>2</v>
      </c>
      <c r="AI137">
        <v>2</v>
      </c>
      <c r="AJ137">
        <v>4</v>
      </c>
      <c r="AL137">
        <v>1</v>
      </c>
      <c r="AM137">
        <v>1</v>
      </c>
      <c r="AO137">
        <v>2</v>
      </c>
      <c r="AR137">
        <v>1</v>
      </c>
      <c r="AS137">
        <v>1</v>
      </c>
      <c r="AT137">
        <v>2</v>
      </c>
      <c r="AU137">
        <v>2</v>
      </c>
      <c r="AV137">
        <v>4</v>
      </c>
      <c r="BS137" t="s">
        <v>1462</v>
      </c>
      <c r="BT137" t="s">
        <v>1462</v>
      </c>
      <c r="BU137" t="s">
        <v>4570</v>
      </c>
      <c r="BV137" t="s">
        <v>4512</v>
      </c>
      <c r="BW137">
        <v>10</v>
      </c>
      <c r="BX137">
        <v>0</v>
      </c>
      <c r="BY137">
        <v>8.5</v>
      </c>
      <c r="BZ137">
        <v>7.5</v>
      </c>
      <c r="CA137">
        <v>0</v>
      </c>
      <c r="CB137">
        <v>16</v>
      </c>
      <c r="CC137" t="s">
        <v>1462</v>
      </c>
      <c r="CD137" t="b">
        <v>1</v>
      </c>
      <c r="CE137" t="b">
        <v>1</v>
      </c>
      <c r="CF137">
        <v>40</v>
      </c>
      <c r="CH137" t="s">
        <v>1462</v>
      </c>
      <c r="CI137" t="b">
        <v>1</v>
      </c>
      <c r="CK137">
        <v>30</v>
      </c>
      <c r="CM137" t="s">
        <v>1463</v>
      </c>
      <c r="CR137" t="s">
        <v>1463</v>
      </c>
      <c r="CW137" t="s">
        <v>1463</v>
      </c>
      <c r="DB137" t="s">
        <v>1463</v>
      </c>
      <c r="DG137" t="s">
        <v>1462</v>
      </c>
      <c r="DH137" t="b">
        <v>1</v>
      </c>
      <c r="DJ137">
        <v>3</v>
      </c>
      <c r="DM137" t="s">
        <v>1463</v>
      </c>
      <c r="DS137" t="b">
        <v>1</v>
      </c>
      <c r="DU137" t="b">
        <v>1</v>
      </c>
      <c r="DY137" t="b">
        <v>1</v>
      </c>
      <c r="EA137" t="b">
        <v>1</v>
      </c>
      <c r="EB137" t="b">
        <v>1</v>
      </c>
      <c r="EI137">
        <v>7.5</v>
      </c>
      <c r="EJ137">
        <v>0</v>
      </c>
      <c r="EN137">
        <v>0</v>
      </c>
      <c r="EO137" t="s">
        <v>1463</v>
      </c>
      <c r="FL137">
        <v>6.7</v>
      </c>
      <c r="FM137">
        <v>2.5</v>
      </c>
      <c r="FN137">
        <v>0</v>
      </c>
      <c r="FO137">
        <v>9.1999999999999993</v>
      </c>
      <c r="FP137" t="s">
        <v>1462</v>
      </c>
      <c r="FT137" t="b">
        <v>1</v>
      </c>
      <c r="FV137" t="s">
        <v>1465</v>
      </c>
      <c r="GO137" t="b">
        <v>1</v>
      </c>
      <c r="GQ137" t="s">
        <v>1465</v>
      </c>
      <c r="HD137" t="b">
        <v>1</v>
      </c>
      <c r="HF137" t="s">
        <v>1465</v>
      </c>
      <c r="IN137" t="b">
        <v>1</v>
      </c>
      <c r="IP137" t="s">
        <v>1465</v>
      </c>
      <c r="IW137" t="b">
        <v>1</v>
      </c>
      <c r="IY137" t="s">
        <v>1465</v>
      </c>
      <c r="JC137" t="b">
        <v>1</v>
      </c>
      <c r="JE137" t="s">
        <v>1465</v>
      </c>
      <c r="KG137" t="s">
        <v>4534</v>
      </c>
      <c r="KH137" t="b">
        <v>1</v>
      </c>
      <c r="KJ137" t="s">
        <v>1464</v>
      </c>
      <c r="KK137" t="s">
        <v>1463</v>
      </c>
      <c r="KM137">
        <v>2.5</v>
      </c>
      <c r="KN137">
        <v>0</v>
      </c>
      <c r="KO137">
        <v>5</v>
      </c>
      <c r="KP137">
        <v>5</v>
      </c>
      <c r="KQ137">
        <v>0</v>
      </c>
      <c r="KR137">
        <v>10</v>
      </c>
      <c r="KS137" t="s">
        <v>1462</v>
      </c>
      <c r="KV137">
        <v>5</v>
      </c>
      <c r="KW137">
        <v>10</v>
      </c>
      <c r="KX137">
        <v>10</v>
      </c>
      <c r="LA137">
        <v>10</v>
      </c>
      <c r="LB137">
        <v>2</v>
      </c>
      <c r="LF137">
        <v>1</v>
      </c>
      <c r="LG137">
        <v>1</v>
      </c>
      <c r="LH137">
        <v>1</v>
      </c>
      <c r="LK137">
        <v>1</v>
      </c>
      <c r="LL137">
        <v>1</v>
      </c>
      <c r="LU137" t="b">
        <v>1</v>
      </c>
      <c r="LZ137" t="b">
        <v>1</v>
      </c>
      <c r="MA137" t="b">
        <v>1</v>
      </c>
      <c r="MB137" t="b">
        <v>1</v>
      </c>
      <c r="MF137" t="b">
        <v>1</v>
      </c>
      <c r="MJ137" t="b">
        <v>1</v>
      </c>
      <c r="MK137" t="b">
        <v>1</v>
      </c>
      <c r="ML137" t="b">
        <v>1</v>
      </c>
      <c r="MP137" t="b">
        <v>1</v>
      </c>
      <c r="MT137" t="s">
        <v>1462</v>
      </c>
      <c r="MU137" t="s">
        <v>4571</v>
      </c>
      <c r="MV137">
        <v>5</v>
      </c>
      <c r="MW137">
        <v>0</v>
      </c>
      <c r="MX137">
        <v>0</v>
      </c>
      <c r="MY137">
        <v>0</v>
      </c>
      <c r="MZ137">
        <v>0</v>
      </c>
      <c r="NA137">
        <v>0</v>
      </c>
      <c r="NM137" t="s">
        <v>2549</v>
      </c>
      <c r="NN137" t="s">
        <v>2549</v>
      </c>
      <c r="NO137" t="s">
        <v>2549</v>
      </c>
      <c r="NP137" t="s">
        <v>2549</v>
      </c>
      <c r="NQ137" t="s">
        <v>2549</v>
      </c>
      <c r="NR137" t="s">
        <v>2549</v>
      </c>
      <c r="NS137" t="s">
        <v>2549</v>
      </c>
      <c r="NT137" t="s">
        <v>2549</v>
      </c>
      <c r="NU137" t="s">
        <v>2549</v>
      </c>
      <c r="NV137" t="s">
        <v>2549</v>
      </c>
      <c r="NW137" t="s">
        <v>2550</v>
      </c>
      <c r="NX137" t="s">
        <v>2569</v>
      </c>
      <c r="NY137" t="s">
        <v>2569</v>
      </c>
      <c r="NZ137" t="s">
        <v>2569</v>
      </c>
      <c r="OA137" t="s">
        <v>2550</v>
      </c>
      <c r="OB137" t="s">
        <v>2550</v>
      </c>
      <c r="OC137" t="s">
        <v>2569</v>
      </c>
      <c r="OD137" t="s">
        <v>2569</v>
      </c>
      <c r="OE137" t="s">
        <v>2550</v>
      </c>
      <c r="OF137" t="s">
        <v>2550</v>
      </c>
      <c r="OG137">
        <v>0</v>
      </c>
      <c r="OH137">
        <v>0</v>
      </c>
      <c r="OJ137">
        <v>2.5</v>
      </c>
      <c r="OK137">
        <v>0</v>
      </c>
      <c r="OL137">
        <v>2.5</v>
      </c>
      <c r="OO137" t="b">
        <v>1</v>
      </c>
      <c r="OP137" t="b">
        <v>1</v>
      </c>
      <c r="OQ137" t="b">
        <v>1</v>
      </c>
      <c r="OT137" t="b">
        <v>1</v>
      </c>
      <c r="OU137" t="b">
        <v>1</v>
      </c>
      <c r="OY137" t="s">
        <v>4473</v>
      </c>
      <c r="OZ137" t="s">
        <v>4473</v>
      </c>
      <c r="PA137" t="s">
        <v>4473</v>
      </c>
      <c r="PD137" t="s">
        <v>4572</v>
      </c>
      <c r="PE137" t="s">
        <v>4473</v>
      </c>
      <c r="PI137" t="s">
        <v>4573</v>
      </c>
      <c r="PJ137" t="s">
        <v>4394</v>
      </c>
      <c r="PK137" t="s">
        <v>4394</v>
      </c>
      <c r="PN137" t="s">
        <v>4574</v>
      </c>
      <c r="PO137" t="s">
        <v>4394</v>
      </c>
      <c r="PS137" t="b">
        <v>1</v>
      </c>
      <c r="PT137" t="b">
        <v>1</v>
      </c>
      <c r="PU137" t="b">
        <v>1</v>
      </c>
      <c r="PX137" t="b">
        <v>1</v>
      </c>
      <c r="PY137" t="b">
        <v>1</v>
      </c>
      <c r="QC137" t="s">
        <v>4396</v>
      </c>
      <c r="QD137" t="s">
        <v>4396</v>
      </c>
      <c r="QE137" t="s">
        <v>4396</v>
      </c>
      <c r="QH137" t="s">
        <v>4396</v>
      </c>
      <c r="QI137" t="s">
        <v>4396</v>
      </c>
      <c r="QL137">
        <v>2.5</v>
      </c>
      <c r="QM137">
        <v>0</v>
      </c>
      <c r="RO137">
        <v>7.5</v>
      </c>
      <c r="RP137">
        <v>5</v>
      </c>
      <c r="RQ137">
        <v>0</v>
      </c>
      <c r="RR137">
        <v>12.5</v>
      </c>
      <c r="RS137" t="s">
        <v>1463</v>
      </c>
      <c r="RZ137" t="s">
        <v>1463</v>
      </c>
      <c r="SB137" t="s">
        <v>1463</v>
      </c>
      <c r="SH137" t="s">
        <v>1463</v>
      </c>
      <c r="SK137">
        <v>5</v>
      </c>
      <c r="SL137">
        <v>0</v>
      </c>
      <c r="SM137">
        <v>3.7</v>
      </c>
      <c r="SN137">
        <v>7.5</v>
      </c>
      <c r="SO137">
        <v>0</v>
      </c>
      <c r="SP137">
        <v>11.2</v>
      </c>
      <c r="SQ137" t="s">
        <v>1463</v>
      </c>
      <c r="SR137" t="s">
        <v>4575</v>
      </c>
      <c r="TI137">
        <v>75</v>
      </c>
      <c r="TJ137" t="s">
        <v>4576</v>
      </c>
      <c r="TM137" t="b">
        <v>1</v>
      </c>
      <c r="TN137" t="b">
        <v>1</v>
      </c>
      <c r="TO137" t="b">
        <v>1</v>
      </c>
      <c r="TP137" t="b">
        <v>1</v>
      </c>
      <c r="TQ137" t="b">
        <v>1</v>
      </c>
      <c r="TS137" t="b">
        <v>1</v>
      </c>
      <c r="TT137" t="b">
        <v>1</v>
      </c>
      <c r="TU137" t="b">
        <v>1</v>
      </c>
      <c r="TX137">
        <v>7.5</v>
      </c>
      <c r="TY137">
        <v>0</v>
      </c>
      <c r="VI137">
        <v>5</v>
      </c>
      <c r="VJ137">
        <v>0</v>
      </c>
      <c r="VK137">
        <v>0</v>
      </c>
      <c r="VL137">
        <v>5</v>
      </c>
      <c r="VM137" t="s">
        <v>1463</v>
      </c>
      <c r="VO137" t="s">
        <v>1463</v>
      </c>
      <c r="VQ137" t="s">
        <v>1463</v>
      </c>
      <c r="VS137" t="s">
        <v>1463</v>
      </c>
      <c r="VV137" t="s">
        <v>1463</v>
      </c>
      <c r="VX137" t="s">
        <v>1462</v>
      </c>
      <c r="VY137" t="s">
        <v>4577</v>
      </c>
      <c r="VZ137">
        <v>0</v>
      </c>
      <c r="WA137">
        <v>0</v>
      </c>
      <c r="XJ137">
        <v>5</v>
      </c>
      <c r="XK137">
        <v>0</v>
      </c>
      <c r="XL137">
        <v>2.5</v>
      </c>
      <c r="XM137">
        <v>7.5</v>
      </c>
      <c r="XN137" t="s">
        <v>1462</v>
      </c>
      <c r="XO137" t="s">
        <v>1462</v>
      </c>
      <c r="XQ137" t="b">
        <v>1</v>
      </c>
      <c r="XR137" t="b">
        <v>1</v>
      </c>
      <c r="XT137" t="b">
        <v>1</v>
      </c>
      <c r="XU137" t="b">
        <v>1</v>
      </c>
      <c r="XW137" t="b">
        <v>1</v>
      </c>
      <c r="XX137" t="b">
        <v>1</v>
      </c>
      <c r="XY137" t="b">
        <v>1</v>
      </c>
      <c r="YC137" t="s">
        <v>1462</v>
      </c>
      <c r="YD137" t="s">
        <v>4419</v>
      </c>
      <c r="YE137" t="s">
        <v>1462</v>
      </c>
      <c r="YF137" t="s">
        <v>4578</v>
      </c>
      <c r="YG137">
        <v>0</v>
      </c>
      <c r="YH137">
        <v>2.5</v>
      </c>
      <c r="YI137" t="s">
        <v>1463</v>
      </c>
      <c r="YT137" t="s">
        <v>4579</v>
      </c>
      <c r="YU137">
        <v>0</v>
      </c>
      <c r="YV137">
        <v>2.5</v>
      </c>
      <c r="ZX137">
        <v>10</v>
      </c>
      <c r="ZY137">
        <v>5</v>
      </c>
      <c r="ZZ137">
        <v>2.5</v>
      </c>
      <c r="AAA137">
        <v>17.5</v>
      </c>
      <c r="AAB137" t="s">
        <v>1462</v>
      </c>
      <c r="AAK137" t="b">
        <v>1</v>
      </c>
      <c r="AAL137" t="b">
        <v>1</v>
      </c>
      <c r="AAO137" t="b">
        <v>1</v>
      </c>
      <c r="AAS137" t="s">
        <v>4580</v>
      </c>
      <c r="AAT137">
        <v>5</v>
      </c>
      <c r="AAU137">
        <v>2.5</v>
      </c>
      <c r="ADN137">
        <v>2</v>
      </c>
      <c r="ADO137">
        <v>0</v>
      </c>
      <c r="ADP137">
        <v>0</v>
      </c>
      <c r="ADQ137">
        <v>2</v>
      </c>
      <c r="ADR137" t="s">
        <v>1759</v>
      </c>
      <c r="ADS137">
        <v>0.45</v>
      </c>
      <c r="ADT137">
        <v>30</v>
      </c>
      <c r="AEG137">
        <v>0</v>
      </c>
      <c r="AEH137">
        <v>0</v>
      </c>
      <c r="AEI137">
        <v>10</v>
      </c>
      <c r="AEJ137">
        <v>0</v>
      </c>
      <c r="AEK137">
        <v>0</v>
      </c>
      <c r="AEL137">
        <v>10</v>
      </c>
      <c r="AEU137" t="b">
        <v>1</v>
      </c>
      <c r="AEV137" t="b">
        <v>1</v>
      </c>
      <c r="AEX137" t="b">
        <v>1</v>
      </c>
      <c r="AEZ137" t="b">
        <v>1</v>
      </c>
      <c r="AFA137" t="s">
        <v>4365</v>
      </c>
      <c r="AFC137">
        <v>0</v>
      </c>
      <c r="AFD137">
        <v>0</v>
      </c>
      <c r="AFE137">
        <v>0</v>
      </c>
      <c r="AFF137">
        <v>7.5</v>
      </c>
      <c r="AFG137">
        <v>0</v>
      </c>
      <c r="AFH137">
        <v>7.5</v>
      </c>
      <c r="AFI137" t="s">
        <v>1463</v>
      </c>
      <c r="AFK137" t="s">
        <v>1463</v>
      </c>
      <c r="AFM137" t="s">
        <v>1463</v>
      </c>
      <c r="AFO137" t="s">
        <v>1463</v>
      </c>
      <c r="AFQ137" t="s">
        <v>1463</v>
      </c>
      <c r="AFT137" t="s">
        <v>1463</v>
      </c>
      <c r="AFV137">
        <v>3</v>
      </c>
      <c r="AFW137">
        <v>3</v>
      </c>
      <c r="AFX137">
        <v>7.5</v>
      </c>
      <c r="AFY137">
        <v>0</v>
      </c>
      <c r="AFZ137">
        <v>6.7</v>
      </c>
      <c r="AGA137">
        <v>5</v>
      </c>
      <c r="AGB137">
        <v>2.5</v>
      </c>
      <c r="AGC137">
        <v>14.2</v>
      </c>
      <c r="AGD137">
        <v>6</v>
      </c>
      <c r="AGE137">
        <v>7</v>
      </c>
      <c r="AGF137">
        <v>20</v>
      </c>
      <c r="AGG137">
        <v>6</v>
      </c>
      <c r="AGH137">
        <v>7</v>
      </c>
      <c r="AGI137">
        <v>20</v>
      </c>
      <c r="AGJ137">
        <v>6</v>
      </c>
      <c r="AGK137">
        <v>0</v>
      </c>
      <c r="AGL137">
        <v>20</v>
      </c>
      <c r="AGM137" t="s">
        <v>4581</v>
      </c>
      <c r="AGN137" t="s">
        <v>4410</v>
      </c>
      <c r="AGO137" t="s">
        <v>4410</v>
      </c>
      <c r="AGQ137">
        <v>5</v>
      </c>
      <c r="AGR137">
        <v>2.5</v>
      </c>
      <c r="AGS137">
        <v>2</v>
      </c>
      <c r="AGT137">
        <v>7.5</v>
      </c>
      <c r="AGU137">
        <v>0</v>
      </c>
      <c r="AGV137">
        <v>9.5</v>
      </c>
      <c r="AGW137">
        <v>2</v>
      </c>
      <c r="AGZ137" t="b">
        <v>1</v>
      </c>
      <c r="AHA137" t="b">
        <v>1</v>
      </c>
      <c r="AHD137">
        <v>4</v>
      </c>
      <c r="AHE137">
        <v>3</v>
      </c>
      <c r="AHF137">
        <v>3</v>
      </c>
      <c r="AKM137">
        <v>7.5</v>
      </c>
      <c r="AKN137">
        <v>0</v>
      </c>
      <c r="AKO137">
        <v>10</v>
      </c>
      <c r="AKP137">
        <v>7.5</v>
      </c>
      <c r="AKQ137">
        <v>2.5</v>
      </c>
      <c r="AKR137">
        <v>20</v>
      </c>
      <c r="AKS137" t="s">
        <v>1462</v>
      </c>
      <c r="AKT137" t="s">
        <v>1463</v>
      </c>
      <c r="AKV137" t="s">
        <v>1462</v>
      </c>
      <c r="AKX137" t="s">
        <v>1462</v>
      </c>
      <c r="AKZ137" t="s">
        <v>1462</v>
      </c>
      <c r="ALB137" t="s">
        <v>1462</v>
      </c>
      <c r="ALD137" t="s">
        <v>1462</v>
      </c>
      <c r="ALF137" t="s">
        <v>1462</v>
      </c>
      <c r="ALH137" t="s">
        <v>1462</v>
      </c>
      <c r="ALJ137" t="s">
        <v>1462</v>
      </c>
      <c r="ALL137" t="s">
        <v>1462</v>
      </c>
      <c r="ALN137" t="s">
        <v>1462</v>
      </c>
      <c r="ALP137" t="s">
        <v>1462</v>
      </c>
      <c r="ALR137" t="s">
        <v>1463</v>
      </c>
      <c r="ALT137" t="s">
        <v>1463</v>
      </c>
      <c r="AMF137" t="b">
        <v>1</v>
      </c>
      <c r="AMH137" t="b">
        <v>1</v>
      </c>
      <c r="AMI137" t="b">
        <v>1</v>
      </c>
      <c r="AMJ137" t="b">
        <v>1</v>
      </c>
      <c r="AMM137" t="b">
        <v>1</v>
      </c>
      <c r="AMO137" t="b">
        <v>1</v>
      </c>
      <c r="AMQ137" t="b">
        <v>1</v>
      </c>
      <c r="AMW137" t="b">
        <v>1</v>
      </c>
      <c r="ANA137">
        <v>7.5</v>
      </c>
      <c r="ANB137">
        <v>2.5</v>
      </c>
      <c r="ANC137">
        <v>10</v>
      </c>
      <c r="AND137">
        <v>7.5</v>
      </c>
      <c r="ANE137">
        <v>2.5</v>
      </c>
      <c r="ANF137">
        <v>20</v>
      </c>
      <c r="ANG137" t="s">
        <v>1462</v>
      </c>
      <c r="ANH137" t="s">
        <v>4582</v>
      </c>
      <c r="ANI137" t="s">
        <v>1462</v>
      </c>
      <c r="ANJ137" t="s">
        <v>4583</v>
      </c>
      <c r="ANK137">
        <v>7.5</v>
      </c>
      <c r="ANL137">
        <v>2.5</v>
      </c>
      <c r="ANM137">
        <v>1</v>
      </c>
      <c r="ANN137">
        <v>0</v>
      </c>
      <c r="ANO137">
        <v>10</v>
      </c>
      <c r="ANP137">
        <v>11</v>
      </c>
      <c r="ANQ137" t="s">
        <v>2551</v>
      </c>
      <c r="ANT137">
        <v>0</v>
      </c>
      <c r="ANU137">
        <v>10</v>
      </c>
      <c r="AQR137">
        <v>5</v>
      </c>
      <c r="AQS137">
        <v>1.3</v>
      </c>
      <c r="AQT137">
        <v>3.8</v>
      </c>
      <c r="AQU137">
        <v>10.1</v>
      </c>
      <c r="AQV137" t="s">
        <v>1463</v>
      </c>
      <c r="ARA137" t="b">
        <v>1</v>
      </c>
      <c r="ARC137" t="b">
        <v>1</v>
      </c>
      <c r="ARD137" t="b">
        <v>1</v>
      </c>
      <c r="ARG137">
        <v>0</v>
      </c>
      <c r="ARH137">
        <v>5</v>
      </c>
      <c r="ARI137" t="s">
        <v>1462</v>
      </c>
      <c r="ARJ137" t="s">
        <v>1462</v>
      </c>
      <c r="ARL137" t="b">
        <v>1</v>
      </c>
      <c r="ARM137" t="s">
        <v>1462</v>
      </c>
      <c r="ARO137" t="b">
        <v>1</v>
      </c>
      <c r="ARQ137" t="s">
        <v>1462</v>
      </c>
      <c r="ARS137" t="s">
        <v>4584</v>
      </c>
      <c r="ART137" t="s">
        <v>2616</v>
      </c>
      <c r="ARV137" t="b">
        <v>1</v>
      </c>
      <c r="ASD137">
        <v>2.5</v>
      </c>
      <c r="ASE137">
        <v>2.5</v>
      </c>
      <c r="ASF137">
        <v>5</v>
      </c>
      <c r="ASG137">
        <v>5</v>
      </c>
      <c r="ASH137">
        <v>2.5</v>
      </c>
      <c r="ASI137">
        <v>12.5</v>
      </c>
      <c r="ASJ137">
        <v>50</v>
      </c>
      <c r="ASL137" t="b">
        <v>1</v>
      </c>
      <c r="ASM137" t="b">
        <v>1</v>
      </c>
      <c r="ASP137" t="b">
        <v>1</v>
      </c>
      <c r="ASS137">
        <v>3</v>
      </c>
      <c r="AST137" t="s">
        <v>1462</v>
      </c>
      <c r="ASV137" t="b">
        <v>1</v>
      </c>
      <c r="ASW137" t="b">
        <v>1</v>
      </c>
      <c r="ASX137" t="b">
        <v>1</v>
      </c>
      <c r="ASY137" t="b">
        <v>1</v>
      </c>
      <c r="ASZ137" t="b">
        <v>1</v>
      </c>
      <c r="ATC137" t="s">
        <v>4585</v>
      </c>
      <c r="ATD137">
        <v>5</v>
      </c>
      <c r="ATE137">
        <v>2.5</v>
      </c>
      <c r="ATF137">
        <v>5.7</v>
      </c>
      <c r="ATG137">
        <v>7.5</v>
      </c>
      <c r="ATH137">
        <v>2.5</v>
      </c>
      <c r="ATI137">
        <v>15.7</v>
      </c>
      <c r="ATJ137" t="s">
        <v>1462</v>
      </c>
      <c r="AVS137" t="s">
        <v>4555</v>
      </c>
      <c r="AVT137" t="b">
        <v>1</v>
      </c>
      <c r="AVU137" t="s">
        <v>4586</v>
      </c>
      <c r="AVV137" t="s">
        <v>2568</v>
      </c>
      <c r="AVW137" t="s">
        <v>1462</v>
      </c>
      <c r="AVX137" t="s">
        <v>1462</v>
      </c>
      <c r="AVZ137">
        <v>7.5</v>
      </c>
      <c r="AWA137">
        <v>2.5</v>
      </c>
      <c r="AWB137">
        <v>7.5</v>
      </c>
      <c r="AWC137">
        <v>2.5</v>
      </c>
      <c r="AWD137">
        <v>1</v>
      </c>
      <c r="AWE137">
        <v>0</v>
      </c>
      <c r="AWF137">
        <v>0</v>
      </c>
      <c r="AWG137">
        <v>1</v>
      </c>
      <c r="AWH137" t="s">
        <v>1462</v>
      </c>
      <c r="AWI137" t="s">
        <v>1469</v>
      </c>
      <c r="AWJ137" t="s">
        <v>1463</v>
      </c>
      <c r="AWL137" t="s">
        <v>1462</v>
      </c>
      <c r="AWM137" t="s">
        <v>1470</v>
      </c>
      <c r="AWN137" t="s">
        <v>1463</v>
      </c>
      <c r="AWP137" t="s">
        <v>1463</v>
      </c>
      <c r="AWR137" t="s">
        <v>1463</v>
      </c>
      <c r="AWT137" t="s">
        <v>1463</v>
      </c>
      <c r="AWV137" t="s">
        <v>1463</v>
      </c>
      <c r="AWX137" t="s">
        <v>1463</v>
      </c>
      <c r="AWZ137" t="s">
        <v>1463</v>
      </c>
      <c r="AXB137" t="s">
        <v>1463</v>
      </c>
      <c r="AXD137" t="s">
        <v>1463</v>
      </c>
      <c r="AXF137">
        <v>2</v>
      </c>
      <c r="AXI137">
        <v>0</v>
      </c>
      <c r="AXJ137">
        <v>0</v>
      </c>
      <c r="AXK137">
        <v>1</v>
      </c>
      <c r="AXN137">
        <v>1</v>
      </c>
      <c r="AXO137">
        <v>1</v>
      </c>
      <c r="AXP137">
        <v>1</v>
      </c>
      <c r="AXQ137">
        <v>1</v>
      </c>
      <c r="AXR137">
        <v>1</v>
      </c>
      <c r="AXS137">
        <v>1</v>
      </c>
      <c r="AXT137">
        <v>1</v>
      </c>
      <c r="AXU137">
        <v>1</v>
      </c>
      <c r="AXV137">
        <v>2</v>
      </c>
      <c r="AXW137">
        <v>1</v>
      </c>
      <c r="AXX137">
        <v>2</v>
      </c>
      <c r="AYA137">
        <v>10</v>
      </c>
      <c r="AYD137">
        <v>10</v>
      </c>
      <c r="AYE137" t="s">
        <v>1463</v>
      </c>
      <c r="AYF137" t="s">
        <v>1463</v>
      </c>
      <c r="AYG137">
        <v>10</v>
      </c>
      <c r="AYJ137">
        <v>10</v>
      </c>
      <c r="AYK137">
        <v>7.5</v>
      </c>
      <c r="AYL137">
        <v>0</v>
      </c>
      <c r="AYM137">
        <v>17.5</v>
      </c>
      <c r="AYN137">
        <v>3</v>
      </c>
      <c r="AYO137" t="s">
        <v>4587</v>
      </c>
      <c r="AYP137" t="s">
        <v>4588</v>
      </c>
      <c r="AYQ137">
        <v>3</v>
      </c>
      <c r="AYR137" t="s">
        <v>4459</v>
      </c>
      <c r="AYS137" t="s">
        <v>4588</v>
      </c>
      <c r="AYT137">
        <v>2</v>
      </c>
      <c r="AYU137" t="s">
        <v>4497</v>
      </c>
      <c r="AYV137" t="s">
        <v>4589</v>
      </c>
      <c r="AYW137">
        <v>2</v>
      </c>
      <c r="AYX137" t="s">
        <v>4590</v>
      </c>
      <c r="AYY137" t="s">
        <v>2897</v>
      </c>
      <c r="AYZ137">
        <v>1</v>
      </c>
      <c r="AZA137" t="s">
        <v>4591</v>
      </c>
      <c r="AZB137" t="s">
        <v>4502</v>
      </c>
      <c r="AZC137">
        <v>1</v>
      </c>
      <c r="AZD137" t="s">
        <v>4426</v>
      </c>
      <c r="AZE137" t="s">
        <v>2897</v>
      </c>
      <c r="AZF137">
        <v>12</v>
      </c>
      <c r="AZG137" t="s">
        <v>4592</v>
      </c>
      <c r="AZH137" t="s">
        <v>4593</v>
      </c>
      <c r="AZM137" t="s">
        <v>1462</v>
      </c>
      <c r="AZN137" t="s">
        <v>4594</v>
      </c>
      <c r="AZO137" t="s">
        <v>1462</v>
      </c>
      <c r="AZP137" t="s">
        <v>4595</v>
      </c>
      <c r="AZR137">
        <v>7.5</v>
      </c>
      <c r="AZS137">
        <v>0</v>
      </c>
      <c r="BCH137">
        <v>10</v>
      </c>
      <c r="BCI137">
        <v>2.5</v>
      </c>
      <c r="BCJ137">
        <v>0</v>
      </c>
      <c r="BCK137">
        <v>12.5</v>
      </c>
      <c r="BCL137">
        <v>1</v>
      </c>
      <c r="BCN137">
        <v>2</v>
      </c>
      <c r="BCP137">
        <v>3</v>
      </c>
      <c r="BCR137">
        <v>5</v>
      </c>
      <c r="BCT137">
        <v>4</v>
      </c>
      <c r="BCW137" t="s">
        <v>2555</v>
      </c>
      <c r="BCY137">
        <v>2.5</v>
      </c>
      <c r="BCZ137">
        <v>0</v>
      </c>
      <c r="BEH137">
        <v>9.1999999999999993</v>
      </c>
      <c r="BEI137">
        <v>7.5</v>
      </c>
      <c r="BEJ137">
        <v>0</v>
      </c>
      <c r="BEK137">
        <v>16.7</v>
      </c>
      <c r="BEL137" t="s">
        <v>2567</v>
      </c>
      <c r="BEN137" t="s">
        <v>2567</v>
      </c>
      <c r="BEP137" t="s">
        <v>2557</v>
      </c>
      <c r="BER137" t="s">
        <v>2567</v>
      </c>
      <c r="BET137" t="s">
        <v>2567</v>
      </c>
      <c r="BEV137" t="s">
        <v>2567</v>
      </c>
      <c r="BEX137">
        <v>7.5</v>
      </c>
      <c r="BEY137">
        <v>0</v>
      </c>
      <c r="BGQ137">
        <v>2</v>
      </c>
      <c r="BGR137">
        <v>7.5</v>
      </c>
      <c r="BGS137">
        <v>2.5</v>
      </c>
      <c r="BGT137">
        <v>12</v>
      </c>
      <c r="BGU137" t="s">
        <v>1462</v>
      </c>
      <c r="BGV137" t="s">
        <v>2667</v>
      </c>
      <c r="BGW137" t="s">
        <v>2653</v>
      </c>
      <c r="BGX137" t="s">
        <v>2984</v>
      </c>
      <c r="BGY137" t="s">
        <v>2653</v>
      </c>
      <c r="BHK137">
        <v>7.5</v>
      </c>
      <c r="BHL137">
        <v>2.5</v>
      </c>
      <c r="BIT137">
        <v>10</v>
      </c>
      <c r="BIU137">
        <v>7.5</v>
      </c>
      <c r="BIV137">
        <v>0</v>
      </c>
      <c r="BIW137">
        <v>17.5</v>
      </c>
      <c r="BIX137">
        <v>4</v>
      </c>
      <c r="BIY137" t="s">
        <v>1794</v>
      </c>
      <c r="BIZ137" t="s">
        <v>2594</v>
      </c>
      <c r="BJA137" t="s">
        <v>2548</v>
      </c>
      <c r="BJB137">
        <v>7.5</v>
      </c>
      <c r="BJC137">
        <v>0</v>
      </c>
    </row>
    <row r="138" spans="1:1024 1026:1615" ht="15" x14ac:dyDescent="0.25">
      <c r="A138" t="s">
        <v>4378</v>
      </c>
      <c r="B138" t="s">
        <v>4596</v>
      </c>
      <c r="C138" t="s">
        <v>4597</v>
      </c>
      <c r="D138" t="s">
        <v>1460</v>
      </c>
      <c r="F138" t="s">
        <v>2606</v>
      </c>
      <c r="G138" t="s">
        <v>4350</v>
      </c>
      <c r="H138" t="s">
        <v>4381</v>
      </c>
      <c r="I138" t="s">
        <v>4509</v>
      </c>
      <c r="J138">
        <v>1.3600000143051101</v>
      </c>
      <c r="K138">
        <v>32.299999237060497</v>
      </c>
      <c r="L138" s="116">
        <v>42402</v>
      </c>
      <c r="M138" t="s">
        <v>1461</v>
      </c>
      <c r="N138">
        <v>32</v>
      </c>
      <c r="O138" t="s">
        <v>2554</v>
      </c>
      <c r="Q138">
        <v>6.7</v>
      </c>
      <c r="R138">
        <v>7.5</v>
      </c>
      <c r="S138">
        <v>0</v>
      </c>
      <c r="T138">
        <v>14.2</v>
      </c>
      <c r="U138">
        <v>1</v>
      </c>
      <c r="V138">
        <v>1</v>
      </c>
      <c r="W138">
        <v>2</v>
      </c>
      <c r="X138">
        <v>2</v>
      </c>
      <c r="AA138" t="b">
        <v>1</v>
      </c>
      <c r="AG138">
        <v>1</v>
      </c>
      <c r="AH138">
        <v>1</v>
      </c>
      <c r="AI138">
        <v>2</v>
      </c>
      <c r="AJ138">
        <v>2</v>
      </c>
      <c r="AM138">
        <v>1</v>
      </c>
      <c r="AO138">
        <v>2</v>
      </c>
      <c r="AT138">
        <v>1</v>
      </c>
      <c r="AU138">
        <v>1</v>
      </c>
      <c r="AV138">
        <v>1</v>
      </c>
      <c r="BS138" t="s">
        <v>1462</v>
      </c>
      <c r="BT138" t="s">
        <v>1462</v>
      </c>
      <c r="BU138" t="s">
        <v>4598</v>
      </c>
      <c r="BV138" t="s">
        <v>4599</v>
      </c>
      <c r="BW138">
        <v>7.5</v>
      </c>
      <c r="BX138">
        <v>0</v>
      </c>
      <c r="BY138">
        <v>8.5</v>
      </c>
      <c r="BZ138">
        <v>7.5</v>
      </c>
      <c r="CA138">
        <v>2.5</v>
      </c>
      <c r="CB138">
        <v>18.5</v>
      </c>
      <c r="CC138" t="s">
        <v>1462</v>
      </c>
      <c r="CD138" t="b">
        <v>1</v>
      </c>
      <c r="CE138" t="b">
        <v>1</v>
      </c>
      <c r="CF138">
        <v>20</v>
      </c>
      <c r="CH138" t="s">
        <v>1462</v>
      </c>
      <c r="CK138">
        <v>18</v>
      </c>
      <c r="CM138" t="s">
        <v>1463</v>
      </c>
      <c r="CR138" t="s">
        <v>1463</v>
      </c>
      <c r="CW138" t="s">
        <v>1463</v>
      </c>
      <c r="DB138" t="s">
        <v>1463</v>
      </c>
      <c r="DG138" t="s">
        <v>1462</v>
      </c>
      <c r="DH138" t="b">
        <v>1</v>
      </c>
      <c r="DJ138">
        <v>5</v>
      </c>
      <c r="DM138" t="s">
        <v>1463</v>
      </c>
      <c r="DS138" t="b">
        <v>1</v>
      </c>
      <c r="DU138" t="b">
        <v>1</v>
      </c>
      <c r="DY138" t="b">
        <v>1</v>
      </c>
      <c r="EB138" t="b">
        <v>1</v>
      </c>
      <c r="EC138" t="b">
        <v>1</v>
      </c>
      <c r="EI138">
        <v>7.5</v>
      </c>
      <c r="EJ138">
        <v>2.5</v>
      </c>
      <c r="EN138">
        <v>0</v>
      </c>
      <c r="EO138" t="s">
        <v>1463</v>
      </c>
      <c r="FL138">
        <v>3.3</v>
      </c>
      <c r="FM138">
        <v>7.5</v>
      </c>
      <c r="FN138">
        <v>2.5</v>
      </c>
      <c r="FO138">
        <v>13.3</v>
      </c>
      <c r="FP138" t="s">
        <v>1462</v>
      </c>
      <c r="FS138" t="s">
        <v>1464</v>
      </c>
      <c r="FT138" t="b">
        <v>1</v>
      </c>
      <c r="FV138" t="s">
        <v>1465</v>
      </c>
      <c r="FY138" t="s">
        <v>1464</v>
      </c>
      <c r="GB138" t="s">
        <v>1464</v>
      </c>
      <c r="GE138" t="s">
        <v>1464</v>
      </c>
      <c r="GH138" t="s">
        <v>1464</v>
      </c>
      <c r="GK138" t="s">
        <v>1464</v>
      </c>
      <c r="GN138" t="s">
        <v>1464</v>
      </c>
      <c r="GO138" t="b">
        <v>1</v>
      </c>
      <c r="GQ138" t="s">
        <v>1465</v>
      </c>
      <c r="GT138" t="s">
        <v>1464</v>
      </c>
      <c r="GW138" t="s">
        <v>1464</v>
      </c>
      <c r="GZ138" t="s">
        <v>1464</v>
      </c>
      <c r="HC138" t="s">
        <v>1464</v>
      </c>
      <c r="HD138" t="b">
        <v>1</v>
      </c>
      <c r="HF138" t="s">
        <v>1465</v>
      </c>
      <c r="HI138" t="s">
        <v>1464</v>
      </c>
      <c r="HL138" t="s">
        <v>1464</v>
      </c>
      <c r="HO138" t="s">
        <v>1464</v>
      </c>
      <c r="HR138" t="s">
        <v>1464</v>
      </c>
      <c r="HU138" t="s">
        <v>1464</v>
      </c>
      <c r="HX138" t="s">
        <v>1464</v>
      </c>
      <c r="IA138" t="s">
        <v>1464</v>
      </c>
      <c r="ID138" t="s">
        <v>1464</v>
      </c>
      <c r="IG138" t="s">
        <v>1464</v>
      </c>
      <c r="IJ138" t="s">
        <v>1464</v>
      </c>
      <c r="IM138" t="s">
        <v>1464</v>
      </c>
      <c r="IN138" t="b">
        <v>1</v>
      </c>
      <c r="IP138" t="s">
        <v>1464</v>
      </c>
      <c r="IS138" t="s">
        <v>1464</v>
      </c>
      <c r="IV138" t="s">
        <v>1464</v>
      </c>
      <c r="IY138" t="s">
        <v>1464</v>
      </c>
      <c r="JB138" t="s">
        <v>1464</v>
      </c>
      <c r="JC138" t="b">
        <v>1</v>
      </c>
      <c r="JE138" t="s">
        <v>1465</v>
      </c>
      <c r="JH138" t="s">
        <v>1464</v>
      </c>
      <c r="JK138" t="s">
        <v>1464</v>
      </c>
      <c r="JN138" t="s">
        <v>1464</v>
      </c>
      <c r="JQ138" t="s">
        <v>1464</v>
      </c>
      <c r="JT138" t="s">
        <v>1464</v>
      </c>
      <c r="JW138" t="s">
        <v>1464</v>
      </c>
      <c r="JX138" t="b">
        <v>1</v>
      </c>
      <c r="JZ138" t="s">
        <v>1465</v>
      </c>
      <c r="KC138" t="s">
        <v>1464</v>
      </c>
      <c r="KF138" t="s">
        <v>1464</v>
      </c>
      <c r="KG138" t="s">
        <v>4534</v>
      </c>
      <c r="KH138" t="b">
        <v>1</v>
      </c>
      <c r="KJ138" t="s">
        <v>1464</v>
      </c>
      <c r="KK138" t="s">
        <v>1463</v>
      </c>
      <c r="KM138">
        <v>7.5</v>
      </c>
      <c r="KN138">
        <v>2.5</v>
      </c>
      <c r="KO138">
        <v>5</v>
      </c>
      <c r="KP138">
        <v>5</v>
      </c>
      <c r="KQ138">
        <v>0</v>
      </c>
      <c r="KR138">
        <v>10</v>
      </c>
      <c r="KS138" t="s">
        <v>1462</v>
      </c>
      <c r="KV138">
        <v>20</v>
      </c>
      <c r="KW138">
        <v>11</v>
      </c>
      <c r="KX138">
        <v>15</v>
      </c>
      <c r="LA138">
        <v>5</v>
      </c>
      <c r="LB138">
        <v>5</v>
      </c>
      <c r="LF138">
        <v>1</v>
      </c>
      <c r="LG138">
        <v>1</v>
      </c>
      <c r="LH138">
        <v>1</v>
      </c>
      <c r="LK138">
        <v>1</v>
      </c>
      <c r="LL138">
        <v>1</v>
      </c>
      <c r="LZ138" t="b">
        <v>1</v>
      </c>
      <c r="MA138" t="b">
        <v>1</v>
      </c>
      <c r="MB138" t="b">
        <v>1</v>
      </c>
      <c r="MF138" t="b">
        <v>1</v>
      </c>
      <c r="MJ138" t="b">
        <v>1</v>
      </c>
      <c r="MK138" t="b">
        <v>1</v>
      </c>
      <c r="ML138" t="b">
        <v>1</v>
      </c>
      <c r="MO138" t="b">
        <v>1</v>
      </c>
      <c r="MP138" t="b">
        <v>1</v>
      </c>
      <c r="MT138" t="s">
        <v>1462</v>
      </c>
      <c r="MU138" t="s">
        <v>4600</v>
      </c>
      <c r="MV138">
        <v>5</v>
      </c>
      <c r="MW138">
        <v>0</v>
      </c>
      <c r="MX138">
        <v>0</v>
      </c>
      <c r="MY138">
        <v>0</v>
      </c>
      <c r="MZ138">
        <v>2.5</v>
      </c>
      <c r="NA138">
        <v>2.5</v>
      </c>
      <c r="NX138" t="s">
        <v>2569</v>
      </c>
      <c r="NY138" t="s">
        <v>2569</v>
      </c>
      <c r="NZ138" t="s">
        <v>2571</v>
      </c>
      <c r="OC138" t="s">
        <v>2569</v>
      </c>
      <c r="OD138" t="s">
        <v>2569</v>
      </c>
      <c r="OG138">
        <v>0</v>
      </c>
      <c r="OH138">
        <v>2.5</v>
      </c>
      <c r="OJ138">
        <v>5</v>
      </c>
      <c r="OK138">
        <v>0</v>
      </c>
      <c r="OL138">
        <v>5</v>
      </c>
      <c r="OO138" t="b">
        <v>1</v>
      </c>
      <c r="OP138" t="b">
        <v>1</v>
      </c>
      <c r="OQ138" t="b">
        <v>1</v>
      </c>
      <c r="OT138" t="b">
        <v>1</v>
      </c>
      <c r="OU138" t="b">
        <v>1</v>
      </c>
      <c r="OY138" t="s">
        <v>4473</v>
      </c>
      <c r="OZ138" t="s">
        <v>4473</v>
      </c>
      <c r="PA138" t="s">
        <v>4473</v>
      </c>
      <c r="PD138" t="s">
        <v>4572</v>
      </c>
      <c r="PE138" t="s">
        <v>4473</v>
      </c>
      <c r="PI138" t="s">
        <v>4394</v>
      </c>
      <c r="PJ138" t="s">
        <v>4394</v>
      </c>
      <c r="PK138" t="s">
        <v>4394</v>
      </c>
      <c r="PN138" t="s">
        <v>4601</v>
      </c>
      <c r="PO138" t="s">
        <v>4394</v>
      </c>
      <c r="PS138" t="b">
        <v>1</v>
      </c>
      <c r="PT138" t="b">
        <v>1</v>
      </c>
      <c r="PU138" t="b">
        <v>1</v>
      </c>
      <c r="PY138" t="b">
        <v>1</v>
      </c>
      <c r="QC138" t="s">
        <v>4396</v>
      </c>
      <c r="QD138" t="s">
        <v>4396</v>
      </c>
      <c r="QE138" t="s">
        <v>4396</v>
      </c>
      <c r="QI138" t="s">
        <v>4396</v>
      </c>
      <c r="QL138">
        <v>5</v>
      </c>
      <c r="QM138">
        <v>0</v>
      </c>
      <c r="RO138">
        <v>7.5</v>
      </c>
      <c r="RP138">
        <v>7.5</v>
      </c>
      <c r="RQ138">
        <v>0</v>
      </c>
      <c r="RR138">
        <v>15</v>
      </c>
      <c r="RS138" t="s">
        <v>1463</v>
      </c>
      <c r="RZ138" t="s">
        <v>1463</v>
      </c>
      <c r="SB138" t="s">
        <v>1463</v>
      </c>
      <c r="SH138" t="s">
        <v>1463</v>
      </c>
      <c r="SK138">
        <v>7.5</v>
      </c>
      <c r="SL138">
        <v>0</v>
      </c>
      <c r="SM138">
        <v>5.7</v>
      </c>
      <c r="SN138">
        <v>7.5</v>
      </c>
      <c r="SO138">
        <v>0</v>
      </c>
      <c r="SP138">
        <v>13.2</v>
      </c>
      <c r="SQ138" t="s">
        <v>1463</v>
      </c>
      <c r="SR138" t="s">
        <v>4602</v>
      </c>
      <c r="TI138">
        <v>50</v>
      </c>
      <c r="TJ138" t="s">
        <v>4603</v>
      </c>
      <c r="TM138" t="b">
        <v>1</v>
      </c>
      <c r="TN138" t="b">
        <v>1</v>
      </c>
      <c r="TO138" t="b">
        <v>1</v>
      </c>
      <c r="TP138" t="b">
        <v>1</v>
      </c>
      <c r="TQ138" t="b">
        <v>1</v>
      </c>
      <c r="TT138" t="b">
        <v>1</v>
      </c>
      <c r="TX138">
        <v>7.5</v>
      </c>
      <c r="TY138">
        <v>0</v>
      </c>
      <c r="VI138">
        <v>5</v>
      </c>
      <c r="VJ138">
        <v>0</v>
      </c>
      <c r="VK138">
        <v>5</v>
      </c>
      <c r="VL138">
        <v>10</v>
      </c>
      <c r="VM138" t="s">
        <v>1463</v>
      </c>
      <c r="VO138" t="s">
        <v>1463</v>
      </c>
      <c r="VQ138" t="s">
        <v>1463</v>
      </c>
      <c r="VS138" t="s">
        <v>1463</v>
      </c>
      <c r="VV138" t="s">
        <v>1463</v>
      </c>
      <c r="VX138" t="s">
        <v>1462</v>
      </c>
      <c r="VY138" t="s">
        <v>4604</v>
      </c>
      <c r="VZ138">
        <v>0</v>
      </c>
      <c r="WA138">
        <v>5</v>
      </c>
      <c r="XJ138">
        <v>2.5</v>
      </c>
      <c r="XK138">
        <v>0</v>
      </c>
      <c r="XL138">
        <v>1.3</v>
      </c>
      <c r="XM138">
        <v>3.8</v>
      </c>
      <c r="XN138" t="s">
        <v>1462</v>
      </c>
      <c r="XO138" t="s">
        <v>1462</v>
      </c>
      <c r="XQ138" t="b">
        <v>1</v>
      </c>
      <c r="XR138" t="b">
        <v>1</v>
      </c>
      <c r="XT138" t="b">
        <v>1</v>
      </c>
      <c r="XU138" t="b">
        <v>1</v>
      </c>
      <c r="XV138" t="b">
        <v>1</v>
      </c>
      <c r="XX138" t="b">
        <v>1</v>
      </c>
      <c r="YC138" t="s">
        <v>1462</v>
      </c>
      <c r="YD138" t="s">
        <v>4605</v>
      </c>
      <c r="YE138" t="s">
        <v>1463</v>
      </c>
      <c r="YF138" t="s">
        <v>4579</v>
      </c>
      <c r="YG138">
        <v>0</v>
      </c>
      <c r="YH138">
        <v>2.5</v>
      </c>
      <c r="YI138" t="s">
        <v>1463</v>
      </c>
      <c r="YU138">
        <v>0</v>
      </c>
      <c r="YV138">
        <v>0</v>
      </c>
      <c r="ZX138">
        <v>7</v>
      </c>
      <c r="ZY138">
        <v>2.5</v>
      </c>
      <c r="ZZ138">
        <v>0</v>
      </c>
      <c r="AAA138">
        <v>9.5</v>
      </c>
      <c r="AAB138" t="s">
        <v>1462</v>
      </c>
      <c r="AAK138" t="b">
        <v>1</v>
      </c>
      <c r="AAL138" t="b">
        <v>1</v>
      </c>
      <c r="AAR138" t="s">
        <v>4606</v>
      </c>
      <c r="AAS138" t="s">
        <v>4607</v>
      </c>
      <c r="AAT138">
        <v>2.5</v>
      </c>
      <c r="AAU138">
        <v>0</v>
      </c>
      <c r="ADN138">
        <v>2</v>
      </c>
      <c r="ADO138">
        <v>0</v>
      </c>
      <c r="ADP138">
        <v>2.5</v>
      </c>
      <c r="ADQ138">
        <v>4.5</v>
      </c>
      <c r="ADR138" t="s">
        <v>1759</v>
      </c>
      <c r="ADS138">
        <v>0.45</v>
      </c>
      <c r="ADT138">
        <v>30</v>
      </c>
      <c r="AEG138">
        <v>0</v>
      </c>
      <c r="AEH138">
        <v>2.5</v>
      </c>
      <c r="AEI138">
        <v>10</v>
      </c>
      <c r="AEJ138">
        <v>0</v>
      </c>
      <c r="AEK138">
        <v>0</v>
      </c>
      <c r="AEL138">
        <v>10</v>
      </c>
      <c r="AEU138" t="b">
        <v>1</v>
      </c>
      <c r="AEX138" t="b">
        <v>1</v>
      </c>
      <c r="AEZ138" t="b">
        <v>1</v>
      </c>
      <c r="AFA138" t="s">
        <v>4608</v>
      </c>
      <c r="AFC138">
        <v>0</v>
      </c>
      <c r="AFD138">
        <v>0</v>
      </c>
      <c r="AFE138">
        <v>0</v>
      </c>
      <c r="AFF138">
        <v>7.5</v>
      </c>
      <c r="AFG138">
        <v>0</v>
      </c>
      <c r="AFH138">
        <v>7.5</v>
      </c>
      <c r="AFI138" t="s">
        <v>1463</v>
      </c>
      <c r="AFK138" t="s">
        <v>1463</v>
      </c>
      <c r="AFM138" t="s">
        <v>1463</v>
      </c>
      <c r="AFO138" t="s">
        <v>1463</v>
      </c>
      <c r="AFQ138" t="s">
        <v>1463</v>
      </c>
      <c r="AFT138" t="s">
        <v>1463</v>
      </c>
      <c r="AFV138">
        <v>3</v>
      </c>
      <c r="AFW138">
        <v>3</v>
      </c>
      <c r="AFX138">
        <v>7.5</v>
      </c>
      <c r="AFY138">
        <v>0</v>
      </c>
      <c r="AFZ138">
        <v>6.7</v>
      </c>
      <c r="AGA138">
        <v>7.5</v>
      </c>
      <c r="AGB138">
        <v>2.5</v>
      </c>
      <c r="AGC138">
        <v>16.7</v>
      </c>
      <c r="AGD138">
        <v>6</v>
      </c>
      <c r="AGE138">
        <v>4</v>
      </c>
      <c r="AGG138">
        <v>2</v>
      </c>
      <c r="AGH138">
        <v>3</v>
      </c>
      <c r="AGJ138">
        <v>5</v>
      </c>
      <c r="AGK138">
        <v>1</v>
      </c>
      <c r="AGM138" t="s">
        <v>4609</v>
      </c>
      <c r="AGN138" t="s">
        <v>4610</v>
      </c>
      <c r="AGQ138">
        <v>7.5</v>
      </c>
      <c r="AGR138">
        <v>2.5</v>
      </c>
      <c r="AGS138">
        <v>1</v>
      </c>
      <c r="AGT138">
        <v>7.5</v>
      </c>
      <c r="AGU138">
        <v>0</v>
      </c>
      <c r="AGV138">
        <v>8.5</v>
      </c>
      <c r="AGW138">
        <v>1</v>
      </c>
      <c r="AHA138" t="b">
        <v>1</v>
      </c>
      <c r="AHD138">
        <v>3</v>
      </c>
      <c r="AHE138">
        <v>3</v>
      </c>
      <c r="AHF138">
        <v>3</v>
      </c>
      <c r="AKM138">
        <v>7.5</v>
      </c>
      <c r="AKN138">
        <v>0</v>
      </c>
      <c r="AKO138">
        <v>10</v>
      </c>
      <c r="AKP138">
        <v>7.5</v>
      </c>
      <c r="AKQ138">
        <v>0</v>
      </c>
      <c r="AKR138">
        <v>17.5</v>
      </c>
      <c r="AKS138" t="s">
        <v>1462</v>
      </c>
      <c r="AKT138" t="s">
        <v>1463</v>
      </c>
      <c r="AKV138" t="s">
        <v>1463</v>
      </c>
      <c r="AKX138" t="s">
        <v>1462</v>
      </c>
      <c r="AKZ138" t="s">
        <v>1462</v>
      </c>
      <c r="ALB138" t="s">
        <v>1462</v>
      </c>
      <c r="ALD138" t="s">
        <v>1462</v>
      </c>
      <c r="ALF138" t="s">
        <v>1462</v>
      </c>
      <c r="ALH138" t="s">
        <v>1462</v>
      </c>
      <c r="ALJ138" t="s">
        <v>1462</v>
      </c>
      <c r="ALL138" t="s">
        <v>1462</v>
      </c>
      <c r="ALN138" t="s">
        <v>1462</v>
      </c>
      <c r="ALP138" t="s">
        <v>1462</v>
      </c>
      <c r="ALR138" t="s">
        <v>1463</v>
      </c>
      <c r="ALT138" t="s">
        <v>1463</v>
      </c>
      <c r="AMF138" t="b">
        <v>1</v>
      </c>
      <c r="AMH138" t="b">
        <v>1</v>
      </c>
      <c r="AMI138" t="b">
        <v>1</v>
      </c>
      <c r="AMJ138" t="b">
        <v>1</v>
      </c>
      <c r="AML138" t="b">
        <v>1</v>
      </c>
      <c r="AMM138" t="b">
        <v>1</v>
      </c>
      <c r="AMQ138" t="b">
        <v>1</v>
      </c>
      <c r="AMW138" t="b">
        <v>1</v>
      </c>
      <c r="ANA138">
        <v>7.5</v>
      </c>
      <c r="ANB138">
        <v>0</v>
      </c>
      <c r="ANC138">
        <v>10</v>
      </c>
      <c r="AND138">
        <v>7.5</v>
      </c>
      <c r="ANE138">
        <v>0</v>
      </c>
      <c r="ANF138">
        <v>17.5</v>
      </c>
      <c r="ANG138" t="s">
        <v>1462</v>
      </c>
      <c r="ANH138" t="s">
        <v>4611</v>
      </c>
      <c r="ANI138" t="s">
        <v>1462</v>
      </c>
      <c r="ANJ138" t="s">
        <v>4552</v>
      </c>
      <c r="ANK138">
        <v>7.5</v>
      </c>
      <c r="ANL138">
        <v>0</v>
      </c>
      <c r="ANM138">
        <v>1</v>
      </c>
      <c r="ANN138">
        <v>0</v>
      </c>
      <c r="ANO138">
        <v>10</v>
      </c>
      <c r="ANP138">
        <v>11</v>
      </c>
      <c r="ANQ138" t="s">
        <v>2551</v>
      </c>
      <c r="ANT138">
        <v>0</v>
      </c>
      <c r="ANU138">
        <v>10</v>
      </c>
      <c r="AQR138">
        <v>7.5</v>
      </c>
      <c r="AQS138">
        <v>1.3</v>
      </c>
      <c r="AQT138">
        <v>2.5</v>
      </c>
      <c r="AQU138">
        <v>11.3</v>
      </c>
      <c r="AQV138" t="s">
        <v>1463</v>
      </c>
      <c r="ARA138" t="b">
        <v>1</v>
      </c>
      <c r="ARC138" t="b">
        <v>1</v>
      </c>
      <c r="ARG138">
        <v>0</v>
      </c>
      <c r="ARH138">
        <v>2.5</v>
      </c>
      <c r="ARI138" t="s">
        <v>1462</v>
      </c>
      <c r="ARJ138" t="s">
        <v>1462</v>
      </c>
      <c r="ARL138" t="b">
        <v>1</v>
      </c>
      <c r="ARM138" t="s">
        <v>1462</v>
      </c>
      <c r="ARO138" t="b">
        <v>1</v>
      </c>
      <c r="ARQ138" t="s">
        <v>1462</v>
      </c>
      <c r="ARS138" t="s">
        <v>4612</v>
      </c>
      <c r="ART138" t="s">
        <v>2616</v>
      </c>
      <c r="ARV138" t="b">
        <v>1</v>
      </c>
      <c r="ARY138" t="b">
        <v>1</v>
      </c>
      <c r="ASD138">
        <v>2.5</v>
      </c>
      <c r="ASE138">
        <v>2.5</v>
      </c>
      <c r="ASF138">
        <v>3</v>
      </c>
      <c r="ASG138">
        <v>2.5</v>
      </c>
      <c r="ASH138">
        <v>2.5</v>
      </c>
      <c r="ASI138">
        <v>8</v>
      </c>
      <c r="ASJ138">
        <v>50</v>
      </c>
      <c r="ASL138" t="b">
        <v>1</v>
      </c>
      <c r="ASM138" t="b">
        <v>1</v>
      </c>
      <c r="ASP138" t="b">
        <v>1</v>
      </c>
      <c r="ASS138">
        <v>1</v>
      </c>
      <c r="AST138" t="s">
        <v>1462</v>
      </c>
      <c r="ASV138" t="b">
        <v>1</v>
      </c>
      <c r="ASW138" t="b">
        <v>1</v>
      </c>
      <c r="ASX138" t="b">
        <v>1</v>
      </c>
      <c r="ASY138" t="b">
        <v>1</v>
      </c>
      <c r="ASZ138" t="b">
        <v>1</v>
      </c>
      <c r="ATC138" t="s">
        <v>4415</v>
      </c>
      <c r="ATD138">
        <v>2.5</v>
      </c>
      <c r="ATE138">
        <v>2.5</v>
      </c>
      <c r="ATF138">
        <v>5.7</v>
      </c>
      <c r="ATG138">
        <v>7.5</v>
      </c>
      <c r="ATH138">
        <v>2.5</v>
      </c>
      <c r="ATI138">
        <v>15.7</v>
      </c>
      <c r="ATJ138" t="s">
        <v>1462</v>
      </c>
      <c r="AUR138" t="b">
        <v>1</v>
      </c>
      <c r="AUS138" t="s">
        <v>4613</v>
      </c>
      <c r="AUT138" t="s">
        <v>2568</v>
      </c>
      <c r="AVW138" t="s">
        <v>1462</v>
      </c>
      <c r="AVX138" t="s">
        <v>1463</v>
      </c>
      <c r="AVZ138">
        <v>7.5</v>
      </c>
      <c r="AWA138">
        <v>2.5</v>
      </c>
      <c r="AWB138">
        <v>7.5</v>
      </c>
      <c r="AWC138">
        <v>2.5</v>
      </c>
      <c r="AWD138">
        <v>1</v>
      </c>
      <c r="AWE138">
        <v>0</v>
      </c>
      <c r="AWF138">
        <v>0</v>
      </c>
      <c r="AWG138">
        <v>1</v>
      </c>
      <c r="AWH138" t="s">
        <v>1462</v>
      </c>
      <c r="AWI138" t="s">
        <v>1469</v>
      </c>
      <c r="AWJ138" t="s">
        <v>1463</v>
      </c>
      <c r="AWL138" t="s">
        <v>1462</v>
      </c>
      <c r="AWM138" t="s">
        <v>1469</v>
      </c>
      <c r="AWN138" t="s">
        <v>1463</v>
      </c>
      <c r="AWP138" t="s">
        <v>1463</v>
      </c>
      <c r="AWR138" t="s">
        <v>1463</v>
      </c>
      <c r="AWT138" t="s">
        <v>1463</v>
      </c>
      <c r="AWV138" t="s">
        <v>1463</v>
      </c>
      <c r="AWX138" t="s">
        <v>1463</v>
      </c>
      <c r="AWZ138" t="s">
        <v>1463</v>
      </c>
      <c r="AXB138" t="s">
        <v>1463</v>
      </c>
      <c r="AXD138" t="s">
        <v>1463</v>
      </c>
      <c r="AXF138">
        <v>50</v>
      </c>
      <c r="AXI138">
        <v>0</v>
      </c>
      <c r="AXJ138">
        <v>0</v>
      </c>
      <c r="AXK138">
        <v>1</v>
      </c>
      <c r="AXN138">
        <v>1</v>
      </c>
      <c r="AXO138">
        <v>1</v>
      </c>
      <c r="AXP138">
        <v>1</v>
      </c>
      <c r="AXQ138">
        <v>1</v>
      </c>
      <c r="AXR138">
        <v>1</v>
      </c>
      <c r="AXS138">
        <v>1</v>
      </c>
      <c r="AXT138">
        <v>1</v>
      </c>
      <c r="AXU138">
        <v>1</v>
      </c>
      <c r="AXV138">
        <v>2</v>
      </c>
      <c r="AXW138">
        <v>1</v>
      </c>
      <c r="AXX138">
        <v>2</v>
      </c>
      <c r="AYA138">
        <v>10</v>
      </c>
      <c r="AYD138">
        <v>10</v>
      </c>
      <c r="AYE138" t="s">
        <v>1463</v>
      </c>
      <c r="AYF138" t="s">
        <v>1463</v>
      </c>
      <c r="AYG138">
        <v>10</v>
      </c>
      <c r="AYJ138">
        <v>10</v>
      </c>
      <c r="AYK138">
        <v>7.5</v>
      </c>
      <c r="AYL138">
        <v>2.5</v>
      </c>
      <c r="AYM138">
        <v>20</v>
      </c>
      <c r="AYN138">
        <v>1</v>
      </c>
      <c r="AYO138" t="s">
        <v>4614</v>
      </c>
      <c r="AYP138" t="s">
        <v>4419</v>
      </c>
      <c r="AYW138">
        <v>1</v>
      </c>
      <c r="AYX138" t="s">
        <v>4615</v>
      </c>
      <c r="AYY138" t="s">
        <v>4616</v>
      </c>
      <c r="AZC138">
        <v>2</v>
      </c>
      <c r="AZD138" t="s">
        <v>4617</v>
      </c>
      <c r="AZE138" t="s">
        <v>4419</v>
      </c>
      <c r="AZF138">
        <v>16</v>
      </c>
      <c r="AZG138" t="s">
        <v>4464</v>
      </c>
      <c r="AZH138" t="s">
        <v>4618</v>
      </c>
      <c r="AZM138" t="s">
        <v>1462</v>
      </c>
      <c r="AZN138" t="s">
        <v>4619</v>
      </c>
      <c r="AZO138" t="s">
        <v>1462</v>
      </c>
      <c r="AZP138" t="s">
        <v>4620</v>
      </c>
      <c r="AZR138">
        <v>7.5</v>
      </c>
      <c r="AZS138">
        <v>2.5</v>
      </c>
      <c r="BCH138">
        <v>10</v>
      </c>
      <c r="BCI138">
        <v>0</v>
      </c>
      <c r="BCJ138">
        <v>2.5</v>
      </c>
      <c r="BCK138">
        <v>12.5</v>
      </c>
      <c r="BCL138">
        <v>1</v>
      </c>
      <c r="BCN138">
        <v>2</v>
      </c>
      <c r="BCP138">
        <v>3</v>
      </c>
      <c r="BCR138">
        <v>4</v>
      </c>
      <c r="BCT138" t="s">
        <v>2555</v>
      </c>
      <c r="BCW138" t="s">
        <v>2555</v>
      </c>
      <c r="BCY138">
        <v>0</v>
      </c>
      <c r="BCZ138">
        <v>2.5</v>
      </c>
      <c r="BEH138">
        <v>9.1999999999999993</v>
      </c>
      <c r="BEI138">
        <v>7.5</v>
      </c>
      <c r="BEJ138">
        <v>0</v>
      </c>
      <c r="BEK138">
        <v>16.7</v>
      </c>
      <c r="BEL138" t="s">
        <v>2552</v>
      </c>
      <c r="BEN138" t="s">
        <v>2567</v>
      </c>
      <c r="BEP138" t="s">
        <v>2557</v>
      </c>
      <c r="BER138" t="s">
        <v>2567</v>
      </c>
      <c r="BET138" t="s">
        <v>2567</v>
      </c>
      <c r="BEV138" t="s">
        <v>2567</v>
      </c>
      <c r="BEX138">
        <v>7.5</v>
      </c>
      <c r="BEY138">
        <v>0</v>
      </c>
      <c r="BGQ138">
        <v>2</v>
      </c>
      <c r="BGR138">
        <v>5</v>
      </c>
      <c r="BGS138">
        <v>2.5</v>
      </c>
      <c r="BGT138">
        <v>9.5</v>
      </c>
      <c r="BGU138" t="s">
        <v>1462</v>
      </c>
      <c r="BGV138" t="s">
        <v>2667</v>
      </c>
      <c r="BGW138" t="s">
        <v>2653</v>
      </c>
      <c r="BHD138" t="s">
        <v>4621</v>
      </c>
      <c r="BHE138" t="s">
        <v>2653</v>
      </c>
      <c r="BHH138" t="s">
        <v>4468</v>
      </c>
      <c r="BHI138" t="s">
        <v>4377</v>
      </c>
      <c r="BHJ138" t="s">
        <v>2653</v>
      </c>
      <c r="BHK138">
        <v>5</v>
      </c>
      <c r="BHL138">
        <v>2.5</v>
      </c>
      <c r="BIT138">
        <v>10</v>
      </c>
      <c r="BIU138">
        <v>5</v>
      </c>
      <c r="BIV138">
        <v>2.5</v>
      </c>
      <c r="BIW138">
        <v>17.5</v>
      </c>
      <c r="BIX138">
        <v>4</v>
      </c>
      <c r="BIY138" t="s">
        <v>1794</v>
      </c>
      <c r="BIZ138" t="s">
        <v>2548</v>
      </c>
      <c r="BJA138" t="s">
        <v>2548</v>
      </c>
      <c r="BJB138">
        <v>5</v>
      </c>
      <c r="BJC138">
        <v>2.5</v>
      </c>
    </row>
    <row r="139" spans="1:1024 1026:1615" ht="150" x14ac:dyDescent="0.25">
      <c r="A139" t="s">
        <v>4378</v>
      </c>
      <c r="B139" t="s">
        <v>4622</v>
      </c>
      <c r="C139" t="s">
        <v>4623</v>
      </c>
      <c r="D139" t="s">
        <v>1460</v>
      </c>
      <c r="F139" t="s">
        <v>2606</v>
      </c>
      <c r="G139" t="s">
        <v>4350</v>
      </c>
      <c r="H139" t="s">
        <v>4381</v>
      </c>
      <c r="I139" t="s">
        <v>4624</v>
      </c>
      <c r="J139">
        <v>3.0874540399999999</v>
      </c>
      <c r="K139">
        <v>34.046379440000003</v>
      </c>
      <c r="L139" s="116">
        <v>42403</v>
      </c>
      <c r="M139" t="s">
        <v>1471</v>
      </c>
      <c r="N139">
        <v>50</v>
      </c>
      <c r="O139" t="s">
        <v>1472</v>
      </c>
      <c r="Q139">
        <v>5</v>
      </c>
      <c r="R139">
        <v>7.5</v>
      </c>
      <c r="S139">
        <v>0</v>
      </c>
      <c r="T139">
        <v>12.5</v>
      </c>
      <c r="U139">
        <v>2</v>
      </c>
      <c r="V139">
        <v>1</v>
      </c>
      <c r="W139">
        <v>1</v>
      </c>
      <c r="X139">
        <v>2</v>
      </c>
      <c r="Y139">
        <v>1</v>
      </c>
      <c r="Z139">
        <v>1</v>
      </c>
      <c r="AE139" t="b">
        <v>1</v>
      </c>
      <c r="AG139">
        <v>2</v>
      </c>
      <c r="AH139">
        <v>1</v>
      </c>
      <c r="AI139">
        <v>1</v>
      </c>
      <c r="AJ139">
        <v>2</v>
      </c>
      <c r="AK139">
        <v>1</v>
      </c>
      <c r="AS139">
        <v>1</v>
      </c>
      <c r="AT139">
        <v>1</v>
      </c>
      <c r="AU139">
        <v>1</v>
      </c>
      <c r="AV139">
        <v>2</v>
      </c>
      <c r="BD139">
        <v>1</v>
      </c>
      <c r="BS139" t="s">
        <v>1462</v>
      </c>
      <c r="BT139" t="s">
        <v>1463</v>
      </c>
      <c r="BU139" t="s">
        <v>4353</v>
      </c>
      <c r="BW139">
        <v>7.5</v>
      </c>
      <c r="BX139">
        <v>0</v>
      </c>
      <c r="BY139">
        <v>7.5</v>
      </c>
      <c r="BZ139">
        <v>7.5</v>
      </c>
      <c r="CA139">
        <v>0</v>
      </c>
      <c r="CB139">
        <v>15</v>
      </c>
      <c r="CC139" t="s">
        <v>1462</v>
      </c>
      <c r="CD139" t="b">
        <v>1</v>
      </c>
      <c r="CE139" t="b">
        <v>1</v>
      </c>
      <c r="CF139">
        <v>40</v>
      </c>
      <c r="CH139" t="s">
        <v>1463</v>
      </c>
      <c r="CM139" t="s">
        <v>1462</v>
      </c>
      <c r="CN139" t="b">
        <v>1</v>
      </c>
      <c r="CP139">
        <v>3</v>
      </c>
      <c r="CR139" t="s">
        <v>1463</v>
      </c>
      <c r="CW139" t="s">
        <v>1463</v>
      </c>
      <c r="DB139" t="s">
        <v>1463</v>
      </c>
      <c r="DG139" t="s">
        <v>1463</v>
      </c>
      <c r="DM139" t="s">
        <v>1463</v>
      </c>
      <c r="DS139" t="b">
        <v>1</v>
      </c>
      <c r="DU139" t="b">
        <v>1</v>
      </c>
      <c r="DY139" t="b">
        <v>1</v>
      </c>
      <c r="EB139" t="b">
        <v>1</v>
      </c>
      <c r="EC139" t="b">
        <v>1</v>
      </c>
      <c r="EI139">
        <v>7.5</v>
      </c>
      <c r="EJ139">
        <v>0</v>
      </c>
      <c r="EN139">
        <v>0</v>
      </c>
      <c r="EO139" t="s">
        <v>1463</v>
      </c>
      <c r="FL139">
        <v>6.7</v>
      </c>
      <c r="FM139">
        <v>7.5</v>
      </c>
      <c r="FN139">
        <v>0</v>
      </c>
      <c r="FO139">
        <v>14.2</v>
      </c>
      <c r="FP139" t="s">
        <v>1462</v>
      </c>
      <c r="FS139" t="s">
        <v>1464</v>
      </c>
      <c r="FT139" t="b">
        <v>1</v>
      </c>
      <c r="FV139" t="s">
        <v>1465</v>
      </c>
      <c r="FY139" t="s">
        <v>1464</v>
      </c>
      <c r="GB139" t="s">
        <v>1464</v>
      </c>
      <c r="GE139" t="s">
        <v>1464</v>
      </c>
      <c r="GH139" t="s">
        <v>1464</v>
      </c>
      <c r="GK139" t="s">
        <v>1464</v>
      </c>
      <c r="GN139" t="s">
        <v>1464</v>
      </c>
      <c r="GO139" t="b">
        <v>1</v>
      </c>
      <c r="GQ139" t="s">
        <v>1465</v>
      </c>
      <c r="GT139" t="s">
        <v>1464</v>
      </c>
      <c r="GW139" t="s">
        <v>1464</v>
      </c>
      <c r="GZ139" t="s">
        <v>1464</v>
      </c>
      <c r="HC139" t="s">
        <v>1464</v>
      </c>
      <c r="HD139" t="b">
        <v>1</v>
      </c>
      <c r="HF139" t="s">
        <v>1465</v>
      </c>
      <c r="HI139" t="s">
        <v>1464</v>
      </c>
      <c r="HL139" t="s">
        <v>1464</v>
      </c>
      <c r="HO139" t="s">
        <v>1464</v>
      </c>
      <c r="HR139" t="s">
        <v>1464</v>
      </c>
      <c r="HU139" t="s">
        <v>1464</v>
      </c>
      <c r="HX139" t="s">
        <v>1464</v>
      </c>
      <c r="IA139" t="s">
        <v>1464</v>
      </c>
      <c r="ID139" t="s">
        <v>1464</v>
      </c>
      <c r="IG139" t="s">
        <v>1464</v>
      </c>
      <c r="IJ139" t="s">
        <v>1464</v>
      </c>
      <c r="IM139" t="s">
        <v>1464</v>
      </c>
      <c r="IN139" t="b">
        <v>1</v>
      </c>
      <c r="IP139" t="s">
        <v>1465</v>
      </c>
      <c r="IS139" t="s">
        <v>1464</v>
      </c>
      <c r="IV139" t="s">
        <v>1464</v>
      </c>
      <c r="IY139" t="s">
        <v>1464</v>
      </c>
      <c r="JB139" t="s">
        <v>1464</v>
      </c>
      <c r="JC139" t="b">
        <v>1</v>
      </c>
      <c r="JE139" t="s">
        <v>1465</v>
      </c>
      <c r="JH139" t="s">
        <v>1464</v>
      </c>
      <c r="JK139" t="s">
        <v>1464</v>
      </c>
      <c r="JN139" t="s">
        <v>1464</v>
      </c>
      <c r="JQ139" t="s">
        <v>1464</v>
      </c>
      <c r="JT139" t="s">
        <v>1464</v>
      </c>
      <c r="JW139" t="s">
        <v>1464</v>
      </c>
      <c r="JX139" t="b">
        <v>1</v>
      </c>
      <c r="JZ139" t="s">
        <v>1464</v>
      </c>
      <c r="KC139" t="s">
        <v>1464</v>
      </c>
      <c r="KF139" t="s">
        <v>1464</v>
      </c>
      <c r="KG139" t="s">
        <v>4625</v>
      </c>
      <c r="KH139" t="b">
        <v>1</v>
      </c>
      <c r="KJ139" t="s">
        <v>1465</v>
      </c>
      <c r="KK139" t="s">
        <v>1463</v>
      </c>
      <c r="KM139">
        <v>7.5</v>
      </c>
      <c r="KN139">
        <v>0</v>
      </c>
      <c r="KO139">
        <v>0</v>
      </c>
      <c r="KR139">
        <v>0</v>
      </c>
      <c r="KS139" t="s">
        <v>1463</v>
      </c>
      <c r="RO139">
        <v>7.5</v>
      </c>
      <c r="RP139">
        <v>7.5</v>
      </c>
      <c r="RQ139">
        <v>2.5</v>
      </c>
      <c r="RR139">
        <v>17.5</v>
      </c>
      <c r="RS139" t="s">
        <v>1463</v>
      </c>
      <c r="RZ139" t="s">
        <v>1462</v>
      </c>
      <c r="SA139" t="s">
        <v>4626</v>
      </c>
      <c r="SK139">
        <v>7.5</v>
      </c>
      <c r="SL139">
        <v>2.5</v>
      </c>
      <c r="SM139">
        <v>6.7</v>
      </c>
      <c r="SN139">
        <v>7.5</v>
      </c>
      <c r="SO139">
        <v>0</v>
      </c>
      <c r="SP139">
        <v>14.2</v>
      </c>
      <c r="SQ139" t="s">
        <v>1462</v>
      </c>
      <c r="SS139">
        <v>4</v>
      </c>
      <c r="ST139" t="s">
        <v>4627</v>
      </c>
      <c r="SU139" t="s">
        <v>1463</v>
      </c>
      <c r="SZ139" t="b">
        <v>1</v>
      </c>
      <c r="TA139" t="b">
        <v>1</v>
      </c>
      <c r="TB139" t="b">
        <v>1</v>
      </c>
      <c r="TG139" t="b">
        <v>1</v>
      </c>
      <c r="TH139" t="s">
        <v>4628</v>
      </c>
      <c r="TI139">
        <v>50</v>
      </c>
      <c r="TJ139" t="s">
        <v>4629</v>
      </c>
      <c r="TM139" t="b">
        <v>1</v>
      </c>
      <c r="TN139" t="b">
        <v>1</v>
      </c>
      <c r="TO139" t="b">
        <v>1</v>
      </c>
      <c r="TP139" t="b">
        <v>1</v>
      </c>
      <c r="TQ139" t="b">
        <v>1</v>
      </c>
      <c r="TS139" t="b">
        <v>1</v>
      </c>
      <c r="TT139" t="b">
        <v>1</v>
      </c>
      <c r="TV139" t="b">
        <v>1</v>
      </c>
      <c r="TW139" t="s">
        <v>4630</v>
      </c>
      <c r="TX139">
        <v>7.5</v>
      </c>
      <c r="TY139">
        <v>0</v>
      </c>
      <c r="VI139">
        <v>5</v>
      </c>
      <c r="VJ139">
        <v>0</v>
      </c>
      <c r="VK139">
        <v>0</v>
      </c>
      <c r="VL139">
        <v>5</v>
      </c>
      <c r="VM139" t="s">
        <v>1463</v>
      </c>
      <c r="VO139" t="s">
        <v>1463</v>
      </c>
      <c r="VQ139" t="s">
        <v>1463</v>
      </c>
      <c r="VS139" t="s">
        <v>1463</v>
      </c>
      <c r="VV139" t="s">
        <v>1463</v>
      </c>
      <c r="VX139" t="s">
        <v>1462</v>
      </c>
      <c r="VY139" t="s">
        <v>4631</v>
      </c>
      <c r="VZ139">
        <v>0</v>
      </c>
      <c r="WA139">
        <v>0</v>
      </c>
      <c r="XJ139">
        <v>2.5</v>
      </c>
      <c r="XK139">
        <v>0</v>
      </c>
      <c r="XL139">
        <v>0</v>
      </c>
      <c r="XM139">
        <v>2.5</v>
      </c>
      <c r="XN139" t="s">
        <v>1462</v>
      </c>
      <c r="XO139" t="s">
        <v>1462</v>
      </c>
      <c r="XQ139" t="b">
        <v>1</v>
      </c>
      <c r="XR139" t="b">
        <v>1</v>
      </c>
      <c r="XT139" t="b">
        <v>1</v>
      </c>
      <c r="XU139" t="b">
        <v>1</v>
      </c>
      <c r="XW139" t="b">
        <v>1</v>
      </c>
      <c r="XX139" t="b">
        <v>1</v>
      </c>
      <c r="YC139" t="s">
        <v>1462</v>
      </c>
      <c r="YE139" t="s">
        <v>1463</v>
      </c>
      <c r="YF139" t="s">
        <v>4632</v>
      </c>
      <c r="YG139">
        <v>0</v>
      </c>
      <c r="YH139">
        <v>0</v>
      </c>
      <c r="YI139" t="s">
        <v>1463</v>
      </c>
      <c r="YU139">
        <v>0</v>
      </c>
      <c r="YV139">
        <v>0</v>
      </c>
      <c r="ZX139">
        <v>10</v>
      </c>
      <c r="ZY139">
        <v>5</v>
      </c>
      <c r="ZZ139">
        <v>0</v>
      </c>
      <c r="AAA139">
        <v>15</v>
      </c>
      <c r="AAB139" t="s">
        <v>1462</v>
      </c>
      <c r="AAK139" t="b">
        <v>1</v>
      </c>
      <c r="AAL139" t="b">
        <v>1</v>
      </c>
      <c r="AAP139" t="b">
        <v>1</v>
      </c>
      <c r="AAQ139" t="s">
        <v>4419</v>
      </c>
      <c r="AAS139" t="s">
        <v>4633</v>
      </c>
      <c r="AAT139">
        <v>5</v>
      </c>
      <c r="AAU139">
        <v>0</v>
      </c>
      <c r="ADN139">
        <v>2</v>
      </c>
      <c r="ADO139">
        <v>0</v>
      </c>
      <c r="ADP139">
        <v>0</v>
      </c>
      <c r="ADQ139">
        <v>2</v>
      </c>
      <c r="ADR139" t="s">
        <v>1759</v>
      </c>
      <c r="ADS139">
        <v>0.5</v>
      </c>
      <c r="ADT139">
        <v>60</v>
      </c>
      <c r="AEG139">
        <v>0</v>
      </c>
      <c r="AEH139">
        <v>0</v>
      </c>
      <c r="AEI139">
        <v>10</v>
      </c>
      <c r="AEJ139">
        <v>2.5</v>
      </c>
      <c r="AEK139">
        <v>0</v>
      </c>
      <c r="AEL139">
        <v>12.5</v>
      </c>
      <c r="AEU139" t="b">
        <v>1</v>
      </c>
      <c r="AEV139" t="b">
        <v>1</v>
      </c>
      <c r="AEZ139" t="b">
        <v>1</v>
      </c>
      <c r="AFA139" t="s">
        <v>4634</v>
      </c>
      <c r="AFC139">
        <v>2.5</v>
      </c>
      <c r="AFD139">
        <v>0</v>
      </c>
      <c r="AFE139">
        <v>0</v>
      </c>
      <c r="AFF139">
        <v>7.5</v>
      </c>
      <c r="AFG139">
        <v>0</v>
      </c>
      <c r="AFH139">
        <v>7.5</v>
      </c>
      <c r="AFI139" t="s">
        <v>1463</v>
      </c>
      <c r="AFK139" t="s">
        <v>1463</v>
      </c>
      <c r="AFM139" t="s">
        <v>1463</v>
      </c>
      <c r="AFO139" t="s">
        <v>1463</v>
      </c>
      <c r="AFQ139" t="s">
        <v>1463</v>
      </c>
      <c r="AFT139" t="s">
        <v>1463</v>
      </c>
      <c r="AFV139">
        <v>3</v>
      </c>
      <c r="AFW139">
        <v>3</v>
      </c>
      <c r="AFX139">
        <v>7.5</v>
      </c>
      <c r="AFY139">
        <v>0</v>
      </c>
      <c r="AFZ139">
        <v>2.5</v>
      </c>
      <c r="AGA139">
        <v>7.5</v>
      </c>
      <c r="AGB139">
        <v>10</v>
      </c>
      <c r="AGC139">
        <v>20</v>
      </c>
      <c r="AGD139">
        <v>3</v>
      </c>
      <c r="AGG139">
        <v>1</v>
      </c>
      <c r="AGJ139">
        <v>2</v>
      </c>
      <c r="AGM139" s="202" t="s">
        <v>4635</v>
      </c>
      <c r="AGQ139">
        <v>7.5</v>
      </c>
      <c r="AGR139">
        <v>10</v>
      </c>
      <c r="AGS139">
        <v>1</v>
      </c>
      <c r="AGT139">
        <v>7.5</v>
      </c>
      <c r="AGU139">
        <v>2.5</v>
      </c>
      <c r="AGV139">
        <v>11</v>
      </c>
      <c r="AGW139">
        <v>1</v>
      </c>
      <c r="AGZ139" t="b">
        <v>1</v>
      </c>
      <c r="AHD139">
        <v>4</v>
      </c>
      <c r="AHE139">
        <v>3</v>
      </c>
      <c r="AHF139">
        <v>3</v>
      </c>
      <c r="AKM139">
        <v>7.5</v>
      </c>
      <c r="AKN139">
        <v>2.5</v>
      </c>
      <c r="AKO139">
        <v>10</v>
      </c>
      <c r="AKP139">
        <v>7.5</v>
      </c>
      <c r="AKQ139">
        <v>0</v>
      </c>
      <c r="AKR139">
        <v>17.5</v>
      </c>
      <c r="AKS139" t="s">
        <v>1462</v>
      </c>
      <c r="AKT139" t="s">
        <v>1463</v>
      </c>
      <c r="AKV139" t="s">
        <v>1462</v>
      </c>
      <c r="AKX139" t="s">
        <v>1462</v>
      </c>
      <c r="AKZ139" t="s">
        <v>1463</v>
      </c>
      <c r="ALB139" t="s">
        <v>1462</v>
      </c>
      <c r="ALD139" t="s">
        <v>1462</v>
      </c>
      <c r="ALF139" t="s">
        <v>1462</v>
      </c>
      <c r="ALH139" t="s">
        <v>1462</v>
      </c>
      <c r="ALJ139" t="s">
        <v>1462</v>
      </c>
      <c r="ALL139" t="s">
        <v>1463</v>
      </c>
      <c r="ALN139" t="s">
        <v>1462</v>
      </c>
      <c r="ALP139" t="s">
        <v>1462</v>
      </c>
      <c r="ALR139" t="s">
        <v>1463</v>
      </c>
      <c r="ALT139" t="s">
        <v>1463</v>
      </c>
      <c r="AMF139" t="b">
        <v>1</v>
      </c>
      <c r="AMH139" t="b">
        <v>1</v>
      </c>
      <c r="AMI139" t="b">
        <v>1</v>
      </c>
      <c r="AML139" t="b">
        <v>1</v>
      </c>
      <c r="AMM139" t="b">
        <v>1</v>
      </c>
      <c r="AMQ139" t="b">
        <v>1</v>
      </c>
      <c r="AMW139" t="b">
        <v>1</v>
      </c>
      <c r="ANA139">
        <v>7.5</v>
      </c>
      <c r="ANB139">
        <v>0</v>
      </c>
      <c r="ANC139">
        <v>10</v>
      </c>
      <c r="AND139">
        <v>7.5</v>
      </c>
      <c r="ANE139">
        <v>2.5</v>
      </c>
      <c r="ANF139">
        <v>20</v>
      </c>
      <c r="ANG139" t="s">
        <v>1462</v>
      </c>
      <c r="ANH139" t="s">
        <v>4636</v>
      </c>
      <c r="ANI139" t="s">
        <v>1462</v>
      </c>
      <c r="ANJ139" t="s">
        <v>2616</v>
      </c>
      <c r="ANK139">
        <v>7.5</v>
      </c>
      <c r="ANL139">
        <v>2.5</v>
      </c>
      <c r="ANM139">
        <v>1</v>
      </c>
      <c r="ANN139">
        <v>0</v>
      </c>
      <c r="ANO139">
        <v>10</v>
      </c>
      <c r="ANP139">
        <v>11</v>
      </c>
      <c r="ANQ139" t="s">
        <v>2551</v>
      </c>
      <c r="ANT139">
        <v>0</v>
      </c>
      <c r="ANU139">
        <v>10</v>
      </c>
      <c r="AQR139">
        <v>10</v>
      </c>
      <c r="AQS139">
        <v>3.8</v>
      </c>
      <c r="AQT139">
        <v>2.5</v>
      </c>
      <c r="AQU139">
        <v>16.3</v>
      </c>
      <c r="AQV139" t="s">
        <v>1463</v>
      </c>
      <c r="ARA139" t="b">
        <v>1</v>
      </c>
      <c r="ARC139" t="b">
        <v>1</v>
      </c>
      <c r="ARD139" t="b">
        <v>1</v>
      </c>
      <c r="ARG139">
        <v>0</v>
      </c>
      <c r="ARH139">
        <v>2.5</v>
      </c>
      <c r="ARI139" t="s">
        <v>1462</v>
      </c>
      <c r="ARJ139" t="s">
        <v>1462</v>
      </c>
      <c r="ARM139" t="s">
        <v>1463</v>
      </c>
      <c r="ARN139" t="s">
        <v>4637</v>
      </c>
      <c r="ARQ139" t="s">
        <v>1462</v>
      </c>
      <c r="ARS139" t="s">
        <v>4638</v>
      </c>
      <c r="ART139" t="s">
        <v>2616</v>
      </c>
      <c r="ARV139" t="b">
        <v>1</v>
      </c>
      <c r="ASB139" t="b">
        <v>1</v>
      </c>
      <c r="ASC139" t="s">
        <v>4639</v>
      </c>
      <c r="ASD139">
        <v>7.5</v>
      </c>
      <c r="ASE139">
        <v>2.5</v>
      </c>
      <c r="ASF139">
        <v>5</v>
      </c>
      <c r="ASG139">
        <v>5</v>
      </c>
      <c r="ASH139">
        <v>2.5</v>
      </c>
      <c r="ASI139">
        <v>12.5</v>
      </c>
      <c r="ASJ139">
        <v>40</v>
      </c>
      <c r="ASM139" t="b">
        <v>1</v>
      </c>
      <c r="ASS139">
        <v>3</v>
      </c>
      <c r="AST139" t="s">
        <v>1462</v>
      </c>
      <c r="ASV139" t="b">
        <v>1</v>
      </c>
      <c r="ASW139" t="b">
        <v>1</v>
      </c>
      <c r="ASX139" t="b">
        <v>1</v>
      </c>
      <c r="ASY139" t="b">
        <v>1</v>
      </c>
      <c r="ASZ139" t="b">
        <v>1</v>
      </c>
      <c r="ATC139" t="s">
        <v>4523</v>
      </c>
      <c r="ATD139">
        <v>5</v>
      </c>
      <c r="ATE139">
        <v>2.5</v>
      </c>
      <c r="ATF139">
        <v>9</v>
      </c>
      <c r="ATG139">
        <v>7.5</v>
      </c>
      <c r="ATH139">
        <v>0</v>
      </c>
      <c r="ATI139">
        <v>16.5</v>
      </c>
      <c r="ATJ139" t="s">
        <v>1462</v>
      </c>
      <c r="ATN139" t="b">
        <v>1</v>
      </c>
      <c r="ATO139" t="s">
        <v>4640</v>
      </c>
      <c r="ATP139" t="s">
        <v>2568</v>
      </c>
      <c r="ATW139" t="b">
        <v>1</v>
      </c>
      <c r="ATX139" t="s">
        <v>4641</v>
      </c>
      <c r="ATY139" t="s">
        <v>2568</v>
      </c>
      <c r="AUC139" t="b">
        <v>1</v>
      </c>
      <c r="AUD139" t="s">
        <v>4524</v>
      </c>
      <c r="AUE139" t="s">
        <v>2568</v>
      </c>
      <c r="AVW139" t="s">
        <v>1462</v>
      </c>
      <c r="AVX139" t="s">
        <v>1463</v>
      </c>
      <c r="AVZ139">
        <v>7.5</v>
      </c>
      <c r="AWA139">
        <v>0</v>
      </c>
      <c r="AWB139">
        <v>7.5</v>
      </c>
      <c r="AWC139">
        <v>0</v>
      </c>
      <c r="AWD139">
        <v>1</v>
      </c>
      <c r="AWE139">
        <v>0</v>
      </c>
      <c r="AWF139">
        <v>0</v>
      </c>
      <c r="AWG139">
        <v>1</v>
      </c>
      <c r="AWH139" t="s">
        <v>1462</v>
      </c>
      <c r="AWI139" t="s">
        <v>1469</v>
      </c>
      <c r="AWJ139" t="s">
        <v>1463</v>
      </c>
      <c r="AWL139" t="s">
        <v>1462</v>
      </c>
      <c r="AWM139" t="s">
        <v>1469</v>
      </c>
      <c r="AWN139" t="s">
        <v>1463</v>
      </c>
      <c r="AWP139" t="s">
        <v>1463</v>
      </c>
      <c r="AWR139" t="s">
        <v>1463</v>
      </c>
      <c r="AWT139" t="s">
        <v>1463</v>
      </c>
      <c r="AWV139" t="s">
        <v>1463</v>
      </c>
      <c r="AWX139" t="s">
        <v>1463</v>
      </c>
      <c r="AWZ139" t="s">
        <v>1463</v>
      </c>
      <c r="AXB139" t="s">
        <v>1463</v>
      </c>
      <c r="AXD139" t="s">
        <v>1463</v>
      </c>
      <c r="AXF139">
        <v>5</v>
      </c>
      <c r="AXI139">
        <v>0</v>
      </c>
      <c r="AXJ139">
        <v>0</v>
      </c>
      <c r="AXK139">
        <v>1</v>
      </c>
      <c r="AXN139">
        <v>1</v>
      </c>
      <c r="AXO139">
        <v>1</v>
      </c>
      <c r="AXP139">
        <v>1</v>
      </c>
      <c r="AXQ139">
        <v>1</v>
      </c>
      <c r="AXR139">
        <v>1</v>
      </c>
      <c r="AXS139">
        <v>1</v>
      </c>
      <c r="AXT139">
        <v>1</v>
      </c>
      <c r="AXU139">
        <v>1</v>
      </c>
      <c r="AXV139">
        <v>2</v>
      </c>
      <c r="AXW139">
        <v>1</v>
      </c>
      <c r="AXX139">
        <v>2</v>
      </c>
      <c r="AYA139">
        <v>10</v>
      </c>
      <c r="AYD139">
        <v>10</v>
      </c>
      <c r="AYE139" t="s">
        <v>1463</v>
      </c>
      <c r="AYF139" t="s">
        <v>1463</v>
      </c>
      <c r="AYG139">
        <v>10</v>
      </c>
      <c r="AYJ139">
        <v>10</v>
      </c>
      <c r="AYK139">
        <v>7.5</v>
      </c>
      <c r="AYL139">
        <v>2.5</v>
      </c>
      <c r="AYM139">
        <v>20</v>
      </c>
      <c r="AYN139">
        <v>3</v>
      </c>
      <c r="AYO139" t="s">
        <v>4642</v>
      </c>
      <c r="AYP139" t="s">
        <v>4419</v>
      </c>
      <c r="AYW139">
        <v>2</v>
      </c>
      <c r="AYX139" t="s">
        <v>4643</v>
      </c>
      <c r="AYY139" t="s">
        <v>4644</v>
      </c>
      <c r="AZC139">
        <v>3</v>
      </c>
      <c r="AZD139" t="s">
        <v>4426</v>
      </c>
      <c r="AZE139" t="s">
        <v>4645</v>
      </c>
      <c r="AZF139">
        <v>35</v>
      </c>
      <c r="AZG139" t="s">
        <v>4646</v>
      </c>
      <c r="AZH139" t="s">
        <v>4647</v>
      </c>
      <c r="AZM139" t="s">
        <v>1462</v>
      </c>
      <c r="AZN139" t="s">
        <v>4648</v>
      </c>
      <c r="AZO139" t="s">
        <v>1462</v>
      </c>
      <c r="AZP139" t="s">
        <v>4649</v>
      </c>
      <c r="AZR139">
        <v>7.5</v>
      </c>
      <c r="AZS139">
        <v>2.5</v>
      </c>
      <c r="BCH139">
        <v>10</v>
      </c>
      <c r="BCI139">
        <v>5</v>
      </c>
      <c r="BCJ139">
        <v>0</v>
      </c>
      <c r="BCK139">
        <v>15</v>
      </c>
      <c r="BCL139">
        <v>1</v>
      </c>
      <c r="BCN139" t="s">
        <v>2555</v>
      </c>
      <c r="BCP139">
        <v>2</v>
      </c>
      <c r="BCR139">
        <v>4</v>
      </c>
      <c r="BCT139">
        <v>3</v>
      </c>
      <c r="BCW139" t="s">
        <v>2555</v>
      </c>
      <c r="BCY139">
        <v>5</v>
      </c>
      <c r="BCZ139">
        <v>0</v>
      </c>
      <c r="BEH139">
        <v>2.5</v>
      </c>
      <c r="BEI139">
        <v>7.5</v>
      </c>
      <c r="BEJ139">
        <v>0</v>
      </c>
      <c r="BEK139">
        <v>10</v>
      </c>
      <c r="BEL139" t="s">
        <v>2552</v>
      </c>
      <c r="BEN139" t="s">
        <v>2552</v>
      </c>
      <c r="BEP139" t="s">
        <v>2552</v>
      </c>
      <c r="BER139" t="s">
        <v>2552</v>
      </c>
      <c r="BET139" t="s">
        <v>2552</v>
      </c>
      <c r="BEV139" t="s">
        <v>2552</v>
      </c>
      <c r="BEX139">
        <v>7.5</v>
      </c>
      <c r="BEY139">
        <v>0</v>
      </c>
      <c r="BGQ139">
        <v>2</v>
      </c>
      <c r="BGR139">
        <v>5</v>
      </c>
      <c r="BGS139">
        <v>5</v>
      </c>
      <c r="BGT139">
        <v>12</v>
      </c>
      <c r="BGU139" t="s">
        <v>1462</v>
      </c>
      <c r="BGV139" t="s">
        <v>2667</v>
      </c>
      <c r="BGW139" t="s">
        <v>2653</v>
      </c>
      <c r="BHH139" t="s">
        <v>4650</v>
      </c>
      <c r="BHI139" t="s">
        <v>4651</v>
      </c>
      <c r="BHJ139" t="s">
        <v>2653</v>
      </c>
      <c r="BHK139">
        <v>5</v>
      </c>
      <c r="BHL139">
        <v>5</v>
      </c>
      <c r="BIT139">
        <v>10</v>
      </c>
      <c r="BIU139">
        <v>5</v>
      </c>
      <c r="BIV139">
        <v>0</v>
      </c>
      <c r="BIW139">
        <v>15</v>
      </c>
      <c r="BIX139">
        <v>4</v>
      </c>
      <c r="BIY139" t="s">
        <v>1794</v>
      </c>
      <c r="BIZ139" t="s">
        <v>2594</v>
      </c>
      <c r="BJA139" t="s">
        <v>2548</v>
      </c>
      <c r="BJB139">
        <v>5</v>
      </c>
      <c r="BJC139">
        <v>0</v>
      </c>
    </row>
    <row r="140" spans="1:1024 1026:1615" ht="15" x14ac:dyDescent="0.25">
      <c r="A140" t="s">
        <v>4378</v>
      </c>
      <c r="B140" t="s">
        <v>4652</v>
      </c>
      <c r="C140" t="s">
        <v>4653</v>
      </c>
      <c r="D140" t="s">
        <v>1460</v>
      </c>
      <c r="F140" t="s">
        <v>2606</v>
      </c>
      <c r="G140" t="s">
        <v>4350</v>
      </c>
      <c r="H140" t="s">
        <v>4381</v>
      </c>
      <c r="I140" t="s">
        <v>4624</v>
      </c>
      <c r="J140">
        <v>3.08798057</v>
      </c>
      <c r="K140">
        <v>34.046993229999998</v>
      </c>
      <c r="L140" s="116">
        <v>42403</v>
      </c>
      <c r="M140" t="s">
        <v>1471</v>
      </c>
      <c r="N140">
        <v>38</v>
      </c>
      <c r="O140" t="s">
        <v>1472</v>
      </c>
      <c r="Q140">
        <v>6.7</v>
      </c>
      <c r="R140">
        <v>7.5</v>
      </c>
      <c r="S140">
        <v>2.5</v>
      </c>
      <c r="T140">
        <v>16.7</v>
      </c>
      <c r="U140">
        <v>2</v>
      </c>
      <c r="V140">
        <v>2</v>
      </c>
      <c r="W140">
        <v>4</v>
      </c>
      <c r="X140">
        <v>3</v>
      </c>
      <c r="Y140">
        <v>1</v>
      </c>
      <c r="Z140">
        <v>1</v>
      </c>
      <c r="AB140" t="b">
        <v>1</v>
      </c>
      <c r="AH140">
        <v>2</v>
      </c>
      <c r="AI140">
        <v>2</v>
      </c>
      <c r="AJ140">
        <v>3</v>
      </c>
      <c r="AT140">
        <v>2</v>
      </c>
      <c r="AU140">
        <v>2</v>
      </c>
      <c r="AV140">
        <v>2</v>
      </c>
      <c r="AW140">
        <v>1</v>
      </c>
      <c r="AX140">
        <v>1</v>
      </c>
      <c r="BS140" t="s">
        <v>1462</v>
      </c>
      <c r="BT140" t="s">
        <v>1463</v>
      </c>
      <c r="BU140" t="s">
        <v>4654</v>
      </c>
      <c r="BW140">
        <v>7.5</v>
      </c>
      <c r="BX140">
        <v>2.5</v>
      </c>
      <c r="BY140">
        <v>8.5</v>
      </c>
      <c r="BZ140">
        <v>5</v>
      </c>
      <c r="CA140">
        <v>0</v>
      </c>
      <c r="CB140">
        <v>13.5</v>
      </c>
      <c r="CC140" t="s">
        <v>1462</v>
      </c>
      <c r="CD140" t="b">
        <v>1</v>
      </c>
      <c r="CE140" t="b">
        <v>1</v>
      </c>
      <c r="CF140">
        <v>20</v>
      </c>
      <c r="CH140" t="s">
        <v>1463</v>
      </c>
      <c r="CM140" t="s">
        <v>1462</v>
      </c>
      <c r="CN140" t="b">
        <v>1</v>
      </c>
      <c r="CP140">
        <v>3</v>
      </c>
      <c r="CR140" t="s">
        <v>1463</v>
      </c>
      <c r="CW140" t="s">
        <v>1463</v>
      </c>
      <c r="DB140" t="s">
        <v>1463</v>
      </c>
      <c r="DG140" t="s">
        <v>1462</v>
      </c>
      <c r="DH140" t="b">
        <v>1</v>
      </c>
      <c r="DJ140">
        <v>1</v>
      </c>
      <c r="DM140" t="s">
        <v>1463</v>
      </c>
      <c r="DS140" t="b">
        <v>1</v>
      </c>
      <c r="DU140" t="b">
        <v>1</v>
      </c>
      <c r="DY140" t="b">
        <v>1</v>
      </c>
      <c r="EB140" t="b">
        <v>1</v>
      </c>
      <c r="EC140" t="b">
        <v>1</v>
      </c>
      <c r="EF140" t="b">
        <v>1</v>
      </c>
      <c r="EG140" t="s">
        <v>4655</v>
      </c>
      <c r="EI140">
        <v>5</v>
      </c>
      <c r="EJ140">
        <v>0</v>
      </c>
      <c r="EN140">
        <v>0</v>
      </c>
      <c r="EO140" t="s">
        <v>1463</v>
      </c>
      <c r="FL140">
        <v>3.3</v>
      </c>
      <c r="FM140">
        <v>7.5</v>
      </c>
      <c r="FN140">
        <v>0</v>
      </c>
      <c r="FO140">
        <v>10.8</v>
      </c>
      <c r="FP140" t="s">
        <v>1462</v>
      </c>
      <c r="FS140" t="s">
        <v>1464</v>
      </c>
      <c r="FT140" t="b">
        <v>1</v>
      </c>
      <c r="FV140" t="s">
        <v>1465</v>
      </c>
      <c r="FY140" t="s">
        <v>1464</v>
      </c>
      <c r="GB140" t="s">
        <v>1464</v>
      </c>
      <c r="GE140" t="s">
        <v>1464</v>
      </c>
      <c r="GH140" t="s">
        <v>1464</v>
      </c>
      <c r="GK140" t="s">
        <v>1464</v>
      </c>
      <c r="GN140" t="s">
        <v>1464</v>
      </c>
      <c r="GO140" t="b">
        <v>1</v>
      </c>
      <c r="GQ140" t="s">
        <v>1465</v>
      </c>
      <c r="GT140" t="s">
        <v>1464</v>
      </c>
      <c r="GW140" t="s">
        <v>1464</v>
      </c>
      <c r="GZ140" t="s">
        <v>1464</v>
      </c>
      <c r="HC140" t="s">
        <v>1464</v>
      </c>
      <c r="HF140" t="s">
        <v>1464</v>
      </c>
      <c r="HI140" t="s">
        <v>1464</v>
      </c>
      <c r="HL140" t="s">
        <v>1464</v>
      </c>
      <c r="HO140" t="s">
        <v>1464</v>
      </c>
      <c r="HR140" t="s">
        <v>1464</v>
      </c>
      <c r="HU140" t="s">
        <v>1464</v>
      </c>
      <c r="HX140" t="s">
        <v>1464</v>
      </c>
      <c r="IA140" t="s">
        <v>1464</v>
      </c>
      <c r="ID140" t="s">
        <v>1464</v>
      </c>
      <c r="IG140" t="s">
        <v>1464</v>
      </c>
      <c r="IJ140" t="s">
        <v>1464</v>
      </c>
      <c r="IM140" t="s">
        <v>1464</v>
      </c>
      <c r="IN140" t="b">
        <v>1</v>
      </c>
      <c r="IP140" t="s">
        <v>1464</v>
      </c>
      <c r="IS140" t="s">
        <v>1464</v>
      </c>
      <c r="IV140" t="s">
        <v>1464</v>
      </c>
      <c r="IY140" t="s">
        <v>1464</v>
      </c>
      <c r="JB140" t="s">
        <v>1464</v>
      </c>
      <c r="JC140" t="b">
        <v>1</v>
      </c>
      <c r="JE140" t="s">
        <v>1465</v>
      </c>
      <c r="JH140" t="s">
        <v>1464</v>
      </c>
      <c r="JK140" t="s">
        <v>1464</v>
      </c>
      <c r="JN140" t="s">
        <v>1464</v>
      </c>
      <c r="JQ140" t="s">
        <v>1464</v>
      </c>
      <c r="JT140" t="s">
        <v>1464</v>
      </c>
      <c r="JW140" t="s">
        <v>1464</v>
      </c>
      <c r="JZ140" t="s">
        <v>1464</v>
      </c>
      <c r="KC140" t="s">
        <v>1464</v>
      </c>
      <c r="KF140" t="s">
        <v>1464</v>
      </c>
      <c r="KG140" t="s">
        <v>4388</v>
      </c>
      <c r="KH140" t="b">
        <v>1</v>
      </c>
      <c r="KJ140" t="s">
        <v>1465</v>
      </c>
      <c r="KK140" t="s">
        <v>1463</v>
      </c>
      <c r="KM140">
        <v>7.5</v>
      </c>
      <c r="KN140">
        <v>0</v>
      </c>
      <c r="KO140">
        <v>0</v>
      </c>
      <c r="KP140">
        <v>2.5</v>
      </c>
      <c r="KQ140">
        <v>0</v>
      </c>
      <c r="KR140">
        <v>2.5</v>
      </c>
      <c r="KS140" t="s">
        <v>1462</v>
      </c>
      <c r="LA140">
        <v>12</v>
      </c>
      <c r="LK140">
        <v>1</v>
      </c>
      <c r="LU140" t="b">
        <v>1</v>
      </c>
      <c r="MO140" t="b">
        <v>1</v>
      </c>
      <c r="MT140" t="s">
        <v>1462</v>
      </c>
      <c r="MU140" t="s">
        <v>4656</v>
      </c>
      <c r="MV140">
        <v>2.5</v>
      </c>
      <c r="MW140">
        <v>0</v>
      </c>
      <c r="MX140">
        <v>0</v>
      </c>
      <c r="MY140">
        <v>0</v>
      </c>
      <c r="MZ140">
        <v>0</v>
      </c>
      <c r="NA140">
        <v>0</v>
      </c>
      <c r="NM140" t="s">
        <v>2549</v>
      </c>
      <c r="NN140" t="s">
        <v>2549</v>
      </c>
      <c r="NO140" t="s">
        <v>2549</v>
      </c>
      <c r="NP140" t="s">
        <v>2549</v>
      </c>
      <c r="NQ140" t="s">
        <v>2549</v>
      </c>
      <c r="NR140" t="s">
        <v>2549</v>
      </c>
      <c r="NS140" t="s">
        <v>2549</v>
      </c>
      <c r="NT140" t="s">
        <v>2549</v>
      </c>
      <c r="NU140" t="s">
        <v>2549</v>
      </c>
      <c r="NV140" t="s">
        <v>2549</v>
      </c>
      <c r="NW140" t="s">
        <v>2550</v>
      </c>
      <c r="NX140" t="s">
        <v>2550</v>
      </c>
      <c r="NY140" t="s">
        <v>2550</v>
      </c>
      <c r="NZ140" t="s">
        <v>2550</v>
      </c>
      <c r="OA140" t="s">
        <v>2550</v>
      </c>
      <c r="OB140" t="s">
        <v>2550</v>
      </c>
      <c r="OC140" t="s">
        <v>2569</v>
      </c>
      <c r="OD140" t="s">
        <v>2550</v>
      </c>
      <c r="OE140" t="s">
        <v>2550</v>
      </c>
      <c r="OF140" t="s">
        <v>2550</v>
      </c>
      <c r="OG140">
        <v>0</v>
      </c>
      <c r="OH140">
        <v>0</v>
      </c>
      <c r="OJ140">
        <v>2.5</v>
      </c>
      <c r="OK140">
        <v>2.5</v>
      </c>
      <c r="OL140">
        <v>5</v>
      </c>
      <c r="OT140" t="b">
        <v>1</v>
      </c>
      <c r="PD140" t="s">
        <v>4657</v>
      </c>
      <c r="PN140" t="s">
        <v>3269</v>
      </c>
      <c r="QL140">
        <v>2.5</v>
      </c>
      <c r="QM140">
        <v>2.5</v>
      </c>
      <c r="RO140">
        <v>7.5</v>
      </c>
      <c r="RP140">
        <v>7.5</v>
      </c>
      <c r="RQ140">
        <v>0</v>
      </c>
      <c r="RR140">
        <v>15</v>
      </c>
      <c r="RS140" t="s">
        <v>1463</v>
      </c>
      <c r="RZ140" t="s">
        <v>1462</v>
      </c>
      <c r="SA140" t="s">
        <v>4658</v>
      </c>
      <c r="SB140" t="s">
        <v>1463</v>
      </c>
      <c r="SH140" t="s">
        <v>1463</v>
      </c>
      <c r="SK140">
        <v>7.5</v>
      </c>
      <c r="SL140">
        <v>0</v>
      </c>
      <c r="SM140">
        <v>6.8</v>
      </c>
      <c r="SN140">
        <v>7.5</v>
      </c>
      <c r="SO140">
        <v>0</v>
      </c>
      <c r="SP140">
        <v>14.3</v>
      </c>
      <c r="SQ140" t="s">
        <v>1462</v>
      </c>
      <c r="SS140">
        <v>5</v>
      </c>
      <c r="ST140" t="s">
        <v>4659</v>
      </c>
      <c r="SZ140" t="b">
        <v>1</v>
      </c>
      <c r="TB140" t="b">
        <v>1</v>
      </c>
      <c r="TC140" t="b">
        <v>1</v>
      </c>
      <c r="TE140" t="b">
        <v>1</v>
      </c>
      <c r="TI140">
        <v>75</v>
      </c>
      <c r="TJ140" t="s">
        <v>4660</v>
      </c>
      <c r="TM140" t="b">
        <v>1</v>
      </c>
      <c r="TN140" t="b">
        <v>1</v>
      </c>
      <c r="TO140" t="b">
        <v>1</v>
      </c>
      <c r="TP140" t="b">
        <v>1</v>
      </c>
      <c r="TQ140" t="b">
        <v>1</v>
      </c>
      <c r="TR140" t="b">
        <v>1</v>
      </c>
      <c r="TS140" t="b">
        <v>1</v>
      </c>
      <c r="TU140" t="b">
        <v>1</v>
      </c>
      <c r="TX140">
        <v>7.5</v>
      </c>
      <c r="TY140">
        <v>0</v>
      </c>
      <c r="VI140">
        <v>5</v>
      </c>
      <c r="VJ140">
        <v>0</v>
      </c>
      <c r="VK140">
        <v>2.5</v>
      </c>
      <c r="VL140">
        <v>7.5</v>
      </c>
      <c r="VM140" t="s">
        <v>1463</v>
      </c>
      <c r="VO140" t="s">
        <v>1463</v>
      </c>
      <c r="VQ140" t="s">
        <v>1463</v>
      </c>
      <c r="VS140" t="s">
        <v>1463</v>
      </c>
      <c r="VV140" t="s">
        <v>1463</v>
      </c>
      <c r="VX140" t="s">
        <v>1462</v>
      </c>
      <c r="VY140" t="s">
        <v>4661</v>
      </c>
      <c r="VZ140">
        <v>0</v>
      </c>
      <c r="WA140">
        <v>2.5</v>
      </c>
      <c r="XJ140">
        <v>5</v>
      </c>
      <c r="XK140">
        <v>3.8</v>
      </c>
      <c r="XL140">
        <v>2.5</v>
      </c>
      <c r="XM140">
        <v>11.3</v>
      </c>
      <c r="XN140" t="s">
        <v>1462</v>
      </c>
      <c r="XO140" t="s">
        <v>1462</v>
      </c>
      <c r="XQ140" t="b">
        <v>1</v>
      </c>
      <c r="XR140" t="b">
        <v>1</v>
      </c>
      <c r="XT140" t="b">
        <v>1</v>
      </c>
      <c r="XU140" t="b">
        <v>1</v>
      </c>
      <c r="XW140" t="b">
        <v>1</v>
      </c>
      <c r="XX140" t="b">
        <v>1</v>
      </c>
      <c r="YC140" t="s">
        <v>1462</v>
      </c>
      <c r="YE140" t="s">
        <v>1463</v>
      </c>
      <c r="YF140" t="s">
        <v>4662</v>
      </c>
      <c r="YG140">
        <v>0</v>
      </c>
      <c r="YH140">
        <v>2.5</v>
      </c>
      <c r="YI140" t="s">
        <v>1462</v>
      </c>
      <c r="YO140" t="b">
        <v>1</v>
      </c>
      <c r="YU140">
        <v>7.5</v>
      </c>
      <c r="YV140">
        <v>2.5</v>
      </c>
      <c r="ZX140">
        <v>10</v>
      </c>
      <c r="ZY140">
        <v>7.5</v>
      </c>
      <c r="ZZ140">
        <v>0</v>
      </c>
      <c r="AAA140">
        <v>17.5</v>
      </c>
      <c r="AAB140" t="s">
        <v>1462</v>
      </c>
      <c r="AAK140" t="b">
        <v>1</v>
      </c>
      <c r="AAL140" t="b">
        <v>1</v>
      </c>
      <c r="AAP140" t="b">
        <v>1</v>
      </c>
      <c r="AAQ140" t="s">
        <v>4663</v>
      </c>
      <c r="AAS140" t="s">
        <v>4664</v>
      </c>
      <c r="AAT140">
        <v>7.5</v>
      </c>
      <c r="AAU140">
        <v>0</v>
      </c>
      <c r="ADN140">
        <v>2</v>
      </c>
      <c r="ADO140">
        <v>0</v>
      </c>
      <c r="ADP140">
        <v>0</v>
      </c>
      <c r="ADQ140">
        <v>2</v>
      </c>
      <c r="ADR140" t="s">
        <v>1759</v>
      </c>
      <c r="ADS140">
        <v>0.5</v>
      </c>
      <c r="ADT140">
        <v>60</v>
      </c>
      <c r="AEG140">
        <v>0</v>
      </c>
      <c r="AEH140">
        <v>0</v>
      </c>
      <c r="AEI140">
        <v>10</v>
      </c>
      <c r="AEJ140">
        <v>0</v>
      </c>
      <c r="AEK140">
        <v>0</v>
      </c>
      <c r="AEL140">
        <v>10</v>
      </c>
      <c r="AEV140" t="b">
        <v>1</v>
      </c>
      <c r="AEX140" t="b">
        <v>1</v>
      </c>
      <c r="AEY140" t="b">
        <v>1</v>
      </c>
      <c r="AEZ140" t="b">
        <v>1</v>
      </c>
      <c r="AFA140" t="s">
        <v>4665</v>
      </c>
      <c r="AFC140">
        <v>0</v>
      </c>
      <c r="AFD140">
        <v>0</v>
      </c>
      <c r="AFE140">
        <v>0</v>
      </c>
      <c r="AFF140">
        <v>7.5</v>
      </c>
      <c r="AFG140">
        <v>0</v>
      </c>
      <c r="AFH140">
        <v>7.5</v>
      </c>
      <c r="AFI140" t="s">
        <v>1463</v>
      </c>
      <c r="AFK140" t="s">
        <v>1463</v>
      </c>
      <c r="AFM140" t="s">
        <v>1463</v>
      </c>
      <c r="AFO140" t="s">
        <v>1463</v>
      </c>
      <c r="AFQ140" t="s">
        <v>1463</v>
      </c>
      <c r="AFT140" t="s">
        <v>1463</v>
      </c>
      <c r="AFV140">
        <v>3</v>
      </c>
      <c r="AFW140">
        <v>3</v>
      </c>
      <c r="AFX140">
        <v>7.5</v>
      </c>
      <c r="AFY140">
        <v>0</v>
      </c>
      <c r="AFZ140">
        <v>5</v>
      </c>
      <c r="AGA140">
        <v>7.5</v>
      </c>
      <c r="AGB140">
        <v>2.5</v>
      </c>
      <c r="AGC140">
        <v>15</v>
      </c>
      <c r="AGD140">
        <v>4</v>
      </c>
      <c r="AGE140">
        <v>12</v>
      </c>
      <c r="AGG140">
        <v>3</v>
      </c>
      <c r="AGH140">
        <v>12</v>
      </c>
      <c r="AGJ140">
        <v>3</v>
      </c>
      <c r="AGK140">
        <v>0</v>
      </c>
      <c r="AGM140" t="s">
        <v>4666</v>
      </c>
      <c r="AGN140" t="s">
        <v>4667</v>
      </c>
      <c r="AGQ140">
        <v>7.5</v>
      </c>
      <c r="AGR140">
        <v>2.5</v>
      </c>
      <c r="AGS140">
        <v>1</v>
      </c>
      <c r="AGT140">
        <v>7.5</v>
      </c>
      <c r="AGU140">
        <v>2.5</v>
      </c>
      <c r="AGV140">
        <v>11</v>
      </c>
      <c r="AGW140">
        <v>1</v>
      </c>
      <c r="AGZ140" t="b">
        <v>1</v>
      </c>
      <c r="AHD140">
        <v>4</v>
      </c>
      <c r="AHE140">
        <v>3</v>
      </c>
      <c r="AHF140">
        <v>3</v>
      </c>
      <c r="AKM140">
        <v>7.5</v>
      </c>
      <c r="AKN140">
        <v>2.5</v>
      </c>
      <c r="AKO140">
        <v>10</v>
      </c>
      <c r="AKP140">
        <v>7.5</v>
      </c>
      <c r="AKQ140">
        <v>0</v>
      </c>
      <c r="AKR140">
        <v>17.5</v>
      </c>
      <c r="AKS140" t="s">
        <v>1462</v>
      </c>
      <c r="AKT140" t="s">
        <v>1463</v>
      </c>
      <c r="AKV140" t="s">
        <v>1462</v>
      </c>
      <c r="AKX140" t="s">
        <v>1462</v>
      </c>
      <c r="AKZ140" t="s">
        <v>1463</v>
      </c>
      <c r="ALB140" t="s">
        <v>1462</v>
      </c>
      <c r="ALD140" t="s">
        <v>1462</v>
      </c>
      <c r="ALF140" t="s">
        <v>1462</v>
      </c>
      <c r="ALH140" t="s">
        <v>1462</v>
      </c>
      <c r="ALJ140" t="s">
        <v>1462</v>
      </c>
      <c r="ALL140" t="s">
        <v>1463</v>
      </c>
      <c r="ALN140" t="s">
        <v>1462</v>
      </c>
      <c r="ALP140" t="s">
        <v>1463</v>
      </c>
      <c r="ALR140" t="s">
        <v>1463</v>
      </c>
      <c r="ALT140" t="s">
        <v>1463</v>
      </c>
      <c r="AMF140" t="b">
        <v>1</v>
      </c>
      <c r="AMH140" t="b">
        <v>1</v>
      </c>
      <c r="AMJ140" t="b">
        <v>1</v>
      </c>
      <c r="AMM140" t="b">
        <v>1</v>
      </c>
      <c r="AMQ140" t="b">
        <v>1</v>
      </c>
      <c r="AMW140" t="b">
        <v>1</v>
      </c>
      <c r="ANA140">
        <v>7.5</v>
      </c>
      <c r="ANB140">
        <v>0</v>
      </c>
      <c r="ANC140">
        <v>10</v>
      </c>
      <c r="AND140">
        <v>7.5</v>
      </c>
      <c r="ANE140">
        <v>2.5</v>
      </c>
      <c r="ANF140">
        <v>20</v>
      </c>
      <c r="ANG140" t="s">
        <v>1462</v>
      </c>
      <c r="ANH140" t="s">
        <v>4668</v>
      </c>
      <c r="ANI140" t="s">
        <v>1462</v>
      </c>
      <c r="ANJ140" t="s">
        <v>4669</v>
      </c>
      <c r="ANK140">
        <v>7.5</v>
      </c>
      <c r="ANL140">
        <v>2.5</v>
      </c>
      <c r="ANM140">
        <v>1</v>
      </c>
      <c r="ANN140">
        <v>0</v>
      </c>
      <c r="ANO140">
        <v>10</v>
      </c>
      <c r="ANP140">
        <v>11</v>
      </c>
      <c r="ANQ140" t="s">
        <v>2551</v>
      </c>
      <c r="ANT140">
        <v>0</v>
      </c>
      <c r="ANU140">
        <v>10</v>
      </c>
      <c r="AQR140">
        <v>7.5</v>
      </c>
      <c r="AQS140">
        <v>2.5</v>
      </c>
      <c r="AQT140">
        <v>2.5</v>
      </c>
      <c r="AQU140">
        <v>12.5</v>
      </c>
      <c r="AQV140" t="s">
        <v>1463</v>
      </c>
      <c r="ARA140" t="b">
        <v>1</v>
      </c>
      <c r="ARC140" t="b">
        <v>1</v>
      </c>
      <c r="ARG140">
        <v>0</v>
      </c>
      <c r="ARH140">
        <v>2.5</v>
      </c>
      <c r="ARI140" t="s">
        <v>1462</v>
      </c>
      <c r="ARJ140" t="s">
        <v>1462</v>
      </c>
      <c r="ARL140" t="b">
        <v>1</v>
      </c>
      <c r="ARM140" t="s">
        <v>1462</v>
      </c>
      <c r="ARO140" t="b">
        <v>1</v>
      </c>
      <c r="ARQ140" t="s">
        <v>1462</v>
      </c>
      <c r="ARS140" t="s">
        <v>4670</v>
      </c>
      <c r="ART140" t="s">
        <v>4671</v>
      </c>
      <c r="ARV140" t="b">
        <v>1</v>
      </c>
      <c r="ARY140" t="b">
        <v>1</v>
      </c>
      <c r="ASD140">
        <v>5</v>
      </c>
      <c r="ASE140">
        <v>2.5</v>
      </c>
      <c r="ASF140">
        <v>6</v>
      </c>
      <c r="ASG140">
        <v>7.5</v>
      </c>
      <c r="ASH140">
        <v>2.5</v>
      </c>
      <c r="ASI140">
        <v>16</v>
      </c>
      <c r="ASJ140">
        <v>20</v>
      </c>
      <c r="ASL140" t="b">
        <v>1</v>
      </c>
      <c r="ASM140" t="b">
        <v>1</v>
      </c>
      <c r="ASS140">
        <v>3</v>
      </c>
      <c r="AST140" t="s">
        <v>1462</v>
      </c>
      <c r="ASV140" t="b">
        <v>1</v>
      </c>
      <c r="ASW140" t="b">
        <v>1</v>
      </c>
      <c r="ASX140" t="b">
        <v>1</v>
      </c>
      <c r="ASY140" t="b">
        <v>1</v>
      </c>
      <c r="ASZ140" t="b">
        <v>1</v>
      </c>
      <c r="ATC140" t="s">
        <v>4672</v>
      </c>
      <c r="ATD140">
        <v>7.5</v>
      </c>
      <c r="ATE140">
        <v>2.5</v>
      </c>
      <c r="ATF140">
        <v>9</v>
      </c>
      <c r="ATG140">
        <v>7.5</v>
      </c>
      <c r="ATH140">
        <v>1.3</v>
      </c>
      <c r="ATI140">
        <v>17.8</v>
      </c>
      <c r="ATJ140" t="s">
        <v>1462</v>
      </c>
      <c r="ATN140" t="b">
        <v>1</v>
      </c>
      <c r="ATO140" t="s">
        <v>4640</v>
      </c>
      <c r="ATP140" t="s">
        <v>2568</v>
      </c>
      <c r="AVS140" t="s">
        <v>4555</v>
      </c>
      <c r="AVT140" t="b">
        <v>1</v>
      </c>
      <c r="AVU140" t="s">
        <v>4673</v>
      </c>
      <c r="AVV140" t="s">
        <v>2568</v>
      </c>
      <c r="AVW140" t="s">
        <v>1462</v>
      </c>
      <c r="AVX140" t="s">
        <v>1463</v>
      </c>
      <c r="AVZ140">
        <v>7.5</v>
      </c>
      <c r="AWA140">
        <v>2.5</v>
      </c>
      <c r="AWB140">
        <v>7.5</v>
      </c>
      <c r="AWC140">
        <v>0</v>
      </c>
      <c r="AWD140">
        <v>1</v>
      </c>
      <c r="AWE140">
        <v>0</v>
      </c>
      <c r="AWF140">
        <v>0</v>
      </c>
      <c r="AWG140">
        <v>1</v>
      </c>
      <c r="AWH140" t="s">
        <v>1462</v>
      </c>
      <c r="AWI140" t="s">
        <v>1469</v>
      </c>
      <c r="AWJ140" t="s">
        <v>1463</v>
      </c>
      <c r="AWL140" t="s">
        <v>1462</v>
      </c>
      <c r="AWM140" t="s">
        <v>2619</v>
      </c>
      <c r="AWN140" t="s">
        <v>1463</v>
      </c>
      <c r="AWP140" t="s">
        <v>1463</v>
      </c>
      <c r="AWR140" t="s">
        <v>1463</v>
      </c>
      <c r="AWT140" t="s">
        <v>1463</v>
      </c>
      <c r="AWV140" t="s">
        <v>1463</v>
      </c>
      <c r="AWX140" t="s">
        <v>1463</v>
      </c>
      <c r="AWZ140" t="s">
        <v>1463</v>
      </c>
      <c r="AXB140" t="s">
        <v>1463</v>
      </c>
      <c r="AXD140" t="s">
        <v>1463</v>
      </c>
      <c r="AXI140">
        <v>0</v>
      </c>
      <c r="AXJ140">
        <v>0</v>
      </c>
      <c r="AXK140">
        <v>1</v>
      </c>
      <c r="AXN140">
        <v>1</v>
      </c>
      <c r="AXO140">
        <v>1</v>
      </c>
      <c r="AXP140">
        <v>1</v>
      </c>
      <c r="AXQ140">
        <v>1</v>
      </c>
      <c r="AXR140">
        <v>1</v>
      </c>
      <c r="AXS140">
        <v>1</v>
      </c>
      <c r="AXT140">
        <v>1</v>
      </c>
      <c r="AXU140">
        <v>1</v>
      </c>
      <c r="AXV140">
        <v>2</v>
      </c>
      <c r="AXW140">
        <v>1</v>
      </c>
      <c r="AXX140">
        <v>2</v>
      </c>
      <c r="AYA140">
        <v>9.3000000000000007</v>
      </c>
      <c r="AYD140">
        <v>9.3000000000000007</v>
      </c>
      <c r="AYE140" t="s">
        <v>1463</v>
      </c>
      <c r="AYF140" t="s">
        <v>1463</v>
      </c>
      <c r="AYG140">
        <v>8</v>
      </c>
      <c r="AYJ140">
        <v>10</v>
      </c>
      <c r="AYK140">
        <v>7.5</v>
      </c>
      <c r="AYL140">
        <v>2.5</v>
      </c>
      <c r="AYM140">
        <v>20</v>
      </c>
      <c r="AYN140">
        <v>4</v>
      </c>
      <c r="AYO140" t="s">
        <v>4642</v>
      </c>
      <c r="AYP140" t="s">
        <v>4674</v>
      </c>
      <c r="AYW140">
        <v>5</v>
      </c>
      <c r="AYX140" t="s">
        <v>4675</v>
      </c>
      <c r="AYY140" t="s">
        <v>4676</v>
      </c>
      <c r="AZC140">
        <v>6</v>
      </c>
      <c r="AZD140" t="s">
        <v>4426</v>
      </c>
      <c r="AZE140" t="s">
        <v>4645</v>
      </c>
      <c r="AZF140">
        <v>19</v>
      </c>
      <c r="AZG140" t="s">
        <v>4677</v>
      </c>
      <c r="AZH140" t="s">
        <v>4504</v>
      </c>
      <c r="AZM140" t="s">
        <v>1462</v>
      </c>
      <c r="AZN140" t="s">
        <v>4678</v>
      </c>
      <c r="AZO140" t="s">
        <v>1462</v>
      </c>
      <c r="AZP140" t="s">
        <v>4679</v>
      </c>
      <c r="AZR140">
        <v>7.5</v>
      </c>
      <c r="AZS140">
        <v>2.5</v>
      </c>
      <c r="BCH140">
        <v>10</v>
      </c>
      <c r="BCI140">
        <v>2.5</v>
      </c>
      <c r="BCJ140">
        <v>0</v>
      </c>
      <c r="BCK140">
        <v>12.5</v>
      </c>
      <c r="BCL140">
        <v>1</v>
      </c>
      <c r="BCN140" t="s">
        <v>2555</v>
      </c>
      <c r="BCP140">
        <v>2</v>
      </c>
      <c r="BCR140">
        <v>3</v>
      </c>
      <c r="BCT140">
        <v>4</v>
      </c>
      <c r="BCW140" t="s">
        <v>2555</v>
      </c>
      <c r="BCY140">
        <v>2.5</v>
      </c>
      <c r="BCZ140">
        <v>0</v>
      </c>
      <c r="BEH140">
        <v>2.5</v>
      </c>
      <c r="BEI140">
        <v>7.5</v>
      </c>
      <c r="BEJ140">
        <v>0</v>
      </c>
      <c r="BEK140">
        <v>10</v>
      </c>
      <c r="BEL140" t="s">
        <v>2552</v>
      </c>
      <c r="BEN140" t="s">
        <v>2552</v>
      </c>
      <c r="BEP140" t="s">
        <v>2552</v>
      </c>
      <c r="BER140" t="s">
        <v>2552</v>
      </c>
      <c r="BET140" t="s">
        <v>2552</v>
      </c>
      <c r="BEV140" t="s">
        <v>2552</v>
      </c>
      <c r="BEX140">
        <v>7.5</v>
      </c>
      <c r="BEY140">
        <v>0</v>
      </c>
      <c r="BGQ140">
        <v>2</v>
      </c>
      <c r="BGR140">
        <v>7.5</v>
      </c>
      <c r="BGS140">
        <v>7.5</v>
      </c>
      <c r="BGT140">
        <v>17</v>
      </c>
      <c r="BGU140" t="s">
        <v>1462</v>
      </c>
      <c r="BGV140" t="s">
        <v>2667</v>
      </c>
      <c r="BGW140" t="s">
        <v>2653</v>
      </c>
      <c r="BGX140" t="s">
        <v>4680</v>
      </c>
      <c r="BGY140" t="s">
        <v>2653</v>
      </c>
      <c r="BHH140" t="s">
        <v>4468</v>
      </c>
      <c r="BHI140" t="s">
        <v>4531</v>
      </c>
      <c r="BHJ140" t="s">
        <v>2653</v>
      </c>
      <c r="BHK140">
        <v>7.5</v>
      </c>
      <c r="BHL140">
        <v>7.5</v>
      </c>
      <c r="BIT140">
        <v>10</v>
      </c>
      <c r="BIU140">
        <v>7.5</v>
      </c>
      <c r="BIV140">
        <v>0</v>
      </c>
      <c r="BIW140">
        <v>17.5</v>
      </c>
      <c r="BIX140">
        <v>4</v>
      </c>
      <c r="BIY140" t="s">
        <v>1794</v>
      </c>
      <c r="BIZ140" t="s">
        <v>2594</v>
      </c>
      <c r="BJA140" t="s">
        <v>2548</v>
      </c>
      <c r="BJB140">
        <v>7.5</v>
      </c>
      <c r="BJC140">
        <v>0</v>
      </c>
    </row>
    <row r="141" spans="1:1024 1026:1615" ht="15" x14ac:dyDescent="0.25">
      <c r="A141" t="s">
        <v>4378</v>
      </c>
      <c r="B141" t="s">
        <v>4681</v>
      </c>
      <c r="C141" t="s">
        <v>4682</v>
      </c>
      <c r="D141" t="s">
        <v>1460</v>
      </c>
      <c r="F141" t="s">
        <v>2606</v>
      </c>
      <c r="G141" t="s">
        <v>4350</v>
      </c>
      <c r="H141" t="s">
        <v>4381</v>
      </c>
      <c r="I141" t="s">
        <v>4624</v>
      </c>
      <c r="J141">
        <v>3.0879848000000001</v>
      </c>
      <c r="K141">
        <v>34.046824190000002</v>
      </c>
      <c r="L141" s="116">
        <v>42403</v>
      </c>
      <c r="M141" t="s">
        <v>1471</v>
      </c>
      <c r="N141">
        <v>55</v>
      </c>
      <c r="O141" t="s">
        <v>1472</v>
      </c>
      <c r="Q141">
        <v>6.7</v>
      </c>
      <c r="R141">
        <v>7.5</v>
      </c>
      <c r="S141">
        <v>0</v>
      </c>
      <c r="T141">
        <v>14.2</v>
      </c>
      <c r="U141">
        <v>1</v>
      </c>
      <c r="V141">
        <v>2</v>
      </c>
      <c r="W141">
        <v>3</v>
      </c>
      <c r="X141">
        <v>2</v>
      </c>
      <c r="Y141">
        <v>1</v>
      </c>
      <c r="Z141">
        <v>2</v>
      </c>
      <c r="AE141" t="b">
        <v>1</v>
      </c>
      <c r="AG141">
        <v>1</v>
      </c>
      <c r="AH141">
        <v>2</v>
      </c>
      <c r="AI141">
        <v>3</v>
      </c>
      <c r="AJ141">
        <v>2</v>
      </c>
      <c r="AK141">
        <v>1</v>
      </c>
      <c r="AL141">
        <v>1</v>
      </c>
      <c r="AS141">
        <v>1</v>
      </c>
      <c r="AT141">
        <v>2</v>
      </c>
      <c r="AU141">
        <v>3</v>
      </c>
      <c r="AV141">
        <v>2</v>
      </c>
      <c r="AX141">
        <v>1</v>
      </c>
      <c r="BS141" t="s">
        <v>1462</v>
      </c>
      <c r="BT141" t="s">
        <v>1462</v>
      </c>
      <c r="BU141" t="s">
        <v>4353</v>
      </c>
      <c r="BV141" t="s">
        <v>4353</v>
      </c>
      <c r="BW141">
        <v>7.5</v>
      </c>
      <c r="BX141">
        <v>0</v>
      </c>
      <c r="BY141">
        <v>8.5</v>
      </c>
      <c r="BZ141">
        <v>7.5</v>
      </c>
      <c r="CA141">
        <v>2.5</v>
      </c>
      <c r="CB141">
        <v>18.5</v>
      </c>
      <c r="CC141" t="s">
        <v>1462</v>
      </c>
      <c r="CD141" t="b">
        <v>1</v>
      </c>
      <c r="CE141" t="b">
        <v>1</v>
      </c>
      <c r="CF141">
        <v>40</v>
      </c>
      <c r="CH141" t="s">
        <v>1463</v>
      </c>
      <c r="CM141" t="s">
        <v>1462</v>
      </c>
      <c r="CN141" t="b">
        <v>1</v>
      </c>
      <c r="CP141">
        <v>3</v>
      </c>
      <c r="CR141" t="s">
        <v>1463</v>
      </c>
      <c r="CW141" t="s">
        <v>1463</v>
      </c>
      <c r="DB141" t="s">
        <v>1463</v>
      </c>
      <c r="DG141" t="s">
        <v>1462</v>
      </c>
      <c r="DH141" t="b">
        <v>1</v>
      </c>
      <c r="DJ141">
        <v>1</v>
      </c>
      <c r="DM141" t="s">
        <v>1463</v>
      </c>
      <c r="DS141" t="b">
        <v>1</v>
      </c>
      <c r="DU141" t="b">
        <v>1</v>
      </c>
      <c r="DV141" t="b">
        <v>1</v>
      </c>
      <c r="DW141" t="s">
        <v>4683</v>
      </c>
      <c r="DY141" t="b">
        <v>1</v>
      </c>
      <c r="EB141" t="b">
        <v>1</v>
      </c>
      <c r="EF141" t="b">
        <v>1</v>
      </c>
      <c r="EG141" t="s">
        <v>4684</v>
      </c>
      <c r="EI141">
        <v>7.5</v>
      </c>
      <c r="EJ141">
        <v>2.5</v>
      </c>
      <c r="EN141">
        <v>0</v>
      </c>
      <c r="EO141" t="s">
        <v>1463</v>
      </c>
      <c r="FL141">
        <v>6.7</v>
      </c>
      <c r="FM141">
        <v>7.5</v>
      </c>
      <c r="FN141">
        <v>0</v>
      </c>
      <c r="FO141">
        <v>14.2</v>
      </c>
      <c r="FP141" t="s">
        <v>1462</v>
      </c>
      <c r="FS141" t="s">
        <v>1464</v>
      </c>
      <c r="FT141" t="b">
        <v>1</v>
      </c>
      <c r="FV141" t="s">
        <v>1465</v>
      </c>
      <c r="FY141" t="s">
        <v>1464</v>
      </c>
      <c r="GB141" t="s">
        <v>1464</v>
      </c>
      <c r="GE141" t="s">
        <v>1464</v>
      </c>
      <c r="GH141" t="s">
        <v>1464</v>
      </c>
      <c r="GK141" t="s">
        <v>1464</v>
      </c>
      <c r="GN141" t="s">
        <v>1464</v>
      </c>
      <c r="GO141" t="b">
        <v>1</v>
      </c>
      <c r="GQ141" t="s">
        <v>1465</v>
      </c>
      <c r="GT141" t="s">
        <v>1464</v>
      </c>
      <c r="GW141" t="s">
        <v>1464</v>
      </c>
      <c r="GZ141" t="s">
        <v>1464</v>
      </c>
      <c r="HC141" t="s">
        <v>1464</v>
      </c>
      <c r="HD141" t="b">
        <v>1</v>
      </c>
      <c r="HF141" t="s">
        <v>1465</v>
      </c>
      <c r="HI141" t="s">
        <v>1464</v>
      </c>
      <c r="HL141" t="s">
        <v>1464</v>
      </c>
      <c r="HO141" t="s">
        <v>1464</v>
      </c>
      <c r="HR141" t="s">
        <v>1464</v>
      </c>
      <c r="HU141" t="s">
        <v>1464</v>
      </c>
      <c r="HX141" t="s">
        <v>1464</v>
      </c>
      <c r="IA141" t="s">
        <v>1464</v>
      </c>
      <c r="ID141" t="s">
        <v>1464</v>
      </c>
      <c r="IG141" t="s">
        <v>1464</v>
      </c>
      <c r="IJ141" t="s">
        <v>1464</v>
      </c>
      <c r="IM141" t="s">
        <v>1464</v>
      </c>
      <c r="IN141" t="b">
        <v>1</v>
      </c>
      <c r="IP141" t="s">
        <v>1465</v>
      </c>
      <c r="IS141" t="s">
        <v>1464</v>
      </c>
      <c r="IV141" t="s">
        <v>1464</v>
      </c>
      <c r="IY141" t="s">
        <v>1464</v>
      </c>
      <c r="JB141" t="s">
        <v>1464</v>
      </c>
      <c r="JC141" t="b">
        <v>1</v>
      </c>
      <c r="JE141" t="s">
        <v>1465</v>
      </c>
      <c r="JH141" t="s">
        <v>1464</v>
      </c>
      <c r="JK141" t="s">
        <v>1464</v>
      </c>
      <c r="JN141" t="s">
        <v>1464</v>
      </c>
      <c r="JQ141" t="s">
        <v>1464</v>
      </c>
      <c r="JT141" t="s">
        <v>1464</v>
      </c>
      <c r="JW141" t="s">
        <v>1464</v>
      </c>
      <c r="JX141" t="b">
        <v>1</v>
      </c>
      <c r="JZ141" t="s">
        <v>1464</v>
      </c>
      <c r="KC141" t="s">
        <v>1464</v>
      </c>
      <c r="KF141" t="s">
        <v>1464</v>
      </c>
      <c r="KG141" t="s">
        <v>4388</v>
      </c>
      <c r="KH141" t="b">
        <v>1</v>
      </c>
      <c r="KJ141" t="s">
        <v>1465</v>
      </c>
      <c r="KK141" t="s">
        <v>1463</v>
      </c>
      <c r="KM141">
        <v>7.5</v>
      </c>
      <c r="KN141">
        <v>0</v>
      </c>
      <c r="KO141">
        <v>0</v>
      </c>
      <c r="KP141">
        <v>2.5</v>
      </c>
      <c r="KQ141">
        <v>0</v>
      </c>
      <c r="KR141">
        <v>2.5</v>
      </c>
      <c r="KS141" t="s">
        <v>1462</v>
      </c>
      <c r="LA141">
        <v>20</v>
      </c>
      <c r="LK141">
        <v>1</v>
      </c>
      <c r="MO141" t="b">
        <v>1</v>
      </c>
      <c r="MT141" t="s">
        <v>1462</v>
      </c>
      <c r="MU141" t="s">
        <v>4685</v>
      </c>
      <c r="MV141">
        <v>2.5</v>
      </c>
      <c r="MW141">
        <v>0</v>
      </c>
      <c r="MX141">
        <v>0</v>
      </c>
      <c r="MY141">
        <v>0</v>
      </c>
      <c r="MZ141">
        <v>0</v>
      </c>
      <c r="NA141">
        <v>0</v>
      </c>
      <c r="NM141" t="s">
        <v>2549</v>
      </c>
      <c r="NN141" t="s">
        <v>2549</v>
      </c>
      <c r="NO141" t="s">
        <v>2549</v>
      </c>
      <c r="NP141" t="s">
        <v>2549</v>
      </c>
      <c r="NQ141" t="s">
        <v>2549</v>
      </c>
      <c r="NR141" t="s">
        <v>2549</v>
      </c>
      <c r="NS141" t="s">
        <v>2549</v>
      </c>
      <c r="NT141" t="s">
        <v>2549</v>
      </c>
      <c r="NU141" t="s">
        <v>2549</v>
      </c>
      <c r="NV141" t="s">
        <v>2549</v>
      </c>
      <c r="NW141" t="s">
        <v>2550</v>
      </c>
      <c r="NX141" t="s">
        <v>2550</v>
      </c>
      <c r="NY141" t="s">
        <v>2550</v>
      </c>
      <c r="NZ141" t="s">
        <v>2550</v>
      </c>
      <c r="OA141" t="s">
        <v>2550</v>
      </c>
      <c r="OB141" t="s">
        <v>2550</v>
      </c>
      <c r="OC141" t="s">
        <v>2569</v>
      </c>
      <c r="OD141" t="s">
        <v>2550</v>
      </c>
      <c r="OE141" t="s">
        <v>2550</v>
      </c>
      <c r="OF141" t="s">
        <v>2550</v>
      </c>
      <c r="OG141">
        <v>0</v>
      </c>
      <c r="OH141">
        <v>0</v>
      </c>
      <c r="OJ141">
        <v>2.5</v>
      </c>
      <c r="OK141">
        <v>0</v>
      </c>
      <c r="OL141">
        <v>2.5</v>
      </c>
      <c r="OT141" t="b">
        <v>1</v>
      </c>
      <c r="PD141" t="s">
        <v>4686</v>
      </c>
      <c r="PN141" t="s">
        <v>3269</v>
      </c>
      <c r="QL141">
        <v>2.5</v>
      </c>
      <c r="QM141">
        <v>0</v>
      </c>
      <c r="RO141">
        <v>7.5</v>
      </c>
      <c r="RP141">
        <v>5</v>
      </c>
      <c r="RQ141">
        <v>2.5</v>
      </c>
      <c r="RR141">
        <v>15</v>
      </c>
      <c r="RS141" t="s">
        <v>1463</v>
      </c>
      <c r="RZ141" t="s">
        <v>1463</v>
      </c>
      <c r="SB141" t="s">
        <v>1463</v>
      </c>
      <c r="SH141" t="s">
        <v>1463</v>
      </c>
      <c r="SK141">
        <v>5</v>
      </c>
      <c r="SL141">
        <v>2.5</v>
      </c>
      <c r="SM141">
        <v>5.3</v>
      </c>
      <c r="SN141">
        <v>7.5</v>
      </c>
      <c r="SO141">
        <v>0</v>
      </c>
      <c r="SP141">
        <v>12.8</v>
      </c>
      <c r="SQ141" t="s">
        <v>1462</v>
      </c>
      <c r="SS141">
        <v>5</v>
      </c>
      <c r="ST141" t="s">
        <v>4687</v>
      </c>
      <c r="SU141" t="s">
        <v>1463</v>
      </c>
      <c r="SZ141" t="b">
        <v>1</v>
      </c>
      <c r="TA141" t="b">
        <v>1</v>
      </c>
      <c r="TB141" t="b">
        <v>1</v>
      </c>
      <c r="TC141" t="b">
        <v>1</v>
      </c>
      <c r="TI141">
        <v>75</v>
      </c>
      <c r="TJ141" t="s">
        <v>4688</v>
      </c>
      <c r="TM141" t="b">
        <v>1</v>
      </c>
      <c r="TN141" t="b">
        <v>1</v>
      </c>
      <c r="TO141" t="b">
        <v>1</v>
      </c>
      <c r="TR141" t="b">
        <v>1</v>
      </c>
      <c r="TT141" t="b">
        <v>1</v>
      </c>
      <c r="TX141">
        <v>7.5</v>
      </c>
      <c r="TY141">
        <v>0</v>
      </c>
      <c r="VI141">
        <v>5</v>
      </c>
      <c r="VJ141">
        <v>0</v>
      </c>
      <c r="VK141">
        <v>0</v>
      </c>
      <c r="VL141">
        <v>5</v>
      </c>
      <c r="VM141" t="s">
        <v>1463</v>
      </c>
      <c r="VO141" t="s">
        <v>1463</v>
      </c>
      <c r="VQ141" t="s">
        <v>1463</v>
      </c>
      <c r="VS141" t="s">
        <v>1463</v>
      </c>
      <c r="VV141" t="s">
        <v>1463</v>
      </c>
      <c r="VX141" t="s">
        <v>1462</v>
      </c>
      <c r="VY141" t="s">
        <v>4689</v>
      </c>
      <c r="VZ141">
        <v>0</v>
      </c>
      <c r="WA141">
        <v>0</v>
      </c>
      <c r="XJ141">
        <v>6.6</v>
      </c>
      <c r="XK141">
        <v>3.8</v>
      </c>
      <c r="XL141">
        <v>1.3</v>
      </c>
      <c r="XM141">
        <v>11.7</v>
      </c>
      <c r="XN141" t="s">
        <v>1462</v>
      </c>
      <c r="XO141" t="s">
        <v>1462</v>
      </c>
      <c r="XQ141" t="b">
        <v>1</v>
      </c>
      <c r="XR141" t="b">
        <v>1</v>
      </c>
      <c r="XT141" t="b">
        <v>1</v>
      </c>
      <c r="XU141" t="b">
        <v>1</v>
      </c>
      <c r="XW141" t="b">
        <v>1</v>
      </c>
      <c r="XX141" t="b">
        <v>1</v>
      </c>
      <c r="YB141" t="s">
        <v>2649</v>
      </c>
      <c r="YC141" t="s">
        <v>1462</v>
      </c>
      <c r="YD141" t="s">
        <v>4690</v>
      </c>
      <c r="YE141" t="s">
        <v>1463</v>
      </c>
      <c r="YF141" t="s">
        <v>4691</v>
      </c>
      <c r="YG141">
        <v>0</v>
      </c>
      <c r="YH141">
        <v>0</v>
      </c>
      <c r="YI141" t="s">
        <v>1462</v>
      </c>
      <c r="YK141" t="b">
        <v>1</v>
      </c>
      <c r="YO141" t="b">
        <v>1</v>
      </c>
      <c r="YU141">
        <v>7.5</v>
      </c>
      <c r="YV141">
        <v>2.5</v>
      </c>
      <c r="ZX141">
        <v>10</v>
      </c>
      <c r="ZY141">
        <v>5</v>
      </c>
      <c r="ZZ141">
        <v>2.5</v>
      </c>
      <c r="AAA141">
        <v>17.5</v>
      </c>
      <c r="AAB141" t="s">
        <v>1462</v>
      </c>
      <c r="AAK141" t="b">
        <v>1</v>
      </c>
      <c r="AAL141" t="b">
        <v>1</v>
      </c>
      <c r="AAM141" t="b">
        <v>1</v>
      </c>
      <c r="AAP141" t="b">
        <v>1</v>
      </c>
      <c r="AAQ141" t="s">
        <v>4692</v>
      </c>
      <c r="AAS141" t="s">
        <v>4693</v>
      </c>
      <c r="AAT141">
        <v>5</v>
      </c>
      <c r="AAU141">
        <v>2.5</v>
      </c>
      <c r="ADN141">
        <v>2</v>
      </c>
      <c r="ADO141">
        <v>0</v>
      </c>
      <c r="ADP141">
        <v>0</v>
      </c>
      <c r="ADQ141">
        <v>2</v>
      </c>
      <c r="ADR141" t="s">
        <v>1759</v>
      </c>
      <c r="ADS141">
        <v>0.5</v>
      </c>
      <c r="ADT141">
        <v>25</v>
      </c>
      <c r="AEG141">
        <v>0</v>
      </c>
      <c r="AEH141">
        <v>0</v>
      </c>
      <c r="AEI141">
        <v>10</v>
      </c>
      <c r="AEJ141">
        <v>0</v>
      </c>
      <c r="AEK141">
        <v>0</v>
      </c>
      <c r="AEL141">
        <v>10</v>
      </c>
      <c r="AEU141" t="b">
        <v>1</v>
      </c>
      <c r="AEV141" t="b">
        <v>1</v>
      </c>
      <c r="AEX141" t="b">
        <v>1</v>
      </c>
      <c r="AEZ141" t="b">
        <v>1</v>
      </c>
      <c r="AFA141" t="s">
        <v>4694</v>
      </c>
      <c r="AFC141">
        <v>0</v>
      </c>
      <c r="AFD141">
        <v>0</v>
      </c>
      <c r="AFE141">
        <v>0</v>
      </c>
      <c r="AFF141">
        <v>7.5</v>
      </c>
      <c r="AFG141">
        <v>0</v>
      </c>
      <c r="AFH141">
        <v>7.5</v>
      </c>
      <c r="AFI141" t="s">
        <v>1463</v>
      </c>
      <c r="AFK141" t="s">
        <v>1463</v>
      </c>
      <c r="AFM141" t="s">
        <v>1463</v>
      </c>
      <c r="AFO141" t="s">
        <v>1463</v>
      </c>
      <c r="AFQ141" t="s">
        <v>1463</v>
      </c>
      <c r="AFT141" t="s">
        <v>1463</v>
      </c>
      <c r="AFV141">
        <v>3</v>
      </c>
      <c r="AFW141">
        <v>3</v>
      </c>
      <c r="AFX141">
        <v>7.5</v>
      </c>
      <c r="AFY141">
        <v>0</v>
      </c>
      <c r="AFZ141">
        <v>5</v>
      </c>
      <c r="AGA141">
        <v>5</v>
      </c>
      <c r="AGB141">
        <v>2.5</v>
      </c>
      <c r="AGC141">
        <v>12.5</v>
      </c>
      <c r="AGD141">
        <v>5</v>
      </c>
      <c r="AGE141">
        <v>2</v>
      </c>
      <c r="AGG141">
        <v>3</v>
      </c>
      <c r="AGH141">
        <v>1</v>
      </c>
      <c r="AGJ141">
        <v>4</v>
      </c>
      <c r="AGK141">
        <v>0</v>
      </c>
      <c r="AGM141" t="s">
        <v>4695</v>
      </c>
      <c r="AGN141" t="s">
        <v>4696</v>
      </c>
      <c r="AGQ141">
        <v>5</v>
      </c>
      <c r="AGR141">
        <v>2.5</v>
      </c>
      <c r="AGS141">
        <v>2</v>
      </c>
      <c r="AGT141">
        <v>7.5</v>
      </c>
      <c r="AGU141">
        <v>5</v>
      </c>
      <c r="AGV141">
        <v>14.5</v>
      </c>
      <c r="AGW141">
        <v>2</v>
      </c>
      <c r="AGY141" t="b">
        <v>1</v>
      </c>
      <c r="AGZ141" t="b">
        <v>1</v>
      </c>
      <c r="AHD141">
        <v>4</v>
      </c>
      <c r="AHE141">
        <v>3</v>
      </c>
      <c r="AHF141">
        <v>3</v>
      </c>
      <c r="AKM141">
        <v>7.5</v>
      </c>
      <c r="AKN141">
        <v>5</v>
      </c>
      <c r="AKO141">
        <v>10</v>
      </c>
      <c r="AKP141">
        <v>7.5</v>
      </c>
      <c r="AKQ141">
        <v>0</v>
      </c>
      <c r="AKR141">
        <v>17.5</v>
      </c>
      <c r="AKS141" t="s">
        <v>1462</v>
      </c>
      <c r="AKT141" t="s">
        <v>1463</v>
      </c>
      <c r="AKV141" t="s">
        <v>1462</v>
      </c>
      <c r="AKX141" t="s">
        <v>1462</v>
      </c>
      <c r="AKZ141" t="s">
        <v>1463</v>
      </c>
      <c r="ALB141" t="s">
        <v>1462</v>
      </c>
      <c r="ALD141" t="s">
        <v>1462</v>
      </c>
      <c r="ALF141" t="s">
        <v>1462</v>
      </c>
      <c r="ALH141" t="s">
        <v>1462</v>
      </c>
      <c r="ALJ141" t="s">
        <v>1462</v>
      </c>
      <c r="ALL141" t="s">
        <v>1463</v>
      </c>
      <c r="ALN141" t="s">
        <v>1462</v>
      </c>
      <c r="ALP141" t="s">
        <v>1463</v>
      </c>
      <c r="ALR141" t="s">
        <v>1463</v>
      </c>
      <c r="ALT141" t="s">
        <v>1463</v>
      </c>
      <c r="AMF141" t="b">
        <v>1</v>
      </c>
      <c r="AMH141" t="b">
        <v>1</v>
      </c>
      <c r="AMI141" t="b">
        <v>1</v>
      </c>
      <c r="AMM141" t="b">
        <v>1</v>
      </c>
      <c r="AMQ141" t="b">
        <v>1</v>
      </c>
      <c r="AMW141" t="b">
        <v>1</v>
      </c>
      <c r="ANA141">
        <v>7.5</v>
      </c>
      <c r="ANB141">
        <v>0</v>
      </c>
      <c r="ANC141">
        <v>10</v>
      </c>
      <c r="AND141">
        <v>7.5</v>
      </c>
      <c r="ANE141">
        <v>0</v>
      </c>
      <c r="ANF141">
        <v>17.5</v>
      </c>
      <c r="ANG141" t="s">
        <v>1462</v>
      </c>
      <c r="ANH141" t="s">
        <v>4697</v>
      </c>
      <c r="ANI141" t="s">
        <v>1462</v>
      </c>
      <c r="ANJ141" t="s">
        <v>4698</v>
      </c>
      <c r="ANK141">
        <v>7.5</v>
      </c>
      <c r="ANL141">
        <v>0</v>
      </c>
      <c r="ANM141">
        <v>1</v>
      </c>
      <c r="ANN141">
        <v>0</v>
      </c>
      <c r="ANO141">
        <v>2.5</v>
      </c>
      <c r="ANP141">
        <v>3.5</v>
      </c>
      <c r="ANQ141" t="s">
        <v>2551</v>
      </c>
      <c r="ANT141">
        <v>0</v>
      </c>
      <c r="ANU141">
        <v>2.5</v>
      </c>
      <c r="AQR141">
        <v>7.5</v>
      </c>
      <c r="AQS141">
        <v>2.5</v>
      </c>
      <c r="AQT141">
        <v>2.5</v>
      </c>
      <c r="AQU141">
        <v>12.5</v>
      </c>
      <c r="AQV141" t="s">
        <v>1463</v>
      </c>
      <c r="ARA141" t="b">
        <v>1</v>
      </c>
      <c r="ARC141" t="b">
        <v>1</v>
      </c>
      <c r="ARE141" t="b">
        <v>1</v>
      </c>
      <c r="ARF141" t="s">
        <v>4699</v>
      </c>
      <c r="ARG141">
        <v>0</v>
      </c>
      <c r="ARH141">
        <v>2.5</v>
      </c>
      <c r="ARI141" t="s">
        <v>1462</v>
      </c>
      <c r="ARJ141" t="s">
        <v>1462</v>
      </c>
      <c r="ARL141" t="b">
        <v>1</v>
      </c>
      <c r="ARM141" t="s">
        <v>1462</v>
      </c>
      <c r="ARO141" t="b">
        <v>1</v>
      </c>
      <c r="ARQ141" t="s">
        <v>1462</v>
      </c>
      <c r="ARS141" t="s">
        <v>4700</v>
      </c>
      <c r="ART141" t="s">
        <v>2616</v>
      </c>
      <c r="ARV141" t="b">
        <v>1</v>
      </c>
      <c r="ARY141" t="b">
        <v>1</v>
      </c>
      <c r="ASD141">
        <v>5</v>
      </c>
      <c r="ASE141">
        <v>2.5</v>
      </c>
      <c r="ASF141">
        <v>5</v>
      </c>
      <c r="ASG141">
        <v>5</v>
      </c>
      <c r="ASH141">
        <v>2.5</v>
      </c>
      <c r="ASI141">
        <v>12.5</v>
      </c>
      <c r="ASJ141">
        <v>50</v>
      </c>
      <c r="ASL141" t="b">
        <v>1</v>
      </c>
      <c r="ASM141" t="b">
        <v>1</v>
      </c>
      <c r="ASQ141" t="b">
        <v>1</v>
      </c>
      <c r="ASR141" t="s">
        <v>4447</v>
      </c>
      <c r="ASS141">
        <v>3</v>
      </c>
      <c r="AST141" t="s">
        <v>1462</v>
      </c>
      <c r="ASV141" t="b">
        <v>1</v>
      </c>
      <c r="ASW141" t="b">
        <v>1</v>
      </c>
      <c r="ASX141" t="b">
        <v>1</v>
      </c>
      <c r="ASY141" t="b">
        <v>1</v>
      </c>
      <c r="ASZ141" t="b">
        <v>1</v>
      </c>
      <c r="ATC141" t="s">
        <v>4701</v>
      </c>
      <c r="ATD141">
        <v>5</v>
      </c>
      <c r="ATE141">
        <v>2.5</v>
      </c>
      <c r="ATF141">
        <v>8</v>
      </c>
      <c r="ATG141">
        <v>7.5</v>
      </c>
      <c r="ATH141">
        <v>1.3</v>
      </c>
      <c r="ATI141">
        <v>16.8</v>
      </c>
      <c r="ATJ141" t="s">
        <v>1462</v>
      </c>
      <c r="ATN141" t="b">
        <v>1</v>
      </c>
      <c r="ATO141" t="s">
        <v>4640</v>
      </c>
      <c r="ATP141" t="s">
        <v>2568</v>
      </c>
      <c r="AVW141" t="s">
        <v>1462</v>
      </c>
      <c r="AVX141" t="s">
        <v>1463</v>
      </c>
      <c r="AVZ141">
        <v>7.5</v>
      </c>
      <c r="AWA141">
        <v>2.5</v>
      </c>
      <c r="AWB141">
        <v>7.5</v>
      </c>
      <c r="AWC141">
        <v>0</v>
      </c>
      <c r="AWD141">
        <v>1</v>
      </c>
      <c r="AWE141">
        <v>7.5</v>
      </c>
      <c r="AWF141">
        <v>0</v>
      </c>
      <c r="AWG141">
        <v>8.5</v>
      </c>
      <c r="AWH141" t="s">
        <v>1462</v>
      </c>
      <c r="AWI141" t="s">
        <v>2592</v>
      </c>
      <c r="AWJ141" t="s">
        <v>1463</v>
      </c>
      <c r="AWL141" t="s">
        <v>1463</v>
      </c>
      <c r="AWN141" t="s">
        <v>1463</v>
      </c>
      <c r="AWP141" t="s">
        <v>1462</v>
      </c>
      <c r="AWQ141" t="s">
        <v>1469</v>
      </c>
      <c r="AWR141" t="s">
        <v>1463</v>
      </c>
      <c r="AWT141" t="s">
        <v>1463</v>
      </c>
      <c r="AWV141" t="s">
        <v>1463</v>
      </c>
      <c r="AWX141" t="s">
        <v>1463</v>
      </c>
      <c r="AWZ141" t="s">
        <v>1463</v>
      </c>
      <c r="AXB141" t="s">
        <v>1463</v>
      </c>
      <c r="AXD141" t="s">
        <v>1463</v>
      </c>
      <c r="AXF141">
        <v>5</v>
      </c>
      <c r="AXI141">
        <v>7.5</v>
      </c>
      <c r="AXJ141">
        <v>0</v>
      </c>
      <c r="AXK141">
        <v>1</v>
      </c>
      <c r="AXN141">
        <v>1</v>
      </c>
      <c r="AXO141">
        <v>1</v>
      </c>
      <c r="AXP141">
        <v>1</v>
      </c>
      <c r="AXQ141">
        <v>1</v>
      </c>
      <c r="AXR141">
        <v>1</v>
      </c>
      <c r="AXS141">
        <v>1</v>
      </c>
      <c r="AXT141">
        <v>1</v>
      </c>
      <c r="AXU141">
        <v>1</v>
      </c>
      <c r="AXV141">
        <v>2</v>
      </c>
      <c r="AXW141">
        <v>1</v>
      </c>
      <c r="AXX141">
        <v>2</v>
      </c>
      <c r="AYA141">
        <v>10</v>
      </c>
      <c r="AYD141">
        <v>10</v>
      </c>
      <c r="AYE141" t="s">
        <v>1463</v>
      </c>
      <c r="AYF141" t="s">
        <v>1463</v>
      </c>
      <c r="AYG141">
        <v>10</v>
      </c>
      <c r="AYJ141">
        <v>10</v>
      </c>
      <c r="AYK141">
        <v>7.5</v>
      </c>
      <c r="AYL141">
        <v>2.5</v>
      </c>
      <c r="AYM141">
        <v>20</v>
      </c>
      <c r="AYN141">
        <v>2</v>
      </c>
      <c r="AYO141" t="s">
        <v>4702</v>
      </c>
      <c r="AYP141" t="s">
        <v>4703</v>
      </c>
      <c r="AYQ141">
        <v>1</v>
      </c>
      <c r="AYR141" t="s">
        <v>4459</v>
      </c>
      <c r="AYS141" t="s">
        <v>4419</v>
      </c>
      <c r="AYW141">
        <v>1</v>
      </c>
      <c r="AYX141" t="s">
        <v>4704</v>
      </c>
      <c r="AYY141" t="s">
        <v>4705</v>
      </c>
      <c r="AZC141">
        <v>5</v>
      </c>
      <c r="AZD141" t="s">
        <v>4617</v>
      </c>
      <c r="AZE141" t="s">
        <v>4706</v>
      </c>
      <c r="AZF141">
        <v>12</v>
      </c>
      <c r="AZG141" t="s">
        <v>4707</v>
      </c>
      <c r="AZH141" t="s">
        <v>4708</v>
      </c>
      <c r="AZM141" t="s">
        <v>1462</v>
      </c>
      <c r="AZN141" t="s">
        <v>4709</v>
      </c>
      <c r="AZO141" t="s">
        <v>1462</v>
      </c>
      <c r="AZP141" t="s">
        <v>4710</v>
      </c>
      <c r="AZR141">
        <v>7.5</v>
      </c>
      <c r="AZS141">
        <v>2.5</v>
      </c>
      <c r="BCH141">
        <v>10</v>
      </c>
      <c r="BCI141">
        <v>5</v>
      </c>
      <c r="BCJ141">
        <v>0</v>
      </c>
      <c r="BCK141">
        <v>15</v>
      </c>
      <c r="BCL141">
        <v>1</v>
      </c>
      <c r="BCN141" t="s">
        <v>2555</v>
      </c>
      <c r="BCP141">
        <v>2</v>
      </c>
      <c r="BCR141">
        <v>4</v>
      </c>
      <c r="BCT141">
        <v>3</v>
      </c>
      <c r="BCW141" t="s">
        <v>2555</v>
      </c>
      <c r="BCY141">
        <v>5</v>
      </c>
      <c r="BCZ141">
        <v>0</v>
      </c>
      <c r="BEH141">
        <v>2.5</v>
      </c>
      <c r="BEI141">
        <v>10</v>
      </c>
      <c r="BEJ141">
        <v>2.5</v>
      </c>
      <c r="BEK141">
        <v>15</v>
      </c>
      <c r="BEL141" t="s">
        <v>2552</v>
      </c>
      <c r="BEN141" t="s">
        <v>2552</v>
      </c>
      <c r="BEP141" t="s">
        <v>2552</v>
      </c>
      <c r="BER141" t="s">
        <v>2552</v>
      </c>
      <c r="BET141" t="s">
        <v>2552</v>
      </c>
      <c r="BEV141" t="s">
        <v>2552</v>
      </c>
      <c r="BEX141">
        <v>10</v>
      </c>
      <c r="BEY141">
        <v>2.5</v>
      </c>
      <c r="BGQ141" t="s">
        <v>1467</v>
      </c>
      <c r="BGR141">
        <v>7.5</v>
      </c>
      <c r="BGS141">
        <v>2.5</v>
      </c>
      <c r="BGT141">
        <v>10</v>
      </c>
      <c r="BGU141" t="s">
        <v>1463</v>
      </c>
      <c r="BHK141">
        <v>7.5</v>
      </c>
      <c r="BHL141">
        <v>2.5</v>
      </c>
      <c r="BIT141">
        <v>10</v>
      </c>
      <c r="BIU141">
        <v>7.5</v>
      </c>
      <c r="BIV141">
        <v>2.5</v>
      </c>
      <c r="BIW141">
        <v>20</v>
      </c>
      <c r="BIX141">
        <v>4</v>
      </c>
      <c r="BIY141" t="s">
        <v>1794</v>
      </c>
      <c r="BIZ141" t="s">
        <v>2594</v>
      </c>
      <c r="BJA141" t="s">
        <v>2548</v>
      </c>
      <c r="BJB141">
        <v>7.5</v>
      </c>
      <c r="BJC141">
        <v>2.5</v>
      </c>
    </row>
    <row r="142" spans="1:1024 1026:1615" ht="15" x14ac:dyDescent="0.25">
      <c r="A142" t="s">
        <v>4378</v>
      </c>
      <c r="B142" t="s">
        <v>4711</v>
      </c>
      <c r="C142" t="s">
        <v>4712</v>
      </c>
      <c r="D142" t="s">
        <v>1460</v>
      </c>
      <c r="F142" t="s">
        <v>2606</v>
      </c>
      <c r="G142" t="s">
        <v>4350</v>
      </c>
      <c r="H142" t="s">
        <v>4381</v>
      </c>
      <c r="I142" t="s">
        <v>4624</v>
      </c>
      <c r="J142">
        <v>3.0878333699999998</v>
      </c>
      <c r="K142">
        <v>34.047010219999997</v>
      </c>
      <c r="L142" s="116">
        <v>42403</v>
      </c>
      <c r="M142" t="s">
        <v>1471</v>
      </c>
      <c r="N142">
        <v>42</v>
      </c>
      <c r="O142" t="s">
        <v>2554</v>
      </c>
      <c r="Q142">
        <v>6.7</v>
      </c>
      <c r="R142">
        <v>7.5</v>
      </c>
      <c r="S142">
        <v>2.5</v>
      </c>
      <c r="T142">
        <v>16.7</v>
      </c>
      <c r="U142">
        <v>1</v>
      </c>
      <c r="V142">
        <v>1</v>
      </c>
      <c r="W142">
        <v>1</v>
      </c>
      <c r="X142">
        <v>2</v>
      </c>
      <c r="AB142" t="b">
        <v>1</v>
      </c>
      <c r="AG142">
        <v>1</v>
      </c>
      <c r="AH142">
        <v>1</v>
      </c>
      <c r="AI142">
        <v>1</v>
      </c>
      <c r="AJ142">
        <v>2</v>
      </c>
      <c r="AM142">
        <v>1</v>
      </c>
      <c r="AO142">
        <v>1</v>
      </c>
      <c r="AS142">
        <v>1</v>
      </c>
      <c r="AT142">
        <v>1</v>
      </c>
      <c r="AU142">
        <v>1</v>
      </c>
      <c r="AV142">
        <v>2</v>
      </c>
      <c r="BS142" t="s">
        <v>1462</v>
      </c>
      <c r="BT142" t="s">
        <v>1462</v>
      </c>
      <c r="BU142" t="s">
        <v>4713</v>
      </c>
      <c r="BV142" t="s">
        <v>4714</v>
      </c>
      <c r="BW142">
        <v>7.5</v>
      </c>
      <c r="BX142">
        <v>2.5</v>
      </c>
      <c r="BY142">
        <v>8.5</v>
      </c>
      <c r="BZ142">
        <v>7.5</v>
      </c>
      <c r="CA142">
        <v>0</v>
      </c>
      <c r="CB142">
        <v>16</v>
      </c>
      <c r="CC142" t="s">
        <v>1462</v>
      </c>
      <c r="CD142" t="b">
        <v>1</v>
      </c>
      <c r="CE142" t="b">
        <v>1</v>
      </c>
      <c r="CF142">
        <v>15</v>
      </c>
      <c r="CH142" t="s">
        <v>1462</v>
      </c>
      <c r="CI142" t="b">
        <v>1</v>
      </c>
      <c r="CK142">
        <v>12</v>
      </c>
      <c r="CM142" t="s">
        <v>1462</v>
      </c>
      <c r="CN142" t="b">
        <v>1</v>
      </c>
      <c r="CP142">
        <v>3</v>
      </c>
      <c r="CR142" t="s">
        <v>1463</v>
      </c>
      <c r="CW142" t="s">
        <v>1463</v>
      </c>
      <c r="DB142" t="s">
        <v>1463</v>
      </c>
      <c r="DG142" t="s">
        <v>1463</v>
      </c>
      <c r="DM142" t="s">
        <v>1463</v>
      </c>
      <c r="DS142" t="b">
        <v>1</v>
      </c>
      <c r="DU142" t="b">
        <v>1</v>
      </c>
      <c r="DY142" t="b">
        <v>1</v>
      </c>
      <c r="EF142" t="b">
        <v>1</v>
      </c>
      <c r="EG142" t="s">
        <v>4715</v>
      </c>
      <c r="EI142">
        <v>7.5</v>
      </c>
      <c r="EJ142">
        <v>0</v>
      </c>
      <c r="EN142">
        <v>0</v>
      </c>
      <c r="EO142" t="s">
        <v>1463</v>
      </c>
      <c r="FL142">
        <v>6.7</v>
      </c>
      <c r="FM142">
        <v>7.5</v>
      </c>
      <c r="FN142">
        <v>2.5</v>
      </c>
      <c r="FO142">
        <v>16.7</v>
      </c>
      <c r="FP142" t="s">
        <v>1462</v>
      </c>
      <c r="FS142" t="s">
        <v>1464</v>
      </c>
      <c r="FT142" t="b">
        <v>1</v>
      </c>
      <c r="FV142" t="s">
        <v>1464</v>
      </c>
      <c r="FY142" t="s">
        <v>1464</v>
      </c>
      <c r="GB142" t="s">
        <v>1464</v>
      </c>
      <c r="GE142" t="s">
        <v>1464</v>
      </c>
      <c r="GH142" t="s">
        <v>1464</v>
      </c>
      <c r="GK142" t="s">
        <v>1464</v>
      </c>
      <c r="GN142" t="s">
        <v>1464</v>
      </c>
      <c r="GO142" t="b">
        <v>1</v>
      </c>
      <c r="GQ142" t="s">
        <v>1464</v>
      </c>
      <c r="GT142" t="s">
        <v>1464</v>
      </c>
      <c r="GW142" t="s">
        <v>1464</v>
      </c>
      <c r="GZ142" t="s">
        <v>1464</v>
      </c>
      <c r="HC142" t="s">
        <v>1464</v>
      </c>
      <c r="HD142" t="b">
        <v>1</v>
      </c>
      <c r="HF142" t="s">
        <v>1464</v>
      </c>
      <c r="HI142" t="s">
        <v>1464</v>
      </c>
      <c r="HL142" t="s">
        <v>1464</v>
      </c>
      <c r="HM142" t="b">
        <v>1</v>
      </c>
      <c r="HO142" t="s">
        <v>1464</v>
      </c>
      <c r="HR142" t="s">
        <v>1464</v>
      </c>
      <c r="HU142" t="s">
        <v>1464</v>
      </c>
      <c r="HX142" t="s">
        <v>1464</v>
      </c>
      <c r="IA142" t="s">
        <v>1464</v>
      </c>
      <c r="ID142" t="s">
        <v>1464</v>
      </c>
      <c r="IG142" t="s">
        <v>1464</v>
      </c>
      <c r="IJ142" t="s">
        <v>1464</v>
      </c>
      <c r="IM142" t="s">
        <v>1464</v>
      </c>
      <c r="IN142" t="b">
        <v>1</v>
      </c>
      <c r="IP142" t="s">
        <v>1464</v>
      </c>
      <c r="IS142" t="s">
        <v>1464</v>
      </c>
      <c r="IV142" t="s">
        <v>1464</v>
      </c>
      <c r="IY142" t="s">
        <v>1464</v>
      </c>
      <c r="JB142" t="s">
        <v>1464</v>
      </c>
      <c r="JC142" t="b">
        <v>1</v>
      </c>
      <c r="JE142" t="s">
        <v>1464</v>
      </c>
      <c r="JF142" t="b">
        <v>1</v>
      </c>
      <c r="JH142" t="s">
        <v>1464</v>
      </c>
      <c r="JK142" t="s">
        <v>1464</v>
      </c>
      <c r="JN142" t="s">
        <v>1464</v>
      </c>
      <c r="JQ142" t="s">
        <v>1464</v>
      </c>
      <c r="JT142" t="s">
        <v>1464</v>
      </c>
      <c r="JW142" t="s">
        <v>1464</v>
      </c>
      <c r="JX142" t="b">
        <v>1</v>
      </c>
      <c r="JZ142" t="s">
        <v>1464</v>
      </c>
      <c r="KC142" t="s">
        <v>1464</v>
      </c>
      <c r="KF142" t="s">
        <v>1464</v>
      </c>
      <c r="KG142" t="s">
        <v>4534</v>
      </c>
      <c r="KH142" t="b">
        <v>1</v>
      </c>
      <c r="KJ142" t="s">
        <v>1464</v>
      </c>
      <c r="KK142" t="s">
        <v>1463</v>
      </c>
      <c r="KM142">
        <v>7.5</v>
      </c>
      <c r="KN142">
        <v>2.5</v>
      </c>
      <c r="KO142">
        <v>5</v>
      </c>
      <c r="KP142">
        <v>7.5</v>
      </c>
      <c r="KQ142">
        <v>2.5</v>
      </c>
      <c r="KR142">
        <v>15</v>
      </c>
      <c r="KS142" t="s">
        <v>1462</v>
      </c>
      <c r="KV142">
        <v>12</v>
      </c>
      <c r="KW142">
        <v>5</v>
      </c>
      <c r="KX142">
        <v>3</v>
      </c>
      <c r="LB142">
        <v>2</v>
      </c>
      <c r="LF142">
        <v>1</v>
      </c>
      <c r="LG142">
        <v>1</v>
      </c>
      <c r="LH142">
        <v>1</v>
      </c>
      <c r="LL142">
        <v>1</v>
      </c>
      <c r="LZ142" t="b">
        <v>1</v>
      </c>
      <c r="MA142" t="b">
        <v>1</v>
      </c>
      <c r="MB142" t="b">
        <v>1</v>
      </c>
      <c r="MF142" t="b">
        <v>1</v>
      </c>
      <c r="MJ142" t="b">
        <v>1</v>
      </c>
      <c r="MK142" t="b">
        <v>1</v>
      </c>
      <c r="ML142" t="b">
        <v>1</v>
      </c>
      <c r="MP142" t="b">
        <v>1</v>
      </c>
      <c r="MT142" t="s">
        <v>1462</v>
      </c>
      <c r="MU142" t="s">
        <v>4716</v>
      </c>
      <c r="MV142">
        <v>7.5</v>
      </c>
      <c r="MW142">
        <v>2.5</v>
      </c>
      <c r="MX142">
        <v>0</v>
      </c>
      <c r="MY142">
        <v>0</v>
      </c>
      <c r="MZ142">
        <v>0</v>
      </c>
      <c r="NA142">
        <v>0</v>
      </c>
      <c r="NM142" t="s">
        <v>2549</v>
      </c>
      <c r="NN142" t="s">
        <v>2549</v>
      </c>
      <c r="NO142" t="s">
        <v>2549</v>
      </c>
      <c r="NP142" t="s">
        <v>2549</v>
      </c>
      <c r="NQ142" t="s">
        <v>2549</v>
      </c>
      <c r="NR142" t="s">
        <v>2549</v>
      </c>
      <c r="NS142" t="s">
        <v>2549</v>
      </c>
      <c r="NT142" t="s">
        <v>2549</v>
      </c>
      <c r="NU142" t="s">
        <v>2549</v>
      </c>
      <c r="NV142" t="s">
        <v>2549</v>
      </c>
      <c r="NW142" t="s">
        <v>2550</v>
      </c>
      <c r="NX142" t="s">
        <v>2569</v>
      </c>
      <c r="NY142" t="s">
        <v>2569</v>
      </c>
      <c r="NZ142" t="s">
        <v>2569</v>
      </c>
      <c r="OA142" t="s">
        <v>2550</v>
      </c>
      <c r="OB142" t="s">
        <v>2550</v>
      </c>
      <c r="OC142" t="s">
        <v>2550</v>
      </c>
      <c r="OD142" t="s">
        <v>2569</v>
      </c>
      <c r="OE142" t="s">
        <v>2550</v>
      </c>
      <c r="OF142" t="s">
        <v>2550</v>
      </c>
      <c r="OG142">
        <v>0</v>
      </c>
      <c r="OH142">
        <v>0</v>
      </c>
      <c r="OJ142">
        <v>2.5</v>
      </c>
      <c r="OK142">
        <v>0</v>
      </c>
      <c r="OL142">
        <v>2.5</v>
      </c>
      <c r="OO142" t="b">
        <v>1</v>
      </c>
      <c r="OP142" t="b">
        <v>1</v>
      </c>
      <c r="OQ142" t="b">
        <v>1</v>
      </c>
      <c r="OU142" t="b">
        <v>1</v>
      </c>
      <c r="OY142" t="s">
        <v>4717</v>
      </c>
      <c r="OZ142" t="s">
        <v>4718</v>
      </c>
      <c r="PA142" t="s">
        <v>4718</v>
      </c>
      <c r="PE142" t="s">
        <v>4718</v>
      </c>
      <c r="PI142" t="s">
        <v>4394</v>
      </c>
      <c r="PJ142" t="s">
        <v>4394</v>
      </c>
      <c r="PK142" t="s">
        <v>4394</v>
      </c>
      <c r="PO142" t="s">
        <v>3269</v>
      </c>
      <c r="PS142" t="b">
        <v>1</v>
      </c>
      <c r="PT142" t="b">
        <v>1</v>
      </c>
      <c r="PU142" t="b">
        <v>1</v>
      </c>
      <c r="QC142" t="s">
        <v>4396</v>
      </c>
      <c r="QD142" t="s">
        <v>4396</v>
      </c>
      <c r="QE142" t="s">
        <v>4396</v>
      </c>
      <c r="QL142">
        <v>2.5</v>
      </c>
      <c r="QM142">
        <v>0</v>
      </c>
      <c r="RO142">
        <v>7.5</v>
      </c>
      <c r="RP142">
        <v>7.5</v>
      </c>
      <c r="RQ142">
        <v>0</v>
      </c>
      <c r="RR142">
        <v>15</v>
      </c>
      <c r="RS142" t="s">
        <v>1463</v>
      </c>
      <c r="RZ142" t="s">
        <v>1463</v>
      </c>
      <c r="SB142" t="s">
        <v>1463</v>
      </c>
      <c r="SH142" t="s">
        <v>1463</v>
      </c>
      <c r="SK142">
        <v>7.5</v>
      </c>
      <c r="SL142">
        <v>0</v>
      </c>
      <c r="SM142">
        <v>4.9000000000000004</v>
      </c>
      <c r="SN142">
        <v>7.5</v>
      </c>
      <c r="SO142">
        <v>0</v>
      </c>
      <c r="SP142">
        <v>12.4</v>
      </c>
      <c r="SQ142" t="s">
        <v>1462</v>
      </c>
      <c r="SS142">
        <v>4</v>
      </c>
      <c r="ST142" t="s">
        <v>4719</v>
      </c>
      <c r="SU142" t="s">
        <v>1463</v>
      </c>
      <c r="SZ142" t="b">
        <v>1</v>
      </c>
      <c r="TA142" t="b">
        <v>1</v>
      </c>
      <c r="TB142" t="b">
        <v>1</v>
      </c>
      <c r="TC142" t="b">
        <v>1</v>
      </c>
      <c r="TE142" t="b">
        <v>1</v>
      </c>
      <c r="TI142">
        <v>50</v>
      </c>
      <c r="TJ142" t="s">
        <v>4720</v>
      </c>
      <c r="TM142" t="b">
        <v>1</v>
      </c>
      <c r="TN142" t="b">
        <v>1</v>
      </c>
      <c r="TO142" t="b">
        <v>1</v>
      </c>
      <c r="TP142" t="b">
        <v>1</v>
      </c>
      <c r="TQ142" t="b">
        <v>1</v>
      </c>
      <c r="TR142" t="b">
        <v>1</v>
      </c>
      <c r="TX142">
        <v>7.5</v>
      </c>
      <c r="TY142">
        <v>0</v>
      </c>
      <c r="VI142">
        <v>5</v>
      </c>
      <c r="VJ142">
        <v>0</v>
      </c>
      <c r="VK142">
        <v>0</v>
      </c>
      <c r="VL142">
        <v>5</v>
      </c>
      <c r="VM142" t="s">
        <v>1463</v>
      </c>
      <c r="VO142" t="s">
        <v>1463</v>
      </c>
      <c r="VQ142" t="s">
        <v>1463</v>
      </c>
      <c r="VS142" t="s">
        <v>1463</v>
      </c>
      <c r="VV142" t="s">
        <v>1463</v>
      </c>
      <c r="VX142" t="s">
        <v>1462</v>
      </c>
      <c r="VY142" t="s">
        <v>4721</v>
      </c>
      <c r="VZ142">
        <v>0</v>
      </c>
      <c r="WA142">
        <v>0</v>
      </c>
      <c r="XJ142">
        <v>2.5</v>
      </c>
      <c r="XK142">
        <v>0</v>
      </c>
      <c r="XL142">
        <v>2.5</v>
      </c>
      <c r="XM142">
        <v>5</v>
      </c>
      <c r="XN142" t="s">
        <v>1462</v>
      </c>
      <c r="XO142" t="s">
        <v>1462</v>
      </c>
      <c r="XQ142" t="b">
        <v>1</v>
      </c>
      <c r="XR142" t="b">
        <v>1</v>
      </c>
      <c r="XT142" t="b">
        <v>1</v>
      </c>
      <c r="XU142" t="b">
        <v>1</v>
      </c>
      <c r="XX142" t="b">
        <v>1</v>
      </c>
      <c r="YB142" t="s">
        <v>4722</v>
      </c>
      <c r="YC142" t="s">
        <v>1462</v>
      </c>
      <c r="YE142" t="s">
        <v>1463</v>
      </c>
      <c r="YF142" t="s">
        <v>4723</v>
      </c>
      <c r="YG142">
        <v>0</v>
      </c>
      <c r="YH142">
        <v>2.5</v>
      </c>
      <c r="YI142" t="s">
        <v>1463</v>
      </c>
      <c r="YU142">
        <v>0</v>
      </c>
      <c r="YV142">
        <v>2.5</v>
      </c>
      <c r="ZX142">
        <v>10</v>
      </c>
      <c r="ZY142">
        <v>5</v>
      </c>
      <c r="ZZ142">
        <v>0</v>
      </c>
      <c r="AAA142">
        <v>15</v>
      </c>
      <c r="AAB142" t="s">
        <v>1462</v>
      </c>
      <c r="AAK142" t="b">
        <v>1</v>
      </c>
      <c r="AAL142" t="b">
        <v>1</v>
      </c>
      <c r="AAP142" t="b">
        <v>1</v>
      </c>
      <c r="AAQ142" t="s">
        <v>4724</v>
      </c>
      <c r="AAS142" t="s">
        <v>4725</v>
      </c>
      <c r="AAT142">
        <v>5</v>
      </c>
      <c r="AAU142">
        <v>0</v>
      </c>
      <c r="ADN142">
        <v>2</v>
      </c>
      <c r="ADO142">
        <v>0</v>
      </c>
      <c r="ADP142">
        <v>0</v>
      </c>
      <c r="ADQ142">
        <v>2</v>
      </c>
      <c r="ADR142" t="s">
        <v>1759</v>
      </c>
      <c r="ADS142">
        <v>0.5</v>
      </c>
      <c r="ADT142">
        <v>25</v>
      </c>
      <c r="AEG142">
        <v>0</v>
      </c>
      <c r="AEH142">
        <v>0</v>
      </c>
      <c r="AEI142">
        <v>10</v>
      </c>
      <c r="AEJ142">
        <v>0</v>
      </c>
      <c r="AEK142">
        <v>0</v>
      </c>
      <c r="AEL142">
        <v>10</v>
      </c>
      <c r="AEU142" t="b">
        <v>1</v>
      </c>
      <c r="AEV142" t="b">
        <v>1</v>
      </c>
      <c r="AEX142" t="b">
        <v>1</v>
      </c>
      <c r="AEZ142" t="b">
        <v>1</v>
      </c>
      <c r="AFA142" t="s">
        <v>4726</v>
      </c>
      <c r="AFC142">
        <v>0</v>
      </c>
      <c r="AFD142">
        <v>0</v>
      </c>
      <c r="AFE142">
        <v>0</v>
      </c>
      <c r="AFF142">
        <v>7.5</v>
      </c>
      <c r="AFG142">
        <v>0</v>
      </c>
      <c r="AFH142">
        <v>7.5</v>
      </c>
      <c r="AFI142" t="s">
        <v>1463</v>
      </c>
      <c r="AFK142" t="s">
        <v>1463</v>
      </c>
      <c r="AFM142" t="s">
        <v>1463</v>
      </c>
      <c r="AFO142" t="s">
        <v>1463</v>
      </c>
      <c r="AFQ142" t="s">
        <v>1463</v>
      </c>
      <c r="AFT142" t="s">
        <v>1463</v>
      </c>
      <c r="AFV142">
        <v>3</v>
      </c>
      <c r="AFW142">
        <v>3</v>
      </c>
      <c r="AFX142">
        <v>7.5</v>
      </c>
      <c r="AFY142">
        <v>0</v>
      </c>
      <c r="AFZ142">
        <v>6.7</v>
      </c>
      <c r="AGA142">
        <v>2.5</v>
      </c>
      <c r="AGB142">
        <v>0</v>
      </c>
      <c r="AGC142">
        <v>9.1999999999999993</v>
      </c>
      <c r="AGD142">
        <v>7</v>
      </c>
      <c r="AGE142">
        <v>8</v>
      </c>
      <c r="AGG142">
        <v>5</v>
      </c>
      <c r="AGH142">
        <v>4</v>
      </c>
      <c r="AGJ142">
        <v>6</v>
      </c>
      <c r="AGK142">
        <v>2</v>
      </c>
      <c r="AGM142" t="s">
        <v>4727</v>
      </c>
      <c r="AGN142" t="s">
        <v>4728</v>
      </c>
      <c r="AGQ142">
        <v>2.5</v>
      </c>
      <c r="AGR142">
        <v>0</v>
      </c>
      <c r="AGS142">
        <v>1</v>
      </c>
      <c r="AGT142">
        <v>7.5</v>
      </c>
      <c r="AGU142">
        <v>2.5</v>
      </c>
      <c r="AGV142">
        <v>11</v>
      </c>
      <c r="AGW142">
        <v>1</v>
      </c>
      <c r="AGZ142" t="b">
        <v>1</v>
      </c>
      <c r="AHD142">
        <v>4</v>
      </c>
      <c r="AHE142">
        <v>3</v>
      </c>
      <c r="AHF142">
        <v>3</v>
      </c>
      <c r="AKM142">
        <v>7.5</v>
      </c>
      <c r="AKN142">
        <v>2.5</v>
      </c>
      <c r="AKO142">
        <v>10</v>
      </c>
      <c r="AKP142">
        <v>7.5</v>
      </c>
      <c r="AKQ142">
        <v>0</v>
      </c>
      <c r="AKR142">
        <v>17.5</v>
      </c>
      <c r="AKS142" t="s">
        <v>1462</v>
      </c>
      <c r="AKT142" t="s">
        <v>1463</v>
      </c>
      <c r="AKV142" t="s">
        <v>1463</v>
      </c>
      <c r="AKX142" t="s">
        <v>1463</v>
      </c>
      <c r="AKZ142" t="s">
        <v>1462</v>
      </c>
      <c r="ALB142" t="s">
        <v>1462</v>
      </c>
      <c r="ALD142" t="s">
        <v>1463</v>
      </c>
      <c r="ALF142" t="s">
        <v>1462</v>
      </c>
      <c r="ALH142" t="s">
        <v>1462</v>
      </c>
      <c r="ALJ142" t="s">
        <v>1462</v>
      </c>
      <c r="ALL142" t="s">
        <v>1463</v>
      </c>
      <c r="ALN142" t="s">
        <v>1462</v>
      </c>
      <c r="ALP142" t="s">
        <v>1463</v>
      </c>
      <c r="ALR142" t="s">
        <v>1463</v>
      </c>
      <c r="ALT142" t="s">
        <v>1463</v>
      </c>
      <c r="AMF142" t="b">
        <v>1</v>
      </c>
      <c r="AMH142" t="b">
        <v>1</v>
      </c>
      <c r="AMI142" t="b">
        <v>1</v>
      </c>
      <c r="AMJ142" t="b">
        <v>1</v>
      </c>
      <c r="AMM142" t="b">
        <v>1</v>
      </c>
      <c r="AMQ142" t="b">
        <v>1</v>
      </c>
      <c r="AMW142" t="b">
        <v>1</v>
      </c>
      <c r="ANA142">
        <v>7.5</v>
      </c>
      <c r="ANB142">
        <v>0</v>
      </c>
      <c r="ANC142">
        <v>10</v>
      </c>
      <c r="AND142">
        <v>7.5</v>
      </c>
      <c r="ANE142">
        <v>0</v>
      </c>
      <c r="ANF142">
        <v>17.5</v>
      </c>
      <c r="ANG142" t="s">
        <v>1462</v>
      </c>
      <c r="ANH142" t="s">
        <v>4729</v>
      </c>
      <c r="ANI142" t="s">
        <v>1462</v>
      </c>
      <c r="ANJ142" t="s">
        <v>4730</v>
      </c>
      <c r="ANK142">
        <v>7.5</v>
      </c>
      <c r="ANL142">
        <v>0</v>
      </c>
      <c r="ANM142">
        <v>1</v>
      </c>
      <c r="ANN142">
        <v>0</v>
      </c>
      <c r="ANO142">
        <v>5</v>
      </c>
      <c r="ANP142">
        <v>6</v>
      </c>
      <c r="ANQ142" t="s">
        <v>2551</v>
      </c>
      <c r="ANT142">
        <v>0</v>
      </c>
      <c r="ANU142">
        <v>5</v>
      </c>
      <c r="AQR142">
        <v>7.5</v>
      </c>
      <c r="AQS142">
        <v>3.8</v>
      </c>
      <c r="AQT142">
        <v>2.5</v>
      </c>
      <c r="AQU142">
        <v>13.8</v>
      </c>
      <c r="AQV142" t="s">
        <v>1463</v>
      </c>
      <c r="ARA142" t="b">
        <v>1</v>
      </c>
      <c r="ARC142" t="b">
        <v>1</v>
      </c>
      <c r="ARG142">
        <v>0</v>
      </c>
      <c r="ARH142">
        <v>5</v>
      </c>
      <c r="ARI142" t="s">
        <v>1462</v>
      </c>
      <c r="ARJ142" t="s">
        <v>1462</v>
      </c>
      <c r="ARL142" t="b">
        <v>1</v>
      </c>
      <c r="ARM142" t="s">
        <v>1462</v>
      </c>
      <c r="ARO142" t="b">
        <v>1</v>
      </c>
      <c r="ARQ142" t="s">
        <v>1462</v>
      </c>
      <c r="ARS142" t="s">
        <v>4731</v>
      </c>
      <c r="ART142" t="s">
        <v>4732</v>
      </c>
      <c r="ARV142" t="b">
        <v>1</v>
      </c>
      <c r="ARY142" t="b">
        <v>1</v>
      </c>
      <c r="ASD142">
        <v>7.5</v>
      </c>
      <c r="ASE142">
        <v>0</v>
      </c>
      <c r="ASF142">
        <v>6</v>
      </c>
      <c r="ASG142">
        <v>2.5</v>
      </c>
      <c r="ASH142">
        <v>0</v>
      </c>
      <c r="ASI142">
        <v>8.5</v>
      </c>
      <c r="ASJ142">
        <v>60</v>
      </c>
      <c r="ASL142" t="b">
        <v>1</v>
      </c>
      <c r="ASM142" t="b">
        <v>1</v>
      </c>
      <c r="ASP142" t="b">
        <v>1</v>
      </c>
      <c r="ASS142">
        <v>6</v>
      </c>
      <c r="AST142" t="s">
        <v>1462</v>
      </c>
      <c r="ASV142" t="b">
        <v>1</v>
      </c>
      <c r="ASW142" t="b">
        <v>1</v>
      </c>
      <c r="ASX142" t="b">
        <v>1</v>
      </c>
      <c r="ASY142" t="b">
        <v>1</v>
      </c>
      <c r="ASZ142" t="b">
        <v>1</v>
      </c>
      <c r="ATC142" t="s">
        <v>4733</v>
      </c>
      <c r="ATD142">
        <v>2.5</v>
      </c>
      <c r="ATE142">
        <v>0</v>
      </c>
      <c r="ATF142">
        <v>9</v>
      </c>
      <c r="ATG142">
        <v>7.5</v>
      </c>
      <c r="ATH142">
        <v>0</v>
      </c>
      <c r="ATI142">
        <v>16.5</v>
      </c>
      <c r="ATJ142" t="s">
        <v>1462</v>
      </c>
      <c r="ATN142" t="b">
        <v>1</v>
      </c>
      <c r="ATO142" t="s">
        <v>4640</v>
      </c>
      <c r="ATP142" t="s">
        <v>2568</v>
      </c>
      <c r="AVS142" t="s">
        <v>4555</v>
      </c>
      <c r="AVT142" t="b">
        <v>1</v>
      </c>
      <c r="AVU142" t="s">
        <v>4416</v>
      </c>
      <c r="AVV142" t="s">
        <v>2568</v>
      </c>
      <c r="AVW142" t="s">
        <v>1462</v>
      </c>
      <c r="AVX142" t="s">
        <v>1463</v>
      </c>
      <c r="AVZ142">
        <v>7.5</v>
      </c>
      <c r="AWA142">
        <v>0</v>
      </c>
      <c r="AWB142">
        <v>7.5</v>
      </c>
      <c r="AWC142">
        <v>0</v>
      </c>
      <c r="AWD142">
        <v>8</v>
      </c>
      <c r="AWE142">
        <v>5</v>
      </c>
      <c r="AWF142">
        <v>0</v>
      </c>
      <c r="AWG142">
        <v>13</v>
      </c>
      <c r="AWH142" t="s">
        <v>1462</v>
      </c>
      <c r="AWI142" t="s">
        <v>1470</v>
      </c>
      <c r="AWJ142" t="s">
        <v>1462</v>
      </c>
      <c r="AWK142" t="s">
        <v>1469</v>
      </c>
      <c r="AWL142" t="s">
        <v>1462</v>
      </c>
      <c r="AWM142" t="s">
        <v>2598</v>
      </c>
      <c r="AWN142" t="s">
        <v>1463</v>
      </c>
      <c r="AWP142" t="s">
        <v>1462</v>
      </c>
      <c r="AWQ142" t="s">
        <v>2592</v>
      </c>
      <c r="AWR142" t="s">
        <v>1462</v>
      </c>
      <c r="AWS142" t="s">
        <v>4525</v>
      </c>
      <c r="AWT142" t="s">
        <v>1462</v>
      </c>
      <c r="AWU142" t="s">
        <v>1469</v>
      </c>
      <c r="AWV142" t="s">
        <v>1462</v>
      </c>
      <c r="AWW142" t="s">
        <v>1469</v>
      </c>
      <c r="AWX142" t="s">
        <v>1462</v>
      </c>
      <c r="AWY142" t="s">
        <v>1470</v>
      </c>
      <c r="AWZ142" t="s">
        <v>1462</v>
      </c>
      <c r="AXA142" t="s">
        <v>1469</v>
      </c>
      <c r="AXB142" t="s">
        <v>1463</v>
      </c>
      <c r="AXD142" t="s">
        <v>1463</v>
      </c>
      <c r="AXF142">
        <v>45</v>
      </c>
      <c r="AXG142">
        <v>10</v>
      </c>
      <c r="AXI142">
        <v>5</v>
      </c>
      <c r="AXJ142">
        <v>0</v>
      </c>
      <c r="AXK142">
        <v>1</v>
      </c>
      <c r="AXN142">
        <v>1</v>
      </c>
      <c r="AXO142">
        <v>1</v>
      </c>
      <c r="AXP142">
        <v>1</v>
      </c>
      <c r="AXQ142">
        <v>1</v>
      </c>
      <c r="AXR142">
        <v>1</v>
      </c>
      <c r="AXS142">
        <v>1</v>
      </c>
      <c r="AXT142">
        <v>1</v>
      </c>
      <c r="AXU142">
        <v>1</v>
      </c>
      <c r="AXV142">
        <v>2</v>
      </c>
      <c r="AXW142">
        <v>1</v>
      </c>
      <c r="AXX142">
        <v>2</v>
      </c>
      <c r="AYA142">
        <v>10</v>
      </c>
      <c r="AYD142">
        <v>10</v>
      </c>
      <c r="AYE142" t="s">
        <v>1463</v>
      </c>
      <c r="AYF142" t="s">
        <v>1463</v>
      </c>
      <c r="AYG142">
        <v>10</v>
      </c>
      <c r="AYJ142">
        <v>10</v>
      </c>
      <c r="AYK142">
        <v>7.5</v>
      </c>
      <c r="AYL142">
        <v>2.5</v>
      </c>
      <c r="AYM142">
        <v>20</v>
      </c>
      <c r="AYN142">
        <v>1</v>
      </c>
      <c r="AYO142" t="s">
        <v>4734</v>
      </c>
      <c r="AYP142" t="s">
        <v>4735</v>
      </c>
      <c r="AYQ142">
        <v>2</v>
      </c>
      <c r="AYR142" t="s">
        <v>4736</v>
      </c>
      <c r="AYS142" t="s">
        <v>4737</v>
      </c>
      <c r="AYW142">
        <v>2</v>
      </c>
      <c r="AYX142" t="s">
        <v>4738</v>
      </c>
      <c r="AYY142" t="s">
        <v>4739</v>
      </c>
      <c r="AZC142">
        <v>3</v>
      </c>
      <c r="AZD142" t="s">
        <v>4426</v>
      </c>
      <c r="AZE142" t="s">
        <v>4419</v>
      </c>
      <c r="AZF142">
        <v>15</v>
      </c>
      <c r="AZG142" t="s">
        <v>4740</v>
      </c>
      <c r="AZH142" t="s">
        <v>4741</v>
      </c>
      <c r="AZM142" t="s">
        <v>1462</v>
      </c>
      <c r="AZN142" t="s">
        <v>4742</v>
      </c>
      <c r="AZO142" t="s">
        <v>1462</v>
      </c>
      <c r="AZP142" t="s">
        <v>4743</v>
      </c>
      <c r="AZR142">
        <v>7.5</v>
      </c>
      <c r="AZS142">
        <v>2.5</v>
      </c>
      <c r="BCH142">
        <v>10</v>
      </c>
      <c r="BCI142">
        <v>0</v>
      </c>
      <c r="BCJ142">
        <v>0</v>
      </c>
      <c r="BCK142">
        <v>10</v>
      </c>
      <c r="BCL142">
        <v>1</v>
      </c>
      <c r="BCN142">
        <v>2</v>
      </c>
      <c r="BCP142">
        <v>3</v>
      </c>
      <c r="BCR142">
        <v>4</v>
      </c>
      <c r="BCT142">
        <v>5</v>
      </c>
      <c r="BCW142" t="s">
        <v>2555</v>
      </c>
      <c r="BCY142">
        <v>0</v>
      </c>
      <c r="BCZ142">
        <v>0</v>
      </c>
      <c r="BEH142">
        <v>2.5</v>
      </c>
      <c r="BEI142">
        <v>7.5</v>
      </c>
      <c r="BEJ142">
        <v>0</v>
      </c>
      <c r="BEK142">
        <v>10</v>
      </c>
      <c r="BEL142" t="s">
        <v>2552</v>
      </c>
      <c r="BEN142" t="s">
        <v>2552</v>
      </c>
      <c r="BEP142" t="s">
        <v>2552</v>
      </c>
      <c r="BER142" t="s">
        <v>2552</v>
      </c>
      <c r="BET142" t="s">
        <v>2552</v>
      </c>
      <c r="BEV142" t="s">
        <v>2552</v>
      </c>
      <c r="BEX142">
        <v>7.5</v>
      </c>
      <c r="BEY142">
        <v>0</v>
      </c>
      <c r="BGQ142">
        <v>2</v>
      </c>
      <c r="BGR142">
        <v>0</v>
      </c>
      <c r="BGS142">
        <v>10</v>
      </c>
      <c r="BGT142">
        <v>12</v>
      </c>
      <c r="BGU142" t="s">
        <v>1462</v>
      </c>
      <c r="BGX142" t="s">
        <v>2984</v>
      </c>
      <c r="BGY142" t="s">
        <v>2653</v>
      </c>
      <c r="BGZ142" t="s">
        <v>2667</v>
      </c>
      <c r="BHA142" t="s">
        <v>2653</v>
      </c>
      <c r="BHK142">
        <v>0</v>
      </c>
      <c r="BHL142">
        <v>10</v>
      </c>
      <c r="BIT142">
        <v>10</v>
      </c>
      <c r="BIU142">
        <v>7.5</v>
      </c>
      <c r="BIV142">
        <v>0</v>
      </c>
      <c r="BIW142">
        <v>17.5</v>
      </c>
      <c r="BIX142">
        <v>4</v>
      </c>
      <c r="BIY142" t="s">
        <v>1794</v>
      </c>
      <c r="BIZ142" t="s">
        <v>2594</v>
      </c>
      <c r="BJA142" t="s">
        <v>2548</v>
      </c>
      <c r="BJB142">
        <v>7.5</v>
      </c>
      <c r="BJC142">
        <v>0</v>
      </c>
    </row>
    <row r="143" spans="1:1024 1026:1615" ht="15" x14ac:dyDescent="0.25">
      <c r="A143" t="s">
        <v>4378</v>
      </c>
      <c r="B143" t="s">
        <v>4744</v>
      </c>
      <c r="C143" t="s">
        <v>4745</v>
      </c>
      <c r="D143" t="s">
        <v>1460</v>
      </c>
      <c r="F143" t="s">
        <v>2606</v>
      </c>
      <c r="G143" t="s">
        <v>4350</v>
      </c>
      <c r="H143" t="s">
        <v>4381</v>
      </c>
      <c r="I143" t="s">
        <v>4624</v>
      </c>
      <c r="J143">
        <v>3.0878739899999998</v>
      </c>
      <c r="K143">
        <v>34.047059449999999</v>
      </c>
      <c r="L143" s="116">
        <v>42403</v>
      </c>
      <c r="M143" t="s">
        <v>1461</v>
      </c>
      <c r="N143">
        <v>39</v>
      </c>
      <c r="O143" t="s">
        <v>2554</v>
      </c>
      <c r="Q143">
        <v>6.7</v>
      </c>
      <c r="R143">
        <v>7.5</v>
      </c>
      <c r="S143">
        <v>2.5</v>
      </c>
      <c r="T143">
        <v>16.7</v>
      </c>
      <c r="U143">
        <v>1</v>
      </c>
      <c r="V143">
        <v>1</v>
      </c>
      <c r="W143">
        <v>2</v>
      </c>
      <c r="X143">
        <v>2</v>
      </c>
      <c r="AA143" t="b">
        <v>1</v>
      </c>
      <c r="AG143">
        <v>1</v>
      </c>
      <c r="AH143">
        <v>1</v>
      </c>
      <c r="AI143">
        <v>2</v>
      </c>
      <c r="AJ143">
        <v>2</v>
      </c>
      <c r="AM143">
        <v>1</v>
      </c>
      <c r="AO143">
        <v>2</v>
      </c>
      <c r="AT143">
        <v>1</v>
      </c>
      <c r="AV143">
        <v>2</v>
      </c>
      <c r="BS143" t="s">
        <v>1462</v>
      </c>
      <c r="BT143" t="s">
        <v>1462</v>
      </c>
      <c r="BU143" t="s">
        <v>4353</v>
      </c>
      <c r="BV143" t="s">
        <v>4353</v>
      </c>
      <c r="BW143">
        <v>7.5</v>
      </c>
      <c r="BX143">
        <v>2.5</v>
      </c>
      <c r="BY143">
        <v>8.5</v>
      </c>
      <c r="BZ143">
        <v>7.5</v>
      </c>
      <c r="CA143">
        <v>0</v>
      </c>
      <c r="CB143">
        <v>16</v>
      </c>
      <c r="CC143" t="s">
        <v>1462</v>
      </c>
      <c r="CD143" t="b">
        <v>1</v>
      </c>
      <c r="CE143" t="b">
        <v>1</v>
      </c>
      <c r="CF143">
        <v>10</v>
      </c>
      <c r="CH143" t="s">
        <v>1462</v>
      </c>
      <c r="CI143" t="b">
        <v>1</v>
      </c>
      <c r="CK143">
        <v>8</v>
      </c>
      <c r="CM143" t="s">
        <v>1462</v>
      </c>
      <c r="CP143">
        <v>1</v>
      </c>
      <c r="CR143" t="s">
        <v>1463</v>
      </c>
      <c r="CW143" t="s">
        <v>1463</v>
      </c>
      <c r="DB143" t="s">
        <v>1463</v>
      </c>
      <c r="DG143" t="s">
        <v>1463</v>
      </c>
      <c r="DM143" t="s">
        <v>1463</v>
      </c>
      <c r="DS143" t="b">
        <v>1</v>
      </c>
      <c r="DU143" t="b">
        <v>1</v>
      </c>
      <c r="DY143" t="b">
        <v>1</v>
      </c>
      <c r="EC143" t="b">
        <v>1</v>
      </c>
      <c r="EI143">
        <v>7.5</v>
      </c>
      <c r="EJ143">
        <v>0</v>
      </c>
      <c r="EN143">
        <v>0</v>
      </c>
      <c r="EO143" t="s">
        <v>1463</v>
      </c>
      <c r="FL143">
        <v>6.7</v>
      </c>
      <c r="FM143">
        <v>7.5</v>
      </c>
      <c r="FN143">
        <v>0</v>
      </c>
      <c r="FO143">
        <v>14.2</v>
      </c>
      <c r="FP143" t="s">
        <v>1462</v>
      </c>
      <c r="FS143" t="s">
        <v>1464</v>
      </c>
      <c r="FT143" t="b">
        <v>1</v>
      </c>
      <c r="FV143" t="s">
        <v>1464</v>
      </c>
      <c r="FY143" t="s">
        <v>1464</v>
      </c>
      <c r="GB143" t="s">
        <v>1464</v>
      </c>
      <c r="GE143" t="s">
        <v>1464</v>
      </c>
      <c r="GH143" t="s">
        <v>1464</v>
      </c>
      <c r="GK143" t="s">
        <v>1464</v>
      </c>
      <c r="GN143" t="s">
        <v>1464</v>
      </c>
      <c r="GO143" t="b">
        <v>1</v>
      </c>
      <c r="GQ143" t="s">
        <v>1464</v>
      </c>
      <c r="GT143" t="s">
        <v>1464</v>
      </c>
      <c r="GW143" t="s">
        <v>1464</v>
      </c>
      <c r="GZ143" t="s">
        <v>1464</v>
      </c>
      <c r="HC143" t="s">
        <v>1464</v>
      </c>
      <c r="HD143" t="b">
        <v>1</v>
      </c>
      <c r="HF143" t="s">
        <v>1465</v>
      </c>
      <c r="HI143" t="s">
        <v>1464</v>
      </c>
      <c r="HL143" t="s">
        <v>1464</v>
      </c>
      <c r="HO143" t="s">
        <v>1464</v>
      </c>
      <c r="HR143" t="s">
        <v>1464</v>
      </c>
      <c r="HU143" t="s">
        <v>1464</v>
      </c>
      <c r="HX143" t="s">
        <v>1464</v>
      </c>
      <c r="IA143" t="s">
        <v>1464</v>
      </c>
      <c r="ID143" t="s">
        <v>1464</v>
      </c>
      <c r="IG143" t="s">
        <v>1464</v>
      </c>
      <c r="IJ143" t="s">
        <v>1464</v>
      </c>
      <c r="IM143" t="s">
        <v>1464</v>
      </c>
      <c r="IN143" t="b">
        <v>1</v>
      </c>
      <c r="IP143" t="s">
        <v>1464</v>
      </c>
      <c r="IS143" t="s">
        <v>1464</v>
      </c>
      <c r="IV143" t="s">
        <v>1464</v>
      </c>
      <c r="IY143" t="s">
        <v>1464</v>
      </c>
      <c r="JB143" t="s">
        <v>1464</v>
      </c>
      <c r="JC143" t="b">
        <v>1</v>
      </c>
      <c r="JE143" t="s">
        <v>1465</v>
      </c>
      <c r="JH143" t="s">
        <v>1464</v>
      </c>
      <c r="JK143" t="s">
        <v>1464</v>
      </c>
      <c r="JN143" t="s">
        <v>1464</v>
      </c>
      <c r="JQ143" t="s">
        <v>1464</v>
      </c>
      <c r="JT143" t="s">
        <v>1464</v>
      </c>
      <c r="JW143" t="s">
        <v>1464</v>
      </c>
      <c r="JZ143" t="s">
        <v>1464</v>
      </c>
      <c r="KC143" t="s">
        <v>1464</v>
      </c>
      <c r="KF143" t="s">
        <v>1464</v>
      </c>
      <c r="KG143" t="s">
        <v>4355</v>
      </c>
      <c r="KH143" t="b">
        <v>1</v>
      </c>
      <c r="KJ143" t="s">
        <v>1464</v>
      </c>
      <c r="KK143" t="s">
        <v>1463</v>
      </c>
      <c r="KM143">
        <v>7.5</v>
      </c>
      <c r="KN143">
        <v>0</v>
      </c>
      <c r="KO143">
        <v>0</v>
      </c>
      <c r="KP143">
        <v>2.5</v>
      </c>
      <c r="KQ143">
        <v>0</v>
      </c>
      <c r="KR143">
        <v>2.5</v>
      </c>
      <c r="KS143" t="s">
        <v>1462</v>
      </c>
      <c r="KV143">
        <v>15</v>
      </c>
      <c r="LF143">
        <v>1</v>
      </c>
      <c r="LZ143" t="b">
        <v>1</v>
      </c>
      <c r="MJ143" t="b">
        <v>1</v>
      </c>
      <c r="MT143" t="s">
        <v>1462</v>
      </c>
      <c r="MU143" t="s">
        <v>4746</v>
      </c>
      <c r="MV143">
        <v>2.5</v>
      </c>
      <c r="MW143">
        <v>0</v>
      </c>
      <c r="MX143">
        <v>0</v>
      </c>
      <c r="MY143">
        <v>0</v>
      </c>
      <c r="MZ143">
        <v>0</v>
      </c>
      <c r="NA143">
        <v>0</v>
      </c>
      <c r="NM143" t="s">
        <v>2549</v>
      </c>
      <c r="NN143" t="s">
        <v>2549</v>
      </c>
      <c r="NO143" t="s">
        <v>2549</v>
      </c>
      <c r="NP143" t="s">
        <v>2549</v>
      </c>
      <c r="NQ143" t="s">
        <v>2549</v>
      </c>
      <c r="NR143" t="s">
        <v>2549</v>
      </c>
      <c r="NS143" t="s">
        <v>2549</v>
      </c>
      <c r="NT143" t="s">
        <v>2549</v>
      </c>
      <c r="NU143" t="s">
        <v>2549</v>
      </c>
      <c r="NV143" t="s">
        <v>2549</v>
      </c>
      <c r="NW143" t="s">
        <v>2550</v>
      </c>
      <c r="NX143" t="s">
        <v>2569</v>
      </c>
      <c r="NY143" t="s">
        <v>2550</v>
      </c>
      <c r="NZ143" t="s">
        <v>2550</v>
      </c>
      <c r="OA143" t="s">
        <v>2550</v>
      </c>
      <c r="OB143" t="s">
        <v>2550</v>
      </c>
      <c r="OC143" t="s">
        <v>2550</v>
      </c>
      <c r="OD143" t="s">
        <v>2550</v>
      </c>
      <c r="OE143" t="s">
        <v>2550</v>
      </c>
      <c r="OF143" t="s">
        <v>2550</v>
      </c>
      <c r="OG143">
        <v>0</v>
      </c>
      <c r="OH143">
        <v>0</v>
      </c>
      <c r="OJ143">
        <v>5</v>
      </c>
      <c r="OK143">
        <v>2.5</v>
      </c>
      <c r="OL143">
        <v>7.5</v>
      </c>
      <c r="OO143" t="b">
        <v>1</v>
      </c>
      <c r="OY143" t="s">
        <v>4747</v>
      </c>
      <c r="PI143" t="s">
        <v>4394</v>
      </c>
      <c r="PS143" t="b">
        <v>1</v>
      </c>
      <c r="QC143" t="s">
        <v>4396</v>
      </c>
      <c r="QL143">
        <v>5</v>
      </c>
      <c r="QM143">
        <v>2.5</v>
      </c>
      <c r="RO143">
        <v>7.5</v>
      </c>
      <c r="RP143">
        <v>5</v>
      </c>
      <c r="RQ143">
        <v>0</v>
      </c>
      <c r="RR143">
        <v>12.5</v>
      </c>
      <c r="RS143" t="s">
        <v>1463</v>
      </c>
      <c r="RZ143" t="s">
        <v>1463</v>
      </c>
      <c r="SB143" t="s">
        <v>1463</v>
      </c>
      <c r="SH143" t="s">
        <v>1463</v>
      </c>
      <c r="SK143">
        <v>5</v>
      </c>
      <c r="SL143">
        <v>0</v>
      </c>
      <c r="SM143">
        <v>4.4000000000000004</v>
      </c>
      <c r="SN143">
        <v>7.5</v>
      </c>
      <c r="SO143">
        <v>0</v>
      </c>
      <c r="SP143">
        <v>11.9</v>
      </c>
      <c r="SQ143" t="s">
        <v>1462</v>
      </c>
      <c r="SS143">
        <v>5</v>
      </c>
      <c r="ST143" t="s">
        <v>4748</v>
      </c>
      <c r="SU143" t="s">
        <v>1463</v>
      </c>
      <c r="SZ143" t="b">
        <v>1</v>
      </c>
      <c r="TA143" t="b">
        <v>1</v>
      </c>
      <c r="TB143" t="b">
        <v>1</v>
      </c>
      <c r="TI143">
        <v>75</v>
      </c>
      <c r="TJ143" t="s">
        <v>4749</v>
      </c>
      <c r="TM143" t="b">
        <v>1</v>
      </c>
      <c r="TN143" t="b">
        <v>1</v>
      </c>
      <c r="TO143" t="b">
        <v>1</v>
      </c>
      <c r="TP143" t="b">
        <v>1</v>
      </c>
      <c r="TQ143" t="b">
        <v>1</v>
      </c>
      <c r="TR143" t="b">
        <v>1</v>
      </c>
      <c r="TX143">
        <v>7.5</v>
      </c>
      <c r="TY143">
        <v>0</v>
      </c>
      <c r="VI143">
        <v>5</v>
      </c>
      <c r="VJ143">
        <v>0</v>
      </c>
      <c r="VK143">
        <v>2.5</v>
      </c>
      <c r="VL143">
        <v>7.5</v>
      </c>
      <c r="VM143" t="s">
        <v>1463</v>
      </c>
      <c r="VO143" t="s">
        <v>1463</v>
      </c>
      <c r="VQ143" t="s">
        <v>1463</v>
      </c>
      <c r="VS143" t="s">
        <v>1463</v>
      </c>
      <c r="VV143" t="s">
        <v>1463</v>
      </c>
      <c r="VX143" t="s">
        <v>1462</v>
      </c>
      <c r="VY143" t="s">
        <v>4750</v>
      </c>
      <c r="VZ143">
        <v>0</v>
      </c>
      <c r="WA143">
        <v>2.5</v>
      </c>
      <c r="XJ143">
        <v>9</v>
      </c>
      <c r="XK143">
        <v>7.5</v>
      </c>
      <c r="XL143">
        <v>0</v>
      </c>
      <c r="XM143">
        <v>16.5</v>
      </c>
      <c r="XN143" t="s">
        <v>1462</v>
      </c>
      <c r="XO143" t="s">
        <v>1462</v>
      </c>
      <c r="XQ143" t="b">
        <v>1</v>
      </c>
      <c r="XR143" t="b">
        <v>1</v>
      </c>
      <c r="XT143" t="b">
        <v>1</v>
      </c>
      <c r="XW143" t="b">
        <v>1</v>
      </c>
      <c r="XX143" t="b">
        <v>1</v>
      </c>
      <c r="YE143" t="s">
        <v>1462</v>
      </c>
      <c r="YF143" t="s">
        <v>4751</v>
      </c>
      <c r="YG143">
        <v>7.5</v>
      </c>
      <c r="YH143">
        <v>0</v>
      </c>
      <c r="YI143" t="s">
        <v>1462</v>
      </c>
      <c r="YK143" t="b">
        <v>1</v>
      </c>
      <c r="YR143" t="b">
        <v>1</v>
      </c>
      <c r="YS143" t="s">
        <v>4752</v>
      </c>
      <c r="YU143">
        <v>7.5</v>
      </c>
      <c r="YV143">
        <v>0</v>
      </c>
      <c r="ZX143">
        <v>10</v>
      </c>
      <c r="ZY143">
        <v>5</v>
      </c>
      <c r="ZZ143">
        <v>0</v>
      </c>
      <c r="AAA143">
        <v>15</v>
      </c>
      <c r="AAB143" t="s">
        <v>1462</v>
      </c>
      <c r="AAD143" t="b">
        <v>1</v>
      </c>
      <c r="AAK143" t="b">
        <v>1</v>
      </c>
      <c r="AAL143" t="b">
        <v>1</v>
      </c>
      <c r="AAP143" t="b">
        <v>1</v>
      </c>
      <c r="AAQ143" t="s">
        <v>4724</v>
      </c>
      <c r="AAS143" t="s">
        <v>4753</v>
      </c>
      <c r="AAT143">
        <v>5</v>
      </c>
      <c r="AAU143">
        <v>0</v>
      </c>
      <c r="ADN143">
        <v>2</v>
      </c>
      <c r="ADO143">
        <v>2.5</v>
      </c>
      <c r="ADP143">
        <v>0</v>
      </c>
      <c r="ADQ143">
        <v>4.5</v>
      </c>
      <c r="ADR143" t="s">
        <v>1759</v>
      </c>
      <c r="ADS143">
        <v>0.5</v>
      </c>
      <c r="ADT143">
        <v>30</v>
      </c>
      <c r="AEG143">
        <v>2.5</v>
      </c>
      <c r="AEH143">
        <v>0</v>
      </c>
      <c r="AEI143">
        <v>10</v>
      </c>
      <c r="AEJ143">
        <v>7.5</v>
      </c>
      <c r="AEK143">
        <v>0</v>
      </c>
      <c r="AEL143">
        <v>17.5</v>
      </c>
      <c r="AEU143" t="b">
        <v>1</v>
      </c>
      <c r="AEV143" t="b">
        <v>1</v>
      </c>
      <c r="AEZ143" t="b">
        <v>1</v>
      </c>
      <c r="AFA143" t="s">
        <v>4754</v>
      </c>
      <c r="AFC143">
        <v>7.5</v>
      </c>
      <c r="AFD143">
        <v>0</v>
      </c>
      <c r="AFE143">
        <v>0</v>
      </c>
      <c r="AFF143">
        <v>7.5</v>
      </c>
      <c r="AFG143">
        <v>2.5</v>
      </c>
      <c r="AFH143">
        <v>10</v>
      </c>
      <c r="AFI143" t="s">
        <v>1463</v>
      </c>
      <c r="AFK143" t="s">
        <v>1463</v>
      </c>
      <c r="AFM143" t="s">
        <v>1463</v>
      </c>
      <c r="AFO143" t="s">
        <v>1463</v>
      </c>
      <c r="AFQ143" t="s">
        <v>1463</v>
      </c>
      <c r="AFT143" t="s">
        <v>1463</v>
      </c>
      <c r="AFV143">
        <v>3</v>
      </c>
      <c r="AFW143">
        <v>3</v>
      </c>
      <c r="AFX143">
        <v>7.5</v>
      </c>
      <c r="AFY143">
        <v>2.5</v>
      </c>
      <c r="AFZ143">
        <v>6.7</v>
      </c>
      <c r="AGA143">
        <v>7.5</v>
      </c>
      <c r="AGB143">
        <v>5</v>
      </c>
      <c r="AGC143">
        <v>19.2</v>
      </c>
      <c r="AGD143">
        <v>6</v>
      </c>
      <c r="AGE143">
        <v>4</v>
      </c>
      <c r="AGG143">
        <v>3</v>
      </c>
      <c r="AGH143">
        <v>3</v>
      </c>
      <c r="AGJ143">
        <v>5</v>
      </c>
      <c r="AGK143">
        <v>0</v>
      </c>
      <c r="AGM143" t="s">
        <v>4755</v>
      </c>
      <c r="AGN143" t="s">
        <v>4756</v>
      </c>
      <c r="AGQ143">
        <v>7.5</v>
      </c>
      <c r="AGR143">
        <v>5</v>
      </c>
      <c r="AGS143">
        <v>2</v>
      </c>
      <c r="AGT143">
        <v>7.5</v>
      </c>
      <c r="AGU143">
        <v>2.5</v>
      </c>
      <c r="AGV143">
        <v>12</v>
      </c>
      <c r="AGW143">
        <v>2</v>
      </c>
      <c r="AGY143" t="b">
        <v>1</v>
      </c>
      <c r="AGZ143" t="b">
        <v>1</v>
      </c>
      <c r="AHD143">
        <v>4</v>
      </c>
      <c r="AHE143">
        <v>3</v>
      </c>
      <c r="AHF143">
        <v>3</v>
      </c>
      <c r="AKM143">
        <v>7.5</v>
      </c>
      <c r="AKN143">
        <v>2.5</v>
      </c>
      <c r="AKO143">
        <v>10</v>
      </c>
      <c r="AKP143">
        <v>7.5</v>
      </c>
      <c r="AKQ143">
        <v>2.5</v>
      </c>
      <c r="AKR143">
        <v>20</v>
      </c>
      <c r="AKS143" t="s">
        <v>1462</v>
      </c>
      <c r="AKT143" t="s">
        <v>1463</v>
      </c>
      <c r="AKV143" t="s">
        <v>1462</v>
      </c>
      <c r="AKX143" t="s">
        <v>1462</v>
      </c>
      <c r="AKZ143" t="s">
        <v>1462</v>
      </c>
      <c r="ALB143" t="s">
        <v>1462</v>
      </c>
      <c r="ALD143" t="s">
        <v>1462</v>
      </c>
      <c r="ALF143" t="s">
        <v>1462</v>
      </c>
      <c r="ALH143" t="s">
        <v>1462</v>
      </c>
      <c r="ALJ143" t="s">
        <v>1462</v>
      </c>
      <c r="ALL143" t="s">
        <v>1463</v>
      </c>
      <c r="ALN143" t="s">
        <v>1462</v>
      </c>
      <c r="ALP143" t="s">
        <v>1463</v>
      </c>
      <c r="ALR143" t="s">
        <v>1463</v>
      </c>
      <c r="ALT143" t="s">
        <v>1463</v>
      </c>
      <c r="AMF143" t="b">
        <v>1</v>
      </c>
      <c r="AMH143" t="b">
        <v>1</v>
      </c>
      <c r="AMI143" t="b">
        <v>1</v>
      </c>
      <c r="AMJ143" t="b">
        <v>1</v>
      </c>
      <c r="AMM143" t="b">
        <v>1</v>
      </c>
      <c r="AMQ143" t="b">
        <v>1</v>
      </c>
      <c r="AMW143" t="b">
        <v>1</v>
      </c>
      <c r="ANA143">
        <v>7.5</v>
      </c>
      <c r="ANB143">
        <v>2.5</v>
      </c>
      <c r="ANC143">
        <v>10</v>
      </c>
      <c r="AND143">
        <v>7.5</v>
      </c>
      <c r="ANE143">
        <v>0</v>
      </c>
      <c r="ANF143">
        <v>17.5</v>
      </c>
      <c r="ANG143" t="s">
        <v>1462</v>
      </c>
      <c r="ANH143" t="s">
        <v>4757</v>
      </c>
      <c r="ANI143" t="s">
        <v>1462</v>
      </c>
      <c r="ANJ143" t="s">
        <v>4758</v>
      </c>
      <c r="ANK143">
        <v>7.5</v>
      </c>
      <c r="ANL143">
        <v>0</v>
      </c>
      <c r="ANM143">
        <v>1</v>
      </c>
      <c r="ANN143">
        <v>0</v>
      </c>
      <c r="ANO143">
        <v>10</v>
      </c>
      <c r="ANP143">
        <v>11</v>
      </c>
      <c r="ANQ143" t="s">
        <v>2551</v>
      </c>
      <c r="ANT143">
        <v>0</v>
      </c>
      <c r="ANU143">
        <v>10</v>
      </c>
      <c r="AQR143">
        <v>7.5</v>
      </c>
      <c r="AQS143">
        <v>2.5</v>
      </c>
      <c r="AQT143">
        <v>2.5</v>
      </c>
      <c r="AQU143">
        <v>12.5</v>
      </c>
      <c r="AQV143" t="s">
        <v>1463</v>
      </c>
      <c r="ARA143" t="b">
        <v>1</v>
      </c>
      <c r="ARG143">
        <v>0</v>
      </c>
      <c r="ARH143">
        <v>2.5</v>
      </c>
      <c r="ARI143" t="s">
        <v>1462</v>
      </c>
      <c r="ARJ143" t="s">
        <v>1462</v>
      </c>
      <c r="ARL143" t="b">
        <v>1</v>
      </c>
      <c r="ARM143" t="s">
        <v>1462</v>
      </c>
      <c r="ARO143" t="b">
        <v>1</v>
      </c>
      <c r="ARQ143" t="s">
        <v>1462</v>
      </c>
      <c r="ARS143" t="s">
        <v>4759</v>
      </c>
      <c r="ART143" t="s">
        <v>4760</v>
      </c>
      <c r="ARV143" t="b">
        <v>1</v>
      </c>
      <c r="ARY143" t="b">
        <v>1</v>
      </c>
      <c r="ASD143">
        <v>5</v>
      </c>
      <c r="ASE143">
        <v>2.5</v>
      </c>
      <c r="ASF143">
        <v>7</v>
      </c>
      <c r="ASG143">
        <v>5</v>
      </c>
      <c r="ASH143">
        <v>0</v>
      </c>
      <c r="ASI143">
        <v>12</v>
      </c>
      <c r="ASJ143">
        <v>30</v>
      </c>
      <c r="ASL143" t="b">
        <v>1</v>
      </c>
      <c r="ASM143" t="b">
        <v>1</v>
      </c>
      <c r="ASS143">
        <v>5</v>
      </c>
      <c r="AST143" t="s">
        <v>1462</v>
      </c>
      <c r="ASV143" t="b">
        <v>1</v>
      </c>
      <c r="ASW143" t="b">
        <v>1</v>
      </c>
      <c r="ASX143" t="b">
        <v>1</v>
      </c>
      <c r="ASY143" t="b">
        <v>1</v>
      </c>
      <c r="ATC143" t="s">
        <v>4761</v>
      </c>
      <c r="ATD143">
        <v>5</v>
      </c>
      <c r="ATE143">
        <v>0</v>
      </c>
      <c r="ATF143">
        <v>5.7</v>
      </c>
      <c r="ATG143">
        <v>7.5</v>
      </c>
      <c r="ATH143">
        <v>0</v>
      </c>
      <c r="ATI143">
        <v>13.2</v>
      </c>
      <c r="ATJ143" t="s">
        <v>1462</v>
      </c>
      <c r="AVS143" t="s">
        <v>4555</v>
      </c>
      <c r="AVT143" t="b">
        <v>1</v>
      </c>
      <c r="AVU143" t="s">
        <v>4762</v>
      </c>
      <c r="AVV143" t="s">
        <v>2568</v>
      </c>
      <c r="AVW143" t="s">
        <v>1462</v>
      </c>
      <c r="AVX143" t="s">
        <v>1462</v>
      </c>
      <c r="AVZ143">
        <v>7.5</v>
      </c>
      <c r="AWA143">
        <v>0</v>
      </c>
      <c r="AWB143">
        <v>7.5</v>
      </c>
      <c r="AWC143">
        <v>0</v>
      </c>
      <c r="AWD143">
        <v>2</v>
      </c>
      <c r="AWE143">
        <v>2.5</v>
      </c>
      <c r="AWF143">
        <v>0</v>
      </c>
      <c r="AWG143">
        <v>4.5</v>
      </c>
      <c r="AWH143" t="s">
        <v>1462</v>
      </c>
      <c r="AWJ143" t="s">
        <v>1462</v>
      </c>
      <c r="AWL143" t="s">
        <v>1462</v>
      </c>
      <c r="AWN143" t="s">
        <v>1463</v>
      </c>
      <c r="AWP143" t="s">
        <v>1463</v>
      </c>
      <c r="AWR143" t="s">
        <v>1463</v>
      </c>
      <c r="AWT143" t="s">
        <v>1463</v>
      </c>
      <c r="AWV143" t="s">
        <v>1463</v>
      </c>
      <c r="AWX143" t="s">
        <v>1463</v>
      </c>
      <c r="AWZ143" t="s">
        <v>1463</v>
      </c>
      <c r="AXB143" t="s">
        <v>1463</v>
      </c>
      <c r="AXD143" t="s">
        <v>1463</v>
      </c>
      <c r="AXF143">
        <v>5</v>
      </c>
      <c r="AXI143">
        <v>2.5</v>
      </c>
      <c r="AXJ143">
        <v>0</v>
      </c>
      <c r="AXK143">
        <v>1</v>
      </c>
      <c r="AXN143">
        <v>1</v>
      </c>
      <c r="AXO143">
        <v>1</v>
      </c>
      <c r="AXP143">
        <v>1</v>
      </c>
      <c r="AXQ143">
        <v>1</v>
      </c>
      <c r="AXR143">
        <v>1</v>
      </c>
      <c r="AXS143">
        <v>1</v>
      </c>
      <c r="AXT143">
        <v>1</v>
      </c>
      <c r="AXU143">
        <v>1</v>
      </c>
      <c r="AXV143">
        <v>2</v>
      </c>
      <c r="AXW143">
        <v>1</v>
      </c>
      <c r="AXX143">
        <v>2</v>
      </c>
      <c r="AYA143">
        <v>10</v>
      </c>
      <c r="AYD143">
        <v>10</v>
      </c>
      <c r="AYE143" t="s">
        <v>1463</v>
      </c>
      <c r="AYF143" t="s">
        <v>1463</v>
      </c>
      <c r="AYG143">
        <v>10</v>
      </c>
      <c r="AYJ143">
        <v>10</v>
      </c>
      <c r="AYK143">
        <v>7.5</v>
      </c>
      <c r="AYL143">
        <v>2.5</v>
      </c>
      <c r="AYM143">
        <v>20</v>
      </c>
      <c r="AYN143">
        <v>1</v>
      </c>
      <c r="AYO143" t="s">
        <v>4763</v>
      </c>
      <c r="AYP143" t="s">
        <v>4764</v>
      </c>
      <c r="AYQ143">
        <v>1</v>
      </c>
      <c r="AYR143" t="s">
        <v>4420</v>
      </c>
      <c r="AYS143" t="s">
        <v>4765</v>
      </c>
      <c r="AYW143">
        <v>5</v>
      </c>
      <c r="AYX143" t="s">
        <v>4766</v>
      </c>
      <c r="AYY143" t="s">
        <v>4767</v>
      </c>
      <c r="AZC143">
        <v>2</v>
      </c>
      <c r="AZD143" t="s">
        <v>4768</v>
      </c>
      <c r="AZE143" t="s">
        <v>4769</v>
      </c>
      <c r="AZF143">
        <v>16</v>
      </c>
      <c r="AZG143" t="s">
        <v>4464</v>
      </c>
      <c r="AZH143" t="s">
        <v>4770</v>
      </c>
      <c r="AZM143" t="s">
        <v>1462</v>
      </c>
      <c r="AZN143" t="s">
        <v>4771</v>
      </c>
      <c r="AZO143" t="s">
        <v>1462</v>
      </c>
      <c r="AZP143" t="s">
        <v>4772</v>
      </c>
      <c r="AZR143">
        <v>7.5</v>
      </c>
      <c r="AZS143">
        <v>2.5</v>
      </c>
      <c r="BCH143">
        <v>10</v>
      </c>
      <c r="BCI143">
        <v>5</v>
      </c>
      <c r="BCJ143">
        <v>0</v>
      </c>
      <c r="BCK143">
        <v>15</v>
      </c>
      <c r="BCL143">
        <v>1</v>
      </c>
      <c r="BCN143">
        <v>2</v>
      </c>
      <c r="BCP143">
        <v>3</v>
      </c>
      <c r="BCR143">
        <v>4</v>
      </c>
      <c r="BCT143">
        <v>5</v>
      </c>
      <c r="BCW143" t="s">
        <v>2555</v>
      </c>
      <c r="BCY143">
        <v>5</v>
      </c>
      <c r="BCZ143">
        <v>0</v>
      </c>
      <c r="BEH143">
        <v>10</v>
      </c>
      <c r="BEI143">
        <v>7.5</v>
      </c>
      <c r="BEJ143">
        <v>0</v>
      </c>
      <c r="BEK143">
        <v>17.5</v>
      </c>
      <c r="BEL143" t="s">
        <v>2567</v>
      </c>
      <c r="BEN143" t="s">
        <v>2567</v>
      </c>
      <c r="BEP143" t="s">
        <v>2567</v>
      </c>
      <c r="BER143" t="s">
        <v>2567</v>
      </c>
      <c r="BET143" t="s">
        <v>2567</v>
      </c>
      <c r="BEV143" t="s">
        <v>2567</v>
      </c>
      <c r="BEX143">
        <v>7.5</v>
      </c>
      <c r="BEY143">
        <v>0</v>
      </c>
      <c r="BGQ143">
        <v>2</v>
      </c>
      <c r="BGR143">
        <v>7.5</v>
      </c>
      <c r="BGS143">
        <v>2.5</v>
      </c>
      <c r="BGT143">
        <v>12</v>
      </c>
      <c r="BGU143" t="s">
        <v>1462</v>
      </c>
      <c r="BGV143" t="s">
        <v>2667</v>
      </c>
      <c r="BGW143" t="s">
        <v>2653</v>
      </c>
      <c r="BHK143">
        <v>7.5</v>
      </c>
      <c r="BHL143">
        <v>2.5</v>
      </c>
      <c r="BIT143">
        <v>10</v>
      </c>
      <c r="BIU143">
        <v>7.5</v>
      </c>
      <c r="BIV143">
        <v>0</v>
      </c>
      <c r="BIW143">
        <v>17.5</v>
      </c>
      <c r="BIX143">
        <v>4</v>
      </c>
      <c r="BIY143" t="s">
        <v>1794</v>
      </c>
      <c r="BIZ143" t="s">
        <v>2594</v>
      </c>
      <c r="BJA143" t="s">
        <v>2548</v>
      </c>
      <c r="BJB143">
        <v>7.5</v>
      </c>
      <c r="BJC143">
        <v>0</v>
      </c>
    </row>
    <row r="144" spans="1:1024 1026:1615" ht="15" x14ac:dyDescent="0.25">
      <c r="A144" t="s">
        <v>4378</v>
      </c>
      <c r="B144" t="s">
        <v>4773</v>
      </c>
      <c r="C144" t="s">
        <v>4774</v>
      </c>
      <c r="D144" t="s">
        <v>1460</v>
      </c>
      <c r="F144" t="s">
        <v>2606</v>
      </c>
      <c r="G144" t="s">
        <v>4350</v>
      </c>
      <c r="H144" t="s">
        <v>4381</v>
      </c>
      <c r="I144" t="s">
        <v>4624</v>
      </c>
      <c r="J144">
        <v>3.0879343700000002</v>
      </c>
      <c r="K144">
        <v>34.046896089999997</v>
      </c>
      <c r="L144" s="116">
        <v>42404</v>
      </c>
      <c r="M144" t="s">
        <v>1461</v>
      </c>
      <c r="N144">
        <v>40</v>
      </c>
      <c r="O144" t="s">
        <v>2554</v>
      </c>
      <c r="Q144">
        <v>6.7</v>
      </c>
      <c r="R144">
        <v>7.5</v>
      </c>
      <c r="S144">
        <v>2.5</v>
      </c>
      <c r="T144">
        <v>16.7</v>
      </c>
      <c r="U144">
        <v>2</v>
      </c>
      <c r="V144">
        <v>2</v>
      </c>
      <c r="W144">
        <v>3</v>
      </c>
      <c r="X144">
        <v>4</v>
      </c>
      <c r="AA144" t="b">
        <v>1</v>
      </c>
      <c r="AG144">
        <v>2</v>
      </c>
      <c r="AH144">
        <v>2</v>
      </c>
      <c r="AI144">
        <v>3</v>
      </c>
      <c r="AJ144">
        <v>4</v>
      </c>
      <c r="AM144">
        <v>2</v>
      </c>
      <c r="AO144">
        <v>3</v>
      </c>
      <c r="AS144">
        <v>1</v>
      </c>
      <c r="AT144">
        <v>2</v>
      </c>
      <c r="AU144">
        <v>1</v>
      </c>
      <c r="AV144">
        <v>4</v>
      </c>
      <c r="BS144" t="s">
        <v>1462</v>
      </c>
      <c r="BT144" t="s">
        <v>1462</v>
      </c>
      <c r="BU144" t="s">
        <v>4353</v>
      </c>
      <c r="BV144" t="s">
        <v>4353</v>
      </c>
      <c r="BW144">
        <v>7.5</v>
      </c>
      <c r="BX144">
        <v>2.5</v>
      </c>
      <c r="BY144">
        <v>8.5</v>
      </c>
      <c r="BZ144">
        <v>7.5</v>
      </c>
      <c r="CA144">
        <v>0</v>
      </c>
      <c r="CB144">
        <v>16</v>
      </c>
      <c r="CC144" t="s">
        <v>1462</v>
      </c>
      <c r="CD144" t="b">
        <v>1</v>
      </c>
      <c r="CE144" t="b">
        <v>1</v>
      </c>
      <c r="CF144">
        <v>20</v>
      </c>
      <c r="CH144" t="s">
        <v>1462</v>
      </c>
      <c r="CI144" t="b">
        <v>1</v>
      </c>
      <c r="CK144">
        <v>10</v>
      </c>
      <c r="CM144" t="s">
        <v>1462</v>
      </c>
      <c r="CN144" t="b">
        <v>1</v>
      </c>
      <c r="CP144">
        <v>2</v>
      </c>
      <c r="CR144" t="s">
        <v>1463</v>
      </c>
      <c r="CW144" t="s">
        <v>1463</v>
      </c>
      <c r="DB144" t="s">
        <v>1463</v>
      </c>
      <c r="DG144" t="s">
        <v>1463</v>
      </c>
      <c r="DM144" t="s">
        <v>1463</v>
      </c>
      <c r="DS144" t="b">
        <v>1</v>
      </c>
      <c r="DU144" t="b">
        <v>1</v>
      </c>
      <c r="DY144" t="b">
        <v>1</v>
      </c>
      <c r="EC144" t="b">
        <v>1</v>
      </c>
      <c r="EI144">
        <v>7.5</v>
      </c>
      <c r="EJ144">
        <v>0</v>
      </c>
      <c r="EN144">
        <v>0</v>
      </c>
      <c r="EO144" t="s">
        <v>1463</v>
      </c>
      <c r="FL144">
        <v>6.7</v>
      </c>
      <c r="FM144">
        <v>7.5</v>
      </c>
      <c r="FN144">
        <v>0</v>
      </c>
      <c r="FO144">
        <v>14.2</v>
      </c>
      <c r="FP144" t="s">
        <v>1462</v>
      </c>
      <c r="FS144" t="s">
        <v>1464</v>
      </c>
      <c r="FT144" t="b">
        <v>1</v>
      </c>
      <c r="FV144" t="s">
        <v>1465</v>
      </c>
      <c r="FY144" t="s">
        <v>1464</v>
      </c>
      <c r="GB144" t="s">
        <v>1464</v>
      </c>
      <c r="GE144" t="s">
        <v>1464</v>
      </c>
      <c r="GH144" t="s">
        <v>1464</v>
      </c>
      <c r="GK144" t="s">
        <v>1464</v>
      </c>
      <c r="GN144" t="s">
        <v>1464</v>
      </c>
      <c r="GO144" t="b">
        <v>1</v>
      </c>
      <c r="GQ144" t="s">
        <v>1464</v>
      </c>
      <c r="GT144" t="s">
        <v>1464</v>
      </c>
      <c r="GW144" t="s">
        <v>1464</v>
      </c>
      <c r="GZ144" t="s">
        <v>1464</v>
      </c>
      <c r="HC144" t="s">
        <v>1464</v>
      </c>
      <c r="HF144" t="s">
        <v>1464</v>
      </c>
      <c r="HI144" t="s">
        <v>1464</v>
      </c>
      <c r="HJ144" t="b">
        <v>1</v>
      </c>
      <c r="HL144" t="s">
        <v>1464</v>
      </c>
      <c r="HO144" t="s">
        <v>1464</v>
      </c>
      <c r="HR144" t="s">
        <v>1464</v>
      </c>
      <c r="HU144" t="s">
        <v>1464</v>
      </c>
      <c r="HX144" t="s">
        <v>1464</v>
      </c>
      <c r="IA144" t="s">
        <v>1464</v>
      </c>
      <c r="ID144" t="s">
        <v>1464</v>
      </c>
      <c r="IG144" t="s">
        <v>1464</v>
      </c>
      <c r="IJ144" t="s">
        <v>1464</v>
      </c>
      <c r="IM144" t="s">
        <v>1464</v>
      </c>
      <c r="IN144" t="b">
        <v>1</v>
      </c>
      <c r="IP144" t="s">
        <v>1465</v>
      </c>
      <c r="IS144" t="s">
        <v>1464</v>
      </c>
      <c r="IV144" t="s">
        <v>1464</v>
      </c>
      <c r="IY144" t="s">
        <v>1464</v>
      </c>
      <c r="JB144" t="s">
        <v>1464</v>
      </c>
      <c r="JC144" t="b">
        <v>1</v>
      </c>
      <c r="JE144" t="s">
        <v>1465</v>
      </c>
      <c r="JH144" t="s">
        <v>1464</v>
      </c>
      <c r="JK144" t="s">
        <v>1464</v>
      </c>
      <c r="JN144" t="s">
        <v>1464</v>
      </c>
      <c r="JQ144" t="s">
        <v>1464</v>
      </c>
      <c r="JT144" t="s">
        <v>1464</v>
      </c>
      <c r="JW144" t="s">
        <v>1464</v>
      </c>
      <c r="JZ144" t="s">
        <v>1464</v>
      </c>
      <c r="KC144" t="s">
        <v>1464</v>
      </c>
      <c r="KF144" t="s">
        <v>1464</v>
      </c>
      <c r="KG144" t="s">
        <v>4355</v>
      </c>
      <c r="KH144" t="b">
        <v>1</v>
      </c>
      <c r="KJ144" t="s">
        <v>1465</v>
      </c>
      <c r="KK144" t="s">
        <v>1463</v>
      </c>
      <c r="KM144">
        <v>7.5</v>
      </c>
      <c r="KN144">
        <v>0</v>
      </c>
      <c r="KO144">
        <v>2</v>
      </c>
      <c r="KP144">
        <v>2.5</v>
      </c>
      <c r="KQ144">
        <v>0</v>
      </c>
      <c r="KR144">
        <v>4.5</v>
      </c>
      <c r="KS144" t="s">
        <v>1462</v>
      </c>
      <c r="KV144">
        <v>12</v>
      </c>
      <c r="KW144">
        <v>10</v>
      </c>
      <c r="LF144">
        <v>1</v>
      </c>
      <c r="LG144">
        <v>1</v>
      </c>
      <c r="LZ144" t="b">
        <v>1</v>
      </c>
      <c r="MA144" t="b">
        <v>1</v>
      </c>
      <c r="MJ144" t="b">
        <v>1</v>
      </c>
      <c r="MK144" t="b">
        <v>1</v>
      </c>
      <c r="MT144" t="s">
        <v>1462</v>
      </c>
      <c r="MU144" t="s">
        <v>4775</v>
      </c>
      <c r="MV144">
        <v>2.5</v>
      </c>
      <c r="MW144">
        <v>0</v>
      </c>
      <c r="MX144">
        <v>0</v>
      </c>
      <c r="MY144">
        <v>0</v>
      </c>
      <c r="MZ144">
        <v>2.5</v>
      </c>
      <c r="NA144">
        <v>2.5</v>
      </c>
      <c r="NX144" t="s">
        <v>2569</v>
      </c>
      <c r="NY144" t="s">
        <v>2569</v>
      </c>
      <c r="OG144">
        <v>0</v>
      </c>
      <c r="OH144">
        <v>2.5</v>
      </c>
      <c r="OJ144">
        <v>7.5</v>
      </c>
      <c r="OK144">
        <v>0</v>
      </c>
      <c r="OL144">
        <v>7.5</v>
      </c>
      <c r="OO144" t="b">
        <v>1</v>
      </c>
      <c r="OP144" t="b">
        <v>1</v>
      </c>
      <c r="OY144" t="s">
        <v>4776</v>
      </c>
      <c r="OZ144" t="s">
        <v>4777</v>
      </c>
      <c r="PI144" t="s">
        <v>3269</v>
      </c>
      <c r="PJ144" t="s">
        <v>3269</v>
      </c>
      <c r="PS144" t="b">
        <v>1</v>
      </c>
      <c r="PT144" t="b">
        <v>1</v>
      </c>
      <c r="QC144" t="s">
        <v>4396</v>
      </c>
      <c r="QD144" t="s">
        <v>4396</v>
      </c>
      <c r="QL144">
        <v>7.5</v>
      </c>
      <c r="QM144">
        <v>0</v>
      </c>
      <c r="RO144">
        <v>7.5</v>
      </c>
      <c r="RP144">
        <v>2.5</v>
      </c>
      <c r="RQ144">
        <v>0</v>
      </c>
      <c r="RR144">
        <v>10</v>
      </c>
      <c r="RS144" t="s">
        <v>1463</v>
      </c>
      <c r="RZ144" t="s">
        <v>1463</v>
      </c>
      <c r="SB144" t="s">
        <v>1463</v>
      </c>
      <c r="SH144" t="s">
        <v>1463</v>
      </c>
      <c r="SK144">
        <v>2.5</v>
      </c>
      <c r="SL144">
        <v>0</v>
      </c>
      <c r="SM144">
        <v>4</v>
      </c>
      <c r="SN144">
        <v>7.5</v>
      </c>
      <c r="SO144">
        <v>0</v>
      </c>
      <c r="SP144">
        <v>11.5</v>
      </c>
      <c r="SQ144" t="s">
        <v>1462</v>
      </c>
      <c r="SS144">
        <v>3</v>
      </c>
      <c r="ST144" t="s">
        <v>4778</v>
      </c>
      <c r="SU144" t="s">
        <v>1463</v>
      </c>
      <c r="SZ144" t="b">
        <v>1</v>
      </c>
      <c r="TA144" t="b">
        <v>1</v>
      </c>
      <c r="TB144" t="b">
        <v>1</v>
      </c>
      <c r="TC144" t="b">
        <v>1</v>
      </c>
      <c r="TF144" t="b">
        <v>1</v>
      </c>
      <c r="TI144">
        <v>75</v>
      </c>
      <c r="TJ144" t="s">
        <v>4779</v>
      </c>
      <c r="TM144" t="b">
        <v>1</v>
      </c>
      <c r="TN144" t="b">
        <v>1</v>
      </c>
      <c r="TO144" t="b">
        <v>1</v>
      </c>
      <c r="TP144" t="b">
        <v>1</v>
      </c>
      <c r="TQ144" t="b">
        <v>1</v>
      </c>
      <c r="TV144" t="b">
        <v>1</v>
      </c>
      <c r="TW144" t="s">
        <v>4780</v>
      </c>
      <c r="TX144">
        <v>7.5</v>
      </c>
      <c r="TY144">
        <v>0</v>
      </c>
      <c r="VI144">
        <v>5</v>
      </c>
      <c r="VJ144">
        <v>0</v>
      </c>
      <c r="VK144">
        <v>0</v>
      </c>
      <c r="VL144">
        <v>5</v>
      </c>
      <c r="VM144" t="s">
        <v>1463</v>
      </c>
      <c r="VO144" t="s">
        <v>1463</v>
      </c>
      <c r="VQ144" t="s">
        <v>1463</v>
      </c>
      <c r="VS144" t="s">
        <v>1463</v>
      </c>
      <c r="VV144" t="s">
        <v>1463</v>
      </c>
      <c r="VX144" t="s">
        <v>1462</v>
      </c>
      <c r="VY144" t="s">
        <v>4781</v>
      </c>
      <c r="VZ144">
        <v>0</v>
      </c>
      <c r="WA144">
        <v>0</v>
      </c>
      <c r="XJ144">
        <v>9</v>
      </c>
      <c r="XK144">
        <v>7.5</v>
      </c>
      <c r="XL144">
        <v>0</v>
      </c>
      <c r="XM144">
        <v>16.5</v>
      </c>
      <c r="XN144" t="s">
        <v>1462</v>
      </c>
      <c r="XO144" t="s">
        <v>1462</v>
      </c>
      <c r="XQ144" t="b">
        <v>1</v>
      </c>
      <c r="XR144" t="b">
        <v>1</v>
      </c>
      <c r="XS144" t="b">
        <v>1</v>
      </c>
      <c r="XT144" t="b">
        <v>1</v>
      </c>
      <c r="XU144" t="b">
        <v>1</v>
      </c>
      <c r="XV144" t="b">
        <v>1</v>
      </c>
      <c r="YC144" t="s">
        <v>1463</v>
      </c>
      <c r="YE144" t="s">
        <v>1462</v>
      </c>
      <c r="YF144" t="s">
        <v>4782</v>
      </c>
      <c r="YG144">
        <v>7.5</v>
      </c>
      <c r="YH144">
        <v>0</v>
      </c>
      <c r="YI144" t="s">
        <v>1462</v>
      </c>
      <c r="YK144" t="b">
        <v>1</v>
      </c>
      <c r="YR144" t="b">
        <v>1</v>
      </c>
      <c r="YS144" t="s">
        <v>4783</v>
      </c>
      <c r="YU144">
        <v>7.5</v>
      </c>
      <c r="YV144">
        <v>0</v>
      </c>
      <c r="ZX144">
        <v>10</v>
      </c>
      <c r="ZY144">
        <v>5</v>
      </c>
      <c r="ZZ144">
        <v>0</v>
      </c>
      <c r="AAA144">
        <v>15</v>
      </c>
      <c r="AAB144" t="s">
        <v>1462</v>
      </c>
      <c r="AAK144" t="b">
        <v>1</v>
      </c>
      <c r="AAL144" t="b">
        <v>1</v>
      </c>
      <c r="AAP144" t="b">
        <v>1</v>
      </c>
      <c r="AAQ144" t="s">
        <v>4447</v>
      </c>
      <c r="AAS144" t="s">
        <v>4784</v>
      </c>
      <c r="AAT144">
        <v>5</v>
      </c>
      <c r="AAU144">
        <v>0</v>
      </c>
      <c r="ADN144">
        <v>2</v>
      </c>
      <c r="ADO144">
        <v>0</v>
      </c>
      <c r="ADP144">
        <v>0</v>
      </c>
      <c r="ADQ144">
        <v>2</v>
      </c>
      <c r="ADR144" t="s">
        <v>1759</v>
      </c>
      <c r="ADS144">
        <v>0.5</v>
      </c>
      <c r="ADT144">
        <v>30</v>
      </c>
      <c r="AEG144">
        <v>0</v>
      </c>
      <c r="AEH144">
        <v>0</v>
      </c>
      <c r="AEI144">
        <v>10</v>
      </c>
      <c r="AEJ144">
        <v>2.5</v>
      </c>
      <c r="AEK144">
        <v>0</v>
      </c>
      <c r="AEL144">
        <v>12.5</v>
      </c>
      <c r="AEU144" t="b">
        <v>1</v>
      </c>
      <c r="AEV144" t="b">
        <v>1</v>
      </c>
      <c r="AEX144" t="b">
        <v>1</v>
      </c>
      <c r="AEZ144" t="b">
        <v>1</v>
      </c>
      <c r="AFA144" t="s">
        <v>4785</v>
      </c>
      <c r="AFC144">
        <v>2.5</v>
      </c>
      <c r="AFD144">
        <v>0</v>
      </c>
      <c r="AFE144">
        <v>0</v>
      </c>
      <c r="AFF144">
        <v>7.5</v>
      </c>
      <c r="AFG144">
        <v>2.5</v>
      </c>
      <c r="AFH144">
        <v>10</v>
      </c>
      <c r="AFI144" t="s">
        <v>1463</v>
      </c>
      <c r="AFK144" t="s">
        <v>1463</v>
      </c>
      <c r="AFM144" t="s">
        <v>1463</v>
      </c>
      <c r="AFO144" t="s">
        <v>1463</v>
      </c>
      <c r="AFQ144" t="s">
        <v>1463</v>
      </c>
      <c r="AFT144" t="s">
        <v>1463</v>
      </c>
      <c r="AFV144">
        <v>3</v>
      </c>
      <c r="AFW144">
        <v>3</v>
      </c>
      <c r="AFX144">
        <v>7.5</v>
      </c>
      <c r="AFY144">
        <v>2.5</v>
      </c>
      <c r="AFZ144">
        <v>6.7</v>
      </c>
      <c r="AGA144">
        <v>7.5</v>
      </c>
      <c r="AGB144">
        <v>2.5</v>
      </c>
      <c r="AGC144">
        <v>16.7</v>
      </c>
      <c r="AGD144">
        <v>7</v>
      </c>
      <c r="AGE144">
        <v>5</v>
      </c>
      <c r="AGG144">
        <v>3</v>
      </c>
      <c r="AGH144">
        <v>2</v>
      </c>
      <c r="AGJ144">
        <v>5</v>
      </c>
      <c r="AGK144">
        <v>0</v>
      </c>
      <c r="AGM144" t="s">
        <v>4786</v>
      </c>
      <c r="AGN144" t="s">
        <v>4787</v>
      </c>
      <c r="AGQ144">
        <v>7.5</v>
      </c>
      <c r="AGR144">
        <v>2.5</v>
      </c>
      <c r="AGS144">
        <v>2</v>
      </c>
      <c r="AGT144">
        <v>7.5</v>
      </c>
      <c r="AGU144">
        <v>2.5</v>
      </c>
      <c r="AGV144">
        <v>12</v>
      </c>
      <c r="AGW144">
        <v>2</v>
      </c>
      <c r="AGY144" t="b">
        <v>1</v>
      </c>
      <c r="AGZ144" t="b">
        <v>1</v>
      </c>
      <c r="AHD144">
        <v>4</v>
      </c>
      <c r="AHE144">
        <v>3</v>
      </c>
      <c r="AHF144">
        <v>3</v>
      </c>
      <c r="AKM144">
        <v>7.5</v>
      </c>
      <c r="AKN144">
        <v>2.5</v>
      </c>
      <c r="AKO144">
        <v>10</v>
      </c>
      <c r="AKP144">
        <v>7.5</v>
      </c>
      <c r="AKQ144">
        <v>2.5</v>
      </c>
      <c r="AKR144">
        <v>20</v>
      </c>
      <c r="AKS144" t="s">
        <v>1462</v>
      </c>
      <c r="AKT144" t="s">
        <v>1463</v>
      </c>
      <c r="AKV144" t="s">
        <v>1463</v>
      </c>
      <c r="AKX144" t="s">
        <v>1462</v>
      </c>
      <c r="AKZ144" t="s">
        <v>1462</v>
      </c>
      <c r="ALB144" t="s">
        <v>1462</v>
      </c>
      <c r="ALD144" t="s">
        <v>1462</v>
      </c>
      <c r="ALF144" t="s">
        <v>1462</v>
      </c>
      <c r="ALH144" t="s">
        <v>1462</v>
      </c>
      <c r="ALJ144" t="s">
        <v>1462</v>
      </c>
      <c r="ALL144" t="s">
        <v>1462</v>
      </c>
      <c r="ALN144" t="s">
        <v>1463</v>
      </c>
      <c r="ALP144" t="s">
        <v>1463</v>
      </c>
      <c r="ALR144" t="s">
        <v>1463</v>
      </c>
      <c r="ALT144" t="s">
        <v>1463</v>
      </c>
      <c r="AMF144" t="b">
        <v>1</v>
      </c>
      <c r="AMH144" t="b">
        <v>1</v>
      </c>
      <c r="AMM144" t="b">
        <v>1</v>
      </c>
      <c r="AMQ144" t="b">
        <v>1</v>
      </c>
      <c r="ANA144">
        <v>7.5</v>
      </c>
      <c r="ANB144">
        <v>2.5</v>
      </c>
      <c r="ANC144">
        <v>10</v>
      </c>
      <c r="AND144">
        <v>7.5</v>
      </c>
      <c r="ANE144">
        <v>2.5</v>
      </c>
      <c r="ANF144">
        <v>20</v>
      </c>
      <c r="ANG144" t="s">
        <v>1462</v>
      </c>
      <c r="ANH144" t="s">
        <v>4788</v>
      </c>
      <c r="ANI144" t="s">
        <v>1462</v>
      </c>
      <c r="ANJ144" t="s">
        <v>4789</v>
      </c>
      <c r="ANK144">
        <v>7.5</v>
      </c>
      <c r="ANL144">
        <v>2.5</v>
      </c>
      <c r="ANM144">
        <v>1</v>
      </c>
      <c r="ANN144">
        <v>0</v>
      </c>
      <c r="ANO144">
        <v>10</v>
      </c>
      <c r="ANP144">
        <v>11</v>
      </c>
      <c r="ANQ144" t="s">
        <v>2551</v>
      </c>
      <c r="ANT144">
        <v>0</v>
      </c>
      <c r="ANU144">
        <v>10</v>
      </c>
      <c r="AQR144">
        <v>7.5</v>
      </c>
      <c r="AQS144">
        <v>3.8</v>
      </c>
      <c r="AQT144">
        <v>2.5</v>
      </c>
      <c r="AQU144">
        <v>13.8</v>
      </c>
      <c r="AQV144" t="s">
        <v>1463</v>
      </c>
      <c r="ARA144" t="b">
        <v>1</v>
      </c>
      <c r="ARC144" t="b">
        <v>1</v>
      </c>
      <c r="ARG144">
        <v>0</v>
      </c>
      <c r="ARH144">
        <v>2.5</v>
      </c>
      <c r="ARI144" t="s">
        <v>1462</v>
      </c>
      <c r="ARJ144" t="s">
        <v>1462</v>
      </c>
      <c r="ARL144" t="b">
        <v>1</v>
      </c>
      <c r="ARM144" t="s">
        <v>1462</v>
      </c>
      <c r="ARO144" t="b">
        <v>1</v>
      </c>
      <c r="ARQ144" t="s">
        <v>1462</v>
      </c>
      <c r="ARS144" t="s">
        <v>4790</v>
      </c>
      <c r="ART144" t="s">
        <v>4791</v>
      </c>
      <c r="ARV144" t="b">
        <v>1</v>
      </c>
      <c r="ARY144" t="b">
        <v>1</v>
      </c>
      <c r="ASD144">
        <v>7.5</v>
      </c>
      <c r="ASE144">
        <v>2.5</v>
      </c>
      <c r="ASF144">
        <v>5</v>
      </c>
      <c r="ASG144">
        <v>2.5</v>
      </c>
      <c r="ASH144">
        <v>2.5</v>
      </c>
      <c r="ASI144">
        <v>10</v>
      </c>
      <c r="ASJ144">
        <v>50</v>
      </c>
      <c r="ASL144" t="b">
        <v>1</v>
      </c>
      <c r="ASM144" t="b">
        <v>1</v>
      </c>
      <c r="ASP144" t="b">
        <v>1</v>
      </c>
      <c r="ASS144">
        <v>3</v>
      </c>
      <c r="AST144" t="s">
        <v>1462</v>
      </c>
      <c r="ASV144" t="b">
        <v>1</v>
      </c>
      <c r="ASW144" t="b">
        <v>1</v>
      </c>
      <c r="ASX144" t="b">
        <v>1</v>
      </c>
      <c r="ASY144" t="b">
        <v>1</v>
      </c>
      <c r="ASZ144" t="b">
        <v>1</v>
      </c>
      <c r="ATC144" t="s">
        <v>4792</v>
      </c>
      <c r="ATD144">
        <v>2.5</v>
      </c>
      <c r="ATE144">
        <v>2.5</v>
      </c>
      <c r="ATF144">
        <v>9</v>
      </c>
      <c r="ATG144">
        <v>7.5</v>
      </c>
      <c r="ATH144">
        <v>2.5</v>
      </c>
      <c r="ATI144">
        <v>19</v>
      </c>
      <c r="ATJ144" t="s">
        <v>1462</v>
      </c>
      <c r="ATN144" t="b">
        <v>1</v>
      </c>
      <c r="ATO144" t="s">
        <v>4640</v>
      </c>
      <c r="ATP144" t="s">
        <v>2568</v>
      </c>
      <c r="AVS144" t="s">
        <v>4555</v>
      </c>
      <c r="AVT144" t="b">
        <v>1</v>
      </c>
      <c r="AVU144" t="s">
        <v>4416</v>
      </c>
      <c r="AVV144" t="s">
        <v>2568</v>
      </c>
      <c r="AVW144" t="s">
        <v>1462</v>
      </c>
      <c r="AVX144" t="s">
        <v>1462</v>
      </c>
      <c r="AVZ144">
        <v>7.5</v>
      </c>
      <c r="AWA144">
        <v>2.5</v>
      </c>
      <c r="AWB144">
        <v>7.5</v>
      </c>
      <c r="AWC144">
        <v>2.5</v>
      </c>
      <c r="AWD144">
        <v>2</v>
      </c>
      <c r="AWE144">
        <v>0</v>
      </c>
      <c r="AWF144">
        <v>0</v>
      </c>
      <c r="AWG144">
        <v>2</v>
      </c>
      <c r="AWH144" t="s">
        <v>1462</v>
      </c>
      <c r="AWJ144" t="s">
        <v>1462</v>
      </c>
      <c r="AWL144" t="s">
        <v>1462</v>
      </c>
      <c r="AWN144" t="s">
        <v>1463</v>
      </c>
      <c r="AWP144" t="s">
        <v>1463</v>
      </c>
      <c r="AWR144" t="s">
        <v>1463</v>
      </c>
      <c r="AWT144" t="s">
        <v>1463</v>
      </c>
      <c r="AWV144" t="s">
        <v>1463</v>
      </c>
      <c r="AWX144" t="s">
        <v>1463</v>
      </c>
      <c r="AWZ144" t="s">
        <v>1463</v>
      </c>
      <c r="AXB144" t="s">
        <v>1463</v>
      </c>
      <c r="AXD144" t="s">
        <v>1463</v>
      </c>
      <c r="AXI144">
        <v>0</v>
      </c>
      <c r="AXJ144">
        <v>0</v>
      </c>
      <c r="AXK144">
        <v>1</v>
      </c>
      <c r="AXN144">
        <v>1</v>
      </c>
      <c r="AXO144">
        <v>1</v>
      </c>
      <c r="AXP144">
        <v>1</v>
      </c>
      <c r="AXQ144">
        <v>1</v>
      </c>
      <c r="AXR144">
        <v>1</v>
      </c>
      <c r="AXS144">
        <v>1</v>
      </c>
      <c r="AXT144">
        <v>1</v>
      </c>
      <c r="AXU144">
        <v>1</v>
      </c>
      <c r="AXV144">
        <v>2</v>
      </c>
      <c r="AXW144">
        <v>1</v>
      </c>
      <c r="AXX144">
        <v>2</v>
      </c>
      <c r="AYA144">
        <v>10</v>
      </c>
      <c r="AYD144">
        <v>10</v>
      </c>
      <c r="AYE144" t="s">
        <v>1463</v>
      </c>
      <c r="AYF144" t="s">
        <v>1463</v>
      </c>
      <c r="AYG144">
        <v>10</v>
      </c>
      <c r="AYJ144">
        <v>10</v>
      </c>
      <c r="AYK144">
        <v>7.5</v>
      </c>
      <c r="AYL144">
        <v>0</v>
      </c>
      <c r="AYM144">
        <v>17.5</v>
      </c>
      <c r="AYN144">
        <v>1</v>
      </c>
      <c r="AYO144" t="s">
        <v>4793</v>
      </c>
      <c r="AYP144" t="s">
        <v>4419</v>
      </c>
      <c r="AYQ144">
        <v>1</v>
      </c>
      <c r="AYR144" t="s">
        <v>4459</v>
      </c>
      <c r="AYS144" t="s">
        <v>4794</v>
      </c>
      <c r="AYW144">
        <v>2</v>
      </c>
      <c r="AYX144" t="s">
        <v>4795</v>
      </c>
      <c r="AYY144" t="s">
        <v>4796</v>
      </c>
      <c r="AZC144">
        <v>2</v>
      </c>
      <c r="AZD144" t="s">
        <v>4768</v>
      </c>
      <c r="AZE144" t="s">
        <v>4419</v>
      </c>
      <c r="AZF144">
        <v>16</v>
      </c>
      <c r="AZG144" t="s">
        <v>4464</v>
      </c>
      <c r="AZH144" t="s">
        <v>4797</v>
      </c>
      <c r="AZM144" t="s">
        <v>1462</v>
      </c>
      <c r="AZN144" t="s">
        <v>4798</v>
      </c>
      <c r="AZO144" t="s">
        <v>1462</v>
      </c>
      <c r="AZP144" t="s">
        <v>4799</v>
      </c>
      <c r="AZR144">
        <v>7.5</v>
      </c>
      <c r="AZS144">
        <v>0</v>
      </c>
      <c r="BCH144">
        <v>10</v>
      </c>
      <c r="BCI144">
        <v>5</v>
      </c>
      <c r="BCJ144">
        <v>0</v>
      </c>
      <c r="BCK144">
        <v>15</v>
      </c>
      <c r="BCL144">
        <v>1</v>
      </c>
      <c r="BCN144">
        <v>4</v>
      </c>
      <c r="BCP144">
        <v>2</v>
      </c>
      <c r="BCR144">
        <v>3</v>
      </c>
      <c r="BCT144" t="s">
        <v>2555</v>
      </c>
      <c r="BCW144" t="s">
        <v>2555</v>
      </c>
      <c r="BCY144">
        <v>5</v>
      </c>
      <c r="BCZ144">
        <v>0</v>
      </c>
      <c r="BEH144">
        <v>10</v>
      </c>
      <c r="BEI144">
        <v>7.5</v>
      </c>
      <c r="BEJ144">
        <v>2.5</v>
      </c>
      <c r="BEK144">
        <v>20</v>
      </c>
      <c r="BEL144" t="s">
        <v>2567</v>
      </c>
      <c r="BEN144" t="s">
        <v>2567</v>
      </c>
      <c r="BEP144" t="s">
        <v>2567</v>
      </c>
      <c r="BER144" t="s">
        <v>2567</v>
      </c>
      <c r="BET144" t="s">
        <v>2567</v>
      </c>
      <c r="BEV144" t="s">
        <v>2567</v>
      </c>
      <c r="BEX144">
        <v>7.5</v>
      </c>
      <c r="BEY144">
        <v>2.5</v>
      </c>
      <c r="BGQ144" t="s">
        <v>1467</v>
      </c>
      <c r="BGR144">
        <v>7.5</v>
      </c>
      <c r="BGS144">
        <v>2.5</v>
      </c>
      <c r="BGT144">
        <v>10</v>
      </c>
      <c r="BGU144" t="s">
        <v>1463</v>
      </c>
      <c r="BHK144">
        <v>7.5</v>
      </c>
      <c r="BHL144">
        <v>2.5</v>
      </c>
      <c r="BIT144">
        <v>10</v>
      </c>
      <c r="BIU144">
        <v>7.5</v>
      </c>
      <c r="BIV144">
        <v>0</v>
      </c>
      <c r="BIW144">
        <v>17.5</v>
      </c>
      <c r="BIX144">
        <v>4</v>
      </c>
      <c r="BIY144" t="s">
        <v>1794</v>
      </c>
      <c r="BIZ144" t="s">
        <v>2594</v>
      </c>
      <c r="BJA144" t="s">
        <v>2548</v>
      </c>
      <c r="BJB144">
        <v>7.5</v>
      </c>
      <c r="BJC144">
        <v>0</v>
      </c>
    </row>
    <row r="145" spans="1:1024 1027:1615" ht="15" x14ac:dyDescent="0.25">
      <c r="A145" t="s">
        <v>4378</v>
      </c>
      <c r="B145" t="s">
        <v>4800</v>
      </c>
      <c r="C145" t="s">
        <v>4801</v>
      </c>
      <c r="D145" t="s">
        <v>1460</v>
      </c>
      <c r="F145" t="s">
        <v>2606</v>
      </c>
      <c r="G145" t="s">
        <v>4350</v>
      </c>
      <c r="H145" t="s">
        <v>4381</v>
      </c>
      <c r="I145" t="s">
        <v>4624</v>
      </c>
      <c r="J145">
        <v>3.0879197899999999</v>
      </c>
      <c r="K145">
        <v>34.046932609999999</v>
      </c>
      <c r="L145" s="116">
        <v>42403</v>
      </c>
      <c r="M145" t="s">
        <v>1461</v>
      </c>
      <c r="N145">
        <v>33</v>
      </c>
      <c r="O145" t="s">
        <v>2554</v>
      </c>
      <c r="Q145">
        <v>6.7</v>
      </c>
      <c r="R145">
        <v>7.5</v>
      </c>
      <c r="S145">
        <v>0</v>
      </c>
      <c r="T145">
        <v>14.2</v>
      </c>
      <c r="U145">
        <v>1</v>
      </c>
      <c r="V145">
        <v>1</v>
      </c>
      <c r="W145">
        <v>2</v>
      </c>
      <c r="X145">
        <v>3</v>
      </c>
      <c r="AA145" t="b">
        <v>1</v>
      </c>
      <c r="AG145">
        <v>1</v>
      </c>
      <c r="AH145">
        <v>1</v>
      </c>
      <c r="AI145">
        <v>1</v>
      </c>
      <c r="AJ145">
        <v>2</v>
      </c>
      <c r="AM145">
        <v>1</v>
      </c>
      <c r="AO145">
        <v>1</v>
      </c>
      <c r="AT145">
        <v>1</v>
      </c>
      <c r="AV145">
        <v>2</v>
      </c>
      <c r="BS145" t="s">
        <v>1462</v>
      </c>
      <c r="BT145" t="s">
        <v>1462</v>
      </c>
      <c r="BU145" t="s">
        <v>4353</v>
      </c>
      <c r="BV145" t="s">
        <v>4353</v>
      </c>
      <c r="BW145">
        <v>7.5</v>
      </c>
      <c r="BX145">
        <v>0</v>
      </c>
      <c r="BY145">
        <v>8.5</v>
      </c>
      <c r="BZ145">
        <v>7.5</v>
      </c>
      <c r="CA145">
        <v>2.5</v>
      </c>
      <c r="CB145">
        <v>18.5</v>
      </c>
      <c r="CC145" t="s">
        <v>1462</v>
      </c>
      <c r="CD145" t="b">
        <v>1</v>
      </c>
      <c r="CE145" t="b">
        <v>1</v>
      </c>
      <c r="CF145">
        <v>15</v>
      </c>
      <c r="CH145" t="s">
        <v>1462</v>
      </c>
      <c r="CI145" t="b">
        <v>1</v>
      </c>
      <c r="CK145">
        <v>10</v>
      </c>
      <c r="CM145" t="s">
        <v>1462</v>
      </c>
      <c r="CN145" t="b">
        <v>1</v>
      </c>
      <c r="CP145">
        <v>1</v>
      </c>
      <c r="CR145" t="s">
        <v>1463</v>
      </c>
      <c r="CW145" t="s">
        <v>1463</v>
      </c>
      <c r="DB145" t="s">
        <v>1463</v>
      </c>
      <c r="DG145" t="s">
        <v>1463</v>
      </c>
      <c r="DM145" t="s">
        <v>1463</v>
      </c>
      <c r="DS145" t="b">
        <v>1</v>
      </c>
      <c r="DT145" t="b">
        <v>1</v>
      </c>
      <c r="DU145" t="b">
        <v>1</v>
      </c>
      <c r="DY145" t="b">
        <v>1</v>
      </c>
      <c r="EC145" t="b">
        <v>1</v>
      </c>
      <c r="EI145">
        <v>7.5</v>
      </c>
      <c r="EJ145">
        <v>2.5</v>
      </c>
      <c r="EN145">
        <v>0</v>
      </c>
      <c r="EO145" t="s">
        <v>1463</v>
      </c>
      <c r="FL145">
        <v>3.3</v>
      </c>
      <c r="FM145">
        <v>5</v>
      </c>
      <c r="FN145">
        <v>0</v>
      </c>
      <c r="FO145">
        <v>8.3000000000000007</v>
      </c>
      <c r="FP145" t="s">
        <v>1462</v>
      </c>
      <c r="FS145" t="s">
        <v>1464</v>
      </c>
      <c r="FT145" t="b">
        <v>1</v>
      </c>
      <c r="FV145" t="s">
        <v>1464</v>
      </c>
      <c r="FY145" t="s">
        <v>1464</v>
      </c>
      <c r="GB145" t="s">
        <v>1464</v>
      </c>
      <c r="GE145" t="s">
        <v>1464</v>
      </c>
      <c r="GH145" t="s">
        <v>1464</v>
      </c>
      <c r="GK145" t="s">
        <v>1464</v>
      </c>
      <c r="GN145" t="s">
        <v>1464</v>
      </c>
      <c r="GO145" t="b">
        <v>1</v>
      </c>
      <c r="GQ145" t="s">
        <v>1464</v>
      </c>
      <c r="GT145" t="s">
        <v>1464</v>
      </c>
      <c r="GW145" t="s">
        <v>1464</v>
      </c>
      <c r="GZ145" t="s">
        <v>1464</v>
      </c>
      <c r="HC145" t="s">
        <v>1464</v>
      </c>
      <c r="HD145" t="b">
        <v>1</v>
      </c>
      <c r="HF145" t="s">
        <v>1465</v>
      </c>
      <c r="HI145" t="s">
        <v>1464</v>
      </c>
      <c r="HL145" t="s">
        <v>1464</v>
      </c>
      <c r="HO145" t="s">
        <v>1464</v>
      </c>
      <c r="HR145" t="s">
        <v>1464</v>
      </c>
      <c r="HU145" t="s">
        <v>1464</v>
      </c>
      <c r="HX145" t="s">
        <v>1464</v>
      </c>
      <c r="IA145" t="s">
        <v>1464</v>
      </c>
      <c r="ID145" t="s">
        <v>1464</v>
      </c>
      <c r="IG145" t="s">
        <v>1464</v>
      </c>
      <c r="IJ145" t="s">
        <v>1464</v>
      </c>
      <c r="IM145" t="s">
        <v>1464</v>
      </c>
      <c r="IN145" t="b">
        <v>1</v>
      </c>
      <c r="IP145" t="s">
        <v>1464</v>
      </c>
      <c r="IS145" t="s">
        <v>1464</v>
      </c>
      <c r="IV145" t="s">
        <v>1464</v>
      </c>
      <c r="IW145" t="b">
        <v>1</v>
      </c>
      <c r="IY145" t="s">
        <v>1465</v>
      </c>
      <c r="JB145" t="s">
        <v>1464</v>
      </c>
      <c r="JC145" t="b">
        <v>1</v>
      </c>
      <c r="JE145" t="s">
        <v>1464</v>
      </c>
      <c r="JH145" t="s">
        <v>1464</v>
      </c>
      <c r="JK145" t="s">
        <v>1464</v>
      </c>
      <c r="JN145" t="s">
        <v>1464</v>
      </c>
      <c r="JQ145" t="s">
        <v>1464</v>
      </c>
      <c r="JT145" t="s">
        <v>1464</v>
      </c>
      <c r="JW145" t="s">
        <v>1464</v>
      </c>
      <c r="JZ145" t="s">
        <v>1464</v>
      </c>
      <c r="KC145" t="s">
        <v>1464</v>
      </c>
      <c r="KF145" t="s">
        <v>1464</v>
      </c>
      <c r="KG145" t="s">
        <v>4534</v>
      </c>
      <c r="KH145" t="b">
        <v>1</v>
      </c>
      <c r="KJ145" t="s">
        <v>1464</v>
      </c>
      <c r="KK145" t="s">
        <v>1463</v>
      </c>
      <c r="KM145">
        <v>5</v>
      </c>
      <c r="KN145">
        <v>0</v>
      </c>
      <c r="KO145">
        <v>3.5</v>
      </c>
      <c r="KP145">
        <v>0</v>
      </c>
      <c r="KQ145">
        <v>0</v>
      </c>
      <c r="KR145">
        <v>3.5</v>
      </c>
      <c r="KS145" t="s">
        <v>1462</v>
      </c>
      <c r="KV145">
        <v>5</v>
      </c>
      <c r="KW145">
        <v>16</v>
      </c>
      <c r="KX145">
        <v>10</v>
      </c>
      <c r="LF145">
        <v>1</v>
      </c>
      <c r="LG145">
        <v>1</v>
      </c>
      <c r="LH145">
        <v>1</v>
      </c>
      <c r="LZ145" t="b">
        <v>1</v>
      </c>
      <c r="MA145" t="b">
        <v>1</v>
      </c>
      <c r="MB145" t="b">
        <v>1</v>
      </c>
      <c r="MJ145" t="b">
        <v>1</v>
      </c>
      <c r="MK145" t="b">
        <v>1</v>
      </c>
      <c r="ML145" t="b">
        <v>1</v>
      </c>
      <c r="MT145" t="s">
        <v>1462</v>
      </c>
      <c r="MU145" t="s">
        <v>4802</v>
      </c>
      <c r="MV145">
        <v>0</v>
      </c>
      <c r="MW145">
        <v>0</v>
      </c>
      <c r="MX145">
        <v>0</v>
      </c>
      <c r="MY145">
        <v>0</v>
      </c>
      <c r="MZ145">
        <v>0</v>
      </c>
      <c r="NA145">
        <v>0</v>
      </c>
      <c r="NX145" t="s">
        <v>2569</v>
      </c>
      <c r="NY145" t="s">
        <v>2569</v>
      </c>
      <c r="NZ145" t="s">
        <v>2569</v>
      </c>
      <c r="OG145">
        <v>0</v>
      </c>
      <c r="OH145">
        <v>0</v>
      </c>
      <c r="OJ145">
        <v>2.5</v>
      </c>
      <c r="OK145">
        <v>0</v>
      </c>
      <c r="OL145">
        <v>2.5</v>
      </c>
      <c r="OO145" t="b">
        <v>1</v>
      </c>
      <c r="OP145" t="b">
        <v>1</v>
      </c>
      <c r="OQ145" t="b">
        <v>1</v>
      </c>
      <c r="OY145" t="s">
        <v>4473</v>
      </c>
      <c r="OZ145" t="s">
        <v>4473</v>
      </c>
      <c r="PA145" t="s">
        <v>4473</v>
      </c>
      <c r="PI145" t="s">
        <v>3269</v>
      </c>
      <c r="PJ145" t="s">
        <v>3269</v>
      </c>
      <c r="PK145" t="s">
        <v>3269</v>
      </c>
      <c r="PS145" t="b">
        <v>1</v>
      </c>
      <c r="PT145" t="b">
        <v>1</v>
      </c>
      <c r="PU145" t="b">
        <v>1</v>
      </c>
      <c r="QC145" t="s">
        <v>4396</v>
      </c>
      <c r="QD145" t="s">
        <v>4396</v>
      </c>
      <c r="QE145" t="s">
        <v>4396</v>
      </c>
      <c r="QL145">
        <v>2.5</v>
      </c>
      <c r="QM145">
        <v>0</v>
      </c>
      <c r="RO145">
        <v>7.5</v>
      </c>
      <c r="RP145">
        <v>5</v>
      </c>
      <c r="RQ145">
        <v>2.5</v>
      </c>
      <c r="RR145">
        <v>15</v>
      </c>
      <c r="RS145" t="s">
        <v>1463</v>
      </c>
      <c r="RZ145" t="s">
        <v>1463</v>
      </c>
      <c r="SB145" t="s">
        <v>1463</v>
      </c>
      <c r="SH145" t="s">
        <v>1463</v>
      </c>
      <c r="SK145">
        <v>5</v>
      </c>
      <c r="SL145">
        <v>2.5</v>
      </c>
      <c r="SM145">
        <v>5.6</v>
      </c>
      <c r="SN145">
        <v>7.5</v>
      </c>
      <c r="SO145">
        <v>0</v>
      </c>
      <c r="SP145">
        <v>13.1</v>
      </c>
      <c r="SQ145" t="s">
        <v>1462</v>
      </c>
      <c r="SS145">
        <v>3</v>
      </c>
      <c r="ST145" t="s">
        <v>4803</v>
      </c>
      <c r="SU145" t="s">
        <v>1463</v>
      </c>
      <c r="SZ145" t="b">
        <v>1</v>
      </c>
      <c r="TA145" t="b">
        <v>1</v>
      </c>
      <c r="TB145" t="b">
        <v>1</v>
      </c>
      <c r="TC145" t="b">
        <v>1</v>
      </c>
      <c r="TI145">
        <v>30</v>
      </c>
      <c r="TJ145" t="s">
        <v>4804</v>
      </c>
      <c r="TM145" t="b">
        <v>1</v>
      </c>
      <c r="TN145" t="b">
        <v>1</v>
      </c>
      <c r="TO145" t="b">
        <v>1</v>
      </c>
      <c r="TP145" t="b">
        <v>1</v>
      </c>
      <c r="TQ145" t="b">
        <v>1</v>
      </c>
      <c r="TR145" t="b">
        <v>1</v>
      </c>
      <c r="TX145">
        <v>7.5</v>
      </c>
      <c r="TY145">
        <v>0</v>
      </c>
      <c r="VI145">
        <v>0</v>
      </c>
      <c r="VJ145">
        <v>0</v>
      </c>
      <c r="VK145">
        <v>2.5</v>
      </c>
      <c r="VL145">
        <v>2.5</v>
      </c>
      <c r="VM145" t="s">
        <v>1463</v>
      </c>
      <c r="VO145" t="s">
        <v>1463</v>
      </c>
      <c r="VQ145" t="s">
        <v>1463</v>
      </c>
      <c r="VS145" t="s">
        <v>1463</v>
      </c>
      <c r="VV145" t="s">
        <v>1463</v>
      </c>
      <c r="VX145" t="s">
        <v>1463</v>
      </c>
      <c r="VZ145">
        <v>0</v>
      </c>
      <c r="WA145">
        <v>2.5</v>
      </c>
      <c r="XJ145">
        <v>2.5</v>
      </c>
      <c r="XK145">
        <v>0</v>
      </c>
      <c r="XL145">
        <v>2.5</v>
      </c>
      <c r="XM145">
        <v>5</v>
      </c>
      <c r="XN145" t="s">
        <v>1462</v>
      </c>
      <c r="XO145" t="s">
        <v>1462</v>
      </c>
      <c r="XQ145" t="b">
        <v>1</v>
      </c>
      <c r="XR145" t="b">
        <v>1</v>
      </c>
      <c r="XT145" t="b">
        <v>1</v>
      </c>
      <c r="XU145" t="b">
        <v>1</v>
      </c>
      <c r="YC145" t="s">
        <v>1462</v>
      </c>
      <c r="YE145" t="s">
        <v>1463</v>
      </c>
      <c r="YF145" t="s">
        <v>4805</v>
      </c>
      <c r="YG145">
        <v>0</v>
      </c>
      <c r="YH145">
        <v>2.5</v>
      </c>
      <c r="YI145" t="s">
        <v>1463</v>
      </c>
      <c r="YU145">
        <v>0</v>
      </c>
      <c r="YV145">
        <v>2.5</v>
      </c>
      <c r="ZX145">
        <v>10</v>
      </c>
      <c r="ZY145">
        <v>5</v>
      </c>
      <c r="ZZ145">
        <v>0</v>
      </c>
      <c r="AAA145">
        <v>15</v>
      </c>
      <c r="AAB145" t="s">
        <v>1462</v>
      </c>
      <c r="AAK145" t="b">
        <v>1</v>
      </c>
      <c r="AAL145" t="b">
        <v>1</v>
      </c>
      <c r="AAO145" t="b">
        <v>1</v>
      </c>
      <c r="AAP145" t="b">
        <v>1</v>
      </c>
      <c r="AAQ145" t="s">
        <v>4447</v>
      </c>
      <c r="AAS145" t="s">
        <v>4806</v>
      </c>
      <c r="AAT145">
        <v>5</v>
      </c>
      <c r="AAU145">
        <v>0</v>
      </c>
      <c r="ADN145">
        <v>6</v>
      </c>
      <c r="ADO145">
        <v>0</v>
      </c>
      <c r="ADP145">
        <v>0</v>
      </c>
      <c r="ADQ145">
        <v>6</v>
      </c>
      <c r="ADR145" t="s">
        <v>1759</v>
      </c>
      <c r="ADS145">
        <v>0.5</v>
      </c>
      <c r="ADT145">
        <v>25</v>
      </c>
      <c r="ADU145" t="s">
        <v>3580</v>
      </c>
      <c r="ADV145">
        <v>0.24</v>
      </c>
      <c r="ADW145">
        <v>5</v>
      </c>
      <c r="AEG145">
        <v>0</v>
      </c>
      <c r="AEH145">
        <v>0</v>
      </c>
      <c r="AEI145">
        <v>10</v>
      </c>
      <c r="AEJ145">
        <v>2.5</v>
      </c>
      <c r="AEK145">
        <v>2.5</v>
      </c>
      <c r="AEL145">
        <v>15</v>
      </c>
      <c r="AEU145" t="b">
        <v>1</v>
      </c>
      <c r="AEV145" t="b">
        <v>1</v>
      </c>
      <c r="AEX145" t="b">
        <v>1</v>
      </c>
      <c r="AEY145" t="b">
        <v>1</v>
      </c>
      <c r="AEZ145" t="b">
        <v>1</v>
      </c>
      <c r="AFA145" t="s">
        <v>4807</v>
      </c>
      <c r="AFC145">
        <v>2.5</v>
      </c>
      <c r="AFD145">
        <v>2.5</v>
      </c>
      <c r="AFE145">
        <v>7</v>
      </c>
      <c r="AFF145">
        <v>5</v>
      </c>
      <c r="AFG145">
        <v>0</v>
      </c>
      <c r="AFH145">
        <v>12</v>
      </c>
      <c r="AFI145" t="s">
        <v>1463</v>
      </c>
      <c r="AFK145" t="s">
        <v>1463</v>
      </c>
      <c r="AFM145" t="s">
        <v>1462</v>
      </c>
      <c r="AFN145" t="s">
        <v>4808</v>
      </c>
      <c r="AFO145" t="s">
        <v>1463</v>
      </c>
      <c r="AFQ145" t="s">
        <v>1463</v>
      </c>
      <c r="AFT145" t="s">
        <v>1463</v>
      </c>
      <c r="AFV145">
        <v>3</v>
      </c>
      <c r="AFW145">
        <v>1</v>
      </c>
      <c r="AFX145">
        <v>5</v>
      </c>
      <c r="AFY145">
        <v>0</v>
      </c>
      <c r="AFZ145">
        <v>5</v>
      </c>
      <c r="AGA145">
        <v>7.5</v>
      </c>
      <c r="AGB145">
        <v>2.5</v>
      </c>
      <c r="AGC145">
        <v>15</v>
      </c>
      <c r="AGD145">
        <v>4</v>
      </c>
      <c r="AGE145">
        <v>10</v>
      </c>
      <c r="AGG145">
        <v>3</v>
      </c>
      <c r="AGH145">
        <v>4</v>
      </c>
      <c r="AGJ145">
        <v>4</v>
      </c>
      <c r="AGK145">
        <v>0</v>
      </c>
      <c r="AGM145" t="s">
        <v>4809</v>
      </c>
      <c r="AGN145" t="s">
        <v>4810</v>
      </c>
      <c r="AGQ145">
        <v>7.5</v>
      </c>
      <c r="AGR145">
        <v>2.5</v>
      </c>
      <c r="AGS145">
        <v>1</v>
      </c>
      <c r="AGT145">
        <v>7.5</v>
      </c>
      <c r="AGU145">
        <v>2.5</v>
      </c>
      <c r="AGV145">
        <v>11</v>
      </c>
      <c r="AGW145">
        <v>1</v>
      </c>
      <c r="AGZ145" t="b">
        <v>1</v>
      </c>
      <c r="AHD145">
        <v>4</v>
      </c>
      <c r="AHE145">
        <v>3</v>
      </c>
      <c r="AHF145">
        <v>3</v>
      </c>
      <c r="AKM145">
        <v>7.5</v>
      </c>
      <c r="AKN145">
        <v>2.5</v>
      </c>
      <c r="AKO145">
        <v>10</v>
      </c>
      <c r="AKP145">
        <v>7.5</v>
      </c>
      <c r="AKQ145">
        <v>2.5</v>
      </c>
      <c r="AKR145">
        <v>20</v>
      </c>
      <c r="AKS145" t="s">
        <v>1462</v>
      </c>
      <c r="AKT145" t="s">
        <v>1462</v>
      </c>
      <c r="AKV145" t="s">
        <v>1462</v>
      </c>
      <c r="AKX145" t="s">
        <v>1462</v>
      </c>
      <c r="AKZ145" t="s">
        <v>1463</v>
      </c>
      <c r="ALB145" t="s">
        <v>1462</v>
      </c>
      <c r="ALD145" t="s">
        <v>1463</v>
      </c>
      <c r="ALF145" t="s">
        <v>1462</v>
      </c>
      <c r="ALH145" t="s">
        <v>1462</v>
      </c>
      <c r="ALJ145" t="s">
        <v>1462</v>
      </c>
      <c r="ALL145" t="s">
        <v>1462</v>
      </c>
      <c r="ALN145" t="s">
        <v>1462</v>
      </c>
      <c r="ALP145" t="s">
        <v>1463</v>
      </c>
      <c r="ALR145" t="s">
        <v>1463</v>
      </c>
      <c r="ALT145" t="s">
        <v>1463</v>
      </c>
      <c r="AMF145" t="b">
        <v>1</v>
      </c>
      <c r="AMH145" t="b">
        <v>1</v>
      </c>
      <c r="AMI145" t="b">
        <v>1</v>
      </c>
      <c r="AMJ145" t="b">
        <v>1</v>
      </c>
      <c r="AMM145" t="b">
        <v>1</v>
      </c>
      <c r="AMQ145" t="b">
        <v>1</v>
      </c>
      <c r="ANA145">
        <v>7.5</v>
      </c>
      <c r="ANB145">
        <v>2.5</v>
      </c>
      <c r="ANC145">
        <v>10</v>
      </c>
      <c r="AND145">
        <v>7.5</v>
      </c>
      <c r="ANE145">
        <v>2.5</v>
      </c>
      <c r="ANF145">
        <v>20</v>
      </c>
      <c r="ANG145" t="s">
        <v>1462</v>
      </c>
      <c r="ANH145" t="s">
        <v>4811</v>
      </c>
      <c r="ANI145" t="s">
        <v>1462</v>
      </c>
      <c r="ANJ145" t="s">
        <v>4812</v>
      </c>
      <c r="ANK145">
        <v>7.5</v>
      </c>
      <c r="ANL145">
        <v>2.5</v>
      </c>
      <c r="ANM145">
        <v>1</v>
      </c>
      <c r="ANN145">
        <v>0</v>
      </c>
      <c r="ANO145">
        <v>5</v>
      </c>
      <c r="ANP145">
        <v>6</v>
      </c>
      <c r="ANQ145" t="s">
        <v>2551</v>
      </c>
      <c r="ANT145">
        <v>0</v>
      </c>
      <c r="ANU145">
        <v>5</v>
      </c>
      <c r="AQR145">
        <v>5</v>
      </c>
      <c r="AQS145">
        <v>1.3</v>
      </c>
      <c r="AQT145">
        <v>3.8</v>
      </c>
      <c r="AQU145">
        <v>10.1</v>
      </c>
      <c r="AQV145" t="s">
        <v>1463</v>
      </c>
      <c r="ARA145" t="b">
        <v>1</v>
      </c>
      <c r="ARG145">
        <v>0</v>
      </c>
      <c r="ARH145">
        <v>5</v>
      </c>
      <c r="ARI145" t="s">
        <v>1462</v>
      </c>
      <c r="ARJ145" t="s">
        <v>1462</v>
      </c>
      <c r="ARL145" t="b">
        <v>1</v>
      </c>
      <c r="ARM145" t="s">
        <v>1462</v>
      </c>
      <c r="ARO145" t="b">
        <v>1</v>
      </c>
      <c r="ARQ145" t="s">
        <v>1462</v>
      </c>
      <c r="ARS145" t="s">
        <v>4813</v>
      </c>
      <c r="ART145" t="s">
        <v>2616</v>
      </c>
      <c r="ARV145" t="b">
        <v>1</v>
      </c>
      <c r="ASD145">
        <v>2.5</v>
      </c>
      <c r="ASE145">
        <v>2.5</v>
      </c>
      <c r="ASF145">
        <v>8</v>
      </c>
      <c r="ASG145">
        <v>7.5</v>
      </c>
      <c r="ASH145">
        <v>2.5</v>
      </c>
      <c r="ASI145">
        <v>18</v>
      </c>
      <c r="ASJ145">
        <v>20</v>
      </c>
      <c r="ASL145" t="b">
        <v>1</v>
      </c>
      <c r="ASM145" t="b">
        <v>1</v>
      </c>
      <c r="ASS145">
        <v>6</v>
      </c>
      <c r="AST145" t="s">
        <v>1462</v>
      </c>
      <c r="ASV145" t="b">
        <v>1</v>
      </c>
      <c r="ASW145" t="b">
        <v>1</v>
      </c>
      <c r="ASX145" t="b">
        <v>1</v>
      </c>
      <c r="ASY145" t="b">
        <v>1</v>
      </c>
      <c r="ASZ145" t="b">
        <v>1</v>
      </c>
      <c r="ATC145" t="s">
        <v>4814</v>
      </c>
      <c r="ATD145">
        <v>7.5</v>
      </c>
      <c r="ATE145">
        <v>2.5</v>
      </c>
      <c r="ATF145">
        <v>8</v>
      </c>
      <c r="ATG145">
        <v>7.5</v>
      </c>
      <c r="ATH145">
        <v>1.3</v>
      </c>
      <c r="ATI145">
        <v>16.8</v>
      </c>
      <c r="ATJ145" t="s">
        <v>1462</v>
      </c>
      <c r="ATN145" t="b">
        <v>1</v>
      </c>
      <c r="ATO145" t="s">
        <v>4640</v>
      </c>
      <c r="ATP145" t="s">
        <v>2568</v>
      </c>
      <c r="AVW145" t="s">
        <v>1462</v>
      </c>
      <c r="AVX145" t="s">
        <v>1462</v>
      </c>
      <c r="AVZ145">
        <v>7.5</v>
      </c>
      <c r="AWA145">
        <v>0</v>
      </c>
      <c r="AWB145">
        <v>7.5</v>
      </c>
      <c r="AWC145">
        <v>2.5</v>
      </c>
      <c r="AWD145">
        <v>2</v>
      </c>
      <c r="AWE145">
        <v>2.5</v>
      </c>
      <c r="AWF145">
        <v>10</v>
      </c>
      <c r="AWG145">
        <v>14.5</v>
      </c>
      <c r="AWH145" t="s">
        <v>1462</v>
      </c>
      <c r="AWJ145" t="s">
        <v>1462</v>
      </c>
      <c r="AWL145" t="s">
        <v>1463</v>
      </c>
      <c r="AWN145" t="s">
        <v>1463</v>
      </c>
      <c r="AWP145" t="s">
        <v>1463</v>
      </c>
      <c r="AWR145" t="s">
        <v>1463</v>
      </c>
      <c r="AWT145" t="s">
        <v>1462</v>
      </c>
      <c r="AWV145" t="s">
        <v>1463</v>
      </c>
      <c r="AWX145" t="s">
        <v>1463</v>
      </c>
      <c r="AWZ145" t="s">
        <v>1463</v>
      </c>
      <c r="AXB145" t="s">
        <v>1463</v>
      </c>
      <c r="AXD145" t="s">
        <v>1463</v>
      </c>
      <c r="AXI145">
        <v>2.5</v>
      </c>
      <c r="AXJ145">
        <v>10</v>
      </c>
      <c r="AXK145">
        <v>1</v>
      </c>
      <c r="AXN145">
        <v>1</v>
      </c>
      <c r="AXO145">
        <v>1</v>
      </c>
      <c r="AXP145">
        <v>1</v>
      </c>
      <c r="AXQ145">
        <v>1</v>
      </c>
      <c r="AXR145">
        <v>1</v>
      </c>
      <c r="AXS145">
        <v>1</v>
      </c>
      <c r="AXT145">
        <v>1</v>
      </c>
      <c r="AXU145">
        <v>1</v>
      </c>
      <c r="AXV145">
        <v>2</v>
      </c>
      <c r="AXW145">
        <v>1</v>
      </c>
      <c r="AXX145">
        <v>2</v>
      </c>
      <c r="AYA145">
        <v>10</v>
      </c>
      <c r="AYD145">
        <v>10</v>
      </c>
      <c r="AYE145" t="s">
        <v>1463</v>
      </c>
      <c r="AYF145" t="s">
        <v>1463</v>
      </c>
      <c r="AYG145">
        <v>10</v>
      </c>
      <c r="AYJ145">
        <v>10</v>
      </c>
      <c r="AYK145">
        <v>7.5</v>
      </c>
      <c r="AYL145">
        <v>7.5</v>
      </c>
      <c r="AYM145">
        <v>25</v>
      </c>
      <c r="AYN145">
        <v>1</v>
      </c>
      <c r="AYO145" t="s">
        <v>4815</v>
      </c>
      <c r="AYP145" t="s">
        <v>4419</v>
      </c>
      <c r="AYQ145">
        <v>2</v>
      </c>
      <c r="AYR145" t="s">
        <v>4459</v>
      </c>
      <c r="AYS145" t="s">
        <v>4816</v>
      </c>
      <c r="AYW145">
        <v>2</v>
      </c>
      <c r="AYX145" t="s">
        <v>4817</v>
      </c>
      <c r="AYY145" t="s">
        <v>4818</v>
      </c>
      <c r="AZC145">
        <v>5</v>
      </c>
      <c r="AZD145" t="s">
        <v>4617</v>
      </c>
      <c r="AZF145">
        <v>18</v>
      </c>
      <c r="AZG145" t="s">
        <v>4464</v>
      </c>
      <c r="AZH145" t="s">
        <v>4708</v>
      </c>
      <c r="AZM145" t="s">
        <v>1462</v>
      </c>
      <c r="AZN145" t="s">
        <v>4819</v>
      </c>
      <c r="AZO145" t="s">
        <v>1462</v>
      </c>
      <c r="AZP145" t="s">
        <v>4820</v>
      </c>
      <c r="AZR145">
        <v>7.5</v>
      </c>
      <c r="AZS145">
        <v>7.5</v>
      </c>
      <c r="BCH145">
        <v>10</v>
      </c>
      <c r="BCI145">
        <v>7.5</v>
      </c>
      <c r="BCJ145">
        <v>0</v>
      </c>
      <c r="BCK145">
        <v>17.5</v>
      </c>
      <c r="BCL145">
        <v>1</v>
      </c>
      <c r="BCN145">
        <v>3</v>
      </c>
      <c r="BCP145">
        <v>2</v>
      </c>
      <c r="BCR145">
        <v>5</v>
      </c>
      <c r="BCT145">
        <v>4</v>
      </c>
      <c r="BCW145" t="s">
        <v>2555</v>
      </c>
      <c r="BCY145">
        <v>7.5</v>
      </c>
      <c r="BCZ145">
        <v>0</v>
      </c>
      <c r="BEH145">
        <v>10</v>
      </c>
      <c r="BEI145">
        <v>10</v>
      </c>
      <c r="BEJ145">
        <v>0</v>
      </c>
      <c r="BEK145">
        <v>20</v>
      </c>
      <c r="BEL145" t="s">
        <v>2567</v>
      </c>
      <c r="BEN145" t="s">
        <v>2567</v>
      </c>
      <c r="BEP145" t="s">
        <v>2567</v>
      </c>
      <c r="BER145" t="s">
        <v>2567</v>
      </c>
      <c r="BET145" t="s">
        <v>2567</v>
      </c>
      <c r="BEV145" t="s">
        <v>2567</v>
      </c>
      <c r="BEX145">
        <v>10</v>
      </c>
      <c r="BEY145">
        <v>0</v>
      </c>
      <c r="BGQ145">
        <v>2</v>
      </c>
      <c r="BGR145">
        <v>5</v>
      </c>
      <c r="BGS145">
        <v>5</v>
      </c>
      <c r="BGT145">
        <v>12</v>
      </c>
      <c r="BGU145" t="s">
        <v>1462</v>
      </c>
      <c r="BGV145" t="s">
        <v>2667</v>
      </c>
      <c r="BGW145" t="s">
        <v>2653</v>
      </c>
      <c r="BGX145" t="s">
        <v>3069</v>
      </c>
      <c r="BGY145" t="s">
        <v>2653</v>
      </c>
      <c r="BHH145" t="s">
        <v>4821</v>
      </c>
      <c r="BHI145" t="s">
        <v>4822</v>
      </c>
      <c r="BHJ145" t="s">
        <v>2838</v>
      </c>
      <c r="BHK145">
        <v>5</v>
      </c>
      <c r="BHL145">
        <v>5</v>
      </c>
      <c r="BIT145">
        <v>10</v>
      </c>
      <c r="BIU145">
        <v>7.5</v>
      </c>
      <c r="BIV145">
        <v>0</v>
      </c>
      <c r="BIW145">
        <v>17.5</v>
      </c>
      <c r="BIX145">
        <v>4</v>
      </c>
      <c r="BIY145" t="s">
        <v>1794</v>
      </c>
      <c r="BIZ145" t="s">
        <v>2594</v>
      </c>
      <c r="BJA145" t="s">
        <v>2548</v>
      </c>
      <c r="BJB145">
        <v>7.5</v>
      </c>
      <c r="BJC145">
        <v>0</v>
      </c>
    </row>
    <row r="146" spans="1:1024 1027:1615" ht="15" x14ac:dyDescent="0.25">
      <c r="A146" t="s">
        <v>4378</v>
      </c>
      <c r="B146" t="s">
        <v>4823</v>
      </c>
      <c r="C146" t="s">
        <v>4824</v>
      </c>
      <c r="D146" t="s">
        <v>1460</v>
      </c>
      <c r="F146" t="s">
        <v>2606</v>
      </c>
      <c r="G146" t="s">
        <v>4350</v>
      </c>
      <c r="H146" t="s">
        <v>4381</v>
      </c>
      <c r="I146" t="s">
        <v>4624</v>
      </c>
      <c r="J146">
        <v>3.0879015399999998</v>
      </c>
      <c r="K146">
        <v>34.04693339</v>
      </c>
      <c r="L146" s="116">
        <v>42403</v>
      </c>
      <c r="M146" t="s">
        <v>1461</v>
      </c>
      <c r="N146">
        <v>43</v>
      </c>
      <c r="O146" t="s">
        <v>2554</v>
      </c>
      <c r="Q146">
        <v>6.7</v>
      </c>
      <c r="R146">
        <v>7.5</v>
      </c>
      <c r="S146">
        <v>2.5</v>
      </c>
      <c r="T146">
        <v>16.7</v>
      </c>
      <c r="U146">
        <v>1</v>
      </c>
      <c r="V146">
        <v>2</v>
      </c>
      <c r="W146">
        <v>2</v>
      </c>
      <c r="X146">
        <v>4</v>
      </c>
      <c r="Y146">
        <v>2</v>
      </c>
      <c r="AA146" t="b">
        <v>1</v>
      </c>
      <c r="AG146">
        <v>1</v>
      </c>
      <c r="AH146">
        <v>2</v>
      </c>
      <c r="AI146">
        <v>1</v>
      </c>
      <c r="AJ146">
        <v>4</v>
      </c>
      <c r="AK146">
        <v>2</v>
      </c>
      <c r="AM146">
        <v>1</v>
      </c>
      <c r="AO146">
        <v>1</v>
      </c>
      <c r="AS146">
        <v>1</v>
      </c>
      <c r="AT146">
        <v>2</v>
      </c>
      <c r="AU146">
        <v>2</v>
      </c>
      <c r="AV146">
        <v>4</v>
      </c>
      <c r="AW146">
        <v>2</v>
      </c>
      <c r="BS146" t="s">
        <v>1462</v>
      </c>
      <c r="BT146" t="s">
        <v>1462</v>
      </c>
      <c r="BU146" t="s">
        <v>4825</v>
      </c>
      <c r="BV146" t="s">
        <v>4353</v>
      </c>
      <c r="BW146">
        <v>7.5</v>
      </c>
      <c r="BX146">
        <v>2.5</v>
      </c>
      <c r="BY146">
        <v>10</v>
      </c>
      <c r="BZ146">
        <v>7.5</v>
      </c>
      <c r="CA146">
        <v>0</v>
      </c>
      <c r="CB146">
        <v>17.5</v>
      </c>
      <c r="CC146" t="s">
        <v>1462</v>
      </c>
      <c r="CD146" t="b">
        <v>1</v>
      </c>
      <c r="CE146" t="b">
        <v>1</v>
      </c>
      <c r="CF146">
        <v>30</v>
      </c>
      <c r="CH146" t="s">
        <v>1462</v>
      </c>
      <c r="CI146" t="b">
        <v>1</v>
      </c>
      <c r="CK146">
        <v>20</v>
      </c>
      <c r="CM146" t="s">
        <v>1462</v>
      </c>
      <c r="CN146" t="b">
        <v>1</v>
      </c>
      <c r="CP146">
        <v>1</v>
      </c>
      <c r="CR146" t="s">
        <v>1463</v>
      </c>
      <c r="CW146" t="s">
        <v>1463</v>
      </c>
      <c r="DB146" t="s">
        <v>1463</v>
      </c>
      <c r="DG146" t="s">
        <v>1462</v>
      </c>
      <c r="DH146" t="b">
        <v>1</v>
      </c>
      <c r="DJ146">
        <v>1</v>
      </c>
      <c r="DM146" t="s">
        <v>1463</v>
      </c>
      <c r="DS146" t="b">
        <v>1</v>
      </c>
      <c r="DU146" t="b">
        <v>1</v>
      </c>
      <c r="DY146" t="b">
        <v>1</v>
      </c>
      <c r="EB146" t="b">
        <v>1</v>
      </c>
      <c r="EF146" t="b">
        <v>1</v>
      </c>
      <c r="EG146" t="s">
        <v>4826</v>
      </c>
      <c r="EI146">
        <v>7.5</v>
      </c>
      <c r="EJ146">
        <v>0</v>
      </c>
      <c r="EN146">
        <v>0</v>
      </c>
      <c r="EO146" t="s">
        <v>1463</v>
      </c>
      <c r="FL146">
        <v>6.7</v>
      </c>
      <c r="FM146">
        <v>7.5</v>
      </c>
      <c r="FN146">
        <v>0</v>
      </c>
      <c r="FO146">
        <v>14.2</v>
      </c>
      <c r="FP146" t="s">
        <v>1462</v>
      </c>
      <c r="FT146" t="b">
        <v>1</v>
      </c>
      <c r="FV146" t="s">
        <v>1465</v>
      </c>
      <c r="GO146" t="b">
        <v>1</v>
      </c>
      <c r="GQ146" t="s">
        <v>1465</v>
      </c>
      <c r="HD146" t="b">
        <v>1</v>
      </c>
      <c r="HF146" t="s">
        <v>1465</v>
      </c>
      <c r="IN146" t="b">
        <v>1</v>
      </c>
      <c r="IP146" t="s">
        <v>1464</v>
      </c>
      <c r="JC146" t="b">
        <v>1</v>
      </c>
      <c r="JE146" t="s">
        <v>1465</v>
      </c>
      <c r="KG146" t="s">
        <v>4534</v>
      </c>
      <c r="KH146" t="b">
        <v>1</v>
      </c>
      <c r="KJ146" t="s">
        <v>1464</v>
      </c>
      <c r="KK146" t="s">
        <v>1463</v>
      </c>
      <c r="KM146">
        <v>7.5</v>
      </c>
      <c r="KN146">
        <v>0</v>
      </c>
      <c r="KO146">
        <v>5</v>
      </c>
      <c r="KP146">
        <v>5</v>
      </c>
      <c r="KQ146">
        <v>0</v>
      </c>
      <c r="KR146">
        <v>10</v>
      </c>
      <c r="KS146" t="s">
        <v>1462</v>
      </c>
      <c r="KV146">
        <v>8</v>
      </c>
      <c r="KW146">
        <v>10</v>
      </c>
      <c r="KX146">
        <v>2</v>
      </c>
      <c r="LA146">
        <v>4</v>
      </c>
      <c r="LF146">
        <v>1</v>
      </c>
      <c r="LG146">
        <v>1</v>
      </c>
      <c r="LH146">
        <v>1</v>
      </c>
      <c r="LK146">
        <v>1</v>
      </c>
      <c r="LZ146" t="b">
        <v>1</v>
      </c>
      <c r="MA146" t="b">
        <v>1</v>
      </c>
      <c r="MB146" t="b">
        <v>1</v>
      </c>
      <c r="MJ146" t="b">
        <v>1</v>
      </c>
      <c r="MK146" t="b">
        <v>1</v>
      </c>
      <c r="ML146" t="b">
        <v>1</v>
      </c>
      <c r="MO146" t="b">
        <v>1</v>
      </c>
      <c r="MT146" t="s">
        <v>1462</v>
      </c>
      <c r="MU146" t="s">
        <v>4827</v>
      </c>
      <c r="MV146">
        <v>5</v>
      </c>
      <c r="MW146">
        <v>0</v>
      </c>
      <c r="MX146">
        <v>0</v>
      </c>
      <c r="MY146">
        <v>0</v>
      </c>
      <c r="MZ146">
        <v>0</v>
      </c>
      <c r="NA146">
        <v>0</v>
      </c>
      <c r="NM146" t="s">
        <v>2549</v>
      </c>
      <c r="NN146" t="s">
        <v>2549</v>
      </c>
      <c r="NO146" t="s">
        <v>2549</v>
      </c>
      <c r="NP146" t="s">
        <v>2549</v>
      </c>
      <c r="NQ146" t="s">
        <v>2549</v>
      </c>
      <c r="NR146" t="s">
        <v>2549</v>
      </c>
      <c r="NS146" t="s">
        <v>2549</v>
      </c>
      <c r="NT146" t="s">
        <v>2549</v>
      </c>
      <c r="NU146" t="s">
        <v>2549</v>
      </c>
      <c r="NV146" t="s">
        <v>2549</v>
      </c>
      <c r="NW146" t="s">
        <v>2550</v>
      </c>
      <c r="NX146" t="s">
        <v>2569</v>
      </c>
      <c r="NY146" t="s">
        <v>2569</v>
      </c>
      <c r="NZ146" t="s">
        <v>2569</v>
      </c>
      <c r="OA146" t="s">
        <v>2550</v>
      </c>
      <c r="OB146" t="s">
        <v>2550</v>
      </c>
      <c r="OC146" t="s">
        <v>2569</v>
      </c>
      <c r="OD146" t="s">
        <v>2550</v>
      </c>
      <c r="OE146" t="s">
        <v>2550</v>
      </c>
      <c r="OF146" t="s">
        <v>2550</v>
      </c>
      <c r="OG146">
        <v>0</v>
      </c>
      <c r="OH146">
        <v>0</v>
      </c>
      <c r="OJ146">
        <v>2.5</v>
      </c>
      <c r="OK146">
        <v>0</v>
      </c>
      <c r="OL146">
        <v>2.5</v>
      </c>
      <c r="OO146" t="b">
        <v>1</v>
      </c>
      <c r="OP146" t="b">
        <v>1</v>
      </c>
      <c r="OQ146" t="b">
        <v>1</v>
      </c>
      <c r="OT146" t="b">
        <v>1</v>
      </c>
      <c r="OY146" t="s">
        <v>4473</v>
      </c>
      <c r="OZ146" t="s">
        <v>4473</v>
      </c>
      <c r="PA146" t="s">
        <v>4473</v>
      </c>
      <c r="PD146" t="s">
        <v>4828</v>
      </c>
      <c r="PI146" t="s">
        <v>3269</v>
      </c>
      <c r="PJ146" t="s">
        <v>3269</v>
      </c>
      <c r="PK146" t="s">
        <v>3269</v>
      </c>
      <c r="PN146" t="s">
        <v>4574</v>
      </c>
      <c r="PS146" t="b">
        <v>1</v>
      </c>
      <c r="PT146" t="b">
        <v>1</v>
      </c>
      <c r="PU146" t="b">
        <v>1</v>
      </c>
      <c r="QC146" t="s">
        <v>4396</v>
      </c>
      <c r="QD146" t="s">
        <v>4396</v>
      </c>
      <c r="QE146" t="s">
        <v>4396</v>
      </c>
      <c r="QL146">
        <v>2.5</v>
      </c>
      <c r="QM146">
        <v>0</v>
      </c>
      <c r="RO146">
        <v>7.5</v>
      </c>
      <c r="RP146">
        <v>7.5</v>
      </c>
      <c r="RQ146">
        <v>0</v>
      </c>
      <c r="RR146">
        <v>15</v>
      </c>
      <c r="RS146" t="s">
        <v>1463</v>
      </c>
      <c r="RZ146" t="s">
        <v>1463</v>
      </c>
      <c r="SB146" t="s">
        <v>1463</v>
      </c>
      <c r="SH146" t="s">
        <v>1463</v>
      </c>
      <c r="SK146">
        <v>7.5</v>
      </c>
      <c r="SL146">
        <v>0</v>
      </c>
      <c r="SM146">
        <v>6.9</v>
      </c>
      <c r="SN146">
        <v>7.5</v>
      </c>
      <c r="SO146">
        <v>0</v>
      </c>
      <c r="SP146">
        <v>14.4</v>
      </c>
      <c r="SQ146" t="s">
        <v>1462</v>
      </c>
      <c r="SS146">
        <v>2</v>
      </c>
      <c r="ST146" t="s">
        <v>4829</v>
      </c>
      <c r="SU146" t="s">
        <v>1462</v>
      </c>
      <c r="SZ146" t="b">
        <v>1</v>
      </c>
      <c r="TA146" t="b">
        <v>1</v>
      </c>
      <c r="TB146" t="b">
        <v>1</v>
      </c>
      <c r="TC146" t="b">
        <v>1</v>
      </c>
      <c r="TF146" t="b">
        <v>1</v>
      </c>
      <c r="TG146" t="b">
        <v>1</v>
      </c>
      <c r="TH146" t="s">
        <v>4830</v>
      </c>
      <c r="TI146">
        <v>75</v>
      </c>
      <c r="TJ146" t="s">
        <v>4831</v>
      </c>
      <c r="TM146" t="b">
        <v>1</v>
      </c>
      <c r="TN146" t="b">
        <v>1</v>
      </c>
      <c r="TO146" t="b">
        <v>1</v>
      </c>
      <c r="TP146" t="b">
        <v>1</v>
      </c>
      <c r="TQ146" t="b">
        <v>1</v>
      </c>
      <c r="TR146" t="b">
        <v>1</v>
      </c>
      <c r="TU146" t="b">
        <v>1</v>
      </c>
      <c r="TV146" t="b">
        <v>1</v>
      </c>
      <c r="TW146" t="s">
        <v>4832</v>
      </c>
      <c r="TX146">
        <v>7.5</v>
      </c>
      <c r="TY146">
        <v>0</v>
      </c>
      <c r="VI146">
        <v>0</v>
      </c>
      <c r="VJ146">
        <v>0</v>
      </c>
      <c r="VK146">
        <v>2.5</v>
      </c>
      <c r="VL146">
        <v>2.5</v>
      </c>
      <c r="VM146" t="s">
        <v>1463</v>
      </c>
      <c r="VO146" t="s">
        <v>1463</v>
      </c>
      <c r="VQ146" t="s">
        <v>1463</v>
      </c>
      <c r="VS146" t="s">
        <v>1463</v>
      </c>
      <c r="VV146" t="s">
        <v>1463</v>
      </c>
      <c r="VX146" t="s">
        <v>1463</v>
      </c>
      <c r="VZ146">
        <v>0</v>
      </c>
      <c r="WA146">
        <v>2.5</v>
      </c>
      <c r="XJ146">
        <v>2.5</v>
      </c>
      <c r="XK146">
        <v>0</v>
      </c>
      <c r="XL146">
        <v>2.5</v>
      </c>
      <c r="XM146">
        <v>5</v>
      </c>
      <c r="XN146" t="s">
        <v>1462</v>
      </c>
      <c r="XO146" t="s">
        <v>1462</v>
      </c>
      <c r="XQ146" t="b">
        <v>1</v>
      </c>
      <c r="XR146" t="b">
        <v>1</v>
      </c>
      <c r="XT146" t="b">
        <v>1</v>
      </c>
      <c r="XU146" t="b">
        <v>1</v>
      </c>
      <c r="XW146" t="b">
        <v>1</v>
      </c>
      <c r="XX146" t="b">
        <v>1</v>
      </c>
      <c r="YC146" t="s">
        <v>1462</v>
      </c>
      <c r="YE146" t="s">
        <v>1463</v>
      </c>
      <c r="YF146" t="s">
        <v>4833</v>
      </c>
      <c r="YG146">
        <v>0</v>
      </c>
      <c r="YH146">
        <v>2.5</v>
      </c>
      <c r="YI146" t="s">
        <v>1463</v>
      </c>
      <c r="YT146" t="s">
        <v>4542</v>
      </c>
      <c r="YU146">
        <v>0</v>
      </c>
      <c r="YV146">
        <v>2.5</v>
      </c>
      <c r="ZX146">
        <v>7</v>
      </c>
      <c r="ZY146">
        <v>2.5</v>
      </c>
      <c r="ZZ146">
        <v>0</v>
      </c>
      <c r="AAA146">
        <v>9.5</v>
      </c>
      <c r="AAB146" t="s">
        <v>1462</v>
      </c>
      <c r="AAK146" t="b">
        <v>1</v>
      </c>
      <c r="AAL146" t="b">
        <v>1</v>
      </c>
      <c r="AAS146" t="s">
        <v>4834</v>
      </c>
      <c r="AAT146">
        <v>2.5</v>
      </c>
      <c r="AAU146">
        <v>0</v>
      </c>
      <c r="ADN146">
        <v>2</v>
      </c>
      <c r="ADO146">
        <v>0</v>
      </c>
      <c r="ADP146">
        <v>0</v>
      </c>
      <c r="ADQ146">
        <v>2</v>
      </c>
      <c r="ADR146" t="s">
        <v>1759</v>
      </c>
      <c r="ADS146">
        <v>0.5</v>
      </c>
      <c r="ADT146">
        <v>20</v>
      </c>
      <c r="AEG146">
        <v>0</v>
      </c>
      <c r="AEH146">
        <v>0</v>
      </c>
      <c r="AEI146">
        <v>7</v>
      </c>
      <c r="AEJ146">
        <v>2.5</v>
      </c>
      <c r="AEK146">
        <v>0</v>
      </c>
      <c r="AEL146">
        <v>9.5</v>
      </c>
      <c r="AEX146" t="b">
        <v>1</v>
      </c>
      <c r="AEZ146" t="b">
        <v>1</v>
      </c>
      <c r="AFA146" t="s">
        <v>4835</v>
      </c>
      <c r="AFC146">
        <v>2.5</v>
      </c>
      <c r="AFD146">
        <v>0</v>
      </c>
      <c r="AFE146">
        <v>0</v>
      </c>
      <c r="AFF146">
        <v>7.5</v>
      </c>
      <c r="AFG146">
        <v>0</v>
      </c>
      <c r="AFH146">
        <v>7.5</v>
      </c>
      <c r="AFI146" t="s">
        <v>1463</v>
      </c>
      <c r="AFK146" t="s">
        <v>1463</v>
      </c>
      <c r="AFM146" t="s">
        <v>1463</v>
      </c>
      <c r="AFO146" t="s">
        <v>1463</v>
      </c>
      <c r="AFQ146" t="s">
        <v>1463</v>
      </c>
      <c r="AFT146" t="s">
        <v>1463</v>
      </c>
      <c r="AFV146">
        <v>3</v>
      </c>
      <c r="AFW146">
        <v>3</v>
      </c>
      <c r="AFX146">
        <v>7.5</v>
      </c>
      <c r="AFY146">
        <v>0</v>
      </c>
      <c r="AFZ146">
        <v>5</v>
      </c>
      <c r="AGA146">
        <v>7.5</v>
      </c>
      <c r="AGB146">
        <v>2.5</v>
      </c>
      <c r="AGC146">
        <v>15</v>
      </c>
      <c r="AGD146">
        <v>5</v>
      </c>
      <c r="AGE146">
        <v>7</v>
      </c>
      <c r="AGG146">
        <v>2</v>
      </c>
      <c r="AGH146">
        <v>4</v>
      </c>
      <c r="AGJ146">
        <v>2</v>
      </c>
      <c r="AGK146">
        <v>0</v>
      </c>
      <c r="AGM146" t="s">
        <v>4836</v>
      </c>
      <c r="AGN146" t="s">
        <v>2646</v>
      </c>
      <c r="AGQ146">
        <v>7.5</v>
      </c>
      <c r="AGR146">
        <v>2.5</v>
      </c>
      <c r="AGS146">
        <v>2</v>
      </c>
      <c r="AGT146">
        <v>7.5</v>
      </c>
      <c r="AGU146">
        <v>2.5</v>
      </c>
      <c r="AGV146">
        <v>12</v>
      </c>
      <c r="AGW146">
        <v>2</v>
      </c>
      <c r="AGY146" t="b">
        <v>1</v>
      </c>
      <c r="AGZ146" t="b">
        <v>1</v>
      </c>
      <c r="AHD146">
        <v>4</v>
      </c>
      <c r="AHE146">
        <v>3</v>
      </c>
      <c r="AHF146">
        <v>3</v>
      </c>
      <c r="AKM146">
        <v>7.5</v>
      </c>
      <c r="AKN146">
        <v>2.5</v>
      </c>
      <c r="AKO146">
        <v>10</v>
      </c>
      <c r="AKP146">
        <v>5</v>
      </c>
      <c r="AKQ146">
        <v>2.5</v>
      </c>
      <c r="AKR146">
        <v>17.5</v>
      </c>
      <c r="AKS146" t="s">
        <v>1462</v>
      </c>
      <c r="AKT146" t="s">
        <v>1463</v>
      </c>
      <c r="AKV146" t="s">
        <v>1462</v>
      </c>
      <c r="AKX146" t="s">
        <v>1462</v>
      </c>
      <c r="AKZ146" t="s">
        <v>1462</v>
      </c>
      <c r="ALB146" t="s">
        <v>1462</v>
      </c>
      <c r="ALD146" t="s">
        <v>1463</v>
      </c>
      <c r="ALF146" t="s">
        <v>1462</v>
      </c>
      <c r="ALH146" t="s">
        <v>1462</v>
      </c>
      <c r="ALJ146" t="s">
        <v>1462</v>
      </c>
      <c r="ALL146" t="s">
        <v>1463</v>
      </c>
      <c r="ALN146" t="s">
        <v>1462</v>
      </c>
      <c r="ALP146" t="s">
        <v>1463</v>
      </c>
      <c r="ALR146" t="s">
        <v>1463</v>
      </c>
      <c r="ALT146" t="s">
        <v>1463</v>
      </c>
      <c r="AMF146" t="b">
        <v>1</v>
      </c>
      <c r="AMH146" t="b">
        <v>1</v>
      </c>
      <c r="AMI146" t="b">
        <v>1</v>
      </c>
      <c r="AMM146" t="b">
        <v>1</v>
      </c>
      <c r="AMQ146" t="b">
        <v>1</v>
      </c>
      <c r="AMW146" t="b">
        <v>1</v>
      </c>
      <c r="ANA146">
        <v>5</v>
      </c>
      <c r="ANB146">
        <v>2.5</v>
      </c>
      <c r="ANC146">
        <v>10</v>
      </c>
      <c r="AND146">
        <v>7.5</v>
      </c>
      <c r="ANE146">
        <v>2.5</v>
      </c>
      <c r="ANF146">
        <v>20</v>
      </c>
      <c r="ANG146" t="s">
        <v>1462</v>
      </c>
      <c r="ANH146" t="s">
        <v>4837</v>
      </c>
      <c r="ANI146" t="s">
        <v>1462</v>
      </c>
      <c r="ANJ146" t="s">
        <v>4838</v>
      </c>
      <c r="ANK146">
        <v>7.5</v>
      </c>
      <c r="ANL146">
        <v>2.5</v>
      </c>
      <c r="ANM146">
        <v>1</v>
      </c>
      <c r="ANN146">
        <v>0</v>
      </c>
      <c r="ANO146">
        <v>10</v>
      </c>
      <c r="ANP146">
        <v>11</v>
      </c>
      <c r="ANQ146" t="s">
        <v>2551</v>
      </c>
      <c r="ANT146">
        <v>0</v>
      </c>
      <c r="ANU146">
        <v>10</v>
      </c>
      <c r="AQR146">
        <v>5</v>
      </c>
      <c r="AQS146">
        <v>3.8</v>
      </c>
      <c r="AQT146">
        <v>2.5</v>
      </c>
      <c r="AQU146">
        <v>11.3</v>
      </c>
      <c r="AQV146" t="s">
        <v>1463</v>
      </c>
      <c r="ARA146" t="b">
        <v>1</v>
      </c>
      <c r="ARC146" t="b">
        <v>1</v>
      </c>
      <c r="ARG146">
        <v>0</v>
      </c>
      <c r="ARH146">
        <v>2.5</v>
      </c>
      <c r="ARI146" t="s">
        <v>1462</v>
      </c>
      <c r="ARJ146" t="s">
        <v>1462</v>
      </c>
      <c r="ARM146" t="s">
        <v>1462</v>
      </c>
      <c r="ARQ146" t="s">
        <v>1462</v>
      </c>
      <c r="ARS146" t="s">
        <v>4839</v>
      </c>
      <c r="ART146" t="s">
        <v>4840</v>
      </c>
      <c r="ARV146" t="b">
        <v>1</v>
      </c>
      <c r="ASD146">
        <v>7.5</v>
      </c>
      <c r="ASE146">
        <v>2.5</v>
      </c>
      <c r="ASF146">
        <v>6</v>
      </c>
      <c r="ASG146">
        <v>5</v>
      </c>
      <c r="ASH146">
        <v>0</v>
      </c>
      <c r="ASI146">
        <v>11</v>
      </c>
      <c r="ASJ146">
        <v>50</v>
      </c>
      <c r="ASL146" t="b">
        <v>1</v>
      </c>
      <c r="ASM146" t="b">
        <v>1</v>
      </c>
      <c r="ASS146">
        <v>4</v>
      </c>
      <c r="AST146" t="s">
        <v>1462</v>
      </c>
      <c r="ASV146" t="b">
        <v>1</v>
      </c>
      <c r="ASW146" t="b">
        <v>1</v>
      </c>
      <c r="ASX146" t="b">
        <v>1</v>
      </c>
      <c r="ASY146" t="b">
        <v>1</v>
      </c>
      <c r="ASZ146" t="b">
        <v>1</v>
      </c>
      <c r="ATC146" t="s">
        <v>4841</v>
      </c>
      <c r="ATD146">
        <v>5</v>
      </c>
      <c r="ATE146">
        <v>0</v>
      </c>
      <c r="ATF146">
        <v>9</v>
      </c>
      <c r="ATG146">
        <v>7.5</v>
      </c>
      <c r="ATH146">
        <v>1.3</v>
      </c>
      <c r="ATI146">
        <v>17.8</v>
      </c>
      <c r="ATJ146" t="s">
        <v>1462</v>
      </c>
      <c r="ATN146" t="b">
        <v>1</v>
      </c>
      <c r="ATO146" t="s">
        <v>4640</v>
      </c>
      <c r="ATP146" t="s">
        <v>2568</v>
      </c>
      <c r="AVS146" t="s">
        <v>4555</v>
      </c>
      <c r="AVT146" t="b">
        <v>1</v>
      </c>
      <c r="AVU146" t="s">
        <v>4842</v>
      </c>
      <c r="AVV146" t="s">
        <v>2568</v>
      </c>
      <c r="AVW146" t="s">
        <v>1462</v>
      </c>
      <c r="AVX146" t="s">
        <v>1463</v>
      </c>
      <c r="AVZ146">
        <v>7.5</v>
      </c>
      <c r="AWA146">
        <v>0</v>
      </c>
      <c r="AWB146">
        <v>7.5</v>
      </c>
      <c r="AWC146">
        <v>2.5</v>
      </c>
      <c r="AWD146">
        <v>4</v>
      </c>
      <c r="AWE146">
        <v>2.5</v>
      </c>
      <c r="AWF146">
        <v>0</v>
      </c>
      <c r="AWG146">
        <v>6.5</v>
      </c>
      <c r="AWH146" t="s">
        <v>1462</v>
      </c>
      <c r="AWI146" t="s">
        <v>1469</v>
      </c>
      <c r="AWJ146" t="s">
        <v>1463</v>
      </c>
      <c r="AWL146" t="s">
        <v>1462</v>
      </c>
      <c r="AWM146" t="s">
        <v>1470</v>
      </c>
      <c r="AWN146" t="s">
        <v>1463</v>
      </c>
      <c r="AWP146" t="s">
        <v>1463</v>
      </c>
      <c r="AWR146" t="s">
        <v>1463</v>
      </c>
      <c r="AWT146" t="s">
        <v>1463</v>
      </c>
      <c r="AWV146" t="s">
        <v>1462</v>
      </c>
      <c r="AWW146" t="s">
        <v>1469</v>
      </c>
      <c r="AWX146" t="s">
        <v>1463</v>
      </c>
      <c r="AWZ146" t="s">
        <v>1462</v>
      </c>
      <c r="AXA146" t="s">
        <v>1469</v>
      </c>
      <c r="AXB146" t="s">
        <v>1462</v>
      </c>
      <c r="AXC146" t="s">
        <v>1469</v>
      </c>
      <c r="AXD146" t="s">
        <v>1463</v>
      </c>
      <c r="AXI146">
        <v>2.5</v>
      </c>
      <c r="AXJ146">
        <v>0</v>
      </c>
      <c r="AXK146">
        <v>0</v>
      </c>
      <c r="AXN146">
        <v>0</v>
      </c>
      <c r="AXO146">
        <v>1</v>
      </c>
      <c r="AXP146">
        <v>1</v>
      </c>
      <c r="AXQ146">
        <v>1</v>
      </c>
      <c r="AXR146">
        <v>1</v>
      </c>
      <c r="AXS146">
        <v>1</v>
      </c>
      <c r="AXT146">
        <v>1</v>
      </c>
      <c r="AXU146">
        <v>1</v>
      </c>
      <c r="AXV146">
        <v>2</v>
      </c>
      <c r="AXW146">
        <v>1</v>
      </c>
      <c r="AXX146">
        <v>3</v>
      </c>
      <c r="AYA146">
        <v>10</v>
      </c>
      <c r="AYD146">
        <v>10</v>
      </c>
      <c r="AYE146" t="s">
        <v>1463</v>
      </c>
      <c r="AYF146" t="s">
        <v>1463</v>
      </c>
      <c r="AYG146">
        <v>10</v>
      </c>
      <c r="AYJ146">
        <v>10</v>
      </c>
      <c r="AYK146">
        <v>7.5</v>
      </c>
      <c r="AYL146">
        <v>2.5</v>
      </c>
      <c r="AYM146">
        <v>20</v>
      </c>
      <c r="AZO146" t="s">
        <v>1462</v>
      </c>
      <c r="AZP146" t="s">
        <v>2922</v>
      </c>
      <c r="AZR146">
        <v>7.5</v>
      </c>
      <c r="AZS146">
        <v>2.5</v>
      </c>
      <c r="BCH146">
        <v>10</v>
      </c>
      <c r="BCI146">
        <v>5</v>
      </c>
      <c r="BCJ146">
        <v>0</v>
      </c>
      <c r="BCK146">
        <v>15</v>
      </c>
      <c r="BCL146">
        <v>2</v>
      </c>
      <c r="BCN146">
        <v>1</v>
      </c>
      <c r="BCP146">
        <v>3</v>
      </c>
      <c r="BCR146">
        <v>5</v>
      </c>
      <c r="BCT146">
        <v>4</v>
      </c>
      <c r="BCW146" t="s">
        <v>2555</v>
      </c>
      <c r="BCY146">
        <v>5</v>
      </c>
      <c r="BCZ146">
        <v>0</v>
      </c>
      <c r="BEH146">
        <v>10</v>
      </c>
      <c r="BEI146">
        <v>7.5</v>
      </c>
      <c r="BEJ146">
        <v>0</v>
      </c>
      <c r="BEK146">
        <v>17.5</v>
      </c>
      <c r="BEL146" t="s">
        <v>2567</v>
      </c>
      <c r="BEN146" t="s">
        <v>2567</v>
      </c>
      <c r="BEP146" t="s">
        <v>2567</v>
      </c>
      <c r="BER146" t="s">
        <v>2567</v>
      </c>
      <c r="BET146" t="s">
        <v>2567</v>
      </c>
      <c r="BEV146" t="s">
        <v>2567</v>
      </c>
      <c r="BEX146">
        <v>7.5</v>
      </c>
      <c r="BEY146">
        <v>0</v>
      </c>
      <c r="BGQ146">
        <v>3.5</v>
      </c>
      <c r="BGR146">
        <v>7.5</v>
      </c>
      <c r="BGS146">
        <v>2.5</v>
      </c>
      <c r="BGT146">
        <v>13.5</v>
      </c>
      <c r="BGU146" t="s">
        <v>1462</v>
      </c>
      <c r="BGV146" t="s">
        <v>4680</v>
      </c>
      <c r="BGW146" t="s">
        <v>2653</v>
      </c>
      <c r="BGX146" t="s">
        <v>3069</v>
      </c>
      <c r="BGY146" t="s">
        <v>3415</v>
      </c>
      <c r="BHK146">
        <v>7.5</v>
      </c>
      <c r="BHL146">
        <v>2.5</v>
      </c>
      <c r="BIT146">
        <v>10</v>
      </c>
      <c r="BIU146">
        <v>7.5</v>
      </c>
      <c r="BIV146">
        <v>0</v>
      </c>
      <c r="BIW146">
        <v>17.5</v>
      </c>
      <c r="BIX146">
        <v>4</v>
      </c>
      <c r="BIY146" t="s">
        <v>1794</v>
      </c>
      <c r="BIZ146" t="s">
        <v>2594</v>
      </c>
      <c r="BJA146" t="s">
        <v>2548</v>
      </c>
      <c r="BJB146">
        <v>7.5</v>
      </c>
      <c r="BJC146">
        <v>0</v>
      </c>
    </row>
    <row r="147" spans="1:1024 1027:1615" ht="15" x14ac:dyDescent="0.25">
      <c r="A147" t="s">
        <v>4378</v>
      </c>
      <c r="B147" t="s">
        <v>4843</v>
      </c>
      <c r="C147" t="s">
        <v>4844</v>
      </c>
      <c r="D147" t="s">
        <v>1460</v>
      </c>
      <c r="F147" t="s">
        <v>2606</v>
      </c>
      <c r="G147" t="s">
        <v>4350</v>
      </c>
      <c r="H147" t="s">
        <v>4381</v>
      </c>
      <c r="I147" t="s">
        <v>4845</v>
      </c>
      <c r="J147">
        <v>3.0749544599999998</v>
      </c>
      <c r="K147">
        <v>33.933089299999999</v>
      </c>
      <c r="L147" s="116">
        <v>42404</v>
      </c>
      <c r="M147" t="s">
        <v>1471</v>
      </c>
      <c r="N147">
        <v>46</v>
      </c>
      <c r="O147" t="s">
        <v>1472</v>
      </c>
      <c r="Q147">
        <v>6.7</v>
      </c>
      <c r="R147">
        <v>7.5</v>
      </c>
      <c r="S147">
        <v>2.5</v>
      </c>
      <c r="T147">
        <v>16.7</v>
      </c>
      <c r="U147">
        <v>1</v>
      </c>
      <c r="V147">
        <v>2</v>
      </c>
      <c r="W147">
        <v>3</v>
      </c>
      <c r="X147">
        <v>3</v>
      </c>
      <c r="AB147" t="b">
        <v>1</v>
      </c>
      <c r="AG147">
        <v>1</v>
      </c>
      <c r="AH147">
        <v>2</v>
      </c>
      <c r="AI147">
        <v>3</v>
      </c>
      <c r="AJ147">
        <v>3</v>
      </c>
      <c r="AS147">
        <v>1</v>
      </c>
      <c r="AT147">
        <v>2</v>
      </c>
      <c r="AU147">
        <v>3</v>
      </c>
      <c r="AV147">
        <v>3</v>
      </c>
      <c r="BS147" t="s">
        <v>1462</v>
      </c>
      <c r="BT147" t="s">
        <v>1462</v>
      </c>
      <c r="BU147" t="s">
        <v>4353</v>
      </c>
      <c r="BV147" t="s">
        <v>4353</v>
      </c>
      <c r="BW147">
        <v>7.5</v>
      </c>
      <c r="BX147">
        <v>2.5</v>
      </c>
      <c r="BY147">
        <v>3.5</v>
      </c>
      <c r="BZ147">
        <v>7.5</v>
      </c>
      <c r="CA147">
        <v>2.5</v>
      </c>
      <c r="CB147">
        <v>13.5</v>
      </c>
      <c r="CC147" t="s">
        <v>1462</v>
      </c>
      <c r="CD147" t="b">
        <v>1</v>
      </c>
      <c r="CE147" t="b">
        <v>1</v>
      </c>
      <c r="CF147">
        <v>24</v>
      </c>
      <c r="CH147" t="s">
        <v>1463</v>
      </c>
      <c r="CM147" t="s">
        <v>1463</v>
      </c>
      <c r="CR147" t="s">
        <v>1463</v>
      </c>
      <c r="CW147" t="s">
        <v>1463</v>
      </c>
      <c r="DB147" t="s">
        <v>1463</v>
      </c>
      <c r="DG147" t="s">
        <v>1463</v>
      </c>
      <c r="DM147" t="s">
        <v>1463</v>
      </c>
      <c r="DS147" t="b">
        <v>1</v>
      </c>
      <c r="DU147" t="b">
        <v>1</v>
      </c>
      <c r="DY147" t="b">
        <v>1</v>
      </c>
      <c r="EB147" t="b">
        <v>1</v>
      </c>
      <c r="EC147" t="b">
        <v>1</v>
      </c>
      <c r="EI147">
        <v>7.5</v>
      </c>
      <c r="EJ147">
        <v>2.5</v>
      </c>
      <c r="EN147">
        <v>0</v>
      </c>
      <c r="EO147" t="s">
        <v>1463</v>
      </c>
      <c r="FL147">
        <v>3.3</v>
      </c>
      <c r="FM147">
        <v>7.5</v>
      </c>
      <c r="FN147">
        <v>2.5</v>
      </c>
      <c r="FO147">
        <v>13.3</v>
      </c>
      <c r="FP147" t="s">
        <v>1462</v>
      </c>
      <c r="FT147" t="b">
        <v>1</v>
      </c>
      <c r="FV147" t="s">
        <v>1464</v>
      </c>
      <c r="GO147" t="b">
        <v>1</v>
      </c>
      <c r="GQ147" t="s">
        <v>1465</v>
      </c>
      <c r="HD147" t="b">
        <v>1</v>
      </c>
      <c r="HF147" t="s">
        <v>1465</v>
      </c>
      <c r="IN147" t="b">
        <v>1</v>
      </c>
      <c r="IP147" t="s">
        <v>1465</v>
      </c>
      <c r="JC147" t="b">
        <v>1</v>
      </c>
      <c r="JE147" t="s">
        <v>1464</v>
      </c>
      <c r="KG147" t="s">
        <v>4388</v>
      </c>
      <c r="KH147" t="b">
        <v>1</v>
      </c>
      <c r="KJ147" t="s">
        <v>1464</v>
      </c>
      <c r="KK147" t="s">
        <v>1463</v>
      </c>
      <c r="KM147">
        <v>7.5</v>
      </c>
      <c r="KN147">
        <v>2.5</v>
      </c>
      <c r="KO147">
        <v>0</v>
      </c>
      <c r="KR147">
        <v>0</v>
      </c>
      <c r="KS147" t="s">
        <v>1463</v>
      </c>
      <c r="RO147">
        <v>7.5</v>
      </c>
      <c r="RP147">
        <v>7.5</v>
      </c>
      <c r="RQ147">
        <v>2.5</v>
      </c>
      <c r="RR147">
        <v>17.5</v>
      </c>
      <c r="RS147" t="s">
        <v>1463</v>
      </c>
      <c r="RZ147" t="s">
        <v>1463</v>
      </c>
      <c r="SK147">
        <v>7.5</v>
      </c>
      <c r="SL147">
        <v>2.5</v>
      </c>
      <c r="SM147">
        <v>4.9000000000000004</v>
      </c>
      <c r="SN147">
        <v>7.5</v>
      </c>
      <c r="SO147">
        <v>2.5</v>
      </c>
      <c r="SP147">
        <v>14.9</v>
      </c>
      <c r="SQ147" t="s">
        <v>1462</v>
      </c>
      <c r="SS147">
        <v>3</v>
      </c>
      <c r="ST147" t="s">
        <v>4846</v>
      </c>
      <c r="SU147" t="s">
        <v>1463</v>
      </c>
      <c r="SZ147" t="b">
        <v>1</v>
      </c>
      <c r="TA147" t="b">
        <v>1</v>
      </c>
      <c r="TB147" t="b">
        <v>1</v>
      </c>
      <c r="TC147" t="b">
        <v>1</v>
      </c>
      <c r="TI147">
        <v>50</v>
      </c>
      <c r="TJ147" t="s">
        <v>4847</v>
      </c>
      <c r="TM147" t="b">
        <v>1</v>
      </c>
      <c r="TN147" t="b">
        <v>1</v>
      </c>
      <c r="TO147" t="b">
        <v>1</v>
      </c>
      <c r="TP147" t="b">
        <v>1</v>
      </c>
      <c r="TQ147" t="b">
        <v>1</v>
      </c>
      <c r="TR147" t="b">
        <v>1</v>
      </c>
      <c r="TX147">
        <v>7.5</v>
      </c>
      <c r="TY147">
        <v>2.5</v>
      </c>
      <c r="VI147">
        <v>5</v>
      </c>
      <c r="VJ147">
        <v>0</v>
      </c>
      <c r="VK147">
        <v>0</v>
      </c>
      <c r="VL147">
        <v>5</v>
      </c>
      <c r="VM147" t="s">
        <v>1463</v>
      </c>
      <c r="VO147" t="s">
        <v>1463</v>
      </c>
      <c r="VQ147" t="s">
        <v>1463</v>
      </c>
      <c r="VS147" t="s">
        <v>1463</v>
      </c>
      <c r="VV147" t="s">
        <v>1463</v>
      </c>
      <c r="VX147" t="s">
        <v>1462</v>
      </c>
      <c r="VY147" t="s">
        <v>4848</v>
      </c>
      <c r="VZ147">
        <v>0</v>
      </c>
      <c r="WA147">
        <v>0</v>
      </c>
      <c r="XJ147">
        <v>7</v>
      </c>
      <c r="XK147">
        <v>7.5</v>
      </c>
      <c r="XL147">
        <v>0</v>
      </c>
      <c r="XM147">
        <v>14.5</v>
      </c>
      <c r="XN147" t="s">
        <v>1462</v>
      </c>
      <c r="XO147" t="s">
        <v>1462</v>
      </c>
      <c r="XQ147" t="b">
        <v>1</v>
      </c>
      <c r="XR147" t="b">
        <v>1</v>
      </c>
      <c r="XT147" t="b">
        <v>1</v>
      </c>
      <c r="XU147" t="b">
        <v>1</v>
      </c>
      <c r="XX147" t="b">
        <v>1</v>
      </c>
      <c r="YC147" t="s">
        <v>1463</v>
      </c>
      <c r="YE147" t="s">
        <v>1462</v>
      </c>
      <c r="YF147" t="s">
        <v>4849</v>
      </c>
      <c r="YG147">
        <v>7.5</v>
      </c>
      <c r="YH147">
        <v>0</v>
      </c>
      <c r="YI147" t="s">
        <v>1462</v>
      </c>
      <c r="YK147" t="b">
        <v>1</v>
      </c>
      <c r="YU147">
        <v>7.5</v>
      </c>
      <c r="YV147">
        <v>0</v>
      </c>
      <c r="ZX147">
        <v>10</v>
      </c>
      <c r="ZY147">
        <v>2.5</v>
      </c>
      <c r="ZZ147">
        <v>0</v>
      </c>
      <c r="AAA147">
        <v>12.5</v>
      </c>
      <c r="AAB147" t="s">
        <v>1462</v>
      </c>
      <c r="AAK147" t="b">
        <v>1</v>
      </c>
      <c r="AAL147" t="b">
        <v>1</v>
      </c>
      <c r="AAP147" t="b">
        <v>1</v>
      </c>
      <c r="AAQ147" t="s">
        <v>4724</v>
      </c>
      <c r="AAS147" t="s">
        <v>4850</v>
      </c>
      <c r="AAT147">
        <v>2.5</v>
      </c>
      <c r="AAU147">
        <v>0</v>
      </c>
      <c r="ADN147">
        <v>6</v>
      </c>
      <c r="ADO147">
        <v>0</v>
      </c>
      <c r="ADP147">
        <v>0</v>
      </c>
      <c r="ADQ147">
        <v>6</v>
      </c>
      <c r="ADR147" t="s">
        <v>1759</v>
      </c>
      <c r="ADS147">
        <v>1</v>
      </c>
      <c r="ADT147">
        <v>2</v>
      </c>
      <c r="ADU147" t="s">
        <v>3580</v>
      </c>
      <c r="ADV147">
        <v>1</v>
      </c>
      <c r="ADW147">
        <v>2</v>
      </c>
      <c r="AEG147">
        <v>0</v>
      </c>
      <c r="AEH147">
        <v>0</v>
      </c>
      <c r="AEI147">
        <v>10</v>
      </c>
      <c r="AEJ147">
        <v>0</v>
      </c>
      <c r="AEK147">
        <v>2.5</v>
      </c>
      <c r="AEL147">
        <v>12.5</v>
      </c>
      <c r="AEU147" t="b">
        <v>1</v>
      </c>
      <c r="AEV147" t="b">
        <v>1</v>
      </c>
      <c r="AEY147" t="b">
        <v>1</v>
      </c>
      <c r="AEZ147" t="b">
        <v>1</v>
      </c>
      <c r="AFA147" t="s">
        <v>4365</v>
      </c>
      <c r="AFC147">
        <v>0</v>
      </c>
      <c r="AFD147">
        <v>2.5</v>
      </c>
      <c r="AFE147">
        <v>7</v>
      </c>
      <c r="AFF147">
        <v>3.7</v>
      </c>
      <c r="AFG147">
        <v>0</v>
      </c>
      <c r="AFH147">
        <v>10.7</v>
      </c>
      <c r="AFI147" t="s">
        <v>1463</v>
      </c>
      <c r="AFK147" t="s">
        <v>1463</v>
      </c>
      <c r="AFM147" t="s">
        <v>1462</v>
      </c>
      <c r="AFN147" t="s">
        <v>4851</v>
      </c>
      <c r="AFO147" t="s">
        <v>1463</v>
      </c>
      <c r="AFQ147" t="s">
        <v>1463</v>
      </c>
      <c r="AFT147" t="s">
        <v>1463</v>
      </c>
      <c r="AFV147">
        <v>3</v>
      </c>
      <c r="AFW147">
        <v>0</v>
      </c>
      <c r="AFX147">
        <v>3.7037037037037002</v>
      </c>
      <c r="AFY147">
        <v>0</v>
      </c>
      <c r="AFZ147">
        <v>5</v>
      </c>
      <c r="AGA147">
        <v>7.5</v>
      </c>
      <c r="AGB147">
        <v>2.5</v>
      </c>
      <c r="AGC147">
        <v>15</v>
      </c>
      <c r="AGD147">
        <v>5</v>
      </c>
      <c r="AGE147">
        <v>6</v>
      </c>
      <c r="AGG147">
        <v>3</v>
      </c>
      <c r="AGH147">
        <v>5</v>
      </c>
      <c r="AGJ147">
        <v>4</v>
      </c>
      <c r="AGK147">
        <v>0</v>
      </c>
      <c r="AGM147" t="s">
        <v>4852</v>
      </c>
      <c r="AGN147" t="s">
        <v>4853</v>
      </c>
      <c r="AGQ147">
        <v>7.5</v>
      </c>
      <c r="AGR147">
        <v>2.5</v>
      </c>
      <c r="AGS147">
        <v>2</v>
      </c>
      <c r="AGT147">
        <v>7.5</v>
      </c>
      <c r="AGU147">
        <v>2.5</v>
      </c>
      <c r="AGV147">
        <v>12</v>
      </c>
      <c r="AGW147">
        <v>2</v>
      </c>
      <c r="AGY147" t="b">
        <v>1</v>
      </c>
      <c r="AGZ147" t="b">
        <v>1</v>
      </c>
      <c r="AHD147">
        <v>4</v>
      </c>
      <c r="AHE147">
        <v>3</v>
      </c>
      <c r="AHF147">
        <v>3</v>
      </c>
      <c r="AKM147">
        <v>7.5</v>
      </c>
      <c r="AKN147">
        <v>2.5</v>
      </c>
      <c r="AKO147">
        <v>10</v>
      </c>
      <c r="AKP147">
        <v>7.5</v>
      </c>
      <c r="AKQ147">
        <v>2.5</v>
      </c>
      <c r="AKR147">
        <v>20</v>
      </c>
      <c r="AKS147" t="s">
        <v>1462</v>
      </c>
      <c r="AKT147" t="s">
        <v>1463</v>
      </c>
      <c r="AKV147" t="s">
        <v>1463</v>
      </c>
      <c r="AKX147" t="s">
        <v>1462</v>
      </c>
      <c r="AKZ147" t="s">
        <v>1463</v>
      </c>
      <c r="ALB147" t="s">
        <v>1462</v>
      </c>
      <c r="ALD147" t="s">
        <v>1463</v>
      </c>
      <c r="ALF147" t="s">
        <v>1462</v>
      </c>
      <c r="ALH147" t="s">
        <v>1462</v>
      </c>
      <c r="ALJ147" t="s">
        <v>1462</v>
      </c>
      <c r="ALL147" t="s">
        <v>1463</v>
      </c>
      <c r="ALN147" t="s">
        <v>1462</v>
      </c>
      <c r="ALP147" t="s">
        <v>1463</v>
      </c>
      <c r="ALR147" t="s">
        <v>1463</v>
      </c>
      <c r="ALT147" t="s">
        <v>1463</v>
      </c>
      <c r="AMF147" t="b">
        <v>1</v>
      </c>
      <c r="AMH147" t="b">
        <v>1</v>
      </c>
      <c r="AMM147" t="b">
        <v>1</v>
      </c>
      <c r="AMQ147" t="b">
        <v>1</v>
      </c>
      <c r="ANA147">
        <v>7.5</v>
      </c>
      <c r="ANB147">
        <v>2.5</v>
      </c>
      <c r="ANC147">
        <v>10</v>
      </c>
      <c r="AND147">
        <v>7.5</v>
      </c>
      <c r="ANE147">
        <v>2.5</v>
      </c>
      <c r="ANF147">
        <v>20</v>
      </c>
      <c r="ANG147" t="s">
        <v>1462</v>
      </c>
      <c r="ANH147" t="s">
        <v>4854</v>
      </c>
      <c r="ANI147" t="s">
        <v>1462</v>
      </c>
      <c r="ANJ147" t="s">
        <v>2616</v>
      </c>
      <c r="ANK147">
        <v>7.5</v>
      </c>
      <c r="ANL147">
        <v>2.5</v>
      </c>
      <c r="ANM147">
        <v>1</v>
      </c>
      <c r="ANN147">
        <v>0</v>
      </c>
      <c r="ANO147">
        <v>10</v>
      </c>
      <c r="ANP147">
        <v>11</v>
      </c>
      <c r="ANQ147" t="s">
        <v>2551</v>
      </c>
      <c r="ANT147">
        <v>0</v>
      </c>
      <c r="ANU147">
        <v>10</v>
      </c>
      <c r="AQR147">
        <v>7.5</v>
      </c>
      <c r="AQS147">
        <v>2.5</v>
      </c>
      <c r="AQT147">
        <v>1.3</v>
      </c>
      <c r="AQU147">
        <v>11.3</v>
      </c>
      <c r="AQV147" t="s">
        <v>1463</v>
      </c>
      <c r="ARA147" t="b">
        <v>1</v>
      </c>
      <c r="ARC147" t="b">
        <v>1</v>
      </c>
      <c r="ARG147">
        <v>0</v>
      </c>
      <c r="ARH147">
        <v>2.5</v>
      </c>
      <c r="ARI147" t="s">
        <v>1462</v>
      </c>
      <c r="ARJ147" t="s">
        <v>1462</v>
      </c>
      <c r="ARL147" t="b">
        <v>1</v>
      </c>
      <c r="ARM147" t="s">
        <v>1462</v>
      </c>
      <c r="ARO147" t="b">
        <v>1</v>
      </c>
      <c r="ARQ147" t="s">
        <v>1462</v>
      </c>
      <c r="ARS147" t="s">
        <v>4855</v>
      </c>
      <c r="ART147" t="s">
        <v>4838</v>
      </c>
      <c r="ARV147" t="b">
        <v>1</v>
      </c>
      <c r="ARY147" t="b">
        <v>1</v>
      </c>
      <c r="ASD147">
        <v>5</v>
      </c>
      <c r="ASE147">
        <v>0</v>
      </c>
      <c r="ASF147">
        <v>6</v>
      </c>
      <c r="ASG147">
        <v>7.5</v>
      </c>
      <c r="ASH147">
        <v>2.5</v>
      </c>
      <c r="ASI147">
        <v>16</v>
      </c>
      <c r="ASJ147">
        <v>60</v>
      </c>
      <c r="ASL147" t="b">
        <v>1</v>
      </c>
      <c r="ASM147" t="b">
        <v>1</v>
      </c>
      <c r="ASS147">
        <v>5</v>
      </c>
      <c r="AST147" t="s">
        <v>1462</v>
      </c>
      <c r="ASV147" t="b">
        <v>1</v>
      </c>
      <c r="ASW147" t="b">
        <v>1</v>
      </c>
      <c r="ASX147" t="b">
        <v>1</v>
      </c>
      <c r="ASY147" t="b">
        <v>1</v>
      </c>
      <c r="ASZ147" t="b">
        <v>1</v>
      </c>
      <c r="ATA147" t="b">
        <v>1</v>
      </c>
      <c r="ATC147" t="s">
        <v>4856</v>
      </c>
      <c r="ATD147">
        <v>7.5</v>
      </c>
      <c r="ATE147">
        <v>2.5</v>
      </c>
      <c r="ATF147">
        <v>9</v>
      </c>
      <c r="ATG147">
        <v>7.5</v>
      </c>
      <c r="ATH147">
        <v>2.5</v>
      </c>
      <c r="ATI147">
        <v>19</v>
      </c>
      <c r="ATJ147" t="s">
        <v>1462</v>
      </c>
      <c r="ATN147" t="b">
        <v>1</v>
      </c>
      <c r="ATO147" t="s">
        <v>4857</v>
      </c>
      <c r="ATP147" t="s">
        <v>2568</v>
      </c>
      <c r="AUU147" t="b">
        <v>1</v>
      </c>
      <c r="AUV147" t="s">
        <v>4858</v>
      </c>
      <c r="AUW147" t="s">
        <v>2568</v>
      </c>
      <c r="AVW147" t="s">
        <v>1462</v>
      </c>
      <c r="AVX147" t="s">
        <v>1462</v>
      </c>
      <c r="AVZ147">
        <v>7.5</v>
      </c>
      <c r="AWA147">
        <v>2.5</v>
      </c>
      <c r="AWB147">
        <v>7.5</v>
      </c>
      <c r="AWC147">
        <v>2.5</v>
      </c>
      <c r="AWD147">
        <v>3</v>
      </c>
      <c r="AWE147">
        <v>5</v>
      </c>
      <c r="AWF147">
        <v>2.5</v>
      </c>
      <c r="AWG147">
        <v>10.5</v>
      </c>
      <c r="AWH147" t="s">
        <v>1462</v>
      </c>
      <c r="AWI147" t="s">
        <v>4525</v>
      </c>
      <c r="AWJ147" t="s">
        <v>1462</v>
      </c>
      <c r="AWK147" t="s">
        <v>2592</v>
      </c>
      <c r="AWL147" t="s">
        <v>1462</v>
      </c>
      <c r="AWM147" t="s">
        <v>1469</v>
      </c>
      <c r="AWN147" t="s">
        <v>1463</v>
      </c>
      <c r="AWP147" t="s">
        <v>1463</v>
      </c>
      <c r="AWR147" t="s">
        <v>1463</v>
      </c>
      <c r="AWT147" t="s">
        <v>1463</v>
      </c>
      <c r="AWV147" t="s">
        <v>1462</v>
      </c>
      <c r="AWW147" t="s">
        <v>1469</v>
      </c>
      <c r="AWX147" t="s">
        <v>1463</v>
      </c>
      <c r="AWZ147" t="s">
        <v>1463</v>
      </c>
      <c r="AXB147" t="s">
        <v>1463</v>
      </c>
      <c r="AXD147" t="s">
        <v>1463</v>
      </c>
      <c r="AXI147">
        <v>5</v>
      </c>
      <c r="AXJ147">
        <v>2.5</v>
      </c>
      <c r="AXK147">
        <v>1</v>
      </c>
      <c r="AXN147">
        <v>1</v>
      </c>
      <c r="AXO147">
        <v>1</v>
      </c>
      <c r="AXP147">
        <v>1</v>
      </c>
      <c r="AXQ147">
        <v>1</v>
      </c>
      <c r="AXR147">
        <v>1</v>
      </c>
      <c r="AXS147">
        <v>1</v>
      </c>
      <c r="AXT147">
        <v>1</v>
      </c>
      <c r="AXU147">
        <v>1</v>
      </c>
      <c r="AXV147">
        <v>2</v>
      </c>
      <c r="AXW147">
        <v>1</v>
      </c>
      <c r="AXX147">
        <v>2</v>
      </c>
      <c r="AYA147">
        <v>10</v>
      </c>
      <c r="AYD147">
        <v>10</v>
      </c>
      <c r="AYE147" t="s">
        <v>1463</v>
      </c>
      <c r="AYF147" t="s">
        <v>1463</v>
      </c>
      <c r="AYG147">
        <v>10</v>
      </c>
      <c r="AYJ147">
        <v>10</v>
      </c>
      <c r="AYK147">
        <v>7.5</v>
      </c>
      <c r="AYL147">
        <v>2.5</v>
      </c>
      <c r="AYM147">
        <v>20</v>
      </c>
      <c r="AYN147">
        <v>1</v>
      </c>
      <c r="AYO147" t="s">
        <v>4859</v>
      </c>
      <c r="AYP147" t="s">
        <v>4860</v>
      </c>
      <c r="AYQ147">
        <v>1</v>
      </c>
      <c r="AYR147" t="s">
        <v>4459</v>
      </c>
      <c r="AYS147" t="s">
        <v>4861</v>
      </c>
      <c r="AYT147">
        <v>1</v>
      </c>
      <c r="AYU147" t="s">
        <v>4497</v>
      </c>
      <c r="AYV147" t="s">
        <v>4862</v>
      </c>
      <c r="AYW147">
        <v>2</v>
      </c>
      <c r="AYX147" t="s">
        <v>4863</v>
      </c>
      <c r="AYY147" t="s">
        <v>4864</v>
      </c>
      <c r="AZF147">
        <v>18</v>
      </c>
      <c r="AZG147" t="s">
        <v>4464</v>
      </c>
      <c r="AZH147" t="s">
        <v>4865</v>
      </c>
      <c r="AZM147" t="s">
        <v>1462</v>
      </c>
      <c r="AZN147" t="s">
        <v>4866</v>
      </c>
      <c r="AZO147" t="s">
        <v>1462</v>
      </c>
      <c r="AZP147" t="s">
        <v>4867</v>
      </c>
      <c r="AZR147">
        <v>7.5</v>
      </c>
      <c r="AZS147">
        <v>2.5</v>
      </c>
      <c r="BCH147">
        <v>10</v>
      </c>
      <c r="BCI147">
        <v>5</v>
      </c>
      <c r="BCJ147">
        <v>2.5</v>
      </c>
      <c r="BCK147">
        <v>17.5</v>
      </c>
      <c r="BCL147">
        <v>1</v>
      </c>
      <c r="BCN147" t="s">
        <v>2555</v>
      </c>
      <c r="BCP147">
        <v>2</v>
      </c>
      <c r="BCR147">
        <v>3</v>
      </c>
      <c r="BCT147">
        <v>4</v>
      </c>
      <c r="BCW147" t="s">
        <v>2555</v>
      </c>
      <c r="BCY147">
        <v>5</v>
      </c>
      <c r="BCZ147">
        <v>2.5</v>
      </c>
      <c r="BEH147">
        <v>2.5</v>
      </c>
      <c r="BEI147">
        <v>7.5</v>
      </c>
      <c r="BEJ147">
        <v>2.5</v>
      </c>
      <c r="BEK147">
        <v>12.5</v>
      </c>
      <c r="BEL147" t="s">
        <v>2552</v>
      </c>
      <c r="BEN147" t="s">
        <v>2552</v>
      </c>
      <c r="BEP147" t="s">
        <v>2552</v>
      </c>
      <c r="BER147" t="s">
        <v>2552</v>
      </c>
      <c r="BET147" t="s">
        <v>2552</v>
      </c>
      <c r="BEV147" t="s">
        <v>2552</v>
      </c>
      <c r="BEX147">
        <v>7.5</v>
      </c>
      <c r="BEY147">
        <v>2.5</v>
      </c>
      <c r="BGQ147" t="s">
        <v>1467</v>
      </c>
      <c r="BGR147">
        <v>7.5</v>
      </c>
      <c r="BGS147">
        <v>2.5</v>
      </c>
      <c r="BGT147">
        <v>10</v>
      </c>
      <c r="BGU147" t="s">
        <v>1463</v>
      </c>
      <c r="BHK147">
        <v>7.5</v>
      </c>
      <c r="BHL147">
        <v>2.5</v>
      </c>
      <c r="BIT147">
        <v>10</v>
      </c>
      <c r="BIU147">
        <v>7.5</v>
      </c>
      <c r="BIV147">
        <v>0</v>
      </c>
      <c r="BIW147">
        <v>17.5</v>
      </c>
      <c r="BIX147">
        <v>4</v>
      </c>
      <c r="BIY147" t="s">
        <v>1794</v>
      </c>
      <c r="BIZ147" t="s">
        <v>2594</v>
      </c>
      <c r="BJA147" t="s">
        <v>2548</v>
      </c>
      <c r="BJB147">
        <v>7.5</v>
      </c>
      <c r="BJC147">
        <v>0</v>
      </c>
    </row>
    <row r="148" spans="1:1024 1027:1615" ht="15" x14ac:dyDescent="0.25">
      <c r="A148" t="s">
        <v>4378</v>
      </c>
      <c r="B148" t="s">
        <v>4868</v>
      </c>
      <c r="C148" t="s">
        <v>4869</v>
      </c>
      <c r="D148" t="s">
        <v>1460</v>
      </c>
      <c r="F148" t="s">
        <v>2606</v>
      </c>
      <c r="G148" t="s">
        <v>4350</v>
      </c>
      <c r="H148" t="s">
        <v>4381</v>
      </c>
      <c r="I148" t="s">
        <v>4857</v>
      </c>
      <c r="J148">
        <v>3.0748793399999998</v>
      </c>
      <c r="K148">
        <v>33.93313362</v>
      </c>
      <c r="L148" s="116">
        <v>42404</v>
      </c>
      <c r="M148" t="s">
        <v>1461</v>
      </c>
      <c r="N148">
        <v>30</v>
      </c>
      <c r="O148" t="s">
        <v>2554</v>
      </c>
      <c r="Q148">
        <v>6.7</v>
      </c>
      <c r="R148">
        <v>7.5</v>
      </c>
      <c r="S148">
        <v>0</v>
      </c>
      <c r="T148">
        <v>14.2</v>
      </c>
      <c r="U148">
        <v>1</v>
      </c>
      <c r="V148">
        <v>1</v>
      </c>
      <c r="W148">
        <v>2</v>
      </c>
      <c r="X148">
        <v>2</v>
      </c>
      <c r="AA148" t="b">
        <v>1</v>
      </c>
      <c r="AG148">
        <v>1</v>
      </c>
      <c r="AH148">
        <v>1</v>
      </c>
      <c r="AI148">
        <v>2</v>
      </c>
      <c r="AJ148">
        <v>2</v>
      </c>
      <c r="AM148">
        <v>1</v>
      </c>
      <c r="AO148">
        <v>2</v>
      </c>
      <c r="AS148">
        <v>1</v>
      </c>
      <c r="AT148">
        <v>1</v>
      </c>
      <c r="AU148">
        <v>2</v>
      </c>
      <c r="AV148">
        <v>2</v>
      </c>
      <c r="BS148" t="s">
        <v>1462</v>
      </c>
      <c r="BT148" t="s">
        <v>1462</v>
      </c>
      <c r="BU148" t="s">
        <v>4353</v>
      </c>
      <c r="BV148" t="s">
        <v>4870</v>
      </c>
      <c r="BW148">
        <v>7.5</v>
      </c>
      <c r="BX148">
        <v>0</v>
      </c>
      <c r="BY148">
        <v>8.5</v>
      </c>
      <c r="BZ148">
        <v>7.5</v>
      </c>
      <c r="CA148">
        <v>0</v>
      </c>
      <c r="CB148">
        <v>16</v>
      </c>
      <c r="CC148" t="s">
        <v>1462</v>
      </c>
      <c r="CD148" t="b">
        <v>1</v>
      </c>
      <c r="CE148" t="b">
        <v>1</v>
      </c>
      <c r="CF148">
        <v>20</v>
      </c>
      <c r="CH148" t="s">
        <v>1462</v>
      </c>
      <c r="CI148" t="b">
        <v>1</v>
      </c>
      <c r="CK148">
        <v>13</v>
      </c>
      <c r="CM148" t="s">
        <v>1462</v>
      </c>
      <c r="CP148">
        <v>2</v>
      </c>
      <c r="CR148" t="s">
        <v>1463</v>
      </c>
      <c r="CW148" t="s">
        <v>1463</v>
      </c>
      <c r="DB148" t="s">
        <v>1463</v>
      </c>
      <c r="DG148" t="s">
        <v>1463</v>
      </c>
      <c r="DM148" t="s">
        <v>1463</v>
      </c>
      <c r="DS148" t="b">
        <v>1</v>
      </c>
      <c r="DU148" t="b">
        <v>1</v>
      </c>
      <c r="DY148" t="b">
        <v>1</v>
      </c>
      <c r="EB148" t="b">
        <v>1</v>
      </c>
      <c r="EC148" t="b">
        <v>1</v>
      </c>
      <c r="EI148">
        <v>7.5</v>
      </c>
      <c r="EJ148">
        <v>0</v>
      </c>
      <c r="EN148">
        <v>0</v>
      </c>
      <c r="EO148" t="s">
        <v>1463</v>
      </c>
      <c r="FL148">
        <v>3.3</v>
      </c>
      <c r="FM148">
        <v>7.5</v>
      </c>
      <c r="FN148">
        <v>0</v>
      </c>
      <c r="FO148">
        <v>10.8</v>
      </c>
      <c r="FP148" t="s">
        <v>1462</v>
      </c>
      <c r="FT148" t="b">
        <v>1</v>
      </c>
      <c r="FV148" t="s">
        <v>1464</v>
      </c>
      <c r="GO148" t="b">
        <v>1</v>
      </c>
      <c r="GQ148" t="s">
        <v>1464</v>
      </c>
      <c r="HD148" t="b">
        <v>1</v>
      </c>
      <c r="HF148" t="s">
        <v>1464</v>
      </c>
      <c r="IN148" t="b">
        <v>1</v>
      </c>
      <c r="IP148" t="s">
        <v>1464</v>
      </c>
      <c r="JC148" t="b">
        <v>1</v>
      </c>
      <c r="JE148" t="s">
        <v>1465</v>
      </c>
      <c r="KG148" t="s">
        <v>4871</v>
      </c>
      <c r="KH148" t="b">
        <v>1</v>
      </c>
      <c r="KJ148" t="s">
        <v>1464</v>
      </c>
      <c r="KK148" t="s">
        <v>1463</v>
      </c>
      <c r="KM148">
        <v>7.5</v>
      </c>
      <c r="KN148">
        <v>0</v>
      </c>
      <c r="KO148">
        <v>5</v>
      </c>
      <c r="KP148">
        <v>2.5</v>
      </c>
      <c r="KQ148">
        <v>0</v>
      </c>
      <c r="KR148">
        <v>7.5</v>
      </c>
      <c r="KS148" t="s">
        <v>1462</v>
      </c>
      <c r="KV148">
        <v>12</v>
      </c>
      <c r="KW148">
        <v>11</v>
      </c>
      <c r="KX148">
        <v>3</v>
      </c>
      <c r="LB148">
        <v>1</v>
      </c>
      <c r="LF148">
        <v>1</v>
      </c>
      <c r="LG148">
        <v>1</v>
      </c>
      <c r="LH148">
        <v>1</v>
      </c>
      <c r="LL148">
        <v>1</v>
      </c>
      <c r="LZ148" t="b">
        <v>1</v>
      </c>
      <c r="MA148" t="b">
        <v>1</v>
      </c>
      <c r="MB148" t="b">
        <v>1</v>
      </c>
      <c r="MF148" t="b">
        <v>1</v>
      </c>
      <c r="MJ148" t="b">
        <v>1</v>
      </c>
      <c r="MK148" t="b">
        <v>1</v>
      </c>
      <c r="ML148" t="b">
        <v>1</v>
      </c>
      <c r="MP148" t="b">
        <v>1</v>
      </c>
      <c r="MT148" t="s">
        <v>1462</v>
      </c>
      <c r="MU148" t="s">
        <v>4872</v>
      </c>
      <c r="MV148">
        <v>2.5</v>
      </c>
      <c r="MW148">
        <v>0</v>
      </c>
      <c r="MX148">
        <v>0</v>
      </c>
      <c r="MY148">
        <v>0</v>
      </c>
      <c r="MZ148">
        <v>0</v>
      </c>
      <c r="NA148">
        <v>0</v>
      </c>
      <c r="NM148" t="s">
        <v>2549</v>
      </c>
      <c r="NN148" t="s">
        <v>2549</v>
      </c>
      <c r="NO148" t="s">
        <v>2549</v>
      </c>
      <c r="NP148" t="s">
        <v>2549</v>
      </c>
      <c r="NQ148" t="s">
        <v>2549</v>
      </c>
      <c r="NR148" t="s">
        <v>2549</v>
      </c>
      <c r="NS148" t="s">
        <v>2549</v>
      </c>
      <c r="NT148" t="s">
        <v>2549</v>
      </c>
      <c r="NU148" t="s">
        <v>2549</v>
      </c>
      <c r="NV148" t="s">
        <v>2549</v>
      </c>
      <c r="NW148" t="s">
        <v>2550</v>
      </c>
      <c r="NX148" t="s">
        <v>2569</v>
      </c>
      <c r="NY148" t="s">
        <v>2569</v>
      </c>
      <c r="NZ148" t="s">
        <v>2569</v>
      </c>
      <c r="OA148" t="s">
        <v>2550</v>
      </c>
      <c r="OB148" t="s">
        <v>2550</v>
      </c>
      <c r="OC148" t="s">
        <v>2550</v>
      </c>
      <c r="OD148" t="s">
        <v>2569</v>
      </c>
      <c r="OE148" t="s">
        <v>2550</v>
      </c>
      <c r="OF148" t="s">
        <v>2550</v>
      </c>
      <c r="OG148">
        <v>0</v>
      </c>
      <c r="OH148">
        <v>0</v>
      </c>
      <c r="OJ148">
        <v>7.5</v>
      </c>
      <c r="OK148">
        <v>0</v>
      </c>
      <c r="OL148">
        <v>7.5</v>
      </c>
      <c r="OO148" t="b">
        <v>1</v>
      </c>
      <c r="OP148" t="b">
        <v>1</v>
      </c>
      <c r="OQ148" t="b">
        <v>1</v>
      </c>
      <c r="OU148" t="b">
        <v>1</v>
      </c>
      <c r="OY148" t="s">
        <v>4473</v>
      </c>
      <c r="OZ148" t="s">
        <v>4873</v>
      </c>
      <c r="PA148" t="s">
        <v>4874</v>
      </c>
      <c r="PE148" t="s">
        <v>4473</v>
      </c>
      <c r="PI148" t="s">
        <v>3269</v>
      </c>
      <c r="PJ148" t="s">
        <v>3269</v>
      </c>
      <c r="PK148" t="s">
        <v>3269</v>
      </c>
      <c r="PO148" t="s">
        <v>3269</v>
      </c>
      <c r="PS148" t="b">
        <v>1</v>
      </c>
      <c r="PT148" t="b">
        <v>1</v>
      </c>
      <c r="PU148" t="b">
        <v>1</v>
      </c>
      <c r="PY148" t="b">
        <v>1</v>
      </c>
      <c r="QC148" t="s">
        <v>4396</v>
      </c>
      <c r="QD148" t="s">
        <v>4396</v>
      </c>
      <c r="QE148" t="s">
        <v>4396</v>
      </c>
      <c r="QI148" t="s">
        <v>4396</v>
      </c>
      <c r="QL148">
        <v>7.5</v>
      </c>
      <c r="QM148">
        <v>0</v>
      </c>
      <c r="RO148">
        <v>7.5</v>
      </c>
      <c r="RP148">
        <v>2.5</v>
      </c>
      <c r="RQ148">
        <v>0</v>
      </c>
      <c r="RR148">
        <v>10</v>
      </c>
      <c r="RS148" t="s">
        <v>1463</v>
      </c>
      <c r="RZ148" t="s">
        <v>1463</v>
      </c>
      <c r="SB148" t="s">
        <v>1463</v>
      </c>
      <c r="SH148" t="s">
        <v>1463</v>
      </c>
      <c r="SK148">
        <v>2.5</v>
      </c>
      <c r="SL148">
        <v>0</v>
      </c>
      <c r="SM148">
        <v>5.0999999999999996</v>
      </c>
      <c r="SN148">
        <v>7.5</v>
      </c>
      <c r="SO148">
        <v>0</v>
      </c>
      <c r="SP148">
        <v>12.6</v>
      </c>
      <c r="SQ148" t="s">
        <v>1462</v>
      </c>
      <c r="SS148">
        <v>4</v>
      </c>
      <c r="ST148" t="s">
        <v>4875</v>
      </c>
      <c r="SU148" t="s">
        <v>1463</v>
      </c>
      <c r="SZ148" t="b">
        <v>1</v>
      </c>
      <c r="TA148" t="b">
        <v>1</v>
      </c>
      <c r="TB148" t="b">
        <v>1</v>
      </c>
      <c r="TC148" t="b">
        <v>1</v>
      </c>
      <c r="TE148" t="b">
        <v>1</v>
      </c>
      <c r="TG148" t="b">
        <v>1</v>
      </c>
      <c r="TH148" t="s">
        <v>4876</v>
      </c>
      <c r="TI148">
        <v>50</v>
      </c>
      <c r="TJ148" t="s">
        <v>4877</v>
      </c>
      <c r="TM148" t="b">
        <v>1</v>
      </c>
      <c r="TN148" t="b">
        <v>1</v>
      </c>
      <c r="TO148" t="b">
        <v>1</v>
      </c>
      <c r="TP148" t="b">
        <v>1</v>
      </c>
      <c r="TQ148" t="b">
        <v>1</v>
      </c>
      <c r="TX148">
        <v>7.5</v>
      </c>
      <c r="TY148">
        <v>0</v>
      </c>
      <c r="VI148">
        <v>5</v>
      </c>
      <c r="VJ148">
        <v>0</v>
      </c>
      <c r="VK148">
        <v>0</v>
      </c>
      <c r="VL148">
        <v>5</v>
      </c>
      <c r="VM148" t="s">
        <v>1463</v>
      </c>
      <c r="VO148" t="s">
        <v>1463</v>
      </c>
      <c r="VQ148" t="s">
        <v>1463</v>
      </c>
      <c r="VS148" t="s">
        <v>1463</v>
      </c>
      <c r="VV148" t="s">
        <v>1463</v>
      </c>
      <c r="VX148" t="s">
        <v>1462</v>
      </c>
      <c r="VY148" t="s">
        <v>4878</v>
      </c>
      <c r="VZ148">
        <v>0</v>
      </c>
      <c r="WA148">
        <v>0</v>
      </c>
      <c r="XJ148">
        <v>2.5</v>
      </c>
      <c r="XK148">
        <v>0</v>
      </c>
      <c r="XL148">
        <v>1.3</v>
      </c>
      <c r="XM148">
        <v>3.8</v>
      </c>
      <c r="XN148" t="s">
        <v>1462</v>
      </c>
      <c r="XO148" t="s">
        <v>1462</v>
      </c>
      <c r="XQ148" t="b">
        <v>1</v>
      </c>
      <c r="XR148" t="b">
        <v>1</v>
      </c>
      <c r="XS148" t="b">
        <v>1</v>
      </c>
      <c r="XT148" t="b">
        <v>1</v>
      </c>
      <c r="XU148" t="b">
        <v>1</v>
      </c>
      <c r="XX148" t="b">
        <v>1</v>
      </c>
      <c r="YC148" t="s">
        <v>1462</v>
      </c>
      <c r="YE148" t="s">
        <v>1463</v>
      </c>
      <c r="YF148" t="s">
        <v>4579</v>
      </c>
      <c r="YG148">
        <v>0</v>
      </c>
      <c r="YH148">
        <v>2.5</v>
      </c>
      <c r="YI148" t="s">
        <v>1463</v>
      </c>
      <c r="YU148">
        <v>0</v>
      </c>
      <c r="YV148">
        <v>0</v>
      </c>
      <c r="ZX148">
        <v>10</v>
      </c>
      <c r="ZY148">
        <v>7.5</v>
      </c>
      <c r="ZZ148">
        <v>0</v>
      </c>
      <c r="AAA148">
        <v>17.5</v>
      </c>
      <c r="AAB148" t="s">
        <v>1462</v>
      </c>
      <c r="AAK148" t="b">
        <v>1</v>
      </c>
      <c r="AAL148" t="b">
        <v>1</v>
      </c>
      <c r="AAP148" t="b">
        <v>1</v>
      </c>
      <c r="AAQ148" t="s">
        <v>4447</v>
      </c>
      <c r="AAS148" t="s">
        <v>4879</v>
      </c>
      <c r="AAT148">
        <v>7.5</v>
      </c>
      <c r="AAU148">
        <v>0</v>
      </c>
      <c r="ADN148">
        <v>6</v>
      </c>
      <c r="ADO148">
        <v>0</v>
      </c>
      <c r="ADP148">
        <v>0</v>
      </c>
      <c r="ADQ148">
        <v>6</v>
      </c>
      <c r="ADR148" t="s">
        <v>1759</v>
      </c>
      <c r="ADS148">
        <v>1</v>
      </c>
      <c r="ADT148">
        <v>1</v>
      </c>
      <c r="ADU148" t="s">
        <v>3580</v>
      </c>
      <c r="ADV148">
        <v>1.5</v>
      </c>
      <c r="ADW148">
        <v>2</v>
      </c>
      <c r="AEG148">
        <v>0</v>
      </c>
      <c r="AEH148">
        <v>0</v>
      </c>
      <c r="AEI148">
        <v>10</v>
      </c>
      <c r="AEJ148">
        <v>2.5</v>
      </c>
      <c r="AEK148">
        <v>0</v>
      </c>
      <c r="AEL148">
        <v>12.5</v>
      </c>
      <c r="AEU148" t="b">
        <v>1</v>
      </c>
      <c r="AEV148" t="b">
        <v>1</v>
      </c>
      <c r="AEY148" t="b">
        <v>1</v>
      </c>
      <c r="AEZ148" t="b">
        <v>1</v>
      </c>
      <c r="AFA148" t="s">
        <v>4365</v>
      </c>
      <c r="AFC148">
        <v>2.5</v>
      </c>
      <c r="AFD148">
        <v>0</v>
      </c>
      <c r="AFE148">
        <v>0</v>
      </c>
      <c r="AFF148">
        <v>7.5</v>
      </c>
      <c r="AFG148">
        <v>0</v>
      </c>
      <c r="AFH148">
        <v>7.5</v>
      </c>
      <c r="AFI148" t="s">
        <v>1463</v>
      </c>
      <c r="AFK148" t="s">
        <v>1463</v>
      </c>
      <c r="AFM148" t="s">
        <v>1463</v>
      </c>
      <c r="AFO148" t="s">
        <v>1463</v>
      </c>
      <c r="AFQ148" t="s">
        <v>1463</v>
      </c>
      <c r="AFT148" t="s">
        <v>1463</v>
      </c>
      <c r="AFV148">
        <v>3</v>
      </c>
      <c r="AFW148">
        <v>3</v>
      </c>
      <c r="AFX148">
        <v>7.5</v>
      </c>
      <c r="AFY148">
        <v>0</v>
      </c>
      <c r="AFZ148">
        <v>6.7</v>
      </c>
      <c r="AGA148">
        <v>7.5</v>
      </c>
      <c r="AGB148">
        <v>2.5</v>
      </c>
      <c r="AGC148">
        <v>16.7</v>
      </c>
      <c r="AGD148">
        <v>7</v>
      </c>
      <c r="AGE148">
        <v>10</v>
      </c>
      <c r="AGG148">
        <v>6</v>
      </c>
      <c r="AGH148">
        <v>6</v>
      </c>
      <c r="AGJ148">
        <v>6</v>
      </c>
      <c r="AGK148">
        <v>0</v>
      </c>
      <c r="AGM148" t="s">
        <v>4880</v>
      </c>
      <c r="AGN148" t="s">
        <v>4881</v>
      </c>
      <c r="AGQ148">
        <v>7.5</v>
      </c>
      <c r="AGR148">
        <v>2.5</v>
      </c>
      <c r="AGS148">
        <v>2</v>
      </c>
      <c r="AGT148">
        <v>7.5</v>
      </c>
      <c r="AGU148">
        <v>2.5</v>
      </c>
      <c r="AGV148">
        <v>12</v>
      </c>
      <c r="AGW148">
        <v>2</v>
      </c>
      <c r="AGY148" t="b">
        <v>1</v>
      </c>
      <c r="AGZ148" t="b">
        <v>1</v>
      </c>
      <c r="AHD148">
        <v>3</v>
      </c>
      <c r="AHE148">
        <v>2</v>
      </c>
      <c r="AHF148">
        <v>2</v>
      </c>
      <c r="AKM148">
        <v>7.5</v>
      </c>
      <c r="AKN148">
        <v>2.5</v>
      </c>
      <c r="AKO148">
        <v>10</v>
      </c>
      <c r="AKP148">
        <v>5</v>
      </c>
      <c r="AKQ148">
        <v>2.5</v>
      </c>
      <c r="AKR148">
        <v>17.5</v>
      </c>
      <c r="AKS148" t="s">
        <v>1462</v>
      </c>
      <c r="AKT148" t="s">
        <v>1463</v>
      </c>
      <c r="AKV148" t="s">
        <v>1463</v>
      </c>
      <c r="AKX148" t="s">
        <v>1463</v>
      </c>
      <c r="AKZ148" t="s">
        <v>1462</v>
      </c>
      <c r="ALB148" t="s">
        <v>1462</v>
      </c>
      <c r="ALD148" t="s">
        <v>1463</v>
      </c>
      <c r="ALF148" t="s">
        <v>1462</v>
      </c>
      <c r="ALH148" t="s">
        <v>1462</v>
      </c>
      <c r="ALJ148" t="s">
        <v>1462</v>
      </c>
      <c r="ALL148" t="s">
        <v>1463</v>
      </c>
      <c r="ALN148" t="s">
        <v>1463</v>
      </c>
      <c r="ALP148" t="s">
        <v>1463</v>
      </c>
      <c r="ALR148" t="s">
        <v>1463</v>
      </c>
      <c r="ALT148" t="s">
        <v>1463</v>
      </c>
      <c r="AMF148" t="b">
        <v>1</v>
      </c>
      <c r="AMH148" t="b">
        <v>1</v>
      </c>
      <c r="AMM148" t="b">
        <v>1</v>
      </c>
      <c r="AMQ148" t="b">
        <v>1</v>
      </c>
      <c r="AMW148" t="b">
        <v>1</v>
      </c>
      <c r="ANA148">
        <v>5</v>
      </c>
      <c r="ANB148">
        <v>2.5</v>
      </c>
      <c r="ANC148">
        <v>10</v>
      </c>
      <c r="AND148">
        <v>7.5</v>
      </c>
      <c r="ANE148">
        <v>0</v>
      </c>
      <c r="ANF148">
        <v>17.5</v>
      </c>
      <c r="ANG148" t="s">
        <v>1462</v>
      </c>
      <c r="ANH148" t="s">
        <v>4882</v>
      </c>
      <c r="ANI148" t="s">
        <v>1462</v>
      </c>
      <c r="ANJ148" t="s">
        <v>4883</v>
      </c>
      <c r="ANK148">
        <v>7.5</v>
      </c>
      <c r="ANL148">
        <v>0</v>
      </c>
      <c r="ANM148">
        <v>1</v>
      </c>
      <c r="ANN148">
        <v>0</v>
      </c>
      <c r="ANO148">
        <v>10</v>
      </c>
      <c r="ANP148">
        <v>11</v>
      </c>
      <c r="ANQ148" t="s">
        <v>2551</v>
      </c>
      <c r="ANT148">
        <v>0</v>
      </c>
      <c r="ANU148">
        <v>10</v>
      </c>
      <c r="AQR148">
        <v>7.5</v>
      </c>
      <c r="AQS148">
        <v>2.5</v>
      </c>
      <c r="AQT148">
        <v>1.3</v>
      </c>
      <c r="AQU148">
        <v>11.3</v>
      </c>
      <c r="AQV148" t="s">
        <v>1463</v>
      </c>
      <c r="ARA148" t="b">
        <v>1</v>
      </c>
      <c r="ARC148" t="b">
        <v>1</v>
      </c>
      <c r="ARG148">
        <v>0</v>
      </c>
      <c r="ARH148">
        <v>2.5</v>
      </c>
      <c r="ARI148" t="s">
        <v>1462</v>
      </c>
      <c r="ARJ148" t="s">
        <v>1462</v>
      </c>
      <c r="ARL148" t="b">
        <v>1</v>
      </c>
      <c r="ARM148" t="s">
        <v>1462</v>
      </c>
      <c r="ARO148" t="b">
        <v>1</v>
      </c>
      <c r="ARQ148" t="s">
        <v>1462</v>
      </c>
      <c r="ARS148" t="s">
        <v>4884</v>
      </c>
      <c r="ART148" t="s">
        <v>2616</v>
      </c>
      <c r="ARV148" t="b">
        <v>1</v>
      </c>
      <c r="ARY148" t="b">
        <v>1</v>
      </c>
      <c r="ASD148">
        <v>5</v>
      </c>
      <c r="ASE148">
        <v>0</v>
      </c>
      <c r="ASF148">
        <v>6</v>
      </c>
      <c r="ASG148">
        <v>7.5</v>
      </c>
      <c r="ASH148">
        <v>2.5</v>
      </c>
      <c r="ASI148">
        <v>16</v>
      </c>
      <c r="ASJ148">
        <v>20</v>
      </c>
      <c r="ASL148" t="b">
        <v>1</v>
      </c>
      <c r="ASM148" t="b">
        <v>1</v>
      </c>
      <c r="ASS148">
        <v>3</v>
      </c>
      <c r="AST148" t="s">
        <v>1462</v>
      </c>
      <c r="ASV148" t="b">
        <v>1</v>
      </c>
      <c r="ASW148" t="b">
        <v>1</v>
      </c>
      <c r="ASX148" t="b">
        <v>1</v>
      </c>
      <c r="ASZ148" t="b">
        <v>1</v>
      </c>
      <c r="ATC148" t="s">
        <v>4885</v>
      </c>
      <c r="ATD148">
        <v>7.5</v>
      </c>
      <c r="ATE148">
        <v>2.5</v>
      </c>
      <c r="ATF148">
        <v>5.7</v>
      </c>
      <c r="ATG148">
        <v>7.5</v>
      </c>
      <c r="ATH148">
        <v>2.5</v>
      </c>
      <c r="ATI148">
        <v>15.7</v>
      </c>
      <c r="ATJ148" t="s">
        <v>1462</v>
      </c>
      <c r="ATW148" t="b">
        <v>1</v>
      </c>
      <c r="ATX148" t="s">
        <v>4857</v>
      </c>
      <c r="ATY148" t="s">
        <v>2568</v>
      </c>
      <c r="AVW148" t="s">
        <v>1462</v>
      </c>
      <c r="AVX148" t="s">
        <v>1462</v>
      </c>
      <c r="AVZ148">
        <v>7.5</v>
      </c>
      <c r="AWA148">
        <v>2.5</v>
      </c>
      <c r="AWB148">
        <v>7.5</v>
      </c>
      <c r="AWC148">
        <v>2.5</v>
      </c>
      <c r="AWD148">
        <v>4</v>
      </c>
      <c r="AWE148">
        <v>2.5</v>
      </c>
      <c r="AWF148">
        <v>0</v>
      </c>
      <c r="AWG148">
        <v>6.5</v>
      </c>
      <c r="AWH148" t="s">
        <v>1462</v>
      </c>
      <c r="AWI148" t="s">
        <v>1469</v>
      </c>
      <c r="AWJ148" t="s">
        <v>1462</v>
      </c>
      <c r="AWK148" t="s">
        <v>1469</v>
      </c>
      <c r="AWL148" t="s">
        <v>1462</v>
      </c>
      <c r="AWM148" t="s">
        <v>1469</v>
      </c>
      <c r="AWN148" t="s">
        <v>1463</v>
      </c>
      <c r="AWP148" t="s">
        <v>1463</v>
      </c>
      <c r="AWR148" t="s">
        <v>1463</v>
      </c>
      <c r="AWT148" t="s">
        <v>1462</v>
      </c>
      <c r="AWU148" t="s">
        <v>1469</v>
      </c>
      <c r="AWV148" t="s">
        <v>1463</v>
      </c>
      <c r="AWX148" t="s">
        <v>1463</v>
      </c>
      <c r="AWZ148" t="s">
        <v>1462</v>
      </c>
      <c r="AXA148" t="s">
        <v>1469</v>
      </c>
      <c r="AXB148" t="s">
        <v>1463</v>
      </c>
      <c r="AXD148" t="s">
        <v>1463</v>
      </c>
      <c r="AXI148">
        <v>2.5</v>
      </c>
      <c r="AXJ148">
        <v>0</v>
      </c>
      <c r="AXK148">
        <v>0</v>
      </c>
      <c r="AXN148">
        <v>0</v>
      </c>
      <c r="AXO148">
        <v>1</v>
      </c>
      <c r="AXP148">
        <v>1</v>
      </c>
      <c r="AXQ148">
        <v>1</v>
      </c>
      <c r="AXR148">
        <v>1</v>
      </c>
      <c r="AXS148">
        <v>1</v>
      </c>
      <c r="AXT148">
        <v>1</v>
      </c>
      <c r="AXU148">
        <v>1</v>
      </c>
      <c r="AXV148">
        <v>3</v>
      </c>
      <c r="AXW148">
        <v>1</v>
      </c>
      <c r="AXX148">
        <v>3</v>
      </c>
      <c r="AYA148">
        <v>10</v>
      </c>
      <c r="AYD148">
        <v>10</v>
      </c>
      <c r="AYE148" t="s">
        <v>1463</v>
      </c>
      <c r="AYF148" t="s">
        <v>1463</v>
      </c>
      <c r="AYG148">
        <v>10</v>
      </c>
      <c r="AYJ148">
        <v>0</v>
      </c>
      <c r="AYK148">
        <v>2.5</v>
      </c>
      <c r="AYL148">
        <v>2.5</v>
      </c>
      <c r="AYM148">
        <v>5</v>
      </c>
      <c r="AYN148">
        <v>1</v>
      </c>
      <c r="AYO148" t="s">
        <v>4886</v>
      </c>
      <c r="AYP148" t="s">
        <v>4419</v>
      </c>
      <c r="AYW148">
        <v>1</v>
      </c>
      <c r="AYX148" t="s">
        <v>4887</v>
      </c>
      <c r="AYY148" t="s">
        <v>4888</v>
      </c>
      <c r="AZC148">
        <v>3</v>
      </c>
      <c r="AZD148" t="s">
        <v>4768</v>
      </c>
      <c r="AZE148" t="s">
        <v>4419</v>
      </c>
      <c r="AZF148">
        <v>13</v>
      </c>
      <c r="AZG148" t="s">
        <v>4464</v>
      </c>
      <c r="AZH148" t="s">
        <v>4889</v>
      </c>
      <c r="AZM148" t="s">
        <v>1463</v>
      </c>
      <c r="AZO148" t="s">
        <v>1463</v>
      </c>
      <c r="AZQ148" t="s">
        <v>4890</v>
      </c>
      <c r="AZR148">
        <v>2.5</v>
      </c>
      <c r="AZS148">
        <v>2.5</v>
      </c>
      <c r="BCH148">
        <v>10</v>
      </c>
      <c r="BCI148">
        <v>2.5</v>
      </c>
      <c r="BCJ148">
        <v>0</v>
      </c>
      <c r="BCK148">
        <v>12.5</v>
      </c>
      <c r="BCL148">
        <v>1</v>
      </c>
      <c r="BCN148">
        <v>2</v>
      </c>
      <c r="BCP148">
        <v>3</v>
      </c>
      <c r="BCR148">
        <v>4</v>
      </c>
      <c r="BCT148" t="s">
        <v>2555</v>
      </c>
      <c r="BCW148" t="s">
        <v>2555</v>
      </c>
      <c r="BCY148">
        <v>2.5</v>
      </c>
      <c r="BCZ148">
        <v>0</v>
      </c>
      <c r="BEH148">
        <v>10</v>
      </c>
      <c r="BEI148">
        <v>7.5</v>
      </c>
      <c r="BEJ148">
        <v>2.5</v>
      </c>
      <c r="BEK148">
        <v>20</v>
      </c>
      <c r="BEL148" t="s">
        <v>2567</v>
      </c>
      <c r="BEN148" t="s">
        <v>2567</v>
      </c>
      <c r="BEP148" t="s">
        <v>2567</v>
      </c>
      <c r="BER148" t="s">
        <v>2567</v>
      </c>
      <c r="BET148" t="s">
        <v>2567</v>
      </c>
      <c r="BEV148" t="s">
        <v>2567</v>
      </c>
      <c r="BEX148">
        <v>7.5</v>
      </c>
      <c r="BEY148">
        <v>2.5</v>
      </c>
      <c r="BGQ148">
        <v>2</v>
      </c>
      <c r="BGR148">
        <v>7.5</v>
      </c>
      <c r="BGS148">
        <v>2.5</v>
      </c>
      <c r="BGT148">
        <v>12</v>
      </c>
      <c r="BGU148" t="s">
        <v>1462</v>
      </c>
      <c r="BGV148" t="s">
        <v>3069</v>
      </c>
      <c r="BGW148" t="s">
        <v>2653</v>
      </c>
      <c r="BHK148">
        <v>7.5</v>
      </c>
      <c r="BHL148">
        <v>2.5</v>
      </c>
      <c r="BIT148">
        <v>10</v>
      </c>
      <c r="BIU148">
        <v>7.5</v>
      </c>
      <c r="BIV148">
        <v>0</v>
      </c>
      <c r="BIW148">
        <v>17.5</v>
      </c>
      <c r="BIX148">
        <v>4</v>
      </c>
      <c r="BIY148" t="s">
        <v>1794</v>
      </c>
      <c r="BIZ148" t="s">
        <v>2594</v>
      </c>
      <c r="BJA148" t="s">
        <v>2548</v>
      </c>
      <c r="BJB148">
        <v>7.5</v>
      </c>
      <c r="BJC148">
        <v>0</v>
      </c>
    </row>
    <row r="149" spans="1:1024 1027:1615" ht="15" x14ac:dyDescent="0.25">
      <c r="A149" t="s">
        <v>4378</v>
      </c>
      <c r="B149" t="s">
        <v>4891</v>
      </c>
      <c r="C149" t="s">
        <v>4892</v>
      </c>
      <c r="D149" t="s">
        <v>1460</v>
      </c>
      <c r="F149" t="s">
        <v>2606</v>
      </c>
      <c r="G149" t="s">
        <v>4350</v>
      </c>
      <c r="H149" t="s">
        <v>4381</v>
      </c>
      <c r="I149" t="s">
        <v>4857</v>
      </c>
      <c r="J149">
        <v>3.07486617</v>
      </c>
      <c r="K149">
        <v>33.933126559999998</v>
      </c>
      <c r="L149" s="116">
        <v>42404</v>
      </c>
      <c r="M149" t="s">
        <v>1461</v>
      </c>
      <c r="N149">
        <v>58</v>
      </c>
      <c r="O149" t="s">
        <v>2554</v>
      </c>
      <c r="Q149">
        <v>6.7</v>
      </c>
      <c r="R149">
        <v>7.5</v>
      </c>
      <c r="S149">
        <v>2.5</v>
      </c>
      <c r="T149">
        <v>16.7</v>
      </c>
      <c r="U149">
        <v>1</v>
      </c>
      <c r="V149">
        <v>1</v>
      </c>
      <c r="W149">
        <v>3</v>
      </c>
      <c r="X149">
        <v>2</v>
      </c>
      <c r="Y149">
        <v>1</v>
      </c>
      <c r="Z149">
        <v>1</v>
      </c>
      <c r="AF149" t="b">
        <v>1</v>
      </c>
      <c r="AG149">
        <v>1</v>
      </c>
      <c r="AH149">
        <v>1</v>
      </c>
      <c r="AI149">
        <v>3</v>
      </c>
      <c r="AJ149">
        <v>2</v>
      </c>
      <c r="AO149">
        <v>3</v>
      </c>
      <c r="AR149">
        <v>1</v>
      </c>
      <c r="AS149">
        <v>1</v>
      </c>
      <c r="AT149">
        <v>1</v>
      </c>
      <c r="AU149">
        <v>3</v>
      </c>
      <c r="AV149">
        <v>2</v>
      </c>
      <c r="BS149" t="s">
        <v>1462</v>
      </c>
      <c r="BT149" t="s">
        <v>1462</v>
      </c>
      <c r="BU149" t="s">
        <v>4893</v>
      </c>
      <c r="BV149" t="s">
        <v>4353</v>
      </c>
      <c r="BW149">
        <v>7.5</v>
      </c>
      <c r="BX149">
        <v>2.5</v>
      </c>
      <c r="BY149">
        <v>8.5</v>
      </c>
      <c r="BZ149">
        <v>7.5</v>
      </c>
      <c r="CA149">
        <v>0</v>
      </c>
      <c r="CB149">
        <v>16</v>
      </c>
      <c r="CC149" t="s">
        <v>1462</v>
      </c>
      <c r="CD149" t="b">
        <v>1</v>
      </c>
      <c r="CE149" t="b">
        <v>1</v>
      </c>
      <c r="CF149">
        <v>40</v>
      </c>
      <c r="CH149" t="s">
        <v>1462</v>
      </c>
      <c r="CI149" t="b">
        <v>1</v>
      </c>
      <c r="CK149">
        <v>30</v>
      </c>
      <c r="CM149" t="s">
        <v>1462</v>
      </c>
      <c r="CN149" t="b">
        <v>1</v>
      </c>
      <c r="CP149">
        <v>3</v>
      </c>
      <c r="CR149" t="s">
        <v>1463</v>
      </c>
      <c r="CW149" t="s">
        <v>1463</v>
      </c>
      <c r="DB149" t="s">
        <v>1463</v>
      </c>
      <c r="DG149" t="s">
        <v>1463</v>
      </c>
      <c r="DM149" t="s">
        <v>1463</v>
      </c>
      <c r="DS149" t="b">
        <v>1</v>
      </c>
      <c r="DU149" t="b">
        <v>1</v>
      </c>
      <c r="DY149" t="b">
        <v>1</v>
      </c>
      <c r="EC149" t="b">
        <v>1</v>
      </c>
      <c r="EI149">
        <v>7.5</v>
      </c>
      <c r="EJ149">
        <v>0</v>
      </c>
      <c r="EN149">
        <v>0</v>
      </c>
      <c r="EO149" t="s">
        <v>1463</v>
      </c>
      <c r="FL149">
        <v>6.7</v>
      </c>
      <c r="FM149">
        <v>5</v>
      </c>
      <c r="FN149">
        <v>0</v>
      </c>
      <c r="FO149">
        <v>11.7</v>
      </c>
      <c r="FP149" t="s">
        <v>1462</v>
      </c>
      <c r="FT149" t="b">
        <v>1</v>
      </c>
      <c r="FV149" t="s">
        <v>1465</v>
      </c>
      <c r="GO149" t="b">
        <v>1</v>
      </c>
      <c r="GQ149" t="s">
        <v>1465</v>
      </c>
      <c r="HD149" t="b">
        <v>1</v>
      </c>
      <c r="HF149" t="s">
        <v>1465</v>
      </c>
      <c r="HJ149" t="b">
        <v>1</v>
      </c>
      <c r="HL149" t="s">
        <v>1464</v>
      </c>
      <c r="IN149" t="b">
        <v>1</v>
      </c>
      <c r="IP149" t="s">
        <v>1464</v>
      </c>
      <c r="JC149" t="b">
        <v>1</v>
      </c>
      <c r="JE149" t="s">
        <v>1465</v>
      </c>
      <c r="KG149" t="s">
        <v>4388</v>
      </c>
      <c r="KH149" t="b">
        <v>1</v>
      </c>
      <c r="KJ149" t="s">
        <v>1465</v>
      </c>
      <c r="KK149" t="s">
        <v>1463</v>
      </c>
      <c r="KM149">
        <v>5</v>
      </c>
      <c r="KN149">
        <v>0</v>
      </c>
      <c r="KO149">
        <v>5</v>
      </c>
      <c r="KP149">
        <v>2.5</v>
      </c>
      <c r="KQ149">
        <v>2.5</v>
      </c>
      <c r="KR149">
        <v>10</v>
      </c>
      <c r="KS149" t="s">
        <v>1462</v>
      </c>
      <c r="KV149">
        <v>10</v>
      </c>
      <c r="KW149">
        <v>11</v>
      </c>
      <c r="KX149">
        <v>16</v>
      </c>
      <c r="LB149">
        <v>1</v>
      </c>
      <c r="LF149">
        <v>1</v>
      </c>
      <c r="LG149">
        <v>1</v>
      </c>
      <c r="LH149">
        <v>1</v>
      </c>
      <c r="LL149">
        <v>1</v>
      </c>
      <c r="LZ149" t="b">
        <v>1</v>
      </c>
      <c r="MA149" t="b">
        <v>1</v>
      </c>
      <c r="MB149" t="b">
        <v>1</v>
      </c>
      <c r="MF149" t="b">
        <v>1</v>
      </c>
      <c r="MJ149" t="b">
        <v>1</v>
      </c>
      <c r="MK149" t="b">
        <v>1</v>
      </c>
      <c r="ML149" t="b">
        <v>1</v>
      </c>
      <c r="MP149" t="b">
        <v>1</v>
      </c>
      <c r="MT149" t="s">
        <v>1462</v>
      </c>
      <c r="MU149" t="s">
        <v>4894</v>
      </c>
      <c r="MV149">
        <v>2.5</v>
      </c>
      <c r="MW149">
        <v>2.5</v>
      </c>
      <c r="MX149">
        <v>0</v>
      </c>
      <c r="MY149">
        <v>0</v>
      </c>
      <c r="MZ149">
        <v>0</v>
      </c>
      <c r="NA149">
        <v>0</v>
      </c>
      <c r="NM149" t="s">
        <v>2549</v>
      </c>
      <c r="NN149" t="s">
        <v>2549</v>
      </c>
      <c r="NO149" t="s">
        <v>2549</v>
      </c>
      <c r="NP149" t="s">
        <v>2549</v>
      </c>
      <c r="NQ149" t="s">
        <v>2549</v>
      </c>
      <c r="NR149" t="s">
        <v>2549</v>
      </c>
      <c r="NS149" t="s">
        <v>2549</v>
      </c>
      <c r="NT149" t="s">
        <v>2549</v>
      </c>
      <c r="NU149" t="s">
        <v>2549</v>
      </c>
      <c r="NV149" t="s">
        <v>2549</v>
      </c>
      <c r="NW149" t="s">
        <v>2550</v>
      </c>
      <c r="NX149" t="s">
        <v>2569</v>
      </c>
      <c r="NY149" t="s">
        <v>2569</v>
      </c>
      <c r="NZ149" t="s">
        <v>2550</v>
      </c>
      <c r="OA149" t="s">
        <v>2550</v>
      </c>
      <c r="OB149" t="s">
        <v>2550</v>
      </c>
      <c r="OC149" t="s">
        <v>2550</v>
      </c>
      <c r="OD149" t="s">
        <v>2569</v>
      </c>
      <c r="OE149" t="s">
        <v>2550</v>
      </c>
      <c r="OF149" t="s">
        <v>2550</v>
      </c>
      <c r="OG149">
        <v>0</v>
      </c>
      <c r="OH149">
        <v>0</v>
      </c>
      <c r="OJ149">
        <v>5</v>
      </c>
      <c r="OK149">
        <v>0</v>
      </c>
      <c r="OL149">
        <v>5</v>
      </c>
      <c r="OO149" t="b">
        <v>1</v>
      </c>
      <c r="OP149" t="b">
        <v>1</v>
      </c>
      <c r="OQ149" t="b">
        <v>1</v>
      </c>
      <c r="OU149" t="b">
        <v>1</v>
      </c>
      <c r="OY149" t="s">
        <v>4473</v>
      </c>
      <c r="OZ149" t="s">
        <v>4895</v>
      </c>
      <c r="PA149" t="s">
        <v>4473</v>
      </c>
      <c r="PE149" t="s">
        <v>4473</v>
      </c>
      <c r="PI149" t="s">
        <v>3269</v>
      </c>
      <c r="PJ149" t="s">
        <v>3269</v>
      </c>
      <c r="PK149" t="s">
        <v>3269</v>
      </c>
      <c r="PO149" t="s">
        <v>3269</v>
      </c>
      <c r="PS149" t="b">
        <v>1</v>
      </c>
      <c r="PT149" t="b">
        <v>1</v>
      </c>
      <c r="PU149" t="b">
        <v>1</v>
      </c>
      <c r="PY149" t="b">
        <v>1</v>
      </c>
      <c r="QC149" t="s">
        <v>4396</v>
      </c>
      <c r="QD149" t="s">
        <v>4396</v>
      </c>
      <c r="QE149" t="s">
        <v>4396</v>
      </c>
      <c r="QI149" t="s">
        <v>4396</v>
      </c>
      <c r="QL149">
        <v>5</v>
      </c>
      <c r="QM149">
        <v>0</v>
      </c>
      <c r="RO149">
        <v>7.5</v>
      </c>
      <c r="RP149">
        <v>5</v>
      </c>
      <c r="RQ149">
        <v>0</v>
      </c>
      <c r="RR149">
        <v>12.5</v>
      </c>
      <c r="RS149" t="s">
        <v>1463</v>
      </c>
      <c r="RZ149" t="s">
        <v>1463</v>
      </c>
      <c r="SB149" t="s">
        <v>1463</v>
      </c>
      <c r="SH149" t="s">
        <v>1462</v>
      </c>
      <c r="SI149" t="s">
        <v>4896</v>
      </c>
      <c r="SJ149" t="s">
        <v>4897</v>
      </c>
      <c r="SK149">
        <v>5</v>
      </c>
      <c r="SL149">
        <v>0</v>
      </c>
      <c r="SM149">
        <v>6.1</v>
      </c>
      <c r="SN149">
        <v>7.5</v>
      </c>
      <c r="SO149">
        <v>0</v>
      </c>
      <c r="SP149">
        <v>13.6</v>
      </c>
      <c r="SQ149" t="s">
        <v>1462</v>
      </c>
      <c r="SS149">
        <v>3</v>
      </c>
      <c r="ST149" t="s">
        <v>4898</v>
      </c>
      <c r="SU149" t="s">
        <v>1463</v>
      </c>
      <c r="SX149" t="b">
        <v>1</v>
      </c>
      <c r="SY149" t="b">
        <v>1</v>
      </c>
      <c r="SZ149" t="b">
        <v>1</v>
      </c>
      <c r="TA149" t="b">
        <v>1</v>
      </c>
      <c r="TB149" t="b">
        <v>1</v>
      </c>
      <c r="TC149" t="b">
        <v>1</v>
      </c>
      <c r="TG149" t="b">
        <v>1</v>
      </c>
      <c r="TH149" t="s">
        <v>4899</v>
      </c>
      <c r="TI149">
        <v>50</v>
      </c>
      <c r="TJ149" t="s">
        <v>4900</v>
      </c>
      <c r="TM149" t="b">
        <v>1</v>
      </c>
      <c r="TN149" t="b">
        <v>1</v>
      </c>
      <c r="TO149" t="b">
        <v>1</v>
      </c>
      <c r="TP149" t="b">
        <v>1</v>
      </c>
      <c r="TQ149" t="b">
        <v>1</v>
      </c>
      <c r="TS149" t="b">
        <v>1</v>
      </c>
      <c r="TX149">
        <v>7.5</v>
      </c>
      <c r="TY149">
        <v>0</v>
      </c>
      <c r="VI149">
        <v>5</v>
      </c>
      <c r="VJ149">
        <v>0</v>
      </c>
      <c r="VK149">
        <v>2.5</v>
      </c>
      <c r="VL149">
        <v>7.5</v>
      </c>
      <c r="VM149" t="s">
        <v>1463</v>
      </c>
      <c r="VO149" t="s">
        <v>1463</v>
      </c>
      <c r="VQ149" t="s">
        <v>1463</v>
      </c>
      <c r="VS149" t="s">
        <v>1463</v>
      </c>
      <c r="VV149" t="s">
        <v>1463</v>
      </c>
      <c r="VX149" t="s">
        <v>1462</v>
      </c>
      <c r="VY149" t="s">
        <v>4577</v>
      </c>
      <c r="VZ149">
        <v>0</v>
      </c>
      <c r="WA149">
        <v>2.5</v>
      </c>
      <c r="XJ149">
        <v>2.5</v>
      </c>
      <c r="XK149">
        <v>0</v>
      </c>
      <c r="XL149">
        <v>0</v>
      </c>
      <c r="XM149">
        <v>2.5</v>
      </c>
      <c r="XN149" t="s">
        <v>1462</v>
      </c>
      <c r="XO149" t="s">
        <v>1462</v>
      </c>
      <c r="XQ149" t="b">
        <v>1</v>
      </c>
      <c r="XR149" t="b">
        <v>1</v>
      </c>
      <c r="XT149" t="b">
        <v>1</v>
      </c>
      <c r="XX149" t="b">
        <v>1</v>
      </c>
      <c r="YC149" t="s">
        <v>1462</v>
      </c>
      <c r="YE149" t="s">
        <v>1463</v>
      </c>
      <c r="YF149" t="s">
        <v>4901</v>
      </c>
      <c r="YG149">
        <v>0</v>
      </c>
      <c r="YH149">
        <v>0</v>
      </c>
      <c r="YI149" t="s">
        <v>1463</v>
      </c>
      <c r="YU149">
        <v>0</v>
      </c>
      <c r="YV149">
        <v>0</v>
      </c>
      <c r="ZX149">
        <v>7</v>
      </c>
      <c r="ZY149">
        <v>2.5</v>
      </c>
      <c r="ZZ149">
        <v>0</v>
      </c>
      <c r="AAA149">
        <v>9.5</v>
      </c>
      <c r="AAB149" t="s">
        <v>1462</v>
      </c>
      <c r="AAK149" t="b">
        <v>1</v>
      </c>
      <c r="AAL149" t="b">
        <v>1</v>
      </c>
      <c r="AAS149" t="s">
        <v>4806</v>
      </c>
      <c r="AAT149">
        <v>2.5</v>
      </c>
      <c r="AAU149">
        <v>0</v>
      </c>
      <c r="ADN149">
        <v>6</v>
      </c>
      <c r="ADO149">
        <v>0</v>
      </c>
      <c r="ADP149">
        <v>0</v>
      </c>
      <c r="ADQ149">
        <v>6</v>
      </c>
      <c r="ADR149" t="s">
        <v>1759</v>
      </c>
      <c r="ADS149">
        <v>1</v>
      </c>
      <c r="ADT149">
        <v>1.5</v>
      </c>
      <c r="ADU149" t="s">
        <v>3580</v>
      </c>
      <c r="ADV149">
        <v>2</v>
      </c>
      <c r="ADW149">
        <v>2.5</v>
      </c>
      <c r="AEG149">
        <v>0</v>
      </c>
      <c r="AEH149">
        <v>0</v>
      </c>
      <c r="AEI149">
        <v>10</v>
      </c>
      <c r="AEJ149">
        <v>5</v>
      </c>
      <c r="AEK149">
        <v>0</v>
      </c>
      <c r="AEL149">
        <v>15</v>
      </c>
      <c r="AER149" t="b">
        <v>1</v>
      </c>
      <c r="AEV149" t="b">
        <v>1</v>
      </c>
      <c r="AEX149" t="b">
        <v>1</v>
      </c>
      <c r="AEZ149" t="b">
        <v>1</v>
      </c>
      <c r="AFA149" t="s">
        <v>4365</v>
      </c>
      <c r="AFC149">
        <v>5</v>
      </c>
      <c r="AFD149">
        <v>0</v>
      </c>
      <c r="AFE149">
        <v>7</v>
      </c>
      <c r="AFF149">
        <v>3.6</v>
      </c>
      <c r="AFG149">
        <v>0</v>
      </c>
      <c r="AFH149">
        <v>10.6</v>
      </c>
      <c r="AFI149" t="s">
        <v>1463</v>
      </c>
      <c r="AFK149" t="s">
        <v>1463</v>
      </c>
      <c r="AFM149" t="s">
        <v>1462</v>
      </c>
      <c r="AFN149" t="s">
        <v>4902</v>
      </c>
      <c r="AFO149" t="s">
        <v>1463</v>
      </c>
      <c r="AFQ149" t="s">
        <v>1463</v>
      </c>
      <c r="AFT149" t="s">
        <v>1463</v>
      </c>
      <c r="AFV149">
        <v>3</v>
      </c>
      <c r="AFW149">
        <v>0</v>
      </c>
      <c r="AFX149">
        <v>3.6111111111111098</v>
      </c>
      <c r="AFY149">
        <v>0</v>
      </c>
      <c r="AFZ149">
        <v>5</v>
      </c>
      <c r="AGA149">
        <v>7.5</v>
      </c>
      <c r="AGB149">
        <v>0</v>
      </c>
      <c r="AGC149">
        <v>12.5</v>
      </c>
      <c r="AGD149">
        <v>3</v>
      </c>
      <c r="AGE149">
        <v>7</v>
      </c>
      <c r="AGG149">
        <v>2</v>
      </c>
      <c r="AGH149">
        <v>7</v>
      </c>
      <c r="AGJ149">
        <v>2</v>
      </c>
      <c r="AGK149">
        <v>1</v>
      </c>
      <c r="AGM149" t="s">
        <v>4903</v>
      </c>
      <c r="AGN149" t="s">
        <v>4410</v>
      </c>
      <c r="AGQ149">
        <v>7.5</v>
      </c>
      <c r="AGR149">
        <v>0</v>
      </c>
      <c r="AGS149">
        <v>1</v>
      </c>
      <c r="AGT149">
        <v>5</v>
      </c>
      <c r="AGU149">
        <v>0</v>
      </c>
      <c r="AGV149">
        <v>6</v>
      </c>
      <c r="AGW149">
        <v>1</v>
      </c>
      <c r="AGY149" t="b">
        <v>1</v>
      </c>
      <c r="AHD149">
        <v>3</v>
      </c>
      <c r="AHE149">
        <v>2</v>
      </c>
      <c r="AHF149">
        <v>2</v>
      </c>
      <c r="AKM149">
        <v>5</v>
      </c>
      <c r="AKN149">
        <v>0</v>
      </c>
      <c r="AKO149">
        <v>10</v>
      </c>
      <c r="AKP149">
        <v>5</v>
      </c>
      <c r="AKQ149">
        <v>2.5</v>
      </c>
      <c r="AKR149">
        <v>17.5</v>
      </c>
      <c r="AKS149" t="s">
        <v>1462</v>
      </c>
      <c r="AKT149" t="s">
        <v>1463</v>
      </c>
      <c r="AKV149" t="s">
        <v>1462</v>
      </c>
      <c r="AKX149" t="s">
        <v>1463</v>
      </c>
      <c r="AKZ149" t="s">
        <v>1462</v>
      </c>
      <c r="ALB149" t="s">
        <v>1462</v>
      </c>
      <c r="ALD149" t="s">
        <v>1462</v>
      </c>
      <c r="ALF149" t="s">
        <v>1462</v>
      </c>
      <c r="ALH149" t="s">
        <v>1462</v>
      </c>
      <c r="ALJ149" t="s">
        <v>1462</v>
      </c>
      <c r="ALL149" t="s">
        <v>1463</v>
      </c>
      <c r="ALN149" t="s">
        <v>1462</v>
      </c>
      <c r="ALP149" t="s">
        <v>1463</v>
      </c>
      <c r="ALR149" t="s">
        <v>1463</v>
      </c>
      <c r="ALT149" t="s">
        <v>1463</v>
      </c>
      <c r="AMF149" t="b">
        <v>1</v>
      </c>
      <c r="AMH149" t="b">
        <v>1</v>
      </c>
      <c r="AMM149" t="b">
        <v>1</v>
      </c>
      <c r="AMQ149" t="b">
        <v>1</v>
      </c>
      <c r="ANA149">
        <v>5</v>
      </c>
      <c r="ANB149">
        <v>2.5</v>
      </c>
      <c r="ANC149">
        <v>10</v>
      </c>
      <c r="AND149">
        <v>7.5</v>
      </c>
      <c r="ANE149">
        <v>0</v>
      </c>
      <c r="ANF149">
        <v>17.5</v>
      </c>
      <c r="ANG149" t="s">
        <v>1462</v>
      </c>
      <c r="ANH149" t="s">
        <v>4904</v>
      </c>
      <c r="ANI149" t="s">
        <v>1462</v>
      </c>
      <c r="ANJ149" t="s">
        <v>4905</v>
      </c>
      <c r="ANK149">
        <v>7.5</v>
      </c>
      <c r="ANL149">
        <v>0</v>
      </c>
      <c r="ANM149">
        <v>1</v>
      </c>
      <c r="ANN149">
        <v>0</v>
      </c>
      <c r="ANO149">
        <v>10</v>
      </c>
      <c r="ANP149">
        <v>11</v>
      </c>
      <c r="ANQ149" t="s">
        <v>2551</v>
      </c>
      <c r="ANT149">
        <v>0</v>
      </c>
      <c r="ANU149">
        <v>10</v>
      </c>
      <c r="AQR149">
        <v>5</v>
      </c>
      <c r="AQS149">
        <v>2.5</v>
      </c>
      <c r="AQT149">
        <v>2.5</v>
      </c>
      <c r="AQU149">
        <v>10</v>
      </c>
      <c r="AQV149" t="s">
        <v>1463</v>
      </c>
      <c r="ARA149" t="b">
        <v>1</v>
      </c>
      <c r="ARC149" t="b">
        <v>1</v>
      </c>
      <c r="ARG149">
        <v>0</v>
      </c>
      <c r="ARH149">
        <v>2.5</v>
      </c>
      <c r="ARI149" t="s">
        <v>1462</v>
      </c>
      <c r="ARJ149" t="s">
        <v>1462</v>
      </c>
      <c r="ARL149" t="b">
        <v>1</v>
      </c>
      <c r="ARM149" t="s">
        <v>1462</v>
      </c>
      <c r="ARO149" t="b">
        <v>1</v>
      </c>
      <c r="ARQ149" t="s">
        <v>1462</v>
      </c>
      <c r="ARS149" t="s">
        <v>4680</v>
      </c>
      <c r="ART149" t="s">
        <v>4906</v>
      </c>
      <c r="ARV149" t="b">
        <v>1</v>
      </c>
      <c r="ASD149">
        <v>5</v>
      </c>
      <c r="ASE149">
        <v>2.5</v>
      </c>
      <c r="ASF149">
        <v>7</v>
      </c>
      <c r="ASG149">
        <v>5</v>
      </c>
      <c r="ASH149">
        <v>2.5</v>
      </c>
      <c r="ASI149">
        <v>14.5</v>
      </c>
      <c r="ASJ149">
        <v>40</v>
      </c>
      <c r="ASL149" t="b">
        <v>1</v>
      </c>
      <c r="ASM149" t="b">
        <v>1</v>
      </c>
      <c r="ASS149">
        <v>6</v>
      </c>
      <c r="AST149" t="s">
        <v>1462</v>
      </c>
      <c r="ASV149" t="b">
        <v>1</v>
      </c>
      <c r="ASW149" t="b">
        <v>1</v>
      </c>
      <c r="ASX149" t="b">
        <v>1</v>
      </c>
      <c r="ASY149" t="b">
        <v>1</v>
      </c>
      <c r="ASZ149" t="b">
        <v>1</v>
      </c>
      <c r="ATC149" t="s">
        <v>4907</v>
      </c>
      <c r="ATD149">
        <v>5</v>
      </c>
      <c r="ATE149">
        <v>2.5</v>
      </c>
      <c r="ATF149">
        <v>8</v>
      </c>
      <c r="ATG149">
        <v>7.5</v>
      </c>
      <c r="ATH149">
        <v>2.5</v>
      </c>
      <c r="ATI149">
        <v>18</v>
      </c>
      <c r="ATJ149" t="s">
        <v>1462</v>
      </c>
      <c r="ATN149" t="b">
        <v>1</v>
      </c>
      <c r="ATO149" t="s">
        <v>4857</v>
      </c>
      <c r="ATP149" t="s">
        <v>2568</v>
      </c>
      <c r="AVW149" t="s">
        <v>1462</v>
      </c>
      <c r="AVX149" t="s">
        <v>1462</v>
      </c>
      <c r="AVZ149">
        <v>7.5</v>
      </c>
      <c r="AWA149">
        <v>2.5</v>
      </c>
      <c r="AWB149">
        <v>7.5</v>
      </c>
      <c r="AWC149">
        <v>2.5</v>
      </c>
      <c r="AWD149">
        <v>7</v>
      </c>
      <c r="AWE149">
        <v>7.5</v>
      </c>
      <c r="AWF149">
        <v>0</v>
      </c>
      <c r="AWG149">
        <v>14.5</v>
      </c>
      <c r="AWH149" t="s">
        <v>1462</v>
      </c>
      <c r="AWI149" t="s">
        <v>1469</v>
      </c>
      <c r="AWJ149" t="s">
        <v>1462</v>
      </c>
      <c r="AWK149" t="s">
        <v>1469</v>
      </c>
      <c r="AWL149" t="s">
        <v>1462</v>
      </c>
      <c r="AWM149" t="s">
        <v>1469</v>
      </c>
      <c r="AWN149" t="s">
        <v>1462</v>
      </c>
      <c r="AWO149" t="s">
        <v>1469</v>
      </c>
      <c r="AWP149" t="s">
        <v>1462</v>
      </c>
      <c r="AWQ149" t="s">
        <v>1469</v>
      </c>
      <c r="AWR149" t="s">
        <v>1462</v>
      </c>
      <c r="AWS149" t="s">
        <v>2547</v>
      </c>
      <c r="AWT149" t="s">
        <v>1462</v>
      </c>
      <c r="AWU149" t="s">
        <v>4525</v>
      </c>
      <c r="AWV149" t="s">
        <v>1462</v>
      </c>
      <c r="AWW149" t="s">
        <v>1469</v>
      </c>
      <c r="AWX149" t="s">
        <v>1463</v>
      </c>
      <c r="AWZ149" t="s">
        <v>1463</v>
      </c>
      <c r="AXB149" t="s">
        <v>1463</v>
      </c>
      <c r="AXD149" t="s">
        <v>1463</v>
      </c>
      <c r="AXI149">
        <v>7.5</v>
      </c>
      <c r="AXJ149">
        <v>0</v>
      </c>
      <c r="AXK149">
        <v>1</v>
      </c>
      <c r="AXN149">
        <v>1</v>
      </c>
      <c r="AXO149">
        <v>1</v>
      </c>
      <c r="AXP149">
        <v>1</v>
      </c>
      <c r="AXQ149">
        <v>1</v>
      </c>
      <c r="AXR149">
        <v>1</v>
      </c>
      <c r="AXS149">
        <v>1</v>
      </c>
      <c r="AXT149">
        <v>1</v>
      </c>
      <c r="AXU149">
        <v>1</v>
      </c>
      <c r="AXV149">
        <v>2</v>
      </c>
      <c r="AXW149">
        <v>1</v>
      </c>
      <c r="AXX149">
        <v>2</v>
      </c>
      <c r="AYA149">
        <v>10</v>
      </c>
      <c r="AYD149">
        <v>10</v>
      </c>
      <c r="AYE149" t="s">
        <v>1463</v>
      </c>
      <c r="AYF149" t="s">
        <v>1463</v>
      </c>
      <c r="AYG149">
        <v>10</v>
      </c>
      <c r="AYJ149">
        <v>10</v>
      </c>
      <c r="AYK149">
        <v>7.5</v>
      </c>
      <c r="AYL149">
        <v>2.5</v>
      </c>
      <c r="AYM149">
        <v>20</v>
      </c>
      <c r="AYN149">
        <v>2</v>
      </c>
      <c r="AYO149" t="s">
        <v>4908</v>
      </c>
      <c r="AYP149" t="s">
        <v>4419</v>
      </c>
      <c r="AYT149">
        <v>2</v>
      </c>
      <c r="AYU149" t="s">
        <v>4909</v>
      </c>
      <c r="AYV149" t="s">
        <v>4910</v>
      </c>
      <c r="AYW149">
        <v>2</v>
      </c>
      <c r="AYX149" t="s">
        <v>4911</v>
      </c>
      <c r="AYY149" t="s">
        <v>4912</v>
      </c>
      <c r="AZC149">
        <v>6</v>
      </c>
      <c r="AZD149" t="s">
        <v>4768</v>
      </c>
      <c r="AZE149" t="s">
        <v>4690</v>
      </c>
      <c r="AZF149">
        <v>30</v>
      </c>
      <c r="AZG149" t="s">
        <v>4464</v>
      </c>
      <c r="AZH149" t="s">
        <v>4913</v>
      </c>
      <c r="AZM149" t="s">
        <v>1462</v>
      </c>
      <c r="AZN149" t="s">
        <v>4914</v>
      </c>
      <c r="AZO149" t="s">
        <v>1462</v>
      </c>
      <c r="AZP149" t="s">
        <v>4915</v>
      </c>
      <c r="AZR149">
        <v>7.5</v>
      </c>
      <c r="AZS149">
        <v>2.5</v>
      </c>
      <c r="BCH149">
        <v>10</v>
      </c>
      <c r="BCI149">
        <v>7.5</v>
      </c>
      <c r="BCJ149">
        <v>2.5</v>
      </c>
      <c r="BCK149">
        <v>20</v>
      </c>
      <c r="BCL149">
        <v>1</v>
      </c>
      <c r="BCN149">
        <v>2</v>
      </c>
      <c r="BCP149">
        <v>3</v>
      </c>
      <c r="BCR149">
        <v>4</v>
      </c>
      <c r="BCT149" t="s">
        <v>2555</v>
      </c>
      <c r="BCW149" t="s">
        <v>2555</v>
      </c>
      <c r="BCY149">
        <v>7.5</v>
      </c>
      <c r="BCZ149">
        <v>2.5</v>
      </c>
      <c r="BEH149">
        <v>10</v>
      </c>
      <c r="BEI149">
        <v>7.5</v>
      </c>
      <c r="BEJ149">
        <v>2.5</v>
      </c>
      <c r="BEK149">
        <v>20</v>
      </c>
      <c r="BEL149" t="s">
        <v>2567</v>
      </c>
      <c r="BEN149" t="s">
        <v>2567</v>
      </c>
      <c r="BEP149" t="s">
        <v>2567</v>
      </c>
      <c r="BER149" t="s">
        <v>2567</v>
      </c>
      <c r="BET149" t="s">
        <v>2567</v>
      </c>
      <c r="BEV149" t="s">
        <v>2567</v>
      </c>
      <c r="BEX149">
        <v>7.5</v>
      </c>
      <c r="BEY149">
        <v>2.5</v>
      </c>
      <c r="BGQ149">
        <v>2</v>
      </c>
      <c r="BGR149">
        <v>5</v>
      </c>
      <c r="BGS149">
        <v>5</v>
      </c>
      <c r="BGT149">
        <v>12</v>
      </c>
      <c r="BGU149" t="s">
        <v>1462</v>
      </c>
      <c r="BGV149" t="s">
        <v>3069</v>
      </c>
      <c r="BGW149" t="s">
        <v>2653</v>
      </c>
      <c r="BGX149" t="s">
        <v>2667</v>
      </c>
      <c r="BGY149" t="s">
        <v>2653</v>
      </c>
      <c r="BHB149" t="s">
        <v>4916</v>
      </c>
      <c r="BHC149" t="s">
        <v>2653</v>
      </c>
      <c r="BHK149">
        <v>5</v>
      </c>
      <c r="BHL149">
        <v>5</v>
      </c>
      <c r="BIT149">
        <v>10</v>
      </c>
      <c r="BIU149">
        <v>7.5</v>
      </c>
      <c r="BIV149">
        <v>0</v>
      </c>
      <c r="BIW149">
        <v>17.5</v>
      </c>
      <c r="BIX149">
        <v>4</v>
      </c>
      <c r="BIY149" t="s">
        <v>1794</v>
      </c>
      <c r="BIZ149" t="s">
        <v>2594</v>
      </c>
      <c r="BJA149" t="s">
        <v>2548</v>
      </c>
      <c r="BJB149">
        <v>7.5</v>
      </c>
      <c r="BJC149">
        <v>0</v>
      </c>
    </row>
    <row r="150" spans="1:1024 1027:1615" ht="15" x14ac:dyDescent="0.25">
      <c r="A150" t="s">
        <v>4378</v>
      </c>
      <c r="B150" t="s">
        <v>4917</v>
      </c>
      <c r="C150" t="s">
        <v>4918</v>
      </c>
      <c r="D150" t="s">
        <v>1460</v>
      </c>
      <c r="F150" t="s">
        <v>2606</v>
      </c>
      <c r="G150" t="s">
        <v>4350</v>
      </c>
      <c r="H150" t="s">
        <v>4381</v>
      </c>
      <c r="I150" t="s">
        <v>4857</v>
      </c>
      <c r="J150">
        <v>3.0748439599999999</v>
      </c>
      <c r="K150">
        <v>33.933154680000001</v>
      </c>
      <c r="L150" s="116">
        <v>42404</v>
      </c>
      <c r="M150" t="s">
        <v>1471</v>
      </c>
      <c r="N150">
        <v>41</v>
      </c>
      <c r="O150" t="s">
        <v>1472</v>
      </c>
      <c r="Q150">
        <v>6.7</v>
      </c>
      <c r="R150">
        <v>7.5</v>
      </c>
      <c r="S150">
        <v>0</v>
      </c>
      <c r="T150">
        <v>14.2</v>
      </c>
      <c r="U150">
        <v>1</v>
      </c>
      <c r="V150">
        <v>2</v>
      </c>
      <c r="W150">
        <v>2</v>
      </c>
      <c r="X150">
        <v>1</v>
      </c>
      <c r="AB150" t="b">
        <v>1</v>
      </c>
      <c r="AG150">
        <v>1</v>
      </c>
      <c r="AH150">
        <v>2</v>
      </c>
      <c r="AI150">
        <v>2</v>
      </c>
      <c r="AJ150">
        <v>1</v>
      </c>
      <c r="AS150">
        <v>1</v>
      </c>
      <c r="AT150">
        <v>2</v>
      </c>
      <c r="AU150">
        <v>2</v>
      </c>
      <c r="AV150">
        <v>1</v>
      </c>
      <c r="BS150" t="s">
        <v>1462</v>
      </c>
      <c r="BT150" t="s">
        <v>1462</v>
      </c>
      <c r="BU150" t="s">
        <v>4353</v>
      </c>
      <c r="BV150" t="s">
        <v>4353</v>
      </c>
      <c r="BW150">
        <v>7.5</v>
      </c>
      <c r="BX150">
        <v>0</v>
      </c>
      <c r="BY150">
        <v>8.5</v>
      </c>
      <c r="BZ150">
        <v>7.5</v>
      </c>
      <c r="CA150">
        <v>0</v>
      </c>
      <c r="CB150">
        <v>16</v>
      </c>
      <c r="CC150" t="s">
        <v>1462</v>
      </c>
      <c r="CD150" t="b">
        <v>1</v>
      </c>
      <c r="CE150" t="b">
        <v>1</v>
      </c>
      <c r="CF150">
        <v>30</v>
      </c>
      <c r="CH150" t="s">
        <v>1463</v>
      </c>
      <c r="CM150" t="s">
        <v>1462</v>
      </c>
      <c r="CN150" t="b">
        <v>1</v>
      </c>
      <c r="CP150">
        <v>3</v>
      </c>
      <c r="CR150" t="s">
        <v>1463</v>
      </c>
      <c r="CW150" t="s">
        <v>1463</v>
      </c>
      <c r="DB150" t="s">
        <v>1463</v>
      </c>
      <c r="DG150" t="s">
        <v>1462</v>
      </c>
      <c r="DH150" t="b">
        <v>1</v>
      </c>
      <c r="DJ150">
        <v>1</v>
      </c>
      <c r="DM150" t="s">
        <v>1463</v>
      </c>
      <c r="DS150" t="b">
        <v>1</v>
      </c>
      <c r="DU150" t="b">
        <v>1</v>
      </c>
      <c r="DY150" t="b">
        <v>1</v>
      </c>
      <c r="EB150" t="b">
        <v>1</v>
      </c>
      <c r="EC150" t="b">
        <v>1</v>
      </c>
      <c r="EI150">
        <v>7.5</v>
      </c>
      <c r="EJ150">
        <v>0</v>
      </c>
      <c r="EN150">
        <v>0</v>
      </c>
      <c r="EO150" t="s">
        <v>1463</v>
      </c>
      <c r="FL150">
        <v>3.3</v>
      </c>
      <c r="FM150">
        <v>5</v>
      </c>
      <c r="FN150">
        <v>0</v>
      </c>
      <c r="FO150">
        <v>8.3000000000000007</v>
      </c>
      <c r="FP150" t="s">
        <v>1462</v>
      </c>
      <c r="FT150" t="b">
        <v>1</v>
      </c>
      <c r="FV150" t="s">
        <v>1465</v>
      </c>
      <c r="GO150" t="b">
        <v>1</v>
      </c>
      <c r="GQ150" t="s">
        <v>1464</v>
      </c>
      <c r="HD150" t="b">
        <v>1</v>
      </c>
      <c r="HF150" t="s">
        <v>1465</v>
      </c>
      <c r="IN150" t="b">
        <v>1</v>
      </c>
      <c r="IP150" t="s">
        <v>1464</v>
      </c>
      <c r="JC150" t="b">
        <v>1</v>
      </c>
      <c r="JE150" t="s">
        <v>1464</v>
      </c>
      <c r="KG150" t="s">
        <v>4388</v>
      </c>
      <c r="KH150" t="b">
        <v>1</v>
      </c>
      <c r="KJ150" t="s">
        <v>1465</v>
      </c>
      <c r="KK150" t="s">
        <v>1463</v>
      </c>
      <c r="KM150">
        <v>5</v>
      </c>
      <c r="KN150">
        <v>0</v>
      </c>
      <c r="KO150">
        <v>0</v>
      </c>
      <c r="KP150">
        <v>0</v>
      </c>
      <c r="KQ150">
        <v>2.5</v>
      </c>
      <c r="KR150">
        <v>2.5</v>
      </c>
      <c r="KS150" t="s">
        <v>1462</v>
      </c>
      <c r="LA150">
        <v>2</v>
      </c>
      <c r="LK150">
        <v>1</v>
      </c>
      <c r="LU150" t="b">
        <v>1</v>
      </c>
      <c r="MO150" t="b">
        <v>1</v>
      </c>
      <c r="MT150" t="s">
        <v>1462</v>
      </c>
      <c r="MU150" t="s">
        <v>4919</v>
      </c>
      <c r="MV150">
        <v>0</v>
      </c>
      <c r="MW150">
        <v>2.5</v>
      </c>
      <c r="MX150">
        <v>0</v>
      </c>
      <c r="MY150">
        <v>0</v>
      </c>
      <c r="MZ150">
        <v>2.5</v>
      </c>
      <c r="NA150">
        <v>2.5</v>
      </c>
      <c r="NM150" t="s">
        <v>2549</v>
      </c>
      <c r="NN150" t="s">
        <v>2549</v>
      </c>
      <c r="NO150" t="s">
        <v>2549</v>
      </c>
      <c r="NP150" t="s">
        <v>2549</v>
      </c>
      <c r="NQ150" t="s">
        <v>2549</v>
      </c>
      <c r="NR150" t="s">
        <v>2549</v>
      </c>
      <c r="NS150" t="s">
        <v>2549</v>
      </c>
      <c r="NT150" t="s">
        <v>2549</v>
      </c>
      <c r="NU150" t="s">
        <v>2549</v>
      </c>
      <c r="NV150" t="s">
        <v>2549</v>
      </c>
      <c r="NW150" t="s">
        <v>2550</v>
      </c>
      <c r="NX150" t="s">
        <v>2550</v>
      </c>
      <c r="NY150" t="s">
        <v>2550</v>
      </c>
      <c r="NZ150" t="s">
        <v>2550</v>
      </c>
      <c r="OA150" t="s">
        <v>2550</v>
      </c>
      <c r="OB150" t="s">
        <v>2550</v>
      </c>
      <c r="OC150" t="s">
        <v>2569</v>
      </c>
      <c r="OD150" t="s">
        <v>2550</v>
      </c>
      <c r="OE150" t="s">
        <v>2550</v>
      </c>
      <c r="OF150" t="s">
        <v>2550</v>
      </c>
      <c r="OG150">
        <v>0</v>
      </c>
      <c r="OH150">
        <v>2.5</v>
      </c>
      <c r="OJ150">
        <v>2.5</v>
      </c>
      <c r="OK150">
        <v>0</v>
      </c>
      <c r="OL150">
        <v>2.5</v>
      </c>
      <c r="OT150" t="b">
        <v>1</v>
      </c>
      <c r="PD150" t="s">
        <v>4920</v>
      </c>
      <c r="PN150" t="s">
        <v>3269</v>
      </c>
      <c r="QL150">
        <v>2.5</v>
      </c>
      <c r="QM150">
        <v>0</v>
      </c>
      <c r="RO150">
        <v>7.5</v>
      </c>
      <c r="RP150">
        <v>5</v>
      </c>
      <c r="RQ150">
        <v>0</v>
      </c>
      <c r="RR150">
        <v>12.5</v>
      </c>
      <c r="RS150" t="s">
        <v>1463</v>
      </c>
      <c r="RZ150" t="s">
        <v>1463</v>
      </c>
      <c r="SB150" t="s">
        <v>1463</v>
      </c>
      <c r="SH150" t="s">
        <v>1463</v>
      </c>
      <c r="SK150">
        <v>5</v>
      </c>
      <c r="SL150">
        <v>0</v>
      </c>
      <c r="SM150">
        <v>6.3</v>
      </c>
      <c r="SN150">
        <v>7.5</v>
      </c>
      <c r="SO150">
        <v>0</v>
      </c>
      <c r="SP150">
        <v>13.8</v>
      </c>
      <c r="SQ150" t="s">
        <v>1462</v>
      </c>
      <c r="SS150">
        <v>5</v>
      </c>
      <c r="ST150" t="s">
        <v>4921</v>
      </c>
      <c r="SU150" t="s">
        <v>1463</v>
      </c>
      <c r="SZ150" t="b">
        <v>1</v>
      </c>
      <c r="TC150" t="b">
        <v>1</v>
      </c>
      <c r="TF150" t="b">
        <v>1</v>
      </c>
      <c r="TG150" t="b">
        <v>1</v>
      </c>
      <c r="TH150" t="s">
        <v>4922</v>
      </c>
      <c r="TI150">
        <v>50</v>
      </c>
      <c r="TJ150" t="s">
        <v>4923</v>
      </c>
      <c r="TM150" t="b">
        <v>1</v>
      </c>
      <c r="TN150" t="b">
        <v>1</v>
      </c>
      <c r="TO150" t="b">
        <v>1</v>
      </c>
      <c r="TP150" t="b">
        <v>1</v>
      </c>
      <c r="TQ150" t="b">
        <v>1</v>
      </c>
      <c r="TT150" t="b">
        <v>1</v>
      </c>
      <c r="TX150">
        <v>7.5</v>
      </c>
      <c r="TY150">
        <v>0</v>
      </c>
      <c r="VI150">
        <v>5</v>
      </c>
      <c r="VJ150">
        <v>0</v>
      </c>
      <c r="VK150">
        <v>2.5</v>
      </c>
      <c r="VL150">
        <v>7.5</v>
      </c>
      <c r="VM150" t="s">
        <v>1463</v>
      </c>
      <c r="VO150" t="s">
        <v>1463</v>
      </c>
      <c r="VQ150" t="s">
        <v>1463</v>
      </c>
      <c r="VS150" t="s">
        <v>1463</v>
      </c>
      <c r="VV150" t="s">
        <v>1463</v>
      </c>
      <c r="VX150" t="s">
        <v>1462</v>
      </c>
      <c r="VY150" t="s">
        <v>4478</v>
      </c>
      <c r="VZ150">
        <v>0</v>
      </c>
      <c r="WA150">
        <v>2.5</v>
      </c>
      <c r="XJ150">
        <v>2.5</v>
      </c>
      <c r="XK150">
        <v>0</v>
      </c>
      <c r="XL150">
        <v>2.5</v>
      </c>
      <c r="XM150">
        <v>5</v>
      </c>
      <c r="XN150" t="s">
        <v>1462</v>
      </c>
      <c r="XO150" t="s">
        <v>1462</v>
      </c>
      <c r="XQ150" t="b">
        <v>1</v>
      </c>
      <c r="XR150" t="b">
        <v>1</v>
      </c>
      <c r="XT150" t="b">
        <v>1</v>
      </c>
      <c r="XU150" t="b">
        <v>1</v>
      </c>
      <c r="XX150" t="b">
        <v>1</v>
      </c>
      <c r="YC150" t="s">
        <v>1463</v>
      </c>
      <c r="YE150" t="s">
        <v>1463</v>
      </c>
      <c r="YF150" t="s">
        <v>4924</v>
      </c>
      <c r="YG150">
        <v>0</v>
      </c>
      <c r="YH150">
        <v>2.5</v>
      </c>
      <c r="YI150" t="s">
        <v>1463</v>
      </c>
      <c r="YU150">
        <v>0</v>
      </c>
      <c r="YV150">
        <v>2.5</v>
      </c>
      <c r="ZX150">
        <v>10</v>
      </c>
      <c r="ZY150">
        <v>0</v>
      </c>
      <c r="ZZ150">
        <v>0</v>
      </c>
      <c r="AAA150">
        <v>10</v>
      </c>
      <c r="AAB150" t="s">
        <v>1462</v>
      </c>
      <c r="AAK150" t="b">
        <v>1</v>
      </c>
      <c r="AAL150" t="b">
        <v>1</v>
      </c>
      <c r="AAP150" t="b">
        <v>1</v>
      </c>
      <c r="AAQ150" t="s">
        <v>4447</v>
      </c>
      <c r="AAS150" t="s">
        <v>4925</v>
      </c>
      <c r="AAT150">
        <v>0</v>
      </c>
      <c r="AAU150">
        <v>0</v>
      </c>
      <c r="ADN150">
        <v>6</v>
      </c>
      <c r="ADO150">
        <v>0</v>
      </c>
      <c r="ADP150">
        <v>0</v>
      </c>
      <c r="ADQ150">
        <v>6</v>
      </c>
      <c r="ADR150" t="s">
        <v>1759</v>
      </c>
      <c r="ADS150">
        <v>1</v>
      </c>
      <c r="ADT150">
        <v>1.5</v>
      </c>
      <c r="ADU150" t="s">
        <v>3580</v>
      </c>
      <c r="ADV150">
        <v>2.5</v>
      </c>
      <c r="ADW150">
        <v>3</v>
      </c>
      <c r="AEG150">
        <v>0</v>
      </c>
      <c r="AEH150">
        <v>0</v>
      </c>
      <c r="AEI150">
        <v>10</v>
      </c>
      <c r="AEJ150">
        <v>2.5</v>
      </c>
      <c r="AEK150">
        <v>0</v>
      </c>
      <c r="AEL150">
        <v>12.5</v>
      </c>
      <c r="AEU150" t="b">
        <v>1</v>
      </c>
      <c r="AEV150" t="b">
        <v>1</v>
      </c>
      <c r="AEX150" t="b">
        <v>1</v>
      </c>
      <c r="AEY150" t="b">
        <v>1</v>
      </c>
      <c r="AEZ150" t="b">
        <v>1</v>
      </c>
      <c r="AFA150" t="s">
        <v>4754</v>
      </c>
      <c r="AFC150">
        <v>2.5</v>
      </c>
      <c r="AFD150">
        <v>0</v>
      </c>
      <c r="AFE150">
        <v>7</v>
      </c>
      <c r="AFF150">
        <v>3.7</v>
      </c>
      <c r="AFG150">
        <v>0</v>
      </c>
      <c r="AFH150">
        <v>10.7</v>
      </c>
      <c r="AFI150" t="s">
        <v>1463</v>
      </c>
      <c r="AFK150" t="s">
        <v>1463</v>
      </c>
      <c r="AFM150" t="s">
        <v>1462</v>
      </c>
      <c r="AFN150" t="s">
        <v>4926</v>
      </c>
      <c r="AFO150" t="s">
        <v>1463</v>
      </c>
      <c r="AFQ150" t="s">
        <v>1463</v>
      </c>
      <c r="AFT150" t="s">
        <v>1463</v>
      </c>
      <c r="AFV150">
        <v>3</v>
      </c>
      <c r="AFW150">
        <v>0</v>
      </c>
      <c r="AFX150">
        <v>3.7037037037037002</v>
      </c>
      <c r="AFY150">
        <v>0</v>
      </c>
      <c r="AFZ150">
        <v>5</v>
      </c>
      <c r="AGA150">
        <v>7.5</v>
      </c>
      <c r="AGB150">
        <v>10</v>
      </c>
      <c r="AGC150">
        <v>22.5</v>
      </c>
      <c r="AGD150">
        <v>6</v>
      </c>
      <c r="AGG150">
        <v>4</v>
      </c>
      <c r="AGJ150">
        <v>5</v>
      </c>
      <c r="AGM150" t="s">
        <v>4927</v>
      </c>
      <c r="AGQ150">
        <v>7.5</v>
      </c>
      <c r="AGR150">
        <v>10</v>
      </c>
      <c r="AGS150">
        <v>2</v>
      </c>
      <c r="AGT150">
        <v>7.5</v>
      </c>
      <c r="AGU150">
        <v>2.5</v>
      </c>
      <c r="AGV150">
        <v>12</v>
      </c>
      <c r="AGW150">
        <v>2</v>
      </c>
      <c r="AGZ150" t="b">
        <v>1</v>
      </c>
      <c r="AHA150" t="b">
        <v>1</v>
      </c>
      <c r="AHD150">
        <v>4</v>
      </c>
      <c r="AHE150">
        <v>3</v>
      </c>
      <c r="AHF150">
        <v>3</v>
      </c>
      <c r="AKM150">
        <v>7.5</v>
      </c>
      <c r="AKN150">
        <v>2.5</v>
      </c>
      <c r="AKO150">
        <v>10</v>
      </c>
      <c r="AKP150">
        <v>7.5</v>
      </c>
      <c r="AKQ150">
        <v>0</v>
      </c>
      <c r="AKR150">
        <v>17.5</v>
      </c>
      <c r="AKS150" t="s">
        <v>1462</v>
      </c>
      <c r="AKT150" t="s">
        <v>1463</v>
      </c>
      <c r="AKV150" t="s">
        <v>1462</v>
      </c>
      <c r="AKX150" t="s">
        <v>1463</v>
      </c>
      <c r="AKZ150" t="s">
        <v>1463</v>
      </c>
      <c r="ALB150" t="s">
        <v>1462</v>
      </c>
      <c r="ALD150" t="s">
        <v>1463</v>
      </c>
      <c r="ALF150" t="s">
        <v>1462</v>
      </c>
      <c r="ALH150" t="s">
        <v>1462</v>
      </c>
      <c r="ALJ150" t="s">
        <v>1462</v>
      </c>
      <c r="ALL150" t="s">
        <v>1463</v>
      </c>
      <c r="ALN150" t="s">
        <v>1462</v>
      </c>
      <c r="ALP150" t="s">
        <v>1463</v>
      </c>
      <c r="ALR150" t="s">
        <v>1463</v>
      </c>
      <c r="ALT150" t="s">
        <v>1463</v>
      </c>
      <c r="AMF150" t="b">
        <v>1</v>
      </c>
      <c r="AMH150" t="b">
        <v>1</v>
      </c>
      <c r="AMM150" t="b">
        <v>1</v>
      </c>
      <c r="AMQ150" t="b">
        <v>1</v>
      </c>
      <c r="AMW150" t="b">
        <v>1</v>
      </c>
      <c r="ANA150">
        <v>7.5</v>
      </c>
      <c r="ANB150">
        <v>0</v>
      </c>
      <c r="ANC150">
        <v>10</v>
      </c>
      <c r="AND150">
        <v>7.5</v>
      </c>
      <c r="ANE150">
        <v>0</v>
      </c>
      <c r="ANF150">
        <v>17.5</v>
      </c>
      <c r="ANG150" t="s">
        <v>1462</v>
      </c>
      <c r="ANH150" t="s">
        <v>4928</v>
      </c>
      <c r="ANI150" t="s">
        <v>1462</v>
      </c>
      <c r="ANJ150" t="s">
        <v>4929</v>
      </c>
      <c r="ANK150">
        <v>7.5</v>
      </c>
      <c r="ANL150">
        <v>0</v>
      </c>
      <c r="ANM150">
        <v>1</v>
      </c>
      <c r="ANN150">
        <v>0</v>
      </c>
      <c r="ANO150">
        <v>10</v>
      </c>
      <c r="ANP150">
        <v>11</v>
      </c>
      <c r="ANQ150" t="s">
        <v>2551</v>
      </c>
      <c r="ANT150">
        <v>0</v>
      </c>
      <c r="ANU150">
        <v>10</v>
      </c>
      <c r="AQR150">
        <v>7.5</v>
      </c>
      <c r="AQS150">
        <v>2.5</v>
      </c>
      <c r="AQT150">
        <v>0</v>
      </c>
      <c r="AQU150">
        <v>10</v>
      </c>
      <c r="AQV150" t="s">
        <v>1463</v>
      </c>
      <c r="ARA150" t="b">
        <v>1</v>
      </c>
      <c r="ARC150" t="b">
        <v>1</v>
      </c>
      <c r="ARD150" t="b">
        <v>1</v>
      </c>
      <c r="ARG150">
        <v>0</v>
      </c>
      <c r="ARH150">
        <v>0</v>
      </c>
      <c r="ARI150" t="s">
        <v>1462</v>
      </c>
      <c r="ARJ150" t="s">
        <v>1462</v>
      </c>
      <c r="ARL150" t="b">
        <v>1</v>
      </c>
      <c r="ARM150" t="s">
        <v>1462</v>
      </c>
      <c r="ARO150" t="b">
        <v>1</v>
      </c>
      <c r="ARQ150" t="s">
        <v>1462</v>
      </c>
      <c r="ARS150" t="s">
        <v>4930</v>
      </c>
      <c r="ART150" t="s">
        <v>4791</v>
      </c>
      <c r="ARV150" t="b">
        <v>1</v>
      </c>
      <c r="ARY150" t="b">
        <v>1</v>
      </c>
      <c r="ASD150">
        <v>5</v>
      </c>
      <c r="ASE150">
        <v>0</v>
      </c>
      <c r="ASF150">
        <v>6</v>
      </c>
      <c r="ASG150">
        <v>7.5</v>
      </c>
      <c r="ASH150">
        <v>0</v>
      </c>
      <c r="ASI150">
        <v>13.5</v>
      </c>
      <c r="ASJ150">
        <v>40</v>
      </c>
      <c r="ASL150" t="b">
        <v>1</v>
      </c>
      <c r="ASM150" t="b">
        <v>1</v>
      </c>
      <c r="ASS150">
        <v>4</v>
      </c>
      <c r="AST150" t="s">
        <v>1462</v>
      </c>
      <c r="ASV150" t="b">
        <v>1</v>
      </c>
      <c r="ASW150" t="b">
        <v>1</v>
      </c>
      <c r="ASX150" t="b">
        <v>1</v>
      </c>
      <c r="ASY150" t="b">
        <v>1</v>
      </c>
      <c r="ASZ150" t="b">
        <v>1</v>
      </c>
      <c r="ATC150" t="s">
        <v>4931</v>
      </c>
      <c r="ATD150">
        <v>7.5</v>
      </c>
      <c r="ATE150">
        <v>0</v>
      </c>
      <c r="ATF150">
        <v>9</v>
      </c>
      <c r="ATG150">
        <v>8.8000000000000007</v>
      </c>
      <c r="ATH150">
        <v>2.5</v>
      </c>
      <c r="ATI150">
        <v>20.3</v>
      </c>
      <c r="ATJ150" t="s">
        <v>1462</v>
      </c>
      <c r="ATN150" t="b">
        <v>1</v>
      </c>
      <c r="ATO150" t="s">
        <v>4857</v>
      </c>
      <c r="ATP150" t="s">
        <v>2568</v>
      </c>
      <c r="AVS150" t="s">
        <v>4555</v>
      </c>
      <c r="AVT150" t="b">
        <v>1</v>
      </c>
      <c r="AVU150" t="s">
        <v>4932</v>
      </c>
      <c r="AVV150" t="s">
        <v>2568</v>
      </c>
      <c r="AVW150" t="s">
        <v>1462</v>
      </c>
      <c r="AVX150" t="s">
        <v>1462</v>
      </c>
      <c r="AVZ150">
        <v>7.5</v>
      </c>
      <c r="AWA150">
        <v>2.5</v>
      </c>
      <c r="AWB150">
        <v>10</v>
      </c>
      <c r="AWC150">
        <v>2.5</v>
      </c>
      <c r="AWD150">
        <v>4</v>
      </c>
      <c r="AWE150">
        <v>2.5</v>
      </c>
      <c r="AWF150">
        <v>0</v>
      </c>
      <c r="AWG150">
        <v>6.5</v>
      </c>
      <c r="AWH150" t="s">
        <v>1462</v>
      </c>
      <c r="AWI150" t="s">
        <v>4525</v>
      </c>
      <c r="AWJ150" t="s">
        <v>1462</v>
      </c>
      <c r="AWK150" t="s">
        <v>1469</v>
      </c>
      <c r="AWL150" t="s">
        <v>1462</v>
      </c>
      <c r="AWM150" t="s">
        <v>1469</v>
      </c>
      <c r="AWN150" t="s">
        <v>1463</v>
      </c>
      <c r="AWP150" t="s">
        <v>1463</v>
      </c>
      <c r="AWR150" t="s">
        <v>1463</v>
      </c>
      <c r="AWT150" t="s">
        <v>1462</v>
      </c>
      <c r="AWU150" t="s">
        <v>1469</v>
      </c>
      <c r="AWV150" t="s">
        <v>1463</v>
      </c>
      <c r="AWX150" t="s">
        <v>1463</v>
      </c>
      <c r="AWZ150" t="s">
        <v>1462</v>
      </c>
      <c r="AXA150" t="s">
        <v>1469</v>
      </c>
      <c r="AXB150" t="s">
        <v>1463</v>
      </c>
      <c r="AXD150" t="s">
        <v>1463</v>
      </c>
      <c r="AXF150">
        <v>40</v>
      </c>
      <c r="AXI150">
        <v>2.5</v>
      </c>
      <c r="AXJ150">
        <v>0</v>
      </c>
      <c r="AXK150">
        <v>1</v>
      </c>
      <c r="AXN150">
        <v>1</v>
      </c>
      <c r="AXO150">
        <v>1</v>
      </c>
      <c r="AXP150">
        <v>1</v>
      </c>
      <c r="AXQ150">
        <v>1</v>
      </c>
      <c r="AXR150">
        <v>1</v>
      </c>
      <c r="AXS150">
        <v>1</v>
      </c>
      <c r="AXT150">
        <v>1</v>
      </c>
      <c r="AXU150">
        <v>1</v>
      </c>
      <c r="AXV150">
        <v>2</v>
      </c>
      <c r="AXW150">
        <v>1</v>
      </c>
      <c r="AXX150">
        <v>2</v>
      </c>
      <c r="AYA150">
        <v>10</v>
      </c>
      <c r="AYD150">
        <v>10</v>
      </c>
      <c r="AYE150" t="s">
        <v>1463</v>
      </c>
      <c r="AYF150" t="s">
        <v>1463</v>
      </c>
      <c r="AYG150">
        <v>10</v>
      </c>
      <c r="AYJ150">
        <v>10</v>
      </c>
      <c r="AYK150">
        <v>7.5</v>
      </c>
      <c r="AYL150">
        <v>2.5</v>
      </c>
      <c r="AYM150">
        <v>20</v>
      </c>
      <c r="AYN150">
        <v>1</v>
      </c>
      <c r="AYO150" t="s">
        <v>4933</v>
      </c>
      <c r="AYP150" t="s">
        <v>4419</v>
      </c>
      <c r="AYW150">
        <v>2</v>
      </c>
      <c r="AYX150" t="s">
        <v>4934</v>
      </c>
      <c r="AYY150" t="s">
        <v>4935</v>
      </c>
      <c r="AZC150">
        <v>1</v>
      </c>
      <c r="AZD150" t="s">
        <v>4936</v>
      </c>
      <c r="AZE150" t="s">
        <v>4419</v>
      </c>
      <c r="AZF150">
        <v>16</v>
      </c>
      <c r="AZG150" t="s">
        <v>4464</v>
      </c>
      <c r="AZH150" t="s">
        <v>4937</v>
      </c>
      <c r="AZM150" t="s">
        <v>1462</v>
      </c>
      <c r="AZN150" t="s">
        <v>4938</v>
      </c>
      <c r="AZO150" t="s">
        <v>1462</v>
      </c>
      <c r="AZP150" t="s">
        <v>4939</v>
      </c>
      <c r="AZR150">
        <v>7.5</v>
      </c>
      <c r="AZS150">
        <v>2.5</v>
      </c>
      <c r="BCH150">
        <v>10</v>
      </c>
      <c r="BCI150">
        <v>5</v>
      </c>
      <c r="BCJ150">
        <v>2.5</v>
      </c>
      <c r="BCK150">
        <v>17.5</v>
      </c>
      <c r="BCL150">
        <v>1</v>
      </c>
      <c r="BCN150" t="s">
        <v>2555</v>
      </c>
      <c r="BCP150">
        <v>3</v>
      </c>
      <c r="BCR150">
        <v>4</v>
      </c>
      <c r="BCT150">
        <v>5</v>
      </c>
      <c r="BCV150" t="s">
        <v>4940</v>
      </c>
      <c r="BCW150">
        <v>6</v>
      </c>
      <c r="BCY150">
        <v>5</v>
      </c>
      <c r="BCZ150">
        <v>2.5</v>
      </c>
      <c r="BEH150">
        <v>2.5</v>
      </c>
      <c r="BEI150">
        <v>7.5</v>
      </c>
      <c r="BEJ150">
        <v>2.5</v>
      </c>
      <c r="BEK150">
        <v>12.5</v>
      </c>
      <c r="BEL150" t="s">
        <v>2552</v>
      </c>
      <c r="BEN150" t="s">
        <v>2552</v>
      </c>
      <c r="BEP150" t="s">
        <v>2552</v>
      </c>
      <c r="BER150" t="s">
        <v>2552</v>
      </c>
      <c r="BET150" t="s">
        <v>2552</v>
      </c>
      <c r="BEV150" t="s">
        <v>2552</v>
      </c>
      <c r="BEX150">
        <v>7.5</v>
      </c>
      <c r="BEY150">
        <v>2.5</v>
      </c>
      <c r="BGQ150">
        <v>2</v>
      </c>
      <c r="BGR150">
        <v>5</v>
      </c>
      <c r="BGS150">
        <v>2.5</v>
      </c>
      <c r="BGT150">
        <v>9.5</v>
      </c>
      <c r="BGU150" t="s">
        <v>1462</v>
      </c>
      <c r="BGV150" t="s">
        <v>3069</v>
      </c>
      <c r="BGW150" t="s">
        <v>2653</v>
      </c>
      <c r="BHK150">
        <v>5</v>
      </c>
      <c r="BHL150">
        <v>2.5</v>
      </c>
      <c r="BIT150">
        <v>10</v>
      </c>
      <c r="BIU150">
        <v>7.5</v>
      </c>
      <c r="BIV150">
        <v>0</v>
      </c>
      <c r="BIW150">
        <v>17.5</v>
      </c>
      <c r="BIX150">
        <v>4</v>
      </c>
      <c r="BIY150" t="s">
        <v>1794</v>
      </c>
      <c r="BIZ150" t="s">
        <v>2594</v>
      </c>
      <c r="BJA150" t="s">
        <v>2548</v>
      </c>
      <c r="BJB150">
        <v>7.5</v>
      </c>
      <c r="BJC150">
        <v>0</v>
      </c>
    </row>
    <row r="151" spans="1:1024 1027:1615" ht="15" x14ac:dyDescent="0.25">
      <c r="A151" t="s">
        <v>4378</v>
      </c>
      <c r="B151" t="s">
        <v>4941</v>
      </c>
      <c r="C151" t="s">
        <v>4942</v>
      </c>
      <c r="D151" t="s">
        <v>1460</v>
      </c>
      <c r="F151" t="s">
        <v>2606</v>
      </c>
      <c r="G151" t="s">
        <v>4350</v>
      </c>
      <c r="H151" t="s">
        <v>4381</v>
      </c>
      <c r="I151" t="s">
        <v>4857</v>
      </c>
      <c r="J151">
        <v>3.0748263800000002</v>
      </c>
      <c r="K151">
        <v>33.933346190000002</v>
      </c>
      <c r="L151" s="116">
        <v>42404</v>
      </c>
      <c r="M151" t="s">
        <v>1461</v>
      </c>
      <c r="N151">
        <v>60</v>
      </c>
      <c r="O151" t="s">
        <v>1472</v>
      </c>
      <c r="Q151">
        <v>6.7</v>
      </c>
      <c r="R151">
        <v>7.5</v>
      </c>
      <c r="S151">
        <v>0</v>
      </c>
      <c r="T151">
        <v>14.2</v>
      </c>
      <c r="V151">
        <v>2</v>
      </c>
      <c r="W151">
        <v>1</v>
      </c>
      <c r="X151">
        <v>1</v>
      </c>
      <c r="Y151">
        <v>1</v>
      </c>
      <c r="Z151">
        <v>1</v>
      </c>
      <c r="AF151" t="b">
        <v>1</v>
      </c>
      <c r="AH151">
        <v>2</v>
      </c>
      <c r="AI151">
        <v>1</v>
      </c>
      <c r="AJ151">
        <v>1</v>
      </c>
      <c r="AK151">
        <v>1</v>
      </c>
      <c r="AT151">
        <v>2</v>
      </c>
      <c r="AU151">
        <v>1</v>
      </c>
      <c r="AV151">
        <v>1</v>
      </c>
      <c r="AW151">
        <v>1</v>
      </c>
      <c r="BS151" t="s">
        <v>1462</v>
      </c>
      <c r="BT151" t="s">
        <v>1462</v>
      </c>
      <c r="BU151" t="s">
        <v>4353</v>
      </c>
      <c r="BV151" t="s">
        <v>4353</v>
      </c>
      <c r="BW151">
        <v>7.5</v>
      </c>
      <c r="BX151">
        <v>0</v>
      </c>
      <c r="BY151">
        <v>7.5</v>
      </c>
      <c r="BZ151">
        <v>7.5</v>
      </c>
      <c r="CA151">
        <v>0</v>
      </c>
      <c r="CB151">
        <v>15</v>
      </c>
      <c r="CC151" t="s">
        <v>1462</v>
      </c>
      <c r="CD151" t="b">
        <v>1</v>
      </c>
      <c r="CE151" t="b">
        <v>1</v>
      </c>
      <c r="CF151">
        <v>40</v>
      </c>
      <c r="CH151" t="s">
        <v>1463</v>
      </c>
      <c r="CM151" t="s">
        <v>1462</v>
      </c>
      <c r="CN151" t="b">
        <v>1</v>
      </c>
      <c r="CP151">
        <v>2</v>
      </c>
      <c r="CR151" t="s">
        <v>1463</v>
      </c>
      <c r="CW151" t="s">
        <v>1463</v>
      </c>
      <c r="DB151" t="s">
        <v>1463</v>
      </c>
      <c r="DG151" t="s">
        <v>1463</v>
      </c>
      <c r="DM151" t="s">
        <v>1463</v>
      </c>
      <c r="DS151" t="b">
        <v>1</v>
      </c>
      <c r="DU151" t="b">
        <v>1</v>
      </c>
      <c r="DY151" t="b">
        <v>1</v>
      </c>
      <c r="EB151" t="b">
        <v>1</v>
      </c>
      <c r="EC151" t="b">
        <v>1</v>
      </c>
      <c r="EI151">
        <v>7.5</v>
      </c>
      <c r="EJ151">
        <v>0</v>
      </c>
      <c r="EN151">
        <v>0</v>
      </c>
      <c r="EO151" t="s">
        <v>1463</v>
      </c>
      <c r="FL151">
        <v>6.7</v>
      </c>
      <c r="FM151">
        <v>7.5</v>
      </c>
      <c r="FN151">
        <v>2.5</v>
      </c>
      <c r="FO151">
        <v>16.7</v>
      </c>
      <c r="FP151" t="s">
        <v>1462</v>
      </c>
      <c r="FS151" t="s">
        <v>1464</v>
      </c>
      <c r="FT151" t="b">
        <v>1</v>
      </c>
      <c r="FV151" t="s">
        <v>1465</v>
      </c>
      <c r="FY151" t="s">
        <v>1464</v>
      </c>
      <c r="GB151" t="s">
        <v>1464</v>
      </c>
      <c r="GE151" t="s">
        <v>1464</v>
      </c>
      <c r="GH151" t="s">
        <v>1464</v>
      </c>
      <c r="GK151" t="s">
        <v>1464</v>
      </c>
      <c r="GN151" t="s">
        <v>1464</v>
      </c>
      <c r="GO151" t="b">
        <v>1</v>
      </c>
      <c r="GQ151" t="s">
        <v>1464</v>
      </c>
      <c r="GT151" t="s">
        <v>1464</v>
      </c>
      <c r="GW151" t="s">
        <v>1464</v>
      </c>
      <c r="GZ151" t="s">
        <v>1464</v>
      </c>
      <c r="HC151" t="s">
        <v>1464</v>
      </c>
      <c r="HD151" t="b">
        <v>1</v>
      </c>
      <c r="HF151" t="s">
        <v>2558</v>
      </c>
      <c r="HI151" t="s">
        <v>1464</v>
      </c>
      <c r="HL151" t="s">
        <v>1464</v>
      </c>
      <c r="HO151" t="s">
        <v>1464</v>
      </c>
      <c r="HR151" t="s">
        <v>1464</v>
      </c>
      <c r="HU151" t="s">
        <v>1464</v>
      </c>
      <c r="HX151" t="s">
        <v>1464</v>
      </c>
      <c r="IA151" t="s">
        <v>1464</v>
      </c>
      <c r="ID151" t="s">
        <v>1464</v>
      </c>
      <c r="IG151" t="s">
        <v>1464</v>
      </c>
      <c r="IJ151" t="s">
        <v>1464</v>
      </c>
      <c r="IM151" t="s">
        <v>1464</v>
      </c>
      <c r="IN151" t="b">
        <v>1</v>
      </c>
      <c r="IP151" t="s">
        <v>1464</v>
      </c>
      <c r="IS151" t="s">
        <v>1464</v>
      </c>
      <c r="IV151" t="s">
        <v>1464</v>
      </c>
      <c r="IY151" t="s">
        <v>1464</v>
      </c>
      <c r="JB151" t="s">
        <v>1464</v>
      </c>
      <c r="JC151" t="b">
        <v>1</v>
      </c>
      <c r="JE151" t="s">
        <v>1465</v>
      </c>
      <c r="JH151" t="s">
        <v>1464</v>
      </c>
      <c r="JK151" t="s">
        <v>1464</v>
      </c>
      <c r="JN151" t="s">
        <v>1464</v>
      </c>
      <c r="JQ151" t="s">
        <v>1464</v>
      </c>
      <c r="JT151" t="s">
        <v>1464</v>
      </c>
      <c r="JW151" t="s">
        <v>1464</v>
      </c>
      <c r="JZ151" t="s">
        <v>1464</v>
      </c>
      <c r="KC151" t="s">
        <v>1464</v>
      </c>
      <c r="KF151" t="s">
        <v>1464</v>
      </c>
      <c r="KG151" t="s">
        <v>4388</v>
      </c>
      <c r="KH151" t="b">
        <v>1</v>
      </c>
      <c r="KJ151" t="s">
        <v>2558</v>
      </c>
      <c r="KK151" t="s">
        <v>1463</v>
      </c>
      <c r="KM151">
        <v>7.5</v>
      </c>
      <c r="KN151">
        <v>2.5</v>
      </c>
      <c r="KO151">
        <v>0</v>
      </c>
      <c r="KR151">
        <v>0</v>
      </c>
      <c r="KS151" t="s">
        <v>1463</v>
      </c>
      <c r="RO151">
        <v>5</v>
      </c>
      <c r="RP151">
        <v>7.5</v>
      </c>
      <c r="RQ151">
        <v>0</v>
      </c>
      <c r="RR151">
        <v>12.5</v>
      </c>
      <c r="RS151" t="s">
        <v>1462</v>
      </c>
      <c r="RT151" t="s">
        <v>4943</v>
      </c>
      <c r="RW151" t="s">
        <v>1462</v>
      </c>
      <c r="RZ151" t="s">
        <v>1463</v>
      </c>
      <c r="SK151">
        <v>7.5</v>
      </c>
      <c r="SL151">
        <v>0</v>
      </c>
      <c r="SM151">
        <v>6.3</v>
      </c>
      <c r="SN151">
        <v>7.5</v>
      </c>
      <c r="SO151">
        <v>2.5</v>
      </c>
      <c r="SP151">
        <v>16.3</v>
      </c>
      <c r="SQ151" t="s">
        <v>1462</v>
      </c>
      <c r="SS151">
        <v>6</v>
      </c>
      <c r="ST151" t="s">
        <v>4944</v>
      </c>
      <c r="SU151" t="s">
        <v>1463</v>
      </c>
      <c r="SZ151" t="b">
        <v>1</v>
      </c>
      <c r="TA151" t="b">
        <v>1</v>
      </c>
      <c r="TB151" t="b">
        <v>1</v>
      </c>
      <c r="TI151">
        <v>50</v>
      </c>
      <c r="TJ151" t="s">
        <v>4945</v>
      </c>
      <c r="TM151" t="b">
        <v>1</v>
      </c>
      <c r="TN151" t="b">
        <v>1</v>
      </c>
      <c r="TO151" t="b">
        <v>1</v>
      </c>
      <c r="TP151" t="b">
        <v>1</v>
      </c>
      <c r="TR151" t="b">
        <v>1</v>
      </c>
      <c r="TU151" t="b">
        <v>1</v>
      </c>
      <c r="TX151">
        <v>7.5</v>
      </c>
      <c r="TY151">
        <v>2.5</v>
      </c>
      <c r="VI151">
        <v>5</v>
      </c>
      <c r="VJ151">
        <v>0</v>
      </c>
      <c r="VK151">
        <v>0</v>
      </c>
      <c r="VL151">
        <v>5</v>
      </c>
      <c r="VM151" t="s">
        <v>1463</v>
      </c>
      <c r="VO151" t="s">
        <v>1463</v>
      </c>
      <c r="VQ151" t="s">
        <v>1463</v>
      </c>
      <c r="VS151" t="s">
        <v>1463</v>
      </c>
      <c r="VV151" t="s">
        <v>1463</v>
      </c>
      <c r="VX151" t="s">
        <v>1462</v>
      </c>
      <c r="VY151" t="s">
        <v>4443</v>
      </c>
      <c r="VZ151">
        <v>0</v>
      </c>
      <c r="WA151">
        <v>0</v>
      </c>
      <c r="XJ151">
        <v>5</v>
      </c>
      <c r="XK151">
        <v>3.8</v>
      </c>
      <c r="XL151">
        <v>1.3</v>
      </c>
      <c r="XM151">
        <v>10.1</v>
      </c>
      <c r="XN151" t="s">
        <v>1462</v>
      </c>
      <c r="XO151" t="s">
        <v>1462</v>
      </c>
      <c r="XQ151" t="b">
        <v>1</v>
      </c>
      <c r="XR151" t="b">
        <v>1</v>
      </c>
      <c r="XT151" t="b">
        <v>1</v>
      </c>
      <c r="XX151" t="b">
        <v>1</v>
      </c>
      <c r="YC151" t="s">
        <v>1462</v>
      </c>
      <c r="YE151" t="s">
        <v>1463</v>
      </c>
      <c r="YF151" t="s">
        <v>4946</v>
      </c>
      <c r="YG151">
        <v>0</v>
      </c>
      <c r="YH151">
        <v>2.5</v>
      </c>
      <c r="YI151" t="s">
        <v>1462</v>
      </c>
      <c r="YO151" t="b">
        <v>1</v>
      </c>
      <c r="YU151">
        <v>7.5</v>
      </c>
      <c r="YV151">
        <v>0</v>
      </c>
      <c r="ZX151">
        <v>10</v>
      </c>
      <c r="ZY151">
        <v>7.5</v>
      </c>
      <c r="ZZ151">
        <v>0</v>
      </c>
      <c r="AAA151">
        <v>17.5</v>
      </c>
      <c r="AAB151" t="s">
        <v>1462</v>
      </c>
      <c r="AAK151" t="b">
        <v>1</v>
      </c>
      <c r="AAL151" t="b">
        <v>1</v>
      </c>
      <c r="AAP151" t="b">
        <v>1</v>
      </c>
      <c r="AAQ151" t="s">
        <v>4447</v>
      </c>
      <c r="AAS151" t="s">
        <v>4947</v>
      </c>
      <c r="AAT151">
        <v>7.5</v>
      </c>
      <c r="AAU151">
        <v>0</v>
      </c>
      <c r="ADN151">
        <v>6</v>
      </c>
      <c r="ADO151">
        <v>0</v>
      </c>
      <c r="ADP151">
        <v>0</v>
      </c>
      <c r="ADQ151">
        <v>6</v>
      </c>
      <c r="ADR151" t="s">
        <v>1759</v>
      </c>
      <c r="ADS151">
        <v>1</v>
      </c>
      <c r="ADT151">
        <v>1.5</v>
      </c>
      <c r="ADU151" t="s">
        <v>3580</v>
      </c>
      <c r="ADV151">
        <v>2.5</v>
      </c>
      <c r="ADW151">
        <v>3</v>
      </c>
      <c r="AEG151">
        <v>0</v>
      </c>
      <c r="AEH151">
        <v>0</v>
      </c>
      <c r="AEI151">
        <v>10</v>
      </c>
      <c r="AEJ151">
        <v>0</v>
      </c>
      <c r="AEK151">
        <v>0</v>
      </c>
      <c r="AEL151">
        <v>10</v>
      </c>
      <c r="AEU151" t="b">
        <v>1</v>
      </c>
      <c r="AEV151" t="b">
        <v>1</v>
      </c>
      <c r="AEX151" t="b">
        <v>1</v>
      </c>
      <c r="AEY151" t="b">
        <v>1</v>
      </c>
      <c r="AEZ151" t="b">
        <v>1</v>
      </c>
      <c r="AFA151" t="s">
        <v>4754</v>
      </c>
      <c r="AFC151">
        <v>0</v>
      </c>
      <c r="AFD151">
        <v>0</v>
      </c>
      <c r="AFE151">
        <v>7</v>
      </c>
      <c r="AFF151">
        <v>3.6</v>
      </c>
      <c r="AFG151">
        <v>0</v>
      </c>
      <c r="AFH151">
        <v>10.6</v>
      </c>
      <c r="AFI151" t="s">
        <v>1463</v>
      </c>
      <c r="AFK151" t="s">
        <v>1463</v>
      </c>
      <c r="AFM151" t="s">
        <v>1463</v>
      </c>
      <c r="AFO151" t="s">
        <v>1462</v>
      </c>
      <c r="AFP151" t="s">
        <v>4948</v>
      </c>
      <c r="AFQ151" t="s">
        <v>1463</v>
      </c>
      <c r="AFT151" t="s">
        <v>1463</v>
      </c>
      <c r="AFV151">
        <v>3</v>
      </c>
      <c r="AFW151">
        <v>0</v>
      </c>
      <c r="AFX151">
        <v>3.6111111111111098</v>
      </c>
      <c r="AFY151">
        <v>0</v>
      </c>
      <c r="AFZ151">
        <v>5</v>
      </c>
      <c r="AGA151">
        <v>7.5</v>
      </c>
      <c r="AGB151">
        <v>2.5</v>
      </c>
      <c r="AGC151">
        <v>15</v>
      </c>
      <c r="AGD151">
        <v>5</v>
      </c>
      <c r="AGE151">
        <v>4</v>
      </c>
      <c r="AGG151">
        <v>4</v>
      </c>
      <c r="AGH151">
        <v>2</v>
      </c>
      <c r="AGJ151">
        <v>4</v>
      </c>
      <c r="AGK151">
        <v>0</v>
      </c>
      <c r="AGM151" t="s">
        <v>4949</v>
      </c>
      <c r="AGN151" t="s">
        <v>4950</v>
      </c>
      <c r="AGQ151">
        <v>7.5</v>
      </c>
      <c r="AGR151">
        <v>2.5</v>
      </c>
      <c r="AGS151">
        <v>1</v>
      </c>
      <c r="AGT151">
        <v>7.5</v>
      </c>
      <c r="AGU151">
        <v>2.5</v>
      </c>
      <c r="AGV151">
        <v>11</v>
      </c>
      <c r="AGW151">
        <v>1</v>
      </c>
      <c r="AGY151" t="b">
        <v>1</v>
      </c>
      <c r="AHD151">
        <v>3</v>
      </c>
      <c r="AHE151">
        <v>2</v>
      </c>
      <c r="AHF151">
        <v>2</v>
      </c>
      <c r="AKM151">
        <v>7.5</v>
      </c>
      <c r="AKN151">
        <v>2.5</v>
      </c>
      <c r="AKO151">
        <v>8.5</v>
      </c>
      <c r="AKP151">
        <v>5</v>
      </c>
      <c r="AKQ151">
        <v>0</v>
      </c>
      <c r="AKR151">
        <v>13.5</v>
      </c>
      <c r="AKS151" t="s">
        <v>1462</v>
      </c>
      <c r="AKT151" t="s">
        <v>1463</v>
      </c>
      <c r="AKV151" t="s">
        <v>1463</v>
      </c>
      <c r="AKX151" t="s">
        <v>1463</v>
      </c>
      <c r="AKZ151" t="s">
        <v>1463</v>
      </c>
      <c r="ALB151" t="s">
        <v>1462</v>
      </c>
      <c r="ALD151" t="s">
        <v>1463</v>
      </c>
      <c r="ALF151" t="s">
        <v>1462</v>
      </c>
      <c r="ALH151" t="s">
        <v>1462</v>
      </c>
      <c r="ALJ151" t="s">
        <v>1462</v>
      </c>
      <c r="ALL151" t="s">
        <v>1463</v>
      </c>
      <c r="ALN151" t="s">
        <v>1462</v>
      </c>
      <c r="ALP151" t="s">
        <v>1463</v>
      </c>
      <c r="ALR151" t="s">
        <v>1463</v>
      </c>
      <c r="ALT151" t="s">
        <v>1463</v>
      </c>
      <c r="AMF151" t="b">
        <v>1</v>
      </c>
      <c r="AMH151" t="b">
        <v>1</v>
      </c>
      <c r="AMI151" t="b">
        <v>1</v>
      </c>
      <c r="AMJ151" t="b">
        <v>1</v>
      </c>
      <c r="AMM151" t="b">
        <v>1</v>
      </c>
      <c r="AMQ151" t="b">
        <v>1</v>
      </c>
      <c r="AMW151" t="b">
        <v>1</v>
      </c>
      <c r="ANA151">
        <v>5</v>
      </c>
      <c r="ANB151">
        <v>0</v>
      </c>
      <c r="ANC151">
        <v>10</v>
      </c>
      <c r="AND151">
        <v>7.5</v>
      </c>
      <c r="ANE151">
        <v>0</v>
      </c>
      <c r="ANF151">
        <v>17.5</v>
      </c>
      <c r="ANG151" t="s">
        <v>1462</v>
      </c>
      <c r="ANH151" t="s">
        <v>4951</v>
      </c>
      <c r="ANI151" t="s">
        <v>1462</v>
      </c>
      <c r="ANJ151" t="s">
        <v>4883</v>
      </c>
      <c r="ANK151">
        <v>7.5</v>
      </c>
      <c r="ANL151">
        <v>0</v>
      </c>
      <c r="ANM151">
        <v>1</v>
      </c>
      <c r="ANN151">
        <v>0</v>
      </c>
      <c r="ANO151">
        <v>10</v>
      </c>
      <c r="ANP151">
        <v>11</v>
      </c>
      <c r="ANQ151" t="s">
        <v>2551</v>
      </c>
      <c r="ANT151">
        <v>0</v>
      </c>
      <c r="ANU151">
        <v>10</v>
      </c>
      <c r="AQR151">
        <v>5</v>
      </c>
      <c r="AQS151">
        <v>3.8</v>
      </c>
      <c r="AQT151">
        <v>2.5</v>
      </c>
      <c r="AQU151">
        <v>11.3</v>
      </c>
      <c r="AQV151" t="s">
        <v>1463</v>
      </c>
      <c r="ARA151" t="b">
        <v>1</v>
      </c>
      <c r="ARC151" t="b">
        <v>1</v>
      </c>
      <c r="ARG151">
        <v>0</v>
      </c>
      <c r="ARH151">
        <v>5</v>
      </c>
      <c r="ARI151" t="s">
        <v>1462</v>
      </c>
      <c r="ARJ151" t="s">
        <v>1462</v>
      </c>
      <c r="ARL151" t="b">
        <v>1</v>
      </c>
      <c r="ARM151" t="s">
        <v>1462</v>
      </c>
      <c r="ARO151" t="b">
        <v>1</v>
      </c>
      <c r="ARQ151" t="s">
        <v>1462</v>
      </c>
      <c r="ARS151" t="s">
        <v>4952</v>
      </c>
      <c r="ART151" t="s">
        <v>4953</v>
      </c>
      <c r="ARV151" t="b">
        <v>1</v>
      </c>
      <c r="ASD151">
        <v>7.5</v>
      </c>
      <c r="ASE151">
        <v>0</v>
      </c>
      <c r="ASF151">
        <v>4</v>
      </c>
      <c r="ASG151">
        <v>7.5</v>
      </c>
      <c r="ASH151">
        <v>2.5</v>
      </c>
      <c r="ASI151">
        <v>14</v>
      </c>
      <c r="ASJ151">
        <v>70</v>
      </c>
      <c r="ASL151" t="b">
        <v>1</v>
      </c>
      <c r="ASM151" t="b">
        <v>1</v>
      </c>
      <c r="ASS151">
        <v>3</v>
      </c>
      <c r="AST151" t="s">
        <v>1462</v>
      </c>
      <c r="ASV151" t="b">
        <v>1</v>
      </c>
      <c r="ASW151" t="b">
        <v>1</v>
      </c>
      <c r="ASX151" t="b">
        <v>1</v>
      </c>
      <c r="ASY151" t="b">
        <v>1</v>
      </c>
      <c r="ASZ151" t="b">
        <v>1</v>
      </c>
      <c r="ATC151" t="s">
        <v>4954</v>
      </c>
      <c r="ATD151">
        <v>7.5</v>
      </c>
      <c r="ATE151">
        <v>2.5</v>
      </c>
      <c r="ATF151">
        <v>9</v>
      </c>
      <c r="ATG151">
        <v>7.5</v>
      </c>
      <c r="ATH151">
        <v>2.5</v>
      </c>
      <c r="ATI151">
        <v>19</v>
      </c>
      <c r="ATJ151" t="s">
        <v>1462</v>
      </c>
      <c r="ATN151" t="b">
        <v>1</v>
      </c>
      <c r="ATO151" t="s">
        <v>4857</v>
      </c>
      <c r="ATP151" t="s">
        <v>2568</v>
      </c>
      <c r="AVS151" t="s">
        <v>4555</v>
      </c>
      <c r="AVT151" t="b">
        <v>1</v>
      </c>
      <c r="AVU151" t="s">
        <v>4955</v>
      </c>
      <c r="AVV151" t="s">
        <v>2568</v>
      </c>
      <c r="AVW151" t="s">
        <v>1462</v>
      </c>
      <c r="AVX151" t="s">
        <v>1462</v>
      </c>
      <c r="AVZ151">
        <v>7.5</v>
      </c>
      <c r="AWA151">
        <v>2.5</v>
      </c>
      <c r="AWB151">
        <v>7.5</v>
      </c>
      <c r="AWC151">
        <v>2.5</v>
      </c>
      <c r="AWD151">
        <v>2</v>
      </c>
      <c r="AWE151">
        <v>2.5</v>
      </c>
      <c r="AWF151">
        <v>2.5</v>
      </c>
      <c r="AWG151">
        <v>7</v>
      </c>
      <c r="AWH151" t="s">
        <v>1462</v>
      </c>
      <c r="AWI151" t="s">
        <v>1469</v>
      </c>
      <c r="AWJ151" t="s">
        <v>1462</v>
      </c>
      <c r="AWK151" t="s">
        <v>4525</v>
      </c>
      <c r="AWL151" t="s">
        <v>1462</v>
      </c>
      <c r="AWM151" t="s">
        <v>2592</v>
      </c>
      <c r="AWN151" t="s">
        <v>1463</v>
      </c>
      <c r="AWP151" t="s">
        <v>1463</v>
      </c>
      <c r="AWR151" t="s">
        <v>1463</v>
      </c>
      <c r="AWT151" t="s">
        <v>1463</v>
      </c>
      <c r="AWV151" t="s">
        <v>1463</v>
      </c>
      <c r="AWX151" t="s">
        <v>1463</v>
      </c>
      <c r="AWZ151" t="s">
        <v>1463</v>
      </c>
      <c r="AXB151" t="s">
        <v>1463</v>
      </c>
      <c r="AXD151" t="s">
        <v>1463</v>
      </c>
      <c r="AXI151">
        <v>2.5</v>
      </c>
      <c r="AXJ151">
        <v>2.5</v>
      </c>
      <c r="AXK151">
        <v>0</v>
      </c>
      <c r="AXN151">
        <v>0</v>
      </c>
      <c r="AXO151">
        <v>1</v>
      </c>
      <c r="AXP151">
        <v>1</v>
      </c>
      <c r="AXQ151">
        <v>1</v>
      </c>
      <c r="AXR151">
        <v>1</v>
      </c>
      <c r="AXS151">
        <v>1</v>
      </c>
      <c r="AXT151">
        <v>1</v>
      </c>
      <c r="AXU151">
        <v>1</v>
      </c>
      <c r="AXV151">
        <v>3</v>
      </c>
      <c r="AXW151">
        <v>1</v>
      </c>
      <c r="AXX151">
        <v>3</v>
      </c>
      <c r="AYA151">
        <v>10</v>
      </c>
      <c r="AYD151">
        <v>10</v>
      </c>
      <c r="AYE151" t="s">
        <v>1463</v>
      </c>
      <c r="AYF151" t="s">
        <v>1463</v>
      </c>
      <c r="AYG151">
        <v>10</v>
      </c>
      <c r="AYJ151">
        <v>10</v>
      </c>
      <c r="AYK151">
        <v>7.5</v>
      </c>
      <c r="AYL151">
        <v>0</v>
      </c>
      <c r="AYM151">
        <v>17.5</v>
      </c>
      <c r="AZC151">
        <v>5</v>
      </c>
      <c r="AZD151" t="s">
        <v>4426</v>
      </c>
      <c r="AZE151" t="s">
        <v>4419</v>
      </c>
      <c r="AZF151">
        <v>30</v>
      </c>
      <c r="AZG151" t="s">
        <v>4464</v>
      </c>
      <c r="AZH151" t="s">
        <v>4956</v>
      </c>
      <c r="AZM151" t="s">
        <v>1462</v>
      </c>
      <c r="AZN151" t="s">
        <v>4467</v>
      </c>
      <c r="AZO151" t="s">
        <v>1462</v>
      </c>
      <c r="AZP151" t="s">
        <v>4957</v>
      </c>
      <c r="AZR151">
        <v>7.5</v>
      </c>
      <c r="AZS151">
        <v>0</v>
      </c>
      <c r="BCH151">
        <v>10</v>
      </c>
      <c r="BCI151">
        <v>5</v>
      </c>
      <c r="BCJ151">
        <v>0</v>
      </c>
      <c r="BCK151">
        <v>15</v>
      </c>
      <c r="BCL151">
        <v>1</v>
      </c>
      <c r="BCN151" t="s">
        <v>2555</v>
      </c>
      <c r="BCP151">
        <v>3</v>
      </c>
      <c r="BCR151">
        <v>4</v>
      </c>
      <c r="BCT151">
        <v>5</v>
      </c>
      <c r="BCW151" t="s">
        <v>2555</v>
      </c>
      <c r="BCY151">
        <v>5</v>
      </c>
      <c r="BCZ151">
        <v>0</v>
      </c>
      <c r="BEH151">
        <v>10</v>
      </c>
      <c r="BEI151">
        <v>7.5</v>
      </c>
      <c r="BEJ151">
        <v>0</v>
      </c>
      <c r="BEK151">
        <v>17.5</v>
      </c>
      <c r="BEL151" t="s">
        <v>2567</v>
      </c>
      <c r="BEN151" t="s">
        <v>2567</v>
      </c>
      <c r="BEP151" t="s">
        <v>2567</v>
      </c>
      <c r="BER151" t="s">
        <v>2567</v>
      </c>
      <c r="BET151" t="s">
        <v>2567</v>
      </c>
      <c r="BEV151" t="s">
        <v>2567</v>
      </c>
      <c r="BEX151">
        <v>7.5</v>
      </c>
      <c r="BEY151">
        <v>0</v>
      </c>
      <c r="BGQ151" t="s">
        <v>1467</v>
      </c>
      <c r="BGR151">
        <v>7.5</v>
      </c>
      <c r="BGS151">
        <v>2.5</v>
      </c>
      <c r="BGT151">
        <v>10</v>
      </c>
      <c r="BGU151" t="s">
        <v>1463</v>
      </c>
      <c r="BHK151">
        <v>7.5</v>
      </c>
      <c r="BHL151">
        <v>2.5</v>
      </c>
      <c r="BIT151">
        <v>10</v>
      </c>
      <c r="BIU151">
        <v>7.5</v>
      </c>
      <c r="BIV151">
        <v>2.5</v>
      </c>
      <c r="BIW151">
        <v>20</v>
      </c>
      <c r="BIX151">
        <v>4</v>
      </c>
      <c r="BIY151" t="s">
        <v>1794</v>
      </c>
      <c r="BIZ151" t="s">
        <v>1466</v>
      </c>
      <c r="BJA151" t="s">
        <v>2548</v>
      </c>
      <c r="BJB151">
        <v>7.5</v>
      </c>
      <c r="BJC151">
        <v>2.5</v>
      </c>
    </row>
    <row r="152" spans="1:1024 1027:1615" ht="15" x14ac:dyDescent="0.25">
      <c r="A152" t="s">
        <v>4378</v>
      </c>
      <c r="B152" t="s">
        <v>4958</v>
      </c>
      <c r="C152" t="s">
        <v>4959</v>
      </c>
      <c r="D152" t="s">
        <v>1460</v>
      </c>
      <c r="F152" t="s">
        <v>2606</v>
      </c>
      <c r="G152" t="s">
        <v>4350</v>
      </c>
      <c r="H152" t="s">
        <v>4381</v>
      </c>
      <c r="I152" t="s">
        <v>4857</v>
      </c>
      <c r="J152">
        <v>3.0764792000000001</v>
      </c>
      <c r="K152">
        <v>33.932112060000001</v>
      </c>
      <c r="L152" s="116">
        <v>42404</v>
      </c>
      <c r="M152" t="s">
        <v>1461</v>
      </c>
      <c r="N152">
        <v>35</v>
      </c>
      <c r="O152" t="s">
        <v>2554</v>
      </c>
      <c r="Q152">
        <v>6.7</v>
      </c>
      <c r="R152">
        <v>7.5</v>
      </c>
      <c r="S152">
        <v>0</v>
      </c>
      <c r="T152">
        <v>14.2</v>
      </c>
      <c r="U152">
        <v>1</v>
      </c>
      <c r="V152">
        <v>1</v>
      </c>
      <c r="W152">
        <v>1</v>
      </c>
      <c r="X152">
        <v>2</v>
      </c>
      <c r="AA152" t="b">
        <v>1</v>
      </c>
      <c r="AG152">
        <v>1</v>
      </c>
      <c r="AH152">
        <v>1</v>
      </c>
      <c r="AI152">
        <v>1</v>
      </c>
      <c r="AJ152">
        <v>2</v>
      </c>
      <c r="AM152">
        <v>1</v>
      </c>
      <c r="AO152">
        <v>1</v>
      </c>
      <c r="AS152">
        <v>1</v>
      </c>
      <c r="AT152">
        <v>1</v>
      </c>
      <c r="AU152">
        <v>1</v>
      </c>
      <c r="AV152">
        <v>2</v>
      </c>
      <c r="BS152" t="s">
        <v>1462</v>
      </c>
      <c r="BT152" t="s">
        <v>1462</v>
      </c>
      <c r="BU152" t="s">
        <v>4960</v>
      </c>
      <c r="BV152" t="s">
        <v>4961</v>
      </c>
      <c r="BW152">
        <v>7.5</v>
      </c>
      <c r="BX152">
        <v>0</v>
      </c>
      <c r="BY152">
        <v>8.5</v>
      </c>
      <c r="BZ152">
        <v>7.5</v>
      </c>
      <c r="CA152">
        <v>0</v>
      </c>
      <c r="CB152">
        <v>16</v>
      </c>
      <c r="CC152" t="s">
        <v>1462</v>
      </c>
      <c r="CD152" t="b">
        <v>1</v>
      </c>
      <c r="CE152" t="b">
        <v>1</v>
      </c>
      <c r="CF152">
        <v>15</v>
      </c>
      <c r="CH152" t="s">
        <v>1462</v>
      </c>
      <c r="CI152" t="b">
        <v>1</v>
      </c>
      <c r="CK152">
        <v>5</v>
      </c>
      <c r="CM152" t="s">
        <v>1462</v>
      </c>
      <c r="CN152" t="b">
        <v>1</v>
      </c>
      <c r="CP152">
        <v>1</v>
      </c>
      <c r="CR152" t="s">
        <v>1463</v>
      </c>
      <c r="CW152" t="s">
        <v>1463</v>
      </c>
      <c r="DB152" t="s">
        <v>1463</v>
      </c>
      <c r="DG152" t="s">
        <v>1463</v>
      </c>
      <c r="DM152" t="s">
        <v>1463</v>
      </c>
      <c r="DS152" t="b">
        <v>1</v>
      </c>
      <c r="DU152" t="b">
        <v>1</v>
      </c>
      <c r="DY152" t="b">
        <v>1</v>
      </c>
      <c r="EB152" t="b">
        <v>1</v>
      </c>
      <c r="EC152" t="b">
        <v>1</v>
      </c>
      <c r="EI152">
        <v>7.5</v>
      </c>
      <c r="EJ152">
        <v>0</v>
      </c>
      <c r="EN152">
        <v>0</v>
      </c>
      <c r="EO152" t="s">
        <v>1463</v>
      </c>
      <c r="FL152">
        <v>6.7</v>
      </c>
      <c r="FM152">
        <v>2.5</v>
      </c>
      <c r="FN152">
        <v>0</v>
      </c>
      <c r="FO152">
        <v>9.1999999999999993</v>
      </c>
      <c r="FP152" t="s">
        <v>1462</v>
      </c>
      <c r="FT152" t="b">
        <v>1</v>
      </c>
      <c r="FV152" t="s">
        <v>1465</v>
      </c>
      <c r="GO152" t="b">
        <v>1</v>
      </c>
      <c r="GQ152" t="s">
        <v>1464</v>
      </c>
      <c r="HD152" t="b">
        <v>1</v>
      </c>
      <c r="HF152" t="s">
        <v>1465</v>
      </c>
      <c r="HM152" t="b">
        <v>1</v>
      </c>
      <c r="HO152" t="s">
        <v>1464</v>
      </c>
      <c r="IN152" t="b">
        <v>1</v>
      </c>
      <c r="IP152" t="s">
        <v>1464</v>
      </c>
      <c r="JC152" t="b">
        <v>1</v>
      </c>
      <c r="JE152" t="s">
        <v>1465</v>
      </c>
      <c r="KG152" t="s">
        <v>4355</v>
      </c>
      <c r="KH152" t="b">
        <v>1</v>
      </c>
      <c r="KJ152" t="s">
        <v>1465</v>
      </c>
      <c r="KK152" t="s">
        <v>1463</v>
      </c>
      <c r="KM152">
        <v>2.5</v>
      </c>
      <c r="KN152">
        <v>0</v>
      </c>
      <c r="KO152">
        <v>3.5</v>
      </c>
      <c r="KP152">
        <v>0</v>
      </c>
      <c r="KQ152">
        <v>0</v>
      </c>
      <c r="KR152">
        <v>3.5</v>
      </c>
      <c r="KS152" t="s">
        <v>1462</v>
      </c>
      <c r="KV152">
        <v>5</v>
      </c>
      <c r="KW152">
        <v>8</v>
      </c>
      <c r="KX152">
        <v>12</v>
      </c>
      <c r="LF152">
        <v>1</v>
      </c>
      <c r="LG152">
        <v>1</v>
      </c>
      <c r="LH152">
        <v>1</v>
      </c>
      <c r="LP152" t="b">
        <v>1</v>
      </c>
      <c r="LQ152" t="b">
        <v>1</v>
      </c>
      <c r="LR152" t="b">
        <v>1</v>
      </c>
      <c r="LZ152" t="b">
        <v>1</v>
      </c>
      <c r="MA152" t="b">
        <v>1</v>
      </c>
      <c r="MB152" t="b">
        <v>1</v>
      </c>
      <c r="MJ152" t="b">
        <v>1</v>
      </c>
      <c r="MK152" t="b">
        <v>1</v>
      </c>
      <c r="ML152" t="b">
        <v>1</v>
      </c>
      <c r="MT152" t="s">
        <v>1462</v>
      </c>
      <c r="MU152" t="s">
        <v>4962</v>
      </c>
      <c r="MV152">
        <v>0</v>
      </c>
      <c r="MW152">
        <v>0</v>
      </c>
      <c r="MX152">
        <v>0</v>
      </c>
      <c r="MY152">
        <v>0</v>
      </c>
      <c r="MZ152">
        <v>2.5</v>
      </c>
      <c r="NA152">
        <v>2.5</v>
      </c>
      <c r="NM152" t="s">
        <v>2549</v>
      </c>
      <c r="NN152" t="s">
        <v>2549</v>
      </c>
      <c r="NO152" t="s">
        <v>2549</v>
      </c>
      <c r="NP152" t="s">
        <v>2549</v>
      </c>
      <c r="NQ152" t="s">
        <v>2549</v>
      </c>
      <c r="NR152" t="s">
        <v>2549</v>
      </c>
      <c r="NS152" t="s">
        <v>2549</v>
      </c>
      <c r="NT152" t="s">
        <v>2549</v>
      </c>
      <c r="NU152" t="s">
        <v>2549</v>
      </c>
      <c r="NV152" t="s">
        <v>2549</v>
      </c>
      <c r="NW152" t="s">
        <v>2550</v>
      </c>
      <c r="NX152" t="s">
        <v>2569</v>
      </c>
      <c r="NY152" t="s">
        <v>2569</v>
      </c>
      <c r="NZ152" t="s">
        <v>2569</v>
      </c>
      <c r="OA152" t="s">
        <v>2550</v>
      </c>
      <c r="OB152" t="s">
        <v>2550</v>
      </c>
      <c r="OC152" t="s">
        <v>2550</v>
      </c>
      <c r="OD152" t="s">
        <v>2550</v>
      </c>
      <c r="OE152" t="s">
        <v>2550</v>
      </c>
      <c r="OF152" t="s">
        <v>2550</v>
      </c>
      <c r="OG152">
        <v>0</v>
      </c>
      <c r="OH152">
        <v>2.5</v>
      </c>
      <c r="OJ152">
        <v>0</v>
      </c>
      <c r="OK152">
        <v>0</v>
      </c>
      <c r="OL152">
        <v>0</v>
      </c>
      <c r="OO152" t="b">
        <v>1</v>
      </c>
      <c r="OP152" t="b">
        <v>1</v>
      </c>
      <c r="OQ152" t="b">
        <v>1</v>
      </c>
      <c r="OY152" t="s">
        <v>4963</v>
      </c>
      <c r="OZ152" t="s">
        <v>4964</v>
      </c>
      <c r="PA152" t="s">
        <v>4965</v>
      </c>
      <c r="PI152" t="s">
        <v>4394</v>
      </c>
      <c r="PJ152" t="s">
        <v>4394</v>
      </c>
      <c r="PK152" t="s">
        <v>4394</v>
      </c>
      <c r="PS152" t="b">
        <v>1</v>
      </c>
      <c r="PT152" t="b">
        <v>1</v>
      </c>
      <c r="PU152" t="b">
        <v>1</v>
      </c>
      <c r="QC152" t="s">
        <v>4396</v>
      </c>
      <c r="QD152" t="s">
        <v>4396</v>
      </c>
      <c r="QE152" t="s">
        <v>4396</v>
      </c>
      <c r="QL152">
        <v>0</v>
      </c>
      <c r="QM152">
        <v>0</v>
      </c>
      <c r="RO152">
        <v>7.5</v>
      </c>
      <c r="RP152">
        <v>5</v>
      </c>
      <c r="RQ152">
        <v>2.5</v>
      </c>
      <c r="RR152">
        <v>15</v>
      </c>
      <c r="RS152" t="s">
        <v>1463</v>
      </c>
      <c r="RZ152" t="s">
        <v>1463</v>
      </c>
      <c r="SB152" t="s">
        <v>1463</v>
      </c>
      <c r="SH152" t="s">
        <v>1463</v>
      </c>
      <c r="SK152">
        <v>5</v>
      </c>
      <c r="SL152">
        <v>2.5</v>
      </c>
      <c r="SM152">
        <v>4.4000000000000004</v>
      </c>
      <c r="SN152">
        <v>7.5</v>
      </c>
      <c r="SO152">
        <v>0</v>
      </c>
      <c r="SP152">
        <v>11.9</v>
      </c>
      <c r="SQ152" t="s">
        <v>1462</v>
      </c>
      <c r="SS152">
        <v>7</v>
      </c>
      <c r="ST152" t="s">
        <v>4966</v>
      </c>
      <c r="SU152" t="s">
        <v>1463</v>
      </c>
      <c r="SZ152" t="b">
        <v>1</v>
      </c>
      <c r="TB152" t="b">
        <v>1</v>
      </c>
      <c r="TG152" t="b">
        <v>1</v>
      </c>
      <c r="TH152" t="s">
        <v>4683</v>
      </c>
      <c r="TI152">
        <v>75</v>
      </c>
      <c r="TJ152" t="s">
        <v>4967</v>
      </c>
      <c r="TM152" t="b">
        <v>1</v>
      </c>
      <c r="TN152" t="b">
        <v>1</v>
      </c>
      <c r="TO152" t="b">
        <v>1</v>
      </c>
      <c r="TP152" t="b">
        <v>1</v>
      </c>
      <c r="TQ152" t="b">
        <v>1</v>
      </c>
      <c r="TX152">
        <v>7.5</v>
      </c>
      <c r="TY152">
        <v>0</v>
      </c>
      <c r="VI152">
        <v>5</v>
      </c>
      <c r="VJ152">
        <v>0</v>
      </c>
      <c r="VK152">
        <v>0</v>
      </c>
      <c r="VL152">
        <v>5</v>
      </c>
      <c r="VM152" t="s">
        <v>1463</v>
      </c>
      <c r="VO152" t="s">
        <v>1463</v>
      </c>
      <c r="VQ152" t="s">
        <v>1463</v>
      </c>
      <c r="VS152" t="s">
        <v>1463</v>
      </c>
      <c r="VV152" t="s">
        <v>1463</v>
      </c>
      <c r="VX152" t="s">
        <v>1462</v>
      </c>
      <c r="VY152" t="s">
        <v>4577</v>
      </c>
      <c r="VZ152">
        <v>0</v>
      </c>
      <c r="WA152">
        <v>0</v>
      </c>
      <c r="XJ152">
        <v>5</v>
      </c>
      <c r="XK152">
        <v>0</v>
      </c>
      <c r="XL152">
        <v>0</v>
      </c>
      <c r="XM152">
        <v>5</v>
      </c>
      <c r="XN152" t="s">
        <v>1462</v>
      </c>
      <c r="XO152" t="s">
        <v>1462</v>
      </c>
      <c r="XQ152" t="b">
        <v>1</v>
      </c>
      <c r="XR152" t="b">
        <v>1</v>
      </c>
      <c r="XT152" t="b">
        <v>1</v>
      </c>
      <c r="XU152" t="b">
        <v>1</v>
      </c>
      <c r="XW152" t="b">
        <v>1</v>
      </c>
      <c r="XX152" t="b">
        <v>1</v>
      </c>
      <c r="YC152" t="s">
        <v>1462</v>
      </c>
      <c r="YE152" t="s">
        <v>1463</v>
      </c>
      <c r="YF152" t="s">
        <v>4968</v>
      </c>
      <c r="YG152">
        <v>0</v>
      </c>
      <c r="YH152">
        <v>0</v>
      </c>
      <c r="YI152" t="s">
        <v>1462</v>
      </c>
      <c r="YO152" t="b">
        <v>1</v>
      </c>
      <c r="YU152">
        <v>0</v>
      </c>
      <c r="YV152">
        <v>0</v>
      </c>
      <c r="ZX152">
        <v>7</v>
      </c>
      <c r="ZY152">
        <v>2.5</v>
      </c>
      <c r="ZZ152">
        <v>0</v>
      </c>
      <c r="AAA152">
        <v>9.5</v>
      </c>
      <c r="AAB152" t="s">
        <v>1462</v>
      </c>
      <c r="AAK152" t="b">
        <v>1</v>
      </c>
      <c r="AAL152" t="b">
        <v>1</v>
      </c>
      <c r="AAS152" t="s">
        <v>4969</v>
      </c>
      <c r="AAT152">
        <v>2.5</v>
      </c>
      <c r="AAU152">
        <v>0</v>
      </c>
      <c r="ADN152">
        <v>6</v>
      </c>
      <c r="ADO152">
        <v>0</v>
      </c>
      <c r="ADP152">
        <v>0</v>
      </c>
      <c r="ADQ152">
        <v>6</v>
      </c>
      <c r="ADR152" t="s">
        <v>1759</v>
      </c>
      <c r="ADS152">
        <v>1</v>
      </c>
      <c r="ADT152">
        <v>1.5</v>
      </c>
      <c r="ADU152" t="s">
        <v>3580</v>
      </c>
      <c r="ADV152">
        <v>2</v>
      </c>
      <c r="ADW152">
        <v>2.5</v>
      </c>
      <c r="AEG152">
        <v>0</v>
      </c>
      <c r="AEH152">
        <v>0</v>
      </c>
      <c r="AEI152">
        <v>10</v>
      </c>
      <c r="AEJ152">
        <v>0</v>
      </c>
      <c r="AEK152">
        <v>0</v>
      </c>
      <c r="AEL152">
        <v>10</v>
      </c>
      <c r="AEU152" t="b">
        <v>1</v>
      </c>
      <c r="AEV152" t="b">
        <v>1</v>
      </c>
      <c r="AEX152" t="b">
        <v>1</v>
      </c>
      <c r="AEY152" t="b">
        <v>1</v>
      </c>
      <c r="AEZ152" t="b">
        <v>1</v>
      </c>
      <c r="AFA152" t="s">
        <v>4970</v>
      </c>
      <c r="AFC152">
        <v>0</v>
      </c>
      <c r="AFD152">
        <v>0</v>
      </c>
      <c r="AFE152">
        <v>4</v>
      </c>
      <c r="AFF152">
        <v>2.4</v>
      </c>
      <c r="AFG152">
        <v>0</v>
      </c>
      <c r="AFH152">
        <v>6.4</v>
      </c>
      <c r="AFI152" t="s">
        <v>1463</v>
      </c>
      <c r="AFK152" t="s">
        <v>1463</v>
      </c>
      <c r="AFM152" t="s">
        <v>1462</v>
      </c>
      <c r="AFN152" t="s">
        <v>4971</v>
      </c>
      <c r="AFO152" t="s">
        <v>1462</v>
      </c>
      <c r="AFP152" t="s">
        <v>4972</v>
      </c>
      <c r="AFQ152" t="s">
        <v>1463</v>
      </c>
      <c r="AFT152" t="s">
        <v>1463</v>
      </c>
      <c r="AFV152">
        <v>2</v>
      </c>
      <c r="AFW152">
        <v>0</v>
      </c>
      <c r="AFX152">
        <v>2.4074074074073999</v>
      </c>
      <c r="AFY152">
        <v>0</v>
      </c>
      <c r="AFZ152">
        <v>6.7</v>
      </c>
      <c r="AGA152">
        <v>2.5</v>
      </c>
      <c r="AGB152">
        <v>2.5</v>
      </c>
      <c r="AGC152">
        <v>11.7</v>
      </c>
      <c r="AGD152">
        <v>6</v>
      </c>
      <c r="AGE152">
        <v>8</v>
      </c>
      <c r="AGG152">
        <v>4</v>
      </c>
      <c r="AGH152">
        <v>6</v>
      </c>
      <c r="AGJ152">
        <v>5</v>
      </c>
      <c r="AGK152">
        <v>3</v>
      </c>
      <c r="AGM152" t="s">
        <v>4973</v>
      </c>
      <c r="AGN152" t="s">
        <v>4410</v>
      </c>
      <c r="AGQ152">
        <v>2.5</v>
      </c>
      <c r="AGR152">
        <v>2.5</v>
      </c>
      <c r="AGS152">
        <v>1</v>
      </c>
      <c r="AGT152">
        <v>7.5</v>
      </c>
      <c r="AGU152">
        <v>2.5</v>
      </c>
      <c r="AGV152">
        <v>11</v>
      </c>
      <c r="AGW152">
        <v>1</v>
      </c>
      <c r="AGZ152" t="b">
        <v>1</v>
      </c>
      <c r="AHD152">
        <v>4</v>
      </c>
      <c r="AHE152">
        <v>3</v>
      </c>
      <c r="AHF152">
        <v>3</v>
      </c>
      <c r="AKM152">
        <v>7.5</v>
      </c>
      <c r="AKN152">
        <v>2.5</v>
      </c>
      <c r="AKO152">
        <v>10</v>
      </c>
      <c r="AKP152">
        <v>5</v>
      </c>
      <c r="AKQ152">
        <v>0</v>
      </c>
      <c r="AKR152">
        <v>15</v>
      </c>
      <c r="AKS152" t="s">
        <v>1462</v>
      </c>
      <c r="AKT152" t="s">
        <v>1463</v>
      </c>
      <c r="AKV152" t="s">
        <v>1463</v>
      </c>
      <c r="AKX152" t="s">
        <v>1463</v>
      </c>
      <c r="AKZ152" t="s">
        <v>1462</v>
      </c>
      <c r="ALB152" t="s">
        <v>1462</v>
      </c>
      <c r="ALD152" t="s">
        <v>1463</v>
      </c>
      <c r="ALF152" t="s">
        <v>1462</v>
      </c>
      <c r="ALH152" t="s">
        <v>1462</v>
      </c>
      <c r="ALJ152" t="s">
        <v>1462</v>
      </c>
      <c r="ALL152" t="s">
        <v>1463</v>
      </c>
      <c r="ALN152" t="s">
        <v>1462</v>
      </c>
      <c r="ALP152" t="s">
        <v>1463</v>
      </c>
      <c r="ALR152" t="s">
        <v>1463</v>
      </c>
      <c r="ALT152" t="s">
        <v>1463</v>
      </c>
      <c r="AMF152" t="b">
        <v>1</v>
      </c>
      <c r="AMH152" t="b">
        <v>1</v>
      </c>
      <c r="AMM152" t="b">
        <v>1</v>
      </c>
      <c r="AMO152" t="b">
        <v>1</v>
      </c>
      <c r="AMQ152" t="b">
        <v>1</v>
      </c>
      <c r="AMW152" t="b">
        <v>1</v>
      </c>
      <c r="ANA152">
        <v>5</v>
      </c>
      <c r="ANB152">
        <v>0</v>
      </c>
      <c r="ANC152">
        <v>10</v>
      </c>
      <c r="AND152">
        <v>7.5</v>
      </c>
      <c r="ANE152">
        <v>0</v>
      </c>
      <c r="ANF152">
        <v>17.5</v>
      </c>
      <c r="ANG152" t="s">
        <v>1462</v>
      </c>
      <c r="ANH152" t="s">
        <v>4974</v>
      </c>
      <c r="ANI152" t="s">
        <v>1462</v>
      </c>
      <c r="ANJ152" t="s">
        <v>4975</v>
      </c>
      <c r="ANK152">
        <v>7.5</v>
      </c>
      <c r="ANL152">
        <v>0</v>
      </c>
      <c r="ANM152">
        <v>1</v>
      </c>
      <c r="ANN152">
        <v>0</v>
      </c>
      <c r="ANO152">
        <v>10</v>
      </c>
      <c r="ANP152">
        <v>11</v>
      </c>
      <c r="ANQ152" t="s">
        <v>2551</v>
      </c>
      <c r="ANT152">
        <v>0</v>
      </c>
      <c r="ANU152">
        <v>10</v>
      </c>
      <c r="AQR152">
        <v>10</v>
      </c>
      <c r="AQS152">
        <v>2.5</v>
      </c>
      <c r="AQT152">
        <v>5</v>
      </c>
      <c r="AQU152">
        <v>17.5</v>
      </c>
      <c r="AQV152" t="s">
        <v>1463</v>
      </c>
      <c r="AQY152" t="b">
        <v>1</v>
      </c>
      <c r="AQZ152" t="s">
        <v>4976</v>
      </c>
      <c r="ARA152" t="b">
        <v>1</v>
      </c>
      <c r="ARC152" t="b">
        <v>1</v>
      </c>
      <c r="ARD152" t="b">
        <v>1</v>
      </c>
      <c r="ARG152">
        <v>0</v>
      </c>
      <c r="ARH152">
        <v>10</v>
      </c>
      <c r="ARI152" t="s">
        <v>1462</v>
      </c>
      <c r="ARJ152" t="s">
        <v>1462</v>
      </c>
      <c r="ARL152" t="b">
        <v>1</v>
      </c>
      <c r="ARM152" t="s">
        <v>1462</v>
      </c>
      <c r="ARO152" t="b">
        <v>1</v>
      </c>
      <c r="ARQ152" t="s">
        <v>1462</v>
      </c>
      <c r="ARS152" t="s">
        <v>4977</v>
      </c>
      <c r="ART152" t="s">
        <v>4978</v>
      </c>
      <c r="ARV152" t="b">
        <v>1</v>
      </c>
      <c r="ARY152" t="b">
        <v>1</v>
      </c>
      <c r="ASB152" t="b">
        <v>1</v>
      </c>
      <c r="ASC152" t="s">
        <v>4979</v>
      </c>
      <c r="ASD152">
        <v>5</v>
      </c>
      <c r="ASE152">
        <v>0</v>
      </c>
      <c r="ASF152">
        <v>6</v>
      </c>
      <c r="ASG152">
        <v>7.5</v>
      </c>
      <c r="ASH152">
        <v>0</v>
      </c>
      <c r="ASI152">
        <v>13.5</v>
      </c>
      <c r="ASJ152">
        <v>30</v>
      </c>
      <c r="ASL152" t="b">
        <v>1</v>
      </c>
      <c r="ASM152" t="b">
        <v>1</v>
      </c>
      <c r="ASP152" t="b">
        <v>1</v>
      </c>
      <c r="ASS152">
        <v>4</v>
      </c>
      <c r="AST152" t="s">
        <v>1462</v>
      </c>
      <c r="ASV152" t="b">
        <v>1</v>
      </c>
      <c r="ASW152" t="b">
        <v>1</v>
      </c>
      <c r="ASX152" t="b">
        <v>1</v>
      </c>
      <c r="ASY152" t="b">
        <v>1</v>
      </c>
      <c r="ASZ152" t="b">
        <v>1</v>
      </c>
      <c r="ATC152" t="s">
        <v>4980</v>
      </c>
      <c r="ATD152">
        <v>7.5</v>
      </c>
      <c r="ATE152">
        <v>0</v>
      </c>
      <c r="ATF152">
        <v>8</v>
      </c>
      <c r="ATG152">
        <v>7.5</v>
      </c>
      <c r="ATH152">
        <v>2.5</v>
      </c>
      <c r="ATI152">
        <v>18</v>
      </c>
      <c r="ATJ152" t="s">
        <v>1462</v>
      </c>
      <c r="ATN152" t="b">
        <v>1</v>
      </c>
      <c r="ATO152" t="s">
        <v>4857</v>
      </c>
      <c r="ATP152" t="s">
        <v>2568</v>
      </c>
      <c r="AVW152" t="s">
        <v>1462</v>
      </c>
      <c r="AVX152" t="s">
        <v>1462</v>
      </c>
      <c r="AVZ152">
        <v>7.5</v>
      </c>
      <c r="AWA152">
        <v>2.5</v>
      </c>
      <c r="AWB152">
        <v>7.5</v>
      </c>
      <c r="AWC152">
        <v>2.5</v>
      </c>
      <c r="AWD152">
        <v>2</v>
      </c>
      <c r="AWE152">
        <v>2.5</v>
      </c>
      <c r="AWF152">
        <v>0</v>
      </c>
      <c r="AWG152">
        <v>4.5</v>
      </c>
      <c r="AWH152" t="s">
        <v>1463</v>
      </c>
      <c r="AWJ152" t="s">
        <v>1462</v>
      </c>
      <c r="AWL152" t="s">
        <v>1462</v>
      </c>
      <c r="AWN152" t="s">
        <v>1463</v>
      </c>
      <c r="AWP152" t="s">
        <v>1462</v>
      </c>
      <c r="AWR152" t="s">
        <v>1463</v>
      </c>
      <c r="AWT152" t="s">
        <v>1463</v>
      </c>
      <c r="AWV152" t="s">
        <v>1463</v>
      </c>
      <c r="AWX152" t="s">
        <v>1463</v>
      </c>
      <c r="AWZ152" t="s">
        <v>1463</v>
      </c>
      <c r="AXB152" t="s">
        <v>1463</v>
      </c>
      <c r="AXD152" t="s">
        <v>1463</v>
      </c>
      <c r="AXI152">
        <v>2.5</v>
      </c>
      <c r="AXJ152">
        <v>0</v>
      </c>
      <c r="AXK152">
        <v>1</v>
      </c>
      <c r="AXN152">
        <v>1</v>
      </c>
      <c r="AXO152">
        <v>1</v>
      </c>
      <c r="AXP152">
        <v>1</v>
      </c>
      <c r="AXQ152">
        <v>1</v>
      </c>
      <c r="AXR152">
        <v>1</v>
      </c>
      <c r="AXS152">
        <v>1</v>
      </c>
      <c r="AXT152">
        <v>1</v>
      </c>
      <c r="AXU152">
        <v>1</v>
      </c>
      <c r="AXV152">
        <v>2</v>
      </c>
      <c r="AXW152">
        <v>1</v>
      </c>
      <c r="AXX152">
        <v>2</v>
      </c>
      <c r="AYA152">
        <v>10</v>
      </c>
      <c r="AYD152">
        <v>10</v>
      </c>
      <c r="AYE152" t="s">
        <v>1463</v>
      </c>
      <c r="AYF152" t="s">
        <v>1463</v>
      </c>
      <c r="AYG152">
        <v>10</v>
      </c>
      <c r="AYJ152">
        <v>10</v>
      </c>
      <c r="AYK152">
        <v>5</v>
      </c>
      <c r="AYL152">
        <v>0</v>
      </c>
      <c r="AYM152">
        <v>15</v>
      </c>
      <c r="AYN152">
        <v>2</v>
      </c>
      <c r="AYO152" t="s">
        <v>4981</v>
      </c>
      <c r="AYP152" t="s">
        <v>4690</v>
      </c>
      <c r="AYQ152">
        <v>2</v>
      </c>
      <c r="AYR152" t="s">
        <v>4982</v>
      </c>
      <c r="AYS152" t="s">
        <v>4983</v>
      </c>
      <c r="AYW152">
        <v>3</v>
      </c>
      <c r="AYX152" t="s">
        <v>4984</v>
      </c>
      <c r="AYY152" t="s">
        <v>4985</v>
      </c>
      <c r="AZC152">
        <v>23</v>
      </c>
      <c r="AZD152" t="s">
        <v>4426</v>
      </c>
      <c r="AZE152" t="s">
        <v>4986</v>
      </c>
      <c r="AZF152">
        <v>20</v>
      </c>
      <c r="AZG152" t="s">
        <v>4464</v>
      </c>
      <c r="AZH152" t="s">
        <v>4987</v>
      </c>
      <c r="AZM152" t="s">
        <v>1462</v>
      </c>
      <c r="AZN152" t="s">
        <v>4988</v>
      </c>
      <c r="AZO152" t="s">
        <v>1462</v>
      </c>
      <c r="AZP152" t="s">
        <v>4989</v>
      </c>
      <c r="AZR152">
        <v>5</v>
      </c>
      <c r="AZS152">
        <v>0</v>
      </c>
      <c r="BCH152">
        <v>10</v>
      </c>
      <c r="BCI152">
        <v>7.5</v>
      </c>
      <c r="BCJ152">
        <v>2.5</v>
      </c>
      <c r="BCK152">
        <v>20</v>
      </c>
      <c r="BCL152">
        <v>1</v>
      </c>
      <c r="BCN152">
        <v>2</v>
      </c>
      <c r="BCP152">
        <v>3</v>
      </c>
      <c r="BCR152">
        <v>4</v>
      </c>
      <c r="BCT152">
        <v>5</v>
      </c>
      <c r="BCW152" t="s">
        <v>2555</v>
      </c>
      <c r="BCY152">
        <v>7.5</v>
      </c>
      <c r="BCZ152">
        <v>2.5</v>
      </c>
      <c r="BEH152">
        <v>10</v>
      </c>
      <c r="BEI152">
        <v>7.5</v>
      </c>
      <c r="BEJ152">
        <v>0</v>
      </c>
      <c r="BEK152">
        <v>17.5</v>
      </c>
      <c r="BEL152" t="s">
        <v>2567</v>
      </c>
      <c r="BEN152" t="s">
        <v>2567</v>
      </c>
      <c r="BEP152" t="s">
        <v>2567</v>
      </c>
      <c r="BER152" t="s">
        <v>2567</v>
      </c>
      <c r="BET152" t="s">
        <v>2567</v>
      </c>
      <c r="BEV152" t="s">
        <v>2567</v>
      </c>
      <c r="BEX152">
        <v>7.5</v>
      </c>
      <c r="BEY152">
        <v>0</v>
      </c>
      <c r="BGQ152" t="s">
        <v>1467</v>
      </c>
      <c r="BGR152">
        <v>7.5</v>
      </c>
      <c r="BGS152">
        <v>2.5</v>
      </c>
      <c r="BGT152">
        <v>10</v>
      </c>
      <c r="BGU152" t="s">
        <v>1463</v>
      </c>
      <c r="BHK152">
        <v>7.5</v>
      </c>
      <c r="BHL152">
        <v>2.5</v>
      </c>
      <c r="BIT152">
        <v>10</v>
      </c>
      <c r="BIU152">
        <v>7.5</v>
      </c>
      <c r="BIV152">
        <v>0</v>
      </c>
      <c r="BIW152">
        <v>17.5</v>
      </c>
      <c r="BIX152">
        <v>4</v>
      </c>
      <c r="BIY152" t="s">
        <v>1794</v>
      </c>
      <c r="BIZ152" t="s">
        <v>2594</v>
      </c>
      <c r="BJA152" t="s">
        <v>2548</v>
      </c>
      <c r="BJB152">
        <v>7.5</v>
      </c>
      <c r="BJC152">
        <v>0</v>
      </c>
    </row>
    <row r="153" spans="1:1024 1027:1615" ht="15" x14ac:dyDescent="0.25">
      <c r="A153" t="s">
        <v>4378</v>
      </c>
      <c r="B153" t="s">
        <v>4990</v>
      </c>
      <c r="C153" t="s">
        <v>4991</v>
      </c>
      <c r="D153" t="s">
        <v>1460</v>
      </c>
      <c r="F153" t="s">
        <v>2606</v>
      </c>
      <c r="G153" t="s">
        <v>4350</v>
      </c>
      <c r="H153" t="s">
        <v>4381</v>
      </c>
      <c r="I153" t="s">
        <v>4857</v>
      </c>
      <c r="J153">
        <v>3.0748456800000001</v>
      </c>
      <c r="K153">
        <v>33.934290990000001</v>
      </c>
      <c r="L153" s="116">
        <v>42405</v>
      </c>
      <c r="M153" t="s">
        <v>1471</v>
      </c>
      <c r="N153">
        <v>50</v>
      </c>
      <c r="O153" t="s">
        <v>1472</v>
      </c>
      <c r="Q153">
        <v>6.7</v>
      </c>
      <c r="R153">
        <v>7.5</v>
      </c>
      <c r="S153">
        <v>2.5</v>
      </c>
      <c r="T153">
        <v>16.7</v>
      </c>
      <c r="U153">
        <v>1</v>
      </c>
      <c r="V153">
        <v>2</v>
      </c>
      <c r="W153">
        <v>1</v>
      </c>
      <c r="X153">
        <v>2</v>
      </c>
      <c r="Y153">
        <v>1</v>
      </c>
      <c r="AE153" t="b">
        <v>1</v>
      </c>
      <c r="AG153">
        <v>1</v>
      </c>
      <c r="AH153">
        <v>2</v>
      </c>
      <c r="AI153">
        <v>1</v>
      </c>
      <c r="AJ153">
        <v>2</v>
      </c>
      <c r="AK153">
        <v>1</v>
      </c>
      <c r="AT153">
        <v>2</v>
      </c>
      <c r="AU153">
        <v>1</v>
      </c>
      <c r="AV153">
        <v>2</v>
      </c>
      <c r="BS153" t="s">
        <v>1462</v>
      </c>
      <c r="BT153" t="s">
        <v>1463</v>
      </c>
      <c r="BU153" t="s">
        <v>4353</v>
      </c>
      <c r="BW153">
        <v>7.5</v>
      </c>
      <c r="BX153">
        <v>2.5</v>
      </c>
      <c r="BY153">
        <v>8.5</v>
      </c>
      <c r="BZ153">
        <v>5</v>
      </c>
      <c r="CA153">
        <v>2.5</v>
      </c>
      <c r="CB153">
        <v>16</v>
      </c>
      <c r="CC153" t="s">
        <v>1462</v>
      </c>
      <c r="CD153" t="b">
        <v>1</v>
      </c>
      <c r="CE153" t="b">
        <v>1</v>
      </c>
      <c r="CF153">
        <v>40</v>
      </c>
      <c r="CH153" t="s">
        <v>1463</v>
      </c>
      <c r="CM153" t="s">
        <v>1462</v>
      </c>
      <c r="CN153" t="b">
        <v>1</v>
      </c>
      <c r="CP153">
        <v>2</v>
      </c>
      <c r="CR153" t="s">
        <v>1463</v>
      </c>
      <c r="CW153" t="s">
        <v>1463</v>
      </c>
      <c r="DB153" t="s">
        <v>1463</v>
      </c>
      <c r="DG153" t="s">
        <v>1462</v>
      </c>
      <c r="DH153" t="b">
        <v>1</v>
      </c>
      <c r="DJ153">
        <v>1</v>
      </c>
      <c r="DS153" t="b">
        <v>1</v>
      </c>
      <c r="DU153" t="b">
        <v>1</v>
      </c>
      <c r="DY153" t="b">
        <v>1</v>
      </c>
      <c r="EB153" t="b">
        <v>1</v>
      </c>
      <c r="EC153" t="b">
        <v>1</v>
      </c>
      <c r="EI153">
        <v>5</v>
      </c>
      <c r="EJ153">
        <v>2.5</v>
      </c>
      <c r="EN153">
        <v>0</v>
      </c>
      <c r="EO153" t="s">
        <v>1463</v>
      </c>
      <c r="FL153">
        <v>6.7</v>
      </c>
      <c r="FM153">
        <v>5</v>
      </c>
      <c r="FN153">
        <v>2.5</v>
      </c>
      <c r="FO153">
        <v>14.2</v>
      </c>
      <c r="FP153" t="s">
        <v>1462</v>
      </c>
      <c r="FT153" t="b">
        <v>1</v>
      </c>
      <c r="FV153" t="s">
        <v>1464</v>
      </c>
      <c r="GO153" t="b">
        <v>1</v>
      </c>
      <c r="GQ153" t="s">
        <v>1465</v>
      </c>
      <c r="HD153" t="b">
        <v>1</v>
      </c>
      <c r="HF153" t="s">
        <v>1465</v>
      </c>
      <c r="IN153" t="b">
        <v>1</v>
      </c>
      <c r="IP153" t="s">
        <v>1464</v>
      </c>
      <c r="JC153" t="b">
        <v>1</v>
      </c>
      <c r="JE153" t="s">
        <v>1464</v>
      </c>
      <c r="KG153" t="s">
        <v>4355</v>
      </c>
      <c r="KH153" t="b">
        <v>1</v>
      </c>
      <c r="KJ153" t="s">
        <v>1473</v>
      </c>
      <c r="KK153" t="s">
        <v>1463</v>
      </c>
      <c r="KM153">
        <v>5</v>
      </c>
      <c r="KN153">
        <v>2.5</v>
      </c>
      <c r="KO153">
        <v>0</v>
      </c>
      <c r="KP153">
        <v>5</v>
      </c>
      <c r="KQ153">
        <v>2.5</v>
      </c>
      <c r="KR153">
        <v>7.5</v>
      </c>
      <c r="KS153" t="s">
        <v>1462</v>
      </c>
      <c r="LA153">
        <v>12</v>
      </c>
      <c r="LK153">
        <v>1</v>
      </c>
      <c r="ME153" t="b">
        <v>1</v>
      </c>
      <c r="MO153" t="b">
        <v>1</v>
      </c>
      <c r="MT153" t="s">
        <v>1462</v>
      </c>
      <c r="MU153" t="s">
        <v>4992</v>
      </c>
      <c r="MV153">
        <v>5</v>
      </c>
      <c r="MW153">
        <v>2.5</v>
      </c>
      <c r="MX153">
        <v>0</v>
      </c>
      <c r="MY153">
        <v>0</v>
      </c>
      <c r="MZ153">
        <v>2.5</v>
      </c>
      <c r="NA153">
        <v>2.5</v>
      </c>
      <c r="NM153" t="s">
        <v>2549</v>
      </c>
      <c r="NN153" t="s">
        <v>2549</v>
      </c>
      <c r="NO153" t="s">
        <v>2549</v>
      </c>
      <c r="NP153" t="s">
        <v>2549</v>
      </c>
      <c r="NQ153" t="s">
        <v>2549</v>
      </c>
      <c r="NR153" t="s">
        <v>2549</v>
      </c>
      <c r="NS153" t="s">
        <v>2549</v>
      </c>
      <c r="NT153" t="s">
        <v>2549</v>
      </c>
      <c r="NU153" t="s">
        <v>2549</v>
      </c>
      <c r="NV153" t="s">
        <v>2549</v>
      </c>
      <c r="NW153" t="s">
        <v>2550</v>
      </c>
      <c r="NX153" t="s">
        <v>2550</v>
      </c>
      <c r="NY153" t="s">
        <v>2550</v>
      </c>
      <c r="NZ153" t="s">
        <v>2550</v>
      </c>
      <c r="OA153" t="s">
        <v>2550</v>
      </c>
      <c r="OB153" t="s">
        <v>2550</v>
      </c>
      <c r="OC153" t="s">
        <v>2569</v>
      </c>
      <c r="OD153" t="s">
        <v>2550</v>
      </c>
      <c r="OE153" t="s">
        <v>2550</v>
      </c>
      <c r="OF153" t="s">
        <v>2550</v>
      </c>
      <c r="OG153">
        <v>0</v>
      </c>
      <c r="OH153">
        <v>2.5</v>
      </c>
      <c r="OJ153">
        <v>5</v>
      </c>
      <c r="OK153">
        <v>0</v>
      </c>
      <c r="OL153">
        <v>5</v>
      </c>
      <c r="OT153" t="b">
        <v>1</v>
      </c>
      <c r="PD153" t="s">
        <v>4440</v>
      </c>
      <c r="PN153" t="s">
        <v>3269</v>
      </c>
      <c r="QL153">
        <v>5</v>
      </c>
      <c r="QM153">
        <v>0</v>
      </c>
      <c r="RO153">
        <v>7.5</v>
      </c>
      <c r="RP153">
        <v>5</v>
      </c>
      <c r="RQ153">
        <v>0</v>
      </c>
      <c r="RR153">
        <v>12.5</v>
      </c>
      <c r="RS153" t="s">
        <v>1463</v>
      </c>
      <c r="RZ153" t="s">
        <v>1463</v>
      </c>
      <c r="SB153" t="s">
        <v>1463</v>
      </c>
      <c r="SH153" t="s">
        <v>1463</v>
      </c>
      <c r="SK153">
        <v>5</v>
      </c>
      <c r="SL153">
        <v>0</v>
      </c>
      <c r="SM153">
        <v>5.4</v>
      </c>
      <c r="SN153">
        <v>7.5</v>
      </c>
      <c r="SO153">
        <v>0</v>
      </c>
      <c r="SP153">
        <v>12.9</v>
      </c>
      <c r="SQ153" t="s">
        <v>1462</v>
      </c>
      <c r="SS153">
        <v>3</v>
      </c>
      <c r="ST153" t="s">
        <v>4993</v>
      </c>
      <c r="SU153" t="s">
        <v>1463</v>
      </c>
      <c r="SZ153" t="b">
        <v>1</v>
      </c>
      <c r="TA153" t="b">
        <v>1</v>
      </c>
      <c r="TB153" t="b">
        <v>1</v>
      </c>
      <c r="TC153" t="b">
        <v>1</v>
      </c>
      <c r="TF153" t="b">
        <v>1</v>
      </c>
      <c r="TI153">
        <v>75</v>
      </c>
      <c r="TJ153" t="s">
        <v>4994</v>
      </c>
      <c r="TM153" t="b">
        <v>1</v>
      </c>
      <c r="TN153" t="b">
        <v>1</v>
      </c>
      <c r="TO153" t="b">
        <v>1</v>
      </c>
      <c r="TP153" t="b">
        <v>1</v>
      </c>
      <c r="TQ153" t="b">
        <v>1</v>
      </c>
      <c r="TS153" t="b">
        <v>1</v>
      </c>
      <c r="TT153" t="b">
        <v>1</v>
      </c>
      <c r="TX153">
        <v>7.5</v>
      </c>
      <c r="TY153">
        <v>0</v>
      </c>
      <c r="VI153">
        <v>5</v>
      </c>
      <c r="VJ153">
        <v>0</v>
      </c>
      <c r="VK153">
        <v>2.5</v>
      </c>
      <c r="VL153">
        <v>7.5</v>
      </c>
      <c r="VM153" t="s">
        <v>1463</v>
      </c>
      <c r="VO153" t="s">
        <v>1463</v>
      </c>
      <c r="VQ153" t="s">
        <v>1463</v>
      </c>
      <c r="VS153" t="s">
        <v>1463</v>
      </c>
      <c r="VV153" t="s">
        <v>1463</v>
      </c>
      <c r="VX153" t="s">
        <v>1462</v>
      </c>
      <c r="VY153" t="s">
        <v>4400</v>
      </c>
      <c r="VZ153">
        <v>0</v>
      </c>
      <c r="WA153">
        <v>2.5</v>
      </c>
      <c r="XJ153">
        <v>8.6</v>
      </c>
      <c r="XK153">
        <v>7.5</v>
      </c>
      <c r="XL153">
        <v>1.3</v>
      </c>
      <c r="XM153">
        <v>17.399999999999999</v>
      </c>
      <c r="XN153" t="s">
        <v>1462</v>
      </c>
      <c r="XO153" t="s">
        <v>1462</v>
      </c>
      <c r="XQ153" t="b">
        <v>1</v>
      </c>
      <c r="XR153" t="b">
        <v>1</v>
      </c>
      <c r="XT153" t="b">
        <v>1</v>
      </c>
      <c r="XU153" t="b">
        <v>1</v>
      </c>
      <c r="XW153" t="b">
        <v>1</v>
      </c>
      <c r="XX153" t="b">
        <v>1</v>
      </c>
      <c r="YC153" t="s">
        <v>1462</v>
      </c>
      <c r="YE153" t="s">
        <v>1462</v>
      </c>
      <c r="YF153" t="s">
        <v>4995</v>
      </c>
      <c r="YG153">
        <v>7.5</v>
      </c>
      <c r="YH153">
        <v>2.5</v>
      </c>
      <c r="YI153" t="s">
        <v>1462</v>
      </c>
      <c r="YK153" t="b">
        <v>1</v>
      </c>
      <c r="YO153" t="b">
        <v>1</v>
      </c>
      <c r="YU153">
        <v>7.5</v>
      </c>
      <c r="YV153">
        <v>0</v>
      </c>
      <c r="ZX153">
        <v>10</v>
      </c>
      <c r="ZY153">
        <v>2.5</v>
      </c>
      <c r="ZZ153">
        <v>2.5</v>
      </c>
      <c r="AAA153">
        <v>15</v>
      </c>
      <c r="AAB153" t="s">
        <v>1462</v>
      </c>
      <c r="AAK153" t="b">
        <v>1</v>
      </c>
      <c r="AAL153" t="b">
        <v>1</v>
      </c>
      <c r="AAP153" t="b">
        <v>1</v>
      </c>
      <c r="AAQ153" t="s">
        <v>4447</v>
      </c>
      <c r="AAS153" t="s">
        <v>4996</v>
      </c>
      <c r="AAT153">
        <v>2.5</v>
      </c>
      <c r="AAU153">
        <v>2.5</v>
      </c>
      <c r="ADN153">
        <v>6</v>
      </c>
      <c r="ADO153">
        <v>0</v>
      </c>
      <c r="ADP153">
        <v>0</v>
      </c>
      <c r="ADQ153">
        <v>6</v>
      </c>
      <c r="ADR153" t="s">
        <v>1759</v>
      </c>
      <c r="ADS153">
        <v>1</v>
      </c>
      <c r="ADT153">
        <v>1.5</v>
      </c>
      <c r="ADU153" t="s">
        <v>3580</v>
      </c>
      <c r="ADV153">
        <v>2</v>
      </c>
      <c r="ADW153">
        <v>2.5</v>
      </c>
      <c r="AEG153">
        <v>0</v>
      </c>
      <c r="AEH153">
        <v>0</v>
      </c>
      <c r="AEI153">
        <v>10</v>
      </c>
      <c r="AEJ153">
        <v>2.5</v>
      </c>
      <c r="AEK153">
        <v>2.5</v>
      </c>
      <c r="AEL153">
        <v>15</v>
      </c>
      <c r="AEU153" t="b">
        <v>1</v>
      </c>
      <c r="AEV153" t="b">
        <v>1</v>
      </c>
      <c r="AEX153" t="b">
        <v>1</v>
      </c>
      <c r="AEZ153" t="b">
        <v>1</v>
      </c>
      <c r="AFA153" t="s">
        <v>4997</v>
      </c>
      <c r="AFC153">
        <v>2.5</v>
      </c>
      <c r="AFD153">
        <v>2.5</v>
      </c>
      <c r="AFE153">
        <v>7</v>
      </c>
      <c r="AFF153">
        <v>1.2</v>
      </c>
      <c r="AFG153">
        <v>0</v>
      </c>
      <c r="AFH153">
        <v>8.1999999999999993</v>
      </c>
      <c r="AFI153" t="s">
        <v>1463</v>
      </c>
      <c r="AFK153" t="s">
        <v>1463</v>
      </c>
      <c r="AFM153" t="s">
        <v>1462</v>
      </c>
      <c r="AFN153" t="s">
        <v>4998</v>
      </c>
      <c r="AFO153" t="s">
        <v>1463</v>
      </c>
      <c r="AFQ153" t="s">
        <v>1463</v>
      </c>
      <c r="AFV153">
        <v>1</v>
      </c>
      <c r="AFW153">
        <v>0</v>
      </c>
      <c r="AFX153">
        <v>1.2037037037036999</v>
      </c>
      <c r="AFY153">
        <v>0</v>
      </c>
      <c r="AFZ153">
        <v>2.5</v>
      </c>
      <c r="AGA153">
        <v>7.5</v>
      </c>
      <c r="AGB153">
        <v>7.5</v>
      </c>
      <c r="AGC153">
        <v>17.5</v>
      </c>
      <c r="AGD153">
        <v>5</v>
      </c>
      <c r="AGG153">
        <v>2</v>
      </c>
      <c r="AGJ153">
        <v>2</v>
      </c>
      <c r="AGM153" t="s">
        <v>4999</v>
      </c>
      <c r="AGQ153">
        <v>7.5</v>
      </c>
      <c r="AGR153">
        <v>7.5</v>
      </c>
      <c r="AGS153">
        <v>2</v>
      </c>
      <c r="AGT153">
        <v>7.5</v>
      </c>
      <c r="AGU153">
        <v>2.5</v>
      </c>
      <c r="AGV153">
        <v>12</v>
      </c>
      <c r="AGW153">
        <v>2</v>
      </c>
      <c r="AGY153" t="b">
        <v>1</v>
      </c>
      <c r="AGZ153" t="b">
        <v>1</v>
      </c>
      <c r="AHD153">
        <v>4</v>
      </c>
      <c r="AHE153">
        <v>3</v>
      </c>
      <c r="AHF153">
        <v>3</v>
      </c>
      <c r="AKM153">
        <v>7.5</v>
      </c>
      <c r="AKN153">
        <v>2.5</v>
      </c>
      <c r="AKO153">
        <v>8.5</v>
      </c>
      <c r="AKP153">
        <v>5</v>
      </c>
      <c r="AKQ153">
        <v>0</v>
      </c>
      <c r="AKR153">
        <v>13.5</v>
      </c>
      <c r="AKS153" t="s">
        <v>1462</v>
      </c>
      <c r="AKT153" t="s">
        <v>1463</v>
      </c>
      <c r="AKV153" t="s">
        <v>1463</v>
      </c>
      <c r="AKX153" t="s">
        <v>1463</v>
      </c>
      <c r="AKZ153" t="s">
        <v>1463</v>
      </c>
      <c r="ALB153" t="s">
        <v>1462</v>
      </c>
      <c r="ALD153" t="s">
        <v>1463</v>
      </c>
      <c r="ALF153" t="s">
        <v>1462</v>
      </c>
      <c r="ALH153" t="s">
        <v>1462</v>
      </c>
      <c r="ALJ153" t="s">
        <v>1462</v>
      </c>
      <c r="ALL153" t="s">
        <v>1463</v>
      </c>
      <c r="ALN153" t="s">
        <v>1462</v>
      </c>
      <c r="ALP153" t="s">
        <v>1463</v>
      </c>
      <c r="ALR153" t="s">
        <v>1463</v>
      </c>
      <c r="ALT153" t="s">
        <v>1463</v>
      </c>
      <c r="AMF153" t="b">
        <v>1</v>
      </c>
      <c r="AMH153" t="b">
        <v>1</v>
      </c>
      <c r="AMM153" t="b">
        <v>1</v>
      </c>
      <c r="AMR153" t="b">
        <v>1</v>
      </c>
      <c r="ANA153">
        <v>5</v>
      </c>
      <c r="ANB153">
        <v>0</v>
      </c>
      <c r="ANC153">
        <v>10</v>
      </c>
      <c r="AND153">
        <v>7.5</v>
      </c>
      <c r="ANE153">
        <v>2.5</v>
      </c>
      <c r="ANF153">
        <v>20</v>
      </c>
      <c r="ANG153" t="s">
        <v>1462</v>
      </c>
      <c r="ANH153" t="s">
        <v>5000</v>
      </c>
      <c r="ANI153" t="s">
        <v>1462</v>
      </c>
      <c r="ANJ153" t="s">
        <v>2616</v>
      </c>
      <c r="ANK153">
        <v>7.5</v>
      </c>
      <c r="ANL153">
        <v>2.5</v>
      </c>
      <c r="ANM153">
        <v>1</v>
      </c>
      <c r="ANN153">
        <v>0</v>
      </c>
      <c r="ANO153">
        <v>10</v>
      </c>
      <c r="ANP153">
        <v>11</v>
      </c>
      <c r="ANQ153" t="s">
        <v>2551</v>
      </c>
      <c r="ANT153">
        <v>0</v>
      </c>
      <c r="ANU153">
        <v>10</v>
      </c>
      <c r="AQR153">
        <v>5</v>
      </c>
      <c r="AQS153">
        <v>3.8</v>
      </c>
      <c r="AQT153">
        <v>1.3</v>
      </c>
      <c r="AQU153">
        <v>10.1</v>
      </c>
      <c r="AQV153" t="s">
        <v>1463</v>
      </c>
      <c r="ARA153" t="b">
        <v>1</v>
      </c>
      <c r="ARC153" t="b">
        <v>1</v>
      </c>
      <c r="ARG153">
        <v>0</v>
      </c>
      <c r="ARH153">
        <v>2.5</v>
      </c>
      <c r="ARI153" t="s">
        <v>1462</v>
      </c>
      <c r="ARJ153" t="s">
        <v>1462</v>
      </c>
      <c r="ARL153" t="b">
        <v>1</v>
      </c>
      <c r="ARM153" t="s">
        <v>1462</v>
      </c>
      <c r="ARO153" t="b">
        <v>1</v>
      </c>
      <c r="ARQ153" t="s">
        <v>1462</v>
      </c>
      <c r="ARS153" t="s">
        <v>5001</v>
      </c>
      <c r="ART153" t="s">
        <v>5002</v>
      </c>
      <c r="ARV153" t="b">
        <v>1</v>
      </c>
      <c r="ASD153">
        <v>7.5</v>
      </c>
      <c r="ASE153">
        <v>0</v>
      </c>
      <c r="ASF153">
        <v>3</v>
      </c>
      <c r="ASG153">
        <v>2.5</v>
      </c>
      <c r="ASH153">
        <v>0</v>
      </c>
      <c r="ASI153">
        <v>5.5</v>
      </c>
      <c r="ASJ153">
        <v>30</v>
      </c>
      <c r="ASL153" t="b">
        <v>1</v>
      </c>
      <c r="ASM153" t="b">
        <v>1</v>
      </c>
      <c r="ASS153">
        <v>1</v>
      </c>
      <c r="AST153" t="s">
        <v>1462</v>
      </c>
      <c r="ASV153" t="b">
        <v>1</v>
      </c>
      <c r="ASW153" t="b">
        <v>1</v>
      </c>
      <c r="ASX153" t="b">
        <v>1</v>
      </c>
      <c r="ASY153" t="b">
        <v>1</v>
      </c>
      <c r="ASZ153" t="b">
        <v>1</v>
      </c>
      <c r="ATA153" t="b">
        <v>1</v>
      </c>
      <c r="ATC153" t="s">
        <v>5003</v>
      </c>
      <c r="ATD153">
        <v>2.5</v>
      </c>
      <c r="ATE153">
        <v>0</v>
      </c>
      <c r="ATF153">
        <v>8</v>
      </c>
      <c r="ATG153">
        <v>7.5</v>
      </c>
      <c r="ATH153">
        <v>2.5</v>
      </c>
      <c r="ATI153">
        <v>18</v>
      </c>
      <c r="ATJ153" t="s">
        <v>1462</v>
      </c>
      <c r="ATN153" t="b">
        <v>1</v>
      </c>
      <c r="ATO153" t="s">
        <v>4857</v>
      </c>
      <c r="ATP153" t="s">
        <v>2568</v>
      </c>
      <c r="AVW153" t="s">
        <v>1462</v>
      </c>
      <c r="AVX153" t="s">
        <v>1463</v>
      </c>
      <c r="AVZ153">
        <v>7.5</v>
      </c>
      <c r="AWA153">
        <v>2.5</v>
      </c>
      <c r="AWB153">
        <v>7.5</v>
      </c>
      <c r="AWC153">
        <v>2.5</v>
      </c>
      <c r="AWD153">
        <v>2</v>
      </c>
      <c r="AWE153">
        <v>2.5</v>
      </c>
      <c r="AWF153">
        <v>0</v>
      </c>
      <c r="AWG153">
        <v>4.5</v>
      </c>
      <c r="AWH153" t="s">
        <v>1462</v>
      </c>
      <c r="AWI153" t="s">
        <v>1469</v>
      </c>
      <c r="AWJ153" t="s">
        <v>1463</v>
      </c>
      <c r="AWL153" t="s">
        <v>1462</v>
      </c>
      <c r="AWM153" t="s">
        <v>1469</v>
      </c>
      <c r="AWN153" t="s">
        <v>1463</v>
      </c>
      <c r="AWP153" t="s">
        <v>1463</v>
      </c>
      <c r="AWR153" t="s">
        <v>1463</v>
      </c>
      <c r="AWT153" t="s">
        <v>1463</v>
      </c>
      <c r="AWV153" t="s">
        <v>1462</v>
      </c>
      <c r="AWW153" t="s">
        <v>2592</v>
      </c>
      <c r="AWX153" t="s">
        <v>1463</v>
      </c>
      <c r="AWZ153" t="s">
        <v>1463</v>
      </c>
      <c r="AXB153" t="s">
        <v>1463</v>
      </c>
      <c r="AXD153" t="s">
        <v>1463</v>
      </c>
      <c r="AXF153">
        <v>5</v>
      </c>
      <c r="AXI153">
        <v>2.5</v>
      </c>
      <c r="AXJ153">
        <v>0</v>
      </c>
      <c r="AXK153">
        <v>0</v>
      </c>
      <c r="AXN153">
        <v>0</v>
      </c>
      <c r="AXO153">
        <v>1</v>
      </c>
      <c r="AXP153">
        <v>1</v>
      </c>
      <c r="AXQ153">
        <v>1</v>
      </c>
      <c r="AXR153">
        <v>1</v>
      </c>
      <c r="AXS153">
        <v>1</v>
      </c>
      <c r="AXT153">
        <v>1</v>
      </c>
      <c r="AXU153">
        <v>1</v>
      </c>
      <c r="AXV153">
        <v>3</v>
      </c>
      <c r="AXW153">
        <v>1</v>
      </c>
      <c r="AXX153">
        <v>3</v>
      </c>
      <c r="AYA153">
        <v>10</v>
      </c>
      <c r="AYD153">
        <v>10</v>
      </c>
      <c r="AYE153" t="s">
        <v>1463</v>
      </c>
      <c r="AYF153" t="s">
        <v>1463</v>
      </c>
      <c r="AYG153">
        <v>10</v>
      </c>
      <c r="AYJ153">
        <v>10</v>
      </c>
      <c r="AYK153">
        <v>7.5</v>
      </c>
      <c r="AYL153">
        <v>2.5</v>
      </c>
      <c r="AYM153">
        <v>20</v>
      </c>
      <c r="AYN153">
        <v>1</v>
      </c>
      <c r="AYO153" t="s">
        <v>5004</v>
      </c>
      <c r="AYP153" t="s">
        <v>5005</v>
      </c>
      <c r="AYW153">
        <v>2</v>
      </c>
      <c r="AYX153" t="s">
        <v>5006</v>
      </c>
      <c r="AYY153" t="s">
        <v>4767</v>
      </c>
      <c r="AZC153">
        <v>4</v>
      </c>
      <c r="AZD153" t="s">
        <v>4426</v>
      </c>
      <c r="AZE153" t="s">
        <v>5007</v>
      </c>
      <c r="AZF153">
        <v>40</v>
      </c>
      <c r="AZG153" t="s">
        <v>4464</v>
      </c>
      <c r="AZH153" t="s">
        <v>4741</v>
      </c>
      <c r="AZM153" t="s">
        <v>1462</v>
      </c>
      <c r="AZN153" t="s">
        <v>5008</v>
      </c>
      <c r="AZO153" t="s">
        <v>1462</v>
      </c>
      <c r="AZP153" t="s">
        <v>5009</v>
      </c>
      <c r="AZR153">
        <v>7.5</v>
      </c>
      <c r="AZS153">
        <v>2.5</v>
      </c>
      <c r="BCH153">
        <v>10</v>
      </c>
      <c r="BCI153">
        <v>0</v>
      </c>
      <c r="BCJ153">
        <v>0</v>
      </c>
      <c r="BCK153">
        <v>10</v>
      </c>
      <c r="BCL153">
        <v>1</v>
      </c>
      <c r="BCN153" t="s">
        <v>2555</v>
      </c>
      <c r="BCP153">
        <v>2</v>
      </c>
      <c r="BCR153">
        <v>4</v>
      </c>
      <c r="BCT153">
        <v>3</v>
      </c>
      <c r="BCW153" t="s">
        <v>2555</v>
      </c>
      <c r="BCY153">
        <v>0</v>
      </c>
      <c r="BCZ153">
        <v>0</v>
      </c>
      <c r="BEH153">
        <v>2.5</v>
      </c>
      <c r="BEI153">
        <v>7.5</v>
      </c>
      <c r="BEJ153">
        <v>2.5</v>
      </c>
      <c r="BEK153">
        <v>12.5</v>
      </c>
      <c r="BEL153" t="s">
        <v>2552</v>
      </c>
      <c r="BEN153" t="s">
        <v>2552</v>
      </c>
      <c r="BEP153" t="s">
        <v>2552</v>
      </c>
      <c r="BER153" t="s">
        <v>2552</v>
      </c>
      <c r="BET153" t="s">
        <v>2552</v>
      </c>
      <c r="BEV153" t="s">
        <v>2552</v>
      </c>
      <c r="BEX153">
        <v>7.5</v>
      </c>
      <c r="BEY153">
        <v>2.5</v>
      </c>
      <c r="BGQ153" t="s">
        <v>1467</v>
      </c>
      <c r="BGR153">
        <v>7.5</v>
      </c>
      <c r="BGS153">
        <v>0</v>
      </c>
      <c r="BGT153">
        <v>7.5</v>
      </c>
      <c r="BGU153" t="s">
        <v>1463</v>
      </c>
      <c r="BHK153">
        <v>7.5</v>
      </c>
      <c r="BHL153">
        <v>0</v>
      </c>
      <c r="BIT153">
        <v>10</v>
      </c>
      <c r="BIU153">
        <v>7.5</v>
      </c>
      <c r="BIV153">
        <v>0</v>
      </c>
      <c r="BIW153">
        <v>17.5</v>
      </c>
      <c r="BIX153">
        <v>4</v>
      </c>
      <c r="BIY153" t="s">
        <v>1794</v>
      </c>
      <c r="BIZ153" t="s">
        <v>2594</v>
      </c>
      <c r="BJA153" t="s">
        <v>2548</v>
      </c>
      <c r="BJB153">
        <v>7.5</v>
      </c>
      <c r="BJC153">
        <v>0</v>
      </c>
    </row>
    <row r="154" spans="1:1024 1027:1615" ht="15" x14ac:dyDescent="0.25">
      <c r="A154" t="s">
        <v>4378</v>
      </c>
      <c r="B154" t="s">
        <v>5010</v>
      </c>
      <c r="C154" t="s">
        <v>5011</v>
      </c>
      <c r="D154" t="s">
        <v>1460</v>
      </c>
      <c r="F154" t="s">
        <v>2606</v>
      </c>
      <c r="G154" t="s">
        <v>4350</v>
      </c>
      <c r="H154" t="s">
        <v>4381</v>
      </c>
      <c r="I154" t="s">
        <v>4857</v>
      </c>
      <c r="J154">
        <v>3.0747238399999999</v>
      </c>
      <c r="K154">
        <v>33.934273009999998</v>
      </c>
      <c r="L154" s="116">
        <v>42405</v>
      </c>
      <c r="M154" t="s">
        <v>1471</v>
      </c>
      <c r="N154">
        <v>58</v>
      </c>
      <c r="O154" t="s">
        <v>1472</v>
      </c>
      <c r="Q154">
        <v>6.7</v>
      </c>
      <c r="R154">
        <v>7.5</v>
      </c>
      <c r="S154">
        <v>2.5</v>
      </c>
      <c r="T154">
        <v>16.7</v>
      </c>
      <c r="U154">
        <v>1</v>
      </c>
      <c r="V154">
        <v>1</v>
      </c>
      <c r="W154">
        <v>1</v>
      </c>
      <c r="X154">
        <v>1</v>
      </c>
      <c r="Y154">
        <v>1</v>
      </c>
      <c r="AE154" t="b">
        <v>1</v>
      </c>
      <c r="AG154">
        <v>1</v>
      </c>
      <c r="AH154">
        <v>1</v>
      </c>
      <c r="AI154">
        <v>1</v>
      </c>
      <c r="AJ154">
        <v>1</v>
      </c>
      <c r="AS154">
        <v>1</v>
      </c>
      <c r="AT154">
        <v>1</v>
      </c>
      <c r="AU154">
        <v>1</v>
      </c>
      <c r="AV154">
        <v>1</v>
      </c>
      <c r="BS154" t="s">
        <v>1462</v>
      </c>
      <c r="BT154" t="s">
        <v>1462</v>
      </c>
      <c r="BU154" t="s">
        <v>4353</v>
      </c>
      <c r="BV154" t="s">
        <v>4353</v>
      </c>
      <c r="BW154">
        <v>7.5</v>
      </c>
      <c r="BX154">
        <v>2.5</v>
      </c>
      <c r="BY154">
        <v>7.5</v>
      </c>
      <c r="BZ154">
        <v>5</v>
      </c>
      <c r="CA154">
        <v>0</v>
      </c>
      <c r="CB154">
        <v>12.5</v>
      </c>
      <c r="CC154" t="s">
        <v>1462</v>
      </c>
      <c r="CD154" t="b">
        <v>1</v>
      </c>
      <c r="CE154" t="b">
        <v>1</v>
      </c>
      <c r="CF154">
        <v>35</v>
      </c>
      <c r="CH154" t="s">
        <v>1463</v>
      </c>
      <c r="CM154" t="s">
        <v>1463</v>
      </c>
      <c r="CR154" t="s">
        <v>1463</v>
      </c>
      <c r="CW154" t="s">
        <v>1463</v>
      </c>
      <c r="DB154" t="s">
        <v>1463</v>
      </c>
      <c r="DG154" t="s">
        <v>1462</v>
      </c>
      <c r="DH154" t="b">
        <v>1</v>
      </c>
      <c r="DJ154">
        <v>1</v>
      </c>
      <c r="DM154" t="s">
        <v>1463</v>
      </c>
      <c r="DU154" t="b">
        <v>1</v>
      </c>
      <c r="DY154" t="b">
        <v>1</v>
      </c>
      <c r="EB154" t="b">
        <v>1</v>
      </c>
      <c r="EC154" t="b">
        <v>1</v>
      </c>
      <c r="EI154">
        <v>5</v>
      </c>
      <c r="EJ154">
        <v>0</v>
      </c>
      <c r="EN154">
        <v>0</v>
      </c>
      <c r="EO154" t="s">
        <v>1463</v>
      </c>
      <c r="FL154">
        <v>3.3</v>
      </c>
      <c r="FM154">
        <v>7.5</v>
      </c>
      <c r="FN154">
        <v>0</v>
      </c>
      <c r="FO154">
        <v>10.8</v>
      </c>
      <c r="FP154" t="s">
        <v>1462</v>
      </c>
      <c r="FS154" t="s">
        <v>1464</v>
      </c>
      <c r="FT154" t="b">
        <v>1</v>
      </c>
      <c r="FV154" t="s">
        <v>1465</v>
      </c>
      <c r="FY154" t="s">
        <v>1464</v>
      </c>
      <c r="GB154" t="s">
        <v>1464</v>
      </c>
      <c r="GE154" t="s">
        <v>1464</v>
      </c>
      <c r="GH154" t="s">
        <v>1464</v>
      </c>
      <c r="GK154" t="s">
        <v>1464</v>
      </c>
      <c r="GN154" t="s">
        <v>1464</v>
      </c>
      <c r="GO154" t="b">
        <v>1</v>
      </c>
      <c r="GQ154" t="s">
        <v>1465</v>
      </c>
      <c r="GT154" t="s">
        <v>1464</v>
      </c>
      <c r="GW154" t="s">
        <v>1464</v>
      </c>
      <c r="GZ154" t="s">
        <v>1464</v>
      </c>
      <c r="HC154" t="s">
        <v>1464</v>
      </c>
      <c r="HD154" t="b">
        <v>1</v>
      </c>
      <c r="HF154" t="s">
        <v>1465</v>
      </c>
      <c r="HI154" t="s">
        <v>1464</v>
      </c>
      <c r="HL154" t="s">
        <v>1464</v>
      </c>
      <c r="HO154" t="s">
        <v>1464</v>
      </c>
      <c r="HR154" t="s">
        <v>1464</v>
      </c>
      <c r="HU154" t="s">
        <v>1464</v>
      </c>
      <c r="HX154" t="s">
        <v>1464</v>
      </c>
      <c r="IA154" t="s">
        <v>1464</v>
      </c>
      <c r="ID154" t="s">
        <v>1464</v>
      </c>
      <c r="IG154" t="s">
        <v>1464</v>
      </c>
      <c r="IJ154" t="s">
        <v>1464</v>
      </c>
      <c r="IM154" t="s">
        <v>1464</v>
      </c>
      <c r="IN154" t="b">
        <v>1</v>
      </c>
      <c r="IP154" t="s">
        <v>1464</v>
      </c>
      <c r="IS154" t="s">
        <v>1464</v>
      </c>
      <c r="IV154" t="s">
        <v>1464</v>
      </c>
      <c r="IY154" t="s">
        <v>1464</v>
      </c>
      <c r="JB154" t="s">
        <v>1464</v>
      </c>
      <c r="JC154" t="b">
        <v>1</v>
      </c>
      <c r="JE154" t="s">
        <v>1465</v>
      </c>
      <c r="JH154" t="s">
        <v>1464</v>
      </c>
      <c r="JK154" t="s">
        <v>1464</v>
      </c>
      <c r="JN154" t="s">
        <v>1464</v>
      </c>
      <c r="JQ154" t="s">
        <v>1464</v>
      </c>
      <c r="JT154" t="s">
        <v>1464</v>
      </c>
      <c r="JW154" t="s">
        <v>1464</v>
      </c>
      <c r="JZ154" t="s">
        <v>1464</v>
      </c>
      <c r="KC154" t="s">
        <v>1464</v>
      </c>
      <c r="KF154" t="s">
        <v>1464</v>
      </c>
      <c r="KG154" t="s">
        <v>4534</v>
      </c>
      <c r="KH154" t="b">
        <v>1</v>
      </c>
      <c r="KJ154" t="s">
        <v>1464</v>
      </c>
      <c r="KK154" t="s">
        <v>1463</v>
      </c>
      <c r="KM154">
        <v>7.5</v>
      </c>
      <c r="KN154">
        <v>0</v>
      </c>
      <c r="KO154">
        <v>0</v>
      </c>
      <c r="KP154">
        <v>2.5</v>
      </c>
      <c r="KQ154">
        <v>0</v>
      </c>
      <c r="KR154">
        <v>2.5</v>
      </c>
      <c r="KS154" t="s">
        <v>1462</v>
      </c>
      <c r="LA154">
        <v>4</v>
      </c>
      <c r="LK154">
        <v>1</v>
      </c>
      <c r="LU154" t="b">
        <v>1</v>
      </c>
      <c r="MO154" t="b">
        <v>1</v>
      </c>
      <c r="MT154" t="s">
        <v>1462</v>
      </c>
      <c r="MU154" t="s">
        <v>5012</v>
      </c>
      <c r="MV154">
        <v>2.5</v>
      </c>
      <c r="MW154">
        <v>0</v>
      </c>
      <c r="MX154">
        <v>0</v>
      </c>
      <c r="MY154">
        <v>0</v>
      </c>
      <c r="MZ154">
        <v>2.5</v>
      </c>
      <c r="NA154">
        <v>2.5</v>
      </c>
      <c r="OC154" t="s">
        <v>2569</v>
      </c>
      <c r="OG154">
        <v>0</v>
      </c>
      <c r="OH154">
        <v>2.5</v>
      </c>
      <c r="OJ154">
        <v>5</v>
      </c>
      <c r="OK154">
        <v>0</v>
      </c>
      <c r="OL154">
        <v>5</v>
      </c>
      <c r="OT154" t="b">
        <v>1</v>
      </c>
      <c r="PD154" t="s">
        <v>5013</v>
      </c>
      <c r="PN154" t="s">
        <v>3269</v>
      </c>
      <c r="QL154">
        <v>5</v>
      </c>
      <c r="QM154">
        <v>0</v>
      </c>
      <c r="RO154">
        <v>7.5</v>
      </c>
      <c r="RP154">
        <v>5</v>
      </c>
      <c r="RQ154">
        <v>2.5</v>
      </c>
      <c r="RR154">
        <v>15</v>
      </c>
      <c r="RS154" t="s">
        <v>1463</v>
      </c>
      <c r="RZ154" t="s">
        <v>1463</v>
      </c>
      <c r="SB154" t="s">
        <v>1463</v>
      </c>
      <c r="SH154" t="s">
        <v>1463</v>
      </c>
      <c r="SK154">
        <v>5</v>
      </c>
      <c r="SL154">
        <v>2.5</v>
      </c>
      <c r="SM154">
        <v>3.7</v>
      </c>
      <c r="SN154">
        <v>7.5</v>
      </c>
      <c r="SO154">
        <v>0</v>
      </c>
      <c r="SP154">
        <v>11.2</v>
      </c>
      <c r="SQ154" t="s">
        <v>1463</v>
      </c>
      <c r="SR154" t="s">
        <v>4575</v>
      </c>
      <c r="TI154">
        <v>75</v>
      </c>
      <c r="TJ154" t="s">
        <v>5014</v>
      </c>
      <c r="TM154" t="b">
        <v>1</v>
      </c>
      <c r="TN154" t="b">
        <v>1</v>
      </c>
      <c r="TO154" t="b">
        <v>1</v>
      </c>
      <c r="TP154" t="b">
        <v>1</v>
      </c>
      <c r="TQ154" t="b">
        <v>1</v>
      </c>
      <c r="TR154" t="b">
        <v>1</v>
      </c>
      <c r="TS154" t="b">
        <v>1</v>
      </c>
      <c r="TT154" t="b">
        <v>1</v>
      </c>
      <c r="TU154" t="b">
        <v>1</v>
      </c>
      <c r="TV154" t="b">
        <v>1</v>
      </c>
      <c r="TW154" t="s">
        <v>4683</v>
      </c>
      <c r="TX154">
        <v>7.5</v>
      </c>
      <c r="TY154">
        <v>0</v>
      </c>
      <c r="VI154">
        <v>5</v>
      </c>
      <c r="VJ154">
        <v>0</v>
      </c>
      <c r="VK154">
        <v>2.5</v>
      </c>
      <c r="VL154">
        <v>7.5</v>
      </c>
      <c r="VM154" t="s">
        <v>1463</v>
      </c>
      <c r="VO154" t="s">
        <v>1463</v>
      </c>
      <c r="VQ154" t="s">
        <v>1463</v>
      </c>
      <c r="VS154" t="s">
        <v>1463</v>
      </c>
      <c r="VV154" t="s">
        <v>1463</v>
      </c>
      <c r="VX154" t="s">
        <v>1462</v>
      </c>
      <c r="VY154" t="s">
        <v>5015</v>
      </c>
      <c r="VZ154">
        <v>0</v>
      </c>
      <c r="WA154">
        <v>2.5</v>
      </c>
      <c r="XJ154">
        <v>2.5</v>
      </c>
      <c r="XK154">
        <v>0</v>
      </c>
      <c r="XL154">
        <v>0</v>
      </c>
      <c r="XM154">
        <v>2.5</v>
      </c>
      <c r="XN154" t="s">
        <v>1462</v>
      </c>
      <c r="XO154" t="s">
        <v>1462</v>
      </c>
      <c r="XR154" t="b">
        <v>1</v>
      </c>
      <c r="XS154" t="b">
        <v>1</v>
      </c>
      <c r="XT154" t="b">
        <v>1</v>
      </c>
      <c r="XU154" t="b">
        <v>1</v>
      </c>
      <c r="XW154" t="b">
        <v>1</v>
      </c>
      <c r="XX154" t="b">
        <v>1</v>
      </c>
      <c r="YC154" t="s">
        <v>1462</v>
      </c>
      <c r="YE154" t="s">
        <v>1463</v>
      </c>
      <c r="YF154" t="s">
        <v>5016</v>
      </c>
      <c r="YG154">
        <v>0</v>
      </c>
      <c r="YH154">
        <v>0</v>
      </c>
      <c r="YI154" t="s">
        <v>1463</v>
      </c>
      <c r="YU154">
        <v>0</v>
      </c>
      <c r="YV154">
        <v>0</v>
      </c>
      <c r="ZX154">
        <v>7</v>
      </c>
      <c r="ZY154">
        <v>0</v>
      </c>
      <c r="ZZ154">
        <v>0</v>
      </c>
      <c r="AAA154">
        <v>7</v>
      </c>
      <c r="AAB154" t="s">
        <v>1462</v>
      </c>
      <c r="AAL154" t="b">
        <v>1</v>
      </c>
      <c r="AAP154" t="b">
        <v>1</v>
      </c>
      <c r="AAQ154" t="s">
        <v>4447</v>
      </c>
      <c r="AAS154" t="s">
        <v>4806</v>
      </c>
      <c r="AAT154">
        <v>0</v>
      </c>
      <c r="AAU154">
        <v>0</v>
      </c>
      <c r="ADN154">
        <v>6</v>
      </c>
      <c r="ADO154">
        <v>0</v>
      </c>
      <c r="ADP154">
        <v>0</v>
      </c>
      <c r="ADQ154">
        <v>6</v>
      </c>
      <c r="ADR154" t="s">
        <v>1759</v>
      </c>
      <c r="ADS154">
        <v>1</v>
      </c>
      <c r="ADT154">
        <v>1.5</v>
      </c>
      <c r="ADU154" t="s">
        <v>3580</v>
      </c>
      <c r="ADV154">
        <v>2</v>
      </c>
      <c r="ADW154">
        <v>2.5</v>
      </c>
      <c r="AEG154">
        <v>0</v>
      </c>
      <c r="AEH154">
        <v>0</v>
      </c>
      <c r="AEI154">
        <v>10</v>
      </c>
      <c r="AEJ154">
        <v>0</v>
      </c>
      <c r="AEK154">
        <v>0</v>
      </c>
      <c r="AEL154">
        <v>10</v>
      </c>
      <c r="AEU154" t="b">
        <v>1</v>
      </c>
      <c r="AEV154" t="b">
        <v>1</v>
      </c>
      <c r="AEX154" t="b">
        <v>1</v>
      </c>
      <c r="AEZ154" t="b">
        <v>1</v>
      </c>
      <c r="AFA154" t="s">
        <v>5017</v>
      </c>
      <c r="AFC154">
        <v>0</v>
      </c>
      <c r="AFD154">
        <v>0</v>
      </c>
      <c r="AFE154">
        <v>7</v>
      </c>
      <c r="AFF154">
        <v>1.2</v>
      </c>
      <c r="AFG154">
        <v>0</v>
      </c>
      <c r="AFH154">
        <v>8.1999999999999993</v>
      </c>
      <c r="AFI154" t="s">
        <v>1463</v>
      </c>
      <c r="AFK154" t="s">
        <v>1463</v>
      </c>
      <c r="AFM154" t="s">
        <v>1462</v>
      </c>
      <c r="AFN154" t="s">
        <v>5018</v>
      </c>
      <c r="AFO154" t="s">
        <v>1463</v>
      </c>
      <c r="AFQ154" t="s">
        <v>1463</v>
      </c>
      <c r="AFT154" t="s">
        <v>1463</v>
      </c>
      <c r="AFV154">
        <v>0</v>
      </c>
      <c r="AFW154">
        <v>1</v>
      </c>
      <c r="AFX154">
        <v>1.2037037037036999</v>
      </c>
      <c r="AFY154">
        <v>0</v>
      </c>
      <c r="AFZ154">
        <v>5</v>
      </c>
      <c r="AGA154">
        <v>5</v>
      </c>
      <c r="AGB154">
        <v>2.5</v>
      </c>
      <c r="AGC154">
        <v>12.5</v>
      </c>
      <c r="AGD154">
        <v>4</v>
      </c>
      <c r="AGE154">
        <v>6</v>
      </c>
      <c r="AGG154">
        <v>3</v>
      </c>
      <c r="AGH154">
        <v>4</v>
      </c>
      <c r="AGJ154">
        <v>3</v>
      </c>
      <c r="AGK154">
        <v>0</v>
      </c>
      <c r="AGM154" t="s">
        <v>5019</v>
      </c>
      <c r="AGN154" t="s">
        <v>5020</v>
      </c>
      <c r="AGQ154">
        <v>5</v>
      </c>
      <c r="AGR154">
        <v>2.5</v>
      </c>
      <c r="AGS154">
        <v>2</v>
      </c>
      <c r="AGT154">
        <v>7.5</v>
      </c>
      <c r="AGU154">
        <v>2.5</v>
      </c>
      <c r="AGV154">
        <v>12</v>
      </c>
      <c r="AGW154">
        <v>2</v>
      </c>
      <c r="AGY154" t="b">
        <v>1</v>
      </c>
      <c r="AGZ154" t="b">
        <v>1</v>
      </c>
      <c r="AHD154">
        <v>4</v>
      </c>
      <c r="AHE154">
        <v>3</v>
      </c>
      <c r="AHF154">
        <v>3</v>
      </c>
      <c r="AKM154">
        <v>7.5</v>
      </c>
      <c r="AKN154">
        <v>2.5</v>
      </c>
      <c r="AKO154">
        <v>10</v>
      </c>
      <c r="AKP154">
        <v>5</v>
      </c>
      <c r="AKQ154">
        <v>2.5</v>
      </c>
      <c r="AKR154">
        <v>17.5</v>
      </c>
      <c r="AKS154" t="s">
        <v>1462</v>
      </c>
      <c r="AKT154" t="s">
        <v>1463</v>
      </c>
      <c r="AKV154" t="s">
        <v>1462</v>
      </c>
      <c r="AKX154" t="s">
        <v>1463</v>
      </c>
      <c r="AKZ154" t="s">
        <v>1463</v>
      </c>
      <c r="ALB154" t="s">
        <v>1462</v>
      </c>
      <c r="ALD154" t="s">
        <v>1463</v>
      </c>
      <c r="ALF154" t="s">
        <v>1462</v>
      </c>
      <c r="ALH154" t="s">
        <v>1462</v>
      </c>
      <c r="ALJ154" t="s">
        <v>1463</v>
      </c>
      <c r="ALL154" t="s">
        <v>1463</v>
      </c>
      <c r="ALN154" t="s">
        <v>1463</v>
      </c>
      <c r="ALP154" t="s">
        <v>1463</v>
      </c>
      <c r="ALT154" t="s">
        <v>1463</v>
      </c>
      <c r="AMF154" t="b">
        <v>1</v>
      </c>
      <c r="AMH154" t="b">
        <v>1</v>
      </c>
      <c r="AMJ154" t="b">
        <v>1</v>
      </c>
      <c r="AMM154" t="b">
        <v>1</v>
      </c>
      <c r="AMQ154" t="b">
        <v>1</v>
      </c>
      <c r="AMW154" t="b">
        <v>1</v>
      </c>
      <c r="ANA154">
        <v>5</v>
      </c>
      <c r="ANB154">
        <v>2.5</v>
      </c>
      <c r="ANC154">
        <v>10</v>
      </c>
      <c r="AND154">
        <v>7.5</v>
      </c>
      <c r="ANE154">
        <v>0</v>
      </c>
      <c r="ANF154">
        <v>17.5</v>
      </c>
      <c r="ANG154" t="s">
        <v>1462</v>
      </c>
      <c r="ANH154" t="s">
        <v>5021</v>
      </c>
      <c r="ANI154" t="s">
        <v>1462</v>
      </c>
      <c r="ANJ154" t="s">
        <v>5022</v>
      </c>
      <c r="ANK154">
        <v>7.5</v>
      </c>
      <c r="ANL154">
        <v>0</v>
      </c>
      <c r="ANM154">
        <v>1</v>
      </c>
      <c r="ANN154">
        <v>0</v>
      </c>
      <c r="ANO154">
        <v>10</v>
      </c>
      <c r="ANP154">
        <v>11</v>
      </c>
      <c r="ANQ154" t="s">
        <v>2551</v>
      </c>
      <c r="ANT154">
        <v>0</v>
      </c>
      <c r="ANU154">
        <v>10</v>
      </c>
      <c r="AQR154">
        <v>5</v>
      </c>
      <c r="AQS154">
        <v>1.3</v>
      </c>
      <c r="AQT154">
        <v>1.3</v>
      </c>
      <c r="AQU154">
        <v>7.6</v>
      </c>
      <c r="AQV154" t="s">
        <v>1463</v>
      </c>
      <c r="ARA154" t="b">
        <v>1</v>
      </c>
      <c r="ARC154" t="b">
        <v>1</v>
      </c>
      <c r="ARG154">
        <v>0</v>
      </c>
      <c r="ARH154">
        <v>2.5</v>
      </c>
      <c r="ARI154" t="s">
        <v>1462</v>
      </c>
      <c r="ARJ154" t="s">
        <v>1462</v>
      </c>
      <c r="ARL154" t="b">
        <v>1</v>
      </c>
      <c r="ARM154" t="s">
        <v>1462</v>
      </c>
      <c r="ARO154" t="b">
        <v>1</v>
      </c>
      <c r="ARQ154" t="s">
        <v>1462</v>
      </c>
      <c r="ARS154" t="s">
        <v>5023</v>
      </c>
      <c r="ART154" t="s">
        <v>5024</v>
      </c>
      <c r="ARV154" t="b">
        <v>1</v>
      </c>
      <c r="ASD154">
        <v>2.5</v>
      </c>
      <c r="ASE154">
        <v>0</v>
      </c>
      <c r="ASF154">
        <v>3</v>
      </c>
      <c r="ASG154">
        <v>5</v>
      </c>
      <c r="ASH154">
        <v>2.5</v>
      </c>
      <c r="ASI154">
        <v>10.5</v>
      </c>
      <c r="ASJ154">
        <v>60</v>
      </c>
      <c r="ASL154" t="b">
        <v>1</v>
      </c>
      <c r="ASM154" t="b">
        <v>1</v>
      </c>
      <c r="ASS154">
        <v>2</v>
      </c>
      <c r="AST154" t="s">
        <v>1462</v>
      </c>
      <c r="ASV154" t="b">
        <v>1</v>
      </c>
      <c r="ASW154" t="b">
        <v>1</v>
      </c>
      <c r="ASX154" t="b">
        <v>1</v>
      </c>
      <c r="ASY154" t="b">
        <v>1</v>
      </c>
      <c r="ASZ154" t="b">
        <v>1</v>
      </c>
      <c r="ATC154" t="s">
        <v>5025</v>
      </c>
      <c r="ATD154">
        <v>5</v>
      </c>
      <c r="ATE154">
        <v>2.5</v>
      </c>
      <c r="ATF154">
        <v>5.7</v>
      </c>
      <c r="ATG154">
        <v>7.5</v>
      </c>
      <c r="ATH154">
        <v>2.5</v>
      </c>
      <c r="ATI154">
        <v>15.7</v>
      </c>
      <c r="ATJ154" t="s">
        <v>1462</v>
      </c>
      <c r="ATW154" t="b">
        <v>1</v>
      </c>
      <c r="ATX154" t="s">
        <v>4857</v>
      </c>
      <c r="ATY154" t="s">
        <v>2568</v>
      </c>
      <c r="AVW154" t="s">
        <v>1462</v>
      </c>
      <c r="AVX154" t="s">
        <v>1463</v>
      </c>
      <c r="AVZ154">
        <v>7.5</v>
      </c>
      <c r="AWA154">
        <v>2.5</v>
      </c>
      <c r="AWB154">
        <v>7.5</v>
      </c>
      <c r="AWC154">
        <v>2.5</v>
      </c>
      <c r="AWD154">
        <v>3</v>
      </c>
      <c r="AWE154">
        <v>2.5</v>
      </c>
      <c r="AWF154">
        <v>0</v>
      </c>
      <c r="AWG154">
        <v>5.5</v>
      </c>
      <c r="AWH154" t="s">
        <v>1462</v>
      </c>
      <c r="AWI154" t="s">
        <v>4525</v>
      </c>
      <c r="AWJ154" t="s">
        <v>1462</v>
      </c>
      <c r="AWK154" t="s">
        <v>4525</v>
      </c>
      <c r="AWL154" t="s">
        <v>1462</v>
      </c>
      <c r="AWM154" t="s">
        <v>2592</v>
      </c>
      <c r="AWN154" t="s">
        <v>1463</v>
      </c>
      <c r="AWP154" t="s">
        <v>1462</v>
      </c>
      <c r="AWQ154" t="s">
        <v>1469</v>
      </c>
      <c r="AWR154" t="s">
        <v>1463</v>
      </c>
      <c r="AWT154" t="s">
        <v>1463</v>
      </c>
      <c r="AWV154" t="s">
        <v>1463</v>
      </c>
      <c r="AWX154" t="s">
        <v>1463</v>
      </c>
      <c r="AWZ154" t="s">
        <v>1463</v>
      </c>
      <c r="AXB154" t="s">
        <v>1463</v>
      </c>
      <c r="AXD154" t="s">
        <v>1463</v>
      </c>
      <c r="AXI154">
        <v>2.5</v>
      </c>
      <c r="AXJ154">
        <v>0</v>
      </c>
      <c r="AXK154">
        <v>0</v>
      </c>
      <c r="AXN154">
        <v>0</v>
      </c>
      <c r="AXO154">
        <v>1</v>
      </c>
      <c r="AXP154">
        <v>1</v>
      </c>
      <c r="AXQ154">
        <v>1</v>
      </c>
      <c r="AXR154">
        <v>1</v>
      </c>
      <c r="AXS154">
        <v>1</v>
      </c>
      <c r="AXT154">
        <v>1</v>
      </c>
      <c r="AXU154">
        <v>1</v>
      </c>
      <c r="AXV154">
        <v>3</v>
      </c>
      <c r="AXW154">
        <v>1</v>
      </c>
      <c r="AXX154">
        <v>3</v>
      </c>
      <c r="AYA154">
        <v>10</v>
      </c>
      <c r="AYD154">
        <v>10</v>
      </c>
      <c r="AYE154" t="s">
        <v>1463</v>
      </c>
      <c r="AYF154" t="s">
        <v>1463</v>
      </c>
      <c r="AYG154">
        <v>10</v>
      </c>
      <c r="AYJ154">
        <v>10</v>
      </c>
      <c r="AYK154">
        <v>7.5</v>
      </c>
      <c r="AYL154">
        <v>2.5</v>
      </c>
      <c r="AYM154">
        <v>20</v>
      </c>
      <c r="AYN154">
        <v>2</v>
      </c>
      <c r="AYO154" t="s">
        <v>5026</v>
      </c>
      <c r="AYP154" t="s">
        <v>4690</v>
      </c>
      <c r="AYW154">
        <v>2</v>
      </c>
      <c r="AYX154" t="s">
        <v>5027</v>
      </c>
      <c r="AYY154" t="s">
        <v>5028</v>
      </c>
      <c r="AZC154">
        <v>5</v>
      </c>
      <c r="AZD154" t="s">
        <v>4426</v>
      </c>
      <c r="AZE154" t="s">
        <v>4419</v>
      </c>
      <c r="AZF154">
        <v>40</v>
      </c>
      <c r="AZG154" t="s">
        <v>4464</v>
      </c>
      <c r="AZH154" t="s">
        <v>5029</v>
      </c>
      <c r="AZM154" t="s">
        <v>1462</v>
      </c>
      <c r="AZN154" t="s">
        <v>5030</v>
      </c>
      <c r="AZO154" t="s">
        <v>1462</v>
      </c>
      <c r="AZP154" t="s">
        <v>5031</v>
      </c>
      <c r="AZR154">
        <v>7.5</v>
      </c>
      <c r="AZS154">
        <v>2.5</v>
      </c>
      <c r="BCH154">
        <v>10</v>
      </c>
      <c r="BCI154">
        <v>2.5</v>
      </c>
      <c r="BCJ154">
        <v>0</v>
      </c>
      <c r="BCK154">
        <v>12.5</v>
      </c>
      <c r="BCL154">
        <v>1</v>
      </c>
      <c r="BCN154" t="s">
        <v>2555</v>
      </c>
      <c r="BCP154">
        <v>3</v>
      </c>
      <c r="BCR154">
        <v>4</v>
      </c>
      <c r="BCT154" t="s">
        <v>2555</v>
      </c>
      <c r="BCW154" t="s">
        <v>2555</v>
      </c>
      <c r="BCY154">
        <v>2.5</v>
      </c>
      <c r="BCZ154">
        <v>0</v>
      </c>
      <c r="BEH154">
        <v>2.5</v>
      </c>
      <c r="BEI154">
        <v>7.5</v>
      </c>
      <c r="BEJ154">
        <v>2.5</v>
      </c>
      <c r="BEK154">
        <v>12.5</v>
      </c>
      <c r="BEL154" t="s">
        <v>2552</v>
      </c>
      <c r="BEN154" t="s">
        <v>2552</v>
      </c>
      <c r="BEP154" t="s">
        <v>2552</v>
      </c>
      <c r="BER154" t="s">
        <v>2552</v>
      </c>
      <c r="BET154" t="s">
        <v>2552</v>
      </c>
      <c r="BEV154" t="s">
        <v>2552</v>
      </c>
      <c r="BEX154">
        <v>7.5</v>
      </c>
      <c r="BEY154">
        <v>2.5</v>
      </c>
      <c r="BGQ154" t="s">
        <v>1467</v>
      </c>
      <c r="BGR154">
        <v>5</v>
      </c>
      <c r="BGS154">
        <v>5</v>
      </c>
      <c r="BGT154">
        <v>10</v>
      </c>
      <c r="BGU154" t="s">
        <v>1463</v>
      </c>
      <c r="BHK154">
        <v>5</v>
      </c>
      <c r="BHL154">
        <v>5</v>
      </c>
      <c r="BIT154">
        <v>10</v>
      </c>
      <c r="BIU154">
        <v>7.5</v>
      </c>
      <c r="BIV154">
        <v>0</v>
      </c>
      <c r="BIW154">
        <v>17.5</v>
      </c>
      <c r="BIX154">
        <v>5</v>
      </c>
      <c r="BIY154" t="s">
        <v>1794</v>
      </c>
      <c r="BIZ154" t="s">
        <v>2594</v>
      </c>
      <c r="BJA154" t="s">
        <v>2548</v>
      </c>
      <c r="BJB154">
        <v>7.5</v>
      </c>
      <c r="BJC154">
        <v>0</v>
      </c>
    </row>
    <row r="155" spans="1:1024 1027:1615" ht="15" x14ac:dyDescent="0.25">
      <c r="A155" t="s">
        <v>4378</v>
      </c>
      <c r="B155" t="s">
        <v>5032</v>
      </c>
      <c r="C155" t="s">
        <v>5033</v>
      </c>
      <c r="D155" t="s">
        <v>1460</v>
      </c>
      <c r="F155" t="s">
        <v>2606</v>
      </c>
      <c r="G155" t="s">
        <v>4350</v>
      </c>
      <c r="H155" t="s">
        <v>3851</v>
      </c>
      <c r="I155" t="s">
        <v>5034</v>
      </c>
      <c r="J155">
        <v>2.4880019400000002</v>
      </c>
      <c r="K155">
        <v>34.399195540000001</v>
      </c>
      <c r="L155" s="116">
        <v>42406</v>
      </c>
      <c r="M155" t="s">
        <v>1461</v>
      </c>
      <c r="N155">
        <v>46</v>
      </c>
      <c r="O155" t="s">
        <v>2554</v>
      </c>
      <c r="Q155">
        <v>6.7</v>
      </c>
      <c r="R155">
        <v>7.5</v>
      </c>
      <c r="S155">
        <v>2.5</v>
      </c>
      <c r="T155">
        <v>16.7</v>
      </c>
      <c r="U155">
        <v>1</v>
      </c>
      <c r="V155">
        <v>2</v>
      </c>
      <c r="W155">
        <v>2</v>
      </c>
      <c r="X155">
        <v>2</v>
      </c>
      <c r="Z155">
        <v>1</v>
      </c>
      <c r="AF155" t="b">
        <v>1</v>
      </c>
      <c r="AG155">
        <v>1</v>
      </c>
      <c r="AH155">
        <v>2</v>
      </c>
      <c r="AI155">
        <v>2</v>
      </c>
      <c r="AJ155">
        <v>2</v>
      </c>
      <c r="AL155">
        <v>1</v>
      </c>
      <c r="AM155">
        <v>1</v>
      </c>
      <c r="AO155">
        <v>2</v>
      </c>
      <c r="AR155">
        <v>1</v>
      </c>
      <c r="AS155">
        <v>1</v>
      </c>
      <c r="AT155">
        <v>2</v>
      </c>
      <c r="AU155">
        <v>2</v>
      </c>
      <c r="AV155">
        <v>2</v>
      </c>
      <c r="AX155">
        <v>1</v>
      </c>
      <c r="BS155" t="s">
        <v>1462</v>
      </c>
      <c r="BT155" t="s">
        <v>1462</v>
      </c>
      <c r="BU155" t="s">
        <v>4353</v>
      </c>
      <c r="BV155" t="s">
        <v>4353</v>
      </c>
      <c r="BW155">
        <v>7.5</v>
      </c>
      <c r="BX155">
        <v>2.5</v>
      </c>
      <c r="BY155">
        <v>10</v>
      </c>
      <c r="BZ155">
        <v>7.5</v>
      </c>
      <c r="CA155">
        <v>2.5</v>
      </c>
      <c r="CB155">
        <v>20</v>
      </c>
      <c r="CC155" t="s">
        <v>1462</v>
      </c>
      <c r="CD155" t="b">
        <v>1</v>
      </c>
      <c r="CE155" t="b">
        <v>1</v>
      </c>
      <c r="CF155">
        <v>35</v>
      </c>
      <c r="CH155" t="s">
        <v>1462</v>
      </c>
      <c r="CI155" t="b">
        <v>1</v>
      </c>
      <c r="CK155">
        <v>30</v>
      </c>
      <c r="CM155" t="s">
        <v>1462</v>
      </c>
      <c r="CN155" t="b">
        <v>1</v>
      </c>
      <c r="CP155">
        <v>1</v>
      </c>
      <c r="CR155" t="s">
        <v>1463</v>
      </c>
      <c r="CW155" t="s">
        <v>1463</v>
      </c>
      <c r="DB155" t="s">
        <v>1463</v>
      </c>
      <c r="DG155" t="s">
        <v>1462</v>
      </c>
      <c r="DH155" t="b">
        <v>1</v>
      </c>
      <c r="DJ155">
        <v>2</v>
      </c>
      <c r="DM155" t="s">
        <v>1463</v>
      </c>
      <c r="DS155" t="b">
        <v>1</v>
      </c>
      <c r="DU155" t="b">
        <v>1</v>
      </c>
      <c r="DY155" t="b">
        <v>1</v>
      </c>
      <c r="EB155" t="b">
        <v>1</v>
      </c>
      <c r="EC155" t="b">
        <v>1</v>
      </c>
      <c r="EI155">
        <v>7.5</v>
      </c>
      <c r="EJ155">
        <v>2.5</v>
      </c>
      <c r="EN155">
        <v>0</v>
      </c>
      <c r="EO155" t="s">
        <v>1463</v>
      </c>
      <c r="FL155">
        <v>6.7</v>
      </c>
      <c r="FM155">
        <v>7.5</v>
      </c>
      <c r="FN155">
        <v>0</v>
      </c>
      <c r="FO155">
        <v>14.2</v>
      </c>
      <c r="FP155" t="s">
        <v>1462</v>
      </c>
      <c r="FT155" t="b">
        <v>1</v>
      </c>
      <c r="FV155" t="s">
        <v>1465</v>
      </c>
      <c r="GO155" t="b">
        <v>1</v>
      </c>
      <c r="GQ155" t="s">
        <v>1465</v>
      </c>
      <c r="HA155" t="b">
        <v>1</v>
      </c>
      <c r="HC155" t="s">
        <v>1473</v>
      </c>
      <c r="HD155" t="b">
        <v>1</v>
      </c>
      <c r="HF155" t="s">
        <v>1465</v>
      </c>
      <c r="HV155" t="b">
        <v>1</v>
      </c>
      <c r="HX155" t="s">
        <v>1465</v>
      </c>
      <c r="IN155" t="b">
        <v>1</v>
      </c>
      <c r="IP155" t="s">
        <v>1465</v>
      </c>
      <c r="JC155" t="b">
        <v>1</v>
      </c>
      <c r="JE155" t="s">
        <v>1465</v>
      </c>
      <c r="KG155" t="s">
        <v>4355</v>
      </c>
      <c r="KH155" t="b">
        <v>1</v>
      </c>
      <c r="KJ155" t="s">
        <v>1465</v>
      </c>
      <c r="KK155" t="s">
        <v>1463</v>
      </c>
      <c r="KM155">
        <v>7.5</v>
      </c>
      <c r="KN155">
        <v>0</v>
      </c>
      <c r="KO155">
        <v>5</v>
      </c>
      <c r="KP155">
        <v>2.5</v>
      </c>
      <c r="KQ155">
        <v>0</v>
      </c>
      <c r="KR155">
        <v>7.5</v>
      </c>
      <c r="KS155" t="s">
        <v>1462</v>
      </c>
      <c r="KV155">
        <v>23</v>
      </c>
      <c r="KW155">
        <v>13</v>
      </c>
      <c r="KX155">
        <v>20</v>
      </c>
      <c r="LA155">
        <v>10</v>
      </c>
      <c r="LB155">
        <v>4</v>
      </c>
      <c r="LF155">
        <v>1</v>
      </c>
      <c r="LG155">
        <v>1</v>
      </c>
      <c r="LH155">
        <v>1</v>
      </c>
      <c r="LK155">
        <v>1</v>
      </c>
      <c r="LL155">
        <v>1</v>
      </c>
      <c r="LQ155" t="b">
        <v>1</v>
      </c>
      <c r="LZ155" t="b">
        <v>1</v>
      </c>
      <c r="MA155" t="b">
        <v>1</v>
      </c>
      <c r="MB155" t="b">
        <v>1</v>
      </c>
      <c r="MF155" t="b">
        <v>1</v>
      </c>
      <c r="MJ155" t="b">
        <v>1</v>
      </c>
      <c r="MK155" t="b">
        <v>1</v>
      </c>
      <c r="ML155" t="b">
        <v>1</v>
      </c>
      <c r="MO155" t="b">
        <v>1</v>
      </c>
      <c r="MP155" t="b">
        <v>1</v>
      </c>
      <c r="MT155" t="s">
        <v>1462</v>
      </c>
      <c r="MU155" t="s">
        <v>5035</v>
      </c>
      <c r="MV155">
        <v>2.5</v>
      </c>
      <c r="MW155">
        <v>0</v>
      </c>
      <c r="MX155">
        <v>0</v>
      </c>
      <c r="MY155">
        <v>0</v>
      </c>
      <c r="MZ155">
        <v>2.5</v>
      </c>
      <c r="NA155">
        <v>2.5</v>
      </c>
      <c r="NM155" t="s">
        <v>2549</v>
      </c>
      <c r="NN155" t="s">
        <v>2549</v>
      </c>
      <c r="NO155" t="s">
        <v>2549</v>
      </c>
      <c r="NP155" t="s">
        <v>2549</v>
      </c>
      <c r="NQ155" t="s">
        <v>2549</v>
      </c>
      <c r="NR155" t="s">
        <v>2549</v>
      </c>
      <c r="NS155" t="s">
        <v>2549</v>
      </c>
      <c r="NT155" t="s">
        <v>2549</v>
      </c>
      <c r="NU155" t="s">
        <v>2549</v>
      </c>
      <c r="NV155" t="s">
        <v>2549</v>
      </c>
      <c r="NW155" t="s">
        <v>2550</v>
      </c>
      <c r="NX155" t="s">
        <v>2569</v>
      </c>
      <c r="NY155" t="s">
        <v>2569</v>
      </c>
      <c r="NZ155" t="s">
        <v>2569</v>
      </c>
      <c r="OA155" t="s">
        <v>2550</v>
      </c>
      <c r="OB155" t="s">
        <v>2550</v>
      </c>
      <c r="OC155" t="s">
        <v>2569</v>
      </c>
      <c r="OD155" t="s">
        <v>2569</v>
      </c>
      <c r="OE155" t="s">
        <v>2550</v>
      </c>
      <c r="OF155" t="s">
        <v>2550</v>
      </c>
      <c r="OG155">
        <v>0</v>
      </c>
      <c r="OH155">
        <v>2.5</v>
      </c>
      <c r="OJ155">
        <v>2.5</v>
      </c>
      <c r="OK155">
        <v>0</v>
      </c>
      <c r="OL155">
        <v>2.5</v>
      </c>
      <c r="OO155" t="b">
        <v>1</v>
      </c>
      <c r="OP155" t="b">
        <v>1</v>
      </c>
      <c r="OQ155" t="b">
        <v>1</v>
      </c>
      <c r="OT155" t="b">
        <v>1</v>
      </c>
      <c r="OU155" t="b">
        <v>1</v>
      </c>
      <c r="OY155" t="s">
        <v>5036</v>
      </c>
      <c r="OZ155" t="s">
        <v>5036</v>
      </c>
      <c r="PA155" t="s">
        <v>5036</v>
      </c>
      <c r="PD155" t="s">
        <v>5037</v>
      </c>
      <c r="PE155" t="s">
        <v>5036</v>
      </c>
      <c r="PI155" t="s">
        <v>3269</v>
      </c>
      <c r="PJ155" t="s">
        <v>3269</v>
      </c>
      <c r="PK155" t="s">
        <v>3269</v>
      </c>
      <c r="PN155" t="s">
        <v>3269</v>
      </c>
      <c r="PO155" t="s">
        <v>3269</v>
      </c>
      <c r="PS155" t="b">
        <v>1</v>
      </c>
      <c r="PT155" t="b">
        <v>1</v>
      </c>
      <c r="PU155" t="b">
        <v>1</v>
      </c>
      <c r="PY155" t="b">
        <v>1</v>
      </c>
      <c r="QC155" t="s">
        <v>4396</v>
      </c>
      <c r="QD155" t="s">
        <v>4396</v>
      </c>
      <c r="QE155" t="s">
        <v>4396</v>
      </c>
      <c r="QI155" t="s">
        <v>4396</v>
      </c>
      <c r="QL155">
        <v>2.5</v>
      </c>
      <c r="QM155">
        <v>0</v>
      </c>
      <c r="RO155">
        <v>7.5</v>
      </c>
      <c r="RP155">
        <v>5</v>
      </c>
      <c r="RQ155">
        <v>0</v>
      </c>
      <c r="RR155">
        <v>12.5</v>
      </c>
      <c r="RS155" t="s">
        <v>1463</v>
      </c>
      <c r="RZ155" t="s">
        <v>1462</v>
      </c>
      <c r="SB155" t="s">
        <v>1463</v>
      </c>
      <c r="SH155" t="s">
        <v>1463</v>
      </c>
      <c r="SK155">
        <v>5</v>
      </c>
      <c r="SL155">
        <v>0</v>
      </c>
      <c r="SM155">
        <v>5.9</v>
      </c>
      <c r="SN155">
        <v>7.5</v>
      </c>
      <c r="SO155">
        <v>2.5</v>
      </c>
      <c r="SP155">
        <v>15.9</v>
      </c>
      <c r="SQ155" t="s">
        <v>1462</v>
      </c>
      <c r="SS155">
        <v>7</v>
      </c>
      <c r="ST155" t="s">
        <v>5038</v>
      </c>
      <c r="SU155" t="s">
        <v>1463</v>
      </c>
      <c r="SZ155" t="b">
        <v>1</v>
      </c>
      <c r="TA155" t="b">
        <v>1</v>
      </c>
      <c r="TB155" t="b">
        <v>1</v>
      </c>
      <c r="TE155" t="b">
        <v>1</v>
      </c>
      <c r="TG155" t="b">
        <v>1</v>
      </c>
      <c r="TH155" t="s">
        <v>5039</v>
      </c>
      <c r="TI155">
        <v>75</v>
      </c>
      <c r="TJ155" t="s">
        <v>5040</v>
      </c>
      <c r="TM155" t="b">
        <v>1</v>
      </c>
      <c r="TN155" t="b">
        <v>1</v>
      </c>
      <c r="TO155" t="b">
        <v>1</v>
      </c>
      <c r="TP155" t="b">
        <v>1</v>
      </c>
      <c r="TQ155" t="b">
        <v>1</v>
      </c>
      <c r="TS155" t="b">
        <v>1</v>
      </c>
      <c r="TT155" t="b">
        <v>1</v>
      </c>
      <c r="TV155" t="b">
        <v>1</v>
      </c>
      <c r="TW155" t="s">
        <v>5041</v>
      </c>
      <c r="TX155">
        <v>7.5</v>
      </c>
      <c r="TY155">
        <v>2.5</v>
      </c>
      <c r="VI155">
        <v>5</v>
      </c>
      <c r="VJ155">
        <v>0</v>
      </c>
      <c r="VK155">
        <v>2.5</v>
      </c>
      <c r="VL155">
        <v>7.5</v>
      </c>
      <c r="VM155" t="s">
        <v>1463</v>
      </c>
      <c r="VO155" t="s">
        <v>1463</v>
      </c>
      <c r="VQ155" t="s">
        <v>1463</v>
      </c>
      <c r="VS155" t="s">
        <v>1463</v>
      </c>
      <c r="VV155" t="s">
        <v>1463</v>
      </c>
      <c r="VX155" t="s">
        <v>1462</v>
      </c>
      <c r="VY155" t="s">
        <v>4577</v>
      </c>
      <c r="VZ155">
        <v>0</v>
      </c>
      <c r="WA155">
        <v>2.5</v>
      </c>
      <c r="XJ155">
        <v>8.6</v>
      </c>
      <c r="XK155">
        <v>7.5</v>
      </c>
      <c r="XL155">
        <v>0</v>
      </c>
      <c r="XM155">
        <v>16.100000000000001</v>
      </c>
      <c r="XN155" t="s">
        <v>1462</v>
      </c>
      <c r="XO155" t="s">
        <v>1462</v>
      </c>
      <c r="XQ155" t="b">
        <v>1</v>
      </c>
      <c r="XR155" t="b">
        <v>1</v>
      </c>
      <c r="XT155" t="b">
        <v>1</v>
      </c>
      <c r="XU155" t="b">
        <v>1</v>
      </c>
      <c r="XW155" t="b">
        <v>1</v>
      </c>
      <c r="YC155" t="s">
        <v>1462</v>
      </c>
      <c r="YE155" t="s">
        <v>1462</v>
      </c>
      <c r="YF155" t="s">
        <v>5042</v>
      </c>
      <c r="YG155">
        <v>7.5</v>
      </c>
      <c r="YH155">
        <v>0</v>
      </c>
      <c r="YI155" t="s">
        <v>1462</v>
      </c>
      <c r="YK155" t="b">
        <v>1</v>
      </c>
      <c r="YO155" t="b">
        <v>1</v>
      </c>
      <c r="YU155">
        <v>7.5</v>
      </c>
      <c r="YV155">
        <v>0</v>
      </c>
      <c r="ZX155">
        <v>10</v>
      </c>
      <c r="ZY155">
        <v>2.5</v>
      </c>
      <c r="ZZ155">
        <v>0</v>
      </c>
      <c r="AAA155">
        <v>12.5</v>
      </c>
      <c r="AAB155" t="s">
        <v>1462</v>
      </c>
      <c r="AAK155" t="b">
        <v>1</v>
      </c>
      <c r="AAL155" t="b">
        <v>1</v>
      </c>
      <c r="AAP155" t="b">
        <v>1</v>
      </c>
      <c r="AAQ155" t="s">
        <v>4447</v>
      </c>
      <c r="AAS155" t="s">
        <v>4784</v>
      </c>
      <c r="AAT155">
        <v>2.5</v>
      </c>
      <c r="AAU155">
        <v>0</v>
      </c>
      <c r="ADN155">
        <v>10</v>
      </c>
      <c r="ADO155">
        <v>0</v>
      </c>
      <c r="ADP155">
        <v>2.5</v>
      </c>
      <c r="ADQ155">
        <v>12.5</v>
      </c>
      <c r="ADR155" t="s">
        <v>2560</v>
      </c>
      <c r="ADS155">
        <v>0.5</v>
      </c>
      <c r="ADT155">
        <v>20</v>
      </c>
      <c r="ADU155" t="s">
        <v>3580</v>
      </c>
      <c r="ADV155">
        <v>0.5</v>
      </c>
      <c r="ADW155">
        <v>20</v>
      </c>
      <c r="ADX155" t="s">
        <v>2560</v>
      </c>
      <c r="ADY155">
        <v>0.5</v>
      </c>
      <c r="ADZ155">
        <v>40</v>
      </c>
      <c r="AEG155">
        <v>0</v>
      </c>
      <c r="AEH155">
        <v>2.5</v>
      </c>
      <c r="AEI155">
        <v>10</v>
      </c>
      <c r="AEJ155">
        <v>2.5</v>
      </c>
      <c r="AEK155">
        <v>0</v>
      </c>
      <c r="AEL155">
        <v>12.5</v>
      </c>
      <c r="AEU155" t="b">
        <v>1</v>
      </c>
      <c r="AEV155" t="b">
        <v>1</v>
      </c>
      <c r="AEY155" t="b">
        <v>1</v>
      </c>
      <c r="AFC155">
        <v>2.5</v>
      </c>
      <c r="AFD155">
        <v>0</v>
      </c>
      <c r="AFE155">
        <v>4</v>
      </c>
      <c r="AFF155">
        <v>3.6</v>
      </c>
      <c r="AFG155">
        <v>2.5</v>
      </c>
      <c r="AFH155">
        <v>10.1</v>
      </c>
      <c r="AFI155" t="s">
        <v>1463</v>
      </c>
      <c r="AFK155" t="s">
        <v>1463</v>
      </c>
      <c r="AFM155" t="s">
        <v>1462</v>
      </c>
      <c r="AFN155" t="s">
        <v>5043</v>
      </c>
      <c r="AFO155" t="s">
        <v>1462</v>
      </c>
      <c r="AFP155" t="s">
        <v>5044</v>
      </c>
      <c r="AFQ155" t="s">
        <v>1463</v>
      </c>
      <c r="AFT155" t="s">
        <v>1463</v>
      </c>
      <c r="AFV155">
        <v>3</v>
      </c>
      <c r="AFW155">
        <v>0</v>
      </c>
      <c r="AFX155">
        <v>3.6111111111111098</v>
      </c>
      <c r="AFY155">
        <v>2.5</v>
      </c>
      <c r="AFZ155">
        <v>5</v>
      </c>
      <c r="AGA155">
        <v>5</v>
      </c>
      <c r="AGB155">
        <v>0</v>
      </c>
      <c r="AGC155">
        <v>10</v>
      </c>
      <c r="AGD155">
        <v>14</v>
      </c>
      <c r="AGG155">
        <v>5</v>
      </c>
      <c r="AGJ155">
        <v>10</v>
      </c>
      <c r="AGM155" t="s">
        <v>5045</v>
      </c>
      <c r="AGQ155">
        <v>5</v>
      </c>
      <c r="AGR155">
        <v>0</v>
      </c>
      <c r="AGS155">
        <v>1</v>
      </c>
      <c r="AGT155">
        <v>7.5</v>
      </c>
      <c r="AGU155">
        <v>2.5</v>
      </c>
      <c r="AGV155">
        <v>11</v>
      </c>
      <c r="AGW155">
        <v>1</v>
      </c>
      <c r="AGY155" t="b">
        <v>1</v>
      </c>
      <c r="AGZ155" t="b">
        <v>1</v>
      </c>
      <c r="AHD155">
        <v>4</v>
      </c>
      <c r="AHE155">
        <v>3</v>
      </c>
      <c r="AHF155">
        <v>3</v>
      </c>
      <c r="AKM155">
        <v>7.5</v>
      </c>
      <c r="AKN155">
        <v>2.5</v>
      </c>
      <c r="AKO155">
        <v>10</v>
      </c>
      <c r="AKP155">
        <v>5</v>
      </c>
      <c r="AKQ155">
        <v>0</v>
      </c>
      <c r="AKR155">
        <v>15</v>
      </c>
      <c r="AKS155" t="s">
        <v>1462</v>
      </c>
      <c r="AKT155" t="s">
        <v>1463</v>
      </c>
      <c r="AKV155" t="s">
        <v>1463</v>
      </c>
      <c r="AKX155" t="s">
        <v>1463</v>
      </c>
      <c r="AKZ155" t="s">
        <v>1462</v>
      </c>
      <c r="ALB155" t="s">
        <v>1462</v>
      </c>
      <c r="ALD155" t="s">
        <v>1463</v>
      </c>
      <c r="ALF155" t="s">
        <v>1462</v>
      </c>
      <c r="ALH155" t="s">
        <v>1462</v>
      </c>
      <c r="ALJ155" t="s">
        <v>1462</v>
      </c>
      <c r="ALL155" t="s">
        <v>1462</v>
      </c>
      <c r="ALN155" t="s">
        <v>1462</v>
      </c>
      <c r="ALP155" t="s">
        <v>1463</v>
      </c>
      <c r="ALR155" t="s">
        <v>1463</v>
      </c>
      <c r="ALT155" t="s">
        <v>1463</v>
      </c>
      <c r="AMF155" t="b">
        <v>1</v>
      </c>
      <c r="AMH155" t="b">
        <v>1</v>
      </c>
      <c r="AMM155" t="b">
        <v>1</v>
      </c>
      <c r="AMQ155" t="b">
        <v>1</v>
      </c>
      <c r="ANA155">
        <v>5</v>
      </c>
      <c r="ANB155">
        <v>0</v>
      </c>
      <c r="ANC155">
        <v>10</v>
      </c>
      <c r="AND155">
        <v>7.5</v>
      </c>
      <c r="ANE155">
        <v>2.5</v>
      </c>
      <c r="ANF155">
        <v>20</v>
      </c>
      <c r="ANG155" t="s">
        <v>1462</v>
      </c>
      <c r="ANH155" t="s">
        <v>5046</v>
      </c>
      <c r="ANI155" t="s">
        <v>1462</v>
      </c>
      <c r="ANJ155" t="s">
        <v>4791</v>
      </c>
      <c r="ANK155">
        <v>7.5</v>
      </c>
      <c r="ANL155">
        <v>2.5</v>
      </c>
      <c r="ANM155">
        <v>1</v>
      </c>
      <c r="ANN155">
        <v>0</v>
      </c>
      <c r="ANO155">
        <v>10</v>
      </c>
      <c r="ANP155">
        <v>11</v>
      </c>
      <c r="ANQ155" t="s">
        <v>2551</v>
      </c>
      <c r="ANT155">
        <v>0</v>
      </c>
      <c r="ANU155">
        <v>10</v>
      </c>
      <c r="AQR155">
        <v>7.5</v>
      </c>
      <c r="AQS155">
        <v>3.8</v>
      </c>
      <c r="AQT155">
        <v>2.5</v>
      </c>
      <c r="AQU155">
        <v>13.8</v>
      </c>
      <c r="AQV155" t="s">
        <v>1463</v>
      </c>
      <c r="ARA155" t="b">
        <v>1</v>
      </c>
      <c r="ARD155" t="b">
        <v>1</v>
      </c>
      <c r="ARG155">
        <v>0</v>
      </c>
      <c r="ARH155">
        <v>2.5</v>
      </c>
      <c r="ARI155" t="s">
        <v>1462</v>
      </c>
      <c r="ARJ155" t="s">
        <v>1462</v>
      </c>
      <c r="ARL155" t="b">
        <v>1</v>
      </c>
      <c r="ARM155" t="s">
        <v>1462</v>
      </c>
      <c r="ARO155" t="b">
        <v>1</v>
      </c>
      <c r="ARQ155" t="s">
        <v>1462</v>
      </c>
      <c r="ARS155" t="s">
        <v>5047</v>
      </c>
      <c r="ART155" t="s">
        <v>4791</v>
      </c>
      <c r="ARV155" t="b">
        <v>1</v>
      </c>
      <c r="ARY155" t="b">
        <v>1</v>
      </c>
      <c r="ASD155">
        <v>7.5</v>
      </c>
      <c r="ASE155">
        <v>2.5</v>
      </c>
      <c r="ASF155">
        <v>5</v>
      </c>
      <c r="ASG155">
        <v>2.5</v>
      </c>
      <c r="ASH155">
        <v>0</v>
      </c>
      <c r="ASI155">
        <v>7.5</v>
      </c>
      <c r="ASJ155">
        <v>50</v>
      </c>
      <c r="ASL155" t="b">
        <v>1</v>
      </c>
      <c r="ASM155" t="b">
        <v>1</v>
      </c>
      <c r="ASP155" t="b">
        <v>1</v>
      </c>
      <c r="ASS155">
        <v>3</v>
      </c>
      <c r="AST155" t="s">
        <v>1462</v>
      </c>
      <c r="ASV155" t="b">
        <v>1</v>
      </c>
      <c r="ASW155" t="b">
        <v>1</v>
      </c>
      <c r="ASX155" t="b">
        <v>1</v>
      </c>
      <c r="ASY155" t="b">
        <v>1</v>
      </c>
      <c r="ASZ155" t="b">
        <v>1</v>
      </c>
      <c r="ATC155" t="s">
        <v>5048</v>
      </c>
      <c r="ATD155">
        <v>2.5</v>
      </c>
      <c r="ATE155">
        <v>0</v>
      </c>
      <c r="ATF155">
        <v>9</v>
      </c>
      <c r="ATG155">
        <v>7.5</v>
      </c>
      <c r="ATH155">
        <v>2.5</v>
      </c>
      <c r="ATI155">
        <v>19</v>
      </c>
      <c r="ATJ155" t="s">
        <v>1462</v>
      </c>
      <c r="ATN155" t="b">
        <v>1</v>
      </c>
      <c r="ATO155" t="s">
        <v>5049</v>
      </c>
      <c r="ATP155" t="s">
        <v>2568</v>
      </c>
      <c r="AVS155" t="s">
        <v>4555</v>
      </c>
      <c r="AVT155" t="b">
        <v>1</v>
      </c>
      <c r="AVU155" t="s">
        <v>4289</v>
      </c>
      <c r="AVV155" t="s">
        <v>2568</v>
      </c>
      <c r="AVW155" t="s">
        <v>1462</v>
      </c>
      <c r="AVX155" t="s">
        <v>1463</v>
      </c>
      <c r="AVZ155">
        <v>7.5</v>
      </c>
      <c r="AWA155">
        <v>2.5</v>
      </c>
      <c r="AWB155">
        <v>7.5</v>
      </c>
      <c r="AWC155">
        <v>2.5</v>
      </c>
      <c r="AWD155">
        <v>2</v>
      </c>
      <c r="AWE155">
        <v>0</v>
      </c>
      <c r="AWF155">
        <v>0</v>
      </c>
      <c r="AWG155">
        <v>2</v>
      </c>
      <c r="AWH155" t="s">
        <v>1462</v>
      </c>
      <c r="AWI155" t="s">
        <v>1469</v>
      </c>
      <c r="AWJ155" t="s">
        <v>1462</v>
      </c>
      <c r="AWK155" t="s">
        <v>2592</v>
      </c>
      <c r="AWL155" t="s">
        <v>1462</v>
      </c>
      <c r="AWM155" t="s">
        <v>2619</v>
      </c>
      <c r="AWN155" t="s">
        <v>1463</v>
      </c>
      <c r="AWP155" t="s">
        <v>1463</v>
      </c>
      <c r="AWR155" t="s">
        <v>1463</v>
      </c>
      <c r="AWT155" t="s">
        <v>1463</v>
      </c>
      <c r="AWV155" t="s">
        <v>1463</v>
      </c>
      <c r="AWX155" t="s">
        <v>1463</v>
      </c>
      <c r="AWZ155" t="s">
        <v>1463</v>
      </c>
      <c r="AXB155" t="s">
        <v>1463</v>
      </c>
      <c r="AXD155" t="s">
        <v>1463</v>
      </c>
      <c r="AXI155">
        <v>0</v>
      </c>
      <c r="AXJ155">
        <v>0</v>
      </c>
      <c r="AXK155">
        <v>1</v>
      </c>
      <c r="AXN155">
        <v>1</v>
      </c>
      <c r="AXO155">
        <v>1</v>
      </c>
      <c r="AXP155">
        <v>1</v>
      </c>
      <c r="AXQ155">
        <v>1</v>
      </c>
      <c r="AXR155">
        <v>1</v>
      </c>
      <c r="AXS155">
        <v>1</v>
      </c>
      <c r="AXT155">
        <v>1</v>
      </c>
      <c r="AXU155">
        <v>1</v>
      </c>
      <c r="AXV155">
        <v>2</v>
      </c>
      <c r="AXW155">
        <v>1</v>
      </c>
      <c r="AXX155">
        <v>2</v>
      </c>
      <c r="AYA155">
        <v>10</v>
      </c>
      <c r="AYD155">
        <v>10</v>
      </c>
      <c r="AYE155" t="s">
        <v>1463</v>
      </c>
      <c r="AYF155" t="s">
        <v>1463</v>
      </c>
      <c r="AYG155">
        <v>10</v>
      </c>
      <c r="AYJ155">
        <v>10</v>
      </c>
      <c r="AYK155">
        <v>2.5</v>
      </c>
      <c r="AYL155">
        <v>0</v>
      </c>
      <c r="AYM155">
        <v>12.5</v>
      </c>
      <c r="AYO155" t="s">
        <v>5050</v>
      </c>
      <c r="AYQ155">
        <v>1</v>
      </c>
      <c r="AYR155" t="s">
        <v>4459</v>
      </c>
      <c r="AYS155" t="s">
        <v>5051</v>
      </c>
      <c r="AYW155">
        <v>1</v>
      </c>
      <c r="AYX155" t="s">
        <v>5052</v>
      </c>
      <c r="AYY155" t="s">
        <v>5053</v>
      </c>
      <c r="AZC155">
        <v>2</v>
      </c>
      <c r="AZD155" t="s">
        <v>4426</v>
      </c>
      <c r="AZE155" t="s">
        <v>4690</v>
      </c>
      <c r="AZF155">
        <v>40</v>
      </c>
      <c r="AZG155" t="s">
        <v>4646</v>
      </c>
      <c r="AZH155" t="s">
        <v>5054</v>
      </c>
      <c r="AZM155" t="s">
        <v>1462</v>
      </c>
      <c r="AZN155" t="s">
        <v>5055</v>
      </c>
      <c r="AZO155" t="s">
        <v>1462</v>
      </c>
      <c r="AZP155" t="s">
        <v>5056</v>
      </c>
      <c r="AZR155">
        <v>2.5</v>
      </c>
      <c r="AZS155">
        <v>0</v>
      </c>
      <c r="BCH155">
        <v>10</v>
      </c>
      <c r="BCI155">
        <v>7.5</v>
      </c>
      <c r="BCJ155">
        <v>2.5</v>
      </c>
      <c r="BCK155">
        <v>20</v>
      </c>
      <c r="BCL155">
        <v>1</v>
      </c>
      <c r="BCN155">
        <v>2</v>
      </c>
      <c r="BCP155">
        <v>3</v>
      </c>
      <c r="BCR155">
        <v>4</v>
      </c>
      <c r="BCT155" t="s">
        <v>2555</v>
      </c>
      <c r="BCW155" t="s">
        <v>2555</v>
      </c>
      <c r="BCY155">
        <v>7.5</v>
      </c>
      <c r="BCZ155">
        <v>2.5</v>
      </c>
      <c r="BEH155">
        <v>10</v>
      </c>
      <c r="BEI155">
        <v>7.5</v>
      </c>
      <c r="BEJ155">
        <v>0</v>
      </c>
      <c r="BEK155">
        <v>17.5</v>
      </c>
      <c r="BEL155" t="s">
        <v>2567</v>
      </c>
      <c r="BEN155" t="s">
        <v>2567</v>
      </c>
      <c r="BEP155" t="s">
        <v>2567</v>
      </c>
      <c r="BER155" t="s">
        <v>2567</v>
      </c>
      <c r="BET155" t="s">
        <v>2567</v>
      </c>
      <c r="BEV155" t="s">
        <v>2567</v>
      </c>
      <c r="BEX155">
        <v>7.5</v>
      </c>
      <c r="BEY155">
        <v>0</v>
      </c>
      <c r="BGQ155">
        <v>2</v>
      </c>
      <c r="BGR155">
        <v>5</v>
      </c>
      <c r="BGS155">
        <v>5</v>
      </c>
      <c r="BGT155">
        <v>12</v>
      </c>
      <c r="BGU155" t="s">
        <v>1462</v>
      </c>
      <c r="BGV155" t="s">
        <v>5057</v>
      </c>
      <c r="BGW155" t="s">
        <v>2653</v>
      </c>
      <c r="BHB155" t="s">
        <v>4916</v>
      </c>
      <c r="BHC155" t="s">
        <v>2653</v>
      </c>
      <c r="BHD155" t="s">
        <v>2954</v>
      </c>
      <c r="BHE155" t="s">
        <v>2653</v>
      </c>
      <c r="BHK155">
        <v>5</v>
      </c>
      <c r="BHL155">
        <v>5</v>
      </c>
      <c r="BIT155">
        <v>10</v>
      </c>
      <c r="BIU155">
        <v>7.5</v>
      </c>
      <c r="BIV155">
        <v>0</v>
      </c>
      <c r="BIW155">
        <v>17.5</v>
      </c>
      <c r="BIX155">
        <v>4</v>
      </c>
      <c r="BIY155" t="s">
        <v>1794</v>
      </c>
      <c r="BIZ155" t="s">
        <v>2594</v>
      </c>
      <c r="BJA155" t="s">
        <v>2548</v>
      </c>
      <c r="BJB155">
        <v>7.5</v>
      </c>
      <c r="BJC155">
        <v>0</v>
      </c>
    </row>
    <row r="156" spans="1:1024 1027:1615" ht="15" x14ac:dyDescent="0.25">
      <c r="A156" t="s">
        <v>4378</v>
      </c>
      <c r="B156" t="s">
        <v>5058</v>
      </c>
      <c r="C156" t="s">
        <v>5059</v>
      </c>
      <c r="D156" t="s">
        <v>1460</v>
      </c>
      <c r="F156" t="s">
        <v>2606</v>
      </c>
      <c r="G156" t="s">
        <v>4350</v>
      </c>
      <c r="H156" t="s">
        <v>3851</v>
      </c>
      <c r="I156" t="s">
        <v>5034</v>
      </c>
      <c r="J156">
        <v>2.4880218699999999</v>
      </c>
      <c r="K156">
        <v>34.399261549999999</v>
      </c>
      <c r="L156" s="116">
        <v>42406</v>
      </c>
      <c r="M156" t="s">
        <v>1461</v>
      </c>
      <c r="N156">
        <v>50</v>
      </c>
      <c r="O156" t="s">
        <v>2554</v>
      </c>
      <c r="Q156">
        <v>6.7</v>
      </c>
      <c r="R156">
        <v>7.5</v>
      </c>
      <c r="S156">
        <v>2.5</v>
      </c>
      <c r="T156">
        <v>16.7</v>
      </c>
      <c r="U156">
        <v>2</v>
      </c>
      <c r="V156">
        <v>1</v>
      </c>
      <c r="W156">
        <v>3</v>
      </c>
      <c r="X156">
        <v>4</v>
      </c>
      <c r="Y156">
        <v>1</v>
      </c>
      <c r="Z156">
        <v>1</v>
      </c>
      <c r="AF156" t="b">
        <v>1</v>
      </c>
      <c r="AG156">
        <v>2</v>
      </c>
      <c r="AH156">
        <v>1</v>
      </c>
      <c r="AI156">
        <v>3</v>
      </c>
      <c r="AJ156">
        <v>4</v>
      </c>
      <c r="AK156">
        <v>1</v>
      </c>
      <c r="AL156">
        <v>1</v>
      </c>
      <c r="AM156">
        <v>1</v>
      </c>
      <c r="AO156">
        <v>2</v>
      </c>
      <c r="AR156">
        <v>1</v>
      </c>
      <c r="AT156">
        <v>1</v>
      </c>
      <c r="AU156">
        <v>1</v>
      </c>
      <c r="AV156">
        <v>4</v>
      </c>
      <c r="AW156">
        <v>1</v>
      </c>
      <c r="BS156" t="s">
        <v>1462</v>
      </c>
      <c r="BT156" t="s">
        <v>1462</v>
      </c>
      <c r="BU156" t="s">
        <v>4353</v>
      </c>
      <c r="BV156" t="s">
        <v>4353</v>
      </c>
      <c r="BW156">
        <v>7.5</v>
      </c>
      <c r="BX156">
        <v>2.5</v>
      </c>
      <c r="BY156">
        <v>10</v>
      </c>
      <c r="BZ156">
        <v>7.5</v>
      </c>
      <c r="CA156">
        <v>2.5</v>
      </c>
      <c r="CB156">
        <v>20</v>
      </c>
      <c r="CC156" t="s">
        <v>1462</v>
      </c>
      <c r="CD156" t="b">
        <v>1</v>
      </c>
      <c r="CE156" t="b">
        <v>1</v>
      </c>
      <c r="CF156">
        <v>40</v>
      </c>
      <c r="CH156" t="s">
        <v>1462</v>
      </c>
      <c r="CI156" t="b">
        <v>1</v>
      </c>
      <c r="CK156">
        <v>38</v>
      </c>
      <c r="CM156" t="s">
        <v>1462</v>
      </c>
      <c r="CN156" t="b">
        <v>1</v>
      </c>
      <c r="CP156">
        <v>1</v>
      </c>
      <c r="CR156" t="s">
        <v>1463</v>
      </c>
      <c r="CW156" t="s">
        <v>1463</v>
      </c>
      <c r="DB156" t="s">
        <v>1463</v>
      </c>
      <c r="DG156" t="s">
        <v>1462</v>
      </c>
      <c r="DH156" t="b">
        <v>1</v>
      </c>
      <c r="DJ156">
        <v>1</v>
      </c>
      <c r="DM156" t="s">
        <v>1463</v>
      </c>
      <c r="DS156" t="b">
        <v>1</v>
      </c>
      <c r="DU156" t="b">
        <v>1</v>
      </c>
      <c r="DY156" t="b">
        <v>1</v>
      </c>
      <c r="EB156" t="b">
        <v>1</v>
      </c>
      <c r="EC156" t="b">
        <v>1</v>
      </c>
      <c r="EI156">
        <v>7.5</v>
      </c>
      <c r="EJ156">
        <v>2.5</v>
      </c>
      <c r="EN156">
        <v>0</v>
      </c>
      <c r="EO156" t="s">
        <v>1463</v>
      </c>
      <c r="FL156">
        <v>6.7</v>
      </c>
      <c r="FM156">
        <v>5</v>
      </c>
      <c r="FN156">
        <v>2.5</v>
      </c>
      <c r="FO156">
        <v>14.2</v>
      </c>
      <c r="FP156" t="s">
        <v>1462</v>
      </c>
      <c r="FS156" t="s">
        <v>1464</v>
      </c>
      <c r="FT156" t="b">
        <v>1</v>
      </c>
      <c r="FV156" t="s">
        <v>1465</v>
      </c>
      <c r="FY156" t="s">
        <v>1464</v>
      </c>
      <c r="GB156" t="s">
        <v>1464</v>
      </c>
      <c r="GE156" t="s">
        <v>1464</v>
      </c>
      <c r="GH156" t="s">
        <v>1464</v>
      </c>
      <c r="GK156" t="s">
        <v>1464</v>
      </c>
      <c r="GN156" t="s">
        <v>1464</v>
      </c>
      <c r="GO156" t="b">
        <v>1</v>
      </c>
      <c r="GQ156" t="s">
        <v>1465</v>
      </c>
      <c r="GT156" t="s">
        <v>1464</v>
      </c>
      <c r="GW156" t="s">
        <v>1464</v>
      </c>
      <c r="GZ156" t="s">
        <v>1464</v>
      </c>
      <c r="HC156" t="s">
        <v>1464</v>
      </c>
      <c r="HD156" t="b">
        <v>1</v>
      </c>
      <c r="HF156" t="s">
        <v>1465</v>
      </c>
      <c r="HI156" t="s">
        <v>1464</v>
      </c>
      <c r="HL156" t="s">
        <v>1464</v>
      </c>
      <c r="HO156" t="s">
        <v>1464</v>
      </c>
      <c r="HR156" t="s">
        <v>1464</v>
      </c>
      <c r="HU156" t="s">
        <v>1464</v>
      </c>
      <c r="HX156" t="s">
        <v>1464</v>
      </c>
      <c r="IA156" t="s">
        <v>1464</v>
      </c>
      <c r="ID156" t="s">
        <v>1464</v>
      </c>
      <c r="IG156" t="s">
        <v>1464</v>
      </c>
      <c r="IJ156" t="s">
        <v>1464</v>
      </c>
      <c r="IM156" t="s">
        <v>1464</v>
      </c>
      <c r="IN156" t="b">
        <v>1</v>
      </c>
      <c r="IP156" t="s">
        <v>1465</v>
      </c>
      <c r="IS156" t="s">
        <v>1464</v>
      </c>
      <c r="IV156" t="s">
        <v>1464</v>
      </c>
      <c r="IW156" t="b">
        <v>1</v>
      </c>
      <c r="IY156" t="s">
        <v>1465</v>
      </c>
      <c r="JB156" t="s">
        <v>1464</v>
      </c>
      <c r="JC156" t="b">
        <v>1</v>
      </c>
      <c r="JE156" t="s">
        <v>2558</v>
      </c>
      <c r="JH156" t="s">
        <v>1464</v>
      </c>
      <c r="JK156" t="s">
        <v>1464</v>
      </c>
      <c r="JN156" t="s">
        <v>1464</v>
      </c>
      <c r="JQ156" t="s">
        <v>1464</v>
      </c>
      <c r="JT156" t="s">
        <v>1464</v>
      </c>
      <c r="JW156" t="s">
        <v>1464</v>
      </c>
      <c r="JZ156" t="s">
        <v>1464</v>
      </c>
      <c r="KC156" t="s">
        <v>1464</v>
      </c>
      <c r="KF156" t="s">
        <v>1464</v>
      </c>
      <c r="KG156" t="s">
        <v>4355</v>
      </c>
      <c r="KH156" t="b">
        <v>1</v>
      </c>
      <c r="KJ156" t="s">
        <v>1464</v>
      </c>
      <c r="KK156" t="s">
        <v>1463</v>
      </c>
      <c r="KM156">
        <v>5</v>
      </c>
      <c r="KN156">
        <v>2.5</v>
      </c>
      <c r="KO156">
        <v>3.5</v>
      </c>
      <c r="KP156">
        <v>5</v>
      </c>
      <c r="KQ156">
        <v>0</v>
      </c>
      <c r="KR156">
        <v>8.5</v>
      </c>
      <c r="KS156" t="s">
        <v>1462</v>
      </c>
      <c r="KV156">
        <v>2</v>
      </c>
      <c r="KW156">
        <v>16</v>
      </c>
      <c r="KX156">
        <v>18</v>
      </c>
      <c r="LF156">
        <v>1</v>
      </c>
      <c r="LG156">
        <v>1</v>
      </c>
      <c r="LH156">
        <v>1</v>
      </c>
      <c r="LZ156" t="b">
        <v>1</v>
      </c>
      <c r="MA156" t="b">
        <v>1</v>
      </c>
      <c r="MB156" t="b">
        <v>1</v>
      </c>
      <c r="MJ156" t="b">
        <v>1</v>
      </c>
      <c r="MK156" t="b">
        <v>1</v>
      </c>
      <c r="ML156" t="b">
        <v>1</v>
      </c>
      <c r="MT156" t="s">
        <v>1462</v>
      </c>
      <c r="MU156" t="s">
        <v>5060</v>
      </c>
      <c r="MV156">
        <v>5</v>
      </c>
      <c r="MW156">
        <v>0</v>
      </c>
      <c r="MX156">
        <v>0</v>
      </c>
      <c r="MY156">
        <v>0</v>
      </c>
      <c r="MZ156">
        <v>2.5</v>
      </c>
      <c r="NA156">
        <v>2.5</v>
      </c>
      <c r="NM156" t="s">
        <v>2549</v>
      </c>
      <c r="NN156" t="s">
        <v>2549</v>
      </c>
      <c r="NO156" t="s">
        <v>2549</v>
      </c>
      <c r="NP156" t="s">
        <v>2549</v>
      </c>
      <c r="NQ156" t="s">
        <v>2549</v>
      </c>
      <c r="NR156" t="s">
        <v>2549</v>
      </c>
      <c r="NS156" t="s">
        <v>2549</v>
      </c>
      <c r="NT156" t="s">
        <v>2549</v>
      </c>
      <c r="NU156" t="s">
        <v>2549</v>
      </c>
      <c r="NV156" t="s">
        <v>2549</v>
      </c>
      <c r="NW156" t="s">
        <v>2550</v>
      </c>
      <c r="NX156" t="s">
        <v>2569</v>
      </c>
      <c r="NY156" t="s">
        <v>2569</v>
      </c>
      <c r="NZ156" t="s">
        <v>2569</v>
      </c>
      <c r="OA156" t="s">
        <v>2550</v>
      </c>
      <c r="OB156" t="s">
        <v>2550</v>
      </c>
      <c r="OC156" t="s">
        <v>2550</v>
      </c>
      <c r="OD156" t="s">
        <v>2550</v>
      </c>
      <c r="OE156" t="s">
        <v>2550</v>
      </c>
      <c r="OF156" t="s">
        <v>2550</v>
      </c>
      <c r="OG156">
        <v>0</v>
      </c>
      <c r="OH156">
        <v>2.5</v>
      </c>
      <c r="OJ156">
        <v>2.5</v>
      </c>
      <c r="OK156">
        <v>0</v>
      </c>
      <c r="OL156">
        <v>2.5</v>
      </c>
      <c r="OO156" t="b">
        <v>1</v>
      </c>
      <c r="OP156" t="b">
        <v>1</v>
      </c>
      <c r="OQ156" t="b">
        <v>1</v>
      </c>
      <c r="OY156" t="s">
        <v>4473</v>
      </c>
      <c r="OZ156" t="s">
        <v>4473</v>
      </c>
      <c r="PA156" t="s">
        <v>4473</v>
      </c>
      <c r="PI156" t="s">
        <v>3269</v>
      </c>
      <c r="PJ156" t="s">
        <v>3269</v>
      </c>
      <c r="PK156" t="s">
        <v>3269</v>
      </c>
      <c r="PS156" t="b">
        <v>1</v>
      </c>
      <c r="PT156" t="b">
        <v>1</v>
      </c>
      <c r="PU156" t="b">
        <v>1</v>
      </c>
      <c r="QC156" t="s">
        <v>4396</v>
      </c>
      <c r="QD156" t="s">
        <v>4396</v>
      </c>
      <c r="QE156" t="s">
        <v>4396</v>
      </c>
      <c r="QL156">
        <v>2.5</v>
      </c>
      <c r="QM156">
        <v>0</v>
      </c>
      <c r="RO156">
        <v>5</v>
      </c>
      <c r="RP156">
        <v>5</v>
      </c>
      <c r="RQ156">
        <v>0</v>
      </c>
      <c r="RR156">
        <v>10</v>
      </c>
      <c r="RS156" t="s">
        <v>1462</v>
      </c>
      <c r="RT156" t="s">
        <v>5061</v>
      </c>
      <c r="RZ156" t="s">
        <v>1462</v>
      </c>
      <c r="SB156" t="s">
        <v>1463</v>
      </c>
      <c r="SH156" t="s">
        <v>1463</v>
      </c>
      <c r="SK156">
        <v>5</v>
      </c>
      <c r="SL156">
        <v>0</v>
      </c>
      <c r="SM156">
        <v>4.3</v>
      </c>
      <c r="SN156">
        <v>7.5</v>
      </c>
      <c r="SO156">
        <v>0</v>
      </c>
      <c r="SP156">
        <v>11.8</v>
      </c>
      <c r="SQ156" t="s">
        <v>1462</v>
      </c>
      <c r="SS156">
        <v>4</v>
      </c>
      <c r="ST156" t="s">
        <v>5062</v>
      </c>
      <c r="SU156" t="s">
        <v>1463</v>
      </c>
      <c r="SY156" t="b">
        <v>1</v>
      </c>
      <c r="SZ156" t="b">
        <v>1</v>
      </c>
      <c r="TB156" t="b">
        <v>1</v>
      </c>
      <c r="TD156" t="b">
        <v>1</v>
      </c>
      <c r="TE156" t="b">
        <v>1</v>
      </c>
      <c r="TG156" t="b">
        <v>1</v>
      </c>
      <c r="TH156" t="s">
        <v>5063</v>
      </c>
      <c r="TI156">
        <v>75</v>
      </c>
      <c r="TJ156" t="s">
        <v>5064</v>
      </c>
      <c r="TM156" t="b">
        <v>1</v>
      </c>
      <c r="TN156" t="b">
        <v>1</v>
      </c>
      <c r="TO156" t="b">
        <v>1</v>
      </c>
      <c r="TP156" t="b">
        <v>1</v>
      </c>
      <c r="TQ156" t="b">
        <v>1</v>
      </c>
      <c r="TX156">
        <v>7.5</v>
      </c>
      <c r="TY156">
        <v>0</v>
      </c>
      <c r="VI156">
        <v>5</v>
      </c>
      <c r="VJ156">
        <v>0</v>
      </c>
      <c r="VK156">
        <v>2.5</v>
      </c>
      <c r="VL156">
        <v>7.5</v>
      </c>
      <c r="VM156" t="s">
        <v>1463</v>
      </c>
      <c r="VO156" t="s">
        <v>1463</v>
      </c>
      <c r="VQ156" t="s">
        <v>1463</v>
      </c>
      <c r="VS156" t="s">
        <v>1463</v>
      </c>
      <c r="VV156" t="s">
        <v>1463</v>
      </c>
      <c r="VX156" t="s">
        <v>1462</v>
      </c>
      <c r="VY156" t="s">
        <v>4577</v>
      </c>
      <c r="VZ156">
        <v>0</v>
      </c>
      <c r="WA156">
        <v>2.5</v>
      </c>
      <c r="XJ156">
        <v>8.6</v>
      </c>
      <c r="XK156">
        <v>7.5</v>
      </c>
      <c r="XL156">
        <v>2.5</v>
      </c>
      <c r="XM156">
        <v>18.600000000000001</v>
      </c>
      <c r="XN156" t="s">
        <v>1462</v>
      </c>
      <c r="XO156" t="s">
        <v>1462</v>
      </c>
      <c r="XQ156" t="b">
        <v>1</v>
      </c>
      <c r="XR156" t="b">
        <v>1</v>
      </c>
      <c r="XU156" t="b">
        <v>1</v>
      </c>
      <c r="XW156" t="b">
        <v>1</v>
      </c>
      <c r="XX156" t="b">
        <v>1</v>
      </c>
      <c r="YC156" t="s">
        <v>1462</v>
      </c>
      <c r="YE156" t="s">
        <v>1462</v>
      </c>
      <c r="YF156" t="s">
        <v>5065</v>
      </c>
      <c r="YG156">
        <v>7.5</v>
      </c>
      <c r="YH156">
        <v>2.5</v>
      </c>
      <c r="YI156" t="s">
        <v>1462</v>
      </c>
      <c r="YK156" t="b">
        <v>1</v>
      </c>
      <c r="YO156" t="b">
        <v>1</v>
      </c>
      <c r="YU156">
        <v>7.5</v>
      </c>
      <c r="YV156">
        <v>2.5</v>
      </c>
      <c r="ZX156">
        <v>10</v>
      </c>
      <c r="ZY156">
        <v>2.5</v>
      </c>
      <c r="ZZ156">
        <v>0</v>
      </c>
      <c r="AAA156">
        <v>12.5</v>
      </c>
      <c r="AAB156" t="s">
        <v>1462</v>
      </c>
      <c r="AAK156" t="b">
        <v>1</v>
      </c>
      <c r="AAL156" t="b">
        <v>1</v>
      </c>
      <c r="AAP156" t="b">
        <v>1</v>
      </c>
      <c r="AAQ156" t="s">
        <v>4447</v>
      </c>
      <c r="AAS156" t="s">
        <v>5066</v>
      </c>
      <c r="AAT156">
        <v>2.5</v>
      </c>
      <c r="AAU156">
        <v>0</v>
      </c>
      <c r="ADN156">
        <v>10</v>
      </c>
      <c r="ADO156">
        <v>0</v>
      </c>
      <c r="ADP156">
        <v>0</v>
      </c>
      <c r="ADQ156">
        <v>10</v>
      </c>
      <c r="ADR156" t="s">
        <v>1759</v>
      </c>
      <c r="ADS156">
        <v>0.5</v>
      </c>
      <c r="ADT156">
        <v>40</v>
      </c>
      <c r="ADU156" t="s">
        <v>2560</v>
      </c>
      <c r="ADV156">
        <v>0.45</v>
      </c>
      <c r="ADW156">
        <v>30</v>
      </c>
      <c r="ADX156" t="s">
        <v>3580</v>
      </c>
      <c r="ADY156">
        <v>0.5</v>
      </c>
      <c r="ADZ156">
        <v>40</v>
      </c>
      <c r="AEG156">
        <v>0</v>
      </c>
      <c r="AEH156">
        <v>0</v>
      </c>
      <c r="AEI156">
        <v>10</v>
      </c>
      <c r="AEJ156">
        <v>5</v>
      </c>
      <c r="AEK156">
        <v>0</v>
      </c>
      <c r="AEL156">
        <v>15</v>
      </c>
      <c r="AEP156" t="b">
        <v>1</v>
      </c>
      <c r="AEU156" t="b">
        <v>1</v>
      </c>
      <c r="AEV156" t="b">
        <v>1</v>
      </c>
      <c r="AEX156" t="b">
        <v>1</v>
      </c>
      <c r="AEY156" t="b">
        <v>1</v>
      </c>
      <c r="AEZ156" t="b">
        <v>1</v>
      </c>
      <c r="AFA156" t="s">
        <v>5067</v>
      </c>
      <c r="AFC156">
        <v>5</v>
      </c>
      <c r="AFD156">
        <v>0</v>
      </c>
      <c r="AFE156">
        <v>4</v>
      </c>
      <c r="AFF156">
        <v>3.6</v>
      </c>
      <c r="AFG156">
        <v>0</v>
      </c>
      <c r="AFH156">
        <v>7.6</v>
      </c>
      <c r="AFI156" t="s">
        <v>1463</v>
      </c>
      <c r="AFK156" t="s">
        <v>1463</v>
      </c>
      <c r="AFM156" t="s">
        <v>1462</v>
      </c>
      <c r="AFN156" t="s">
        <v>5068</v>
      </c>
      <c r="AFO156" t="s">
        <v>1462</v>
      </c>
      <c r="AFP156" t="s">
        <v>5069</v>
      </c>
      <c r="AFQ156" t="s">
        <v>1463</v>
      </c>
      <c r="AFT156" t="s">
        <v>1463</v>
      </c>
      <c r="AFV156">
        <v>3</v>
      </c>
      <c r="AFW156">
        <v>0</v>
      </c>
      <c r="AFX156">
        <v>3.6111111111111098</v>
      </c>
      <c r="AFY156">
        <v>0</v>
      </c>
      <c r="AFZ156">
        <v>6.7</v>
      </c>
      <c r="AGA156">
        <v>7.5</v>
      </c>
      <c r="AGB156">
        <v>0</v>
      </c>
      <c r="AGC156">
        <v>14.2</v>
      </c>
      <c r="AGD156">
        <v>7</v>
      </c>
      <c r="AGE156">
        <v>13</v>
      </c>
      <c r="AGG156">
        <v>3</v>
      </c>
      <c r="AGH156">
        <v>13</v>
      </c>
      <c r="AGJ156">
        <v>3</v>
      </c>
      <c r="AGK156">
        <v>0</v>
      </c>
      <c r="AGM156" t="s">
        <v>5070</v>
      </c>
      <c r="AGN156" t="s">
        <v>5071</v>
      </c>
      <c r="AGQ156">
        <v>7.5</v>
      </c>
      <c r="AGR156">
        <v>0</v>
      </c>
      <c r="AGS156">
        <v>2</v>
      </c>
      <c r="AGT156">
        <v>7.5</v>
      </c>
      <c r="AGU156">
        <v>2.5</v>
      </c>
      <c r="AGV156">
        <v>12</v>
      </c>
      <c r="AGW156">
        <v>2</v>
      </c>
      <c r="AGY156" t="b">
        <v>1</v>
      </c>
      <c r="AGZ156" t="b">
        <v>1</v>
      </c>
      <c r="AHD156">
        <v>4</v>
      </c>
      <c r="AHE156">
        <v>3</v>
      </c>
      <c r="AHF156">
        <v>3</v>
      </c>
      <c r="AKM156">
        <v>7.5</v>
      </c>
      <c r="AKN156">
        <v>2.5</v>
      </c>
      <c r="AKO156">
        <v>10</v>
      </c>
      <c r="AKP156">
        <v>5</v>
      </c>
      <c r="AKQ156">
        <v>2.5</v>
      </c>
      <c r="AKR156">
        <v>17.5</v>
      </c>
      <c r="AKS156" t="s">
        <v>1462</v>
      </c>
      <c r="AKT156" t="s">
        <v>1463</v>
      </c>
      <c r="AKV156" t="s">
        <v>1463</v>
      </c>
      <c r="AKX156" t="s">
        <v>1462</v>
      </c>
      <c r="AKZ156" t="s">
        <v>1462</v>
      </c>
      <c r="ALB156" t="s">
        <v>1462</v>
      </c>
      <c r="ALD156" t="s">
        <v>1462</v>
      </c>
      <c r="ALF156" t="s">
        <v>1462</v>
      </c>
      <c r="ALH156" t="s">
        <v>1462</v>
      </c>
      <c r="ALJ156" t="s">
        <v>1462</v>
      </c>
      <c r="ALL156" t="s">
        <v>1463</v>
      </c>
      <c r="ALN156" t="s">
        <v>1462</v>
      </c>
      <c r="ALP156" t="s">
        <v>1463</v>
      </c>
      <c r="ALR156" t="s">
        <v>1463</v>
      </c>
      <c r="ALT156" t="s">
        <v>1463</v>
      </c>
      <c r="AMF156" t="b">
        <v>1</v>
      </c>
      <c r="AMH156" t="b">
        <v>1</v>
      </c>
      <c r="AMI156" t="b">
        <v>1</v>
      </c>
      <c r="AMJ156" t="b">
        <v>1</v>
      </c>
      <c r="AMM156" t="b">
        <v>1</v>
      </c>
      <c r="AMQ156" t="b">
        <v>1</v>
      </c>
      <c r="ANA156">
        <v>5</v>
      </c>
      <c r="ANB156">
        <v>2.5</v>
      </c>
      <c r="ANC156">
        <v>10</v>
      </c>
      <c r="AND156">
        <v>7.5</v>
      </c>
      <c r="ANE156">
        <v>0</v>
      </c>
      <c r="ANF156">
        <v>17.5</v>
      </c>
      <c r="ANG156" t="s">
        <v>1462</v>
      </c>
      <c r="ANH156" t="s">
        <v>5072</v>
      </c>
      <c r="ANI156" t="s">
        <v>1462</v>
      </c>
      <c r="ANJ156" t="s">
        <v>5073</v>
      </c>
      <c r="ANK156">
        <v>7.5</v>
      </c>
      <c r="ANL156">
        <v>0</v>
      </c>
      <c r="ANM156">
        <v>1</v>
      </c>
      <c r="ANN156">
        <v>0</v>
      </c>
      <c r="ANO156">
        <v>10</v>
      </c>
      <c r="ANP156">
        <v>11</v>
      </c>
      <c r="ANQ156" t="s">
        <v>2551</v>
      </c>
      <c r="ANT156">
        <v>0</v>
      </c>
      <c r="ANU156">
        <v>10</v>
      </c>
      <c r="AQR156">
        <v>7.5</v>
      </c>
      <c r="AQS156">
        <v>3.8</v>
      </c>
      <c r="AQT156">
        <v>2.5</v>
      </c>
      <c r="AQU156">
        <v>13.8</v>
      </c>
      <c r="AQV156" t="s">
        <v>1463</v>
      </c>
      <c r="ARA156" t="b">
        <v>1</v>
      </c>
      <c r="ARC156" t="b">
        <v>1</v>
      </c>
      <c r="ARG156">
        <v>7.5</v>
      </c>
      <c r="ARH156">
        <v>2.5</v>
      </c>
      <c r="ARI156" t="s">
        <v>1462</v>
      </c>
      <c r="ARJ156" t="s">
        <v>1462</v>
      </c>
      <c r="ARL156" t="b">
        <v>1</v>
      </c>
      <c r="ARM156" t="s">
        <v>1462</v>
      </c>
      <c r="ARO156" t="b">
        <v>1</v>
      </c>
      <c r="ARQ156" t="s">
        <v>1462</v>
      </c>
      <c r="ARS156" t="s">
        <v>5074</v>
      </c>
      <c r="ART156" t="s">
        <v>5075</v>
      </c>
      <c r="ARV156" t="b">
        <v>1</v>
      </c>
      <c r="ARY156" t="b">
        <v>1</v>
      </c>
      <c r="ASD156">
        <v>0</v>
      </c>
      <c r="ASE156">
        <v>2.5</v>
      </c>
      <c r="ASF156">
        <v>5</v>
      </c>
      <c r="ASG156">
        <v>5</v>
      </c>
      <c r="ASH156">
        <v>0</v>
      </c>
      <c r="ASI156">
        <v>10</v>
      </c>
      <c r="ASJ156">
        <v>50</v>
      </c>
      <c r="ASL156" t="b">
        <v>1</v>
      </c>
      <c r="ASM156" t="b">
        <v>1</v>
      </c>
      <c r="ASP156" t="b">
        <v>1</v>
      </c>
      <c r="ASS156">
        <v>3</v>
      </c>
      <c r="AST156" t="s">
        <v>1462</v>
      </c>
      <c r="ASV156" t="b">
        <v>1</v>
      </c>
      <c r="ASW156" t="b">
        <v>1</v>
      </c>
      <c r="ASX156" t="b">
        <v>1</v>
      </c>
      <c r="ASY156" t="b">
        <v>1</v>
      </c>
      <c r="ASZ156" t="b">
        <v>1</v>
      </c>
      <c r="ATC156" t="s">
        <v>5076</v>
      </c>
      <c r="ATD156">
        <v>5</v>
      </c>
      <c r="ATE156">
        <v>0</v>
      </c>
      <c r="ATF156">
        <v>9</v>
      </c>
      <c r="ATG156">
        <v>7.5</v>
      </c>
      <c r="ATH156">
        <v>2.5</v>
      </c>
      <c r="ATI156">
        <v>19</v>
      </c>
      <c r="ATJ156" t="s">
        <v>1462</v>
      </c>
      <c r="ATN156" t="b">
        <v>1</v>
      </c>
      <c r="ATO156" t="s">
        <v>5077</v>
      </c>
      <c r="ATP156" t="s">
        <v>2568</v>
      </c>
      <c r="AUC156" t="b">
        <v>1</v>
      </c>
      <c r="AUD156" t="s">
        <v>4524</v>
      </c>
      <c r="AUE156" t="s">
        <v>2561</v>
      </c>
      <c r="AVS156" t="s">
        <v>4555</v>
      </c>
      <c r="AVT156" t="b">
        <v>1</v>
      </c>
      <c r="AVU156" t="s">
        <v>5078</v>
      </c>
      <c r="AVV156" t="s">
        <v>2568</v>
      </c>
      <c r="AVW156" t="s">
        <v>1462</v>
      </c>
      <c r="AVX156" t="s">
        <v>1462</v>
      </c>
      <c r="AVZ156">
        <v>7.5</v>
      </c>
      <c r="AWA156">
        <v>2.5</v>
      </c>
      <c r="AWB156">
        <v>7.5</v>
      </c>
      <c r="AWC156">
        <v>2.5</v>
      </c>
      <c r="AWD156">
        <v>4</v>
      </c>
      <c r="AWE156">
        <v>5</v>
      </c>
      <c r="AWF156">
        <v>0</v>
      </c>
      <c r="AWG156">
        <v>9</v>
      </c>
      <c r="AWH156" t="s">
        <v>1462</v>
      </c>
      <c r="AWI156" t="s">
        <v>1470</v>
      </c>
      <c r="AWJ156" t="s">
        <v>1462</v>
      </c>
      <c r="AWK156" t="s">
        <v>2708</v>
      </c>
      <c r="AWL156" t="s">
        <v>1462</v>
      </c>
      <c r="AWM156" t="s">
        <v>2619</v>
      </c>
      <c r="AWN156" t="s">
        <v>1463</v>
      </c>
      <c r="AWP156" t="s">
        <v>1463</v>
      </c>
      <c r="AWR156" t="s">
        <v>1463</v>
      </c>
      <c r="AWT156" t="s">
        <v>1463</v>
      </c>
      <c r="AWV156" t="s">
        <v>1462</v>
      </c>
      <c r="AWW156" t="s">
        <v>1469</v>
      </c>
      <c r="AWX156" t="s">
        <v>1463</v>
      </c>
      <c r="AWZ156" t="s">
        <v>1462</v>
      </c>
      <c r="AXA156" t="s">
        <v>1469</v>
      </c>
      <c r="AXB156" t="s">
        <v>1463</v>
      </c>
      <c r="AXD156" t="s">
        <v>1463</v>
      </c>
      <c r="AXI156">
        <v>5</v>
      </c>
      <c r="AXJ156">
        <v>0</v>
      </c>
      <c r="AXK156">
        <v>1</v>
      </c>
      <c r="AXN156">
        <v>1</v>
      </c>
      <c r="AXO156">
        <v>1</v>
      </c>
      <c r="AXP156">
        <v>1</v>
      </c>
      <c r="AXQ156">
        <v>1</v>
      </c>
      <c r="AXR156">
        <v>1</v>
      </c>
      <c r="AXS156">
        <v>1</v>
      </c>
      <c r="AXT156">
        <v>1</v>
      </c>
      <c r="AXU156">
        <v>1</v>
      </c>
      <c r="AXV156">
        <v>2</v>
      </c>
      <c r="AXW156">
        <v>1</v>
      </c>
      <c r="AXX156">
        <v>2</v>
      </c>
      <c r="AYA156">
        <v>10</v>
      </c>
      <c r="AYD156">
        <v>10</v>
      </c>
      <c r="AYE156" t="s">
        <v>1463</v>
      </c>
      <c r="AYF156" t="s">
        <v>1463</v>
      </c>
      <c r="AYG156">
        <v>10</v>
      </c>
      <c r="AYJ156">
        <v>10</v>
      </c>
      <c r="AYK156">
        <v>7.5</v>
      </c>
      <c r="AYL156">
        <v>2.5</v>
      </c>
      <c r="AYM156">
        <v>20</v>
      </c>
      <c r="AYN156">
        <v>2</v>
      </c>
      <c r="AYO156" t="s">
        <v>5079</v>
      </c>
      <c r="AYP156" t="s">
        <v>5080</v>
      </c>
      <c r="AYW156">
        <v>3</v>
      </c>
      <c r="AYX156" t="s">
        <v>5081</v>
      </c>
      <c r="AYY156" t="s">
        <v>5082</v>
      </c>
      <c r="AZC156">
        <v>6</v>
      </c>
      <c r="AZD156" t="s">
        <v>4426</v>
      </c>
      <c r="AZE156" t="s">
        <v>2811</v>
      </c>
      <c r="AZF156">
        <v>30</v>
      </c>
      <c r="AZG156" t="s">
        <v>5083</v>
      </c>
      <c r="AZH156" t="s">
        <v>5084</v>
      </c>
      <c r="AZM156" t="s">
        <v>1462</v>
      </c>
      <c r="AZN156" t="s">
        <v>5085</v>
      </c>
      <c r="AZO156" t="s">
        <v>1462</v>
      </c>
      <c r="AZP156" t="s">
        <v>4866</v>
      </c>
      <c r="AZR156">
        <v>7.5</v>
      </c>
      <c r="AZS156">
        <v>2.5</v>
      </c>
      <c r="BCH156">
        <v>10</v>
      </c>
      <c r="BCI156">
        <v>5</v>
      </c>
      <c r="BCJ156">
        <v>0</v>
      </c>
      <c r="BCK156">
        <v>15</v>
      </c>
      <c r="BCL156">
        <v>1</v>
      </c>
      <c r="BCN156">
        <v>2</v>
      </c>
      <c r="BCP156">
        <v>3</v>
      </c>
      <c r="BCR156">
        <v>4</v>
      </c>
      <c r="BCT156" t="s">
        <v>2555</v>
      </c>
      <c r="BCW156" t="s">
        <v>2555</v>
      </c>
      <c r="BCY156">
        <v>5</v>
      </c>
      <c r="BCZ156">
        <v>0</v>
      </c>
      <c r="BEH156">
        <v>10</v>
      </c>
      <c r="BEI156">
        <v>7.5</v>
      </c>
      <c r="BEJ156">
        <v>0</v>
      </c>
      <c r="BEK156">
        <v>17.5</v>
      </c>
      <c r="BEL156" t="s">
        <v>2567</v>
      </c>
      <c r="BEN156" t="s">
        <v>2567</v>
      </c>
      <c r="BEP156" t="s">
        <v>2567</v>
      </c>
      <c r="BER156" t="s">
        <v>2567</v>
      </c>
      <c r="BET156" t="s">
        <v>2567</v>
      </c>
      <c r="BEV156" t="s">
        <v>2567</v>
      </c>
      <c r="BEX156">
        <v>7.5</v>
      </c>
      <c r="BEY156">
        <v>0</v>
      </c>
      <c r="BGQ156" t="s">
        <v>1467</v>
      </c>
      <c r="BGR156">
        <v>7.5</v>
      </c>
      <c r="BGS156">
        <v>2.5</v>
      </c>
      <c r="BGT156">
        <v>10</v>
      </c>
      <c r="BGU156" t="s">
        <v>1463</v>
      </c>
      <c r="BHK156">
        <v>7.5</v>
      </c>
      <c r="BHL156">
        <v>2.5</v>
      </c>
      <c r="BIT156">
        <v>10</v>
      </c>
      <c r="BIU156">
        <v>7.5</v>
      </c>
      <c r="BIV156">
        <v>0</v>
      </c>
      <c r="BIW156">
        <v>17.5</v>
      </c>
      <c r="BIX156">
        <v>5</v>
      </c>
      <c r="BIY156" t="s">
        <v>1794</v>
      </c>
      <c r="BIZ156" t="s">
        <v>2594</v>
      </c>
      <c r="BJA156" t="s">
        <v>2548</v>
      </c>
      <c r="BJB156">
        <v>7.5</v>
      </c>
      <c r="BJC156">
        <v>0</v>
      </c>
    </row>
    <row r="157" spans="1:1024 1027:1615" ht="15" x14ac:dyDescent="0.25">
      <c r="A157" t="s">
        <v>4378</v>
      </c>
      <c r="B157" t="s">
        <v>5086</v>
      </c>
      <c r="C157" t="s">
        <v>5087</v>
      </c>
      <c r="D157" t="s">
        <v>1460</v>
      </c>
      <c r="F157" t="s">
        <v>2606</v>
      </c>
      <c r="G157" t="s">
        <v>4350</v>
      </c>
      <c r="H157" t="s">
        <v>3851</v>
      </c>
      <c r="I157" t="s">
        <v>5034</v>
      </c>
      <c r="J157">
        <v>2.4880814299999998</v>
      </c>
      <c r="K157">
        <v>34.399168719999999</v>
      </c>
      <c r="L157" s="116">
        <v>42406</v>
      </c>
      <c r="M157" t="s">
        <v>1471</v>
      </c>
      <c r="N157">
        <v>39</v>
      </c>
      <c r="O157" t="s">
        <v>1472</v>
      </c>
      <c r="Q157">
        <v>6.7</v>
      </c>
      <c r="R157">
        <v>7.5</v>
      </c>
      <c r="S157">
        <v>0</v>
      </c>
      <c r="T157">
        <v>14.2</v>
      </c>
      <c r="U157">
        <v>1</v>
      </c>
      <c r="V157">
        <v>1</v>
      </c>
      <c r="W157">
        <v>1</v>
      </c>
      <c r="X157">
        <v>1</v>
      </c>
      <c r="Y157">
        <v>2</v>
      </c>
      <c r="AB157" t="b">
        <v>1</v>
      </c>
      <c r="AG157">
        <v>1</v>
      </c>
      <c r="AH157">
        <v>1</v>
      </c>
      <c r="AI157">
        <v>1</v>
      </c>
      <c r="AJ157">
        <v>1</v>
      </c>
      <c r="AK157">
        <v>2</v>
      </c>
      <c r="AS157">
        <v>1</v>
      </c>
      <c r="AT157">
        <v>1</v>
      </c>
      <c r="AU157">
        <v>1</v>
      </c>
      <c r="AV157">
        <v>1</v>
      </c>
      <c r="AW157">
        <v>2</v>
      </c>
      <c r="BS157" t="s">
        <v>1462</v>
      </c>
      <c r="BT157" t="s">
        <v>1463</v>
      </c>
      <c r="BU157" t="s">
        <v>5088</v>
      </c>
      <c r="BW157">
        <v>7.5</v>
      </c>
      <c r="BX157">
        <v>0</v>
      </c>
      <c r="BY157">
        <v>8.5</v>
      </c>
      <c r="BZ157">
        <v>7.5</v>
      </c>
      <c r="CA157">
        <v>0</v>
      </c>
      <c r="CB157">
        <v>16</v>
      </c>
      <c r="CC157" t="s">
        <v>1462</v>
      </c>
      <c r="CD157" t="b">
        <v>1</v>
      </c>
      <c r="CE157" t="b">
        <v>1</v>
      </c>
      <c r="CF157">
        <v>20</v>
      </c>
      <c r="CH157" t="s">
        <v>1463</v>
      </c>
      <c r="CM157" t="s">
        <v>1462</v>
      </c>
      <c r="CN157" t="b">
        <v>1</v>
      </c>
      <c r="CP157">
        <v>2</v>
      </c>
      <c r="CR157" t="s">
        <v>1463</v>
      </c>
      <c r="CW157" t="s">
        <v>1463</v>
      </c>
      <c r="DG157" t="s">
        <v>1462</v>
      </c>
      <c r="DH157" t="b">
        <v>1</v>
      </c>
      <c r="DJ157">
        <v>3</v>
      </c>
      <c r="DS157" t="b">
        <v>1</v>
      </c>
      <c r="DU157" t="b">
        <v>1</v>
      </c>
      <c r="DY157" t="b">
        <v>1</v>
      </c>
      <c r="EC157" t="b">
        <v>1</v>
      </c>
      <c r="EI157">
        <v>7.5</v>
      </c>
      <c r="EJ157">
        <v>0</v>
      </c>
      <c r="EN157">
        <v>0</v>
      </c>
      <c r="EO157" t="s">
        <v>1463</v>
      </c>
      <c r="FL157">
        <v>6.7</v>
      </c>
      <c r="FM157">
        <v>7.5</v>
      </c>
      <c r="FN157">
        <v>2.5</v>
      </c>
      <c r="FO157">
        <v>16.7</v>
      </c>
      <c r="FP157" t="s">
        <v>1462</v>
      </c>
      <c r="FT157" t="b">
        <v>1</v>
      </c>
      <c r="FV157" t="s">
        <v>1465</v>
      </c>
      <c r="FW157" t="b">
        <v>1</v>
      </c>
      <c r="FY157" t="s">
        <v>2564</v>
      </c>
      <c r="GO157" t="b">
        <v>1</v>
      </c>
      <c r="GQ157" t="s">
        <v>1465</v>
      </c>
      <c r="HA157" t="b">
        <v>1</v>
      </c>
      <c r="HC157" t="s">
        <v>1465</v>
      </c>
      <c r="HD157" t="b">
        <v>1</v>
      </c>
      <c r="HF157" t="s">
        <v>1465</v>
      </c>
      <c r="HG157" t="b">
        <v>1</v>
      </c>
      <c r="HI157" t="s">
        <v>2564</v>
      </c>
      <c r="IN157" t="b">
        <v>1</v>
      </c>
      <c r="IP157" t="s">
        <v>1464</v>
      </c>
      <c r="IW157" t="b">
        <v>1</v>
      </c>
      <c r="IY157" t="s">
        <v>1465</v>
      </c>
      <c r="JC157" t="b">
        <v>1</v>
      </c>
      <c r="JE157" t="s">
        <v>1465</v>
      </c>
      <c r="KG157" t="s">
        <v>4534</v>
      </c>
      <c r="KH157" t="b">
        <v>1</v>
      </c>
      <c r="KJ157" t="s">
        <v>1465</v>
      </c>
      <c r="KK157" t="s">
        <v>1463</v>
      </c>
      <c r="KM157">
        <v>7.5</v>
      </c>
      <c r="KN157">
        <v>2.5</v>
      </c>
      <c r="KO157">
        <v>0</v>
      </c>
      <c r="KP157">
        <v>0</v>
      </c>
      <c r="KQ157">
        <v>2.5</v>
      </c>
      <c r="KR157">
        <v>2.5</v>
      </c>
      <c r="KS157" t="s">
        <v>1462</v>
      </c>
      <c r="LA157">
        <v>15</v>
      </c>
      <c r="LK157">
        <v>1</v>
      </c>
      <c r="LU157" t="b">
        <v>1</v>
      </c>
      <c r="MO157" t="b">
        <v>1</v>
      </c>
      <c r="MT157" t="s">
        <v>1463</v>
      </c>
      <c r="MV157">
        <v>0</v>
      </c>
      <c r="MW157">
        <v>2.5</v>
      </c>
      <c r="MX157">
        <v>0</v>
      </c>
      <c r="MY157">
        <v>0</v>
      </c>
      <c r="MZ157">
        <v>2.5</v>
      </c>
      <c r="NA157">
        <v>2.5</v>
      </c>
      <c r="NM157" t="s">
        <v>2549</v>
      </c>
      <c r="NN157" t="s">
        <v>2549</v>
      </c>
      <c r="NO157" t="s">
        <v>2549</v>
      </c>
      <c r="NP157" t="s">
        <v>2549</v>
      </c>
      <c r="NQ157" t="s">
        <v>2549</v>
      </c>
      <c r="NR157" t="s">
        <v>2549</v>
      </c>
      <c r="NS157" t="s">
        <v>2549</v>
      </c>
      <c r="NT157" t="s">
        <v>2549</v>
      </c>
      <c r="NU157" t="s">
        <v>2549</v>
      </c>
      <c r="NV157" t="s">
        <v>2549</v>
      </c>
      <c r="NW157" t="s">
        <v>2550</v>
      </c>
      <c r="NX157" t="s">
        <v>2550</v>
      </c>
      <c r="NY157" t="s">
        <v>2550</v>
      </c>
      <c r="NZ157" t="s">
        <v>2550</v>
      </c>
      <c r="OA157" t="s">
        <v>2550</v>
      </c>
      <c r="OB157" t="s">
        <v>2550</v>
      </c>
      <c r="OC157" t="s">
        <v>2569</v>
      </c>
      <c r="OD157" t="s">
        <v>2550</v>
      </c>
      <c r="OE157" t="s">
        <v>2550</v>
      </c>
      <c r="OF157" t="s">
        <v>2550</v>
      </c>
      <c r="OG157">
        <v>0</v>
      </c>
      <c r="OH157">
        <v>2.5</v>
      </c>
      <c r="OJ157">
        <v>0</v>
      </c>
      <c r="OK157">
        <v>0</v>
      </c>
      <c r="OL157">
        <v>0</v>
      </c>
      <c r="OT157" t="b">
        <v>1</v>
      </c>
      <c r="PD157" t="s">
        <v>4440</v>
      </c>
      <c r="PN157" t="s">
        <v>3269</v>
      </c>
      <c r="QL157">
        <v>0</v>
      </c>
      <c r="QM157">
        <v>0</v>
      </c>
      <c r="RO157">
        <v>5</v>
      </c>
      <c r="RP157">
        <v>5</v>
      </c>
      <c r="RQ157">
        <v>0</v>
      </c>
      <c r="RR157">
        <v>10</v>
      </c>
      <c r="RS157" t="s">
        <v>1462</v>
      </c>
      <c r="RT157" t="s">
        <v>5089</v>
      </c>
      <c r="RZ157" t="s">
        <v>1462</v>
      </c>
      <c r="SB157" t="s">
        <v>1463</v>
      </c>
      <c r="SK157">
        <v>5</v>
      </c>
      <c r="SL157">
        <v>0</v>
      </c>
      <c r="SM157">
        <v>5.9</v>
      </c>
      <c r="SN157">
        <v>7.5</v>
      </c>
      <c r="SO157">
        <v>2.5</v>
      </c>
      <c r="SP157">
        <v>15.9</v>
      </c>
      <c r="SQ157" t="s">
        <v>1462</v>
      </c>
      <c r="SS157">
        <v>6</v>
      </c>
      <c r="ST157" t="s">
        <v>5090</v>
      </c>
      <c r="SU157" t="s">
        <v>1463</v>
      </c>
      <c r="SZ157" t="b">
        <v>1</v>
      </c>
      <c r="TC157" t="b">
        <v>1</v>
      </c>
      <c r="TG157" t="b">
        <v>1</v>
      </c>
      <c r="TH157" t="s">
        <v>5091</v>
      </c>
      <c r="TI157">
        <v>75</v>
      </c>
      <c r="TJ157" t="s">
        <v>5092</v>
      </c>
      <c r="TM157" t="b">
        <v>1</v>
      </c>
      <c r="TN157" t="b">
        <v>1</v>
      </c>
      <c r="TO157" t="b">
        <v>1</v>
      </c>
      <c r="TP157" t="b">
        <v>1</v>
      </c>
      <c r="TQ157" t="b">
        <v>1</v>
      </c>
      <c r="TR157" t="b">
        <v>1</v>
      </c>
      <c r="TS157" t="b">
        <v>1</v>
      </c>
      <c r="TT157" t="b">
        <v>1</v>
      </c>
      <c r="TU157" t="b">
        <v>1</v>
      </c>
      <c r="TX157">
        <v>7.5</v>
      </c>
      <c r="TY157">
        <v>2.5</v>
      </c>
      <c r="VI157">
        <v>5</v>
      </c>
      <c r="VJ157">
        <v>0</v>
      </c>
      <c r="VK157">
        <v>0</v>
      </c>
      <c r="VL157">
        <v>5</v>
      </c>
      <c r="VM157" t="s">
        <v>1463</v>
      </c>
      <c r="VO157" t="s">
        <v>1463</v>
      </c>
      <c r="VQ157" t="s">
        <v>1463</v>
      </c>
      <c r="VS157" t="s">
        <v>1463</v>
      </c>
      <c r="VV157" t="s">
        <v>1463</v>
      </c>
      <c r="VX157" t="s">
        <v>1462</v>
      </c>
      <c r="VY157" t="s">
        <v>5093</v>
      </c>
      <c r="VZ157">
        <v>0</v>
      </c>
      <c r="WA157">
        <v>0</v>
      </c>
      <c r="XJ157">
        <v>9.4</v>
      </c>
      <c r="XK157">
        <v>7.5</v>
      </c>
      <c r="XL157">
        <v>0</v>
      </c>
      <c r="XM157">
        <v>16.899999999999999</v>
      </c>
      <c r="XN157" t="s">
        <v>1462</v>
      </c>
      <c r="XO157" t="s">
        <v>1462</v>
      </c>
      <c r="XQ157" t="b">
        <v>1</v>
      </c>
      <c r="XR157" t="b">
        <v>1</v>
      </c>
      <c r="XT157" t="b">
        <v>1</v>
      </c>
      <c r="XW157" t="b">
        <v>1</v>
      </c>
      <c r="YC157" t="s">
        <v>1463</v>
      </c>
      <c r="YE157" t="s">
        <v>1462</v>
      </c>
      <c r="YF157" t="s">
        <v>5094</v>
      </c>
      <c r="YG157">
        <v>7.5</v>
      </c>
      <c r="YH157">
        <v>0</v>
      </c>
      <c r="YI157" t="s">
        <v>1462</v>
      </c>
      <c r="YK157" t="b">
        <v>1</v>
      </c>
      <c r="YO157" t="b">
        <v>1</v>
      </c>
      <c r="YR157" t="b">
        <v>1</v>
      </c>
      <c r="YS157" t="s">
        <v>5095</v>
      </c>
      <c r="YU157">
        <v>7.5</v>
      </c>
      <c r="YV157">
        <v>0</v>
      </c>
      <c r="ZX157">
        <v>10</v>
      </c>
      <c r="ZY157">
        <v>7.5</v>
      </c>
      <c r="ZZ157">
        <v>2.5</v>
      </c>
      <c r="AAA157">
        <v>20</v>
      </c>
      <c r="AAB157" t="s">
        <v>1462</v>
      </c>
      <c r="AAD157" t="b">
        <v>1</v>
      </c>
      <c r="AAK157" t="b">
        <v>1</v>
      </c>
      <c r="AAL157" t="b">
        <v>1</v>
      </c>
      <c r="AAP157" t="b">
        <v>1</v>
      </c>
      <c r="AAQ157" t="s">
        <v>4447</v>
      </c>
      <c r="AAS157" t="s">
        <v>5096</v>
      </c>
      <c r="AAT157">
        <v>7.5</v>
      </c>
      <c r="AAU157">
        <v>2.5</v>
      </c>
      <c r="ADN157">
        <v>10</v>
      </c>
      <c r="ADO157">
        <v>0</v>
      </c>
      <c r="ADP157">
        <v>0</v>
      </c>
      <c r="ADQ157">
        <v>10</v>
      </c>
      <c r="ADR157" t="s">
        <v>1759</v>
      </c>
      <c r="ADS157">
        <v>0.5</v>
      </c>
      <c r="ADT157">
        <v>20</v>
      </c>
      <c r="ADU157" t="s">
        <v>3580</v>
      </c>
      <c r="ADV157">
        <v>0.5</v>
      </c>
      <c r="ADW157">
        <v>30</v>
      </c>
      <c r="ADX157" t="s">
        <v>2560</v>
      </c>
      <c r="ADY157">
        <v>0.5</v>
      </c>
      <c r="ADZ157">
        <v>45</v>
      </c>
      <c r="AEG157">
        <v>0</v>
      </c>
      <c r="AEH157">
        <v>0</v>
      </c>
      <c r="AEI157">
        <v>10</v>
      </c>
      <c r="AEJ157">
        <v>2.5</v>
      </c>
      <c r="AEK157">
        <v>0</v>
      </c>
      <c r="AEL157">
        <v>12.5</v>
      </c>
      <c r="AEU157" t="b">
        <v>1</v>
      </c>
      <c r="AEV157" t="b">
        <v>1</v>
      </c>
      <c r="AEX157" t="b">
        <v>1</v>
      </c>
      <c r="AEY157" t="b">
        <v>1</v>
      </c>
      <c r="AEZ157" t="b">
        <v>1</v>
      </c>
      <c r="AFA157" t="s">
        <v>5097</v>
      </c>
      <c r="AFC157">
        <v>2.5</v>
      </c>
      <c r="AFD157">
        <v>0</v>
      </c>
      <c r="AFE157">
        <v>4</v>
      </c>
      <c r="AFF157">
        <v>3.6</v>
      </c>
      <c r="AFG157">
        <v>0</v>
      </c>
      <c r="AFH157">
        <v>7.6</v>
      </c>
      <c r="AFI157" t="s">
        <v>1463</v>
      </c>
      <c r="AFK157" t="s">
        <v>1463</v>
      </c>
      <c r="AFM157" t="s">
        <v>1462</v>
      </c>
      <c r="AFN157" t="s">
        <v>5098</v>
      </c>
      <c r="AFO157" t="s">
        <v>1462</v>
      </c>
      <c r="AFP157" t="s">
        <v>5099</v>
      </c>
      <c r="AFQ157" t="s">
        <v>1463</v>
      </c>
      <c r="AFT157" t="s">
        <v>1463</v>
      </c>
      <c r="AFV157">
        <v>3</v>
      </c>
      <c r="AFW157">
        <v>0</v>
      </c>
      <c r="AFX157">
        <v>3.6111111111111098</v>
      </c>
      <c r="AFY157">
        <v>0</v>
      </c>
      <c r="AFZ157">
        <v>6.7</v>
      </c>
      <c r="AGA157">
        <v>7.5</v>
      </c>
      <c r="AGB157">
        <v>7.5</v>
      </c>
      <c r="AGC157">
        <v>21.7</v>
      </c>
      <c r="AGD157">
        <v>6</v>
      </c>
      <c r="AGE157">
        <v>4</v>
      </c>
      <c r="AGG157">
        <v>2</v>
      </c>
      <c r="AGH157">
        <v>2</v>
      </c>
      <c r="AGJ157">
        <v>4</v>
      </c>
      <c r="AGK157">
        <v>1</v>
      </c>
      <c r="AGM157" t="s">
        <v>5100</v>
      </c>
      <c r="AGN157" t="s">
        <v>5101</v>
      </c>
      <c r="AGQ157">
        <v>7.5</v>
      </c>
      <c r="AGR157">
        <v>7.5</v>
      </c>
      <c r="AGS157">
        <v>2</v>
      </c>
      <c r="AGT157">
        <v>7.5</v>
      </c>
      <c r="AGU157">
        <v>0</v>
      </c>
      <c r="AGV157">
        <v>9.5</v>
      </c>
      <c r="AGW157">
        <v>2</v>
      </c>
      <c r="AGY157" t="b">
        <v>1</v>
      </c>
      <c r="AGZ157" t="b">
        <v>1</v>
      </c>
      <c r="AHD157">
        <v>4</v>
      </c>
      <c r="AHE157">
        <v>3</v>
      </c>
      <c r="AHF157">
        <v>3</v>
      </c>
      <c r="AKM157">
        <v>7.5</v>
      </c>
      <c r="AKN157">
        <v>0</v>
      </c>
      <c r="AKO157">
        <v>10</v>
      </c>
      <c r="AKP157">
        <v>7.5</v>
      </c>
      <c r="AKQ157">
        <v>0</v>
      </c>
      <c r="AKR157">
        <v>17.5</v>
      </c>
      <c r="AKS157" t="s">
        <v>1462</v>
      </c>
      <c r="AKT157" t="s">
        <v>1463</v>
      </c>
      <c r="AKV157" t="s">
        <v>1462</v>
      </c>
      <c r="AKX157" t="s">
        <v>1463</v>
      </c>
      <c r="AKZ157" t="s">
        <v>1463</v>
      </c>
      <c r="ALB157" t="s">
        <v>1462</v>
      </c>
      <c r="ALD157" t="s">
        <v>1462</v>
      </c>
      <c r="ALF157" t="s">
        <v>1462</v>
      </c>
      <c r="ALH157" t="s">
        <v>1462</v>
      </c>
      <c r="ALJ157" t="s">
        <v>1462</v>
      </c>
      <c r="ALL157" t="s">
        <v>1463</v>
      </c>
      <c r="ALN157" t="s">
        <v>1462</v>
      </c>
      <c r="ALP157" t="s">
        <v>1463</v>
      </c>
      <c r="ALR157" t="s">
        <v>1463</v>
      </c>
      <c r="ALT157" t="s">
        <v>1463</v>
      </c>
      <c r="AMF157" t="b">
        <v>1</v>
      </c>
      <c r="AMH157" t="b">
        <v>1</v>
      </c>
      <c r="AMM157" t="b">
        <v>1</v>
      </c>
      <c r="AMQ157" t="b">
        <v>1</v>
      </c>
      <c r="ANA157">
        <v>7.5</v>
      </c>
      <c r="ANB157">
        <v>0</v>
      </c>
      <c r="ANC157">
        <v>10</v>
      </c>
      <c r="AND157">
        <v>7.5</v>
      </c>
      <c r="ANE157">
        <v>0</v>
      </c>
      <c r="ANF157">
        <v>17.5</v>
      </c>
      <c r="ANG157" t="s">
        <v>1462</v>
      </c>
      <c r="ANH157" t="s">
        <v>5102</v>
      </c>
      <c r="ANI157" t="s">
        <v>1462</v>
      </c>
      <c r="ANJ157" t="s">
        <v>5103</v>
      </c>
      <c r="ANK157">
        <v>7.5</v>
      </c>
      <c r="ANL157">
        <v>0</v>
      </c>
      <c r="ANM157">
        <v>1</v>
      </c>
      <c r="ANN157">
        <v>0</v>
      </c>
      <c r="ANO157">
        <v>10</v>
      </c>
      <c r="ANP157">
        <v>11</v>
      </c>
      <c r="ANQ157" t="s">
        <v>2551</v>
      </c>
      <c r="ANT157">
        <v>0</v>
      </c>
      <c r="ANU157">
        <v>10</v>
      </c>
      <c r="AQR157">
        <v>7.5</v>
      </c>
      <c r="AQS157">
        <v>3.8</v>
      </c>
      <c r="AQT157">
        <v>1.3</v>
      </c>
      <c r="AQU157">
        <v>12.6</v>
      </c>
      <c r="AQV157" t="s">
        <v>1463</v>
      </c>
      <c r="ARA157" t="b">
        <v>1</v>
      </c>
      <c r="ARG157">
        <v>0</v>
      </c>
      <c r="ARH157">
        <v>2.5</v>
      </c>
      <c r="ARI157" t="s">
        <v>1462</v>
      </c>
      <c r="ARJ157" t="s">
        <v>1462</v>
      </c>
      <c r="ARL157" t="b">
        <v>1</v>
      </c>
      <c r="ARM157" t="s">
        <v>1462</v>
      </c>
      <c r="ARO157" t="b">
        <v>1</v>
      </c>
      <c r="ARQ157" t="s">
        <v>1462</v>
      </c>
      <c r="ARS157" t="s">
        <v>5104</v>
      </c>
      <c r="ART157" t="s">
        <v>4905</v>
      </c>
      <c r="ARV157" t="b">
        <v>1</v>
      </c>
      <c r="ARY157" t="b">
        <v>1</v>
      </c>
      <c r="ASD157">
        <v>7.5</v>
      </c>
      <c r="ASE157">
        <v>0</v>
      </c>
      <c r="ASF157">
        <v>6</v>
      </c>
      <c r="ASG157">
        <v>2.5</v>
      </c>
      <c r="ASH157">
        <v>0</v>
      </c>
      <c r="ASI157">
        <v>8.5</v>
      </c>
      <c r="ASJ157">
        <v>60</v>
      </c>
      <c r="ASL157" t="b">
        <v>1</v>
      </c>
      <c r="ASM157" t="b">
        <v>1</v>
      </c>
      <c r="ASQ157" t="b">
        <v>1</v>
      </c>
      <c r="ASR157" t="s">
        <v>4447</v>
      </c>
      <c r="ASS157">
        <v>5</v>
      </c>
      <c r="AST157" t="s">
        <v>1462</v>
      </c>
      <c r="ASV157" t="b">
        <v>1</v>
      </c>
      <c r="ASW157" t="b">
        <v>1</v>
      </c>
      <c r="ASX157" t="b">
        <v>1</v>
      </c>
      <c r="ASY157" t="b">
        <v>1</v>
      </c>
      <c r="ASZ157" t="b">
        <v>1</v>
      </c>
      <c r="ATC157" t="s">
        <v>5105</v>
      </c>
      <c r="ATD157">
        <v>2.5</v>
      </c>
      <c r="ATE157">
        <v>0</v>
      </c>
      <c r="ATF157">
        <v>9</v>
      </c>
      <c r="ATG157">
        <v>7.5</v>
      </c>
      <c r="ATH157">
        <v>1.3</v>
      </c>
      <c r="ATI157">
        <v>17.8</v>
      </c>
      <c r="ATJ157" t="s">
        <v>1462</v>
      </c>
      <c r="ATN157" t="b">
        <v>1</v>
      </c>
      <c r="ATO157" t="s">
        <v>5106</v>
      </c>
      <c r="ATP157" t="s">
        <v>2568</v>
      </c>
      <c r="AVS157" t="s">
        <v>4555</v>
      </c>
      <c r="AVT157" t="b">
        <v>1</v>
      </c>
      <c r="AVU157" t="s">
        <v>4289</v>
      </c>
      <c r="AVV157" t="s">
        <v>2561</v>
      </c>
      <c r="AVW157" t="s">
        <v>1462</v>
      </c>
      <c r="AVX157" t="s">
        <v>1462</v>
      </c>
      <c r="AVZ157">
        <v>7.5</v>
      </c>
      <c r="AWA157">
        <v>2.5</v>
      </c>
      <c r="AWB157">
        <v>7.5</v>
      </c>
      <c r="AWC157">
        <v>0</v>
      </c>
      <c r="AWD157">
        <v>3</v>
      </c>
      <c r="AWE157">
        <v>2.5</v>
      </c>
      <c r="AWF157">
        <v>0</v>
      </c>
      <c r="AWG157">
        <v>5.5</v>
      </c>
      <c r="AWH157" t="s">
        <v>1462</v>
      </c>
      <c r="AWI157" t="s">
        <v>1469</v>
      </c>
      <c r="AWJ157" t="s">
        <v>1462</v>
      </c>
      <c r="AWK157" t="s">
        <v>1469</v>
      </c>
      <c r="AWL157" t="s">
        <v>1462</v>
      </c>
      <c r="AWM157" t="s">
        <v>4525</v>
      </c>
      <c r="AWN157" t="s">
        <v>1463</v>
      </c>
      <c r="AWP157" t="s">
        <v>1463</v>
      </c>
      <c r="AWR157" t="s">
        <v>1463</v>
      </c>
      <c r="AWT157" t="s">
        <v>1462</v>
      </c>
      <c r="AWV157" t="s">
        <v>1463</v>
      </c>
      <c r="AWX157" t="s">
        <v>1463</v>
      </c>
      <c r="AWZ157" t="s">
        <v>1463</v>
      </c>
      <c r="AXB157" t="s">
        <v>1463</v>
      </c>
      <c r="AXD157" t="s">
        <v>1463</v>
      </c>
      <c r="AXI157">
        <v>2.5</v>
      </c>
      <c r="AXJ157">
        <v>0</v>
      </c>
      <c r="AXK157">
        <v>0</v>
      </c>
      <c r="AXN157">
        <v>0</v>
      </c>
      <c r="AXO157">
        <v>1</v>
      </c>
      <c r="AXP157">
        <v>1</v>
      </c>
      <c r="AXQ157">
        <v>1</v>
      </c>
      <c r="AXR157">
        <v>1</v>
      </c>
      <c r="AXS157">
        <v>1</v>
      </c>
      <c r="AXT157">
        <v>1</v>
      </c>
      <c r="AXU157">
        <v>1</v>
      </c>
      <c r="AXV157">
        <v>3</v>
      </c>
      <c r="AXW157">
        <v>1</v>
      </c>
      <c r="AXX157">
        <v>2</v>
      </c>
      <c r="AYA157">
        <v>10</v>
      </c>
      <c r="AYD157">
        <v>10</v>
      </c>
      <c r="AYE157" t="s">
        <v>1463</v>
      </c>
      <c r="AYF157" t="s">
        <v>1463</v>
      </c>
      <c r="AYG157">
        <v>10</v>
      </c>
      <c r="AYJ157">
        <v>10</v>
      </c>
      <c r="AYK157">
        <v>7.5</v>
      </c>
      <c r="AYL157">
        <v>0</v>
      </c>
      <c r="AYM157">
        <v>17.5</v>
      </c>
      <c r="AYN157">
        <v>1</v>
      </c>
      <c r="AYO157" t="s">
        <v>5107</v>
      </c>
      <c r="AYP157" t="s">
        <v>4419</v>
      </c>
      <c r="AYW157">
        <v>2</v>
      </c>
      <c r="AYX157" t="s">
        <v>5108</v>
      </c>
      <c r="AYY157" t="s">
        <v>5109</v>
      </c>
      <c r="AZC157">
        <v>5</v>
      </c>
      <c r="AZD157" t="s">
        <v>4426</v>
      </c>
      <c r="AZE157" t="s">
        <v>4645</v>
      </c>
      <c r="AZF157">
        <v>20</v>
      </c>
      <c r="AZG157" t="s">
        <v>5110</v>
      </c>
      <c r="AZH157" t="s">
        <v>5111</v>
      </c>
      <c r="AZM157" t="s">
        <v>1462</v>
      </c>
      <c r="AZN157" t="s">
        <v>5112</v>
      </c>
      <c r="AZO157" t="s">
        <v>1462</v>
      </c>
      <c r="AZP157" t="s">
        <v>5113</v>
      </c>
      <c r="AZR157">
        <v>7.5</v>
      </c>
      <c r="AZS157">
        <v>0</v>
      </c>
      <c r="BCH157">
        <v>10</v>
      </c>
      <c r="BCI157">
        <v>7.5</v>
      </c>
      <c r="BCJ157">
        <v>0</v>
      </c>
      <c r="BCK157">
        <v>17.5</v>
      </c>
      <c r="BCL157">
        <v>1</v>
      </c>
      <c r="BCN157" t="s">
        <v>2555</v>
      </c>
      <c r="BCP157">
        <v>2</v>
      </c>
      <c r="BCR157">
        <v>3</v>
      </c>
      <c r="BCT157" t="s">
        <v>2555</v>
      </c>
      <c r="BCW157" t="s">
        <v>2555</v>
      </c>
      <c r="BCY157">
        <v>7.5</v>
      </c>
      <c r="BCZ157">
        <v>0</v>
      </c>
      <c r="BEH157">
        <v>2.5</v>
      </c>
      <c r="BEI157">
        <v>7.5</v>
      </c>
      <c r="BEJ157">
        <v>0</v>
      </c>
      <c r="BEK157">
        <v>10</v>
      </c>
      <c r="BEL157" t="s">
        <v>2552</v>
      </c>
      <c r="BEN157" t="s">
        <v>2552</v>
      </c>
      <c r="BEP157" t="s">
        <v>2552</v>
      </c>
      <c r="BER157" t="s">
        <v>2552</v>
      </c>
      <c r="BET157" t="s">
        <v>2552</v>
      </c>
      <c r="BEV157" t="s">
        <v>2552</v>
      </c>
      <c r="BEX157">
        <v>7.5</v>
      </c>
      <c r="BEY157">
        <v>0</v>
      </c>
      <c r="BGQ157" t="s">
        <v>1467</v>
      </c>
      <c r="BGR157">
        <v>7.5</v>
      </c>
      <c r="BGS157">
        <v>2.5</v>
      </c>
      <c r="BGT157">
        <v>10</v>
      </c>
      <c r="BGU157" t="s">
        <v>1463</v>
      </c>
      <c r="BHK157">
        <v>7.5</v>
      </c>
      <c r="BHL157">
        <v>2.5</v>
      </c>
      <c r="BIT157">
        <v>10</v>
      </c>
      <c r="BIU157">
        <v>7.5</v>
      </c>
      <c r="BIV157">
        <v>0</v>
      </c>
      <c r="BIW157">
        <v>17.5</v>
      </c>
      <c r="BIX157">
        <v>4</v>
      </c>
      <c r="BIY157" t="s">
        <v>1794</v>
      </c>
      <c r="BIZ157" t="s">
        <v>2594</v>
      </c>
      <c r="BJA157" t="s">
        <v>2548</v>
      </c>
      <c r="BJB157">
        <v>7.5</v>
      </c>
      <c r="BJC157">
        <v>0</v>
      </c>
    </row>
    <row r="158" spans="1:1024 1027:1615" ht="15" x14ac:dyDescent="0.25">
      <c r="A158" t="s">
        <v>4378</v>
      </c>
      <c r="B158" t="s">
        <v>5114</v>
      </c>
      <c r="C158" t="s">
        <v>5115</v>
      </c>
      <c r="D158" t="s">
        <v>1460</v>
      </c>
      <c r="F158" t="s">
        <v>2606</v>
      </c>
      <c r="G158" t="s">
        <v>4350</v>
      </c>
      <c r="H158" t="s">
        <v>3851</v>
      </c>
      <c r="I158" t="s">
        <v>5034</v>
      </c>
      <c r="J158">
        <v>2.4880695099999999</v>
      </c>
      <c r="K158">
        <v>34.399258979999999</v>
      </c>
      <c r="L158" s="116">
        <v>42406</v>
      </c>
      <c r="M158" t="s">
        <v>1471</v>
      </c>
      <c r="N158">
        <v>49</v>
      </c>
      <c r="O158" t="s">
        <v>1472</v>
      </c>
      <c r="Q158">
        <v>5</v>
      </c>
      <c r="R158">
        <v>7.5</v>
      </c>
      <c r="S158">
        <v>0</v>
      </c>
      <c r="T158">
        <v>12.5</v>
      </c>
      <c r="U158">
        <v>1</v>
      </c>
      <c r="V158">
        <v>2</v>
      </c>
      <c r="W158">
        <v>2</v>
      </c>
      <c r="X158">
        <v>2</v>
      </c>
      <c r="Y158">
        <v>1</v>
      </c>
      <c r="Z158">
        <v>1</v>
      </c>
      <c r="AE158" t="b">
        <v>1</v>
      </c>
      <c r="AG158">
        <v>1</v>
      </c>
      <c r="AH158">
        <v>2</v>
      </c>
      <c r="AI158">
        <v>2</v>
      </c>
      <c r="AJ158">
        <v>2</v>
      </c>
      <c r="AK158">
        <v>1</v>
      </c>
      <c r="AS158">
        <v>1</v>
      </c>
      <c r="AT158">
        <v>2</v>
      </c>
      <c r="AU158">
        <v>2</v>
      </c>
      <c r="AV158">
        <v>2</v>
      </c>
      <c r="AW158">
        <v>1</v>
      </c>
      <c r="BD158">
        <v>1</v>
      </c>
      <c r="BS158" t="s">
        <v>1462</v>
      </c>
      <c r="BT158" t="s">
        <v>1462</v>
      </c>
      <c r="BU158" t="s">
        <v>4353</v>
      </c>
      <c r="BV158" t="s">
        <v>4353</v>
      </c>
      <c r="BW158">
        <v>7.5</v>
      </c>
      <c r="BX158">
        <v>0</v>
      </c>
      <c r="BY158">
        <v>8.5</v>
      </c>
      <c r="BZ158">
        <v>5</v>
      </c>
      <c r="CA158">
        <v>2.5</v>
      </c>
      <c r="CB158">
        <v>16</v>
      </c>
      <c r="CC158" t="s">
        <v>1462</v>
      </c>
      <c r="CD158" t="b">
        <v>1</v>
      </c>
      <c r="CE158" t="b">
        <v>1</v>
      </c>
      <c r="CF158">
        <v>38</v>
      </c>
      <c r="CH158" t="s">
        <v>1463</v>
      </c>
      <c r="CM158" t="s">
        <v>1462</v>
      </c>
      <c r="CN158" t="b">
        <v>1</v>
      </c>
      <c r="CP158">
        <v>1</v>
      </c>
      <c r="CR158" t="s">
        <v>1463</v>
      </c>
      <c r="CW158" t="s">
        <v>1463</v>
      </c>
      <c r="DB158" t="s">
        <v>1463</v>
      </c>
      <c r="DG158" t="s">
        <v>1462</v>
      </c>
      <c r="DH158" t="b">
        <v>1</v>
      </c>
      <c r="DJ158">
        <v>1</v>
      </c>
      <c r="DM158" t="s">
        <v>1463</v>
      </c>
      <c r="DS158" t="b">
        <v>1</v>
      </c>
      <c r="DU158" t="b">
        <v>1</v>
      </c>
      <c r="DY158" t="b">
        <v>1</v>
      </c>
      <c r="EC158" t="b">
        <v>1</v>
      </c>
      <c r="EI158">
        <v>5</v>
      </c>
      <c r="EJ158">
        <v>2.5</v>
      </c>
      <c r="EN158">
        <v>0</v>
      </c>
      <c r="EO158" t="s">
        <v>1463</v>
      </c>
      <c r="FL158">
        <v>3.3</v>
      </c>
      <c r="FM158">
        <v>2.5</v>
      </c>
      <c r="FN158">
        <v>0</v>
      </c>
      <c r="FO158">
        <v>5.8</v>
      </c>
      <c r="FP158" t="s">
        <v>1462</v>
      </c>
      <c r="FT158" t="b">
        <v>1</v>
      </c>
      <c r="FV158" t="s">
        <v>2564</v>
      </c>
      <c r="GO158" t="b">
        <v>1</v>
      </c>
      <c r="GQ158" t="s">
        <v>1465</v>
      </c>
      <c r="HD158" t="b">
        <v>1</v>
      </c>
      <c r="HF158" t="s">
        <v>1465</v>
      </c>
      <c r="IN158" t="b">
        <v>1</v>
      </c>
      <c r="IP158" t="s">
        <v>1464</v>
      </c>
      <c r="JC158" t="b">
        <v>1</v>
      </c>
      <c r="JE158" t="s">
        <v>1465</v>
      </c>
      <c r="KG158" t="s">
        <v>4355</v>
      </c>
      <c r="KH158" t="b">
        <v>1</v>
      </c>
      <c r="KJ158" t="s">
        <v>1465</v>
      </c>
      <c r="KK158" t="s">
        <v>1463</v>
      </c>
      <c r="KM158">
        <v>2.5</v>
      </c>
      <c r="KN158">
        <v>0</v>
      </c>
      <c r="KO158">
        <v>0</v>
      </c>
      <c r="KP158">
        <v>0</v>
      </c>
      <c r="KQ158">
        <v>0</v>
      </c>
      <c r="KR158">
        <v>0</v>
      </c>
      <c r="KS158" t="s">
        <v>1462</v>
      </c>
      <c r="LA158">
        <v>8</v>
      </c>
      <c r="LK158">
        <v>1</v>
      </c>
      <c r="LU158" t="b">
        <v>1</v>
      </c>
      <c r="MO158" t="b">
        <v>1</v>
      </c>
      <c r="MT158" t="s">
        <v>1463</v>
      </c>
      <c r="MV158">
        <v>0</v>
      </c>
      <c r="MW158">
        <v>0</v>
      </c>
      <c r="MX158">
        <v>0</v>
      </c>
      <c r="MY158">
        <v>7.5</v>
      </c>
      <c r="MZ158">
        <v>0</v>
      </c>
      <c r="NA158">
        <v>7.5</v>
      </c>
      <c r="NM158" t="s">
        <v>2549</v>
      </c>
      <c r="NN158" t="s">
        <v>2549</v>
      </c>
      <c r="NO158" t="s">
        <v>2549</v>
      </c>
      <c r="NP158" t="s">
        <v>2549</v>
      </c>
      <c r="NQ158" t="s">
        <v>2549</v>
      </c>
      <c r="NR158" t="s">
        <v>2549</v>
      </c>
      <c r="NS158" t="s">
        <v>2549</v>
      </c>
      <c r="NT158" t="s">
        <v>2549</v>
      </c>
      <c r="NU158" t="s">
        <v>2549</v>
      </c>
      <c r="NV158" t="s">
        <v>2549</v>
      </c>
      <c r="NW158" t="s">
        <v>2550</v>
      </c>
      <c r="NX158" t="s">
        <v>2550</v>
      </c>
      <c r="NY158" t="s">
        <v>2550</v>
      </c>
      <c r="NZ158" t="s">
        <v>2550</v>
      </c>
      <c r="OA158" t="s">
        <v>2550</v>
      </c>
      <c r="OB158" t="s">
        <v>2550</v>
      </c>
      <c r="OC158" t="s">
        <v>2569</v>
      </c>
      <c r="OD158" t="s">
        <v>2550</v>
      </c>
      <c r="OE158" t="s">
        <v>2550</v>
      </c>
      <c r="OF158" t="s">
        <v>2550</v>
      </c>
      <c r="OG158">
        <v>7.5</v>
      </c>
      <c r="OH158">
        <v>0</v>
      </c>
      <c r="OJ158">
        <v>2.5</v>
      </c>
      <c r="OK158">
        <v>0</v>
      </c>
      <c r="OL158">
        <v>2.5</v>
      </c>
      <c r="OT158" t="b">
        <v>1</v>
      </c>
      <c r="PD158" t="s">
        <v>5116</v>
      </c>
      <c r="PN158" t="s">
        <v>3269</v>
      </c>
      <c r="QL158">
        <v>2.5</v>
      </c>
      <c r="QM158">
        <v>0</v>
      </c>
      <c r="RO158">
        <v>5</v>
      </c>
      <c r="RP158">
        <v>7.5</v>
      </c>
      <c r="RQ158">
        <v>2.5</v>
      </c>
      <c r="RR158">
        <v>15</v>
      </c>
      <c r="RS158" t="s">
        <v>1462</v>
      </c>
      <c r="RT158" t="s">
        <v>5117</v>
      </c>
      <c r="RW158" t="s">
        <v>1463</v>
      </c>
      <c r="RZ158" t="s">
        <v>1463</v>
      </c>
      <c r="SB158" t="s">
        <v>1463</v>
      </c>
      <c r="SK158">
        <v>7.5</v>
      </c>
      <c r="SL158">
        <v>2.5</v>
      </c>
      <c r="SM158">
        <v>5.9</v>
      </c>
      <c r="SN158">
        <v>7.5</v>
      </c>
      <c r="SO158">
        <v>0</v>
      </c>
      <c r="SP158">
        <v>13.4</v>
      </c>
      <c r="SQ158" t="s">
        <v>1462</v>
      </c>
      <c r="SS158">
        <v>5</v>
      </c>
      <c r="ST158" t="s">
        <v>5118</v>
      </c>
      <c r="SU158" t="s">
        <v>1463</v>
      </c>
      <c r="SX158" t="b">
        <v>1</v>
      </c>
      <c r="SY158" t="b">
        <v>1</v>
      </c>
      <c r="SZ158" t="b">
        <v>1</v>
      </c>
      <c r="TA158" t="b">
        <v>1</v>
      </c>
      <c r="TB158" t="b">
        <v>1</v>
      </c>
      <c r="TG158" t="b">
        <v>1</v>
      </c>
      <c r="TH158" t="s">
        <v>5119</v>
      </c>
      <c r="TI158">
        <v>75</v>
      </c>
      <c r="TJ158" t="s">
        <v>5120</v>
      </c>
      <c r="TM158" t="b">
        <v>1</v>
      </c>
      <c r="TN158" t="b">
        <v>1</v>
      </c>
      <c r="TO158" t="b">
        <v>1</v>
      </c>
      <c r="TP158" t="b">
        <v>1</v>
      </c>
      <c r="TQ158" t="b">
        <v>1</v>
      </c>
      <c r="TR158" t="b">
        <v>1</v>
      </c>
      <c r="TS158" t="b">
        <v>1</v>
      </c>
      <c r="TT158" t="b">
        <v>1</v>
      </c>
      <c r="TU158" t="b">
        <v>1</v>
      </c>
      <c r="TX158">
        <v>7.5</v>
      </c>
      <c r="TY158">
        <v>0</v>
      </c>
      <c r="VI158">
        <v>5</v>
      </c>
      <c r="VJ158">
        <v>0</v>
      </c>
      <c r="VK158">
        <v>0</v>
      </c>
      <c r="VL158">
        <v>5</v>
      </c>
      <c r="VM158" t="s">
        <v>1463</v>
      </c>
      <c r="VO158" t="s">
        <v>1463</v>
      </c>
      <c r="VQ158" t="s">
        <v>1463</v>
      </c>
      <c r="VS158" t="s">
        <v>1463</v>
      </c>
      <c r="VV158" t="s">
        <v>1463</v>
      </c>
      <c r="VX158" t="s">
        <v>1462</v>
      </c>
      <c r="VY158" t="s">
        <v>5121</v>
      </c>
      <c r="VZ158">
        <v>0</v>
      </c>
      <c r="WA158">
        <v>0</v>
      </c>
      <c r="XJ158">
        <v>9.4</v>
      </c>
      <c r="XK158">
        <v>7.5</v>
      </c>
      <c r="XL158">
        <v>0</v>
      </c>
      <c r="XM158">
        <v>16.899999999999999</v>
      </c>
      <c r="XN158" t="s">
        <v>1462</v>
      </c>
      <c r="XO158" t="s">
        <v>1462</v>
      </c>
      <c r="XQ158" t="b">
        <v>1</v>
      </c>
      <c r="XR158" t="b">
        <v>1</v>
      </c>
      <c r="XT158" t="b">
        <v>1</v>
      </c>
      <c r="XW158" t="b">
        <v>1</v>
      </c>
      <c r="XX158" t="b">
        <v>1</v>
      </c>
      <c r="YC158" t="s">
        <v>1462</v>
      </c>
      <c r="YE158" t="s">
        <v>1462</v>
      </c>
      <c r="YF158" t="s">
        <v>5122</v>
      </c>
      <c r="YG158">
        <v>7.5</v>
      </c>
      <c r="YH158">
        <v>0</v>
      </c>
      <c r="YI158" t="s">
        <v>1462</v>
      </c>
      <c r="YK158" t="b">
        <v>1</v>
      </c>
      <c r="YO158" t="b">
        <v>1</v>
      </c>
      <c r="YR158" t="b">
        <v>1</v>
      </c>
      <c r="YS158" t="s">
        <v>4752</v>
      </c>
      <c r="YU158">
        <v>7.5</v>
      </c>
      <c r="YV158">
        <v>0</v>
      </c>
      <c r="ZX158">
        <v>10</v>
      </c>
      <c r="ZY158">
        <v>5</v>
      </c>
      <c r="ZZ158">
        <v>0</v>
      </c>
      <c r="AAA158">
        <v>15</v>
      </c>
      <c r="AAB158" t="s">
        <v>1462</v>
      </c>
      <c r="AAK158" t="b">
        <v>1</v>
      </c>
      <c r="AAL158" t="b">
        <v>1</v>
      </c>
      <c r="AAP158" t="b">
        <v>1</v>
      </c>
      <c r="AAQ158" t="s">
        <v>5123</v>
      </c>
      <c r="AAS158" t="s">
        <v>4483</v>
      </c>
      <c r="AAT158">
        <v>5</v>
      </c>
      <c r="AAU158">
        <v>0</v>
      </c>
      <c r="ADN158">
        <v>10</v>
      </c>
      <c r="ADO158">
        <v>0</v>
      </c>
      <c r="ADP158">
        <v>0</v>
      </c>
      <c r="ADQ158">
        <v>10</v>
      </c>
      <c r="ADR158" t="s">
        <v>1759</v>
      </c>
      <c r="ADS158">
        <v>0.5</v>
      </c>
      <c r="ADT158">
        <v>20</v>
      </c>
      <c r="ADU158" t="s">
        <v>3580</v>
      </c>
      <c r="ADV158">
        <v>0.5</v>
      </c>
      <c r="ADW158">
        <v>30</v>
      </c>
      <c r="ADX158" t="s">
        <v>2560</v>
      </c>
      <c r="ADY158">
        <v>0.5</v>
      </c>
      <c r="ADZ158">
        <v>25</v>
      </c>
      <c r="AEG158">
        <v>0</v>
      </c>
      <c r="AEH158">
        <v>0</v>
      </c>
      <c r="AEI158">
        <v>10</v>
      </c>
      <c r="AEJ158">
        <v>5</v>
      </c>
      <c r="AEK158">
        <v>2.5</v>
      </c>
      <c r="AEL158">
        <v>17.5</v>
      </c>
      <c r="AEU158" t="b">
        <v>1</v>
      </c>
      <c r="AEV158" t="b">
        <v>1</v>
      </c>
      <c r="AEX158" t="b">
        <v>1</v>
      </c>
      <c r="AEY158" t="b">
        <v>1</v>
      </c>
      <c r="AFC158">
        <v>5</v>
      </c>
      <c r="AFD158">
        <v>2.5</v>
      </c>
      <c r="AFE158">
        <v>4</v>
      </c>
      <c r="AFF158">
        <v>3.6</v>
      </c>
      <c r="AFG158">
        <v>0</v>
      </c>
      <c r="AFH158">
        <v>7.6</v>
      </c>
      <c r="AFI158" t="s">
        <v>1463</v>
      </c>
      <c r="AFK158" t="s">
        <v>1463</v>
      </c>
      <c r="AFM158" t="s">
        <v>1462</v>
      </c>
      <c r="AFN158" t="s">
        <v>5124</v>
      </c>
      <c r="AFO158" t="s">
        <v>1462</v>
      </c>
      <c r="AFP158" t="s">
        <v>5125</v>
      </c>
      <c r="AFQ158" t="s">
        <v>1463</v>
      </c>
      <c r="AFT158" t="s">
        <v>1463</v>
      </c>
      <c r="AFV158">
        <v>3</v>
      </c>
      <c r="AFW158">
        <v>0</v>
      </c>
      <c r="AFX158">
        <v>3.6111111111111098</v>
      </c>
      <c r="AFY158">
        <v>0</v>
      </c>
      <c r="AFZ158">
        <v>5</v>
      </c>
      <c r="AGA158">
        <v>7.5</v>
      </c>
      <c r="AGB158">
        <v>2.5</v>
      </c>
      <c r="AGC158">
        <v>15</v>
      </c>
      <c r="AGD158">
        <v>5</v>
      </c>
      <c r="AGE158">
        <v>4</v>
      </c>
      <c r="AGG158">
        <v>2</v>
      </c>
      <c r="AGH158">
        <v>8</v>
      </c>
      <c r="AGJ158">
        <v>5</v>
      </c>
      <c r="AGK158">
        <v>4</v>
      </c>
      <c r="AGM158" t="s">
        <v>5126</v>
      </c>
      <c r="AGN158" t="s">
        <v>5127</v>
      </c>
      <c r="AGQ158">
        <v>7.5</v>
      </c>
      <c r="AGR158">
        <v>2.5</v>
      </c>
      <c r="AGS158">
        <v>2</v>
      </c>
      <c r="AGT158">
        <v>7.5</v>
      </c>
      <c r="AGU158">
        <v>0</v>
      </c>
      <c r="AGV158">
        <v>9.5</v>
      </c>
      <c r="AGW158">
        <v>2</v>
      </c>
      <c r="AGY158" t="b">
        <v>1</v>
      </c>
      <c r="AGZ158" t="b">
        <v>1</v>
      </c>
      <c r="AHB158" t="b">
        <v>1</v>
      </c>
      <c r="AHD158">
        <v>4</v>
      </c>
      <c r="AHE158">
        <v>3</v>
      </c>
      <c r="AHF158">
        <v>3</v>
      </c>
      <c r="AKM158">
        <v>7.5</v>
      </c>
      <c r="AKN158">
        <v>0</v>
      </c>
      <c r="AKO158">
        <v>10</v>
      </c>
      <c r="AKP158">
        <v>7.5</v>
      </c>
      <c r="AKQ158">
        <v>0</v>
      </c>
      <c r="AKR158">
        <v>17.5</v>
      </c>
      <c r="AKS158" t="s">
        <v>1462</v>
      </c>
      <c r="AKT158" t="s">
        <v>1463</v>
      </c>
      <c r="AKV158" t="s">
        <v>1462</v>
      </c>
      <c r="AKX158" t="s">
        <v>1463</v>
      </c>
      <c r="AKZ158" t="s">
        <v>1463</v>
      </c>
      <c r="ALB158" t="s">
        <v>1462</v>
      </c>
      <c r="ALD158" t="s">
        <v>1463</v>
      </c>
      <c r="ALF158" t="s">
        <v>1462</v>
      </c>
      <c r="ALH158" t="s">
        <v>1462</v>
      </c>
      <c r="ALJ158" t="s">
        <v>1462</v>
      </c>
      <c r="ALL158" t="s">
        <v>1463</v>
      </c>
      <c r="ALN158" t="s">
        <v>1462</v>
      </c>
      <c r="ALP158" t="s">
        <v>1463</v>
      </c>
      <c r="ALR158" t="s">
        <v>1463</v>
      </c>
      <c r="ALT158" t="s">
        <v>1463</v>
      </c>
      <c r="AMF158" t="b">
        <v>1</v>
      </c>
      <c r="AMH158" t="b">
        <v>1</v>
      </c>
      <c r="AMI158" t="b">
        <v>1</v>
      </c>
      <c r="AMM158" t="b">
        <v>1</v>
      </c>
      <c r="AMQ158" t="b">
        <v>1</v>
      </c>
      <c r="AMW158" t="b">
        <v>1</v>
      </c>
      <c r="ANA158">
        <v>7.5</v>
      </c>
      <c r="ANB158">
        <v>0</v>
      </c>
      <c r="ANC158">
        <v>10</v>
      </c>
      <c r="AND158">
        <v>7.5</v>
      </c>
      <c r="ANE158">
        <v>0</v>
      </c>
      <c r="ANF158">
        <v>17.5</v>
      </c>
      <c r="ANG158" t="s">
        <v>1462</v>
      </c>
      <c r="ANH158" t="s">
        <v>5128</v>
      </c>
      <c r="ANI158" t="s">
        <v>1462</v>
      </c>
      <c r="ANJ158" t="s">
        <v>5129</v>
      </c>
      <c r="ANK158">
        <v>7.5</v>
      </c>
      <c r="ANL158">
        <v>0</v>
      </c>
      <c r="ANM158">
        <v>1</v>
      </c>
      <c r="ANN158">
        <v>0</v>
      </c>
      <c r="ANO158">
        <v>10</v>
      </c>
      <c r="ANP158">
        <v>11</v>
      </c>
      <c r="ANQ158" t="s">
        <v>2551</v>
      </c>
      <c r="ANT158">
        <v>0</v>
      </c>
      <c r="ANU158">
        <v>10</v>
      </c>
      <c r="AQR158">
        <v>7.5</v>
      </c>
      <c r="AQS158">
        <v>3.8</v>
      </c>
      <c r="AQT158">
        <v>2.5</v>
      </c>
      <c r="AQU158">
        <v>13.8</v>
      </c>
      <c r="AQV158" t="s">
        <v>1463</v>
      </c>
      <c r="ARA158" t="b">
        <v>1</v>
      </c>
      <c r="ARC158" t="b">
        <v>1</v>
      </c>
      <c r="ARG158">
        <v>0</v>
      </c>
      <c r="ARH158">
        <v>2.5</v>
      </c>
      <c r="ARI158" t="s">
        <v>1462</v>
      </c>
      <c r="ARJ158" t="s">
        <v>1462</v>
      </c>
      <c r="ARL158" t="b">
        <v>1</v>
      </c>
      <c r="ARM158" t="s">
        <v>1462</v>
      </c>
      <c r="ARO158" t="b">
        <v>1</v>
      </c>
      <c r="ARQ158" t="s">
        <v>1462</v>
      </c>
      <c r="ARS158" t="s">
        <v>5130</v>
      </c>
      <c r="ART158" t="s">
        <v>5131</v>
      </c>
      <c r="ARV158" t="b">
        <v>1</v>
      </c>
      <c r="ARY158" t="b">
        <v>1</v>
      </c>
      <c r="ASD158">
        <v>7.5</v>
      </c>
      <c r="ASE158">
        <v>2.5</v>
      </c>
      <c r="ASF158">
        <v>5</v>
      </c>
      <c r="ASG158">
        <v>7.5</v>
      </c>
      <c r="ASH158">
        <v>0</v>
      </c>
      <c r="ASI158">
        <v>12.5</v>
      </c>
      <c r="ASJ158">
        <v>30</v>
      </c>
      <c r="ASL158" t="b">
        <v>1</v>
      </c>
      <c r="ASM158" t="b">
        <v>1</v>
      </c>
      <c r="ASS158">
        <v>3</v>
      </c>
      <c r="AST158" t="s">
        <v>1462</v>
      </c>
      <c r="ASV158" t="b">
        <v>1</v>
      </c>
      <c r="ASW158" t="b">
        <v>1</v>
      </c>
      <c r="ASX158" t="b">
        <v>1</v>
      </c>
      <c r="ASY158" t="b">
        <v>1</v>
      </c>
      <c r="ASZ158" t="b">
        <v>1</v>
      </c>
      <c r="ATC158" t="s">
        <v>5132</v>
      </c>
      <c r="ATD158">
        <v>7.5</v>
      </c>
      <c r="ATE158">
        <v>0</v>
      </c>
      <c r="ATF158">
        <v>9</v>
      </c>
      <c r="ATG158">
        <v>7.5</v>
      </c>
      <c r="ATH158">
        <v>2.5</v>
      </c>
      <c r="ATI158">
        <v>19</v>
      </c>
      <c r="ATJ158" t="s">
        <v>1462</v>
      </c>
      <c r="ATN158" t="b">
        <v>1</v>
      </c>
      <c r="ATO158" t="s">
        <v>5133</v>
      </c>
      <c r="ATP158" t="s">
        <v>2568</v>
      </c>
      <c r="AVS158" t="s">
        <v>4555</v>
      </c>
      <c r="AVT158" t="b">
        <v>1</v>
      </c>
      <c r="AVU158" t="s">
        <v>5049</v>
      </c>
      <c r="AVV158" t="s">
        <v>2561</v>
      </c>
      <c r="AVW158" t="s">
        <v>1462</v>
      </c>
      <c r="AVX158" t="s">
        <v>1462</v>
      </c>
      <c r="AVZ158">
        <v>7.5</v>
      </c>
      <c r="AWA158">
        <v>2.5</v>
      </c>
      <c r="AWB158">
        <v>7.5</v>
      </c>
      <c r="AWC158">
        <v>2.5</v>
      </c>
      <c r="AWD158">
        <v>2</v>
      </c>
      <c r="AWE158">
        <v>0</v>
      </c>
      <c r="AWF158">
        <v>2.5</v>
      </c>
      <c r="AWG158">
        <v>4.5</v>
      </c>
      <c r="AWH158" t="s">
        <v>1462</v>
      </c>
      <c r="AWI158" t="s">
        <v>1469</v>
      </c>
      <c r="AWJ158" t="s">
        <v>1462</v>
      </c>
      <c r="AWK158" t="s">
        <v>4525</v>
      </c>
      <c r="AWL158" t="s">
        <v>1463</v>
      </c>
      <c r="AWN158" t="s">
        <v>1463</v>
      </c>
      <c r="AWP158" t="s">
        <v>1463</v>
      </c>
      <c r="AWR158" t="s">
        <v>1463</v>
      </c>
      <c r="AWT158" t="s">
        <v>1463</v>
      </c>
      <c r="AWV158" t="s">
        <v>1462</v>
      </c>
      <c r="AWW158" t="s">
        <v>1469</v>
      </c>
      <c r="AWX158" t="s">
        <v>1463</v>
      </c>
      <c r="AWZ158" t="s">
        <v>1463</v>
      </c>
      <c r="AXB158" t="s">
        <v>1463</v>
      </c>
      <c r="AXD158" t="s">
        <v>1463</v>
      </c>
      <c r="AXI158">
        <v>0</v>
      </c>
      <c r="AXJ158">
        <v>2.5</v>
      </c>
      <c r="AXK158">
        <v>1</v>
      </c>
      <c r="AXN158">
        <v>1</v>
      </c>
      <c r="AXO158">
        <v>1</v>
      </c>
      <c r="AXP158">
        <v>1</v>
      </c>
      <c r="AXQ158">
        <v>1</v>
      </c>
      <c r="AXR158">
        <v>1</v>
      </c>
      <c r="AXS158">
        <v>1</v>
      </c>
      <c r="AXT158">
        <v>1</v>
      </c>
      <c r="AXU158">
        <v>1</v>
      </c>
      <c r="AXV158">
        <v>2</v>
      </c>
      <c r="AXW158">
        <v>1</v>
      </c>
      <c r="AXX158">
        <v>2</v>
      </c>
      <c r="AYA158">
        <v>10</v>
      </c>
      <c r="AYD158">
        <v>10</v>
      </c>
      <c r="AYE158" t="s">
        <v>1463</v>
      </c>
      <c r="AYF158" t="s">
        <v>1463</v>
      </c>
      <c r="AYG158">
        <v>10</v>
      </c>
      <c r="AYJ158">
        <v>10</v>
      </c>
      <c r="AYK158">
        <v>7.5</v>
      </c>
      <c r="AYL158">
        <v>2.5</v>
      </c>
      <c r="AYM158">
        <v>20</v>
      </c>
      <c r="AYN158">
        <v>2</v>
      </c>
      <c r="AYO158" t="s">
        <v>4793</v>
      </c>
      <c r="AYP158" t="s">
        <v>4419</v>
      </c>
      <c r="AYW158">
        <v>4</v>
      </c>
      <c r="AYX158" t="s">
        <v>5134</v>
      </c>
      <c r="AYY158" t="s">
        <v>5135</v>
      </c>
      <c r="AZC158">
        <v>8</v>
      </c>
      <c r="AZD158" t="s">
        <v>5136</v>
      </c>
      <c r="AZE158" t="s">
        <v>5137</v>
      </c>
      <c r="AZF158">
        <v>30</v>
      </c>
      <c r="AZG158" t="s">
        <v>5138</v>
      </c>
      <c r="AZH158" t="s">
        <v>5139</v>
      </c>
      <c r="AZM158" t="s">
        <v>1462</v>
      </c>
      <c r="AZN158" t="s">
        <v>5140</v>
      </c>
      <c r="AZO158" t="s">
        <v>1462</v>
      </c>
      <c r="AZP158" t="s">
        <v>5141</v>
      </c>
      <c r="AZR158">
        <v>7.5</v>
      </c>
      <c r="AZS158">
        <v>2.5</v>
      </c>
      <c r="BCH158">
        <v>10</v>
      </c>
      <c r="BCI158">
        <v>7.5</v>
      </c>
      <c r="BCJ158">
        <v>2.5</v>
      </c>
      <c r="BCK158">
        <v>20</v>
      </c>
      <c r="BCL158">
        <v>1</v>
      </c>
      <c r="BCN158" t="s">
        <v>2555</v>
      </c>
      <c r="BCP158">
        <v>2</v>
      </c>
      <c r="BCR158">
        <v>3</v>
      </c>
      <c r="BCT158" t="s">
        <v>2555</v>
      </c>
      <c r="BCW158" t="s">
        <v>2555</v>
      </c>
      <c r="BCY158">
        <v>7.5</v>
      </c>
      <c r="BCZ158">
        <v>2.5</v>
      </c>
      <c r="BEH158">
        <v>2.5</v>
      </c>
      <c r="BEI158">
        <v>7.5</v>
      </c>
      <c r="BEJ158">
        <v>2.5</v>
      </c>
      <c r="BEK158">
        <v>12.5</v>
      </c>
      <c r="BEL158" t="s">
        <v>2552</v>
      </c>
      <c r="BEN158" t="s">
        <v>2552</v>
      </c>
      <c r="BEP158" t="s">
        <v>2552</v>
      </c>
      <c r="BER158" t="s">
        <v>2552</v>
      </c>
      <c r="BET158" t="s">
        <v>2552</v>
      </c>
      <c r="BEV158" t="s">
        <v>2552</v>
      </c>
      <c r="BEX158">
        <v>7.5</v>
      </c>
      <c r="BEY158">
        <v>2.5</v>
      </c>
      <c r="BGQ158">
        <v>2</v>
      </c>
      <c r="BGR158">
        <v>7.5</v>
      </c>
      <c r="BGS158">
        <v>2.5</v>
      </c>
      <c r="BGT158">
        <v>12</v>
      </c>
      <c r="BGU158" t="s">
        <v>1462</v>
      </c>
      <c r="BGV158" t="s">
        <v>3069</v>
      </c>
      <c r="BGW158" t="s">
        <v>2653</v>
      </c>
      <c r="BGX158" t="s">
        <v>2667</v>
      </c>
      <c r="BGY158" t="s">
        <v>2653</v>
      </c>
      <c r="BHK158">
        <v>7.5</v>
      </c>
      <c r="BHL158">
        <v>2.5</v>
      </c>
      <c r="BIT158">
        <v>10</v>
      </c>
      <c r="BIU158">
        <v>7.5</v>
      </c>
      <c r="BIV158">
        <v>0</v>
      </c>
      <c r="BIW158">
        <v>17.5</v>
      </c>
      <c r="BIX158">
        <v>5</v>
      </c>
      <c r="BIY158" t="s">
        <v>1794</v>
      </c>
      <c r="BIZ158" t="s">
        <v>2594</v>
      </c>
      <c r="BJA158" t="s">
        <v>2548</v>
      </c>
      <c r="BJB158">
        <v>7.5</v>
      </c>
      <c r="BJC158">
        <v>0</v>
      </c>
    </row>
    <row r="159" spans="1:1024 1027:1615" ht="15" x14ac:dyDescent="0.25">
      <c r="A159" t="s">
        <v>4378</v>
      </c>
      <c r="B159" t="s">
        <v>5142</v>
      </c>
      <c r="C159" t="s">
        <v>5143</v>
      </c>
      <c r="D159" t="s">
        <v>1460</v>
      </c>
      <c r="F159" t="s">
        <v>2606</v>
      </c>
      <c r="G159" t="s">
        <v>4350</v>
      </c>
      <c r="H159" t="s">
        <v>3851</v>
      </c>
      <c r="I159" t="s">
        <v>5034</v>
      </c>
      <c r="J159">
        <v>2.48804962</v>
      </c>
      <c r="K159">
        <v>34.399156259999998</v>
      </c>
      <c r="L159" s="116">
        <v>42406</v>
      </c>
      <c r="M159" t="s">
        <v>1471</v>
      </c>
      <c r="N159">
        <v>37</v>
      </c>
      <c r="O159" t="s">
        <v>1472</v>
      </c>
      <c r="Q159">
        <v>6.7</v>
      </c>
      <c r="R159">
        <v>7.5</v>
      </c>
      <c r="S159">
        <v>2.5</v>
      </c>
      <c r="T159">
        <v>16.7</v>
      </c>
      <c r="V159">
        <v>1</v>
      </c>
      <c r="W159">
        <v>2</v>
      </c>
      <c r="X159">
        <v>2</v>
      </c>
      <c r="Y159">
        <v>1</v>
      </c>
      <c r="AB159" t="b">
        <v>1</v>
      </c>
      <c r="AH159">
        <v>1</v>
      </c>
      <c r="AI159">
        <v>2</v>
      </c>
      <c r="AJ159">
        <v>2</v>
      </c>
      <c r="AK159">
        <v>1</v>
      </c>
      <c r="AT159">
        <v>1</v>
      </c>
      <c r="AU159">
        <v>2</v>
      </c>
      <c r="AV159">
        <v>2</v>
      </c>
      <c r="AW159">
        <v>1</v>
      </c>
      <c r="BS159" t="s">
        <v>1462</v>
      </c>
      <c r="BT159" t="s">
        <v>1463</v>
      </c>
      <c r="BU159" t="s">
        <v>5144</v>
      </c>
      <c r="BW159">
        <v>7.5</v>
      </c>
      <c r="BX159">
        <v>2.5</v>
      </c>
      <c r="BY159">
        <v>8.5</v>
      </c>
      <c r="BZ159">
        <v>5</v>
      </c>
      <c r="CA159">
        <v>0</v>
      </c>
      <c r="CB159">
        <v>13.5</v>
      </c>
      <c r="CC159" t="s">
        <v>1462</v>
      </c>
      <c r="CD159" t="b">
        <v>1</v>
      </c>
      <c r="CE159" t="b">
        <v>1</v>
      </c>
      <c r="CF159">
        <v>28</v>
      </c>
      <c r="CH159" t="s">
        <v>1463</v>
      </c>
      <c r="CM159" t="s">
        <v>1462</v>
      </c>
      <c r="CP159">
        <v>1</v>
      </c>
      <c r="CR159" t="s">
        <v>1463</v>
      </c>
      <c r="CW159" t="s">
        <v>1463</v>
      </c>
      <c r="DB159" t="s">
        <v>1463</v>
      </c>
      <c r="DG159" t="s">
        <v>1462</v>
      </c>
      <c r="DH159" t="b">
        <v>1</v>
      </c>
      <c r="DJ159">
        <v>3</v>
      </c>
      <c r="DM159" t="s">
        <v>1463</v>
      </c>
      <c r="DS159" t="b">
        <v>1</v>
      </c>
      <c r="DU159" t="b">
        <v>1</v>
      </c>
      <c r="DY159" t="b">
        <v>1</v>
      </c>
      <c r="EC159" t="b">
        <v>1</v>
      </c>
      <c r="EF159" t="b">
        <v>1</v>
      </c>
      <c r="EG159" t="s">
        <v>5145</v>
      </c>
      <c r="EI159">
        <v>5</v>
      </c>
      <c r="EJ159">
        <v>0</v>
      </c>
      <c r="EN159">
        <v>0</v>
      </c>
      <c r="EO159" t="s">
        <v>1463</v>
      </c>
      <c r="FL159">
        <v>6.7</v>
      </c>
      <c r="FM159">
        <v>5</v>
      </c>
      <c r="FN159">
        <v>0</v>
      </c>
      <c r="FO159">
        <v>11.7</v>
      </c>
      <c r="FP159" t="s">
        <v>1462</v>
      </c>
      <c r="FT159" t="b">
        <v>1</v>
      </c>
      <c r="FV159" t="s">
        <v>1465</v>
      </c>
      <c r="GO159" t="b">
        <v>1</v>
      </c>
      <c r="GQ159" t="s">
        <v>1465</v>
      </c>
      <c r="HD159" t="b">
        <v>1</v>
      </c>
      <c r="HF159" t="s">
        <v>1465</v>
      </c>
      <c r="IN159" t="b">
        <v>1</v>
      </c>
      <c r="IP159" t="s">
        <v>1465</v>
      </c>
      <c r="JC159" t="b">
        <v>1</v>
      </c>
      <c r="JE159" t="s">
        <v>1465</v>
      </c>
      <c r="KG159" t="s">
        <v>4355</v>
      </c>
      <c r="KH159" t="b">
        <v>1</v>
      </c>
      <c r="KJ159" t="s">
        <v>1465</v>
      </c>
      <c r="KK159" t="s">
        <v>1463</v>
      </c>
      <c r="KM159">
        <v>5</v>
      </c>
      <c r="KN159">
        <v>0</v>
      </c>
      <c r="KO159">
        <v>0</v>
      </c>
      <c r="KP159">
        <v>2.5</v>
      </c>
      <c r="KQ159">
        <v>0</v>
      </c>
      <c r="KR159">
        <v>2.5</v>
      </c>
      <c r="KS159" t="s">
        <v>1462</v>
      </c>
      <c r="LA159">
        <v>15</v>
      </c>
      <c r="LK159">
        <v>1</v>
      </c>
      <c r="LU159" t="b">
        <v>1</v>
      </c>
      <c r="MO159" t="b">
        <v>1</v>
      </c>
      <c r="MT159" t="s">
        <v>1463</v>
      </c>
      <c r="MV159">
        <v>2.5</v>
      </c>
      <c r="MW159">
        <v>0</v>
      </c>
      <c r="MX159">
        <v>0</v>
      </c>
      <c r="MY159">
        <v>0</v>
      </c>
      <c r="MZ159">
        <v>2.5</v>
      </c>
      <c r="NA159">
        <v>2.5</v>
      </c>
      <c r="NM159" t="s">
        <v>2549</v>
      </c>
      <c r="NN159" t="s">
        <v>2549</v>
      </c>
      <c r="NO159" t="s">
        <v>2549</v>
      </c>
      <c r="NP159" t="s">
        <v>2549</v>
      </c>
      <c r="NQ159" t="s">
        <v>2549</v>
      </c>
      <c r="NR159" t="s">
        <v>2549</v>
      </c>
      <c r="NS159" t="s">
        <v>2549</v>
      </c>
      <c r="NT159" t="s">
        <v>2549</v>
      </c>
      <c r="NU159" t="s">
        <v>2549</v>
      </c>
      <c r="NV159" t="s">
        <v>2549</v>
      </c>
      <c r="NW159" t="s">
        <v>2550</v>
      </c>
      <c r="NX159" t="s">
        <v>2550</v>
      </c>
      <c r="NY159" t="s">
        <v>2550</v>
      </c>
      <c r="NZ159" t="s">
        <v>2550</v>
      </c>
      <c r="OA159" t="s">
        <v>2550</v>
      </c>
      <c r="OB159" t="s">
        <v>2550</v>
      </c>
      <c r="OC159" t="s">
        <v>2550</v>
      </c>
      <c r="OD159" t="s">
        <v>2550</v>
      </c>
      <c r="OE159" t="s">
        <v>2550</v>
      </c>
      <c r="OF159" t="s">
        <v>2550</v>
      </c>
      <c r="OG159">
        <v>0</v>
      </c>
      <c r="OH159">
        <v>2.5</v>
      </c>
      <c r="OJ159">
        <v>0</v>
      </c>
      <c r="OK159">
        <v>0</v>
      </c>
      <c r="OL159">
        <v>0</v>
      </c>
      <c r="OT159" t="b">
        <v>1</v>
      </c>
      <c r="PD159" t="s">
        <v>5146</v>
      </c>
      <c r="PN159" t="s">
        <v>3269</v>
      </c>
      <c r="QL159">
        <v>0</v>
      </c>
      <c r="QM159">
        <v>0</v>
      </c>
      <c r="RO159">
        <v>7.5</v>
      </c>
      <c r="RP159">
        <v>5</v>
      </c>
      <c r="RQ159">
        <v>2.5</v>
      </c>
      <c r="RR159">
        <v>15</v>
      </c>
      <c r="RS159" t="s">
        <v>1463</v>
      </c>
      <c r="RZ159" t="s">
        <v>1463</v>
      </c>
      <c r="SB159" t="s">
        <v>1463</v>
      </c>
      <c r="SH159" t="s">
        <v>1463</v>
      </c>
      <c r="SK159">
        <v>5</v>
      </c>
      <c r="SL159">
        <v>2.5</v>
      </c>
      <c r="SM159">
        <v>5.7</v>
      </c>
      <c r="SN159">
        <v>7.5</v>
      </c>
      <c r="SO159">
        <v>0</v>
      </c>
      <c r="SP159">
        <v>13.2</v>
      </c>
      <c r="SQ159" t="s">
        <v>1462</v>
      </c>
      <c r="SS159">
        <v>5</v>
      </c>
      <c r="ST159" t="s">
        <v>5147</v>
      </c>
      <c r="SU159" t="s">
        <v>1463</v>
      </c>
      <c r="SY159" t="b">
        <v>1</v>
      </c>
      <c r="SZ159" t="b">
        <v>1</v>
      </c>
      <c r="TB159" t="b">
        <v>1</v>
      </c>
      <c r="TC159" t="b">
        <v>1</v>
      </c>
      <c r="TG159" t="b">
        <v>1</v>
      </c>
      <c r="TH159" t="s">
        <v>5148</v>
      </c>
      <c r="TI159">
        <v>75</v>
      </c>
      <c r="TJ159" t="s">
        <v>5149</v>
      </c>
      <c r="TM159" t="b">
        <v>1</v>
      </c>
      <c r="TN159" t="b">
        <v>1</v>
      </c>
      <c r="TO159" t="b">
        <v>1</v>
      </c>
      <c r="TP159" t="b">
        <v>1</v>
      </c>
      <c r="TQ159" t="b">
        <v>1</v>
      </c>
      <c r="TR159" t="b">
        <v>1</v>
      </c>
      <c r="TS159" t="b">
        <v>1</v>
      </c>
      <c r="TT159" t="b">
        <v>1</v>
      </c>
      <c r="TV159" t="b">
        <v>1</v>
      </c>
      <c r="TW159" t="s">
        <v>5150</v>
      </c>
      <c r="TX159">
        <v>7.5</v>
      </c>
      <c r="TY159">
        <v>0</v>
      </c>
      <c r="VI159">
        <v>5</v>
      </c>
      <c r="VJ159">
        <v>0</v>
      </c>
      <c r="VK159">
        <v>2.5</v>
      </c>
      <c r="VL159">
        <v>7.5</v>
      </c>
      <c r="VM159" t="s">
        <v>1463</v>
      </c>
      <c r="VO159" t="s">
        <v>1463</v>
      </c>
      <c r="VQ159" t="s">
        <v>1463</v>
      </c>
      <c r="VS159" t="s">
        <v>1463</v>
      </c>
      <c r="VV159" t="s">
        <v>1463</v>
      </c>
      <c r="VX159" t="s">
        <v>1462</v>
      </c>
      <c r="VY159" t="s">
        <v>4478</v>
      </c>
      <c r="VZ159">
        <v>0</v>
      </c>
      <c r="WA159">
        <v>2.5</v>
      </c>
      <c r="XJ159">
        <v>10</v>
      </c>
      <c r="XK159">
        <v>7.5</v>
      </c>
      <c r="XL159">
        <v>1.3</v>
      </c>
      <c r="XM159">
        <v>18.8</v>
      </c>
      <c r="XN159" t="s">
        <v>1462</v>
      </c>
      <c r="XO159" t="s">
        <v>1462</v>
      </c>
      <c r="XQ159" t="b">
        <v>1</v>
      </c>
      <c r="XR159" t="b">
        <v>1</v>
      </c>
      <c r="XU159" t="b">
        <v>1</v>
      </c>
      <c r="XW159" t="b">
        <v>1</v>
      </c>
      <c r="XX159" t="b">
        <v>1</v>
      </c>
      <c r="YC159" t="s">
        <v>1462</v>
      </c>
      <c r="YE159" t="s">
        <v>1462</v>
      </c>
      <c r="YF159" t="s">
        <v>5151</v>
      </c>
      <c r="YG159">
        <v>7.5</v>
      </c>
      <c r="YH159">
        <v>2.5</v>
      </c>
      <c r="YI159" t="s">
        <v>1462</v>
      </c>
      <c r="YK159" t="b">
        <v>1</v>
      </c>
      <c r="YO159" t="b">
        <v>1</v>
      </c>
      <c r="YP159" t="b">
        <v>1</v>
      </c>
      <c r="YR159" t="b">
        <v>1</v>
      </c>
      <c r="YS159" t="s">
        <v>5152</v>
      </c>
      <c r="YU159">
        <v>7.5</v>
      </c>
      <c r="YV159">
        <v>0</v>
      </c>
      <c r="ZX159">
        <v>10</v>
      </c>
      <c r="ZY159">
        <v>5</v>
      </c>
      <c r="ZZ159">
        <v>0</v>
      </c>
      <c r="AAA159">
        <v>15</v>
      </c>
      <c r="AAB159" t="s">
        <v>1462</v>
      </c>
      <c r="AAK159" t="b">
        <v>1</v>
      </c>
      <c r="AAL159" t="b">
        <v>1</v>
      </c>
      <c r="AAP159" t="b">
        <v>1</v>
      </c>
      <c r="AAQ159" t="s">
        <v>4447</v>
      </c>
      <c r="AAS159" t="s">
        <v>5153</v>
      </c>
      <c r="AAT159">
        <v>5</v>
      </c>
      <c r="AAU159">
        <v>0</v>
      </c>
      <c r="ADN159">
        <v>10</v>
      </c>
      <c r="ADO159">
        <v>0</v>
      </c>
      <c r="ADP159">
        <v>0</v>
      </c>
      <c r="ADQ159">
        <v>10</v>
      </c>
      <c r="ADR159" t="s">
        <v>1759</v>
      </c>
      <c r="ADS159">
        <v>0.5</v>
      </c>
      <c r="ADT159">
        <v>20</v>
      </c>
      <c r="ADU159" t="s">
        <v>3580</v>
      </c>
      <c r="ADV159">
        <v>0.5</v>
      </c>
      <c r="ADW159">
        <v>20</v>
      </c>
      <c r="ADX159" t="s">
        <v>2560</v>
      </c>
      <c r="ADY159">
        <v>0.5</v>
      </c>
      <c r="ADZ159">
        <v>30</v>
      </c>
      <c r="AEG159">
        <v>0</v>
      </c>
      <c r="AEH159">
        <v>0</v>
      </c>
      <c r="AEI159">
        <v>10</v>
      </c>
      <c r="AEJ159">
        <v>0</v>
      </c>
      <c r="AEK159">
        <v>0</v>
      </c>
      <c r="AEL159">
        <v>10</v>
      </c>
      <c r="AEU159" t="b">
        <v>1</v>
      </c>
      <c r="AEV159" t="b">
        <v>1</v>
      </c>
      <c r="AEX159" t="b">
        <v>1</v>
      </c>
      <c r="AEY159" t="b">
        <v>1</v>
      </c>
      <c r="AEZ159" t="b">
        <v>1</v>
      </c>
      <c r="AFA159" t="s">
        <v>5154</v>
      </c>
      <c r="AFC159">
        <v>0</v>
      </c>
      <c r="AFD159">
        <v>0</v>
      </c>
      <c r="AFE159">
        <v>4</v>
      </c>
      <c r="AFF159">
        <v>3.6</v>
      </c>
      <c r="AFG159">
        <v>0</v>
      </c>
      <c r="AFH159">
        <v>7.6</v>
      </c>
      <c r="AFI159" t="s">
        <v>1463</v>
      </c>
      <c r="AFK159" t="s">
        <v>1463</v>
      </c>
      <c r="AFM159" t="s">
        <v>1462</v>
      </c>
      <c r="AFN159" t="s">
        <v>5155</v>
      </c>
      <c r="AFO159" t="s">
        <v>1462</v>
      </c>
      <c r="AFP159" t="s">
        <v>5156</v>
      </c>
      <c r="AFQ159" t="s">
        <v>1463</v>
      </c>
      <c r="AFT159" t="s">
        <v>1463</v>
      </c>
      <c r="AFV159">
        <v>3</v>
      </c>
      <c r="AFW159">
        <v>0</v>
      </c>
      <c r="AFX159">
        <v>3.6111111111111098</v>
      </c>
      <c r="AFY159">
        <v>0</v>
      </c>
      <c r="AFZ159">
        <v>5</v>
      </c>
      <c r="AGA159">
        <v>5</v>
      </c>
      <c r="AGB159">
        <v>0</v>
      </c>
      <c r="AGC159">
        <v>10</v>
      </c>
      <c r="AGD159">
        <v>5</v>
      </c>
      <c r="AGE159">
        <v>3</v>
      </c>
      <c r="AGG159">
        <v>3</v>
      </c>
      <c r="AGH159">
        <v>2</v>
      </c>
      <c r="AGJ159">
        <v>4</v>
      </c>
      <c r="AGK159">
        <v>0</v>
      </c>
      <c r="AGM159" t="s">
        <v>5157</v>
      </c>
      <c r="AGN159" t="s">
        <v>5158</v>
      </c>
      <c r="AGQ159">
        <v>5</v>
      </c>
      <c r="AGR159">
        <v>0</v>
      </c>
      <c r="AGS159">
        <v>2</v>
      </c>
      <c r="AGT159">
        <v>5</v>
      </c>
      <c r="AGU159">
        <v>0</v>
      </c>
      <c r="AGV159">
        <v>7</v>
      </c>
      <c r="AGW159">
        <v>2</v>
      </c>
      <c r="AGY159" t="b">
        <v>1</v>
      </c>
      <c r="AGZ159" t="b">
        <v>1</v>
      </c>
      <c r="AHD159">
        <v>4</v>
      </c>
      <c r="AHE159">
        <v>3</v>
      </c>
      <c r="AHF159">
        <v>3</v>
      </c>
      <c r="AKM159">
        <v>5</v>
      </c>
      <c r="AKN159">
        <v>0</v>
      </c>
      <c r="AKO159">
        <v>8.5</v>
      </c>
      <c r="AKP159">
        <v>7.5</v>
      </c>
      <c r="AKQ159">
        <v>0</v>
      </c>
      <c r="AKR159">
        <v>16</v>
      </c>
      <c r="AKS159" t="s">
        <v>1462</v>
      </c>
      <c r="AKT159" t="s">
        <v>1463</v>
      </c>
      <c r="AKV159" t="s">
        <v>1463</v>
      </c>
      <c r="AKX159" t="s">
        <v>1463</v>
      </c>
      <c r="AKZ159" t="s">
        <v>1463</v>
      </c>
      <c r="ALB159" t="s">
        <v>1462</v>
      </c>
      <c r="ALD159" t="s">
        <v>1463</v>
      </c>
      <c r="ALF159" t="s">
        <v>1462</v>
      </c>
      <c r="ALH159" t="s">
        <v>1462</v>
      </c>
      <c r="ALJ159" t="s">
        <v>1462</v>
      </c>
      <c r="ALL159" t="s">
        <v>1463</v>
      </c>
      <c r="ALN159" t="s">
        <v>1462</v>
      </c>
      <c r="ALP159" t="s">
        <v>1463</v>
      </c>
      <c r="ALR159" t="s">
        <v>1463</v>
      </c>
      <c r="ALT159" t="s">
        <v>1463</v>
      </c>
      <c r="AMF159" t="b">
        <v>1</v>
      </c>
      <c r="AMH159" t="b">
        <v>1</v>
      </c>
      <c r="AMI159" t="b">
        <v>1</v>
      </c>
      <c r="AMJ159" t="b">
        <v>1</v>
      </c>
      <c r="AMM159" t="b">
        <v>1</v>
      </c>
      <c r="AMQ159" t="b">
        <v>1</v>
      </c>
      <c r="ANA159">
        <v>7.5</v>
      </c>
      <c r="ANB159">
        <v>0</v>
      </c>
      <c r="ANC159">
        <v>10</v>
      </c>
      <c r="AND159">
        <v>7.5</v>
      </c>
      <c r="ANE159">
        <v>0</v>
      </c>
      <c r="ANF159">
        <v>17.5</v>
      </c>
      <c r="ANG159" t="s">
        <v>1462</v>
      </c>
      <c r="ANH159" t="s">
        <v>5159</v>
      </c>
      <c r="ANI159" t="s">
        <v>1462</v>
      </c>
      <c r="ANJ159" t="s">
        <v>5160</v>
      </c>
      <c r="ANK159">
        <v>7.5</v>
      </c>
      <c r="ANL159">
        <v>0</v>
      </c>
      <c r="ANM159">
        <v>1</v>
      </c>
      <c r="ANN159">
        <v>0</v>
      </c>
      <c r="ANO159">
        <v>10</v>
      </c>
      <c r="ANP159">
        <v>11</v>
      </c>
      <c r="ANQ159" t="s">
        <v>2551</v>
      </c>
      <c r="ANT159">
        <v>0</v>
      </c>
      <c r="ANU159">
        <v>10</v>
      </c>
      <c r="AQR159">
        <v>7.5</v>
      </c>
      <c r="AQS159">
        <v>3.8</v>
      </c>
      <c r="AQT159">
        <v>1.3</v>
      </c>
      <c r="AQU159">
        <v>12.6</v>
      </c>
      <c r="AQV159" t="s">
        <v>1463</v>
      </c>
      <c r="ARA159" t="b">
        <v>1</v>
      </c>
      <c r="ARC159" t="b">
        <v>1</v>
      </c>
      <c r="ARG159">
        <v>0</v>
      </c>
      <c r="ARH159">
        <v>2.5</v>
      </c>
      <c r="ARI159" t="s">
        <v>1462</v>
      </c>
      <c r="ARJ159" t="s">
        <v>1462</v>
      </c>
      <c r="ARL159" t="b">
        <v>1</v>
      </c>
      <c r="ARM159" t="s">
        <v>1462</v>
      </c>
      <c r="ARO159" t="b">
        <v>1</v>
      </c>
      <c r="ARQ159" t="s">
        <v>1462</v>
      </c>
      <c r="ARS159" t="s">
        <v>5161</v>
      </c>
      <c r="ART159" t="s">
        <v>5162</v>
      </c>
      <c r="ARV159" t="b">
        <v>1</v>
      </c>
      <c r="ARY159" t="b">
        <v>1</v>
      </c>
      <c r="ASD159">
        <v>7.5</v>
      </c>
      <c r="ASE159">
        <v>0</v>
      </c>
      <c r="ASF159">
        <v>7</v>
      </c>
      <c r="ASG159">
        <v>5</v>
      </c>
      <c r="ASH159">
        <v>0</v>
      </c>
      <c r="ASI159">
        <v>12</v>
      </c>
      <c r="ASJ159">
        <v>30</v>
      </c>
      <c r="ASL159" t="b">
        <v>1</v>
      </c>
      <c r="ASM159" t="b">
        <v>1</v>
      </c>
      <c r="ASS159">
        <v>5</v>
      </c>
      <c r="AST159" t="s">
        <v>1462</v>
      </c>
      <c r="ASV159" t="b">
        <v>1</v>
      </c>
      <c r="ASW159" t="b">
        <v>1</v>
      </c>
      <c r="ASX159" t="b">
        <v>1</v>
      </c>
      <c r="ASY159" t="b">
        <v>1</v>
      </c>
      <c r="ASZ159" t="b">
        <v>1</v>
      </c>
      <c r="ATC159" t="s">
        <v>5163</v>
      </c>
      <c r="ATD159">
        <v>5</v>
      </c>
      <c r="ATE159">
        <v>0</v>
      </c>
      <c r="ATF159">
        <v>9</v>
      </c>
      <c r="ATG159">
        <v>7.5</v>
      </c>
      <c r="ATH159">
        <v>2.5</v>
      </c>
      <c r="ATI159">
        <v>19</v>
      </c>
      <c r="ATJ159" t="s">
        <v>1462</v>
      </c>
      <c r="ATN159" t="b">
        <v>1</v>
      </c>
      <c r="ATO159" t="s">
        <v>5133</v>
      </c>
      <c r="ATP159" t="s">
        <v>2568</v>
      </c>
      <c r="ATW159" t="b">
        <v>1</v>
      </c>
      <c r="ATX159" t="s">
        <v>5164</v>
      </c>
      <c r="ATY159" t="s">
        <v>2561</v>
      </c>
      <c r="AVW159" t="s">
        <v>1462</v>
      </c>
      <c r="AVX159" t="s">
        <v>1462</v>
      </c>
      <c r="AVZ159">
        <v>7.5</v>
      </c>
      <c r="AWA159">
        <v>2.5</v>
      </c>
      <c r="AWB159">
        <v>7.5</v>
      </c>
      <c r="AWC159">
        <v>2.5</v>
      </c>
      <c r="AWD159">
        <v>3</v>
      </c>
      <c r="AWE159">
        <v>5</v>
      </c>
      <c r="AWF159">
        <v>0</v>
      </c>
      <c r="AWG159">
        <v>8</v>
      </c>
      <c r="AWH159" t="s">
        <v>1462</v>
      </c>
      <c r="AWI159" t="s">
        <v>1469</v>
      </c>
      <c r="AWJ159" t="s">
        <v>1462</v>
      </c>
      <c r="AWK159" t="s">
        <v>4525</v>
      </c>
      <c r="AWL159" t="s">
        <v>1463</v>
      </c>
      <c r="AWN159" t="s">
        <v>1463</v>
      </c>
      <c r="AWP159" t="s">
        <v>1463</v>
      </c>
      <c r="AWR159" t="s">
        <v>1463</v>
      </c>
      <c r="AWT159" t="s">
        <v>1462</v>
      </c>
      <c r="AWU159" t="s">
        <v>1469</v>
      </c>
      <c r="AWV159" t="s">
        <v>1463</v>
      </c>
      <c r="AWX159" t="s">
        <v>1463</v>
      </c>
      <c r="AWZ159" t="s">
        <v>1462</v>
      </c>
      <c r="AXA159" t="s">
        <v>1469</v>
      </c>
      <c r="AXB159" t="s">
        <v>1463</v>
      </c>
      <c r="AXD159" t="s">
        <v>1463</v>
      </c>
      <c r="AXF159">
        <v>30</v>
      </c>
      <c r="AXI159">
        <v>5</v>
      </c>
      <c r="AXJ159">
        <v>0</v>
      </c>
      <c r="AXK159">
        <v>1</v>
      </c>
      <c r="AXN159">
        <v>1</v>
      </c>
      <c r="AXO159">
        <v>1</v>
      </c>
      <c r="AXP159">
        <v>1</v>
      </c>
      <c r="AXQ159">
        <v>1</v>
      </c>
      <c r="AXR159">
        <v>1</v>
      </c>
      <c r="AXS159">
        <v>1</v>
      </c>
      <c r="AXT159">
        <v>1</v>
      </c>
      <c r="AXU159">
        <v>1</v>
      </c>
      <c r="AXV159">
        <v>2</v>
      </c>
      <c r="AXW159">
        <v>1</v>
      </c>
      <c r="AXX159">
        <v>2</v>
      </c>
      <c r="AYA159">
        <v>10</v>
      </c>
      <c r="AYD159">
        <v>10</v>
      </c>
      <c r="AYE159" t="s">
        <v>1463</v>
      </c>
      <c r="AYF159" t="s">
        <v>1463</v>
      </c>
      <c r="AYG159">
        <v>10</v>
      </c>
      <c r="AYJ159">
        <v>10</v>
      </c>
      <c r="AYK159">
        <v>7.5</v>
      </c>
      <c r="AYL159">
        <v>0</v>
      </c>
      <c r="AYM159">
        <v>17.5</v>
      </c>
      <c r="AYN159">
        <v>2</v>
      </c>
      <c r="AYO159" t="s">
        <v>5165</v>
      </c>
      <c r="AYP159" t="s">
        <v>4690</v>
      </c>
      <c r="AYW159">
        <v>3</v>
      </c>
      <c r="AYX159" t="s">
        <v>5166</v>
      </c>
      <c r="AYY159" t="s">
        <v>5135</v>
      </c>
      <c r="AZC159">
        <v>6</v>
      </c>
      <c r="AZD159" t="s">
        <v>5167</v>
      </c>
      <c r="AZE159" t="s">
        <v>4690</v>
      </c>
      <c r="AZF159">
        <v>31</v>
      </c>
      <c r="AZG159" t="s">
        <v>5168</v>
      </c>
      <c r="AZH159" t="s">
        <v>5169</v>
      </c>
      <c r="AZM159" t="s">
        <v>1462</v>
      </c>
      <c r="AZN159" t="s">
        <v>5170</v>
      </c>
      <c r="AZO159" t="s">
        <v>1462</v>
      </c>
      <c r="AZP159" t="s">
        <v>5171</v>
      </c>
      <c r="AZR159">
        <v>7.5</v>
      </c>
      <c r="AZS159">
        <v>0</v>
      </c>
      <c r="BCH159">
        <v>10</v>
      </c>
      <c r="BCI159">
        <v>7.5</v>
      </c>
      <c r="BCJ159">
        <v>2.5</v>
      </c>
      <c r="BCK159">
        <v>20</v>
      </c>
      <c r="BCL159">
        <v>1</v>
      </c>
      <c r="BCN159" t="s">
        <v>2555</v>
      </c>
      <c r="BCP159">
        <v>3</v>
      </c>
      <c r="BCR159">
        <v>4</v>
      </c>
      <c r="BCT159" t="s">
        <v>2555</v>
      </c>
      <c r="BCW159" t="s">
        <v>2555</v>
      </c>
      <c r="BCY159">
        <v>7.5</v>
      </c>
      <c r="BCZ159">
        <v>2.5</v>
      </c>
      <c r="BEH159">
        <v>2.5</v>
      </c>
      <c r="BEI159">
        <v>7.5</v>
      </c>
      <c r="BEJ159">
        <v>2.5</v>
      </c>
      <c r="BEK159">
        <v>12.5</v>
      </c>
      <c r="BEL159" t="s">
        <v>2552</v>
      </c>
      <c r="BEN159" t="s">
        <v>2552</v>
      </c>
      <c r="BEP159" t="s">
        <v>2552</v>
      </c>
      <c r="BER159" t="s">
        <v>2552</v>
      </c>
      <c r="BET159" t="s">
        <v>2552</v>
      </c>
      <c r="BEV159" t="s">
        <v>2552</v>
      </c>
      <c r="BEX159">
        <v>7.5</v>
      </c>
      <c r="BEY159">
        <v>2.5</v>
      </c>
      <c r="BGQ159">
        <v>2</v>
      </c>
      <c r="BGR159">
        <v>7.5</v>
      </c>
      <c r="BGS159">
        <v>2.5</v>
      </c>
      <c r="BGT159">
        <v>12</v>
      </c>
      <c r="BGU159" t="s">
        <v>1462</v>
      </c>
      <c r="BGV159" t="s">
        <v>2667</v>
      </c>
      <c r="BGW159" t="s">
        <v>2653</v>
      </c>
      <c r="BHH159" t="s">
        <v>4940</v>
      </c>
      <c r="BHI159" t="s">
        <v>4377</v>
      </c>
      <c r="BHJ159" t="s">
        <v>2653</v>
      </c>
      <c r="BHK159">
        <v>7.5</v>
      </c>
      <c r="BHL159">
        <v>2.5</v>
      </c>
      <c r="BIT159">
        <v>10</v>
      </c>
      <c r="BIU159">
        <v>7.5</v>
      </c>
      <c r="BIV159">
        <v>0</v>
      </c>
      <c r="BIW159">
        <v>17.5</v>
      </c>
      <c r="BIX159">
        <v>4</v>
      </c>
      <c r="BIY159" t="s">
        <v>1794</v>
      </c>
      <c r="BIZ159" t="s">
        <v>2594</v>
      </c>
      <c r="BJA159" t="s">
        <v>2548</v>
      </c>
      <c r="BJB159">
        <v>7.5</v>
      </c>
      <c r="BJC159">
        <v>0</v>
      </c>
    </row>
    <row r="160" spans="1:1024 1027:1615" ht="15" x14ac:dyDescent="0.25">
      <c r="A160" t="s">
        <v>4378</v>
      </c>
      <c r="B160" t="s">
        <v>5172</v>
      </c>
      <c r="C160" t="s">
        <v>5173</v>
      </c>
      <c r="D160" t="s">
        <v>1460</v>
      </c>
      <c r="F160" t="s">
        <v>2606</v>
      </c>
      <c r="G160" t="s">
        <v>4350</v>
      </c>
      <c r="H160" t="s">
        <v>3851</v>
      </c>
      <c r="I160" t="s">
        <v>5034</v>
      </c>
      <c r="J160">
        <v>2.4879857400000001</v>
      </c>
      <c r="K160">
        <v>34.399167759999997</v>
      </c>
      <c r="L160" s="116">
        <v>42406</v>
      </c>
      <c r="M160" t="s">
        <v>1461</v>
      </c>
      <c r="N160">
        <v>51</v>
      </c>
      <c r="O160" t="s">
        <v>1472</v>
      </c>
      <c r="Q160">
        <v>6.7</v>
      </c>
      <c r="R160">
        <v>7.5</v>
      </c>
      <c r="S160">
        <v>0</v>
      </c>
      <c r="T160">
        <v>14.2</v>
      </c>
      <c r="U160">
        <v>1</v>
      </c>
      <c r="V160">
        <v>1</v>
      </c>
      <c r="W160">
        <v>3</v>
      </c>
      <c r="X160">
        <v>4</v>
      </c>
      <c r="Z160">
        <v>1</v>
      </c>
      <c r="AF160" t="b">
        <v>1</v>
      </c>
      <c r="AG160">
        <v>1</v>
      </c>
      <c r="AH160">
        <v>1</v>
      </c>
      <c r="AI160">
        <v>3</v>
      </c>
      <c r="AJ160">
        <v>4</v>
      </c>
      <c r="AM160">
        <v>1</v>
      </c>
      <c r="AO160">
        <v>3</v>
      </c>
      <c r="AR160">
        <v>1</v>
      </c>
      <c r="BS160" t="s">
        <v>1462</v>
      </c>
      <c r="BT160" t="s">
        <v>1462</v>
      </c>
      <c r="BU160" t="s">
        <v>4353</v>
      </c>
      <c r="BV160" t="s">
        <v>4353</v>
      </c>
      <c r="BW160">
        <v>7.5</v>
      </c>
      <c r="BX160">
        <v>0</v>
      </c>
      <c r="BY160">
        <v>8.5</v>
      </c>
      <c r="BZ160">
        <v>7.5</v>
      </c>
      <c r="CA160">
        <v>0</v>
      </c>
      <c r="CB160">
        <v>16</v>
      </c>
      <c r="CC160" t="s">
        <v>1462</v>
      </c>
      <c r="CD160" t="b">
        <v>1</v>
      </c>
      <c r="CE160" t="b">
        <v>1</v>
      </c>
      <c r="CF160">
        <v>45</v>
      </c>
      <c r="CH160" t="s">
        <v>1462</v>
      </c>
      <c r="CI160" t="b">
        <v>1</v>
      </c>
      <c r="CK160">
        <v>40</v>
      </c>
      <c r="CM160" t="s">
        <v>1462</v>
      </c>
      <c r="CN160" t="b">
        <v>1</v>
      </c>
      <c r="CP160">
        <v>2</v>
      </c>
      <c r="CR160" t="s">
        <v>1463</v>
      </c>
      <c r="CW160" t="s">
        <v>1463</v>
      </c>
      <c r="DB160" t="s">
        <v>1463</v>
      </c>
      <c r="DG160" t="s">
        <v>1463</v>
      </c>
      <c r="DM160" t="s">
        <v>1463</v>
      </c>
      <c r="DS160" t="b">
        <v>1</v>
      </c>
      <c r="DU160" t="b">
        <v>1</v>
      </c>
      <c r="DY160" t="b">
        <v>1</v>
      </c>
      <c r="EA160" t="b">
        <v>1</v>
      </c>
      <c r="EB160" t="b">
        <v>1</v>
      </c>
      <c r="EC160" t="b">
        <v>1</v>
      </c>
      <c r="EI160">
        <v>7.5</v>
      </c>
      <c r="EJ160">
        <v>0</v>
      </c>
      <c r="EN160">
        <v>0</v>
      </c>
      <c r="EO160" t="s">
        <v>1463</v>
      </c>
      <c r="FL160">
        <v>6.7</v>
      </c>
      <c r="FM160">
        <v>7.5</v>
      </c>
      <c r="FN160">
        <v>0</v>
      </c>
      <c r="FO160">
        <v>14.2</v>
      </c>
      <c r="FP160" t="s">
        <v>1462</v>
      </c>
      <c r="FT160" t="b">
        <v>1</v>
      </c>
      <c r="FV160" t="s">
        <v>1465</v>
      </c>
      <c r="GO160" t="b">
        <v>1</v>
      </c>
      <c r="GQ160" t="s">
        <v>1465</v>
      </c>
      <c r="HD160" t="b">
        <v>1</v>
      </c>
      <c r="HF160" t="s">
        <v>1465</v>
      </c>
      <c r="IN160" t="b">
        <v>1</v>
      </c>
      <c r="IP160" t="s">
        <v>1465</v>
      </c>
      <c r="JC160" t="b">
        <v>1</v>
      </c>
      <c r="JE160" t="s">
        <v>1465</v>
      </c>
      <c r="JX160" t="b">
        <v>1</v>
      </c>
      <c r="JZ160" t="s">
        <v>1464</v>
      </c>
      <c r="KG160" t="s">
        <v>4355</v>
      </c>
      <c r="KH160" t="b">
        <v>1</v>
      </c>
      <c r="KJ160" t="s">
        <v>1465</v>
      </c>
      <c r="KK160" t="s">
        <v>1463</v>
      </c>
      <c r="KM160">
        <v>7.5</v>
      </c>
      <c r="KN160">
        <v>0</v>
      </c>
      <c r="KO160">
        <v>3.5</v>
      </c>
      <c r="KP160">
        <v>2.5</v>
      </c>
      <c r="KQ160">
        <v>0</v>
      </c>
      <c r="KR160">
        <v>6</v>
      </c>
      <c r="KS160" t="s">
        <v>1462</v>
      </c>
      <c r="KV160">
        <v>10</v>
      </c>
      <c r="KW160">
        <v>16</v>
      </c>
      <c r="KX160">
        <v>2</v>
      </c>
      <c r="LF160">
        <v>1</v>
      </c>
      <c r="LG160">
        <v>1</v>
      </c>
      <c r="LH160">
        <v>1</v>
      </c>
      <c r="LQ160" t="b">
        <v>1</v>
      </c>
      <c r="LZ160" t="b">
        <v>1</v>
      </c>
      <c r="MA160" t="b">
        <v>1</v>
      </c>
      <c r="MB160" t="b">
        <v>1</v>
      </c>
      <c r="MJ160" t="b">
        <v>1</v>
      </c>
      <c r="MK160" t="b">
        <v>1</v>
      </c>
      <c r="ML160" t="b">
        <v>1</v>
      </c>
      <c r="MT160" t="s">
        <v>1462</v>
      </c>
      <c r="MU160" t="s">
        <v>5174</v>
      </c>
      <c r="MV160">
        <v>2.5</v>
      </c>
      <c r="MW160">
        <v>0</v>
      </c>
      <c r="MX160">
        <v>0</v>
      </c>
      <c r="MY160">
        <v>0</v>
      </c>
      <c r="MZ160">
        <v>2.5</v>
      </c>
      <c r="NA160">
        <v>2.5</v>
      </c>
      <c r="NM160" t="s">
        <v>2549</v>
      </c>
      <c r="NN160" t="s">
        <v>2549</v>
      </c>
      <c r="NO160" t="s">
        <v>2549</v>
      </c>
      <c r="NP160" t="s">
        <v>2549</v>
      </c>
      <c r="NQ160" t="s">
        <v>2549</v>
      </c>
      <c r="NR160" t="s">
        <v>2549</v>
      </c>
      <c r="NS160" t="s">
        <v>2549</v>
      </c>
      <c r="NT160" t="s">
        <v>2549</v>
      </c>
      <c r="NU160" t="s">
        <v>2549</v>
      </c>
      <c r="NV160" t="s">
        <v>2549</v>
      </c>
      <c r="NW160" t="s">
        <v>2550</v>
      </c>
      <c r="NX160" t="s">
        <v>2569</v>
      </c>
      <c r="NY160" t="s">
        <v>2569</v>
      </c>
      <c r="NZ160" t="s">
        <v>2569</v>
      </c>
      <c r="OA160" t="s">
        <v>2550</v>
      </c>
      <c r="OB160" t="s">
        <v>2550</v>
      </c>
      <c r="OC160" t="s">
        <v>2550</v>
      </c>
      <c r="OD160" t="s">
        <v>2550</v>
      </c>
      <c r="OE160" t="s">
        <v>2550</v>
      </c>
      <c r="OF160" t="s">
        <v>2550</v>
      </c>
      <c r="OG160">
        <v>0</v>
      </c>
      <c r="OH160">
        <v>2.5</v>
      </c>
      <c r="OJ160">
        <v>5</v>
      </c>
      <c r="OK160">
        <v>0</v>
      </c>
      <c r="OL160">
        <v>5</v>
      </c>
      <c r="OO160" t="b">
        <v>1</v>
      </c>
      <c r="OP160" t="b">
        <v>1</v>
      </c>
      <c r="OQ160" t="b">
        <v>1</v>
      </c>
      <c r="OY160" t="s">
        <v>5175</v>
      </c>
      <c r="OZ160" t="s">
        <v>4473</v>
      </c>
      <c r="PA160" t="s">
        <v>4473</v>
      </c>
      <c r="PI160" t="s">
        <v>3269</v>
      </c>
      <c r="PJ160" t="s">
        <v>3269</v>
      </c>
      <c r="PK160" t="s">
        <v>3269</v>
      </c>
      <c r="PS160" t="b">
        <v>1</v>
      </c>
      <c r="PT160" t="b">
        <v>1</v>
      </c>
      <c r="PU160" t="b">
        <v>1</v>
      </c>
      <c r="QC160" t="s">
        <v>4396</v>
      </c>
      <c r="QD160" t="s">
        <v>5176</v>
      </c>
      <c r="QE160" t="s">
        <v>4396</v>
      </c>
      <c r="QL160">
        <v>5</v>
      </c>
      <c r="QM160">
        <v>0</v>
      </c>
      <c r="RO160">
        <v>7.5</v>
      </c>
      <c r="RP160">
        <v>2.5</v>
      </c>
      <c r="RQ160">
        <v>0</v>
      </c>
      <c r="RR160">
        <v>10</v>
      </c>
      <c r="RS160" t="s">
        <v>1463</v>
      </c>
      <c r="RZ160" t="s">
        <v>1463</v>
      </c>
      <c r="SB160" t="s">
        <v>1463</v>
      </c>
      <c r="SH160" t="s">
        <v>1463</v>
      </c>
      <c r="SK160">
        <v>2.5</v>
      </c>
      <c r="SL160">
        <v>0</v>
      </c>
      <c r="SM160">
        <v>7.3</v>
      </c>
      <c r="SN160">
        <v>7.5</v>
      </c>
      <c r="SO160">
        <v>0</v>
      </c>
      <c r="SP160">
        <v>14.8</v>
      </c>
      <c r="SQ160" t="s">
        <v>1462</v>
      </c>
      <c r="SS160">
        <v>5</v>
      </c>
      <c r="ST160" t="s">
        <v>5177</v>
      </c>
      <c r="SU160" t="s">
        <v>1462</v>
      </c>
      <c r="SX160" t="b">
        <v>1</v>
      </c>
      <c r="SY160" t="b">
        <v>1</v>
      </c>
      <c r="SZ160" t="b">
        <v>1</v>
      </c>
      <c r="TA160" t="b">
        <v>1</v>
      </c>
      <c r="TB160" t="b">
        <v>1</v>
      </c>
      <c r="TC160" t="b">
        <v>1</v>
      </c>
      <c r="TG160" t="b">
        <v>1</v>
      </c>
      <c r="TH160" t="s">
        <v>5178</v>
      </c>
      <c r="TI160">
        <v>75</v>
      </c>
      <c r="TJ160" t="s">
        <v>5179</v>
      </c>
      <c r="TM160" t="b">
        <v>1</v>
      </c>
      <c r="TN160" t="b">
        <v>1</v>
      </c>
      <c r="TO160" t="b">
        <v>1</v>
      </c>
      <c r="TP160" t="b">
        <v>1</v>
      </c>
      <c r="TQ160" t="b">
        <v>1</v>
      </c>
      <c r="TR160" t="b">
        <v>1</v>
      </c>
      <c r="TS160" t="b">
        <v>1</v>
      </c>
      <c r="TT160" t="b">
        <v>1</v>
      </c>
      <c r="TV160" t="b">
        <v>1</v>
      </c>
      <c r="TW160" t="s">
        <v>5178</v>
      </c>
      <c r="TX160">
        <v>7.5</v>
      </c>
      <c r="TY160">
        <v>0</v>
      </c>
      <c r="VI160">
        <v>5</v>
      </c>
      <c r="VJ160">
        <v>0</v>
      </c>
      <c r="VK160">
        <v>0</v>
      </c>
      <c r="VL160">
        <v>5</v>
      </c>
      <c r="VM160" t="s">
        <v>1463</v>
      </c>
      <c r="VO160" t="s">
        <v>1463</v>
      </c>
      <c r="VQ160" t="s">
        <v>1463</v>
      </c>
      <c r="VS160" t="s">
        <v>1463</v>
      </c>
      <c r="VV160" t="s">
        <v>1463</v>
      </c>
      <c r="VX160" t="s">
        <v>1462</v>
      </c>
      <c r="VY160" t="s">
        <v>5180</v>
      </c>
      <c r="VZ160">
        <v>0</v>
      </c>
      <c r="WA160">
        <v>0</v>
      </c>
      <c r="XJ160">
        <v>8.6</v>
      </c>
      <c r="XK160">
        <v>7.5</v>
      </c>
      <c r="XL160">
        <v>1.3</v>
      </c>
      <c r="XM160">
        <v>17.399999999999999</v>
      </c>
      <c r="XN160" t="s">
        <v>1462</v>
      </c>
      <c r="XO160" t="s">
        <v>1462</v>
      </c>
      <c r="XQ160" t="b">
        <v>1</v>
      </c>
      <c r="XR160" t="b">
        <v>1</v>
      </c>
      <c r="XT160" t="b">
        <v>1</v>
      </c>
      <c r="XU160" t="b">
        <v>1</v>
      </c>
      <c r="XW160" t="b">
        <v>1</v>
      </c>
      <c r="YC160" t="s">
        <v>1462</v>
      </c>
      <c r="YE160" t="s">
        <v>1462</v>
      </c>
      <c r="YF160" t="s">
        <v>5122</v>
      </c>
      <c r="YG160">
        <v>7.5</v>
      </c>
      <c r="YH160">
        <v>2.5</v>
      </c>
      <c r="YI160" t="s">
        <v>1462</v>
      </c>
      <c r="YK160" t="b">
        <v>1</v>
      </c>
      <c r="YO160" t="b">
        <v>1</v>
      </c>
      <c r="YU160">
        <v>7.5</v>
      </c>
      <c r="YV160">
        <v>0</v>
      </c>
      <c r="ZX160">
        <v>10</v>
      </c>
      <c r="ZY160">
        <v>7.5</v>
      </c>
      <c r="ZZ160">
        <v>0</v>
      </c>
      <c r="AAA160">
        <v>17.5</v>
      </c>
      <c r="AAB160" t="s">
        <v>1462</v>
      </c>
      <c r="AAK160" t="b">
        <v>1</v>
      </c>
      <c r="AAL160" t="b">
        <v>1</v>
      </c>
      <c r="AAO160" t="b">
        <v>1</v>
      </c>
      <c r="AAP160" t="b">
        <v>1</v>
      </c>
      <c r="AAQ160" t="s">
        <v>4447</v>
      </c>
      <c r="AAS160" t="s">
        <v>5181</v>
      </c>
      <c r="AAT160">
        <v>7.5</v>
      </c>
      <c r="AAU160">
        <v>0</v>
      </c>
      <c r="ADN160">
        <v>10</v>
      </c>
      <c r="ADO160">
        <v>0</v>
      </c>
      <c r="ADP160">
        <v>0</v>
      </c>
      <c r="ADQ160">
        <v>10</v>
      </c>
      <c r="ADR160" t="s">
        <v>1759</v>
      </c>
      <c r="ADS160">
        <v>0.5</v>
      </c>
      <c r="ADT160">
        <v>20</v>
      </c>
      <c r="ADU160" t="s">
        <v>2560</v>
      </c>
      <c r="ADV160">
        <v>0.5</v>
      </c>
      <c r="ADW160">
        <v>30</v>
      </c>
      <c r="ADX160" t="s">
        <v>3580</v>
      </c>
      <c r="ADY160">
        <v>0.5</v>
      </c>
      <c r="ADZ160">
        <v>40</v>
      </c>
      <c r="AEG160">
        <v>0</v>
      </c>
      <c r="AEH160">
        <v>0</v>
      </c>
      <c r="AEI160">
        <v>10</v>
      </c>
      <c r="AEJ160">
        <v>2.5</v>
      </c>
      <c r="AEK160">
        <v>0</v>
      </c>
      <c r="AEL160">
        <v>12.5</v>
      </c>
      <c r="AEU160" t="b">
        <v>1</v>
      </c>
      <c r="AEV160" t="b">
        <v>1</v>
      </c>
      <c r="AEX160" t="b">
        <v>1</v>
      </c>
      <c r="AEY160" t="b">
        <v>1</v>
      </c>
      <c r="AEZ160" t="b">
        <v>1</v>
      </c>
      <c r="AFA160" t="s">
        <v>5182</v>
      </c>
      <c r="AFC160">
        <v>2.5</v>
      </c>
      <c r="AFD160">
        <v>0</v>
      </c>
      <c r="AFE160">
        <v>4</v>
      </c>
      <c r="AFF160">
        <v>3.6</v>
      </c>
      <c r="AFG160">
        <v>0</v>
      </c>
      <c r="AFH160">
        <v>7.6</v>
      </c>
      <c r="AFI160" t="s">
        <v>1463</v>
      </c>
      <c r="AFK160" t="s">
        <v>1463</v>
      </c>
      <c r="AFM160" t="s">
        <v>1462</v>
      </c>
      <c r="AFN160" t="s">
        <v>5183</v>
      </c>
      <c r="AFO160" t="s">
        <v>1462</v>
      </c>
      <c r="AFP160" t="s">
        <v>5184</v>
      </c>
      <c r="AFQ160" t="s">
        <v>1463</v>
      </c>
      <c r="AFT160" t="s">
        <v>1463</v>
      </c>
      <c r="AFV160">
        <v>3</v>
      </c>
      <c r="AFW160">
        <v>0</v>
      </c>
      <c r="AFX160">
        <v>3.6111111111111098</v>
      </c>
      <c r="AFY160">
        <v>0</v>
      </c>
      <c r="AFZ160">
        <v>5</v>
      </c>
      <c r="AGA160">
        <v>7.5</v>
      </c>
      <c r="AGB160">
        <v>0</v>
      </c>
      <c r="AGC160">
        <v>12.5</v>
      </c>
      <c r="AGD160">
        <v>5</v>
      </c>
      <c r="AGE160">
        <v>7</v>
      </c>
      <c r="AGG160">
        <v>3</v>
      </c>
      <c r="AGH160">
        <v>4</v>
      </c>
      <c r="AGJ160">
        <v>4</v>
      </c>
      <c r="AGK160">
        <v>0</v>
      </c>
      <c r="AGM160" t="s">
        <v>5185</v>
      </c>
      <c r="AGN160" t="s">
        <v>5186</v>
      </c>
      <c r="AGQ160">
        <v>7.5</v>
      </c>
      <c r="AGR160">
        <v>0</v>
      </c>
      <c r="AGS160">
        <v>2</v>
      </c>
      <c r="AGT160">
        <v>7.5</v>
      </c>
      <c r="AGU160">
        <v>0</v>
      </c>
      <c r="AGV160">
        <v>9.5</v>
      </c>
      <c r="AGW160">
        <v>2</v>
      </c>
      <c r="AGY160" t="b">
        <v>1</v>
      </c>
      <c r="AGZ160" t="b">
        <v>1</v>
      </c>
      <c r="AHD160">
        <v>3</v>
      </c>
      <c r="AHE160">
        <v>3</v>
      </c>
      <c r="AHF160">
        <v>3</v>
      </c>
      <c r="AKM160">
        <v>7.5</v>
      </c>
      <c r="AKN160">
        <v>0</v>
      </c>
      <c r="AKO160">
        <v>10</v>
      </c>
      <c r="AKP160">
        <v>7.5</v>
      </c>
      <c r="AKQ160">
        <v>2.5</v>
      </c>
      <c r="AKR160">
        <v>20</v>
      </c>
      <c r="AKS160" t="s">
        <v>1462</v>
      </c>
      <c r="AKT160" t="s">
        <v>1463</v>
      </c>
      <c r="AKV160" t="s">
        <v>1462</v>
      </c>
      <c r="AKX160" t="s">
        <v>1463</v>
      </c>
      <c r="AKZ160" t="s">
        <v>1462</v>
      </c>
      <c r="ALB160" t="s">
        <v>1462</v>
      </c>
      <c r="ALD160" t="s">
        <v>1462</v>
      </c>
      <c r="ALF160" t="s">
        <v>1462</v>
      </c>
      <c r="ALH160" t="s">
        <v>1462</v>
      </c>
      <c r="ALJ160" t="s">
        <v>1462</v>
      </c>
      <c r="ALL160" t="s">
        <v>1463</v>
      </c>
      <c r="ALN160" t="s">
        <v>1462</v>
      </c>
      <c r="ALP160" t="s">
        <v>1463</v>
      </c>
      <c r="ALR160" t="s">
        <v>1463</v>
      </c>
      <c r="ALT160" t="s">
        <v>1463</v>
      </c>
      <c r="AMF160" t="b">
        <v>1</v>
      </c>
      <c r="AMH160" t="b">
        <v>1</v>
      </c>
      <c r="AMI160" t="b">
        <v>1</v>
      </c>
      <c r="AMJ160" t="b">
        <v>1</v>
      </c>
      <c r="AMM160" t="b">
        <v>1</v>
      </c>
      <c r="AMQ160" t="b">
        <v>1</v>
      </c>
      <c r="ANA160">
        <v>7.5</v>
      </c>
      <c r="ANB160">
        <v>2.5</v>
      </c>
      <c r="ANC160">
        <v>10</v>
      </c>
      <c r="AND160">
        <v>7.5</v>
      </c>
      <c r="ANE160">
        <v>2.5</v>
      </c>
      <c r="ANF160">
        <v>20</v>
      </c>
      <c r="ANG160" t="s">
        <v>1462</v>
      </c>
      <c r="ANH160" t="s">
        <v>5187</v>
      </c>
      <c r="ANI160" t="s">
        <v>1462</v>
      </c>
      <c r="ANJ160" t="s">
        <v>5188</v>
      </c>
      <c r="ANK160">
        <v>7.5</v>
      </c>
      <c r="ANL160">
        <v>2.5</v>
      </c>
      <c r="ANM160">
        <v>1</v>
      </c>
      <c r="ANN160">
        <v>0</v>
      </c>
      <c r="ANO160">
        <v>10</v>
      </c>
      <c r="ANP160">
        <v>11</v>
      </c>
      <c r="ANQ160" t="s">
        <v>2551</v>
      </c>
      <c r="ANT160">
        <v>0</v>
      </c>
      <c r="ANU160">
        <v>10</v>
      </c>
      <c r="AQR160">
        <v>7.5</v>
      </c>
      <c r="AQS160">
        <v>2.5</v>
      </c>
      <c r="AQT160">
        <v>5</v>
      </c>
      <c r="AQU160">
        <v>15</v>
      </c>
      <c r="AQV160" t="s">
        <v>1463</v>
      </c>
      <c r="AQY160" t="b">
        <v>1</v>
      </c>
      <c r="AQZ160" t="s">
        <v>5189</v>
      </c>
      <c r="ARA160" t="b">
        <v>1</v>
      </c>
      <c r="ARC160" t="b">
        <v>1</v>
      </c>
      <c r="ARG160">
        <v>0</v>
      </c>
      <c r="ARH160">
        <v>10</v>
      </c>
      <c r="ARI160" t="s">
        <v>1462</v>
      </c>
      <c r="ARJ160" t="s">
        <v>1462</v>
      </c>
      <c r="ARL160" t="b">
        <v>1</v>
      </c>
      <c r="ARM160" t="s">
        <v>1462</v>
      </c>
      <c r="ARO160" t="b">
        <v>1</v>
      </c>
      <c r="ARQ160" t="s">
        <v>1462</v>
      </c>
      <c r="ARS160" t="s">
        <v>5190</v>
      </c>
      <c r="ART160" t="s">
        <v>4791</v>
      </c>
      <c r="ARV160" t="b">
        <v>1</v>
      </c>
      <c r="ARY160" t="b">
        <v>1</v>
      </c>
      <c r="ASD160">
        <v>5</v>
      </c>
      <c r="ASE160">
        <v>0</v>
      </c>
      <c r="ASF160">
        <v>5</v>
      </c>
      <c r="ASG160">
        <v>7.5</v>
      </c>
      <c r="ASH160">
        <v>0</v>
      </c>
      <c r="ASI160">
        <v>12.5</v>
      </c>
      <c r="ASJ160">
        <v>30</v>
      </c>
      <c r="ASL160" t="b">
        <v>1</v>
      </c>
      <c r="ASM160" t="b">
        <v>1</v>
      </c>
      <c r="ASS160">
        <v>3</v>
      </c>
      <c r="AST160" t="s">
        <v>1462</v>
      </c>
      <c r="ASV160" t="b">
        <v>1</v>
      </c>
      <c r="ASW160" t="b">
        <v>1</v>
      </c>
      <c r="ASX160" t="b">
        <v>1</v>
      </c>
      <c r="ASZ160" t="b">
        <v>1</v>
      </c>
      <c r="ATC160" t="s">
        <v>5191</v>
      </c>
      <c r="ATD160">
        <v>7.5</v>
      </c>
      <c r="ATE160">
        <v>0</v>
      </c>
      <c r="ATF160">
        <v>8</v>
      </c>
      <c r="ATG160">
        <v>7.5</v>
      </c>
      <c r="ATH160">
        <v>2.5</v>
      </c>
      <c r="ATI160">
        <v>18</v>
      </c>
      <c r="ATJ160" t="s">
        <v>1462</v>
      </c>
      <c r="ATN160" t="b">
        <v>1</v>
      </c>
      <c r="ATO160" t="s">
        <v>5133</v>
      </c>
      <c r="ATP160" t="s">
        <v>2568</v>
      </c>
      <c r="AVW160" t="s">
        <v>1462</v>
      </c>
      <c r="AVX160" t="s">
        <v>1462</v>
      </c>
      <c r="AVZ160">
        <v>7.5</v>
      </c>
      <c r="AWA160">
        <v>2.5</v>
      </c>
      <c r="AWB160">
        <v>7.5</v>
      </c>
      <c r="AWC160">
        <v>2.5</v>
      </c>
      <c r="AWD160">
        <v>4</v>
      </c>
      <c r="AWE160">
        <v>5</v>
      </c>
      <c r="AWF160">
        <v>0</v>
      </c>
      <c r="AWG160">
        <v>9</v>
      </c>
      <c r="AWH160" t="s">
        <v>1462</v>
      </c>
      <c r="AWI160" t="s">
        <v>2592</v>
      </c>
      <c r="AWJ160" t="s">
        <v>1462</v>
      </c>
      <c r="AWK160" t="s">
        <v>1469</v>
      </c>
      <c r="AWL160" t="s">
        <v>1463</v>
      </c>
      <c r="AWN160" t="s">
        <v>1463</v>
      </c>
      <c r="AWP160" t="s">
        <v>1462</v>
      </c>
      <c r="AWQ160" t="s">
        <v>1469</v>
      </c>
      <c r="AWR160" t="s">
        <v>1463</v>
      </c>
      <c r="AWT160" t="s">
        <v>1462</v>
      </c>
      <c r="AWU160" t="s">
        <v>2592</v>
      </c>
      <c r="AWV160" t="s">
        <v>1462</v>
      </c>
      <c r="AWW160" t="s">
        <v>4525</v>
      </c>
      <c r="AWX160" t="s">
        <v>1463</v>
      </c>
      <c r="AWZ160" t="s">
        <v>1463</v>
      </c>
      <c r="AXB160" t="s">
        <v>1463</v>
      </c>
      <c r="AXD160" t="s">
        <v>1463</v>
      </c>
      <c r="AXI160">
        <v>5</v>
      </c>
      <c r="AXJ160">
        <v>0</v>
      </c>
      <c r="AXK160">
        <v>1</v>
      </c>
      <c r="AXN160">
        <v>1</v>
      </c>
      <c r="AXO160">
        <v>1</v>
      </c>
      <c r="AXP160">
        <v>1</v>
      </c>
      <c r="AXQ160">
        <v>1</v>
      </c>
      <c r="AXR160">
        <v>1</v>
      </c>
      <c r="AXS160">
        <v>1</v>
      </c>
      <c r="AXT160">
        <v>1</v>
      </c>
      <c r="AXU160">
        <v>1</v>
      </c>
      <c r="AXV160">
        <v>2</v>
      </c>
      <c r="AXW160">
        <v>1</v>
      </c>
      <c r="AXX160">
        <v>2</v>
      </c>
      <c r="AYA160">
        <v>10</v>
      </c>
      <c r="AYD160">
        <v>10</v>
      </c>
      <c r="AYE160" t="s">
        <v>1463</v>
      </c>
      <c r="AYF160" t="s">
        <v>1463</v>
      </c>
      <c r="AYG160">
        <v>10</v>
      </c>
      <c r="AYJ160">
        <v>10</v>
      </c>
      <c r="AYK160">
        <v>7.5</v>
      </c>
      <c r="AYL160">
        <v>2.5</v>
      </c>
      <c r="AYM160">
        <v>20</v>
      </c>
      <c r="AYN160">
        <v>1</v>
      </c>
      <c r="AYO160" t="s">
        <v>5192</v>
      </c>
      <c r="AYP160" t="s">
        <v>4419</v>
      </c>
      <c r="AYR160" t="s">
        <v>4459</v>
      </c>
      <c r="AYS160" t="s">
        <v>5193</v>
      </c>
      <c r="AYW160">
        <v>2</v>
      </c>
      <c r="AYX160" t="s">
        <v>5194</v>
      </c>
      <c r="AYY160" t="s">
        <v>5195</v>
      </c>
      <c r="AZC160">
        <v>8</v>
      </c>
      <c r="AZD160" t="s">
        <v>5136</v>
      </c>
      <c r="AZE160" t="s">
        <v>4419</v>
      </c>
      <c r="AZF160">
        <v>30</v>
      </c>
      <c r="AZG160" t="s">
        <v>5196</v>
      </c>
      <c r="AZH160" t="s">
        <v>5197</v>
      </c>
      <c r="AZM160" t="s">
        <v>1462</v>
      </c>
      <c r="AZN160" t="s">
        <v>5198</v>
      </c>
      <c r="AZO160" t="s">
        <v>1462</v>
      </c>
      <c r="AZP160" t="s">
        <v>5199</v>
      </c>
      <c r="AZR160">
        <v>7.5</v>
      </c>
      <c r="AZS160">
        <v>2.5</v>
      </c>
      <c r="BCH160">
        <v>10</v>
      </c>
      <c r="BCI160">
        <v>5</v>
      </c>
      <c r="BCJ160">
        <v>0</v>
      </c>
      <c r="BCK160">
        <v>15</v>
      </c>
      <c r="BCL160">
        <v>1</v>
      </c>
      <c r="BCN160">
        <v>2</v>
      </c>
      <c r="BCP160">
        <v>3</v>
      </c>
      <c r="BCR160">
        <v>4</v>
      </c>
      <c r="BCT160" t="s">
        <v>2555</v>
      </c>
      <c r="BCW160" t="s">
        <v>2555</v>
      </c>
      <c r="BCY160">
        <v>5</v>
      </c>
      <c r="BCZ160">
        <v>0</v>
      </c>
      <c r="BEH160">
        <v>10</v>
      </c>
      <c r="BEI160">
        <v>7.5</v>
      </c>
      <c r="BEJ160">
        <v>0</v>
      </c>
      <c r="BEK160">
        <v>17.5</v>
      </c>
      <c r="BEL160" t="s">
        <v>2567</v>
      </c>
      <c r="BEN160" t="s">
        <v>2567</v>
      </c>
      <c r="BEP160" t="s">
        <v>2567</v>
      </c>
      <c r="BER160" t="s">
        <v>2567</v>
      </c>
      <c r="BET160" t="s">
        <v>2567</v>
      </c>
      <c r="BEV160" t="s">
        <v>2567</v>
      </c>
      <c r="BEX160">
        <v>7.5</v>
      </c>
      <c r="BEY160">
        <v>0</v>
      </c>
      <c r="BGQ160">
        <v>2</v>
      </c>
      <c r="BGR160">
        <v>7.5</v>
      </c>
      <c r="BGS160">
        <v>2.5</v>
      </c>
      <c r="BGT160">
        <v>12</v>
      </c>
      <c r="BGU160" t="s">
        <v>1462</v>
      </c>
      <c r="BGV160" t="s">
        <v>4355</v>
      </c>
      <c r="BGW160" t="s">
        <v>2653</v>
      </c>
      <c r="BGX160" t="s">
        <v>2984</v>
      </c>
      <c r="BGY160" t="s">
        <v>2653</v>
      </c>
      <c r="BGZ160" t="s">
        <v>4680</v>
      </c>
      <c r="BHA160" t="s">
        <v>2653</v>
      </c>
      <c r="BHK160">
        <v>7.5</v>
      </c>
      <c r="BHL160">
        <v>2.5</v>
      </c>
      <c r="BIT160">
        <v>10</v>
      </c>
      <c r="BIU160">
        <v>7.5</v>
      </c>
      <c r="BIV160">
        <v>0</v>
      </c>
      <c r="BIW160">
        <v>17.5</v>
      </c>
      <c r="BIX160">
        <v>4</v>
      </c>
      <c r="BIY160" t="s">
        <v>1794</v>
      </c>
      <c r="BIZ160" t="s">
        <v>2594</v>
      </c>
      <c r="BJA160" t="s">
        <v>2548</v>
      </c>
      <c r="BJB160">
        <v>7.5</v>
      </c>
      <c r="BJC160">
        <v>0</v>
      </c>
    </row>
    <row r="161" spans="1:1024 1026:1615" ht="15" x14ac:dyDescent="0.25">
      <c r="A161" t="s">
        <v>4378</v>
      </c>
      <c r="B161" t="s">
        <v>5200</v>
      </c>
      <c r="C161" t="s">
        <v>5201</v>
      </c>
      <c r="D161" t="s">
        <v>1460</v>
      </c>
      <c r="F161" t="s">
        <v>2606</v>
      </c>
      <c r="G161" t="s">
        <v>4350</v>
      </c>
      <c r="H161" t="s">
        <v>3851</v>
      </c>
      <c r="I161" t="s">
        <v>5034</v>
      </c>
      <c r="J161">
        <v>2.4879842600000002</v>
      </c>
      <c r="K161">
        <v>34.399183180000001</v>
      </c>
      <c r="L161" s="116">
        <v>42407</v>
      </c>
      <c r="M161" t="s">
        <v>1471</v>
      </c>
      <c r="N161">
        <v>31</v>
      </c>
      <c r="O161" t="s">
        <v>1472</v>
      </c>
      <c r="Q161">
        <v>6.7</v>
      </c>
      <c r="R161">
        <v>7.5</v>
      </c>
      <c r="S161">
        <v>0</v>
      </c>
      <c r="T161">
        <v>14.2</v>
      </c>
      <c r="U161">
        <v>1</v>
      </c>
      <c r="V161">
        <v>1</v>
      </c>
      <c r="W161">
        <v>1</v>
      </c>
      <c r="X161">
        <v>1</v>
      </c>
      <c r="AB161" t="b">
        <v>1</v>
      </c>
      <c r="AG161">
        <v>1</v>
      </c>
      <c r="AH161">
        <v>1</v>
      </c>
      <c r="AI161">
        <v>1</v>
      </c>
      <c r="AJ161">
        <v>1</v>
      </c>
      <c r="AS161">
        <v>1</v>
      </c>
      <c r="AT161">
        <v>1</v>
      </c>
      <c r="AU161">
        <v>1</v>
      </c>
      <c r="AV161">
        <v>1</v>
      </c>
      <c r="BS161" t="s">
        <v>1462</v>
      </c>
      <c r="BT161" t="s">
        <v>1463</v>
      </c>
      <c r="BU161" t="s">
        <v>4353</v>
      </c>
      <c r="BW161">
        <v>7.5</v>
      </c>
      <c r="BX161">
        <v>0</v>
      </c>
      <c r="BY161">
        <v>3.5</v>
      </c>
      <c r="BZ161">
        <v>7.5</v>
      </c>
      <c r="CA161">
        <v>2.5</v>
      </c>
      <c r="CB161">
        <v>13.5</v>
      </c>
      <c r="CC161" t="s">
        <v>1462</v>
      </c>
      <c r="CD161" t="b">
        <v>1</v>
      </c>
      <c r="CE161" t="b">
        <v>1</v>
      </c>
      <c r="CF161">
        <v>20</v>
      </c>
      <c r="CH161" t="s">
        <v>1463</v>
      </c>
      <c r="CM161" t="s">
        <v>1463</v>
      </c>
      <c r="CR161" t="s">
        <v>1463</v>
      </c>
      <c r="CW161" t="s">
        <v>1463</v>
      </c>
      <c r="DB161" t="s">
        <v>1463</v>
      </c>
      <c r="DG161" t="s">
        <v>1463</v>
      </c>
      <c r="DM161" t="s">
        <v>1463</v>
      </c>
      <c r="DS161" t="b">
        <v>1</v>
      </c>
      <c r="DU161" t="b">
        <v>1</v>
      </c>
      <c r="DY161" t="b">
        <v>1</v>
      </c>
      <c r="EC161" t="b">
        <v>1</v>
      </c>
      <c r="EI161">
        <v>7.5</v>
      </c>
      <c r="EJ161">
        <v>2.5</v>
      </c>
      <c r="EN161">
        <v>0</v>
      </c>
      <c r="EO161" t="s">
        <v>1463</v>
      </c>
      <c r="FL161">
        <v>6.7</v>
      </c>
      <c r="FM161">
        <v>2.5</v>
      </c>
      <c r="FN161">
        <v>0</v>
      </c>
      <c r="FO161">
        <v>9.1999999999999993</v>
      </c>
      <c r="FP161" t="s">
        <v>1462</v>
      </c>
      <c r="FS161" t="s">
        <v>1464</v>
      </c>
      <c r="FT161" t="b">
        <v>1</v>
      </c>
      <c r="FV161" t="s">
        <v>1465</v>
      </c>
      <c r="FY161" t="s">
        <v>1464</v>
      </c>
      <c r="GB161" t="s">
        <v>1464</v>
      </c>
      <c r="GE161" t="s">
        <v>1464</v>
      </c>
      <c r="GH161" t="s">
        <v>1464</v>
      </c>
      <c r="GK161" t="s">
        <v>1464</v>
      </c>
      <c r="GN161" t="s">
        <v>1464</v>
      </c>
      <c r="GO161" t="b">
        <v>1</v>
      </c>
      <c r="GQ161" t="s">
        <v>1465</v>
      </c>
      <c r="GT161" t="s">
        <v>1464</v>
      </c>
      <c r="GW161" t="s">
        <v>1464</v>
      </c>
      <c r="GZ161" t="s">
        <v>1464</v>
      </c>
      <c r="HC161" t="s">
        <v>1464</v>
      </c>
      <c r="HD161" t="b">
        <v>1</v>
      </c>
      <c r="HF161" t="s">
        <v>1465</v>
      </c>
      <c r="HI161" t="s">
        <v>1464</v>
      </c>
      <c r="HL161" t="s">
        <v>1464</v>
      </c>
      <c r="HO161" t="s">
        <v>1464</v>
      </c>
      <c r="HR161" t="s">
        <v>1464</v>
      </c>
      <c r="HU161" t="s">
        <v>1464</v>
      </c>
      <c r="HX161" t="s">
        <v>1464</v>
      </c>
      <c r="IA161" t="s">
        <v>1464</v>
      </c>
      <c r="ID161" t="s">
        <v>1464</v>
      </c>
      <c r="IG161" t="s">
        <v>1464</v>
      </c>
      <c r="IJ161" t="s">
        <v>1464</v>
      </c>
      <c r="IM161" t="s">
        <v>1464</v>
      </c>
      <c r="IN161" t="b">
        <v>1</v>
      </c>
      <c r="IP161" t="s">
        <v>1464</v>
      </c>
      <c r="IS161" t="s">
        <v>1464</v>
      </c>
      <c r="IV161" t="s">
        <v>1464</v>
      </c>
      <c r="IY161" t="s">
        <v>1464</v>
      </c>
      <c r="JB161" t="s">
        <v>1464</v>
      </c>
      <c r="JC161" t="b">
        <v>1</v>
      </c>
      <c r="JE161" t="s">
        <v>1465</v>
      </c>
      <c r="JH161" t="s">
        <v>1464</v>
      </c>
      <c r="JK161" t="s">
        <v>1464</v>
      </c>
      <c r="JN161" t="s">
        <v>1464</v>
      </c>
      <c r="JQ161" t="s">
        <v>1464</v>
      </c>
      <c r="JT161" t="s">
        <v>1464</v>
      </c>
      <c r="JW161" t="s">
        <v>1464</v>
      </c>
      <c r="JZ161" t="s">
        <v>1464</v>
      </c>
      <c r="KC161" t="s">
        <v>1464</v>
      </c>
      <c r="KF161" t="s">
        <v>1464</v>
      </c>
      <c r="KG161" t="s">
        <v>4355</v>
      </c>
      <c r="KH161" t="b">
        <v>1</v>
      </c>
      <c r="KJ161" t="s">
        <v>1465</v>
      </c>
      <c r="KK161" t="s">
        <v>1463</v>
      </c>
      <c r="KM161">
        <v>2.5</v>
      </c>
      <c r="KN161">
        <v>0</v>
      </c>
      <c r="KO161">
        <v>0</v>
      </c>
      <c r="KR161">
        <v>0</v>
      </c>
      <c r="KS161" t="s">
        <v>1463</v>
      </c>
      <c r="RO161">
        <v>7.5</v>
      </c>
      <c r="RP161">
        <v>7.5</v>
      </c>
      <c r="RQ161">
        <v>0</v>
      </c>
      <c r="RR161">
        <v>15</v>
      </c>
      <c r="RS161" t="s">
        <v>1463</v>
      </c>
      <c r="RZ161" t="s">
        <v>1463</v>
      </c>
      <c r="SK161">
        <v>7.5</v>
      </c>
      <c r="SL161">
        <v>0</v>
      </c>
      <c r="SM161">
        <v>3.7</v>
      </c>
      <c r="SN161">
        <v>7.5</v>
      </c>
      <c r="SO161">
        <v>0</v>
      </c>
      <c r="SP161">
        <v>11.2</v>
      </c>
      <c r="SQ161" t="s">
        <v>1463</v>
      </c>
      <c r="SR161" t="s">
        <v>4514</v>
      </c>
      <c r="TI161">
        <v>75</v>
      </c>
      <c r="TJ161" t="s">
        <v>5202</v>
      </c>
      <c r="TM161" t="b">
        <v>1</v>
      </c>
      <c r="TN161" t="b">
        <v>1</v>
      </c>
      <c r="TO161" t="b">
        <v>1</v>
      </c>
      <c r="TP161" t="b">
        <v>1</v>
      </c>
      <c r="TQ161" t="b">
        <v>1</v>
      </c>
      <c r="TR161" t="b">
        <v>1</v>
      </c>
      <c r="TT161" t="b">
        <v>1</v>
      </c>
      <c r="TU161" t="b">
        <v>1</v>
      </c>
      <c r="TX161">
        <v>7.5</v>
      </c>
      <c r="TY161">
        <v>0</v>
      </c>
      <c r="VI161">
        <v>5</v>
      </c>
      <c r="VJ161">
        <v>0</v>
      </c>
      <c r="VK161">
        <v>2.5</v>
      </c>
      <c r="VL161">
        <v>7.5</v>
      </c>
      <c r="VM161" t="s">
        <v>1463</v>
      </c>
      <c r="VO161" t="s">
        <v>1463</v>
      </c>
      <c r="VQ161" t="s">
        <v>1463</v>
      </c>
      <c r="VS161" t="s">
        <v>1463</v>
      </c>
      <c r="VV161" t="s">
        <v>1463</v>
      </c>
      <c r="VX161" t="s">
        <v>1462</v>
      </c>
      <c r="VY161" t="s">
        <v>4478</v>
      </c>
      <c r="VZ161">
        <v>0</v>
      </c>
      <c r="WA161">
        <v>2.5</v>
      </c>
      <c r="XJ161">
        <v>4.5</v>
      </c>
      <c r="XK161">
        <v>3.8</v>
      </c>
      <c r="XL161">
        <v>1.3</v>
      </c>
      <c r="XM161">
        <v>9.6</v>
      </c>
      <c r="XN161" t="s">
        <v>1462</v>
      </c>
      <c r="XO161" t="s">
        <v>1462</v>
      </c>
      <c r="XR161" t="b">
        <v>1</v>
      </c>
      <c r="XT161" t="b">
        <v>1</v>
      </c>
      <c r="XU161" t="b">
        <v>1</v>
      </c>
      <c r="YC161" t="s">
        <v>1462</v>
      </c>
      <c r="YE161" t="s">
        <v>1463</v>
      </c>
      <c r="YF161" t="s">
        <v>5203</v>
      </c>
      <c r="YG161">
        <v>0</v>
      </c>
      <c r="YH161">
        <v>2.5</v>
      </c>
      <c r="YI161" t="s">
        <v>1462</v>
      </c>
      <c r="YR161" t="b">
        <v>1</v>
      </c>
      <c r="YS161" t="s">
        <v>5204</v>
      </c>
      <c r="YU161">
        <v>7.5</v>
      </c>
      <c r="YV161">
        <v>0</v>
      </c>
      <c r="ZX161">
        <v>7</v>
      </c>
      <c r="ZY161">
        <v>5</v>
      </c>
      <c r="ZZ161">
        <v>0</v>
      </c>
      <c r="AAA161">
        <v>12</v>
      </c>
      <c r="AAB161" t="s">
        <v>1462</v>
      </c>
      <c r="AAK161" t="b">
        <v>1</v>
      </c>
      <c r="AAL161" t="b">
        <v>1</v>
      </c>
      <c r="AAS161" t="s">
        <v>5205</v>
      </c>
      <c r="AAT161">
        <v>5</v>
      </c>
      <c r="AAU161">
        <v>0</v>
      </c>
      <c r="ADN161">
        <v>10</v>
      </c>
      <c r="ADO161">
        <v>0</v>
      </c>
      <c r="ADP161">
        <v>0</v>
      </c>
      <c r="ADQ161">
        <v>10</v>
      </c>
      <c r="ADR161" t="s">
        <v>1759</v>
      </c>
      <c r="ADS161">
        <v>0.5</v>
      </c>
      <c r="ADT161">
        <v>60</v>
      </c>
      <c r="ADU161" t="s">
        <v>3580</v>
      </c>
      <c r="ADV161">
        <v>0.5</v>
      </c>
      <c r="ADW161">
        <v>20</v>
      </c>
      <c r="ADX161" t="s">
        <v>2560</v>
      </c>
      <c r="ADY161">
        <v>0.5</v>
      </c>
      <c r="ADZ161">
        <v>20</v>
      </c>
      <c r="AEG161">
        <v>0</v>
      </c>
      <c r="AEH161">
        <v>0</v>
      </c>
      <c r="AEI161">
        <v>10</v>
      </c>
      <c r="AEJ161">
        <v>0</v>
      </c>
      <c r="AEK161">
        <v>0</v>
      </c>
      <c r="AEL161">
        <v>10</v>
      </c>
      <c r="AEU161" t="b">
        <v>1</v>
      </c>
      <c r="AEV161" t="b">
        <v>1</v>
      </c>
      <c r="AEY161" t="b">
        <v>1</v>
      </c>
      <c r="AEZ161" t="b">
        <v>1</v>
      </c>
      <c r="AFA161" t="s">
        <v>5154</v>
      </c>
      <c r="AFC161">
        <v>0</v>
      </c>
      <c r="AFD161">
        <v>0</v>
      </c>
      <c r="AFE161">
        <v>4</v>
      </c>
      <c r="AFF161">
        <v>3.6</v>
      </c>
      <c r="AFG161">
        <v>0</v>
      </c>
      <c r="AFH161">
        <v>7.6</v>
      </c>
      <c r="AFI161" t="s">
        <v>1463</v>
      </c>
      <c r="AFK161" t="s">
        <v>1463</v>
      </c>
      <c r="AFM161" t="s">
        <v>1462</v>
      </c>
      <c r="AFN161" t="s">
        <v>5206</v>
      </c>
      <c r="AFO161" t="s">
        <v>1462</v>
      </c>
      <c r="AFP161" t="s">
        <v>5207</v>
      </c>
      <c r="AFQ161" t="s">
        <v>1463</v>
      </c>
      <c r="AFT161" t="s">
        <v>1463</v>
      </c>
      <c r="AFV161">
        <v>3</v>
      </c>
      <c r="AFW161">
        <v>0</v>
      </c>
      <c r="AFX161">
        <v>3.6111111111111098</v>
      </c>
      <c r="AFY161">
        <v>0</v>
      </c>
      <c r="AFZ161">
        <v>6.7</v>
      </c>
      <c r="AGA161">
        <v>5</v>
      </c>
      <c r="AGB161">
        <v>0</v>
      </c>
      <c r="AGC161">
        <v>11.7</v>
      </c>
      <c r="AGD161">
        <v>7</v>
      </c>
      <c r="AGE161">
        <v>4</v>
      </c>
      <c r="AGG161">
        <v>3</v>
      </c>
      <c r="AGH161">
        <v>2</v>
      </c>
      <c r="AGJ161">
        <v>6</v>
      </c>
      <c r="AGK161">
        <v>4</v>
      </c>
      <c r="AGM161" t="s">
        <v>5208</v>
      </c>
      <c r="AGN161" t="s">
        <v>5209</v>
      </c>
      <c r="AGQ161">
        <v>5</v>
      </c>
      <c r="AGR161">
        <v>0</v>
      </c>
      <c r="AGS161">
        <v>1</v>
      </c>
      <c r="AGT161">
        <v>5</v>
      </c>
      <c r="AGU161">
        <v>2.5</v>
      </c>
      <c r="AGV161">
        <v>8.5</v>
      </c>
      <c r="AGW161">
        <v>1</v>
      </c>
      <c r="AGY161" t="b">
        <v>1</v>
      </c>
      <c r="AGZ161" t="b">
        <v>1</v>
      </c>
      <c r="AHD161">
        <v>4</v>
      </c>
      <c r="AHE161">
        <v>3</v>
      </c>
      <c r="AHF161">
        <v>3</v>
      </c>
      <c r="AKM161">
        <v>5</v>
      </c>
      <c r="AKN161">
        <v>2.5</v>
      </c>
      <c r="AKO161">
        <v>10</v>
      </c>
      <c r="AKP161">
        <v>5</v>
      </c>
      <c r="AKQ161">
        <v>5</v>
      </c>
      <c r="AKR161">
        <v>20</v>
      </c>
      <c r="AKS161" t="s">
        <v>1462</v>
      </c>
      <c r="AKT161" t="s">
        <v>1463</v>
      </c>
      <c r="AKV161" t="s">
        <v>1462</v>
      </c>
      <c r="AKX161" t="s">
        <v>1463</v>
      </c>
      <c r="AKZ161" t="s">
        <v>1462</v>
      </c>
      <c r="ALB161" t="s">
        <v>1462</v>
      </c>
      <c r="ALD161" t="s">
        <v>1463</v>
      </c>
      <c r="ALF161" t="s">
        <v>1462</v>
      </c>
      <c r="ALH161" t="s">
        <v>1462</v>
      </c>
      <c r="ALJ161" t="s">
        <v>1462</v>
      </c>
      <c r="ALL161" t="s">
        <v>1463</v>
      </c>
      <c r="ALN161" t="s">
        <v>1463</v>
      </c>
      <c r="ALP161" t="s">
        <v>1463</v>
      </c>
      <c r="ALR161" t="s">
        <v>1463</v>
      </c>
      <c r="ALT161" t="s">
        <v>1463</v>
      </c>
      <c r="AMF161" t="b">
        <v>1</v>
      </c>
      <c r="AMH161" t="b">
        <v>1</v>
      </c>
      <c r="AMI161" t="b">
        <v>1</v>
      </c>
      <c r="AMM161" t="b">
        <v>1</v>
      </c>
      <c r="AMQ161" t="b">
        <v>1</v>
      </c>
      <c r="AMW161" t="b">
        <v>1</v>
      </c>
      <c r="ANA161">
        <v>5</v>
      </c>
      <c r="ANB161">
        <v>5</v>
      </c>
      <c r="ANC161">
        <v>10</v>
      </c>
      <c r="AND161">
        <v>7.5</v>
      </c>
      <c r="ANE161">
        <v>0</v>
      </c>
      <c r="ANF161">
        <v>17.5</v>
      </c>
      <c r="ANG161" t="s">
        <v>1462</v>
      </c>
      <c r="ANH161" t="s">
        <v>5210</v>
      </c>
      <c r="ANI161" t="s">
        <v>1462</v>
      </c>
      <c r="ANJ161" t="s">
        <v>2616</v>
      </c>
      <c r="ANK161">
        <v>7.5</v>
      </c>
      <c r="ANL161">
        <v>0</v>
      </c>
      <c r="ANM161">
        <v>1</v>
      </c>
      <c r="ANN161">
        <v>0</v>
      </c>
      <c r="ANO161">
        <v>10</v>
      </c>
      <c r="ANP161">
        <v>11</v>
      </c>
      <c r="ANQ161" t="s">
        <v>2551</v>
      </c>
      <c r="ANT161">
        <v>0</v>
      </c>
      <c r="ANU161">
        <v>10</v>
      </c>
      <c r="AQR161">
        <v>7.5</v>
      </c>
      <c r="AQS161">
        <v>3.8</v>
      </c>
      <c r="AQT161">
        <v>1.3</v>
      </c>
      <c r="AQU161">
        <v>12.6</v>
      </c>
      <c r="AQV161" t="s">
        <v>1463</v>
      </c>
      <c r="ARA161" t="b">
        <v>1</v>
      </c>
      <c r="ARC161" t="b">
        <v>1</v>
      </c>
      <c r="ARG161">
        <v>0</v>
      </c>
      <c r="ARH161">
        <v>2.5</v>
      </c>
      <c r="ARI161" t="s">
        <v>1462</v>
      </c>
      <c r="ARJ161" t="s">
        <v>1462</v>
      </c>
      <c r="ARL161" t="b">
        <v>1</v>
      </c>
      <c r="ARM161" t="s">
        <v>1462</v>
      </c>
      <c r="ARO161" t="b">
        <v>1</v>
      </c>
      <c r="ARQ161" t="s">
        <v>1462</v>
      </c>
      <c r="ARS161" t="s">
        <v>5211</v>
      </c>
      <c r="ART161" t="s">
        <v>2616</v>
      </c>
      <c r="ARV161" t="b">
        <v>1</v>
      </c>
      <c r="ARY161" t="b">
        <v>1</v>
      </c>
      <c r="ASD161">
        <v>7.5</v>
      </c>
      <c r="ASE161">
        <v>0</v>
      </c>
      <c r="ASF161">
        <v>6</v>
      </c>
      <c r="ASG161">
        <v>7.5</v>
      </c>
      <c r="ASH161">
        <v>0</v>
      </c>
      <c r="ASI161">
        <v>13.5</v>
      </c>
      <c r="ASJ161">
        <v>25</v>
      </c>
      <c r="ASL161" t="b">
        <v>1</v>
      </c>
      <c r="ASM161" t="b">
        <v>1</v>
      </c>
      <c r="ASS161">
        <v>3</v>
      </c>
      <c r="AST161" t="s">
        <v>1462</v>
      </c>
      <c r="ASV161" t="b">
        <v>1</v>
      </c>
      <c r="ASW161" t="b">
        <v>1</v>
      </c>
      <c r="ASX161" t="b">
        <v>1</v>
      </c>
      <c r="ASY161" t="b">
        <v>1</v>
      </c>
      <c r="ASZ161" t="b">
        <v>1</v>
      </c>
      <c r="ATC161" t="s">
        <v>5212</v>
      </c>
      <c r="ATD161">
        <v>7.5</v>
      </c>
      <c r="ATE161">
        <v>0</v>
      </c>
      <c r="ATF161">
        <v>5.7</v>
      </c>
      <c r="ATG161">
        <v>7.5</v>
      </c>
      <c r="ATH161">
        <v>2.5</v>
      </c>
      <c r="ATI161">
        <v>15.7</v>
      </c>
      <c r="ATJ161" t="s">
        <v>1462</v>
      </c>
      <c r="ATW161" t="b">
        <v>1</v>
      </c>
      <c r="ATX161" t="s">
        <v>5213</v>
      </c>
      <c r="ATY161" t="s">
        <v>2568</v>
      </c>
      <c r="AVW161" t="s">
        <v>1462</v>
      </c>
      <c r="AVX161" t="s">
        <v>1462</v>
      </c>
      <c r="AVZ161">
        <v>7.5</v>
      </c>
      <c r="AWA161">
        <v>2.5</v>
      </c>
      <c r="AWB161">
        <v>7.5</v>
      </c>
      <c r="AWC161">
        <v>2.5</v>
      </c>
      <c r="AWD161">
        <v>2</v>
      </c>
      <c r="AWE161">
        <v>2.5</v>
      </c>
      <c r="AWF161">
        <v>0</v>
      </c>
      <c r="AWG161">
        <v>4.5</v>
      </c>
      <c r="AWH161" t="s">
        <v>1462</v>
      </c>
      <c r="AWI161" t="s">
        <v>1469</v>
      </c>
      <c r="AWJ161" t="s">
        <v>1462</v>
      </c>
      <c r="AWK161" t="s">
        <v>1469</v>
      </c>
      <c r="AWL161" t="s">
        <v>1462</v>
      </c>
      <c r="AWM161" t="s">
        <v>1469</v>
      </c>
      <c r="AWN161" t="s">
        <v>1463</v>
      </c>
      <c r="AWP161" t="s">
        <v>1463</v>
      </c>
      <c r="AWR161" t="s">
        <v>1463</v>
      </c>
      <c r="AWT161" t="s">
        <v>1463</v>
      </c>
      <c r="AWV161" t="s">
        <v>1463</v>
      </c>
      <c r="AWX161" t="s">
        <v>1463</v>
      </c>
      <c r="AWZ161" t="s">
        <v>1463</v>
      </c>
      <c r="AXB161" t="s">
        <v>1463</v>
      </c>
      <c r="AXD161" t="s">
        <v>1463</v>
      </c>
      <c r="AXI161">
        <v>2.5</v>
      </c>
      <c r="AXJ161">
        <v>0</v>
      </c>
      <c r="AXK161">
        <v>1</v>
      </c>
      <c r="AXN161">
        <v>1</v>
      </c>
      <c r="AXO161">
        <v>1</v>
      </c>
      <c r="AXP161">
        <v>1</v>
      </c>
      <c r="AXQ161">
        <v>1</v>
      </c>
      <c r="AXR161">
        <v>1</v>
      </c>
      <c r="AXS161">
        <v>1</v>
      </c>
      <c r="AXT161">
        <v>1</v>
      </c>
      <c r="AXU161">
        <v>1</v>
      </c>
      <c r="AXV161">
        <v>2</v>
      </c>
      <c r="AXW161">
        <v>1</v>
      </c>
      <c r="AXX161">
        <v>2</v>
      </c>
      <c r="AYA161">
        <v>10</v>
      </c>
      <c r="AYD161">
        <v>10</v>
      </c>
      <c r="AYE161" t="s">
        <v>1463</v>
      </c>
      <c r="AYF161" t="s">
        <v>1463</v>
      </c>
      <c r="AYG161">
        <v>10</v>
      </c>
      <c r="AYJ161">
        <v>10</v>
      </c>
      <c r="AYK161">
        <v>7.5</v>
      </c>
      <c r="AYL161">
        <v>0</v>
      </c>
      <c r="AYM161">
        <v>17.5</v>
      </c>
      <c r="AYN161">
        <v>1</v>
      </c>
      <c r="AYO161" t="s">
        <v>5214</v>
      </c>
      <c r="AYP161" t="s">
        <v>4765</v>
      </c>
      <c r="AYW161">
        <v>1</v>
      </c>
      <c r="AYX161" t="s">
        <v>5215</v>
      </c>
      <c r="AYY161" t="s">
        <v>5216</v>
      </c>
      <c r="AZC161">
        <v>5</v>
      </c>
      <c r="AZD161" t="s">
        <v>5136</v>
      </c>
      <c r="AZE161" t="s">
        <v>5193</v>
      </c>
      <c r="AZF161">
        <v>30</v>
      </c>
      <c r="AZG161" t="s">
        <v>5168</v>
      </c>
      <c r="AZH161" t="s">
        <v>5217</v>
      </c>
      <c r="AZM161" t="s">
        <v>1462</v>
      </c>
      <c r="AZN161" t="s">
        <v>5218</v>
      </c>
      <c r="AZO161" t="s">
        <v>1462</v>
      </c>
      <c r="AZP161" t="s">
        <v>5219</v>
      </c>
      <c r="AZR161">
        <v>7.5</v>
      </c>
      <c r="AZS161">
        <v>0</v>
      </c>
      <c r="BCH161">
        <v>10</v>
      </c>
      <c r="BCI161">
        <v>5</v>
      </c>
      <c r="BCJ161">
        <v>0</v>
      </c>
      <c r="BCK161">
        <v>15</v>
      </c>
      <c r="BCL161">
        <v>1</v>
      </c>
      <c r="BCN161" t="s">
        <v>2555</v>
      </c>
      <c r="BCP161">
        <v>3</v>
      </c>
      <c r="BCR161">
        <v>4</v>
      </c>
      <c r="BCT161" t="s">
        <v>2555</v>
      </c>
      <c r="BCW161" t="s">
        <v>2555</v>
      </c>
      <c r="BCY161">
        <v>5</v>
      </c>
      <c r="BCZ161">
        <v>0</v>
      </c>
      <c r="BEH161">
        <v>2.5</v>
      </c>
      <c r="BEI161">
        <v>7.5</v>
      </c>
      <c r="BEJ161">
        <v>0</v>
      </c>
      <c r="BEK161">
        <v>10</v>
      </c>
      <c r="BEL161" t="s">
        <v>2552</v>
      </c>
      <c r="BEN161" t="s">
        <v>2552</v>
      </c>
      <c r="BEP161" t="s">
        <v>2552</v>
      </c>
      <c r="BER161" t="s">
        <v>2552</v>
      </c>
      <c r="BET161" t="s">
        <v>2552</v>
      </c>
      <c r="BEV161" t="s">
        <v>2552</v>
      </c>
      <c r="BEX161">
        <v>7.5</v>
      </c>
      <c r="BEY161">
        <v>0</v>
      </c>
      <c r="BGQ161">
        <v>2</v>
      </c>
      <c r="BGR161">
        <v>7.5</v>
      </c>
      <c r="BGS161">
        <v>2.5</v>
      </c>
      <c r="BGT161">
        <v>12</v>
      </c>
      <c r="BGU161" t="s">
        <v>1462</v>
      </c>
      <c r="BGV161" t="s">
        <v>5220</v>
      </c>
      <c r="BGW161" t="s">
        <v>2653</v>
      </c>
      <c r="BGX161" t="s">
        <v>5221</v>
      </c>
      <c r="BGY161" t="s">
        <v>2653</v>
      </c>
      <c r="BHK161">
        <v>7.5</v>
      </c>
      <c r="BHL161">
        <v>2.5</v>
      </c>
      <c r="BIT161">
        <v>10</v>
      </c>
      <c r="BIU161">
        <v>7.5</v>
      </c>
      <c r="BIV161">
        <v>0</v>
      </c>
      <c r="BIW161">
        <v>17.5</v>
      </c>
      <c r="BIX161">
        <v>5</v>
      </c>
      <c r="BIY161" t="s">
        <v>1794</v>
      </c>
      <c r="BIZ161" t="s">
        <v>2594</v>
      </c>
      <c r="BJA161" t="s">
        <v>2548</v>
      </c>
      <c r="BJB161">
        <v>7.5</v>
      </c>
      <c r="BJC161">
        <v>0</v>
      </c>
    </row>
    <row r="162" spans="1:1024 1026:1615" ht="15" x14ac:dyDescent="0.25">
      <c r="A162" t="s">
        <v>4378</v>
      </c>
      <c r="B162" t="s">
        <v>5222</v>
      </c>
      <c r="C162" t="s">
        <v>5223</v>
      </c>
      <c r="D162" t="s">
        <v>1460</v>
      </c>
      <c r="F162" t="s">
        <v>2606</v>
      </c>
      <c r="G162" t="s">
        <v>4350</v>
      </c>
      <c r="H162" t="s">
        <v>3851</v>
      </c>
      <c r="I162" t="s">
        <v>5034</v>
      </c>
      <c r="J162">
        <v>2.4878833999999999</v>
      </c>
      <c r="K162">
        <v>34.39918857</v>
      </c>
      <c r="M162" t="s">
        <v>1461</v>
      </c>
      <c r="N162">
        <v>48</v>
      </c>
      <c r="O162" t="s">
        <v>2554</v>
      </c>
      <c r="Q162">
        <v>6.7</v>
      </c>
      <c r="R162">
        <v>7.5</v>
      </c>
      <c r="S162">
        <v>0</v>
      </c>
      <c r="T162">
        <v>14.2</v>
      </c>
      <c r="V162">
        <v>2</v>
      </c>
      <c r="W162">
        <v>4</v>
      </c>
      <c r="X162">
        <v>3</v>
      </c>
      <c r="Y162">
        <v>1</v>
      </c>
      <c r="Z162">
        <v>1</v>
      </c>
      <c r="AF162" t="b">
        <v>1</v>
      </c>
      <c r="AH162">
        <v>2</v>
      </c>
      <c r="AI162">
        <v>4</v>
      </c>
      <c r="AJ162">
        <v>3</v>
      </c>
      <c r="AK162">
        <v>1</v>
      </c>
      <c r="AL162">
        <v>1</v>
      </c>
      <c r="AO162">
        <v>4</v>
      </c>
      <c r="AR162">
        <v>1</v>
      </c>
      <c r="AT162">
        <v>2</v>
      </c>
      <c r="AU162">
        <v>4</v>
      </c>
      <c r="AV162">
        <v>3</v>
      </c>
      <c r="AW162">
        <v>1</v>
      </c>
      <c r="AX162">
        <v>1</v>
      </c>
      <c r="BS162" t="s">
        <v>1462</v>
      </c>
      <c r="BT162" t="s">
        <v>1463</v>
      </c>
      <c r="BU162" t="s">
        <v>4353</v>
      </c>
      <c r="BW162">
        <v>7.5</v>
      </c>
      <c r="BX162">
        <v>0</v>
      </c>
      <c r="BY162">
        <v>8.5</v>
      </c>
      <c r="BZ162">
        <v>7.5</v>
      </c>
      <c r="CA162">
        <v>0</v>
      </c>
      <c r="CB162">
        <v>16</v>
      </c>
      <c r="CC162" t="s">
        <v>1462</v>
      </c>
      <c r="CD162" t="b">
        <v>1</v>
      </c>
      <c r="CE162" t="b">
        <v>1</v>
      </c>
      <c r="CF162">
        <v>35</v>
      </c>
      <c r="CH162" t="s">
        <v>1462</v>
      </c>
      <c r="CI162" t="b">
        <v>1</v>
      </c>
      <c r="CK162">
        <v>30</v>
      </c>
      <c r="CM162" t="s">
        <v>1462</v>
      </c>
      <c r="CN162" t="b">
        <v>1</v>
      </c>
      <c r="CP162">
        <v>1</v>
      </c>
      <c r="CR162" t="s">
        <v>1463</v>
      </c>
      <c r="CW162" t="s">
        <v>1463</v>
      </c>
      <c r="DB162" t="s">
        <v>1463</v>
      </c>
      <c r="DG162" t="s">
        <v>1463</v>
      </c>
      <c r="DM162" t="s">
        <v>1463</v>
      </c>
      <c r="DS162" t="b">
        <v>1</v>
      </c>
      <c r="DU162" t="b">
        <v>1</v>
      </c>
      <c r="DY162" t="b">
        <v>1</v>
      </c>
      <c r="EB162" t="b">
        <v>1</v>
      </c>
      <c r="EC162" t="b">
        <v>1</v>
      </c>
      <c r="EI162">
        <v>7.5</v>
      </c>
      <c r="EJ162">
        <v>0</v>
      </c>
      <c r="EN162">
        <v>0</v>
      </c>
      <c r="EO162" t="s">
        <v>1463</v>
      </c>
      <c r="FL162">
        <v>6.7</v>
      </c>
      <c r="FM162">
        <v>5</v>
      </c>
      <c r="FN162">
        <v>0</v>
      </c>
      <c r="FO162">
        <v>11.7</v>
      </c>
      <c r="FP162" t="s">
        <v>1462</v>
      </c>
      <c r="FT162" t="b">
        <v>1</v>
      </c>
      <c r="FV162" t="s">
        <v>1465</v>
      </c>
      <c r="GO162" t="b">
        <v>1</v>
      </c>
      <c r="GQ162" t="s">
        <v>1465</v>
      </c>
      <c r="HD162" t="b">
        <v>1</v>
      </c>
      <c r="HF162" t="s">
        <v>1465</v>
      </c>
      <c r="IN162" t="b">
        <v>1</v>
      </c>
      <c r="IP162" t="s">
        <v>1465</v>
      </c>
      <c r="JC162" t="b">
        <v>1</v>
      </c>
      <c r="JE162" t="s">
        <v>1465</v>
      </c>
      <c r="KG162" t="s">
        <v>4534</v>
      </c>
      <c r="KH162" t="b">
        <v>1</v>
      </c>
      <c r="KJ162" t="s">
        <v>1464</v>
      </c>
      <c r="KK162" t="s">
        <v>1463</v>
      </c>
      <c r="KM162">
        <v>5</v>
      </c>
      <c r="KN162">
        <v>0</v>
      </c>
      <c r="KO162">
        <v>3.5</v>
      </c>
      <c r="KP162">
        <v>5</v>
      </c>
      <c r="KQ162">
        <v>0</v>
      </c>
      <c r="KR162">
        <v>8.5</v>
      </c>
      <c r="KS162" t="s">
        <v>1462</v>
      </c>
      <c r="KV162">
        <v>20</v>
      </c>
      <c r="KW162">
        <v>20</v>
      </c>
      <c r="KX162">
        <v>14</v>
      </c>
      <c r="LF162">
        <v>1</v>
      </c>
      <c r="LG162">
        <v>1</v>
      </c>
      <c r="LH162">
        <v>1</v>
      </c>
      <c r="LQ162" t="b">
        <v>1</v>
      </c>
      <c r="LZ162" t="b">
        <v>1</v>
      </c>
      <c r="MA162" t="b">
        <v>1</v>
      </c>
      <c r="MB162" t="b">
        <v>1</v>
      </c>
      <c r="MJ162" t="b">
        <v>1</v>
      </c>
      <c r="MK162" t="b">
        <v>1</v>
      </c>
      <c r="ML162" t="b">
        <v>1</v>
      </c>
      <c r="MT162" t="s">
        <v>1462</v>
      </c>
      <c r="MU162" t="s">
        <v>5224</v>
      </c>
      <c r="MV162">
        <v>5</v>
      </c>
      <c r="MW162">
        <v>0</v>
      </c>
      <c r="MX162">
        <v>0</v>
      </c>
      <c r="MY162">
        <v>0</v>
      </c>
      <c r="MZ162">
        <v>0</v>
      </c>
      <c r="NA162">
        <v>0</v>
      </c>
      <c r="NM162" t="s">
        <v>2549</v>
      </c>
      <c r="NN162" t="s">
        <v>2549</v>
      </c>
      <c r="NO162" t="s">
        <v>2549</v>
      </c>
      <c r="NP162" t="s">
        <v>2549</v>
      </c>
      <c r="NQ162" t="s">
        <v>2549</v>
      </c>
      <c r="NR162" t="s">
        <v>2549</v>
      </c>
      <c r="NS162" t="s">
        <v>2549</v>
      </c>
      <c r="NT162" t="s">
        <v>2549</v>
      </c>
      <c r="NU162" t="s">
        <v>2549</v>
      </c>
      <c r="NV162" t="s">
        <v>2549</v>
      </c>
      <c r="NW162" t="s">
        <v>2550</v>
      </c>
      <c r="NX162" t="s">
        <v>2569</v>
      </c>
      <c r="NY162" t="s">
        <v>2569</v>
      </c>
      <c r="NZ162" t="s">
        <v>2569</v>
      </c>
      <c r="OA162" t="s">
        <v>2550</v>
      </c>
      <c r="OB162" t="s">
        <v>2550</v>
      </c>
      <c r="OC162" t="s">
        <v>2550</v>
      </c>
      <c r="OD162" t="s">
        <v>2550</v>
      </c>
      <c r="OE162" t="s">
        <v>2550</v>
      </c>
      <c r="OF162" t="s">
        <v>2550</v>
      </c>
      <c r="OG162">
        <v>0</v>
      </c>
      <c r="OH162">
        <v>0</v>
      </c>
      <c r="OJ162">
        <v>0</v>
      </c>
      <c r="OK162">
        <v>0</v>
      </c>
      <c r="OL162">
        <v>0</v>
      </c>
      <c r="OO162" t="b">
        <v>1</v>
      </c>
      <c r="OP162" t="b">
        <v>1</v>
      </c>
      <c r="OQ162" t="b">
        <v>1</v>
      </c>
      <c r="OY162" t="s">
        <v>4473</v>
      </c>
      <c r="OZ162" t="s">
        <v>4473</v>
      </c>
      <c r="PA162" t="s">
        <v>4473</v>
      </c>
      <c r="PI162" t="s">
        <v>3269</v>
      </c>
      <c r="PJ162" t="s">
        <v>3269</v>
      </c>
      <c r="PK162" t="s">
        <v>3269</v>
      </c>
      <c r="PS162" t="b">
        <v>1</v>
      </c>
      <c r="PT162" t="b">
        <v>1</v>
      </c>
      <c r="PU162" t="b">
        <v>1</v>
      </c>
      <c r="QC162" t="s">
        <v>4396</v>
      </c>
      <c r="QD162" t="s">
        <v>4396</v>
      </c>
      <c r="QE162" t="s">
        <v>4396</v>
      </c>
      <c r="QL162">
        <v>0</v>
      </c>
      <c r="QM162">
        <v>0</v>
      </c>
      <c r="RO162">
        <v>7.5</v>
      </c>
      <c r="RP162">
        <v>5</v>
      </c>
      <c r="RQ162">
        <v>0</v>
      </c>
      <c r="RR162">
        <v>12.5</v>
      </c>
      <c r="RS162" t="s">
        <v>1463</v>
      </c>
      <c r="RZ162" t="s">
        <v>1463</v>
      </c>
      <c r="SB162" t="s">
        <v>1463</v>
      </c>
      <c r="SH162" t="s">
        <v>1463</v>
      </c>
      <c r="SK162">
        <v>5</v>
      </c>
      <c r="SL162">
        <v>0</v>
      </c>
      <c r="SM162">
        <v>5.7</v>
      </c>
      <c r="SN162">
        <v>7.5</v>
      </c>
      <c r="SO162">
        <v>0</v>
      </c>
      <c r="SP162">
        <v>13.2</v>
      </c>
      <c r="SQ162" t="s">
        <v>1462</v>
      </c>
      <c r="SS162">
        <v>4</v>
      </c>
      <c r="ST162" t="s">
        <v>5225</v>
      </c>
      <c r="SU162" t="s">
        <v>1463</v>
      </c>
      <c r="SZ162" t="b">
        <v>1</v>
      </c>
      <c r="TB162" t="b">
        <v>1</v>
      </c>
      <c r="TD162" t="b">
        <v>1</v>
      </c>
      <c r="TE162" t="b">
        <v>1</v>
      </c>
      <c r="TF162" t="b">
        <v>1</v>
      </c>
      <c r="TG162" t="b">
        <v>1</v>
      </c>
      <c r="TH162" t="s">
        <v>5178</v>
      </c>
      <c r="TI162">
        <v>75</v>
      </c>
      <c r="TJ162" t="s">
        <v>5226</v>
      </c>
      <c r="TM162" t="b">
        <v>1</v>
      </c>
      <c r="TN162" t="b">
        <v>1</v>
      </c>
      <c r="TO162" t="b">
        <v>1</v>
      </c>
      <c r="TP162" t="b">
        <v>1</v>
      </c>
      <c r="TQ162" t="b">
        <v>1</v>
      </c>
      <c r="TS162" t="b">
        <v>1</v>
      </c>
      <c r="TT162" t="b">
        <v>1</v>
      </c>
      <c r="TX162">
        <v>7.5</v>
      </c>
      <c r="TY162">
        <v>0</v>
      </c>
      <c r="VI162">
        <v>5</v>
      </c>
      <c r="VJ162">
        <v>0</v>
      </c>
      <c r="VK162">
        <v>2.5</v>
      </c>
      <c r="VL162">
        <v>7.5</v>
      </c>
      <c r="VM162" t="s">
        <v>1463</v>
      </c>
      <c r="VO162" t="s">
        <v>1463</v>
      </c>
      <c r="VQ162" t="s">
        <v>1463</v>
      </c>
      <c r="VS162" t="s">
        <v>1463</v>
      </c>
      <c r="VV162" t="s">
        <v>1463</v>
      </c>
      <c r="VX162" t="s">
        <v>1462</v>
      </c>
      <c r="VY162" t="s">
        <v>5180</v>
      </c>
      <c r="VZ162">
        <v>0</v>
      </c>
      <c r="WA162">
        <v>2.5</v>
      </c>
      <c r="XJ162">
        <v>8.6</v>
      </c>
      <c r="XK162">
        <v>7.5</v>
      </c>
      <c r="XL162">
        <v>0</v>
      </c>
      <c r="XM162">
        <v>16.100000000000001</v>
      </c>
      <c r="XN162" t="s">
        <v>1462</v>
      </c>
      <c r="XO162" t="s">
        <v>1462</v>
      </c>
      <c r="XR162" t="b">
        <v>1</v>
      </c>
      <c r="XT162" t="b">
        <v>1</v>
      </c>
      <c r="XU162" t="b">
        <v>1</v>
      </c>
      <c r="XW162" t="b">
        <v>1</v>
      </c>
      <c r="YC162" t="s">
        <v>1462</v>
      </c>
      <c r="YE162" t="s">
        <v>1462</v>
      </c>
      <c r="YF162" t="s">
        <v>5122</v>
      </c>
      <c r="YG162">
        <v>7.5</v>
      </c>
      <c r="YH162">
        <v>0</v>
      </c>
      <c r="YI162" t="s">
        <v>1462</v>
      </c>
      <c r="YK162" t="b">
        <v>1</v>
      </c>
      <c r="YO162" t="b">
        <v>1</v>
      </c>
      <c r="YU162">
        <v>7.5</v>
      </c>
      <c r="YV162">
        <v>0</v>
      </c>
      <c r="ZX162">
        <v>10</v>
      </c>
      <c r="ZY162">
        <v>7.5</v>
      </c>
      <c r="ZZ162">
        <v>0</v>
      </c>
      <c r="AAA162">
        <v>17.5</v>
      </c>
      <c r="AAB162" t="s">
        <v>1462</v>
      </c>
      <c r="AAK162" t="b">
        <v>1</v>
      </c>
      <c r="AAL162" t="b">
        <v>1</v>
      </c>
      <c r="AAN162" t="b">
        <v>1</v>
      </c>
      <c r="AAP162" t="b">
        <v>1</v>
      </c>
      <c r="AAQ162" t="s">
        <v>4447</v>
      </c>
      <c r="AAS162" t="s">
        <v>5227</v>
      </c>
      <c r="AAT162">
        <v>7.5</v>
      </c>
      <c r="AAU162">
        <v>0</v>
      </c>
      <c r="ADN162">
        <v>10</v>
      </c>
      <c r="ADO162">
        <v>0</v>
      </c>
      <c r="ADP162">
        <v>0</v>
      </c>
      <c r="ADQ162">
        <v>10</v>
      </c>
      <c r="ADR162" t="s">
        <v>1759</v>
      </c>
      <c r="ADS162">
        <v>0.5</v>
      </c>
      <c r="ADT162">
        <v>45</v>
      </c>
      <c r="ADU162" t="s">
        <v>3580</v>
      </c>
      <c r="ADV162">
        <v>0.5</v>
      </c>
      <c r="ADW162">
        <v>30</v>
      </c>
      <c r="ADX162" t="s">
        <v>2560</v>
      </c>
      <c r="ADY162">
        <v>0.5</v>
      </c>
      <c r="ADZ162">
        <v>20</v>
      </c>
      <c r="AEG162">
        <v>0</v>
      </c>
      <c r="AEH162">
        <v>0</v>
      </c>
      <c r="AEI162">
        <v>10</v>
      </c>
      <c r="AEJ162">
        <v>0</v>
      </c>
      <c r="AEK162">
        <v>0</v>
      </c>
      <c r="AEL162">
        <v>10</v>
      </c>
      <c r="AEU162" t="b">
        <v>1</v>
      </c>
      <c r="AEV162" t="b">
        <v>1</v>
      </c>
      <c r="AEX162" t="b">
        <v>1</v>
      </c>
      <c r="AEY162" t="b">
        <v>1</v>
      </c>
      <c r="AEZ162" t="b">
        <v>1</v>
      </c>
      <c r="AFA162" t="s">
        <v>5228</v>
      </c>
      <c r="AFC162">
        <v>0</v>
      </c>
      <c r="AFD162">
        <v>0</v>
      </c>
      <c r="AFE162">
        <v>7</v>
      </c>
      <c r="AFF162">
        <v>3.6</v>
      </c>
      <c r="AFG162">
        <v>0</v>
      </c>
      <c r="AFH162">
        <v>10.6</v>
      </c>
      <c r="AFI162" t="s">
        <v>1463</v>
      </c>
      <c r="AFK162" t="s">
        <v>1463</v>
      </c>
      <c r="AFM162" t="s">
        <v>1462</v>
      </c>
      <c r="AFN162" t="s">
        <v>5229</v>
      </c>
      <c r="AFO162" t="s">
        <v>1463</v>
      </c>
      <c r="AFQ162" t="s">
        <v>1463</v>
      </c>
      <c r="AFT162" t="s">
        <v>1463</v>
      </c>
      <c r="AFV162">
        <v>3</v>
      </c>
      <c r="AFW162">
        <v>0</v>
      </c>
      <c r="AFX162">
        <v>3.6111111111111098</v>
      </c>
      <c r="AFY162">
        <v>0</v>
      </c>
      <c r="AFZ162">
        <v>6.7</v>
      </c>
      <c r="AGA162">
        <v>7.5</v>
      </c>
      <c r="AGB162">
        <v>0</v>
      </c>
      <c r="AGC162">
        <v>14.2</v>
      </c>
      <c r="AGD162">
        <v>8</v>
      </c>
      <c r="AGE162">
        <v>12</v>
      </c>
      <c r="AGG162">
        <v>4</v>
      </c>
      <c r="AGH162">
        <v>6</v>
      </c>
      <c r="AGJ162">
        <v>6</v>
      </c>
      <c r="AGK162">
        <v>0</v>
      </c>
      <c r="AGM162" t="s">
        <v>5230</v>
      </c>
      <c r="AGN162" t="s">
        <v>5231</v>
      </c>
      <c r="AGQ162">
        <v>7.5</v>
      </c>
      <c r="AGR162">
        <v>0</v>
      </c>
      <c r="AGS162">
        <v>2</v>
      </c>
      <c r="AGT162">
        <v>7.5</v>
      </c>
      <c r="AGU162">
        <v>0</v>
      </c>
      <c r="AGV162">
        <v>9.5</v>
      </c>
      <c r="AGW162">
        <v>2</v>
      </c>
      <c r="AGY162" t="b">
        <v>1</v>
      </c>
      <c r="AGZ162" t="b">
        <v>1</v>
      </c>
      <c r="AHD162">
        <v>4</v>
      </c>
      <c r="AHE162">
        <v>3</v>
      </c>
      <c r="AHF162">
        <v>3</v>
      </c>
      <c r="AKM162">
        <v>7.5</v>
      </c>
      <c r="AKN162">
        <v>0</v>
      </c>
      <c r="AKO162">
        <v>10</v>
      </c>
      <c r="AKP162">
        <v>5</v>
      </c>
      <c r="AKQ162">
        <v>0</v>
      </c>
      <c r="AKR162">
        <v>15</v>
      </c>
      <c r="AKS162" t="s">
        <v>1462</v>
      </c>
      <c r="AKT162" t="s">
        <v>1463</v>
      </c>
      <c r="AKV162" t="s">
        <v>1462</v>
      </c>
      <c r="AKX162" t="s">
        <v>1463</v>
      </c>
      <c r="AKZ162" t="s">
        <v>1462</v>
      </c>
      <c r="ALB162" t="s">
        <v>1462</v>
      </c>
      <c r="ALD162" t="s">
        <v>1463</v>
      </c>
      <c r="ALF162" t="s">
        <v>1462</v>
      </c>
      <c r="ALH162" t="s">
        <v>1462</v>
      </c>
      <c r="ALJ162" t="s">
        <v>1462</v>
      </c>
      <c r="ALL162" t="s">
        <v>1463</v>
      </c>
      <c r="ALN162" t="s">
        <v>1462</v>
      </c>
      <c r="ALP162" t="s">
        <v>1463</v>
      </c>
      <c r="ALR162" t="s">
        <v>1463</v>
      </c>
      <c r="ALT162" t="s">
        <v>1463</v>
      </c>
      <c r="AMF162" t="b">
        <v>1</v>
      </c>
      <c r="AMH162" t="b">
        <v>1</v>
      </c>
      <c r="AMI162" t="b">
        <v>1</v>
      </c>
      <c r="AMM162" t="b">
        <v>1</v>
      </c>
      <c r="AMQ162" t="b">
        <v>1</v>
      </c>
      <c r="ANA162">
        <v>5</v>
      </c>
      <c r="ANB162">
        <v>0</v>
      </c>
      <c r="ANC162">
        <v>10</v>
      </c>
      <c r="AND162">
        <v>7.5</v>
      </c>
      <c r="ANE162">
        <v>0</v>
      </c>
      <c r="ANF162">
        <v>17.5</v>
      </c>
      <c r="ANG162" t="s">
        <v>1462</v>
      </c>
      <c r="ANH162" t="s">
        <v>5232</v>
      </c>
      <c r="ANI162" t="s">
        <v>1462</v>
      </c>
      <c r="ANJ162" t="s">
        <v>5233</v>
      </c>
      <c r="ANK162">
        <v>7.5</v>
      </c>
      <c r="ANL162">
        <v>0</v>
      </c>
      <c r="ANM162">
        <v>1</v>
      </c>
      <c r="ANN162">
        <v>0</v>
      </c>
      <c r="ANO162">
        <v>10</v>
      </c>
      <c r="ANP162">
        <v>11</v>
      </c>
      <c r="ANQ162" t="s">
        <v>2551</v>
      </c>
      <c r="ANT162">
        <v>0</v>
      </c>
      <c r="ANU162">
        <v>10</v>
      </c>
      <c r="AQR162">
        <v>7.5</v>
      </c>
      <c r="AQS162">
        <v>2.5</v>
      </c>
      <c r="AQT162">
        <v>2.5</v>
      </c>
      <c r="AQU162">
        <v>12.5</v>
      </c>
      <c r="AQV162" t="s">
        <v>1463</v>
      </c>
      <c r="ARA162" t="b">
        <v>1</v>
      </c>
      <c r="ARC162" t="b">
        <v>1</v>
      </c>
      <c r="ARG162">
        <v>0</v>
      </c>
      <c r="ARH162">
        <v>2.5</v>
      </c>
      <c r="ARI162" t="s">
        <v>1462</v>
      </c>
      <c r="ARJ162" t="s">
        <v>1462</v>
      </c>
      <c r="ARL162" t="b">
        <v>1</v>
      </c>
      <c r="ARM162" t="s">
        <v>1462</v>
      </c>
      <c r="ARO162" t="b">
        <v>1</v>
      </c>
      <c r="ARQ162" t="s">
        <v>1462</v>
      </c>
      <c r="ARS162" t="s">
        <v>5234</v>
      </c>
      <c r="ART162" t="s">
        <v>5073</v>
      </c>
      <c r="ARV162" t="b">
        <v>1</v>
      </c>
      <c r="ARY162" t="b">
        <v>1</v>
      </c>
      <c r="ASD162">
        <v>5</v>
      </c>
      <c r="ASE162">
        <v>2.5</v>
      </c>
      <c r="ASF162">
        <v>5</v>
      </c>
      <c r="ASG162">
        <v>7.5</v>
      </c>
      <c r="ASH162">
        <v>2.5</v>
      </c>
      <c r="ASI162">
        <v>15</v>
      </c>
      <c r="ASJ162">
        <v>35</v>
      </c>
      <c r="ASL162" t="b">
        <v>1</v>
      </c>
      <c r="ASM162" t="b">
        <v>1</v>
      </c>
      <c r="ASP162" t="b">
        <v>1</v>
      </c>
      <c r="ASS162">
        <v>3</v>
      </c>
      <c r="AST162" t="s">
        <v>1462</v>
      </c>
      <c r="ASV162" t="b">
        <v>1</v>
      </c>
      <c r="ASW162" t="b">
        <v>1</v>
      </c>
      <c r="ASX162" t="b">
        <v>1</v>
      </c>
      <c r="ASY162" t="b">
        <v>1</v>
      </c>
      <c r="ASZ162" t="b">
        <v>1</v>
      </c>
      <c r="ATC162" t="s">
        <v>5235</v>
      </c>
      <c r="ATD162">
        <v>7.5</v>
      </c>
      <c r="ATE162">
        <v>2.5</v>
      </c>
      <c r="ATF162">
        <v>8</v>
      </c>
      <c r="ATG162">
        <v>7.5</v>
      </c>
      <c r="ATH162">
        <v>2.5</v>
      </c>
      <c r="ATI162">
        <v>18</v>
      </c>
      <c r="ATJ162" t="s">
        <v>1462</v>
      </c>
      <c r="ATN162" t="b">
        <v>1</v>
      </c>
      <c r="ATO162" t="s">
        <v>5133</v>
      </c>
      <c r="ATP162" t="s">
        <v>2568</v>
      </c>
      <c r="AVW162" t="s">
        <v>1462</v>
      </c>
      <c r="AVX162" t="s">
        <v>1462</v>
      </c>
      <c r="AVZ162">
        <v>7.5</v>
      </c>
      <c r="AWA162">
        <v>2.5</v>
      </c>
      <c r="AWB162">
        <v>7.5</v>
      </c>
      <c r="AWC162">
        <v>2.5</v>
      </c>
      <c r="AWD162">
        <v>4</v>
      </c>
      <c r="AWE162">
        <v>5</v>
      </c>
      <c r="AWF162">
        <v>0</v>
      </c>
      <c r="AWG162">
        <v>9</v>
      </c>
      <c r="AWH162" t="s">
        <v>1462</v>
      </c>
      <c r="AWI162" t="s">
        <v>2592</v>
      </c>
      <c r="AWJ162" t="s">
        <v>1462</v>
      </c>
      <c r="AWK162" t="s">
        <v>1469</v>
      </c>
      <c r="AWL162" t="s">
        <v>1462</v>
      </c>
      <c r="AWM162" t="s">
        <v>2592</v>
      </c>
      <c r="AWN162" t="s">
        <v>1463</v>
      </c>
      <c r="AWP162" t="s">
        <v>1462</v>
      </c>
      <c r="AWQ162" t="s">
        <v>1469</v>
      </c>
      <c r="AWR162" t="s">
        <v>1463</v>
      </c>
      <c r="AWT162" t="s">
        <v>1463</v>
      </c>
      <c r="AWV162" t="s">
        <v>1462</v>
      </c>
      <c r="AWW162" t="s">
        <v>1469</v>
      </c>
      <c r="AWX162" t="s">
        <v>1463</v>
      </c>
      <c r="AWZ162" t="s">
        <v>1463</v>
      </c>
      <c r="AXB162" t="s">
        <v>1463</v>
      </c>
      <c r="AXD162" t="s">
        <v>1463</v>
      </c>
      <c r="AXI162">
        <v>5</v>
      </c>
      <c r="AXJ162">
        <v>0</v>
      </c>
      <c r="AXK162">
        <v>1</v>
      </c>
      <c r="AXN162">
        <v>1</v>
      </c>
      <c r="AXO162">
        <v>1</v>
      </c>
      <c r="AXP162">
        <v>1</v>
      </c>
      <c r="AXQ162">
        <v>1</v>
      </c>
      <c r="AXR162">
        <v>1</v>
      </c>
      <c r="AXS162">
        <v>1</v>
      </c>
      <c r="AXT162">
        <v>1</v>
      </c>
      <c r="AXU162">
        <v>1</v>
      </c>
      <c r="AXV162">
        <v>2</v>
      </c>
      <c r="AXW162">
        <v>1</v>
      </c>
      <c r="AXX162">
        <v>2</v>
      </c>
      <c r="AYA162">
        <v>10</v>
      </c>
      <c r="AYD162">
        <v>10</v>
      </c>
      <c r="AYE162" t="s">
        <v>1463</v>
      </c>
      <c r="AYF162" t="s">
        <v>1463</v>
      </c>
      <c r="AYG162">
        <v>10</v>
      </c>
      <c r="AYJ162">
        <v>10</v>
      </c>
      <c r="AYK162">
        <v>7.5</v>
      </c>
      <c r="AYL162">
        <v>0</v>
      </c>
      <c r="AYM162">
        <v>17.5</v>
      </c>
      <c r="AYN162">
        <v>2</v>
      </c>
      <c r="AYO162" t="s">
        <v>5236</v>
      </c>
      <c r="AYP162" t="s">
        <v>5237</v>
      </c>
      <c r="AYW162">
        <v>3</v>
      </c>
      <c r="AYX162" t="s">
        <v>5238</v>
      </c>
      <c r="AYY162" t="s">
        <v>5109</v>
      </c>
      <c r="AZC162">
        <v>4</v>
      </c>
      <c r="AZD162" t="s">
        <v>5136</v>
      </c>
      <c r="AZE162" t="s">
        <v>4645</v>
      </c>
      <c r="AZF162">
        <v>40</v>
      </c>
      <c r="AZG162" t="s">
        <v>5239</v>
      </c>
      <c r="AZH162" t="s">
        <v>5240</v>
      </c>
      <c r="AZM162" t="s">
        <v>1462</v>
      </c>
      <c r="AZN162" t="s">
        <v>5218</v>
      </c>
      <c r="AZO162" t="s">
        <v>1462</v>
      </c>
      <c r="AZP162" t="s">
        <v>5219</v>
      </c>
      <c r="AZR162">
        <v>7.5</v>
      </c>
      <c r="AZS162">
        <v>0</v>
      </c>
      <c r="BCH162">
        <v>10</v>
      </c>
      <c r="BCI162">
        <v>2.5</v>
      </c>
      <c r="BCJ162">
        <v>0</v>
      </c>
      <c r="BCK162">
        <v>12.5</v>
      </c>
      <c r="BCL162">
        <v>1</v>
      </c>
      <c r="BCN162">
        <v>2</v>
      </c>
      <c r="BCP162">
        <v>3</v>
      </c>
      <c r="BCR162">
        <v>4</v>
      </c>
      <c r="BCT162" t="s">
        <v>2555</v>
      </c>
      <c r="BCW162" t="s">
        <v>2555</v>
      </c>
      <c r="BCY162">
        <v>2.5</v>
      </c>
      <c r="BCZ162">
        <v>0</v>
      </c>
      <c r="BEH162">
        <v>10</v>
      </c>
      <c r="BEI162">
        <v>7.5</v>
      </c>
      <c r="BEJ162">
        <v>0</v>
      </c>
      <c r="BEK162">
        <v>17.5</v>
      </c>
      <c r="BEL162" t="s">
        <v>2567</v>
      </c>
      <c r="BEN162" t="s">
        <v>2567</v>
      </c>
      <c r="BEP162" t="s">
        <v>2567</v>
      </c>
      <c r="BER162" t="s">
        <v>2567</v>
      </c>
      <c r="BET162" t="s">
        <v>2567</v>
      </c>
      <c r="BEV162" t="s">
        <v>2567</v>
      </c>
      <c r="BEX162">
        <v>7.5</v>
      </c>
      <c r="BEY162">
        <v>0</v>
      </c>
      <c r="BGQ162" t="s">
        <v>1467</v>
      </c>
      <c r="BGR162">
        <v>5</v>
      </c>
      <c r="BGS162">
        <v>2.5</v>
      </c>
      <c r="BGT162">
        <v>7.5</v>
      </c>
      <c r="BGU162" t="s">
        <v>1463</v>
      </c>
      <c r="BHK162">
        <v>5</v>
      </c>
      <c r="BHL162">
        <v>2.5</v>
      </c>
      <c r="BIT162">
        <v>10</v>
      </c>
      <c r="BIU162">
        <v>7.5</v>
      </c>
      <c r="BIV162">
        <v>0</v>
      </c>
      <c r="BIW162">
        <v>17.5</v>
      </c>
      <c r="BIX162">
        <v>4</v>
      </c>
      <c r="BIY162" t="s">
        <v>1794</v>
      </c>
      <c r="BIZ162" t="s">
        <v>2594</v>
      </c>
      <c r="BJA162" t="s">
        <v>2548</v>
      </c>
      <c r="BJB162">
        <v>7.5</v>
      </c>
      <c r="BJC162">
        <v>0</v>
      </c>
    </row>
    <row r="163" spans="1:1024 1026:1615" ht="15" x14ac:dyDescent="0.25">
      <c r="A163" t="s">
        <v>4378</v>
      </c>
      <c r="B163" t="s">
        <v>5241</v>
      </c>
      <c r="C163" t="s">
        <v>5242</v>
      </c>
      <c r="D163" t="s">
        <v>1460</v>
      </c>
      <c r="F163" t="s">
        <v>2606</v>
      </c>
      <c r="G163" t="s">
        <v>4350</v>
      </c>
      <c r="H163" t="s">
        <v>3851</v>
      </c>
      <c r="I163" t="s">
        <v>5243</v>
      </c>
      <c r="J163">
        <v>2.4628963499999998</v>
      </c>
      <c r="K163">
        <v>34.326675960000003</v>
      </c>
      <c r="L163" s="116">
        <v>42407</v>
      </c>
      <c r="M163" t="s">
        <v>1461</v>
      </c>
      <c r="N163">
        <v>56</v>
      </c>
      <c r="O163" t="s">
        <v>1472</v>
      </c>
      <c r="Q163">
        <v>6.7</v>
      </c>
      <c r="R163">
        <v>7.5</v>
      </c>
      <c r="S163">
        <v>0</v>
      </c>
      <c r="T163">
        <v>14.2</v>
      </c>
      <c r="V163">
        <v>1</v>
      </c>
      <c r="W163">
        <v>1</v>
      </c>
      <c r="X163">
        <v>1</v>
      </c>
      <c r="Y163">
        <v>1</v>
      </c>
      <c r="Z163">
        <v>1</v>
      </c>
      <c r="AF163" t="b">
        <v>1</v>
      </c>
      <c r="AH163">
        <v>1</v>
      </c>
      <c r="AI163">
        <v>1</v>
      </c>
      <c r="AJ163">
        <v>1</v>
      </c>
      <c r="AK163">
        <v>1</v>
      </c>
      <c r="AL163">
        <v>1</v>
      </c>
      <c r="AT163">
        <v>1</v>
      </c>
      <c r="AU163">
        <v>1</v>
      </c>
      <c r="AV163">
        <v>1</v>
      </c>
      <c r="AW163">
        <v>1</v>
      </c>
      <c r="AX163">
        <v>1</v>
      </c>
      <c r="BS163" t="s">
        <v>1462</v>
      </c>
      <c r="BT163" t="s">
        <v>1463</v>
      </c>
      <c r="BU163" t="s">
        <v>4713</v>
      </c>
      <c r="BW163">
        <v>7.5</v>
      </c>
      <c r="BX163">
        <v>0</v>
      </c>
      <c r="BY163">
        <v>7.5</v>
      </c>
      <c r="BZ163">
        <v>7.5</v>
      </c>
      <c r="CA163">
        <v>0</v>
      </c>
      <c r="CB163">
        <v>15</v>
      </c>
      <c r="CC163" t="s">
        <v>1462</v>
      </c>
      <c r="CD163" t="b">
        <v>1</v>
      </c>
      <c r="CE163" t="b">
        <v>1</v>
      </c>
      <c r="CF163">
        <v>42</v>
      </c>
      <c r="CH163" t="s">
        <v>1463</v>
      </c>
      <c r="CM163" t="s">
        <v>1462</v>
      </c>
      <c r="CN163" t="b">
        <v>1</v>
      </c>
      <c r="CP163">
        <v>2</v>
      </c>
      <c r="CR163" t="s">
        <v>1463</v>
      </c>
      <c r="CW163" t="s">
        <v>1463</v>
      </c>
      <c r="DB163" t="s">
        <v>1463</v>
      </c>
      <c r="DG163" t="s">
        <v>1463</v>
      </c>
      <c r="DM163" t="s">
        <v>1463</v>
      </c>
      <c r="DS163" t="b">
        <v>1</v>
      </c>
      <c r="DU163" t="b">
        <v>1</v>
      </c>
      <c r="DY163" t="b">
        <v>1</v>
      </c>
      <c r="DZ163" t="b">
        <v>1</v>
      </c>
      <c r="EC163" t="b">
        <v>1</v>
      </c>
      <c r="EI163">
        <v>7.5</v>
      </c>
      <c r="EJ163">
        <v>0</v>
      </c>
      <c r="EN163">
        <v>0</v>
      </c>
      <c r="EO163" t="s">
        <v>1463</v>
      </c>
      <c r="FL163">
        <v>3.3</v>
      </c>
      <c r="FM163">
        <v>5</v>
      </c>
      <c r="FN163">
        <v>0</v>
      </c>
      <c r="FO163">
        <v>8.3000000000000007</v>
      </c>
      <c r="FP163" t="s">
        <v>1462</v>
      </c>
      <c r="FT163" t="b">
        <v>1</v>
      </c>
      <c r="FV163" t="s">
        <v>1465</v>
      </c>
      <c r="HD163" t="b">
        <v>1</v>
      </c>
      <c r="HF163" t="s">
        <v>1465</v>
      </c>
      <c r="IN163" t="b">
        <v>1</v>
      </c>
      <c r="IP163" t="s">
        <v>1464</v>
      </c>
      <c r="JC163" t="b">
        <v>1</v>
      </c>
      <c r="JE163" t="s">
        <v>1465</v>
      </c>
      <c r="KG163" t="s">
        <v>5244</v>
      </c>
      <c r="KH163" t="b">
        <v>1</v>
      </c>
      <c r="KJ163" t="s">
        <v>1465</v>
      </c>
      <c r="KK163" t="s">
        <v>1463</v>
      </c>
      <c r="KM163">
        <v>5</v>
      </c>
      <c r="KN163">
        <v>0</v>
      </c>
      <c r="KO163">
        <v>0</v>
      </c>
      <c r="KR163">
        <v>0</v>
      </c>
      <c r="KS163" t="s">
        <v>1463</v>
      </c>
      <c r="RO163">
        <v>7.5</v>
      </c>
      <c r="RP163">
        <v>5</v>
      </c>
      <c r="RQ163">
        <v>0</v>
      </c>
      <c r="RR163">
        <v>12.5</v>
      </c>
      <c r="RS163" t="s">
        <v>1463</v>
      </c>
      <c r="RZ163" t="s">
        <v>1463</v>
      </c>
      <c r="SK163">
        <v>5</v>
      </c>
      <c r="SL163">
        <v>0</v>
      </c>
      <c r="SM163">
        <v>5.7</v>
      </c>
      <c r="SN163">
        <v>7.5</v>
      </c>
      <c r="SO163">
        <v>2.5</v>
      </c>
      <c r="SP163">
        <v>15.7</v>
      </c>
      <c r="SQ163" t="s">
        <v>1462</v>
      </c>
      <c r="SS163">
        <v>4</v>
      </c>
      <c r="ST163" t="s">
        <v>5245</v>
      </c>
      <c r="SU163" t="s">
        <v>1463</v>
      </c>
      <c r="SZ163" t="b">
        <v>1</v>
      </c>
      <c r="TC163" t="b">
        <v>1</v>
      </c>
      <c r="TD163" t="b">
        <v>1</v>
      </c>
      <c r="TE163" t="b">
        <v>1</v>
      </c>
      <c r="TG163" t="b">
        <v>1</v>
      </c>
      <c r="TH163" t="s">
        <v>5178</v>
      </c>
      <c r="TI163">
        <v>75</v>
      </c>
      <c r="TJ163" t="s">
        <v>5246</v>
      </c>
      <c r="TM163" t="b">
        <v>1</v>
      </c>
      <c r="TN163" t="b">
        <v>1</v>
      </c>
      <c r="TO163" t="b">
        <v>1</v>
      </c>
      <c r="TP163" t="b">
        <v>1</v>
      </c>
      <c r="TQ163" t="b">
        <v>1</v>
      </c>
      <c r="TR163" t="b">
        <v>1</v>
      </c>
      <c r="TS163" t="b">
        <v>1</v>
      </c>
      <c r="TT163" t="b">
        <v>1</v>
      </c>
      <c r="TV163" t="b">
        <v>1</v>
      </c>
      <c r="TW163" t="s">
        <v>5178</v>
      </c>
      <c r="TX163">
        <v>7.5</v>
      </c>
      <c r="TY163">
        <v>2.5</v>
      </c>
      <c r="VI163">
        <v>5</v>
      </c>
      <c r="VJ163">
        <v>0</v>
      </c>
      <c r="VK163">
        <v>2.5</v>
      </c>
      <c r="VL163">
        <v>7.5</v>
      </c>
      <c r="VM163" t="s">
        <v>1463</v>
      </c>
      <c r="VO163" t="s">
        <v>1463</v>
      </c>
      <c r="VQ163" t="s">
        <v>1463</v>
      </c>
      <c r="VS163" t="s">
        <v>1463</v>
      </c>
      <c r="VV163" t="s">
        <v>1463</v>
      </c>
      <c r="VX163" t="s">
        <v>1462</v>
      </c>
      <c r="VY163" t="s">
        <v>5180</v>
      </c>
      <c r="VZ163">
        <v>0</v>
      </c>
      <c r="WA163">
        <v>2.5</v>
      </c>
      <c r="XJ163">
        <v>7</v>
      </c>
      <c r="XK163">
        <v>7.5</v>
      </c>
      <c r="XL163">
        <v>1.3</v>
      </c>
      <c r="XM163">
        <v>15.8</v>
      </c>
      <c r="XN163" t="s">
        <v>1462</v>
      </c>
      <c r="XO163" t="s">
        <v>1462</v>
      </c>
      <c r="XQ163" t="b">
        <v>1</v>
      </c>
      <c r="XT163" t="b">
        <v>1</v>
      </c>
      <c r="XW163" t="b">
        <v>1</v>
      </c>
      <c r="YC163" t="s">
        <v>1462</v>
      </c>
      <c r="YE163" t="s">
        <v>1462</v>
      </c>
      <c r="YF163" t="s">
        <v>5247</v>
      </c>
      <c r="YG163">
        <v>7.5</v>
      </c>
      <c r="YH163">
        <v>2.5</v>
      </c>
      <c r="YI163" t="s">
        <v>1462</v>
      </c>
      <c r="YO163" t="b">
        <v>1</v>
      </c>
      <c r="YU163">
        <v>7.5</v>
      </c>
      <c r="YV163">
        <v>0</v>
      </c>
      <c r="ZX163">
        <v>10</v>
      </c>
      <c r="ZY163">
        <v>7.5</v>
      </c>
      <c r="ZZ163">
        <v>0</v>
      </c>
      <c r="AAA163">
        <v>17.5</v>
      </c>
      <c r="AAB163" t="s">
        <v>1462</v>
      </c>
      <c r="AAK163" t="b">
        <v>1</v>
      </c>
      <c r="AAL163" t="b">
        <v>1</v>
      </c>
      <c r="AAP163" t="b">
        <v>1</v>
      </c>
      <c r="AAQ163" t="s">
        <v>4447</v>
      </c>
      <c r="AAS163" t="s">
        <v>5248</v>
      </c>
      <c r="AAT163">
        <v>7.5</v>
      </c>
      <c r="AAU163">
        <v>0</v>
      </c>
      <c r="ADN163">
        <v>2</v>
      </c>
      <c r="ADO163">
        <v>0</v>
      </c>
      <c r="ADP163">
        <v>0</v>
      </c>
      <c r="ADQ163">
        <v>2</v>
      </c>
      <c r="ADR163" t="s">
        <v>1759</v>
      </c>
      <c r="ADS163">
        <v>0.5</v>
      </c>
      <c r="ADT163">
        <v>60</v>
      </c>
      <c r="AEG163">
        <v>0</v>
      </c>
      <c r="AEH163">
        <v>0</v>
      </c>
      <c r="AEI163">
        <v>10</v>
      </c>
      <c r="AEJ163">
        <v>2.5</v>
      </c>
      <c r="AEK163">
        <v>0</v>
      </c>
      <c r="AEL163">
        <v>12.5</v>
      </c>
      <c r="AEU163" t="b">
        <v>1</v>
      </c>
      <c r="AEV163" t="b">
        <v>1</v>
      </c>
      <c r="AEZ163" t="b">
        <v>1</v>
      </c>
      <c r="AFA163" t="s">
        <v>5249</v>
      </c>
      <c r="AFC163">
        <v>2.5</v>
      </c>
      <c r="AFD163">
        <v>0</v>
      </c>
      <c r="AFE163">
        <v>0</v>
      </c>
      <c r="AFF163">
        <v>7.5</v>
      </c>
      <c r="AFG163">
        <v>2.5</v>
      </c>
      <c r="AFH163">
        <v>10</v>
      </c>
      <c r="AFI163" t="s">
        <v>1463</v>
      </c>
      <c r="AFK163" t="s">
        <v>1463</v>
      </c>
      <c r="AFM163" t="s">
        <v>1463</v>
      </c>
      <c r="AFO163" t="s">
        <v>1463</v>
      </c>
      <c r="AFQ163" t="s">
        <v>1463</v>
      </c>
      <c r="AFT163" t="s">
        <v>1463</v>
      </c>
      <c r="AFV163">
        <v>3</v>
      </c>
      <c r="AFW163">
        <v>3</v>
      </c>
      <c r="AFX163">
        <v>7.5</v>
      </c>
      <c r="AFY163">
        <v>2.5</v>
      </c>
      <c r="AFZ163">
        <v>5</v>
      </c>
      <c r="AGA163">
        <v>7.5</v>
      </c>
      <c r="AGB163">
        <v>10</v>
      </c>
      <c r="AGC163">
        <v>22.5</v>
      </c>
      <c r="AGD163">
        <v>7</v>
      </c>
      <c r="AGG163">
        <v>3</v>
      </c>
      <c r="AGJ163">
        <v>5</v>
      </c>
      <c r="AGM163" t="s">
        <v>5250</v>
      </c>
      <c r="AGQ163">
        <v>7.5</v>
      </c>
      <c r="AGR163">
        <v>10</v>
      </c>
      <c r="AGS163">
        <v>1</v>
      </c>
      <c r="AGT163">
        <v>7.5</v>
      </c>
      <c r="AGU163">
        <v>2.5</v>
      </c>
      <c r="AGV163">
        <v>11</v>
      </c>
      <c r="AGW163">
        <v>1</v>
      </c>
      <c r="AGY163" t="b">
        <v>1</v>
      </c>
      <c r="AHD163">
        <v>4</v>
      </c>
      <c r="AHE163">
        <v>3</v>
      </c>
      <c r="AHF163">
        <v>3</v>
      </c>
      <c r="AKM163">
        <v>7.5</v>
      </c>
      <c r="AKN163">
        <v>2.5</v>
      </c>
      <c r="AKO163">
        <v>10</v>
      </c>
      <c r="AKP163">
        <v>5</v>
      </c>
      <c r="AKQ163">
        <v>0</v>
      </c>
      <c r="AKR163">
        <v>15</v>
      </c>
      <c r="AKS163" t="s">
        <v>1462</v>
      </c>
      <c r="AKT163" t="s">
        <v>1463</v>
      </c>
      <c r="AKV163" t="s">
        <v>1462</v>
      </c>
      <c r="AKX163" t="s">
        <v>1463</v>
      </c>
      <c r="AKZ163" t="s">
        <v>1463</v>
      </c>
      <c r="ALB163" t="s">
        <v>1462</v>
      </c>
      <c r="ALD163" t="s">
        <v>1463</v>
      </c>
      <c r="ALF163" t="s">
        <v>1462</v>
      </c>
      <c r="ALH163" t="s">
        <v>1462</v>
      </c>
      <c r="ALJ163" t="s">
        <v>1462</v>
      </c>
      <c r="ALL163" t="s">
        <v>1463</v>
      </c>
      <c r="ALN163" t="s">
        <v>1462</v>
      </c>
      <c r="ALP163" t="s">
        <v>1463</v>
      </c>
      <c r="ALR163" t="s">
        <v>1463</v>
      </c>
      <c r="ALT163" t="s">
        <v>1463</v>
      </c>
      <c r="AMF163" t="b">
        <v>1</v>
      </c>
      <c r="AMH163" t="b">
        <v>1</v>
      </c>
      <c r="AMJ163" t="b">
        <v>1</v>
      </c>
      <c r="AMM163" t="b">
        <v>1</v>
      </c>
      <c r="AMQ163" t="b">
        <v>1</v>
      </c>
      <c r="ANA163">
        <v>5</v>
      </c>
      <c r="ANB163">
        <v>0</v>
      </c>
      <c r="ANC163">
        <v>10</v>
      </c>
      <c r="AND163">
        <v>7.5</v>
      </c>
      <c r="ANE163">
        <v>2.5</v>
      </c>
      <c r="ANF163">
        <v>20</v>
      </c>
      <c r="ANG163" t="s">
        <v>1462</v>
      </c>
      <c r="ANH163" t="s">
        <v>5251</v>
      </c>
      <c r="ANI163" t="s">
        <v>1462</v>
      </c>
      <c r="ANJ163" t="s">
        <v>2616</v>
      </c>
      <c r="ANK163">
        <v>7.5</v>
      </c>
      <c r="ANL163">
        <v>2.5</v>
      </c>
      <c r="ANM163">
        <v>1</v>
      </c>
      <c r="ANN163">
        <v>0</v>
      </c>
      <c r="ANO163">
        <v>10</v>
      </c>
      <c r="ANP163">
        <v>11</v>
      </c>
      <c r="ANQ163" t="s">
        <v>2551</v>
      </c>
      <c r="ANT163">
        <v>0</v>
      </c>
      <c r="ANU163">
        <v>10</v>
      </c>
      <c r="AQR163">
        <v>7.5</v>
      </c>
      <c r="AQS163">
        <v>3.8</v>
      </c>
      <c r="AQT163">
        <v>2.5</v>
      </c>
      <c r="AQU163">
        <v>13.8</v>
      </c>
      <c r="AQV163" t="s">
        <v>1463</v>
      </c>
      <c r="ARA163" t="b">
        <v>1</v>
      </c>
      <c r="ARG163">
        <v>0</v>
      </c>
      <c r="ARH163">
        <v>2.5</v>
      </c>
      <c r="ARI163" t="s">
        <v>1462</v>
      </c>
      <c r="ARJ163" t="s">
        <v>1462</v>
      </c>
      <c r="ARL163" t="b">
        <v>1</v>
      </c>
      <c r="ARM163" t="s">
        <v>1462</v>
      </c>
      <c r="ARO163" t="b">
        <v>1</v>
      </c>
      <c r="ARQ163" t="s">
        <v>1462</v>
      </c>
      <c r="ARS163" t="s">
        <v>4370</v>
      </c>
      <c r="ART163" t="s">
        <v>4791</v>
      </c>
      <c r="ARV163" t="b">
        <v>1</v>
      </c>
      <c r="ARY163" t="b">
        <v>1</v>
      </c>
      <c r="ASD163">
        <v>7.5</v>
      </c>
      <c r="ASE163">
        <v>2.5</v>
      </c>
      <c r="ASF163">
        <v>5</v>
      </c>
      <c r="ASG163">
        <v>7.5</v>
      </c>
      <c r="ASH163">
        <v>2.5</v>
      </c>
      <c r="ASI163">
        <v>15</v>
      </c>
      <c r="ASJ163">
        <v>40</v>
      </c>
      <c r="ASL163" t="b">
        <v>1</v>
      </c>
      <c r="ASM163" t="b">
        <v>1</v>
      </c>
      <c r="ASS163">
        <v>3</v>
      </c>
      <c r="AST163" t="s">
        <v>1462</v>
      </c>
      <c r="ASV163" t="b">
        <v>1</v>
      </c>
      <c r="ASW163" t="b">
        <v>1</v>
      </c>
      <c r="ASX163" t="b">
        <v>1</v>
      </c>
      <c r="ATC163" t="s">
        <v>5191</v>
      </c>
      <c r="ATD163">
        <v>7.5</v>
      </c>
      <c r="ATE163">
        <v>2.5</v>
      </c>
      <c r="ATF163">
        <v>8</v>
      </c>
      <c r="ATG163">
        <v>7.5</v>
      </c>
      <c r="ATH163">
        <v>2.5</v>
      </c>
      <c r="ATI163">
        <v>18</v>
      </c>
      <c r="ATJ163" t="s">
        <v>1462</v>
      </c>
      <c r="ATN163" t="b">
        <v>1</v>
      </c>
      <c r="ATO163" t="s">
        <v>5133</v>
      </c>
      <c r="ATP163" t="s">
        <v>2568</v>
      </c>
      <c r="AVW163" t="s">
        <v>1462</v>
      </c>
      <c r="AVX163" t="s">
        <v>1462</v>
      </c>
      <c r="AVZ163">
        <v>7.5</v>
      </c>
      <c r="AWA163">
        <v>2.5</v>
      </c>
      <c r="AWB163">
        <v>7.5</v>
      </c>
      <c r="AWC163">
        <v>2.5</v>
      </c>
      <c r="AWD163">
        <v>4</v>
      </c>
      <c r="AWE163">
        <v>7.5</v>
      </c>
      <c r="AWF163">
        <v>0</v>
      </c>
      <c r="AWG163">
        <v>11.5</v>
      </c>
      <c r="AWH163" t="s">
        <v>1462</v>
      </c>
      <c r="AWI163" t="s">
        <v>1469</v>
      </c>
      <c r="AWJ163" t="s">
        <v>1462</v>
      </c>
      <c r="AWK163" t="s">
        <v>1469</v>
      </c>
      <c r="AWL163" t="s">
        <v>1462</v>
      </c>
      <c r="AWM163" t="s">
        <v>1469</v>
      </c>
      <c r="AWN163" t="s">
        <v>1462</v>
      </c>
      <c r="AWO163" t="s">
        <v>1469</v>
      </c>
      <c r="AWP163" t="s">
        <v>1463</v>
      </c>
      <c r="AWR163" t="s">
        <v>1463</v>
      </c>
      <c r="AWT163" t="s">
        <v>1463</v>
      </c>
      <c r="AWV163" t="s">
        <v>1463</v>
      </c>
      <c r="AWX163" t="s">
        <v>1462</v>
      </c>
      <c r="AWY163" t="s">
        <v>1470</v>
      </c>
      <c r="AWZ163" t="s">
        <v>1463</v>
      </c>
      <c r="AXB163" t="s">
        <v>1463</v>
      </c>
      <c r="AXD163" t="s">
        <v>1463</v>
      </c>
      <c r="AXI163">
        <v>7.5</v>
      </c>
      <c r="AXJ163">
        <v>0</v>
      </c>
      <c r="AXK163">
        <v>1</v>
      </c>
      <c r="AXN163">
        <v>1</v>
      </c>
      <c r="AXO163">
        <v>1</v>
      </c>
      <c r="AXP163">
        <v>1</v>
      </c>
      <c r="AXQ163">
        <v>1</v>
      </c>
      <c r="AXR163">
        <v>1</v>
      </c>
      <c r="AXS163">
        <v>1</v>
      </c>
      <c r="AXT163">
        <v>1</v>
      </c>
      <c r="AXU163">
        <v>1</v>
      </c>
      <c r="AXV163">
        <v>2</v>
      </c>
      <c r="AXW163">
        <v>1</v>
      </c>
      <c r="AXX163">
        <v>2</v>
      </c>
      <c r="AYA163">
        <v>10</v>
      </c>
      <c r="AYD163">
        <v>10</v>
      </c>
      <c r="AYE163" t="s">
        <v>1463</v>
      </c>
      <c r="AYF163" t="s">
        <v>1463</v>
      </c>
      <c r="AYG163">
        <v>10</v>
      </c>
      <c r="AYJ163">
        <v>10</v>
      </c>
      <c r="AYK163">
        <v>7.5</v>
      </c>
      <c r="AYL163">
        <v>2.5</v>
      </c>
      <c r="AYM163">
        <v>20</v>
      </c>
      <c r="AYN163">
        <v>2</v>
      </c>
      <c r="AYO163" t="s">
        <v>5252</v>
      </c>
      <c r="AYP163" t="s">
        <v>4690</v>
      </c>
      <c r="AYW163">
        <v>2</v>
      </c>
      <c r="AYX163" t="s">
        <v>5253</v>
      </c>
      <c r="AYY163" t="s">
        <v>5109</v>
      </c>
      <c r="AZC163">
        <v>5</v>
      </c>
      <c r="AZD163" t="s">
        <v>4426</v>
      </c>
      <c r="AZE163" t="s">
        <v>4645</v>
      </c>
      <c r="AZF163">
        <v>30</v>
      </c>
      <c r="AZG163" t="s">
        <v>4646</v>
      </c>
      <c r="AZH163" t="s">
        <v>5254</v>
      </c>
      <c r="AZM163" t="s">
        <v>1462</v>
      </c>
      <c r="AZN163" t="s">
        <v>5255</v>
      </c>
      <c r="AZO163" t="s">
        <v>1462</v>
      </c>
      <c r="AZP163" t="s">
        <v>5256</v>
      </c>
      <c r="AZR163">
        <v>7.5</v>
      </c>
      <c r="AZS163">
        <v>2.5</v>
      </c>
      <c r="BCH163">
        <v>10</v>
      </c>
      <c r="BCI163">
        <v>2.5</v>
      </c>
      <c r="BCJ163">
        <v>2.5</v>
      </c>
      <c r="BCK163">
        <v>15</v>
      </c>
      <c r="BCL163">
        <v>1</v>
      </c>
      <c r="BCN163" t="s">
        <v>2555</v>
      </c>
      <c r="BCP163">
        <v>2</v>
      </c>
      <c r="BCR163">
        <v>3</v>
      </c>
      <c r="BCT163" t="s">
        <v>2555</v>
      </c>
      <c r="BCW163" t="s">
        <v>2555</v>
      </c>
      <c r="BCY163">
        <v>2.5</v>
      </c>
      <c r="BCZ163">
        <v>2.5</v>
      </c>
      <c r="BEH163">
        <v>10</v>
      </c>
      <c r="BEI163">
        <v>7.5</v>
      </c>
      <c r="BEJ163">
        <v>0</v>
      </c>
      <c r="BEK163">
        <v>17.5</v>
      </c>
      <c r="BEL163" t="s">
        <v>2567</v>
      </c>
      <c r="BEN163" t="s">
        <v>2567</v>
      </c>
      <c r="BEP163" t="s">
        <v>2567</v>
      </c>
      <c r="BER163" t="s">
        <v>2567</v>
      </c>
      <c r="BET163" t="s">
        <v>2567</v>
      </c>
      <c r="BEV163" t="s">
        <v>2567</v>
      </c>
      <c r="BEX163">
        <v>7.5</v>
      </c>
      <c r="BEY163">
        <v>0</v>
      </c>
      <c r="BGQ163">
        <v>2</v>
      </c>
      <c r="BGR163">
        <v>7.5</v>
      </c>
      <c r="BGS163">
        <v>2.5</v>
      </c>
      <c r="BGT163">
        <v>12</v>
      </c>
      <c r="BGU163" t="s">
        <v>1462</v>
      </c>
      <c r="BGV163" t="s">
        <v>2667</v>
      </c>
      <c r="BGW163" t="s">
        <v>2653</v>
      </c>
      <c r="BHK163">
        <v>7.5</v>
      </c>
      <c r="BHL163">
        <v>2.5</v>
      </c>
      <c r="BIT163">
        <v>10</v>
      </c>
      <c r="BIU163">
        <v>7.5</v>
      </c>
      <c r="BIV163">
        <v>2.5</v>
      </c>
      <c r="BIW163">
        <v>20</v>
      </c>
      <c r="BIX163">
        <v>4</v>
      </c>
      <c r="BIY163" t="s">
        <v>1794</v>
      </c>
      <c r="BIZ163" t="s">
        <v>2594</v>
      </c>
      <c r="BJA163" t="s">
        <v>2548</v>
      </c>
      <c r="BJB163">
        <v>7.5</v>
      </c>
      <c r="BJC163">
        <v>2.5</v>
      </c>
    </row>
    <row r="164" spans="1:1024 1026:1615" ht="15" x14ac:dyDescent="0.25">
      <c r="A164" t="s">
        <v>4378</v>
      </c>
      <c r="B164" t="s">
        <v>5257</v>
      </c>
      <c r="C164" t="s">
        <v>5258</v>
      </c>
      <c r="D164" t="s">
        <v>1460</v>
      </c>
      <c r="F164" t="s">
        <v>2606</v>
      </c>
      <c r="G164" t="s">
        <v>4350</v>
      </c>
      <c r="H164" t="s">
        <v>3851</v>
      </c>
      <c r="I164" t="s">
        <v>5243</v>
      </c>
      <c r="J164">
        <v>2.4630471100000002</v>
      </c>
      <c r="K164">
        <v>34.326506960000003</v>
      </c>
      <c r="L164" s="116">
        <v>42407</v>
      </c>
      <c r="M164" t="s">
        <v>1471</v>
      </c>
      <c r="N164">
        <v>32</v>
      </c>
      <c r="O164" t="s">
        <v>1472</v>
      </c>
      <c r="Q164">
        <v>6.7</v>
      </c>
      <c r="R164">
        <v>7.5</v>
      </c>
      <c r="S164">
        <v>2.5</v>
      </c>
      <c r="T164">
        <v>16.7</v>
      </c>
      <c r="V164">
        <v>1</v>
      </c>
      <c r="W164">
        <v>1</v>
      </c>
      <c r="X164">
        <v>1</v>
      </c>
      <c r="Y164">
        <v>1</v>
      </c>
      <c r="AB164" t="b">
        <v>1</v>
      </c>
      <c r="AH164">
        <v>1</v>
      </c>
      <c r="AI164">
        <v>1</v>
      </c>
      <c r="AJ164">
        <v>1</v>
      </c>
      <c r="AK164">
        <v>1</v>
      </c>
      <c r="AT164">
        <v>1</v>
      </c>
      <c r="AU164">
        <v>1</v>
      </c>
      <c r="AV164">
        <v>1</v>
      </c>
      <c r="AW164">
        <v>1</v>
      </c>
      <c r="BS164" t="s">
        <v>1462</v>
      </c>
      <c r="BT164" t="s">
        <v>1463</v>
      </c>
      <c r="BU164" t="s">
        <v>4713</v>
      </c>
      <c r="BW164">
        <v>7.5</v>
      </c>
      <c r="BX164">
        <v>2.5</v>
      </c>
      <c r="BY164">
        <v>7.5</v>
      </c>
      <c r="BZ164">
        <v>7.5</v>
      </c>
      <c r="CA164">
        <v>2.5</v>
      </c>
      <c r="CB164">
        <v>17.5</v>
      </c>
      <c r="CC164" t="s">
        <v>1462</v>
      </c>
      <c r="CD164" t="b">
        <v>1</v>
      </c>
      <c r="CE164" t="b">
        <v>1</v>
      </c>
      <c r="CF164">
        <v>25</v>
      </c>
      <c r="CH164" t="s">
        <v>1463</v>
      </c>
      <c r="CM164" t="s">
        <v>1462</v>
      </c>
      <c r="CN164" t="b">
        <v>1</v>
      </c>
      <c r="CP164">
        <v>2</v>
      </c>
      <c r="CR164" t="s">
        <v>1463</v>
      </c>
      <c r="CW164" t="s">
        <v>1463</v>
      </c>
      <c r="DB164" t="s">
        <v>1463</v>
      </c>
      <c r="DG164" t="s">
        <v>1463</v>
      </c>
      <c r="DM164" t="s">
        <v>1463</v>
      </c>
      <c r="DS164" t="b">
        <v>1</v>
      </c>
      <c r="DU164" t="b">
        <v>1</v>
      </c>
      <c r="DY164" t="b">
        <v>1</v>
      </c>
      <c r="EC164" t="b">
        <v>1</v>
      </c>
      <c r="EI164">
        <v>7.5</v>
      </c>
      <c r="EJ164">
        <v>2.5</v>
      </c>
      <c r="EN164">
        <v>0</v>
      </c>
      <c r="EO164" t="s">
        <v>1463</v>
      </c>
      <c r="FL164">
        <v>6.7</v>
      </c>
      <c r="FM164">
        <v>2.5</v>
      </c>
      <c r="FN164">
        <v>0</v>
      </c>
      <c r="FO164">
        <v>9.1999999999999993</v>
      </c>
      <c r="FP164" t="s">
        <v>1462</v>
      </c>
      <c r="FT164" t="b">
        <v>1</v>
      </c>
      <c r="FV164" t="s">
        <v>1465</v>
      </c>
      <c r="GO164" t="b">
        <v>1</v>
      </c>
      <c r="GQ164" t="s">
        <v>1465</v>
      </c>
      <c r="HD164" t="b">
        <v>1</v>
      </c>
      <c r="HF164" t="s">
        <v>1465</v>
      </c>
      <c r="IN164" t="b">
        <v>1</v>
      </c>
      <c r="IP164" t="s">
        <v>1465</v>
      </c>
      <c r="JC164" t="b">
        <v>1</v>
      </c>
      <c r="JE164" t="s">
        <v>1465</v>
      </c>
      <c r="KG164" t="s">
        <v>4355</v>
      </c>
      <c r="KH164" t="b">
        <v>1</v>
      </c>
      <c r="KJ164" t="s">
        <v>1465</v>
      </c>
      <c r="KK164" t="s">
        <v>1463</v>
      </c>
      <c r="KM164">
        <v>2.5</v>
      </c>
      <c r="KN164">
        <v>0</v>
      </c>
      <c r="KO164">
        <v>0</v>
      </c>
      <c r="KR164">
        <v>0</v>
      </c>
      <c r="KS164" t="s">
        <v>1463</v>
      </c>
      <c r="RO164">
        <v>7.5</v>
      </c>
      <c r="RP164">
        <v>7.5</v>
      </c>
      <c r="RQ164">
        <v>0</v>
      </c>
      <c r="RR164">
        <v>15</v>
      </c>
      <c r="RS164" t="s">
        <v>1463</v>
      </c>
      <c r="RZ164" t="s">
        <v>1463</v>
      </c>
      <c r="SK164">
        <v>7.5</v>
      </c>
      <c r="SL164">
        <v>0</v>
      </c>
      <c r="SM164">
        <v>5.4</v>
      </c>
      <c r="SN164">
        <v>7.5</v>
      </c>
      <c r="SO164">
        <v>2.5</v>
      </c>
      <c r="SP164">
        <v>15.4</v>
      </c>
      <c r="SQ164" t="s">
        <v>1462</v>
      </c>
      <c r="SS164">
        <v>3</v>
      </c>
      <c r="ST164" t="s">
        <v>5259</v>
      </c>
      <c r="SU164" t="s">
        <v>1463</v>
      </c>
      <c r="SZ164" t="b">
        <v>1</v>
      </c>
      <c r="TB164" t="b">
        <v>1</v>
      </c>
      <c r="TC164" t="b">
        <v>1</v>
      </c>
      <c r="TD164" t="b">
        <v>1</v>
      </c>
      <c r="TE164" t="b">
        <v>1</v>
      </c>
      <c r="TG164" t="b">
        <v>1</v>
      </c>
      <c r="TH164" t="s">
        <v>5178</v>
      </c>
      <c r="TI164">
        <v>75</v>
      </c>
      <c r="TJ164" t="s">
        <v>5260</v>
      </c>
      <c r="TM164" t="b">
        <v>1</v>
      </c>
      <c r="TN164" t="b">
        <v>1</v>
      </c>
      <c r="TO164" t="b">
        <v>1</v>
      </c>
      <c r="TP164" t="b">
        <v>1</v>
      </c>
      <c r="TQ164" t="b">
        <v>1</v>
      </c>
      <c r="TS164" t="b">
        <v>1</v>
      </c>
      <c r="TT164" t="b">
        <v>1</v>
      </c>
      <c r="TV164" t="b">
        <v>1</v>
      </c>
      <c r="TW164" t="s">
        <v>5261</v>
      </c>
      <c r="TX164">
        <v>7.5</v>
      </c>
      <c r="TY164">
        <v>2.5</v>
      </c>
      <c r="VI164">
        <v>5</v>
      </c>
      <c r="VJ164">
        <v>0</v>
      </c>
      <c r="VK164">
        <v>2.5</v>
      </c>
      <c r="VL164">
        <v>7.5</v>
      </c>
      <c r="VM164" t="s">
        <v>1463</v>
      </c>
      <c r="VO164" t="s">
        <v>1463</v>
      </c>
      <c r="VQ164" t="s">
        <v>1463</v>
      </c>
      <c r="VS164" t="s">
        <v>1463</v>
      </c>
      <c r="VV164" t="s">
        <v>1463</v>
      </c>
      <c r="VX164" t="s">
        <v>1462</v>
      </c>
      <c r="VY164" t="s">
        <v>4577</v>
      </c>
      <c r="VZ164">
        <v>0</v>
      </c>
      <c r="WA164">
        <v>2.5</v>
      </c>
      <c r="XJ164">
        <v>7</v>
      </c>
      <c r="XK164">
        <v>7.5</v>
      </c>
      <c r="XL164">
        <v>2.5</v>
      </c>
      <c r="XM164">
        <v>17</v>
      </c>
      <c r="XN164" t="s">
        <v>1462</v>
      </c>
      <c r="XO164" t="s">
        <v>1462</v>
      </c>
      <c r="XQ164" t="b">
        <v>1</v>
      </c>
      <c r="XR164" t="b">
        <v>1</v>
      </c>
      <c r="XT164" t="b">
        <v>1</v>
      </c>
      <c r="XW164" t="b">
        <v>1</v>
      </c>
      <c r="XX164" t="b">
        <v>1</v>
      </c>
      <c r="YC164" t="s">
        <v>1462</v>
      </c>
      <c r="YE164" t="s">
        <v>1462</v>
      </c>
      <c r="YF164" t="s">
        <v>5262</v>
      </c>
      <c r="YG164">
        <v>7.5</v>
      </c>
      <c r="YH164">
        <v>2.5</v>
      </c>
      <c r="YI164" t="s">
        <v>1462</v>
      </c>
      <c r="YO164" t="b">
        <v>1</v>
      </c>
      <c r="YU164">
        <v>7.5</v>
      </c>
      <c r="YV164">
        <v>2.5</v>
      </c>
      <c r="ZX164">
        <v>10</v>
      </c>
      <c r="ZY164">
        <v>7.5</v>
      </c>
      <c r="ZZ164">
        <v>0</v>
      </c>
      <c r="AAA164">
        <v>17.5</v>
      </c>
      <c r="AAB164" t="s">
        <v>1462</v>
      </c>
      <c r="AAK164" t="b">
        <v>1</v>
      </c>
      <c r="AAL164" t="b">
        <v>1</v>
      </c>
      <c r="AAP164" t="b">
        <v>1</v>
      </c>
      <c r="AAQ164" t="s">
        <v>5263</v>
      </c>
      <c r="AAS164" t="s">
        <v>5264</v>
      </c>
      <c r="AAT164">
        <v>7.5</v>
      </c>
      <c r="AAU164">
        <v>0</v>
      </c>
      <c r="AAV164">
        <v>6.7</v>
      </c>
      <c r="AAY164">
        <v>6.7</v>
      </c>
      <c r="ADN164">
        <v>2</v>
      </c>
      <c r="ADO164">
        <v>0</v>
      </c>
      <c r="ADP164">
        <v>2.5</v>
      </c>
      <c r="ADQ164">
        <v>4.5</v>
      </c>
      <c r="ADR164" t="s">
        <v>1759</v>
      </c>
      <c r="ADS164">
        <v>0.5</v>
      </c>
      <c r="ADT164">
        <v>40</v>
      </c>
      <c r="AEG164">
        <v>0</v>
      </c>
      <c r="AEH164">
        <v>2.5</v>
      </c>
      <c r="AEI164">
        <v>10</v>
      </c>
      <c r="AEJ164">
        <v>7.5</v>
      </c>
      <c r="AEK164">
        <v>0</v>
      </c>
      <c r="AEL164">
        <v>17.5</v>
      </c>
      <c r="AEU164" t="b">
        <v>1</v>
      </c>
      <c r="AEV164" t="b">
        <v>1</v>
      </c>
      <c r="AEZ164" t="b">
        <v>1</v>
      </c>
      <c r="AFA164" t="s">
        <v>5154</v>
      </c>
      <c r="AFC164">
        <v>7.5</v>
      </c>
      <c r="AFD164">
        <v>0</v>
      </c>
      <c r="AFE164">
        <v>0</v>
      </c>
      <c r="AFF164">
        <v>7.5</v>
      </c>
      <c r="AFG164">
        <v>2.5</v>
      </c>
      <c r="AFH164">
        <v>10</v>
      </c>
      <c r="AFI164" t="s">
        <v>1463</v>
      </c>
      <c r="AFK164" t="s">
        <v>1463</v>
      </c>
      <c r="AFM164" t="s">
        <v>1463</v>
      </c>
      <c r="AFO164" t="s">
        <v>1463</v>
      </c>
      <c r="AFQ164" t="s">
        <v>1463</v>
      </c>
      <c r="AFT164" t="s">
        <v>1463</v>
      </c>
      <c r="AFV164">
        <v>3</v>
      </c>
      <c r="AFW164">
        <v>3</v>
      </c>
      <c r="AFX164">
        <v>7.5</v>
      </c>
      <c r="AFY164">
        <v>2.5</v>
      </c>
      <c r="AFZ164">
        <v>6.7</v>
      </c>
      <c r="AGA164">
        <v>5</v>
      </c>
      <c r="AGB164">
        <v>7.5</v>
      </c>
      <c r="AGC164">
        <v>19.2</v>
      </c>
      <c r="AGD164">
        <v>6</v>
      </c>
      <c r="AGE164">
        <v>6</v>
      </c>
      <c r="AGG164">
        <v>3</v>
      </c>
      <c r="AGH164">
        <v>4</v>
      </c>
      <c r="AGJ164">
        <v>5</v>
      </c>
      <c r="AGK164">
        <v>0</v>
      </c>
      <c r="AGM164" t="s">
        <v>5265</v>
      </c>
      <c r="AGN164" t="s">
        <v>5266</v>
      </c>
      <c r="AGQ164">
        <v>5</v>
      </c>
      <c r="AGR164">
        <v>7.5</v>
      </c>
      <c r="AGS164">
        <v>1</v>
      </c>
      <c r="AGT164">
        <v>5</v>
      </c>
      <c r="AGU164">
        <v>0</v>
      </c>
      <c r="AGV164">
        <v>6</v>
      </c>
      <c r="AGW164">
        <v>1</v>
      </c>
      <c r="AGZ164" t="b">
        <v>1</v>
      </c>
      <c r="AHD164">
        <v>4</v>
      </c>
      <c r="AHE164">
        <v>3</v>
      </c>
      <c r="AHF164">
        <v>3</v>
      </c>
      <c r="AKM164">
        <v>5</v>
      </c>
      <c r="AKN164">
        <v>0</v>
      </c>
      <c r="AKO164">
        <v>10</v>
      </c>
      <c r="AKP164">
        <v>7.5</v>
      </c>
      <c r="AKQ164">
        <v>0</v>
      </c>
      <c r="AKR164">
        <v>17.5</v>
      </c>
      <c r="AKS164" t="s">
        <v>1462</v>
      </c>
      <c r="AKT164" t="s">
        <v>1463</v>
      </c>
      <c r="AKV164" t="s">
        <v>1463</v>
      </c>
      <c r="AKX164" t="s">
        <v>1463</v>
      </c>
      <c r="AKZ164" t="s">
        <v>1462</v>
      </c>
      <c r="ALB164" t="s">
        <v>1462</v>
      </c>
      <c r="ALD164" t="s">
        <v>1462</v>
      </c>
      <c r="ALF164" t="s">
        <v>1462</v>
      </c>
      <c r="ALH164" t="s">
        <v>1462</v>
      </c>
      <c r="ALJ164" t="s">
        <v>1462</v>
      </c>
      <c r="ALL164" t="s">
        <v>1462</v>
      </c>
      <c r="ALN164" t="s">
        <v>1462</v>
      </c>
      <c r="ALP164" t="s">
        <v>1462</v>
      </c>
      <c r="ALR164" t="s">
        <v>1463</v>
      </c>
      <c r="ALT164" t="s">
        <v>1463</v>
      </c>
      <c r="AMF164" t="b">
        <v>1</v>
      </c>
      <c r="AMH164" t="b">
        <v>1</v>
      </c>
      <c r="AMM164" t="b">
        <v>1</v>
      </c>
      <c r="AMQ164" t="b">
        <v>1</v>
      </c>
      <c r="ANA164">
        <v>7.5</v>
      </c>
      <c r="ANB164">
        <v>0</v>
      </c>
      <c r="ANC164">
        <v>10</v>
      </c>
      <c r="AND164">
        <v>7.5</v>
      </c>
      <c r="ANE164">
        <v>2.5</v>
      </c>
      <c r="ANF164">
        <v>20</v>
      </c>
      <c r="ANG164" t="s">
        <v>1462</v>
      </c>
      <c r="ANH164" t="s">
        <v>5267</v>
      </c>
      <c r="ANI164" t="s">
        <v>1462</v>
      </c>
      <c r="ANJ164" t="s">
        <v>4791</v>
      </c>
      <c r="ANK164">
        <v>7.5</v>
      </c>
      <c r="ANL164">
        <v>2.5</v>
      </c>
      <c r="ANM164">
        <v>1</v>
      </c>
      <c r="ANN164">
        <v>0</v>
      </c>
      <c r="ANO164">
        <v>10</v>
      </c>
      <c r="ANP164">
        <v>11</v>
      </c>
      <c r="ANQ164" t="s">
        <v>2551</v>
      </c>
      <c r="ANT164">
        <v>0</v>
      </c>
      <c r="ANU164">
        <v>10</v>
      </c>
      <c r="AQR164">
        <v>7.5</v>
      </c>
      <c r="AQS164">
        <v>3.8</v>
      </c>
      <c r="AQT164">
        <v>3.8</v>
      </c>
      <c r="AQU164">
        <v>15.1</v>
      </c>
      <c r="AQV164" t="s">
        <v>1463</v>
      </c>
      <c r="ARA164" t="b">
        <v>1</v>
      </c>
      <c r="ARG164">
        <v>0</v>
      </c>
      <c r="ARH164">
        <v>5</v>
      </c>
      <c r="ARI164" t="s">
        <v>1462</v>
      </c>
      <c r="ARJ164" t="s">
        <v>1462</v>
      </c>
      <c r="ARL164" t="b">
        <v>1</v>
      </c>
      <c r="ARM164" t="s">
        <v>1462</v>
      </c>
      <c r="ARO164" t="b">
        <v>1</v>
      </c>
      <c r="ARP164" t="s">
        <v>5268</v>
      </c>
      <c r="ARQ164" t="s">
        <v>1462</v>
      </c>
      <c r="ARS164" t="s">
        <v>5269</v>
      </c>
      <c r="ART164" t="s">
        <v>4791</v>
      </c>
      <c r="ARV164" t="b">
        <v>1</v>
      </c>
      <c r="ARY164" t="b">
        <v>1</v>
      </c>
      <c r="ASD164">
        <v>7.5</v>
      </c>
      <c r="ASE164">
        <v>2.5</v>
      </c>
      <c r="ASF164">
        <v>5</v>
      </c>
      <c r="ASG164">
        <v>7.5</v>
      </c>
      <c r="ASH164">
        <v>2.5</v>
      </c>
      <c r="ASI164">
        <v>15</v>
      </c>
      <c r="ASJ164">
        <v>30</v>
      </c>
      <c r="ASL164" t="b">
        <v>1</v>
      </c>
      <c r="ASM164" t="b">
        <v>1</v>
      </c>
      <c r="ASQ164" t="b">
        <v>1</v>
      </c>
      <c r="ASS164">
        <v>3</v>
      </c>
      <c r="AST164" t="s">
        <v>1462</v>
      </c>
      <c r="ASV164" t="b">
        <v>1</v>
      </c>
      <c r="ASW164" t="b">
        <v>1</v>
      </c>
      <c r="ASX164" t="b">
        <v>1</v>
      </c>
      <c r="ASZ164" t="b">
        <v>1</v>
      </c>
      <c r="ATC164" t="s">
        <v>5270</v>
      </c>
      <c r="ATD164">
        <v>7.5</v>
      </c>
      <c r="ATE164">
        <v>2.5</v>
      </c>
      <c r="ATF164">
        <v>8</v>
      </c>
      <c r="ATG164">
        <v>7.5</v>
      </c>
      <c r="ATH164">
        <v>2.5</v>
      </c>
      <c r="ATI164">
        <v>18</v>
      </c>
      <c r="ATJ164" t="s">
        <v>1462</v>
      </c>
      <c r="ATN164" t="b">
        <v>1</v>
      </c>
      <c r="ATO164" t="s">
        <v>5133</v>
      </c>
      <c r="ATP164" t="s">
        <v>2568</v>
      </c>
      <c r="AVW164" t="s">
        <v>1462</v>
      </c>
      <c r="AVX164" t="s">
        <v>1462</v>
      </c>
      <c r="AVZ164">
        <v>7.5</v>
      </c>
      <c r="AWA164">
        <v>2.5</v>
      </c>
      <c r="AWB164">
        <v>7.5</v>
      </c>
      <c r="AWC164">
        <v>2.5</v>
      </c>
      <c r="AWD164">
        <v>3</v>
      </c>
      <c r="AWE164">
        <v>2.5</v>
      </c>
      <c r="AWF164">
        <v>0</v>
      </c>
      <c r="AWG164">
        <v>5.5</v>
      </c>
      <c r="AWH164" t="s">
        <v>1462</v>
      </c>
      <c r="AWI164" t="s">
        <v>1469</v>
      </c>
      <c r="AWJ164" t="s">
        <v>1462</v>
      </c>
      <c r="AWK164" t="s">
        <v>1469</v>
      </c>
      <c r="AWL164" t="s">
        <v>1463</v>
      </c>
      <c r="AWN164" t="s">
        <v>1463</v>
      </c>
      <c r="AWP164" t="s">
        <v>1462</v>
      </c>
      <c r="AWQ164" t="s">
        <v>1469</v>
      </c>
      <c r="AWR164" t="s">
        <v>1463</v>
      </c>
      <c r="AWT164" t="s">
        <v>1462</v>
      </c>
      <c r="AWU164" t="s">
        <v>1469</v>
      </c>
      <c r="AWV164" t="s">
        <v>1463</v>
      </c>
      <c r="AWX164" t="s">
        <v>1463</v>
      </c>
      <c r="AWZ164" t="s">
        <v>1463</v>
      </c>
      <c r="AXB164" t="s">
        <v>1463</v>
      </c>
      <c r="AXD164" t="s">
        <v>1463</v>
      </c>
      <c r="AXI164">
        <v>2.5</v>
      </c>
      <c r="AXJ164">
        <v>0</v>
      </c>
      <c r="AXK164">
        <v>1</v>
      </c>
      <c r="AXN164">
        <v>1</v>
      </c>
      <c r="AXO164">
        <v>1</v>
      </c>
      <c r="AXP164">
        <v>1</v>
      </c>
      <c r="AXQ164">
        <v>1</v>
      </c>
      <c r="AXR164">
        <v>1</v>
      </c>
      <c r="AXS164">
        <v>1</v>
      </c>
      <c r="AXT164">
        <v>1</v>
      </c>
      <c r="AXU164">
        <v>1</v>
      </c>
      <c r="AXV164">
        <v>2</v>
      </c>
      <c r="AXW164">
        <v>1</v>
      </c>
      <c r="AXX164">
        <v>2</v>
      </c>
      <c r="AYA164">
        <v>10</v>
      </c>
      <c r="AYD164">
        <v>10</v>
      </c>
      <c r="AYE164" t="s">
        <v>1463</v>
      </c>
      <c r="AYF164" t="s">
        <v>1463</v>
      </c>
      <c r="AYG164">
        <v>10</v>
      </c>
      <c r="AYJ164">
        <v>10</v>
      </c>
      <c r="AYK164">
        <v>7.5</v>
      </c>
      <c r="AYL164">
        <v>2.5</v>
      </c>
      <c r="AYM164">
        <v>20</v>
      </c>
      <c r="AYN164">
        <v>1</v>
      </c>
      <c r="AYO164" t="s">
        <v>4793</v>
      </c>
      <c r="AYP164" t="s">
        <v>5271</v>
      </c>
      <c r="AYW164">
        <v>3</v>
      </c>
      <c r="AYX164" t="s">
        <v>5272</v>
      </c>
      <c r="AYY164" t="s">
        <v>5109</v>
      </c>
      <c r="AZC164">
        <v>2</v>
      </c>
      <c r="AZD164" t="s">
        <v>4426</v>
      </c>
      <c r="AZE164" t="s">
        <v>4645</v>
      </c>
      <c r="AZF164">
        <v>30</v>
      </c>
      <c r="AZG164" t="s">
        <v>4646</v>
      </c>
      <c r="AZH164" t="s">
        <v>5273</v>
      </c>
      <c r="AZM164" t="s">
        <v>1462</v>
      </c>
      <c r="AZN164" t="s">
        <v>5274</v>
      </c>
      <c r="AZO164" t="s">
        <v>1462</v>
      </c>
      <c r="AZP164" t="s">
        <v>5275</v>
      </c>
      <c r="AZR164">
        <v>7.5</v>
      </c>
      <c r="AZS164">
        <v>2.5</v>
      </c>
      <c r="BCH164">
        <v>10</v>
      </c>
      <c r="BCI164">
        <v>7.5</v>
      </c>
      <c r="BCJ164">
        <v>0</v>
      </c>
      <c r="BCK164">
        <v>17.5</v>
      </c>
      <c r="BCL164">
        <v>1</v>
      </c>
      <c r="BCN164" t="s">
        <v>2555</v>
      </c>
      <c r="BCP164">
        <v>3</v>
      </c>
      <c r="BCR164">
        <v>4</v>
      </c>
      <c r="BCT164" t="s">
        <v>2555</v>
      </c>
      <c r="BCW164" t="s">
        <v>2555</v>
      </c>
      <c r="BCY164">
        <v>7.5</v>
      </c>
      <c r="BCZ164">
        <v>0</v>
      </c>
      <c r="BEH164">
        <v>2.5</v>
      </c>
      <c r="BEI164">
        <v>7.5</v>
      </c>
      <c r="BEJ164">
        <v>0</v>
      </c>
      <c r="BEK164">
        <v>10</v>
      </c>
      <c r="BEL164" t="s">
        <v>2552</v>
      </c>
      <c r="BEN164" t="s">
        <v>2552</v>
      </c>
      <c r="BEP164" t="s">
        <v>2552</v>
      </c>
      <c r="BER164" t="s">
        <v>2552</v>
      </c>
      <c r="BET164" t="s">
        <v>2552</v>
      </c>
      <c r="BEV164" t="s">
        <v>2552</v>
      </c>
      <c r="BEX164">
        <v>7.5</v>
      </c>
      <c r="BEY164">
        <v>0</v>
      </c>
      <c r="BGQ164" t="s">
        <v>1467</v>
      </c>
      <c r="BGR164">
        <v>5</v>
      </c>
      <c r="BGS164">
        <v>5</v>
      </c>
      <c r="BGT164">
        <v>10</v>
      </c>
      <c r="BGU164" t="s">
        <v>1463</v>
      </c>
      <c r="BHK164">
        <v>5</v>
      </c>
      <c r="BHL164">
        <v>5</v>
      </c>
      <c r="BIT164">
        <v>10</v>
      </c>
      <c r="BIU164">
        <v>7.5</v>
      </c>
      <c r="BIV164">
        <v>2.5</v>
      </c>
      <c r="BIW164">
        <v>20</v>
      </c>
      <c r="BIX164">
        <v>5</v>
      </c>
      <c r="BIY164" t="s">
        <v>1794</v>
      </c>
      <c r="BIZ164" t="s">
        <v>2594</v>
      </c>
      <c r="BJA164" t="s">
        <v>2548</v>
      </c>
      <c r="BJB164">
        <v>7.5</v>
      </c>
      <c r="BJC164">
        <v>2.5</v>
      </c>
    </row>
    <row r="165" spans="1:1024 1026:1615" ht="15" x14ac:dyDescent="0.25">
      <c r="A165" t="s">
        <v>4378</v>
      </c>
      <c r="B165" t="s">
        <v>5276</v>
      </c>
      <c r="C165" t="s">
        <v>5277</v>
      </c>
      <c r="D165" t="s">
        <v>1460</v>
      </c>
      <c r="F165" t="s">
        <v>2606</v>
      </c>
      <c r="G165" t="s">
        <v>4350</v>
      </c>
      <c r="H165" t="s">
        <v>3851</v>
      </c>
      <c r="I165" t="s">
        <v>5243</v>
      </c>
      <c r="J165">
        <v>2.4630480700000001</v>
      </c>
      <c r="K165">
        <v>34.326429189999999</v>
      </c>
      <c r="L165" s="116">
        <v>42407</v>
      </c>
      <c r="M165" t="s">
        <v>1471</v>
      </c>
      <c r="N165">
        <v>52</v>
      </c>
      <c r="O165" t="s">
        <v>1472</v>
      </c>
      <c r="Q165">
        <v>6.7</v>
      </c>
      <c r="R165">
        <v>7.5</v>
      </c>
      <c r="S165">
        <v>2.5</v>
      </c>
      <c r="T165">
        <v>16.7</v>
      </c>
      <c r="U165">
        <v>1</v>
      </c>
      <c r="V165">
        <v>1</v>
      </c>
      <c r="W165">
        <v>2</v>
      </c>
      <c r="X165">
        <v>5</v>
      </c>
      <c r="Y165">
        <v>1</v>
      </c>
      <c r="Z165">
        <v>1</v>
      </c>
      <c r="AE165" t="b">
        <v>1</v>
      </c>
      <c r="AG165">
        <v>1</v>
      </c>
      <c r="AH165">
        <v>1</v>
      </c>
      <c r="AI165">
        <v>2</v>
      </c>
      <c r="AJ165">
        <v>5</v>
      </c>
      <c r="AK165">
        <v>1</v>
      </c>
      <c r="AL165">
        <v>1</v>
      </c>
      <c r="AS165">
        <v>1</v>
      </c>
      <c r="AT165">
        <v>1</v>
      </c>
      <c r="AU165">
        <v>2</v>
      </c>
      <c r="AV165">
        <v>5</v>
      </c>
      <c r="AW165">
        <v>1</v>
      </c>
      <c r="AX165">
        <v>1</v>
      </c>
      <c r="BS165" t="s">
        <v>1462</v>
      </c>
      <c r="BT165" t="s">
        <v>1463</v>
      </c>
      <c r="BU165" t="s">
        <v>4353</v>
      </c>
      <c r="BW165">
        <v>7.5</v>
      </c>
      <c r="BX165">
        <v>2.5</v>
      </c>
      <c r="BY165">
        <v>8.5</v>
      </c>
      <c r="BZ165">
        <v>7.5</v>
      </c>
      <c r="CA165">
        <v>2.5</v>
      </c>
      <c r="CB165">
        <v>18.5</v>
      </c>
      <c r="CC165" t="s">
        <v>1462</v>
      </c>
      <c r="CD165" t="b">
        <v>1</v>
      </c>
      <c r="CE165" t="b">
        <v>1</v>
      </c>
      <c r="CF165">
        <v>41</v>
      </c>
      <c r="CH165" t="s">
        <v>1463</v>
      </c>
      <c r="CM165" t="s">
        <v>1462</v>
      </c>
      <c r="CN165" t="b">
        <v>1</v>
      </c>
      <c r="CP165">
        <v>1</v>
      </c>
      <c r="CR165" t="s">
        <v>1463</v>
      </c>
      <c r="CW165" t="s">
        <v>1462</v>
      </c>
      <c r="CX165" t="b">
        <v>1</v>
      </c>
      <c r="CZ165">
        <v>1</v>
      </c>
      <c r="DG165" t="s">
        <v>1463</v>
      </c>
      <c r="DM165" t="s">
        <v>1463</v>
      </c>
      <c r="DS165" t="b">
        <v>1</v>
      </c>
      <c r="DU165" t="b">
        <v>1</v>
      </c>
      <c r="DY165" t="b">
        <v>1</v>
      </c>
      <c r="EB165" t="b">
        <v>1</v>
      </c>
      <c r="EC165" t="b">
        <v>1</v>
      </c>
      <c r="EI165">
        <v>7.5</v>
      </c>
      <c r="EJ165">
        <v>2.5</v>
      </c>
      <c r="EN165">
        <v>0</v>
      </c>
      <c r="EO165" t="s">
        <v>1463</v>
      </c>
      <c r="FL165">
        <v>6.7</v>
      </c>
      <c r="FM165">
        <v>2.5</v>
      </c>
      <c r="FN165">
        <v>2.5</v>
      </c>
      <c r="FO165">
        <v>11.7</v>
      </c>
      <c r="FP165" t="s">
        <v>1462</v>
      </c>
      <c r="FS165" t="s">
        <v>1464</v>
      </c>
      <c r="FT165" t="b">
        <v>1</v>
      </c>
      <c r="FV165" t="s">
        <v>1465</v>
      </c>
      <c r="FY165" t="s">
        <v>1464</v>
      </c>
      <c r="GB165" t="s">
        <v>1464</v>
      </c>
      <c r="GE165" t="s">
        <v>1464</v>
      </c>
      <c r="GH165" t="s">
        <v>1464</v>
      </c>
      <c r="GK165" t="s">
        <v>1464</v>
      </c>
      <c r="GN165" t="s">
        <v>1464</v>
      </c>
      <c r="GO165" t="b">
        <v>1</v>
      </c>
      <c r="GQ165" t="s">
        <v>1465</v>
      </c>
      <c r="GT165" t="s">
        <v>1464</v>
      </c>
      <c r="GW165" t="s">
        <v>1464</v>
      </c>
      <c r="GZ165" t="s">
        <v>1464</v>
      </c>
      <c r="HC165" t="s">
        <v>1464</v>
      </c>
      <c r="HD165" t="b">
        <v>1</v>
      </c>
      <c r="HF165" t="s">
        <v>1465</v>
      </c>
      <c r="HI165" t="s">
        <v>1464</v>
      </c>
      <c r="HJ165" t="b">
        <v>1</v>
      </c>
      <c r="HL165" t="s">
        <v>1465</v>
      </c>
      <c r="HO165" t="s">
        <v>1464</v>
      </c>
      <c r="HR165" t="s">
        <v>1464</v>
      </c>
      <c r="HU165" t="s">
        <v>1464</v>
      </c>
      <c r="HX165" t="s">
        <v>1464</v>
      </c>
      <c r="IA165" t="s">
        <v>1464</v>
      </c>
      <c r="ID165" t="s">
        <v>1464</v>
      </c>
      <c r="IG165" t="s">
        <v>1464</v>
      </c>
      <c r="IJ165" t="s">
        <v>1464</v>
      </c>
      <c r="IM165" t="s">
        <v>1464</v>
      </c>
      <c r="IN165" t="b">
        <v>1</v>
      </c>
      <c r="IP165" t="s">
        <v>1464</v>
      </c>
      <c r="IS165" t="s">
        <v>1464</v>
      </c>
      <c r="IV165" t="s">
        <v>1464</v>
      </c>
      <c r="IW165" t="b">
        <v>1</v>
      </c>
      <c r="IY165" t="s">
        <v>1464</v>
      </c>
      <c r="JB165" t="s">
        <v>1464</v>
      </c>
      <c r="JC165" t="b">
        <v>1</v>
      </c>
      <c r="JE165" t="s">
        <v>1465</v>
      </c>
      <c r="JH165" t="s">
        <v>1464</v>
      </c>
      <c r="JK165" t="s">
        <v>1464</v>
      </c>
      <c r="JN165" t="s">
        <v>1464</v>
      </c>
      <c r="JQ165" t="s">
        <v>1464</v>
      </c>
      <c r="JT165" t="s">
        <v>1464</v>
      </c>
      <c r="JW165" t="s">
        <v>1464</v>
      </c>
      <c r="JZ165" t="s">
        <v>1464</v>
      </c>
      <c r="KC165" t="s">
        <v>1464</v>
      </c>
      <c r="KF165" t="s">
        <v>1464</v>
      </c>
      <c r="KG165" t="s">
        <v>4355</v>
      </c>
      <c r="KH165" t="b">
        <v>1</v>
      </c>
      <c r="KJ165" t="s">
        <v>1465</v>
      </c>
      <c r="KK165" t="s">
        <v>1463</v>
      </c>
      <c r="KM165">
        <v>2.5</v>
      </c>
      <c r="KN165">
        <v>2.5</v>
      </c>
      <c r="KO165">
        <v>0</v>
      </c>
      <c r="KR165">
        <v>0</v>
      </c>
      <c r="KS165" t="s">
        <v>1463</v>
      </c>
      <c r="RO165">
        <v>7.5</v>
      </c>
      <c r="RP165">
        <v>5</v>
      </c>
      <c r="RQ165">
        <v>2.5</v>
      </c>
      <c r="RR165">
        <v>15</v>
      </c>
      <c r="RS165" t="s">
        <v>1463</v>
      </c>
      <c r="RZ165" t="s">
        <v>1463</v>
      </c>
      <c r="SK165">
        <v>5</v>
      </c>
      <c r="SL165">
        <v>2.5</v>
      </c>
      <c r="SM165">
        <v>5.7</v>
      </c>
      <c r="SN165">
        <v>7.5</v>
      </c>
      <c r="SO165">
        <v>2.5</v>
      </c>
      <c r="SP165">
        <v>15.7</v>
      </c>
      <c r="SQ165" t="s">
        <v>1462</v>
      </c>
      <c r="SS165">
        <v>4</v>
      </c>
      <c r="ST165" t="s">
        <v>5278</v>
      </c>
      <c r="SU165" t="s">
        <v>1463</v>
      </c>
      <c r="SZ165" t="b">
        <v>1</v>
      </c>
      <c r="TA165" t="b">
        <v>1</v>
      </c>
      <c r="TB165" t="b">
        <v>1</v>
      </c>
      <c r="TI165">
        <v>75</v>
      </c>
      <c r="TJ165" t="s">
        <v>5279</v>
      </c>
      <c r="TM165" t="b">
        <v>1</v>
      </c>
      <c r="TN165" t="b">
        <v>1</v>
      </c>
      <c r="TO165" t="b">
        <v>1</v>
      </c>
      <c r="TP165" t="b">
        <v>1</v>
      </c>
      <c r="TQ165" t="b">
        <v>1</v>
      </c>
      <c r="TS165" t="b">
        <v>1</v>
      </c>
      <c r="TT165" t="b">
        <v>1</v>
      </c>
      <c r="TV165" t="b">
        <v>1</v>
      </c>
      <c r="TW165" t="s">
        <v>5178</v>
      </c>
      <c r="TX165">
        <v>7.5</v>
      </c>
      <c r="TY165">
        <v>2.5</v>
      </c>
      <c r="VI165">
        <v>5</v>
      </c>
      <c r="VJ165">
        <v>0</v>
      </c>
      <c r="VK165">
        <v>2.5</v>
      </c>
      <c r="VL165">
        <v>7.5</v>
      </c>
      <c r="VM165" t="s">
        <v>1463</v>
      </c>
      <c r="VO165" t="s">
        <v>1463</v>
      </c>
      <c r="VQ165" t="s">
        <v>1463</v>
      </c>
      <c r="VS165" t="s">
        <v>1463</v>
      </c>
      <c r="VV165" t="s">
        <v>1463</v>
      </c>
      <c r="VX165" t="s">
        <v>1462</v>
      </c>
      <c r="VY165" t="s">
        <v>4478</v>
      </c>
      <c r="VZ165">
        <v>0</v>
      </c>
      <c r="WA165">
        <v>2.5</v>
      </c>
      <c r="XJ165">
        <v>2.5</v>
      </c>
      <c r="XK165">
        <v>0</v>
      </c>
      <c r="XL165">
        <v>2.5</v>
      </c>
      <c r="XM165">
        <v>5</v>
      </c>
      <c r="XN165" t="s">
        <v>1462</v>
      </c>
      <c r="XO165" t="s">
        <v>1462</v>
      </c>
      <c r="XR165" t="b">
        <v>1</v>
      </c>
      <c r="XT165" t="b">
        <v>1</v>
      </c>
      <c r="XW165" t="b">
        <v>1</v>
      </c>
      <c r="YC165" t="s">
        <v>1462</v>
      </c>
      <c r="YE165" t="s">
        <v>1463</v>
      </c>
      <c r="YF165" t="s">
        <v>5280</v>
      </c>
      <c r="YG165">
        <v>0</v>
      </c>
      <c r="YH165">
        <v>2.5</v>
      </c>
      <c r="YI165" t="s">
        <v>1463</v>
      </c>
      <c r="YU165">
        <v>0</v>
      </c>
      <c r="YV165">
        <v>2.5</v>
      </c>
      <c r="ZX165">
        <v>10</v>
      </c>
      <c r="ZY165">
        <v>7.5</v>
      </c>
      <c r="ZZ165">
        <v>0</v>
      </c>
      <c r="AAA165">
        <v>17.5</v>
      </c>
      <c r="AAB165" t="s">
        <v>1462</v>
      </c>
      <c r="AAK165" t="b">
        <v>1</v>
      </c>
      <c r="AAL165" t="b">
        <v>1</v>
      </c>
      <c r="AAP165" t="b">
        <v>1</v>
      </c>
      <c r="AAQ165" t="s">
        <v>5281</v>
      </c>
      <c r="AAS165" t="s">
        <v>5282</v>
      </c>
      <c r="AAT165">
        <v>7.5</v>
      </c>
      <c r="AAU165">
        <v>0</v>
      </c>
      <c r="ADN165">
        <v>6</v>
      </c>
      <c r="ADO165">
        <v>0</v>
      </c>
      <c r="ADP165">
        <v>0</v>
      </c>
      <c r="ADQ165">
        <v>6</v>
      </c>
      <c r="ADR165" t="s">
        <v>1759</v>
      </c>
      <c r="ADS165">
        <v>0.5</v>
      </c>
      <c r="ADT165">
        <v>60</v>
      </c>
      <c r="ADU165" t="s">
        <v>3580</v>
      </c>
      <c r="ADV165">
        <v>0.25</v>
      </c>
      <c r="ADW165">
        <v>40</v>
      </c>
      <c r="AEG165">
        <v>0</v>
      </c>
      <c r="AEH165">
        <v>0</v>
      </c>
      <c r="AEI165">
        <v>10</v>
      </c>
      <c r="AEJ165">
        <v>2.5</v>
      </c>
      <c r="AEK165">
        <v>2.5</v>
      </c>
      <c r="AEL165">
        <v>15</v>
      </c>
      <c r="AEU165" t="b">
        <v>1</v>
      </c>
      <c r="AEV165" t="b">
        <v>1</v>
      </c>
      <c r="AEX165" t="b">
        <v>1</v>
      </c>
      <c r="AEY165" t="b">
        <v>1</v>
      </c>
      <c r="AEZ165" t="b">
        <v>1</v>
      </c>
      <c r="AFA165" t="s">
        <v>5249</v>
      </c>
      <c r="AFC165">
        <v>2.5</v>
      </c>
      <c r="AFD165">
        <v>2.5</v>
      </c>
      <c r="AFE165">
        <v>7</v>
      </c>
      <c r="AFF165">
        <v>3.6</v>
      </c>
      <c r="AFG165">
        <v>2.5</v>
      </c>
      <c r="AFH165">
        <v>13.1</v>
      </c>
      <c r="AFI165" t="s">
        <v>1463</v>
      </c>
      <c r="AFK165" t="s">
        <v>1463</v>
      </c>
      <c r="AFM165" t="s">
        <v>1462</v>
      </c>
      <c r="AFN165" t="s">
        <v>5283</v>
      </c>
      <c r="AFO165" t="s">
        <v>1463</v>
      </c>
      <c r="AFQ165" t="s">
        <v>1463</v>
      </c>
      <c r="AFT165" t="s">
        <v>1463</v>
      </c>
      <c r="AFV165">
        <v>3</v>
      </c>
      <c r="AFW165">
        <v>0</v>
      </c>
      <c r="AFX165">
        <v>3.6111111111111098</v>
      </c>
      <c r="AFY165">
        <v>2.5</v>
      </c>
      <c r="AFZ165">
        <v>2.5</v>
      </c>
      <c r="AGA165">
        <v>5</v>
      </c>
      <c r="AGB165">
        <v>10</v>
      </c>
      <c r="AGC165">
        <v>17.5</v>
      </c>
      <c r="AGD165">
        <v>4</v>
      </c>
      <c r="AGG165">
        <v>3</v>
      </c>
      <c r="AGJ165">
        <v>4</v>
      </c>
      <c r="AGM165" t="s">
        <v>5157</v>
      </c>
      <c r="AGQ165">
        <v>5</v>
      </c>
      <c r="AGR165">
        <v>10</v>
      </c>
      <c r="AGS165">
        <v>1</v>
      </c>
      <c r="AGT165">
        <v>7.5</v>
      </c>
      <c r="AGU165">
        <v>0</v>
      </c>
      <c r="AGV165">
        <v>8.5</v>
      </c>
      <c r="AGW165">
        <v>1</v>
      </c>
      <c r="AGY165" t="b">
        <v>1</v>
      </c>
      <c r="AHD165">
        <v>4</v>
      </c>
      <c r="AHE165">
        <v>3</v>
      </c>
      <c r="AHF165">
        <v>3</v>
      </c>
      <c r="AKM165">
        <v>7.5</v>
      </c>
      <c r="AKN165">
        <v>0</v>
      </c>
      <c r="AKO165">
        <v>8.5</v>
      </c>
      <c r="AKP165">
        <v>7.5</v>
      </c>
      <c r="AKQ165">
        <v>0</v>
      </c>
      <c r="AKR165">
        <v>16</v>
      </c>
      <c r="AKS165" t="s">
        <v>1462</v>
      </c>
      <c r="AKT165" t="s">
        <v>1463</v>
      </c>
      <c r="AKV165" t="s">
        <v>1463</v>
      </c>
      <c r="AKX165" t="s">
        <v>1463</v>
      </c>
      <c r="AKZ165" t="s">
        <v>1463</v>
      </c>
      <c r="ALB165" t="s">
        <v>1462</v>
      </c>
      <c r="ALD165" t="s">
        <v>1463</v>
      </c>
      <c r="ALF165" t="s">
        <v>1462</v>
      </c>
      <c r="ALH165" t="s">
        <v>1462</v>
      </c>
      <c r="ALJ165" t="s">
        <v>1462</v>
      </c>
      <c r="ALL165" t="s">
        <v>1463</v>
      </c>
      <c r="ALN165" t="s">
        <v>1462</v>
      </c>
      <c r="ALP165" t="s">
        <v>1463</v>
      </c>
      <c r="ALR165" t="s">
        <v>1463</v>
      </c>
      <c r="ALT165" t="s">
        <v>1463</v>
      </c>
      <c r="AMF165" t="b">
        <v>1</v>
      </c>
      <c r="AMH165" t="b">
        <v>1</v>
      </c>
      <c r="AMI165" t="b">
        <v>1</v>
      </c>
      <c r="AMJ165" t="b">
        <v>1</v>
      </c>
      <c r="AMM165" t="b">
        <v>1</v>
      </c>
      <c r="AMQ165" t="b">
        <v>1</v>
      </c>
      <c r="ANA165">
        <v>7.5</v>
      </c>
      <c r="ANB165">
        <v>0</v>
      </c>
      <c r="ANC165">
        <v>10</v>
      </c>
      <c r="AND165">
        <v>7.5</v>
      </c>
      <c r="ANE165">
        <v>0</v>
      </c>
      <c r="ANF165">
        <v>17.5</v>
      </c>
      <c r="ANG165" t="s">
        <v>1462</v>
      </c>
      <c r="ANH165" t="s">
        <v>5284</v>
      </c>
      <c r="ANI165" t="s">
        <v>1462</v>
      </c>
      <c r="ANJ165" t="s">
        <v>5285</v>
      </c>
      <c r="ANK165">
        <v>7.5</v>
      </c>
      <c r="ANL165">
        <v>0</v>
      </c>
      <c r="ANM165">
        <v>1</v>
      </c>
      <c r="ANN165">
        <v>0</v>
      </c>
      <c r="ANO165">
        <v>10</v>
      </c>
      <c r="ANP165">
        <v>11</v>
      </c>
      <c r="ANQ165" t="s">
        <v>2551</v>
      </c>
      <c r="ANT165">
        <v>0</v>
      </c>
      <c r="ANU165">
        <v>10</v>
      </c>
      <c r="AQR165">
        <v>10</v>
      </c>
      <c r="AQS165">
        <v>3.8</v>
      </c>
      <c r="AQT165">
        <v>1.3</v>
      </c>
      <c r="AQU165">
        <v>15.1</v>
      </c>
      <c r="AQV165" t="s">
        <v>1463</v>
      </c>
      <c r="ARA165" t="b">
        <v>1</v>
      </c>
      <c r="ARC165" t="b">
        <v>1</v>
      </c>
      <c r="ARG165">
        <v>0</v>
      </c>
      <c r="ARH165">
        <v>2.5</v>
      </c>
      <c r="ARI165" t="s">
        <v>1462</v>
      </c>
      <c r="ARJ165" t="s">
        <v>1462</v>
      </c>
      <c r="ARL165" t="b">
        <v>1</v>
      </c>
      <c r="ARM165" t="s">
        <v>1462</v>
      </c>
      <c r="ARO165" t="b">
        <v>1</v>
      </c>
      <c r="ARQ165" t="s">
        <v>1462</v>
      </c>
      <c r="ARS165" t="s">
        <v>5286</v>
      </c>
      <c r="ART165" t="s">
        <v>4791</v>
      </c>
      <c r="ARV165" t="b">
        <v>1</v>
      </c>
      <c r="ARY165" t="b">
        <v>1</v>
      </c>
      <c r="ARZ165" t="b">
        <v>1</v>
      </c>
      <c r="ASD165">
        <v>7.5</v>
      </c>
      <c r="ASE165">
        <v>0</v>
      </c>
      <c r="ASF165">
        <v>6</v>
      </c>
      <c r="ASG165">
        <v>7.5</v>
      </c>
      <c r="ASH165">
        <v>0</v>
      </c>
      <c r="ASI165">
        <v>13.5</v>
      </c>
      <c r="ASJ165">
        <v>25</v>
      </c>
      <c r="ASL165" t="b">
        <v>1</v>
      </c>
      <c r="ASM165" t="b">
        <v>1</v>
      </c>
      <c r="ASS165">
        <v>3</v>
      </c>
      <c r="AST165" t="s">
        <v>1462</v>
      </c>
      <c r="ASV165" t="b">
        <v>1</v>
      </c>
      <c r="ASW165" t="b">
        <v>1</v>
      </c>
      <c r="ASX165" t="b">
        <v>1</v>
      </c>
      <c r="ASY165" t="b">
        <v>1</v>
      </c>
      <c r="ASZ165" t="b">
        <v>1</v>
      </c>
      <c r="ATC165" t="s">
        <v>5287</v>
      </c>
      <c r="ATD165">
        <v>7.5</v>
      </c>
      <c r="ATE165">
        <v>0</v>
      </c>
      <c r="ATF165">
        <v>8</v>
      </c>
      <c r="ATG165">
        <v>7.5</v>
      </c>
      <c r="ATH165">
        <v>2.5</v>
      </c>
      <c r="ATI165">
        <v>18</v>
      </c>
      <c r="ATJ165" t="s">
        <v>1462</v>
      </c>
      <c r="ATN165" t="b">
        <v>1</v>
      </c>
      <c r="ATO165" t="s">
        <v>5133</v>
      </c>
      <c r="ATP165" t="s">
        <v>2568</v>
      </c>
      <c r="AVW165" t="s">
        <v>1462</v>
      </c>
      <c r="AVX165" t="s">
        <v>1462</v>
      </c>
      <c r="AVZ165">
        <v>7.5</v>
      </c>
      <c r="AWA165">
        <v>2.5</v>
      </c>
      <c r="AWB165">
        <v>7.5</v>
      </c>
      <c r="AWC165">
        <v>2.5</v>
      </c>
      <c r="AWD165">
        <v>2</v>
      </c>
      <c r="AWE165">
        <v>2.5</v>
      </c>
      <c r="AWF165">
        <v>0</v>
      </c>
      <c r="AWG165">
        <v>4.5</v>
      </c>
      <c r="AWH165" t="s">
        <v>1462</v>
      </c>
      <c r="AWI165" t="s">
        <v>1469</v>
      </c>
      <c r="AWJ165" t="s">
        <v>1462</v>
      </c>
      <c r="AWK165" t="s">
        <v>1469</v>
      </c>
      <c r="AWL165" t="s">
        <v>1463</v>
      </c>
      <c r="AWN165" t="s">
        <v>1463</v>
      </c>
      <c r="AWP165" t="s">
        <v>1462</v>
      </c>
      <c r="AWQ165" t="s">
        <v>1469</v>
      </c>
      <c r="AWR165" t="s">
        <v>1463</v>
      </c>
      <c r="AWT165" t="s">
        <v>1463</v>
      </c>
      <c r="AWV165" t="s">
        <v>1463</v>
      </c>
      <c r="AWX165" t="s">
        <v>1463</v>
      </c>
      <c r="AWZ165" t="s">
        <v>1463</v>
      </c>
      <c r="AXB165" t="s">
        <v>1463</v>
      </c>
      <c r="AXD165" t="s">
        <v>1463</v>
      </c>
      <c r="AXI165">
        <v>2.5</v>
      </c>
      <c r="AXJ165">
        <v>0</v>
      </c>
      <c r="AXK165">
        <v>1</v>
      </c>
      <c r="AXN165">
        <v>1</v>
      </c>
      <c r="AXO165">
        <v>1</v>
      </c>
      <c r="AXP165">
        <v>1</v>
      </c>
      <c r="AXQ165">
        <v>1</v>
      </c>
      <c r="AXR165">
        <v>1</v>
      </c>
      <c r="AXS165">
        <v>1</v>
      </c>
      <c r="AXT165">
        <v>1</v>
      </c>
      <c r="AXU165">
        <v>1</v>
      </c>
      <c r="AXV165">
        <v>2</v>
      </c>
      <c r="AXW165">
        <v>1</v>
      </c>
      <c r="AXX165">
        <v>2</v>
      </c>
      <c r="AYA165">
        <v>10</v>
      </c>
      <c r="AYD165">
        <v>10</v>
      </c>
      <c r="AYE165" t="s">
        <v>1463</v>
      </c>
      <c r="AYF165" t="s">
        <v>1463</v>
      </c>
      <c r="AYG165">
        <v>10</v>
      </c>
      <c r="AYJ165">
        <v>10</v>
      </c>
      <c r="AYK165">
        <v>7.5</v>
      </c>
      <c r="AYL165">
        <v>2.5</v>
      </c>
      <c r="AYM165">
        <v>20</v>
      </c>
      <c r="AYN165">
        <v>1</v>
      </c>
      <c r="AYO165" t="s">
        <v>5288</v>
      </c>
      <c r="AYP165" t="s">
        <v>5289</v>
      </c>
      <c r="AYW165">
        <v>1</v>
      </c>
      <c r="AYX165" t="s">
        <v>5290</v>
      </c>
      <c r="AYY165" t="s">
        <v>5291</v>
      </c>
      <c r="AZC165">
        <v>3</v>
      </c>
      <c r="AZD165" t="s">
        <v>5136</v>
      </c>
      <c r="AZE165" t="s">
        <v>4645</v>
      </c>
      <c r="AZF165">
        <v>45</v>
      </c>
      <c r="AZG165" t="s">
        <v>4646</v>
      </c>
      <c r="AZH165" t="s">
        <v>5273</v>
      </c>
      <c r="AZM165" t="s">
        <v>1462</v>
      </c>
      <c r="AZN165" t="s">
        <v>5292</v>
      </c>
      <c r="AZO165" t="s">
        <v>1462</v>
      </c>
      <c r="AZP165" t="s">
        <v>5293</v>
      </c>
      <c r="AZR165">
        <v>7.5</v>
      </c>
      <c r="AZS165">
        <v>2.5</v>
      </c>
      <c r="BCH165">
        <v>10</v>
      </c>
      <c r="BCI165">
        <v>7.5</v>
      </c>
      <c r="BCJ165">
        <v>0</v>
      </c>
      <c r="BCK165">
        <v>17.5</v>
      </c>
      <c r="BCL165">
        <v>1</v>
      </c>
      <c r="BCN165" t="s">
        <v>2555</v>
      </c>
      <c r="BCP165">
        <v>2</v>
      </c>
      <c r="BCR165">
        <v>3</v>
      </c>
      <c r="BCT165" t="s">
        <v>2555</v>
      </c>
      <c r="BCW165" t="s">
        <v>2555</v>
      </c>
      <c r="BCY165">
        <v>7.5</v>
      </c>
      <c r="BCZ165">
        <v>0</v>
      </c>
      <c r="BEH165">
        <v>2.5</v>
      </c>
      <c r="BEI165">
        <v>7.5</v>
      </c>
      <c r="BEJ165">
        <v>2.5</v>
      </c>
      <c r="BEK165">
        <v>12.5</v>
      </c>
      <c r="BEL165" t="s">
        <v>2552</v>
      </c>
      <c r="BEN165" t="s">
        <v>2552</v>
      </c>
      <c r="BEP165" t="s">
        <v>2552</v>
      </c>
      <c r="BER165" t="s">
        <v>2552</v>
      </c>
      <c r="BET165" t="s">
        <v>2552</v>
      </c>
      <c r="BEV165" t="s">
        <v>2552</v>
      </c>
      <c r="BEX165">
        <v>7.5</v>
      </c>
      <c r="BEY165">
        <v>2.5</v>
      </c>
      <c r="BGQ165" t="s">
        <v>1467</v>
      </c>
      <c r="BGR165">
        <v>5</v>
      </c>
      <c r="BGS165">
        <v>5</v>
      </c>
      <c r="BGT165">
        <v>10</v>
      </c>
      <c r="BGU165" t="s">
        <v>1463</v>
      </c>
      <c r="BHK165">
        <v>5</v>
      </c>
      <c r="BHL165">
        <v>5</v>
      </c>
      <c r="BIT165">
        <v>10</v>
      </c>
      <c r="BIU165">
        <v>7.5</v>
      </c>
      <c r="BIV165">
        <v>2.5</v>
      </c>
      <c r="BIW165">
        <v>20</v>
      </c>
      <c r="BIX165">
        <v>4</v>
      </c>
      <c r="BIY165" t="s">
        <v>1794</v>
      </c>
      <c r="BIZ165" t="s">
        <v>2594</v>
      </c>
      <c r="BJA165" t="s">
        <v>2548</v>
      </c>
      <c r="BJB165">
        <v>7.5</v>
      </c>
      <c r="BJC165">
        <v>2.5</v>
      </c>
    </row>
    <row r="166" spans="1:1024 1026:1615" ht="15" x14ac:dyDescent="0.25">
      <c r="A166" t="s">
        <v>4378</v>
      </c>
      <c r="B166" t="s">
        <v>5294</v>
      </c>
      <c r="C166" t="s">
        <v>5295</v>
      </c>
      <c r="D166" t="s">
        <v>1460</v>
      </c>
      <c r="F166" t="s">
        <v>2606</v>
      </c>
      <c r="G166" t="s">
        <v>4350</v>
      </c>
      <c r="H166" t="s">
        <v>3851</v>
      </c>
      <c r="I166" t="s">
        <v>5243</v>
      </c>
      <c r="J166">
        <v>2.4629605799999998</v>
      </c>
      <c r="K166">
        <v>34.326514359999997</v>
      </c>
      <c r="L166" s="116">
        <v>42407</v>
      </c>
      <c r="M166" t="s">
        <v>1471</v>
      </c>
      <c r="N166">
        <v>55</v>
      </c>
      <c r="O166" t="s">
        <v>1472</v>
      </c>
      <c r="Q166">
        <v>6.7</v>
      </c>
      <c r="R166">
        <v>7.5</v>
      </c>
      <c r="S166">
        <v>0</v>
      </c>
      <c r="T166">
        <v>14.2</v>
      </c>
      <c r="W166">
        <v>1</v>
      </c>
      <c r="X166">
        <v>3</v>
      </c>
      <c r="Y166">
        <v>1</v>
      </c>
      <c r="AE166" t="b">
        <v>1</v>
      </c>
      <c r="AI166">
        <v>1</v>
      </c>
      <c r="AJ166">
        <v>3</v>
      </c>
      <c r="AK166">
        <v>1</v>
      </c>
      <c r="AU166">
        <v>1</v>
      </c>
      <c r="AV166">
        <v>3</v>
      </c>
      <c r="AW166">
        <v>1</v>
      </c>
      <c r="BS166" t="s">
        <v>1462</v>
      </c>
      <c r="BT166" t="s">
        <v>1463</v>
      </c>
      <c r="BU166" t="s">
        <v>5296</v>
      </c>
      <c r="BW166">
        <v>7.5</v>
      </c>
      <c r="BX166">
        <v>0</v>
      </c>
      <c r="BY166">
        <v>8.5</v>
      </c>
      <c r="BZ166">
        <v>7.5</v>
      </c>
      <c r="CA166">
        <v>0</v>
      </c>
      <c r="CB166">
        <v>16</v>
      </c>
      <c r="CC166" t="s">
        <v>1462</v>
      </c>
      <c r="CD166" t="b">
        <v>1</v>
      </c>
      <c r="CE166" t="b">
        <v>1</v>
      </c>
      <c r="CF166">
        <v>45</v>
      </c>
      <c r="CH166" t="s">
        <v>1463</v>
      </c>
      <c r="CM166" t="s">
        <v>1462</v>
      </c>
      <c r="CN166" t="b">
        <v>1</v>
      </c>
      <c r="CP166">
        <v>3</v>
      </c>
      <c r="CR166" t="s">
        <v>1463</v>
      </c>
      <c r="CW166" t="s">
        <v>1463</v>
      </c>
      <c r="DB166" t="s">
        <v>1463</v>
      </c>
      <c r="DG166" t="s">
        <v>1462</v>
      </c>
      <c r="DH166" t="b">
        <v>1</v>
      </c>
      <c r="DJ166">
        <v>5</v>
      </c>
      <c r="DS166" t="b">
        <v>1</v>
      </c>
      <c r="DU166" t="b">
        <v>1</v>
      </c>
      <c r="DY166" t="b">
        <v>1</v>
      </c>
      <c r="EC166" t="b">
        <v>1</v>
      </c>
      <c r="EF166" t="b">
        <v>1</v>
      </c>
      <c r="EG166" t="s">
        <v>5297</v>
      </c>
      <c r="EI166">
        <v>7.5</v>
      </c>
      <c r="EJ166">
        <v>0</v>
      </c>
      <c r="EN166">
        <v>0</v>
      </c>
      <c r="EO166" t="s">
        <v>1463</v>
      </c>
      <c r="FL166">
        <v>6.7</v>
      </c>
      <c r="FM166">
        <v>2.5</v>
      </c>
      <c r="FN166">
        <v>2.5</v>
      </c>
      <c r="FO166">
        <v>11.7</v>
      </c>
      <c r="FP166" t="s">
        <v>1462</v>
      </c>
      <c r="FT166" t="b">
        <v>1</v>
      </c>
      <c r="FV166" t="s">
        <v>1465</v>
      </c>
      <c r="GO166" t="b">
        <v>1</v>
      </c>
      <c r="GQ166" t="s">
        <v>1464</v>
      </c>
      <c r="HD166" t="b">
        <v>1</v>
      </c>
      <c r="HF166" t="s">
        <v>1465</v>
      </c>
      <c r="IN166" t="b">
        <v>1</v>
      </c>
      <c r="IP166" t="s">
        <v>1464</v>
      </c>
      <c r="IW166" t="b">
        <v>1</v>
      </c>
      <c r="IY166" t="s">
        <v>1464</v>
      </c>
      <c r="JC166" t="b">
        <v>1</v>
      </c>
      <c r="JE166" t="s">
        <v>1464</v>
      </c>
      <c r="KG166" t="s">
        <v>4355</v>
      </c>
      <c r="KH166" t="b">
        <v>1</v>
      </c>
      <c r="KJ166" t="s">
        <v>1464</v>
      </c>
      <c r="KK166" t="s">
        <v>1463</v>
      </c>
      <c r="KM166">
        <v>2.5</v>
      </c>
      <c r="KN166">
        <v>2.5</v>
      </c>
      <c r="KO166">
        <v>0</v>
      </c>
      <c r="KP166">
        <v>0</v>
      </c>
      <c r="KQ166">
        <v>0</v>
      </c>
      <c r="KR166">
        <v>0</v>
      </c>
      <c r="KS166" t="s">
        <v>1462</v>
      </c>
      <c r="LA166">
        <v>10</v>
      </c>
      <c r="LK166">
        <v>1</v>
      </c>
      <c r="LU166" t="b">
        <v>1</v>
      </c>
      <c r="MO166" t="b">
        <v>1</v>
      </c>
      <c r="MT166" t="s">
        <v>1463</v>
      </c>
      <c r="MV166">
        <v>0</v>
      </c>
      <c r="MW166">
        <v>0</v>
      </c>
      <c r="MX166">
        <v>0</v>
      </c>
      <c r="MY166">
        <v>0</v>
      </c>
      <c r="MZ166">
        <v>2.5</v>
      </c>
      <c r="NA166">
        <v>2.5</v>
      </c>
      <c r="NM166" t="s">
        <v>2549</v>
      </c>
      <c r="NN166" t="s">
        <v>2549</v>
      </c>
      <c r="NO166" t="s">
        <v>2549</v>
      </c>
      <c r="NP166" t="s">
        <v>2549</v>
      </c>
      <c r="NQ166" t="s">
        <v>2549</v>
      </c>
      <c r="NR166" t="s">
        <v>2549</v>
      </c>
      <c r="NS166" t="s">
        <v>2549</v>
      </c>
      <c r="NT166" t="s">
        <v>2549</v>
      </c>
      <c r="NU166" t="s">
        <v>2549</v>
      </c>
      <c r="NV166" t="s">
        <v>2549</v>
      </c>
      <c r="NW166" t="s">
        <v>2550</v>
      </c>
      <c r="NX166" t="s">
        <v>2550</v>
      </c>
      <c r="NY166" t="s">
        <v>2550</v>
      </c>
      <c r="NZ166" t="s">
        <v>2550</v>
      </c>
      <c r="OA166" t="s">
        <v>2550</v>
      </c>
      <c r="OB166" t="s">
        <v>2550</v>
      </c>
      <c r="OC166" t="s">
        <v>2569</v>
      </c>
      <c r="OD166" t="s">
        <v>2550</v>
      </c>
      <c r="OE166" t="s">
        <v>2550</v>
      </c>
      <c r="OF166" t="s">
        <v>2550</v>
      </c>
      <c r="OG166">
        <v>0</v>
      </c>
      <c r="OH166">
        <v>2.5</v>
      </c>
      <c r="OJ166">
        <v>2.5</v>
      </c>
      <c r="OK166">
        <v>0</v>
      </c>
      <c r="OL166">
        <v>2.5</v>
      </c>
      <c r="OT166" t="b">
        <v>1</v>
      </c>
      <c r="PD166" t="s">
        <v>4440</v>
      </c>
      <c r="PN166" t="s">
        <v>3269</v>
      </c>
      <c r="QL166">
        <v>2.5</v>
      </c>
      <c r="QM166">
        <v>0</v>
      </c>
      <c r="RO166">
        <v>7.5</v>
      </c>
      <c r="RP166">
        <v>5</v>
      </c>
      <c r="RQ166">
        <v>2.5</v>
      </c>
      <c r="RR166">
        <v>15</v>
      </c>
      <c r="RS166" t="s">
        <v>1463</v>
      </c>
      <c r="RZ166" t="s">
        <v>1463</v>
      </c>
      <c r="SB166" t="s">
        <v>1463</v>
      </c>
      <c r="SH166" t="s">
        <v>1463</v>
      </c>
      <c r="SK166">
        <v>5</v>
      </c>
      <c r="SL166">
        <v>2.5</v>
      </c>
      <c r="SM166">
        <v>5.3</v>
      </c>
      <c r="SN166">
        <v>7.5</v>
      </c>
      <c r="SO166">
        <v>2.5</v>
      </c>
      <c r="SP166">
        <v>15.3</v>
      </c>
      <c r="SQ166" t="s">
        <v>1462</v>
      </c>
      <c r="SS166">
        <v>4</v>
      </c>
      <c r="ST166" t="s">
        <v>5278</v>
      </c>
      <c r="SU166" t="s">
        <v>1463</v>
      </c>
      <c r="SZ166" t="b">
        <v>1</v>
      </c>
      <c r="TA166" t="b">
        <v>1</v>
      </c>
      <c r="TB166" t="b">
        <v>1</v>
      </c>
      <c r="TD166" t="b">
        <v>1</v>
      </c>
      <c r="TE166" t="b">
        <v>1</v>
      </c>
      <c r="TG166" t="b">
        <v>1</v>
      </c>
      <c r="TH166" t="s">
        <v>4630</v>
      </c>
      <c r="TI166">
        <v>75</v>
      </c>
      <c r="TJ166" t="s">
        <v>5298</v>
      </c>
      <c r="TM166" t="b">
        <v>1</v>
      </c>
      <c r="TN166" t="b">
        <v>1</v>
      </c>
      <c r="TO166" t="b">
        <v>1</v>
      </c>
      <c r="TP166" t="b">
        <v>1</v>
      </c>
      <c r="TQ166" t="b">
        <v>1</v>
      </c>
      <c r="TR166" t="b">
        <v>1</v>
      </c>
      <c r="TU166" t="b">
        <v>1</v>
      </c>
      <c r="TV166" t="b">
        <v>1</v>
      </c>
      <c r="TW166" t="s">
        <v>4630</v>
      </c>
      <c r="TX166">
        <v>7.5</v>
      </c>
      <c r="TY166">
        <v>2.5</v>
      </c>
      <c r="VI166">
        <v>5</v>
      </c>
      <c r="VJ166">
        <v>0</v>
      </c>
      <c r="VK166">
        <v>2.5</v>
      </c>
      <c r="VL166">
        <v>7.5</v>
      </c>
      <c r="VM166" t="s">
        <v>1463</v>
      </c>
      <c r="VO166" t="s">
        <v>1463</v>
      </c>
      <c r="VQ166" t="s">
        <v>1463</v>
      </c>
      <c r="VS166" t="s">
        <v>1463</v>
      </c>
      <c r="VV166" t="s">
        <v>1463</v>
      </c>
      <c r="VX166" t="s">
        <v>1462</v>
      </c>
      <c r="VY166" t="s">
        <v>4478</v>
      </c>
      <c r="VZ166">
        <v>0</v>
      </c>
      <c r="WA166">
        <v>2.5</v>
      </c>
      <c r="XJ166">
        <v>7</v>
      </c>
      <c r="XK166">
        <v>7.5</v>
      </c>
      <c r="XL166">
        <v>2.5</v>
      </c>
      <c r="XM166">
        <v>17</v>
      </c>
      <c r="XN166" t="s">
        <v>1462</v>
      </c>
      <c r="XO166" t="s">
        <v>1462</v>
      </c>
      <c r="XQ166" t="b">
        <v>1</v>
      </c>
      <c r="XR166" t="b">
        <v>1</v>
      </c>
      <c r="XT166" t="b">
        <v>1</v>
      </c>
      <c r="XU166" t="b">
        <v>1</v>
      </c>
      <c r="XW166" t="b">
        <v>1</v>
      </c>
      <c r="YC166" t="s">
        <v>1462</v>
      </c>
      <c r="YE166" t="s">
        <v>1462</v>
      </c>
      <c r="YF166" t="s">
        <v>5299</v>
      </c>
      <c r="YG166">
        <v>7.5</v>
      </c>
      <c r="YH166">
        <v>2.5</v>
      </c>
      <c r="YI166" t="s">
        <v>1462</v>
      </c>
      <c r="YO166" t="b">
        <v>1</v>
      </c>
      <c r="YU166">
        <v>7.5</v>
      </c>
      <c r="YV166">
        <v>2.5</v>
      </c>
      <c r="ZX166">
        <v>10</v>
      </c>
      <c r="ZY166">
        <v>5</v>
      </c>
      <c r="ZZ166">
        <v>0</v>
      </c>
      <c r="AAA166">
        <v>15</v>
      </c>
      <c r="AAB166" t="s">
        <v>1462</v>
      </c>
      <c r="AAK166" t="b">
        <v>1</v>
      </c>
      <c r="AAL166" t="b">
        <v>1</v>
      </c>
      <c r="AAP166" t="b">
        <v>1</v>
      </c>
      <c r="AAQ166" t="s">
        <v>4447</v>
      </c>
      <c r="AAS166" t="s">
        <v>5300</v>
      </c>
      <c r="AAT166">
        <v>5</v>
      </c>
      <c r="AAU166">
        <v>0</v>
      </c>
      <c r="ADN166">
        <v>6</v>
      </c>
      <c r="ADO166">
        <v>0</v>
      </c>
      <c r="ADP166">
        <v>0</v>
      </c>
      <c r="ADQ166">
        <v>6</v>
      </c>
      <c r="ADR166" t="s">
        <v>1759</v>
      </c>
      <c r="ADS166">
        <v>0.5</v>
      </c>
      <c r="ADT166">
        <v>45</v>
      </c>
      <c r="ADU166" t="s">
        <v>3580</v>
      </c>
      <c r="ADV166">
        <v>0.5</v>
      </c>
      <c r="ADW166">
        <v>60</v>
      </c>
      <c r="AEG166">
        <v>0</v>
      </c>
      <c r="AEH166">
        <v>0</v>
      </c>
      <c r="AEI166">
        <v>10</v>
      </c>
      <c r="AEJ166">
        <v>2.5</v>
      </c>
      <c r="AEK166">
        <v>0</v>
      </c>
      <c r="AEL166">
        <v>12.5</v>
      </c>
      <c r="AEV166" t="b">
        <v>1</v>
      </c>
      <c r="AEX166" t="b">
        <v>1</v>
      </c>
      <c r="AEZ166" t="b">
        <v>1</v>
      </c>
      <c r="AFA166" t="s">
        <v>5228</v>
      </c>
      <c r="AFC166">
        <v>2.5</v>
      </c>
      <c r="AFD166">
        <v>0</v>
      </c>
      <c r="AFE166">
        <v>7</v>
      </c>
      <c r="AFF166">
        <v>3.6</v>
      </c>
      <c r="AFG166">
        <v>0</v>
      </c>
      <c r="AFH166">
        <v>10.6</v>
      </c>
      <c r="AFI166" t="s">
        <v>1463</v>
      </c>
      <c r="AFK166" t="s">
        <v>1463</v>
      </c>
      <c r="AFM166" t="s">
        <v>1463</v>
      </c>
      <c r="AFO166" t="s">
        <v>1462</v>
      </c>
      <c r="AFP166" t="s">
        <v>5301</v>
      </c>
      <c r="AFQ166" t="s">
        <v>1463</v>
      </c>
      <c r="AFT166" t="s">
        <v>1463</v>
      </c>
      <c r="AFV166">
        <v>3</v>
      </c>
      <c r="AFW166">
        <v>0</v>
      </c>
      <c r="AFX166">
        <v>3.6111111111111098</v>
      </c>
      <c r="AFY166">
        <v>0</v>
      </c>
      <c r="AFZ166">
        <v>6.7</v>
      </c>
      <c r="AGA166">
        <v>7.5</v>
      </c>
      <c r="AGB166">
        <v>0</v>
      </c>
      <c r="AGC166">
        <v>14.2</v>
      </c>
      <c r="AGD166">
        <v>7</v>
      </c>
      <c r="AGE166">
        <v>3</v>
      </c>
      <c r="AGG166">
        <v>4</v>
      </c>
      <c r="AGH166">
        <v>2</v>
      </c>
      <c r="AGJ166">
        <v>6</v>
      </c>
      <c r="AGK166">
        <v>0</v>
      </c>
      <c r="AGM166" t="s">
        <v>5302</v>
      </c>
      <c r="AGN166" t="s">
        <v>5303</v>
      </c>
      <c r="AGQ166">
        <v>7.5</v>
      </c>
      <c r="AGR166">
        <v>0</v>
      </c>
      <c r="AGS166">
        <v>2</v>
      </c>
      <c r="AGT166">
        <v>7.5</v>
      </c>
      <c r="AGU166">
        <v>0</v>
      </c>
      <c r="AGV166">
        <v>9.5</v>
      </c>
      <c r="AGW166">
        <v>2</v>
      </c>
      <c r="AGY166" t="b">
        <v>1</v>
      </c>
      <c r="AGZ166" t="b">
        <v>1</v>
      </c>
      <c r="AHD166">
        <v>4</v>
      </c>
      <c r="AHE166">
        <v>3</v>
      </c>
      <c r="AHF166">
        <v>3</v>
      </c>
      <c r="AKM166">
        <v>7.5</v>
      </c>
      <c r="AKN166">
        <v>0</v>
      </c>
      <c r="AKO166">
        <v>10</v>
      </c>
      <c r="AKP166">
        <v>7.5</v>
      </c>
      <c r="AKQ166">
        <v>2.5</v>
      </c>
      <c r="AKR166">
        <v>20</v>
      </c>
      <c r="AKS166" t="s">
        <v>1462</v>
      </c>
      <c r="AKT166" t="s">
        <v>1463</v>
      </c>
      <c r="AKV166" t="s">
        <v>1462</v>
      </c>
      <c r="AKX166" t="s">
        <v>1463</v>
      </c>
      <c r="AKZ166" t="s">
        <v>1462</v>
      </c>
      <c r="ALB166" t="s">
        <v>1462</v>
      </c>
      <c r="ALD166" t="s">
        <v>1463</v>
      </c>
      <c r="ALF166" t="s">
        <v>1462</v>
      </c>
      <c r="ALH166" t="s">
        <v>1462</v>
      </c>
      <c r="ALJ166" t="s">
        <v>1462</v>
      </c>
      <c r="ALL166" t="s">
        <v>1463</v>
      </c>
      <c r="ALN166" t="s">
        <v>1462</v>
      </c>
      <c r="ALP166" t="s">
        <v>1463</v>
      </c>
      <c r="ALR166" t="s">
        <v>1463</v>
      </c>
      <c r="ALT166" t="s">
        <v>1463</v>
      </c>
      <c r="AMF166" t="b">
        <v>1</v>
      </c>
      <c r="AMH166" t="b">
        <v>1</v>
      </c>
      <c r="AMI166" t="b">
        <v>1</v>
      </c>
      <c r="AMJ166" t="b">
        <v>1</v>
      </c>
      <c r="AMM166" t="b">
        <v>1</v>
      </c>
      <c r="AMQ166" t="b">
        <v>1</v>
      </c>
      <c r="ANA166">
        <v>7.5</v>
      </c>
      <c r="ANB166">
        <v>2.5</v>
      </c>
      <c r="ANC166">
        <v>10</v>
      </c>
      <c r="AND166">
        <v>7.5</v>
      </c>
      <c r="ANE166">
        <v>2.5</v>
      </c>
      <c r="ANF166">
        <v>20</v>
      </c>
      <c r="ANG166" t="s">
        <v>1462</v>
      </c>
      <c r="ANH166" t="s">
        <v>5304</v>
      </c>
      <c r="ANI166" t="s">
        <v>1462</v>
      </c>
      <c r="ANJ166" t="s">
        <v>4791</v>
      </c>
      <c r="ANK166">
        <v>7.5</v>
      </c>
      <c r="ANL166">
        <v>2.5</v>
      </c>
      <c r="ANM166">
        <v>1</v>
      </c>
      <c r="ANN166">
        <v>0</v>
      </c>
      <c r="ANO166">
        <v>10</v>
      </c>
      <c r="ANP166">
        <v>11</v>
      </c>
      <c r="ANQ166" t="s">
        <v>2551</v>
      </c>
      <c r="ANT166">
        <v>0</v>
      </c>
      <c r="ANU166">
        <v>10</v>
      </c>
      <c r="AQR166">
        <v>5</v>
      </c>
      <c r="AQS166">
        <v>3.8</v>
      </c>
      <c r="AQT166">
        <v>2.5</v>
      </c>
      <c r="AQU166">
        <v>11.3</v>
      </c>
      <c r="AQV166" t="s">
        <v>1463</v>
      </c>
      <c r="ARA166" t="b">
        <v>1</v>
      </c>
      <c r="ARC166" t="b">
        <v>1</v>
      </c>
      <c r="ARG166">
        <v>0</v>
      </c>
      <c r="ARH166">
        <v>2.5</v>
      </c>
      <c r="ARI166" t="s">
        <v>1462</v>
      </c>
      <c r="ARJ166" t="s">
        <v>1462</v>
      </c>
      <c r="ARL166" t="b">
        <v>1</v>
      </c>
      <c r="ARM166" t="s">
        <v>1462</v>
      </c>
      <c r="ARO166" t="b">
        <v>1</v>
      </c>
      <c r="ARQ166" t="s">
        <v>1462</v>
      </c>
      <c r="ARS166" t="s">
        <v>5305</v>
      </c>
      <c r="ART166" t="s">
        <v>4791</v>
      </c>
      <c r="ARV166" t="b">
        <v>1</v>
      </c>
      <c r="ASD166">
        <v>7.5</v>
      </c>
      <c r="ASE166">
        <v>2.5</v>
      </c>
      <c r="ASF166">
        <v>5</v>
      </c>
      <c r="ASG166">
        <v>7.5</v>
      </c>
      <c r="ASH166">
        <v>0</v>
      </c>
      <c r="ASI166">
        <v>12.5</v>
      </c>
      <c r="ASJ166">
        <v>50</v>
      </c>
      <c r="ASL166" t="b">
        <v>1</v>
      </c>
      <c r="ASM166" t="b">
        <v>1</v>
      </c>
      <c r="ASQ166" t="b">
        <v>1</v>
      </c>
      <c r="ASS166">
        <v>3</v>
      </c>
      <c r="AST166" t="s">
        <v>1462</v>
      </c>
      <c r="ASV166" t="b">
        <v>1</v>
      </c>
      <c r="ASW166" t="b">
        <v>1</v>
      </c>
      <c r="ASX166" t="b">
        <v>1</v>
      </c>
      <c r="ASZ166" t="b">
        <v>1</v>
      </c>
      <c r="ATC166" t="s">
        <v>5191</v>
      </c>
      <c r="ATD166">
        <v>7.5</v>
      </c>
      <c r="ATE166">
        <v>0</v>
      </c>
      <c r="ATF166">
        <v>8</v>
      </c>
      <c r="ATG166">
        <v>7.5</v>
      </c>
      <c r="ATH166">
        <v>2.5</v>
      </c>
      <c r="ATI166">
        <v>18</v>
      </c>
      <c r="ATJ166" t="s">
        <v>1462</v>
      </c>
      <c r="ATN166" t="b">
        <v>1</v>
      </c>
      <c r="ATO166" t="s">
        <v>5133</v>
      </c>
      <c r="ATP166" t="s">
        <v>2568</v>
      </c>
      <c r="AVW166" t="s">
        <v>1462</v>
      </c>
      <c r="AVX166" t="s">
        <v>1462</v>
      </c>
      <c r="AVZ166">
        <v>7.5</v>
      </c>
      <c r="AWA166">
        <v>2.5</v>
      </c>
      <c r="AWB166">
        <v>7.5</v>
      </c>
      <c r="AWC166">
        <v>2.5</v>
      </c>
      <c r="AWD166">
        <v>2</v>
      </c>
      <c r="AWE166">
        <v>0</v>
      </c>
      <c r="AWF166">
        <v>0</v>
      </c>
      <c r="AWG166">
        <v>2</v>
      </c>
      <c r="AWH166" t="s">
        <v>1462</v>
      </c>
      <c r="AWJ166" t="s">
        <v>1462</v>
      </c>
      <c r="AWL166" t="s">
        <v>1462</v>
      </c>
      <c r="AWN166" t="s">
        <v>1463</v>
      </c>
      <c r="AWP166" t="s">
        <v>1463</v>
      </c>
      <c r="AWR166" t="s">
        <v>1463</v>
      </c>
      <c r="AWT166" t="s">
        <v>1463</v>
      </c>
      <c r="AWV166" t="s">
        <v>1463</v>
      </c>
      <c r="AWX166" t="s">
        <v>1463</v>
      </c>
      <c r="AWZ166" t="s">
        <v>1463</v>
      </c>
      <c r="AXB166" t="s">
        <v>1463</v>
      </c>
      <c r="AXD166" t="s">
        <v>1463</v>
      </c>
      <c r="AXI166">
        <v>0</v>
      </c>
      <c r="AXJ166">
        <v>0</v>
      </c>
      <c r="AXK166">
        <v>1</v>
      </c>
      <c r="AXN166">
        <v>1</v>
      </c>
      <c r="AXO166">
        <v>1</v>
      </c>
      <c r="AXP166">
        <v>1</v>
      </c>
      <c r="AXQ166">
        <v>1</v>
      </c>
      <c r="AXR166">
        <v>1</v>
      </c>
      <c r="AXS166">
        <v>1</v>
      </c>
      <c r="AXT166">
        <v>1</v>
      </c>
      <c r="AXU166">
        <v>1</v>
      </c>
      <c r="AXV166">
        <v>2</v>
      </c>
      <c r="AXW166">
        <v>1</v>
      </c>
      <c r="AXX166">
        <v>2</v>
      </c>
      <c r="AYA166">
        <v>10</v>
      </c>
      <c r="AYD166">
        <v>10</v>
      </c>
      <c r="AYE166" t="s">
        <v>1463</v>
      </c>
      <c r="AYF166" t="s">
        <v>1463</v>
      </c>
      <c r="AYG166">
        <v>10</v>
      </c>
      <c r="AYJ166">
        <v>10</v>
      </c>
      <c r="AYK166">
        <v>7.5</v>
      </c>
      <c r="AYL166">
        <v>2.5</v>
      </c>
      <c r="AYM166">
        <v>20</v>
      </c>
      <c r="AYN166">
        <v>1</v>
      </c>
      <c r="AYO166" t="s">
        <v>4793</v>
      </c>
      <c r="AYP166" t="s">
        <v>5306</v>
      </c>
      <c r="AYW166">
        <v>2</v>
      </c>
      <c r="AYX166" t="s">
        <v>5307</v>
      </c>
      <c r="AYY166" t="s">
        <v>5308</v>
      </c>
      <c r="AZC166">
        <v>4</v>
      </c>
      <c r="AZD166" t="s">
        <v>5136</v>
      </c>
      <c r="AZE166" t="s">
        <v>5309</v>
      </c>
      <c r="AZF166">
        <v>40</v>
      </c>
      <c r="AZG166" t="s">
        <v>4646</v>
      </c>
      <c r="AZH166" t="s">
        <v>5273</v>
      </c>
      <c r="AZM166" t="s">
        <v>1462</v>
      </c>
      <c r="AZN166" t="s">
        <v>5310</v>
      </c>
      <c r="AZO166" t="s">
        <v>1462</v>
      </c>
      <c r="AZP166" t="s">
        <v>5311</v>
      </c>
      <c r="AZR166">
        <v>7.5</v>
      </c>
      <c r="AZS166">
        <v>2.5</v>
      </c>
      <c r="BCH166">
        <v>10</v>
      </c>
      <c r="BCI166">
        <v>0</v>
      </c>
      <c r="BCJ166">
        <v>2.5</v>
      </c>
      <c r="BCK166">
        <v>12.5</v>
      </c>
      <c r="BCL166">
        <v>1</v>
      </c>
      <c r="BCN166" t="s">
        <v>2555</v>
      </c>
      <c r="BCP166">
        <v>2</v>
      </c>
      <c r="BCR166">
        <v>3</v>
      </c>
      <c r="BCT166" t="s">
        <v>2555</v>
      </c>
      <c r="BCW166" t="s">
        <v>2555</v>
      </c>
      <c r="BCY166">
        <v>0</v>
      </c>
      <c r="BCZ166">
        <v>2.5</v>
      </c>
      <c r="BEH166">
        <v>2.5</v>
      </c>
      <c r="BEI166">
        <v>7.5</v>
      </c>
      <c r="BEJ166">
        <v>2.5</v>
      </c>
      <c r="BEK166">
        <v>12.5</v>
      </c>
      <c r="BEL166" t="s">
        <v>2552</v>
      </c>
      <c r="BEN166" t="s">
        <v>2552</v>
      </c>
      <c r="BEP166" t="s">
        <v>2552</v>
      </c>
      <c r="BER166" t="s">
        <v>2552</v>
      </c>
      <c r="BET166" t="s">
        <v>2552</v>
      </c>
      <c r="BEV166" t="s">
        <v>2552</v>
      </c>
      <c r="BEX166">
        <v>7.5</v>
      </c>
      <c r="BEY166">
        <v>2.5</v>
      </c>
      <c r="BGQ166" t="s">
        <v>1467</v>
      </c>
      <c r="BGR166">
        <v>7.5</v>
      </c>
      <c r="BGS166">
        <v>2.5</v>
      </c>
      <c r="BGT166">
        <v>10</v>
      </c>
      <c r="BGU166" t="s">
        <v>1463</v>
      </c>
      <c r="BHK166">
        <v>7.5</v>
      </c>
      <c r="BHL166">
        <v>2.5</v>
      </c>
      <c r="BIT166">
        <v>10</v>
      </c>
      <c r="BIU166">
        <v>7.5</v>
      </c>
      <c r="BIV166">
        <v>2.5</v>
      </c>
      <c r="BIW166">
        <v>20</v>
      </c>
      <c r="BIX166">
        <v>5</v>
      </c>
      <c r="BIY166" t="s">
        <v>1794</v>
      </c>
      <c r="BIZ166" t="s">
        <v>2594</v>
      </c>
      <c r="BJA166" t="s">
        <v>2548</v>
      </c>
      <c r="BJB166">
        <v>7.5</v>
      </c>
      <c r="BJC166">
        <v>2.5</v>
      </c>
    </row>
    <row r="167" spans="1:1024 1026:1615" ht="15" x14ac:dyDescent="0.25">
      <c r="A167" t="s">
        <v>4378</v>
      </c>
      <c r="B167" t="s">
        <v>5312</v>
      </c>
      <c r="C167" t="s">
        <v>5313</v>
      </c>
      <c r="D167" t="s">
        <v>1460</v>
      </c>
      <c r="F167" t="s">
        <v>2606</v>
      </c>
      <c r="G167" t="s">
        <v>4350</v>
      </c>
      <c r="H167" t="s">
        <v>3851</v>
      </c>
      <c r="I167" t="s">
        <v>5243</v>
      </c>
      <c r="J167">
        <v>2.4629605300000001</v>
      </c>
      <c r="K167">
        <v>34.326519410000003</v>
      </c>
      <c r="L167" s="116">
        <v>42407</v>
      </c>
      <c r="M167" t="s">
        <v>1461</v>
      </c>
      <c r="N167">
        <v>62</v>
      </c>
      <c r="O167" t="s">
        <v>1472</v>
      </c>
      <c r="Q167">
        <v>6.7</v>
      </c>
      <c r="R167">
        <v>7.5</v>
      </c>
      <c r="S167">
        <v>0</v>
      </c>
      <c r="T167">
        <v>14.2</v>
      </c>
      <c r="W167">
        <v>2</v>
      </c>
      <c r="X167">
        <v>1</v>
      </c>
      <c r="Y167">
        <v>1</v>
      </c>
      <c r="Z167">
        <v>1</v>
      </c>
      <c r="AF167" t="b">
        <v>1</v>
      </c>
      <c r="AI167">
        <v>2</v>
      </c>
      <c r="AJ167">
        <v>1</v>
      </c>
      <c r="AK167">
        <v>1</v>
      </c>
      <c r="AL167">
        <v>1</v>
      </c>
      <c r="AU167">
        <v>2</v>
      </c>
      <c r="AV167">
        <v>1</v>
      </c>
      <c r="AW167">
        <v>1</v>
      </c>
      <c r="AX167">
        <v>1</v>
      </c>
      <c r="BS167" t="s">
        <v>1462</v>
      </c>
      <c r="BT167" t="s">
        <v>1463</v>
      </c>
      <c r="BU167" t="s">
        <v>4353</v>
      </c>
      <c r="BW167">
        <v>7.5</v>
      </c>
      <c r="BX167">
        <v>0</v>
      </c>
      <c r="BY167">
        <v>8.5</v>
      </c>
      <c r="BZ167">
        <v>5</v>
      </c>
      <c r="CA167">
        <v>0</v>
      </c>
      <c r="CB167">
        <v>13.5</v>
      </c>
      <c r="CC167" t="s">
        <v>1462</v>
      </c>
      <c r="CD167" t="b">
        <v>1</v>
      </c>
      <c r="CE167" t="b">
        <v>1</v>
      </c>
      <c r="CF167">
        <v>55</v>
      </c>
      <c r="CH167" t="s">
        <v>1463</v>
      </c>
      <c r="CM167" t="s">
        <v>1462</v>
      </c>
      <c r="CN167" t="b">
        <v>1</v>
      </c>
      <c r="CP167">
        <v>1</v>
      </c>
      <c r="CR167" t="s">
        <v>1463</v>
      </c>
      <c r="CW167" t="s">
        <v>1463</v>
      </c>
      <c r="DB167" t="s">
        <v>1463</v>
      </c>
      <c r="DG167" t="s">
        <v>1462</v>
      </c>
      <c r="DH167" t="b">
        <v>1</v>
      </c>
      <c r="DJ167">
        <v>4</v>
      </c>
      <c r="DS167" t="b">
        <v>1</v>
      </c>
      <c r="DU167" t="b">
        <v>1</v>
      </c>
      <c r="DY167" t="b">
        <v>1</v>
      </c>
      <c r="EC167" t="b">
        <v>1</v>
      </c>
      <c r="EI167">
        <v>5</v>
      </c>
      <c r="EJ167">
        <v>0</v>
      </c>
      <c r="EN167">
        <v>0</v>
      </c>
      <c r="EO167" t="s">
        <v>1463</v>
      </c>
      <c r="FL167">
        <v>6.7</v>
      </c>
      <c r="FM167">
        <v>7.5</v>
      </c>
      <c r="FN167">
        <v>0</v>
      </c>
      <c r="FO167">
        <v>14.2</v>
      </c>
      <c r="FP167" t="s">
        <v>1462</v>
      </c>
      <c r="FT167" t="b">
        <v>1</v>
      </c>
      <c r="FV167" t="s">
        <v>1465</v>
      </c>
      <c r="GO167" t="b">
        <v>1</v>
      </c>
      <c r="GQ167" t="s">
        <v>1465</v>
      </c>
      <c r="HD167" t="b">
        <v>1</v>
      </c>
      <c r="HF167" t="s">
        <v>1465</v>
      </c>
      <c r="IN167" t="b">
        <v>1</v>
      </c>
      <c r="IP167" t="s">
        <v>1464</v>
      </c>
      <c r="IW167" t="b">
        <v>1</v>
      </c>
      <c r="IY167" t="s">
        <v>1464</v>
      </c>
      <c r="JC167" t="b">
        <v>1</v>
      </c>
      <c r="JE167" t="s">
        <v>1464</v>
      </c>
      <c r="JF167" t="b">
        <v>1</v>
      </c>
      <c r="JH167" t="s">
        <v>1465</v>
      </c>
      <c r="KG167" t="s">
        <v>4355</v>
      </c>
      <c r="KH167" t="b">
        <v>1</v>
      </c>
      <c r="KJ167" t="s">
        <v>1464</v>
      </c>
      <c r="KK167" t="s">
        <v>1463</v>
      </c>
      <c r="KM167">
        <v>7.5</v>
      </c>
      <c r="KN167">
        <v>0</v>
      </c>
      <c r="KO167">
        <v>0</v>
      </c>
      <c r="KP167">
        <v>0</v>
      </c>
      <c r="KQ167">
        <v>0</v>
      </c>
      <c r="KR167">
        <v>0</v>
      </c>
      <c r="KS167" t="s">
        <v>1462</v>
      </c>
      <c r="LA167">
        <v>13</v>
      </c>
      <c r="LK167">
        <v>1</v>
      </c>
      <c r="LU167" t="b">
        <v>1</v>
      </c>
      <c r="MO167" t="b">
        <v>1</v>
      </c>
      <c r="MT167" t="s">
        <v>1463</v>
      </c>
      <c r="MV167">
        <v>0</v>
      </c>
      <c r="MW167">
        <v>0</v>
      </c>
      <c r="MX167">
        <v>0</v>
      </c>
      <c r="MY167">
        <v>0</v>
      </c>
      <c r="MZ167">
        <v>5</v>
      </c>
      <c r="NA167">
        <v>5</v>
      </c>
      <c r="OC167" t="s">
        <v>2569</v>
      </c>
      <c r="OG167">
        <v>0</v>
      </c>
      <c r="OH167">
        <v>5</v>
      </c>
      <c r="OJ167">
        <v>5</v>
      </c>
      <c r="OK167">
        <v>0</v>
      </c>
      <c r="OL167">
        <v>5</v>
      </c>
      <c r="OT167" t="b">
        <v>1</v>
      </c>
      <c r="PD167" t="s">
        <v>4440</v>
      </c>
      <c r="PN167" t="s">
        <v>3269</v>
      </c>
      <c r="QL167">
        <v>5</v>
      </c>
      <c r="QM167">
        <v>0</v>
      </c>
      <c r="RO167">
        <v>7.5</v>
      </c>
      <c r="RP167">
        <v>5</v>
      </c>
      <c r="RQ167">
        <v>0</v>
      </c>
      <c r="RR167">
        <v>12.5</v>
      </c>
      <c r="RS167" t="s">
        <v>1463</v>
      </c>
      <c r="RZ167" t="s">
        <v>1463</v>
      </c>
      <c r="SB167" t="s">
        <v>1463</v>
      </c>
      <c r="SH167" t="s">
        <v>1463</v>
      </c>
      <c r="SK167">
        <v>5</v>
      </c>
      <c r="SL167">
        <v>0</v>
      </c>
      <c r="SM167">
        <v>5.7</v>
      </c>
      <c r="SN167">
        <v>7.5</v>
      </c>
      <c r="SO167">
        <v>2.5</v>
      </c>
      <c r="SP167">
        <v>15.7</v>
      </c>
      <c r="SQ167" t="s">
        <v>1462</v>
      </c>
      <c r="SS167">
        <v>4</v>
      </c>
      <c r="ST167" t="s">
        <v>5225</v>
      </c>
      <c r="SU167" t="s">
        <v>1463</v>
      </c>
      <c r="SZ167" t="b">
        <v>1</v>
      </c>
      <c r="TA167" t="b">
        <v>1</v>
      </c>
      <c r="TB167" t="b">
        <v>1</v>
      </c>
      <c r="TD167" t="b">
        <v>1</v>
      </c>
      <c r="TE167" t="b">
        <v>1</v>
      </c>
      <c r="TG167" t="b">
        <v>1</v>
      </c>
      <c r="TH167" t="s">
        <v>4630</v>
      </c>
      <c r="TI167">
        <v>75</v>
      </c>
      <c r="TJ167" t="s">
        <v>5314</v>
      </c>
      <c r="TM167" t="b">
        <v>1</v>
      </c>
      <c r="TN167" t="b">
        <v>1</v>
      </c>
      <c r="TO167" t="b">
        <v>1</v>
      </c>
      <c r="TP167" t="b">
        <v>1</v>
      </c>
      <c r="TQ167" t="b">
        <v>1</v>
      </c>
      <c r="TR167" t="b">
        <v>1</v>
      </c>
      <c r="TS167" t="b">
        <v>1</v>
      </c>
      <c r="TT167" t="b">
        <v>1</v>
      </c>
      <c r="TV167" t="b">
        <v>1</v>
      </c>
      <c r="TW167" t="s">
        <v>4630</v>
      </c>
      <c r="TX167">
        <v>7.5</v>
      </c>
      <c r="TY167">
        <v>2.5</v>
      </c>
      <c r="VI167">
        <v>5</v>
      </c>
      <c r="VJ167">
        <v>0</v>
      </c>
      <c r="VK167">
        <v>7.5</v>
      </c>
      <c r="VL167">
        <v>12.5</v>
      </c>
      <c r="VM167" t="s">
        <v>1463</v>
      </c>
      <c r="VO167" t="s">
        <v>1463</v>
      </c>
      <c r="VQ167" t="s">
        <v>1463</v>
      </c>
      <c r="VS167" t="s">
        <v>1463</v>
      </c>
      <c r="VV167" t="s">
        <v>1463</v>
      </c>
      <c r="VX167" t="s">
        <v>1462</v>
      </c>
      <c r="VY167" t="s">
        <v>5180</v>
      </c>
      <c r="VZ167">
        <v>0</v>
      </c>
      <c r="WA167">
        <v>7.5</v>
      </c>
      <c r="XJ167">
        <v>7</v>
      </c>
      <c r="XK167">
        <v>7.5</v>
      </c>
      <c r="XL167">
        <v>1.3</v>
      </c>
      <c r="XM167">
        <v>15.8</v>
      </c>
      <c r="XN167" t="s">
        <v>1462</v>
      </c>
      <c r="XO167" t="s">
        <v>1462</v>
      </c>
      <c r="XR167" t="b">
        <v>1</v>
      </c>
      <c r="XS167" t="b">
        <v>1</v>
      </c>
      <c r="XT167" t="b">
        <v>1</v>
      </c>
      <c r="XW167" t="b">
        <v>1</v>
      </c>
      <c r="YC167" t="s">
        <v>1462</v>
      </c>
      <c r="YE167" t="s">
        <v>1462</v>
      </c>
      <c r="YF167" t="s">
        <v>5315</v>
      </c>
      <c r="YG167">
        <v>7.5</v>
      </c>
      <c r="YH167">
        <v>2.5</v>
      </c>
      <c r="YI167" t="s">
        <v>1462</v>
      </c>
      <c r="YO167" t="b">
        <v>1</v>
      </c>
      <c r="YU167">
        <v>7.5</v>
      </c>
      <c r="YV167">
        <v>0</v>
      </c>
      <c r="ZX167">
        <v>10</v>
      </c>
      <c r="ZY167">
        <v>2.5</v>
      </c>
      <c r="ZZ167">
        <v>2.5</v>
      </c>
      <c r="AAA167">
        <v>15</v>
      </c>
      <c r="AAB167" t="s">
        <v>1462</v>
      </c>
      <c r="AAK167" t="b">
        <v>1</v>
      </c>
      <c r="AAL167" t="b">
        <v>1</v>
      </c>
      <c r="AAP167" t="b">
        <v>1</v>
      </c>
      <c r="AAQ167" t="s">
        <v>4447</v>
      </c>
      <c r="AAS167" t="s">
        <v>5316</v>
      </c>
      <c r="AAT167">
        <v>2.5</v>
      </c>
      <c r="AAU167">
        <v>2.5</v>
      </c>
      <c r="ADN167">
        <v>6</v>
      </c>
      <c r="ADO167">
        <v>0</v>
      </c>
      <c r="ADP167">
        <v>0</v>
      </c>
      <c r="ADQ167">
        <v>6</v>
      </c>
      <c r="ADR167" t="s">
        <v>1759</v>
      </c>
      <c r="ADS167">
        <v>0.5</v>
      </c>
      <c r="ADT167">
        <v>60</v>
      </c>
      <c r="ADU167" t="s">
        <v>3580</v>
      </c>
      <c r="ADV167">
        <v>0.25</v>
      </c>
      <c r="ADW167">
        <v>40</v>
      </c>
      <c r="AEG167">
        <v>0</v>
      </c>
      <c r="AEH167">
        <v>0</v>
      </c>
      <c r="AEI167">
        <v>10</v>
      </c>
      <c r="AEJ167">
        <v>0</v>
      </c>
      <c r="AEK167">
        <v>0</v>
      </c>
      <c r="AEL167">
        <v>10</v>
      </c>
      <c r="AEU167" t="b">
        <v>1</v>
      </c>
      <c r="AEV167" t="b">
        <v>1</v>
      </c>
      <c r="AEZ167" t="b">
        <v>1</v>
      </c>
      <c r="AFA167" t="s">
        <v>5317</v>
      </c>
      <c r="AFC167">
        <v>0</v>
      </c>
      <c r="AFD167">
        <v>0</v>
      </c>
      <c r="AFE167">
        <v>4</v>
      </c>
      <c r="AFF167">
        <v>3.6</v>
      </c>
      <c r="AFG167">
        <v>0</v>
      </c>
      <c r="AFH167">
        <v>7.6</v>
      </c>
      <c r="AFI167" t="s">
        <v>1463</v>
      </c>
      <c r="AFK167" t="s">
        <v>1463</v>
      </c>
      <c r="AFM167" t="s">
        <v>1462</v>
      </c>
      <c r="AFN167" t="s">
        <v>5318</v>
      </c>
      <c r="AFO167" t="s">
        <v>1462</v>
      </c>
      <c r="AFP167" t="s">
        <v>5319</v>
      </c>
      <c r="AFQ167" t="s">
        <v>1463</v>
      </c>
      <c r="AFT167" t="s">
        <v>1463</v>
      </c>
      <c r="AFV167">
        <v>3</v>
      </c>
      <c r="AFW167">
        <v>0</v>
      </c>
      <c r="AFX167">
        <v>3.6111111111111098</v>
      </c>
      <c r="AFY167">
        <v>0</v>
      </c>
      <c r="AFZ167">
        <v>6.7</v>
      </c>
      <c r="AGA167">
        <v>7.5</v>
      </c>
      <c r="AGB167">
        <v>5</v>
      </c>
      <c r="AGC167">
        <v>19.2</v>
      </c>
      <c r="AGD167">
        <v>8</v>
      </c>
      <c r="AGE167">
        <v>5</v>
      </c>
      <c r="AGG167">
        <v>4</v>
      </c>
      <c r="AGH167">
        <v>3</v>
      </c>
      <c r="AGJ167">
        <v>6</v>
      </c>
      <c r="AGK167">
        <v>0</v>
      </c>
      <c r="AGM167" t="s">
        <v>5265</v>
      </c>
      <c r="AGN167" t="s">
        <v>5320</v>
      </c>
      <c r="AGQ167">
        <v>7.5</v>
      </c>
      <c r="AGR167">
        <v>5</v>
      </c>
      <c r="AGS167">
        <v>1</v>
      </c>
      <c r="AGT167">
        <v>2.5</v>
      </c>
      <c r="AGU167">
        <v>2.5</v>
      </c>
      <c r="AGV167">
        <v>6</v>
      </c>
      <c r="AGW167">
        <v>1</v>
      </c>
      <c r="AGY167" t="b">
        <v>1</v>
      </c>
      <c r="AHD167">
        <v>4</v>
      </c>
      <c r="AHE167">
        <v>3</v>
      </c>
      <c r="AHF167">
        <v>3</v>
      </c>
      <c r="AKM167">
        <v>2.5</v>
      </c>
      <c r="AKN167">
        <v>2.5</v>
      </c>
      <c r="AKO167">
        <v>8.5</v>
      </c>
      <c r="AKP167">
        <v>7.5</v>
      </c>
      <c r="AKQ167">
        <v>2.5</v>
      </c>
      <c r="AKR167">
        <v>18.5</v>
      </c>
      <c r="AKS167" t="s">
        <v>1462</v>
      </c>
      <c r="AKT167" t="s">
        <v>1463</v>
      </c>
      <c r="AKV167" t="s">
        <v>1463</v>
      </c>
      <c r="AKX167" t="s">
        <v>1463</v>
      </c>
      <c r="AKZ167" t="s">
        <v>1463</v>
      </c>
      <c r="ALB167" t="s">
        <v>1462</v>
      </c>
      <c r="ALD167" t="s">
        <v>1463</v>
      </c>
      <c r="ALF167" t="s">
        <v>1462</v>
      </c>
      <c r="ALH167" t="s">
        <v>1462</v>
      </c>
      <c r="ALJ167" t="s">
        <v>1462</v>
      </c>
      <c r="ALL167" t="s">
        <v>1463</v>
      </c>
      <c r="ALN167" t="s">
        <v>1462</v>
      </c>
      <c r="ALP167" t="s">
        <v>1463</v>
      </c>
      <c r="ALR167" t="s">
        <v>1463</v>
      </c>
      <c r="ALT167" t="s">
        <v>1463</v>
      </c>
      <c r="AMF167" t="b">
        <v>1</v>
      </c>
      <c r="AMH167" t="b">
        <v>1</v>
      </c>
      <c r="AMI167" t="b">
        <v>1</v>
      </c>
      <c r="AMJ167" t="b">
        <v>1</v>
      </c>
      <c r="AMM167" t="b">
        <v>1</v>
      </c>
      <c r="AMO167" t="b">
        <v>1</v>
      </c>
      <c r="AMQ167" t="b">
        <v>1</v>
      </c>
      <c r="AMW167" t="b">
        <v>1</v>
      </c>
      <c r="ANA167">
        <v>7.5</v>
      </c>
      <c r="ANB167">
        <v>2.5</v>
      </c>
      <c r="ANC167">
        <v>10</v>
      </c>
      <c r="AND167">
        <v>7.5</v>
      </c>
      <c r="ANE167">
        <v>2.5</v>
      </c>
      <c r="ANF167">
        <v>20</v>
      </c>
      <c r="ANG167" t="s">
        <v>1462</v>
      </c>
      <c r="ANH167" t="s">
        <v>5321</v>
      </c>
      <c r="ANI167" t="s">
        <v>1462</v>
      </c>
      <c r="ANJ167" t="s">
        <v>5322</v>
      </c>
      <c r="ANK167">
        <v>7.5</v>
      </c>
      <c r="ANL167">
        <v>2.5</v>
      </c>
      <c r="ANM167">
        <v>1</v>
      </c>
      <c r="ANN167">
        <v>0</v>
      </c>
      <c r="ANO167">
        <v>10</v>
      </c>
      <c r="ANP167">
        <v>11</v>
      </c>
      <c r="ANQ167" t="s">
        <v>2551</v>
      </c>
      <c r="ANT167">
        <v>0</v>
      </c>
      <c r="ANU167">
        <v>10</v>
      </c>
      <c r="AQR167">
        <v>7.5</v>
      </c>
      <c r="AQS167">
        <v>2.5</v>
      </c>
      <c r="AQT167">
        <v>2.5</v>
      </c>
      <c r="AQU167">
        <v>12.5</v>
      </c>
      <c r="AQV167" t="s">
        <v>1463</v>
      </c>
      <c r="ARA167" t="b">
        <v>1</v>
      </c>
      <c r="ARC167" t="b">
        <v>1</v>
      </c>
      <c r="ARG167">
        <v>0</v>
      </c>
      <c r="ARH167">
        <v>2.5</v>
      </c>
      <c r="ARI167" t="s">
        <v>1462</v>
      </c>
      <c r="ARJ167" t="s">
        <v>1462</v>
      </c>
      <c r="ARL167" t="b">
        <v>1</v>
      </c>
      <c r="ARM167" t="s">
        <v>1462</v>
      </c>
      <c r="ARO167" t="b">
        <v>1</v>
      </c>
      <c r="ARQ167" t="s">
        <v>1462</v>
      </c>
      <c r="ARS167" t="s">
        <v>4370</v>
      </c>
      <c r="ART167" t="s">
        <v>4791</v>
      </c>
      <c r="ARV167" t="b">
        <v>1</v>
      </c>
      <c r="ARY167" t="b">
        <v>1</v>
      </c>
      <c r="ASD167">
        <v>5</v>
      </c>
      <c r="ASE167">
        <v>2.5</v>
      </c>
      <c r="ASF167">
        <v>5</v>
      </c>
      <c r="ASG167">
        <v>5</v>
      </c>
      <c r="ASH167">
        <v>2.5</v>
      </c>
      <c r="ASI167">
        <v>12.5</v>
      </c>
      <c r="ASJ167">
        <v>30</v>
      </c>
      <c r="ASL167" t="b">
        <v>1</v>
      </c>
      <c r="ASM167" t="b">
        <v>1</v>
      </c>
      <c r="ASS167">
        <v>3</v>
      </c>
      <c r="AST167" t="s">
        <v>1462</v>
      </c>
      <c r="ASV167" t="b">
        <v>1</v>
      </c>
      <c r="ASW167" t="b">
        <v>1</v>
      </c>
      <c r="ASX167" t="b">
        <v>1</v>
      </c>
      <c r="ASY167" t="b">
        <v>1</v>
      </c>
      <c r="ASZ167" t="b">
        <v>1</v>
      </c>
      <c r="ATC167" t="s">
        <v>5323</v>
      </c>
      <c r="ATD167">
        <v>5</v>
      </c>
      <c r="ATE167">
        <v>2.5</v>
      </c>
      <c r="ATF167">
        <v>8</v>
      </c>
      <c r="ATG167">
        <v>7.5</v>
      </c>
      <c r="ATH167">
        <v>2.5</v>
      </c>
      <c r="ATI167">
        <v>18</v>
      </c>
      <c r="ATJ167" t="s">
        <v>1462</v>
      </c>
      <c r="ATN167" t="b">
        <v>1</v>
      </c>
      <c r="ATO167" t="s">
        <v>5133</v>
      </c>
      <c r="ATP167" t="s">
        <v>2568</v>
      </c>
      <c r="AVW167" t="s">
        <v>1462</v>
      </c>
      <c r="AVX167" t="s">
        <v>1462</v>
      </c>
      <c r="AVZ167">
        <v>7.5</v>
      </c>
      <c r="AWA167">
        <v>2.5</v>
      </c>
      <c r="AWB167">
        <v>7.5</v>
      </c>
      <c r="AWC167">
        <v>2.5</v>
      </c>
      <c r="AWD167">
        <v>3</v>
      </c>
      <c r="AWE167">
        <v>5</v>
      </c>
      <c r="AWF167">
        <v>0</v>
      </c>
      <c r="AWG167">
        <v>8</v>
      </c>
      <c r="AWH167" t="s">
        <v>1462</v>
      </c>
      <c r="AWI167" t="s">
        <v>1469</v>
      </c>
      <c r="AWJ167" t="s">
        <v>1463</v>
      </c>
      <c r="AWL167" t="s">
        <v>1463</v>
      </c>
      <c r="AWN167" t="s">
        <v>1463</v>
      </c>
      <c r="AWP167" t="s">
        <v>1462</v>
      </c>
      <c r="AWQ167" t="s">
        <v>1469</v>
      </c>
      <c r="AWR167" t="s">
        <v>1463</v>
      </c>
      <c r="AWT167" t="s">
        <v>1462</v>
      </c>
      <c r="AWU167" t="s">
        <v>2592</v>
      </c>
      <c r="AWV167" t="s">
        <v>1462</v>
      </c>
      <c r="AWW167" t="s">
        <v>1469</v>
      </c>
      <c r="AWX167" t="s">
        <v>1463</v>
      </c>
      <c r="AWZ167" t="s">
        <v>1463</v>
      </c>
      <c r="AXB167" t="s">
        <v>1463</v>
      </c>
      <c r="AXD167" t="s">
        <v>1463</v>
      </c>
      <c r="AXI167">
        <v>5</v>
      </c>
      <c r="AXJ167">
        <v>0</v>
      </c>
      <c r="AXK167">
        <v>1</v>
      </c>
      <c r="AXN167">
        <v>1</v>
      </c>
      <c r="AXO167">
        <v>1</v>
      </c>
      <c r="AXP167">
        <v>1</v>
      </c>
      <c r="AXQ167">
        <v>1</v>
      </c>
      <c r="AXR167">
        <v>1</v>
      </c>
      <c r="AXS167">
        <v>1</v>
      </c>
      <c r="AXT167">
        <v>1</v>
      </c>
      <c r="AXU167">
        <v>1</v>
      </c>
      <c r="AXV167">
        <v>2</v>
      </c>
      <c r="AXW167">
        <v>1</v>
      </c>
      <c r="AXX167">
        <v>2</v>
      </c>
      <c r="AYA167">
        <v>10</v>
      </c>
      <c r="AYD167">
        <v>10</v>
      </c>
      <c r="AYE167" t="s">
        <v>1463</v>
      </c>
      <c r="AYF167" t="s">
        <v>1463</v>
      </c>
      <c r="AYG167">
        <v>10</v>
      </c>
      <c r="AYJ167">
        <v>10</v>
      </c>
      <c r="AYK167">
        <v>7.5</v>
      </c>
      <c r="AYL167">
        <v>2.5</v>
      </c>
      <c r="AYM167">
        <v>20</v>
      </c>
      <c r="AYN167">
        <v>1</v>
      </c>
      <c r="AYO167" t="s">
        <v>5324</v>
      </c>
      <c r="AYP167" t="s">
        <v>5325</v>
      </c>
      <c r="AYW167">
        <v>3</v>
      </c>
      <c r="AYX167" t="s">
        <v>5326</v>
      </c>
      <c r="AYY167" t="s">
        <v>5109</v>
      </c>
      <c r="AYZ167">
        <v>1</v>
      </c>
      <c r="AZA167" t="s">
        <v>5327</v>
      </c>
      <c r="AZB167" t="s">
        <v>5328</v>
      </c>
      <c r="AZC167">
        <v>3</v>
      </c>
      <c r="AZD167" t="s">
        <v>5136</v>
      </c>
      <c r="AZE167" t="s">
        <v>4645</v>
      </c>
      <c r="AZF167">
        <v>40</v>
      </c>
      <c r="AZG167" t="s">
        <v>5329</v>
      </c>
      <c r="AZM167" t="s">
        <v>1462</v>
      </c>
      <c r="AZN167" t="s">
        <v>5330</v>
      </c>
      <c r="AZO167" t="s">
        <v>1462</v>
      </c>
      <c r="AZP167" t="s">
        <v>5331</v>
      </c>
      <c r="AZR167">
        <v>7.5</v>
      </c>
      <c r="AZS167">
        <v>2.5</v>
      </c>
      <c r="BCH167">
        <v>10</v>
      </c>
      <c r="BCI167">
        <v>2.5</v>
      </c>
      <c r="BCJ167">
        <v>2.5</v>
      </c>
      <c r="BCK167">
        <v>15</v>
      </c>
      <c r="BCL167">
        <v>1</v>
      </c>
      <c r="BCN167" t="s">
        <v>2555</v>
      </c>
      <c r="BCP167">
        <v>2</v>
      </c>
      <c r="BCR167">
        <v>3</v>
      </c>
      <c r="BCT167">
        <v>4</v>
      </c>
      <c r="BCW167" t="s">
        <v>2555</v>
      </c>
      <c r="BCY167">
        <v>2.5</v>
      </c>
      <c r="BCZ167">
        <v>2.5</v>
      </c>
      <c r="BEH167">
        <v>10</v>
      </c>
      <c r="BEI167">
        <v>7.5</v>
      </c>
      <c r="BEJ167">
        <v>0</v>
      </c>
      <c r="BEK167">
        <v>17.5</v>
      </c>
      <c r="BEL167" t="s">
        <v>2567</v>
      </c>
      <c r="BEN167" t="s">
        <v>2567</v>
      </c>
      <c r="BEP167" t="s">
        <v>2567</v>
      </c>
      <c r="BER167" t="s">
        <v>2567</v>
      </c>
      <c r="BET167" t="s">
        <v>2567</v>
      </c>
      <c r="BEV167" t="s">
        <v>2567</v>
      </c>
      <c r="BEX167">
        <v>7.5</v>
      </c>
      <c r="BEY167">
        <v>0</v>
      </c>
      <c r="BGQ167" t="s">
        <v>1467</v>
      </c>
      <c r="BGR167">
        <v>5</v>
      </c>
      <c r="BGS167">
        <v>5</v>
      </c>
      <c r="BGT167">
        <v>10</v>
      </c>
      <c r="BGU167" t="s">
        <v>1463</v>
      </c>
      <c r="BHK167">
        <v>5</v>
      </c>
      <c r="BHL167">
        <v>5</v>
      </c>
      <c r="BIT167">
        <v>10</v>
      </c>
      <c r="BIU167">
        <v>7.5</v>
      </c>
      <c r="BIV167">
        <v>0</v>
      </c>
      <c r="BIW167">
        <v>17.5</v>
      </c>
      <c r="BIX167">
        <v>4</v>
      </c>
      <c r="BIY167" t="s">
        <v>1794</v>
      </c>
      <c r="BIZ167" t="s">
        <v>2594</v>
      </c>
      <c r="BJA167" t="s">
        <v>2548</v>
      </c>
      <c r="BJB167">
        <v>7.5</v>
      </c>
      <c r="BJC167">
        <v>0</v>
      </c>
    </row>
    <row r="168" spans="1:1024 1026:1615" ht="15" x14ac:dyDescent="0.25">
      <c r="A168" t="s">
        <v>4378</v>
      </c>
      <c r="B168" t="s">
        <v>5332</v>
      </c>
      <c r="C168" t="s">
        <v>5333</v>
      </c>
      <c r="D168" t="s">
        <v>1460</v>
      </c>
      <c r="F168" t="s">
        <v>2606</v>
      </c>
      <c r="G168" t="s">
        <v>4350</v>
      </c>
      <c r="H168" t="s">
        <v>3851</v>
      </c>
      <c r="I168" t="s">
        <v>5243</v>
      </c>
      <c r="J168">
        <v>2.4628432099999999</v>
      </c>
      <c r="K168">
        <v>34.326345660000001</v>
      </c>
      <c r="L168" s="116">
        <v>42407</v>
      </c>
      <c r="M168" t="s">
        <v>1461</v>
      </c>
      <c r="N168">
        <v>65</v>
      </c>
      <c r="O168" t="s">
        <v>2554</v>
      </c>
      <c r="Q168">
        <v>6.7</v>
      </c>
      <c r="R168">
        <v>7.5</v>
      </c>
      <c r="S168">
        <v>0</v>
      </c>
      <c r="T168">
        <v>14.2</v>
      </c>
      <c r="V168">
        <v>2</v>
      </c>
      <c r="W168">
        <v>2</v>
      </c>
      <c r="X168">
        <v>3</v>
      </c>
      <c r="Y168">
        <v>1</v>
      </c>
      <c r="Z168">
        <v>1</v>
      </c>
      <c r="AF168" t="b">
        <v>1</v>
      </c>
      <c r="AH168">
        <v>2</v>
      </c>
      <c r="AI168">
        <v>2</v>
      </c>
      <c r="AJ168">
        <v>3</v>
      </c>
      <c r="AK168">
        <v>1</v>
      </c>
      <c r="AO168">
        <v>2</v>
      </c>
      <c r="AR168">
        <v>1</v>
      </c>
      <c r="AT168">
        <v>2</v>
      </c>
      <c r="AU168">
        <v>2</v>
      </c>
      <c r="AV168">
        <v>2</v>
      </c>
      <c r="AW168">
        <v>1</v>
      </c>
      <c r="AX168">
        <v>1</v>
      </c>
      <c r="BS168" t="s">
        <v>1462</v>
      </c>
      <c r="BT168" t="s">
        <v>1462</v>
      </c>
      <c r="BU168" t="s">
        <v>4353</v>
      </c>
      <c r="BV168" t="s">
        <v>4353</v>
      </c>
      <c r="BW168">
        <v>7.5</v>
      </c>
      <c r="BX168">
        <v>0</v>
      </c>
      <c r="BY168">
        <v>8.5</v>
      </c>
      <c r="BZ168">
        <v>7.5</v>
      </c>
      <c r="CA168">
        <v>0</v>
      </c>
      <c r="CB168">
        <v>16</v>
      </c>
      <c r="CC168" t="s">
        <v>1462</v>
      </c>
      <c r="CD168" t="b">
        <v>1</v>
      </c>
      <c r="CE168" t="b">
        <v>1</v>
      </c>
      <c r="CF168">
        <v>50</v>
      </c>
      <c r="CH168" t="s">
        <v>1462</v>
      </c>
      <c r="CI168" t="b">
        <v>1</v>
      </c>
      <c r="CK168">
        <v>45</v>
      </c>
      <c r="CM168" t="s">
        <v>1462</v>
      </c>
      <c r="CN168" t="b">
        <v>1</v>
      </c>
      <c r="CP168">
        <v>4</v>
      </c>
      <c r="CR168" t="s">
        <v>1463</v>
      </c>
      <c r="CW168" t="s">
        <v>1463</v>
      </c>
      <c r="DB168" t="s">
        <v>1463</v>
      </c>
      <c r="DG168" t="s">
        <v>1463</v>
      </c>
      <c r="DM168" t="s">
        <v>1463</v>
      </c>
      <c r="DS168" t="b">
        <v>1</v>
      </c>
      <c r="DU168" t="b">
        <v>1</v>
      </c>
      <c r="DY168" t="b">
        <v>1</v>
      </c>
      <c r="EB168" t="b">
        <v>1</v>
      </c>
      <c r="EC168" t="b">
        <v>1</v>
      </c>
      <c r="EI168">
        <v>7.5</v>
      </c>
      <c r="EJ168">
        <v>0</v>
      </c>
      <c r="EN168">
        <v>0</v>
      </c>
      <c r="EO168" t="s">
        <v>1463</v>
      </c>
      <c r="FL168">
        <v>6.7</v>
      </c>
      <c r="FM168">
        <v>7.5</v>
      </c>
      <c r="FN168">
        <v>0</v>
      </c>
      <c r="FO168">
        <v>14.2</v>
      </c>
      <c r="FP168" t="s">
        <v>1462</v>
      </c>
      <c r="FT168" t="b">
        <v>1</v>
      </c>
      <c r="FV168" t="s">
        <v>1465</v>
      </c>
      <c r="GO168" t="b">
        <v>1</v>
      </c>
      <c r="GQ168" t="s">
        <v>1464</v>
      </c>
      <c r="HD168" t="b">
        <v>1</v>
      </c>
      <c r="HF168" t="s">
        <v>1464</v>
      </c>
      <c r="IN168" t="b">
        <v>1</v>
      </c>
      <c r="IP168" t="s">
        <v>1464</v>
      </c>
      <c r="JC168" t="b">
        <v>1</v>
      </c>
      <c r="JE168" t="s">
        <v>1465</v>
      </c>
      <c r="KG168" t="s">
        <v>4534</v>
      </c>
      <c r="KH168" t="b">
        <v>1</v>
      </c>
      <c r="KJ168" t="s">
        <v>1464</v>
      </c>
      <c r="KK168" t="s">
        <v>1463</v>
      </c>
      <c r="KM168">
        <v>7.5</v>
      </c>
      <c r="KN168">
        <v>0</v>
      </c>
      <c r="KO168">
        <v>3.5</v>
      </c>
      <c r="KP168">
        <v>5</v>
      </c>
      <c r="KQ168">
        <v>0</v>
      </c>
      <c r="KR168">
        <v>8.5</v>
      </c>
      <c r="KS168" t="s">
        <v>1462</v>
      </c>
      <c r="KV168">
        <v>22</v>
      </c>
      <c r="KW168">
        <v>14</v>
      </c>
      <c r="KX168">
        <v>14</v>
      </c>
      <c r="LF168">
        <v>1</v>
      </c>
      <c r="LG168">
        <v>1</v>
      </c>
      <c r="LH168">
        <v>1</v>
      </c>
      <c r="LZ168" t="b">
        <v>1</v>
      </c>
      <c r="MA168" t="b">
        <v>1</v>
      </c>
      <c r="MB168" t="b">
        <v>1</v>
      </c>
      <c r="MJ168" t="b">
        <v>1</v>
      </c>
      <c r="MK168" t="b">
        <v>1</v>
      </c>
      <c r="ML168" t="b">
        <v>1</v>
      </c>
      <c r="MT168" t="s">
        <v>1462</v>
      </c>
      <c r="MU168" t="s">
        <v>5334</v>
      </c>
      <c r="MV168">
        <v>5</v>
      </c>
      <c r="MW168">
        <v>0</v>
      </c>
      <c r="MX168">
        <v>0</v>
      </c>
      <c r="MY168">
        <v>0</v>
      </c>
      <c r="MZ168">
        <v>2.5</v>
      </c>
      <c r="NA168">
        <v>2.5</v>
      </c>
      <c r="NX168" t="s">
        <v>2569</v>
      </c>
      <c r="NY168" t="s">
        <v>2569</v>
      </c>
      <c r="NZ168" t="s">
        <v>2569</v>
      </c>
      <c r="OG168">
        <v>0</v>
      </c>
      <c r="OH168">
        <v>2.5</v>
      </c>
      <c r="OJ168">
        <v>2.5</v>
      </c>
      <c r="OK168">
        <v>2.5</v>
      </c>
      <c r="OL168">
        <v>5</v>
      </c>
      <c r="OO168" t="b">
        <v>1</v>
      </c>
      <c r="OP168" t="b">
        <v>1</v>
      </c>
      <c r="OQ168" t="b">
        <v>1</v>
      </c>
      <c r="OY168" t="s">
        <v>5335</v>
      </c>
      <c r="OZ168" t="s">
        <v>5336</v>
      </c>
      <c r="PA168" t="s">
        <v>5336</v>
      </c>
      <c r="PI168" t="s">
        <v>3269</v>
      </c>
      <c r="PJ168" t="s">
        <v>3269</v>
      </c>
      <c r="PK168" t="s">
        <v>3269</v>
      </c>
      <c r="PS168" t="b">
        <v>1</v>
      </c>
      <c r="PT168" t="b">
        <v>1</v>
      </c>
      <c r="PU168" t="b">
        <v>1</v>
      </c>
      <c r="QC168" t="s">
        <v>4396</v>
      </c>
      <c r="QD168" t="s">
        <v>4396</v>
      </c>
      <c r="QE168" t="s">
        <v>4396</v>
      </c>
      <c r="QL168">
        <v>2.5</v>
      </c>
      <c r="QM168">
        <v>2.5</v>
      </c>
      <c r="RO168">
        <v>7.5</v>
      </c>
      <c r="RP168">
        <v>7.5</v>
      </c>
      <c r="RQ168">
        <v>2.5</v>
      </c>
      <c r="RR168">
        <v>17.5</v>
      </c>
      <c r="RS168" t="s">
        <v>1463</v>
      </c>
      <c r="RZ168" t="s">
        <v>1463</v>
      </c>
      <c r="SB168" t="s">
        <v>1463</v>
      </c>
      <c r="SH168" t="s">
        <v>1463</v>
      </c>
      <c r="SK168">
        <v>7.5</v>
      </c>
      <c r="SL168">
        <v>2.5</v>
      </c>
      <c r="SM168">
        <v>5.7</v>
      </c>
      <c r="SN168">
        <v>7.5</v>
      </c>
      <c r="SO168">
        <v>0</v>
      </c>
      <c r="SP168">
        <v>13.2</v>
      </c>
      <c r="SQ168" t="s">
        <v>1462</v>
      </c>
      <c r="SS168">
        <v>4</v>
      </c>
      <c r="ST168" t="s">
        <v>5337</v>
      </c>
      <c r="SU168" t="s">
        <v>1463</v>
      </c>
      <c r="SZ168" t="b">
        <v>1</v>
      </c>
      <c r="TA168" t="b">
        <v>1</v>
      </c>
      <c r="TB168" t="b">
        <v>1</v>
      </c>
      <c r="TC168" t="b">
        <v>1</v>
      </c>
      <c r="TG168" t="b">
        <v>1</v>
      </c>
      <c r="TH168" t="s">
        <v>4630</v>
      </c>
      <c r="TI168">
        <v>75</v>
      </c>
      <c r="TJ168" t="s">
        <v>5338</v>
      </c>
      <c r="TM168" t="b">
        <v>1</v>
      </c>
      <c r="TN168" t="b">
        <v>1</v>
      </c>
      <c r="TO168" t="b">
        <v>1</v>
      </c>
      <c r="TP168" t="b">
        <v>1</v>
      </c>
      <c r="TQ168" t="b">
        <v>1</v>
      </c>
      <c r="TR168" t="b">
        <v>1</v>
      </c>
      <c r="TS168" t="b">
        <v>1</v>
      </c>
      <c r="TT168" t="b">
        <v>1</v>
      </c>
      <c r="TV168" t="b">
        <v>1</v>
      </c>
      <c r="TW168" t="s">
        <v>5339</v>
      </c>
      <c r="TX168">
        <v>7.5</v>
      </c>
      <c r="TY168">
        <v>0</v>
      </c>
      <c r="VI168">
        <v>5</v>
      </c>
      <c r="VJ168">
        <v>0</v>
      </c>
      <c r="VK168">
        <v>7.5</v>
      </c>
      <c r="VL168">
        <v>12.5</v>
      </c>
      <c r="VM168" t="s">
        <v>1463</v>
      </c>
      <c r="VO168" t="s">
        <v>1463</v>
      </c>
      <c r="VQ168" t="s">
        <v>1463</v>
      </c>
      <c r="VS168" t="s">
        <v>1463</v>
      </c>
      <c r="VV168" t="s">
        <v>1463</v>
      </c>
      <c r="VX168" t="s">
        <v>1462</v>
      </c>
      <c r="VY168" t="s">
        <v>5121</v>
      </c>
      <c r="VZ168">
        <v>0</v>
      </c>
      <c r="WA168">
        <v>7.5</v>
      </c>
      <c r="XJ168">
        <v>7</v>
      </c>
      <c r="XK168">
        <v>7.5</v>
      </c>
      <c r="XL168">
        <v>2.5</v>
      </c>
      <c r="XM168">
        <v>17</v>
      </c>
      <c r="XN168" t="s">
        <v>1462</v>
      </c>
      <c r="XO168" t="s">
        <v>1462</v>
      </c>
      <c r="XQ168" t="b">
        <v>1</v>
      </c>
      <c r="XR168" t="b">
        <v>1</v>
      </c>
      <c r="XT168" t="b">
        <v>1</v>
      </c>
      <c r="XX168" t="b">
        <v>1</v>
      </c>
      <c r="YC168" t="s">
        <v>1462</v>
      </c>
      <c r="YE168" t="s">
        <v>1462</v>
      </c>
      <c r="YF168" t="s">
        <v>5340</v>
      </c>
      <c r="YG168">
        <v>7.5</v>
      </c>
      <c r="YH168">
        <v>2.5</v>
      </c>
      <c r="YI168" t="s">
        <v>1462</v>
      </c>
      <c r="YO168" t="b">
        <v>1</v>
      </c>
      <c r="YU168">
        <v>7.5</v>
      </c>
      <c r="YV168">
        <v>2.5</v>
      </c>
      <c r="ZX168">
        <v>10</v>
      </c>
      <c r="ZY168">
        <v>7.5</v>
      </c>
      <c r="ZZ168">
        <v>2.5</v>
      </c>
      <c r="AAA168">
        <v>20</v>
      </c>
      <c r="AAB168" t="s">
        <v>1462</v>
      </c>
      <c r="AAK168" t="b">
        <v>1</v>
      </c>
      <c r="AAL168" t="b">
        <v>1</v>
      </c>
      <c r="AAP168" t="b">
        <v>1</v>
      </c>
      <c r="AAQ168" t="s">
        <v>5341</v>
      </c>
      <c r="AAS168" t="s">
        <v>5342</v>
      </c>
      <c r="AAT168">
        <v>7.5</v>
      </c>
      <c r="AAU168">
        <v>2.5</v>
      </c>
      <c r="ADN168">
        <v>6</v>
      </c>
      <c r="ADO168">
        <v>0</v>
      </c>
      <c r="ADP168">
        <v>0</v>
      </c>
      <c r="ADQ168">
        <v>6</v>
      </c>
      <c r="ADR168" t="s">
        <v>1759</v>
      </c>
      <c r="ADS168">
        <v>0.5</v>
      </c>
      <c r="ADT168">
        <v>60</v>
      </c>
      <c r="ADU168" t="s">
        <v>3580</v>
      </c>
      <c r="ADV168">
        <v>0.25</v>
      </c>
      <c r="ADW168">
        <v>50</v>
      </c>
      <c r="AEG168">
        <v>0</v>
      </c>
      <c r="AEH168">
        <v>0</v>
      </c>
      <c r="AEI168">
        <v>10</v>
      </c>
      <c r="AEJ168">
        <v>0</v>
      </c>
      <c r="AEK168">
        <v>0</v>
      </c>
      <c r="AEL168">
        <v>10</v>
      </c>
      <c r="AEU168" t="b">
        <v>1</v>
      </c>
      <c r="AEV168" t="b">
        <v>1</v>
      </c>
      <c r="AEX168" t="b">
        <v>1</v>
      </c>
      <c r="AEY168" t="b">
        <v>1</v>
      </c>
      <c r="AEZ168" t="b">
        <v>1</v>
      </c>
      <c r="AFA168" t="s">
        <v>5343</v>
      </c>
      <c r="AFC168">
        <v>0</v>
      </c>
      <c r="AFD168">
        <v>0</v>
      </c>
      <c r="AFE168">
        <v>4</v>
      </c>
      <c r="AFF168">
        <v>3.7</v>
      </c>
      <c r="AFG168">
        <v>0</v>
      </c>
      <c r="AFH168">
        <v>7.7</v>
      </c>
      <c r="AFI168" t="s">
        <v>1463</v>
      </c>
      <c r="AFK168" t="s">
        <v>1463</v>
      </c>
      <c r="AFM168" t="s">
        <v>1462</v>
      </c>
      <c r="AFN168" t="s">
        <v>5344</v>
      </c>
      <c r="AFO168" t="s">
        <v>1462</v>
      </c>
      <c r="AFP168" t="s">
        <v>5345</v>
      </c>
      <c r="AFQ168" t="s">
        <v>1463</v>
      </c>
      <c r="AFT168" t="s">
        <v>1463</v>
      </c>
      <c r="AFV168">
        <v>3</v>
      </c>
      <c r="AFW168">
        <v>0</v>
      </c>
      <c r="AFX168">
        <v>3.7037037037037002</v>
      </c>
      <c r="AFY168">
        <v>0</v>
      </c>
      <c r="AFZ168">
        <v>5</v>
      </c>
      <c r="AGA168">
        <v>7.5</v>
      </c>
      <c r="AGB168">
        <v>2.5</v>
      </c>
      <c r="AGC168">
        <v>15</v>
      </c>
      <c r="AGD168">
        <v>5</v>
      </c>
      <c r="AGE168">
        <v>8</v>
      </c>
      <c r="AGG168">
        <v>2</v>
      </c>
      <c r="AGH168">
        <v>6</v>
      </c>
      <c r="AGJ168">
        <v>4</v>
      </c>
      <c r="AGK168">
        <v>0</v>
      </c>
      <c r="AGM168" t="s">
        <v>5346</v>
      </c>
      <c r="AGN168" t="s">
        <v>5347</v>
      </c>
      <c r="AGQ168">
        <v>7.5</v>
      </c>
      <c r="AGR168">
        <v>2.5</v>
      </c>
      <c r="AGS168">
        <v>1</v>
      </c>
      <c r="AGT168">
        <v>5</v>
      </c>
      <c r="AGU168">
        <v>0</v>
      </c>
      <c r="AGV168">
        <v>6</v>
      </c>
      <c r="AGW168">
        <v>1</v>
      </c>
      <c r="AGZ168" t="b">
        <v>1</v>
      </c>
      <c r="AHD168">
        <v>4</v>
      </c>
      <c r="AHE168">
        <v>3</v>
      </c>
      <c r="AHF168">
        <v>3</v>
      </c>
      <c r="AKM168">
        <v>5</v>
      </c>
      <c r="AKN168">
        <v>0</v>
      </c>
      <c r="AKO168">
        <v>10</v>
      </c>
      <c r="AKP168">
        <v>5</v>
      </c>
      <c r="AKQ168">
        <v>2.5</v>
      </c>
      <c r="AKR168">
        <v>17.5</v>
      </c>
      <c r="AKS168" t="s">
        <v>1462</v>
      </c>
      <c r="AKT168" t="s">
        <v>1463</v>
      </c>
      <c r="AKV168" t="s">
        <v>1463</v>
      </c>
      <c r="AKX168" t="s">
        <v>1463</v>
      </c>
      <c r="AKZ168" t="s">
        <v>1462</v>
      </c>
      <c r="ALB168" t="s">
        <v>1462</v>
      </c>
      <c r="ALD168" t="s">
        <v>1463</v>
      </c>
      <c r="ALF168" t="s">
        <v>1462</v>
      </c>
      <c r="ALH168" t="s">
        <v>1462</v>
      </c>
      <c r="ALJ168" t="s">
        <v>1462</v>
      </c>
      <c r="ALL168" t="s">
        <v>1463</v>
      </c>
      <c r="ALN168" t="s">
        <v>1462</v>
      </c>
      <c r="ALP168" t="s">
        <v>1463</v>
      </c>
      <c r="ALR168" t="s">
        <v>1463</v>
      </c>
      <c r="ALT168" t="s">
        <v>1463</v>
      </c>
      <c r="AMF168" t="b">
        <v>1</v>
      </c>
      <c r="AMH168" t="b">
        <v>1</v>
      </c>
      <c r="AMI168" t="b">
        <v>1</v>
      </c>
      <c r="AMJ168" t="b">
        <v>1</v>
      </c>
      <c r="AMM168" t="b">
        <v>1</v>
      </c>
      <c r="AMQ168" t="b">
        <v>1</v>
      </c>
      <c r="ANA168">
        <v>5</v>
      </c>
      <c r="ANB168">
        <v>2.5</v>
      </c>
      <c r="ANC168">
        <v>10</v>
      </c>
      <c r="AND168">
        <v>7.5</v>
      </c>
      <c r="ANE168">
        <v>0</v>
      </c>
      <c r="ANF168">
        <v>17.5</v>
      </c>
      <c r="ANG168" t="s">
        <v>1462</v>
      </c>
      <c r="ANH168" t="s">
        <v>5348</v>
      </c>
      <c r="ANI168" t="s">
        <v>1462</v>
      </c>
      <c r="ANJ168" t="s">
        <v>5349</v>
      </c>
      <c r="ANK168">
        <v>7.5</v>
      </c>
      <c r="ANL168">
        <v>0</v>
      </c>
      <c r="ANM168">
        <v>1</v>
      </c>
      <c r="ANN168">
        <v>0</v>
      </c>
      <c r="ANO168">
        <v>10</v>
      </c>
      <c r="ANP168">
        <v>11</v>
      </c>
      <c r="ANQ168" t="s">
        <v>2551</v>
      </c>
      <c r="ANT168">
        <v>0</v>
      </c>
      <c r="ANU168">
        <v>10</v>
      </c>
      <c r="AQR168">
        <v>7.5</v>
      </c>
      <c r="AQS168">
        <v>1.3</v>
      </c>
      <c r="AQT168">
        <v>3.8</v>
      </c>
      <c r="AQU168">
        <v>12.6</v>
      </c>
      <c r="AQV168" t="s">
        <v>1463</v>
      </c>
      <c r="ARA168" t="b">
        <v>1</v>
      </c>
      <c r="ARC168" t="b">
        <v>1</v>
      </c>
      <c r="ARG168">
        <v>0</v>
      </c>
      <c r="ARH168">
        <v>5</v>
      </c>
      <c r="ARI168" t="s">
        <v>1462</v>
      </c>
      <c r="ARJ168" t="s">
        <v>1462</v>
      </c>
      <c r="ARL168" t="b">
        <v>1</v>
      </c>
      <c r="ARM168" t="s">
        <v>1462</v>
      </c>
      <c r="ARO168" t="b">
        <v>1</v>
      </c>
      <c r="ARQ168" t="s">
        <v>1462</v>
      </c>
      <c r="ARS168" t="s">
        <v>5350</v>
      </c>
      <c r="ART168" t="s">
        <v>2616</v>
      </c>
      <c r="ARV168" t="b">
        <v>1</v>
      </c>
      <c r="ARY168" t="b">
        <v>1</v>
      </c>
      <c r="ASD168">
        <v>2.5</v>
      </c>
      <c r="ASE168">
        <v>2.5</v>
      </c>
      <c r="ASF168">
        <v>5</v>
      </c>
      <c r="ASG168">
        <v>5</v>
      </c>
      <c r="ASH168">
        <v>2.5</v>
      </c>
      <c r="ASI168">
        <v>12.5</v>
      </c>
      <c r="ASJ168">
        <v>30</v>
      </c>
      <c r="ASL168" t="b">
        <v>1</v>
      </c>
      <c r="ASM168" t="b">
        <v>1</v>
      </c>
      <c r="ASP168" t="b">
        <v>1</v>
      </c>
      <c r="ASS168">
        <v>3</v>
      </c>
      <c r="AST168" t="s">
        <v>1462</v>
      </c>
      <c r="ASV168" t="b">
        <v>1</v>
      </c>
      <c r="ASW168" t="b">
        <v>1</v>
      </c>
      <c r="ASX168" t="b">
        <v>1</v>
      </c>
      <c r="ASY168" t="b">
        <v>1</v>
      </c>
      <c r="ASZ168" t="b">
        <v>1</v>
      </c>
      <c r="ATC168" t="s">
        <v>5191</v>
      </c>
      <c r="ATD168">
        <v>5</v>
      </c>
      <c r="ATE168">
        <v>2.5</v>
      </c>
      <c r="ATF168">
        <v>8</v>
      </c>
      <c r="ATG168">
        <v>7.5</v>
      </c>
      <c r="ATH168">
        <v>1.3</v>
      </c>
      <c r="ATI168">
        <v>16.8</v>
      </c>
      <c r="ATJ168" t="s">
        <v>1462</v>
      </c>
      <c r="ATN168" t="b">
        <v>1</v>
      </c>
      <c r="ATO168" t="s">
        <v>5133</v>
      </c>
      <c r="ATP168" t="s">
        <v>2568</v>
      </c>
      <c r="AVW168" t="s">
        <v>1462</v>
      </c>
      <c r="AVX168" t="s">
        <v>1462</v>
      </c>
      <c r="AVZ168">
        <v>7.5</v>
      </c>
      <c r="AWA168">
        <v>2.5</v>
      </c>
      <c r="AWB168">
        <v>7.5</v>
      </c>
      <c r="AWC168">
        <v>0</v>
      </c>
      <c r="AWD168">
        <v>2</v>
      </c>
      <c r="AWE168">
        <v>0</v>
      </c>
      <c r="AWF168">
        <v>0</v>
      </c>
      <c r="AWG168">
        <v>2</v>
      </c>
      <c r="AWH168" t="s">
        <v>1463</v>
      </c>
      <c r="AWJ168" t="s">
        <v>1462</v>
      </c>
      <c r="AWK168" t="s">
        <v>1469</v>
      </c>
      <c r="AWL168" t="s">
        <v>1462</v>
      </c>
      <c r="AWN168" t="s">
        <v>1463</v>
      </c>
      <c r="AWP168" t="s">
        <v>1462</v>
      </c>
      <c r="AWQ168" t="s">
        <v>2895</v>
      </c>
      <c r="AWR168" t="s">
        <v>1463</v>
      </c>
      <c r="AWT168" t="s">
        <v>1463</v>
      </c>
      <c r="AWV168" t="s">
        <v>1463</v>
      </c>
      <c r="AWX168" t="s">
        <v>1463</v>
      </c>
      <c r="AWZ168" t="s">
        <v>1463</v>
      </c>
      <c r="AXB168" t="s">
        <v>1463</v>
      </c>
      <c r="AXD168" t="s">
        <v>1463</v>
      </c>
      <c r="AXI168">
        <v>0</v>
      </c>
      <c r="AXJ168">
        <v>0</v>
      </c>
      <c r="AXK168">
        <v>1</v>
      </c>
      <c r="AXN168">
        <v>1</v>
      </c>
      <c r="AXO168">
        <v>1</v>
      </c>
      <c r="AXP168">
        <v>1</v>
      </c>
      <c r="AXQ168">
        <v>1</v>
      </c>
      <c r="AXR168">
        <v>1</v>
      </c>
      <c r="AXS168">
        <v>1</v>
      </c>
      <c r="AXT168">
        <v>1</v>
      </c>
      <c r="AXU168">
        <v>1</v>
      </c>
      <c r="AXV168">
        <v>2</v>
      </c>
      <c r="AXW168">
        <v>1</v>
      </c>
      <c r="AXX168">
        <v>2</v>
      </c>
      <c r="AYA168">
        <v>10</v>
      </c>
      <c r="AYD168">
        <v>10</v>
      </c>
      <c r="AYE168" t="s">
        <v>1463</v>
      </c>
      <c r="AYF168" t="s">
        <v>1463</v>
      </c>
      <c r="AYG168">
        <v>10</v>
      </c>
      <c r="AYJ168">
        <v>10</v>
      </c>
      <c r="AYK168">
        <v>7.5</v>
      </c>
      <c r="AYL168">
        <v>0</v>
      </c>
      <c r="AYM168">
        <v>17.5</v>
      </c>
      <c r="AYN168">
        <v>2</v>
      </c>
      <c r="AYO168" t="s">
        <v>5351</v>
      </c>
      <c r="AYP168" t="s">
        <v>5352</v>
      </c>
      <c r="AYW168">
        <v>2</v>
      </c>
      <c r="AYX168" t="s">
        <v>5353</v>
      </c>
      <c r="AYY168" t="s">
        <v>5354</v>
      </c>
      <c r="AZC168">
        <v>6</v>
      </c>
      <c r="AZD168" t="s">
        <v>5355</v>
      </c>
      <c r="AZE168" t="s">
        <v>4645</v>
      </c>
      <c r="AZF168">
        <v>40</v>
      </c>
      <c r="AZG168" t="s">
        <v>5356</v>
      </c>
      <c r="AZH168" t="s">
        <v>5357</v>
      </c>
      <c r="AZM168" t="s">
        <v>1462</v>
      </c>
      <c r="AZN168" t="s">
        <v>5358</v>
      </c>
      <c r="AZO168" t="s">
        <v>1462</v>
      </c>
      <c r="AZP168" t="s">
        <v>4467</v>
      </c>
      <c r="AZR168">
        <v>7.5</v>
      </c>
      <c r="AZS168">
        <v>0</v>
      </c>
      <c r="BCH168">
        <v>10</v>
      </c>
      <c r="BCI168">
        <v>2.5</v>
      </c>
      <c r="BCJ168">
        <v>2.5</v>
      </c>
      <c r="BCK168">
        <v>15</v>
      </c>
      <c r="BCL168">
        <v>1</v>
      </c>
      <c r="BCN168">
        <v>2</v>
      </c>
      <c r="BCP168">
        <v>3</v>
      </c>
      <c r="BCR168">
        <v>5</v>
      </c>
      <c r="BCT168">
        <v>4</v>
      </c>
      <c r="BCW168" t="s">
        <v>2555</v>
      </c>
      <c r="BCY168">
        <v>2.5</v>
      </c>
      <c r="BCZ168">
        <v>2.5</v>
      </c>
      <c r="BEH168">
        <v>9.1999999999999993</v>
      </c>
      <c r="BEI168">
        <v>7.5</v>
      </c>
      <c r="BEJ168">
        <v>0</v>
      </c>
      <c r="BEK168">
        <v>16.7</v>
      </c>
      <c r="BEL168" t="s">
        <v>2567</v>
      </c>
      <c r="BEN168" t="s">
        <v>2567</v>
      </c>
      <c r="BEP168" t="s">
        <v>2557</v>
      </c>
      <c r="BER168" t="s">
        <v>2567</v>
      </c>
      <c r="BET168" t="s">
        <v>2567</v>
      </c>
      <c r="BEV168" t="s">
        <v>2567</v>
      </c>
      <c r="BEX168">
        <v>7.5</v>
      </c>
      <c r="BEY168">
        <v>0</v>
      </c>
      <c r="BGQ168" t="s">
        <v>1467</v>
      </c>
      <c r="BGR168">
        <v>5</v>
      </c>
      <c r="BGS168">
        <v>2.5</v>
      </c>
      <c r="BGT168">
        <v>7.5</v>
      </c>
      <c r="BGU168" t="s">
        <v>1463</v>
      </c>
      <c r="BHK168">
        <v>5</v>
      </c>
      <c r="BHL168">
        <v>2.5</v>
      </c>
      <c r="BIT168">
        <v>10</v>
      </c>
      <c r="BIU168">
        <v>5</v>
      </c>
      <c r="BIV168">
        <v>0</v>
      </c>
      <c r="BIW168">
        <v>15</v>
      </c>
      <c r="BIX168">
        <v>5</v>
      </c>
      <c r="BIY168" t="s">
        <v>1794</v>
      </c>
      <c r="BIZ168" t="s">
        <v>2548</v>
      </c>
      <c r="BJA168" t="s">
        <v>2548</v>
      </c>
      <c r="BJB168">
        <v>5</v>
      </c>
      <c r="BJC168">
        <v>0</v>
      </c>
    </row>
    <row r="169" spans="1:1024 1026:1615" ht="15" x14ac:dyDescent="0.25">
      <c r="A169" t="s">
        <v>4378</v>
      </c>
      <c r="B169" t="s">
        <v>5359</v>
      </c>
      <c r="C169" t="s">
        <v>5360</v>
      </c>
      <c r="D169" t="s">
        <v>1460</v>
      </c>
      <c r="F169" t="s">
        <v>2606</v>
      </c>
      <c r="G169" t="s">
        <v>4350</v>
      </c>
      <c r="H169" t="s">
        <v>3851</v>
      </c>
      <c r="I169" t="s">
        <v>5243</v>
      </c>
      <c r="J169">
        <v>2.4627834200000001</v>
      </c>
      <c r="K169">
        <v>34.326455950000003</v>
      </c>
      <c r="L169" s="116">
        <v>42407</v>
      </c>
      <c r="M169" t="s">
        <v>1461</v>
      </c>
      <c r="N169">
        <v>68</v>
      </c>
      <c r="O169" t="s">
        <v>1472</v>
      </c>
      <c r="Q169">
        <v>6.7</v>
      </c>
      <c r="R169">
        <v>10</v>
      </c>
      <c r="S169">
        <v>0</v>
      </c>
      <c r="T169">
        <v>16.7</v>
      </c>
      <c r="V169">
        <v>1</v>
      </c>
      <c r="W169">
        <v>3</v>
      </c>
      <c r="X169">
        <v>4</v>
      </c>
      <c r="Y169">
        <v>1</v>
      </c>
      <c r="Z169">
        <v>1</v>
      </c>
      <c r="AF169" t="b">
        <v>1</v>
      </c>
      <c r="AH169">
        <v>1</v>
      </c>
      <c r="AI169">
        <v>3</v>
      </c>
      <c r="AJ169">
        <v>4</v>
      </c>
      <c r="AK169">
        <v>1</v>
      </c>
      <c r="AL169">
        <v>1</v>
      </c>
      <c r="AT169">
        <v>1</v>
      </c>
      <c r="AU169">
        <v>3</v>
      </c>
      <c r="AV169">
        <v>4</v>
      </c>
      <c r="AW169">
        <v>1</v>
      </c>
      <c r="AX169">
        <v>1</v>
      </c>
      <c r="BS169" t="s">
        <v>1462</v>
      </c>
      <c r="BT169" t="s">
        <v>1462</v>
      </c>
      <c r="BU169" t="s">
        <v>4353</v>
      </c>
      <c r="BV169" t="s">
        <v>5361</v>
      </c>
      <c r="BW169">
        <v>10</v>
      </c>
      <c r="BX169">
        <v>0</v>
      </c>
      <c r="BY169">
        <v>3.5</v>
      </c>
      <c r="BZ169">
        <v>7.5</v>
      </c>
      <c r="CA169">
        <v>0</v>
      </c>
      <c r="CB169">
        <v>11</v>
      </c>
      <c r="CC169" t="s">
        <v>1462</v>
      </c>
      <c r="CD169" t="b">
        <v>1</v>
      </c>
      <c r="CE169" t="b">
        <v>1</v>
      </c>
      <c r="CF169">
        <v>50</v>
      </c>
      <c r="CH169" t="s">
        <v>1463</v>
      </c>
      <c r="CM169" t="s">
        <v>1463</v>
      </c>
      <c r="CR169" t="s">
        <v>1463</v>
      </c>
      <c r="CW169" t="s">
        <v>1463</v>
      </c>
      <c r="DB169" t="s">
        <v>1463</v>
      </c>
      <c r="DG169" t="s">
        <v>1463</v>
      </c>
      <c r="DM169" t="s">
        <v>1463</v>
      </c>
      <c r="DS169" t="b">
        <v>1</v>
      </c>
      <c r="DU169" t="b">
        <v>1</v>
      </c>
      <c r="DY169" t="b">
        <v>1</v>
      </c>
      <c r="EB169" t="b">
        <v>1</v>
      </c>
      <c r="EC169" t="b">
        <v>1</v>
      </c>
      <c r="EI169">
        <v>7.5</v>
      </c>
      <c r="EJ169">
        <v>0</v>
      </c>
      <c r="EN169">
        <v>0</v>
      </c>
      <c r="EO169" t="s">
        <v>1463</v>
      </c>
      <c r="FL169">
        <v>6.7</v>
      </c>
      <c r="FM169">
        <v>7.5</v>
      </c>
      <c r="FN169">
        <v>2.5</v>
      </c>
      <c r="FO169">
        <v>16.7</v>
      </c>
      <c r="FP169" t="s">
        <v>1462</v>
      </c>
      <c r="FT169" t="b">
        <v>1</v>
      </c>
      <c r="FV169" t="s">
        <v>1465</v>
      </c>
      <c r="GO169" t="b">
        <v>1</v>
      </c>
      <c r="GQ169" t="s">
        <v>1465</v>
      </c>
      <c r="HD169" t="b">
        <v>1</v>
      </c>
      <c r="HF169" t="s">
        <v>1465</v>
      </c>
      <c r="HJ169" t="b">
        <v>1</v>
      </c>
      <c r="HL169" t="s">
        <v>1464</v>
      </c>
      <c r="IN169" t="b">
        <v>1</v>
      </c>
      <c r="IP169" t="s">
        <v>1464</v>
      </c>
      <c r="JC169" t="b">
        <v>1</v>
      </c>
      <c r="JE169" t="s">
        <v>1465</v>
      </c>
      <c r="KG169" t="s">
        <v>4355</v>
      </c>
      <c r="KH169" t="b">
        <v>1</v>
      </c>
      <c r="KJ169" t="s">
        <v>1464</v>
      </c>
      <c r="KK169" t="s">
        <v>1463</v>
      </c>
      <c r="KM169">
        <v>7.5</v>
      </c>
      <c r="KN169">
        <v>2.5</v>
      </c>
      <c r="KO169">
        <v>0</v>
      </c>
      <c r="KR169">
        <v>0</v>
      </c>
      <c r="KS169" t="s">
        <v>1463</v>
      </c>
      <c r="RO169">
        <v>7.5</v>
      </c>
      <c r="RP169">
        <v>7.5</v>
      </c>
      <c r="RQ169">
        <v>2.5</v>
      </c>
      <c r="RR169">
        <v>17.5</v>
      </c>
      <c r="RS169" t="s">
        <v>1463</v>
      </c>
      <c r="RZ169" t="s">
        <v>1463</v>
      </c>
      <c r="SK169">
        <v>7.5</v>
      </c>
      <c r="SL169">
        <v>2.5</v>
      </c>
      <c r="SM169">
        <v>5.7</v>
      </c>
      <c r="SN169">
        <v>7.5</v>
      </c>
      <c r="SO169">
        <v>0</v>
      </c>
      <c r="SP169">
        <v>13.2</v>
      </c>
      <c r="SQ169" t="s">
        <v>1463</v>
      </c>
      <c r="SR169" t="s">
        <v>5362</v>
      </c>
      <c r="TI169">
        <v>50</v>
      </c>
      <c r="TJ169" t="s">
        <v>5363</v>
      </c>
      <c r="TM169" t="b">
        <v>1</v>
      </c>
      <c r="TN169" t="b">
        <v>1</v>
      </c>
      <c r="TO169" t="b">
        <v>1</v>
      </c>
      <c r="TP169" t="b">
        <v>1</v>
      </c>
      <c r="TQ169" t="b">
        <v>1</v>
      </c>
      <c r="TT169" t="b">
        <v>1</v>
      </c>
      <c r="TX169">
        <v>7.5</v>
      </c>
      <c r="TY169">
        <v>0</v>
      </c>
      <c r="VI169">
        <v>5</v>
      </c>
      <c r="VJ169">
        <v>0</v>
      </c>
      <c r="VK169">
        <v>7.5</v>
      </c>
      <c r="VL169">
        <v>12.5</v>
      </c>
      <c r="VM169" t="s">
        <v>1463</v>
      </c>
      <c r="VO169" t="s">
        <v>1463</v>
      </c>
      <c r="VQ169" t="s">
        <v>1463</v>
      </c>
      <c r="VS169" t="s">
        <v>1463</v>
      </c>
      <c r="VV169" t="s">
        <v>1463</v>
      </c>
      <c r="VX169" t="s">
        <v>1462</v>
      </c>
      <c r="VY169" t="s">
        <v>5364</v>
      </c>
      <c r="VZ169">
        <v>0</v>
      </c>
      <c r="WA169">
        <v>7.5</v>
      </c>
      <c r="XJ169">
        <v>2.5</v>
      </c>
      <c r="XK169">
        <v>0</v>
      </c>
      <c r="XL169">
        <v>2.5</v>
      </c>
      <c r="XM169">
        <v>5</v>
      </c>
      <c r="XN169" t="s">
        <v>1462</v>
      </c>
      <c r="XO169" t="s">
        <v>1462</v>
      </c>
      <c r="XQ169" t="b">
        <v>1</v>
      </c>
      <c r="XR169" t="b">
        <v>1</v>
      </c>
      <c r="XT169" t="b">
        <v>1</v>
      </c>
      <c r="XW169" t="b">
        <v>1</v>
      </c>
      <c r="XX169" t="b">
        <v>1</v>
      </c>
      <c r="YC169" t="s">
        <v>1462</v>
      </c>
      <c r="YE169" t="s">
        <v>1463</v>
      </c>
      <c r="YF169" t="s">
        <v>5365</v>
      </c>
      <c r="YG169">
        <v>0</v>
      </c>
      <c r="YH169">
        <v>2.5</v>
      </c>
      <c r="YI169" t="s">
        <v>1463</v>
      </c>
      <c r="YU169">
        <v>0</v>
      </c>
      <c r="YV169">
        <v>2.5</v>
      </c>
      <c r="ZX169">
        <v>10</v>
      </c>
      <c r="ZY169">
        <v>7.5</v>
      </c>
      <c r="ZZ169">
        <v>0</v>
      </c>
      <c r="AAA169">
        <v>17.5</v>
      </c>
      <c r="AAB169" t="s">
        <v>1462</v>
      </c>
      <c r="AAK169" t="b">
        <v>1</v>
      </c>
      <c r="AAL169" t="b">
        <v>1</v>
      </c>
      <c r="AAP169" t="b">
        <v>1</v>
      </c>
      <c r="AAQ169" t="s">
        <v>5366</v>
      </c>
      <c r="AAS169" t="s">
        <v>5367</v>
      </c>
      <c r="AAT169">
        <v>7.5</v>
      </c>
      <c r="AAU169">
        <v>0</v>
      </c>
      <c r="ADN169">
        <v>6</v>
      </c>
      <c r="ADO169">
        <v>0</v>
      </c>
      <c r="ADP169">
        <v>0</v>
      </c>
      <c r="ADQ169">
        <v>6</v>
      </c>
      <c r="ADR169" t="s">
        <v>1759</v>
      </c>
      <c r="ADS169">
        <v>0.5</v>
      </c>
      <c r="ADT169">
        <v>60</v>
      </c>
      <c r="ADU169" t="s">
        <v>3580</v>
      </c>
      <c r="ADV169">
        <v>0.25</v>
      </c>
      <c r="ADW169">
        <v>30</v>
      </c>
      <c r="AEG169">
        <v>0</v>
      </c>
      <c r="AEH169">
        <v>0</v>
      </c>
      <c r="AEI169">
        <v>10</v>
      </c>
      <c r="AEJ169">
        <v>0</v>
      </c>
      <c r="AEK169">
        <v>0</v>
      </c>
      <c r="AEL169">
        <v>10</v>
      </c>
      <c r="AEU169" t="b">
        <v>1</v>
      </c>
      <c r="AEV169" t="b">
        <v>1</v>
      </c>
      <c r="AEX169" t="b">
        <v>1</v>
      </c>
      <c r="AEY169" t="b">
        <v>1</v>
      </c>
      <c r="AEZ169" t="b">
        <v>1</v>
      </c>
      <c r="AFA169" t="s">
        <v>5368</v>
      </c>
      <c r="AFC169">
        <v>0</v>
      </c>
      <c r="AFD169">
        <v>0</v>
      </c>
      <c r="AFE169">
        <v>7</v>
      </c>
      <c r="AFF169">
        <v>3.6</v>
      </c>
      <c r="AFG169">
        <v>0</v>
      </c>
      <c r="AFH169">
        <v>10.6</v>
      </c>
      <c r="AFI169" t="s">
        <v>1463</v>
      </c>
      <c r="AFK169" t="s">
        <v>1463</v>
      </c>
      <c r="AFM169" t="s">
        <v>1462</v>
      </c>
      <c r="AFN169" t="s">
        <v>5369</v>
      </c>
      <c r="AFO169" t="s">
        <v>1463</v>
      </c>
      <c r="AFQ169" t="s">
        <v>1463</v>
      </c>
      <c r="AFT169" t="s">
        <v>1463</v>
      </c>
      <c r="AFV169">
        <v>3</v>
      </c>
      <c r="AFW169">
        <v>0</v>
      </c>
      <c r="AFX169">
        <v>3.6111111111111098</v>
      </c>
      <c r="AFY169">
        <v>0</v>
      </c>
      <c r="AFZ169">
        <v>6.7</v>
      </c>
      <c r="AGA169">
        <v>5</v>
      </c>
      <c r="AGB169">
        <v>2.5</v>
      </c>
      <c r="AGC169">
        <v>14.2</v>
      </c>
      <c r="AGD169">
        <v>7</v>
      </c>
      <c r="AGE169">
        <v>6</v>
      </c>
      <c r="AGG169">
        <v>5</v>
      </c>
      <c r="AGH169">
        <v>5</v>
      </c>
      <c r="AGJ169">
        <v>6</v>
      </c>
      <c r="AGK169">
        <v>0</v>
      </c>
      <c r="AGM169" t="s">
        <v>5370</v>
      </c>
      <c r="AGN169" t="s">
        <v>5371</v>
      </c>
      <c r="AGQ169">
        <v>5</v>
      </c>
      <c r="AGR169">
        <v>2.5</v>
      </c>
      <c r="AGS169">
        <v>2</v>
      </c>
      <c r="AGT169">
        <v>5</v>
      </c>
      <c r="AGU169">
        <v>0</v>
      </c>
      <c r="AGV169">
        <v>7</v>
      </c>
      <c r="AGW169">
        <v>2</v>
      </c>
      <c r="AGY169" t="b">
        <v>1</v>
      </c>
      <c r="AGZ169" t="b">
        <v>1</v>
      </c>
      <c r="AHD169">
        <v>4</v>
      </c>
      <c r="AHE169">
        <v>3</v>
      </c>
      <c r="AHF169">
        <v>3</v>
      </c>
      <c r="AKM169">
        <v>5</v>
      </c>
      <c r="AKN169">
        <v>0</v>
      </c>
      <c r="AKO169">
        <v>8.5</v>
      </c>
      <c r="AKP169">
        <v>5</v>
      </c>
      <c r="AKQ169">
        <v>2.5</v>
      </c>
      <c r="AKR169">
        <v>16</v>
      </c>
      <c r="AKS169" t="s">
        <v>1462</v>
      </c>
      <c r="AKT169" t="s">
        <v>1463</v>
      </c>
      <c r="AKV169" t="s">
        <v>1463</v>
      </c>
      <c r="AKX169" t="s">
        <v>1463</v>
      </c>
      <c r="AKZ169" t="s">
        <v>1463</v>
      </c>
      <c r="ALB169" t="s">
        <v>1462</v>
      </c>
      <c r="ALD169" t="s">
        <v>1463</v>
      </c>
      <c r="ALF169" t="s">
        <v>1462</v>
      </c>
      <c r="ALH169" t="s">
        <v>1462</v>
      </c>
      <c r="ALJ169" t="s">
        <v>1462</v>
      </c>
      <c r="ALL169" t="s">
        <v>1462</v>
      </c>
      <c r="ALN169" t="s">
        <v>1463</v>
      </c>
      <c r="ALP169" t="s">
        <v>1463</v>
      </c>
      <c r="ALR169" t="s">
        <v>1463</v>
      </c>
      <c r="ALT169" t="s">
        <v>1463</v>
      </c>
      <c r="AMF169" t="b">
        <v>1</v>
      </c>
      <c r="AMH169" t="b">
        <v>1</v>
      </c>
      <c r="AMI169" t="b">
        <v>1</v>
      </c>
      <c r="AMJ169" t="b">
        <v>1</v>
      </c>
      <c r="AMM169" t="b">
        <v>1</v>
      </c>
      <c r="AMO169" t="b">
        <v>1</v>
      </c>
      <c r="AMQ169" t="b">
        <v>1</v>
      </c>
      <c r="AMY169" t="b">
        <v>1</v>
      </c>
      <c r="ANA169">
        <v>5</v>
      </c>
      <c r="ANB169">
        <v>2.5</v>
      </c>
      <c r="ANC169">
        <v>10</v>
      </c>
      <c r="AND169">
        <v>7.5</v>
      </c>
      <c r="ANE169">
        <v>2.5</v>
      </c>
      <c r="ANF169">
        <v>20</v>
      </c>
      <c r="ANG169" t="s">
        <v>1462</v>
      </c>
      <c r="ANH169" t="s">
        <v>5372</v>
      </c>
      <c r="ANI169" t="s">
        <v>1462</v>
      </c>
      <c r="ANJ169" t="s">
        <v>5373</v>
      </c>
      <c r="ANK169">
        <v>7.5</v>
      </c>
      <c r="ANL169">
        <v>2.5</v>
      </c>
      <c r="ANM169">
        <v>1</v>
      </c>
      <c r="ANN169">
        <v>0</v>
      </c>
      <c r="ANO169">
        <v>10</v>
      </c>
      <c r="ANP169">
        <v>11</v>
      </c>
      <c r="ANQ169" t="s">
        <v>2551</v>
      </c>
      <c r="ANT169">
        <v>0</v>
      </c>
      <c r="ANU169">
        <v>10</v>
      </c>
      <c r="AQR169">
        <v>5</v>
      </c>
      <c r="AQS169">
        <v>1.3</v>
      </c>
      <c r="AQT169">
        <v>3.8</v>
      </c>
      <c r="AQU169">
        <v>10.1</v>
      </c>
      <c r="AQV169" t="s">
        <v>1463</v>
      </c>
      <c r="ARA169" t="b">
        <v>1</v>
      </c>
      <c r="ARB169" t="b">
        <v>1</v>
      </c>
      <c r="ARC169" t="b">
        <v>1</v>
      </c>
      <c r="ARD169" t="b">
        <v>1</v>
      </c>
      <c r="ARG169">
        <v>0</v>
      </c>
      <c r="ARH169">
        <v>5</v>
      </c>
      <c r="ARI169" t="s">
        <v>1462</v>
      </c>
      <c r="ARJ169" t="s">
        <v>1462</v>
      </c>
      <c r="ARL169" t="b">
        <v>1</v>
      </c>
      <c r="ARM169" t="s">
        <v>1462</v>
      </c>
      <c r="ARO169" t="b">
        <v>1</v>
      </c>
      <c r="ARQ169" t="s">
        <v>1462</v>
      </c>
      <c r="ARS169" t="s">
        <v>5374</v>
      </c>
      <c r="ART169" t="s">
        <v>5375</v>
      </c>
      <c r="ARV169" t="b">
        <v>1</v>
      </c>
      <c r="ASD169">
        <v>2.5</v>
      </c>
      <c r="ASE169">
        <v>2.5</v>
      </c>
      <c r="ASF169">
        <v>7</v>
      </c>
      <c r="ASG169">
        <v>2.5</v>
      </c>
      <c r="ASH169">
        <v>0</v>
      </c>
      <c r="ASI169">
        <v>9.5</v>
      </c>
      <c r="ASJ169">
        <v>30</v>
      </c>
      <c r="ASL169" t="b">
        <v>1</v>
      </c>
      <c r="ASM169" t="b">
        <v>1</v>
      </c>
      <c r="ASS169">
        <v>5</v>
      </c>
      <c r="AST169" t="s">
        <v>1462</v>
      </c>
      <c r="ASV169" t="b">
        <v>1</v>
      </c>
      <c r="ASW169" t="b">
        <v>1</v>
      </c>
      <c r="ATC169" t="s">
        <v>5376</v>
      </c>
      <c r="ATD169">
        <v>2.5</v>
      </c>
      <c r="ATE169">
        <v>0</v>
      </c>
      <c r="ATF169">
        <v>5.7</v>
      </c>
      <c r="ATG169">
        <v>7.5</v>
      </c>
      <c r="ATH169">
        <v>2.5</v>
      </c>
      <c r="ATI169">
        <v>15.7</v>
      </c>
      <c r="ATJ169" t="s">
        <v>1462</v>
      </c>
      <c r="AUR169" t="b">
        <v>1</v>
      </c>
      <c r="AUS169" t="s">
        <v>5377</v>
      </c>
      <c r="AUT169" t="s">
        <v>2561</v>
      </c>
      <c r="AVW169" t="s">
        <v>1462</v>
      </c>
      <c r="AVX169" t="s">
        <v>1463</v>
      </c>
      <c r="AVZ169">
        <v>7.5</v>
      </c>
      <c r="AWA169">
        <v>2.5</v>
      </c>
      <c r="AWB169">
        <v>7.5</v>
      </c>
      <c r="AWC169">
        <v>2.5</v>
      </c>
      <c r="AWD169">
        <v>1</v>
      </c>
      <c r="AWE169">
        <v>0</v>
      </c>
      <c r="AWF169">
        <v>0</v>
      </c>
      <c r="AWG169">
        <v>1</v>
      </c>
      <c r="AWH169" t="s">
        <v>1462</v>
      </c>
      <c r="AWI169" t="s">
        <v>1469</v>
      </c>
      <c r="AWJ169" t="s">
        <v>1463</v>
      </c>
      <c r="AWL169" t="s">
        <v>1462</v>
      </c>
      <c r="AWM169" t="s">
        <v>4525</v>
      </c>
      <c r="AWN169" t="s">
        <v>1463</v>
      </c>
      <c r="AWP169" t="s">
        <v>1463</v>
      </c>
      <c r="AWR169" t="s">
        <v>1463</v>
      </c>
      <c r="AWT169" t="s">
        <v>1463</v>
      </c>
      <c r="AWV169" t="s">
        <v>1463</v>
      </c>
      <c r="AWX169" t="s">
        <v>1463</v>
      </c>
      <c r="AWZ169" t="s">
        <v>1463</v>
      </c>
      <c r="AXB169" t="s">
        <v>1463</v>
      </c>
      <c r="AXD169" t="s">
        <v>1463</v>
      </c>
      <c r="AXI169">
        <v>0</v>
      </c>
      <c r="AXJ169">
        <v>0</v>
      </c>
      <c r="AXK169">
        <v>0</v>
      </c>
      <c r="AXN169">
        <v>0</v>
      </c>
      <c r="AXO169">
        <v>1</v>
      </c>
      <c r="AXP169">
        <v>1</v>
      </c>
      <c r="AXQ169">
        <v>1</v>
      </c>
      <c r="AXR169">
        <v>1</v>
      </c>
      <c r="AXS169">
        <v>1</v>
      </c>
      <c r="AXT169">
        <v>1</v>
      </c>
      <c r="AXU169">
        <v>1</v>
      </c>
      <c r="AXV169">
        <v>3</v>
      </c>
      <c r="AXW169">
        <v>1</v>
      </c>
      <c r="AXX169">
        <v>3</v>
      </c>
      <c r="AYA169">
        <v>10</v>
      </c>
      <c r="AYD169">
        <v>10</v>
      </c>
      <c r="AYE169" t="s">
        <v>1463</v>
      </c>
      <c r="AYF169" t="s">
        <v>1463</v>
      </c>
      <c r="AYG169">
        <v>10</v>
      </c>
      <c r="AYJ169">
        <v>10</v>
      </c>
      <c r="AYK169">
        <v>7.5</v>
      </c>
      <c r="AYL169">
        <v>2.5</v>
      </c>
      <c r="AYM169">
        <v>20</v>
      </c>
      <c r="AYN169">
        <v>2</v>
      </c>
      <c r="AYO169" t="s">
        <v>4793</v>
      </c>
      <c r="AYP169" t="s">
        <v>4419</v>
      </c>
      <c r="AYQ169">
        <v>2</v>
      </c>
      <c r="AYR169" t="s">
        <v>4459</v>
      </c>
      <c r="AYS169" t="s">
        <v>4419</v>
      </c>
      <c r="AYW169">
        <v>1</v>
      </c>
      <c r="AYX169" t="s">
        <v>5378</v>
      </c>
      <c r="AYY169" t="s">
        <v>5379</v>
      </c>
      <c r="AZC169">
        <v>5</v>
      </c>
      <c r="AZD169" t="s">
        <v>5380</v>
      </c>
      <c r="AZE169" t="s">
        <v>4419</v>
      </c>
      <c r="AZF169">
        <v>23</v>
      </c>
      <c r="AZG169" t="s">
        <v>5381</v>
      </c>
      <c r="AZH169" t="s">
        <v>5273</v>
      </c>
      <c r="AZM169" t="s">
        <v>1462</v>
      </c>
      <c r="AZN169" t="s">
        <v>5382</v>
      </c>
      <c r="AZO169" t="s">
        <v>1462</v>
      </c>
      <c r="AZP169" t="s">
        <v>5383</v>
      </c>
      <c r="AZR169">
        <v>7.5</v>
      </c>
      <c r="AZS169">
        <v>2.5</v>
      </c>
      <c r="BCH169">
        <v>10</v>
      </c>
      <c r="BCI169">
        <v>2.5</v>
      </c>
      <c r="BCJ169">
        <v>0</v>
      </c>
      <c r="BCK169">
        <v>12.5</v>
      </c>
      <c r="BCL169">
        <v>1</v>
      </c>
      <c r="BCN169" t="s">
        <v>2555</v>
      </c>
      <c r="BCP169">
        <v>2</v>
      </c>
      <c r="BCR169">
        <v>4</v>
      </c>
      <c r="BCT169" t="s">
        <v>2555</v>
      </c>
      <c r="BCW169" t="s">
        <v>2555</v>
      </c>
      <c r="BCY169">
        <v>2.5</v>
      </c>
      <c r="BCZ169">
        <v>0</v>
      </c>
      <c r="BEH169">
        <v>10</v>
      </c>
      <c r="BEI169">
        <v>7.5</v>
      </c>
      <c r="BEJ169">
        <v>0</v>
      </c>
      <c r="BEK169">
        <v>17.5</v>
      </c>
      <c r="BEL169" t="s">
        <v>2567</v>
      </c>
      <c r="BEN169" t="s">
        <v>2567</v>
      </c>
      <c r="BEP169" t="s">
        <v>2567</v>
      </c>
      <c r="BER169" t="s">
        <v>2567</v>
      </c>
      <c r="BET169" t="s">
        <v>2567</v>
      </c>
      <c r="BEV169" t="s">
        <v>2567</v>
      </c>
      <c r="BEX169">
        <v>7.5</v>
      </c>
      <c r="BEY169">
        <v>0</v>
      </c>
      <c r="BGQ169" t="s">
        <v>1467</v>
      </c>
      <c r="BGR169">
        <v>5</v>
      </c>
      <c r="BGS169">
        <v>2.5</v>
      </c>
      <c r="BGT169">
        <v>7.5</v>
      </c>
      <c r="BGU169" t="s">
        <v>1463</v>
      </c>
      <c r="BHK169">
        <v>5</v>
      </c>
      <c r="BHL169">
        <v>2.5</v>
      </c>
      <c r="BIT169">
        <v>10</v>
      </c>
      <c r="BIU169">
        <v>7.5</v>
      </c>
      <c r="BIV169">
        <v>0</v>
      </c>
      <c r="BIW169">
        <v>17.5</v>
      </c>
      <c r="BIX169">
        <v>5</v>
      </c>
      <c r="BIY169" t="s">
        <v>1794</v>
      </c>
      <c r="BIZ169" t="s">
        <v>2548</v>
      </c>
      <c r="BJA169" t="s">
        <v>2548</v>
      </c>
      <c r="BJB169">
        <v>7.5</v>
      </c>
      <c r="BJC169">
        <v>0</v>
      </c>
    </row>
    <row r="170" spans="1:1024 1026:1615" ht="15" x14ac:dyDescent="0.25">
      <c r="A170" t="s">
        <v>4378</v>
      </c>
      <c r="B170" t="s">
        <v>5384</v>
      </c>
      <c r="C170" t="s">
        <v>5385</v>
      </c>
      <c r="D170" t="s">
        <v>1460</v>
      </c>
      <c r="F170" t="s">
        <v>2606</v>
      </c>
      <c r="G170" t="s">
        <v>4350</v>
      </c>
      <c r="H170" t="s">
        <v>3851</v>
      </c>
      <c r="I170" t="s">
        <v>5243</v>
      </c>
      <c r="J170">
        <v>2.4629019200000002</v>
      </c>
      <c r="K170">
        <v>34.326399420000001</v>
      </c>
      <c r="L170" s="116">
        <v>42407</v>
      </c>
      <c r="M170" t="s">
        <v>1461</v>
      </c>
      <c r="N170">
        <v>65</v>
      </c>
      <c r="O170" t="s">
        <v>1472</v>
      </c>
      <c r="Q170">
        <v>6.7</v>
      </c>
      <c r="R170">
        <v>7.5</v>
      </c>
      <c r="S170">
        <v>2.5</v>
      </c>
      <c r="T170">
        <v>16.7</v>
      </c>
      <c r="V170">
        <v>3</v>
      </c>
      <c r="W170">
        <v>1</v>
      </c>
      <c r="X170">
        <v>1</v>
      </c>
      <c r="Y170">
        <v>2</v>
      </c>
      <c r="Z170">
        <v>1</v>
      </c>
      <c r="AF170" t="b">
        <v>1</v>
      </c>
      <c r="AH170">
        <v>3</v>
      </c>
      <c r="AI170">
        <v>1</v>
      </c>
      <c r="AJ170">
        <v>1</v>
      </c>
      <c r="AK170">
        <v>2</v>
      </c>
      <c r="AT170">
        <v>3</v>
      </c>
      <c r="AU170">
        <v>1</v>
      </c>
      <c r="AV170">
        <v>1</v>
      </c>
      <c r="AW170">
        <v>2</v>
      </c>
      <c r="AX170">
        <v>1</v>
      </c>
      <c r="BS170" t="s">
        <v>1462</v>
      </c>
      <c r="BT170" t="s">
        <v>1462</v>
      </c>
      <c r="BU170" t="s">
        <v>4353</v>
      </c>
      <c r="BV170" t="s">
        <v>4353</v>
      </c>
      <c r="BW170">
        <v>7.5</v>
      </c>
      <c r="BX170">
        <v>2.5</v>
      </c>
      <c r="BY170">
        <v>7.5</v>
      </c>
      <c r="BZ170">
        <v>5</v>
      </c>
      <c r="CA170">
        <v>0</v>
      </c>
      <c r="CB170">
        <v>12.5</v>
      </c>
      <c r="CC170" t="s">
        <v>1462</v>
      </c>
      <c r="CD170" t="b">
        <v>1</v>
      </c>
      <c r="CE170" t="b">
        <v>1</v>
      </c>
      <c r="CF170">
        <v>60</v>
      </c>
      <c r="CH170" t="s">
        <v>1463</v>
      </c>
      <c r="CM170" t="s">
        <v>1462</v>
      </c>
      <c r="CN170" t="b">
        <v>1</v>
      </c>
      <c r="CP170">
        <v>2</v>
      </c>
      <c r="CR170" t="s">
        <v>1463</v>
      </c>
      <c r="CW170" t="s">
        <v>1463</v>
      </c>
      <c r="DB170" t="s">
        <v>1463</v>
      </c>
      <c r="DG170" t="s">
        <v>1463</v>
      </c>
      <c r="DM170" t="s">
        <v>1463</v>
      </c>
      <c r="DS170" t="b">
        <v>1</v>
      </c>
      <c r="DU170" t="b">
        <v>1</v>
      </c>
      <c r="DY170" t="b">
        <v>1</v>
      </c>
      <c r="EC170" t="b">
        <v>1</v>
      </c>
      <c r="EI170">
        <v>5</v>
      </c>
      <c r="EJ170">
        <v>0</v>
      </c>
      <c r="EN170">
        <v>0</v>
      </c>
      <c r="EO170" t="s">
        <v>1463</v>
      </c>
      <c r="FL170">
        <v>6.7</v>
      </c>
      <c r="FM170">
        <v>2.5</v>
      </c>
      <c r="FN170">
        <v>2.5</v>
      </c>
      <c r="FO170">
        <v>11.7</v>
      </c>
      <c r="FP170" t="s">
        <v>1462</v>
      </c>
      <c r="FT170" t="b">
        <v>1</v>
      </c>
      <c r="FV170" t="s">
        <v>1465</v>
      </c>
      <c r="GO170" t="b">
        <v>1</v>
      </c>
      <c r="GQ170" t="s">
        <v>1465</v>
      </c>
      <c r="HD170" t="b">
        <v>1</v>
      </c>
      <c r="HF170" t="s">
        <v>1465</v>
      </c>
      <c r="IN170" t="b">
        <v>1</v>
      </c>
      <c r="IP170" t="s">
        <v>1464</v>
      </c>
      <c r="IW170" t="b">
        <v>1</v>
      </c>
      <c r="IY170" t="s">
        <v>1465</v>
      </c>
      <c r="JC170" t="b">
        <v>1</v>
      </c>
      <c r="JE170" t="s">
        <v>1465</v>
      </c>
      <c r="KG170" t="s">
        <v>4355</v>
      </c>
      <c r="KH170" t="b">
        <v>1</v>
      </c>
      <c r="KJ170" t="s">
        <v>1465</v>
      </c>
      <c r="KK170" t="s">
        <v>1463</v>
      </c>
      <c r="KM170">
        <v>2.5</v>
      </c>
      <c r="KN170">
        <v>2.5</v>
      </c>
      <c r="KO170">
        <v>0</v>
      </c>
      <c r="KR170">
        <v>0</v>
      </c>
      <c r="KS170" t="s">
        <v>1463</v>
      </c>
      <c r="RO170">
        <v>7.5</v>
      </c>
      <c r="RP170">
        <v>7.5</v>
      </c>
      <c r="RQ170">
        <v>2.5</v>
      </c>
      <c r="RR170">
        <v>17.5</v>
      </c>
      <c r="RS170" t="s">
        <v>1463</v>
      </c>
      <c r="RZ170" t="s">
        <v>1463</v>
      </c>
      <c r="SK170">
        <v>7.5</v>
      </c>
      <c r="SL170">
        <v>2.5</v>
      </c>
      <c r="SM170">
        <v>6.7</v>
      </c>
      <c r="SN170">
        <v>7.5</v>
      </c>
      <c r="SO170">
        <v>2.5</v>
      </c>
      <c r="SP170">
        <v>16.7</v>
      </c>
      <c r="SQ170" t="s">
        <v>1462</v>
      </c>
      <c r="SS170">
        <v>5</v>
      </c>
      <c r="ST170" t="s">
        <v>5386</v>
      </c>
      <c r="SU170" t="s">
        <v>1463</v>
      </c>
      <c r="SZ170" t="b">
        <v>1</v>
      </c>
      <c r="TA170" t="b">
        <v>1</v>
      </c>
      <c r="TB170" t="b">
        <v>1</v>
      </c>
      <c r="TD170" t="b">
        <v>1</v>
      </c>
      <c r="TE170" t="b">
        <v>1</v>
      </c>
      <c r="TI170">
        <v>50</v>
      </c>
      <c r="TJ170" t="s">
        <v>5387</v>
      </c>
      <c r="TM170" t="b">
        <v>1</v>
      </c>
      <c r="TN170" t="b">
        <v>1</v>
      </c>
      <c r="TO170" t="b">
        <v>1</v>
      </c>
      <c r="TP170" t="b">
        <v>1</v>
      </c>
      <c r="TQ170" t="b">
        <v>1</v>
      </c>
      <c r="TR170" t="b">
        <v>1</v>
      </c>
      <c r="TS170" t="b">
        <v>1</v>
      </c>
      <c r="TT170" t="b">
        <v>1</v>
      </c>
      <c r="TV170" t="b">
        <v>1</v>
      </c>
      <c r="TW170" t="s">
        <v>4630</v>
      </c>
      <c r="TX170">
        <v>7.5</v>
      </c>
      <c r="TY170">
        <v>2.5</v>
      </c>
      <c r="VI170">
        <v>5</v>
      </c>
      <c r="VJ170">
        <v>0</v>
      </c>
      <c r="VK170">
        <v>2.5</v>
      </c>
      <c r="VL170">
        <v>7.5</v>
      </c>
      <c r="VM170" t="s">
        <v>1463</v>
      </c>
      <c r="VO170" t="s">
        <v>1463</v>
      </c>
      <c r="VQ170" t="s">
        <v>1463</v>
      </c>
      <c r="VS170" t="s">
        <v>1463</v>
      </c>
      <c r="VV170" t="s">
        <v>1463</v>
      </c>
      <c r="VX170" t="s">
        <v>1462</v>
      </c>
      <c r="VY170" t="s">
        <v>4478</v>
      </c>
      <c r="VZ170">
        <v>0</v>
      </c>
      <c r="WA170">
        <v>2.5</v>
      </c>
      <c r="XJ170">
        <v>7</v>
      </c>
      <c r="XK170">
        <v>5</v>
      </c>
      <c r="XL170">
        <v>2.5</v>
      </c>
      <c r="XM170">
        <v>14.5</v>
      </c>
      <c r="XN170" t="s">
        <v>1462</v>
      </c>
      <c r="XO170" t="s">
        <v>1462</v>
      </c>
      <c r="XR170" t="b">
        <v>1</v>
      </c>
      <c r="XT170" t="b">
        <v>1</v>
      </c>
      <c r="XW170" t="b">
        <v>1</v>
      </c>
      <c r="YC170" t="s">
        <v>1462</v>
      </c>
      <c r="YE170" t="s">
        <v>1462</v>
      </c>
      <c r="YF170" t="s">
        <v>5388</v>
      </c>
      <c r="YG170">
        <v>5</v>
      </c>
      <c r="YH170">
        <v>2.5</v>
      </c>
      <c r="YI170" t="s">
        <v>1462</v>
      </c>
      <c r="YO170" t="b">
        <v>1</v>
      </c>
      <c r="YU170">
        <v>5</v>
      </c>
      <c r="YV170">
        <v>2.5</v>
      </c>
      <c r="ZX170">
        <v>10</v>
      </c>
      <c r="ZY170">
        <v>5</v>
      </c>
      <c r="ZZ170">
        <v>2.5</v>
      </c>
      <c r="AAA170">
        <v>17.5</v>
      </c>
      <c r="AAB170" t="s">
        <v>1462</v>
      </c>
      <c r="AAK170" t="b">
        <v>1</v>
      </c>
      <c r="AAL170" t="b">
        <v>1</v>
      </c>
      <c r="AAP170" t="b">
        <v>1</v>
      </c>
      <c r="AAQ170" t="s">
        <v>4447</v>
      </c>
      <c r="AAS170" t="s">
        <v>5389</v>
      </c>
      <c r="AAT170">
        <v>5</v>
      </c>
      <c r="AAU170">
        <v>2.5</v>
      </c>
      <c r="ADN170">
        <v>6</v>
      </c>
      <c r="ADO170">
        <v>0</v>
      </c>
      <c r="ADP170">
        <v>0</v>
      </c>
      <c r="ADQ170">
        <v>6</v>
      </c>
      <c r="ADR170" t="s">
        <v>1759</v>
      </c>
      <c r="ADS170">
        <v>0.5</v>
      </c>
      <c r="ADT170">
        <v>60</v>
      </c>
      <c r="ADU170" t="s">
        <v>3580</v>
      </c>
      <c r="ADV170">
        <v>0.25</v>
      </c>
      <c r="ADW170">
        <v>45</v>
      </c>
      <c r="AEG170">
        <v>0</v>
      </c>
      <c r="AEH170">
        <v>0</v>
      </c>
      <c r="AEI170">
        <v>10</v>
      </c>
      <c r="AEJ170">
        <v>0</v>
      </c>
      <c r="AEK170">
        <v>0</v>
      </c>
      <c r="AEL170">
        <v>10</v>
      </c>
      <c r="AEV170" t="b">
        <v>1</v>
      </c>
      <c r="AEX170" t="b">
        <v>1</v>
      </c>
      <c r="AEY170" t="b">
        <v>1</v>
      </c>
      <c r="AEZ170" t="b">
        <v>1</v>
      </c>
      <c r="AFA170" t="s">
        <v>4365</v>
      </c>
      <c r="AFC170">
        <v>0</v>
      </c>
      <c r="AFD170">
        <v>0</v>
      </c>
      <c r="AFE170">
        <v>0</v>
      </c>
      <c r="AFF170">
        <v>7.5</v>
      </c>
      <c r="AFG170">
        <v>2.5</v>
      </c>
      <c r="AFH170">
        <v>10</v>
      </c>
      <c r="AFI170" t="s">
        <v>1463</v>
      </c>
      <c r="AFK170" t="s">
        <v>1463</v>
      </c>
      <c r="AFM170" t="s">
        <v>1463</v>
      </c>
      <c r="AFO170" t="s">
        <v>1463</v>
      </c>
      <c r="AFQ170" t="s">
        <v>1463</v>
      </c>
      <c r="AFT170" t="s">
        <v>1463</v>
      </c>
      <c r="AFV170">
        <v>3</v>
      </c>
      <c r="AFW170">
        <v>3</v>
      </c>
      <c r="AFX170">
        <v>7.5</v>
      </c>
      <c r="AFY170">
        <v>2.5</v>
      </c>
      <c r="AFZ170">
        <v>5</v>
      </c>
      <c r="AGA170">
        <v>7.5</v>
      </c>
      <c r="AGB170">
        <v>2.5</v>
      </c>
      <c r="AGC170">
        <v>15</v>
      </c>
      <c r="AGD170">
        <v>4</v>
      </c>
      <c r="AGE170">
        <v>5</v>
      </c>
      <c r="AGG170">
        <v>2</v>
      </c>
      <c r="AGH170">
        <v>3</v>
      </c>
      <c r="AGJ170">
        <v>4</v>
      </c>
      <c r="AGK170">
        <v>0</v>
      </c>
      <c r="AGM170" t="s">
        <v>5390</v>
      </c>
      <c r="AGN170" t="s">
        <v>5391</v>
      </c>
      <c r="AGQ170">
        <v>7.5</v>
      </c>
      <c r="AGR170">
        <v>2.5</v>
      </c>
      <c r="AGS170">
        <v>2</v>
      </c>
      <c r="AGT170">
        <v>7.5</v>
      </c>
      <c r="AGU170">
        <v>2.5</v>
      </c>
      <c r="AGV170">
        <v>12</v>
      </c>
      <c r="AGW170">
        <v>2</v>
      </c>
      <c r="AGY170" t="b">
        <v>1</v>
      </c>
      <c r="AGZ170" t="b">
        <v>1</v>
      </c>
      <c r="AHD170">
        <v>4</v>
      </c>
      <c r="AHE170">
        <v>3</v>
      </c>
      <c r="AHF170">
        <v>3</v>
      </c>
      <c r="AKM170">
        <v>7.5</v>
      </c>
      <c r="AKN170">
        <v>2.5</v>
      </c>
      <c r="AKO170">
        <v>8.5</v>
      </c>
      <c r="AKP170">
        <v>7.5</v>
      </c>
      <c r="AKQ170">
        <v>2.5</v>
      </c>
      <c r="AKR170">
        <v>18.5</v>
      </c>
      <c r="AKS170" t="s">
        <v>1462</v>
      </c>
      <c r="AKT170" t="s">
        <v>1463</v>
      </c>
      <c r="AKV170" t="s">
        <v>1463</v>
      </c>
      <c r="AKX170" t="s">
        <v>1463</v>
      </c>
      <c r="AKZ170" t="s">
        <v>1463</v>
      </c>
      <c r="ALB170" t="s">
        <v>1462</v>
      </c>
      <c r="ALD170" t="s">
        <v>1463</v>
      </c>
      <c r="ALF170" t="s">
        <v>1462</v>
      </c>
      <c r="ALH170" t="s">
        <v>1462</v>
      </c>
      <c r="ALJ170" t="s">
        <v>1462</v>
      </c>
      <c r="ALL170" t="s">
        <v>1463</v>
      </c>
      <c r="ALN170" t="s">
        <v>1462</v>
      </c>
      <c r="ALP170" t="s">
        <v>1463</v>
      </c>
      <c r="ALR170" t="s">
        <v>1463</v>
      </c>
      <c r="ALT170" t="s">
        <v>1463</v>
      </c>
      <c r="AMF170" t="b">
        <v>1</v>
      </c>
      <c r="AMH170" t="b">
        <v>1</v>
      </c>
      <c r="AMI170" t="b">
        <v>1</v>
      </c>
      <c r="AMJ170" t="b">
        <v>1</v>
      </c>
      <c r="AMM170" t="b">
        <v>1</v>
      </c>
      <c r="AMO170" t="b">
        <v>1</v>
      </c>
      <c r="AMQ170" t="b">
        <v>1</v>
      </c>
      <c r="ANA170">
        <v>7.5</v>
      </c>
      <c r="ANB170">
        <v>2.5</v>
      </c>
      <c r="ANC170">
        <v>10</v>
      </c>
      <c r="AND170">
        <v>7.5</v>
      </c>
      <c r="ANE170">
        <v>2.5</v>
      </c>
      <c r="ANF170">
        <v>20</v>
      </c>
      <c r="ANG170" t="s">
        <v>1462</v>
      </c>
      <c r="ANH170" t="s">
        <v>5392</v>
      </c>
      <c r="ANI170" t="s">
        <v>1462</v>
      </c>
      <c r="ANJ170" t="s">
        <v>4791</v>
      </c>
      <c r="ANK170">
        <v>7.5</v>
      </c>
      <c r="ANL170">
        <v>2.5</v>
      </c>
      <c r="ANM170">
        <v>1</v>
      </c>
      <c r="ANN170">
        <v>0</v>
      </c>
      <c r="ANO170">
        <v>10</v>
      </c>
      <c r="ANP170">
        <v>11</v>
      </c>
      <c r="ANQ170" t="s">
        <v>2551</v>
      </c>
      <c r="ANT170">
        <v>0</v>
      </c>
      <c r="ANU170">
        <v>10</v>
      </c>
      <c r="AQR170">
        <v>7.5</v>
      </c>
      <c r="AQS170">
        <v>1.3</v>
      </c>
      <c r="AQT170">
        <v>2.5</v>
      </c>
      <c r="AQU170">
        <v>11.3</v>
      </c>
      <c r="AQV170" t="s">
        <v>1463</v>
      </c>
      <c r="ARA170" t="b">
        <v>1</v>
      </c>
      <c r="ARB170" t="b">
        <v>1</v>
      </c>
      <c r="ARC170" t="b">
        <v>1</v>
      </c>
      <c r="ARG170">
        <v>0</v>
      </c>
      <c r="ARH170">
        <v>5</v>
      </c>
      <c r="ARI170" t="s">
        <v>1462</v>
      </c>
      <c r="ARJ170" t="s">
        <v>1462</v>
      </c>
      <c r="ARL170" t="b">
        <v>1</v>
      </c>
      <c r="ARM170" t="s">
        <v>1462</v>
      </c>
      <c r="ARO170" t="b">
        <v>1</v>
      </c>
      <c r="ARQ170" t="s">
        <v>1462</v>
      </c>
      <c r="ARS170" t="s">
        <v>5393</v>
      </c>
      <c r="ART170" t="s">
        <v>4791</v>
      </c>
      <c r="ARV170" t="b">
        <v>1</v>
      </c>
      <c r="ARY170" t="b">
        <v>1</v>
      </c>
      <c r="ASD170">
        <v>2.5</v>
      </c>
      <c r="ASE170">
        <v>0</v>
      </c>
      <c r="ASF170">
        <v>6</v>
      </c>
      <c r="ASG170">
        <v>2.5</v>
      </c>
      <c r="ASH170">
        <v>2.5</v>
      </c>
      <c r="ASI170">
        <v>11</v>
      </c>
      <c r="ASJ170">
        <v>25</v>
      </c>
      <c r="ASM170" t="b">
        <v>1</v>
      </c>
      <c r="ASS170">
        <v>3</v>
      </c>
      <c r="AST170" t="s">
        <v>1462</v>
      </c>
      <c r="ASV170" t="b">
        <v>1</v>
      </c>
      <c r="ASW170" t="b">
        <v>1</v>
      </c>
      <c r="ASX170" t="b">
        <v>1</v>
      </c>
      <c r="ASY170" t="b">
        <v>1</v>
      </c>
      <c r="ATC170" t="s">
        <v>5394</v>
      </c>
      <c r="ATD170">
        <v>2.5</v>
      </c>
      <c r="ATE170">
        <v>2.5</v>
      </c>
      <c r="ATF170">
        <v>9</v>
      </c>
      <c r="ATG170">
        <v>7.5</v>
      </c>
      <c r="ATH170">
        <v>2.5</v>
      </c>
      <c r="ATI170">
        <v>19</v>
      </c>
      <c r="ATJ170" t="s">
        <v>1462</v>
      </c>
      <c r="ATN170" t="b">
        <v>1</v>
      </c>
      <c r="ATO170" t="s">
        <v>5133</v>
      </c>
      <c r="ATP170" t="s">
        <v>2568</v>
      </c>
      <c r="AUR170" t="b">
        <v>1</v>
      </c>
      <c r="AUS170" t="s">
        <v>5377</v>
      </c>
      <c r="AUT170" t="s">
        <v>2561</v>
      </c>
      <c r="AVW170" t="s">
        <v>1462</v>
      </c>
      <c r="AVX170" t="s">
        <v>1462</v>
      </c>
      <c r="AVZ170">
        <v>7.5</v>
      </c>
      <c r="AWA170">
        <v>2.5</v>
      </c>
      <c r="AWB170">
        <v>7.5</v>
      </c>
      <c r="AWC170">
        <v>2.5</v>
      </c>
      <c r="AWD170">
        <v>1</v>
      </c>
      <c r="AWE170">
        <v>0</v>
      </c>
      <c r="AWF170">
        <v>0</v>
      </c>
      <c r="AWG170">
        <v>1</v>
      </c>
      <c r="AWH170" t="s">
        <v>1462</v>
      </c>
      <c r="AWI170" t="s">
        <v>1469</v>
      </c>
      <c r="AWJ170" t="s">
        <v>1463</v>
      </c>
      <c r="AWL170" t="s">
        <v>1462</v>
      </c>
      <c r="AWM170" t="s">
        <v>1469</v>
      </c>
      <c r="AWN170" t="s">
        <v>1463</v>
      </c>
      <c r="AWP170" t="s">
        <v>1463</v>
      </c>
      <c r="AWR170" t="s">
        <v>1463</v>
      </c>
      <c r="AWT170" t="s">
        <v>1463</v>
      </c>
      <c r="AWV170" t="s">
        <v>1463</v>
      </c>
      <c r="AWX170" t="s">
        <v>1463</v>
      </c>
      <c r="AWZ170" t="s">
        <v>1463</v>
      </c>
      <c r="AXB170" t="s">
        <v>1463</v>
      </c>
      <c r="AXD170" t="s">
        <v>1463</v>
      </c>
      <c r="AXI170">
        <v>0</v>
      </c>
      <c r="AXJ170">
        <v>0</v>
      </c>
      <c r="AXK170">
        <v>0</v>
      </c>
      <c r="AXN170">
        <v>0</v>
      </c>
      <c r="AXO170">
        <v>1</v>
      </c>
      <c r="AXP170">
        <v>1</v>
      </c>
      <c r="AXQ170">
        <v>1</v>
      </c>
      <c r="AXR170">
        <v>1</v>
      </c>
      <c r="AXS170">
        <v>1</v>
      </c>
      <c r="AXT170">
        <v>1</v>
      </c>
      <c r="AXU170">
        <v>1</v>
      </c>
      <c r="AXV170">
        <v>3</v>
      </c>
      <c r="AXW170">
        <v>1</v>
      </c>
      <c r="AXX170">
        <v>3</v>
      </c>
      <c r="AYA170">
        <v>10</v>
      </c>
      <c r="AYD170">
        <v>10</v>
      </c>
      <c r="AYE170" t="s">
        <v>1463</v>
      </c>
      <c r="AYF170" t="s">
        <v>1463</v>
      </c>
      <c r="AYG170">
        <v>10</v>
      </c>
      <c r="AYJ170">
        <v>10</v>
      </c>
      <c r="AYK170">
        <v>7.5</v>
      </c>
      <c r="AYL170">
        <v>0</v>
      </c>
      <c r="AYM170">
        <v>17.5</v>
      </c>
      <c r="AYN170">
        <v>2</v>
      </c>
      <c r="AYO170" t="s">
        <v>5395</v>
      </c>
      <c r="AYP170" t="s">
        <v>4419</v>
      </c>
      <c r="AYW170">
        <v>4</v>
      </c>
      <c r="AYX170" t="s">
        <v>5396</v>
      </c>
      <c r="AYY170" t="s">
        <v>5135</v>
      </c>
      <c r="AZC170">
        <v>3</v>
      </c>
      <c r="AZD170" t="s">
        <v>5397</v>
      </c>
      <c r="AZE170" t="s">
        <v>4419</v>
      </c>
      <c r="AZF170">
        <v>50</v>
      </c>
      <c r="AZG170" t="s">
        <v>4646</v>
      </c>
      <c r="AZH170" t="s">
        <v>5398</v>
      </c>
      <c r="AZM170" t="s">
        <v>1462</v>
      </c>
      <c r="AZN170" t="s">
        <v>5399</v>
      </c>
      <c r="AZO170" t="s">
        <v>1462</v>
      </c>
      <c r="AZP170" t="s">
        <v>5400</v>
      </c>
      <c r="AZR170">
        <v>7.5</v>
      </c>
      <c r="AZS170">
        <v>0</v>
      </c>
      <c r="BCH170">
        <v>10</v>
      </c>
      <c r="BCI170">
        <v>2.5</v>
      </c>
      <c r="BCJ170">
        <v>0</v>
      </c>
      <c r="BCK170">
        <v>12.5</v>
      </c>
      <c r="BCL170">
        <v>1</v>
      </c>
      <c r="BCN170" t="s">
        <v>2555</v>
      </c>
      <c r="BCP170">
        <v>2</v>
      </c>
      <c r="BCR170">
        <v>3</v>
      </c>
      <c r="BCT170" t="s">
        <v>2555</v>
      </c>
      <c r="BCW170" t="s">
        <v>2555</v>
      </c>
      <c r="BCY170">
        <v>2.5</v>
      </c>
      <c r="BCZ170">
        <v>0</v>
      </c>
      <c r="BEH170">
        <v>10</v>
      </c>
      <c r="BEI170">
        <v>7.5</v>
      </c>
      <c r="BEJ170">
        <v>2.5</v>
      </c>
      <c r="BEK170">
        <v>20</v>
      </c>
      <c r="BEL170" t="s">
        <v>2567</v>
      </c>
      <c r="BEN170" t="s">
        <v>2567</v>
      </c>
      <c r="BEP170" t="s">
        <v>2567</v>
      </c>
      <c r="BER170" t="s">
        <v>2567</v>
      </c>
      <c r="BET170" t="s">
        <v>2567</v>
      </c>
      <c r="BEV170" t="s">
        <v>2567</v>
      </c>
      <c r="BEX170">
        <v>7.5</v>
      </c>
      <c r="BEY170">
        <v>2.5</v>
      </c>
      <c r="BGQ170" t="s">
        <v>1467</v>
      </c>
      <c r="BGR170">
        <v>5</v>
      </c>
      <c r="BGS170">
        <v>2.5</v>
      </c>
      <c r="BGT170">
        <v>7.5</v>
      </c>
      <c r="BGU170" t="s">
        <v>1463</v>
      </c>
      <c r="BHK170">
        <v>5</v>
      </c>
      <c r="BHL170">
        <v>2.5</v>
      </c>
      <c r="BIT170">
        <v>10</v>
      </c>
      <c r="BIU170">
        <v>7.5</v>
      </c>
      <c r="BIV170">
        <v>0</v>
      </c>
      <c r="BIW170">
        <v>17.5</v>
      </c>
      <c r="BIX170">
        <v>5</v>
      </c>
      <c r="BIY170" t="s">
        <v>1794</v>
      </c>
      <c r="BIZ170" t="s">
        <v>2594</v>
      </c>
      <c r="BJA170" t="s">
        <v>2548</v>
      </c>
      <c r="BJB170">
        <v>7.5</v>
      </c>
      <c r="BJC170">
        <v>0</v>
      </c>
    </row>
    <row r="171" spans="1:1024 1026:1615" ht="15" x14ac:dyDescent="0.25">
      <c r="A171" t="s">
        <v>4378</v>
      </c>
      <c r="B171" t="s">
        <v>5401</v>
      </c>
      <c r="C171" t="s">
        <v>5402</v>
      </c>
      <c r="D171" t="s">
        <v>1460</v>
      </c>
      <c r="F171" t="s">
        <v>2606</v>
      </c>
      <c r="G171" t="s">
        <v>4350</v>
      </c>
      <c r="H171" t="s">
        <v>3851</v>
      </c>
      <c r="I171" t="s">
        <v>5403</v>
      </c>
      <c r="J171">
        <v>1.9909952900000001</v>
      </c>
      <c r="K171">
        <v>34.286763800000003</v>
      </c>
      <c r="L171" s="116">
        <v>42409</v>
      </c>
      <c r="M171" t="s">
        <v>1461</v>
      </c>
      <c r="N171">
        <v>40</v>
      </c>
      <c r="O171" t="s">
        <v>2554</v>
      </c>
      <c r="Q171">
        <v>6.7</v>
      </c>
      <c r="R171">
        <v>7.5</v>
      </c>
      <c r="S171">
        <v>2.5</v>
      </c>
      <c r="T171">
        <v>16.7</v>
      </c>
      <c r="U171">
        <v>1</v>
      </c>
      <c r="V171">
        <v>2</v>
      </c>
      <c r="W171">
        <v>3</v>
      </c>
      <c r="X171">
        <v>4</v>
      </c>
      <c r="AA171" t="b">
        <v>1</v>
      </c>
      <c r="AG171">
        <v>1</v>
      </c>
      <c r="AH171">
        <v>2</v>
      </c>
      <c r="AI171">
        <v>3</v>
      </c>
      <c r="AJ171">
        <v>4</v>
      </c>
      <c r="AM171">
        <v>1</v>
      </c>
      <c r="AO171">
        <v>3</v>
      </c>
      <c r="AS171">
        <v>1</v>
      </c>
      <c r="AT171">
        <v>2</v>
      </c>
      <c r="AU171">
        <v>2</v>
      </c>
      <c r="AV171">
        <v>2</v>
      </c>
      <c r="BS171" t="s">
        <v>1462</v>
      </c>
      <c r="BT171" t="s">
        <v>1462</v>
      </c>
      <c r="BU171" t="s">
        <v>4353</v>
      </c>
      <c r="BV171" t="s">
        <v>4353</v>
      </c>
      <c r="BW171">
        <v>7.5</v>
      </c>
      <c r="BX171">
        <v>2.5</v>
      </c>
      <c r="BY171">
        <v>10</v>
      </c>
      <c r="BZ171">
        <v>7.5</v>
      </c>
      <c r="CA171">
        <v>2.5</v>
      </c>
      <c r="CB171">
        <v>20</v>
      </c>
      <c r="CC171" t="s">
        <v>1462</v>
      </c>
      <c r="CD171" t="b">
        <v>1</v>
      </c>
      <c r="CE171" t="b">
        <v>1</v>
      </c>
      <c r="CF171">
        <v>30</v>
      </c>
      <c r="CH171" t="s">
        <v>1462</v>
      </c>
      <c r="CI171" t="b">
        <v>1</v>
      </c>
      <c r="CK171">
        <v>25</v>
      </c>
      <c r="CM171" t="s">
        <v>1462</v>
      </c>
      <c r="CN171" t="b">
        <v>1</v>
      </c>
      <c r="CP171">
        <v>3</v>
      </c>
      <c r="CR171" t="s">
        <v>1463</v>
      </c>
      <c r="CW171" t="s">
        <v>1462</v>
      </c>
      <c r="CX171" t="b">
        <v>1</v>
      </c>
      <c r="CZ171">
        <v>2</v>
      </c>
      <c r="DB171" t="s">
        <v>1463</v>
      </c>
      <c r="DG171" t="s">
        <v>1463</v>
      </c>
      <c r="DM171" t="s">
        <v>1463</v>
      </c>
      <c r="DS171" t="b">
        <v>1</v>
      </c>
      <c r="DU171" t="b">
        <v>1</v>
      </c>
      <c r="EC171" t="b">
        <v>1</v>
      </c>
      <c r="EF171" t="b">
        <v>1</v>
      </c>
      <c r="EG171" t="s">
        <v>5297</v>
      </c>
      <c r="EI171">
        <v>7.5</v>
      </c>
      <c r="EJ171">
        <v>2.5</v>
      </c>
      <c r="EN171">
        <v>0</v>
      </c>
      <c r="EO171" t="s">
        <v>1463</v>
      </c>
      <c r="FL171">
        <v>10</v>
      </c>
      <c r="FM171">
        <v>7.5</v>
      </c>
      <c r="FN171">
        <v>0</v>
      </c>
      <c r="FO171">
        <v>17.5</v>
      </c>
      <c r="FP171" t="s">
        <v>1462</v>
      </c>
      <c r="FS171" t="s">
        <v>1464</v>
      </c>
      <c r="FT171" t="b">
        <v>1</v>
      </c>
      <c r="FV171" t="s">
        <v>1465</v>
      </c>
      <c r="FW171" t="b">
        <v>1</v>
      </c>
      <c r="FY171" t="s">
        <v>1465</v>
      </c>
      <c r="GB171" t="s">
        <v>1464</v>
      </c>
      <c r="GC171" t="b">
        <v>1</v>
      </c>
      <c r="GE171" t="s">
        <v>1473</v>
      </c>
      <c r="GH171" t="s">
        <v>1464</v>
      </c>
      <c r="GK171" t="s">
        <v>1464</v>
      </c>
      <c r="GN171" t="s">
        <v>1464</v>
      </c>
      <c r="GO171" t="b">
        <v>1</v>
      </c>
      <c r="GQ171" t="s">
        <v>1465</v>
      </c>
      <c r="GT171" t="s">
        <v>1464</v>
      </c>
      <c r="GW171" t="s">
        <v>1464</v>
      </c>
      <c r="GZ171" t="s">
        <v>1464</v>
      </c>
      <c r="HC171" t="s">
        <v>1464</v>
      </c>
      <c r="HD171" t="b">
        <v>1</v>
      </c>
      <c r="HF171" t="s">
        <v>1465</v>
      </c>
      <c r="HI171" t="s">
        <v>1464</v>
      </c>
      <c r="HL171" t="s">
        <v>1464</v>
      </c>
      <c r="HO171" t="s">
        <v>1464</v>
      </c>
      <c r="HR171" t="s">
        <v>1464</v>
      </c>
      <c r="HU171" t="s">
        <v>1464</v>
      </c>
      <c r="HX171" t="s">
        <v>1464</v>
      </c>
      <c r="IA171" t="s">
        <v>1464</v>
      </c>
      <c r="ID171" t="s">
        <v>1464</v>
      </c>
      <c r="IE171" t="b">
        <v>1</v>
      </c>
      <c r="IG171" t="s">
        <v>2564</v>
      </c>
      <c r="IJ171" t="s">
        <v>1464</v>
      </c>
      <c r="IM171" t="s">
        <v>1464</v>
      </c>
      <c r="IN171" t="b">
        <v>1</v>
      </c>
      <c r="IP171" t="s">
        <v>1464</v>
      </c>
      <c r="IS171" t="s">
        <v>1464</v>
      </c>
      <c r="IV171" t="s">
        <v>1464</v>
      </c>
      <c r="IW171" t="b">
        <v>1</v>
      </c>
      <c r="IY171" t="s">
        <v>1465</v>
      </c>
      <c r="JB171" t="s">
        <v>1464</v>
      </c>
      <c r="JC171" t="b">
        <v>1</v>
      </c>
      <c r="JE171" t="s">
        <v>1465</v>
      </c>
      <c r="JH171" t="s">
        <v>1464</v>
      </c>
      <c r="JK171" t="s">
        <v>1464</v>
      </c>
      <c r="JN171" t="s">
        <v>1464</v>
      </c>
      <c r="JQ171" t="s">
        <v>1464</v>
      </c>
      <c r="JT171" t="s">
        <v>1464</v>
      </c>
      <c r="JW171" t="s">
        <v>1464</v>
      </c>
      <c r="JZ171" t="s">
        <v>1464</v>
      </c>
      <c r="KC171" t="s">
        <v>1464</v>
      </c>
      <c r="KF171" t="s">
        <v>1464</v>
      </c>
      <c r="KG171" t="s">
        <v>4355</v>
      </c>
      <c r="KH171" t="b">
        <v>1</v>
      </c>
      <c r="KJ171" t="s">
        <v>1464</v>
      </c>
      <c r="KK171" t="s">
        <v>1462</v>
      </c>
      <c r="KL171" t="s">
        <v>5404</v>
      </c>
      <c r="KM171">
        <v>7.5</v>
      </c>
      <c r="KN171">
        <v>0</v>
      </c>
      <c r="KO171">
        <v>3.5</v>
      </c>
      <c r="KP171">
        <v>2.5</v>
      </c>
      <c r="KQ171">
        <v>0</v>
      </c>
      <c r="KR171">
        <v>6</v>
      </c>
      <c r="KS171" t="s">
        <v>1462</v>
      </c>
      <c r="KV171">
        <v>23</v>
      </c>
      <c r="KW171">
        <v>18</v>
      </c>
      <c r="KX171">
        <v>16</v>
      </c>
      <c r="LF171">
        <v>1</v>
      </c>
      <c r="LG171">
        <v>1</v>
      </c>
      <c r="LH171">
        <v>1</v>
      </c>
      <c r="LZ171" t="b">
        <v>1</v>
      </c>
      <c r="MA171" t="b">
        <v>1</v>
      </c>
      <c r="MB171" t="b">
        <v>1</v>
      </c>
      <c r="MJ171" t="b">
        <v>1</v>
      </c>
      <c r="MK171" t="b">
        <v>1</v>
      </c>
      <c r="ML171" t="b">
        <v>1</v>
      </c>
      <c r="MT171" t="s">
        <v>1462</v>
      </c>
      <c r="MU171" t="s">
        <v>5405</v>
      </c>
      <c r="MV171">
        <v>2.5</v>
      </c>
      <c r="MW171">
        <v>0</v>
      </c>
      <c r="MX171">
        <v>0</v>
      </c>
      <c r="MY171">
        <v>0</v>
      </c>
      <c r="MZ171">
        <v>0</v>
      </c>
      <c r="NA171">
        <v>0</v>
      </c>
      <c r="NM171" t="s">
        <v>2549</v>
      </c>
      <c r="NN171" t="s">
        <v>2549</v>
      </c>
      <c r="NO171" t="s">
        <v>2549</v>
      </c>
      <c r="NP171" t="s">
        <v>2549</v>
      </c>
      <c r="NQ171" t="s">
        <v>2549</v>
      </c>
      <c r="NR171" t="s">
        <v>2549</v>
      </c>
      <c r="NS171" t="s">
        <v>2549</v>
      </c>
      <c r="NT171" t="s">
        <v>2549</v>
      </c>
      <c r="NU171" t="s">
        <v>2549</v>
      </c>
      <c r="NV171" t="s">
        <v>2549</v>
      </c>
      <c r="NW171" t="s">
        <v>2550</v>
      </c>
      <c r="NX171" t="s">
        <v>2569</v>
      </c>
      <c r="NY171" t="s">
        <v>2569</v>
      </c>
      <c r="NZ171" t="s">
        <v>2569</v>
      </c>
      <c r="OA171" t="s">
        <v>2550</v>
      </c>
      <c r="OB171" t="s">
        <v>2550</v>
      </c>
      <c r="OC171" t="s">
        <v>2550</v>
      </c>
      <c r="OD171" t="s">
        <v>2550</v>
      </c>
      <c r="OE171" t="s">
        <v>2550</v>
      </c>
      <c r="OF171" t="s">
        <v>2550</v>
      </c>
      <c r="OG171">
        <v>0</v>
      </c>
      <c r="OH171">
        <v>0</v>
      </c>
      <c r="OJ171">
        <v>5</v>
      </c>
      <c r="OK171">
        <v>0</v>
      </c>
      <c r="OL171">
        <v>5</v>
      </c>
      <c r="OO171" t="b">
        <v>1</v>
      </c>
      <c r="OP171" t="b">
        <v>1</v>
      </c>
      <c r="OQ171" t="b">
        <v>1</v>
      </c>
      <c r="OY171" t="s">
        <v>5406</v>
      </c>
      <c r="OZ171" t="s">
        <v>4392</v>
      </c>
      <c r="PA171" t="s">
        <v>4392</v>
      </c>
      <c r="PI171" t="s">
        <v>3269</v>
      </c>
      <c r="PJ171" t="s">
        <v>3269</v>
      </c>
      <c r="PK171" t="s">
        <v>3269</v>
      </c>
      <c r="PS171" t="b">
        <v>1</v>
      </c>
      <c r="PT171" t="b">
        <v>1</v>
      </c>
      <c r="PU171" t="b">
        <v>1</v>
      </c>
      <c r="QC171" t="s">
        <v>4396</v>
      </c>
      <c r="QD171" t="s">
        <v>4396</v>
      </c>
      <c r="QE171" t="s">
        <v>4396</v>
      </c>
      <c r="QL171">
        <v>5</v>
      </c>
      <c r="QM171">
        <v>0</v>
      </c>
      <c r="RO171">
        <v>7.5</v>
      </c>
      <c r="RP171">
        <v>2.5</v>
      </c>
      <c r="RQ171">
        <v>0</v>
      </c>
      <c r="RR171">
        <v>10</v>
      </c>
      <c r="RS171" t="s">
        <v>1463</v>
      </c>
      <c r="RZ171" t="s">
        <v>1463</v>
      </c>
      <c r="SB171" t="s">
        <v>1463</v>
      </c>
      <c r="SH171" t="s">
        <v>1463</v>
      </c>
      <c r="SK171">
        <v>2.5</v>
      </c>
      <c r="SL171">
        <v>0</v>
      </c>
      <c r="SM171">
        <v>4.4000000000000004</v>
      </c>
      <c r="SN171">
        <v>7.5</v>
      </c>
      <c r="SO171">
        <v>0</v>
      </c>
      <c r="SP171">
        <v>11.9</v>
      </c>
      <c r="SQ171" t="s">
        <v>1462</v>
      </c>
      <c r="SS171">
        <v>5</v>
      </c>
      <c r="ST171" t="s">
        <v>5407</v>
      </c>
      <c r="SU171" t="s">
        <v>1463</v>
      </c>
      <c r="SX171" t="b">
        <v>1</v>
      </c>
      <c r="SZ171" t="b">
        <v>1</v>
      </c>
      <c r="TB171" t="b">
        <v>1</v>
      </c>
      <c r="TC171" t="b">
        <v>1</v>
      </c>
      <c r="TG171" t="b">
        <v>1</v>
      </c>
      <c r="TH171" t="s">
        <v>4630</v>
      </c>
      <c r="TI171">
        <v>75</v>
      </c>
      <c r="TJ171" t="s">
        <v>5408</v>
      </c>
      <c r="TM171" t="b">
        <v>1</v>
      </c>
      <c r="TN171" t="b">
        <v>1</v>
      </c>
      <c r="TO171" t="b">
        <v>1</v>
      </c>
      <c r="TP171" t="b">
        <v>1</v>
      </c>
      <c r="TQ171" t="b">
        <v>1</v>
      </c>
      <c r="TX171">
        <v>7.5</v>
      </c>
      <c r="TY171">
        <v>0</v>
      </c>
      <c r="VI171">
        <v>5</v>
      </c>
      <c r="VJ171">
        <v>0</v>
      </c>
      <c r="VK171">
        <v>7.5</v>
      </c>
      <c r="VL171">
        <v>12.5</v>
      </c>
      <c r="VM171" t="s">
        <v>1463</v>
      </c>
      <c r="VO171" t="s">
        <v>1463</v>
      </c>
      <c r="VQ171" t="s">
        <v>1463</v>
      </c>
      <c r="VS171" t="s">
        <v>1463</v>
      </c>
      <c r="VV171" t="s">
        <v>1463</v>
      </c>
      <c r="VX171" t="s">
        <v>1462</v>
      </c>
      <c r="VY171" t="s">
        <v>4577</v>
      </c>
      <c r="VZ171">
        <v>0</v>
      </c>
      <c r="WA171">
        <v>7.5</v>
      </c>
      <c r="XJ171">
        <v>8.6</v>
      </c>
      <c r="XK171">
        <v>7.5</v>
      </c>
      <c r="XL171">
        <v>2.5</v>
      </c>
      <c r="XM171">
        <v>18.600000000000001</v>
      </c>
      <c r="XN171" t="s">
        <v>1462</v>
      </c>
      <c r="XO171" t="s">
        <v>1462</v>
      </c>
      <c r="XQ171" t="b">
        <v>1</v>
      </c>
      <c r="YB171" t="s">
        <v>5409</v>
      </c>
      <c r="YE171" t="s">
        <v>1462</v>
      </c>
      <c r="YF171" t="s">
        <v>5122</v>
      </c>
      <c r="YG171">
        <v>7.5</v>
      </c>
      <c r="YH171">
        <v>2.5</v>
      </c>
      <c r="YI171" t="s">
        <v>1462</v>
      </c>
      <c r="YK171" t="b">
        <v>1</v>
      </c>
      <c r="YO171" t="b">
        <v>1</v>
      </c>
      <c r="YT171" t="s">
        <v>4579</v>
      </c>
      <c r="YU171">
        <v>7.5</v>
      </c>
      <c r="YV171">
        <v>2.5</v>
      </c>
      <c r="ZX171">
        <v>10</v>
      </c>
      <c r="ZY171">
        <v>5</v>
      </c>
      <c r="ZZ171">
        <v>0</v>
      </c>
      <c r="AAA171">
        <v>15</v>
      </c>
      <c r="AAB171" t="s">
        <v>1462</v>
      </c>
      <c r="AAK171" t="b">
        <v>1</v>
      </c>
      <c r="AAL171" t="b">
        <v>1</v>
      </c>
      <c r="AAO171" t="b">
        <v>1</v>
      </c>
      <c r="AAP171" t="b">
        <v>1</v>
      </c>
      <c r="AAQ171" t="s">
        <v>5410</v>
      </c>
      <c r="AAR171" t="s">
        <v>5411</v>
      </c>
      <c r="AAS171" t="s">
        <v>5389</v>
      </c>
      <c r="AAT171">
        <v>5</v>
      </c>
      <c r="AAU171">
        <v>0</v>
      </c>
      <c r="ADN171">
        <v>2</v>
      </c>
      <c r="ADO171">
        <v>0</v>
      </c>
      <c r="ADP171">
        <v>0</v>
      </c>
      <c r="ADQ171">
        <v>2</v>
      </c>
      <c r="ADR171" t="s">
        <v>1759</v>
      </c>
      <c r="ADS171">
        <v>0.5</v>
      </c>
      <c r="ADT171">
        <v>60</v>
      </c>
      <c r="AEG171">
        <v>0</v>
      </c>
      <c r="AEH171">
        <v>0</v>
      </c>
      <c r="AEI171">
        <v>10</v>
      </c>
      <c r="AEJ171">
        <v>5</v>
      </c>
      <c r="AEK171">
        <v>0</v>
      </c>
      <c r="AEL171">
        <v>15</v>
      </c>
      <c r="AEQ171" t="b">
        <v>1</v>
      </c>
      <c r="AET171" t="b">
        <v>1</v>
      </c>
      <c r="AEU171" t="b">
        <v>1</v>
      </c>
      <c r="AEV171" t="b">
        <v>1</v>
      </c>
      <c r="AEX171" t="b">
        <v>1</v>
      </c>
      <c r="AEZ171" t="b">
        <v>1</v>
      </c>
      <c r="AFA171" t="s">
        <v>4365</v>
      </c>
      <c r="AFC171">
        <v>5</v>
      </c>
      <c r="AFD171">
        <v>0</v>
      </c>
      <c r="AFE171">
        <v>0</v>
      </c>
      <c r="AFF171">
        <v>7.5</v>
      </c>
      <c r="AFG171">
        <v>2.5</v>
      </c>
      <c r="AFH171">
        <v>10</v>
      </c>
      <c r="AFI171" t="s">
        <v>1463</v>
      </c>
      <c r="AFK171" t="s">
        <v>1463</v>
      </c>
      <c r="AFM171" t="s">
        <v>1463</v>
      </c>
      <c r="AFO171" t="s">
        <v>1463</v>
      </c>
      <c r="AFQ171" t="s">
        <v>1463</v>
      </c>
      <c r="AFT171" t="s">
        <v>1463</v>
      </c>
      <c r="AFV171">
        <v>3</v>
      </c>
      <c r="AFW171">
        <v>3</v>
      </c>
      <c r="AFX171">
        <v>7.5</v>
      </c>
      <c r="AFY171">
        <v>2.5</v>
      </c>
      <c r="AFZ171">
        <v>6.7</v>
      </c>
      <c r="AGA171">
        <v>5</v>
      </c>
      <c r="AGB171">
        <v>0</v>
      </c>
      <c r="AGC171">
        <v>11.7</v>
      </c>
      <c r="AGD171">
        <v>6</v>
      </c>
      <c r="AGE171">
        <v>5</v>
      </c>
      <c r="AGG171">
        <v>4</v>
      </c>
      <c r="AGH171">
        <v>4</v>
      </c>
      <c r="AGJ171">
        <v>6</v>
      </c>
      <c r="AGK171">
        <v>0</v>
      </c>
      <c r="AGM171" t="s">
        <v>5412</v>
      </c>
      <c r="AGN171" t="s">
        <v>5413</v>
      </c>
      <c r="AGP171" t="s">
        <v>5414</v>
      </c>
      <c r="AGQ171">
        <v>5</v>
      </c>
      <c r="AGR171">
        <v>0</v>
      </c>
      <c r="AGS171">
        <v>1</v>
      </c>
      <c r="AGT171">
        <v>7.5</v>
      </c>
      <c r="AGU171">
        <v>0</v>
      </c>
      <c r="AGV171">
        <v>8.5</v>
      </c>
      <c r="AGW171">
        <v>1</v>
      </c>
      <c r="AGZ171" t="b">
        <v>1</v>
      </c>
      <c r="AHD171">
        <v>4</v>
      </c>
      <c r="AHE171">
        <v>4</v>
      </c>
      <c r="AHF171">
        <v>4</v>
      </c>
      <c r="AKM171">
        <v>7.5</v>
      </c>
      <c r="AKN171">
        <v>0</v>
      </c>
      <c r="AKO171">
        <v>10</v>
      </c>
      <c r="AKP171">
        <v>7.5</v>
      </c>
      <c r="AKQ171">
        <v>0</v>
      </c>
      <c r="AKR171">
        <v>17.5</v>
      </c>
      <c r="AKS171" t="s">
        <v>1462</v>
      </c>
      <c r="AKT171" t="s">
        <v>1463</v>
      </c>
      <c r="AKV171" t="s">
        <v>1462</v>
      </c>
      <c r="AKX171" t="s">
        <v>1463</v>
      </c>
      <c r="AKZ171" t="s">
        <v>1462</v>
      </c>
      <c r="ALB171" t="s">
        <v>1462</v>
      </c>
      <c r="ALD171" t="s">
        <v>1462</v>
      </c>
      <c r="ALF171" t="s">
        <v>1462</v>
      </c>
      <c r="ALH171" t="s">
        <v>1462</v>
      </c>
      <c r="ALJ171" t="s">
        <v>1462</v>
      </c>
      <c r="ALL171" t="s">
        <v>1462</v>
      </c>
      <c r="ALN171" t="s">
        <v>1462</v>
      </c>
      <c r="ALP171" t="s">
        <v>1462</v>
      </c>
      <c r="ALR171" t="s">
        <v>1462</v>
      </c>
      <c r="ALT171" t="s">
        <v>1463</v>
      </c>
      <c r="AMF171" t="b">
        <v>1</v>
      </c>
      <c r="AMH171" t="b">
        <v>1</v>
      </c>
      <c r="AMI171" t="b">
        <v>1</v>
      </c>
      <c r="AMJ171" t="b">
        <v>1</v>
      </c>
      <c r="AMM171" t="b">
        <v>1</v>
      </c>
      <c r="AMQ171" t="b">
        <v>1</v>
      </c>
      <c r="AMW171" t="b">
        <v>1</v>
      </c>
      <c r="ANA171">
        <v>7.5</v>
      </c>
      <c r="ANB171">
        <v>0</v>
      </c>
      <c r="ANC171">
        <v>10</v>
      </c>
      <c r="AND171">
        <v>7.5</v>
      </c>
      <c r="ANE171">
        <v>0</v>
      </c>
      <c r="ANF171">
        <v>17.5</v>
      </c>
      <c r="ANG171" t="s">
        <v>1462</v>
      </c>
      <c r="ANH171" t="s">
        <v>5415</v>
      </c>
      <c r="ANI171" t="s">
        <v>1462</v>
      </c>
      <c r="ANJ171" t="s">
        <v>5285</v>
      </c>
      <c r="ANK171">
        <v>7.5</v>
      </c>
      <c r="ANL171">
        <v>0</v>
      </c>
      <c r="ANM171">
        <v>1</v>
      </c>
      <c r="ANN171">
        <v>0</v>
      </c>
      <c r="ANO171">
        <v>10</v>
      </c>
      <c r="ANP171">
        <v>11</v>
      </c>
      <c r="ANQ171" t="s">
        <v>2551</v>
      </c>
      <c r="ANT171">
        <v>0</v>
      </c>
      <c r="ANU171">
        <v>10</v>
      </c>
      <c r="AQR171">
        <v>10</v>
      </c>
      <c r="AQS171">
        <v>3.8</v>
      </c>
      <c r="AQT171">
        <v>2.5</v>
      </c>
      <c r="AQU171">
        <v>16.3</v>
      </c>
      <c r="AQV171" t="s">
        <v>1463</v>
      </c>
      <c r="ARA171" t="b">
        <v>1</v>
      </c>
      <c r="ARC171" t="b">
        <v>1</v>
      </c>
      <c r="ARD171" t="b">
        <v>1</v>
      </c>
      <c r="ARG171">
        <v>0</v>
      </c>
      <c r="ARH171">
        <v>2.5</v>
      </c>
      <c r="ARI171" t="s">
        <v>1462</v>
      </c>
      <c r="ARJ171" t="s">
        <v>1462</v>
      </c>
      <c r="ARL171" t="b">
        <v>1</v>
      </c>
      <c r="ARM171" t="s">
        <v>1462</v>
      </c>
      <c r="ARO171" t="b">
        <v>1</v>
      </c>
      <c r="ARQ171" t="s">
        <v>1462</v>
      </c>
      <c r="ARS171" t="s">
        <v>5416</v>
      </c>
      <c r="ART171" t="s">
        <v>4791</v>
      </c>
      <c r="ARV171" t="b">
        <v>1</v>
      </c>
      <c r="ARY171" t="b">
        <v>1</v>
      </c>
      <c r="ASB171" t="b">
        <v>1</v>
      </c>
      <c r="ASC171" t="s">
        <v>5417</v>
      </c>
      <c r="ASD171">
        <v>7.5</v>
      </c>
      <c r="ASE171">
        <v>2.5</v>
      </c>
      <c r="ASF171">
        <v>7</v>
      </c>
      <c r="ASG171">
        <v>5</v>
      </c>
      <c r="ASH171">
        <v>0</v>
      </c>
      <c r="ASI171">
        <v>12</v>
      </c>
      <c r="ASJ171">
        <v>50</v>
      </c>
      <c r="ASL171" t="b">
        <v>1</v>
      </c>
      <c r="ASM171" t="b">
        <v>1</v>
      </c>
      <c r="ASP171" t="b">
        <v>1</v>
      </c>
      <c r="ASS171">
        <v>5</v>
      </c>
      <c r="AST171" t="s">
        <v>1462</v>
      </c>
      <c r="ASV171" t="b">
        <v>1</v>
      </c>
      <c r="ASW171" t="b">
        <v>1</v>
      </c>
      <c r="ASX171" t="b">
        <v>1</v>
      </c>
      <c r="ASZ171" t="b">
        <v>1</v>
      </c>
      <c r="ATC171" t="s">
        <v>5418</v>
      </c>
      <c r="ATD171">
        <v>5</v>
      </c>
      <c r="ATE171">
        <v>0</v>
      </c>
      <c r="ATF171">
        <v>8</v>
      </c>
      <c r="ATG171">
        <v>7.5</v>
      </c>
      <c r="ATH171">
        <v>2.5</v>
      </c>
      <c r="ATI171">
        <v>18</v>
      </c>
      <c r="ATJ171" t="s">
        <v>1462</v>
      </c>
      <c r="ATN171" t="b">
        <v>1</v>
      </c>
      <c r="ATO171" t="s">
        <v>5133</v>
      </c>
      <c r="ATP171" t="s">
        <v>2568</v>
      </c>
      <c r="AVW171" t="s">
        <v>1462</v>
      </c>
      <c r="AVX171" t="s">
        <v>1462</v>
      </c>
      <c r="AVZ171">
        <v>7.5</v>
      </c>
      <c r="AWA171">
        <v>2.5</v>
      </c>
      <c r="AWB171">
        <v>7.5</v>
      </c>
      <c r="AWC171">
        <v>2.5</v>
      </c>
      <c r="AWD171">
        <v>2</v>
      </c>
      <c r="AWE171">
        <v>2.5</v>
      </c>
      <c r="AWF171">
        <v>0</v>
      </c>
      <c r="AWG171">
        <v>4.5</v>
      </c>
      <c r="AWH171" t="s">
        <v>1462</v>
      </c>
      <c r="AWI171" t="s">
        <v>1470</v>
      </c>
      <c r="AWJ171" t="s">
        <v>1463</v>
      </c>
      <c r="AWL171" t="s">
        <v>1463</v>
      </c>
      <c r="AWN171" t="s">
        <v>1463</v>
      </c>
      <c r="AWP171" t="s">
        <v>1462</v>
      </c>
      <c r="AWQ171" t="s">
        <v>2619</v>
      </c>
      <c r="AWR171" t="s">
        <v>1463</v>
      </c>
      <c r="AWT171" t="s">
        <v>1462</v>
      </c>
      <c r="AWU171" t="s">
        <v>1469</v>
      </c>
      <c r="AWV171" t="s">
        <v>1463</v>
      </c>
      <c r="AWX171" t="s">
        <v>1463</v>
      </c>
      <c r="AWZ171" t="s">
        <v>1463</v>
      </c>
      <c r="AXB171" t="s">
        <v>1463</v>
      </c>
      <c r="AXD171" t="s">
        <v>1463</v>
      </c>
      <c r="AXF171">
        <v>16</v>
      </c>
      <c r="AXI171">
        <v>2.5</v>
      </c>
      <c r="AXJ171">
        <v>0</v>
      </c>
      <c r="AXK171">
        <v>1</v>
      </c>
      <c r="AXN171">
        <v>1</v>
      </c>
      <c r="AXO171">
        <v>1</v>
      </c>
      <c r="AXP171">
        <v>1</v>
      </c>
      <c r="AXQ171">
        <v>1</v>
      </c>
      <c r="AXR171">
        <v>1</v>
      </c>
      <c r="AXS171">
        <v>1</v>
      </c>
      <c r="AXT171">
        <v>1</v>
      </c>
      <c r="AXU171">
        <v>1</v>
      </c>
      <c r="AXV171">
        <v>2</v>
      </c>
      <c r="AXW171">
        <v>1</v>
      </c>
      <c r="AXX171">
        <v>2</v>
      </c>
      <c r="AYA171">
        <v>10</v>
      </c>
      <c r="AYD171">
        <v>10</v>
      </c>
      <c r="AYE171" t="s">
        <v>1463</v>
      </c>
      <c r="AYF171" t="s">
        <v>1463</v>
      </c>
      <c r="AYG171">
        <v>10</v>
      </c>
      <c r="AYJ171">
        <v>10</v>
      </c>
      <c r="AYK171">
        <v>7.5</v>
      </c>
      <c r="AYL171">
        <v>0</v>
      </c>
      <c r="AYM171">
        <v>17.5</v>
      </c>
      <c r="AYN171">
        <v>2</v>
      </c>
      <c r="AYO171" t="s">
        <v>5419</v>
      </c>
      <c r="AYP171" t="s">
        <v>5420</v>
      </c>
      <c r="AYQ171">
        <v>4</v>
      </c>
      <c r="AYR171" t="s">
        <v>4459</v>
      </c>
      <c r="AYS171" t="s">
        <v>5421</v>
      </c>
      <c r="AYW171">
        <v>3</v>
      </c>
      <c r="AYX171" t="s">
        <v>5422</v>
      </c>
      <c r="AYY171" t="s">
        <v>5423</v>
      </c>
      <c r="AZF171">
        <v>25</v>
      </c>
      <c r="AZG171" t="s">
        <v>5381</v>
      </c>
      <c r="AZH171" t="s">
        <v>5398</v>
      </c>
      <c r="AZM171" t="s">
        <v>1462</v>
      </c>
      <c r="AZN171" t="s">
        <v>5424</v>
      </c>
      <c r="AZO171" t="s">
        <v>1462</v>
      </c>
      <c r="AZP171" t="s">
        <v>5425</v>
      </c>
      <c r="AZR171">
        <v>7.5</v>
      </c>
      <c r="AZS171">
        <v>0</v>
      </c>
      <c r="BCH171">
        <v>10</v>
      </c>
      <c r="BCI171">
        <v>2.5</v>
      </c>
      <c r="BCJ171">
        <v>0</v>
      </c>
      <c r="BCK171">
        <v>12.5</v>
      </c>
      <c r="BCL171">
        <v>1</v>
      </c>
      <c r="BCN171">
        <v>2</v>
      </c>
      <c r="BCP171">
        <v>3</v>
      </c>
      <c r="BCR171">
        <v>4</v>
      </c>
      <c r="BCT171" t="s">
        <v>2555</v>
      </c>
      <c r="BCW171" t="s">
        <v>2555</v>
      </c>
      <c r="BCY171">
        <v>2.5</v>
      </c>
      <c r="BCZ171">
        <v>0</v>
      </c>
      <c r="BEH171">
        <v>10</v>
      </c>
      <c r="BEI171">
        <v>7.5</v>
      </c>
      <c r="BEJ171">
        <v>0</v>
      </c>
      <c r="BEK171">
        <v>17.5</v>
      </c>
      <c r="BEL171" t="s">
        <v>2567</v>
      </c>
      <c r="BEN171" t="s">
        <v>2567</v>
      </c>
      <c r="BEP171" t="s">
        <v>2567</v>
      </c>
      <c r="BER171" t="s">
        <v>2567</v>
      </c>
      <c r="BET171" t="s">
        <v>2567</v>
      </c>
      <c r="BEV171" t="s">
        <v>2567</v>
      </c>
      <c r="BEX171">
        <v>7.5</v>
      </c>
      <c r="BEY171">
        <v>0</v>
      </c>
      <c r="BGQ171">
        <v>2</v>
      </c>
      <c r="BGR171">
        <v>5</v>
      </c>
      <c r="BGS171">
        <v>5</v>
      </c>
      <c r="BGT171">
        <v>12</v>
      </c>
      <c r="BGU171" t="s">
        <v>1462</v>
      </c>
      <c r="BGV171" t="s">
        <v>5426</v>
      </c>
      <c r="BGW171" t="s">
        <v>2653</v>
      </c>
      <c r="BGX171" t="s">
        <v>2984</v>
      </c>
      <c r="BGY171" t="s">
        <v>2653</v>
      </c>
      <c r="BGZ171" t="s">
        <v>4680</v>
      </c>
      <c r="BHA171" t="s">
        <v>2653</v>
      </c>
      <c r="BHK171">
        <v>5</v>
      </c>
      <c r="BHL171">
        <v>5</v>
      </c>
      <c r="BIT171">
        <v>10</v>
      </c>
      <c r="BIU171">
        <v>7.5</v>
      </c>
      <c r="BIV171">
        <v>2.5</v>
      </c>
      <c r="BIW171">
        <v>20</v>
      </c>
      <c r="BIX171">
        <v>5</v>
      </c>
      <c r="BIY171" t="s">
        <v>1794</v>
      </c>
      <c r="BIZ171" t="s">
        <v>2594</v>
      </c>
      <c r="BJA171" t="s">
        <v>2548</v>
      </c>
      <c r="BJB171">
        <v>7.5</v>
      </c>
      <c r="BJC171">
        <v>2.5</v>
      </c>
    </row>
    <row r="172" spans="1:1024 1026:1615" ht="15" x14ac:dyDescent="0.25">
      <c r="A172" t="s">
        <v>4378</v>
      </c>
      <c r="B172" t="s">
        <v>5427</v>
      </c>
      <c r="C172" t="s">
        <v>5428</v>
      </c>
      <c r="D172" t="s">
        <v>2553</v>
      </c>
      <c r="E172" t="s">
        <v>5429</v>
      </c>
      <c r="F172" t="s">
        <v>2606</v>
      </c>
      <c r="G172" t="s">
        <v>4350</v>
      </c>
      <c r="H172" t="s">
        <v>3851</v>
      </c>
      <c r="I172" t="s">
        <v>5430</v>
      </c>
      <c r="J172">
        <v>1.9910434400000001</v>
      </c>
      <c r="K172">
        <v>34.286676730000003</v>
      </c>
      <c r="L172" s="116">
        <v>42409</v>
      </c>
      <c r="M172" t="s">
        <v>1471</v>
      </c>
      <c r="N172">
        <v>31</v>
      </c>
      <c r="O172" t="s">
        <v>1472</v>
      </c>
      <c r="Q172">
        <v>5.7</v>
      </c>
      <c r="R172">
        <v>7.5</v>
      </c>
      <c r="S172">
        <v>0</v>
      </c>
      <c r="T172">
        <v>13.2</v>
      </c>
      <c r="V172">
        <v>2</v>
      </c>
      <c r="W172">
        <v>3</v>
      </c>
      <c r="X172">
        <v>4</v>
      </c>
      <c r="Z172">
        <v>1</v>
      </c>
      <c r="AF172" t="b">
        <v>1</v>
      </c>
      <c r="AH172">
        <v>2</v>
      </c>
      <c r="AI172">
        <v>3</v>
      </c>
      <c r="AJ172">
        <v>4</v>
      </c>
      <c r="AT172">
        <v>2</v>
      </c>
      <c r="AU172">
        <v>3</v>
      </c>
      <c r="AV172">
        <v>4</v>
      </c>
      <c r="BD172">
        <v>1</v>
      </c>
      <c r="BS172" t="s">
        <v>1462</v>
      </c>
      <c r="BT172" t="s">
        <v>1463</v>
      </c>
      <c r="BU172" t="s">
        <v>4353</v>
      </c>
      <c r="BW172">
        <v>7.5</v>
      </c>
      <c r="BX172">
        <v>0</v>
      </c>
      <c r="BY172">
        <v>8.5</v>
      </c>
      <c r="BZ172">
        <v>7.5</v>
      </c>
      <c r="CA172">
        <v>2.5</v>
      </c>
      <c r="CB172">
        <v>18.5</v>
      </c>
      <c r="CC172" t="s">
        <v>1462</v>
      </c>
      <c r="CD172" t="b">
        <v>1</v>
      </c>
      <c r="CE172" t="b">
        <v>1</v>
      </c>
      <c r="CF172">
        <v>21</v>
      </c>
      <c r="CH172" t="s">
        <v>1462</v>
      </c>
      <c r="CI172" t="b">
        <v>1</v>
      </c>
      <c r="CK172">
        <v>20</v>
      </c>
      <c r="CM172" t="s">
        <v>1462</v>
      </c>
      <c r="CN172" t="b">
        <v>1</v>
      </c>
      <c r="CP172">
        <v>3</v>
      </c>
      <c r="CR172" t="s">
        <v>1463</v>
      </c>
      <c r="CW172" t="s">
        <v>1463</v>
      </c>
      <c r="DB172" t="s">
        <v>1463</v>
      </c>
      <c r="DG172" t="s">
        <v>1463</v>
      </c>
      <c r="DM172" t="s">
        <v>1463</v>
      </c>
      <c r="DS172" t="b">
        <v>1</v>
      </c>
      <c r="DU172" t="b">
        <v>1</v>
      </c>
      <c r="DY172" t="b">
        <v>1</v>
      </c>
      <c r="EC172" t="b">
        <v>1</v>
      </c>
      <c r="EF172" t="b">
        <v>1</v>
      </c>
      <c r="EG172" t="s">
        <v>5297</v>
      </c>
      <c r="EI172">
        <v>7.5</v>
      </c>
      <c r="EJ172">
        <v>2.5</v>
      </c>
      <c r="EN172">
        <v>0</v>
      </c>
      <c r="EO172" t="s">
        <v>1463</v>
      </c>
      <c r="FL172">
        <v>10</v>
      </c>
      <c r="FM172">
        <v>7.5</v>
      </c>
      <c r="FN172">
        <v>2.5</v>
      </c>
      <c r="FO172">
        <v>20</v>
      </c>
      <c r="FP172" t="s">
        <v>1462</v>
      </c>
      <c r="FT172" t="b">
        <v>1</v>
      </c>
      <c r="FV172" t="s">
        <v>1465</v>
      </c>
      <c r="GO172" t="b">
        <v>1</v>
      </c>
      <c r="GQ172" t="s">
        <v>1465</v>
      </c>
      <c r="HD172" t="b">
        <v>1</v>
      </c>
      <c r="HF172" t="s">
        <v>1465</v>
      </c>
      <c r="HV172" t="b">
        <v>1</v>
      </c>
      <c r="HX172" t="s">
        <v>1465</v>
      </c>
      <c r="IN172" t="b">
        <v>1</v>
      </c>
      <c r="IP172" t="s">
        <v>1464</v>
      </c>
      <c r="JC172" t="b">
        <v>1</v>
      </c>
      <c r="JE172" t="s">
        <v>1465</v>
      </c>
      <c r="KG172" t="s">
        <v>4355</v>
      </c>
      <c r="KH172" t="b">
        <v>1</v>
      </c>
      <c r="KJ172" t="s">
        <v>1465</v>
      </c>
      <c r="KK172" t="s">
        <v>1462</v>
      </c>
      <c r="KM172">
        <v>7.5</v>
      </c>
      <c r="KN172">
        <v>2.5</v>
      </c>
      <c r="KO172">
        <v>3.5</v>
      </c>
      <c r="KP172">
        <v>2.5</v>
      </c>
      <c r="KQ172">
        <v>0</v>
      </c>
      <c r="KR172">
        <v>6</v>
      </c>
      <c r="KS172" t="s">
        <v>1462</v>
      </c>
      <c r="KV172">
        <v>5</v>
      </c>
      <c r="KW172">
        <v>12</v>
      </c>
      <c r="KX172">
        <v>20</v>
      </c>
      <c r="LF172">
        <v>1</v>
      </c>
      <c r="LG172">
        <v>1</v>
      </c>
      <c r="LH172">
        <v>1</v>
      </c>
      <c r="LZ172" t="b">
        <v>1</v>
      </c>
      <c r="MA172" t="b">
        <v>1</v>
      </c>
      <c r="MB172" t="b">
        <v>1</v>
      </c>
      <c r="MJ172" t="b">
        <v>1</v>
      </c>
      <c r="MK172" t="b">
        <v>1</v>
      </c>
      <c r="ML172" t="b">
        <v>1</v>
      </c>
      <c r="MT172" t="s">
        <v>1462</v>
      </c>
      <c r="MU172" t="s">
        <v>5431</v>
      </c>
      <c r="MV172">
        <v>2.5</v>
      </c>
      <c r="MW172">
        <v>0</v>
      </c>
      <c r="MX172">
        <v>0</v>
      </c>
      <c r="MY172">
        <v>0</v>
      </c>
      <c r="MZ172">
        <v>0</v>
      </c>
      <c r="NA172">
        <v>0</v>
      </c>
      <c r="NM172" t="s">
        <v>2549</v>
      </c>
      <c r="NN172" t="s">
        <v>2549</v>
      </c>
      <c r="NO172" t="s">
        <v>2549</v>
      </c>
      <c r="NP172" t="s">
        <v>2549</v>
      </c>
      <c r="NQ172" t="s">
        <v>2549</v>
      </c>
      <c r="NR172" t="s">
        <v>2549</v>
      </c>
      <c r="NS172" t="s">
        <v>2549</v>
      </c>
      <c r="NT172" t="s">
        <v>2549</v>
      </c>
      <c r="NU172" t="s">
        <v>2549</v>
      </c>
      <c r="NV172" t="s">
        <v>2549</v>
      </c>
      <c r="NW172" t="s">
        <v>2550</v>
      </c>
      <c r="NX172" t="s">
        <v>2569</v>
      </c>
      <c r="NY172" t="s">
        <v>2569</v>
      </c>
      <c r="NZ172" t="s">
        <v>2569</v>
      </c>
      <c r="OA172" t="s">
        <v>2550</v>
      </c>
      <c r="OB172" t="s">
        <v>2550</v>
      </c>
      <c r="OC172" t="s">
        <v>2550</v>
      </c>
      <c r="OD172" t="s">
        <v>2550</v>
      </c>
      <c r="OE172" t="s">
        <v>2550</v>
      </c>
      <c r="OF172" t="s">
        <v>2550</v>
      </c>
      <c r="OG172">
        <v>0</v>
      </c>
      <c r="OH172">
        <v>0</v>
      </c>
      <c r="OJ172">
        <v>7.5</v>
      </c>
      <c r="OK172">
        <v>0</v>
      </c>
      <c r="OL172">
        <v>7.5</v>
      </c>
      <c r="OO172" t="b">
        <v>1</v>
      </c>
      <c r="OP172" t="b">
        <v>1</v>
      </c>
      <c r="OQ172" t="b">
        <v>1</v>
      </c>
      <c r="OY172" t="s">
        <v>4473</v>
      </c>
      <c r="OZ172" t="s">
        <v>4473</v>
      </c>
      <c r="PA172" t="s">
        <v>4473</v>
      </c>
      <c r="PI172" t="s">
        <v>4574</v>
      </c>
      <c r="PJ172" t="s">
        <v>5432</v>
      </c>
      <c r="PK172" t="s">
        <v>4574</v>
      </c>
      <c r="PS172" t="b">
        <v>1</v>
      </c>
      <c r="PT172" t="b">
        <v>1</v>
      </c>
      <c r="PU172" t="b">
        <v>1</v>
      </c>
      <c r="QC172" t="s">
        <v>4396</v>
      </c>
      <c r="QD172" t="s">
        <v>4396</v>
      </c>
      <c r="QE172" t="s">
        <v>4396</v>
      </c>
      <c r="QL172">
        <v>7.5</v>
      </c>
      <c r="QM172">
        <v>0</v>
      </c>
      <c r="RO172">
        <v>7.5</v>
      </c>
      <c r="RP172">
        <v>5</v>
      </c>
      <c r="RQ172">
        <v>2.5</v>
      </c>
      <c r="RR172">
        <v>15</v>
      </c>
      <c r="RS172" t="s">
        <v>1463</v>
      </c>
      <c r="RZ172" t="s">
        <v>1463</v>
      </c>
      <c r="SB172" t="s">
        <v>1463</v>
      </c>
      <c r="SH172" t="s">
        <v>1463</v>
      </c>
      <c r="SK172">
        <v>5</v>
      </c>
      <c r="SL172">
        <v>2.5</v>
      </c>
      <c r="SM172">
        <v>4.9000000000000004</v>
      </c>
      <c r="SN172">
        <v>10</v>
      </c>
      <c r="SO172">
        <v>0</v>
      </c>
      <c r="SP172">
        <v>14.9</v>
      </c>
      <c r="SQ172" t="s">
        <v>1462</v>
      </c>
      <c r="SS172">
        <v>2</v>
      </c>
      <c r="ST172" t="s">
        <v>2593</v>
      </c>
      <c r="SU172" t="s">
        <v>1463</v>
      </c>
      <c r="SX172" t="b">
        <v>1</v>
      </c>
      <c r="SY172" t="b">
        <v>1</v>
      </c>
      <c r="SZ172" t="b">
        <v>1</v>
      </c>
      <c r="TB172" t="b">
        <v>1</v>
      </c>
      <c r="TC172" t="b">
        <v>1</v>
      </c>
      <c r="TG172" t="b">
        <v>1</v>
      </c>
      <c r="TH172" t="s">
        <v>4630</v>
      </c>
      <c r="TI172">
        <v>75</v>
      </c>
      <c r="TJ172" t="s">
        <v>5433</v>
      </c>
      <c r="TM172" t="b">
        <v>1</v>
      </c>
      <c r="TN172" t="b">
        <v>1</v>
      </c>
      <c r="TO172" t="b">
        <v>1</v>
      </c>
      <c r="TP172" t="b">
        <v>1</v>
      </c>
      <c r="TQ172" t="b">
        <v>1</v>
      </c>
      <c r="TS172" t="b">
        <v>1</v>
      </c>
      <c r="TT172" t="b">
        <v>1</v>
      </c>
      <c r="TX172">
        <v>10</v>
      </c>
      <c r="TY172">
        <v>0</v>
      </c>
      <c r="VI172">
        <v>5</v>
      </c>
      <c r="VJ172">
        <v>7.5</v>
      </c>
      <c r="VK172">
        <v>2.5</v>
      </c>
      <c r="VL172">
        <v>15</v>
      </c>
      <c r="VM172" t="s">
        <v>1463</v>
      </c>
      <c r="VO172" t="s">
        <v>1463</v>
      </c>
      <c r="VQ172" t="s">
        <v>1463</v>
      </c>
      <c r="VS172" t="s">
        <v>1463</v>
      </c>
      <c r="VV172" t="s">
        <v>1463</v>
      </c>
      <c r="VX172" t="s">
        <v>1462</v>
      </c>
      <c r="VY172" t="s">
        <v>5434</v>
      </c>
      <c r="VZ172">
        <v>7.5</v>
      </c>
      <c r="WA172">
        <v>2.5</v>
      </c>
      <c r="XJ172">
        <v>5</v>
      </c>
      <c r="XK172">
        <v>0</v>
      </c>
      <c r="XL172">
        <v>1.3</v>
      </c>
      <c r="XM172">
        <v>6.3</v>
      </c>
      <c r="XN172" t="s">
        <v>1462</v>
      </c>
      <c r="XO172" t="s">
        <v>1462</v>
      </c>
      <c r="XQ172" t="b">
        <v>1</v>
      </c>
      <c r="YE172" t="s">
        <v>1462</v>
      </c>
      <c r="YF172" t="s">
        <v>5435</v>
      </c>
      <c r="YG172">
        <v>0</v>
      </c>
      <c r="YH172">
        <v>2.5</v>
      </c>
      <c r="YI172" t="s">
        <v>1463</v>
      </c>
      <c r="YU172">
        <v>0</v>
      </c>
      <c r="YV172">
        <v>0</v>
      </c>
      <c r="ZX172">
        <v>7</v>
      </c>
      <c r="ZY172">
        <v>2.5</v>
      </c>
      <c r="ZZ172">
        <v>2.5</v>
      </c>
      <c r="AAA172">
        <v>12</v>
      </c>
      <c r="AAB172" t="s">
        <v>1462</v>
      </c>
      <c r="AAL172" t="b">
        <v>1</v>
      </c>
      <c r="AAP172" t="b">
        <v>1</v>
      </c>
      <c r="AAQ172" t="s">
        <v>4447</v>
      </c>
      <c r="AAS172" t="s">
        <v>5436</v>
      </c>
      <c r="AAT172">
        <v>2.5</v>
      </c>
      <c r="AAU172">
        <v>2.5</v>
      </c>
      <c r="ADN172">
        <v>2</v>
      </c>
      <c r="ADO172">
        <v>7.5</v>
      </c>
      <c r="ADP172">
        <v>0</v>
      </c>
      <c r="ADQ172">
        <v>9.5</v>
      </c>
      <c r="ADR172" t="s">
        <v>1759</v>
      </c>
      <c r="ADS172">
        <v>0.5</v>
      </c>
      <c r="ADT172">
        <v>35</v>
      </c>
      <c r="AEG172">
        <v>7.5</v>
      </c>
      <c r="AEH172">
        <v>0</v>
      </c>
      <c r="AEI172">
        <v>10</v>
      </c>
      <c r="AEJ172">
        <v>5</v>
      </c>
      <c r="AEK172">
        <v>2.5</v>
      </c>
      <c r="AEL172">
        <v>17.5</v>
      </c>
      <c r="AEU172" t="b">
        <v>1</v>
      </c>
      <c r="AEX172" t="b">
        <v>1</v>
      </c>
      <c r="AEZ172" t="b">
        <v>1</v>
      </c>
      <c r="AFA172" t="s">
        <v>5154</v>
      </c>
      <c r="AFC172">
        <v>5</v>
      </c>
      <c r="AFD172">
        <v>2.5</v>
      </c>
      <c r="AFE172">
        <v>0</v>
      </c>
      <c r="AFF172">
        <v>7.5</v>
      </c>
      <c r="AFG172">
        <v>2.5</v>
      </c>
      <c r="AFH172">
        <v>10</v>
      </c>
      <c r="AFI172" t="s">
        <v>1463</v>
      </c>
      <c r="AFK172" t="s">
        <v>1463</v>
      </c>
      <c r="AFM172" t="s">
        <v>1463</v>
      </c>
      <c r="AFO172" t="s">
        <v>1463</v>
      </c>
      <c r="AFQ172" t="s">
        <v>1463</v>
      </c>
      <c r="AFT172" t="s">
        <v>1463</v>
      </c>
      <c r="AFV172">
        <v>3</v>
      </c>
      <c r="AFW172">
        <v>3</v>
      </c>
      <c r="AFX172">
        <v>7.5</v>
      </c>
      <c r="AFY172">
        <v>2.5</v>
      </c>
      <c r="AFZ172">
        <v>6.7</v>
      </c>
      <c r="AGA172">
        <v>5</v>
      </c>
      <c r="AGB172">
        <v>0</v>
      </c>
      <c r="AGC172">
        <v>11.7</v>
      </c>
      <c r="AGD172">
        <v>6</v>
      </c>
      <c r="AGE172">
        <v>8</v>
      </c>
      <c r="AGG172">
        <v>5</v>
      </c>
      <c r="AGH172">
        <v>5</v>
      </c>
      <c r="AGJ172">
        <v>6</v>
      </c>
      <c r="AGK172">
        <v>0</v>
      </c>
      <c r="AGM172" t="s">
        <v>5437</v>
      </c>
      <c r="AGN172" t="s">
        <v>5438</v>
      </c>
      <c r="AGQ172">
        <v>5</v>
      </c>
      <c r="AGR172">
        <v>0</v>
      </c>
      <c r="AGS172">
        <v>2</v>
      </c>
      <c r="AGT172">
        <v>7.5</v>
      </c>
      <c r="AGU172">
        <v>0</v>
      </c>
      <c r="AGV172">
        <v>9.5</v>
      </c>
      <c r="AGW172">
        <v>2</v>
      </c>
      <c r="AGY172" t="b">
        <v>1</v>
      </c>
      <c r="AGZ172" t="b">
        <v>1</v>
      </c>
      <c r="AHD172">
        <v>4</v>
      </c>
      <c r="AHE172">
        <v>3</v>
      </c>
      <c r="AHF172">
        <v>3</v>
      </c>
      <c r="AKM172">
        <v>7.5</v>
      </c>
      <c r="AKN172">
        <v>0</v>
      </c>
      <c r="AKO172">
        <v>10</v>
      </c>
      <c r="AKP172">
        <v>7.5</v>
      </c>
      <c r="AKQ172">
        <v>0</v>
      </c>
      <c r="AKR172">
        <v>17.5</v>
      </c>
      <c r="AKS172" t="s">
        <v>1462</v>
      </c>
      <c r="AKT172" t="s">
        <v>1463</v>
      </c>
      <c r="AKV172" t="s">
        <v>1462</v>
      </c>
      <c r="AKX172" t="s">
        <v>1463</v>
      </c>
      <c r="AKZ172" t="s">
        <v>1462</v>
      </c>
      <c r="ALB172" t="s">
        <v>1462</v>
      </c>
      <c r="ALD172" t="s">
        <v>1463</v>
      </c>
      <c r="ALF172" t="s">
        <v>1462</v>
      </c>
      <c r="ALH172" t="s">
        <v>1462</v>
      </c>
      <c r="ALJ172" t="s">
        <v>1462</v>
      </c>
      <c r="ALL172" t="s">
        <v>1462</v>
      </c>
      <c r="ALN172" t="s">
        <v>1462</v>
      </c>
      <c r="ALP172" t="s">
        <v>1462</v>
      </c>
      <c r="ALR172" t="s">
        <v>1462</v>
      </c>
      <c r="ALT172" t="s">
        <v>1463</v>
      </c>
      <c r="AMF172" t="b">
        <v>1</v>
      </c>
      <c r="AMM172" t="b">
        <v>1</v>
      </c>
      <c r="AMQ172" t="b">
        <v>1</v>
      </c>
      <c r="AMW172" t="b">
        <v>1</v>
      </c>
      <c r="ANA172">
        <v>7.5</v>
      </c>
      <c r="ANB172">
        <v>0</v>
      </c>
      <c r="ANC172">
        <v>10</v>
      </c>
      <c r="AND172">
        <v>7.5</v>
      </c>
      <c r="ANE172">
        <v>0</v>
      </c>
      <c r="ANF172">
        <v>17.5</v>
      </c>
      <c r="ANG172" t="s">
        <v>1462</v>
      </c>
      <c r="ANH172" t="s">
        <v>5439</v>
      </c>
      <c r="ANI172" t="s">
        <v>1462</v>
      </c>
      <c r="ANJ172" t="s">
        <v>2616</v>
      </c>
      <c r="ANK172">
        <v>7.5</v>
      </c>
      <c r="ANL172">
        <v>0</v>
      </c>
      <c r="ANM172">
        <v>1</v>
      </c>
      <c r="ANN172">
        <v>0</v>
      </c>
      <c r="ANO172">
        <v>10</v>
      </c>
      <c r="ANP172">
        <v>11</v>
      </c>
      <c r="ANQ172" t="s">
        <v>2551</v>
      </c>
      <c r="ANT172">
        <v>0</v>
      </c>
      <c r="ANU172">
        <v>10</v>
      </c>
      <c r="AQR172">
        <v>7.5</v>
      </c>
      <c r="AQS172">
        <v>3.8</v>
      </c>
      <c r="AQT172">
        <v>2.5</v>
      </c>
      <c r="AQU172">
        <v>13.8</v>
      </c>
      <c r="AQV172" t="s">
        <v>1463</v>
      </c>
      <c r="ARA172" t="b">
        <v>1</v>
      </c>
      <c r="ARC172" t="b">
        <v>1</v>
      </c>
      <c r="ARD172" t="b">
        <v>1</v>
      </c>
      <c r="ARG172">
        <v>0</v>
      </c>
      <c r="ARH172">
        <v>2.5</v>
      </c>
      <c r="ARI172" t="s">
        <v>1462</v>
      </c>
      <c r="ARJ172" t="s">
        <v>1462</v>
      </c>
      <c r="ARL172" t="b">
        <v>1</v>
      </c>
      <c r="ARM172" t="s">
        <v>1462</v>
      </c>
      <c r="ARO172" t="b">
        <v>1</v>
      </c>
      <c r="ARQ172" t="s">
        <v>1462</v>
      </c>
      <c r="ARS172" t="s">
        <v>4680</v>
      </c>
      <c r="ART172" t="s">
        <v>4791</v>
      </c>
      <c r="ARV172" t="b">
        <v>1</v>
      </c>
      <c r="ARY172" t="b">
        <v>1</v>
      </c>
      <c r="ASD172">
        <v>7.5</v>
      </c>
      <c r="ASE172">
        <v>2.5</v>
      </c>
      <c r="ASF172">
        <v>5</v>
      </c>
      <c r="ASG172">
        <v>7.5</v>
      </c>
      <c r="ASH172">
        <v>0</v>
      </c>
      <c r="ASI172">
        <v>12.5</v>
      </c>
      <c r="ASJ172">
        <v>60</v>
      </c>
      <c r="ASL172" t="b">
        <v>1</v>
      </c>
      <c r="ASM172" t="b">
        <v>1</v>
      </c>
      <c r="ASS172">
        <v>4</v>
      </c>
      <c r="AST172" t="s">
        <v>1462</v>
      </c>
      <c r="ASV172" t="b">
        <v>1</v>
      </c>
      <c r="ASW172" t="b">
        <v>1</v>
      </c>
      <c r="ASX172" t="b">
        <v>1</v>
      </c>
      <c r="ASY172" t="b">
        <v>1</v>
      </c>
      <c r="ASZ172" t="b">
        <v>1</v>
      </c>
      <c r="ATC172" t="s">
        <v>5440</v>
      </c>
      <c r="ATD172">
        <v>7.5</v>
      </c>
      <c r="ATE172">
        <v>0</v>
      </c>
      <c r="ATF172">
        <v>0</v>
      </c>
      <c r="ATG172">
        <v>0</v>
      </c>
      <c r="ATH172">
        <v>2.5</v>
      </c>
      <c r="ATI172">
        <v>2.5</v>
      </c>
      <c r="ATJ172" t="s">
        <v>1463</v>
      </c>
      <c r="AVZ172">
        <v>0</v>
      </c>
      <c r="AWA172">
        <v>2.5</v>
      </c>
      <c r="AWB172">
        <v>0</v>
      </c>
      <c r="AWC172">
        <v>2.5</v>
      </c>
      <c r="AWD172">
        <v>3</v>
      </c>
      <c r="AWE172">
        <v>7.5</v>
      </c>
      <c r="AWF172">
        <v>0</v>
      </c>
      <c r="AWG172">
        <v>10.5</v>
      </c>
      <c r="AWH172" t="s">
        <v>1462</v>
      </c>
      <c r="AWI172" t="s">
        <v>1469</v>
      </c>
      <c r="AWJ172" t="s">
        <v>1462</v>
      </c>
      <c r="AWK172" t="s">
        <v>1469</v>
      </c>
      <c r="AWL172" t="s">
        <v>1462</v>
      </c>
      <c r="AWM172" t="s">
        <v>1470</v>
      </c>
      <c r="AWN172" t="s">
        <v>1463</v>
      </c>
      <c r="AWP172" t="s">
        <v>1462</v>
      </c>
      <c r="AWQ172" t="s">
        <v>2895</v>
      </c>
      <c r="AWR172" t="s">
        <v>1463</v>
      </c>
      <c r="AWT172" t="s">
        <v>1463</v>
      </c>
      <c r="AWV172" t="s">
        <v>1463</v>
      </c>
      <c r="AWX172" t="s">
        <v>1463</v>
      </c>
      <c r="AWZ172" t="s">
        <v>1463</v>
      </c>
      <c r="AXB172" t="s">
        <v>1463</v>
      </c>
      <c r="AXD172" t="s">
        <v>1463</v>
      </c>
      <c r="AXI172">
        <v>7.5</v>
      </c>
      <c r="AXJ172">
        <v>0</v>
      </c>
      <c r="AXK172">
        <v>1</v>
      </c>
      <c r="AXN172">
        <v>1</v>
      </c>
      <c r="AXO172">
        <v>1</v>
      </c>
      <c r="AXP172">
        <v>1</v>
      </c>
      <c r="AXQ172">
        <v>1</v>
      </c>
      <c r="AXR172">
        <v>1</v>
      </c>
      <c r="AXS172">
        <v>1</v>
      </c>
      <c r="AXT172">
        <v>1</v>
      </c>
      <c r="AXU172">
        <v>1</v>
      </c>
      <c r="AXV172">
        <v>2</v>
      </c>
      <c r="AXW172">
        <v>1</v>
      </c>
      <c r="AXX172">
        <v>2</v>
      </c>
      <c r="AYA172">
        <v>10</v>
      </c>
      <c r="AYD172">
        <v>10</v>
      </c>
      <c r="AYE172" t="s">
        <v>1463</v>
      </c>
      <c r="AYF172" t="s">
        <v>1463</v>
      </c>
      <c r="AYG172">
        <v>10</v>
      </c>
      <c r="AYJ172">
        <v>10</v>
      </c>
      <c r="AYK172">
        <v>7.5</v>
      </c>
      <c r="AYL172">
        <v>2.5</v>
      </c>
      <c r="AYM172">
        <v>20</v>
      </c>
      <c r="AYN172">
        <v>3</v>
      </c>
      <c r="AYO172" t="s">
        <v>5441</v>
      </c>
      <c r="AYP172" t="s">
        <v>4419</v>
      </c>
      <c r="AYQ172">
        <v>5</v>
      </c>
      <c r="AYR172" t="s">
        <v>4459</v>
      </c>
      <c r="AYS172" t="s">
        <v>4645</v>
      </c>
      <c r="AYW172">
        <v>3</v>
      </c>
      <c r="AYX172" t="s">
        <v>5442</v>
      </c>
      <c r="AYY172" t="s">
        <v>5443</v>
      </c>
      <c r="AZF172">
        <v>24</v>
      </c>
      <c r="AZG172" t="s">
        <v>5381</v>
      </c>
      <c r="AZH172" t="s">
        <v>5398</v>
      </c>
      <c r="AZM172" t="s">
        <v>1462</v>
      </c>
      <c r="AZN172" t="s">
        <v>5444</v>
      </c>
      <c r="AZO172" t="s">
        <v>1462</v>
      </c>
      <c r="AZP172" t="s">
        <v>5445</v>
      </c>
      <c r="AZR172">
        <v>7.5</v>
      </c>
      <c r="AZS172">
        <v>2.5</v>
      </c>
      <c r="BCH172">
        <v>10</v>
      </c>
      <c r="BCI172">
        <v>2.5</v>
      </c>
      <c r="BCJ172">
        <v>2.5</v>
      </c>
      <c r="BCK172">
        <v>15</v>
      </c>
      <c r="BCL172">
        <v>1</v>
      </c>
      <c r="BCN172">
        <v>2</v>
      </c>
      <c r="BCP172">
        <v>3</v>
      </c>
      <c r="BCR172">
        <v>4</v>
      </c>
      <c r="BCT172" t="s">
        <v>2555</v>
      </c>
      <c r="BCW172" t="s">
        <v>2555</v>
      </c>
      <c r="BCY172">
        <v>2.5</v>
      </c>
      <c r="BCZ172">
        <v>2.5</v>
      </c>
      <c r="BEH172">
        <v>10</v>
      </c>
      <c r="BEI172">
        <v>7.5</v>
      </c>
      <c r="BEJ172">
        <v>0</v>
      </c>
      <c r="BEK172">
        <v>17.5</v>
      </c>
      <c r="BEL172" t="s">
        <v>2567</v>
      </c>
      <c r="BEN172" t="s">
        <v>2567</v>
      </c>
      <c r="BEP172" t="s">
        <v>2567</v>
      </c>
      <c r="BER172" t="s">
        <v>2567</v>
      </c>
      <c r="BET172" t="s">
        <v>2567</v>
      </c>
      <c r="BEV172" t="s">
        <v>2567</v>
      </c>
      <c r="BEX172">
        <v>7.5</v>
      </c>
      <c r="BEY172">
        <v>0</v>
      </c>
      <c r="BGQ172">
        <v>2</v>
      </c>
      <c r="BGR172">
        <v>7.5</v>
      </c>
      <c r="BGS172">
        <v>2.5</v>
      </c>
      <c r="BGT172">
        <v>12</v>
      </c>
      <c r="BGU172" t="s">
        <v>1462</v>
      </c>
      <c r="BGV172" t="s">
        <v>2667</v>
      </c>
      <c r="BGW172" t="s">
        <v>2653</v>
      </c>
      <c r="BGX172" t="s">
        <v>2984</v>
      </c>
      <c r="BGY172" t="s">
        <v>2653</v>
      </c>
      <c r="BHK172">
        <v>7.5</v>
      </c>
      <c r="BHL172">
        <v>2.5</v>
      </c>
      <c r="BIT172">
        <v>10</v>
      </c>
      <c r="BIU172">
        <v>7.5</v>
      </c>
      <c r="BIV172">
        <v>2.5</v>
      </c>
      <c r="BIW172">
        <v>20</v>
      </c>
      <c r="BIX172">
        <v>4</v>
      </c>
      <c r="BIY172" t="s">
        <v>1794</v>
      </c>
      <c r="BIZ172" t="s">
        <v>2594</v>
      </c>
      <c r="BJA172" t="s">
        <v>2548</v>
      </c>
      <c r="BJB172">
        <v>7.5</v>
      </c>
      <c r="BJC172">
        <v>2.5</v>
      </c>
    </row>
    <row r="173" spans="1:1024 1026:1615" ht="60" x14ac:dyDescent="0.25">
      <c r="A173" t="s">
        <v>4378</v>
      </c>
      <c r="B173" t="s">
        <v>5446</v>
      </c>
      <c r="C173" t="s">
        <v>5447</v>
      </c>
      <c r="D173" t="s">
        <v>1460</v>
      </c>
      <c r="F173" t="s">
        <v>2606</v>
      </c>
      <c r="G173" t="s">
        <v>4350</v>
      </c>
      <c r="H173" t="s">
        <v>3851</v>
      </c>
      <c r="I173" t="s">
        <v>5403</v>
      </c>
      <c r="J173">
        <v>1.9911424499999999</v>
      </c>
      <c r="K173">
        <v>34.286788559999998</v>
      </c>
      <c r="L173" s="116">
        <v>42409</v>
      </c>
      <c r="M173" t="s">
        <v>1471</v>
      </c>
      <c r="N173">
        <v>49</v>
      </c>
      <c r="O173" t="s">
        <v>1472</v>
      </c>
      <c r="Q173">
        <v>6.7</v>
      </c>
      <c r="R173">
        <v>7.5</v>
      </c>
      <c r="S173">
        <v>2.5</v>
      </c>
      <c r="T173">
        <v>16.7</v>
      </c>
      <c r="U173">
        <v>1</v>
      </c>
      <c r="V173">
        <v>1</v>
      </c>
      <c r="W173">
        <v>1</v>
      </c>
      <c r="X173">
        <v>2</v>
      </c>
      <c r="Y173">
        <v>1</v>
      </c>
      <c r="AE173" t="b">
        <v>1</v>
      </c>
      <c r="AG173">
        <v>1</v>
      </c>
      <c r="AH173">
        <v>1</v>
      </c>
      <c r="AI173">
        <v>1</v>
      </c>
      <c r="AJ173">
        <v>2</v>
      </c>
      <c r="AS173">
        <v>1</v>
      </c>
      <c r="AT173">
        <v>1</v>
      </c>
      <c r="AU173">
        <v>1</v>
      </c>
      <c r="AV173">
        <v>2</v>
      </c>
      <c r="BS173" t="s">
        <v>1462</v>
      </c>
      <c r="BT173" t="s">
        <v>1463</v>
      </c>
      <c r="BU173" t="s">
        <v>4353</v>
      </c>
      <c r="BW173">
        <v>7.5</v>
      </c>
      <c r="BX173">
        <v>2.5</v>
      </c>
      <c r="BY173">
        <v>7.5</v>
      </c>
      <c r="BZ173">
        <v>5</v>
      </c>
      <c r="CA173">
        <v>0</v>
      </c>
      <c r="CB173">
        <v>12.5</v>
      </c>
      <c r="CC173" t="s">
        <v>1462</v>
      </c>
      <c r="CD173" t="b">
        <v>1</v>
      </c>
      <c r="CE173" t="b">
        <v>1</v>
      </c>
      <c r="CF173">
        <v>22</v>
      </c>
      <c r="CH173" t="s">
        <v>1463</v>
      </c>
      <c r="CM173" t="s">
        <v>1463</v>
      </c>
      <c r="CR173" t="s">
        <v>1463</v>
      </c>
      <c r="CW173" t="s">
        <v>1463</v>
      </c>
      <c r="DB173" t="s">
        <v>1463</v>
      </c>
      <c r="DG173" t="s">
        <v>1462</v>
      </c>
      <c r="DH173" t="b">
        <v>1</v>
      </c>
      <c r="DJ173">
        <v>12</v>
      </c>
      <c r="DM173" t="s">
        <v>1463</v>
      </c>
      <c r="DS173" t="b">
        <v>1</v>
      </c>
      <c r="DU173" t="b">
        <v>1</v>
      </c>
      <c r="DY173" t="b">
        <v>1</v>
      </c>
      <c r="EC173" t="b">
        <v>1</v>
      </c>
      <c r="EI173">
        <v>5</v>
      </c>
      <c r="EJ173">
        <v>0</v>
      </c>
      <c r="EN173">
        <v>0</v>
      </c>
      <c r="EO173" t="s">
        <v>1463</v>
      </c>
      <c r="FL173">
        <v>10</v>
      </c>
      <c r="FM173">
        <v>7.5</v>
      </c>
      <c r="FN173">
        <v>0</v>
      </c>
      <c r="FO173">
        <v>17.5</v>
      </c>
      <c r="FP173" t="s">
        <v>1462</v>
      </c>
      <c r="FQ173" t="b">
        <v>1</v>
      </c>
      <c r="FS173" t="s">
        <v>1465</v>
      </c>
      <c r="FT173" t="b">
        <v>1</v>
      </c>
      <c r="FV173" t="s">
        <v>1465</v>
      </c>
      <c r="GC173" t="b">
        <v>1</v>
      </c>
      <c r="GE173" t="s">
        <v>1465</v>
      </c>
      <c r="GO173" t="b">
        <v>1</v>
      </c>
      <c r="GQ173" t="s">
        <v>1465</v>
      </c>
      <c r="GU173" t="b">
        <v>1</v>
      </c>
      <c r="GW173" t="s">
        <v>1465</v>
      </c>
      <c r="HA173" t="b">
        <v>1</v>
      </c>
      <c r="HC173" t="s">
        <v>1473</v>
      </c>
      <c r="HD173" t="b">
        <v>1</v>
      </c>
      <c r="HF173" t="s">
        <v>2558</v>
      </c>
      <c r="HG173" t="b">
        <v>1</v>
      </c>
      <c r="HI173" t="s">
        <v>1464</v>
      </c>
      <c r="HV173" t="b">
        <v>1</v>
      </c>
      <c r="HX173" t="s">
        <v>1473</v>
      </c>
      <c r="IN173" t="b">
        <v>1</v>
      </c>
      <c r="IP173" t="s">
        <v>1464</v>
      </c>
      <c r="JC173" t="b">
        <v>1</v>
      </c>
      <c r="JE173" t="s">
        <v>1465</v>
      </c>
      <c r="JX173" t="b">
        <v>1</v>
      </c>
      <c r="JZ173" t="s">
        <v>1465</v>
      </c>
      <c r="KG173" t="s">
        <v>4355</v>
      </c>
      <c r="KH173" t="b">
        <v>1</v>
      </c>
      <c r="KJ173" t="s">
        <v>1465</v>
      </c>
      <c r="KK173" t="s">
        <v>1462</v>
      </c>
      <c r="KM173">
        <v>7.5</v>
      </c>
      <c r="KN173">
        <v>0</v>
      </c>
      <c r="KO173">
        <v>0</v>
      </c>
      <c r="KP173">
        <v>0</v>
      </c>
      <c r="KQ173">
        <v>0</v>
      </c>
      <c r="KR173">
        <v>0</v>
      </c>
      <c r="KS173" t="s">
        <v>1462</v>
      </c>
      <c r="LA173">
        <v>12</v>
      </c>
      <c r="LK173">
        <v>1</v>
      </c>
      <c r="MO173" t="b">
        <v>1</v>
      </c>
      <c r="MT173" t="s">
        <v>1463</v>
      </c>
      <c r="MV173">
        <v>0</v>
      </c>
      <c r="MW173">
        <v>0</v>
      </c>
      <c r="MX173">
        <v>0</v>
      </c>
      <c r="MY173">
        <v>0</v>
      </c>
      <c r="MZ173">
        <v>0</v>
      </c>
      <c r="NA173">
        <v>0</v>
      </c>
      <c r="NM173" t="s">
        <v>2549</v>
      </c>
      <c r="NN173" t="s">
        <v>2549</v>
      </c>
      <c r="NO173" t="s">
        <v>2549</v>
      </c>
      <c r="NP173" t="s">
        <v>2549</v>
      </c>
      <c r="NQ173" t="s">
        <v>2549</v>
      </c>
      <c r="NR173" t="s">
        <v>2549</v>
      </c>
      <c r="NS173" t="s">
        <v>2549</v>
      </c>
      <c r="NT173" t="s">
        <v>2549</v>
      </c>
      <c r="NU173" t="s">
        <v>2549</v>
      </c>
      <c r="NV173" t="s">
        <v>2549</v>
      </c>
      <c r="NW173" t="s">
        <v>2550</v>
      </c>
      <c r="NX173" t="s">
        <v>2550</v>
      </c>
      <c r="NY173" t="s">
        <v>2550</v>
      </c>
      <c r="NZ173" t="s">
        <v>2550</v>
      </c>
      <c r="OA173" t="s">
        <v>2550</v>
      </c>
      <c r="OB173" t="s">
        <v>2550</v>
      </c>
      <c r="OC173" t="s">
        <v>2569</v>
      </c>
      <c r="OD173" t="s">
        <v>2550</v>
      </c>
      <c r="OE173" t="s">
        <v>2550</v>
      </c>
      <c r="OF173" t="s">
        <v>2550</v>
      </c>
      <c r="OG173">
        <v>0</v>
      </c>
      <c r="OH173">
        <v>0</v>
      </c>
      <c r="OJ173">
        <v>2.5</v>
      </c>
      <c r="OK173">
        <v>0</v>
      </c>
      <c r="OL173">
        <v>2.5</v>
      </c>
      <c r="OT173" t="b">
        <v>1</v>
      </c>
      <c r="PD173" t="s">
        <v>4440</v>
      </c>
      <c r="PN173" t="s">
        <v>3269</v>
      </c>
      <c r="QL173">
        <v>2.5</v>
      </c>
      <c r="QM173">
        <v>0</v>
      </c>
      <c r="RO173">
        <v>7.5</v>
      </c>
      <c r="RP173">
        <v>7.5</v>
      </c>
      <c r="RQ173">
        <v>2.5</v>
      </c>
      <c r="RR173">
        <v>17.5</v>
      </c>
      <c r="RS173" t="s">
        <v>1463</v>
      </c>
      <c r="RZ173" t="s">
        <v>1463</v>
      </c>
      <c r="SB173" t="s">
        <v>1463</v>
      </c>
      <c r="SH173" t="s">
        <v>1463</v>
      </c>
      <c r="SK173">
        <v>7.5</v>
      </c>
      <c r="SL173">
        <v>2.5</v>
      </c>
      <c r="SM173">
        <v>5.2</v>
      </c>
      <c r="SN173">
        <v>7.5</v>
      </c>
      <c r="SO173">
        <v>2.5</v>
      </c>
      <c r="SP173">
        <v>15.2</v>
      </c>
      <c r="SQ173" t="s">
        <v>1462</v>
      </c>
      <c r="SS173">
        <v>9</v>
      </c>
      <c r="ST173" t="s">
        <v>5448</v>
      </c>
      <c r="SZ173" t="b">
        <v>1</v>
      </c>
      <c r="TA173" t="b">
        <v>1</v>
      </c>
      <c r="TB173" t="b">
        <v>1</v>
      </c>
      <c r="TI173">
        <v>75</v>
      </c>
      <c r="TJ173" t="s">
        <v>5449</v>
      </c>
      <c r="TM173" t="b">
        <v>1</v>
      </c>
      <c r="TN173" t="b">
        <v>1</v>
      </c>
      <c r="TO173" t="b">
        <v>1</v>
      </c>
      <c r="TP173" t="b">
        <v>1</v>
      </c>
      <c r="TQ173" t="b">
        <v>1</v>
      </c>
      <c r="TV173" t="b">
        <v>1</v>
      </c>
      <c r="TW173" t="s">
        <v>4630</v>
      </c>
      <c r="TX173">
        <v>7.5</v>
      </c>
      <c r="TY173">
        <v>2.5</v>
      </c>
      <c r="VI173">
        <v>5</v>
      </c>
      <c r="VJ173">
        <v>0</v>
      </c>
      <c r="VK173">
        <v>2.5</v>
      </c>
      <c r="VL173">
        <v>7.5</v>
      </c>
      <c r="VM173" t="s">
        <v>1463</v>
      </c>
      <c r="VO173" t="s">
        <v>1463</v>
      </c>
      <c r="VQ173" t="s">
        <v>1463</v>
      </c>
      <c r="VS173" t="s">
        <v>1463</v>
      </c>
      <c r="VV173" t="s">
        <v>1463</v>
      </c>
      <c r="VX173" t="s">
        <v>1462</v>
      </c>
      <c r="VY173" t="s">
        <v>5450</v>
      </c>
      <c r="VZ173">
        <v>0</v>
      </c>
      <c r="WA173">
        <v>2.5</v>
      </c>
      <c r="XJ173">
        <v>2.5</v>
      </c>
      <c r="XK173">
        <v>0</v>
      </c>
      <c r="XL173">
        <v>1.3</v>
      </c>
      <c r="XM173">
        <v>3.8</v>
      </c>
      <c r="XN173" t="s">
        <v>1462</v>
      </c>
      <c r="XO173" t="s">
        <v>1462</v>
      </c>
      <c r="XQ173" t="b">
        <v>1</v>
      </c>
      <c r="XW173" t="b">
        <v>1</v>
      </c>
      <c r="YC173" t="s">
        <v>1462</v>
      </c>
      <c r="YE173" t="s">
        <v>1463</v>
      </c>
      <c r="YF173" t="s">
        <v>5451</v>
      </c>
      <c r="YG173">
        <v>0</v>
      </c>
      <c r="YH173">
        <v>2.5</v>
      </c>
      <c r="YI173" t="s">
        <v>1463</v>
      </c>
      <c r="YU173">
        <v>0</v>
      </c>
      <c r="YV173">
        <v>0</v>
      </c>
      <c r="ZX173">
        <v>10</v>
      </c>
      <c r="ZY173">
        <v>2.5</v>
      </c>
      <c r="ZZ173">
        <v>0</v>
      </c>
      <c r="AAA173">
        <v>12.5</v>
      </c>
      <c r="AAB173" t="s">
        <v>1462</v>
      </c>
      <c r="AAK173" t="b">
        <v>1</v>
      </c>
      <c r="AAL173" t="b">
        <v>1</v>
      </c>
      <c r="AAO173" t="b">
        <v>1</v>
      </c>
      <c r="AAP173" t="b">
        <v>1</v>
      </c>
      <c r="AAQ173" t="s">
        <v>5452</v>
      </c>
      <c r="AAS173" t="s">
        <v>5453</v>
      </c>
      <c r="AAT173">
        <v>2.5</v>
      </c>
      <c r="AAU173">
        <v>0</v>
      </c>
      <c r="ADN173">
        <v>6</v>
      </c>
      <c r="ADO173">
        <v>2.5</v>
      </c>
      <c r="ADP173">
        <v>0</v>
      </c>
      <c r="ADQ173">
        <v>8.5</v>
      </c>
      <c r="ADR173" t="s">
        <v>1759</v>
      </c>
      <c r="ADS173">
        <v>0.5</v>
      </c>
      <c r="ADT173">
        <v>45</v>
      </c>
      <c r="ADU173" t="s">
        <v>3580</v>
      </c>
      <c r="ADV173">
        <v>0.5</v>
      </c>
      <c r="ADW173">
        <v>60</v>
      </c>
      <c r="AEG173">
        <v>2.5</v>
      </c>
      <c r="AEH173">
        <v>0</v>
      </c>
      <c r="AEI173">
        <v>10</v>
      </c>
      <c r="AEJ173">
        <v>0</v>
      </c>
      <c r="AEK173">
        <v>0</v>
      </c>
      <c r="AEL173">
        <v>10</v>
      </c>
      <c r="AEU173" t="b">
        <v>1</v>
      </c>
      <c r="AEV173" t="b">
        <v>1</v>
      </c>
      <c r="AEY173" t="b">
        <v>1</v>
      </c>
      <c r="AEZ173" t="b">
        <v>1</v>
      </c>
      <c r="AFA173" t="s">
        <v>5454</v>
      </c>
      <c r="AFC173">
        <v>0</v>
      </c>
      <c r="AFD173">
        <v>0</v>
      </c>
      <c r="AFE173">
        <v>0</v>
      </c>
      <c r="AFF173">
        <v>7.5</v>
      </c>
      <c r="AFG173">
        <v>2.5</v>
      </c>
      <c r="AFH173">
        <v>10</v>
      </c>
      <c r="AFI173" t="s">
        <v>1463</v>
      </c>
      <c r="AFK173" t="s">
        <v>1463</v>
      </c>
      <c r="AFM173" t="s">
        <v>1463</v>
      </c>
      <c r="AFO173" t="s">
        <v>1463</v>
      </c>
      <c r="AFQ173" t="s">
        <v>1463</v>
      </c>
      <c r="AFT173" t="s">
        <v>1463</v>
      </c>
      <c r="AFV173">
        <v>3</v>
      </c>
      <c r="AFW173">
        <v>3</v>
      </c>
      <c r="AFX173">
        <v>7.5</v>
      </c>
      <c r="AFY173">
        <v>2.5</v>
      </c>
      <c r="AFZ173">
        <v>5</v>
      </c>
      <c r="AGA173">
        <v>7.5</v>
      </c>
      <c r="AGB173">
        <v>2.5</v>
      </c>
      <c r="AGC173">
        <v>15</v>
      </c>
      <c r="AGD173">
        <v>5</v>
      </c>
      <c r="AGE173">
        <v>7</v>
      </c>
      <c r="AGG173">
        <v>4</v>
      </c>
      <c r="AGH173">
        <v>6</v>
      </c>
      <c r="AGJ173">
        <v>5</v>
      </c>
      <c r="AGK173">
        <v>0</v>
      </c>
      <c r="AGM173" t="s">
        <v>5455</v>
      </c>
      <c r="AGN173" s="202" t="s">
        <v>5456</v>
      </c>
      <c r="AGQ173">
        <v>7.5</v>
      </c>
      <c r="AGR173">
        <v>2.5</v>
      </c>
      <c r="AGS173">
        <v>1</v>
      </c>
      <c r="AGT173">
        <v>7.5</v>
      </c>
      <c r="AGU173">
        <v>2.5</v>
      </c>
      <c r="AGV173">
        <v>11</v>
      </c>
      <c r="AGW173">
        <v>1</v>
      </c>
      <c r="AGZ173" t="b">
        <v>1</v>
      </c>
      <c r="AHD173">
        <v>4</v>
      </c>
      <c r="AHE173">
        <v>4</v>
      </c>
      <c r="AHF173">
        <v>4</v>
      </c>
      <c r="AKM173">
        <v>7.5</v>
      </c>
      <c r="AKN173">
        <v>2.5</v>
      </c>
      <c r="AKO173">
        <v>8.5</v>
      </c>
      <c r="AKP173">
        <v>7.5</v>
      </c>
      <c r="AKQ173">
        <v>2.5</v>
      </c>
      <c r="AKR173">
        <v>18.5</v>
      </c>
      <c r="AKS173" t="s">
        <v>1462</v>
      </c>
      <c r="AKT173" t="s">
        <v>1463</v>
      </c>
      <c r="AKV173" t="s">
        <v>1463</v>
      </c>
      <c r="AKX173" t="s">
        <v>1463</v>
      </c>
      <c r="AKZ173" t="s">
        <v>1463</v>
      </c>
      <c r="ALB173" t="s">
        <v>1462</v>
      </c>
      <c r="ALD173" t="s">
        <v>1463</v>
      </c>
      <c r="ALF173" t="s">
        <v>1462</v>
      </c>
      <c r="ALH173" t="s">
        <v>1462</v>
      </c>
      <c r="ALJ173" t="s">
        <v>1462</v>
      </c>
      <c r="ALL173" t="s">
        <v>1462</v>
      </c>
      <c r="ALN173" t="s">
        <v>1462</v>
      </c>
      <c r="ALP173" t="s">
        <v>1462</v>
      </c>
      <c r="ALR173" t="s">
        <v>1462</v>
      </c>
      <c r="ALT173" t="s">
        <v>1463</v>
      </c>
      <c r="AMF173" t="b">
        <v>1</v>
      </c>
      <c r="AMH173" t="b">
        <v>1</v>
      </c>
      <c r="AMJ173" t="b">
        <v>1</v>
      </c>
      <c r="AML173" t="b">
        <v>1</v>
      </c>
      <c r="AMM173" t="b">
        <v>1</v>
      </c>
      <c r="AMQ173" t="b">
        <v>1</v>
      </c>
      <c r="AMW173" t="b">
        <v>1</v>
      </c>
      <c r="ANA173">
        <v>7.5</v>
      </c>
      <c r="ANB173">
        <v>2.5</v>
      </c>
      <c r="ANC173">
        <v>10</v>
      </c>
      <c r="AND173">
        <v>7.5</v>
      </c>
      <c r="ANE173">
        <v>2.5</v>
      </c>
      <c r="ANF173">
        <v>20</v>
      </c>
      <c r="ANG173" t="s">
        <v>1462</v>
      </c>
      <c r="ANH173" t="s">
        <v>5457</v>
      </c>
      <c r="ANI173" t="s">
        <v>1462</v>
      </c>
      <c r="ANJ173" t="s">
        <v>4838</v>
      </c>
      <c r="ANK173">
        <v>7.5</v>
      </c>
      <c r="ANL173">
        <v>2.5</v>
      </c>
      <c r="ANM173">
        <v>1</v>
      </c>
      <c r="ANN173">
        <v>0</v>
      </c>
      <c r="ANO173">
        <v>10</v>
      </c>
      <c r="ANP173">
        <v>11</v>
      </c>
      <c r="ANQ173" t="s">
        <v>2551</v>
      </c>
      <c r="ANT173">
        <v>0</v>
      </c>
      <c r="ANU173">
        <v>10</v>
      </c>
      <c r="AQR173">
        <v>7.5</v>
      </c>
      <c r="AQS173">
        <v>2.5</v>
      </c>
      <c r="AQT173">
        <v>3.8</v>
      </c>
      <c r="AQU173">
        <v>13.8</v>
      </c>
      <c r="AQV173" t="s">
        <v>1463</v>
      </c>
      <c r="ARA173" t="b">
        <v>1</v>
      </c>
      <c r="ARC173" t="b">
        <v>1</v>
      </c>
      <c r="ARG173">
        <v>0</v>
      </c>
      <c r="ARH173">
        <v>5</v>
      </c>
      <c r="ARI173" t="s">
        <v>1462</v>
      </c>
      <c r="ARJ173" t="s">
        <v>1462</v>
      </c>
      <c r="ARL173" t="b">
        <v>1</v>
      </c>
      <c r="ARM173" t="s">
        <v>1462</v>
      </c>
      <c r="ARO173" t="b">
        <v>1</v>
      </c>
      <c r="ARQ173" t="s">
        <v>1462</v>
      </c>
      <c r="ARS173" t="s">
        <v>5458</v>
      </c>
      <c r="ART173" t="s">
        <v>5459</v>
      </c>
      <c r="ARV173" t="b">
        <v>1</v>
      </c>
      <c r="ARY173" t="b">
        <v>1</v>
      </c>
      <c r="ASD173">
        <v>5</v>
      </c>
      <c r="ASE173">
        <v>2.5</v>
      </c>
      <c r="ASF173">
        <v>3</v>
      </c>
      <c r="ASG173">
        <v>7.5</v>
      </c>
      <c r="ASH173">
        <v>2.5</v>
      </c>
      <c r="ASI173">
        <v>13</v>
      </c>
      <c r="ASJ173">
        <v>80</v>
      </c>
      <c r="ASL173" t="b">
        <v>1</v>
      </c>
      <c r="ASM173" t="b">
        <v>1</v>
      </c>
      <c r="ASS173">
        <v>3</v>
      </c>
      <c r="AST173" t="s">
        <v>1462</v>
      </c>
      <c r="ASV173" t="b">
        <v>1</v>
      </c>
      <c r="ASW173" t="b">
        <v>1</v>
      </c>
      <c r="ASX173" t="b">
        <v>1</v>
      </c>
      <c r="ASY173" t="b">
        <v>1</v>
      </c>
      <c r="ASZ173" t="b">
        <v>1</v>
      </c>
      <c r="ATC173" t="s">
        <v>5460</v>
      </c>
      <c r="ATD173">
        <v>7.5</v>
      </c>
      <c r="ATE173">
        <v>2.5</v>
      </c>
      <c r="ATF173">
        <v>3.5</v>
      </c>
      <c r="ATG173">
        <v>7.5</v>
      </c>
      <c r="ATH173">
        <v>2.5</v>
      </c>
      <c r="ATI173">
        <v>13.5</v>
      </c>
      <c r="ATJ173" t="s">
        <v>1462</v>
      </c>
      <c r="AUC173" t="b">
        <v>1</v>
      </c>
      <c r="AUD173" t="s">
        <v>4524</v>
      </c>
      <c r="AUE173" t="s">
        <v>2568</v>
      </c>
      <c r="AVZ173">
        <v>7.5</v>
      </c>
      <c r="AWA173">
        <v>2.5</v>
      </c>
      <c r="AWB173">
        <v>7.5</v>
      </c>
      <c r="AWC173">
        <v>2.5</v>
      </c>
      <c r="AWD173">
        <v>2</v>
      </c>
      <c r="AWE173">
        <v>2.5</v>
      </c>
      <c r="AWF173">
        <v>0</v>
      </c>
      <c r="AWG173">
        <v>4.5</v>
      </c>
      <c r="AWH173" t="s">
        <v>1462</v>
      </c>
      <c r="AWI173" t="s">
        <v>1469</v>
      </c>
      <c r="AWJ173" t="s">
        <v>1462</v>
      </c>
      <c r="AWK173" t="s">
        <v>2592</v>
      </c>
      <c r="AWL173" t="s">
        <v>1462</v>
      </c>
      <c r="AWM173" t="s">
        <v>4525</v>
      </c>
      <c r="AWN173" t="s">
        <v>1463</v>
      </c>
      <c r="AWP173" t="s">
        <v>1463</v>
      </c>
      <c r="AWR173" t="s">
        <v>1463</v>
      </c>
      <c r="AWT173" t="s">
        <v>1463</v>
      </c>
      <c r="AWV173" t="s">
        <v>1463</v>
      </c>
      <c r="AWX173" t="s">
        <v>1463</v>
      </c>
      <c r="AWZ173" t="s">
        <v>1463</v>
      </c>
      <c r="AXB173" t="s">
        <v>1463</v>
      </c>
      <c r="AXD173" t="s">
        <v>1463</v>
      </c>
      <c r="AXI173">
        <v>2.5</v>
      </c>
      <c r="AXJ173">
        <v>0</v>
      </c>
      <c r="AXK173">
        <v>1</v>
      </c>
      <c r="AXN173">
        <v>1</v>
      </c>
      <c r="AXO173">
        <v>1</v>
      </c>
      <c r="AXP173">
        <v>1</v>
      </c>
      <c r="AXQ173">
        <v>1</v>
      </c>
      <c r="AXR173">
        <v>1</v>
      </c>
      <c r="AXS173">
        <v>1</v>
      </c>
      <c r="AXT173">
        <v>1</v>
      </c>
      <c r="AXU173">
        <v>1</v>
      </c>
      <c r="AXV173">
        <v>2</v>
      </c>
      <c r="AXW173">
        <v>1</v>
      </c>
      <c r="AXX173">
        <v>2</v>
      </c>
      <c r="AYA173">
        <v>10</v>
      </c>
      <c r="AYD173">
        <v>10</v>
      </c>
      <c r="AYE173" t="s">
        <v>1463</v>
      </c>
      <c r="AYF173" t="s">
        <v>1463</v>
      </c>
      <c r="AYG173">
        <v>10</v>
      </c>
      <c r="AYJ173">
        <v>10</v>
      </c>
      <c r="AYK173">
        <v>7.5</v>
      </c>
      <c r="AYL173">
        <v>2.5</v>
      </c>
      <c r="AYM173">
        <v>20</v>
      </c>
      <c r="AYN173">
        <v>3</v>
      </c>
      <c r="AYO173" t="s">
        <v>5461</v>
      </c>
      <c r="AYP173" t="s">
        <v>4690</v>
      </c>
      <c r="AYW173">
        <v>4</v>
      </c>
      <c r="AYX173" t="s">
        <v>5462</v>
      </c>
      <c r="AYY173" t="s">
        <v>5463</v>
      </c>
      <c r="AZF173">
        <v>20</v>
      </c>
      <c r="AZG173" t="s">
        <v>5381</v>
      </c>
      <c r="AZH173" t="s">
        <v>5398</v>
      </c>
      <c r="AZM173" t="s">
        <v>1462</v>
      </c>
      <c r="AZN173" t="s">
        <v>5464</v>
      </c>
      <c r="AZO173" t="s">
        <v>1462</v>
      </c>
      <c r="AZP173" t="s">
        <v>5465</v>
      </c>
      <c r="AZR173">
        <v>7.5</v>
      </c>
      <c r="AZS173">
        <v>2.5</v>
      </c>
      <c r="BCH173">
        <v>10</v>
      </c>
      <c r="BCI173">
        <v>2.5</v>
      </c>
      <c r="BCJ173">
        <v>0</v>
      </c>
      <c r="BCK173">
        <v>12.5</v>
      </c>
      <c r="BCL173">
        <v>1</v>
      </c>
      <c r="BCN173" t="s">
        <v>2555</v>
      </c>
      <c r="BCP173">
        <v>2</v>
      </c>
      <c r="BCR173">
        <v>3</v>
      </c>
      <c r="BCT173" t="s">
        <v>2555</v>
      </c>
      <c r="BCW173" t="s">
        <v>2555</v>
      </c>
      <c r="BCY173">
        <v>2.5</v>
      </c>
      <c r="BCZ173">
        <v>0</v>
      </c>
      <c r="BEH173">
        <v>2.5</v>
      </c>
      <c r="BEI173">
        <v>7.5</v>
      </c>
      <c r="BEJ173">
        <v>2.5</v>
      </c>
      <c r="BEK173">
        <v>12.5</v>
      </c>
      <c r="BEL173" t="s">
        <v>2552</v>
      </c>
      <c r="BEN173" t="s">
        <v>2552</v>
      </c>
      <c r="BEP173" t="s">
        <v>2552</v>
      </c>
      <c r="BER173" t="s">
        <v>2552</v>
      </c>
      <c r="BET173" t="s">
        <v>2552</v>
      </c>
      <c r="BEV173" t="s">
        <v>2552</v>
      </c>
      <c r="BEX173">
        <v>7.5</v>
      </c>
      <c r="BEY173">
        <v>2.5</v>
      </c>
      <c r="BGQ173">
        <v>2</v>
      </c>
      <c r="BGR173">
        <v>5</v>
      </c>
      <c r="BGS173">
        <v>2.5</v>
      </c>
      <c r="BGT173">
        <v>9.5</v>
      </c>
      <c r="BGU173" t="s">
        <v>1462</v>
      </c>
      <c r="BGV173" t="s">
        <v>5404</v>
      </c>
      <c r="BGW173" t="s">
        <v>2653</v>
      </c>
      <c r="BHH173" t="s">
        <v>4940</v>
      </c>
      <c r="BHI173" t="s">
        <v>4377</v>
      </c>
      <c r="BHJ173" t="s">
        <v>2653</v>
      </c>
      <c r="BHK173">
        <v>5</v>
      </c>
      <c r="BHL173">
        <v>2.5</v>
      </c>
      <c r="BIT173">
        <v>10</v>
      </c>
      <c r="BIU173">
        <v>7.5</v>
      </c>
      <c r="BIV173">
        <v>0</v>
      </c>
      <c r="BIW173">
        <v>17.5</v>
      </c>
      <c r="BIX173">
        <v>4</v>
      </c>
      <c r="BIY173" t="s">
        <v>1794</v>
      </c>
      <c r="BIZ173" t="s">
        <v>2594</v>
      </c>
      <c r="BJA173" t="s">
        <v>2548</v>
      </c>
      <c r="BJB173">
        <v>7.5</v>
      </c>
      <c r="BJC173">
        <v>0</v>
      </c>
    </row>
    <row r="174" spans="1:1024 1026:1615" ht="15" x14ac:dyDescent="0.25">
      <c r="A174" t="s">
        <v>4378</v>
      </c>
      <c r="B174" t="s">
        <v>5466</v>
      </c>
      <c r="C174" t="s">
        <v>5467</v>
      </c>
      <c r="D174" t="s">
        <v>1460</v>
      </c>
      <c r="F174" t="s">
        <v>2606</v>
      </c>
      <c r="G174" t="s">
        <v>4350</v>
      </c>
      <c r="H174" t="s">
        <v>3851</v>
      </c>
      <c r="I174" t="s">
        <v>5430</v>
      </c>
      <c r="J174">
        <v>1.9911013</v>
      </c>
      <c r="K174">
        <v>34.286798539999999</v>
      </c>
      <c r="L174" s="116">
        <v>42409</v>
      </c>
      <c r="M174" t="s">
        <v>1471</v>
      </c>
      <c r="N174">
        <v>30</v>
      </c>
      <c r="O174" t="s">
        <v>1472</v>
      </c>
      <c r="Q174">
        <v>6.7</v>
      </c>
      <c r="R174">
        <v>7.5</v>
      </c>
      <c r="S174">
        <v>2.5</v>
      </c>
      <c r="T174">
        <v>16.7</v>
      </c>
      <c r="U174">
        <v>1</v>
      </c>
      <c r="V174">
        <v>2</v>
      </c>
      <c r="W174">
        <v>2</v>
      </c>
      <c r="X174">
        <v>1</v>
      </c>
      <c r="AB174" t="b">
        <v>1</v>
      </c>
      <c r="AG174">
        <v>1</v>
      </c>
      <c r="AH174">
        <v>2</v>
      </c>
      <c r="AI174">
        <v>2</v>
      </c>
      <c r="AJ174">
        <v>1</v>
      </c>
      <c r="AS174">
        <v>1</v>
      </c>
      <c r="AT174">
        <v>2</v>
      </c>
      <c r="AU174">
        <v>2</v>
      </c>
      <c r="AV174">
        <v>1</v>
      </c>
      <c r="BS174" t="s">
        <v>1462</v>
      </c>
      <c r="BT174" t="s">
        <v>1462</v>
      </c>
      <c r="BU174" t="s">
        <v>4570</v>
      </c>
      <c r="BV174" t="s">
        <v>4353</v>
      </c>
      <c r="BW174">
        <v>7.5</v>
      </c>
      <c r="BX174">
        <v>2.5</v>
      </c>
      <c r="BY174">
        <v>7.5</v>
      </c>
      <c r="BZ174">
        <v>7.5</v>
      </c>
      <c r="CA174">
        <v>2.5</v>
      </c>
      <c r="CB174">
        <v>17.5</v>
      </c>
      <c r="CC174" t="s">
        <v>1462</v>
      </c>
      <c r="CD174" t="b">
        <v>1</v>
      </c>
      <c r="CE174" t="b">
        <v>1</v>
      </c>
      <c r="CF174">
        <v>30</v>
      </c>
      <c r="CH174" t="s">
        <v>1463</v>
      </c>
      <c r="CM174" t="s">
        <v>1463</v>
      </c>
      <c r="CR174" t="s">
        <v>1463</v>
      </c>
      <c r="CW174" t="s">
        <v>1462</v>
      </c>
      <c r="CX174" t="b">
        <v>1</v>
      </c>
      <c r="CZ174">
        <v>1</v>
      </c>
      <c r="DB174" t="s">
        <v>1463</v>
      </c>
      <c r="DG174" t="s">
        <v>1463</v>
      </c>
      <c r="DM174" t="s">
        <v>1463</v>
      </c>
      <c r="DS174" t="b">
        <v>1</v>
      </c>
      <c r="DU174" t="b">
        <v>1</v>
      </c>
      <c r="DY174" t="b">
        <v>1</v>
      </c>
      <c r="EC174" t="b">
        <v>1</v>
      </c>
      <c r="EI174">
        <v>7.5</v>
      </c>
      <c r="EJ174">
        <v>2.5</v>
      </c>
      <c r="EN174">
        <v>0</v>
      </c>
      <c r="EO174" t="s">
        <v>1463</v>
      </c>
      <c r="FL174">
        <v>10</v>
      </c>
      <c r="FM174">
        <v>7.5</v>
      </c>
      <c r="FN174">
        <v>0</v>
      </c>
      <c r="FO174">
        <v>17.5</v>
      </c>
      <c r="FP174" t="s">
        <v>1462</v>
      </c>
      <c r="FQ174" t="b">
        <v>1</v>
      </c>
      <c r="FS174" t="s">
        <v>1473</v>
      </c>
      <c r="FT174" t="b">
        <v>1</v>
      </c>
      <c r="FV174" t="s">
        <v>1465</v>
      </c>
      <c r="GO174" t="b">
        <v>1</v>
      </c>
      <c r="GQ174" t="s">
        <v>1465</v>
      </c>
      <c r="HD174" t="b">
        <v>1</v>
      </c>
      <c r="HF174" t="s">
        <v>1465</v>
      </c>
      <c r="HP174" t="b">
        <v>1</v>
      </c>
      <c r="HR174" t="s">
        <v>1465</v>
      </c>
      <c r="IN174" t="b">
        <v>1</v>
      </c>
      <c r="IP174" t="s">
        <v>1464</v>
      </c>
      <c r="JC174" t="b">
        <v>1</v>
      </c>
      <c r="JE174" t="s">
        <v>1465</v>
      </c>
      <c r="JU174" t="b">
        <v>1</v>
      </c>
      <c r="JW174" t="s">
        <v>1465</v>
      </c>
      <c r="KG174" t="s">
        <v>4355</v>
      </c>
      <c r="KH174" t="b">
        <v>1</v>
      </c>
      <c r="KJ174" t="s">
        <v>1465</v>
      </c>
      <c r="KK174" t="s">
        <v>1462</v>
      </c>
      <c r="KL174" t="s">
        <v>4356</v>
      </c>
      <c r="KM174">
        <v>7.5</v>
      </c>
      <c r="KN174">
        <v>0</v>
      </c>
      <c r="KO174">
        <v>0</v>
      </c>
      <c r="KR174">
        <v>0</v>
      </c>
      <c r="KS174" t="s">
        <v>1463</v>
      </c>
      <c r="RO174">
        <v>7.5</v>
      </c>
      <c r="RP174">
        <v>7.5</v>
      </c>
      <c r="RQ174">
        <v>0</v>
      </c>
      <c r="RR174">
        <v>15</v>
      </c>
      <c r="RS174" t="s">
        <v>1463</v>
      </c>
      <c r="RZ174" t="s">
        <v>1463</v>
      </c>
      <c r="SK174">
        <v>7.5</v>
      </c>
      <c r="SL174">
        <v>0</v>
      </c>
      <c r="SM174">
        <v>3.7</v>
      </c>
      <c r="SN174">
        <v>10</v>
      </c>
      <c r="SO174">
        <v>0</v>
      </c>
      <c r="SP174">
        <v>13.7</v>
      </c>
      <c r="SQ174" t="s">
        <v>1463</v>
      </c>
      <c r="SR174" t="s">
        <v>5468</v>
      </c>
      <c r="TI174">
        <v>75</v>
      </c>
      <c r="TJ174" t="s">
        <v>5469</v>
      </c>
      <c r="TM174" t="b">
        <v>1</v>
      </c>
      <c r="TN174" t="b">
        <v>1</v>
      </c>
      <c r="TO174" t="b">
        <v>1</v>
      </c>
      <c r="TP174" t="b">
        <v>1</v>
      </c>
      <c r="TQ174" t="b">
        <v>1</v>
      </c>
      <c r="TS174" t="b">
        <v>1</v>
      </c>
      <c r="TT174" t="b">
        <v>1</v>
      </c>
      <c r="TV174" t="b">
        <v>1</v>
      </c>
      <c r="TW174" t="s">
        <v>4630</v>
      </c>
      <c r="TX174">
        <v>10</v>
      </c>
      <c r="TY174">
        <v>0</v>
      </c>
      <c r="VI174">
        <v>5</v>
      </c>
      <c r="VJ174">
        <v>0</v>
      </c>
      <c r="VK174">
        <v>0</v>
      </c>
      <c r="VL174">
        <v>5</v>
      </c>
      <c r="VM174" t="s">
        <v>1463</v>
      </c>
      <c r="VO174" t="s">
        <v>1463</v>
      </c>
      <c r="VQ174" t="s">
        <v>1463</v>
      </c>
      <c r="VS174" t="s">
        <v>1463</v>
      </c>
      <c r="VV174" t="s">
        <v>1463</v>
      </c>
      <c r="VX174" t="s">
        <v>1462</v>
      </c>
      <c r="VY174" t="s">
        <v>5470</v>
      </c>
      <c r="VZ174">
        <v>0</v>
      </c>
      <c r="WA174">
        <v>0</v>
      </c>
      <c r="XJ174">
        <v>2.5</v>
      </c>
      <c r="XK174">
        <v>0</v>
      </c>
      <c r="XL174">
        <v>1.3</v>
      </c>
      <c r="XM174">
        <v>3.8</v>
      </c>
      <c r="XN174" t="s">
        <v>1462</v>
      </c>
      <c r="XO174" t="s">
        <v>1462</v>
      </c>
      <c r="XQ174" t="b">
        <v>1</v>
      </c>
      <c r="YC174" t="s">
        <v>1462</v>
      </c>
      <c r="YE174" t="s">
        <v>1463</v>
      </c>
      <c r="YF174" t="s">
        <v>5471</v>
      </c>
      <c r="YG174">
        <v>0</v>
      </c>
      <c r="YH174">
        <v>2.5</v>
      </c>
      <c r="YI174" t="s">
        <v>1463</v>
      </c>
      <c r="YU174">
        <v>0</v>
      </c>
      <c r="YV174">
        <v>0</v>
      </c>
      <c r="ZX174">
        <v>10</v>
      </c>
      <c r="ZY174">
        <v>2.5</v>
      </c>
      <c r="ZZ174">
        <v>0</v>
      </c>
      <c r="AAA174">
        <v>12.5</v>
      </c>
      <c r="AAB174" t="s">
        <v>1462</v>
      </c>
      <c r="AAK174" t="b">
        <v>1</v>
      </c>
      <c r="AAL174" t="b">
        <v>1</v>
      </c>
      <c r="AAP174" t="b">
        <v>1</v>
      </c>
      <c r="AAQ174" t="s">
        <v>5472</v>
      </c>
      <c r="AAS174" t="s">
        <v>5473</v>
      </c>
      <c r="AAT174">
        <v>2.5</v>
      </c>
      <c r="AAU174">
        <v>0</v>
      </c>
      <c r="ADN174">
        <v>2</v>
      </c>
      <c r="ADO174">
        <v>0</v>
      </c>
      <c r="ADP174">
        <v>0</v>
      </c>
      <c r="ADQ174">
        <v>2</v>
      </c>
      <c r="ADR174" t="s">
        <v>1759</v>
      </c>
      <c r="ADS174">
        <v>0.5</v>
      </c>
      <c r="ADT174">
        <v>40</v>
      </c>
      <c r="AEG174">
        <v>0</v>
      </c>
      <c r="AEH174">
        <v>0</v>
      </c>
      <c r="AEI174">
        <v>10</v>
      </c>
      <c r="AEJ174">
        <v>7.5</v>
      </c>
      <c r="AEK174">
        <v>2.5</v>
      </c>
      <c r="AEL174">
        <v>20</v>
      </c>
      <c r="AEU174" t="b">
        <v>1</v>
      </c>
      <c r="AEV174" t="b">
        <v>1</v>
      </c>
      <c r="AEX174" t="b">
        <v>1</v>
      </c>
      <c r="AFC174">
        <v>7.5</v>
      </c>
      <c r="AFD174">
        <v>2.5</v>
      </c>
      <c r="AFE174">
        <v>0</v>
      </c>
      <c r="AFF174">
        <v>7.5</v>
      </c>
      <c r="AFG174">
        <v>2.5</v>
      </c>
      <c r="AFH174">
        <v>10</v>
      </c>
      <c r="AFI174" t="s">
        <v>1463</v>
      </c>
      <c r="AFK174" t="s">
        <v>1463</v>
      </c>
      <c r="AFM174" t="s">
        <v>1463</v>
      </c>
      <c r="AFO174" t="s">
        <v>1463</v>
      </c>
      <c r="AFQ174" t="s">
        <v>1463</v>
      </c>
      <c r="AFT174" t="s">
        <v>1463</v>
      </c>
      <c r="AFV174">
        <v>3</v>
      </c>
      <c r="AFW174">
        <v>3</v>
      </c>
      <c r="AFX174">
        <v>7.5</v>
      </c>
      <c r="AFY174">
        <v>2.5</v>
      </c>
      <c r="AFZ174">
        <v>5</v>
      </c>
      <c r="AGA174">
        <v>7.5</v>
      </c>
      <c r="AGB174">
        <v>2.5</v>
      </c>
      <c r="AGC174">
        <v>15</v>
      </c>
      <c r="AGD174">
        <v>8</v>
      </c>
      <c r="AGG174">
        <v>4</v>
      </c>
      <c r="AGJ174">
        <v>6</v>
      </c>
      <c r="AGM174" t="s">
        <v>5474</v>
      </c>
      <c r="AGQ174">
        <v>7.5</v>
      </c>
      <c r="AGR174">
        <v>2.5</v>
      </c>
      <c r="AGS174">
        <v>2</v>
      </c>
      <c r="AGT174">
        <v>7.5</v>
      </c>
      <c r="AGU174">
        <v>0</v>
      </c>
      <c r="AGV174">
        <v>9.5</v>
      </c>
      <c r="AGW174">
        <v>2</v>
      </c>
      <c r="AGZ174" t="b">
        <v>1</v>
      </c>
      <c r="AHA174" t="b">
        <v>1</v>
      </c>
      <c r="AHD174">
        <v>4</v>
      </c>
      <c r="AHE174">
        <v>3</v>
      </c>
      <c r="AHF174">
        <v>3</v>
      </c>
      <c r="AKM174">
        <v>7.5</v>
      </c>
      <c r="AKN174">
        <v>0</v>
      </c>
      <c r="AKO174">
        <v>10</v>
      </c>
      <c r="AKP174">
        <v>7.5</v>
      </c>
      <c r="AKQ174">
        <v>2.5</v>
      </c>
      <c r="AKR174">
        <v>20</v>
      </c>
      <c r="AKS174" t="s">
        <v>1462</v>
      </c>
      <c r="AKT174" t="s">
        <v>1463</v>
      </c>
      <c r="AKV174" t="s">
        <v>1462</v>
      </c>
      <c r="AKX174" t="s">
        <v>1463</v>
      </c>
      <c r="AKZ174" t="s">
        <v>1463</v>
      </c>
      <c r="ALB174" t="s">
        <v>1462</v>
      </c>
      <c r="ALD174" t="s">
        <v>1463</v>
      </c>
      <c r="ALF174" t="s">
        <v>1462</v>
      </c>
      <c r="ALH174" t="s">
        <v>1462</v>
      </c>
      <c r="ALJ174" t="s">
        <v>1462</v>
      </c>
      <c r="ALL174" t="s">
        <v>1462</v>
      </c>
      <c r="ALN174" t="s">
        <v>1462</v>
      </c>
      <c r="ALP174" t="s">
        <v>1462</v>
      </c>
      <c r="ALR174" t="s">
        <v>1462</v>
      </c>
      <c r="ALT174" t="s">
        <v>1463</v>
      </c>
      <c r="AMF174" t="b">
        <v>1</v>
      </c>
      <c r="AMH174" t="b">
        <v>1</v>
      </c>
      <c r="AMM174" t="b">
        <v>1</v>
      </c>
      <c r="AMQ174" t="b">
        <v>1</v>
      </c>
      <c r="AMW174" t="b">
        <v>1</v>
      </c>
      <c r="AMX174" t="b">
        <v>1</v>
      </c>
      <c r="ANA174">
        <v>7.5</v>
      </c>
      <c r="ANB174">
        <v>2.5</v>
      </c>
      <c r="ANC174">
        <v>10</v>
      </c>
      <c r="AND174">
        <v>7.5</v>
      </c>
      <c r="ANE174">
        <v>2.5</v>
      </c>
      <c r="ANF174">
        <v>20</v>
      </c>
      <c r="ANG174" t="s">
        <v>1462</v>
      </c>
      <c r="ANH174" t="s">
        <v>5475</v>
      </c>
      <c r="ANI174" t="s">
        <v>1462</v>
      </c>
      <c r="ANJ174" t="s">
        <v>5476</v>
      </c>
      <c r="ANK174">
        <v>7.5</v>
      </c>
      <c r="ANL174">
        <v>2.5</v>
      </c>
      <c r="ANM174">
        <v>1</v>
      </c>
      <c r="ANN174">
        <v>0</v>
      </c>
      <c r="ANO174">
        <v>10</v>
      </c>
      <c r="ANP174">
        <v>11</v>
      </c>
      <c r="ANQ174" t="s">
        <v>2551</v>
      </c>
      <c r="ANT174">
        <v>0</v>
      </c>
      <c r="ANU174">
        <v>10</v>
      </c>
      <c r="AQR174">
        <v>7.5</v>
      </c>
      <c r="AQS174">
        <v>3.8</v>
      </c>
      <c r="AQT174">
        <v>1.3</v>
      </c>
      <c r="AQU174">
        <v>12.6</v>
      </c>
      <c r="AQV174" t="s">
        <v>1463</v>
      </c>
      <c r="ARA174" t="b">
        <v>1</v>
      </c>
      <c r="ARC174" t="b">
        <v>1</v>
      </c>
      <c r="ARG174">
        <v>0</v>
      </c>
      <c r="ARH174">
        <v>2.5</v>
      </c>
      <c r="ARI174" t="s">
        <v>1462</v>
      </c>
      <c r="ARJ174" t="s">
        <v>1462</v>
      </c>
      <c r="ARL174" t="b">
        <v>1</v>
      </c>
      <c r="ARM174" t="s">
        <v>1462</v>
      </c>
      <c r="ARO174" t="b">
        <v>1</v>
      </c>
      <c r="ARQ174" t="s">
        <v>1462</v>
      </c>
      <c r="ARS174" t="s">
        <v>4680</v>
      </c>
      <c r="ART174" t="s">
        <v>2616</v>
      </c>
      <c r="ARV174" t="b">
        <v>1</v>
      </c>
      <c r="ARY174" t="b">
        <v>1</v>
      </c>
      <c r="ASD174">
        <v>7.5</v>
      </c>
      <c r="ASE174">
        <v>0</v>
      </c>
      <c r="ASF174">
        <v>3</v>
      </c>
      <c r="ASG174">
        <v>7.5</v>
      </c>
      <c r="ASH174">
        <v>0</v>
      </c>
      <c r="ASI174">
        <v>10.5</v>
      </c>
      <c r="ASJ174">
        <v>80</v>
      </c>
      <c r="ASL174" t="b">
        <v>1</v>
      </c>
      <c r="ASM174" t="b">
        <v>1</v>
      </c>
      <c r="ASS174">
        <v>3</v>
      </c>
      <c r="AST174" t="s">
        <v>1462</v>
      </c>
      <c r="ASV174" t="b">
        <v>1</v>
      </c>
      <c r="ASW174" t="b">
        <v>1</v>
      </c>
      <c r="ASX174" t="b">
        <v>1</v>
      </c>
      <c r="ASY174" t="b">
        <v>1</v>
      </c>
      <c r="ASZ174" t="b">
        <v>1</v>
      </c>
      <c r="ATC174" t="s">
        <v>5477</v>
      </c>
      <c r="ATD174">
        <v>7.5</v>
      </c>
      <c r="ATE174">
        <v>0</v>
      </c>
      <c r="ATF174">
        <v>5.7</v>
      </c>
      <c r="ATG174">
        <v>7.5</v>
      </c>
      <c r="ATH174">
        <v>2.5</v>
      </c>
      <c r="ATI174">
        <v>15.7</v>
      </c>
      <c r="ATJ174" t="s">
        <v>1462</v>
      </c>
      <c r="AVS174" t="s">
        <v>4555</v>
      </c>
      <c r="AVT174" t="b">
        <v>1</v>
      </c>
      <c r="AVU174" t="s">
        <v>5478</v>
      </c>
      <c r="AVV174" t="s">
        <v>2566</v>
      </c>
      <c r="AVW174" t="s">
        <v>1462</v>
      </c>
      <c r="AVX174" t="s">
        <v>1462</v>
      </c>
      <c r="AVZ174">
        <v>7.5</v>
      </c>
      <c r="AWA174">
        <v>2.5</v>
      </c>
      <c r="AWB174">
        <v>7.5</v>
      </c>
      <c r="AWC174">
        <v>2.5</v>
      </c>
      <c r="AWD174">
        <v>3</v>
      </c>
      <c r="AWE174">
        <v>5</v>
      </c>
      <c r="AWF174">
        <v>0</v>
      </c>
      <c r="AWG174">
        <v>8</v>
      </c>
      <c r="AWH174" t="s">
        <v>1462</v>
      </c>
      <c r="AWI174" t="s">
        <v>1469</v>
      </c>
      <c r="AWJ174" t="s">
        <v>1462</v>
      </c>
      <c r="AWK174" t="s">
        <v>1469</v>
      </c>
      <c r="AWL174" t="s">
        <v>1463</v>
      </c>
      <c r="AWN174" t="s">
        <v>1463</v>
      </c>
      <c r="AWP174" t="s">
        <v>1462</v>
      </c>
      <c r="AWQ174" t="s">
        <v>2895</v>
      </c>
      <c r="AWR174" t="s">
        <v>1463</v>
      </c>
      <c r="AWT174" t="s">
        <v>1462</v>
      </c>
      <c r="AWU174" t="s">
        <v>1469</v>
      </c>
      <c r="AWV174" t="s">
        <v>1463</v>
      </c>
      <c r="AWX174" t="s">
        <v>1463</v>
      </c>
      <c r="AWZ174" t="s">
        <v>1463</v>
      </c>
      <c r="AXB174" t="s">
        <v>1463</v>
      </c>
      <c r="AXD174" t="s">
        <v>1463</v>
      </c>
      <c r="AXI174">
        <v>5</v>
      </c>
      <c r="AXJ174">
        <v>0</v>
      </c>
      <c r="AXK174">
        <v>1</v>
      </c>
      <c r="AXN174">
        <v>1</v>
      </c>
      <c r="AXO174">
        <v>1</v>
      </c>
      <c r="AXP174">
        <v>1</v>
      </c>
      <c r="AXQ174">
        <v>1</v>
      </c>
      <c r="AXR174">
        <v>1</v>
      </c>
      <c r="AXS174">
        <v>1</v>
      </c>
      <c r="AXT174">
        <v>1</v>
      </c>
      <c r="AXU174">
        <v>1</v>
      </c>
      <c r="AXV174">
        <v>2</v>
      </c>
      <c r="AXW174">
        <v>1</v>
      </c>
      <c r="AXX174">
        <v>2</v>
      </c>
      <c r="AYA174">
        <v>10</v>
      </c>
      <c r="AYD174">
        <v>10</v>
      </c>
      <c r="AYE174" t="s">
        <v>1463</v>
      </c>
      <c r="AYF174" t="s">
        <v>1463</v>
      </c>
      <c r="AYG174">
        <v>10</v>
      </c>
      <c r="AYJ174">
        <v>10</v>
      </c>
      <c r="AYK174">
        <v>7.5</v>
      </c>
      <c r="AYL174">
        <v>0</v>
      </c>
      <c r="AYM174">
        <v>17.5</v>
      </c>
      <c r="AYN174">
        <v>2</v>
      </c>
      <c r="AYO174" t="s">
        <v>5479</v>
      </c>
      <c r="AYP174" t="s">
        <v>4419</v>
      </c>
      <c r="AYQ174">
        <v>8</v>
      </c>
      <c r="AYR174" t="s">
        <v>4420</v>
      </c>
      <c r="AYS174" t="s">
        <v>4645</v>
      </c>
      <c r="AYW174">
        <v>3</v>
      </c>
      <c r="AYX174" t="s">
        <v>5480</v>
      </c>
      <c r="AYY174" t="s">
        <v>5463</v>
      </c>
      <c r="AZC174">
        <v>5</v>
      </c>
      <c r="AZD174" t="s">
        <v>5481</v>
      </c>
      <c r="AZE174" t="s">
        <v>4645</v>
      </c>
      <c r="AZF174">
        <v>40</v>
      </c>
      <c r="AZG174" t="s">
        <v>5482</v>
      </c>
      <c r="AZH174" t="s">
        <v>5273</v>
      </c>
      <c r="AZM174" t="s">
        <v>1462</v>
      </c>
      <c r="AZN174" t="s">
        <v>5483</v>
      </c>
      <c r="AZO174" t="s">
        <v>1462</v>
      </c>
      <c r="AZP174" t="s">
        <v>5484</v>
      </c>
      <c r="AZR174">
        <v>7.5</v>
      </c>
      <c r="AZS174">
        <v>0</v>
      </c>
      <c r="BCH174">
        <v>10</v>
      </c>
      <c r="BCI174">
        <v>2.5</v>
      </c>
      <c r="BCJ174">
        <v>0</v>
      </c>
      <c r="BCK174">
        <v>12.5</v>
      </c>
      <c r="BCL174">
        <v>1</v>
      </c>
      <c r="BCN174" t="s">
        <v>2555</v>
      </c>
      <c r="BCP174">
        <v>2</v>
      </c>
      <c r="BCR174">
        <v>3</v>
      </c>
      <c r="BCT174" t="s">
        <v>2555</v>
      </c>
      <c r="BCW174" t="s">
        <v>2555</v>
      </c>
      <c r="BCY174">
        <v>2.5</v>
      </c>
      <c r="BCZ174">
        <v>0</v>
      </c>
      <c r="BEH174">
        <v>2.5</v>
      </c>
      <c r="BEI174">
        <v>7.5</v>
      </c>
      <c r="BEJ174">
        <v>0</v>
      </c>
      <c r="BEK174">
        <v>10</v>
      </c>
      <c r="BEL174" t="s">
        <v>2552</v>
      </c>
      <c r="BEN174" t="s">
        <v>2552</v>
      </c>
      <c r="BEP174" t="s">
        <v>2552</v>
      </c>
      <c r="BER174" t="s">
        <v>2552</v>
      </c>
      <c r="BET174" t="s">
        <v>2552</v>
      </c>
      <c r="BEV174" t="s">
        <v>2552</v>
      </c>
      <c r="BEX174">
        <v>7.5</v>
      </c>
      <c r="BEY174">
        <v>0</v>
      </c>
      <c r="BGQ174" t="s">
        <v>1467</v>
      </c>
      <c r="BGR174">
        <v>7.5</v>
      </c>
      <c r="BGS174">
        <v>2.5</v>
      </c>
      <c r="BGT174">
        <v>10</v>
      </c>
      <c r="BGU174" t="s">
        <v>1463</v>
      </c>
      <c r="BHK174">
        <v>7.5</v>
      </c>
      <c r="BHL174">
        <v>2.5</v>
      </c>
      <c r="BIT174">
        <v>10</v>
      </c>
      <c r="BIU174">
        <v>5</v>
      </c>
      <c r="BIV174">
        <v>2.5</v>
      </c>
      <c r="BIW174">
        <v>17.5</v>
      </c>
      <c r="BIX174">
        <v>4</v>
      </c>
      <c r="BIY174" t="s">
        <v>1794</v>
      </c>
      <c r="BIZ174" t="s">
        <v>2594</v>
      </c>
      <c r="BJA174" t="s">
        <v>2548</v>
      </c>
      <c r="BJB174">
        <v>5</v>
      </c>
      <c r="BJC174">
        <v>2.5</v>
      </c>
    </row>
    <row r="175" spans="1:1024 1026:1615" ht="15" x14ac:dyDescent="0.25">
      <c r="A175" t="s">
        <v>4378</v>
      </c>
      <c r="B175" t="s">
        <v>5485</v>
      </c>
      <c r="C175" t="s">
        <v>5486</v>
      </c>
      <c r="D175" t="s">
        <v>2553</v>
      </c>
      <c r="E175" t="s">
        <v>5487</v>
      </c>
      <c r="F175" t="s">
        <v>2606</v>
      </c>
      <c r="G175" t="s">
        <v>4350</v>
      </c>
      <c r="H175" t="s">
        <v>3851</v>
      </c>
      <c r="I175" t="s">
        <v>5430</v>
      </c>
      <c r="J175">
        <v>1.99103607</v>
      </c>
      <c r="K175">
        <v>34.28672401</v>
      </c>
      <c r="L175" s="116">
        <v>42410</v>
      </c>
      <c r="M175" t="s">
        <v>1471</v>
      </c>
      <c r="N175">
        <v>35</v>
      </c>
      <c r="O175" t="s">
        <v>1472</v>
      </c>
      <c r="Q175">
        <v>6.7</v>
      </c>
      <c r="R175">
        <v>7.5</v>
      </c>
      <c r="S175">
        <v>2.5</v>
      </c>
      <c r="T175">
        <v>16.7</v>
      </c>
      <c r="U175">
        <v>1</v>
      </c>
      <c r="V175">
        <v>1</v>
      </c>
      <c r="W175">
        <v>3</v>
      </c>
      <c r="X175">
        <v>5</v>
      </c>
      <c r="AA175" t="b">
        <v>1</v>
      </c>
      <c r="AG175">
        <v>1</v>
      </c>
      <c r="AH175">
        <v>1</v>
      </c>
      <c r="AI175">
        <v>3</v>
      </c>
      <c r="AJ175">
        <v>5</v>
      </c>
      <c r="AS175">
        <v>1</v>
      </c>
      <c r="AT175">
        <v>1</v>
      </c>
      <c r="AU175">
        <v>3</v>
      </c>
      <c r="AV175">
        <v>5</v>
      </c>
      <c r="BS175" t="s">
        <v>1462</v>
      </c>
      <c r="BT175" t="s">
        <v>1462</v>
      </c>
      <c r="BU175" t="s">
        <v>4353</v>
      </c>
      <c r="BV175" t="s">
        <v>5488</v>
      </c>
      <c r="BW175">
        <v>7.5</v>
      </c>
      <c r="BX175">
        <v>2.5</v>
      </c>
      <c r="BY175">
        <v>7.5</v>
      </c>
      <c r="BZ175">
        <v>5</v>
      </c>
      <c r="CA175">
        <v>2.5</v>
      </c>
      <c r="CB175">
        <v>15</v>
      </c>
      <c r="CC175" t="s">
        <v>1462</v>
      </c>
      <c r="CD175" t="b">
        <v>1</v>
      </c>
      <c r="CE175" t="b">
        <v>1</v>
      </c>
      <c r="CF175">
        <v>29</v>
      </c>
      <c r="CH175" t="s">
        <v>1463</v>
      </c>
      <c r="CM175" t="s">
        <v>1462</v>
      </c>
      <c r="CN175" t="b">
        <v>1</v>
      </c>
      <c r="CP175">
        <v>6</v>
      </c>
      <c r="CR175" t="s">
        <v>1463</v>
      </c>
      <c r="CW175" t="s">
        <v>1463</v>
      </c>
      <c r="DB175" t="s">
        <v>1463</v>
      </c>
      <c r="DG175" t="s">
        <v>1463</v>
      </c>
      <c r="DM175" t="s">
        <v>1463</v>
      </c>
      <c r="DS175" t="b">
        <v>1</v>
      </c>
      <c r="DU175" t="b">
        <v>1</v>
      </c>
      <c r="DY175" t="b">
        <v>1</v>
      </c>
      <c r="EB175" t="b">
        <v>1</v>
      </c>
      <c r="EC175" t="b">
        <v>1</v>
      </c>
      <c r="EI175">
        <v>5</v>
      </c>
      <c r="EJ175">
        <v>2.5</v>
      </c>
      <c r="EN175">
        <v>0</v>
      </c>
      <c r="EO175" t="s">
        <v>1463</v>
      </c>
      <c r="FL175">
        <v>10</v>
      </c>
      <c r="FM175">
        <v>5</v>
      </c>
      <c r="FN175">
        <v>0</v>
      </c>
      <c r="FO175">
        <v>15</v>
      </c>
      <c r="FP175" t="s">
        <v>1462</v>
      </c>
      <c r="FQ175" t="b">
        <v>1</v>
      </c>
      <c r="FS175" t="s">
        <v>1465</v>
      </c>
      <c r="FT175" t="b">
        <v>1</v>
      </c>
      <c r="FV175" t="s">
        <v>1465</v>
      </c>
      <c r="GO175" t="b">
        <v>1</v>
      </c>
      <c r="GQ175" t="s">
        <v>1465</v>
      </c>
      <c r="HA175" t="b">
        <v>1</v>
      </c>
      <c r="HC175" t="s">
        <v>1465</v>
      </c>
      <c r="HD175" t="b">
        <v>1</v>
      </c>
      <c r="HF175" t="s">
        <v>1465</v>
      </c>
      <c r="IN175" t="b">
        <v>1</v>
      </c>
      <c r="IP175" t="s">
        <v>1464</v>
      </c>
      <c r="JC175" t="b">
        <v>1</v>
      </c>
      <c r="JE175" t="s">
        <v>1464</v>
      </c>
      <c r="JL175" t="b">
        <v>1</v>
      </c>
      <c r="JN175" t="s">
        <v>1465</v>
      </c>
      <c r="KG175" t="s">
        <v>4355</v>
      </c>
      <c r="KH175" t="b">
        <v>1</v>
      </c>
      <c r="KJ175" t="s">
        <v>1465</v>
      </c>
      <c r="KK175" t="s">
        <v>1462</v>
      </c>
      <c r="KM175">
        <v>5</v>
      </c>
      <c r="KN175">
        <v>0</v>
      </c>
      <c r="KO175">
        <v>0</v>
      </c>
      <c r="KR175">
        <v>0</v>
      </c>
      <c r="KS175" t="s">
        <v>1463</v>
      </c>
      <c r="RO175">
        <v>7.5</v>
      </c>
      <c r="RP175">
        <v>5</v>
      </c>
      <c r="RQ175">
        <v>2.5</v>
      </c>
      <c r="RR175">
        <v>15</v>
      </c>
      <c r="RS175" t="s">
        <v>1463</v>
      </c>
      <c r="RZ175" t="s">
        <v>1463</v>
      </c>
      <c r="SK175">
        <v>5</v>
      </c>
      <c r="SL175">
        <v>2.5</v>
      </c>
      <c r="SM175">
        <v>5.3</v>
      </c>
      <c r="SN175">
        <v>7.5</v>
      </c>
      <c r="SO175">
        <v>2.5</v>
      </c>
      <c r="SP175">
        <v>15.3</v>
      </c>
      <c r="SQ175" t="s">
        <v>1462</v>
      </c>
      <c r="SS175">
        <v>3</v>
      </c>
      <c r="ST175" t="s">
        <v>5489</v>
      </c>
      <c r="SU175" t="s">
        <v>1463</v>
      </c>
      <c r="SZ175" t="b">
        <v>1</v>
      </c>
      <c r="TB175" t="b">
        <v>1</v>
      </c>
      <c r="TC175" t="b">
        <v>1</v>
      </c>
      <c r="TE175" t="b">
        <v>1</v>
      </c>
      <c r="TG175" t="b">
        <v>1</v>
      </c>
      <c r="TH175" t="s">
        <v>4630</v>
      </c>
      <c r="TI175">
        <v>75</v>
      </c>
      <c r="TJ175" t="s">
        <v>5490</v>
      </c>
      <c r="TM175" t="b">
        <v>1</v>
      </c>
      <c r="TN175" t="b">
        <v>1</v>
      </c>
      <c r="TO175" t="b">
        <v>1</v>
      </c>
      <c r="TP175" t="b">
        <v>1</v>
      </c>
      <c r="TQ175" t="b">
        <v>1</v>
      </c>
      <c r="TT175" t="b">
        <v>1</v>
      </c>
      <c r="TV175" t="b">
        <v>1</v>
      </c>
      <c r="TW175" t="s">
        <v>4630</v>
      </c>
      <c r="TX175">
        <v>7.5</v>
      </c>
      <c r="TY175">
        <v>2.5</v>
      </c>
      <c r="VI175">
        <v>5</v>
      </c>
      <c r="VJ175">
        <v>0</v>
      </c>
      <c r="VK175">
        <v>2.5</v>
      </c>
      <c r="VL175">
        <v>7.5</v>
      </c>
      <c r="VM175" t="s">
        <v>1463</v>
      </c>
      <c r="VO175" t="s">
        <v>1463</v>
      </c>
      <c r="VQ175" t="s">
        <v>1463</v>
      </c>
      <c r="VS175" t="s">
        <v>1463</v>
      </c>
      <c r="VV175" t="s">
        <v>1463</v>
      </c>
      <c r="VX175" t="s">
        <v>1462</v>
      </c>
      <c r="VY175" t="s">
        <v>5491</v>
      </c>
      <c r="VZ175">
        <v>0</v>
      </c>
      <c r="WA175">
        <v>2.5</v>
      </c>
      <c r="XJ175">
        <v>2.5</v>
      </c>
      <c r="XK175">
        <v>0</v>
      </c>
      <c r="XL175">
        <v>1.3</v>
      </c>
      <c r="XM175">
        <v>3.8</v>
      </c>
      <c r="XN175" t="s">
        <v>1462</v>
      </c>
      <c r="XO175" t="s">
        <v>1462</v>
      </c>
      <c r="XQ175" t="b">
        <v>1</v>
      </c>
      <c r="YC175" t="s">
        <v>1462</v>
      </c>
      <c r="YE175" t="s">
        <v>1463</v>
      </c>
      <c r="YF175" t="s">
        <v>5492</v>
      </c>
      <c r="YG175">
        <v>0</v>
      </c>
      <c r="YH175">
        <v>2.5</v>
      </c>
      <c r="YI175" t="s">
        <v>1463</v>
      </c>
      <c r="YU175">
        <v>0</v>
      </c>
      <c r="YV175">
        <v>0</v>
      </c>
      <c r="ZX175">
        <v>10</v>
      </c>
      <c r="ZY175">
        <v>5</v>
      </c>
      <c r="ZZ175">
        <v>2.5</v>
      </c>
      <c r="AAA175">
        <v>17.5</v>
      </c>
      <c r="AAB175" t="s">
        <v>1462</v>
      </c>
      <c r="AAK175" t="b">
        <v>1</v>
      </c>
      <c r="AAL175" t="b">
        <v>1</v>
      </c>
      <c r="AAP175" t="b">
        <v>1</v>
      </c>
      <c r="AAQ175" t="s">
        <v>4447</v>
      </c>
      <c r="AAS175" t="s">
        <v>5493</v>
      </c>
      <c r="AAT175">
        <v>5</v>
      </c>
      <c r="AAU175">
        <v>2.5</v>
      </c>
      <c r="ADN175">
        <v>2</v>
      </c>
      <c r="ADO175">
        <v>0</v>
      </c>
      <c r="ADP175">
        <v>0</v>
      </c>
      <c r="ADQ175">
        <v>2</v>
      </c>
      <c r="ADR175" t="s">
        <v>1759</v>
      </c>
      <c r="ADS175">
        <v>0.5</v>
      </c>
      <c r="ADT175">
        <v>60</v>
      </c>
      <c r="AEG175">
        <v>0</v>
      </c>
      <c r="AEH175">
        <v>0</v>
      </c>
      <c r="AEI175">
        <v>10</v>
      </c>
      <c r="AEJ175">
        <v>0</v>
      </c>
      <c r="AEK175">
        <v>0</v>
      </c>
      <c r="AEL175">
        <v>10</v>
      </c>
      <c r="AEU175" t="b">
        <v>1</v>
      </c>
      <c r="AEV175" t="b">
        <v>1</v>
      </c>
      <c r="AEX175" t="b">
        <v>1</v>
      </c>
      <c r="AEZ175" t="b">
        <v>1</v>
      </c>
      <c r="AFA175" t="s">
        <v>5368</v>
      </c>
      <c r="AFC175">
        <v>0</v>
      </c>
      <c r="AFD175">
        <v>0</v>
      </c>
      <c r="AFE175">
        <v>0</v>
      </c>
      <c r="AFF175">
        <v>7.5</v>
      </c>
      <c r="AFG175">
        <v>2.5</v>
      </c>
      <c r="AFH175">
        <v>10</v>
      </c>
      <c r="AFI175" t="s">
        <v>1463</v>
      </c>
      <c r="AFK175" t="s">
        <v>1463</v>
      </c>
      <c r="AFM175" t="s">
        <v>1463</v>
      </c>
      <c r="AFO175" t="s">
        <v>1463</v>
      </c>
      <c r="AFQ175" t="s">
        <v>1463</v>
      </c>
      <c r="AFT175" t="s">
        <v>1463</v>
      </c>
      <c r="AFV175">
        <v>3</v>
      </c>
      <c r="AFW175">
        <v>3</v>
      </c>
      <c r="AFX175">
        <v>7.5</v>
      </c>
      <c r="AFY175">
        <v>2.5</v>
      </c>
      <c r="AFZ175">
        <v>5</v>
      </c>
      <c r="AGA175">
        <v>5</v>
      </c>
      <c r="AGB175">
        <v>7.5</v>
      </c>
      <c r="AGC175">
        <v>17.5</v>
      </c>
      <c r="AGD175">
        <v>7</v>
      </c>
      <c r="AGG175">
        <v>3</v>
      </c>
      <c r="AGJ175">
        <v>5</v>
      </c>
      <c r="AGM175" t="s">
        <v>5494</v>
      </c>
      <c r="AGQ175">
        <v>5</v>
      </c>
      <c r="AGR175">
        <v>7.5</v>
      </c>
      <c r="AGS175">
        <v>2</v>
      </c>
      <c r="AGT175">
        <v>5</v>
      </c>
      <c r="AGU175">
        <v>0</v>
      </c>
      <c r="AGV175">
        <v>7</v>
      </c>
      <c r="AGW175">
        <v>2</v>
      </c>
      <c r="AHA175" t="b">
        <v>1</v>
      </c>
      <c r="AHB175" t="b">
        <v>1</v>
      </c>
      <c r="AHD175">
        <v>2</v>
      </c>
      <c r="AHE175">
        <v>2</v>
      </c>
      <c r="AHF175">
        <v>2</v>
      </c>
      <c r="AKM175">
        <v>5</v>
      </c>
      <c r="AKN175">
        <v>0</v>
      </c>
      <c r="AKO175">
        <v>10</v>
      </c>
      <c r="AKP175">
        <v>7.5</v>
      </c>
      <c r="AKQ175">
        <v>0</v>
      </c>
      <c r="AKR175">
        <v>17.5</v>
      </c>
      <c r="AKS175" t="s">
        <v>1462</v>
      </c>
      <c r="AKT175" t="s">
        <v>1463</v>
      </c>
      <c r="AKV175" t="s">
        <v>1462</v>
      </c>
      <c r="AKX175" t="s">
        <v>1463</v>
      </c>
      <c r="AKZ175" t="s">
        <v>1463</v>
      </c>
      <c r="ALB175" t="s">
        <v>1462</v>
      </c>
      <c r="ALD175" t="s">
        <v>1463</v>
      </c>
      <c r="ALF175" t="s">
        <v>1462</v>
      </c>
      <c r="ALH175" t="s">
        <v>1462</v>
      </c>
      <c r="ALJ175" t="s">
        <v>1462</v>
      </c>
      <c r="ALL175" t="s">
        <v>1462</v>
      </c>
      <c r="ALN175" t="s">
        <v>1462</v>
      </c>
      <c r="ALP175" t="s">
        <v>1462</v>
      </c>
      <c r="ALR175" t="s">
        <v>1462</v>
      </c>
      <c r="ALT175" t="s">
        <v>1463</v>
      </c>
      <c r="AMF175" t="b">
        <v>1</v>
      </c>
      <c r="AMH175" t="b">
        <v>1</v>
      </c>
      <c r="AMI175" t="b">
        <v>1</v>
      </c>
      <c r="AMJ175" t="b">
        <v>1</v>
      </c>
      <c r="AMM175" t="b">
        <v>1</v>
      </c>
      <c r="AMQ175" t="b">
        <v>1</v>
      </c>
      <c r="AMW175" t="b">
        <v>1</v>
      </c>
      <c r="ANA175">
        <v>7.5</v>
      </c>
      <c r="ANB175">
        <v>0</v>
      </c>
      <c r="ANC175">
        <v>10</v>
      </c>
      <c r="AND175">
        <v>7.5</v>
      </c>
      <c r="ANE175">
        <v>2.5</v>
      </c>
      <c r="ANF175">
        <v>20</v>
      </c>
      <c r="ANG175" t="s">
        <v>1462</v>
      </c>
      <c r="ANH175" t="s">
        <v>5495</v>
      </c>
      <c r="ANI175" t="s">
        <v>1462</v>
      </c>
      <c r="ANJ175" t="s">
        <v>4552</v>
      </c>
      <c r="ANK175">
        <v>7.5</v>
      </c>
      <c r="ANL175">
        <v>2.5</v>
      </c>
      <c r="ANM175">
        <v>1</v>
      </c>
      <c r="ANN175">
        <v>0</v>
      </c>
      <c r="ANO175">
        <v>10</v>
      </c>
      <c r="ANP175">
        <v>11</v>
      </c>
      <c r="ANQ175" t="s">
        <v>2551</v>
      </c>
      <c r="ANT175">
        <v>0</v>
      </c>
      <c r="ANU175">
        <v>10</v>
      </c>
      <c r="AQR175">
        <v>7.5</v>
      </c>
      <c r="AQS175">
        <v>3.8</v>
      </c>
      <c r="AQT175">
        <v>2.5</v>
      </c>
      <c r="AQU175">
        <v>13.8</v>
      </c>
      <c r="AQV175" t="s">
        <v>1463</v>
      </c>
      <c r="ARA175" t="b">
        <v>1</v>
      </c>
      <c r="ARC175" t="b">
        <v>1</v>
      </c>
      <c r="ARG175">
        <v>0</v>
      </c>
      <c r="ARH175">
        <v>2.5</v>
      </c>
      <c r="ARI175" t="s">
        <v>1462</v>
      </c>
      <c r="ARJ175" t="s">
        <v>1462</v>
      </c>
      <c r="ARL175" t="b">
        <v>1</v>
      </c>
      <c r="ARM175" t="s">
        <v>1462</v>
      </c>
      <c r="ARO175" t="b">
        <v>1</v>
      </c>
      <c r="ARQ175" t="s">
        <v>1462</v>
      </c>
      <c r="ARS175" t="s">
        <v>4680</v>
      </c>
      <c r="ART175" t="s">
        <v>5496</v>
      </c>
      <c r="ARV175" t="b">
        <v>1</v>
      </c>
      <c r="ARY175" t="b">
        <v>1</v>
      </c>
      <c r="ASD175">
        <v>7.5</v>
      </c>
      <c r="ASE175">
        <v>2.5</v>
      </c>
      <c r="ASF175">
        <v>4</v>
      </c>
      <c r="ASG175">
        <v>5</v>
      </c>
      <c r="ASH175">
        <v>2.5</v>
      </c>
      <c r="ASI175">
        <v>11.5</v>
      </c>
      <c r="ASJ175">
        <v>80</v>
      </c>
      <c r="ASL175" t="b">
        <v>1</v>
      </c>
      <c r="ASM175" t="b">
        <v>1</v>
      </c>
      <c r="ASS175">
        <v>4</v>
      </c>
      <c r="AST175" t="s">
        <v>1462</v>
      </c>
      <c r="ASV175" t="b">
        <v>1</v>
      </c>
      <c r="ASW175" t="b">
        <v>1</v>
      </c>
      <c r="ASX175" t="b">
        <v>1</v>
      </c>
      <c r="ASY175" t="b">
        <v>1</v>
      </c>
      <c r="ASZ175" t="b">
        <v>1</v>
      </c>
      <c r="ATC175" t="s">
        <v>5497</v>
      </c>
      <c r="ATD175">
        <v>5</v>
      </c>
      <c r="ATE175">
        <v>2.5</v>
      </c>
      <c r="ATF175">
        <v>0</v>
      </c>
      <c r="ATG175">
        <v>0</v>
      </c>
      <c r="ATH175">
        <v>1.3</v>
      </c>
      <c r="ATI175">
        <v>1.3</v>
      </c>
      <c r="ATJ175" t="s">
        <v>1463</v>
      </c>
      <c r="AVZ175">
        <v>0</v>
      </c>
      <c r="AWA175">
        <v>2.5</v>
      </c>
      <c r="AWB175">
        <v>0</v>
      </c>
      <c r="AWC175">
        <v>0</v>
      </c>
      <c r="AWD175">
        <v>3</v>
      </c>
      <c r="AWE175">
        <v>5</v>
      </c>
      <c r="AWF175">
        <v>2.5</v>
      </c>
      <c r="AWG175">
        <v>10.5</v>
      </c>
      <c r="AWH175" t="s">
        <v>1462</v>
      </c>
      <c r="AWI175" t="s">
        <v>1469</v>
      </c>
      <c r="AWJ175" t="s">
        <v>1462</v>
      </c>
      <c r="AWK175" t="s">
        <v>1469</v>
      </c>
      <c r="AWL175" t="s">
        <v>1462</v>
      </c>
      <c r="AWM175" t="s">
        <v>1469</v>
      </c>
      <c r="AWN175" t="s">
        <v>1463</v>
      </c>
      <c r="AWP175" t="s">
        <v>1463</v>
      </c>
      <c r="AWR175" t="s">
        <v>1463</v>
      </c>
      <c r="AWT175" t="s">
        <v>1462</v>
      </c>
      <c r="AWU175" t="s">
        <v>2592</v>
      </c>
      <c r="AWV175" t="s">
        <v>1463</v>
      </c>
      <c r="AWX175" t="s">
        <v>1463</v>
      </c>
      <c r="AWZ175" t="s">
        <v>1463</v>
      </c>
      <c r="AXB175" t="s">
        <v>1463</v>
      </c>
      <c r="AXD175" t="s">
        <v>1463</v>
      </c>
      <c r="AXI175">
        <v>5</v>
      </c>
      <c r="AXJ175">
        <v>2.5</v>
      </c>
      <c r="AXK175">
        <v>0</v>
      </c>
      <c r="AXN175">
        <v>0</v>
      </c>
      <c r="AXO175">
        <v>1</v>
      </c>
      <c r="AXP175">
        <v>1</v>
      </c>
      <c r="AXQ175">
        <v>1</v>
      </c>
      <c r="AXR175">
        <v>1</v>
      </c>
      <c r="AXS175">
        <v>1</v>
      </c>
      <c r="AXT175">
        <v>1</v>
      </c>
      <c r="AXU175">
        <v>1</v>
      </c>
      <c r="AXV175">
        <v>3</v>
      </c>
      <c r="AXW175">
        <v>1</v>
      </c>
      <c r="AXX175">
        <v>2</v>
      </c>
      <c r="AYA175">
        <v>10</v>
      </c>
      <c r="AYD175">
        <v>10</v>
      </c>
      <c r="AYE175" t="s">
        <v>1463</v>
      </c>
      <c r="AYF175" t="s">
        <v>1463</v>
      </c>
      <c r="AYG175">
        <v>10</v>
      </c>
      <c r="AYJ175">
        <v>10</v>
      </c>
      <c r="AYK175">
        <v>7.5</v>
      </c>
      <c r="AYL175">
        <v>2.5</v>
      </c>
      <c r="AYM175">
        <v>20</v>
      </c>
      <c r="AYN175">
        <v>2</v>
      </c>
      <c r="AYO175" t="s">
        <v>5498</v>
      </c>
      <c r="AYP175" t="s">
        <v>4419</v>
      </c>
      <c r="AYQ175">
        <v>6</v>
      </c>
      <c r="AYR175" t="s">
        <v>4420</v>
      </c>
      <c r="AYS175" t="s">
        <v>4645</v>
      </c>
      <c r="AYW175">
        <v>2</v>
      </c>
      <c r="AYX175" t="s">
        <v>5499</v>
      </c>
      <c r="AYY175" t="s">
        <v>5500</v>
      </c>
      <c r="AZC175">
        <v>3</v>
      </c>
      <c r="AZD175" t="s">
        <v>4426</v>
      </c>
      <c r="AZF175">
        <v>25</v>
      </c>
      <c r="AZG175" t="s">
        <v>5381</v>
      </c>
      <c r="AZH175" t="s">
        <v>5273</v>
      </c>
      <c r="AZM175" t="s">
        <v>1462</v>
      </c>
      <c r="AZN175" t="s">
        <v>5501</v>
      </c>
      <c r="AZO175" t="s">
        <v>1462</v>
      </c>
      <c r="AZP175" t="s">
        <v>5502</v>
      </c>
      <c r="AZR175">
        <v>7.5</v>
      </c>
      <c r="AZS175">
        <v>2.5</v>
      </c>
      <c r="BCH175">
        <v>10</v>
      </c>
      <c r="BCI175">
        <v>2.5</v>
      </c>
      <c r="BCJ175">
        <v>2.5</v>
      </c>
      <c r="BCK175">
        <v>15</v>
      </c>
      <c r="BCL175">
        <v>1</v>
      </c>
      <c r="BCN175" t="s">
        <v>2555</v>
      </c>
      <c r="BCP175">
        <v>2</v>
      </c>
      <c r="BCR175">
        <v>3</v>
      </c>
      <c r="BCT175" t="s">
        <v>2555</v>
      </c>
      <c r="BCW175" t="s">
        <v>2555</v>
      </c>
      <c r="BCY175">
        <v>2.5</v>
      </c>
      <c r="BCZ175">
        <v>2.5</v>
      </c>
      <c r="BEH175">
        <v>10</v>
      </c>
      <c r="BEI175">
        <v>7.5</v>
      </c>
      <c r="BEJ175">
        <v>2.5</v>
      </c>
      <c r="BEK175">
        <v>20</v>
      </c>
      <c r="BEL175" t="s">
        <v>2567</v>
      </c>
      <c r="BEN175" t="s">
        <v>2567</v>
      </c>
      <c r="BEP175" t="s">
        <v>2567</v>
      </c>
      <c r="BER175" t="s">
        <v>2567</v>
      </c>
      <c r="BET175" t="s">
        <v>2567</v>
      </c>
      <c r="BEV175" t="s">
        <v>2567</v>
      </c>
      <c r="BEX175">
        <v>7.5</v>
      </c>
      <c r="BEY175">
        <v>2.5</v>
      </c>
      <c r="BGQ175">
        <v>2</v>
      </c>
      <c r="BGR175">
        <v>5</v>
      </c>
      <c r="BGS175">
        <v>2.5</v>
      </c>
      <c r="BGT175">
        <v>9.5</v>
      </c>
      <c r="BGU175" t="s">
        <v>1462</v>
      </c>
      <c r="BGV175" t="s">
        <v>2667</v>
      </c>
      <c r="BGW175" t="s">
        <v>2653</v>
      </c>
      <c r="BGX175" t="s">
        <v>2984</v>
      </c>
      <c r="BGY175" t="s">
        <v>2653</v>
      </c>
      <c r="BHK175">
        <v>5</v>
      </c>
      <c r="BHL175">
        <v>2.5</v>
      </c>
      <c r="BIT175">
        <v>10</v>
      </c>
      <c r="BIU175">
        <v>7.5</v>
      </c>
      <c r="BIV175">
        <v>2.5</v>
      </c>
      <c r="BIW175">
        <v>20</v>
      </c>
      <c r="BIX175">
        <v>4</v>
      </c>
      <c r="BIY175" t="s">
        <v>1794</v>
      </c>
      <c r="BIZ175" t="s">
        <v>2594</v>
      </c>
      <c r="BJA175" t="s">
        <v>2548</v>
      </c>
      <c r="BJB175">
        <v>7.5</v>
      </c>
      <c r="BJC175">
        <v>2.5</v>
      </c>
    </row>
    <row r="176" spans="1:1024 1026:1615" ht="15" x14ac:dyDescent="0.25">
      <c r="A176" t="s">
        <v>4378</v>
      </c>
      <c r="B176" t="s">
        <v>5503</v>
      </c>
      <c r="C176" t="s">
        <v>5504</v>
      </c>
      <c r="D176" t="s">
        <v>2553</v>
      </c>
      <c r="E176" t="s">
        <v>5505</v>
      </c>
      <c r="F176" t="s">
        <v>2606</v>
      </c>
      <c r="G176" t="s">
        <v>4350</v>
      </c>
      <c r="H176" t="s">
        <v>3851</v>
      </c>
      <c r="I176" t="s">
        <v>5430</v>
      </c>
      <c r="J176">
        <v>1.99107637</v>
      </c>
      <c r="K176">
        <v>34.286735460000003</v>
      </c>
      <c r="L176" s="116">
        <v>42410</v>
      </c>
      <c r="M176" t="s">
        <v>1471</v>
      </c>
      <c r="N176">
        <v>43</v>
      </c>
      <c r="O176" t="s">
        <v>1472</v>
      </c>
      <c r="Q176">
        <v>6.7</v>
      </c>
      <c r="R176">
        <v>7.5</v>
      </c>
      <c r="S176">
        <v>0</v>
      </c>
      <c r="T176">
        <v>14.2</v>
      </c>
      <c r="U176">
        <v>1</v>
      </c>
      <c r="V176">
        <v>1</v>
      </c>
      <c r="W176">
        <v>2</v>
      </c>
      <c r="X176">
        <v>1</v>
      </c>
      <c r="AA176" t="b">
        <v>1</v>
      </c>
      <c r="AG176">
        <v>1</v>
      </c>
      <c r="AH176">
        <v>1</v>
      </c>
      <c r="AI176">
        <v>2</v>
      </c>
      <c r="AJ176">
        <v>1</v>
      </c>
      <c r="AS176">
        <v>1</v>
      </c>
      <c r="AT176">
        <v>1</v>
      </c>
      <c r="AU176">
        <v>2</v>
      </c>
      <c r="AV176">
        <v>1</v>
      </c>
      <c r="BS176" t="s">
        <v>1462</v>
      </c>
      <c r="BT176" t="s">
        <v>1462</v>
      </c>
      <c r="BU176" t="s">
        <v>4353</v>
      </c>
      <c r="BV176" t="s">
        <v>4353</v>
      </c>
      <c r="BW176">
        <v>7.5</v>
      </c>
      <c r="BX176">
        <v>0</v>
      </c>
      <c r="BY176">
        <v>7.5</v>
      </c>
      <c r="BZ176">
        <v>7.5</v>
      </c>
      <c r="CA176">
        <v>2.5</v>
      </c>
      <c r="CB176">
        <v>17.5</v>
      </c>
      <c r="CC176" t="s">
        <v>1462</v>
      </c>
      <c r="CD176" t="b">
        <v>1</v>
      </c>
      <c r="CE176" t="b">
        <v>1</v>
      </c>
      <c r="CF176">
        <v>20</v>
      </c>
      <c r="CH176" t="s">
        <v>1463</v>
      </c>
      <c r="CM176" t="s">
        <v>1463</v>
      </c>
      <c r="CR176" t="s">
        <v>1463</v>
      </c>
      <c r="CW176" t="s">
        <v>1462</v>
      </c>
      <c r="CX176" t="b">
        <v>1</v>
      </c>
      <c r="CZ176">
        <v>1</v>
      </c>
      <c r="DB176" t="s">
        <v>1463</v>
      </c>
      <c r="DG176" t="s">
        <v>1463</v>
      </c>
      <c r="DM176" t="s">
        <v>1463</v>
      </c>
      <c r="DS176" t="b">
        <v>1</v>
      </c>
      <c r="DU176" t="b">
        <v>1</v>
      </c>
      <c r="DY176" t="b">
        <v>1</v>
      </c>
      <c r="EC176" t="b">
        <v>1</v>
      </c>
      <c r="EI176">
        <v>7.5</v>
      </c>
      <c r="EJ176">
        <v>2.5</v>
      </c>
      <c r="EN176">
        <v>0</v>
      </c>
      <c r="EO176" t="s">
        <v>1463</v>
      </c>
      <c r="FL176">
        <v>6.7</v>
      </c>
      <c r="FM176">
        <v>5</v>
      </c>
      <c r="FN176">
        <v>0</v>
      </c>
      <c r="FO176">
        <v>11.7</v>
      </c>
      <c r="FP176" t="s">
        <v>1462</v>
      </c>
      <c r="FT176" t="b">
        <v>1</v>
      </c>
      <c r="FV176" t="s">
        <v>1465</v>
      </c>
      <c r="GO176" t="b">
        <v>1</v>
      </c>
      <c r="GQ176" t="s">
        <v>1465</v>
      </c>
      <c r="HD176" t="b">
        <v>1</v>
      </c>
      <c r="HF176" t="s">
        <v>1464</v>
      </c>
      <c r="IN176" t="b">
        <v>1</v>
      </c>
      <c r="IP176" t="s">
        <v>1464</v>
      </c>
      <c r="JC176" t="b">
        <v>1</v>
      </c>
      <c r="JE176" t="s">
        <v>1465</v>
      </c>
      <c r="KG176" t="s">
        <v>4355</v>
      </c>
      <c r="KH176" t="b">
        <v>1</v>
      </c>
      <c r="KJ176" t="s">
        <v>1464</v>
      </c>
      <c r="KK176" t="s">
        <v>1463</v>
      </c>
      <c r="KM176">
        <v>5</v>
      </c>
      <c r="KN176">
        <v>0</v>
      </c>
      <c r="KO176">
        <v>0</v>
      </c>
      <c r="KR176">
        <v>0</v>
      </c>
      <c r="KS176" t="s">
        <v>1463</v>
      </c>
      <c r="RO176">
        <v>7.5</v>
      </c>
      <c r="RP176">
        <v>5</v>
      </c>
      <c r="RQ176">
        <v>2.5</v>
      </c>
      <c r="RR176">
        <v>15</v>
      </c>
      <c r="RS176" t="s">
        <v>1463</v>
      </c>
      <c r="RZ176" t="s">
        <v>1463</v>
      </c>
      <c r="SK176">
        <v>5</v>
      </c>
      <c r="SL176">
        <v>2.5</v>
      </c>
      <c r="SM176">
        <v>3.7</v>
      </c>
      <c r="SN176">
        <v>7.5</v>
      </c>
      <c r="SO176">
        <v>2.5</v>
      </c>
      <c r="SP176">
        <v>13.7</v>
      </c>
      <c r="SQ176" t="s">
        <v>1463</v>
      </c>
      <c r="SR176" t="s">
        <v>5506</v>
      </c>
      <c r="TI176">
        <v>75</v>
      </c>
      <c r="TJ176" t="s">
        <v>5507</v>
      </c>
      <c r="TM176" t="b">
        <v>1</v>
      </c>
      <c r="TN176" t="b">
        <v>1</v>
      </c>
      <c r="TO176" t="b">
        <v>1</v>
      </c>
      <c r="TP176" t="b">
        <v>1</v>
      </c>
      <c r="TQ176" t="b">
        <v>1</v>
      </c>
      <c r="TS176" t="b">
        <v>1</v>
      </c>
      <c r="TT176" t="b">
        <v>1</v>
      </c>
      <c r="TV176" t="b">
        <v>1</v>
      </c>
      <c r="TW176" t="s">
        <v>4630</v>
      </c>
      <c r="TX176">
        <v>7.5</v>
      </c>
      <c r="TY176">
        <v>2.5</v>
      </c>
      <c r="VI176">
        <v>0</v>
      </c>
      <c r="VJ176">
        <v>0</v>
      </c>
      <c r="VK176">
        <v>2.5</v>
      </c>
      <c r="VL176">
        <v>2.5</v>
      </c>
      <c r="VM176" t="s">
        <v>1463</v>
      </c>
      <c r="VO176" t="s">
        <v>1463</v>
      </c>
      <c r="VQ176" t="s">
        <v>1463</v>
      </c>
      <c r="VS176" t="s">
        <v>1463</v>
      </c>
      <c r="VV176" t="s">
        <v>1463</v>
      </c>
      <c r="VX176" t="s">
        <v>1463</v>
      </c>
      <c r="VZ176">
        <v>0</v>
      </c>
      <c r="WA176">
        <v>2.5</v>
      </c>
      <c r="XJ176">
        <v>7</v>
      </c>
      <c r="XK176">
        <v>6.3</v>
      </c>
      <c r="XL176">
        <v>1.3</v>
      </c>
      <c r="XM176">
        <v>14.6</v>
      </c>
      <c r="XN176" t="s">
        <v>1462</v>
      </c>
      <c r="XO176" t="s">
        <v>1462</v>
      </c>
      <c r="XQ176" t="b">
        <v>1</v>
      </c>
      <c r="YC176" t="s">
        <v>1463</v>
      </c>
      <c r="YE176" t="s">
        <v>1462</v>
      </c>
      <c r="YF176" t="s">
        <v>5122</v>
      </c>
      <c r="YG176">
        <v>5</v>
      </c>
      <c r="YH176">
        <v>2.5</v>
      </c>
      <c r="YI176" t="s">
        <v>1462</v>
      </c>
      <c r="YK176" t="b">
        <v>1</v>
      </c>
      <c r="YU176">
        <v>7.5</v>
      </c>
      <c r="YV176">
        <v>0</v>
      </c>
      <c r="ZX176">
        <v>7</v>
      </c>
      <c r="ZY176">
        <v>2.5</v>
      </c>
      <c r="ZZ176">
        <v>0</v>
      </c>
      <c r="AAA176">
        <v>9.5</v>
      </c>
      <c r="AAB176" t="s">
        <v>1462</v>
      </c>
      <c r="AAL176" t="b">
        <v>1</v>
      </c>
      <c r="AAP176" t="b">
        <v>1</v>
      </c>
      <c r="AAQ176" t="s">
        <v>5508</v>
      </c>
      <c r="AAS176" t="s">
        <v>4784</v>
      </c>
      <c r="AAT176">
        <v>2.5</v>
      </c>
      <c r="AAU176">
        <v>0</v>
      </c>
      <c r="ADN176">
        <v>2</v>
      </c>
      <c r="ADO176">
        <v>0</v>
      </c>
      <c r="ADP176">
        <v>0</v>
      </c>
      <c r="ADQ176">
        <v>2</v>
      </c>
      <c r="ADR176" t="s">
        <v>1759</v>
      </c>
      <c r="ADS176">
        <v>0.5</v>
      </c>
      <c r="ADT176">
        <v>40</v>
      </c>
      <c r="AEG176">
        <v>0</v>
      </c>
      <c r="AEH176">
        <v>0</v>
      </c>
      <c r="AEI176">
        <v>10</v>
      </c>
      <c r="AEJ176">
        <v>2.5</v>
      </c>
      <c r="AEK176">
        <v>2.5</v>
      </c>
      <c r="AEL176">
        <v>15</v>
      </c>
      <c r="AER176" t="b">
        <v>1</v>
      </c>
      <c r="AEU176" t="b">
        <v>1</v>
      </c>
      <c r="AEV176" t="b">
        <v>1</v>
      </c>
      <c r="AEX176" t="b">
        <v>1</v>
      </c>
      <c r="AEZ176" t="b">
        <v>1</v>
      </c>
      <c r="AFA176" t="s">
        <v>4365</v>
      </c>
      <c r="AFC176">
        <v>2.5</v>
      </c>
      <c r="AFD176">
        <v>2.5</v>
      </c>
      <c r="AFE176">
        <v>0</v>
      </c>
      <c r="AFF176">
        <v>7.5</v>
      </c>
      <c r="AFG176">
        <v>2.5</v>
      </c>
      <c r="AFH176">
        <v>10</v>
      </c>
      <c r="AFI176" t="s">
        <v>1463</v>
      </c>
      <c r="AFK176" t="s">
        <v>1463</v>
      </c>
      <c r="AFM176" t="s">
        <v>1463</v>
      </c>
      <c r="AFO176" t="s">
        <v>1463</v>
      </c>
      <c r="AFQ176" t="s">
        <v>1463</v>
      </c>
      <c r="AFV176">
        <v>3</v>
      </c>
      <c r="AFW176">
        <v>3</v>
      </c>
      <c r="AFX176">
        <v>7.5</v>
      </c>
      <c r="AFY176">
        <v>2.5</v>
      </c>
      <c r="AFZ176">
        <v>5</v>
      </c>
      <c r="AGA176">
        <v>5</v>
      </c>
      <c r="AGB176">
        <v>2.5</v>
      </c>
      <c r="AGC176">
        <v>12.5</v>
      </c>
      <c r="AGD176">
        <v>4</v>
      </c>
      <c r="AGE176">
        <v>6</v>
      </c>
      <c r="AGG176">
        <v>2</v>
      </c>
      <c r="AGH176">
        <v>3</v>
      </c>
      <c r="AGJ176">
        <v>3</v>
      </c>
      <c r="AGK176">
        <v>0</v>
      </c>
      <c r="AGM176" t="s">
        <v>5266</v>
      </c>
      <c r="AGN176" t="s">
        <v>5509</v>
      </c>
      <c r="AGQ176">
        <v>5</v>
      </c>
      <c r="AGR176">
        <v>2.5</v>
      </c>
      <c r="AGS176">
        <v>1</v>
      </c>
      <c r="AGT176">
        <v>5</v>
      </c>
      <c r="AGU176">
        <v>0</v>
      </c>
      <c r="AGV176">
        <v>6</v>
      </c>
      <c r="AGW176">
        <v>1</v>
      </c>
      <c r="AGZ176" t="b">
        <v>1</v>
      </c>
      <c r="AHD176">
        <v>4</v>
      </c>
      <c r="AHE176">
        <v>3</v>
      </c>
      <c r="AHF176">
        <v>3</v>
      </c>
      <c r="AKM176">
        <v>5</v>
      </c>
      <c r="AKN176">
        <v>0</v>
      </c>
      <c r="AKO176">
        <v>10</v>
      </c>
      <c r="AKP176">
        <v>7.5</v>
      </c>
      <c r="AKQ176">
        <v>0</v>
      </c>
      <c r="AKR176">
        <v>17.5</v>
      </c>
      <c r="AKS176" t="s">
        <v>1462</v>
      </c>
      <c r="AKT176" t="s">
        <v>1463</v>
      </c>
      <c r="AKV176" t="s">
        <v>1462</v>
      </c>
      <c r="AKX176" t="s">
        <v>1463</v>
      </c>
      <c r="AKZ176" t="s">
        <v>1462</v>
      </c>
      <c r="ALB176" t="s">
        <v>1462</v>
      </c>
      <c r="ALD176" t="s">
        <v>1463</v>
      </c>
      <c r="ALF176" t="s">
        <v>1462</v>
      </c>
      <c r="ALH176" t="s">
        <v>1462</v>
      </c>
      <c r="ALJ176" t="s">
        <v>1463</v>
      </c>
      <c r="ALN176" t="s">
        <v>1462</v>
      </c>
      <c r="ALP176" t="s">
        <v>1462</v>
      </c>
      <c r="ALR176" t="s">
        <v>1462</v>
      </c>
      <c r="ALT176" t="s">
        <v>1463</v>
      </c>
      <c r="AMF176" t="b">
        <v>1</v>
      </c>
      <c r="AMH176" t="b">
        <v>1</v>
      </c>
      <c r="AMM176" t="b">
        <v>1</v>
      </c>
      <c r="AMQ176" t="b">
        <v>1</v>
      </c>
      <c r="AMX176" t="b">
        <v>1</v>
      </c>
      <c r="ANA176">
        <v>7.5</v>
      </c>
      <c r="ANB176">
        <v>0</v>
      </c>
      <c r="ANC176">
        <v>10</v>
      </c>
      <c r="AND176">
        <v>7.5</v>
      </c>
      <c r="ANE176">
        <v>2.5</v>
      </c>
      <c r="ANF176">
        <v>20</v>
      </c>
      <c r="ANG176" t="s">
        <v>1462</v>
      </c>
      <c r="ANH176" t="s">
        <v>5510</v>
      </c>
      <c r="ANI176" t="s">
        <v>1462</v>
      </c>
      <c r="ANJ176" t="s">
        <v>2616</v>
      </c>
      <c r="ANK176">
        <v>7.5</v>
      </c>
      <c r="ANL176">
        <v>2.5</v>
      </c>
      <c r="ANM176">
        <v>1</v>
      </c>
      <c r="ANN176">
        <v>0</v>
      </c>
      <c r="ANO176">
        <v>10</v>
      </c>
      <c r="ANP176">
        <v>11</v>
      </c>
      <c r="ANQ176" t="s">
        <v>2551</v>
      </c>
      <c r="ANT176">
        <v>0</v>
      </c>
      <c r="ANU176">
        <v>10</v>
      </c>
      <c r="AQR176">
        <v>7.5</v>
      </c>
      <c r="AQS176">
        <v>3.8</v>
      </c>
      <c r="AQT176">
        <v>1.3</v>
      </c>
      <c r="AQU176">
        <v>12.6</v>
      </c>
      <c r="AQV176" t="s">
        <v>1463</v>
      </c>
      <c r="ARA176" t="b">
        <v>1</v>
      </c>
      <c r="ARC176" t="b">
        <v>1</v>
      </c>
      <c r="ARG176">
        <v>0</v>
      </c>
      <c r="ARH176">
        <v>2.5</v>
      </c>
      <c r="ARI176" t="s">
        <v>1462</v>
      </c>
      <c r="ARJ176" t="s">
        <v>1462</v>
      </c>
      <c r="ARL176" t="b">
        <v>1</v>
      </c>
      <c r="ARM176" t="s">
        <v>1462</v>
      </c>
      <c r="ARO176" t="b">
        <v>1</v>
      </c>
      <c r="ARQ176" t="s">
        <v>1462</v>
      </c>
      <c r="ARS176" t="s">
        <v>4680</v>
      </c>
      <c r="ART176" t="s">
        <v>4791</v>
      </c>
      <c r="ARV176" t="b">
        <v>1</v>
      </c>
      <c r="ARY176" t="b">
        <v>1</v>
      </c>
      <c r="ASD176">
        <v>7.5</v>
      </c>
      <c r="ASE176">
        <v>0</v>
      </c>
      <c r="ASF176">
        <v>6</v>
      </c>
      <c r="ASG176">
        <v>5</v>
      </c>
      <c r="ASH176">
        <v>2.5</v>
      </c>
      <c r="ASI176">
        <v>13.5</v>
      </c>
      <c r="ASJ176">
        <v>60</v>
      </c>
      <c r="ASL176" t="b">
        <v>1</v>
      </c>
      <c r="ASM176" t="b">
        <v>1</v>
      </c>
      <c r="ASS176">
        <v>6</v>
      </c>
      <c r="AST176" t="s">
        <v>1462</v>
      </c>
      <c r="ASV176" t="b">
        <v>1</v>
      </c>
      <c r="ASW176" t="b">
        <v>1</v>
      </c>
      <c r="ASX176" t="b">
        <v>1</v>
      </c>
      <c r="ASY176" t="b">
        <v>1</v>
      </c>
      <c r="ASZ176" t="b">
        <v>1</v>
      </c>
      <c r="ATC176" t="s">
        <v>5511</v>
      </c>
      <c r="ATD176">
        <v>5</v>
      </c>
      <c r="ATE176">
        <v>2.5</v>
      </c>
      <c r="ATF176">
        <v>5.7</v>
      </c>
      <c r="ATG176">
        <v>7.5</v>
      </c>
      <c r="ATH176">
        <v>2.5</v>
      </c>
      <c r="ATI176">
        <v>15.7</v>
      </c>
      <c r="ATJ176" t="s">
        <v>1462</v>
      </c>
      <c r="AUC176" t="b">
        <v>1</v>
      </c>
      <c r="AUD176" t="s">
        <v>5512</v>
      </c>
      <c r="AUE176" t="s">
        <v>2568</v>
      </c>
      <c r="AVW176" t="s">
        <v>1462</v>
      </c>
      <c r="AVX176" t="s">
        <v>1462</v>
      </c>
      <c r="AVZ176">
        <v>7.5</v>
      </c>
      <c r="AWA176">
        <v>2.5</v>
      </c>
      <c r="AWB176">
        <v>7.5</v>
      </c>
      <c r="AWC176">
        <v>2.5</v>
      </c>
      <c r="AWD176">
        <v>2</v>
      </c>
      <c r="AWE176">
        <v>2.5</v>
      </c>
      <c r="AWF176">
        <v>0</v>
      </c>
      <c r="AWG176">
        <v>4.5</v>
      </c>
      <c r="AWH176" t="s">
        <v>1462</v>
      </c>
      <c r="AWJ176" t="s">
        <v>1462</v>
      </c>
      <c r="AWL176" t="s">
        <v>1462</v>
      </c>
      <c r="AWN176" t="s">
        <v>1463</v>
      </c>
      <c r="AWP176" t="s">
        <v>1463</v>
      </c>
      <c r="AWR176" t="s">
        <v>1463</v>
      </c>
      <c r="AWT176" t="s">
        <v>1463</v>
      </c>
      <c r="AWV176" t="s">
        <v>1463</v>
      </c>
      <c r="AWX176" t="s">
        <v>1463</v>
      </c>
      <c r="AWZ176" t="s">
        <v>1463</v>
      </c>
      <c r="AXB176" t="s">
        <v>1463</v>
      </c>
      <c r="AXD176" t="s">
        <v>1463</v>
      </c>
      <c r="AXI176">
        <v>2.5</v>
      </c>
      <c r="AXJ176">
        <v>0</v>
      </c>
      <c r="AXK176">
        <v>1</v>
      </c>
      <c r="AXN176">
        <v>1</v>
      </c>
      <c r="AXO176">
        <v>1</v>
      </c>
      <c r="AXP176">
        <v>1</v>
      </c>
      <c r="AXQ176">
        <v>1</v>
      </c>
      <c r="AXR176">
        <v>1</v>
      </c>
      <c r="AXS176">
        <v>1</v>
      </c>
      <c r="AXT176">
        <v>1</v>
      </c>
      <c r="AXU176">
        <v>1</v>
      </c>
      <c r="AXV176">
        <v>2</v>
      </c>
      <c r="AXW176">
        <v>1</v>
      </c>
      <c r="AXX176">
        <v>2</v>
      </c>
      <c r="AYA176">
        <v>10</v>
      </c>
      <c r="AYD176">
        <v>10</v>
      </c>
      <c r="AYE176" t="s">
        <v>1463</v>
      </c>
      <c r="AYF176" t="s">
        <v>1463</v>
      </c>
      <c r="AYG176">
        <v>10</v>
      </c>
      <c r="AYJ176">
        <v>10</v>
      </c>
      <c r="AYK176">
        <v>7.5</v>
      </c>
      <c r="AYL176">
        <v>2.5</v>
      </c>
      <c r="AYM176">
        <v>20</v>
      </c>
      <c r="AYN176">
        <v>3</v>
      </c>
      <c r="AYO176" t="s">
        <v>4793</v>
      </c>
      <c r="AYP176" t="s">
        <v>4419</v>
      </c>
      <c r="AYQ176">
        <v>30</v>
      </c>
      <c r="AYR176" t="s">
        <v>4459</v>
      </c>
      <c r="AYS176" t="s">
        <v>4645</v>
      </c>
      <c r="AYW176">
        <v>3</v>
      </c>
      <c r="AYX176" t="s">
        <v>5513</v>
      </c>
      <c r="AYY176" t="s">
        <v>5135</v>
      </c>
      <c r="AZC176">
        <v>5</v>
      </c>
      <c r="AZD176" t="s">
        <v>4426</v>
      </c>
      <c r="AZE176" t="s">
        <v>4419</v>
      </c>
      <c r="AZF176">
        <v>20</v>
      </c>
      <c r="AZG176" t="s">
        <v>5381</v>
      </c>
      <c r="AZH176" t="s">
        <v>5398</v>
      </c>
      <c r="AZM176" t="s">
        <v>1462</v>
      </c>
      <c r="AZN176" t="s">
        <v>5514</v>
      </c>
      <c r="AZO176" t="s">
        <v>1462</v>
      </c>
      <c r="AZP176" t="s">
        <v>5515</v>
      </c>
      <c r="AZR176">
        <v>7.5</v>
      </c>
      <c r="AZS176">
        <v>2.5</v>
      </c>
      <c r="BCH176">
        <v>10</v>
      </c>
      <c r="BCI176">
        <v>2.5</v>
      </c>
      <c r="BCJ176">
        <v>2.5</v>
      </c>
      <c r="BCK176">
        <v>15</v>
      </c>
      <c r="BCL176">
        <v>1</v>
      </c>
      <c r="BCN176" t="s">
        <v>2555</v>
      </c>
      <c r="BCP176">
        <v>2</v>
      </c>
      <c r="BCR176">
        <v>3</v>
      </c>
      <c r="BCT176" t="s">
        <v>2555</v>
      </c>
      <c r="BCW176" t="s">
        <v>2555</v>
      </c>
      <c r="BCY176">
        <v>2.5</v>
      </c>
      <c r="BCZ176">
        <v>2.5</v>
      </c>
      <c r="BEH176">
        <v>10</v>
      </c>
      <c r="BEI176">
        <v>7.5</v>
      </c>
      <c r="BEJ176">
        <v>0</v>
      </c>
      <c r="BEK176">
        <v>17.5</v>
      </c>
      <c r="BEL176" t="s">
        <v>2567</v>
      </c>
      <c r="BEN176" t="s">
        <v>2567</v>
      </c>
      <c r="BEP176" t="s">
        <v>2567</v>
      </c>
      <c r="BER176" t="s">
        <v>2567</v>
      </c>
      <c r="BET176" t="s">
        <v>2567</v>
      </c>
      <c r="BEV176" t="s">
        <v>2567</v>
      </c>
      <c r="BEX176">
        <v>7.5</v>
      </c>
      <c r="BEY176">
        <v>0</v>
      </c>
      <c r="BGQ176" t="s">
        <v>1467</v>
      </c>
      <c r="BGR176">
        <v>5</v>
      </c>
      <c r="BGS176">
        <v>2.5</v>
      </c>
      <c r="BGT176">
        <v>7.5</v>
      </c>
      <c r="BGU176" t="s">
        <v>1463</v>
      </c>
      <c r="BHK176">
        <v>5</v>
      </c>
      <c r="BHL176">
        <v>2.5</v>
      </c>
      <c r="BIT176">
        <v>10</v>
      </c>
      <c r="BIU176">
        <v>7.5</v>
      </c>
      <c r="BIV176">
        <v>2.5</v>
      </c>
      <c r="BIW176">
        <v>20</v>
      </c>
      <c r="BIX176">
        <v>5</v>
      </c>
      <c r="BIY176" t="s">
        <v>1794</v>
      </c>
      <c r="BIZ176" t="s">
        <v>2594</v>
      </c>
      <c r="BJA176" t="s">
        <v>2548</v>
      </c>
      <c r="BJB176">
        <v>7.5</v>
      </c>
      <c r="BJC176">
        <v>2.5</v>
      </c>
    </row>
    <row r="177" spans="1:1024 1026:1615" ht="15" x14ac:dyDescent="0.25">
      <c r="A177" t="s">
        <v>4378</v>
      </c>
      <c r="B177" t="s">
        <v>5516</v>
      </c>
      <c r="C177" t="s">
        <v>5517</v>
      </c>
      <c r="D177" t="s">
        <v>1460</v>
      </c>
      <c r="F177" t="s">
        <v>2606</v>
      </c>
      <c r="G177" t="s">
        <v>4350</v>
      </c>
      <c r="H177" t="s">
        <v>3851</v>
      </c>
      <c r="I177" t="s">
        <v>5430</v>
      </c>
      <c r="J177">
        <v>1.99110126</v>
      </c>
      <c r="K177">
        <v>34.286637300000002</v>
      </c>
      <c r="L177" s="116">
        <v>42410</v>
      </c>
      <c r="M177" t="s">
        <v>1461</v>
      </c>
      <c r="N177">
        <v>33</v>
      </c>
      <c r="O177" t="s">
        <v>2554</v>
      </c>
      <c r="Q177">
        <v>6.7</v>
      </c>
      <c r="R177">
        <v>7.5</v>
      </c>
      <c r="S177">
        <v>2.5</v>
      </c>
      <c r="T177">
        <v>16.7</v>
      </c>
      <c r="U177">
        <v>1</v>
      </c>
      <c r="V177">
        <v>1</v>
      </c>
      <c r="W177">
        <v>1</v>
      </c>
      <c r="X177">
        <v>2</v>
      </c>
      <c r="AA177" t="b">
        <v>1</v>
      </c>
      <c r="AG177">
        <v>1</v>
      </c>
      <c r="AH177">
        <v>1</v>
      </c>
      <c r="AI177">
        <v>1</v>
      </c>
      <c r="AJ177">
        <v>2</v>
      </c>
      <c r="AM177">
        <v>1</v>
      </c>
      <c r="AO177">
        <v>1</v>
      </c>
      <c r="AS177">
        <v>1</v>
      </c>
      <c r="AT177">
        <v>1</v>
      </c>
      <c r="AU177">
        <v>1</v>
      </c>
      <c r="AV177">
        <v>2</v>
      </c>
      <c r="BS177" t="s">
        <v>1462</v>
      </c>
      <c r="BT177" t="s">
        <v>1462</v>
      </c>
      <c r="BU177" t="s">
        <v>4353</v>
      </c>
      <c r="BV177" t="s">
        <v>5518</v>
      </c>
      <c r="BW177">
        <v>7.5</v>
      </c>
      <c r="BX177">
        <v>2.5</v>
      </c>
      <c r="BY177">
        <v>10</v>
      </c>
      <c r="BZ177">
        <v>5</v>
      </c>
      <c r="CA177">
        <v>2.5</v>
      </c>
      <c r="CB177">
        <v>17.5</v>
      </c>
      <c r="CC177" t="s">
        <v>1462</v>
      </c>
      <c r="CD177" t="b">
        <v>1</v>
      </c>
      <c r="CE177" t="b">
        <v>1</v>
      </c>
      <c r="CF177">
        <v>25</v>
      </c>
      <c r="CH177" t="s">
        <v>1462</v>
      </c>
      <c r="CI177" t="b">
        <v>1</v>
      </c>
      <c r="CK177">
        <v>22</v>
      </c>
      <c r="CM177" t="s">
        <v>1462</v>
      </c>
      <c r="CN177" t="b">
        <v>1</v>
      </c>
      <c r="CP177">
        <v>5</v>
      </c>
      <c r="CR177" t="s">
        <v>1463</v>
      </c>
      <c r="CW177" t="s">
        <v>1462</v>
      </c>
      <c r="CX177" t="b">
        <v>1</v>
      </c>
      <c r="CZ177">
        <v>1</v>
      </c>
      <c r="DB177" t="s">
        <v>1463</v>
      </c>
      <c r="DG177" t="s">
        <v>1463</v>
      </c>
      <c r="DM177" t="s">
        <v>1463</v>
      </c>
      <c r="DS177" t="b">
        <v>1</v>
      </c>
      <c r="DU177" t="b">
        <v>1</v>
      </c>
      <c r="EC177" t="b">
        <v>1</v>
      </c>
      <c r="EF177" t="b">
        <v>1</v>
      </c>
      <c r="EG177" t="s">
        <v>5297</v>
      </c>
      <c r="EI177">
        <v>5</v>
      </c>
      <c r="EJ177">
        <v>2.5</v>
      </c>
      <c r="EN177">
        <v>0</v>
      </c>
      <c r="EO177" t="s">
        <v>1463</v>
      </c>
      <c r="FL177">
        <v>6.7</v>
      </c>
      <c r="FM177">
        <v>7.5</v>
      </c>
      <c r="FN177">
        <v>2.5</v>
      </c>
      <c r="FO177">
        <v>16.7</v>
      </c>
      <c r="FP177" t="s">
        <v>1462</v>
      </c>
      <c r="FS177" t="s">
        <v>1464</v>
      </c>
      <c r="FT177" t="b">
        <v>1</v>
      </c>
      <c r="FV177" t="s">
        <v>1465</v>
      </c>
      <c r="FY177" t="s">
        <v>1464</v>
      </c>
      <c r="GB177" t="s">
        <v>1464</v>
      </c>
      <c r="GE177" t="s">
        <v>1464</v>
      </c>
      <c r="GH177" t="s">
        <v>1464</v>
      </c>
      <c r="GK177" t="s">
        <v>1464</v>
      </c>
      <c r="GN177" t="s">
        <v>1464</v>
      </c>
      <c r="GO177" t="b">
        <v>1</v>
      </c>
      <c r="GQ177" t="s">
        <v>1465</v>
      </c>
      <c r="GT177" t="s">
        <v>1464</v>
      </c>
      <c r="GW177" t="s">
        <v>1464</v>
      </c>
      <c r="GZ177" t="s">
        <v>1464</v>
      </c>
      <c r="HC177" t="s">
        <v>1464</v>
      </c>
      <c r="HD177" t="b">
        <v>1</v>
      </c>
      <c r="HF177" t="s">
        <v>1465</v>
      </c>
      <c r="HI177" t="s">
        <v>1464</v>
      </c>
      <c r="HL177" t="s">
        <v>1464</v>
      </c>
      <c r="HO177" t="s">
        <v>1464</v>
      </c>
      <c r="HR177" t="s">
        <v>1464</v>
      </c>
      <c r="HU177" t="s">
        <v>1464</v>
      </c>
      <c r="HX177" t="s">
        <v>1464</v>
      </c>
      <c r="IA177" t="s">
        <v>1464</v>
      </c>
      <c r="ID177" t="s">
        <v>1464</v>
      </c>
      <c r="IG177" t="s">
        <v>1464</v>
      </c>
      <c r="IJ177" t="s">
        <v>1464</v>
      </c>
      <c r="IM177" t="s">
        <v>1464</v>
      </c>
      <c r="IN177" t="b">
        <v>1</v>
      </c>
      <c r="IP177" t="s">
        <v>1464</v>
      </c>
      <c r="IS177" t="s">
        <v>1464</v>
      </c>
      <c r="IV177" t="s">
        <v>1464</v>
      </c>
      <c r="IY177" t="s">
        <v>1464</v>
      </c>
      <c r="JB177" t="s">
        <v>1464</v>
      </c>
      <c r="JC177" t="b">
        <v>1</v>
      </c>
      <c r="JE177" t="s">
        <v>1464</v>
      </c>
      <c r="JH177" t="s">
        <v>1464</v>
      </c>
      <c r="JK177" t="s">
        <v>1464</v>
      </c>
      <c r="JN177" t="s">
        <v>1464</v>
      </c>
      <c r="JQ177" t="s">
        <v>1464</v>
      </c>
      <c r="JT177" t="s">
        <v>1464</v>
      </c>
      <c r="JU177" t="b">
        <v>1</v>
      </c>
      <c r="JW177" t="s">
        <v>1473</v>
      </c>
      <c r="JZ177" t="s">
        <v>1464</v>
      </c>
      <c r="KC177" t="s">
        <v>1464</v>
      </c>
      <c r="KF177" t="s">
        <v>1464</v>
      </c>
      <c r="KG177" t="s">
        <v>4871</v>
      </c>
      <c r="KH177" t="b">
        <v>1</v>
      </c>
      <c r="KJ177" t="s">
        <v>1464</v>
      </c>
      <c r="KK177" t="s">
        <v>1463</v>
      </c>
      <c r="KM177">
        <v>7.5</v>
      </c>
      <c r="KN177">
        <v>2.5</v>
      </c>
      <c r="KO177">
        <v>3.5</v>
      </c>
      <c r="KP177">
        <v>5</v>
      </c>
      <c r="KQ177">
        <v>0</v>
      </c>
      <c r="KR177">
        <v>8.5</v>
      </c>
      <c r="KS177" t="s">
        <v>1462</v>
      </c>
      <c r="KV177">
        <v>18</v>
      </c>
      <c r="KW177">
        <v>20</v>
      </c>
      <c r="KX177">
        <v>12</v>
      </c>
      <c r="LF177">
        <v>1</v>
      </c>
      <c r="LG177">
        <v>1</v>
      </c>
      <c r="LH177">
        <v>1</v>
      </c>
      <c r="LZ177" t="b">
        <v>1</v>
      </c>
      <c r="MA177" t="b">
        <v>1</v>
      </c>
      <c r="MB177" t="b">
        <v>1</v>
      </c>
      <c r="MJ177" t="b">
        <v>1</v>
      </c>
      <c r="MK177" t="b">
        <v>1</v>
      </c>
      <c r="ML177" t="b">
        <v>1</v>
      </c>
      <c r="MT177" t="s">
        <v>1462</v>
      </c>
      <c r="MU177" t="s">
        <v>5519</v>
      </c>
      <c r="MV177">
        <v>5</v>
      </c>
      <c r="MW177">
        <v>0</v>
      </c>
      <c r="MX177">
        <v>0</v>
      </c>
      <c r="MY177">
        <v>0</v>
      </c>
      <c r="MZ177">
        <v>0</v>
      </c>
      <c r="NA177">
        <v>0</v>
      </c>
      <c r="NM177" t="s">
        <v>2549</v>
      </c>
      <c r="NN177" t="s">
        <v>2549</v>
      </c>
      <c r="NO177" t="s">
        <v>2549</v>
      </c>
      <c r="NP177" t="s">
        <v>2549</v>
      </c>
      <c r="NQ177" t="s">
        <v>2549</v>
      </c>
      <c r="NR177" t="s">
        <v>2549</v>
      </c>
      <c r="NS177" t="s">
        <v>2549</v>
      </c>
      <c r="NT177" t="s">
        <v>2549</v>
      </c>
      <c r="NU177" t="s">
        <v>2549</v>
      </c>
      <c r="NV177" t="s">
        <v>2549</v>
      </c>
      <c r="NW177" t="s">
        <v>2550</v>
      </c>
      <c r="NX177" t="s">
        <v>2550</v>
      </c>
      <c r="NY177" t="s">
        <v>2550</v>
      </c>
      <c r="NZ177" t="s">
        <v>2569</v>
      </c>
      <c r="OA177" t="s">
        <v>2550</v>
      </c>
      <c r="OB177" t="s">
        <v>2550</v>
      </c>
      <c r="OC177" t="s">
        <v>2550</v>
      </c>
      <c r="OD177" t="s">
        <v>2550</v>
      </c>
      <c r="OE177" t="s">
        <v>2550</v>
      </c>
      <c r="OF177" t="s">
        <v>2550</v>
      </c>
      <c r="OG177">
        <v>0</v>
      </c>
      <c r="OH177">
        <v>0</v>
      </c>
      <c r="OJ177">
        <v>7.5</v>
      </c>
      <c r="OK177">
        <v>2.5</v>
      </c>
      <c r="OL177">
        <v>10</v>
      </c>
      <c r="OO177" t="b">
        <v>1</v>
      </c>
      <c r="OP177" t="b">
        <v>1</v>
      </c>
      <c r="OQ177" t="b">
        <v>1</v>
      </c>
      <c r="OY177" t="s">
        <v>4473</v>
      </c>
      <c r="OZ177" t="s">
        <v>4473</v>
      </c>
      <c r="PA177" t="s">
        <v>4473</v>
      </c>
      <c r="PI177" t="s">
        <v>4574</v>
      </c>
      <c r="PJ177" t="s">
        <v>4574</v>
      </c>
      <c r="PK177" t="s">
        <v>4574</v>
      </c>
      <c r="PS177" t="b">
        <v>1</v>
      </c>
      <c r="PT177" t="b">
        <v>1</v>
      </c>
      <c r="PU177" t="b">
        <v>1</v>
      </c>
      <c r="QC177" t="s">
        <v>4396</v>
      </c>
      <c r="QD177" t="s">
        <v>4396</v>
      </c>
      <c r="QE177" t="s">
        <v>4396</v>
      </c>
      <c r="QL177">
        <v>7.5</v>
      </c>
      <c r="QM177">
        <v>2.5</v>
      </c>
      <c r="RO177">
        <v>7.5</v>
      </c>
      <c r="RP177">
        <v>7.5</v>
      </c>
      <c r="RQ177">
        <v>0</v>
      </c>
      <c r="RR177">
        <v>15</v>
      </c>
      <c r="RS177" t="s">
        <v>1463</v>
      </c>
      <c r="RZ177" t="s">
        <v>1463</v>
      </c>
      <c r="SB177" t="s">
        <v>1463</v>
      </c>
      <c r="SH177" t="s">
        <v>1463</v>
      </c>
      <c r="SK177">
        <v>7.5</v>
      </c>
      <c r="SL177">
        <v>0</v>
      </c>
      <c r="SM177">
        <v>5.4</v>
      </c>
      <c r="SN177">
        <v>7.5</v>
      </c>
      <c r="SO177">
        <v>2.5</v>
      </c>
      <c r="SP177">
        <v>15.4</v>
      </c>
      <c r="SQ177" t="s">
        <v>1462</v>
      </c>
      <c r="SS177">
        <v>3</v>
      </c>
      <c r="ST177" t="s">
        <v>5520</v>
      </c>
      <c r="SU177" t="s">
        <v>1463</v>
      </c>
      <c r="SZ177" t="b">
        <v>1</v>
      </c>
      <c r="TB177" t="b">
        <v>1</v>
      </c>
      <c r="TD177" t="b">
        <v>1</v>
      </c>
      <c r="TE177" t="b">
        <v>1</v>
      </c>
      <c r="TI177">
        <v>75</v>
      </c>
      <c r="TJ177" t="s">
        <v>5521</v>
      </c>
      <c r="TM177" t="b">
        <v>1</v>
      </c>
      <c r="TN177" t="b">
        <v>1</v>
      </c>
      <c r="TO177" t="b">
        <v>1</v>
      </c>
      <c r="TP177" t="b">
        <v>1</v>
      </c>
      <c r="TQ177" t="b">
        <v>1</v>
      </c>
      <c r="TS177" t="b">
        <v>1</v>
      </c>
      <c r="TT177" t="b">
        <v>1</v>
      </c>
      <c r="TX177">
        <v>7.5</v>
      </c>
      <c r="TY177">
        <v>2.5</v>
      </c>
      <c r="VI177">
        <v>5</v>
      </c>
      <c r="VJ177">
        <v>0</v>
      </c>
      <c r="VK177">
        <v>2.5</v>
      </c>
      <c r="VL177">
        <v>7.5</v>
      </c>
      <c r="VM177" t="s">
        <v>1463</v>
      </c>
      <c r="VO177" t="s">
        <v>1463</v>
      </c>
      <c r="VQ177" t="s">
        <v>1463</v>
      </c>
      <c r="VS177" t="s">
        <v>1463</v>
      </c>
      <c r="VV177" t="s">
        <v>1463</v>
      </c>
      <c r="VX177" t="s">
        <v>1462</v>
      </c>
      <c r="VY177" t="s">
        <v>5522</v>
      </c>
      <c r="VZ177">
        <v>0</v>
      </c>
      <c r="WA177">
        <v>2.5</v>
      </c>
      <c r="XJ177">
        <v>2.5</v>
      </c>
      <c r="XK177">
        <v>0</v>
      </c>
      <c r="XL177">
        <v>2.5</v>
      </c>
      <c r="XM177">
        <v>5</v>
      </c>
      <c r="XN177" t="s">
        <v>1462</v>
      </c>
      <c r="XO177" t="s">
        <v>1462</v>
      </c>
      <c r="XQ177" t="b">
        <v>1</v>
      </c>
      <c r="YC177" t="s">
        <v>1462</v>
      </c>
      <c r="YE177" t="s">
        <v>1463</v>
      </c>
      <c r="YF177" t="s">
        <v>5523</v>
      </c>
      <c r="YG177">
        <v>0</v>
      </c>
      <c r="YH177">
        <v>2.5</v>
      </c>
      <c r="YI177" t="s">
        <v>1463</v>
      </c>
      <c r="YU177">
        <v>0</v>
      </c>
      <c r="YV177">
        <v>2.5</v>
      </c>
      <c r="ZX177">
        <v>10</v>
      </c>
      <c r="ZY177">
        <v>2.5</v>
      </c>
      <c r="ZZ177">
        <v>0</v>
      </c>
      <c r="AAA177">
        <v>12.5</v>
      </c>
      <c r="AAB177" t="s">
        <v>1462</v>
      </c>
      <c r="AAD177" t="b">
        <v>1</v>
      </c>
      <c r="AAK177" t="b">
        <v>1</v>
      </c>
      <c r="AAL177" t="b">
        <v>1</v>
      </c>
      <c r="AAS177" t="s">
        <v>5524</v>
      </c>
      <c r="AAT177">
        <v>2.5</v>
      </c>
      <c r="AAU177">
        <v>0</v>
      </c>
      <c r="ADN177">
        <v>6</v>
      </c>
      <c r="ADO177">
        <v>0</v>
      </c>
      <c r="ADP177">
        <v>2.5</v>
      </c>
      <c r="ADQ177">
        <v>8.5</v>
      </c>
      <c r="ADR177" t="s">
        <v>1759</v>
      </c>
      <c r="ADS177">
        <v>0.5</v>
      </c>
      <c r="ADT177">
        <v>45</v>
      </c>
      <c r="ADU177" t="s">
        <v>3580</v>
      </c>
      <c r="ADV177">
        <v>0.5</v>
      </c>
      <c r="ADW177">
        <v>35</v>
      </c>
      <c r="AEG177">
        <v>0</v>
      </c>
      <c r="AEH177">
        <v>2.5</v>
      </c>
      <c r="AEI177">
        <v>10</v>
      </c>
      <c r="AEJ177">
        <v>2.5</v>
      </c>
      <c r="AEK177">
        <v>0</v>
      </c>
      <c r="AEL177">
        <v>12.5</v>
      </c>
      <c r="AEU177" t="b">
        <v>1</v>
      </c>
      <c r="AEV177" t="b">
        <v>1</v>
      </c>
      <c r="AEX177" t="b">
        <v>1</v>
      </c>
      <c r="AEY177" t="b">
        <v>1</v>
      </c>
      <c r="AFC177">
        <v>2.5</v>
      </c>
      <c r="AFD177">
        <v>0</v>
      </c>
      <c r="AFE177">
        <v>0</v>
      </c>
      <c r="AFF177">
        <v>7.5</v>
      </c>
      <c r="AFG177">
        <v>2.5</v>
      </c>
      <c r="AFH177">
        <v>10</v>
      </c>
      <c r="AFI177" t="s">
        <v>1463</v>
      </c>
      <c r="AFK177" t="s">
        <v>1463</v>
      </c>
      <c r="AFM177" t="s">
        <v>1463</v>
      </c>
      <c r="AFO177" t="s">
        <v>1463</v>
      </c>
      <c r="AFT177" t="s">
        <v>1463</v>
      </c>
      <c r="AFV177">
        <v>3</v>
      </c>
      <c r="AFW177">
        <v>3</v>
      </c>
      <c r="AFX177">
        <v>7.5</v>
      </c>
      <c r="AFY177">
        <v>2.5</v>
      </c>
      <c r="AFZ177">
        <v>5</v>
      </c>
      <c r="AGA177">
        <v>5</v>
      </c>
      <c r="AGB177">
        <v>2.5</v>
      </c>
      <c r="AGC177">
        <v>12.5</v>
      </c>
      <c r="AGD177">
        <v>4</v>
      </c>
      <c r="AGE177">
        <v>2</v>
      </c>
      <c r="AGG177">
        <v>3</v>
      </c>
      <c r="AGH177">
        <v>2</v>
      </c>
      <c r="AGJ177">
        <v>4</v>
      </c>
      <c r="AGK177">
        <v>0</v>
      </c>
      <c r="AGM177" t="s">
        <v>5525</v>
      </c>
      <c r="AGN177" t="s">
        <v>5071</v>
      </c>
      <c r="AGQ177">
        <v>5</v>
      </c>
      <c r="AGR177">
        <v>2.5</v>
      </c>
      <c r="AGS177">
        <v>1</v>
      </c>
      <c r="AGT177">
        <v>5</v>
      </c>
      <c r="AGU177">
        <v>2.5</v>
      </c>
      <c r="AGV177">
        <v>8.5</v>
      </c>
      <c r="AGW177">
        <v>1</v>
      </c>
      <c r="AGZ177" t="b">
        <v>1</v>
      </c>
      <c r="AHD177">
        <v>4</v>
      </c>
      <c r="AHE177">
        <v>4</v>
      </c>
      <c r="AHF177">
        <v>3</v>
      </c>
      <c r="AKM177">
        <v>5</v>
      </c>
      <c r="AKN177">
        <v>2.5</v>
      </c>
      <c r="AKO177">
        <v>10</v>
      </c>
      <c r="AKP177">
        <v>7.5</v>
      </c>
      <c r="AKQ177">
        <v>2.5</v>
      </c>
      <c r="AKR177">
        <v>20</v>
      </c>
      <c r="AKS177" t="s">
        <v>1462</v>
      </c>
      <c r="AKT177" t="s">
        <v>1463</v>
      </c>
      <c r="AKV177" t="s">
        <v>1463</v>
      </c>
      <c r="AKX177" t="s">
        <v>1463</v>
      </c>
      <c r="AKZ177" t="s">
        <v>1462</v>
      </c>
      <c r="ALB177" t="s">
        <v>1462</v>
      </c>
      <c r="ALD177" t="s">
        <v>1462</v>
      </c>
      <c r="ALF177" t="s">
        <v>1462</v>
      </c>
      <c r="ALH177" t="s">
        <v>1462</v>
      </c>
      <c r="ALJ177" t="s">
        <v>1462</v>
      </c>
      <c r="ALL177" t="s">
        <v>1462</v>
      </c>
      <c r="ALN177" t="s">
        <v>1462</v>
      </c>
      <c r="ALP177" t="s">
        <v>1462</v>
      </c>
      <c r="ALR177" t="s">
        <v>1462</v>
      </c>
      <c r="ALT177" t="s">
        <v>1463</v>
      </c>
      <c r="AMF177" t="b">
        <v>1</v>
      </c>
      <c r="AMH177" t="b">
        <v>1</v>
      </c>
      <c r="AMI177" t="b">
        <v>1</v>
      </c>
      <c r="AMJ177" t="b">
        <v>1</v>
      </c>
      <c r="AMM177" t="b">
        <v>1</v>
      </c>
      <c r="AMQ177" t="b">
        <v>1</v>
      </c>
      <c r="AMW177" t="b">
        <v>1</v>
      </c>
      <c r="ANA177">
        <v>7.5</v>
      </c>
      <c r="ANB177">
        <v>2.5</v>
      </c>
      <c r="ANC177">
        <v>10</v>
      </c>
      <c r="AND177">
        <v>7.5</v>
      </c>
      <c r="ANE177">
        <v>2.5</v>
      </c>
      <c r="ANF177">
        <v>20</v>
      </c>
      <c r="ANG177" t="s">
        <v>1462</v>
      </c>
      <c r="ANH177" t="s">
        <v>5526</v>
      </c>
      <c r="ANI177" t="s">
        <v>1462</v>
      </c>
      <c r="ANJ177" t="s">
        <v>2616</v>
      </c>
      <c r="ANK177">
        <v>7.5</v>
      </c>
      <c r="ANL177">
        <v>2.5</v>
      </c>
      <c r="ANM177">
        <v>1</v>
      </c>
      <c r="ANN177">
        <v>0</v>
      </c>
      <c r="ANO177">
        <v>10</v>
      </c>
      <c r="ANP177">
        <v>11</v>
      </c>
      <c r="ANQ177" t="s">
        <v>2551</v>
      </c>
      <c r="ANT177">
        <v>0</v>
      </c>
      <c r="ANU177">
        <v>10</v>
      </c>
      <c r="AQR177">
        <v>10</v>
      </c>
      <c r="AQS177">
        <v>3.8</v>
      </c>
      <c r="AQT177">
        <v>2.5</v>
      </c>
      <c r="AQU177">
        <v>16.3</v>
      </c>
      <c r="AQV177" t="s">
        <v>1463</v>
      </c>
      <c r="ARA177" t="b">
        <v>1</v>
      </c>
      <c r="ARC177" t="b">
        <v>1</v>
      </c>
      <c r="ARD177" t="b">
        <v>1</v>
      </c>
      <c r="ARG177">
        <v>0</v>
      </c>
      <c r="ARH177">
        <v>2.5</v>
      </c>
      <c r="ARI177" t="s">
        <v>1462</v>
      </c>
      <c r="ARJ177" t="s">
        <v>1462</v>
      </c>
      <c r="ARL177" t="b">
        <v>1</v>
      </c>
      <c r="ARM177" t="s">
        <v>1462</v>
      </c>
      <c r="ARO177" t="b">
        <v>1</v>
      </c>
      <c r="ARQ177" t="s">
        <v>1462</v>
      </c>
      <c r="ARS177" t="s">
        <v>4680</v>
      </c>
      <c r="ART177" t="s">
        <v>2616</v>
      </c>
      <c r="ARV177" t="b">
        <v>1</v>
      </c>
      <c r="ASB177" t="b">
        <v>1</v>
      </c>
      <c r="ASC177" t="s">
        <v>5527</v>
      </c>
      <c r="ASD177">
        <v>7.5</v>
      </c>
      <c r="ASE177">
        <v>2.5</v>
      </c>
      <c r="ASF177">
        <v>5</v>
      </c>
      <c r="ASG177">
        <v>5</v>
      </c>
      <c r="ASH177">
        <v>0</v>
      </c>
      <c r="ASI177">
        <v>10</v>
      </c>
      <c r="ASJ177">
        <v>80</v>
      </c>
      <c r="ASL177" t="b">
        <v>1</v>
      </c>
      <c r="ASM177" t="b">
        <v>1</v>
      </c>
      <c r="ASP177" t="b">
        <v>1</v>
      </c>
      <c r="ASS177">
        <v>6</v>
      </c>
      <c r="AST177" t="s">
        <v>1462</v>
      </c>
      <c r="ASV177" t="b">
        <v>1</v>
      </c>
      <c r="ASW177" t="b">
        <v>1</v>
      </c>
      <c r="ASX177" t="b">
        <v>1</v>
      </c>
      <c r="ASZ177" t="b">
        <v>1</v>
      </c>
      <c r="ATC177" t="s">
        <v>5528</v>
      </c>
      <c r="ATD177">
        <v>5</v>
      </c>
      <c r="ATE177">
        <v>0</v>
      </c>
      <c r="ATF177">
        <v>8</v>
      </c>
      <c r="ATG177">
        <v>7.5</v>
      </c>
      <c r="ATH177">
        <v>2.5</v>
      </c>
      <c r="ATI177">
        <v>18</v>
      </c>
      <c r="ATJ177" t="s">
        <v>1462</v>
      </c>
      <c r="ATN177" t="b">
        <v>1</v>
      </c>
      <c r="ATO177" t="s">
        <v>5133</v>
      </c>
      <c r="ATP177" t="s">
        <v>2568</v>
      </c>
      <c r="AVW177" t="s">
        <v>1462</v>
      </c>
      <c r="AVX177" t="s">
        <v>1462</v>
      </c>
      <c r="AVZ177">
        <v>7.5</v>
      </c>
      <c r="AWA177">
        <v>2.5</v>
      </c>
      <c r="AWB177">
        <v>7.5</v>
      </c>
      <c r="AWC177">
        <v>2.5</v>
      </c>
      <c r="AWD177">
        <v>4</v>
      </c>
      <c r="AWE177">
        <v>2.5</v>
      </c>
      <c r="AWF177">
        <v>0</v>
      </c>
      <c r="AWG177">
        <v>6.5</v>
      </c>
      <c r="AWH177" t="s">
        <v>1462</v>
      </c>
      <c r="AWI177" t="s">
        <v>1469</v>
      </c>
      <c r="AWJ177" t="s">
        <v>1463</v>
      </c>
      <c r="AWL177" t="s">
        <v>1462</v>
      </c>
      <c r="AWM177" t="s">
        <v>1470</v>
      </c>
      <c r="AWN177" t="s">
        <v>1463</v>
      </c>
      <c r="AWP177" t="s">
        <v>1463</v>
      </c>
      <c r="AWR177" t="s">
        <v>1463</v>
      </c>
      <c r="AWT177" t="s">
        <v>1462</v>
      </c>
      <c r="AWU177" t="s">
        <v>1469</v>
      </c>
      <c r="AWV177" t="s">
        <v>1463</v>
      </c>
      <c r="AWX177" t="s">
        <v>1462</v>
      </c>
      <c r="AWY177" t="s">
        <v>1470</v>
      </c>
      <c r="AWZ177" t="s">
        <v>1463</v>
      </c>
      <c r="AXB177" t="s">
        <v>1462</v>
      </c>
      <c r="AXC177" t="s">
        <v>1469</v>
      </c>
      <c r="AXD177" t="s">
        <v>1463</v>
      </c>
      <c r="AXF177">
        <v>30</v>
      </c>
      <c r="AXI177">
        <v>2.5</v>
      </c>
      <c r="AXJ177">
        <v>0</v>
      </c>
      <c r="AXK177">
        <v>1</v>
      </c>
      <c r="AXN177">
        <v>1</v>
      </c>
      <c r="AXO177">
        <v>1</v>
      </c>
      <c r="AXP177">
        <v>1</v>
      </c>
      <c r="AXQ177">
        <v>1</v>
      </c>
      <c r="AXR177">
        <v>1</v>
      </c>
      <c r="AXS177">
        <v>1</v>
      </c>
      <c r="AXT177">
        <v>1</v>
      </c>
      <c r="AXU177">
        <v>1</v>
      </c>
      <c r="AXV177">
        <v>2</v>
      </c>
      <c r="AXW177">
        <v>1</v>
      </c>
      <c r="AXX177">
        <v>2</v>
      </c>
      <c r="AYA177">
        <v>10</v>
      </c>
      <c r="AYD177">
        <v>10</v>
      </c>
      <c r="AYE177" t="s">
        <v>1463</v>
      </c>
      <c r="AYF177" t="s">
        <v>1463</v>
      </c>
      <c r="AYG177">
        <v>10</v>
      </c>
      <c r="AYJ177">
        <v>10</v>
      </c>
      <c r="AYK177">
        <v>7.5</v>
      </c>
      <c r="AYL177">
        <v>2.5</v>
      </c>
      <c r="AYM177">
        <v>20</v>
      </c>
      <c r="AYN177">
        <v>3</v>
      </c>
      <c r="AYO177" t="s">
        <v>4642</v>
      </c>
      <c r="AYP177" t="s">
        <v>4419</v>
      </c>
      <c r="AYQ177">
        <v>4</v>
      </c>
      <c r="AYR177" t="s">
        <v>4459</v>
      </c>
      <c r="AYS177" t="s">
        <v>5529</v>
      </c>
      <c r="AYW177">
        <v>2</v>
      </c>
      <c r="AYX177" t="s">
        <v>5530</v>
      </c>
      <c r="AYY177" t="s">
        <v>5531</v>
      </c>
      <c r="AZC177">
        <v>2</v>
      </c>
      <c r="AZD177" t="s">
        <v>5532</v>
      </c>
      <c r="AZE177" t="s">
        <v>4645</v>
      </c>
      <c r="AZF177">
        <v>25</v>
      </c>
      <c r="AZG177" t="s">
        <v>5168</v>
      </c>
      <c r="AZH177" t="s">
        <v>5398</v>
      </c>
      <c r="AZM177" t="s">
        <v>1462</v>
      </c>
      <c r="AZN177" t="s">
        <v>5533</v>
      </c>
      <c r="AZO177" t="s">
        <v>1462</v>
      </c>
      <c r="AZP177" t="s">
        <v>5534</v>
      </c>
      <c r="AZR177">
        <v>7.5</v>
      </c>
      <c r="AZS177">
        <v>2.5</v>
      </c>
      <c r="BCH177">
        <v>10</v>
      </c>
      <c r="BCI177">
        <v>2.5</v>
      </c>
      <c r="BCJ177">
        <v>0</v>
      </c>
      <c r="BCK177">
        <v>12.5</v>
      </c>
      <c r="BCL177">
        <v>1</v>
      </c>
      <c r="BCN177">
        <v>2</v>
      </c>
      <c r="BCP177">
        <v>3</v>
      </c>
      <c r="BCR177">
        <v>4</v>
      </c>
      <c r="BCT177" t="s">
        <v>2555</v>
      </c>
      <c r="BCW177" t="s">
        <v>2555</v>
      </c>
      <c r="BCY177">
        <v>2.5</v>
      </c>
      <c r="BCZ177">
        <v>0</v>
      </c>
      <c r="BEH177">
        <v>7.5</v>
      </c>
      <c r="BEI177">
        <v>7.5</v>
      </c>
      <c r="BEJ177">
        <v>2.5</v>
      </c>
      <c r="BEK177">
        <v>17.5</v>
      </c>
      <c r="BEL177" t="s">
        <v>2552</v>
      </c>
      <c r="BEN177" t="s">
        <v>2552</v>
      </c>
      <c r="BEP177" t="s">
        <v>2552</v>
      </c>
      <c r="BER177" t="s">
        <v>2567</v>
      </c>
      <c r="BET177" t="s">
        <v>2567</v>
      </c>
      <c r="BEV177" t="s">
        <v>2567</v>
      </c>
      <c r="BEX177">
        <v>7.5</v>
      </c>
      <c r="BEY177">
        <v>2.5</v>
      </c>
      <c r="BGQ177" t="s">
        <v>1467</v>
      </c>
      <c r="BGR177">
        <v>5</v>
      </c>
      <c r="BGS177">
        <v>5</v>
      </c>
      <c r="BGT177">
        <v>10</v>
      </c>
      <c r="BGU177" t="s">
        <v>1463</v>
      </c>
      <c r="BHK177">
        <v>5</v>
      </c>
      <c r="BHL177">
        <v>5</v>
      </c>
      <c r="BIT177">
        <v>10</v>
      </c>
      <c r="BIU177">
        <v>7.5</v>
      </c>
      <c r="BIV177">
        <v>2.5</v>
      </c>
      <c r="BIW177">
        <v>20</v>
      </c>
      <c r="BIX177">
        <v>5</v>
      </c>
      <c r="BIY177" t="s">
        <v>1794</v>
      </c>
      <c r="BIZ177" t="s">
        <v>2594</v>
      </c>
      <c r="BJA177" t="s">
        <v>2548</v>
      </c>
      <c r="BJB177">
        <v>7.5</v>
      </c>
      <c r="BJC177">
        <v>2.5</v>
      </c>
    </row>
    <row r="178" spans="1:1024 1026:1615" ht="15" x14ac:dyDescent="0.25">
      <c r="A178" t="s">
        <v>4378</v>
      </c>
      <c r="B178" t="s">
        <v>5535</v>
      </c>
      <c r="C178" t="s">
        <v>5536</v>
      </c>
      <c r="D178" t="s">
        <v>1460</v>
      </c>
      <c r="F178" t="s">
        <v>2606</v>
      </c>
      <c r="G178" t="s">
        <v>4350</v>
      </c>
      <c r="H178" t="s">
        <v>3851</v>
      </c>
      <c r="I178" t="s">
        <v>5430</v>
      </c>
      <c r="J178">
        <v>1.99107374</v>
      </c>
      <c r="K178">
        <v>34.286848489999997</v>
      </c>
      <c r="L178" s="116">
        <v>42410</v>
      </c>
      <c r="M178" t="s">
        <v>1461</v>
      </c>
      <c r="N178">
        <v>42</v>
      </c>
      <c r="O178" t="s">
        <v>1472</v>
      </c>
      <c r="Q178">
        <v>6.7</v>
      </c>
      <c r="R178">
        <v>7.5</v>
      </c>
      <c r="S178">
        <v>2.5</v>
      </c>
      <c r="T178">
        <v>16.7</v>
      </c>
      <c r="U178">
        <v>1</v>
      </c>
      <c r="V178">
        <v>1</v>
      </c>
      <c r="W178">
        <v>2</v>
      </c>
      <c r="X178">
        <v>1</v>
      </c>
      <c r="AA178" t="b">
        <v>1</v>
      </c>
      <c r="AG178">
        <v>1</v>
      </c>
      <c r="AH178">
        <v>1</v>
      </c>
      <c r="AI178">
        <v>2</v>
      </c>
      <c r="AJ178">
        <v>1</v>
      </c>
      <c r="AS178">
        <v>1</v>
      </c>
      <c r="AT178">
        <v>1</v>
      </c>
      <c r="AU178">
        <v>2</v>
      </c>
      <c r="AV178">
        <v>1</v>
      </c>
      <c r="BS178" t="s">
        <v>1462</v>
      </c>
      <c r="BT178" t="s">
        <v>1463</v>
      </c>
      <c r="BU178" t="s">
        <v>5537</v>
      </c>
      <c r="BW178">
        <v>7.5</v>
      </c>
      <c r="BX178">
        <v>2.5</v>
      </c>
      <c r="BY178">
        <v>3.5</v>
      </c>
      <c r="BZ178">
        <v>7.5</v>
      </c>
      <c r="CA178">
        <v>2.5</v>
      </c>
      <c r="CB178">
        <v>13.5</v>
      </c>
      <c r="CC178" t="s">
        <v>1462</v>
      </c>
      <c r="CD178" t="b">
        <v>1</v>
      </c>
      <c r="CE178" t="b">
        <v>1</v>
      </c>
      <c r="CF178">
        <v>36</v>
      </c>
      <c r="CH178" t="s">
        <v>1463</v>
      </c>
      <c r="CM178" t="s">
        <v>1463</v>
      </c>
      <c r="CR178" t="s">
        <v>1463</v>
      </c>
      <c r="CW178" t="s">
        <v>1463</v>
      </c>
      <c r="DB178" t="s">
        <v>1463</v>
      </c>
      <c r="DG178" t="s">
        <v>1463</v>
      </c>
      <c r="DM178" t="s">
        <v>1463</v>
      </c>
      <c r="DS178" t="b">
        <v>1</v>
      </c>
      <c r="DU178" t="b">
        <v>1</v>
      </c>
      <c r="EB178" t="b">
        <v>1</v>
      </c>
      <c r="EC178" t="b">
        <v>1</v>
      </c>
      <c r="EF178" t="b">
        <v>1</v>
      </c>
      <c r="EG178" t="s">
        <v>5297</v>
      </c>
      <c r="EI178">
        <v>7.5</v>
      </c>
      <c r="EJ178">
        <v>2.5</v>
      </c>
      <c r="EN178">
        <v>0</v>
      </c>
      <c r="EO178" t="s">
        <v>1463</v>
      </c>
      <c r="FL178">
        <v>10</v>
      </c>
      <c r="FM178">
        <v>5</v>
      </c>
      <c r="FN178">
        <v>0</v>
      </c>
      <c r="FO178">
        <v>15</v>
      </c>
      <c r="FP178" t="s">
        <v>1462</v>
      </c>
      <c r="FS178" t="s">
        <v>1464</v>
      </c>
      <c r="FT178" t="b">
        <v>1</v>
      </c>
      <c r="FV178" t="s">
        <v>1465</v>
      </c>
      <c r="FY178" t="s">
        <v>1464</v>
      </c>
      <c r="GB178" t="s">
        <v>1464</v>
      </c>
      <c r="GC178" t="b">
        <v>1</v>
      </c>
      <c r="GE178" t="s">
        <v>1473</v>
      </c>
      <c r="GH178" t="s">
        <v>1464</v>
      </c>
      <c r="GK178" t="s">
        <v>1464</v>
      </c>
      <c r="GN178" t="s">
        <v>1464</v>
      </c>
      <c r="GO178" t="b">
        <v>1</v>
      </c>
      <c r="GQ178" t="s">
        <v>1465</v>
      </c>
      <c r="GT178" t="s">
        <v>1464</v>
      </c>
      <c r="GW178" t="s">
        <v>1464</v>
      </c>
      <c r="GZ178" t="s">
        <v>1464</v>
      </c>
      <c r="HC178" t="s">
        <v>1464</v>
      </c>
      <c r="HD178" t="b">
        <v>1</v>
      </c>
      <c r="HF178" t="s">
        <v>1465</v>
      </c>
      <c r="HI178" t="s">
        <v>1464</v>
      </c>
      <c r="HL178" t="s">
        <v>1464</v>
      </c>
      <c r="HO178" t="s">
        <v>1464</v>
      </c>
      <c r="HR178" t="s">
        <v>1464</v>
      </c>
      <c r="HU178" t="s">
        <v>1464</v>
      </c>
      <c r="HX178" t="s">
        <v>1464</v>
      </c>
      <c r="IA178" t="s">
        <v>1464</v>
      </c>
      <c r="ID178" t="s">
        <v>1464</v>
      </c>
      <c r="IG178" t="s">
        <v>1464</v>
      </c>
      <c r="IJ178" t="s">
        <v>1464</v>
      </c>
      <c r="IM178" t="s">
        <v>1464</v>
      </c>
      <c r="IN178" t="b">
        <v>1</v>
      </c>
      <c r="IP178" t="s">
        <v>1464</v>
      </c>
      <c r="IS178" t="s">
        <v>1464</v>
      </c>
      <c r="IV178" t="s">
        <v>1464</v>
      </c>
      <c r="IW178" t="b">
        <v>1</v>
      </c>
      <c r="IY178" t="s">
        <v>1473</v>
      </c>
      <c r="JB178" t="s">
        <v>1464</v>
      </c>
      <c r="JC178" t="b">
        <v>1</v>
      </c>
      <c r="JE178" t="s">
        <v>1465</v>
      </c>
      <c r="JH178" t="s">
        <v>1464</v>
      </c>
      <c r="JK178" t="s">
        <v>1464</v>
      </c>
      <c r="JN178" t="s">
        <v>1464</v>
      </c>
      <c r="JQ178" t="s">
        <v>1464</v>
      </c>
      <c r="JT178" t="s">
        <v>1464</v>
      </c>
      <c r="JW178" t="s">
        <v>1464</v>
      </c>
      <c r="JZ178" t="s">
        <v>1464</v>
      </c>
      <c r="KC178" t="s">
        <v>1464</v>
      </c>
      <c r="KF178" t="s">
        <v>1464</v>
      </c>
      <c r="KG178" t="s">
        <v>4355</v>
      </c>
      <c r="KH178" t="b">
        <v>1</v>
      </c>
      <c r="KJ178" t="s">
        <v>1465</v>
      </c>
      <c r="KK178" t="s">
        <v>1462</v>
      </c>
      <c r="KL178" t="s">
        <v>5404</v>
      </c>
      <c r="KM178">
        <v>5</v>
      </c>
      <c r="KN178">
        <v>0</v>
      </c>
      <c r="KO178">
        <v>0</v>
      </c>
      <c r="KR178">
        <v>0</v>
      </c>
      <c r="KS178" t="s">
        <v>1463</v>
      </c>
      <c r="RO178">
        <v>7.5</v>
      </c>
      <c r="RP178">
        <v>5</v>
      </c>
      <c r="RQ178">
        <v>2.5</v>
      </c>
      <c r="RR178">
        <v>15</v>
      </c>
      <c r="RS178" t="s">
        <v>1463</v>
      </c>
      <c r="RZ178" t="s">
        <v>1463</v>
      </c>
      <c r="SK178">
        <v>5</v>
      </c>
      <c r="SL178">
        <v>2.5</v>
      </c>
      <c r="SM178">
        <v>3.7</v>
      </c>
      <c r="SN178">
        <v>7.5</v>
      </c>
      <c r="SO178">
        <v>2.5</v>
      </c>
      <c r="SP178">
        <v>13.7</v>
      </c>
      <c r="SQ178" t="s">
        <v>1463</v>
      </c>
      <c r="SR178" t="s">
        <v>5538</v>
      </c>
      <c r="TI178">
        <v>75</v>
      </c>
      <c r="TJ178" t="s">
        <v>5539</v>
      </c>
      <c r="TM178" t="b">
        <v>1</v>
      </c>
      <c r="TN178" t="b">
        <v>1</v>
      </c>
      <c r="TO178" t="b">
        <v>1</v>
      </c>
      <c r="TP178" t="b">
        <v>1</v>
      </c>
      <c r="TQ178" t="b">
        <v>1</v>
      </c>
      <c r="TR178" t="b">
        <v>1</v>
      </c>
      <c r="TS178" t="b">
        <v>1</v>
      </c>
      <c r="TT178" t="b">
        <v>1</v>
      </c>
      <c r="TX178">
        <v>7.5</v>
      </c>
      <c r="TY178">
        <v>2.5</v>
      </c>
      <c r="VI178">
        <v>5</v>
      </c>
      <c r="VJ178">
        <v>0</v>
      </c>
      <c r="VK178">
        <v>2.5</v>
      </c>
      <c r="VL178">
        <v>7.5</v>
      </c>
      <c r="VM178" t="s">
        <v>1463</v>
      </c>
      <c r="VO178" t="s">
        <v>1463</v>
      </c>
      <c r="VQ178" t="s">
        <v>1463</v>
      </c>
      <c r="VS178" t="s">
        <v>1463</v>
      </c>
      <c r="VV178" t="s">
        <v>1463</v>
      </c>
      <c r="VX178" t="s">
        <v>1462</v>
      </c>
      <c r="VY178" t="s">
        <v>5180</v>
      </c>
      <c r="VZ178">
        <v>0</v>
      </c>
      <c r="WA178">
        <v>2.5</v>
      </c>
      <c r="XJ178">
        <v>2.5</v>
      </c>
      <c r="XK178">
        <v>0</v>
      </c>
      <c r="XL178">
        <v>3.8</v>
      </c>
      <c r="XM178">
        <v>6.3</v>
      </c>
      <c r="XN178" t="s">
        <v>1462</v>
      </c>
      <c r="XO178" t="s">
        <v>1462</v>
      </c>
      <c r="XQ178" t="b">
        <v>1</v>
      </c>
      <c r="YC178" t="s">
        <v>1462</v>
      </c>
      <c r="YE178" t="s">
        <v>1463</v>
      </c>
      <c r="YG178">
        <v>0</v>
      </c>
      <c r="YH178">
        <v>2.5</v>
      </c>
      <c r="YI178" t="s">
        <v>1463</v>
      </c>
      <c r="YU178">
        <v>0</v>
      </c>
      <c r="YV178">
        <v>5</v>
      </c>
      <c r="ZX178">
        <v>10</v>
      </c>
      <c r="ZY178">
        <v>5</v>
      </c>
      <c r="ZZ178">
        <v>0</v>
      </c>
      <c r="AAA178">
        <v>15</v>
      </c>
      <c r="AAB178" t="s">
        <v>1462</v>
      </c>
      <c r="AAK178" t="b">
        <v>1</v>
      </c>
      <c r="AAL178" t="b">
        <v>1</v>
      </c>
      <c r="AAO178" t="b">
        <v>1</v>
      </c>
      <c r="AAP178" t="b">
        <v>1</v>
      </c>
      <c r="AAQ178" t="s">
        <v>4447</v>
      </c>
      <c r="AAS178" t="s">
        <v>5540</v>
      </c>
      <c r="AAT178">
        <v>5</v>
      </c>
      <c r="AAU178">
        <v>0</v>
      </c>
      <c r="ADN178">
        <v>6</v>
      </c>
      <c r="ADO178">
        <v>0</v>
      </c>
      <c r="ADP178">
        <v>0</v>
      </c>
      <c r="ADQ178">
        <v>6</v>
      </c>
      <c r="ADR178" t="s">
        <v>1759</v>
      </c>
      <c r="ADS178">
        <v>0.5</v>
      </c>
      <c r="ADT178">
        <v>60</v>
      </c>
      <c r="ADU178" t="s">
        <v>3580</v>
      </c>
      <c r="ADV178">
        <v>0.5</v>
      </c>
      <c r="ADW178">
        <v>25</v>
      </c>
      <c r="AEG178">
        <v>0</v>
      </c>
      <c r="AEH178">
        <v>0</v>
      </c>
      <c r="AEI178">
        <v>10</v>
      </c>
      <c r="AEJ178">
        <v>0</v>
      </c>
      <c r="AEK178">
        <v>0</v>
      </c>
      <c r="AEL178">
        <v>10</v>
      </c>
      <c r="AER178" t="b">
        <v>1</v>
      </c>
      <c r="AET178" t="b">
        <v>1</v>
      </c>
      <c r="AEU178" t="b">
        <v>1</v>
      </c>
      <c r="AEV178" t="b">
        <v>1</v>
      </c>
      <c r="AEX178" t="b">
        <v>1</v>
      </c>
      <c r="AEY178" t="b">
        <v>1</v>
      </c>
      <c r="AEZ178" t="b">
        <v>1</v>
      </c>
      <c r="AFA178" t="s">
        <v>4365</v>
      </c>
      <c r="AFC178">
        <v>0</v>
      </c>
      <c r="AFD178">
        <v>0</v>
      </c>
      <c r="AFE178">
        <v>0</v>
      </c>
      <c r="AFF178">
        <v>7.5</v>
      </c>
      <c r="AFG178">
        <v>2.5</v>
      </c>
      <c r="AFH178">
        <v>10</v>
      </c>
      <c r="AFI178" t="s">
        <v>1463</v>
      </c>
      <c r="AFK178" t="s">
        <v>1463</v>
      </c>
      <c r="AFM178" t="s">
        <v>1463</v>
      </c>
      <c r="AFO178" t="s">
        <v>1463</v>
      </c>
      <c r="AFQ178" t="s">
        <v>1463</v>
      </c>
      <c r="AFT178" t="s">
        <v>1463</v>
      </c>
      <c r="AFV178">
        <v>3</v>
      </c>
      <c r="AFW178">
        <v>3</v>
      </c>
      <c r="AFX178">
        <v>7.5</v>
      </c>
      <c r="AFY178">
        <v>2.5</v>
      </c>
      <c r="AFZ178">
        <v>5</v>
      </c>
      <c r="AGA178">
        <v>5</v>
      </c>
      <c r="AGB178">
        <v>2.5</v>
      </c>
      <c r="AGC178">
        <v>12.5</v>
      </c>
      <c r="AGD178">
        <v>5</v>
      </c>
      <c r="AGE178">
        <v>3</v>
      </c>
      <c r="AGG178">
        <v>3</v>
      </c>
      <c r="AGH178">
        <v>2</v>
      </c>
      <c r="AGJ178">
        <v>4</v>
      </c>
      <c r="AGK178">
        <v>0</v>
      </c>
      <c r="AGM178" t="s">
        <v>5541</v>
      </c>
      <c r="AGN178" t="s">
        <v>5542</v>
      </c>
      <c r="AGQ178">
        <v>5</v>
      </c>
      <c r="AGR178">
        <v>2.5</v>
      </c>
      <c r="AGS178">
        <v>1</v>
      </c>
      <c r="AGT178">
        <v>5</v>
      </c>
      <c r="AGU178">
        <v>0</v>
      </c>
      <c r="AGV178">
        <v>6</v>
      </c>
      <c r="AGW178">
        <v>1</v>
      </c>
      <c r="AGZ178" t="b">
        <v>1</v>
      </c>
      <c r="AHD178">
        <v>4</v>
      </c>
      <c r="AHE178">
        <v>4</v>
      </c>
      <c r="AHF178">
        <v>3</v>
      </c>
      <c r="AKM178">
        <v>5</v>
      </c>
      <c r="AKN178">
        <v>0</v>
      </c>
      <c r="AKO178">
        <v>10</v>
      </c>
      <c r="AKP178">
        <v>5</v>
      </c>
      <c r="AKQ178">
        <v>0</v>
      </c>
      <c r="AKR178">
        <v>15</v>
      </c>
      <c r="AKS178" t="s">
        <v>1462</v>
      </c>
      <c r="AKT178" t="s">
        <v>1463</v>
      </c>
      <c r="AKV178" t="s">
        <v>1463</v>
      </c>
      <c r="AKX178" t="s">
        <v>1463</v>
      </c>
      <c r="AKZ178" t="s">
        <v>1463</v>
      </c>
      <c r="ALB178" t="s">
        <v>1462</v>
      </c>
      <c r="ALD178" t="s">
        <v>1462</v>
      </c>
      <c r="ALF178" t="s">
        <v>1462</v>
      </c>
      <c r="ALH178" t="s">
        <v>1462</v>
      </c>
      <c r="ALJ178" t="s">
        <v>1462</v>
      </c>
      <c r="ALL178" t="s">
        <v>1462</v>
      </c>
      <c r="ALN178" t="s">
        <v>1462</v>
      </c>
      <c r="ALP178" t="s">
        <v>1462</v>
      </c>
      <c r="ALR178" t="s">
        <v>1462</v>
      </c>
      <c r="ALT178" t="s">
        <v>1463</v>
      </c>
      <c r="AMF178" t="b">
        <v>1</v>
      </c>
      <c r="AMH178" t="b">
        <v>1</v>
      </c>
      <c r="AMI178" t="b">
        <v>1</v>
      </c>
      <c r="AMJ178" t="b">
        <v>1</v>
      </c>
      <c r="AML178" t="b">
        <v>1</v>
      </c>
      <c r="AMM178" t="b">
        <v>1</v>
      </c>
      <c r="AMQ178" t="b">
        <v>1</v>
      </c>
      <c r="AMW178" t="b">
        <v>1</v>
      </c>
      <c r="ANA178">
        <v>5</v>
      </c>
      <c r="ANB178">
        <v>0</v>
      </c>
      <c r="ANC178">
        <v>10</v>
      </c>
      <c r="AND178">
        <v>7.5</v>
      </c>
      <c r="ANE178">
        <v>0</v>
      </c>
      <c r="ANF178">
        <v>17.5</v>
      </c>
      <c r="ANG178" t="s">
        <v>1462</v>
      </c>
      <c r="ANH178" t="s">
        <v>5543</v>
      </c>
      <c r="ANI178" t="s">
        <v>1462</v>
      </c>
      <c r="ANJ178" t="s">
        <v>2616</v>
      </c>
      <c r="ANK178">
        <v>7.5</v>
      </c>
      <c r="ANL178">
        <v>0</v>
      </c>
      <c r="ANM178">
        <v>1</v>
      </c>
      <c r="ANN178">
        <v>0</v>
      </c>
      <c r="ANO178">
        <v>10</v>
      </c>
      <c r="ANP178">
        <v>11</v>
      </c>
      <c r="ANQ178" t="s">
        <v>2551</v>
      </c>
      <c r="ANT178">
        <v>0</v>
      </c>
      <c r="ANU178">
        <v>10</v>
      </c>
      <c r="AQR178">
        <v>7.5</v>
      </c>
      <c r="AQS178">
        <v>3.8</v>
      </c>
      <c r="AQT178">
        <v>3.8</v>
      </c>
      <c r="AQU178">
        <v>15.1</v>
      </c>
      <c r="AQV178" t="s">
        <v>1463</v>
      </c>
      <c r="ARA178" t="b">
        <v>1</v>
      </c>
      <c r="ARC178" t="b">
        <v>1</v>
      </c>
      <c r="ARG178">
        <v>0</v>
      </c>
      <c r="ARH178">
        <v>5</v>
      </c>
      <c r="ARI178" t="s">
        <v>1462</v>
      </c>
      <c r="ARJ178" t="s">
        <v>1462</v>
      </c>
      <c r="ARL178" t="b">
        <v>1</v>
      </c>
      <c r="ARM178" t="s">
        <v>1462</v>
      </c>
      <c r="ARO178" t="b">
        <v>1</v>
      </c>
      <c r="ARQ178" t="s">
        <v>1462</v>
      </c>
      <c r="ARS178" t="s">
        <v>5544</v>
      </c>
      <c r="ART178" t="s">
        <v>5545</v>
      </c>
      <c r="ARV178" t="b">
        <v>1</v>
      </c>
      <c r="ARY178" t="b">
        <v>1</v>
      </c>
      <c r="ASD178">
        <v>7.5</v>
      </c>
      <c r="ASE178">
        <v>2.5</v>
      </c>
      <c r="ASF178">
        <v>3</v>
      </c>
      <c r="ASG178">
        <v>7.5</v>
      </c>
      <c r="ASH178">
        <v>2.5</v>
      </c>
      <c r="ASI178">
        <v>13</v>
      </c>
      <c r="ASJ178">
        <v>80</v>
      </c>
      <c r="ASL178" t="b">
        <v>1</v>
      </c>
      <c r="ASM178" t="b">
        <v>1</v>
      </c>
      <c r="ASS178">
        <v>3</v>
      </c>
      <c r="AST178" t="s">
        <v>1462</v>
      </c>
      <c r="ASV178" t="b">
        <v>1</v>
      </c>
      <c r="ASW178" t="b">
        <v>1</v>
      </c>
      <c r="ASY178" t="b">
        <v>1</v>
      </c>
      <c r="ASZ178" t="b">
        <v>1</v>
      </c>
      <c r="ATC178" t="s">
        <v>5546</v>
      </c>
      <c r="ATD178">
        <v>7.5</v>
      </c>
      <c r="ATE178">
        <v>2.5</v>
      </c>
      <c r="ATF178">
        <v>5.7</v>
      </c>
      <c r="ATG178">
        <v>7.5</v>
      </c>
      <c r="ATH178">
        <v>2.5</v>
      </c>
      <c r="ATI178">
        <v>15.7</v>
      </c>
      <c r="ATJ178" t="s">
        <v>1462</v>
      </c>
      <c r="AVS178" t="s">
        <v>4555</v>
      </c>
      <c r="AVT178" t="b">
        <v>1</v>
      </c>
      <c r="AVU178" t="s">
        <v>5478</v>
      </c>
      <c r="AVV178" t="s">
        <v>2568</v>
      </c>
      <c r="AVW178" t="s">
        <v>1462</v>
      </c>
      <c r="AVZ178">
        <v>7.5</v>
      </c>
      <c r="AWA178">
        <v>2.5</v>
      </c>
      <c r="AWB178">
        <v>7.5</v>
      </c>
      <c r="AWC178">
        <v>2.5</v>
      </c>
      <c r="AWD178">
        <v>2</v>
      </c>
      <c r="AWE178">
        <v>5</v>
      </c>
      <c r="AWF178">
        <v>0</v>
      </c>
      <c r="AWG178">
        <v>7</v>
      </c>
      <c r="AWH178" t="s">
        <v>1463</v>
      </c>
      <c r="AWJ178" t="s">
        <v>1463</v>
      </c>
      <c r="AWL178" t="s">
        <v>1463</v>
      </c>
      <c r="AWN178" t="s">
        <v>1462</v>
      </c>
      <c r="AWP178" t="s">
        <v>1462</v>
      </c>
      <c r="AWR178" t="s">
        <v>1463</v>
      </c>
      <c r="AWT178" t="s">
        <v>1462</v>
      </c>
      <c r="AWV178" t="s">
        <v>1463</v>
      </c>
      <c r="AWX178" t="s">
        <v>1463</v>
      </c>
      <c r="AWZ178" t="s">
        <v>1463</v>
      </c>
      <c r="AXB178" t="s">
        <v>1463</v>
      </c>
      <c r="AXD178" t="s">
        <v>1463</v>
      </c>
      <c r="AXF178">
        <v>30</v>
      </c>
      <c r="AXI178">
        <v>5</v>
      </c>
      <c r="AXJ178">
        <v>0</v>
      </c>
      <c r="AXK178">
        <v>1</v>
      </c>
      <c r="AXN178">
        <v>1</v>
      </c>
      <c r="AXO178">
        <v>1</v>
      </c>
      <c r="AXP178">
        <v>1</v>
      </c>
      <c r="AXQ178">
        <v>1</v>
      </c>
      <c r="AXR178">
        <v>1</v>
      </c>
      <c r="AXS178">
        <v>1</v>
      </c>
      <c r="AXT178">
        <v>1</v>
      </c>
      <c r="AXU178">
        <v>1</v>
      </c>
      <c r="AXV178">
        <v>2</v>
      </c>
      <c r="AXW178">
        <v>1</v>
      </c>
      <c r="AXX178">
        <v>2</v>
      </c>
      <c r="AYA178">
        <v>10</v>
      </c>
      <c r="AYD178">
        <v>10</v>
      </c>
      <c r="AYE178" t="s">
        <v>1463</v>
      </c>
      <c r="AYF178" t="s">
        <v>1463</v>
      </c>
      <c r="AYG178">
        <v>10</v>
      </c>
      <c r="AYJ178">
        <v>10</v>
      </c>
      <c r="AYK178">
        <v>7.5</v>
      </c>
      <c r="AYL178">
        <v>2.5</v>
      </c>
      <c r="AYM178">
        <v>20</v>
      </c>
      <c r="AYN178">
        <v>1</v>
      </c>
      <c r="AYO178" t="s">
        <v>4642</v>
      </c>
      <c r="AYP178" t="s">
        <v>5547</v>
      </c>
      <c r="AYQ178">
        <v>10</v>
      </c>
      <c r="AYR178" t="s">
        <v>4459</v>
      </c>
      <c r="AYS178" t="s">
        <v>4645</v>
      </c>
      <c r="AYW178">
        <v>6</v>
      </c>
      <c r="AYX178" t="s">
        <v>5548</v>
      </c>
      <c r="AYY178" t="s">
        <v>5549</v>
      </c>
      <c r="AZC178">
        <v>8</v>
      </c>
      <c r="AZD178" t="s">
        <v>4426</v>
      </c>
      <c r="AZE178" t="s">
        <v>5550</v>
      </c>
      <c r="AZF178">
        <v>38</v>
      </c>
      <c r="AZG178" t="s">
        <v>4646</v>
      </c>
      <c r="AZH178" t="s">
        <v>5398</v>
      </c>
      <c r="AZM178" t="s">
        <v>1462</v>
      </c>
      <c r="AZN178" t="s">
        <v>5551</v>
      </c>
      <c r="AZO178" t="s">
        <v>1462</v>
      </c>
      <c r="AZP178" t="s">
        <v>2922</v>
      </c>
      <c r="AZR178">
        <v>7.5</v>
      </c>
      <c r="AZS178">
        <v>2.5</v>
      </c>
      <c r="BCH178">
        <v>10</v>
      </c>
      <c r="BCI178">
        <v>2.5</v>
      </c>
      <c r="BCJ178">
        <v>0</v>
      </c>
      <c r="BCK178">
        <v>12.5</v>
      </c>
      <c r="BCL178">
        <v>1</v>
      </c>
      <c r="BCN178" t="s">
        <v>2555</v>
      </c>
      <c r="BCP178">
        <v>2</v>
      </c>
      <c r="BCR178">
        <v>3</v>
      </c>
      <c r="BCT178" t="s">
        <v>2555</v>
      </c>
      <c r="BCW178" t="s">
        <v>2555</v>
      </c>
      <c r="BCY178">
        <v>2.5</v>
      </c>
      <c r="BCZ178">
        <v>0</v>
      </c>
      <c r="BEH178">
        <v>10</v>
      </c>
      <c r="BEI178">
        <v>7.5</v>
      </c>
      <c r="BEJ178">
        <v>0</v>
      </c>
      <c r="BEK178">
        <v>17.5</v>
      </c>
      <c r="BEL178" t="s">
        <v>2567</v>
      </c>
      <c r="BEN178" t="s">
        <v>2567</v>
      </c>
      <c r="BEP178" t="s">
        <v>2567</v>
      </c>
      <c r="BER178" t="s">
        <v>2567</v>
      </c>
      <c r="BET178" t="s">
        <v>2567</v>
      </c>
      <c r="BEV178" t="s">
        <v>2567</v>
      </c>
      <c r="BEX178">
        <v>7.5</v>
      </c>
      <c r="BEY178">
        <v>0</v>
      </c>
      <c r="BGQ178" t="s">
        <v>1467</v>
      </c>
      <c r="BGR178">
        <v>5</v>
      </c>
      <c r="BGS178">
        <v>2.5</v>
      </c>
      <c r="BGT178">
        <v>7.5</v>
      </c>
      <c r="BGU178" t="s">
        <v>1463</v>
      </c>
      <c r="BHK178">
        <v>5</v>
      </c>
      <c r="BHL178">
        <v>2.5</v>
      </c>
      <c r="BIT178">
        <v>10</v>
      </c>
      <c r="BIU178">
        <v>7.5</v>
      </c>
      <c r="BIV178">
        <v>0</v>
      </c>
      <c r="BIW178">
        <v>17.5</v>
      </c>
      <c r="BIX178">
        <v>5</v>
      </c>
      <c r="BIY178" t="s">
        <v>1468</v>
      </c>
      <c r="BIZ178" t="s">
        <v>2594</v>
      </c>
      <c r="BJA178" t="s">
        <v>2548</v>
      </c>
      <c r="BJB178">
        <v>7.5</v>
      </c>
      <c r="BJC178">
        <v>0</v>
      </c>
    </row>
    <row r="179" spans="1:1024 1026:1615" ht="15" x14ac:dyDescent="0.25">
      <c r="A179" t="s">
        <v>4378</v>
      </c>
      <c r="B179" t="s">
        <v>5552</v>
      </c>
      <c r="C179" t="s">
        <v>5553</v>
      </c>
      <c r="D179" t="s">
        <v>2553</v>
      </c>
      <c r="E179" t="s">
        <v>5554</v>
      </c>
      <c r="F179" t="s">
        <v>2606</v>
      </c>
      <c r="G179" t="s">
        <v>4350</v>
      </c>
      <c r="H179" t="s">
        <v>5555</v>
      </c>
      <c r="I179" t="s">
        <v>5556</v>
      </c>
      <c r="J179">
        <v>1.76347079</v>
      </c>
      <c r="K179">
        <v>34.566718219999998</v>
      </c>
      <c r="L179" s="116">
        <v>42411</v>
      </c>
      <c r="M179" t="s">
        <v>1461</v>
      </c>
      <c r="N179">
        <v>33</v>
      </c>
      <c r="O179" t="s">
        <v>1472</v>
      </c>
      <c r="Q179">
        <v>6.7</v>
      </c>
      <c r="R179">
        <v>7.5</v>
      </c>
      <c r="S179">
        <v>2.5</v>
      </c>
      <c r="T179">
        <v>16.7</v>
      </c>
      <c r="U179">
        <v>1</v>
      </c>
      <c r="V179">
        <v>1</v>
      </c>
      <c r="W179">
        <v>4</v>
      </c>
      <c r="AA179" t="b">
        <v>1</v>
      </c>
      <c r="AG179">
        <v>1</v>
      </c>
      <c r="AH179">
        <v>1</v>
      </c>
      <c r="AI179">
        <v>2</v>
      </c>
      <c r="AS179">
        <v>1</v>
      </c>
      <c r="AT179">
        <v>1</v>
      </c>
      <c r="AU179">
        <v>2</v>
      </c>
      <c r="BS179" t="s">
        <v>1462</v>
      </c>
      <c r="BT179" t="s">
        <v>1462</v>
      </c>
      <c r="BU179" t="s">
        <v>4353</v>
      </c>
      <c r="BV179" t="s">
        <v>4353</v>
      </c>
      <c r="BW179">
        <v>7.5</v>
      </c>
      <c r="BX179">
        <v>2.5</v>
      </c>
      <c r="BY179">
        <v>3.5</v>
      </c>
      <c r="BZ179">
        <v>7.5</v>
      </c>
      <c r="CA179">
        <v>2.5</v>
      </c>
      <c r="CB179">
        <v>13.5</v>
      </c>
      <c r="CC179" t="s">
        <v>1462</v>
      </c>
      <c r="CD179" t="b">
        <v>1</v>
      </c>
      <c r="CE179" t="b">
        <v>1</v>
      </c>
      <c r="CF179">
        <v>25</v>
      </c>
      <c r="CH179" t="s">
        <v>1463</v>
      </c>
      <c r="CM179" t="s">
        <v>1463</v>
      </c>
      <c r="CR179" t="s">
        <v>1463</v>
      </c>
      <c r="CW179" t="s">
        <v>1463</v>
      </c>
      <c r="DB179" t="s">
        <v>1463</v>
      </c>
      <c r="DG179" t="s">
        <v>1463</v>
      </c>
      <c r="DM179" t="s">
        <v>1463</v>
      </c>
      <c r="DS179" t="b">
        <v>1</v>
      </c>
      <c r="DU179" t="b">
        <v>1</v>
      </c>
      <c r="EC179" t="b">
        <v>1</v>
      </c>
      <c r="EF179" t="b">
        <v>1</v>
      </c>
      <c r="EG179" t="s">
        <v>4826</v>
      </c>
      <c r="EI179">
        <v>7.5</v>
      </c>
      <c r="EJ179">
        <v>2.5</v>
      </c>
      <c r="EN179">
        <v>0</v>
      </c>
      <c r="EO179" t="s">
        <v>1463</v>
      </c>
      <c r="FL179">
        <v>6.7</v>
      </c>
      <c r="FM179">
        <v>2.5</v>
      </c>
      <c r="FN179">
        <v>0</v>
      </c>
      <c r="FO179">
        <v>9.1999999999999993</v>
      </c>
      <c r="FP179" t="s">
        <v>1462</v>
      </c>
      <c r="FT179" t="b">
        <v>1</v>
      </c>
      <c r="FV179" t="s">
        <v>1465</v>
      </c>
      <c r="FW179" t="b">
        <v>1</v>
      </c>
      <c r="FY179" t="s">
        <v>1464</v>
      </c>
      <c r="GO179" t="b">
        <v>1</v>
      </c>
      <c r="GQ179" t="s">
        <v>1465</v>
      </c>
      <c r="HD179" t="b">
        <v>1</v>
      </c>
      <c r="HF179" t="s">
        <v>1465</v>
      </c>
      <c r="IE179" t="b">
        <v>1</v>
      </c>
      <c r="IG179" t="s">
        <v>1465</v>
      </c>
      <c r="JC179" t="b">
        <v>1</v>
      </c>
      <c r="JE179" t="s">
        <v>1465</v>
      </c>
      <c r="JU179" t="b">
        <v>1</v>
      </c>
      <c r="JW179" t="s">
        <v>1465</v>
      </c>
      <c r="KG179" t="s">
        <v>4355</v>
      </c>
      <c r="KH179" t="b">
        <v>1</v>
      </c>
      <c r="KJ179" t="s">
        <v>1464</v>
      </c>
      <c r="KK179" t="s">
        <v>1463</v>
      </c>
      <c r="KM179">
        <v>2.5</v>
      </c>
      <c r="KN179">
        <v>0</v>
      </c>
      <c r="KO179">
        <v>0</v>
      </c>
      <c r="KR179">
        <v>0</v>
      </c>
      <c r="KS179" t="s">
        <v>1463</v>
      </c>
      <c r="RO179">
        <v>7.5</v>
      </c>
      <c r="RP179">
        <v>7.5</v>
      </c>
      <c r="RQ179">
        <v>0</v>
      </c>
      <c r="RR179">
        <v>15</v>
      </c>
      <c r="RS179" t="s">
        <v>1463</v>
      </c>
      <c r="RZ179" t="s">
        <v>1463</v>
      </c>
      <c r="SK179">
        <v>7.5</v>
      </c>
      <c r="SL179">
        <v>0</v>
      </c>
      <c r="SM179">
        <v>3.7</v>
      </c>
      <c r="SN179">
        <v>7.5</v>
      </c>
      <c r="SO179">
        <v>0</v>
      </c>
      <c r="SP179">
        <v>11.2</v>
      </c>
      <c r="SQ179" t="s">
        <v>1463</v>
      </c>
      <c r="SR179" t="s">
        <v>5557</v>
      </c>
      <c r="TI179">
        <v>75</v>
      </c>
      <c r="TJ179" t="s">
        <v>5558</v>
      </c>
      <c r="TM179" t="b">
        <v>1</v>
      </c>
      <c r="TN179" t="b">
        <v>1</v>
      </c>
      <c r="TO179" t="b">
        <v>1</v>
      </c>
      <c r="TP179" t="b">
        <v>1</v>
      </c>
      <c r="TQ179" t="b">
        <v>1</v>
      </c>
      <c r="TX179">
        <v>7.5</v>
      </c>
      <c r="TY179">
        <v>0</v>
      </c>
      <c r="VI179">
        <v>5</v>
      </c>
      <c r="VJ179">
        <v>0</v>
      </c>
      <c r="VK179">
        <v>2.5</v>
      </c>
      <c r="VL179">
        <v>7.5</v>
      </c>
      <c r="VM179" t="s">
        <v>1463</v>
      </c>
      <c r="VO179" t="s">
        <v>1463</v>
      </c>
      <c r="VQ179" t="s">
        <v>1463</v>
      </c>
      <c r="VS179" t="s">
        <v>1463</v>
      </c>
      <c r="VV179" t="s">
        <v>1463</v>
      </c>
      <c r="VX179" t="s">
        <v>1462</v>
      </c>
      <c r="VY179" t="s">
        <v>4478</v>
      </c>
      <c r="VZ179">
        <v>0</v>
      </c>
      <c r="WA179">
        <v>2.5</v>
      </c>
      <c r="XJ179">
        <v>4.5</v>
      </c>
      <c r="XK179">
        <v>0</v>
      </c>
      <c r="XL179">
        <v>2.5</v>
      </c>
      <c r="XM179">
        <v>7</v>
      </c>
      <c r="XN179" t="s">
        <v>1462</v>
      </c>
      <c r="XO179" t="s">
        <v>1462</v>
      </c>
      <c r="XQ179" t="b">
        <v>1</v>
      </c>
      <c r="YC179" t="s">
        <v>1462</v>
      </c>
      <c r="YE179" t="s">
        <v>1463</v>
      </c>
      <c r="YF179" t="s">
        <v>5559</v>
      </c>
      <c r="YG179">
        <v>0</v>
      </c>
      <c r="YH179">
        <v>2.5</v>
      </c>
      <c r="YI179" t="s">
        <v>1462</v>
      </c>
      <c r="YK179" t="b">
        <v>1</v>
      </c>
      <c r="YT179" t="s">
        <v>5560</v>
      </c>
      <c r="YU179">
        <v>0</v>
      </c>
      <c r="YV179">
        <v>2.5</v>
      </c>
      <c r="ZX179">
        <v>10</v>
      </c>
      <c r="ZY179">
        <v>5</v>
      </c>
      <c r="ZZ179">
        <v>0</v>
      </c>
      <c r="AAA179">
        <v>15</v>
      </c>
      <c r="AAB179" t="s">
        <v>1462</v>
      </c>
      <c r="AAK179" t="b">
        <v>1</v>
      </c>
      <c r="AAL179" t="b">
        <v>1</v>
      </c>
      <c r="AAP179" t="b">
        <v>1</v>
      </c>
      <c r="AAQ179" t="s">
        <v>4447</v>
      </c>
      <c r="AAS179" t="s">
        <v>5561</v>
      </c>
      <c r="AAT179">
        <v>5</v>
      </c>
      <c r="AAU179">
        <v>0</v>
      </c>
      <c r="ADN179">
        <v>2</v>
      </c>
      <c r="ADO179">
        <v>0</v>
      </c>
      <c r="ADP179">
        <v>0</v>
      </c>
      <c r="ADQ179">
        <v>2</v>
      </c>
      <c r="ADR179" t="s">
        <v>1759</v>
      </c>
      <c r="ADS179">
        <v>0.5</v>
      </c>
      <c r="ADT179">
        <v>60</v>
      </c>
      <c r="AEG179">
        <v>0</v>
      </c>
      <c r="AEH179">
        <v>0</v>
      </c>
      <c r="AEI179">
        <v>10</v>
      </c>
      <c r="AEJ179">
        <v>0</v>
      </c>
      <c r="AEK179">
        <v>0</v>
      </c>
      <c r="AEL179">
        <v>10</v>
      </c>
      <c r="AEU179" t="b">
        <v>1</v>
      </c>
      <c r="AEV179" t="b">
        <v>1</v>
      </c>
      <c r="AEX179" t="b">
        <v>1</v>
      </c>
      <c r="AEZ179" t="b">
        <v>1</v>
      </c>
      <c r="AFA179" t="s">
        <v>4447</v>
      </c>
      <c r="AFC179">
        <v>0</v>
      </c>
      <c r="AFD179">
        <v>0</v>
      </c>
      <c r="AFE179">
        <v>0</v>
      </c>
      <c r="AFF179">
        <v>7.5</v>
      </c>
      <c r="AFG179">
        <v>2.5</v>
      </c>
      <c r="AFH179">
        <v>10</v>
      </c>
      <c r="AFI179" t="s">
        <v>1463</v>
      </c>
      <c r="AFK179" t="s">
        <v>1463</v>
      </c>
      <c r="AFM179" t="s">
        <v>1463</v>
      </c>
      <c r="AFO179" t="s">
        <v>1463</v>
      </c>
      <c r="AFQ179" t="s">
        <v>1463</v>
      </c>
      <c r="AFT179" t="s">
        <v>1463</v>
      </c>
      <c r="AFV179">
        <v>3</v>
      </c>
      <c r="AFW179">
        <v>3</v>
      </c>
      <c r="AFX179">
        <v>7.5</v>
      </c>
      <c r="AFY179">
        <v>2.5</v>
      </c>
      <c r="AFZ179">
        <v>6.7</v>
      </c>
      <c r="AGA179">
        <v>5</v>
      </c>
      <c r="AGB179">
        <v>0</v>
      </c>
      <c r="AGC179">
        <v>11.7</v>
      </c>
      <c r="AGD179">
        <v>6</v>
      </c>
      <c r="AGE179">
        <v>8</v>
      </c>
      <c r="AGG179">
        <v>4</v>
      </c>
      <c r="AGH179">
        <v>4</v>
      </c>
      <c r="AGJ179">
        <v>5</v>
      </c>
      <c r="AGK179">
        <v>0</v>
      </c>
      <c r="AGM179" t="s">
        <v>5562</v>
      </c>
      <c r="AGN179" t="s">
        <v>5563</v>
      </c>
      <c r="AGQ179">
        <v>5</v>
      </c>
      <c r="AGR179">
        <v>0</v>
      </c>
      <c r="AGS179">
        <v>2</v>
      </c>
      <c r="AGT179">
        <v>7.5</v>
      </c>
      <c r="AGU179">
        <v>2.5</v>
      </c>
      <c r="AGV179">
        <v>12</v>
      </c>
      <c r="AGW179">
        <v>2</v>
      </c>
      <c r="AGY179" t="b">
        <v>1</v>
      </c>
      <c r="AGZ179" t="b">
        <v>1</v>
      </c>
      <c r="AHD179">
        <v>4</v>
      </c>
      <c r="AHE179">
        <v>3</v>
      </c>
      <c r="AHF179">
        <v>3</v>
      </c>
      <c r="AKM179">
        <v>7.5</v>
      </c>
      <c r="AKN179">
        <v>2.5</v>
      </c>
      <c r="AKO179">
        <v>8.5</v>
      </c>
      <c r="AKP179">
        <v>7.5</v>
      </c>
      <c r="AKQ179">
        <v>2.5</v>
      </c>
      <c r="AKR179">
        <v>18.5</v>
      </c>
      <c r="AKS179" t="s">
        <v>1462</v>
      </c>
      <c r="AKT179" t="s">
        <v>1463</v>
      </c>
      <c r="AKV179" t="s">
        <v>1463</v>
      </c>
      <c r="AKX179" t="s">
        <v>1463</v>
      </c>
      <c r="AKZ179" t="s">
        <v>1463</v>
      </c>
      <c r="ALB179" t="s">
        <v>1462</v>
      </c>
      <c r="ALD179" t="s">
        <v>1463</v>
      </c>
      <c r="ALF179" t="s">
        <v>1462</v>
      </c>
      <c r="ALH179" t="s">
        <v>1462</v>
      </c>
      <c r="ALJ179" t="s">
        <v>1462</v>
      </c>
      <c r="ALL179" t="s">
        <v>1463</v>
      </c>
      <c r="ALN179" t="s">
        <v>1462</v>
      </c>
      <c r="ALP179" t="s">
        <v>1463</v>
      </c>
      <c r="ALR179" t="s">
        <v>1462</v>
      </c>
      <c r="ALT179" t="s">
        <v>1463</v>
      </c>
      <c r="AMF179" t="b">
        <v>1</v>
      </c>
      <c r="AMH179" t="b">
        <v>1</v>
      </c>
      <c r="AMI179" t="b">
        <v>1</v>
      </c>
      <c r="AMJ179" t="b">
        <v>1</v>
      </c>
      <c r="AMM179" t="b">
        <v>1</v>
      </c>
      <c r="AMQ179" t="b">
        <v>1</v>
      </c>
      <c r="ANA179">
        <v>7.5</v>
      </c>
      <c r="ANB179">
        <v>2.5</v>
      </c>
      <c r="ANC179">
        <v>10</v>
      </c>
      <c r="AND179">
        <v>7.5</v>
      </c>
      <c r="ANE179">
        <v>2.5</v>
      </c>
      <c r="ANF179">
        <v>20</v>
      </c>
      <c r="ANG179" t="s">
        <v>1462</v>
      </c>
      <c r="ANH179" t="s">
        <v>5564</v>
      </c>
      <c r="ANI179" t="s">
        <v>1462</v>
      </c>
      <c r="ANJ179" t="s">
        <v>5565</v>
      </c>
      <c r="ANK179">
        <v>7.5</v>
      </c>
      <c r="ANL179">
        <v>2.5</v>
      </c>
      <c r="ANM179">
        <v>1</v>
      </c>
      <c r="ANN179">
        <v>0</v>
      </c>
      <c r="ANO179">
        <v>10</v>
      </c>
      <c r="ANP179">
        <v>11</v>
      </c>
      <c r="ANQ179" t="s">
        <v>2551</v>
      </c>
      <c r="ANT179">
        <v>0</v>
      </c>
      <c r="ANU179">
        <v>10</v>
      </c>
      <c r="AQR179">
        <v>5</v>
      </c>
      <c r="AQS179">
        <v>1.3</v>
      </c>
      <c r="AQT179">
        <v>1.3</v>
      </c>
      <c r="AQU179">
        <v>7.6</v>
      </c>
      <c r="AQV179" t="s">
        <v>1463</v>
      </c>
      <c r="ARA179" t="b">
        <v>1</v>
      </c>
      <c r="ARC179" t="b">
        <v>1</v>
      </c>
      <c r="ARG179">
        <v>0</v>
      </c>
      <c r="ARH179">
        <v>2.5</v>
      </c>
      <c r="ARI179" t="s">
        <v>1462</v>
      </c>
      <c r="ARJ179" t="s">
        <v>1462</v>
      </c>
      <c r="ARL179" t="b">
        <v>1</v>
      </c>
      <c r="ARM179" t="s">
        <v>1462</v>
      </c>
      <c r="ARO179" t="b">
        <v>1</v>
      </c>
      <c r="ARQ179" t="s">
        <v>1463</v>
      </c>
      <c r="ARR179" t="s">
        <v>5566</v>
      </c>
      <c r="ARV179" t="b">
        <v>1</v>
      </c>
      <c r="ASD179">
        <v>2.5</v>
      </c>
      <c r="ASE179">
        <v>0</v>
      </c>
      <c r="ASF179">
        <v>2</v>
      </c>
      <c r="ASG179">
        <v>5</v>
      </c>
      <c r="ASH179">
        <v>0</v>
      </c>
      <c r="ASI179">
        <v>7</v>
      </c>
      <c r="ASJ179">
        <v>80</v>
      </c>
      <c r="ASL179" t="b">
        <v>1</v>
      </c>
      <c r="ASM179" t="b">
        <v>1</v>
      </c>
      <c r="ASS179">
        <v>2</v>
      </c>
      <c r="AST179" t="s">
        <v>1462</v>
      </c>
      <c r="ASV179" t="b">
        <v>1</v>
      </c>
      <c r="ATC179" t="s">
        <v>5567</v>
      </c>
      <c r="ATD179">
        <v>5</v>
      </c>
      <c r="ATE179">
        <v>0</v>
      </c>
      <c r="ATF179">
        <v>0</v>
      </c>
      <c r="ATG179">
        <v>0</v>
      </c>
      <c r="ATH179">
        <v>2.5</v>
      </c>
      <c r="ATI179">
        <v>2.5</v>
      </c>
      <c r="ATJ179" t="s">
        <v>1463</v>
      </c>
      <c r="AVZ179">
        <v>0</v>
      </c>
      <c r="AWA179">
        <v>2.5</v>
      </c>
      <c r="AWB179">
        <v>0</v>
      </c>
      <c r="AWC179">
        <v>2.5</v>
      </c>
      <c r="AWD179">
        <v>2</v>
      </c>
      <c r="AWE179">
        <v>5</v>
      </c>
      <c r="AWF179">
        <v>0</v>
      </c>
      <c r="AWG179">
        <v>7</v>
      </c>
      <c r="AWH179" t="s">
        <v>1462</v>
      </c>
      <c r="AWI179" t="s">
        <v>1469</v>
      </c>
      <c r="AWJ179" t="s">
        <v>1462</v>
      </c>
      <c r="AWK179" t="s">
        <v>1469</v>
      </c>
      <c r="AWL179" t="s">
        <v>1462</v>
      </c>
      <c r="AWM179" t="s">
        <v>1469</v>
      </c>
      <c r="AWN179" t="s">
        <v>1463</v>
      </c>
      <c r="AWP179" t="s">
        <v>1463</v>
      </c>
      <c r="AWR179" t="s">
        <v>1463</v>
      </c>
      <c r="AWT179" t="s">
        <v>1463</v>
      </c>
      <c r="AWV179" t="s">
        <v>1463</v>
      </c>
      <c r="AWX179" t="s">
        <v>1463</v>
      </c>
      <c r="AWZ179" t="s">
        <v>1463</v>
      </c>
      <c r="AXB179" t="s">
        <v>1463</v>
      </c>
      <c r="AXD179" t="s">
        <v>1463</v>
      </c>
      <c r="AXI179">
        <v>5</v>
      </c>
      <c r="AXJ179">
        <v>0</v>
      </c>
      <c r="AXK179">
        <v>1</v>
      </c>
      <c r="AXN179">
        <v>1</v>
      </c>
      <c r="AXO179">
        <v>1</v>
      </c>
      <c r="AXP179">
        <v>1</v>
      </c>
      <c r="AXQ179">
        <v>1</v>
      </c>
      <c r="AXR179">
        <v>1</v>
      </c>
      <c r="AXS179">
        <v>1</v>
      </c>
      <c r="AXT179">
        <v>1</v>
      </c>
      <c r="AXU179">
        <v>1</v>
      </c>
      <c r="AXV179">
        <v>2</v>
      </c>
      <c r="AXW179">
        <v>1</v>
      </c>
      <c r="AXX179">
        <v>2</v>
      </c>
      <c r="AYA179">
        <v>10</v>
      </c>
      <c r="AYD179">
        <v>10</v>
      </c>
      <c r="AYE179" t="s">
        <v>1463</v>
      </c>
      <c r="AYF179" t="s">
        <v>1463</v>
      </c>
      <c r="AYG179">
        <v>10</v>
      </c>
      <c r="AYJ179">
        <v>10</v>
      </c>
      <c r="AYK179">
        <v>5</v>
      </c>
      <c r="AYL179">
        <v>0</v>
      </c>
      <c r="AYM179">
        <v>15</v>
      </c>
      <c r="AYN179">
        <v>1</v>
      </c>
      <c r="AYO179" t="s">
        <v>5568</v>
      </c>
      <c r="AYP179" t="s">
        <v>4765</v>
      </c>
      <c r="AYQ179">
        <v>4</v>
      </c>
      <c r="AYR179" t="s">
        <v>4459</v>
      </c>
      <c r="AYS179" t="s">
        <v>5569</v>
      </c>
      <c r="AYW179">
        <v>3</v>
      </c>
      <c r="AYX179" t="s">
        <v>5570</v>
      </c>
      <c r="AYY179" t="s">
        <v>5571</v>
      </c>
      <c r="AZC179">
        <v>2</v>
      </c>
      <c r="AZD179" t="s">
        <v>4426</v>
      </c>
      <c r="AZE179" t="s">
        <v>5572</v>
      </c>
      <c r="AZF179">
        <v>25</v>
      </c>
      <c r="AZG179" t="s">
        <v>4646</v>
      </c>
      <c r="AZH179" t="s">
        <v>5573</v>
      </c>
      <c r="AZM179" t="s">
        <v>1462</v>
      </c>
      <c r="AZN179" t="s">
        <v>5574</v>
      </c>
      <c r="AZO179" t="s">
        <v>1462</v>
      </c>
      <c r="AZP179" t="s">
        <v>5575</v>
      </c>
      <c r="AZR179">
        <v>5</v>
      </c>
      <c r="AZS179">
        <v>0</v>
      </c>
      <c r="BCH179">
        <v>10</v>
      </c>
      <c r="BCI179">
        <v>2.5</v>
      </c>
      <c r="BCJ179">
        <v>2.5</v>
      </c>
      <c r="BCK179">
        <v>15</v>
      </c>
      <c r="BCL179">
        <v>1</v>
      </c>
      <c r="BCN179" t="s">
        <v>2555</v>
      </c>
      <c r="BCP179">
        <v>2</v>
      </c>
      <c r="BCR179">
        <v>3</v>
      </c>
      <c r="BCT179" t="s">
        <v>2555</v>
      </c>
      <c r="BCW179" t="s">
        <v>2555</v>
      </c>
      <c r="BCY179">
        <v>2.5</v>
      </c>
      <c r="BCZ179">
        <v>2.5</v>
      </c>
      <c r="BEH179">
        <v>10</v>
      </c>
      <c r="BEI179">
        <v>7.5</v>
      </c>
      <c r="BEJ179">
        <v>2.5</v>
      </c>
      <c r="BEK179">
        <v>20</v>
      </c>
      <c r="BEL179" t="s">
        <v>2567</v>
      </c>
      <c r="BEN179" t="s">
        <v>2567</v>
      </c>
      <c r="BEP179" t="s">
        <v>2567</v>
      </c>
      <c r="BER179" t="s">
        <v>2567</v>
      </c>
      <c r="BET179" t="s">
        <v>2567</v>
      </c>
      <c r="BEV179" t="s">
        <v>2567</v>
      </c>
      <c r="BEX179">
        <v>7.5</v>
      </c>
      <c r="BEY179">
        <v>2.5</v>
      </c>
      <c r="BGQ179" t="s">
        <v>1467</v>
      </c>
      <c r="BGR179">
        <v>7.5</v>
      </c>
      <c r="BGS179">
        <v>2.5</v>
      </c>
      <c r="BGT179">
        <v>10</v>
      </c>
      <c r="BGU179" t="s">
        <v>1463</v>
      </c>
      <c r="BHK179">
        <v>7.5</v>
      </c>
      <c r="BHL179">
        <v>2.5</v>
      </c>
      <c r="BIT179">
        <v>10</v>
      </c>
      <c r="BIU179">
        <v>5</v>
      </c>
      <c r="BIV179">
        <v>0</v>
      </c>
      <c r="BIW179">
        <v>15</v>
      </c>
      <c r="BIX179">
        <v>5</v>
      </c>
      <c r="BIY179" t="s">
        <v>1794</v>
      </c>
      <c r="BIZ179" t="s">
        <v>2594</v>
      </c>
      <c r="BJA179" t="s">
        <v>2548</v>
      </c>
      <c r="BJB179">
        <v>5</v>
      </c>
      <c r="BJC179">
        <v>0</v>
      </c>
    </row>
    <row r="180" spans="1:1024 1026:1615" ht="15" x14ac:dyDescent="0.25">
      <c r="A180" t="s">
        <v>4378</v>
      </c>
      <c r="B180" t="s">
        <v>5576</v>
      </c>
      <c r="C180" t="s">
        <v>5577</v>
      </c>
      <c r="D180" t="s">
        <v>1460</v>
      </c>
      <c r="F180" t="s">
        <v>2606</v>
      </c>
      <c r="G180" t="s">
        <v>4350</v>
      </c>
      <c r="H180" t="s">
        <v>5555</v>
      </c>
      <c r="I180" t="s">
        <v>5556</v>
      </c>
      <c r="J180">
        <v>1.7635245500000001</v>
      </c>
      <c r="K180">
        <v>34.566749829999999</v>
      </c>
      <c r="L180" s="116">
        <v>42411</v>
      </c>
      <c r="M180" t="s">
        <v>1461</v>
      </c>
      <c r="N180">
        <v>36</v>
      </c>
      <c r="O180" t="s">
        <v>2554</v>
      </c>
      <c r="Q180">
        <v>6.7</v>
      </c>
      <c r="R180">
        <v>7.5</v>
      </c>
      <c r="S180">
        <v>0</v>
      </c>
      <c r="T180">
        <v>14.2</v>
      </c>
      <c r="U180">
        <v>1</v>
      </c>
      <c r="V180">
        <v>1</v>
      </c>
      <c r="W180">
        <v>3</v>
      </c>
      <c r="X180">
        <v>3</v>
      </c>
      <c r="AA180" t="b">
        <v>1</v>
      </c>
      <c r="AG180">
        <v>1</v>
      </c>
      <c r="AH180">
        <v>1</v>
      </c>
      <c r="AM180">
        <v>1</v>
      </c>
      <c r="AS180">
        <v>1</v>
      </c>
      <c r="AT180">
        <v>1</v>
      </c>
      <c r="BS180" t="s">
        <v>1462</v>
      </c>
      <c r="BT180" t="s">
        <v>1462</v>
      </c>
      <c r="BU180" t="s">
        <v>4353</v>
      </c>
      <c r="BV180" t="s">
        <v>4353</v>
      </c>
      <c r="BW180">
        <v>7.5</v>
      </c>
      <c r="BX180">
        <v>0</v>
      </c>
      <c r="BY180">
        <v>8.5</v>
      </c>
      <c r="BZ180">
        <v>7.5</v>
      </c>
      <c r="CA180">
        <v>2.5</v>
      </c>
      <c r="CB180">
        <v>18.5</v>
      </c>
      <c r="CC180" t="s">
        <v>1462</v>
      </c>
      <c r="CD180" t="b">
        <v>1</v>
      </c>
      <c r="CE180" t="b">
        <v>1</v>
      </c>
      <c r="CF180">
        <v>30</v>
      </c>
      <c r="CH180" t="s">
        <v>1462</v>
      </c>
      <c r="CI180" t="b">
        <v>1</v>
      </c>
      <c r="CK180">
        <v>20</v>
      </c>
      <c r="CM180" t="s">
        <v>1462</v>
      </c>
      <c r="CN180" t="b">
        <v>1</v>
      </c>
      <c r="CP180">
        <v>2</v>
      </c>
      <c r="CR180" t="s">
        <v>1463</v>
      </c>
      <c r="CW180" t="s">
        <v>1463</v>
      </c>
      <c r="DB180" t="s">
        <v>1463</v>
      </c>
      <c r="DG180" t="s">
        <v>1463</v>
      </c>
      <c r="DM180" t="s">
        <v>1463</v>
      </c>
      <c r="DS180" t="b">
        <v>1</v>
      </c>
      <c r="DU180" t="b">
        <v>1</v>
      </c>
      <c r="EC180" t="b">
        <v>1</v>
      </c>
      <c r="EF180" t="b">
        <v>1</v>
      </c>
      <c r="EG180" t="s">
        <v>5578</v>
      </c>
      <c r="EI180">
        <v>7.5</v>
      </c>
      <c r="EJ180">
        <v>2.5</v>
      </c>
      <c r="EN180">
        <v>0</v>
      </c>
      <c r="EO180" t="s">
        <v>1463</v>
      </c>
      <c r="FL180">
        <v>10</v>
      </c>
      <c r="FM180">
        <v>7.5</v>
      </c>
      <c r="FN180">
        <v>2.5</v>
      </c>
      <c r="FO180">
        <v>20</v>
      </c>
      <c r="FP180" t="s">
        <v>1462</v>
      </c>
      <c r="FQ180" t="b">
        <v>1</v>
      </c>
      <c r="FS180" t="s">
        <v>2548</v>
      </c>
      <c r="FV180" t="s">
        <v>1464</v>
      </c>
      <c r="FY180" t="s">
        <v>1464</v>
      </c>
      <c r="GB180" t="s">
        <v>1464</v>
      </c>
      <c r="GE180" t="s">
        <v>1464</v>
      </c>
      <c r="GH180" t="s">
        <v>1464</v>
      </c>
      <c r="GK180" t="s">
        <v>1464</v>
      </c>
      <c r="GN180" t="s">
        <v>1464</v>
      </c>
      <c r="GO180" t="b">
        <v>1</v>
      </c>
      <c r="GQ180" t="s">
        <v>1465</v>
      </c>
      <c r="GT180" t="s">
        <v>1464</v>
      </c>
      <c r="GW180" t="s">
        <v>1464</v>
      </c>
      <c r="GZ180" t="s">
        <v>1464</v>
      </c>
      <c r="HA180" t="b">
        <v>1</v>
      </c>
      <c r="HC180" t="s">
        <v>1465</v>
      </c>
      <c r="HD180" t="b">
        <v>1</v>
      </c>
      <c r="HF180" t="s">
        <v>1465</v>
      </c>
      <c r="HI180" t="s">
        <v>1464</v>
      </c>
      <c r="HL180" t="s">
        <v>1464</v>
      </c>
      <c r="HO180" t="s">
        <v>1464</v>
      </c>
      <c r="HR180" t="s">
        <v>1464</v>
      </c>
      <c r="HU180" t="s">
        <v>1464</v>
      </c>
      <c r="HX180" t="s">
        <v>1464</v>
      </c>
      <c r="IA180" t="s">
        <v>1464</v>
      </c>
      <c r="ID180" t="s">
        <v>1464</v>
      </c>
      <c r="IG180" t="s">
        <v>1464</v>
      </c>
      <c r="IJ180" t="s">
        <v>1464</v>
      </c>
      <c r="IM180" t="s">
        <v>1464</v>
      </c>
      <c r="IN180" t="b">
        <v>1</v>
      </c>
      <c r="IP180" t="s">
        <v>1464</v>
      </c>
      <c r="IS180" t="s">
        <v>1464</v>
      </c>
      <c r="IV180" t="s">
        <v>1464</v>
      </c>
      <c r="IY180" t="s">
        <v>1464</v>
      </c>
      <c r="JB180" t="s">
        <v>1464</v>
      </c>
      <c r="JC180" t="b">
        <v>1</v>
      </c>
      <c r="JE180" t="s">
        <v>1465</v>
      </c>
      <c r="JH180" t="s">
        <v>1464</v>
      </c>
      <c r="JK180" t="s">
        <v>1464</v>
      </c>
      <c r="JN180" t="s">
        <v>1464</v>
      </c>
      <c r="JQ180" t="s">
        <v>1464</v>
      </c>
      <c r="JT180" t="s">
        <v>1464</v>
      </c>
      <c r="JW180" t="s">
        <v>1464</v>
      </c>
      <c r="JZ180" t="s">
        <v>1464</v>
      </c>
      <c r="KC180" t="s">
        <v>1464</v>
      </c>
      <c r="KF180" t="s">
        <v>1464</v>
      </c>
      <c r="KG180" t="s">
        <v>4355</v>
      </c>
      <c r="KH180" t="b">
        <v>1</v>
      </c>
      <c r="KJ180" t="s">
        <v>1465</v>
      </c>
      <c r="KK180" t="s">
        <v>1462</v>
      </c>
      <c r="KL180" t="s">
        <v>5579</v>
      </c>
      <c r="KM180">
        <v>7.5</v>
      </c>
      <c r="KN180">
        <v>2.5</v>
      </c>
      <c r="KO180">
        <v>3.5</v>
      </c>
      <c r="KP180">
        <v>7.5</v>
      </c>
      <c r="KQ180">
        <v>2.5</v>
      </c>
      <c r="KR180">
        <v>13.5</v>
      </c>
      <c r="KS180" t="s">
        <v>1462</v>
      </c>
      <c r="KV180">
        <v>24</v>
      </c>
      <c r="KW180">
        <v>13</v>
      </c>
      <c r="KX180">
        <v>15</v>
      </c>
      <c r="LF180">
        <v>1</v>
      </c>
      <c r="LG180">
        <v>1</v>
      </c>
      <c r="LH180">
        <v>1</v>
      </c>
      <c r="LZ180" t="b">
        <v>1</v>
      </c>
      <c r="MA180" t="b">
        <v>1</v>
      </c>
      <c r="MB180" t="b">
        <v>1</v>
      </c>
      <c r="MJ180" t="b">
        <v>1</v>
      </c>
      <c r="MK180" t="b">
        <v>1</v>
      </c>
      <c r="ML180" t="b">
        <v>1</v>
      </c>
      <c r="MT180" t="s">
        <v>1462</v>
      </c>
      <c r="MU180" t="s">
        <v>5580</v>
      </c>
      <c r="MV180">
        <v>7.5</v>
      </c>
      <c r="MW180">
        <v>2.5</v>
      </c>
      <c r="MX180">
        <v>0</v>
      </c>
      <c r="MY180">
        <v>0</v>
      </c>
      <c r="MZ180">
        <v>2.5</v>
      </c>
      <c r="NA180">
        <v>2.5</v>
      </c>
      <c r="NM180" t="s">
        <v>2549</v>
      </c>
      <c r="NN180" t="s">
        <v>2549</v>
      </c>
      <c r="NO180" t="s">
        <v>2549</v>
      </c>
      <c r="NP180" t="s">
        <v>2549</v>
      </c>
      <c r="NQ180" t="s">
        <v>2549</v>
      </c>
      <c r="NR180" t="s">
        <v>2549</v>
      </c>
      <c r="NS180" t="s">
        <v>2549</v>
      </c>
      <c r="NT180" t="s">
        <v>2549</v>
      </c>
      <c r="NU180" t="s">
        <v>2549</v>
      </c>
      <c r="NV180" t="s">
        <v>2549</v>
      </c>
      <c r="NW180" t="s">
        <v>2550</v>
      </c>
      <c r="NX180" t="s">
        <v>2569</v>
      </c>
      <c r="NY180" t="s">
        <v>2550</v>
      </c>
      <c r="NZ180" t="s">
        <v>2550</v>
      </c>
      <c r="OA180" t="s">
        <v>2550</v>
      </c>
      <c r="OB180" t="s">
        <v>2550</v>
      </c>
      <c r="OC180" t="s">
        <v>2550</v>
      </c>
      <c r="OD180" t="s">
        <v>2550</v>
      </c>
      <c r="OE180" t="s">
        <v>2550</v>
      </c>
      <c r="OF180" t="s">
        <v>2550</v>
      </c>
      <c r="OG180">
        <v>0</v>
      </c>
      <c r="OH180">
        <v>2.5</v>
      </c>
      <c r="OJ180">
        <v>7.5</v>
      </c>
      <c r="OK180">
        <v>0</v>
      </c>
      <c r="OL180">
        <v>7.5</v>
      </c>
      <c r="OO180" t="b">
        <v>1</v>
      </c>
      <c r="OP180" t="b">
        <v>1</v>
      </c>
      <c r="OQ180" t="b">
        <v>1</v>
      </c>
      <c r="OY180" t="s">
        <v>4473</v>
      </c>
      <c r="OZ180" t="s">
        <v>4473</v>
      </c>
      <c r="PA180" t="s">
        <v>4473</v>
      </c>
      <c r="PI180" t="s">
        <v>4574</v>
      </c>
      <c r="PJ180" t="s">
        <v>4574</v>
      </c>
      <c r="PK180" t="s">
        <v>4574</v>
      </c>
      <c r="PS180" t="b">
        <v>1</v>
      </c>
      <c r="PT180" t="b">
        <v>1</v>
      </c>
      <c r="PU180" t="b">
        <v>1</v>
      </c>
      <c r="QC180" t="s">
        <v>4396</v>
      </c>
      <c r="QD180" t="s">
        <v>4396</v>
      </c>
      <c r="QE180" t="s">
        <v>4396</v>
      </c>
      <c r="QL180">
        <v>7.5</v>
      </c>
      <c r="QM180">
        <v>0</v>
      </c>
      <c r="RO180">
        <v>7.5</v>
      </c>
      <c r="RP180">
        <v>5</v>
      </c>
      <c r="RQ180">
        <v>0</v>
      </c>
      <c r="RR180">
        <v>12.5</v>
      </c>
      <c r="RS180" t="s">
        <v>1463</v>
      </c>
      <c r="RZ180" t="s">
        <v>1463</v>
      </c>
      <c r="SB180" t="s">
        <v>1463</v>
      </c>
      <c r="SH180" t="s">
        <v>1463</v>
      </c>
      <c r="SK180">
        <v>5</v>
      </c>
      <c r="SL180">
        <v>0</v>
      </c>
      <c r="SM180">
        <v>5.7</v>
      </c>
      <c r="SN180">
        <v>7.5</v>
      </c>
      <c r="SO180">
        <v>0</v>
      </c>
      <c r="SP180">
        <v>13.2</v>
      </c>
      <c r="SQ180" t="s">
        <v>1462</v>
      </c>
      <c r="SS180">
        <v>6</v>
      </c>
      <c r="ST180" t="s">
        <v>5581</v>
      </c>
      <c r="SU180" t="s">
        <v>1463</v>
      </c>
      <c r="SZ180" t="b">
        <v>1</v>
      </c>
      <c r="TA180" t="b">
        <v>1</v>
      </c>
      <c r="TB180" t="b">
        <v>1</v>
      </c>
      <c r="TC180" t="b">
        <v>1</v>
      </c>
      <c r="TD180" t="b">
        <v>1</v>
      </c>
      <c r="TE180" t="b">
        <v>1</v>
      </c>
      <c r="TG180" t="b">
        <v>1</v>
      </c>
      <c r="TH180" t="s">
        <v>4630</v>
      </c>
      <c r="TI180">
        <v>75</v>
      </c>
      <c r="TJ180" t="s">
        <v>5582</v>
      </c>
      <c r="TM180" t="b">
        <v>1</v>
      </c>
      <c r="TN180" t="b">
        <v>1</v>
      </c>
      <c r="TO180" t="b">
        <v>1</v>
      </c>
      <c r="TP180" t="b">
        <v>1</v>
      </c>
      <c r="TQ180" t="b">
        <v>1</v>
      </c>
      <c r="TS180" t="b">
        <v>1</v>
      </c>
      <c r="TT180" t="b">
        <v>1</v>
      </c>
      <c r="TV180" t="b">
        <v>1</v>
      </c>
      <c r="TW180" t="s">
        <v>4630</v>
      </c>
      <c r="TX180">
        <v>7.5</v>
      </c>
      <c r="TY180">
        <v>0</v>
      </c>
      <c r="VI180">
        <v>5</v>
      </c>
      <c r="VJ180">
        <v>0</v>
      </c>
      <c r="VK180">
        <v>2.5</v>
      </c>
      <c r="VL180">
        <v>7.5</v>
      </c>
      <c r="VM180" t="s">
        <v>1463</v>
      </c>
      <c r="VO180" t="s">
        <v>1463</v>
      </c>
      <c r="VQ180" t="s">
        <v>1463</v>
      </c>
      <c r="VS180" t="s">
        <v>1463</v>
      </c>
      <c r="VV180" t="s">
        <v>1463</v>
      </c>
      <c r="VX180" t="s">
        <v>1462</v>
      </c>
      <c r="VY180" t="s">
        <v>5583</v>
      </c>
      <c r="VZ180">
        <v>0</v>
      </c>
      <c r="WA180">
        <v>2.5</v>
      </c>
      <c r="XJ180">
        <v>2.5</v>
      </c>
      <c r="XK180">
        <v>0</v>
      </c>
      <c r="XL180">
        <v>2.5</v>
      </c>
      <c r="XM180">
        <v>5</v>
      </c>
      <c r="XN180" t="s">
        <v>1462</v>
      </c>
      <c r="XO180" t="s">
        <v>1462</v>
      </c>
      <c r="XQ180" t="b">
        <v>1</v>
      </c>
      <c r="YB180" t="s">
        <v>5584</v>
      </c>
      <c r="YC180" t="s">
        <v>1462</v>
      </c>
      <c r="YE180" t="s">
        <v>1463</v>
      </c>
      <c r="YF180" t="s">
        <v>5585</v>
      </c>
      <c r="YG180">
        <v>0</v>
      </c>
      <c r="YH180">
        <v>5</v>
      </c>
      <c r="YI180" t="s">
        <v>1463</v>
      </c>
      <c r="YU180">
        <v>0</v>
      </c>
      <c r="YV180">
        <v>0</v>
      </c>
      <c r="ZX180">
        <v>10</v>
      </c>
      <c r="ZY180">
        <v>5</v>
      </c>
      <c r="ZZ180">
        <v>2.5</v>
      </c>
      <c r="AAA180">
        <v>17.5</v>
      </c>
      <c r="AAB180" t="s">
        <v>1462</v>
      </c>
      <c r="AAD180" t="b">
        <v>1</v>
      </c>
      <c r="AAK180" t="b">
        <v>1</v>
      </c>
      <c r="AAL180" t="b">
        <v>1</v>
      </c>
      <c r="AAS180" t="s">
        <v>5586</v>
      </c>
      <c r="AAT180">
        <v>5</v>
      </c>
      <c r="AAU180">
        <v>2.5</v>
      </c>
      <c r="ADN180">
        <v>2</v>
      </c>
      <c r="ADO180">
        <v>0</v>
      </c>
      <c r="ADP180">
        <v>0</v>
      </c>
      <c r="ADQ180">
        <v>2</v>
      </c>
      <c r="ADR180" t="s">
        <v>1759</v>
      </c>
      <c r="ADS180">
        <v>0.5</v>
      </c>
      <c r="ADT180">
        <v>65</v>
      </c>
      <c r="AEG180">
        <v>0</v>
      </c>
      <c r="AEH180">
        <v>0</v>
      </c>
      <c r="AEI180">
        <v>10</v>
      </c>
      <c r="AEJ180">
        <v>5</v>
      </c>
      <c r="AEK180">
        <v>0</v>
      </c>
      <c r="AEL180">
        <v>15</v>
      </c>
      <c r="AER180" t="b">
        <v>1</v>
      </c>
      <c r="AEU180" t="b">
        <v>1</v>
      </c>
      <c r="AEV180" t="b">
        <v>1</v>
      </c>
      <c r="AEX180" t="b">
        <v>1</v>
      </c>
      <c r="AEZ180" t="b">
        <v>1</v>
      </c>
      <c r="AFA180" t="s">
        <v>4835</v>
      </c>
      <c r="AFC180">
        <v>5</v>
      </c>
      <c r="AFD180">
        <v>0</v>
      </c>
      <c r="AFE180">
        <v>0</v>
      </c>
      <c r="AFF180">
        <v>7.5</v>
      </c>
      <c r="AFG180">
        <v>2.5</v>
      </c>
      <c r="AFH180">
        <v>10</v>
      </c>
      <c r="AFI180" t="s">
        <v>1463</v>
      </c>
      <c r="AFK180" t="s">
        <v>1463</v>
      </c>
      <c r="AFM180" t="s">
        <v>1463</v>
      </c>
      <c r="AFO180" t="s">
        <v>1463</v>
      </c>
      <c r="AFQ180" t="s">
        <v>1463</v>
      </c>
      <c r="AFT180" t="s">
        <v>1463</v>
      </c>
      <c r="AFV180">
        <v>3</v>
      </c>
      <c r="AFW180">
        <v>3</v>
      </c>
      <c r="AFX180">
        <v>7.5</v>
      </c>
      <c r="AFY180">
        <v>2.5</v>
      </c>
      <c r="AFZ180">
        <v>6.7</v>
      </c>
      <c r="AGA180">
        <v>5</v>
      </c>
      <c r="AGB180">
        <v>2.5</v>
      </c>
      <c r="AGC180">
        <v>14.2</v>
      </c>
      <c r="AGD180">
        <v>6</v>
      </c>
      <c r="AGE180">
        <v>4</v>
      </c>
      <c r="AGF180">
        <v>3</v>
      </c>
      <c r="AGG180">
        <v>3</v>
      </c>
      <c r="AGH180">
        <v>3</v>
      </c>
      <c r="AGI180">
        <v>3</v>
      </c>
      <c r="AGJ180">
        <v>5</v>
      </c>
      <c r="AGK180">
        <v>0</v>
      </c>
      <c r="AGL180">
        <v>0</v>
      </c>
      <c r="AGM180" t="s">
        <v>5587</v>
      </c>
      <c r="AGN180" t="s">
        <v>5588</v>
      </c>
      <c r="AGO180" t="s">
        <v>5589</v>
      </c>
      <c r="AGQ180">
        <v>5</v>
      </c>
      <c r="AGR180">
        <v>2.5</v>
      </c>
      <c r="AGS180">
        <v>2</v>
      </c>
      <c r="AGT180">
        <v>10</v>
      </c>
      <c r="AGU180">
        <v>0</v>
      </c>
      <c r="AGV180">
        <v>12</v>
      </c>
      <c r="AGW180">
        <v>2</v>
      </c>
      <c r="AGY180" t="b">
        <v>1</v>
      </c>
      <c r="AGZ180" t="b">
        <v>1</v>
      </c>
      <c r="AHD180">
        <v>4</v>
      </c>
      <c r="AHE180">
        <v>4</v>
      </c>
      <c r="AHF180">
        <v>4</v>
      </c>
      <c r="AKM180">
        <v>10</v>
      </c>
      <c r="AKN180">
        <v>0</v>
      </c>
      <c r="AKO180">
        <v>10</v>
      </c>
      <c r="AKP180">
        <v>7.5</v>
      </c>
      <c r="AKQ180">
        <v>2.5</v>
      </c>
      <c r="AKR180">
        <v>20</v>
      </c>
      <c r="AKS180" t="s">
        <v>1462</v>
      </c>
      <c r="AKT180" t="s">
        <v>1463</v>
      </c>
      <c r="AKV180" t="s">
        <v>1463</v>
      </c>
      <c r="AKX180" t="s">
        <v>1463</v>
      </c>
      <c r="AKZ180" t="s">
        <v>1462</v>
      </c>
      <c r="ALB180" t="s">
        <v>1462</v>
      </c>
      <c r="ALD180" t="s">
        <v>1462</v>
      </c>
      <c r="ALF180" t="s">
        <v>1462</v>
      </c>
      <c r="ALH180" t="s">
        <v>1462</v>
      </c>
      <c r="ALJ180" t="s">
        <v>1462</v>
      </c>
      <c r="ALL180" t="s">
        <v>1462</v>
      </c>
      <c r="ALN180" t="s">
        <v>1462</v>
      </c>
      <c r="ALP180" t="s">
        <v>1462</v>
      </c>
      <c r="ALR180" t="s">
        <v>1462</v>
      </c>
      <c r="ALT180" t="s">
        <v>1463</v>
      </c>
      <c r="AMF180" t="b">
        <v>1</v>
      </c>
      <c r="AMH180" t="b">
        <v>1</v>
      </c>
      <c r="AMI180" t="b">
        <v>1</v>
      </c>
      <c r="AMJ180" t="b">
        <v>1</v>
      </c>
      <c r="AMM180" t="b">
        <v>1</v>
      </c>
      <c r="AMQ180" t="b">
        <v>1</v>
      </c>
      <c r="AMW180" t="b">
        <v>1</v>
      </c>
      <c r="ANA180">
        <v>7.5</v>
      </c>
      <c r="ANB180">
        <v>2.5</v>
      </c>
      <c r="ANC180">
        <v>10</v>
      </c>
      <c r="AND180">
        <v>7.5</v>
      </c>
      <c r="ANE180">
        <v>2.5</v>
      </c>
      <c r="ANF180">
        <v>20</v>
      </c>
      <c r="ANG180" t="s">
        <v>1462</v>
      </c>
      <c r="ANH180" t="s">
        <v>5590</v>
      </c>
      <c r="ANI180" t="s">
        <v>1462</v>
      </c>
      <c r="ANJ180" t="s">
        <v>5591</v>
      </c>
      <c r="ANK180">
        <v>7.5</v>
      </c>
      <c r="ANL180">
        <v>2.5</v>
      </c>
      <c r="ANM180">
        <v>6</v>
      </c>
      <c r="ANN180">
        <v>0</v>
      </c>
      <c r="ANO180">
        <v>0</v>
      </c>
      <c r="ANP180">
        <v>6</v>
      </c>
      <c r="ANQ180" t="s">
        <v>2599</v>
      </c>
      <c r="ANR180" t="s">
        <v>1462</v>
      </c>
      <c r="ANS180" t="s">
        <v>5592</v>
      </c>
      <c r="ANT180">
        <v>0</v>
      </c>
      <c r="ANU180">
        <v>0</v>
      </c>
      <c r="AQR180">
        <v>10</v>
      </c>
      <c r="AQS180">
        <v>3.8</v>
      </c>
      <c r="AQT180">
        <v>2.5</v>
      </c>
      <c r="AQU180">
        <v>16.3</v>
      </c>
      <c r="AQV180" t="s">
        <v>1463</v>
      </c>
      <c r="ARA180" t="b">
        <v>1</v>
      </c>
      <c r="ARC180" t="b">
        <v>1</v>
      </c>
      <c r="ARG180">
        <v>0</v>
      </c>
      <c r="ARH180">
        <v>2.5</v>
      </c>
      <c r="ARI180" t="s">
        <v>1462</v>
      </c>
      <c r="ARJ180" t="s">
        <v>1462</v>
      </c>
      <c r="ARL180" t="b">
        <v>1</v>
      </c>
      <c r="ARM180" t="s">
        <v>1462</v>
      </c>
      <c r="ARO180" t="b">
        <v>1</v>
      </c>
      <c r="ARQ180" t="s">
        <v>1462</v>
      </c>
      <c r="ARS180" t="s">
        <v>5593</v>
      </c>
      <c r="ART180" t="s">
        <v>2616</v>
      </c>
      <c r="ARV180" t="b">
        <v>1</v>
      </c>
      <c r="ARY180" t="b">
        <v>1</v>
      </c>
      <c r="ASB180" t="b">
        <v>1</v>
      </c>
      <c r="ASC180" t="s">
        <v>5527</v>
      </c>
      <c r="ASD180">
        <v>7.5</v>
      </c>
      <c r="ASE180">
        <v>2.5</v>
      </c>
      <c r="ASF180">
        <v>1</v>
      </c>
      <c r="ASG180">
        <v>7.5</v>
      </c>
      <c r="ASH180">
        <v>2.5</v>
      </c>
      <c r="ASI180">
        <v>11</v>
      </c>
      <c r="ASJ180">
        <v>80</v>
      </c>
      <c r="ASL180" t="b">
        <v>1</v>
      </c>
      <c r="ASM180" t="b">
        <v>1</v>
      </c>
      <c r="ASP180" t="b">
        <v>1</v>
      </c>
      <c r="ASS180">
        <v>1</v>
      </c>
      <c r="AST180" t="s">
        <v>1462</v>
      </c>
      <c r="ASV180" t="b">
        <v>1</v>
      </c>
      <c r="ASY180" t="b">
        <v>1</v>
      </c>
      <c r="ASZ180" t="b">
        <v>1</v>
      </c>
      <c r="ATC180" t="s">
        <v>5594</v>
      </c>
      <c r="ATD180">
        <v>7.5</v>
      </c>
      <c r="ATE180">
        <v>2.5</v>
      </c>
      <c r="ATF180">
        <v>5.7</v>
      </c>
      <c r="ATG180">
        <v>7.5</v>
      </c>
      <c r="ATH180">
        <v>2.5</v>
      </c>
      <c r="ATI180">
        <v>15.7</v>
      </c>
      <c r="ATJ180" t="s">
        <v>1462</v>
      </c>
      <c r="AVS180" t="s">
        <v>4555</v>
      </c>
      <c r="AVT180" t="b">
        <v>1</v>
      </c>
      <c r="AVU180" t="s">
        <v>5595</v>
      </c>
      <c r="AVV180" t="s">
        <v>2568</v>
      </c>
      <c r="AVW180" t="s">
        <v>1462</v>
      </c>
      <c r="AVX180" t="s">
        <v>1462</v>
      </c>
      <c r="AVZ180">
        <v>7.5</v>
      </c>
      <c r="AWA180">
        <v>2.5</v>
      </c>
      <c r="AWB180">
        <v>7.5</v>
      </c>
      <c r="AWC180">
        <v>2.5</v>
      </c>
      <c r="AWD180">
        <v>3</v>
      </c>
      <c r="AWE180">
        <v>5</v>
      </c>
      <c r="AWF180">
        <v>0</v>
      </c>
      <c r="AWG180">
        <v>8</v>
      </c>
      <c r="AWH180" t="s">
        <v>1462</v>
      </c>
      <c r="AWI180" t="s">
        <v>1469</v>
      </c>
      <c r="AWJ180" t="s">
        <v>1463</v>
      </c>
      <c r="AWL180" t="s">
        <v>1463</v>
      </c>
      <c r="AWN180" t="s">
        <v>1463</v>
      </c>
      <c r="AWP180" t="s">
        <v>1462</v>
      </c>
      <c r="AWQ180" t="s">
        <v>2895</v>
      </c>
      <c r="AWR180" t="s">
        <v>1463</v>
      </c>
      <c r="AWT180" t="s">
        <v>1462</v>
      </c>
      <c r="AWU180" t="s">
        <v>1469</v>
      </c>
      <c r="AWV180" t="s">
        <v>1463</v>
      </c>
      <c r="AWX180" t="s">
        <v>1463</v>
      </c>
      <c r="AWZ180" t="s">
        <v>1462</v>
      </c>
      <c r="AXA180" t="s">
        <v>1469</v>
      </c>
      <c r="AXB180" t="s">
        <v>1463</v>
      </c>
      <c r="AXD180" t="s">
        <v>1463</v>
      </c>
      <c r="AXI180">
        <v>5</v>
      </c>
      <c r="AXJ180">
        <v>0</v>
      </c>
      <c r="AXK180">
        <v>1</v>
      </c>
      <c r="AXN180">
        <v>1</v>
      </c>
      <c r="AXO180">
        <v>1</v>
      </c>
      <c r="AXP180">
        <v>1</v>
      </c>
      <c r="AXQ180">
        <v>1</v>
      </c>
      <c r="AXR180">
        <v>1</v>
      </c>
      <c r="AXS180">
        <v>1</v>
      </c>
      <c r="AXT180">
        <v>1</v>
      </c>
      <c r="AXU180">
        <v>1</v>
      </c>
      <c r="AXV180">
        <v>2</v>
      </c>
      <c r="AXW180">
        <v>1</v>
      </c>
      <c r="AXX180">
        <v>2</v>
      </c>
      <c r="AYA180">
        <v>2.7</v>
      </c>
      <c r="AYD180">
        <v>2.7</v>
      </c>
      <c r="AYE180" t="s">
        <v>1462</v>
      </c>
      <c r="AYF180" t="s">
        <v>1462</v>
      </c>
      <c r="AYG180">
        <v>8</v>
      </c>
      <c r="AYJ180">
        <v>10</v>
      </c>
      <c r="AYK180">
        <v>7.5</v>
      </c>
      <c r="AYL180">
        <v>0</v>
      </c>
      <c r="AYM180">
        <v>17.5</v>
      </c>
      <c r="AYN180">
        <v>2</v>
      </c>
      <c r="AYO180" t="s">
        <v>4642</v>
      </c>
      <c r="AYP180" t="s">
        <v>5596</v>
      </c>
      <c r="AYQ180">
        <v>10</v>
      </c>
      <c r="AYR180" t="s">
        <v>4459</v>
      </c>
      <c r="AYS180" t="s">
        <v>5597</v>
      </c>
      <c r="AYW180">
        <v>2</v>
      </c>
      <c r="AYX180" t="s">
        <v>5598</v>
      </c>
      <c r="AYY180" t="s">
        <v>5599</v>
      </c>
      <c r="AZF180">
        <v>30</v>
      </c>
      <c r="AZG180" t="s">
        <v>4464</v>
      </c>
      <c r="AZH180" t="s">
        <v>5273</v>
      </c>
      <c r="AZM180" t="s">
        <v>1462</v>
      </c>
      <c r="AZN180" t="s">
        <v>5600</v>
      </c>
      <c r="AZO180" t="s">
        <v>1462</v>
      </c>
      <c r="AZP180" t="s">
        <v>5601</v>
      </c>
      <c r="AZR180">
        <v>7.5</v>
      </c>
      <c r="AZS180">
        <v>0</v>
      </c>
      <c r="BCH180">
        <v>10</v>
      </c>
      <c r="BCI180">
        <v>7.5</v>
      </c>
      <c r="BCJ180">
        <v>0</v>
      </c>
      <c r="BCK180">
        <v>17.5</v>
      </c>
      <c r="BCL180">
        <v>1</v>
      </c>
      <c r="BCN180">
        <v>2</v>
      </c>
      <c r="BCP180">
        <v>3</v>
      </c>
      <c r="BCR180">
        <v>4</v>
      </c>
      <c r="BCT180">
        <v>5</v>
      </c>
      <c r="BCW180" t="s">
        <v>2555</v>
      </c>
      <c r="BCY180">
        <v>7.5</v>
      </c>
      <c r="BCZ180">
        <v>0</v>
      </c>
      <c r="BEH180">
        <v>10</v>
      </c>
      <c r="BEI180">
        <v>7.5</v>
      </c>
      <c r="BEJ180">
        <v>0</v>
      </c>
      <c r="BEK180">
        <v>17.5</v>
      </c>
      <c r="BEL180" t="s">
        <v>2567</v>
      </c>
      <c r="BEN180" t="s">
        <v>2567</v>
      </c>
      <c r="BEP180" t="s">
        <v>2567</v>
      </c>
      <c r="BER180" t="s">
        <v>2567</v>
      </c>
      <c r="BET180" t="s">
        <v>2567</v>
      </c>
      <c r="BEV180" t="s">
        <v>2567</v>
      </c>
      <c r="BEX180">
        <v>7.5</v>
      </c>
      <c r="BEY180">
        <v>0</v>
      </c>
      <c r="BGQ180">
        <v>2</v>
      </c>
      <c r="BGR180">
        <v>5</v>
      </c>
      <c r="BGS180">
        <v>2.5</v>
      </c>
      <c r="BGT180">
        <v>9.5</v>
      </c>
      <c r="BGU180" t="s">
        <v>1462</v>
      </c>
      <c r="BHB180" t="s">
        <v>2954</v>
      </c>
      <c r="BHC180" t="s">
        <v>2653</v>
      </c>
      <c r="BHK180">
        <v>5</v>
      </c>
      <c r="BHL180">
        <v>2.5</v>
      </c>
      <c r="BIT180">
        <v>10</v>
      </c>
      <c r="BIU180">
        <v>7.5</v>
      </c>
      <c r="BIV180">
        <v>2.5</v>
      </c>
      <c r="BIW180">
        <v>20</v>
      </c>
      <c r="BIX180">
        <v>4</v>
      </c>
      <c r="BIY180" t="s">
        <v>1794</v>
      </c>
      <c r="BIZ180" t="s">
        <v>2594</v>
      </c>
      <c r="BJA180" t="s">
        <v>2548</v>
      </c>
      <c r="BJB180">
        <v>7.5</v>
      </c>
      <c r="BJC180">
        <v>2.5</v>
      </c>
    </row>
    <row r="181" spans="1:1024 1026:1615" ht="15" x14ac:dyDescent="0.25">
      <c r="A181" t="s">
        <v>4378</v>
      </c>
      <c r="B181" t="s">
        <v>5602</v>
      </c>
      <c r="C181" t="s">
        <v>5603</v>
      </c>
      <c r="D181" t="s">
        <v>2553</v>
      </c>
      <c r="E181" t="s">
        <v>5604</v>
      </c>
      <c r="F181" t="s">
        <v>2606</v>
      </c>
      <c r="G181" t="s">
        <v>4350</v>
      </c>
      <c r="H181" t="s">
        <v>5555</v>
      </c>
      <c r="I181" t="s">
        <v>5556</v>
      </c>
      <c r="J181">
        <v>1.76345197</v>
      </c>
      <c r="K181">
        <v>34.56680016</v>
      </c>
      <c r="L181" s="116">
        <v>42411</v>
      </c>
      <c r="M181" t="s">
        <v>1471</v>
      </c>
      <c r="N181">
        <v>46</v>
      </c>
      <c r="O181" t="s">
        <v>2554</v>
      </c>
      <c r="Q181">
        <v>6.7</v>
      </c>
      <c r="R181">
        <v>7.5</v>
      </c>
      <c r="S181">
        <v>2.5</v>
      </c>
      <c r="T181">
        <v>16.7</v>
      </c>
      <c r="U181">
        <v>1</v>
      </c>
      <c r="V181">
        <v>1</v>
      </c>
      <c r="W181">
        <v>3</v>
      </c>
      <c r="X181">
        <v>1</v>
      </c>
      <c r="AA181" t="b">
        <v>1</v>
      </c>
      <c r="AG181">
        <v>1</v>
      </c>
      <c r="AH181">
        <v>1</v>
      </c>
      <c r="AM181">
        <v>1</v>
      </c>
      <c r="AS181">
        <v>1</v>
      </c>
      <c r="AT181">
        <v>1</v>
      </c>
      <c r="BS181" t="s">
        <v>1462</v>
      </c>
      <c r="BT181" t="s">
        <v>1463</v>
      </c>
      <c r="BU181" t="s">
        <v>4353</v>
      </c>
      <c r="BW181">
        <v>7.5</v>
      </c>
      <c r="BX181">
        <v>2.5</v>
      </c>
      <c r="BY181">
        <v>7.5</v>
      </c>
      <c r="BZ181">
        <v>7.5</v>
      </c>
      <c r="CA181">
        <v>2.5</v>
      </c>
      <c r="CB181">
        <v>17.5</v>
      </c>
      <c r="CC181" t="s">
        <v>1462</v>
      </c>
      <c r="CD181" t="b">
        <v>1</v>
      </c>
      <c r="CE181" t="b">
        <v>1</v>
      </c>
      <c r="CF181">
        <v>18</v>
      </c>
      <c r="CH181" t="s">
        <v>1462</v>
      </c>
      <c r="CI181" t="b">
        <v>1</v>
      </c>
      <c r="CK181">
        <v>16</v>
      </c>
      <c r="CM181" t="s">
        <v>1463</v>
      </c>
      <c r="CR181" t="s">
        <v>1463</v>
      </c>
      <c r="CW181" t="s">
        <v>1463</v>
      </c>
      <c r="DB181" t="s">
        <v>1463</v>
      </c>
      <c r="DG181" t="s">
        <v>1463</v>
      </c>
      <c r="DM181" t="s">
        <v>1463</v>
      </c>
      <c r="DS181" t="b">
        <v>1</v>
      </c>
      <c r="DU181" t="b">
        <v>1</v>
      </c>
      <c r="EC181" t="b">
        <v>1</v>
      </c>
      <c r="EF181" t="b">
        <v>1</v>
      </c>
      <c r="EG181" t="s">
        <v>5605</v>
      </c>
      <c r="EI181">
        <v>7.5</v>
      </c>
      <c r="EJ181">
        <v>2.5</v>
      </c>
      <c r="EN181">
        <v>0</v>
      </c>
      <c r="EO181" t="s">
        <v>1463</v>
      </c>
      <c r="FL181">
        <v>6.7</v>
      </c>
      <c r="FM181">
        <v>5</v>
      </c>
      <c r="FN181">
        <v>2.5</v>
      </c>
      <c r="FO181">
        <v>14.2</v>
      </c>
      <c r="FP181" t="s">
        <v>1462</v>
      </c>
      <c r="FS181" t="s">
        <v>1464</v>
      </c>
      <c r="FT181" t="b">
        <v>1</v>
      </c>
      <c r="FV181" t="s">
        <v>1465</v>
      </c>
      <c r="FY181" t="s">
        <v>1464</v>
      </c>
      <c r="GB181" t="s">
        <v>1464</v>
      </c>
      <c r="GC181" t="b">
        <v>1</v>
      </c>
      <c r="GE181" t="s">
        <v>1473</v>
      </c>
      <c r="GH181" t="s">
        <v>1464</v>
      </c>
      <c r="GK181" t="s">
        <v>1464</v>
      </c>
      <c r="GN181" t="s">
        <v>1464</v>
      </c>
      <c r="GO181" t="b">
        <v>1</v>
      </c>
      <c r="GQ181" t="s">
        <v>1465</v>
      </c>
      <c r="GT181" t="s">
        <v>1464</v>
      </c>
      <c r="GW181" t="s">
        <v>1464</v>
      </c>
      <c r="GZ181" t="s">
        <v>1464</v>
      </c>
      <c r="HC181" t="s">
        <v>1464</v>
      </c>
      <c r="HD181" t="b">
        <v>1</v>
      </c>
      <c r="HF181" t="s">
        <v>1465</v>
      </c>
      <c r="HI181" t="s">
        <v>1464</v>
      </c>
      <c r="HL181" t="s">
        <v>1464</v>
      </c>
      <c r="HO181" t="s">
        <v>1464</v>
      </c>
      <c r="HR181" t="s">
        <v>1464</v>
      </c>
      <c r="HU181" t="s">
        <v>1464</v>
      </c>
      <c r="HX181" t="s">
        <v>1464</v>
      </c>
      <c r="IA181" t="s">
        <v>1464</v>
      </c>
      <c r="ID181" t="s">
        <v>1464</v>
      </c>
      <c r="IG181" t="s">
        <v>1464</v>
      </c>
      <c r="IJ181" t="s">
        <v>1464</v>
      </c>
      <c r="IM181" t="s">
        <v>1464</v>
      </c>
      <c r="IN181" t="b">
        <v>1</v>
      </c>
      <c r="IP181" t="s">
        <v>1465</v>
      </c>
      <c r="IS181" t="s">
        <v>1464</v>
      </c>
      <c r="IV181" t="s">
        <v>1464</v>
      </c>
      <c r="IY181" t="s">
        <v>1464</v>
      </c>
      <c r="JB181" t="s">
        <v>1464</v>
      </c>
      <c r="JC181" t="b">
        <v>1</v>
      </c>
      <c r="JE181" t="s">
        <v>1465</v>
      </c>
      <c r="JH181" t="s">
        <v>1464</v>
      </c>
      <c r="JK181" t="s">
        <v>1464</v>
      </c>
      <c r="JN181" t="s">
        <v>1464</v>
      </c>
      <c r="JQ181" t="s">
        <v>1464</v>
      </c>
      <c r="JT181" t="s">
        <v>1464</v>
      </c>
      <c r="JW181" t="s">
        <v>1464</v>
      </c>
      <c r="JZ181" t="s">
        <v>1464</v>
      </c>
      <c r="KC181" t="s">
        <v>1464</v>
      </c>
      <c r="KF181" t="s">
        <v>1464</v>
      </c>
      <c r="KG181" t="s">
        <v>4355</v>
      </c>
      <c r="KH181" t="b">
        <v>1</v>
      </c>
      <c r="KJ181" t="s">
        <v>1465</v>
      </c>
      <c r="KK181" t="s">
        <v>1462</v>
      </c>
      <c r="KL181" t="s">
        <v>5404</v>
      </c>
      <c r="KM181">
        <v>5</v>
      </c>
      <c r="KN181">
        <v>2.5</v>
      </c>
      <c r="KO181">
        <v>3.5</v>
      </c>
      <c r="KP181">
        <v>5</v>
      </c>
      <c r="KQ181">
        <v>0</v>
      </c>
      <c r="KR181">
        <v>8.5</v>
      </c>
      <c r="KS181" t="s">
        <v>1462</v>
      </c>
      <c r="KV181">
        <v>5</v>
      </c>
      <c r="KW181">
        <v>2</v>
      </c>
      <c r="KX181">
        <v>1</v>
      </c>
      <c r="LF181">
        <v>1</v>
      </c>
      <c r="LG181">
        <v>1</v>
      </c>
      <c r="LH181">
        <v>1</v>
      </c>
      <c r="LZ181" t="b">
        <v>1</v>
      </c>
      <c r="MA181" t="b">
        <v>1</v>
      </c>
      <c r="MB181" t="b">
        <v>1</v>
      </c>
      <c r="MJ181" t="b">
        <v>1</v>
      </c>
      <c r="MK181" t="b">
        <v>1</v>
      </c>
      <c r="ML181" t="b">
        <v>1</v>
      </c>
      <c r="MT181" t="s">
        <v>1462</v>
      </c>
      <c r="MU181" t="s">
        <v>5606</v>
      </c>
      <c r="MV181">
        <v>5</v>
      </c>
      <c r="MW181">
        <v>0</v>
      </c>
      <c r="MX181">
        <v>0</v>
      </c>
      <c r="MY181">
        <v>0</v>
      </c>
      <c r="MZ181">
        <v>2.5</v>
      </c>
      <c r="NA181">
        <v>2.5</v>
      </c>
      <c r="NM181" t="s">
        <v>2549</v>
      </c>
      <c r="NN181" t="s">
        <v>2549</v>
      </c>
      <c r="NO181" t="s">
        <v>2549</v>
      </c>
      <c r="NP181" t="s">
        <v>2549</v>
      </c>
      <c r="NQ181" t="s">
        <v>2549</v>
      </c>
      <c r="NR181" t="s">
        <v>2549</v>
      </c>
      <c r="NS181" t="s">
        <v>2549</v>
      </c>
      <c r="NT181" t="s">
        <v>2549</v>
      </c>
      <c r="NU181" t="s">
        <v>2549</v>
      </c>
      <c r="NV181" t="s">
        <v>2549</v>
      </c>
      <c r="NW181" t="s">
        <v>2550</v>
      </c>
      <c r="NX181" t="s">
        <v>2569</v>
      </c>
      <c r="NY181" t="s">
        <v>2569</v>
      </c>
      <c r="NZ181" t="s">
        <v>2569</v>
      </c>
      <c r="OA181" t="s">
        <v>2550</v>
      </c>
      <c r="OB181" t="s">
        <v>2550</v>
      </c>
      <c r="OC181" t="s">
        <v>2550</v>
      </c>
      <c r="OD181" t="s">
        <v>2550</v>
      </c>
      <c r="OE181" t="s">
        <v>2550</v>
      </c>
      <c r="OF181" t="s">
        <v>2550</v>
      </c>
      <c r="OG181">
        <v>0</v>
      </c>
      <c r="OH181">
        <v>2.5</v>
      </c>
      <c r="OJ181">
        <v>7.5</v>
      </c>
      <c r="OK181">
        <v>0</v>
      </c>
      <c r="OL181">
        <v>7.5</v>
      </c>
      <c r="OO181" t="b">
        <v>1</v>
      </c>
      <c r="OP181" t="b">
        <v>1</v>
      </c>
      <c r="OQ181" t="b">
        <v>1</v>
      </c>
      <c r="OY181" t="s">
        <v>4473</v>
      </c>
      <c r="OZ181" t="s">
        <v>4473</v>
      </c>
      <c r="PA181" t="s">
        <v>4473</v>
      </c>
      <c r="PI181" t="s">
        <v>4574</v>
      </c>
      <c r="PJ181" t="s">
        <v>4574</v>
      </c>
      <c r="PK181" t="s">
        <v>4574</v>
      </c>
      <c r="PS181" t="b">
        <v>1</v>
      </c>
      <c r="PT181" t="b">
        <v>1</v>
      </c>
      <c r="PU181" t="b">
        <v>1</v>
      </c>
      <c r="QC181" t="s">
        <v>4396</v>
      </c>
      <c r="QD181" t="s">
        <v>5176</v>
      </c>
      <c r="QE181" t="s">
        <v>4396</v>
      </c>
      <c r="QL181">
        <v>7.5</v>
      </c>
      <c r="QM181">
        <v>0</v>
      </c>
      <c r="RO181">
        <v>7.5</v>
      </c>
      <c r="RP181">
        <v>7.5</v>
      </c>
      <c r="RQ181">
        <v>0</v>
      </c>
      <c r="RR181">
        <v>15</v>
      </c>
      <c r="RS181" t="s">
        <v>1463</v>
      </c>
      <c r="RZ181" t="s">
        <v>1463</v>
      </c>
      <c r="SB181" t="s">
        <v>1463</v>
      </c>
      <c r="SH181" t="s">
        <v>1463</v>
      </c>
      <c r="SK181">
        <v>7.5</v>
      </c>
      <c r="SL181">
        <v>0</v>
      </c>
      <c r="SM181">
        <v>3.7</v>
      </c>
      <c r="SN181">
        <v>7.5</v>
      </c>
      <c r="SO181">
        <v>0</v>
      </c>
      <c r="SP181">
        <v>11.2</v>
      </c>
      <c r="SQ181" t="s">
        <v>1463</v>
      </c>
      <c r="SR181" t="s">
        <v>5607</v>
      </c>
      <c r="TI181">
        <v>75</v>
      </c>
      <c r="TJ181" t="s">
        <v>5608</v>
      </c>
      <c r="TM181" t="b">
        <v>1</v>
      </c>
      <c r="TN181" t="b">
        <v>1</v>
      </c>
      <c r="TO181" t="b">
        <v>1</v>
      </c>
      <c r="TP181" t="b">
        <v>1</v>
      </c>
      <c r="TQ181" t="b">
        <v>1</v>
      </c>
      <c r="TV181" t="b">
        <v>1</v>
      </c>
      <c r="TW181" t="s">
        <v>4630</v>
      </c>
      <c r="TX181">
        <v>7.5</v>
      </c>
      <c r="TY181">
        <v>0</v>
      </c>
      <c r="VI181">
        <v>5</v>
      </c>
      <c r="VJ181">
        <v>0</v>
      </c>
      <c r="VK181">
        <v>0</v>
      </c>
      <c r="VL181">
        <v>5</v>
      </c>
      <c r="VM181" t="s">
        <v>1463</v>
      </c>
      <c r="VO181" t="s">
        <v>1463</v>
      </c>
      <c r="VQ181" t="s">
        <v>1463</v>
      </c>
      <c r="VS181" t="s">
        <v>1463</v>
      </c>
      <c r="VV181" t="s">
        <v>1463</v>
      </c>
      <c r="VX181" t="s">
        <v>1462</v>
      </c>
      <c r="VY181" t="s">
        <v>4577</v>
      </c>
      <c r="VZ181">
        <v>0</v>
      </c>
      <c r="WA181">
        <v>0</v>
      </c>
      <c r="XJ181">
        <v>2.5</v>
      </c>
      <c r="XK181">
        <v>0</v>
      </c>
      <c r="XL181">
        <v>2.5</v>
      </c>
      <c r="XM181">
        <v>5</v>
      </c>
      <c r="XN181" t="s">
        <v>1462</v>
      </c>
      <c r="XO181" t="s">
        <v>1462</v>
      </c>
      <c r="XQ181" t="b">
        <v>1</v>
      </c>
      <c r="YC181" t="s">
        <v>1462</v>
      </c>
      <c r="YE181" t="s">
        <v>1463</v>
      </c>
      <c r="YF181" t="s">
        <v>5365</v>
      </c>
      <c r="YG181">
        <v>0</v>
      </c>
      <c r="YH181">
        <v>2.5</v>
      </c>
      <c r="YI181" t="s">
        <v>1463</v>
      </c>
      <c r="YU181">
        <v>0</v>
      </c>
      <c r="YV181">
        <v>2.5</v>
      </c>
      <c r="ZX181">
        <v>10</v>
      </c>
      <c r="ZY181">
        <v>2.5</v>
      </c>
      <c r="ZZ181">
        <v>0</v>
      </c>
      <c r="AAA181">
        <v>12.5</v>
      </c>
      <c r="AAB181" t="s">
        <v>1462</v>
      </c>
      <c r="AAK181" t="b">
        <v>1</v>
      </c>
      <c r="AAL181" t="b">
        <v>1</v>
      </c>
      <c r="AAP181" t="b">
        <v>1</v>
      </c>
      <c r="AAQ181" t="s">
        <v>4447</v>
      </c>
      <c r="AAS181" t="s">
        <v>5609</v>
      </c>
      <c r="AAT181">
        <v>2.5</v>
      </c>
      <c r="AAU181">
        <v>0</v>
      </c>
      <c r="ADN181">
        <v>2</v>
      </c>
      <c r="ADO181">
        <v>0</v>
      </c>
      <c r="ADP181">
        <v>0</v>
      </c>
      <c r="ADQ181">
        <v>2</v>
      </c>
      <c r="ADR181" t="s">
        <v>1759</v>
      </c>
      <c r="ADS181">
        <v>0.5</v>
      </c>
      <c r="ADT181">
        <v>60</v>
      </c>
      <c r="AEG181">
        <v>0</v>
      </c>
      <c r="AEH181">
        <v>0</v>
      </c>
      <c r="AEI181">
        <v>10</v>
      </c>
      <c r="AEJ181">
        <v>2.5</v>
      </c>
      <c r="AEK181">
        <v>2.5</v>
      </c>
      <c r="AEL181">
        <v>15</v>
      </c>
      <c r="AEU181" t="b">
        <v>1</v>
      </c>
      <c r="AEV181" t="b">
        <v>1</v>
      </c>
      <c r="AEX181" t="b">
        <v>1</v>
      </c>
      <c r="AEZ181" t="b">
        <v>1</v>
      </c>
      <c r="AFA181" t="s">
        <v>4754</v>
      </c>
      <c r="AFC181">
        <v>2.5</v>
      </c>
      <c r="AFD181">
        <v>2.5</v>
      </c>
      <c r="AFE181">
        <v>0</v>
      </c>
      <c r="AFF181">
        <v>7.5</v>
      </c>
      <c r="AFG181">
        <v>2.5</v>
      </c>
      <c r="AFH181">
        <v>10</v>
      </c>
      <c r="AFI181" t="s">
        <v>1463</v>
      </c>
      <c r="AFK181" t="s">
        <v>1463</v>
      </c>
      <c r="AFM181" t="s">
        <v>1463</v>
      </c>
      <c r="AFO181" t="s">
        <v>1463</v>
      </c>
      <c r="AFQ181" t="s">
        <v>1463</v>
      </c>
      <c r="AFT181" t="s">
        <v>1463</v>
      </c>
      <c r="AFV181">
        <v>3</v>
      </c>
      <c r="AFW181">
        <v>3</v>
      </c>
      <c r="AFX181">
        <v>7.5</v>
      </c>
      <c r="AFY181">
        <v>2.5</v>
      </c>
      <c r="AFZ181">
        <v>5</v>
      </c>
      <c r="AGA181">
        <v>7.5</v>
      </c>
      <c r="AGB181">
        <v>0</v>
      </c>
      <c r="AGC181">
        <v>12.5</v>
      </c>
      <c r="AGD181">
        <v>5</v>
      </c>
      <c r="AGE181">
        <v>6</v>
      </c>
      <c r="AGG181">
        <v>3</v>
      </c>
      <c r="AGH181">
        <v>4</v>
      </c>
      <c r="AGJ181">
        <v>4</v>
      </c>
      <c r="AGK181">
        <v>0</v>
      </c>
      <c r="AGM181" t="s">
        <v>5610</v>
      </c>
      <c r="AGN181" t="s">
        <v>5611</v>
      </c>
      <c r="AGQ181">
        <v>7.5</v>
      </c>
      <c r="AGR181">
        <v>0</v>
      </c>
      <c r="AGS181">
        <v>2</v>
      </c>
      <c r="AGT181">
        <v>7.5</v>
      </c>
      <c r="AGU181">
        <v>0</v>
      </c>
      <c r="AGV181">
        <v>9.5</v>
      </c>
      <c r="AGW181">
        <v>2</v>
      </c>
      <c r="AGZ181" t="b">
        <v>1</v>
      </c>
      <c r="AHA181" t="b">
        <v>1</v>
      </c>
      <c r="AHD181">
        <v>4</v>
      </c>
      <c r="AHE181">
        <v>3</v>
      </c>
      <c r="AHF181">
        <v>3</v>
      </c>
      <c r="AKM181">
        <v>7.5</v>
      </c>
      <c r="AKN181">
        <v>0</v>
      </c>
      <c r="AKO181">
        <v>8.5</v>
      </c>
      <c r="AKP181">
        <v>5</v>
      </c>
      <c r="AKQ181">
        <v>0</v>
      </c>
      <c r="AKR181">
        <v>13.5</v>
      </c>
      <c r="AKS181" t="s">
        <v>1462</v>
      </c>
      <c r="AKT181" t="s">
        <v>1463</v>
      </c>
      <c r="AKV181" t="s">
        <v>1463</v>
      </c>
      <c r="AKX181" t="s">
        <v>1463</v>
      </c>
      <c r="AKZ181" t="s">
        <v>1462</v>
      </c>
      <c r="ALB181" t="s">
        <v>1463</v>
      </c>
      <c r="ALD181" t="s">
        <v>1463</v>
      </c>
      <c r="ALF181" t="s">
        <v>1462</v>
      </c>
      <c r="ALH181" t="s">
        <v>1462</v>
      </c>
      <c r="ALJ181" t="s">
        <v>1462</v>
      </c>
      <c r="ALL181" t="s">
        <v>1463</v>
      </c>
      <c r="ALN181" t="s">
        <v>1462</v>
      </c>
      <c r="ALP181" t="s">
        <v>1463</v>
      </c>
      <c r="ALR181" t="s">
        <v>1463</v>
      </c>
      <c r="ALT181" t="s">
        <v>1463</v>
      </c>
      <c r="AMF181" t="b">
        <v>1</v>
      </c>
      <c r="AMH181" t="b">
        <v>1</v>
      </c>
      <c r="AMM181" t="b">
        <v>1</v>
      </c>
      <c r="AMQ181" t="b">
        <v>1</v>
      </c>
      <c r="AMW181" t="b">
        <v>1</v>
      </c>
      <c r="ANA181">
        <v>5</v>
      </c>
      <c r="ANB181">
        <v>0</v>
      </c>
      <c r="ANC181">
        <v>10</v>
      </c>
      <c r="AND181">
        <v>7.5</v>
      </c>
      <c r="ANE181">
        <v>2.5</v>
      </c>
      <c r="ANF181">
        <v>20</v>
      </c>
      <c r="ANG181" t="s">
        <v>1462</v>
      </c>
      <c r="ANH181" t="s">
        <v>5612</v>
      </c>
      <c r="ANI181" t="s">
        <v>1462</v>
      </c>
      <c r="ANJ181" t="s">
        <v>5613</v>
      </c>
      <c r="ANK181">
        <v>7.5</v>
      </c>
      <c r="ANL181">
        <v>2.5</v>
      </c>
      <c r="ANM181">
        <v>1</v>
      </c>
      <c r="ANN181">
        <v>0</v>
      </c>
      <c r="ANO181">
        <v>10</v>
      </c>
      <c r="ANP181">
        <v>11</v>
      </c>
      <c r="ANQ181" t="s">
        <v>2551</v>
      </c>
      <c r="ANT181">
        <v>0</v>
      </c>
      <c r="ANU181">
        <v>10</v>
      </c>
      <c r="AQR181">
        <v>5</v>
      </c>
      <c r="AQS181">
        <v>2.5</v>
      </c>
      <c r="AQT181">
        <v>2.5</v>
      </c>
      <c r="AQU181">
        <v>10</v>
      </c>
      <c r="AQV181" t="s">
        <v>1463</v>
      </c>
      <c r="ARA181" t="b">
        <v>1</v>
      </c>
      <c r="ARC181" t="b">
        <v>1</v>
      </c>
      <c r="ARG181">
        <v>0</v>
      </c>
      <c r="ARH181">
        <v>2.5</v>
      </c>
      <c r="ARI181" t="s">
        <v>1462</v>
      </c>
      <c r="ARJ181" t="s">
        <v>1462</v>
      </c>
      <c r="ARL181" t="b">
        <v>1</v>
      </c>
      <c r="ARM181" t="s">
        <v>1462</v>
      </c>
      <c r="ARO181" t="b">
        <v>1</v>
      </c>
      <c r="ARQ181" t="s">
        <v>1462</v>
      </c>
      <c r="ARS181" t="s">
        <v>4680</v>
      </c>
      <c r="ART181" t="s">
        <v>2616</v>
      </c>
      <c r="ARV181" t="b">
        <v>1</v>
      </c>
      <c r="ASD181">
        <v>5</v>
      </c>
      <c r="ASE181">
        <v>2.5</v>
      </c>
      <c r="ASF181">
        <v>3</v>
      </c>
      <c r="ASG181">
        <v>5</v>
      </c>
      <c r="ASH181">
        <v>2.5</v>
      </c>
      <c r="ASI181">
        <v>10.5</v>
      </c>
      <c r="ASJ181">
        <v>80</v>
      </c>
      <c r="ASL181" t="b">
        <v>1</v>
      </c>
      <c r="ASM181" t="b">
        <v>1</v>
      </c>
      <c r="ASP181" t="b">
        <v>1</v>
      </c>
      <c r="ASS181">
        <v>3</v>
      </c>
      <c r="AST181" t="s">
        <v>1462</v>
      </c>
      <c r="ASV181" t="b">
        <v>1</v>
      </c>
      <c r="ASX181" t="b">
        <v>1</v>
      </c>
      <c r="ASY181" t="b">
        <v>1</v>
      </c>
      <c r="ASZ181" t="b">
        <v>1</v>
      </c>
      <c r="ATC181" t="s">
        <v>5614</v>
      </c>
      <c r="ATD181">
        <v>5</v>
      </c>
      <c r="ATE181">
        <v>2.5</v>
      </c>
      <c r="ATF181">
        <v>5.7</v>
      </c>
      <c r="ATG181">
        <v>7.5</v>
      </c>
      <c r="ATH181">
        <v>2.5</v>
      </c>
      <c r="ATI181">
        <v>15.7</v>
      </c>
      <c r="ATJ181" t="s">
        <v>1462</v>
      </c>
      <c r="AVS181" t="s">
        <v>4555</v>
      </c>
      <c r="AVT181" t="b">
        <v>1</v>
      </c>
      <c r="AVU181" t="s">
        <v>5478</v>
      </c>
      <c r="AVV181" t="s">
        <v>2568</v>
      </c>
      <c r="AVW181" t="s">
        <v>1462</v>
      </c>
      <c r="AVX181" t="s">
        <v>1462</v>
      </c>
      <c r="AVZ181">
        <v>7.5</v>
      </c>
      <c r="AWA181">
        <v>2.5</v>
      </c>
      <c r="AWB181">
        <v>7.5</v>
      </c>
      <c r="AWC181">
        <v>2.5</v>
      </c>
      <c r="AWD181">
        <v>2</v>
      </c>
      <c r="AWE181">
        <v>5</v>
      </c>
      <c r="AWF181">
        <v>0</v>
      </c>
      <c r="AWG181">
        <v>7</v>
      </c>
      <c r="AWH181" t="s">
        <v>1462</v>
      </c>
      <c r="AWI181" t="s">
        <v>1469</v>
      </c>
      <c r="AWJ181" t="s">
        <v>1462</v>
      </c>
      <c r="AWK181" t="s">
        <v>1469</v>
      </c>
      <c r="AWL181" t="s">
        <v>1462</v>
      </c>
      <c r="AWM181" t="s">
        <v>1469</v>
      </c>
      <c r="AWN181" t="s">
        <v>1463</v>
      </c>
      <c r="AWP181" t="s">
        <v>1463</v>
      </c>
      <c r="AWR181" t="s">
        <v>1463</v>
      </c>
      <c r="AWT181" t="s">
        <v>1463</v>
      </c>
      <c r="AWV181" t="s">
        <v>1463</v>
      </c>
      <c r="AWX181" t="s">
        <v>1463</v>
      </c>
      <c r="AWZ181" t="s">
        <v>1463</v>
      </c>
      <c r="AXB181" t="s">
        <v>1463</v>
      </c>
      <c r="AXD181" t="s">
        <v>1463</v>
      </c>
      <c r="AXI181">
        <v>5</v>
      </c>
      <c r="AXJ181">
        <v>0</v>
      </c>
      <c r="AXK181">
        <v>1</v>
      </c>
      <c r="AXN181">
        <v>1</v>
      </c>
      <c r="AXO181">
        <v>1</v>
      </c>
      <c r="AXP181">
        <v>1</v>
      </c>
      <c r="AXQ181">
        <v>1</v>
      </c>
      <c r="AXR181">
        <v>1</v>
      </c>
      <c r="AXS181">
        <v>1</v>
      </c>
      <c r="AXT181">
        <v>1</v>
      </c>
      <c r="AXU181">
        <v>1</v>
      </c>
      <c r="AXV181">
        <v>2</v>
      </c>
      <c r="AXW181">
        <v>1</v>
      </c>
      <c r="AXX181">
        <v>2</v>
      </c>
      <c r="AYA181">
        <v>10</v>
      </c>
      <c r="AYD181">
        <v>10</v>
      </c>
      <c r="AYE181" t="s">
        <v>1463</v>
      </c>
      <c r="AYF181" t="s">
        <v>1463</v>
      </c>
      <c r="AYG181">
        <v>10</v>
      </c>
      <c r="AYJ181">
        <v>10</v>
      </c>
      <c r="AYK181">
        <v>7.5</v>
      </c>
      <c r="AYL181">
        <v>2.5</v>
      </c>
      <c r="AYM181">
        <v>20</v>
      </c>
      <c r="AYN181">
        <v>1</v>
      </c>
      <c r="AYO181" t="s">
        <v>4886</v>
      </c>
      <c r="AYP181" t="s">
        <v>4765</v>
      </c>
      <c r="AYQ181">
        <v>8</v>
      </c>
      <c r="AYR181" t="s">
        <v>4459</v>
      </c>
      <c r="AYS181" t="s">
        <v>5615</v>
      </c>
      <c r="AYX181" t="s">
        <v>5616</v>
      </c>
      <c r="AYY181" t="s">
        <v>5617</v>
      </c>
      <c r="AZF181">
        <v>18</v>
      </c>
      <c r="AZG181" t="s">
        <v>4464</v>
      </c>
      <c r="AZH181" t="s">
        <v>5398</v>
      </c>
      <c r="AZM181" t="s">
        <v>1462</v>
      </c>
      <c r="AZN181" t="s">
        <v>5219</v>
      </c>
      <c r="AZO181" t="s">
        <v>1462</v>
      </c>
      <c r="AZP181" t="s">
        <v>5618</v>
      </c>
      <c r="AZR181">
        <v>7.5</v>
      </c>
      <c r="AZS181">
        <v>2.5</v>
      </c>
      <c r="BCH181">
        <v>10</v>
      </c>
      <c r="BCI181">
        <v>2.5</v>
      </c>
      <c r="BCJ181">
        <v>0</v>
      </c>
      <c r="BCK181">
        <v>12.5</v>
      </c>
      <c r="BCL181">
        <v>1</v>
      </c>
      <c r="BCN181" t="s">
        <v>2555</v>
      </c>
      <c r="BCP181">
        <v>2</v>
      </c>
      <c r="BCR181">
        <v>3</v>
      </c>
      <c r="BCT181" t="s">
        <v>2555</v>
      </c>
      <c r="BCW181" t="s">
        <v>2555</v>
      </c>
      <c r="BCY181">
        <v>2.5</v>
      </c>
      <c r="BCZ181">
        <v>0</v>
      </c>
      <c r="BEH181">
        <v>10</v>
      </c>
      <c r="BEI181">
        <v>10</v>
      </c>
      <c r="BEJ181">
        <v>0</v>
      </c>
      <c r="BEK181">
        <v>20</v>
      </c>
      <c r="BEL181" t="s">
        <v>2567</v>
      </c>
      <c r="BEN181" t="s">
        <v>2567</v>
      </c>
      <c r="BEP181" t="s">
        <v>2567</v>
      </c>
      <c r="BER181" t="s">
        <v>2567</v>
      </c>
      <c r="BET181" t="s">
        <v>2567</v>
      </c>
      <c r="BEV181" t="s">
        <v>2567</v>
      </c>
      <c r="BEX181">
        <v>10</v>
      </c>
      <c r="BEY181">
        <v>0</v>
      </c>
      <c r="BGQ181" t="s">
        <v>1467</v>
      </c>
      <c r="BGR181">
        <v>5</v>
      </c>
      <c r="BGS181">
        <v>2.5</v>
      </c>
      <c r="BGT181">
        <v>7.5</v>
      </c>
      <c r="BGU181" t="s">
        <v>1463</v>
      </c>
      <c r="BHK181">
        <v>5</v>
      </c>
      <c r="BHL181">
        <v>2.5</v>
      </c>
      <c r="BIT181">
        <v>10</v>
      </c>
      <c r="BIU181">
        <v>7.5</v>
      </c>
      <c r="BIV181">
        <v>2.5</v>
      </c>
      <c r="BIW181">
        <v>20</v>
      </c>
      <c r="BIX181">
        <v>5</v>
      </c>
      <c r="BIY181" t="s">
        <v>1794</v>
      </c>
      <c r="BIZ181" t="s">
        <v>2594</v>
      </c>
      <c r="BJA181" t="s">
        <v>2548</v>
      </c>
      <c r="BJB181">
        <v>7.5</v>
      </c>
      <c r="BJC181">
        <v>2.5</v>
      </c>
    </row>
    <row r="182" spans="1:1024 1026:1615" ht="15" x14ac:dyDescent="0.25">
      <c r="A182" t="s">
        <v>4378</v>
      </c>
      <c r="B182" t="s">
        <v>5619</v>
      </c>
      <c r="C182" t="s">
        <v>5620</v>
      </c>
      <c r="D182" t="s">
        <v>1460</v>
      </c>
      <c r="F182" t="s">
        <v>2606</v>
      </c>
      <c r="G182" t="s">
        <v>4350</v>
      </c>
      <c r="H182" t="s">
        <v>5555</v>
      </c>
      <c r="I182" t="s">
        <v>5556</v>
      </c>
      <c r="J182">
        <v>1.7634905400000001</v>
      </c>
      <c r="K182">
        <v>34.56686697</v>
      </c>
      <c r="L182" s="116">
        <v>42411</v>
      </c>
      <c r="M182" t="s">
        <v>1471</v>
      </c>
      <c r="N182">
        <v>35</v>
      </c>
      <c r="O182" t="s">
        <v>1472</v>
      </c>
      <c r="Q182">
        <v>6.7</v>
      </c>
      <c r="R182">
        <v>7.5</v>
      </c>
      <c r="S182">
        <v>2.5</v>
      </c>
      <c r="T182">
        <v>16.7</v>
      </c>
      <c r="V182">
        <v>1</v>
      </c>
      <c r="W182">
        <v>2</v>
      </c>
      <c r="X182">
        <v>1</v>
      </c>
      <c r="AB182" t="b">
        <v>1</v>
      </c>
      <c r="AH182">
        <v>1</v>
      </c>
      <c r="AI182">
        <v>1</v>
      </c>
      <c r="AJ182">
        <v>1</v>
      </c>
      <c r="AT182">
        <v>1</v>
      </c>
      <c r="AU182">
        <v>1</v>
      </c>
      <c r="AV182">
        <v>1</v>
      </c>
      <c r="BS182" t="s">
        <v>1462</v>
      </c>
      <c r="BT182" t="s">
        <v>1462</v>
      </c>
      <c r="BU182" t="s">
        <v>4353</v>
      </c>
      <c r="BV182" t="s">
        <v>5621</v>
      </c>
      <c r="BW182">
        <v>7.5</v>
      </c>
      <c r="BX182">
        <v>2.5</v>
      </c>
      <c r="BY182">
        <v>8.5</v>
      </c>
      <c r="BZ182">
        <v>5</v>
      </c>
      <c r="CA182">
        <v>2.5</v>
      </c>
      <c r="CB182">
        <v>16</v>
      </c>
      <c r="CC182" t="s">
        <v>1462</v>
      </c>
      <c r="CD182" t="b">
        <v>1</v>
      </c>
      <c r="CE182" t="b">
        <v>1</v>
      </c>
      <c r="CF182">
        <v>28</v>
      </c>
      <c r="CH182" t="s">
        <v>1463</v>
      </c>
      <c r="CM182" t="s">
        <v>1463</v>
      </c>
      <c r="CR182" t="s">
        <v>1463</v>
      </c>
      <c r="CW182" t="s">
        <v>1462</v>
      </c>
      <c r="CX182" t="b">
        <v>1</v>
      </c>
      <c r="CZ182">
        <v>2</v>
      </c>
      <c r="DB182" t="s">
        <v>1463</v>
      </c>
      <c r="DG182" t="s">
        <v>1462</v>
      </c>
      <c r="DH182" t="b">
        <v>1</v>
      </c>
      <c r="DJ182">
        <v>4</v>
      </c>
      <c r="DM182" t="s">
        <v>1463</v>
      </c>
      <c r="DS182" t="b">
        <v>1</v>
      </c>
      <c r="DU182" t="b">
        <v>1</v>
      </c>
      <c r="EB182" t="b">
        <v>1</v>
      </c>
      <c r="EC182" t="b">
        <v>1</v>
      </c>
      <c r="EF182" t="b">
        <v>1</v>
      </c>
      <c r="EG182" t="s">
        <v>5622</v>
      </c>
      <c r="EI182">
        <v>5</v>
      </c>
      <c r="EJ182">
        <v>2.5</v>
      </c>
      <c r="EN182">
        <v>0</v>
      </c>
      <c r="EO182" t="s">
        <v>1463</v>
      </c>
      <c r="FL182">
        <v>10</v>
      </c>
      <c r="FM182">
        <v>5</v>
      </c>
      <c r="FN182">
        <v>2.5</v>
      </c>
      <c r="FO182">
        <v>17.5</v>
      </c>
      <c r="FP182" t="s">
        <v>1462</v>
      </c>
      <c r="FS182" t="s">
        <v>1464</v>
      </c>
      <c r="FT182" t="b">
        <v>1</v>
      </c>
      <c r="FV182" t="s">
        <v>1465</v>
      </c>
      <c r="FW182" t="b">
        <v>1</v>
      </c>
      <c r="FY182" t="s">
        <v>1464</v>
      </c>
      <c r="GB182" t="s">
        <v>1464</v>
      </c>
      <c r="GE182" t="s">
        <v>1464</v>
      </c>
      <c r="GH182" t="s">
        <v>1464</v>
      </c>
      <c r="GK182" t="s">
        <v>1464</v>
      </c>
      <c r="GN182" t="s">
        <v>1464</v>
      </c>
      <c r="GO182" t="b">
        <v>1</v>
      </c>
      <c r="GQ182" t="s">
        <v>1465</v>
      </c>
      <c r="GT182" t="s">
        <v>1464</v>
      </c>
      <c r="GW182" t="s">
        <v>1464</v>
      </c>
      <c r="GZ182" t="s">
        <v>1464</v>
      </c>
      <c r="HC182" t="s">
        <v>1464</v>
      </c>
      <c r="HD182" t="b">
        <v>1</v>
      </c>
      <c r="HF182" t="s">
        <v>1465</v>
      </c>
      <c r="HI182" t="s">
        <v>1464</v>
      </c>
      <c r="HL182" t="s">
        <v>1464</v>
      </c>
      <c r="HO182" t="s">
        <v>1464</v>
      </c>
      <c r="HR182" t="s">
        <v>1464</v>
      </c>
      <c r="HU182" t="s">
        <v>1464</v>
      </c>
      <c r="HV182" t="b">
        <v>1</v>
      </c>
      <c r="HX182" t="s">
        <v>1473</v>
      </c>
      <c r="IA182" t="s">
        <v>1464</v>
      </c>
      <c r="ID182" t="s">
        <v>1464</v>
      </c>
      <c r="IG182" t="s">
        <v>1464</v>
      </c>
      <c r="IJ182" t="s">
        <v>1464</v>
      </c>
      <c r="IM182" t="s">
        <v>1464</v>
      </c>
      <c r="IN182" t="b">
        <v>1</v>
      </c>
      <c r="IP182" t="s">
        <v>1464</v>
      </c>
      <c r="IS182" t="s">
        <v>1464</v>
      </c>
      <c r="IV182" t="s">
        <v>1464</v>
      </c>
      <c r="IY182" t="s">
        <v>1464</v>
      </c>
      <c r="JB182" t="s">
        <v>1464</v>
      </c>
      <c r="JC182" t="b">
        <v>1</v>
      </c>
      <c r="JE182" t="s">
        <v>2558</v>
      </c>
      <c r="JH182" t="s">
        <v>1464</v>
      </c>
      <c r="JK182" t="s">
        <v>1464</v>
      </c>
      <c r="JN182" t="s">
        <v>1464</v>
      </c>
      <c r="JQ182" t="s">
        <v>1464</v>
      </c>
      <c r="JT182" t="s">
        <v>1464</v>
      </c>
      <c r="JU182" t="b">
        <v>1</v>
      </c>
      <c r="JW182" t="s">
        <v>1473</v>
      </c>
      <c r="JZ182" t="s">
        <v>1464</v>
      </c>
      <c r="KC182" t="s">
        <v>1464</v>
      </c>
      <c r="KF182" t="s">
        <v>1464</v>
      </c>
      <c r="KG182" t="s">
        <v>4355</v>
      </c>
      <c r="KH182" t="b">
        <v>1</v>
      </c>
      <c r="KJ182" t="s">
        <v>1465</v>
      </c>
      <c r="KK182" t="s">
        <v>1462</v>
      </c>
      <c r="KM182">
        <v>5</v>
      </c>
      <c r="KN182">
        <v>2.5</v>
      </c>
      <c r="KO182">
        <v>0</v>
      </c>
      <c r="KP182">
        <v>0</v>
      </c>
      <c r="KQ182">
        <v>0</v>
      </c>
      <c r="KR182">
        <v>0</v>
      </c>
      <c r="KS182" t="s">
        <v>1462</v>
      </c>
      <c r="LA182">
        <v>12</v>
      </c>
      <c r="LK182">
        <v>1</v>
      </c>
      <c r="LU182" t="b">
        <v>1</v>
      </c>
      <c r="MO182" t="b">
        <v>1</v>
      </c>
      <c r="MT182" t="s">
        <v>1462</v>
      </c>
      <c r="MU182" t="s">
        <v>5623</v>
      </c>
      <c r="MV182">
        <v>0</v>
      </c>
      <c r="MW182">
        <v>0</v>
      </c>
      <c r="MX182">
        <v>0</v>
      </c>
      <c r="MY182">
        <v>0</v>
      </c>
      <c r="MZ182">
        <v>2.5</v>
      </c>
      <c r="NA182">
        <v>2.5</v>
      </c>
      <c r="NM182" t="s">
        <v>2549</v>
      </c>
      <c r="NN182" t="s">
        <v>2549</v>
      </c>
      <c r="NO182" t="s">
        <v>2549</v>
      </c>
      <c r="NP182" t="s">
        <v>2549</v>
      </c>
      <c r="NQ182" t="s">
        <v>2549</v>
      </c>
      <c r="NR182" t="s">
        <v>2549</v>
      </c>
      <c r="NS182" t="s">
        <v>2549</v>
      </c>
      <c r="NT182" t="s">
        <v>2549</v>
      </c>
      <c r="NU182" t="s">
        <v>2549</v>
      </c>
      <c r="NV182" t="s">
        <v>2549</v>
      </c>
      <c r="NW182" t="s">
        <v>2550</v>
      </c>
      <c r="NX182" t="s">
        <v>2550</v>
      </c>
      <c r="NY182" t="s">
        <v>2550</v>
      </c>
      <c r="NZ182" t="s">
        <v>2550</v>
      </c>
      <c r="OA182" t="s">
        <v>2550</v>
      </c>
      <c r="OB182" t="s">
        <v>2550</v>
      </c>
      <c r="OC182" t="s">
        <v>2569</v>
      </c>
      <c r="OD182" t="s">
        <v>2550</v>
      </c>
      <c r="OE182" t="s">
        <v>2550</v>
      </c>
      <c r="OF182" t="s">
        <v>2550</v>
      </c>
      <c r="OG182">
        <v>0</v>
      </c>
      <c r="OH182">
        <v>2.5</v>
      </c>
      <c r="OJ182">
        <v>2.5</v>
      </c>
      <c r="OK182">
        <v>2.5</v>
      </c>
      <c r="OL182">
        <v>5</v>
      </c>
      <c r="OT182" t="b">
        <v>1</v>
      </c>
      <c r="PD182" t="s">
        <v>5624</v>
      </c>
      <c r="PN182" t="s">
        <v>3269</v>
      </c>
      <c r="QL182">
        <v>2.5</v>
      </c>
      <c r="QM182">
        <v>2.5</v>
      </c>
      <c r="RO182">
        <v>7.5</v>
      </c>
      <c r="RP182">
        <v>2.5</v>
      </c>
      <c r="RQ182">
        <v>0</v>
      </c>
      <c r="RR182">
        <v>10</v>
      </c>
      <c r="RS182" t="s">
        <v>1463</v>
      </c>
      <c r="RZ182" t="s">
        <v>1463</v>
      </c>
      <c r="SB182" t="s">
        <v>1463</v>
      </c>
      <c r="SH182" t="s">
        <v>1463</v>
      </c>
      <c r="SK182">
        <v>2.5</v>
      </c>
      <c r="SL182">
        <v>0</v>
      </c>
      <c r="SM182">
        <v>5.7</v>
      </c>
      <c r="SN182">
        <v>7.5</v>
      </c>
      <c r="SO182">
        <v>0</v>
      </c>
      <c r="SP182">
        <v>13.2</v>
      </c>
      <c r="SQ182" t="s">
        <v>1463</v>
      </c>
      <c r="SR182" t="s">
        <v>5625</v>
      </c>
      <c r="TI182">
        <v>50</v>
      </c>
      <c r="TJ182" t="s">
        <v>5626</v>
      </c>
      <c r="TM182" t="b">
        <v>1</v>
      </c>
      <c r="TN182" t="b">
        <v>1</v>
      </c>
      <c r="TO182" t="b">
        <v>1</v>
      </c>
      <c r="TP182" t="b">
        <v>1</v>
      </c>
      <c r="TQ182" t="b">
        <v>1</v>
      </c>
      <c r="TR182" t="b">
        <v>1</v>
      </c>
      <c r="TT182" t="b">
        <v>1</v>
      </c>
      <c r="TX182">
        <v>7.5</v>
      </c>
      <c r="TY182">
        <v>0</v>
      </c>
      <c r="VI182">
        <v>5</v>
      </c>
      <c r="VJ182">
        <v>0</v>
      </c>
      <c r="VK182">
        <v>2.5</v>
      </c>
      <c r="VL182">
        <v>7.5</v>
      </c>
      <c r="VM182" t="s">
        <v>1463</v>
      </c>
      <c r="VO182" t="s">
        <v>1463</v>
      </c>
      <c r="VQ182" t="s">
        <v>1463</v>
      </c>
      <c r="VS182" t="s">
        <v>1463</v>
      </c>
      <c r="VV182" t="s">
        <v>1463</v>
      </c>
      <c r="VX182" t="s">
        <v>1462</v>
      </c>
      <c r="VY182" t="s">
        <v>4362</v>
      </c>
      <c r="VZ182">
        <v>0</v>
      </c>
      <c r="WA182">
        <v>2.5</v>
      </c>
      <c r="XJ182">
        <v>2.5</v>
      </c>
      <c r="XK182">
        <v>0</v>
      </c>
      <c r="XL182">
        <v>1.3</v>
      </c>
      <c r="XM182">
        <v>3.8</v>
      </c>
      <c r="XN182" t="s">
        <v>1462</v>
      </c>
      <c r="XO182" t="s">
        <v>1462</v>
      </c>
      <c r="XQ182" t="b">
        <v>1</v>
      </c>
      <c r="YC182" t="s">
        <v>1462</v>
      </c>
      <c r="YE182" t="s">
        <v>1463</v>
      </c>
      <c r="YF182" t="s">
        <v>5627</v>
      </c>
      <c r="YG182">
        <v>0</v>
      </c>
      <c r="YH182">
        <v>2.5</v>
      </c>
      <c r="YI182" t="s">
        <v>1463</v>
      </c>
      <c r="YT182" t="s">
        <v>5628</v>
      </c>
      <c r="YU182">
        <v>0</v>
      </c>
      <c r="YV182">
        <v>0</v>
      </c>
      <c r="ZX182">
        <v>10</v>
      </c>
      <c r="ZY182">
        <v>2.5</v>
      </c>
      <c r="ZZ182">
        <v>0</v>
      </c>
      <c r="AAA182">
        <v>12.5</v>
      </c>
      <c r="AAB182" t="s">
        <v>1462</v>
      </c>
      <c r="AAK182" t="b">
        <v>1</v>
      </c>
      <c r="AAL182" t="b">
        <v>1</v>
      </c>
      <c r="AAO182" t="b">
        <v>1</v>
      </c>
      <c r="AAP182" t="b">
        <v>1</v>
      </c>
      <c r="AAQ182" t="s">
        <v>4447</v>
      </c>
      <c r="AAS182" t="s">
        <v>5629</v>
      </c>
      <c r="AAT182">
        <v>2.5</v>
      </c>
      <c r="AAU182">
        <v>0</v>
      </c>
      <c r="ADN182">
        <v>2</v>
      </c>
      <c r="ADO182">
        <v>0</v>
      </c>
      <c r="ADP182">
        <v>2.5</v>
      </c>
      <c r="ADQ182">
        <v>4.5</v>
      </c>
      <c r="ADR182" t="s">
        <v>1759</v>
      </c>
      <c r="ADS182">
        <v>0.5</v>
      </c>
      <c r="ADT182">
        <v>60</v>
      </c>
      <c r="AEG182">
        <v>0</v>
      </c>
      <c r="AEH182">
        <v>2.5</v>
      </c>
      <c r="AEI182">
        <v>10</v>
      </c>
      <c r="AEJ182">
        <v>0</v>
      </c>
      <c r="AEK182">
        <v>2.5</v>
      </c>
      <c r="AEL182">
        <v>12.5</v>
      </c>
      <c r="AEU182" t="b">
        <v>1</v>
      </c>
      <c r="AEV182" t="b">
        <v>1</v>
      </c>
      <c r="AEX182" t="b">
        <v>1</v>
      </c>
      <c r="AEZ182" t="b">
        <v>1</v>
      </c>
      <c r="AFA182" t="s">
        <v>4365</v>
      </c>
      <c r="AFC182">
        <v>0</v>
      </c>
      <c r="AFD182">
        <v>2.5</v>
      </c>
      <c r="AFE182">
        <v>0</v>
      </c>
      <c r="AFF182">
        <v>7.5</v>
      </c>
      <c r="AFG182">
        <v>2.5</v>
      </c>
      <c r="AFH182">
        <v>10</v>
      </c>
      <c r="AFI182" t="s">
        <v>1463</v>
      </c>
      <c r="AFK182" t="s">
        <v>1463</v>
      </c>
      <c r="AFM182" t="s">
        <v>1463</v>
      </c>
      <c r="AFO182" t="s">
        <v>1463</v>
      </c>
      <c r="AFQ182" t="s">
        <v>1463</v>
      </c>
      <c r="AFT182" t="s">
        <v>1463</v>
      </c>
      <c r="AFV182">
        <v>3</v>
      </c>
      <c r="AFW182">
        <v>3</v>
      </c>
      <c r="AFX182">
        <v>7.5</v>
      </c>
      <c r="AFY182">
        <v>2.5</v>
      </c>
      <c r="AFZ182">
        <v>6.7</v>
      </c>
      <c r="AGA182">
        <v>7.5</v>
      </c>
      <c r="AGB182">
        <v>2.5</v>
      </c>
      <c r="AGC182">
        <v>16.7</v>
      </c>
      <c r="AGD182">
        <v>6</v>
      </c>
      <c r="AGE182">
        <v>4</v>
      </c>
      <c r="AGG182">
        <v>4</v>
      </c>
      <c r="AGH182">
        <v>2</v>
      </c>
      <c r="AGJ182">
        <v>5</v>
      </c>
      <c r="AGK182">
        <v>0</v>
      </c>
      <c r="AGM182" t="s">
        <v>5630</v>
      </c>
      <c r="AGN182" t="s">
        <v>5631</v>
      </c>
      <c r="AGQ182">
        <v>7.5</v>
      </c>
      <c r="AGR182">
        <v>2.5</v>
      </c>
      <c r="AGS182">
        <v>1</v>
      </c>
      <c r="AGT182">
        <v>7.5</v>
      </c>
      <c r="AGU182">
        <v>0</v>
      </c>
      <c r="AGV182">
        <v>8.5</v>
      </c>
      <c r="AGW182">
        <v>1</v>
      </c>
      <c r="AGZ182" t="b">
        <v>1</v>
      </c>
      <c r="AHD182">
        <v>4</v>
      </c>
      <c r="AHE182">
        <v>4</v>
      </c>
      <c r="AHF182">
        <v>4</v>
      </c>
      <c r="AKM182">
        <v>7.5</v>
      </c>
      <c r="AKN182">
        <v>0</v>
      </c>
      <c r="AKO182">
        <v>10</v>
      </c>
      <c r="AKP182">
        <v>7.5</v>
      </c>
      <c r="AKQ182">
        <v>2.5</v>
      </c>
      <c r="AKR182">
        <v>20</v>
      </c>
      <c r="AKS182" t="s">
        <v>1462</v>
      </c>
      <c r="AKT182" t="s">
        <v>1463</v>
      </c>
      <c r="AKV182" t="s">
        <v>1463</v>
      </c>
      <c r="AKX182" t="s">
        <v>1463</v>
      </c>
      <c r="AKZ182" t="s">
        <v>1463</v>
      </c>
      <c r="ALB182" t="s">
        <v>1462</v>
      </c>
      <c r="ALD182" t="s">
        <v>1462</v>
      </c>
      <c r="ALF182" t="s">
        <v>1462</v>
      </c>
      <c r="ALH182" t="s">
        <v>1462</v>
      </c>
      <c r="ALJ182" t="s">
        <v>1462</v>
      </c>
      <c r="ALL182" t="s">
        <v>1462</v>
      </c>
      <c r="ALN182" t="s">
        <v>1462</v>
      </c>
      <c r="ALP182" t="s">
        <v>1462</v>
      </c>
      <c r="ALR182" t="s">
        <v>1462</v>
      </c>
      <c r="ALT182" t="s">
        <v>1463</v>
      </c>
      <c r="AMF182" t="b">
        <v>1</v>
      </c>
      <c r="AMH182" t="b">
        <v>1</v>
      </c>
      <c r="AMJ182" t="b">
        <v>1</v>
      </c>
      <c r="AMM182" t="b">
        <v>1</v>
      </c>
      <c r="AMQ182" t="b">
        <v>1</v>
      </c>
      <c r="AMW182" t="b">
        <v>1</v>
      </c>
      <c r="ANA182">
        <v>7.5</v>
      </c>
      <c r="ANB182">
        <v>2.5</v>
      </c>
      <c r="ANC182">
        <v>10</v>
      </c>
      <c r="AND182">
        <v>7.5</v>
      </c>
      <c r="ANE182">
        <v>0</v>
      </c>
      <c r="ANF182">
        <v>17.5</v>
      </c>
      <c r="ANG182" t="s">
        <v>1462</v>
      </c>
      <c r="ANH182" t="s">
        <v>5632</v>
      </c>
      <c r="ANI182" t="s">
        <v>1462</v>
      </c>
      <c r="ANJ182" t="s">
        <v>2616</v>
      </c>
      <c r="ANK182">
        <v>7.5</v>
      </c>
      <c r="ANL182">
        <v>0</v>
      </c>
      <c r="ANM182">
        <v>1</v>
      </c>
      <c r="ANN182">
        <v>0</v>
      </c>
      <c r="ANO182">
        <v>10</v>
      </c>
      <c r="ANP182">
        <v>11</v>
      </c>
      <c r="ANQ182" t="s">
        <v>2551</v>
      </c>
      <c r="ANT182">
        <v>0</v>
      </c>
      <c r="ANU182">
        <v>10</v>
      </c>
      <c r="AQR182">
        <v>7.5</v>
      </c>
      <c r="AQS182">
        <v>3.8</v>
      </c>
      <c r="AQT182">
        <v>1.3</v>
      </c>
      <c r="AQU182">
        <v>12.6</v>
      </c>
      <c r="AQV182" t="s">
        <v>1463</v>
      </c>
      <c r="ARA182" t="b">
        <v>1</v>
      </c>
      <c r="ARB182" t="b">
        <v>1</v>
      </c>
      <c r="ARC182" t="b">
        <v>1</v>
      </c>
      <c r="ARG182">
        <v>0</v>
      </c>
      <c r="ARH182">
        <v>2.5</v>
      </c>
      <c r="ARI182" t="s">
        <v>1462</v>
      </c>
      <c r="ARJ182" t="s">
        <v>1462</v>
      </c>
      <c r="ARL182" t="b">
        <v>1</v>
      </c>
      <c r="ARM182" t="s">
        <v>1462</v>
      </c>
      <c r="ARO182" t="b">
        <v>1</v>
      </c>
      <c r="ARQ182" t="s">
        <v>1462</v>
      </c>
      <c r="ARS182" t="s">
        <v>4680</v>
      </c>
      <c r="ART182" t="s">
        <v>2616</v>
      </c>
      <c r="ARV182" t="b">
        <v>1</v>
      </c>
      <c r="ARY182" t="b">
        <v>1</v>
      </c>
      <c r="ASD182">
        <v>7.5</v>
      </c>
      <c r="ASE182">
        <v>0</v>
      </c>
      <c r="ASF182">
        <v>8</v>
      </c>
      <c r="ASG182">
        <v>5</v>
      </c>
      <c r="ASH182">
        <v>2.5</v>
      </c>
      <c r="ASI182">
        <v>15.5</v>
      </c>
      <c r="ASJ182">
        <v>3</v>
      </c>
      <c r="ASL182" t="b">
        <v>1</v>
      </c>
      <c r="ASM182" t="b">
        <v>1</v>
      </c>
      <c r="ASS182">
        <v>3</v>
      </c>
      <c r="AST182" t="s">
        <v>1462</v>
      </c>
      <c r="ASV182" t="b">
        <v>1</v>
      </c>
      <c r="ASW182" t="b">
        <v>1</v>
      </c>
      <c r="ATC182" t="s">
        <v>5633</v>
      </c>
      <c r="ATD182">
        <v>5</v>
      </c>
      <c r="ATE182">
        <v>2.5</v>
      </c>
      <c r="ATF182">
        <v>0</v>
      </c>
      <c r="ATG182">
        <v>0</v>
      </c>
      <c r="ATH182">
        <v>2.5</v>
      </c>
      <c r="ATI182">
        <v>2.5</v>
      </c>
      <c r="ATJ182" t="s">
        <v>1463</v>
      </c>
      <c r="AVZ182">
        <v>0</v>
      </c>
      <c r="AWA182">
        <v>2.5</v>
      </c>
      <c r="AWB182">
        <v>0</v>
      </c>
      <c r="AWC182">
        <v>2.5</v>
      </c>
      <c r="AWD182">
        <v>2</v>
      </c>
      <c r="AWE182">
        <v>2.5</v>
      </c>
      <c r="AWF182">
        <v>2.5</v>
      </c>
      <c r="AWG182">
        <v>7</v>
      </c>
      <c r="AWH182" t="s">
        <v>1462</v>
      </c>
      <c r="AWJ182" t="s">
        <v>1462</v>
      </c>
      <c r="AWL182" t="s">
        <v>1462</v>
      </c>
      <c r="AWN182" t="s">
        <v>1463</v>
      </c>
      <c r="AWP182" t="s">
        <v>1463</v>
      </c>
      <c r="AWR182" t="s">
        <v>1463</v>
      </c>
      <c r="AWT182" t="s">
        <v>1463</v>
      </c>
      <c r="AWV182" t="s">
        <v>1463</v>
      </c>
      <c r="AWX182" t="s">
        <v>1463</v>
      </c>
      <c r="AWZ182" t="s">
        <v>1463</v>
      </c>
      <c r="AXB182" t="s">
        <v>1463</v>
      </c>
      <c r="AXD182" t="s">
        <v>1463</v>
      </c>
      <c r="AXF182">
        <v>50</v>
      </c>
      <c r="AXI182">
        <v>2.5</v>
      </c>
      <c r="AXJ182">
        <v>2.5</v>
      </c>
      <c r="AXK182">
        <v>1</v>
      </c>
      <c r="AXN182">
        <v>1</v>
      </c>
      <c r="AXO182">
        <v>1</v>
      </c>
      <c r="AXP182">
        <v>1</v>
      </c>
      <c r="AXQ182">
        <v>1</v>
      </c>
      <c r="AXR182">
        <v>1</v>
      </c>
      <c r="AXS182">
        <v>1</v>
      </c>
      <c r="AXT182">
        <v>1</v>
      </c>
      <c r="AXU182">
        <v>1</v>
      </c>
      <c r="AXV182">
        <v>2</v>
      </c>
      <c r="AXW182">
        <v>1</v>
      </c>
      <c r="AXX182">
        <v>2</v>
      </c>
      <c r="AYA182">
        <v>10</v>
      </c>
      <c r="AYD182">
        <v>10</v>
      </c>
      <c r="AYE182" t="s">
        <v>1463</v>
      </c>
      <c r="AYF182" t="s">
        <v>1463</v>
      </c>
      <c r="AYG182">
        <v>10</v>
      </c>
      <c r="AYJ182">
        <v>10</v>
      </c>
      <c r="AYK182">
        <v>7.5</v>
      </c>
      <c r="AYL182">
        <v>2.5</v>
      </c>
      <c r="AYM182">
        <v>20</v>
      </c>
      <c r="AYN182">
        <v>3</v>
      </c>
      <c r="AYO182" t="s">
        <v>4793</v>
      </c>
      <c r="AYP182" t="s">
        <v>4765</v>
      </c>
      <c r="AYQ182">
        <v>10</v>
      </c>
      <c r="AYR182" t="s">
        <v>4459</v>
      </c>
      <c r="AYS182" t="s">
        <v>4645</v>
      </c>
      <c r="AYW182">
        <v>5</v>
      </c>
      <c r="AYX182" t="s">
        <v>5634</v>
      </c>
      <c r="AYY182" t="s">
        <v>5549</v>
      </c>
      <c r="AZC182">
        <v>3</v>
      </c>
      <c r="AZD182" t="s">
        <v>5635</v>
      </c>
      <c r="AZE182" t="s">
        <v>4419</v>
      </c>
      <c r="AZF182">
        <v>30</v>
      </c>
      <c r="AZG182" t="s">
        <v>4646</v>
      </c>
      <c r="AZH182" t="s">
        <v>5398</v>
      </c>
      <c r="AZM182" t="s">
        <v>1462</v>
      </c>
      <c r="AZN182" t="s">
        <v>5636</v>
      </c>
      <c r="AZO182" t="s">
        <v>1462</v>
      </c>
      <c r="AZP182" t="s">
        <v>5637</v>
      </c>
      <c r="AZR182">
        <v>7.5</v>
      </c>
      <c r="AZS182">
        <v>2.5</v>
      </c>
      <c r="BCH182">
        <v>10</v>
      </c>
      <c r="BCI182">
        <v>5</v>
      </c>
      <c r="BCJ182">
        <v>0</v>
      </c>
      <c r="BCK182">
        <v>15</v>
      </c>
      <c r="BCL182">
        <v>1</v>
      </c>
      <c r="BCN182" t="s">
        <v>2555</v>
      </c>
      <c r="BCP182">
        <v>2</v>
      </c>
      <c r="BCR182">
        <v>3</v>
      </c>
      <c r="BCT182">
        <v>4</v>
      </c>
      <c r="BCW182" t="s">
        <v>2555</v>
      </c>
      <c r="BCY182">
        <v>5</v>
      </c>
      <c r="BCZ182">
        <v>0</v>
      </c>
      <c r="BEH182">
        <v>2.5</v>
      </c>
      <c r="BEI182">
        <v>7.5</v>
      </c>
      <c r="BEJ182">
        <v>2.5</v>
      </c>
      <c r="BEK182">
        <v>12.5</v>
      </c>
      <c r="BEL182" t="s">
        <v>2552</v>
      </c>
      <c r="BEN182" t="s">
        <v>2552</v>
      </c>
      <c r="BEP182" t="s">
        <v>2552</v>
      </c>
      <c r="BER182" t="s">
        <v>2552</v>
      </c>
      <c r="BET182" t="s">
        <v>2552</v>
      </c>
      <c r="BEV182" t="s">
        <v>2552</v>
      </c>
      <c r="BEX182">
        <v>7.5</v>
      </c>
      <c r="BEY182">
        <v>2.5</v>
      </c>
      <c r="BGQ182">
        <v>2</v>
      </c>
      <c r="BGR182">
        <v>7.5</v>
      </c>
      <c r="BGS182">
        <v>2.5</v>
      </c>
      <c r="BGT182">
        <v>12</v>
      </c>
      <c r="BGU182" t="s">
        <v>1462</v>
      </c>
      <c r="BGV182" t="s">
        <v>3814</v>
      </c>
      <c r="BGW182" t="s">
        <v>2653</v>
      </c>
      <c r="BGX182" t="s">
        <v>2984</v>
      </c>
      <c r="BGY182" t="s">
        <v>2653</v>
      </c>
      <c r="BGZ182" t="s">
        <v>2667</v>
      </c>
      <c r="BHA182" t="s">
        <v>2653</v>
      </c>
      <c r="BHH182" t="s">
        <v>4940</v>
      </c>
      <c r="BHI182" t="s">
        <v>5638</v>
      </c>
      <c r="BHJ182" t="s">
        <v>2653</v>
      </c>
      <c r="BHK182">
        <v>7.5</v>
      </c>
      <c r="BHL182">
        <v>2.5</v>
      </c>
      <c r="BIT182">
        <v>10</v>
      </c>
      <c r="BIU182">
        <v>7.5</v>
      </c>
      <c r="BIV182">
        <v>2.5</v>
      </c>
      <c r="BIW182">
        <v>20</v>
      </c>
      <c r="BIX182">
        <v>5</v>
      </c>
      <c r="BIY182" t="s">
        <v>1794</v>
      </c>
      <c r="BIZ182" t="s">
        <v>2594</v>
      </c>
      <c r="BJA182" t="s">
        <v>2548</v>
      </c>
      <c r="BJB182">
        <v>7.5</v>
      </c>
      <c r="BJC182">
        <v>2.5</v>
      </c>
    </row>
    <row r="183" spans="1:1024 1026:1615" ht="15" x14ac:dyDescent="0.25">
      <c r="A183" t="s">
        <v>4378</v>
      </c>
      <c r="B183" t="s">
        <v>5639</v>
      </c>
      <c r="C183" t="s">
        <v>5640</v>
      </c>
      <c r="D183" t="s">
        <v>1460</v>
      </c>
      <c r="F183" t="s">
        <v>2606</v>
      </c>
      <c r="G183" t="s">
        <v>4350</v>
      </c>
      <c r="H183" t="s">
        <v>5555</v>
      </c>
      <c r="I183" t="s">
        <v>5556</v>
      </c>
      <c r="J183">
        <v>1.76345416</v>
      </c>
      <c r="K183">
        <v>34.566852769999997</v>
      </c>
      <c r="L183" s="116">
        <v>42411</v>
      </c>
      <c r="M183" t="s">
        <v>1461</v>
      </c>
      <c r="N183">
        <v>50</v>
      </c>
      <c r="O183" t="s">
        <v>2554</v>
      </c>
      <c r="Q183">
        <v>6.7</v>
      </c>
      <c r="R183">
        <v>7.5</v>
      </c>
      <c r="S183">
        <v>2.5</v>
      </c>
      <c r="T183">
        <v>16.7</v>
      </c>
      <c r="U183">
        <v>1</v>
      </c>
      <c r="V183">
        <v>2</v>
      </c>
      <c r="W183">
        <v>1</v>
      </c>
      <c r="X183">
        <v>2</v>
      </c>
      <c r="Y183">
        <v>1</v>
      </c>
      <c r="Z183">
        <v>1</v>
      </c>
      <c r="AF183" t="b">
        <v>1</v>
      </c>
      <c r="AG183">
        <v>1</v>
      </c>
      <c r="AH183">
        <v>2</v>
      </c>
      <c r="AI183">
        <v>1</v>
      </c>
      <c r="AJ183">
        <v>2</v>
      </c>
      <c r="AK183">
        <v>1</v>
      </c>
      <c r="AL183">
        <v>1</v>
      </c>
      <c r="AM183">
        <v>1</v>
      </c>
      <c r="AO183">
        <v>1</v>
      </c>
      <c r="AR183">
        <v>1</v>
      </c>
      <c r="AS183">
        <v>1</v>
      </c>
      <c r="AT183">
        <v>2</v>
      </c>
      <c r="AU183">
        <v>1</v>
      </c>
      <c r="AV183">
        <v>2</v>
      </c>
      <c r="AW183">
        <v>1</v>
      </c>
      <c r="AX183">
        <v>1</v>
      </c>
      <c r="BS183" t="s">
        <v>1462</v>
      </c>
      <c r="BT183" t="s">
        <v>1462</v>
      </c>
      <c r="BU183" t="s">
        <v>4353</v>
      </c>
      <c r="BV183" t="s">
        <v>5641</v>
      </c>
      <c r="BW183">
        <v>7.5</v>
      </c>
      <c r="BX183">
        <v>2.5</v>
      </c>
      <c r="BY183">
        <v>10</v>
      </c>
      <c r="BZ183">
        <v>5</v>
      </c>
      <c r="CA183">
        <v>2.5</v>
      </c>
      <c r="CB183">
        <v>17.5</v>
      </c>
      <c r="CC183" t="s">
        <v>1462</v>
      </c>
      <c r="CD183" t="b">
        <v>1</v>
      </c>
      <c r="CE183" t="b">
        <v>1</v>
      </c>
      <c r="CF183">
        <v>40</v>
      </c>
      <c r="CH183" t="s">
        <v>1462</v>
      </c>
      <c r="CI183" t="b">
        <v>1</v>
      </c>
      <c r="CK183">
        <v>35</v>
      </c>
      <c r="CM183" t="s">
        <v>1463</v>
      </c>
      <c r="CR183" t="s">
        <v>1463</v>
      </c>
      <c r="CW183" t="s">
        <v>1462</v>
      </c>
      <c r="CX183" t="b">
        <v>1</v>
      </c>
      <c r="CZ183">
        <v>2</v>
      </c>
      <c r="DG183" t="s">
        <v>1462</v>
      </c>
      <c r="DH183" t="b">
        <v>1</v>
      </c>
      <c r="DJ183">
        <v>5</v>
      </c>
      <c r="DS183" t="b">
        <v>1</v>
      </c>
      <c r="DU183" t="b">
        <v>1</v>
      </c>
      <c r="EB183" t="b">
        <v>1</v>
      </c>
      <c r="EC183" t="b">
        <v>1</v>
      </c>
      <c r="EI183">
        <v>5</v>
      </c>
      <c r="EJ183">
        <v>2.5</v>
      </c>
      <c r="EN183">
        <v>0</v>
      </c>
      <c r="EO183" t="s">
        <v>1463</v>
      </c>
      <c r="FL183">
        <v>6.7</v>
      </c>
      <c r="FM183">
        <v>5</v>
      </c>
      <c r="FN183">
        <v>2.5</v>
      </c>
      <c r="FO183">
        <v>14.2</v>
      </c>
      <c r="FP183" t="s">
        <v>1462</v>
      </c>
      <c r="FS183" t="s">
        <v>1464</v>
      </c>
      <c r="FT183" t="b">
        <v>1</v>
      </c>
      <c r="FV183" t="s">
        <v>1465</v>
      </c>
      <c r="FW183" t="b">
        <v>1</v>
      </c>
      <c r="FY183" t="s">
        <v>1465</v>
      </c>
      <c r="GB183" t="s">
        <v>1464</v>
      </c>
      <c r="GC183" t="b">
        <v>1</v>
      </c>
      <c r="GE183" t="s">
        <v>1473</v>
      </c>
      <c r="GH183" t="s">
        <v>1464</v>
      </c>
      <c r="GK183" t="s">
        <v>1464</v>
      </c>
      <c r="GN183" t="s">
        <v>1464</v>
      </c>
      <c r="GO183" t="b">
        <v>1</v>
      </c>
      <c r="GQ183" t="s">
        <v>1465</v>
      </c>
      <c r="GT183" t="s">
        <v>1464</v>
      </c>
      <c r="GW183" t="s">
        <v>1464</v>
      </c>
      <c r="GZ183" t="s">
        <v>1464</v>
      </c>
      <c r="HC183" t="s">
        <v>1464</v>
      </c>
      <c r="HD183" t="b">
        <v>1</v>
      </c>
      <c r="HF183" t="s">
        <v>1465</v>
      </c>
      <c r="HI183" t="s">
        <v>1464</v>
      </c>
      <c r="HL183" t="s">
        <v>1464</v>
      </c>
      <c r="HO183" t="s">
        <v>1464</v>
      </c>
      <c r="HR183" t="s">
        <v>1464</v>
      </c>
      <c r="HU183" t="s">
        <v>1464</v>
      </c>
      <c r="HX183" t="s">
        <v>1464</v>
      </c>
      <c r="IA183" t="s">
        <v>1464</v>
      </c>
      <c r="ID183" t="s">
        <v>1464</v>
      </c>
      <c r="IG183" t="s">
        <v>1464</v>
      </c>
      <c r="IJ183" t="s">
        <v>1464</v>
      </c>
      <c r="IM183" t="s">
        <v>1464</v>
      </c>
      <c r="IN183" t="b">
        <v>1</v>
      </c>
      <c r="IP183" t="s">
        <v>1465</v>
      </c>
      <c r="IS183" t="s">
        <v>1464</v>
      </c>
      <c r="IV183" t="s">
        <v>1464</v>
      </c>
      <c r="IW183" t="b">
        <v>1</v>
      </c>
      <c r="IY183" t="s">
        <v>1464</v>
      </c>
      <c r="JB183" t="s">
        <v>1464</v>
      </c>
      <c r="JC183" t="b">
        <v>1</v>
      </c>
      <c r="JE183" t="s">
        <v>1465</v>
      </c>
      <c r="JH183" t="s">
        <v>1464</v>
      </c>
      <c r="JK183" t="s">
        <v>1464</v>
      </c>
      <c r="JN183" t="s">
        <v>1464</v>
      </c>
      <c r="JQ183" t="s">
        <v>1464</v>
      </c>
      <c r="JT183" t="s">
        <v>1464</v>
      </c>
      <c r="JU183" t="b">
        <v>1</v>
      </c>
      <c r="JW183" t="s">
        <v>1465</v>
      </c>
      <c r="JZ183" t="s">
        <v>1464</v>
      </c>
      <c r="KC183" t="s">
        <v>1464</v>
      </c>
      <c r="KF183" t="s">
        <v>1464</v>
      </c>
      <c r="KG183" t="s">
        <v>4355</v>
      </c>
      <c r="KH183" t="b">
        <v>1</v>
      </c>
      <c r="KJ183" t="s">
        <v>1465</v>
      </c>
      <c r="KK183" t="s">
        <v>1463</v>
      </c>
      <c r="KM183">
        <v>5</v>
      </c>
      <c r="KN183">
        <v>2.5</v>
      </c>
      <c r="KO183">
        <v>2</v>
      </c>
      <c r="KP183">
        <v>2.5</v>
      </c>
      <c r="KQ183">
        <v>2.5</v>
      </c>
      <c r="KR183">
        <v>7</v>
      </c>
      <c r="KS183" t="s">
        <v>1462</v>
      </c>
      <c r="KV183">
        <v>20</v>
      </c>
      <c r="LA183">
        <v>5</v>
      </c>
      <c r="LF183">
        <v>1</v>
      </c>
      <c r="LK183">
        <v>1</v>
      </c>
      <c r="LP183" t="b">
        <v>1</v>
      </c>
      <c r="LU183" t="b">
        <v>1</v>
      </c>
      <c r="LZ183" t="b">
        <v>1</v>
      </c>
      <c r="MJ183" t="b">
        <v>1</v>
      </c>
      <c r="MO183" t="b">
        <v>1</v>
      </c>
      <c r="MT183" t="s">
        <v>1462</v>
      </c>
      <c r="MU183" t="s">
        <v>5642</v>
      </c>
      <c r="MV183">
        <v>2.5</v>
      </c>
      <c r="MW183">
        <v>2.5</v>
      </c>
      <c r="MX183">
        <v>0</v>
      </c>
      <c r="MY183">
        <v>0</v>
      </c>
      <c r="MZ183">
        <v>2.5</v>
      </c>
      <c r="NA183">
        <v>2.5</v>
      </c>
      <c r="NM183" t="s">
        <v>2549</v>
      </c>
      <c r="NN183" t="s">
        <v>2549</v>
      </c>
      <c r="NO183" t="s">
        <v>2549</v>
      </c>
      <c r="NP183" t="s">
        <v>2549</v>
      </c>
      <c r="NQ183" t="s">
        <v>2549</v>
      </c>
      <c r="NR183" t="s">
        <v>2549</v>
      </c>
      <c r="NS183" t="s">
        <v>2549</v>
      </c>
      <c r="NT183" t="s">
        <v>2549</v>
      </c>
      <c r="NU183" t="s">
        <v>2549</v>
      </c>
      <c r="NV183" t="s">
        <v>2549</v>
      </c>
      <c r="NW183" t="s">
        <v>2550</v>
      </c>
      <c r="NX183" t="s">
        <v>2569</v>
      </c>
      <c r="NY183" t="s">
        <v>2550</v>
      </c>
      <c r="NZ183" t="s">
        <v>2550</v>
      </c>
      <c r="OA183" t="s">
        <v>2550</v>
      </c>
      <c r="OB183" t="s">
        <v>2550</v>
      </c>
      <c r="OC183" t="s">
        <v>2569</v>
      </c>
      <c r="OD183" t="s">
        <v>2550</v>
      </c>
      <c r="OE183" t="s">
        <v>2550</v>
      </c>
      <c r="OF183" t="s">
        <v>2550</v>
      </c>
      <c r="OG183">
        <v>0</v>
      </c>
      <c r="OH183">
        <v>2.5</v>
      </c>
      <c r="OJ183">
        <v>2.5</v>
      </c>
      <c r="OK183">
        <v>0</v>
      </c>
      <c r="OL183">
        <v>2.5</v>
      </c>
      <c r="OO183" t="b">
        <v>1</v>
      </c>
      <c r="OT183" t="b">
        <v>1</v>
      </c>
      <c r="OY183" t="s">
        <v>4473</v>
      </c>
      <c r="PD183" t="s">
        <v>4440</v>
      </c>
      <c r="PI183" t="s">
        <v>4574</v>
      </c>
      <c r="PN183" t="s">
        <v>3269</v>
      </c>
      <c r="PS183" t="b">
        <v>1</v>
      </c>
      <c r="QC183" t="s">
        <v>5643</v>
      </c>
      <c r="QL183">
        <v>2.5</v>
      </c>
      <c r="QM183">
        <v>0</v>
      </c>
      <c r="RO183">
        <v>7.5</v>
      </c>
      <c r="RP183">
        <v>5</v>
      </c>
      <c r="RQ183">
        <v>0</v>
      </c>
      <c r="RR183">
        <v>12.5</v>
      </c>
      <c r="RS183" t="s">
        <v>1463</v>
      </c>
      <c r="RZ183" t="s">
        <v>1463</v>
      </c>
      <c r="SB183" t="s">
        <v>1463</v>
      </c>
      <c r="SH183" t="s">
        <v>1463</v>
      </c>
      <c r="SK183">
        <v>5</v>
      </c>
      <c r="SL183">
        <v>0</v>
      </c>
      <c r="SM183">
        <v>3.7</v>
      </c>
      <c r="SN183">
        <v>7.5</v>
      </c>
      <c r="SO183">
        <v>0</v>
      </c>
      <c r="SP183">
        <v>11.2</v>
      </c>
      <c r="SQ183" t="s">
        <v>1463</v>
      </c>
      <c r="SR183" t="s">
        <v>5644</v>
      </c>
      <c r="TI183">
        <v>75</v>
      </c>
      <c r="TJ183" t="s">
        <v>5645</v>
      </c>
      <c r="TM183" t="b">
        <v>1</v>
      </c>
      <c r="TN183" t="b">
        <v>1</v>
      </c>
      <c r="TO183" t="b">
        <v>1</v>
      </c>
      <c r="TP183" t="b">
        <v>1</v>
      </c>
      <c r="TQ183" t="b">
        <v>1</v>
      </c>
      <c r="TR183" t="b">
        <v>1</v>
      </c>
      <c r="TT183" t="b">
        <v>1</v>
      </c>
      <c r="TX183">
        <v>7.5</v>
      </c>
      <c r="TY183">
        <v>0</v>
      </c>
      <c r="VI183">
        <v>5</v>
      </c>
      <c r="VJ183">
        <v>0</v>
      </c>
      <c r="VK183">
        <v>2.5</v>
      </c>
      <c r="VL183">
        <v>7.5</v>
      </c>
      <c r="VM183" t="s">
        <v>1463</v>
      </c>
      <c r="VO183" t="s">
        <v>1463</v>
      </c>
      <c r="VQ183" t="s">
        <v>1463</v>
      </c>
      <c r="VS183" t="s">
        <v>1463</v>
      </c>
      <c r="VV183" t="s">
        <v>1463</v>
      </c>
      <c r="VX183" t="s">
        <v>1462</v>
      </c>
      <c r="VY183" t="s">
        <v>5121</v>
      </c>
      <c r="VZ183">
        <v>0</v>
      </c>
      <c r="WA183">
        <v>2.5</v>
      </c>
      <c r="XJ183">
        <v>2.5</v>
      </c>
      <c r="XK183">
        <v>0</v>
      </c>
      <c r="XL183">
        <v>1.3</v>
      </c>
      <c r="XM183">
        <v>3.8</v>
      </c>
      <c r="XN183" t="s">
        <v>1462</v>
      </c>
      <c r="XO183" t="s">
        <v>1462</v>
      </c>
      <c r="XQ183" t="b">
        <v>1</v>
      </c>
      <c r="YC183" t="s">
        <v>1462</v>
      </c>
      <c r="YE183" t="s">
        <v>1463</v>
      </c>
      <c r="YF183" t="s">
        <v>5646</v>
      </c>
      <c r="YG183">
        <v>0</v>
      </c>
      <c r="YH183">
        <v>2.5</v>
      </c>
      <c r="YI183" t="s">
        <v>1463</v>
      </c>
      <c r="YU183">
        <v>0</v>
      </c>
      <c r="YV183">
        <v>0</v>
      </c>
      <c r="ZX183">
        <v>7</v>
      </c>
      <c r="ZY183">
        <v>5</v>
      </c>
      <c r="ZZ183">
        <v>0</v>
      </c>
      <c r="AAA183">
        <v>12</v>
      </c>
      <c r="AAB183" t="s">
        <v>1462</v>
      </c>
      <c r="AAK183" t="b">
        <v>1</v>
      </c>
      <c r="AAL183" t="b">
        <v>1</v>
      </c>
      <c r="AAS183" t="s">
        <v>5647</v>
      </c>
      <c r="AAT183">
        <v>5</v>
      </c>
      <c r="AAU183">
        <v>0</v>
      </c>
      <c r="ADN183">
        <v>2</v>
      </c>
      <c r="ADO183">
        <v>0</v>
      </c>
      <c r="ADP183">
        <v>0</v>
      </c>
      <c r="ADQ183">
        <v>2</v>
      </c>
      <c r="ADR183" t="s">
        <v>1759</v>
      </c>
      <c r="ADS183">
        <v>0.5</v>
      </c>
      <c r="ADT183">
        <v>60</v>
      </c>
      <c r="AEG183">
        <v>0</v>
      </c>
      <c r="AEH183">
        <v>0</v>
      </c>
      <c r="AEI183">
        <v>10</v>
      </c>
      <c r="AEJ183">
        <v>2.5</v>
      </c>
      <c r="AEK183">
        <v>0</v>
      </c>
      <c r="AEL183">
        <v>12.5</v>
      </c>
      <c r="AEU183" t="b">
        <v>1</v>
      </c>
      <c r="AEV183" t="b">
        <v>1</v>
      </c>
      <c r="AEX183" t="b">
        <v>1</v>
      </c>
      <c r="AEZ183" t="b">
        <v>1</v>
      </c>
      <c r="AFA183" t="s">
        <v>4365</v>
      </c>
      <c r="AFC183">
        <v>2.5</v>
      </c>
      <c r="AFD183">
        <v>0</v>
      </c>
      <c r="AFE183">
        <v>0</v>
      </c>
      <c r="AFF183">
        <v>7.5</v>
      </c>
      <c r="AFG183">
        <v>2.5</v>
      </c>
      <c r="AFH183">
        <v>10</v>
      </c>
      <c r="AFI183" t="s">
        <v>1463</v>
      </c>
      <c r="AFK183" t="s">
        <v>1463</v>
      </c>
      <c r="AFM183" t="s">
        <v>1463</v>
      </c>
      <c r="AFO183" t="s">
        <v>1463</v>
      </c>
      <c r="AFQ183" t="s">
        <v>1463</v>
      </c>
      <c r="AFT183" t="s">
        <v>1463</v>
      </c>
      <c r="AFV183">
        <v>3</v>
      </c>
      <c r="AFW183">
        <v>3</v>
      </c>
      <c r="AFX183">
        <v>7.5</v>
      </c>
      <c r="AFY183">
        <v>2.5</v>
      </c>
      <c r="AFZ183">
        <v>6.7</v>
      </c>
      <c r="AGA183">
        <v>7.5</v>
      </c>
      <c r="AGB183">
        <v>2.5</v>
      </c>
      <c r="AGC183">
        <v>16.7</v>
      </c>
      <c r="AGD183">
        <v>7</v>
      </c>
      <c r="AGE183">
        <v>5</v>
      </c>
      <c r="AGG183">
        <v>5</v>
      </c>
      <c r="AGH183">
        <v>3</v>
      </c>
      <c r="AGJ183">
        <v>6</v>
      </c>
      <c r="AGK183">
        <v>0</v>
      </c>
      <c r="AGM183" t="s">
        <v>5648</v>
      </c>
      <c r="AGN183" t="s">
        <v>5071</v>
      </c>
      <c r="AGQ183">
        <v>7.5</v>
      </c>
      <c r="AGR183">
        <v>2.5</v>
      </c>
      <c r="AGS183">
        <v>1</v>
      </c>
      <c r="AGT183">
        <v>7.5</v>
      </c>
      <c r="AGU183">
        <v>2.5</v>
      </c>
      <c r="AGV183">
        <v>11</v>
      </c>
      <c r="AGW183">
        <v>1</v>
      </c>
      <c r="AGZ183" t="b">
        <v>1</v>
      </c>
      <c r="AHD183">
        <v>4</v>
      </c>
      <c r="AHE183">
        <v>4</v>
      </c>
      <c r="AHF183">
        <v>4</v>
      </c>
      <c r="AKM183">
        <v>7.5</v>
      </c>
      <c r="AKN183">
        <v>2.5</v>
      </c>
      <c r="AKO183">
        <v>10</v>
      </c>
      <c r="AKP183">
        <v>7.5</v>
      </c>
      <c r="AKQ183">
        <v>0</v>
      </c>
      <c r="AKR183">
        <v>17.5</v>
      </c>
      <c r="AKS183" t="s">
        <v>1462</v>
      </c>
      <c r="AKT183" t="s">
        <v>1463</v>
      </c>
      <c r="AKV183" t="s">
        <v>1463</v>
      </c>
      <c r="AKX183" t="s">
        <v>1463</v>
      </c>
      <c r="AKZ183" t="s">
        <v>1462</v>
      </c>
      <c r="ALB183" t="s">
        <v>1462</v>
      </c>
      <c r="ALD183" t="s">
        <v>1462</v>
      </c>
      <c r="ALF183" t="s">
        <v>1462</v>
      </c>
      <c r="ALH183" t="s">
        <v>1462</v>
      </c>
      <c r="ALJ183" t="s">
        <v>1462</v>
      </c>
      <c r="ALL183" t="s">
        <v>1462</v>
      </c>
      <c r="ALN183" t="s">
        <v>1462</v>
      </c>
      <c r="ALP183" t="s">
        <v>1462</v>
      </c>
      <c r="ALR183" t="s">
        <v>1462</v>
      </c>
      <c r="ALT183" t="s">
        <v>1463</v>
      </c>
      <c r="AMF183" t="b">
        <v>1</v>
      </c>
      <c r="AMI183" t="b">
        <v>1</v>
      </c>
      <c r="AMJ183" t="b">
        <v>1</v>
      </c>
      <c r="AMM183" t="b">
        <v>1</v>
      </c>
      <c r="AMQ183" t="b">
        <v>1</v>
      </c>
      <c r="AMW183" t="b">
        <v>1</v>
      </c>
      <c r="ANA183">
        <v>7.5</v>
      </c>
      <c r="ANB183">
        <v>0</v>
      </c>
      <c r="ANC183">
        <v>10</v>
      </c>
      <c r="AND183">
        <v>7.5</v>
      </c>
      <c r="ANE183">
        <v>2.5</v>
      </c>
      <c r="ANF183">
        <v>20</v>
      </c>
      <c r="ANG183" t="s">
        <v>1462</v>
      </c>
      <c r="ANH183" t="s">
        <v>5649</v>
      </c>
      <c r="ANI183" t="s">
        <v>1462</v>
      </c>
      <c r="ANJ183" t="s">
        <v>4791</v>
      </c>
      <c r="ANK183">
        <v>7.5</v>
      </c>
      <c r="ANL183">
        <v>2.5</v>
      </c>
      <c r="ANM183">
        <v>1</v>
      </c>
      <c r="ANN183">
        <v>0</v>
      </c>
      <c r="ANO183">
        <v>10</v>
      </c>
      <c r="ANP183">
        <v>11</v>
      </c>
      <c r="ANQ183" t="s">
        <v>2551</v>
      </c>
      <c r="ANT183">
        <v>0</v>
      </c>
      <c r="ANU183">
        <v>10</v>
      </c>
      <c r="AQR183">
        <v>7.5</v>
      </c>
      <c r="AQS183">
        <v>3.8</v>
      </c>
      <c r="AQT183">
        <v>2.5</v>
      </c>
      <c r="AQU183">
        <v>13.8</v>
      </c>
      <c r="AQV183" t="s">
        <v>1463</v>
      </c>
      <c r="ARA183" t="b">
        <v>1</v>
      </c>
      <c r="ARG183">
        <v>0</v>
      </c>
      <c r="ARH183">
        <v>2.5</v>
      </c>
      <c r="ARI183" t="s">
        <v>1462</v>
      </c>
      <c r="ARJ183" t="s">
        <v>1462</v>
      </c>
      <c r="ARL183" t="b">
        <v>1</v>
      </c>
      <c r="ARM183" t="s">
        <v>1462</v>
      </c>
      <c r="ARO183" t="b">
        <v>1</v>
      </c>
      <c r="ARQ183" t="s">
        <v>1462</v>
      </c>
      <c r="ARS183" t="s">
        <v>4680</v>
      </c>
      <c r="ART183" t="s">
        <v>2616</v>
      </c>
      <c r="ARV183" t="b">
        <v>1</v>
      </c>
      <c r="ARY183" t="b">
        <v>1</v>
      </c>
      <c r="ASD183">
        <v>7.5</v>
      </c>
      <c r="ASE183">
        <v>2.5</v>
      </c>
      <c r="ASF183">
        <v>2</v>
      </c>
      <c r="ASG183">
        <v>5</v>
      </c>
      <c r="ASH183">
        <v>0</v>
      </c>
      <c r="ASI183">
        <v>7</v>
      </c>
      <c r="ASJ183">
        <v>80</v>
      </c>
      <c r="ASL183" t="b">
        <v>1</v>
      </c>
      <c r="ASM183" t="b">
        <v>1</v>
      </c>
      <c r="ASS183">
        <v>2</v>
      </c>
      <c r="AST183" t="s">
        <v>1462</v>
      </c>
      <c r="ASV183" t="b">
        <v>1</v>
      </c>
      <c r="ASX183" t="b">
        <v>1</v>
      </c>
      <c r="ASY183" t="b">
        <v>1</v>
      </c>
      <c r="ASZ183" t="b">
        <v>1</v>
      </c>
      <c r="ATC183" t="s">
        <v>5650</v>
      </c>
      <c r="ATD183">
        <v>5</v>
      </c>
      <c r="ATE183">
        <v>0</v>
      </c>
      <c r="ATF183">
        <v>5.7</v>
      </c>
      <c r="ATG183">
        <v>7.5</v>
      </c>
      <c r="ATH183">
        <v>2.5</v>
      </c>
      <c r="ATI183">
        <v>15.7</v>
      </c>
      <c r="ATJ183" t="s">
        <v>1462</v>
      </c>
      <c r="AVS183" t="s">
        <v>4555</v>
      </c>
      <c r="AVT183" t="b">
        <v>1</v>
      </c>
      <c r="AVU183" t="s">
        <v>5478</v>
      </c>
      <c r="AVV183" t="s">
        <v>2568</v>
      </c>
      <c r="AVW183" t="s">
        <v>1462</v>
      </c>
      <c r="AVX183" t="s">
        <v>1462</v>
      </c>
      <c r="AVZ183">
        <v>7.5</v>
      </c>
      <c r="AWA183">
        <v>2.5</v>
      </c>
      <c r="AWB183">
        <v>7.5</v>
      </c>
      <c r="AWC183">
        <v>2.5</v>
      </c>
      <c r="AWD183">
        <v>3</v>
      </c>
      <c r="AWE183">
        <v>5</v>
      </c>
      <c r="AWF183">
        <v>0</v>
      </c>
      <c r="AWG183">
        <v>8</v>
      </c>
      <c r="AWH183" t="s">
        <v>1462</v>
      </c>
      <c r="AWI183" t="s">
        <v>1469</v>
      </c>
      <c r="AWJ183" t="s">
        <v>1463</v>
      </c>
      <c r="AWL183" t="s">
        <v>1463</v>
      </c>
      <c r="AWN183" t="s">
        <v>1463</v>
      </c>
      <c r="AWP183" t="s">
        <v>1462</v>
      </c>
      <c r="AWQ183" t="s">
        <v>2895</v>
      </c>
      <c r="AWR183" t="s">
        <v>1463</v>
      </c>
      <c r="AWT183" t="s">
        <v>1462</v>
      </c>
      <c r="AWU183" t="s">
        <v>1469</v>
      </c>
      <c r="AWV183" t="s">
        <v>1463</v>
      </c>
      <c r="AWX183" t="s">
        <v>1462</v>
      </c>
      <c r="AWY183" t="s">
        <v>1470</v>
      </c>
      <c r="AWZ183" t="s">
        <v>1463</v>
      </c>
      <c r="AXB183" t="s">
        <v>1463</v>
      </c>
      <c r="AXD183" t="s">
        <v>1463</v>
      </c>
      <c r="AXI183">
        <v>5</v>
      </c>
      <c r="AXJ183">
        <v>0</v>
      </c>
      <c r="AXK183">
        <v>1</v>
      </c>
      <c r="AXN183">
        <v>1</v>
      </c>
      <c r="AXO183">
        <v>1</v>
      </c>
      <c r="AXP183">
        <v>1</v>
      </c>
      <c r="AXQ183">
        <v>1</v>
      </c>
      <c r="AXR183">
        <v>1</v>
      </c>
      <c r="AXS183">
        <v>1</v>
      </c>
      <c r="AXT183">
        <v>1</v>
      </c>
      <c r="AXU183">
        <v>1</v>
      </c>
      <c r="AXV183">
        <v>2</v>
      </c>
      <c r="AXW183">
        <v>1</v>
      </c>
      <c r="AXX183">
        <v>2</v>
      </c>
      <c r="AYA183">
        <v>10</v>
      </c>
      <c r="AYD183">
        <v>10</v>
      </c>
      <c r="AYE183" t="s">
        <v>1463</v>
      </c>
      <c r="AYF183" t="s">
        <v>1463</v>
      </c>
      <c r="AYG183">
        <v>10</v>
      </c>
      <c r="AYJ183">
        <v>10</v>
      </c>
      <c r="AYK183">
        <v>7.5</v>
      </c>
      <c r="AYL183">
        <v>2.5</v>
      </c>
      <c r="AYM183">
        <v>20</v>
      </c>
      <c r="AYN183">
        <v>2</v>
      </c>
      <c r="AYO183" t="s">
        <v>5651</v>
      </c>
      <c r="AYP183" t="s">
        <v>4419</v>
      </c>
      <c r="AYQ183">
        <v>30</v>
      </c>
      <c r="AYR183" t="s">
        <v>4420</v>
      </c>
      <c r="AYS183" t="s">
        <v>5652</v>
      </c>
      <c r="AYW183">
        <v>3</v>
      </c>
      <c r="AYX183" t="s">
        <v>5653</v>
      </c>
      <c r="AYY183" t="s">
        <v>5549</v>
      </c>
      <c r="AZC183">
        <v>6</v>
      </c>
      <c r="AZD183" t="s">
        <v>4426</v>
      </c>
      <c r="AZE183" t="s">
        <v>4419</v>
      </c>
      <c r="AZF183">
        <v>40</v>
      </c>
      <c r="AZG183" t="s">
        <v>4646</v>
      </c>
      <c r="AZH183" t="s">
        <v>5398</v>
      </c>
      <c r="AZM183" t="s">
        <v>1462</v>
      </c>
      <c r="AZN183" t="s">
        <v>5654</v>
      </c>
      <c r="AZO183" t="s">
        <v>1462</v>
      </c>
      <c r="AZP183" t="s">
        <v>5655</v>
      </c>
      <c r="AZR183">
        <v>7.5</v>
      </c>
      <c r="AZS183">
        <v>2.5</v>
      </c>
      <c r="BCH183">
        <v>10</v>
      </c>
      <c r="BCI183">
        <v>5</v>
      </c>
      <c r="BCJ183">
        <v>2.5</v>
      </c>
      <c r="BCK183">
        <v>17.5</v>
      </c>
      <c r="BCL183">
        <v>1</v>
      </c>
      <c r="BCN183">
        <v>2</v>
      </c>
      <c r="BCP183">
        <v>3</v>
      </c>
      <c r="BCR183">
        <v>4</v>
      </c>
      <c r="BCT183">
        <v>5</v>
      </c>
      <c r="BCW183" t="s">
        <v>2555</v>
      </c>
      <c r="BCY183">
        <v>5</v>
      </c>
      <c r="BCZ183">
        <v>2.5</v>
      </c>
      <c r="BEH183">
        <v>10</v>
      </c>
      <c r="BEI183">
        <v>7.5</v>
      </c>
      <c r="BEJ183">
        <v>2.5</v>
      </c>
      <c r="BEK183">
        <v>20</v>
      </c>
      <c r="BEL183" t="s">
        <v>2567</v>
      </c>
      <c r="BEN183" t="s">
        <v>2567</v>
      </c>
      <c r="BEP183" t="s">
        <v>2567</v>
      </c>
      <c r="BER183" t="s">
        <v>2567</v>
      </c>
      <c r="BET183" t="s">
        <v>2567</v>
      </c>
      <c r="BEV183" t="s">
        <v>2567</v>
      </c>
      <c r="BEX183">
        <v>7.5</v>
      </c>
      <c r="BEY183">
        <v>2.5</v>
      </c>
      <c r="BGQ183">
        <v>2</v>
      </c>
      <c r="BGR183">
        <v>7.5</v>
      </c>
      <c r="BGS183">
        <v>2.5</v>
      </c>
      <c r="BGT183">
        <v>12</v>
      </c>
      <c r="BGU183" t="s">
        <v>1462</v>
      </c>
      <c r="BGV183" t="s">
        <v>2667</v>
      </c>
      <c r="BGW183" t="s">
        <v>2653</v>
      </c>
      <c r="BGX183" t="s">
        <v>2984</v>
      </c>
      <c r="BGY183" t="s">
        <v>2653</v>
      </c>
      <c r="BHH183" t="s">
        <v>4940</v>
      </c>
      <c r="BHI183" t="s">
        <v>4377</v>
      </c>
      <c r="BHJ183" t="s">
        <v>2653</v>
      </c>
      <c r="BHK183">
        <v>7.5</v>
      </c>
      <c r="BHL183">
        <v>2.5</v>
      </c>
      <c r="BIT183">
        <v>10</v>
      </c>
      <c r="BIU183">
        <v>7.5</v>
      </c>
      <c r="BIV183">
        <v>2.5</v>
      </c>
      <c r="BIW183">
        <v>20</v>
      </c>
      <c r="BIX183">
        <v>5</v>
      </c>
      <c r="BIY183" t="s">
        <v>1794</v>
      </c>
      <c r="BIZ183" t="s">
        <v>2594</v>
      </c>
      <c r="BJA183" t="s">
        <v>2548</v>
      </c>
      <c r="BJB183">
        <v>7.5</v>
      </c>
      <c r="BJC183">
        <v>2.5</v>
      </c>
    </row>
    <row r="184" spans="1:1024 1026:1615" ht="15" x14ac:dyDescent="0.25">
      <c r="A184" t="s">
        <v>4378</v>
      </c>
      <c r="B184" t="s">
        <v>5656</v>
      </c>
      <c r="C184" t="s">
        <v>5657</v>
      </c>
      <c r="D184" t="s">
        <v>1460</v>
      </c>
      <c r="F184" t="s">
        <v>2606</v>
      </c>
      <c r="G184" t="s">
        <v>4350</v>
      </c>
      <c r="H184" t="s">
        <v>5555</v>
      </c>
      <c r="J184">
        <v>1.76349574</v>
      </c>
      <c r="K184">
        <v>34.566664469999999</v>
      </c>
      <c r="L184" s="116">
        <v>42411</v>
      </c>
      <c r="M184" t="s">
        <v>1461</v>
      </c>
      <c r="N184">
        <v>50</v>
      </c>
      <c r="O184" t="s">
        <v>1472</v>
      </c>
      <c r="Q184">
        <v>6.7</v>
      </c>
      <c r="R184">
        <v>7.5</v>
      </c>
      <c r="S184">
        <v>0</v>
      </c>
      <c r="T184">
        <v>14.2</v>
      </c>
      <c r="U184">
        <v>2</v>
      </c>
      <c r="V184">
        <v>1</v>
      </c>
      <c r="W184">
        <v>3</v>
      </c>
      <c r="X184">
        <v>2</v>
      </c>
      <c r="Y184">
        <v>2</v>
      </c>
      <c r="Z184">
        <v>1</v>
      </c>
      <c r="AF184" t="b">
        <v>1</v>
      </c>
      <c r="AG184">
        <v>2</v>
      </c>
      <c r="AH184">
        <v>1</v>
      </c>
      <c r="AI184">
        <v>2</v>
      </c>
      <c r="AJ184">
        <v>2</v>
      </c>
      <c r="AK184">
        <v>2</v>
      </c>
      <c r="AL184">
        <v>1</v>
      </c>
      <c r="AS184">
        <v>2</v>
      </c>
      <c r="AT184">
        <v>1</v>
      </c>
      <c r="AU184">
        <v>2</v>
      </c>
      <c r="AV184">
        <v>2</v>
      </c>
      <c r="AW184">
        <v>1</v>
      </c>
      <c r="AX184">
        <v>1</v>
      </c>
      <c r="BS184" t="s">
        <v>1462</v>
      </c>
      <c r="BT184" t="s">
        <v>1462</v>
      </c>
      <c r="BU184" t="s">
        <v>4353</v>
      </c>
      <c r="BV184" t="s">
        <v>4512</v>
      </c>
      <c r="BW184">
        <v>7.5</v>
      </c>
      <c r="BX184">
        <v>0</v>
      </c>
      <c r="BY184">
        <v>3.5</v>
      </c>
      <c r="BZ184">
        <v>2.5</v>
      </c>
      <c r="CA184">
        <v>2.5</v>
      </c>
      <c r="CB184">
        <v>8.5</v>
      </c>
      <c r="CC184" t="s">
        <v>1462</v>
      </c>
      <c r="CD184" t="b">
        <v>1</v>
      </c>
      <c r="CE184" t="b">
        <v>1</v>
      </c>
      <c r="CF184">
        <v>37</v>
      </c>
      <c r="CH184" t="s">
        <v>1463</v>
      </c>
      <c r="CM184" t="s">
        <v>1463</v>
      </c>
      <c r="CR184" t="s">
        <v>1463</v>
      </c>
      <c r="CW184" t="s">
        <v>1463</v>
      </c>
      <c r="DB184" t="s">
        <v>1463</v>
      </c>
      <c r="DG184" t="s">
        <v>1463</v>
      </c>
      <c r="DM184" t="s">
        <v>1463</v>
      </c>
      <c r="DS184" t="b">
        <v>1</v>
      </c>
      <c r="DU184" t="b">
        <v>1</v>
      </c>
      <c r="DY184" t="b">
        <v>1</v>
      </c>
      <c r="EF184" t="b">
        <v>1</v>
      </c>
      <c r="EG184" t="s">
        <v>4826</v>
      </c>
      <c r="EI184">
        <v>2.5</v>
      </c>
      <c r="EJ184">
        <v>2.5</v>
      </c>
      <c r="EN184">
        <v>0</v>
      </c>
      <c r="EO184" t="s">
        <v>1463</v>
      </c>
      <c r="FL184">
        <v>3.3</v>
      </c>
      <c r="FM184">
        <v>5</v>
      </c>
      <c r="FN184">
        <v>0</v>
      </c>
      <c r="FO184">
        <v>8.3000000000000007</v>
      </c>
      <c r="FP184" t="s">
        <v>1462</v>
      </c>
      <c r="FT184" t="b">
        <v>1</v>
      </c>
      <c r="FV184" t="s">
        <v>1465</v>
      </c>
      <c r="GO184" t="b">
        <v>1</v>
      </c>
      <c r="GQ184" t="s">
        <v>1473</v>
      </c>
      <c r="HD184" t="b">
        <v>1</v>
      </c>
      <c r="HF184" t="s">
        <v>1465</v>
      </c>
      <c r="IN184" t="b">
        <v>1</v>
      </c>
      <c r="IP184" t="s">
        <v>1465</v>
      </c>
      <c r="JC184" t="b">
        <v>1</v>
      </c>
      <c r="JE184" t="s">
        <v>1465</v>
      </c>
      <c r="KG184" t="s">
        <v>4534</v>
      </c>
      <c r="KH184" t="b">
        <v>1</v>
      </c>
      <c r="KJ184" t="s">
        <v>1465</v>
      </c>
      <c r="KK184" t="s">
        <v>1463</v>
      </c>
      <c r="KM184">
        <v>5</v>
      </c>
      <c r="KN184">
        <v>0</v>
      </c>
      <c r="KO184">
        <v>0</v>
      </c>
      <c r="KR184">
        <v>0</v>
      </c>
      <c r="KS184" t="s">
        <v>1463</v>
      </c>
      <c r="RO184">
        <v>7.5</v>
      </c>
      <c r="RP184">
        <v>5</v>
      </c>
      <c r="RQ184">
        <v>2.5</v>
      </c>
      <c r="RR184">
        <v>15</v>
      </c>
      <c r="RS184" t="s">
        <v>1463</v>
      </c>
      <c r="RZ184" t="s">
        <v>1463</v>
      </c>
      <c r="SK184">
        <v>5</v>
      </c>
      <c r="SL184">
        <v>2.5</v>
      </c>
      <c r="SM184">
        <v>3.7</v>
      </c>
      <c r="SN184">
        <v>10</v>
      </c>
      <c r="SO184">
        <v>0</v>
      </c>
      <c r="SP184">
        <v>13.7</v>
      </c>
      <c r="SQ184" t="s">
        <v>1463</v>
      </c>
      <c r="SR184" t="s">
        <v>5607</v>
      </c>
      <c r="TI184">
        <v>75</v>
      </c>
      <c r="TJ184" t="s">
        <v>5658</v>
      </c>
      <c r="TM184" t="b">
        <v>1</v>
      </c>
      <c r="TN184" t="b">
        <v>1</v>
      </c>
      <c r="TO184" t="b">
        <v>1</v>
      </c>
      <c r="TP184" t="b">
        <v>1</v>
      </c>
      <c r="TQ184" t="b">
        <v>1</v>
      </c>
      <c r="TT184" t="b">
        <v>1</v>
      </c>
      <c r="TU184" t="b">
        <v>1</v>
      </c>
      <c r="TX184">
        <v>10</v>
      </c>
      <c r="TY184">
        <v>0</v>
      </c>
      <c r="VI184">
        <v>5</v>
      </c>
      <c r="VJ184">
        <v>0</v>
      </c>
      <c r="VK184">
        <v>0</v>
      </c>
      <c r="VL184">
        <v>5</v>
      </c>
      <c r="VM184" t="s">
        <v>1463</v>
      </c>
      <c r="VO184" t="s">
        <v>1463</v>
      </c>
      <c r="VQ184" t="s">
        <v>1463</v>
      </c>
      <c r="VS184" t="s">
        <v>1463</v>
      </c>
      <c r="VV184" t="s">
        <v>1463</v>
      </c>
      <c r="VX184" t="s">
        <v>1462</v>
      </c>
      <c r="VY184" t="s">
        <v>5180</v>
      </c>
      <c r="VZ184">
        <v>0</v>
      </c>
      <c r="WA184">
        <v>0</v>
      </c>
      <c r="XJ184">
        <v>2.5</v>
      </c>
      <c r="XK184">
        <v>0</v>
      </c>
      <c r="XL184">
        <v>2.5</v>
      </c>
      <c r="XM184">
        <v>5</v>
      </c>
      <c r="XN184" t="s">
        <v>1462</v>
      </c>
      <c r="XO184" t="s">
        <v>1462</v>
      </c>
      <c r="XQ184" t="b">
        <v>1</v>
      </c>
      <c r="YC184" t="s">
        <v>1462</v>
      </c>
      <c r="YE184" t="s">
        <v>1463</v>
      </c>
      <c r="YF184" t="s">
        <v>5365</v>
      </c>
      <c r="YG184">
        <v>0</v>
      </c>
      <c r="YH184">
        <v>5</v>
      </c>
      <c r="YI184" t="s">
        <v>1463</v>
      </c>
      <c r="YU184">
        <v>0</v>
      </c>
      <c r="YV184">
        <v>0</v>
      </c>
      <c r="ZX184">
        <v>10</v>
      </c>
      <c r="ZY184">
        <v>7.5</v>
      </c>
      <c r="ZZ184">
        <v>0</v>
      </c>
      <c r="AAA184">
        <v>17.5</v>
      </c>
      <c r="AAB184" t="s">
        <v>1462</v>
      </c>
      <c r="AAK184" t="b">
        <v>1</v>
      </c>
      <c r="AAL184" t="b">
        <v>1</v>
      </c>
      <c r="AAP184" t="b">
        <v>1</v>
      </c>
      <c r="AAQ184" t="s">
        <v>4447</v>
      </c>
      <c r="AAS184" t="s">
        <v>5659</v>
      </c>
      <c r="AAT184">
        <v>7.5</v>
      </c>
      <c r="AAU184">
        <v>0</v>
      </c>
      <c r="ADN184">
        <v>2</v>
      </c>
      <c r="ADO184">
        <v>0</v>
      </c>
      <c r="ADP184">
        <v>0</v>
      </c>
      <c r="ADQ184">
        <v>2</v>
      </c>
      <c r="ADR184" t="s">
        <v>1759</v>
      </c>
      <c r="ADS184">
        <v>0.25</v>
      </c>
      <c r="ADT184">
        <v>45</v>
      </c>
      <c r="AEG184">
        <v>0</v>
      </c>
      <c r="AEH184">
        <v>0</v>
      </c>
      <c r="AEI184">
        <v>10</v>
      </c>
      <c r="AEJ184">
        <v>0</v>
      </c>
      <c r="AEK184">
        <v>0</v>
      </c>
      <c r="AEL184">
        <v>10</v>
      </c>
      <c r="AEU184" t="b">
        <v>1</v>
      </c>
      <c r="AEV184" t="b">
        <v>1</v>
      </c>
      <c r="AEX184" t="b">
        <v>1</v>
      </c>
      <c r="AEZ184" t="b">
        <v>1</v>
      </c>
      <c r="AFA184" t="s">
        <v>4365</v>
      </c>
      <c r="AFC184">
        <v>0</v>
      </c>
      <c r="AFD184">
        <v>0</v>
      </c>
      <c r="AFE184">
        <v>0</v>
      </c>
      <c r="AFF184">
        <v>7.5</v>
      </c>
      <c r="AFG184">
        <v>2.5</v>
      </c>
      <c r="AFH184">
        <v>10</v>
      </c>
      <c r="AFI184" t="s">
        <v>1463</v>
      </c>
      <c r="AFK184" t="s">
        <v>1463</v>
      </c>
      <c r="AFM184" t="s">
        <v>1463</v>
      </c>
      <c r="AFO184" t="s">
        <v>1463</v>
      </c>
      <c r="AFQ184" t="s">
        <v>1463</v>
      </c>
      <c r="AFT184" t="s">
        <v>1463</v>
      </c>
      <c r="AFV184">
        <v>3</v>
      </c>
      <c r="AFW184">
        <v>3</v>
      </c>
      <c r="AFX184">
        <v>7.5</v>
      </c>
      <c r="AFY184">
        <v>2.5</v>
      </c>
      <c r="AFZ184">
        <v>2.5</v>
      </c>
      <c r="AGA184">
        <v>2.5</v>
      </c>
      <c r="AGB184">
        <v>10</v>
      </c>
      <c r="AGC184">
        <v>15</v>
      </c>
      <c r="AGD184">
        <v>2</v>
      </c>
      <c r="AGG184">
        <v>2</v>
      </c>
      <c r="AGJ184">
        <v>2</v>
      </c>
      <c r="AGM184" t="s">
        <v>5660</v>
      </c>
      <c r="AGQ184">
        <v>2.5</v>
      </c>
      <c r="AGR184">
        <v>10</v>
      </c>
      <c r="AGS184">
        <v>1</v>
      </c>
      <c r="AGT184">
        <v>7.5</v>
      </c>
      <c r="AGU184">
        <v>2.5</v>
      </c>
      <c r="AGV184">
        <v>11</v>
      </c>
      <c r="AGW184">
        <v>1</v>
      </c>
      <c r="AGZ184" t="b">
        <v>1</v>
      </c>
      <c r="AHD184">
        <v>4</v>
      </c>
      <c r="AHE184">
        <v>3</v>
      </c>
      <c r="AHF184">
        <v>3</v>
      </c>
      <c r="AKM184">
        <v>7.5</v>
      </c>
      <c r="AKN184">
        <v>2.5</v>
      </c>
      <c r="AKO184">
        <v>8.5</v>
      </c>
      <c r="AKP184">
        <v>7.5</v>
      </c>
      <c r="AKQ184">
        <v>0</v>
      </c>
      <c r="AKR184">
        <v>16</v>
      </c>
      <c r="AKS184" t="s">
        <v>1462</v>
      </c>
      <c r="AKT184" t="s">
        <v>1463</v>
      </c>
      <c r="AKV184" t="s">
        <v>1463</v>
      </c>
      <c r="AKX184" t="s">
        <v>1463</v>
      </c>
      <c r="AKZ184" t="s">
        <v>1463</v>
      </c>
      <c r="ALB184" t="s">
        <v>1462</v>
      </c>
      <c r="ALD184" t="s">
        <v>1463</v>
      </c>
      <c r="ALF184" t="s">
        <v>1462</v>
      </c>
      <c r="ALH184" t="s">
        <v>1462</v>
      </c>
      <c r="ALJ184" t="s">
        <v>1462</v>
      </c>
      <c r="ALL184" t="s">
        <v>1463</v>
      </c>
      <c r="ALN184" t="s">
        <v>1462</v>
      </c>
      <c r="ALP184" t="s">
        <v>1463</v>
      </c>
      <c r="ALR184" t="s">
        <v>1463</v>
      </c>
      <c r="ALT184" t="s">
        <v>1463</v>
      </c>
      <c r="AMF184" t="b">
        <v>1</v>
      </c>
      <c r="AMH184" t="b">
        <v>1</v>
      </c>
      <c r="AMI184" t="b">
        <v>1</v>
      </c>
      <c r="AMJ184" t="b">
        <v>1</v>
      </c>
      <c r="AMM184" t="b">
        <v>1</v>
      </c>
      <c r="AMQ184" t="b">
        <v>1</v>
      </c>
      <c r="AMW184" t="b">
        <v>1</v>
      </c>
      <c r="ANA184">
        <v>7.5</v>
      </c>
      <c r="ANB184">
        <v>0</v>
      </c>
      <c r="ANC184">
        <v>10</v>
      </c>
      <c r="AND184">
        <v>7.5</v>
      </c>
      <c r="ANE184">
        <v>2.5</v>
      </c>
      <c r="ANF184">
        <v>20</v>
      </c>
      <c r="ANG184" t="s">
        <v>1462</v>
      </c>
      <c r="ANH184" t="s">
        <v>5661</v>
      </c>
      <c r="ANI184" t="s">
        <v>1462</v>
      </c>
      <c r="ANJ184" t="s">
        <v>2616</v>
      </c>
      <c r="ANK184">
        <v>7.5</v>
      </c>
      <c r="ANL184">
        <v>2.5</v>
      </c>
      <c r="ANM184">
        <v>1</v>
      </c>
      <c r="ANN184">
        <v>0</v>
      </c>
      <c r="ANO184">
        <v>10</v>
      </c>
      <c r="ANP184">
        <v>11</v>
      </c>
      <c r="ANQ184" t="s">
        <v>2551</v>
      </c>
      <c r="ANT184">
        <v>0</v>
      </c>
      <c r="ANU184">
        <v>10</v>
      </c>
      <c r="AQR184">
        <v>7.5</v>
      </c>
      <c r="AQS184">
        <v>3.8</v>
      </c>
      <c r="AQT184">
        <v>2.5</v>
      </c>
      <c r="AQU184">
        <v>13.8</v>
      </c>
      <c r="AQV184" t="s">
        <v>1463</v>
      </c>
      <c r="ARA184" t="b">
        <v>1</v>
      </c>
      <c r="ARC184" t="b">
        <v>1</v>
      </c>
      <c r="ARD184" t="b">
        <v>1</v>
      </c>
      <c r="ARG184">
        <v>0</v>
      </c>
      <c r="ARH184">
        <v>2.5</v>
      </c>
      <c r="ARI184" t="s">
        <v>1462</v>
      </c>
      <c r="ARJ184" t="s">
        <v>1462</v>
      </c>
      <c r="ARL184" t="b">
        <v>1</v>
      </c>
      <c r="ARM184" t="s">
        <v>1462</v>
      </c>
      <c r="ARO184" t="b">
        <v>1</v>
      </c>
      <c r="ARQ184" t="s">
        <v>1462</v>
      </c>
      <c r="ARS184" t="s">
        <v>5662</v>
      </c>
      <c r="ART184" t="s">
        <v>2616</v>
      </c>
      <c r="ARV184" t="b">
        <v>1</v>
      </c>
      <c r="ARY184" t="b">
        <v>1</v>
      </c>
      <c r="ASD184">
        <v>7.5</v>
      </c>
      <c r="ASE184">
        <v>2.5</v>
      </c>
      <c r="ASF184">
        <v>3</v>
      </c>
      <c r="ASG184">
        <v>7.5</v>
      </c>
      <c r="ASH184">
        <v>0</v>
      </c>
      <c r="ASI184">
        <v>10.5</v>
      </c>
      <c r="ASJ184">
        <v>60</v>
      </c>
      <c r="ASL184" t="b">
        <v>1</v>
      </c>
      <c r="ASM184" t="b">
        <v>1</v>
      </c>
      <c r="ASS184">
        <v>2</v>
      </c>
      <c r="AST184" t="s">
        <v>1462</v>
      </c>
      <c r="ASV184" t="b">
        <v>1</v>
      </c>
      <c r="ASW184" t="b">
        <v>1</v>
      </c>
      <c r="ASX184" t="b">
        <v>1</v>
      </c>
      <c r="ASZ184" t="b">
        <v>1</v>
      </c>
      <c r="ATC184" t="s">
        <v>5663</v>
      </c>
      <c r="ATD184">
        <v>7.5</v>
      </c>
      <c r="ATE184">
        <v>0</v>
      </c>
      <c r="ATF184">
        <v>0</v>
      </c>
      <c r="ATG184">
        <v>0</v>
      </c>
      <c r="ATH184">
        <v>1.3</v>
      </c>
      <c r="ATI184">
        <v>1.3</v>
      </c>
      <c r="ATJ184" t="s">
        <v>1463</v>
      </c>
      <c r="AVZ184">
        <v>0</v>
      </c>
      <c r="AWA184">
        <v>2.5</v>
      </c>
      <c r="AWB184">
        <v>0</v>
      </c>
      <c r="AWC184">
        <v>0</v>
      </c>
      <c r="AWD184">
        <v>1</v>
      </c>
      <c r="AWE184">
        <v>0</v>
      </c>
      <c r="AWF184">
        <v>0</v>
      </c>
      <c r="AWG184">
        <v>1</v>
      </c>
      <c r="AWH184" t="s">
        <v>1462</v>
      </c>
      <c r="AWJ184" t="s">
        <v>1463</v>
      </c>
      <c r="AWL184" t="s">
        <v>1462</v>
      </c>
      <c r="AWN184" t="s">
        <v>1463</v>
      </c>
      <c r="AWP184" t="s">
        <v>1463</v>
      </c>
      <c r="AWR184" t="s">
        <v>1463</v>
      </c>
      <c r="AWT184" t="s">
        <v>1463</v>
      </c>
      <c r="AWV184" t="s">
        <v>1463</v>
      </c>
      <c r="AWX184" t="s">
        <v>1463</v>
      </c>
      <c r="AWZ184" t="s">
        <v>1463</v>
      </c>
      <c r="AXB184" t="s">
        <v>1463</v>
      </c>
      <c r="AXD184" t="s">
        <v>1463</v>
      </c>
      <c r="AXF184">
        <v>2</v>
      </c>
      <c r="AXI184">
        <v>0</v>
      </c>
      <c r="AXJ184">
        <v>0</v>
      </c>
      <c r="AXK184">
        <v>1</v>
      </c>
      <c r="AXN184">
        <v>1</v>
      </c>
      <c r="AXO184">
        <v>1</v>
      </c>
      <c r="AXP184">
        <v>1</v>
      </c>
      <c r="AXQ184">
        <v>1</v>
      </c>
      <c r="AXR184">
        <v>1</v>
      </c>
      <c r="AXS184">
        <v>1</v>
      </c>
      <c r="AXT184">
        <v>1</v>
      </c>
      <c r="AXU184">
        <v>1</v>
      </c>
      <c r="AXV184">
        <v>2</v>
      </c>
      <c r="AXW184">
        <v>1</v>
      </c>
      <c r="AXX184">
        <v>2</v>
      </c>
      <c r="AYA184">
        <v>10</v>
      </c>
      <c r="AYD184">
        <v>10</v>
      </c>
      <c r="AYE184" t="s">
        <v>1463</v>
      </c>
      <c r="AYF184" t="s">
        <v>1463</v>
      </c>
      <c r="AYG184">
        <v>10</v>
      </c>
      <c r="AYJ184">
        <v>10</v>
      </c>
      <c r="AYK184">
        <v>7.5</v>
      </c>
      <c r="AYL184">
        <v>2.5</v>
      </c>
      <c r="AYM184">
        <v>20</v>
      </c>
      <c r="AYN184">
        <v>2</v>
      </c>
      <c r="AYO184" t="s">
        <v>5664</v>
      </c>
      <c r="AYP184" t="s">
        <v>4765</v>
      </c>
      <c r="AZC184">
        <v>5</v>
      </c>
      <c r="AZD184" t="s">
        <v>4426</v>
      </c>
      <c r="AZE184" t="s">
        <v>4645</v>
      </c>
      <c r="AZF184">
        <v>12</v>
      </c>
      <c r="AZG184" t="s">
        <v>4646</v>
      </c>
      <c r="AZH184" t="s">
        <v>5398</v>
      </c>
      <c r="AZM184" t="s">
        <v>1462</v>
      </c>
      <c r="AZN184" t="s">
        <v>5219</v>
      </c>
      <c r="AZO184" t="s">
        <v>1462</v>
      </c>
      <c r="AZP184" t="s">
        <v>5665</v>
      </c>
      <c r="AZR184">
        <v>7.5</v>
      </c>
      <c r="AZS184">
        <v>2.5</v>
      </c>
      <c r="BCH184">
        <v>10</v>
      </c>
      <c r="BCI184">
        <v>7.5</v>
      </c>
      <c r="BCJ184">
        <v>2.5</v>
      </c>
      <c r="BCK184">
        <v>20</v>
      </c>
      <c r="BCL184">
        <v>1</v>
      </c>
      <c r="BCN184" t="s">
        <v>2555</v>
      </c>
      <c r="BCP184">
        <v>2</v>
      </c>
      <c r="BCR184">
        <v>3</v>
      </c>
      <c r="BCT184" t="s">
        <v>2555</v>
      </c>
      <c r="BCW184" t="s">
        <v>2555</v>
      </c>
      <c r="BCY184">
        <v>7.5</v>
      </c>
      <c r="BCZ184">
        <v>2.5</v>
      </c>
      <c r="BEH184">
        <v>2.5</v>
      </c>
      <c r="BEI184">
        <v>7.5</v>
      </c>
      <c r="BEJ184">
        <v>2.5</v>
      </c>
      <c r="BEK184">
        <v>12.5</v>
      </c>
      <c r="BEL184" t="s">
        <v>2552</v>
      </c>
      <c r="BEN184" t="s">
        <v>2552</v>
      </c>
      <c r="BEP184" t="s">
        <v>2552</v>
      </c>
      <c r="BER184" t="s">
        <v>2552</v>
      </c>
      <c r="BET184" t="s">
        <v>2552</v>
      </c>
      <c r="BEV184" t="s">
        <v>2552</v>
      </c>
      <c r="BEX184">
        <v>7.5</v>
      </c>
      <c r="BEY184">
        <v>2.5</v>
      </c>
      <c r="BGQ184" t="s">
        <v>1467</v>
      </c>
      <c r="BGR184">
        <v>7.5</v>
      </c>
      <c r="BGS184">
        <v>2.5</v>
      </c>
      <c r="BGT184">
        <v>10</v>
      </c>
      <c r="BGU184" t="s">
        <v>1463</v>
      </c>
      <c r="BHK184">
        <v>7.5</v>
      </c>
      <c r="BHL184">
        <v>2.5</v>
      </c>
      <c r="BIT184">
        <v>10</v>
      </c>
      <c r="BIU184">
        <v>7.5</v>
      </c>
      <c r="BIV184">
        <v>2.5</v>
      </c>
      <c r="BIW184">
        <v>20</v>
      </c>
      <c r="BIX184">
        <v>5</v>
      </c>
      <c r="BIY184" t="s">
        <v>1794</v>
      </c>
      <c r="BIZ184" t="s">
        <v>2594</v>
      </c>
      <c r="BJA184" t="s">
        <v>2548</v>
      </c>
      <c r="BJB184">
        <v>7.5</v>
      </c>
      <c r="BJC184">
        <v>2.5</v>
      </c>
    </row>
    <row r="185" spans="1:1024 1026:1615" ht="15" x14ac:dyDescent="0.25">
      <c r="A185" t="s">
        <v>4378</v>
      </c>
      <c r="B185" t="s">
        <v>5666</v>
      </c>
      <c r="C185" t="s">
        <v>5667</v>
      </c>
      <c r="D185" t="s">
        <v>1460</v>
      </c>
      <c r="F185" t="s">
        <v>2606</v>
      </c>
      <c r="G185" t="s">
        <v>4350</v>
      </c>
      <c r="H185" t="s">
        <v>5555</v>
      </c>
      <c r="I185" t="s">
        <v>5556</v>
      </c>
      <c r="J185">
        <v>1.7635308300000001</v>
      </c>
      <c r="K185">
        <v>34.56667333</v>
      </c>
      <c r="L185" s="116">
        <v>42411</v>
      </c>
      <c r="M185" t="s">
        <v>1461</v>
      </c>
      <c r="N185">
        <v>40</v>
      </c>
      <c r="O185" t="s">
        <v>2554</v>
      </c>
      <c r="Q185">
        <v>6.7</v>
      </c>
      <c r="R185">
        <v>10</v>
      </c>
      <c r="S185">
        <v>0</v>
      </c>
      <c r="T185">
        <v>16.7</v>
      </c>
      <c r="U185">
        <v>1</v>
      </c>
      <c r="V185">
        <v>1</v>
      </c>
      <c r="W185">
        <v>1</v>
      </c>
      <c r="X185">
        <v>1</v>
      </c>
      <c r="AA185" t="b">
        <v>1</v>
      </c>
      <c r="AG185">
        <v>1</v>
      </c>
      <c r="AH185">
        <v>1</v>
      </c>
      <c r="AI185">
        <v>1</v>
      </c>
      <c r="AJ185">
        <v>1</v>
      </c>
      <c r="AM185">
        <v>1</v>
      </c>
      <c r="AO185">
        <v>1</v>
      </c>
      <c r="AS185">
        <v>1</v>
      </c>
      <c r="AT185">
        <v>1</v>
      </c>
      <c r="AU185">
        <v>1</v>
      </c>
      <c r="AV185">
        <v>1</v>
      </c>
      <c r="BS185" t="s">
        <v>1462</v>
      </c>
      <c r="BT185" t="s">
        <v>1462</v>
      </c>
      <c r="BU185" t="s">
        <v>5668</v>
      </c>
      <c r="BV185" t="s">
        <v>5668</v>
      </c>
      <c r="BW185">
        <v>10</v>
      </c>
      <c r="BX185">
        <v>0</v>
      </c>
      <c r="BY185">
        <v>10</v>
      </c>
      <c r="BZ185">
        <v>7.5</v>
      </c>
      <c r="CA185">
        <v>0</v>
      </c>
      <c r="CB185">
        <v>17.5</v>
      </c>
      <c r="CC185" t="s">
        <v>1462</v>
      </c>
      <c r="CD185" t="b">
        <v>1</v>
      </c>
      <c r="CE185" t="b">
        <v>1</v>
      </c>
      <c r="CF185">
        <v>26</v>
      </c>
      <c r="CH185" t="s">
        <v>1462</v>
      </c>
      <c r="CI185" t="b">
        <v>1</v>
      </c>
      <c r="CK185">
        <v>23</v>
      </c>
      <c r="CM185" t="s">
        <v>1462</v>
      </c>
      <c r="CN185" t="b">
        <v>1</v>
      </c>
      <c r="CP185">
        <v>6</v>
      </c>
      <c r="CR185" t="s">
        <v>1463</v>
      </c>
      <c r="CW185" t="s">
        <v>1463</v>
      </c>
      <c r="DB185" t="s">
        <v>1463</v>
      </c>
      <c r="DG185" t="s">
        <v>1462</v>
      </c>
      <c r="DH185" t="b">
        <v>1</v>
      </c>
      <c r="DJ185">
        <v>14</v>
      </c>
      <c r="DM185" t="s">
        <v>1463</v>
      </c>
      <c r="DS185" t="b">
        <v>1</v>
      </c>
      <c r="DU185" t="b">
        <v>1</v>
      </c>
      <c r="EB185" t="b">
        <v>1</v>
      </c>
      <c r="EC185" t="b">
        <v>1</v>
      </c>
      <c r="EF185" t="b">
        <v>1</v>
      </c>
      <c r="EG185" t="s">
        <v>5669</v>
      </c>
      <c r="EI185">
        <v>7.5</v>
      </c>
      <c r="EJ185">
        <v>0</v>
      </c>
      <c r="EN185">
        <v>0</v>
      </c>
      <c r="EO185" t="s">
        <v>1463</v>
      </c>
      <c r="FL185">
        <v>6.7</v>
      </c>
      <c r="FM185">
        <v>7.5</v>
      </c>
      <c r="FN185">
        <v>0</v>
      </c>
      <c r="FO185">
        <v>14.2</v>
      </c>
      <c r="FP185" t="s">
        <v>1462</v>
      </c>
      <c r="FQ185" t="b">
        <v>1</v>
      </c>
      <c r="FS185" t="s">
        <v>1473</v>
      </c>
      <c r="FT185" t="b">
        <v>1</v>
      </c>
      <c r="FV185" t="s">
        <v>1465</v>
      </c>
      <c r="FW185" t="b">
        <v>1</v>
      </c>
      <c r="FY185" t="s">
        <v>1465</v>
      </c>
      <c r="GB185" t="s">
        <v>1464</v>
      </c>
      <c r="GC185" t="b">
        <v>1</v>
      </c>
      <c r="GE185" t="s">
        <v>1465</v>
      </c>
      <c r="GH185" t="s">
        <v>1464</v>
      </c>
      <c r="GK185" t="s">
        <v>1464</v>
      </c>
      <c r="GN185" t="s">
        <v>1464</v>
      </c>
      <c r="GO185" t="b">
        <v>1</v>
      </c>
      <c r="GQ185" t="s">
        <v>1465</v>
      </c>
      <c r="GT185" t="s">
        <v>1464</v>
      </c>
      <c r="GW185" t="s">
        <v>1464</v>
      </c>
      <c r="GX185" t="b">
        <v>1</v>
      </c>
      <c r="GZ185" t="s">
        <v>1465</v>
      </c>
      <c r="HA185" t="b">
        <v>1</v>
      </c>
      <c r="HC185" t="s">
        <v>1473</v>
      </c>
      <c r="HD185" t="b">
        <v>1</v>
      </c>
      <c r="HF185" t="s">
        <v>1465</v>
      </c>
      <c r="HI185" t="s">
        <v>1464</v>
      </c>
      <c r="HL185" t="s">
        <v>1464</v>
      </c>
      <c r="HM185" t="b">
        <v>1</v>
      </c>
      <c r="HO185" t="s">
        <v>1465</v>
      </c>
      <c r="HR185" t="s">
        <v>1464</v>
      </c>
      <c r="HU185" t="s">
        <v>1464</v>
      </c>
      <c r="HX185" t="s">
        <v>1464</v>
      </c>
      <c r="IA185" t="s">
        <v>1464</v>
      </c>
      <c r="ID185" t="s">
        <v>1464</v>
      </c>
      <c r="IG185" t="s">
        <v>1464</v>
      </c>
      <c r="IJ185" t="s">
        <v>1464</v>
      </c>
      <c r="IM185" t="s">
        <v>1464</v>
      </c>
      <c r="IN185" t="b">
        <v>1</v>
      </c>
      <c r="IP185" t="s">
        <v>1464</v>
      </c>
      <c r="IS185" t="s">
        <v>1464</v>
      </c>
      <c r="IV185" t="s">
        <v>1464</v>
      </c>
      <c r="IY185" t="s">
        <v>1464</v>
      </c>
      <c r="JB185" t="s">
        <v>1464</v>
      </c>
      <c r="JC185" t="b">
        <v>1</v>
      </c>
      <c r="JE185" t="s">
        <v>1464</v>
      </c>
      <c r="JH185" t="s">
        <v>1464</v>
      </c>
      <c r="JK185" t="s">
        <v>1464</v>
      </c>
      <c r="JN185" t="s">
        <v>1464</v>
      </c>
      <c r="JQ185" t="s">
        <v>1464</v>
      </c>
      <c r="JT185" t="s">
        <v>1464</v>
      </c>
      <c r="JU185" t="b">
        <v>1</v>
      </c>
      <c r="JW185" t="s">
        <v>1465</v>
      </c>
      <c r="JZ185" t="s">
        <v>1464</v>
      </c>
      <c r="KC185" t="s">
        <v>1464</v>
      </c>
      <c r="KF185" t="s">
        <v>1464</v>
      </c>
      <c r="KG185" t="s">
        <v>4355</v>
      </c>
      <c r="KH185" t="b">
        <v>1</v>
      </c>
      <c r="KJ185" t="s">
        <v>1465</v>
      </c>
      <c r="KK185" t="s">
        <v>1462</v>
      </c>
      <c r="KM185">
        <v>7.5</v>
      </c>
      <c r="KN185">
        <v>0</v>
      </c>
      <c r="KO185">
        <v>5</v>
      </c>
      <c r="KP185">
        <v>5</v>
      </c>
      <c r="KQ185">
        <v>2.5</v>
      </c>
      <c r="KR185">
        <v>12.5</v>
      </c>
      <c r="KS185" t="s">
        <v>1462</v>
      </c>
      <c r="KV185">
        <v>20</v>
      </c>
      <c r="KW185">
        <v>15</v>
      </c>
      <c r="KX185">
        <v>6</v>
      </c>
      <c r="LA185">
        <v>16</v>
      </c>
      <c r="LF185">
        <v>1</v>
      </c>
      <c r="LG185">
        <v>1</v>
      </c>
      <c r="LH185">
        <v>1</v>
      </c>
      <c r="LK185">
        <v>1</v>
      </c>
      <c r="LU185" t="b">
        <v>1</v>
      </c>
      <c r="LZ185" t="b">
        <v>1</v>
      </c>
      <c r="MA185" t="b">
        <v>1</v>
      </c>
      <c r="MB185" t="b">
        <v>1</v>
      </c>
      <c r="MJ185" t="b">
        <v>1</v>
      </c>
      <c r="MK185" t="b">
        <v>1</v>
      </c>
      <c r="ML185" t="b">
        <v>1</v>
      </c>
      <c r="MO185" t="b">
        <v>1</v>
      </c>
      <c r="MT185" t="s">
        <v>1462</v>
      </c>
      <c r="MU185" t="s">
        <v>5670</v>
      </c>
      <c r="MV185">
        <v>5</v>
      </c>
      <c r="MW185">
        <v>2.5</v>
      </c>
      <c r="MX185">
        <v>0</v>
      </c>
      <c r="MY185">
        <v>0</v>
      </c>
      <c r="MZ185">
        <v>2.5</v>
      </c>
      <c r="NA185">
        <v>2.5</v>
      </c>
      <c r="NX185" t="s">
        <v>2569</v>
      </c>
      <c r="NY185" t="s">
        <v>2550</v>
      </c>
      <c r="NZ185" t="s">
        <v>2550</v>
      </c>
      <c r="OC185" t="s">
        <v>2550</v>
      </c>
      <c r="OG185">
        <v>0</v>
      </c>
      <c r="OH185">
        <v>2.5</v>
      </c>
      <c r="OJ185">
        <v>2.5</v>
      </c>
      <c r="OK185">
        <v>0</v>
      </c>
      <c r="OL185">
        <v>2.5</v>
      </c>
      <c r="OO185" t="b">
        <v>1</v>
      </c>
      <c r="OP185" t="b">
        <v>1</v>
      </c>
      <c r="OQ185" t="b">
        <v>1</v>
      </c>
      <c r="OT185" t="b">
        <v>1</v>
      </c>
      <c r="OY185" t="s">
        <v>4473</v>
      </c>
      <c r="OZ185" t="s">
        <v>4473</v>
      </c>
      <c r="PA185" t="s">
        <v>4473</v>
      </c>
      <c r="PD185" t="s">
        <v>4686</v>
      </c>
      <c r="PI185" t="s">
        <v>4574</v>
      </c>
      <c r="PJ185" t="s">
        <v>4574</v>
      </c>
      <c r="PK185" t="s">
        <v>4574</v>
      </c>
      <c r="PN185" t="s">
        <v>3269</v>
      </c>
      <c r="PS185" t="b">
        <v>1</v>
      </c>
      <c r="PT185" t="b">
        <v>1</v>
      </c>
      <c r="PU185" t="b">
        <v>1</v>
      </c>
      <c r="QC185" t="s">
        <v>4396</v>
      </c>
      <c r="QD185" t="s">
        <v>4396</v>
      </c>
      <c r="QE185" t="s">
        <v>4396</v>
      </c>
      <c r="QL185">
        <v>2.5</v>
      </c>
      <c r="QM185">
        <v>0</v>
      </c>
      <c r="RO185">
        <v>7.5</v>
      </c>
      <c r="RP185">
        <v>7.5</v>
      </c>
      <c r="RQ185">
        <v>0</v>
      </c>
      <c r="RR185">
        <v>15</v>
      </c>
      <c r="RS185" t="s">
        <v>1463</v>
      </c>
      <c r="RZ185" t="s">
        <v>1463</v>
      </c>
      <c r="SB185" t="s">
        <v>1463</v>
      </c>
      <c r="SH185" t="s">
        <v>1463</v>
      </c>
      <c r="SK185">
        <v>7.5</v>
      </c>
      <c r="SL185">
        <v>0</v>
      </c>
      <c r="SM185">
        <v>6.6</v>
      </c>
      <c r="SN185">
        <v>7.5</v>
      </c>
      <c r="SO185">
        <v>2.5</v>
      </c>
      <c r="SP185">
        <v>16.600000000000001</v>
      </c>
      <c r="SQ185" t="s">
        <v>1462</v>
      </c>
      <c r="SS185">
        <v>2</v>
      </c>
      <c r="ST185" t="s">
        <v>5671</v>
      </c>
      <c r="SU185" t="s">
        <v>1462</v>
      </c>
      <c r="SX185" t="b">
        <v>1</v>
      </c>
      <c r="SZ185" t="b">
        <v>1</v>
      </c>
      <c r="TA185" t="b">
        <v>1</v>
      </c>
      <c r="TB185" t="b">
        <v>1</v>
      </c>
      <c r="TC185" t="b">
        <v>1</v>
      </c>
      <c r="TE185" t="b">
        <v>1</v>
      </c>
      <c r="TI185">
        <v>75</v>
      </c>
      <c r="TJ185" t="s">
        <v>5672</v>
      </c>
      <c r="TN185" t="b">
        <v>1</v>
      </c>
      <c r="TO185" t="b">
        <v>1</v>
      </c>
      <c r="TP185" t="b">
        <v>1</v>
      </c>
      <c r="TQ185" t="b">
        <v>1</v>
      </c>
      <c r="TT185" t="b">
        <v>1</v>
      </c>
      <c r="TU185" t="b">
        <v>1</v>
      </c>
      <c r="TX185">
        <v>7.5</v>
      </c>
      <c r="TY185">
        <v>2.5</v>
      </c>
      <c r="VI185">
        <v>0</v>
      </c>
      <c r="VJ185">
        <v>7.5</v>
      </c>
      <c r="VK185">
        <v>2.5</v>
      </c>
      <c r="VL185">
        <v>10</v>
      </c>
      <c r="VM185" t="s">
        <v>1463</v>
      </c>
      <c r="VO185" t="s">
        <v>1463</v>
      </c>
      <c r="VQ185" t="s">
        <v>1463</v>
      </c>
      <c r="VS185" t="s">
        <v>1463</v>
      </c>
      <c r="VV185" t="s">
        <v>1463</v>
      </c>
      <c r="VX185" t="s">
        <v>1463</v>
      </c>
      <c r="VY185" t="s">
        <v>4577</v>
      </c>
      <c r="VZ185">
        <v>7.5</v>
      </c>
      <c r="WA185">
        <v>2.5</v>
      </c>
      <c r="XJ185">
        <v>2.5</v>
      </c>
      <c r="XK185">
        <v>0</v>
      </c>
      <c r="XL185">
        <v>2.5</v>
      </c>
      <c r="XM185">
        <v>5</v>
      </c>
      <c r="XN185" t="s">
        <v>1462</v>
      </c>
      <c r="XO185" t="s">
        <v>1462</v>
      </c>
      <c r="XQ185" t="b">
        <v>1</v>
      </c>
      <c r="YB185" t="s">
        <v>5673</v>
      </c>
      <c r="YE185" t="s">
        <v>1463</v>
      </c>
      <c r="YF185" t="s">
        <v>5451</v>
      </c>
      <c r="YG185">
        <v>0</v>
      </c>
      <c r="YH185">
        <v>2.5</v>
      </c>
      <c r="YI185" t="s">
        <v>1463</v>
      </c>
      <c r="YU185">
        <v>0</v>
      </c>
      <c r="YV185">
        <v>2.5</v>
      </c>
      <c r="ZX185">
        <v>10</v>
      </c>
      <c r="ZY185">
        <v>5</v>
      </c>
      <c r="ZZ185">
        <v>2.5</v>
      </c>
      <c r="AAA185">
        <v>17.5</v>
      </c>
      <c r="AAB185" t="s">
        <v>1462</v>
      </c>
      <c r="AAK185" t="b">
        <v>1</v>
      </c>
      <c r="AAL185" t="b">
        <v>1</v>
      </c>
      <c r="AAP185" t="b">
        <v>1</v>
      </c>
      <c r="AAQ185" t="s">
        <v>5674</v>
      </c>
      <c r="AAS185" t="s">
        <v>5675</v>
      </c>
      <c r="AAT185">
        <v>5</v>
      </c>
      <c r="AAU185">
        <v>2.5</v>
      </c>
      <c r="ADN185">
        <v>2</v>
      </c>
      <c r="ADO185">
        <v>0</v>
      </c>
      <c r="ADP185">
        <v>2.5</v>
      </c>
      <c r="ADQ185">
        <v>4.5</v>
      </c>
      <c r="ADR185" t="s">
        <v>1759</v>
      </c>
      <c r="ADS185">
        <v>0.5</v>
      </c>
      <c r="ADT185">
        <v>40</v>
      </c>
      <c r="AEG185">
        <v>0</v>
      </c>
      <c r="AEH185">
        <v>2.5</v>
      </c>
      <c r="AEI185">
        <v>10</v>
      </c>
      <c r="AEJ185">
        <v>0</v>
      </c>
      <c r="AEK185">
        <v>2.5</v>
      </c>
      <c r="AEL185">
        <v>12.5</v>
      </c>
      <c r="AEU185" t="b">
        <v>1</v>
      </c>
      <c r="AEV185" t="b">
        <v>1</v>
      </c>
      <c r="AEX185" t="b">
        <v>1</v>
      </c>
      <c r="AFC185">
        <v>0</v>
      </c>
      <c r="AFD185">
        <v>2.5</v>
      </c>
      <c r="AFE185">
        <v>0</v>
      </c>
      <c r="AFF185">
        <v>7.5</v>
      </c>
      <c r="AFG185">
        <v>2.5</v>
      </c>
      <c r="AFH185">
        <v>10</v>
      </c>
      <c r="AFI185" t="s">
        <v>1463</v>
      </c>
      <c r="AFK185" t="s">
        <v>1463</v>
      </c>
      <c r="AFM185" t="s">
        <v>1463</v>
      </c>
      <c r="AFO185" t="s">
        <v>1463</v>
      </c>
      <c r="AFQ185" t="s">
        <v>1463</v>
      </c>
      <c r="AFT185" t="s">
        <v>1463</v>
      </c>
      <c r="AFV185">
        <v>3</v>
      </c>
      <c r="AFW185">
        <v>3</v>
      </c>
      <c r="AFX185">
        <v>7.5</v>
      </c>
      <c r="AFY185">
        <v>2.5</v>
      </c>
      <c r="AFZ185">
        <v>6.7</v>
      </c>
      <c r="AGA185">
        <v>7.5</v>
      </c>
      <c r="AGB185">
        <v>2.5</v>
      </c>
      <c r="AGC185">
        <v>16.7</v>
      </c>
      <c r="AGD185">
        <v>6</v>
      </c>
      <c r="AGE185">
        <v>5</v>
      </c>
      <c r="AGG185">
        <v>2</v>
      </c>
      <c r="AGH185">
        <v>4</v>
      </c>
      <c r="AGJ185">
        <v>5</v>
      </c>
      <c r="AGK185">
        <v>0</v>
      </c>
      <c r="AGM185" t="s">
        <v>5676</v>
      </c>
      <c r="AGN185" t="s">
        <v>5677</v>
      </c>
      <c r="AGQ185">
        <v>7.5</v>
      </c>
      <c r="AGR185">
        <v>2.5</v>
      </c>
      <c r="AGS185">
        <v>1</v>
      </c>
      <c r="AGT185">
        <v>7.5</v>
      </c>
      <c r="AGU185">
        <v>0</v>
      </c>
      <c r="AGV185">
        <v>8.5</v>
      </c>
      <c r="AGW185">
        <v>1</v>
      </c>
      <c r="AHA185" t="b">
        <v>1</v>
      </c>
      <c r="AHD185">
        <v>4</v>
      </c>
      <c r="AHE185">
        <v>3</v>
      </c>
      <c r="AHF185">
        <v>3</v>
      </c>
      <c r="AKM185">
        <v>7.5</v>
      </c>
      <c r="AKN185">
        <v>0</v>
      </c>
      <c r="AKO185">
        <v>10</v>
      </c>
      <c r="AKP185">
        <v>7.5</v>
      </c>
      <c r="AKQ185">
        <v>2.5</v>
      </c>
      <c r="AKR185">
        <v>20</v>
      </c>
      <c r="AKS185" t="s">
        <v>1462</v>
      </c>
      <c r="AKT185" t="s">
        <v>1463</v>
      </c>
      <c r="AKV185" t="s">
        <v>1463</v>
      </c>
      <c r="AKX185" t="s">
        <v>1463</v>
      </c>
      <c r="AKZ185" t="s">
        <v>1462</v>
      </c>
      <c r="ALB185" t="s">
        <v>1462</v>
      </c>
      <c r="ALD185" t="s">
        <v>1462</v>
      </c>
      <c r="ALF185" t="s">
        <v>1462</v>
      </c>
      <c r="ALH185" t="s">
        <v>1462</v>
      </c>
      <c r="ALJ185" t="s">
        <v>1462</v>
      </c>
      <c r="ALL185" t="s">
        <v>1462</v>
      </c>
      <c r="ALN185" t="s">
        <v>1462</v>
      </c>
      <c r="ALP185" t="s">
        <v>1462</v>
      </c>
      <c r="ALR185" t="s">
        <v>1463</v>
      </c>
      <c r="ALT185" t="s">
        <v>1463</v>
      </c>
      <c r="AMF185" t="b">
        <v>1</v>
      </c>
      <c r="AMH185" t="b">
        <v>1</v>
      </c>
      <c r="AMI185" t="b">
        <v>1</v>
      </c>
      <c r="AMJ185" t="b">
        <v>1</v>
      </c>
      <c r="AMM185" t="b">
        <v>1</v>
      </c>
      <c r="AMQ185" t="b">
        <v>1</v>
      </c>
      <c r="AMW185" t="b">
        <v>1</v>
      </c>
      <c r="ANA185">
        <v>7.5</v>
      </c>
      <c r="ANB185">
        <v>2.5</v>
      </c>
      <c r="ANC185">
        <v>10</v>
      </c>
      <c r="AND185">
        <v>7.5</v>
      </c>
      <c r="ANE185">
        <v>2.5</v>
      </c>
      <c r="ANF185">
        <v>20</v>
      </c>
      <c r="ANG185" t="s">
        <v>1462</v>
      </c>
      <c r="ANH185" t="s">
        <v>5678</v>
      </c>
      <c r="ANI185" t="s">
        <v>1462</v>
      </c>
      <c r="ANJ185" t="s">
        <v>2616</v>
      </c>
      <c r="ANK185">
        <v>7.5</v>
      </c>
      <c r="ANL185">
        <v>2.5</v>
      </c>
      <c r="ANM185">
        <v>1</v>
      </c>
      <c r="ANN185">
        <v>0</v>
      </c>
      <c r="ANO185">
        <v>10</v>
      </c>
      <c r="ANP185">
        <v>11</v>
      </c>
      <c r="ANQ185" t="s">
        <v>2551</v>
      </c>
      <c r="ANT185">
        <v>0</v>
      </c>
      <c r="ANU185">
        <v>10</v>
      </c>
      <c r="AQR185">
        <v>5</v>
      </c>
      <c r="AQS185">
        <v>2.5</v>
      </c>
      <c r="AQT185">
        <v>1.3</v>
      </c>
      <c r="AQU185">
        <v>8.8000000000000007</v>
      </c>
      <c r="AQV185" t="s">
        <v>1463</v>
      </c>
      <c r="ARA185" t="b">
        <v>1</v>
      </c>
      <c r="ARC185" t="b">
        <v>1</v>
      </c>
      <c r="ARG185">
        <v>0</v>
      </c>
      <c r="ARH185">
        <v>0</v>
      </c>
      <c r="ARI185" t="s">
        <v>1462</v>
      </c>
      <c r="ARJ185" t="s">
        <v>1462</v>
      </c>
      <c r="ARL185" t="b">
        <v>1</v>
      </c>
      <c r="ARM185" t="s">
        <v>1462</v>
      </c>
      <c r="ARO185" t="b">
        <v>1</v>
      </c>
      <c r="ARQ185" t="s">
        <v>1462</v>
      </c>
      <c r="ARS185" t="s">
        <v>4680</v>
      </c>
      <c r="ART185" t="s">
        <v>5285</v>
      </c>
      <c r="ARV185" t="b">
        <v>1</v>
      </c>
      <c r="ASD185">
        <v>5</v>
      </c>
      <c r="ASE185">
        <v>2.5</v>
      </c>
      <c r="ASF185">
        <v>2</v>
      </c>
      <c r="ASG185">
        <v>7.5</v>
      </c>
      <c r="ASH185">
        <v>2.5</v>
      </c>
      <c r="ASI185">
        <v>12</v>
      </c>
      <c r="ASJ185">
        <v>85</v>
      </c>
      <c r="ASL185" t="b">
        <v>1</v>
      </c>
      <c r="ASM185" t="b">
        <v>1</v>
      </c>
      <c r="ASS185">
        <v>2</v>
      </c>
      <c r="AST185" t="s">
        <v>1462</v>
      </c>
      <c r="ASV185" t="b">
        <v>1</v>
      </c>
      <c r="ASW185" t="b">
        <v>1</v>
      </c>
      <c r="ASX185" t="b">
        <v>1</v>
      </c>
      <c r="ATC185" t="s">
        <v>5679</v>
      </c>
      <c r="ATD185">
        <v>7.5</v>
      </c>
      <c r="ATE185">
        <v>2.5</v>
      </c>
      <c r="ATF185">
        <v>0</v>
      </c>
      <c r="ATG185">
        <v>0</v>
      </c>
      <c r="ATH185">
        <v>2.5</v>
      </c>
      <c r="ATI185">
        <v>2.5</v>
      </c>
      <c r="ATJ185" t="s">
        <v>1463</v>
      </c>
      <c r="AVZ185">
        <v>0</v>
      </c>
      <c r="AWA185">
        <v>2.5</v>
      </c>
      <c r="AWB185">
        <v>0</v>
      </c>
      <c r="AWC185">
        <v>2.5</v>
      </c>
      <c r="AWD185">
        <v>1</v>
      </c>
      <c r="AWE185">
        <v>0</v>
      </c>
      <c r="AWF185">
        <v>0</v>
      </c>
      <c r="AWG185">
        <v>1</v>
      </c>
      <c r="AWH185" t="s">
        <v>1462</v>
      </c>
      <c r="AWI185" t="s">
        <v>1469</v>
      </c>
      <c r="AWJ185" t="s">
        <v>1463</v>
      </c>
      <c r="AWL185" t="s">
        <v>1463</v>
      </c>
      <c r="AWN185" t="s">
        <v>1463</v>
      </c>
      <c r="AWP185" t="s">
        <v>1462</v>
      </c>
      <c r="AWQ185" t="s">
        <v>2895</v>
      </c>
      <c r="AWR185" t="s">
        <v>1463</v>
      </c>
      <c r="AWT185" t="s">
        <v>1463</v>
      </c>
      <c r="AWV185" t="s">
        <v>1463</v>
      </c>
      <c r="AWX185" t="s">
        <v>1463</v>
      </c>
      <c r="AWZ185" t="s">
        <v>1463</v>
      </c>
      <c r="AXB185" t="s">
        <v>1463</v>
      </c>
      <c r="AXD185" t="s">
        <v>1463</v>
      </c>
      <c r="AXI185">
        <v>0</v>
      </c>
      <c r="AXJ185">
        <v>0</v>
      </c>
      <c r="AXK185">
        <v>1</v>
      </c>
      <c r="AXN185">
        <v>1</v>
      </c>
      <c r="AXO185">
        <v>1</v>
      </c>
      <c r="AXP185">
        <v>1</v>
      </c>
      <c r="AXQ185">
        <v>1</v>
      </c>
      <c r="AXR185">
        <v>1</v>
      </c>
      <c r="AXS185">
        <v>1</v>
      </c>
      <c r="AXT185">
        <v>1</v>
      </c>
      <c r="AXU185">
        <v>1</v>
      </c>
      <c r="AXV185">
        <v>2</v>
      </c>
      <c r="AXW185">
        <v>1</v>
      </c>
      <c r="AXX185">
        <v>2</v>
      </c>
      <c r="AYA185">
        <v>10</v>
      </c>
      <c r="AYD185">
        <v>10</v>
      </c>
      <c r="AYE185" t="s">
        <v>1463</v>
      </c>
      <c r="AYF185" t="s">
        <v>1463</v>
      </c>
      <c r="AYG185">
        <v>10</v>
      </c>
      <c r="AYJ185">
        <v>10</v>
      </c>
      <c r="AYK185">
        <v>7.5</v>
      </c>
      <c r="AYL185">
        <v>2.5</v>
      </c>
      <c r="AYM185">
        <v>20</v>
      </c>
      <c r="AYN185">
        <v>1</v>
      </c>
      <c r="AYO185" t="s">
        <v>4642</v>
      </c>
      <c r="AYP185" t="s">
        <v>4419</v>
      </c>
      <c r="AYQ185">
        <v>20</v>
      </c>
      <c r="AYR185" t="s">
        <v>5680</v>
      </c>
      <c r="AYS185" t="s">
        <v>4645</v>
      </c>
      <c r="AYW185">
        <v>3</v>
      </c>
      <c r="AYX185" t="s">
        <v>5681</v>
      </c>
      <c r="AYY185" t="s">
        <v>5463</v>
      </c>
      <c r="AZC185">
        <v>5</v>
      </c>
      <c r="AZD185" t="s">
        <v>4426</v>
      </c>
      <c r="AZE185" t="s">
        <v>4419</v>
      </c>
      <c r="AZF185">
        <v>20</v>
      </c>
      <c r="AZG185" t="s">
        <v>4646</v>
      </c>
      <c r="AZH185" t="s">
        <v>5398</v>
      </c>
      <c r="AZM185" t="s">
        <v>1462</v>
      </c>
      <c r="AZN185" t="s">
        <v>5358</v>
      </c>
      <c r="AZO185" t="s">
        <v>1462</v>
      </c>
      <c r="AZP185" t="s">
        <v>5682</v>
      </c>
      <c r="AZR185">
        <v>7.5</v>
      </c>
      <c r="AZS185">
        <v>2.5</v>
      </c>
      <c r="BCH185">
        <v>10</v>
      </c>
      <c r="BCI185">
        <v>7.5</v>
      </c>
      <c r="BCJ185">
        <v>2.5</v>
      </c>
      <c r="BCK185">
        <v>20</v>
      </c>
      <c r="BCL185">
        <v>1</v>
      </c>
      <c r="BCN185">
        <v>2</v>
      </c>
      <c r="BCP185">
        <v>3</v>
      </c>
      <c r="BCR185">
        <v>4</v>
      </c>
      <c r="BCT185">
        <v>5</v>
      </c>
      <c r="BCW185" t="s">
        <v>2555</v>
      </c>
      <c r="BCY185">
        <v>7.5</v>
      </c>
      <c r="BCZ185">
        <v>2.5</v>
      </c>
      <c r="BEH185">
        <v>9</v>
      </c>
      <c r="BEI185">
        <v>10</v>
      </c>
      <c r="BEJ185">
        <v>2.5</v>
      </c>
      <c r="BEK185">
        <v>21.5</v>
      </c>
      <c r="BEL185" t="s">
        <v>2567</v>
      </c>
      <c r="BEN185" t="s">
        <v>2567</v>
      </c>
      <c r="BEP185" t="s">
        <v>2557</v>
      </c>
      <c r="BET185" t="s">
        <v>2567</v>
      </c>
      <c r="BEV185" t="s">
        <v>2567</v>
      </c>
      <c r="BEX185">
        <v>10</v>
      </c>
      <c r="BEY185">
        <v>2.5</v>
      </c>
      <c r="BGQ185" t="s">
        <v>1467</v>
      </c>
      <c r="BGR185">
        <v>5</v>
      </c>
      <c r="BGS185">
        <v>2.5</v>
      </c>
      <c r="BGT185">
        <v>7.5</v>
      </c>
      <c r="BGU185" t="s">
        <v>1463</v>
      </c>
      <c r="BHK185">
        <v>5</v>
      </c>
      <c r="BHL185">
        <v>2.5</v>
      </c>
      <c r="BIT185">
        <v>10</v>
      </c>
      <c r="BIU185">
        <v>7.5</v>
      </c>
      <c r="BIV185">
        <v>2.5</v>
      </c>
      <c r="BIW185">
        <v>20</v>
      </c>
      <c r="BIX185">
        <v>5</v>
      </c>
      <c r="BIY185" t="s">
        <v>1794</v>
      </c>
      <c r="BIZ185" t="s">
        <v>2594</v>
      </c>
      <c r="BJA185" t="s">
        <v>2548</v>
      </c>
      <c r="BJB185">
        <v>7.5</v>
      </c>
      <c r="BJC185">
        <v>2.5</v>
      </c>
    </row>
    <row r="186" spans="1:1024 1026:1615" ht="15" x14ac:dyDescent="0.25">
      <c r="A186" t="s">
        <v>4378</v>
      </c>
      <c r="B186" t="s">
        <v>5683</v>
      </c>
      <c r="C186" t="s">
        <v>5684</v>
      </c>
      <c r="D186" t="s">
        <v>1460</v>
      </c>
      <c r="F186" t="s">
        <v>2606</v>
      </c>
      <c r="G186" t="s">
        <v>4350</v>
      </c>
      <c r="H186" t="s">
        <v>5555</v>
      </c>
      <c r="I186" t="s">
        <v>5556</v>
      </c>
      <c r="J186">
        <v>1.7634985299999999</v>
      </c>
      <c r="K186">
        <v>34.566722470000002</v>
      </c>
      <c r="L186" s="116">
        <v>42411</v>
      </c>
      <c r="M186" t="s">
        <v>1461</v>
      </c>
      <c r="N186">
        <v>48</v>
      </c>
      <c r="O186" t="s">
        <v>1472</v>
      </c>
      <c r="Q186">
        <v>6.7</v>
      </c>
      <c r="R186">
        <v>7.5</v>
      </c>
      <c r="S186">
        <v>0</v>
      </c>
      <c r="T186">
        <v>14.2</v>
      </c>
      <c r="V186">
        <v>1</v>
      </c>
      <c r="W186">
        <v>3</v>
      </c>
      <c r="X186">
        <v>2</v>
      </c>
      <c r="Z186">
        <v>1</v>
      </c>
      <c r="AF186" t="b">
        <v>1</v>
      </c>
      <c r="AH186">
        <v>1</v>
      </c>
      <c r="AI186">
        <v>3</v>
      </c>
      <c r="AJ186">
        <v>2</v>
      </c>
      <c r="AL186">
        <v>1</v>
      </c>
      <c r="AT186">
        <v>1</v>
      </c>
      <c r="AU186">
        <v>3</v>
      </c>
      <c r="AV186">
        <v>2</v>
      </c>
      <c r="AX186">
        <v>1</v>
      </c>
      <c r="BS186" t="s">
        <v>1462</v>
      </c>
      <c r="BT186" t="s">
        <v>1462</v>
      </c>
      <c r="BU186" t="s">
        <v>4353</v>
      </c>
      <c r="BV186" t="s">
        <v>5668</v>
      </c>
      <c r="BW186">
        <v>7.5</v>
      </c>
      <c r="BX186">
        <v>0</v>
      </c>
      <c r="BY186">
        <v>3.5</v>
      </c>
      <c r="BZ186">
        <v>7.5</v>
      </c>
      <c r="CA186">
        <v>0</v>
      </c>
      <c r="CB186">
        <v>11</v>
      </c>
      <c r="CC186" t="s">
        <v>1462</v>
      </c>
      <c r="CD186" t="b">
        <v>1</v>
      </c>
      <c r="CE186" t="b">
        <v>1</v>
      </c>
      <c r="CF186">
        <v>38</v>
      </c>
      <c r="CH186" t="s">
        <v>1463</v>
      </c>
      <c r="CM186" t="s">
        <v>1463</v>
      </c>
      <c r="CR186" t="s">
        <v>1463</v>
      </c>
      <c r="CW186" t="s">
        <v>1463</v>
      </c>
      <c r="DB186" t="s">
        <v>1463</v>
      </c>
      <c r="DG186" t="s">
        <v>1463</v>
      </c>
      <c r="DM186" t="s">
        <v>1463</v>
      </c>
      <c r="DS186" t="b">
        <v>1</v>
      </c>
      <c r="DU186" t="b">
        <v>1</v>
      </c>
      <c r="EC186" t="b">
        <v>1</v>
      </c>
      <c r="EF186" t="b">
        <v>1</v>
      </c>
      <c r="EG186" t="s">
        <v>5297</v>
      </c>
      <c r="EI186">
        <v>7.5</v>
      </c>
      <c r="EJ186">
        <v>0</v>
      </c>
      <c r="EN186">
        <v>0</v>
      </c>
      <c r="EO186" t="s">
        <v>1463</v>
      </c>
      <c r="FL186">
        <v>3.3</v>
      </c>
      <c r="FM186">
        <v>5</v>
      </c>
      <c r="FN186">
        <v>0</v>
      </c>
      <c r="FO186">
        <v>8.3000000000000007</v>
      </c>
      <c r="FP186" t="s">
        <v>1462</v>
      </c>
      <c r="GO186" t="b">
        <v>1</v>
      </c>
      <c r="GQ186" t="s">
        <v>1465</v>
      </c>
      <c r="HD186" t="b">
        <v>1</v>
      </c>
      <c r="HF186" t="s">
        <v>1465</v>
      </c>
      <c r="IN186" t="b">
        <v>1</v>
      </c>
      <c r="IP186" t="s">
        <v>1464</v>
      </c>
      <c r="JC186" t="b">
        <v>1</v>
      </c>
      <c r="JE186" t="s">
        <v>1464</v>
      </c>
      <c r="KG186" t="s">
        <v>4355</v>
      </c>
      <c r="KH186" t="b">
        <v>1</v>
      </c>
      <c r="KJ186" t="s">
        <v>1464</v>
      </c>
      <c r="KK186" t="s">
        <v>1463</v>
      </c>
      <c r="KM186">
        <v>5</v>
      </c>
      <c r="KN186">
        <v>0</v>
      </c>
      <c r="KO186">
        <v>0</v>
      </c>
      <c r="KR186">
        <v>0</v>
      </c>
      <c r="KS186" t="s">
        <v>1463</v>
      </c>
      <c r="RO186">
        <v>7.5</v>
      </c>
      <c r="RP186">
        <v>5</v>
      </c>
      <c r="RQ186">
        <v>0</v>
      </c>
      <c r="RR186">
        <v>12.5</v>
      </c>
      <c r="RS186" t="s">
        <v>1463</v>
      </c>
      <c r="RZ186" t="s">
        <v>1463</v>
      </c>
      <c r="SK186">
        <v>5</v>
      </c>
      <c r="SL186">
        <v>0</v>
      </c>
      <c r="SM186">
        <v>3.7</v>
      </c>
      <c r="SN186">
        <v>7.5</v>
      </c>
      <c r="SO186">
        <v>0</v>
      </c>
      <c r="SP186">
        <v>11.2</v>
      </c>
      <c r="SQ186" t="s">
        <v>1463</v>
      </c>
      <c r="SR186" t="s">
        <v>5607</v>
      </c>
      <c r="TI186">
        <v>75</v>
      </c>
      <c r="TJ186" t="s">
        <v>5685</v>
      </c>
      <c r="TM186" t="b">
        <v>1</v>
      </c>
      <c r="TN186" t="b">
        <v>1</v>
      </c>
      <c r="TO186" t="b">
        <v>1</v>
      </c>
      <c r="TP186" t="b">
        <v>1</v>
      </c>
      <c r="TQ186" t="b">
        <v>1</v>
      </c>
      <c r="TR186" t="b">
        <v>1</v>
      </c>
      <c r="TS186" t="b">
        <v>1</v>
      </c>
      <c r="TT186" t="b">
        <v>1</v>
      </c>
      <c r="TX186">
        <v>7.5</v>
      </c>
      <c r="TY186">
        <v>0</v>
      </c>
      <c r="VI186">
        <v>5</v>
      </c>
      <c r="VJ186">
        <v>0</v>
      </c>
      <c r="VK186">
        <v>2.5</v>
      </c>
      <c r="VL186">
        <v>7.5</v>
      </c>
      <c r="VM186" t="s">
        <v>1463</v>
      </c>
      <c r="VO186" t="s">
        <v>1463</v>
      </c>
      <c r="VQ186" t="s">
        <v>1463</v>
      </c>
      <c r="VS186" t="s">
        <v>1463</v>
      </c>
      <c r="VV186" t="s">
        <v>1463</v>
      </c>
      <c r="VX186" t="s">
        <v>1462</v>
      </c>
      <c r="VY186" t="s">
        <v>4400</v>
      </c>
      <c r="VZ186">
        <v>0</v>
      </c>
      <c r="WA186">
        <v>2.5</v>
      </c>
      <c r="XJ186">
        <v>2.5</v>
      </c>
      <c r="XK186">
        <v>0</v>
      </c>
      <c r="XL186">
        <v>2.5</v>
      </c>
      <c r="XM186">
        <v>5</v>
      </c>
      <c r="XN186" t="s">
        <v>1462</v>
      </c>
      <c r="XO186" t="s">
        <v>1462</v>
      </c>
      <c r="XQ186" t="b">
        <v>1</v>
      </c>
      <c r="YC186" t="s">
        <v>1462</v>
      </c>
      <c r="YE186" t="s">
        <v>1463</v>
      </c>
      <c r="YF186" t="s">
        <v>5686</v>
      </c>
      <c r="YG186">
        <v>0</v>
      </c>
      <c r="YH186">
        <v>2.5</v>
      </c>
      <c r="YI186" t="s">
        <v>1463</v>
      </c>
      <c r="YU186">
        <v>0</v>
      </c>
      <c r="YV186">
        <v>2.5</v>
      </c>
      <c r="ZX186">
        <v>10</v>
      </c>
      <c r="ZY186">
        <v>5</v>
      </c>
      <c r="ZZ186">
        <v>0</v>
      </c>
      <c r="AAA186">
        <v>15</v>
      </c>
      <c r="AAB186" t="s">
        <v>1462</v>
      </c>
      <c r="AAK186" t="b">
        <v>1</v>
      </c>
      <c r="AAL186" t="b">
        <v>1</v>
      </c>
      <c r="AAP186" t="b">
        <v>1</v>
      </c>
      <c r="AAQ186" t="s">
        <v>5687</v>
      </c>
      <c r="AAS186" t="s">
        <v>5659</v>
      </c>
      <c r="AAT186">
        <v>5</v>
      </c>
      <c r="AAU186">
        <v>0</v>
      </c>
      <c r="ADN186">
        <v>2</v>
      </c>
      <c r="ADO186">
        <v>0</v>
      </c>
      <c r="ADP186">
        <v>2.5</v>
      </c>
      <c r="ADQ186">
        <v>4.5</v>
      </c>
      <c r="ADR186" t="s">
        <v>1759</v>
      </c>
      <c r="ADS186">
        <v>0.5</v>
      </c>
      <c r="ADT186">
        <v>40</v>
      </c>
      <c r="AEG186">
        <v>0</v>
      </c>
      <c r="AEH186">
        <v>2.5</v>
      </c>
      <c r="AEI186">
        <v>10</v>
      </c>
      <c r="AEJ186">
        <v>0</v>
      </c>
      <c r="AEK186">
        <v>0</v>
      </c>
      <c r="AEL186">
        <v>10</v>
      </c>
      <c r="AEU186" t="b">
        <v>1</v>
      </c>
      <c r="AEV186" t="b">
        <v>1</v>
      </c>
      <c r="AEX186" t="b">
        <v>1</v>
      </c>
      <c r="AEZ186" t="b">
        <v>1</v>
      </c>
      <c r="AFA186" t="s">
        <v>4365</v>
      </c>
      <c r="AFC186">
        <v>0</v>
      </c>
      <c r="AFD186">
        <v>0</v>
      </c>
      <c r="AFE186">
        <v>0</v>
      </c>
      <c r="AFF186">
        <v>7.5</v>
      </c>
      <c r="AFG186">
        <v>2.5</v>
      </c>
      <c r="AFH186">
        <v>10</v>
      </c>
      <c r="AFI186" t="s">
        <v>1463</v>
      </c>
      <c r="AFK186" t="s">
        <v>1463</v>
      </c>
      <c r="AFM186" t="s">
        <v>1463</v>
      </c>
      <c r="AFO186" t="s">
        <v>1463</v>
      </c>
      <c r="AFQ186" t="s">
        <v>1463</v>
      </c>
      <c r="AFT186" t="s">
        <v>1463</v>
      </c>
      <c r="AFV186">
        <v>3</v>
      </c>
      <c r="AFW186">
        <v>3</v>
      </c>
      <c r="AFX186">
        <v>7.5</v>
      </c>
      <c r="AFY186">
        <v>2.5</v>
      </c>
      <c r="AFZ186">
        <v>2.5</v>
      </c>
      <c r="AGA186">
        <v>5</v>
      </c>
      <c r="AGB186">
        <v>2.5</v>
      </c>
      <c r="AGC186">
        <v>10</v>
      </c>
      <c r="AGD186">
        <v>2</v>
      </c>
      <c r="AGG186">
        <v>2</v>
      </c>
      <c r="AGJ186">
        <v>2</v>
      </c>
      <c r="AGM186" t="s">
        <v>5688</v>
      </c>
      <c r="AGQ186">
        <v>5</v>
      </c>
      <c r="AGR186">
        <v>2.5</v>
      </c>
      <c r="AGS186">
        <v>1</v>
      </c>
      <c r="AGT186">
        <v>5</v>
      </c>
      <c r="AGU186">
        <v>0</v>
      </c>
      <c r="AGV186">
        <v>6</v>
      </c>
      <c r="AGW186">
        <v>1</v>
      </c>
      <c r="AHA186" t="b">
        <v>1</v>
      </c>
      <c r="AHD186">
        <v>4</v>
      </c>
      <c r="AHE186">
        <v>3</v>
      </c>
      <c r="AHF186">
        <v>3</v>
      </c>
      <c r="AKM186">
        <v>5</v>
      </c>
      <c r="AKN186">
        <v>0</v>
      </c>
      <c r="AKO186">
        <v>10</v>
      </c>
      <c r="AKP186">
        <v>5</v>
      </c>
      <c r="AKQ186">
        <v>2.5</v>
      </c>
      <c r="AKR186">
        <v>17.5</v>
      </c>
      <c r="AKS186" t="s">
        <v>1462</v>
      </c>
      <c r="AKT186" t="s">
        <v>1463</v>
      </c>
      <c r="AKV186" t="s">
        <v>1463</v>
      </c>
      <c r="AKX186" t="s">
        <v>1463</v>
      </c>
      <c r="AKZ186" t="s">
        <v>1463</v>
      </c>
      <c r="ALB186" t="s">
        <v>1462</v>
      </c>
      <c r="ALD186" t="s">
        <v>1462</v>
      </c>
      <c r="ALF186" t="s">
        <v>1462</v>
      </c>
      <c r="ALH186" t="s">
        <v>1462</v>
      </c>
      <c r="ALJ186" t="s">
        <v>1462</v>
      </c>
      <c r="ALL186" t="s">
        <v>1462</v>
      </c>
      <c r="ALN186" t="s">
        <v>1462</v>
      </c>
      <c r="ALP186" t="s">
        <v>1462</v>
      </c>
      <c r="ALR186" t="s">
        <v>1463</v>
      </c>
      <c r="ALT186" t="s">
        <v>1463</v>
      </c>
      <c r="AMF186" t="b">
        <v>1</v>
      </c>
      <c r="AMH186" t="b">
        <v>1</v>
      </c>
      <c r="AMI186" t="b">
        <v>1</v>
      </c>
      <c r="AMJ186" t="b">
        <v>1</v>
      </c>
      <c r="AMM186" t="b">
        <v>1</v>
      </c>
      <c r="AMQ186" t="b">
        <v>1</v>
      </c>
      <c r="AMW186" t="b">
        <v>1</v>
      </c>
      <c r="ANA186">
        <v>5</v>
      </c>
      <c r="ANB186">
        <v>2.5</v>
      </c>
      <c r="ANC186">
        <v>10</v>
      </c>
      <c r="AND186">
        <v>7.5</v>
      </c>
      <c r="ANE186">
        <v>0</v>
      </c>
      <c r="ANF186">
        <v>17.5</v>
      </c>
      <c r="ANG186" t="s">
        <v>1462</v>
      </c>
      <c r="ANH186" t="s">
        <v>5689</v>
      </c>
      <c r="ANI186" t="s">
        <v>1462</v>
      </c>
      <c r="ANJ186" t="s">
        <v>2616</v>
      </c>
      <c r="ANK186">
        <v>7.5</v>
      </c>
      <c r="ANL186">
        <v>0</v>
      </c>
      <c r="ANM186">
        <v>1</v>
      </c>
      <c r="ANN186">
        <v>0</v>
      </c>
      <c r="ANO186">
        <v>10</v>
      </c>
      <c r="ANP186">
        <v>11</v>
      </c>
      <c r="ANQ186" t="s">
        <v>2551</v>
      </c>
      <c r="ANT186">
        <v>0</v>
      </c>
      <c r="ANU186">
        <v>10</v>
      </c>
      <c r="AQR186">
        <v>5</v>
      </c>
      <c r="AQS186">
        <v>3.8</v>
      </c>
      <c r="AQT186">
        <v>1.3</v>
      </c>
      <c r="AQU186">
        <v>10.1</v>
      </c>
      <c r="AQV186" t="s">
        <v>1463</v>
      </c>
      <c r="ARA186" t="b">
        <v>1</v>
      </c>
      <c r="ARC186" t="b">
        <v>1</v>
      </c>
      <c r="ARG186">
        <v>0</v>
      </c>
      <c r="ARH186">
        <v>2.5</v>
      </c>
      <c r="ARI186" t="s">
        <v>1462</v>
      </c>
      <c r="ARJ186" t="s">
        <v>1462</v>
      </c>
      <c r="ARL186" t="b">
        <v>1</v>
      </c>
      <c r="ARM186" t="s">
        <v>1462</v>
      </c>
      <c r="ARO186" t="b">
        <v>1</v>
      </c>
      <c r="ARQ186" t="s">
        <v>1462</v>
      </c>
      <c r="ARS186" t="s">
        <v>4680</v>
      </c>
      <c r="ART186" t="s">
        <v>2616</v>
      </c>
      <c r="ARV186" t="b">
        <v>1</v>
      </c>
      <c r="ASD186">
        <v>7.5</v>
      </c>
      <c r="ASE186">
        <v>0</v>
      </c>
      <c r="ASF186">
        <v>3</v>
      </c>
      <c r="ASG186">
        <v>7.5</v>
      </c>
      <c r="ASH186">
        <v>2.5</v>
      </c>
      <c r="ASI186">
        <v>13</v>
      </c>
      <c r="ASJ186">
        <v>80</v>
      </c>
      <c r="ASL186" t="b">
        <v>1</v>
      </c>
      <c r="ASM186" t="b">
        <v>1</v>
      </c>
      <c r="ASS186">
        <v>3</v>
      </c>
      <c r="AST186" t="s">
        <v>1462</v>
      </c>
      <c r="ASV186" t="b">
        <v>1</v>
      </c>
      <c r="ASW186" t="b">
        <v>1</v>
      </c>
      <c r="ASX186" t="b">
        <v>1</v>
      </c>
      <c r="ASY186" t="b">
        <v>1</v>
      </c>
      <c r="ASZ186" t="b">
        <v>1</v>
      </c>
      <c r="ATC186" t="s">
        <v>5690</v>
      </c>
      <c r="ATD186">
        <v>7.5</v>
      </c>
      <c r="ATE186">
        <v>2.5</v>
      </c>
      <c r="ATF186">
        <v>5.7</v>
      </c>
      <c r="ATG186">
        <v>7.5</v>
      </c>
      <c r="ATH186">
        <v>2.5</v>
      </c>
      <c r="ATI186">
        <v>15.7</v>
      </c>
      <c r="ATJ186" t="s">
        <v>1462</v>
      </c>
      <c r="AUC186" t="b">
        <v>1</v>
      </c>
      <c r="AUD186" t="s">
        <v>4524</v>
      </c>
      <c r="AUE186" t="s">
        <v>2568</v>
      </c>
      <c r="AVW186" t="s">
        <v>1462</v>
      </c>
      <c r="AVX186" t="s">
        <v>1462</v>
      </c>
      <c r="AVZ186">
        <v>7.5</v>
      </c>
      <c r="AWA186">
        <v>2.5</v>
      </c>
      <c r="AWB186">
        <v>7.5</v>
      </c>
      <c r="AWC186">
        <v>2.5</v>
      </c>
      <c r="AWD186">
        <v>1</v>
      </c>
      <c r="AWE186">
        <v>2.5</v>
      </c>
      <c r="AWF186">
        <v>0</v>
      </c>
      <c r="AWG186">
        <v>3.5</v>
      </c>
      <c r="AWH186" t="s">
        <v>1462</v>
      </c>
      <c r="AWJ186" t="s">
        <v>1463</v>
      </c>
      <c r="AWL186" t="s">
        <v>1463</v>
      </c>
      <c r="AWN186" t="s">
        <v>1463</v>
      </c>
      <c r="AWP186" t="s">
        <v>1463</v>
      </c>
      <c r="AWR186" t="s">
        <v>1463</v>
      </c>
      <c r="AWT186" t="s">
        <v>1463</v>
      </c>
      <c r="AWV186" t="s">
        <v>1462</v>
      </c>
      <c r="AWX186" t="s">
        <v>1463</v>
      </c>
      <c r="AWZ186" t="s">
        <v>1463</v>
      </c>
      <c r="AXB186" t="s">
        <v>1463</v>
      </c>
      <c r="AXD186" t="s">
        <v>1463</v>
      </c>
      <c r="AXI186">
        <v>2.5</v>
      </c>
      <c r="AXJ186">
        <v>0</v>
      </c>
      <c r="AXK186">
        <v>1</v>
      </c>
      <c r="AXN186">
        <v>1</v>
      </c>
      <c r="AXO186">
        <v>1</v>
      </c>
      <c r="AXP186">
        <v>1</v>
      </c>
      <c r="AXQ186">
        <v>1</v>
      </c>
      <c r="AXR186">
        <v>1</v>
      </c>
      <c r="AXS186">
        <v>1</v>
      </c>
      <c r="AXT186">
        <v>1</v>
      </c>
      <c r="AXU186">
        <v>1</v>
      </c>
      <c r="AXV186">
        <v>2</v>
      </c>
      <c r="AXW186">
        <v>1</v>
      </c>
      <c r="AXX186">
        <v>2</v>
      </c>
      <c r="AYA186">
        <v>10</v>
      </c>
      <c r="AYD186">
        <v>10</v>
      </c>
      <c r="AYE186" t="s">
        <v>1463</v>
      </c>
      <c r="AYF186" t="s">
        <v>1463</v>
      </c>
      <c r="AYG186">
        <v>10</v>
      </c>
      <c r="AYJ186">
        <v>10</v>
      </c>
      <c r="AYK186">
        <v>7.5</v>
      </c>
      <c r="AYL186">
        <v>0</v>
      </c>
      <c r="AYM186">
        <v>17.5</v>
      </c>
      <c r="AYN186">
        <v>3</v>
      </c>
      <c r="AYO186" t="s">
        <v>4642</v>
      </c>
      <c r="AYP186" t="s">
        <v>4419</v>
      </c>
      <c r="AYQ186">
        <v>3</v>
      </c>
      <c r="AYR186" t="s">
        <v>4459</v>
      </c>
      <c r="AYS186" t="s">
        <v>4645</v>
      </c>
      <c r="AYW186">
        <v>3</v>
      </c>
      <c r="AYX186" t="s">
        <v>5691</v>
      </c>
      <c r="AYY186" t="s">
        <v>5692</v>
      </c>
      <c r="AYZ186">
        <v>6</v>
      </c>
      <c r="AZA186" t="s">
        <v>5327</v>
      </c>
      <c r="AZB186" t="s">
        <v>5693</v>
      </c>
      <c r="AZC186">
        <v>6</v>
      </c>
      <c r="AZD186" t="s">
        <v>4426</v>
      </c>
      <c r="AZE186" t="s">
        <v>4645</v>
      </c>
      <c r="AZF186">
        <v>40</v>
      </c>
      <c r="AZG186" t="s">
        <v>4677</v>
      </c>
      <c r="AZH186" t="s">
        <v>5398</v>
      </c>
      <c r="AZM186" t="s">
        <v>1462</v>
      </c>
      <c r="AZN186" t="s">
        <v>5694</v>
      </c>
      <c r="AZO186" t="s">
        <v>1462</v>
      </c>
      <c r="AZP186" t="s">
        <v>5695</v>
      </c>
      <c r="AZR186">
        <v>7.5</v>
      </c>
      <c r="AZS186">
        <v>0</v>
      </c>
      <c r="BCH186">
        <v>10</v>
      </c>
      <c r="BCI186">
        <v>2.5</v>
      </c>
      <c r="BCJ186">
        <v>0</v>
      </c>
      <c r="BCK186">
        <v>12.5</v>
      </c>
      <c r="BCL186">
        <v>1</v>
      </c>
      <c r="BCN186" t="s">
        <v>2555</v>
      </c>
      <c r="BCP186">
        <v>2</v>
      </c>
      <c r="BCR186">
        <v>3</v>
      </c>
      <c r="BCT186" t="s">
        <v>2555</v>
      </c>
      <c r="BCW186" t="s">
        <v>2555</v>
      </c>
      <c r="BCY186">
        <v>2.5</v>
      </c>
      <c r="BCZ186">
        <v>0</v>
      </c>
      <c r="BEH186">
        <v>2.5</v>
      </c>
      <c r="BEI186">
        <v>7.5</v>
      </c>
      <c r="BEJ186">
        <v>2.5</v>
      </c>
      <c r="BEK186">
        <v>12.5</v>
      </c>
      <c r="BEL186" t="s">
        <v>2552</v>
      </c>
      <c r="BEN186" t="s">
        <v>2552</v>
      </c>
      <c r="BEP186" t="s">
        <v>2552</v>
      </c>
      <c r="BER186" t="s">
        <v>2552</v>
      </c>
      <c r="BET186" t="s">
        <v>2552</v>
      </c>
      <c r="BEV186" t="s">
        <v>2552</v>
      </c>
      <c r="BEX186">
        <v>7.5</v>
      </c>
      <c r="BEY186">
        <v>2.5</v>
      </c>
      <c r="BGQ186">
        <v>2</v>
      </c>
      <c r="BGR186">
        <v>7.5</v>
      </c>
      <c r="BGS186">
        <v>2.5</v>
      </c>
      <c r="BGT186">
        <v>12</v>
      </c>
      <c r="BGU186" t="s">
        <v>1462</v>
      </c>
      <c r="BGV186" t="s">
        <v>2667</v>
      </c>
      <c r="BGW186" t="s">
        <v>2653</v>
      </c>
      <c r="BHK186">
        <v>7.5</v>
      </c>
      <c r="BHL186">
        <v>2.5</v>
      </c>
      <c r="BIT186">
        <v>10</v>
      </c>
      <c r="BIU186">
        <v>7.5</v>
      </c>
      <c r="BIV186">
        <v>2.5</v>
      </c>
      <c r="BIW186">
        <v>20</v>
      </c>
      <c r="BIX186">
        <v>4</v>
      </c>
      <c r="BIY186" t="s">
        <v>1794</v>
      </c>
      <c r="BIZ186" t="s">
        <v>2594</v>
      </c>
      <c r="BJA186" t="s">
        <v>2548</v>
      </c>
      <c r="BJB186">
        <v>7.5</v>
      </c>
      <c r="BJC186">
        <v>2.5</v>
      </c>
    </row>
    <row r="187" spans="1:1024 1026:1615" ht="15" x14ac:dyDescent="0.25">
      <c r="A187" t="s">
        <v>4378</v>
      </c>
      <c r="B187" t="s">
        <v>5696</v>
      </c>
      <c r="C187" t="s">
        <v>5697</v>
      </c>
      <c r="D187" t="s">
        <v>1460</v>
      </c>
      <c r="F187" t="s">
        <v>2606</v>
      </c>
      <c r="G187" t="s">
        <v>4350</v>
      </c>
      <c r="H187" t="s">
        <v>5555</v>
      </c>
      <c r="I187" t="s">
        <v>5698</v>
      </c>
      <c r="J187">
        <v>2.0655457899999998</v>
      </c>
      <c r="K187">
        <v>34.58303884</v>
      </c>
      <c r="L187" s="116">
        <v>42412</v>
      </c>
      <c r="M187" t="s">
        <v>1471</v>
      </c>
      <c r="N187">
        <v>50</v>
      </c>
      <c r="O187" t="s">
        <v>1472</v>
      </c>
      <c r="Q187">
        <v>6.7</v>
      </c>
      <c r="R187">
        <v>7.5</v>
      </c>
      <c r="S187">
        <v>2.5</v>
      </c>
      <c r="T187">
        <v>16.7</v>
      </c>
      <c r="U187">
        <v>1</v>
      </c>
      <c r="V187">
        <v>1</v>
      </c>
      <c r="W187">
        <v>3</v>
      </c>
      <c r="X187">
        <v>3</v>
      </c>
      <c r="Y187">
        <v>1</v>
      </c>
      <c r="Z187">
        <v>1</v>
      </c>
      <c r="AE187" t="b">
        <v>1</v>
      </c>
      <c r="AG187">
        <v>1</v>
      </c>
      <c r="AH187">
        <v>1</v>
      </c>
      <c r="AI187">
        <v>3</v>
      </c>
      <c r="AJ187">
        <v>3</v>
      </c>
      <c r="AK187">
        <v>1</v>
      </c>
      <c r="AL187">
        <v>1</v>
      </c>
      <c r="AS187">
        <v>1</v>
      </c>
      <c r="AT187">
        <v>1</v>
      </c>
      <c r="AU187">
        <v>3</v>
      </c>
      <c r="AV187">
        <v>3</v>
      </c>
      <c r="AW187">
        <v>1</v>
      </c>
      <c r="AX187">
        <v>1</v>
      </c>
      <c r="BS187" t="s">
        <v>1462</v>
      </c>
      <c r="BT187" t="s">
        <v>1462</v>
      </c>
      <c r="BU187" t="s">
        <v>5699</v>
      </c>
      <c r="BV187" t="s">
        <v>4512</v>
      </c>
      <c r="BW187">
        <v>7.5</v>
      </c>
      <c r="BX187">
        <v>2.5</v>
      </c>
      <c r="BY187">
        <v>3.5</v>
      </c>
      <c r="BZ187">
        <v>7.5</v>
      </c>
      <c r="CA187">
        <v>2.5</v>
      </c>
      <c r="CB187">
        <v>13.5</v>
      </c>
      <c r="CC187" t="s">
        <v>1462</v>
      </c>
      <c r="CD187" t="b">
        <v>1</v>
      </c>
      <c r="CE187" t="b">
        <v>1</v>
      </c>
      <c r="CF187">
        <v>45</v>
      </c>
      <c r="CH187" t="s">
        <v>1463</v>
      </c>
      <c r="CM187" t="s">
        <v>1463</v>
      </c>
      <c r="CR187" t="s">
        <v>1463</v>
      </c>
      <c r="CW187" t="s">
        <v>1463</v>
      </c>
      <c r="DB187" t="s">
        <v>1463</v>
      </c>
      <c r="DG187" t="s">
        <v>1463</v>
      </c>
      <c r="DM187" t="s">
        <v>1463</v>
      </c>
      <c r="DY187" t="b">
        <v>1</v>
      </c>
      <c r="EC187" t="b">
        <v>1</v>
      </c>
      <c r="EI187">
        <v>7.5</v>
      </c>
      <c r="EJ187">
        <v>2.5</v>
      </c>
      <c r="EN187">
        <v>0</v>
      </c>
      <c r="EO187" t="s">
        <v>1463</v>
      </c>
      <c r="FL187">
        <v>10</v>
      </c>
      <c r="FM187">
        <v>7.5</v>
      </c>
      <c r="FN187">
        <v>2.5</v>
      </c>
      <c r="FO187">
        <v>20</v>
      </c>
      <c r="FP187" t="s">
        <v>1462</v>
      </c>
      <c r="FT187" t="b">
        <v>1</v>
      </c>
      <c r="FV187" t="s">
        <v>1465</v>
      </c>
      <c r="GO187" t="b">
        <v>1</v>
      </c>
      <c r="GQ187" t="s">
        <v>1465</v>
      </c>
      <c r="HD187" t="b">
        <v>1</v>
      </c>
      <c r="HF187" t="s">
        <v>1465</v>
      </c>
      <c r="IN187" t="b">
        <v>1</v>
      </c>
      <c r="IP187" t="s">
        <v>1465</v>
      </c>
      <c r="JC187" t="b">
        <v>1</v>
      </c>
      <c r="JE187" t="s">
        <v>1465</v>
      </c>
      <c r="KG187" t="s">
        <v>4534</v>
      </c>
      <c r="KH187" t="b">
        <v>1</v>
      </c>
      <c r="KJ187" t="s">
        <v>1464</v>
      </c>
      <c r="KK187" t="s">
        <v>1462</v>
      </c>
      <c r="KM187">
        <v>7.5</v>
      </c>
      <c r="KN187">
        <v>2.5</v>
      </c>
      <c r="KO187">
        <v>0</v>
      </c>
      <c r="KR187">
        <v>0</v>
      </c>
      <c r="KS187" t="s">
        <v>1463</v>
      </c>
      <c r="RO187">
        <v>7.5</v>
      </c>
      <c r="RP187">
        <v>5</v>
      </c>
      <c r="RQ187">
        <v>2.5</v>
      </c>
      <c r="RR187">
        <v>15</v>
      </c>
      <c r="RS187" t="s">
        <v>1463</v>
      </c>
      <c r="RZ187" t="s">
        <v>1463</v>
      </c>
      <c r="SK187">
        <v>5</v>
      </c>
      <c r="SL187">
        <v>2.5</v>
      </c>
      <c r="SM187">
        <v>3.7</v>
      </c>
      <c r="SN187">
        <v>7.5</v>
      </c>
      <c r="SO187">
        <v>2.5</v>
      </c>
      <c r="SP187">
        <v>13.7</v>
      </c>
      <c r="SQ187" t="s">
        <v>1463</v>
      </c>
      <c r="SR187" t="s">
        <v>5700</v>
      </c>
      <c r="TI187">
        <v>75</v>
      </c>
      <c r="TJ187" t="s">
        <v>5701</v>
      </c>
      <c r="TM187" t="b">
        <v>1</v>
      </c>
      <c r="TN187" t="b">
        <v>1</v>
      </c>
      <c r="TO187" t="b">
        <v>1</v>
      </c>
      <c r="TP187" t="b">
        <v>1</v>
      </c>
      <c r="TQ187" t="b">
        <v>1</v>
      </c>
      <c r="TS187" t="b">
        <v>1</v>
      </c>
      <c r="TT187" t="b">
        <v>1</v>
      </c>
      <c r="TU187" t="b">
        <v>1</v>
      </c>
      <c r="TX187">
        <v>7.5</v>
      </c>
      <c r="TY187">
        <v>2.5</v>
      </c>
      <c r="VI187">
        <v>5</v>
      </c>
      <c r="VJ187">
        <v>0</v>
      </c>
      <c r="VK187">
        <v>2.5</v>
      </c>
      <c r="VL187">
        <v>7.5</v>
      </c>
      <c r="VM187" t="s">
        <v>1463</v>
      </c>
      <c r="VO187" t="s">
        <v>1463</v>
      </c>
      <c r="VQ187" t="s">
        <v>1463</v>
      </c>
      <c r="VS187" t="s">
        <v>1463</v>
      </c>
      <c r="VV187" t="s">
        <v>1463</v>
      </c>
      <c r="VX187" t="s">
        <v>1462</v>
      </c>
      <c r="VY187" t="s">
        <v>4631</v>
      </c>
      <c r="VZ187">
        <v>0</v>
      </c>
      <c r="WA187">
        <v>2.5</v>
      </c>
      <c r="XJ187">
        <v>2.5</v>
      </c>
      <c r="XK187">
        <v>0</v>
      </c>
      <c r="XL187">
        <v>2.5</v>
      </c>
      <c r="XM187">
        <v>5</v>
      </c>
      <c r="XN187" t="s">
        <v>1462</v>
      </c>
      <c r="XO187" t="s">
        <v>1462</v>
      </c>
      <c r="XQ187" t="b">
        <v>1</v>
      </c>
      <c r="XT187" t="b">
        <v>1</v>
      </c>
      <c r="XU187" t="b">
        <v>1</v>
      </c>
      <c r="XW187" t="b">
        <v>1</v>
      </c>
      <c r="YC187" t="s">
        <v>1462</v>
      </c>
      <c r="YE187" t="s">
        <v>1463</v>
      </c>
      <c r="YF187" t="s">
        <v>5451</v>
      </c>
      <c r="YG187">
        <v>0</v>
      </c>
      <c r="YH187">
        <v>2.5</v>
      </c>
      <c r="YI187" t="s">
        <v>1463</v>
      </c>
      <c r="YU187">
        <v>0</v>
      </c>
      <c r="YV187">
        <v>2.5</v>
      </c>
      <c r="ZX187">
        <v>10</v>
      </c>
      <c r="ZY187">
        <v>5</v>
      </c>
      <c r="ZZ187">
        <v>0</v>
      </c>
      <c r="AAA187">
        <v>15</v>
      </c>
      <c r="AAB187" t="s">
        <v>1462</v>
      </c>
      <c r="AAK187" t="b">
        <v>1</v>
      </c>
      <c r="AAL187" t="b">
        <v>1</v>
      </c>
      <c r="AAP187" t="b">
        <v>1</v>
      </c>
      <c r="AAQ187" t="s">
        <v>4447</v>
      </c>
      <c r="AAS187" t="s">
        <v>5702</v>
      </c>
      <c r="AAT187">
        <v>5</v>
      </c>
      <c r="AAU187">
        <v>0</v>
      </c>
      <c r="ADN187">
        <v>10</v>
      </c>
      <c r="ADO187">
        <v>7.5</v>
      </c>
      <c r="ADP187">
        <v>2.5</v>
      </c>
      <c r="ADQ187">
        <v>20</v>
      </c>
      <c r="ADR187" t="s">
        <v>1759</v>
      </c>
      <c r="ADS187">
        <v>0.5</v>
      </c>
      <c r="ADT187">
        <v>50</v>
      </c>
      <c r="ADU187" t="s">
        <v>2560</v>
      </c>
      <c r="ADV187">
        <v>0.5</v>
      </c>
      <c r="ADW187">
        <v>35</v>
      </c>
      <c r="ADX187" t="s">
        <v>3580</v>
      </c>
      <c r="ADY187">
        <v>0.5</v>
      </c>
      <c r="ADZ187">
        <v>45</v>
      </c>
      <c r="AEG187">
        <v>7.5</v>
      </c>
      <c r="AEH187">
        <v>2.5</v>
      </c>
      <c r="AEI187">
        <v>10</v>
      </c>
      <c r="AEJ187">
        <v>2.5</v>
      </c>
      <c r="AEK187">
        <v>0</v>
      </c>
      <c r="AEL187">
        <v>12.5</v>
      </c>
      <c r="AEU187" t="b">
        <v>1</v>
      </c>
      <c r="AEV187" t="b">
        <v>1</v>
      </c>
      <c r="AEX187" t="b">
        <v>1</v>
      </c>
      <c r="AEY187" t="b">
        <v>1</v>
      </c>
      <c r="AEZ187" t="b">
        <v>1</v>
      </c>
      <c r="AFA187" t="s">
        <v>4754</v>
      </c>
      <c r="AFC187">
        <v>2.5</v>
      </c>
      <c r="AFD187">
        <v>0</v>
      </c>
      <c r="AFE187">
        <v>7</v>
      </c>
      <c r="AFF187">
        <v>3.6</v>
      </c>
      <c r="AFG187">
        <v>2.5</v>
      </c>
      <c r="AFH187">
        <v>13.1</v>
      </c>
      <c r="AFI187" t="s">
        <v>1463</v>
      </c>
      <c r="AFK187" t="s">
        <v>1463</v>
      </c>
      <c r="AFM187" t="s">
        <v>1462</v>
      </c>
      <c r="AFN187" t="s">
        <v>5703</v>
      </c>
      <c r="AFO187" t="s">
        <v>1463</v>
      </c>
      <c r="AFQ187" t="s">
        <v>1463</v>
      </c>
      <c r="AFT187" t="s">
        <v>1463</v>
      </c>
      <c r="AFV187">
        <v>3</v>
      </c>
      <c r="AFW187">
        <v>0</v>
      </c>
      <c r="AFX187">
        <v>3.6111111111111098</v>
      </c>
      <c r="AFY187">
        <v>2.5</v>
      </c>
      <c r="AFZ187">
        <v>2.5</v>
      </c>
      <c r="AGA187">
        <v>5</v>
      </c>
      <c r="AGB187">
        <v>7.5</v>
      </c>
      <c r="AGC187">
        <v>15</v>
      </c>
      <c r="AGD187">
        <v>4</v>
      </c>
      <c r="AGG187">
        <v>3</v>
      </c>
      <c r="AGJ187">
        <v>4</v>
      </c>
      <c r="AGM187" t="s">
        <v>5704</v>
      </c>
      <c r="AGQ187">
        <v>5</v>
      </c>
      <c r="AGR187">
        <v>7.5</v>
      </c>
      <c r="AGS187">
        <v>2</v>
      </c>
      <c r="AGT187">
        <v>7.5</v>
      </c>
      <c r="AGU187">
        <v>0</v>
      </c>
      <c r="AGV187">
        <v>9.5</v>
      </c>
      <c r="AGW187">
        <v>2</v>
      </c>
      <c r="AGY187" t="b">
        <v>1</v>
      </c>
      <c r="AHA187" t="b">
        <v>1</v>
      </c>
      <c r="AHD187">
        <v>4</v>
      </c>
      <c r="AHE187">
        <v>3</v>
      </c>
      <c r="AHF187">
        <v>3</v>
      </c>
      <c r="AKM187">
        <v>7.5</v>
      </c>
      <c r="AKN187">
        <v>0</v>
      </c>
      <c r="AKO187">
        <v>8.5</v>
      </c>
      <c r="AKP187">
        <v>7.5</v>
      </c>
      <c r="AKQ187">
        <v>0</v>
      </c>
      <c r="AKR187">
        <v>16</v>
      </c>
      <c r="AKS187" t="s">
        <v>1462</v>
      </c>
      <c r="AKT187" t="s">
        <v>1463</v>
      </c>
      <c r="AKV187" t="s">
        <v>1463</v>
      </c>
      <c r="AKX187" t="s">
        <v>1463</v>
      </c>
      <c r="AKZ187" t="s">
        <v>1463</v>
      </c>
      <c r="ALB187" t="s">
        <v>1462</v>
      </c>
      <c r="ALD187" t="s">
        <v>1463</v>
      </c>
      <c r="ALF187" t="s">
        <v>1462</v>
      </c>
      <c r="ALH187" t="s">
        <v>1462</v>
      </c>
      <c r="ALJ187" t="s">
        <v>1462</v>
      </c>
      <c r="ALL187" t="s">
        <v>1463</v>
      </c>
      <c r="ALN187" t="s">
        <v>1462</v>
      </c>
      <c r="ALP187" t="s">
        <v>1463</v>
      </c>
      <c r="ALR187" t="s">
        <v>1463</v>
      </c>
      <c r="ALT187" t="s">
        <v>1463</v>
      </c>
      <c r="AMF187" t="b">
        <v>1</v>
      </c>
      <c r="AMH187" t="b">
        <v>1</v>
      </c>
      <c r="AMM187" t="b">
        <v>1</v>
      </c>
      <c r="AMQ187" t="b">
        <v>1</v>
      </c>
      <c r="AMW187" t="b">
        <v>1</v>
      </c>
      <c r="ANA187">
        <v>7.5</v>
      </c>
      <c r="ANB187">
        <v>0</v>
      </c>
      <c r="ANC187">
        <v>10</v>
      </c>
      <c r="AND187">
        <v>7.5</v>
      </c>
      <c r="ANE187">
        <v>2.5</v>
      </c>
      <c r="ANF187">
        <v>20</v>
      </c>
      <c r="ANG187" t="s">
        <v>1462</v>
      </c>
      <c r="ANH187" t="s">
        <v>5705</v>
      </c>
      <c r="ANI187" t="s">
        <v>1462</v>
      </c>
      <c r="ANJ187" t="s">
        <v>2616</v>
      </c>
      <c r="ANK187">
        <v>7.5</v>
      </c>
      <c r="ANL187">
        <v>2.5</v>
      </c>
      <c r="ANM187">
        <v>1</v>
      </c>
      <c r="ANN187">
        <v>0</v>
      </c>
      <c r="ANO187">
        <v>10</v>
      </c>
      <c r="ANP187">
        <v>11</v>
      </c>
      <c r="ANQ187" t="s">
        <v>2551</v>
      </c>
      <c r="ANT187">
        <v>0</v>
      </c>
      <c r="ANU187">
        <v>10</v>
      </c>
      <c r="AQR187">
        <v>7.5</v>
      </c>
      <c r="AQS187">
        <v>2.5</v>
      </c>
      <c r="AQT187">
        <v>2.5</v>
      </c>
      <c r="AQU187">
        <v>12.5</v>
      </c>
      <c r="AQV187" t="s">
        <v>1463</v>
      </c>
      <c r="ARA187" t="b">
        <v>1</v>
      </c>
      <c r="ARC187" t="b">
        <v>1</v>
      </c>
      <c r="ARG187">
        <v>0</v>
      </c>
      <c r="ARH187">
        <v>2.5</v>
      </c>
      <c r="ARI187" t="s">
        <v>1462</v>
      </c>
      <c r="ARJ187" t="s">
        <v>1462</v>
      </c>
      <c r="ARL187" t="b">
        <v>1</v>
      </c>
      <c r="ARM187" t="s">
        <v>1462</v>
      </c>
      <c r="ARO187" t="b">
        <v>1</v>
      </c>
      <c r="ARQ187" t="s">
        <v>1462</v>
      </c>
      <c r="ARS187" t="s">
        <v>5706</v>
      </c>
      <c r="ART187" t="s">
        <v>5707</v>
      </c>
      <c r="ARV187" t="b">
        <v>1</v>
      </c>
      <c r="ARY187" t="b">
        <v>1</v>
      </c>
      <c r="ASD187">
        <v>5</v>
      </c>
      <c r="ASE187">
        <v>2.5</v>
      </c>
      <c r="ASF187">
        <v>5</v>
      </c>
      <c r="ASG187">
        <v>7.5</v>
      </c>
      <c r="ASH187">
        <v>2.5</v>
      </c>
      <c r="ASI187">
        <v>15</v>
      </c>
      <c r="ASJ187">
        <v>50</v>
      </c>
      <c r="ASL187" t="b">
        <v>1</v>
      </c>
      <c r="ASM187" t="b">
        <v>1</v>
      </c>
      <c r="ASS187">
        <v>3</v>
      </c>
      <c r="AST187" t="s">
        <v>1462</v>
      </c>
      <c r="ASV187" t="b">
        <v>1</v>
      </c>
      <c r="ASW187" t="b">
        <v>1</v>
      </c>
      <c r="ASX187" t="b">
        <v>1</v>
      </c>
      <c r="ASY187" t="b">
        <v>1</v>
      </c>
      <c r="ATC187" t="s">
        <v>5708</v>
      </c>
      <c r="ATD187">
        <v>7.5</v>
      </c>
      <c r="ATE187">
        <v>2.5</v>
      </c>
      <c r="ATF187">
        <v>0</v>
      </c>
      <c r="ATG187">
        <v>0</v>
      </c>
      <c r="ATH187">
        <v>1.3</v>
      </c>
      <c r="ATI187">
        <v>1.3</v>
      </c>
      <c r="ATJ187" t="s">
        <v>1463</v>
      </c>
      <c r="AVZ187">
        <v>0</v>
      </c>
      <c r="AWA187">
        <v>2.5</v>
      </c>
      <c r="AWB187">
        <v>0</v>
      </c>
      <c r="AWC187">
        <v>0</v>
      </c>
      <c r="AWD187">
        <v>2</v>
      </c>
      <c r="AWE187">
        <v>5</v>
      </c>
      <c r="AWF187">
        <v>0</v>
      </c>
      <c r="AWG187">
        <v>7</v>
      </c>
      <c r="AWH187" t="s">
        <v>1462</v>
      </c>
      <c r="AWI187" t="s">
        <v>1469</v>
      </c>
      <c r="AWJ187" t="s">
        <v>1462</v>
      </c>
      <c r="AWK187" t="s">
        <v>1469</v>
      </c>
      <c r="AWL187" t="s">
        <v>1463</v>
      </c>
      <c r="AWN187" t="s">
        <v>1463</v>
      </c>
      <c r="AWP187" t="s">
        <v>1462</v>
      </c>
      <c r="AWQ187" t="s">
        <v>1469</v>
      </c>
      <c r="AWR187" t="s">
        <v>1463</v>
      </c>
      <c r="AWT187" t="s">
        <v>1463</v>
      </c>
      <c r="AWV187" t="s">
        <v>1463</v>
      </c>
      <c r="AWX187" t="s">
        <v>1463</v>
      </c>
      <c r="AWZ187" t="s">
        <v>1463</v>
      </c>
      <c r="AXB187" t="s">
        <v>1463</v>
      </c>
      <c r="AXD187" t="s">
        <v>1463</v>
      </c>
      <c r="AXF187">
        <v>15</v>
      </c>
      <c r="AXI187">
        <v>5</v>
      </c>
      <c r="AXJ187">
        <v>0</v>
      </c>
      <c r="AXK187">
        <v>1</v>
      </c>
      <c r="AXN187">
        <v>1</v>
      </c>
      <c r="AXO187">
        <v>1</v>
      </c>
      <c r="AXP187">
        <v>1</v>
      </c>
      <c r="AXQ187">
        <v>1</v>
      </c>
      <c r="AXR187">
        <v>1</v>
      </c>
      <c r="AXS187">
        <v>1</v>
      </c>
      <c r="AXT187">
        <v>1</v>
      </c>
      <c r="AXU187">
        <v>1</v>
      </c>
      <c r="AXV187">
        <v>2</v>
      </c>
      <c r="AXW187">
        <v>1</v>
      </c>
      <c r="AXX187">
        <v>2</v>
      </c>
      <c r="AYA187">
        <v>3.3</v>
      </c>
      <c r="AYD187">
        <v>3.3</v>
      </c>
      <c r="AYE187" t="s">
        <v>1462</v>
      </c>
      <c r="AYF187" t="s">
        <v>1462</v>
      </c>
      <c r="AYG187">
        <v>10</v>
      </c>
      <c r="AYJ187">
        <v>10</v>
      </c>
      <c r="AYK187">
        <v>7.5</v>
      </c>
      <c r="AYL187">
        <v>2.5</v>
      </c>
      <c r="AYM187">
        <v>20</v>
      </c>
      <c r="AYN187">
        <v>1</v>
      </c>
      <c r="AYO187" t="s">
        <v>4908</v>
      </c>
      <c r="AYP187" t="s">
        <v>4690</v>
      </c>
      <c r="AYQ187">
        <v>5</v>
      </c>
      <c r="AYR187" t="s">
        <v>4459</v>
      </c>
      <c r="AYS187" t="s">
        <v>4645</v>
      </c>
      <c r="AYW187">
        <v>5</v>
      </c>
      <c r="AYX187" t="s">
        <v>5709</v>
      </c>
      <c r="AYY187" t="s">
        <v>5109</v>
      </c>
      <c r="AZC187">
        <v>2</v>
      </c>
      <c r="AZD187" t="s">
        <v>4426</v>
      </c>
      <c r="AZE187" t="s">
        <v>4419</v>
      </c>
      <c r="AZF187">
        <v>40</v>
      </c>
      <c r="AZG187" t="s">
        <v>4646</v>
      </c>
      <c r="AZH187" t="s">
        <v>5398</v>
      </c>
      <c r="AZM187" t="s">
        <v>1462</v>
      </c>
      <c r="AZN187" t="s">
        <v>5710</v>
      </c>
      <c r="AZO187" t="s">
        <v>1462</v>
      </c>
      <c r="AZP187" t="s">
        <v>5711</v>
      </c>
      <c r="AZR187">
        <v>7.5</v>
      </c>
      <c r="AZS187">
        <v>2.5</v>
      </c>
      <c r="BCH187">
        <v>10</v>
      </c>
      <c r="BCI187">
        <v>7.5</v>
      </c>
      <c r="BCJ187">
        <v>2.5</v>
      </c>
      <c r="BCK187">
        <v>20</v>
      </c>
      <c r="BCL187">
        <v>1</v>
      </c>
      <c r="BCN187" t="s">
        <v>2555</v>
      </c>
      <c r="BCP187">
        <v>2</v>
      </c>
      <c r="BCR187">
        <v>3</v>
      </c>
      <c r="BCT187" t="s">
        <v>2555</v>
      </c>
      <c r="BCW187" t="s">
        <v>2555</v>
      </c>
      <c r="BCY187">
        <v>7.5</v>
      </c>
      <c r="BCZ187">
        <v>2.5</v>
      </c>
      <c r="BEH187">
        <v>10</v>
      </c>
      <c r="BEI187">
        <v>7.5</v>
      </c>
      <c r="BEJ187">
        <v>0</v>
      </c>
      <c r="BEK187">
        <v>17.5</v>
      </c>
      <c r="BEL187" t="s">
        <v>2567</v>
      </c>
      <c r="BEN187" t="s">
        <v>2567</v>
      </c>
      <c r="BEP187" t="s">
        <v>2567</v>
      </c>
      <c r="BER187" t="s">
        <v>2567</v>
      </c>
      <c r="BET187" t="s">
        <v>2567</v>
      </c>
      <c r="BEV187" t="s">
        <v>2567</v>
      </c>
      <c r="BEX187">
        <v>7.5</v>
      </c>
      <c r="BEY187">
        <v>0</v>
      </c>
      <c r="BGQ187" t="s">
        <v>1467</v>
      </c>
      <c r="BGR187">
        <v>7.5</v>
      </c>
      <c r="BGS187">
        <v>2.5</v>
      </c>
      <c r="BGT187">
        <v>10</v>
      </c>
      <c r="BGU187" t="s">
        <v>1463</v>
      </c>
      <c r="BHK187">
        <v>7.5</v>
      </c>
      <c r="BHL187">
        <v>2.5</v>
      </c>
      <c r="BIT187">
        <v>10</v>
      </c>
      <c r="BIU187">
        <v>7.5</v>
      </c>
      <c r="BIV187">
        <v>2.5</v>
      </c>
      <c r="BIW187">
        <v>20</v>
      </c>
      <c r="BIX187">
        <v>5</v>
      </c>
      <c r="BIY187" t="s">
        <v>1794</v>
      </c>
      <c r="BIZ187" t="s">
        <v>2594</v>
      </c>
      <c r="BJA187" t="s">
        <v>2548</v>
      </c>
      <c r="BJB187">
        <v>7.5</v>
      </c>
      <c r="BJC187">
        <v>2.5</v>
      </c>
    </row>
    <row r="188" spans="1:1024 1026:1615" ht="15" x14ac:dyDescent="0.25">
      <c r="A188" t="s">
        <v>4378</v>
      </c>
      <c r="B188" t="s">
        <v>5712</v>
      </c>
      <c r="C188" t="s">
        <v>5713</v>
      </c>
      <c r="D188" t="s">
        <v>1460</v>
      </c>
      <c r="F188" t="s">
        <v>2606</v>
      </c>
      <c r="G188" t="s">
        <v>4350</v>
      </c>
      <c r="H188" t="s">
        <v>5555</v>
      </c>
      <c r="I188" t="s">
        <v>5698</v>
      </c>
      <c r="J188">
        <v>2.0655944000000002</v>
      </c>
      <c r="K188">
        <v>34.582957810000003</v>
      </c>
      <c r="L188" s="116">
        <v>42412</v>
      </c>
      <c r="M188" t="s">
        <v>1461</v>
      </c>
      <c r="N188">
        <v>39</v>
      </c>
      <c r="O188" t="s">
        <v>2554</v>
      </c>
      <c r="Q188">
        <v>6.7</v>
      </c>
      <c r="R188">
        <v>7.5</v>
      </c>
      <c r="S188">
        <v>2.5</v>
      </c>
      <c r="T188">
        <v>16.7</v>
      </c>
      <c r="U188">
        <v>1</v>
      </c>
      <c r="V188">
        <v>1</v>
      </c>
      <c r="W188">
        <v>4</v>
      </c>
      <c r="X188">
        <v>3</v>
      </c>
      <c r="AA188" t="b">
        <v>1</v>
      </c>
      <c r="AG188">
        <v>1</v>
      </c>
      <c r="AH188">
        <v>1</v>
      </c>
      <c r="AI188">
        <v>4</v>
      </c>
      <c r="AJ188">
        <v>3</v>
      </c>
      <c r="AM188">
        <v>1</v>
      </c>
      <c r="AO188">
        <v>4</v>
      </c>
      <c r="AS188">
        <v>1</v>
      </c>
      <c r="AT188">
        <v>1</v>
      </c>
      <c r="AU188">
        <v>2</v>
      </c>
      <c r="AV188">
        <v>2</v>
      </c>
      <c r="BS188" t="s">
        <v>1462</v>
      </c>
      <c r="BT188" t="s">
        <v>1462</v>
      </c>
      <c r="BU188" t="s">
        <v>4353</v>
      </c>
      <c r="BV188" t="s">
        <v>5714</v>
      </c>
      <c r="BW188">
        <v>7.5</v>
      </c>
      <c r="BX188">
        <v>2.5</v>
      </c>
      <c r="BY188">
        <v>7.5</v>
      </c>
      <c r="BZ188">
        <v>7.5</v>
      </c>
      <c r="CA188">
        <v>2.5</v>
      </c>
      <c r="CB188">
        <v>17.5</v>
      </c>
      <c r="CC188" t="s">
        <v>1462</v>
      </c>
      <c r="CD188" t="b">
        <v>1</v>
      </c>
      <c r="CE188" t="b">
        <v>1</v>
      </c>
      <c r="CF188">
        <v>20</v>
      </c>
      <c r="CH188" t="s">
        <v>1462</v>
      </c>
      <c r="CI188" t="b">
        <v>1</v>
      </c>
      <c r="CK188">
        <v>18</v>
      </c>
      <c r="CM188" t="s">
        <v>1463</v>
      </c>
      <c r="CR188" t="s">
        <v>1463</v>
      </c>
      <c r="CW188" t="s">
        <v>1463</v>
      </c>
      <c r="DB188" t="s">
        <v>1463</v>
      </c>
      <c r="DG188" t="s">
        <v>1463</v>
      </c>
      <c r="DM188" t="s">
        <v>1463</v>
      </c>
      <c r="DS188" t="b">
        <v>1</v>
      </c>
      <c r="DU188" t="b">
        <v>1</v>
      </c>
      <c r="DY188" t="b">
        <v>1</v>
      </c>
      <c r="EC188" t="b">
        <v>1</v>
      </c>
      <c r="EI188">
        <v>7.5</v>
      </c>
      <c r="EJ188">
        <v>2.5</v>
      </c>
      <c r="EN188">
        <v>0</v>
      </c>
      <c r="EO188" t="s">
        <v>1463</v>
      </c>
      <c r="FL188">
        <v>3.3</v>
      </c>
      <c r="FM188">
        <v>5</v>
      </c>
      <c r="FN188">
        <v>2.5</v>
      </c>
      <c r="FO188">
        <v>10.8</v>
      </c>
      <c r="FP188" t="s">
        <v>1462</v>
      </c>
      <c r="FS188" t="s">
        <v>1464</v>
      </c>
      <c r="FT188" t="b">
        <v>1</v>
      </c>
      <c r="FV188" t="s">
        <v>1465</v>
      </c>
      <c r="FY188" t="s">
        <v>1464</v>
      </c>
      <c r="GB188" t="s">
        <v>1464</v>
      </c>
      <c r="GE188" t="s">
        <v>1464</v>
      </c>
      <c r="GH188" t="s">
        <v>1464</v>
      </c>
      <c r="GK188" t="s">
        <v>1464</v>
      </c>
      <c r="GN188" t="s">
        <v>1464</v>
      </c>
      <c r="GO188" t="b">
        <v>1</v>
      </c>
      <c r="GQ188" t="s">
        <v>1465</v>
      </c>
      <c r="GT188" t="s">
        <v>1464</v>
      </c>
      <c r="GW188" t="s">
        <v>1464</v>
      </c>
      <c r="GZ188" t="s">
        <v>1464</v>
      </c>
      <c r="HC188" t="s">
        <v>1464</v>
      </c>
      <c r="HD188" t="b">
        <v>1</v>
      </c>
      <c r="HF188" t="s">
        <v>1465</v>
      </c>
      <c r="HI188" t="s">
        <v>1464</v>
      </c>
      <c r="HL188" t="s">
        <v>1464</v>
      </c>
      <c r="HO188" t="s">
        <v>1464</v>
      </c>
      <c r="HR188" t="s">
        <v>1464</v>
      </c>
      <c r="HU188" t="s">
        <v>1464</v>
      </c>
      <c r="HX188" t="s">
        <v>1464</v>
      </c>
      <c r="IA188" t="s">
        <v>1464</v>
      </c>
      <c r="ID188" t="s">
        <v>1464</v>
      </c>
      <c r="IG188" t="s">
        <v>1464</v>
      </c>
      <c r="IJ188" t="s">
        <v>1464</v>
      </c>
      <c r="IM188" t="s">
        <v>1464</v>
      </c>
      <c r="IN188" t="b">
        <v>1</v>
      </c>
      <c r="IP188" t="s">
        <v>1464</v>
      </c>
      <c r="IS188" t="s">
        <v>1464</v>
      </c>
      <c r="IV188" t="s">
        <v>1464</v>
      </c>
      <c r="IY188" t="s">
        <v>1464</v>
      </c>
      <c r="JB188" t="s">
        <v>1464</v>
      </c>
      <c r="JC188" t="b">
        <v>1</v>
      </c>
      <c r="JE188" t="s">
        <v>1465</v>
      </c>
      <c r="JH188" t="s">
        <v>1464</v>
      </c>
      <c r="JK188" t="s">
        <v>1464</v>
      </c>
      <c r="JN188" t="s">
        <v>1464</v>
      </c>
      <c r="JQ188" t="s">
        <v>1464</v>
      </c>
      <c r="JT188" t="s">
        <v>1464</v>
      </c>
      <c r="JW188" t="s">
        <v>1464</v>
      </c>
      <c r="JZ188" t="s">
        <v>1464</v>
      </c>
      <c r="KC188" t="s">
        <v>1464</v>
      </c>
      <c r="KF188" t="s">
        <v>1464</v>
      </c>
      <c r="KG188" t="s">
        <v>4355</v>
      </c>
      <c r="KH188" t="b">
        <v>1</v>
      </c>
      <c r="KJ188" t="s">
        <v>1465</v>
      </c>
      <c r="KK188" t="s">
        <v>1463</v>
      </c>
      <c r="KM188">
        <v>5</v>
      </c>
      <c r="KN188">
        <v>2.5</v>
      </c>
      <c r="KO188">
        <v>0</v>
      </c>
      <c r="KP188">
        <v>2.5</v>
      </c>
      <c r="KQ188">
        <v>0</v>
      </c>
      <c r="KR188">
        <v>2.5</v>
      </c>
      <c r="KS188" t="s">
        <v>1462</v>
      </c>
      <c r="KV188">
        <v>6</v>
      </c>
      <c r="LF188">
        <v>1</v>
      </c>
      <c r="LZ188" t="b">
        <v>1</v>
      </c>
      <c r="MJ188" t="b">
        <v>1</v>
      </c>
      <c r="MT188" t="s">
        <v>1462</v>
      </c>
      <c r="MU188" t="s">
        <v>5715</v>
      </c>
      <c r="MV188">
        <v>2.5</v>
      </c>
      <c r="MW188">
        <v>0</v>
      </c>
      <c r="MX188">
        <v>0</v>
      </c>
      <c r="MY188">
        <v>7.5</v>
      </c>
      <c r="MZ188">
        <v>2.5</v>
      </c>
      <c r="NA188">
        <v>10</v>
      </c>
      <c r="NM188" t="s">
        <v>2549</v>
      </c>
      <c r="NN188" t="s">
        <v>2549</v>
      </c>
      <c r="NO188" t="s">
        <v>2549</v>
      </c>
      <c r="NP188" t="s">
        <v>2549</v>
      </c>
      <c r="NQ188" t="s">
        <v>2549</v>
      </c>
      <c r="NR188" t="s">
        <v>2549</v>
      </c>
      <c r="NS188" t="s">
        <v>2549</v>
      </c>
      <c r="NT188" t="s">
        <v>2549</v>
      </c>
      <c r="NU188" t="s">
        <v>2549</v>
      </c>
      <c r="NV188" t="s">
        <v>2549</v>
      </c>
      <c r="NW188" t="s">
        <v>2550</v>
      </c>
      <c r="NX188" t="s">
        <v>2569</v>
      </c>
      <c r="NY188" t="s">
        <v>2550</v>
      </c>
      <c r="NZ188" t="s">
        <v>2550</v>
      </c>
      <c r="OA188" t="s">
        <v>2550</v>
      </c>
      <c r="OB188" t="s">
        <v>2550</v>
      </c>
      <c r="OC188" t="s">
        <v>2550</v>
      </c>
      <c r="OD188" t="s">
        <v>2550</v>
      </c>
      <c r="OE188" t="s">
        <v>2550</v>
      </c>
      <c r="OF188" t="s">
        <v>2550</v>
      </c>
      <c r="OG188">
        <v>7.5</v>
      </c>
      <c r="OH188">
        <v>2.5</v>
      </c>
      <c r="OJ188">
        <v>0</v>
      </c>
      <c r="OK188">
        <v>2.5</v>
      </c>
      <c r="OL188">
        <v>2.5</v>
      </c>
      <c r="OO188" t="b">
        <v>1</v>
      </c>
      <c r="OY188" t="s">
        <v>4473</v>
      </c>
      <c r="PI188" t="s">
        <v>4574</v>
      </c>
      <c r="PS188" t="b">
        <v>1</v>
      </c>
      <c r="QC188" t="s">
        <v>4396</v>
      </c>
      <c r="QL188">
        <v>0</v>
      </c>
      <c r="QM188">
        <v>2.5</v>
      </c>
      <c r="RO188">
        <v>7.5</v>
      </c>
      <c r="RP188">
        <v>5</v>
      </c>
      <c r="RQ188">
        <v>2.5</v>
      </c>
      <c r="RR188">
        <v>15</v>
      </c>
      <c r="RS188" t="s">
        <v>1463</v>
      </c>
      <c r="RZ188" t="s">
        <v>1463</v>
      </c>
      <c r="SB188" t="s">
        <v>1463</v>
      </c>
      <c r="SH188" t="s">
        <v>1463</v>
      </c>
      <c r="SK188">
        <v>5</v>
      </c>
      <c r="SL188">
        <v>2.5</v>
      </c>
      <c r="SM188">
        <v>3.7</v>
      </c>
      <c r="SN188">
        <v>5</v>
      </c>
      <c r="SO188">
        <v>0</v>
      </c>
      <c r="SP188">
        <v>8.6999999999999993</v>
      </c>
      <c r="SQ188" t="s">
        <v>1463</v>
      </c>
      <c r="SR188" t="s">
        <v>5700</v>
      </c>
      <c r="TI188">
        <v>75</v>
      </c>
      <c r="TJ188" t="s">
        <v>5716</v>
      </c>
      <c r="TM188" t="b">
        <v>1</v>
      </c>
      <c r="TN188" t="b">
        <v>1</v>
      </c>
      <c r="TO188" t="b">
        <v>1</v>
      </c>
      <c r="TP188" t="b">
        <v>1</v>
      </c>
      <c r="TQ188" t="b">
        <v>1</v>
      </c>
      <c r="TR188" t="b">
        <v>1</v>
      </c>
      <c r="TS188" t="b">
        <v>1</v>
      </c>
      <c r="TT188" t="b">
        <v>1</v>
      </c>
      <c r="TX188">
        <v>5</v>
      </c>
      <c r="TY188">
        <v>0</v>
      </c>
      <c r="VI188">
        <v>5</v>
      </c>
      <c r="VJ188">
        <v>0</v>
      </c>
      <c r="VK188">
        <v>2.5</v>
      </c>
      <c r="VL188">
        <v>7.5</v>
      </c>
      <c r="VM188" t="s">
        <v>1463</v>
      </c>
      <c r="VO188" t="s">
        <v>1463</v>
      </c>
      <c r="VQ188" t="s">
        <v>1463</v>
      </c>
      <c r="VS188" t="s">
        <v>1463</v>
      </c>
      <c r="VV188" t="s">
        <v>1463</v>
      </c>
      <c r="VX188" t="s">
        <v>1462</v>
      </c>
      <c r="VY188" t="s">
        <v>4878</v>
      </c>
      <c r="VZ188">
        <v>0</v>
      </c>
      <c r="WA188">
        <v>2.5</v>
      </c>
      <c r="XJ188">
        <v>2.5</v>
      </c>
      <c r="XK188">
        <v>0</v>
      </c>
      <c r="XL188">
        <v>2.5</v>
      </c>
      <c r="XM188">
        <v>5</v>
      </c>
      <c r="XN188" t="s">
        <v>1462</v>
      </c>
      <c r="XO188" t="s">
        <v>1462</v>
      </c>
      <c r="XQ188" t="b">
        <v>1</v>
      </c>
      <c r="XT188" t="b">
        <v>1</v>
      </c>
      <c r="XU188" t="b">
        <v>1</v>
      </c>
      <c r="XW188" t="b">
        <v>1</v>
      </c>
      <c r="YC188" t="s">
        <v>1462</v>
      </c>
      <c r="YE188" t="s">
        <v>1463</v>
      </c>
      <c r="YF188" t="s">
        <v>5451</v>
      </c>
      <c r="YG188">
        <v>0</v>
      </c>
      <c r="YH188">
        <v>2.5</v>
      </c>
      <c r="YI188" t="s">
        <v>1463</v>
      </c>
      <c r="YU188">
        <v>0</v>
      </c>
      <c r="YV188">
        <v>2.5</v>
      </c>
      <c r="ZX188">
        <v>7</v>
      </c>
      <c r="ZY188">
        <v>7.5</v>
      </c>
      <c r="ZZ188">
        <v>2.5</v>
      </c>
      <c r="AAA188">
        <v>17</v>
      </c>
      <c r="AAB188" t="s">
        <v>1462</v>
      </c>
      <c r="AAK188" t="b">
        <v>1</v>
      </c>
      <c r="AAL188" t="b">
        <v>1</v>
      </c>
      <c r="AAS188" t="s">
        <v>5493</v>
      </c>
      <c r="AAT188">
        <v>7.5</v>
      </c>
      <c r="AAU188">
        <v>2.5</v>
      </c>
      <c r="ADN188">
        <v>10</v>
      </c>
      <c r="ADO188">
        <v>7.5</v>
      </c>
      <c r="ADP188">
        <v>2.5</v>
      </c>
      <c r="ADQ188">
        <v>20</v>
      </c>
      <c r="ADR188" t="s">
        <v>1759</v>
      </c>
      <c r="ADS188">
        <v>0.5</v>
      </c>
      <c r="ADT188">
        <v>40</v>
      </c>
      <c r="ADU188" t="s">
        <v>3580</v>
      </c>
      <c r="ADV188">
        <v>0.5</v>
      </c>
      <c r="ADW188">
        <v>50</v>
      </c>
      <c r="ADX188" t="s">
        <v>2560</v>
      </c>
      <c r="ADY188">
        <v>0.5</v>
      </c>
      <c r="ADZ188">
        <v>45</v>
      </c>
      <c r="AEG188">
        <v>7.5</v>
      </c>
      <c r="AEH188">
        <v>2.5</v>
      </c>
      <c r="AEI188">
        <v>10</v>
      </c>
      <c r="AEJ188">
        <v>5</v>
      </c>
      <c r="AEK188">
        <v>0</v>
      </c>
      <c r="AEL188">
        <v>15</v>
      </c>
      <c r="AEU188" t="b">
        <v>1</v>
      </c>
      <c r="AEV188" t="b">
        <v>1</v>
      </c>
      <c r="AEX188" t="b">
        <v>1</v>
      </c>
      <c r="AEY188" t="b">
        <v>1</v>
      </c>
      <c r="AEZ188" t="b">
        <v>1</v>
      </c>
      <c r="AFA188" t="s">
        <v>4365</v>
      </c>
      <c r="AFC188">
        <v>5</v>
      </c>
      <c r="AFD188">
        <v>0</v>
      </c>
      <c r="AFE188">
        <v>7</v>
      </c>
      <c r="AFF188">
        <v>3.6</v>
      </c>
      <c r="AFG188">
        <v>0</v>
      </c>
      <c r="AFH188">
        <v>10.6</v>
      </c>
      <c r="AFI188" t="s">
        <v>1463</v>
      </c>
      <c r="AFK188" t="s">
        <v>1463</v>
      </c>
      <c r="AFM188" t="s">
        <v>1462</v>
      </c>
      <c r="AFN188" t="s">
        <v>5717</v>
      </c>
      <c r="AFO188" t="s">
        <v>1463</v>
      </c>
      <c r="AFQ188" t="s">
        <v>1463</v>
      </c>
      <c r="AFT188" t="s">
        <v>1463</v>
      </c>
      <c r="AFV188">
        <v>3</v>
      </c>
      <c r="AFW188">
        <v>0</v>
      </c>
      <c r="AFX188">
        <v>3.6111111111111098</v>
      </c>
      <c r="AFY188">
        <v>0</v>
      </c>
      <c r="AFZ188">
        <v>5</v>
      </c>
      <c r="AGA188">
        <v>5</v>
      </c>
      <c r="AGB188">
        <v>5</v>
      </c>
      <c r="AGC188">
        <v>15</v>
      </c>
      <c r="AGD188">
        <v>5</v>
      </c>
      <c r="AGE188">
        <v>6</v>
      </c>
      <c r="AGG188">
        <v>2</v>
      </c>
      <c r="AGH188">
        <v>3</v>
      </c>
      <c r="AGJ188">
        <v>4</v>
      </c>
      <c r="AGK188">
        <v>0</v>
      </c>
      <c r="AGM188" t="s">
        <v>5718</v>
      </c>
      <c r="AGN188" t="s">
        <v>4410</v>
      </c>
      <c r="AGQ188">
        <v>5</v>
      </c>
      <c r="AGR188">
        <v>5</v>
      </c>
      <c r="AGS188">
        <v>1</v>
      </c>
      <c r="AGT188">
        <v>7.5</v>
      </c>
      <c r="AGU188">
        <v>0</v>
      </c>
      <c r="AGV188">
        <v>8.5</v>
      </c>
      <c r="AGW188">
        <v>1</v>
      </c>
      <c r="AGY188" t="b">
        <v>1</v>
      </c>
      <c r="AHA188" t="b">
        <v>1</v>
      </c>
      <c r="AHD188">
        <v>4</v>
      </c>
      <c r="AHE188">
        <v>4</v>
      </c>
      <c r="AHF188">
        <v>4</v>
      </c>
      <c r="AKM188">
        <v>7.5</v>
      </c>
      <c r="AKN188">
        <v>0</v>
      </c>
      <c r="AKO188">
        <v>8.5</v>
      </c>
      <c r="AKP188">
        <v>5</v>
      </c>
      <c r="AKQ188">
        <v>0</v>
      </c>
      <c r="AKR188">
        <v>13.5</v>
      </c>
      <c r="AKS188" t="s">
        <v>1462</v>
      </c>
      <c r="AKT188" t="s">
        <v>1463</v>
      </c>
      <c r="AKV188" t="s">
        <v>1463</v>
      </c>
      <c r="AKX188" t="s">
        <v>1463</v>
      </c>
      <c r="AKZ188" t="s">
        <v>1463</v>
      </c>
      <c r="ALB188" t="s">
        <v>1462</v>
      </c>
      <c r="ALD188" t="s">
        <v>1463</v>
      </c>
      <c r="ALF188" t="s">
        <v>1462</v>
      </c>
      <c r="ALH188" t="s">
        <v>1462</v>
      </c>
      <c r="ALJ188" t="s">
        <v>1462</v>
      </c>
      <c r="ALL188" t="s">
        <v>1463</v>
      </c>
      <c r="ALN188" t="s">
        <v>1462</v>
      </c>
      <c r="ALP188" t="s">
        <v>1462</v>
      </c>
      <c r="ALR188" t="s">
        <v>1463</v>
      </c>
      <c r="ALT188" t="s">
        <v>1463</v>
      </c>
      <c r="AMF188" t="b">
        <v>1</v>
      </c>
      <c r="AMH188" t="b">
        <v>1</v>
      </c>
      <c r="AMI188" t="b">
        <v>1</v>
      </c>
      <c r="AMM188" t="b">
        <v>1</v>
      </c>
      <c r="AMO188" t="b">
        <v>1</v>
      </c>
      <c r="AMQ188" t="b">
        <v>1</v>
      </c>
      <c r="AMW188" t="b">
        <v>1</v>
      </c>
      <c r="ANA188">
        <v>5</v>
      </c>
      <c r="ANB188">
        <v>0</v>
      </c>
      <c r="ANC188">
        <v>10</v>
      </c>
      <c r="AND188">
        <v>7.5</v>
      </c>
      <c r="ANE188">
        <v>0</v>
      </c>
      <c r="ANF188">
        <v>17.5</v>
      </c>
      <c r="ANG188" t="s">
        <v>1462</v>
      </c>
      <c r="ANH188" t="s">
        <v>5719</v>
      </c>
      <c r="ANI188" t="s">
        <v>1462</v>
      </c>
      <c r="ANJ188" t="s">
        <v>2616</v>
      </c>
      <c r="ANK188">
        <v>7.5</v>
      </c>
      <c r="ANL188">
        <v>0</v>
      </c>
      <c r="ANM188">
        <v>1</v>
      </c>
      <c r="ANN188">
        <v>0</v>
      </c>
      <c r="ANO188">
        <v>10</v>
      </c>
      <c r="ANP188">
        <v>11</v>
      </c>
      <c r="ANQ188" t="s">
        <v>2551</v>
      </c>
      <c r="ANT188">
        <v>0</v>
      </c>
      <c r="ANU188">
        <v>10</v>
      </c>
      <c r="AQR188">
        <v>7.5</v>
      </c>
      <c r="AQS188">
        <v>2.5</v>
      </c>
      <c r="AQT188">
        <v>1.3</v>
      </c>
      <c r="AQU188">
        <v>11.3</v>
      </c>
      <c r="AQV188" t="s">
        <v>1463</v>
      </c>
      <c r="ARA188" t="b">
        <v>1</v>
      </c>
      <c r="ARC188" t="b">
        <v>1</v>
      </c>
      <c r="ARG188">
        <v>0</v>
      </c>
      <c r="ARH188">
        <v>2.5</v>
      </c>
      <c r="ARI188" t="s">
        <v>1462</v>
      </c>
      <c r="ARJ188" t="s">
        <v>1462</v>
      </c>
      <c r="ARL188" t="b">
        <v>1</v>
      </c>
      <c r="ARM188" t="s">
        <v>1462</v>
      </c>
      <c r="ARO188" t="b">
        <v>1</v>
      </c>
      <c r="ARQ188" t="s">
        <v>1462</v>
      </c>
      <c r="ARS188" t="s">
        <v>4680</v>
      </c>
      <c r="ART188" t="s">
        <v>2616</v>
      </c>
      <c r="ARV188" t="b">
        <v>1</v>
      </c>
      <c r="ARY188" t="b">
        <v>1</v>
      </c>
      <c r="ASD188">
        <v>5</v>
      </c>
      <c r="ASE188">
        <v>0</v>
      </c>
      <c r="ASF188">
        <v>4</v>
      </c>
      <c r="ASG188">
        <v>7.5</v>
      </c>
      <c r="ASH188">
        <v>2.5</v>
      </c>
      <c r="ASI188">
        <v>14</v>
      </c>
      <c r="ASJ188">
        <v>65</v>
      </c>
      <c r="ASL188" t="b">
        <v>1</v>
      </c>
      <c r="ASM188" t="b">
        <v>1</v>
      </c>
      <c r="ASP188" t="b">
        <v>1</v>
      </c>
      <c r="ASS188">
        <v>3</v>
      </c>
      <c r="AST188" t="s">
        <v>1462</v>
      </c>
      <c r="ASV188" t="b">
        <v>1</v>
      </c>
      <c r="ASW188" t="b">
        <v>1</v>
      </c>
      <c r="ASX188" t="b">
        <v>1</v>
      </c>
      <c r="ASY188" t="b">
        <v>1</v>
      </c>
      <c r="ASZ188" t="b">
        <v>1</v>
      </c>
      <c r="ATC188" t="s">
        <v>5720</v>
      </c>
      <c r="ATD188">
        <v>7.5</v>
      </c>
      <c r="ATE188">
        <v>2.5</v>
      </c>
      <c r="ATF188">
        <v>6.7</v>
      </c>
      <c r="ATG188">
        <v>7.5</v>
      </c>
      <c r="ATH188">
        <v>2.5</v>
      </c>
      <c r="ATI188">
        <v>16.7</v>
      </c>
      <c r="ATJ188" t="s">
        <v>1462</v>
      </c>
      <c r="ATZ188" t="b">
        <v>1</v>
      </c>
      <c r="AUA188" t="s">
        <v>5721</v>
      </c>
      <c r="AUB188" t="s">
        <v>2561</v>
      </c>
      <c r="AUC188" t="b">
        <v>1</v>
      </c>
      <c r="AUD188" t="s">
        <v>4524</v>
      </c>
      <c r="AUE188" t="s">
        <v>2561</v>
      </c>
      <c r="AVW188" t="s">
        <v>1462</v>
      </c>
      <c r="AVX188" t="s">
        <v>1462</v>
      </c>
      <c r="AVZ188">
        <v>7.5</v>
      </c>
      <c r="AWA188">
        <v>2.5</v>
      </c>
      <c r="AWB188">
        <v>7.5</v>
      </c>
      <c r="AWC188">
        <v>2.5</v>
      </c>
      <c r="AWD188">
        <v>4</v>
      </c>
      <c r="AWE188">
        <v>7.5</v>
      </c>
      <c r="AWF188">
        <v>2.5</v>
      </c>
      <c r="AWG188">
        <v>14</v>
      </c>
      <c r="AWH188" t="s">
        <v>1462</v>
      </c>
      <c r="AWI188" t="s">
        <v>1469</v>
      </c>
      <c r="AWJ188" t="s">
        <v>1462</v>
      </c>
      <c r="AWK188" t="s">
        <v>1469</v>
      </c>
      <c r="AWL188" t="s">
        <v>1462</v>
      </c>
      <c r="AWM188" t="s">
        <v>1470</v>
      </c>
      <c r="AWN188" t="s">
        <v>1463</v>
      </c>
      <c r="AWP188" t="s">
        <v>1462</v>
      </c>
      <c r="AWQ188" t="s">
        <v>1469</v>
      </c>
      <c r="AWR188" t="s">
        <v>1463</v>
      </c>
      <c r="AWT188" t="s">
        <v>1462</v>
      </c>
      <c r="AWU188" t="s">
        <v>1469</v>
      </c>
      <c r="AWV188" t="s">
        <v>1463</v>
      </c>
      <c r="AWX188" t="s">
        <v>1463</v>
      </c>
      <c r="AWZ188" t="s">
        <v>1463</v>
      </c>
      <c r="AXB188" t="s">
        <v>1463</v>
      </c>
      <c r="AXD188" t="s">
        <v>1463</v>
      </c>
      <c r="AXI188">
        <v>7.5</v>
      </c>
      <c r="AXJ188">
        <v>2.5</v>
      </c>
      <c r="AXK188">
        <v>1</v>
      </c>
      <c r="AXN188">
        <v>1</v>
      </c>
      <c r="AXO188">
        <v>1</v>
      </c>
      <c r="AXP188">
        <v>1</v>
      </c>
      <c r="AXQ188">
        <v>1</v>
      </c>
      <c r="AXR188">
        <v>1</v>
      </c>
      <c r="AXS188">
        <v>1</v>
      </c>
      <c r="AXT188">
        <v>1</v>
      </c>
      <c r="AXU188">
        <v>1</v>
      </c>
      <c r="AXV188">
        <v>2</v>
      </c>
      <c r="AXW188">
        <v>1</v>
      </c>
      <c r="AXX188">
        <v>2</v>
      </c>
      <c r="AYA188">
        <v>3.3</v>
      </c>
      <c r="AYD188">
        <v>3.3</v>
      </c>
      <c r="AYE188" t="s">
        <v>1462</v>
      </c>
      <c r="AYF188" t="s">
        <v>1462</v>
      </c>
      <c r="AYG188">
        <v>10</v>
      </c>
      <c r="AYJ188">
        <v>10</v>
      </c>
      <c r="AYK188">
        <v>7.5</v>
      </c>
      <c r="AYL188">
        <v>2.5</v>
      </c>
      <c r="AYM188">
        <v>20</v>
      </c>
      <c r="AYN188">
        <v>5</v>
      </c>
      <c r="AYO188" t="s">
        <v>5722</v>
      </c>
      <c r="AYP188" t="s">
        <v>4419</v>
      </c>
      <c r="AYQ188">
        <v>2</v>
      </c>
      <c r="AYR188" t="s">
        <v>4459</v>
      </c>
      <c r="AYX188" t="s">
        <v>5723</v>
      </c>
      <c r="AYY188" t="s">
        <v>5500</v>
      </c>
      <c r="AZC188">
        <v>5</v>
      </c>
      <c r="AZD188" t="s">
        <v>4426</v>
      </c>
      <c r="AZE188" t="s">
        <v>4419</v>
      </c>
      <c r="AZF188">
        <v>25</v>
      </c>
      <c r="AZG188" t="s">
        <v>4646</v>
      </c>
      <c r="AZH188" t="s">
        <v>5398</v>
      </c>
      <c r="AZM188" t="s">
        <v>1462</v>
      </c>
      <c r="AZN188" t="s">
        <v>5724</v>
      </c>
      <c r="AZO188" t="s">
        <v>1462</v>
      </c>
      <c r="AZP188" t="s">
        <v>5725</v>
      </c>
      <c r="AZR188">
        <v>7.5</v>
      </c>
      <c r="AZS188">
        <v>2.5</v>
      </c>
      <c r="BCH188">
        <v>10</v>
      </c>
      <c r="BCI188">
        <v>7.5</v>
      </c>
      <c r="BCJ188">
        <v>2.5</v>
      </c>
      <c r="BCK188">
        <v>20</v>
      </c>
      <c r="BCL188">
        <v>1</v>
      </c>
      <c r="BCN188">
        <v>2</v>
      </c>
      <c r="BCP188">
        <v>3</v>
      </c>
      <c r="BCR188">
        <v>4</v>
      </c>
      <c r="BCT188">
        <v>5</v>
      </c>
      <c r="BCW188" t="s">
        <v>2555</v>
      </c>
      <c r="BCY188">
        <v>7.5</v>
      </c>
      <c r="BCZ188">
        <v>2.5</v>
      </c>
      <c r="BEH188">
        <v>10</v>
      </c>
      <c r="BEI188">
        <v>7.5</v>
      </c>
      <c r="BEJ188">
        <v>0</v>
      </c>
      <c r="BEK188">
        <v>17.5</v>
      </c>
      <c r="BEL188" t="s">
        <v>2567</v>
      </c>
      <c r="BEN188" t="s">
        <v>2567</v>
      </c>
      <c r="BEP188" t="s">
        <v>2567</v>
      </c>
      <c r="BER188" t="s">
        <v>2567</v>
      </c>
      <c r="BET188" t="s">
        <v>2567</v>
      </c>
      <c r="BEV188" t="s">
        <v>2567</v>
      </c>
      <c r="BEX188">
        <v>7.5</v>
      </c>
      <c r="BEY188">
        <v>0</v>
      </c>
      <c r="BGQ188" t="s">
        <v>1467</v>
      </c>
      <c r="BGR188">
        <v>7.5</v>
      </c>
      <c r="BGS188">
        <v>2.5</v>
      </c>
      <c r="BGT188">
        <v>10</v>
      </c>
      <c r="BGU188" t="s">
        <v>1463</v>
      </c>
      <c r="BHK188">
        <v>7.5</v>
      </c>
      <c r="BHL188">
        <v>2.5</v>
      </c>
      <c r="BIT188">
        <v>10</v>
      </c>
      <c r="BIU188">
        <v>7.5</v>
      </c>
      <c r="BIV188">
        <v>2.5</v>
      </c>
      <c r="BIW188">
        <v>20</v>
      </c>
      <c r="BIX188">
        <v>4</v>
      </c>
      <c r="BIY188" t="s">
        <v>1794</v>
      </c>
      <c r="BIZ188" t="s">
        <v>2594</v>
      </c>
      <c r="BJA188" t="s">
        <v>2548</v>
      </c>
      <c r="BJB188">
        <v>7.5</v>
      </c>
      <c r="BJC188">
        <v>2.5</v>
      </c>
    </row>
    <row r="189" spans="1:1024 1026:1615" ht="15" x14ac:dyDescent="0.25">
      <c r="A189" t="s">
        <v>4378</v>
      </c>
      <c r="B189" t="s">
        <v>5726</v>
      </c>
      <c r="C189" t="s">
        <v>5727</v>
      </c>
      <c r="D189" t="s">
        <v>1460</v>
      </c>
      <c r="F189" t="s">
        <v>2606</v>
      </c>
      <c r="G189" t="s">
        <v>4350</v>
      </c>
      <c r="H189" t="s">
        <v>5555</v>
      </c>
      <c r="I189" t="s">
        <v>5698</v>
      </c>
      <c r="J189">
        <v>2.0655427500000001</v>
      </c>
      <c r="K189">
        <v>34.582972169999998</v>
      </c>
      <c r="M189" t="s">
        <v>1461</v>
      </c>
      <c r="N189">
        <v>66</v>
      </c>
      <c r="O189" t="s">
        <v>2554</v>
      </c>
      <c r="Q189">
        <v>7.5</v>
      </c>
      <c r="R189">
        <v>7.5</v>
      </c>
      <c r="S189">
        <v>2.5</v>
      </c>
      <c r="T189">
        <v>17.5</v>
      </c>
      <c r="U189">
        <v>5</v>
      </c>
      <c r="V189">
        <v>2</v>
      </c>
      <c r="W189">
        <v>3</v>
      </c>
      <c r="X189">
        <v>2</v>
      </c>
      <c r="Y189">
        <v>1</v>
      </c>
      <c r="Z189">
        <v>1</v>
      </c>
      <c r="AF189" t="b">
        <v>1</v>
      </c>
      <c r="AG189">
        <v>5</v>
      </c>
      <c r="AH189">
        <v>2</v>
      </c>
      <c r="AI189">
        <v>2</v>
      </c>
      <c r="AJ189">
        <v>2</v>
      </c>
      <c r="AK189">
        <v>1</v>
      </c>
      <c r="AL189">
        <v>1</v>
      </c>
      <c r="AM189">
        <v>5</v>
      </c>
      <c r="AO189">
        <v>2</v>
      </c>
      <c r="AS189">
        <v>2</v>
      </c>
      <c r="AT189">
        <v>2</v>
      </c>
      <c r="AU189">
        <v>2</v>
      </c>
      <c r="AV189">
        <v>2</v>
      </c>
      <c r="AX189">
        <v>1</v>
      </c>
      <c r="BH189">
        <v>1</v>
      </c>
      <c r="BM189">
        <v>1</v>
      </c>
      <c r="BS189" t="s">
        <v>1462</v>
      </c>
      <c r="BT189" t="s">
        <v>1462</v>
      </c>
      <c r="BU189" t="s">
        <v>4353</v>
      </c>
      <c r="BV189" t="s">
        <v>5714</v>
      </c>
      <c r="BW189">
        <v>7.5</v>
      </c>
      <c r="BX189">
        <v>2.5</v>
      </c>
      <c r="BY189">
        <v>8.5</v>
      </c>
      <c r="BZ189">
        <v>7.5</v>
      </c>
      <c r="CA189">
        <v>2.5</v>
      </c>
      <c r="CB189">
        <v>18.5</v>
      </c>
      <c r="CC189" t="s">
        <v>1462</v>
      </c>
      <c r="CD189" t="b">
        <v>1</v>
      </c>
      <c r="CE189" t="b">
        <v>1</v>
      </c>
      <c r="CF189">
        <v>50</v>
      </c>
      <c r="CH189" t="s">
        <v>1462</v>
      </c>
      <c r="CI189" t="b">
        <v>1</v>
      </c>
      <c r="CK189">
        <v>45</v>
      </c>
      <c r="CM189" t="s">
        <v>1462</v>
      </c>
      <c r="CN189" t="b">
        <v>1</v>
      </c>
      <c r="CP189">
        <v>5</v>
      </c>
      <c r="CR189" t="s">
        <v>1463</v>
      </c>
      <c r="CW189" t="s">
        <v>1463</v>
      </c>
      <c r="DB189" t="s">
        <v>1463</v>
      </c>
      <c r="DG189" t="s">
        <v>1463</v>
      </c>
      <c r="DM189" t="s">
        <v>1463</v>
      </c>
      <c r="DS189" t="b">
        <v>1</v>
      </c>
      <c r="DU189" t="b">
        <v>1</v>
      </c>
      <c r="DY189" t="b">
        <v>1</v>
      </c>
      <c r="EC189" t="b">
        <v>1</v>
      </c>
      <c r="EI189">
        <v>7.5</v>
      </c>
      <c r="EJ189">
        <v>2.5</v>
      </c>
      <c r="EN189">
        <v>0</v>
      </c>
      <c r="EO189" t="s">
        <v>1463</v>
      </c>
      <c r="FL189">
        <v>3.3</v>
      </c>
      <c r="FM189">
        <v>7.5</v>
      </c>
      <c r="FN189">
        <v>0</v>
      </c>
      <c r="FO189">
        <v>10.8</v>
      </c>
      <c r="FP189" t="s">
        <v>1462</v>
      </c>
      <c r="FT189" t="b">
        <v>1</v>
      </c>
      <c r="FV189" t="s">
        <v>1465</v>
      </c>
      <c r="GO189" t="b">
        <v>1</v>
      </c>
      <c r="GQ189" t="s">
        <v>1465</v>
      </c>
      <c r="HD189" t="b">
        <v>1</v>
      </c>
      <c r="HF189" t="s">
        <v>1465</v>
      </c>
      <c r="IN189" t="b">
        <v>1</v>
      </c>
      <c r="IP189" t="s">
        <v>1464</v>
      </c>
      <c r="IW189" t="b">
        <v>1</v>
      </c>
      <c r="IY189" t="s">
        <v>1465</v>
      </c>
      <c r="JC189" t="b">
        <v>1</v>
      </c>
      <c r="JE189" t="s">
        <v>1465</v>
      </c>
      <c r="KG189" t="s">
        <v>4355</v>
      </c>
      <c r="KH189" t="b">
        <v>1</v>
      </c>
      <c r="KJ189" t="s">
        <v>1465</v>
      </c>
      <c r="KK189" t="s">
        <v>1463</v>
      </c>
      <c r="KM189">
        <v>7.5</v>
      </c>
      <c r="KN189">
        <v>0</v>
      </c>
      <c r="KO189">
        <v>3.5</v>
      </c>
      <c r="KP189">
        <v>7.5</v>
      </c>
      <c r="KQ189">
        <v>2.5</v>
      </c>
      <c r="KR189">
        <v>13.5</v>
      </c>
      <c r="KS189" t="s">
        <v>1462</v>
      </c>
      <c r="KV189">
        <v>16</v>
      </c>
      <c r="KW189">
        <v>12</v>
      </c>
      <c r="KX189">
        <v>7</v>
      </c>
      <c r="LF189">
        <v>1</v>
      </c>
      <c r="LG189">
        <v>1</v>
      </c>
      <c r="LH189">
        <v>1</v>
      </c>
      <c r="LZ189" t="b">
        <v>1</v>
      </c>
      <c r="MA189" t="b">
        <v>1</v>
      </c>
      <c r="MB189" t="b">
        <v>1</v>
      </c>
      <c r="MJ189" t="b">
        <v>1</v>
      </c>
      <c r="MK189" t="b">
        <v>1</v>
      </c>
      <c r="ML189" t="b">
        <v>1</v>
      </c>
      <c r="MT189" t="s">
        <v>1462</v>
      </c>
      <c r="MU189" t="s">
        <v>5728</v>
      </c>
      <c r="MV189">
        <v>7.5</v>
      </c>
      <c r="MW189">
        <v>2.5</v>
      </c>
      <c r="MX189">
        <v>0</v>
      </c>
      <c r="MY189">
        <v>0</v>
      </c>
      <c r="MZ189">
        <v>2.5</v>
      </c>
      <c r="NA189">
        <v>2.5</v>
      </c>
      <c r="NM189" t="s">
        <v>2549</v>
      </c>
      <c r="NN189" t="s">
        <v>2549</v>
      </c>
      <c r="NO189" t="s">
        <v>2549</v>
      </c>
      <c r="NP189" t="s">
        <v>2549</v>
      </c>
      <c r="NQ189" t="s">
        <v>2549</v>
      </c>
      <c r="NR189" t="s">
        <v>2549</v>
      </c>
      <c r="NS189" t="s">
        <v>2549</v>
      </c>
      <c r="NT189" t="s">
        <v>2549</v>
      </c>
      <c r="NU189" t="s">
        <v>2549</v>
      </c>
      <c r="NV189" t="s">
        <v>2549</v>
      </c>
      <c r="NW189" t="s">
        <v>2550</v>
      </c>
      <c r="NX189" t="s">
        <v>2569</v>
      </c>
      <c r="NY189" t="s">
        <v>2569</v>
      </c>
      <c r="NZ189" t="s">
        <v>2569</v>
      </c>
      <c r="OA189" t="s">
        <v>2550</v>
      </c>
      <c r="OB189" t="s">
        <v>2550</v>
      </c>
      <c r="OC189" t="s">
        <v>2550</v>
      </c>
      <c r="OD189" t="s">
        <v>2550</v>
      </c>
      <c r="OE189" t="s">
        <v>2550</v>
      </c>
      <c r="OF189" t="s">
        <v>2550</v>
      </c>
      <c r="OG189">
        <v>0</v>
      </c>
      <c r="OH189">
        <v>2.5</v>
      </c>
      <c r="OJ189">
        <v>7.5</v>
      </c>
      <c r="OK189">
        <v>2.5</v>
      </c>
      <c r="OL189">
        <v>10</v>
      </c>
      <c r="OO189" t="b">
        <v>1</v>
      </c>
      <c r="OP189" t="b">
        <v>1</v>
      </c>
      <c r="OQ189" t="b">
        <v>1</v>
      </c>
      <c r="OY189" t="s">
        <v>4473</v>
      </c>
      <c r="OZ189" t="s">
        <v>4473</v>
      </c>
      <c r="PA189" t="s">
        <v>4473</v>
      </c>
      <c r="PI189" t="s">
        <v>4574</v>
      </c>
      <c r="PJ189" t="s">
        <v>4574</v>
      </c>
      <c r="PK189" t="s">
        <v>4574</v>
      </c>
      <c r="PS189" t="b">
        <v>1</v>
      </c>
      <c r="PT189" t="b">
        <v>1</v>
      </c>
      <c r="PU189" t="b">
        <v>1</v>
      </c>
      <c r="QC189" t="s">
        <v>4396</v>
      </c>
      <c r="QD189" t="s">
        <v>4396</v>
      </c>
      <c r="QE189" t="s">
        <v>4396</v>
      </c>
      <c r="QL189">
        <v>7.5</v>
      </c>
      <c r="QM189">
        <v>2.5</v>
      </c>
      <c r="RO189">
        <v>7.5</v>
      </c>
      <c r="RP189">
        <v>7.5</v>
      </c>
      <c r="RQ189">
        <v>0</v>
      </c>
      <c r="RR189">
        <v>15</v>
      </c>
      <c r="RS189" t="s">
        <v>1463</v>
      </c>
      <c r="RZ189" t="s">
        <v>1463</v>
      </c>
      <c r="SB189" t="s">
        <v>1463</v>
      </c>
      <c r="SH189" t="s">
        <v>1463</v>
      </c>
      <c r="SK189">
        <v>7.5</v>
      </c>
      <c r="SL189">
        <v>0</v>
      </c>
      <c r="SM189">
        <v>6.9</v>
      </c>
      <c r="SN189">
        <v>7.5</v>
      </c>
      <c r="SO189">
        <v>2.5</v>
      </c>
      <c r="SP189">
        <v>16.899999999999999</v>
      </c>
      <c r="SQ189" t="s">
        <v>1462</v>
      </c>
      <c r="SS189">
        <v>3</v>
      </c>
      <c r="ST189" t="s">
        <v>5729</v>
      </c>
      <c r="SU189" t="s">
        <v>1462</v>
      </c>
      <c r="SY189" t="b">
        <v>1</v>
      </c>
      <c r="SZ189" t="b">
        <v>1</v>
      </c>
      <c r="TA189" t="b">
        <v>1</v>
      </c>
      <c r="TB189" t="b">
        <v>1</v>
      </c>
      <c r="TD189" t="b">
        <v>1</v>
      </c>
      <c r="TE189" t="b">
        <v>1</v>
      </c>
      <c r="TF189" t="b">
        <v>1</v>
      </c>
      <c r="TI189">
        <v>75</v>
      </c>
      <c r="TJ189" t="s">
        <v>5730</v>
      </c>
      <c r="TM189" t="b">
        <v>1</v>
      </c>
      <c r="TN189" t="b">
        <v>1</v>
      </c>
      <c r="TO189" t="b">
        <v>1</v>
      </c>
      <c r="TP189" t="b">
        <v>1</v>
      </c>
      <c r="TQ189" t="b">
        <v>1</v>
      </c>
      <c r="TR189" t="b">
        <v>1</v>
      </c>
      <c r="TS189" t="b">
        <v>1</v>
      </c>
      <c r="TU189" t="b">
        <v>1</v>
      </c>
      <c r="TX189">
        <v>7.5</v>
      </c>
      <c r="TY189">
        <v>2.5</v>
      </c>
      <c r="VI189">
        <v>5</v>
      </c>
      <c r="VJ189">
        <v>0</v>
      </c>
      <c r="VK189">
        <v>0</v>
      </c>
      <c r="VL189">
        <v>5</v>
      </c>
      <c r="VM189" t="s">
        <v>1463</v>
      </c>
      <c r="VO189" t="s">
        <v>1463</v>
      </c>
      <c r="VQ189" t="s">
        <v>1463</v>
      </c>
      <c r="VS189" t="s">
        <v>1463</v>
      </c>
      <c r="VV189" t="s">
        <v>1463</v>
      </c>
      <c r="VX189" t="s">
        <v>1462</v>
      </c>
      <c r="VY189" t="s">
        <v>4478</v>
      </c>
      <c r="VZ189">
        <v>0</v>
      </c>
      <c r="WA189">
        <v>0</v>
      </c>
      <c r="XJ189">
        <v>5</v>
      </c>
      <c r="XK189">
        <v>0</v>
      </c>
      <c r="XL189">
        <v>2.5</v>
      </c>
      <c r="XM189">
        <v>7.5</v>
      </c>
      <c r="XN189" t="s">
        <v>1462</v>
      </c>
      <c r="XO189" t="s">
        <v>1462</v>
      </c>
      <c r="XQ189" t="b">
        <v>1</v>
      </c>
      <c r="XR189" t="b">
        <v>1</v>
      </c>
      <c r="XT189" t="b">
        <v>1</v>
      </c>
      <c r="XU189" t="b">
        <v>1</v>
      </c>
      <c r="XW189" t="b">
        <v>1</v>
      </c>
      <c r="YC189" t="s">
        <v>1462</v>
      </c>
      <c r="YE189" t="s">
        <v>1462</v>
      </c>
      <c r="YF189" t="s">
        <v>5451</v>
      </c>
      <c r="YG189">
        <v>0</v>
      </c>
      <c r="YH189">
        <v>2.5</v>
      </c>
      <c r="YI189" t="s">
        <v>1463</v>
      </c>
      <c r="YU189">
        <v>0</v>
      </c>
      <c r="YV189">
        <v>2.5</v>
      </c>
      <c r="ZX189">
        <v>10</v>
      </c>
      <c r="ZY189">
        <v>5</v>
      </c>
      <c r="ZZ189">
        <v>2.5</v>
      </c>
      <c r="AAA189">
        <v>17.5</v>
      </c>
      <c r="AAB189" t="s">
        <v>1462</v>
      </c>
      <c r="AAD189" t="b">
        <v>1</v>
      </c>
      <c r="AAK189" t="b">
        <v>1</v>
      </c>
      <c r="AAL189" t="b">
        <v>1</v>
      </c>
      <c r="AAP189" t="b">
        <v>1</v>
      </c>
      <c r="AAQ189" t="s">
        <v>4447</v>
      </c>
      <c r="AAS189" t="s">
        <v>5659</v>
      </c>
      <c r="AAT189">
        <v>5</v>
      </c>
      <c r="AAU189">
        <v>2.5</v>
      </c>
      <c r="ADN189">
        <v>10</v>
      </c>
      <c r="ADO189">
        <v>7.5</v>
      </c>
      <c r="ADP189">
        <v>0</v>
      </c>
      <c r="ADQ189">
        <v>17.5</v>
      </c>
      <c r="ADR189" t="s">
        <v>1759</v>
      </c>
      <c r="ADS189">
        <v>0.5</v>
      </c>
      <c r="ADT189">
        <v>40</v>
      </c>
      <c r="ADU189" t="s">
        <v>3580</v>
      </c>
      <c r="ADV189">
        <v>0.5</v>
      </c>
      <c r="ADW189">
        <v>30</v>
      </c>
      <c r="ADX189" t="s">
        <v>2560</v>
      </c>
      <c r="ADY189">
        <v>0.5</v>
      </c>
      <c r="ADZ189">
        <v>60</v>
      </c>
      <c r="AEG189">
        <v>7.5</v>
      </c>
      <c r="AEH189">
        <v>0</v>
      </c>
      <c r="AEI189">
        <v>10</v>
      </c>
      <c r="AEJ189">
        <v>2.5</v>
      </c>
      <c r="AEK189">
        <v>0</v>
      </c>
      <c r="AEL189">
        <v>12.5</v>
      </c>
      <c r="AEU189" t="b">
        <v>1</v>
      </c>
      <c r="AEV189" t="b">
        <v>1</v>
      </c>
      <c r="AEX189" t="b">
        <v>1</v>
      </c>
      <c r="AEY189" t="b">
        <v>1</v>
      </c>
      <c r="AEZ189" t="b">
        <v>1</v>
      </c>
      <c r="AFA189" t="s">
        <v>4365</v>
      </c>
      <c r="AFC189">
        <v>2.5</v>
      </c>
      <c r="AFD189">
        <v>0</v>
      </c>
      <c r="AFE189">
        <v>7</v>
      </c>
      <c r="AFF189">
        <v>3.6</v>
      </c>
      <c r="AFG189">
        <v>2.5</v>
      </c>
      <c r="AFH189">
        <v>13.1</v>
      </c>
      <c r="AFI189" t="s">
        <v>1463</v>
      </c>
      <c r="AFK189" t="s">
        <v>1463</v>
      </c>
      <c r="AFM189" t="s">
        <v>1462</v>
      </c>
      <c r="AFN189" t="s">
        <v>5731</v>
      </c>
      <c r="AFO189" t="s">
        <v>1463</v>
      </c>
      <c r="AFQ189" t="s">
        <v>1463</v>
      </c>
      <c r="AFT189" t="s">
        <v>1463</v>
      </c>
      <c r="AFV189">
        <v>3</v>
      </c>
      <c r="AFW189">
        <v>0</v>
      </c>
      <c r="AFX189">
        <v>3.6111111111111098</v>
      </c>
      <c r="AFY189">
        <v>2.5</v>
      </c>
      <c r="AFZ189">
        <v>6.7</v>
      </c>
      <c r="AGA189">
        <v>5</v>
      </c>
      <c r="AGB189">
        <v>0</v>
      </c>
      <c r="AGC189">
        <v>11.7</v>
      </c>
      <c r="AGD189">
        <v>6</v>
      </c>
      <c r="AGE189">
        <v>4</v>
      </c>
      <c r="AGG189">
        <v>2</v>
      </c>
      <c r="AGH189">
        <v>2</v>
      </c>
      <c r="AGJ189">
        <v>3</v>
      </c>
      <c r="AGK189">
        <v>0</v>
      </c>
      <c r="AGM189" t="s">
        <v>5732</v>
      </c>
      <c r="AGN189" t="s">
        <v>5413</v>
      </c>
      <c r="AGQ189">
        <v>5</v>
      </c>
      <c r="AGR189">
        <v>0</v>
      </c>
      <c r="AGS189">
        <v>2</v>
      </c>
      <c r="AGT189">
        <v>7.5</v>
      </c>
      <c r="AGU189">
        <v>0</v>
      </c>
      <c r="AGV189">
        <v>9.5</v>
      </c>
      <c r="AGW189">
        <v>2</v>
      </c>
      <c r="AGZ189" t="b">
        <v>1</v>
      </c>
      <c r="AHA189" t="b">
        <v>1</v>
      </c>
      <c r="AHD189">
        <v>4</v>
      </c>
      <c r="AHE189">
        <v>4</v>
      </c>
      <c r="AHF189">
        <v>4</v>
      </c>
      <c r="AKM189">
        <v>7.5</v>
      </c>
      <c r="AKN189">
        <v>0</v>
      </c>
      <c r="AKO189">
        <v>10</v>
      </c>
      <c r="AKP189">
        <v>7.5</v>
      </c>
      <c r="AKQ189">
        <v>2.5</v>
      </c>
      <c r="AKR189">
        <v>20</v>
      </c>
      <c r="AKS189" t="s">
        <v>1462</v>
      </c>
      <c r="AKT189" t="s">
        <v>1463</v>
      </c>
      <c r="AKV189" t="s">
        <v>1463</v>
      </c>
      <c r="AKX189" t="s">
        <v>1463</v>
      </c>
      <c r="AKZ189" t="s">
        <v>1462</v>
      </c>
      <c r="ALB189" t="s">
        <v>1462</v>
      </c>
      <c r="ALD189" t="s">
        <v>1463</v>
      </c>
      <c r="ALF189" t="s">
        <v>1462</v>
      </c>
      <c r="ALH189" t="s">
        <v>1462</v>
      </c>
      <c r="ALJ189" t="s">
        <v>1462</v>
      </c>
      <c r="ALL189" t="s">
        <v>1463</v>
      </c>
      <c r="ALN189" t="s">
        <v>1462</v>
      </c>
      <c r="ALP189" t="s">
        <v>1463</v>
      </c>
      <c r="ALR189" t="s">
        <v>1463</v>
      </c>
      <c r="ALT189" t="s">
        <v>1463</v>
      </c>
      <c r="AMF189" t="b">
        <v>1</v>
      </c>
      <c r="AMH189" t="b">
        <v>1</v>
      </c>
      <c r="AMI189" t="b">
        <v>1</v>
      </c>
      <c r="AMM189" t="b">
        <v>1</v>
      </c>
      <c r="AMQ189" t="b">
        <v>1</v>
      </c>
      <c r="AMW189" t="b">
        <v>1</v>
      </c>
      <c r="ANA189">
        <v>7.5</v>
      </c>
      <c r="ANB189">
        <v>2.5</v>
      </c>
      <c r="ANC189">
        <v>10</v>
      </c>
      <c r="AND189">
        <v>7.5</v>
      </c>
      <c r="ANE189">
        <v>2.5</v>
      </c>
      <c r="ANF189">
        <v>20</v>
      </c>
      <c r="ANG189" t="s">
        <v>1462</v>
      </c>
      <c r="ANH189" t="s">
        <v>5733</v>
      </c>
      <c r="ANI189" t="s">
        <v>1462</v>
      </c>
      <c r="ANJ189" t="s">
        <v>2616</v>
      </c>
      <c r="ANK189">
        <v>7.5</v>
      </c>
      <c r="ANL189">
        <v>2.5</v>
      </c>
      <c r="ANM189">
        <v>1</v>
      </c>
      <c r="ANN189">
        <v>0</v>
      </c>
      <c r="ANO189">
        <v>10</v>
      </c>
      <c r="ANP189">
        <v>11</v>
      </c>
      <c r="ANQ189" t="s">
        <v>2551</v>
      </c>
      <c r="ANT189">
        <v>0</v>
      </c>
      <c r="ANU189">
        <v>10</v>
      </c>
      <c r="AQR189">
        <v>10</v>
      </c>
      <c r="AQS189">
        <v>3.8</v>
      </c>
      <c r="AQT189">
        <v>2.5</v>
      </c>
      <c r="AQU189">
        <v>16.3</v>
      </c>
      <c r="AQV189" t="s">
        <v>1463</v>
      </c>
      <c r="ARA189" t="b">
        <v>1</v>
      </c>
      <c r="ARC189" t="b">
        <v>1</v>
      </c>
      <c r="ARG189">
        <v>0</v>
      </c>
      <c r="ARH189">
        <v>2.5</v>
      </c>
      <c r="ARI189" t="s">
        <v>1462</v>
      </c>
      <c r="ARJ189" t="s">
        <v>1462</v>
      </c>
      <c r="ARL189" t="b">
        <v>1</v>
      </c>
      <c r="ARM189" t="s">
        <v>1462</v>
      </c>
      <c r="ARO189" t="b">
        <v>1</v>
      </c>
      <c r="ARQ189" t="s">
        <v>1462</v>
      </c>
      <c r="ARS189" t="s">
        <v>4680</v>
      </c>
      <c r="ART189" t="s">
        <v>2616</v>
      </c>
      <c r="ARV189" t="b">
        <v>1</v>
      </c>
      <c r="ARY189" t="b">
        <v>1</v>
      </c>
      <c r="ASB189" t="b">
        <v>1</v>
      </c>
      <c r="ASC189" t="s">
        <v>5734</v>
      </c>
      <c r="ASD189">
        <v>7.5</v>
      </c>
      <c r="ASE189">
        <v>2.5</v>
      </c>
      <c r="ASF189">
        <v>7</v>
      </c>
      <c r="ASG189">
        <v>7.5</v>
      </c>
      <c r="ASH189">
        <v>0</v>
      </c>
      <c r="ASI189">
        <v>14.5</v>
      </c>
      <c r="ASJ189">
        <v>50</v>
      </c>
      <c r="ASL189" t="b">
        <v>1</v>
      </c>
      <c r="ASM189" t="b">
        <v>1</v>
      </c>
      <c r="ASP189" t="b">
        <v>1</v>
      </c>
      <c r="ASS189">
        <v>5</v>
      </c>
      <c r="AST189" t="s">
        <v>1462</v>
      </c>
      <c r="ASV189" t="b">
        <v>1</v>
      </c>
      <c r="ASW189" t="b">
        <v>1</v>
      </c>
      <c r="ASX189" t="b">
        <v>1</v>
      </c>
      <c r="ASY189" t="b">
        <v>1</v>
      </c>
      <c r="ASZ189" t="b">
        <v>1</v>
      </c>
      <c r="ATC189" t="s">
        <v>5735</v>
      </c>
      <c r="ATD189">
        <v>7.5</v>
      </c>
      <c r="ATE189">
        <v>0</v>
      </c>
      <c r="ATF189">
        <v>6.7</v>
      </c>
      <c r="ATG189">
        <v>7.5</v>
      </c>
      <c r="ATH189">
        <v>2.5</v>
      </c>
      <c r="ATI189">
        <v>16.7</v>
      </c>
      <c r="ATJ189" t="s">
        <v>1462</v>
      </c>
      <c r="ATW189" t="b">
        <v>1</v>
      </c>
      <c r="ATX189" t="s">
        <v>5213</v>
      </c>
      <c r="ATY189" t="s">
        <v>2568</v>
      </c>
      <c r="AUC189" t="b">
        <v>1</v>
      </c>
      <c r="AUD189" t="s">
        <v>5736</v>
      </c>
      <c r="AUE189" t="s">
        <v>2561</v>
      </c>
      <c r="AVW189" t="s">
        <v>1462</v>
      </c>
      <c r="AVX189" t="s">
        <v>1462</v>
      </c>
      <c r="AVZ189">
        <v>7.5</v>
      </c>
      <c r="AWA189">
        <v>2.5</v>
      </c>
      <c r="AWB189">
        <v>7.5</v>
      </c>
      <c r="AWC189">
        <v>2.5</v>
      </c>
      <c r="AWD189">
        <v>3</v>
      </c>
      <c r="AWE189">
        <v>0</v>
      </c>
      <c r="AWF189">
        <v>2.5</v>
      </c>
      <c r="AWG189">
        <v>5.5</v>
      </c>
      <c r="AWH189" t="s">
        <v>1462</v>
      </c>
      <c r="AWI189" t="s">
        <v>1469</v>
      </c>
      <c r="AWJ189" t="s">
        <v>1462</v>
      </c>
      <c r="AWK189" t="s">
        <v>1469</v>
      </c>
      <c r="AWL189" t="s">
        <v>1463</v>
      </c>
      <c r="AWN189" t="s">
        <v>1463</v>
      </c>
      <c r="AWP189" t="s">
        <v>1463</v>
      </c>
      <c r="AWR189" t="s">
        <v>1463</v>
      </c>
      <c r="AWT189" t="s">
        <v>1462</v>
      </c>
      <c r="AWU189" t="s">
        <v>1469</v>
      </c>
      <c r="AWV189" t="s">
        <v>1463</v>
      </c>
      <c r="AWX189" t="s">
        <v>1463</v>
      </c>
      <c r="AWZ189" t="s">
        <v>1462</v>
      </c>
      <c r="AXA189" t="s">
        <v>1469</v>
      </c>
      <c r="AXB189" t="s">
        <v>1463</v>
      </c>
      <c r="AXD189" t="s">
        <v>1463</v>
      </c>
      <c r="AXI189">
        <v>0</v>
      </c>
      <c r="AXJ189">
        <v>2.5</v>
      </c>
      <c r="AXK189">
        <v>1</v>
      </c>
      <c r="AXN189">
        <v>1</v>
      </c>
      <c r="AXO189">
        <v>1</v>
      </c>
      <c r="AXP189">
        <v>1</v>
      </c>
      <c r="AXQ189">
        <v>1</v>
      </c>
      <c r="AXR189">
        <v>1</v>
      </c>
      <c r="AXS189">
        <v>1</v>
      </c>
      <c r="AXT189">
        <v>1</v>
      </c>
      <c r="AXU189">
        <v>1</v>
      </c>
      <c r="AXV189">
        <v>2</v>
      </c>
      <c r="AXW189">
        <v>1</v>
      </c>
      <c r="AXX189">
        <v>2</v>
      </c>
      <c r="AYA189">
        <v>3.3</v>
      </c>
      <c r="AYD189">
        <v>3.3</v>
      </c>
      <c r="AYE189" t="s">
        <v>1462</v>
      </c>
      <c r="AYF189" t="s">
        <v>1462</v>
      </c>
      <c r="AYG189">
        <v>10</v>
      </c>
      <c r="AYJ189">
        <v>10</v>
      </c>
      <c r="AYK189">
        <v>7.5</v>
      </c>
      <c r="AYL189">
        <v>2.5</v>
      </c>
      <c r="AYM189">
        <v>20</v>
      </c>
      <c r="AYN189">
        <v>1</v>
      </c>
      <c r="AYO189" t="s">
        <v>5737</v>
      </c>
      <c r="AYP189" t="s">
        <v>5738</v>
      </c>
      <c r="AYQ189">
        <v>5</v>
      </c>
      <c r="AYR189" t="s">
        <v>4420</v>
      </c>
      <c r="AYS189" t="s">
        <v>4419</v>
      </c>
      <c r="AYW189">
        <v>5</v>
      </c>
      <c r="AYX189" t="s">
        <v>5739</v>
      </c>
      <c r="AYY189" t="s">
        <v>5500</v>
      </c>
      <c r="AZC189">
        <v>6</v>
      </c>
      <c r="AZD189" t="s">
        <v>4426</v>
      </c>
      <c r="AZE189" t="s">
        <v>4419</v>
      </c>
      <c r="AZF189">
        <v>50</v>
      </c>
      <c r="AZG189" t="s">
        <v>4646</v>
      </c>
      <c r="AZH189" t="s">
        <v>5398</v>
      </c>
      <c r="AZM189" t="s">
        <v>1462</v>
      </c>
      <c r="AZN189" t="s">
        <v>5740</v>
      </c>
      <c r="AZO189" t="s">
        <v>1462</v>
      </c>
      <c r="AZP189" t="s">
        <v>5741</v>
      </c>
      <c r="AZR189">
        <v>7.5</v>
      </c>
      <c r="AZS189">
        <v>2.5</v>
      </c>
      <c r="BCH189">
        <v>10</v>
      </c>
      <c r="BCI189">
        <v>2.5</v>
      </c>
      <c r="BCJ189">
        <v>0</v>
      </c>
      <c r="BCK189">
        <v>12.5</v>
      </c>
      <c r="BCL189">
        <v>1</v>
      </c>
      <c r="BCN189">
        <v>2</v>
      </c>
      <c r="BCP189">
        <v>3</v>
      </c>
      <c r="BCR189">
        <v>4</v>
      </c>
      <c r="BCT189">
        <v>5</v>
      </c>
      <c r="BCW189" t="s">
        <v>2555</v>
      </c>
      <c r="BCY189">
        <v>2.5</v>
      </c>
      <c r="BCZ189">
        <v>0</v>
      </c>
      <c r="BEH189">
        <v>10</v>
      </c>
      <c r="BEI189">
        <v>7.5</v>
      </c>
      <c r="BEJ189">
        <v>2.5</v>
      </c>
      <c r="BEK189">
        <v>20</v>
      </c>
      <c r="BEL189" t="s">
        <v>2567</v>
      </c>
      <c r="BEN189" t="s">
        <v>2567</v>
      </c>
      <c r="BEP189" t="s">
        <v>2567</v>
      </c>
      <c r="BER189" t="s">
        <v>2567</v>
      </c>
      <c r="BET189" t="s">
        <v>2567</v>
      </c>
      <c r="BEV189" t="s">
        <v>2567</v>
      </c>
      <c r="BEX189">
        <v>7.5</v>
      </c>
      <c r="BEY189">
        <v>2.5</v>
      </c>
      <c r="BGQ189" t="s">
        <v>1467</v>
      </c>
      <c r="BGR189">
        <v>7.5</v>
      </c>
      <c r="BGS189">
        <v>2.5</v>
      </c>
      <c r="BGT189">
        <v>10</v>
      </c>
      <c r="BGU189" t="s">
        <v>1463</v>
      </c>
      <c r="BHK189">
        <v>7.5</v>
      </c>
      <c r="BHL189">
        <v>2.5</v>
      </c>
      <c r="BIT189">
        <v>10</v>
      </c>
      <c r="BIU189">
        <v>5</v>
      </c>
      <c r="BIV189">
        <v>2.5</v>
      </c>
      <c r="BIW189">
        <v>17.5</v>
      </c>
      <c r="BIX189">
        <v>5</v>
      </c>
      <c r="BIY189" t="s">
        <v>1794</v>
      </c>
      <c r="BIZ189" t="s">
        <v>1474</v>
      </c>
      <c r="BJA189" t="s">
        <v>2548</v>
      </c>
      <c r="BJB189">
        <v>5</v>
      </c>
      <c r="BJC189">
        <v>2.5</v>
      </c>
    </row>
    <row r="190" spans="1:1024 1026:1615" ht="15" x14ac:dyDescent="0.25">
      <c r="A190" t="s">
        <v>4378</v>
      </c>
      <c r="B190" t="s">
        <v>5742</v>
      </c>
      <c r="C190" t="s">
        <v>5743</v>
      </c>
      <c r="D190" t="s">
        <v>1460</v>
      </c>
      <c r="F190" t="s">
        <v>2606</v>
      </c>
      <c r="G190" t="s">
        <v>4350</v>
      </c>
      <c r="H190" t="s">
        <v>5555</v>
      </c>
      <c r="I190" t="s">
        <v>5698</v>
      </c>
      <c r="J190">
        <v>2.0655954900000002</v>
      </c>
      <c r="K190">
        <v>34.583001959999997</v>
      </c>
      <c r="L190" s="116">
        <v>42412</v>
      </c>
      <c r="M190" t="s">
        <v>1471</v>
      </c>
      <c r="N190">
        <v>70</v>
      </c>
      <c r="O190" t="s">
        <v>1472</v>
      </c>
      <c r="Q190">
        <v>5</v>
      </c>
      <c r="R190">
        <v>7.5</v>
      </c>
      <c r="S190">
        <v>2.5</v>
      </c>
      <c r="T190">
        <v>15</v>
      </c>
      <c r="U190">
        <v>1</v>
      </c>
      <c r="V190">
        <v>1</v>
      </c>
      <c r="W190">
        <v>3</v>
      </c>
      <c r="X190">
        <v>3</v>
      </c>
      <c r="Y190">
        <v>1</v>
      </c>
      <c r="AE190" t="b">
        <v>1</v>
      </c>
      <c r="AG190">
        <v>1</v>
      </c>
      <c r="AH190">
        <v>1</v>
      </c>
      <c r="AI190">
        <v>3</v>
      </c>
      <c r="AJ190">
        <v>3</v>
      </c>
      <c r="AS190">
        <v>1</v>
      </c>
      <c r="AT190">
        <v>1</v>
      </c>
      <c r="AU190">
        <v>3</v>
      </c>
      <c r="AV190">
        <v>3</v>
      </c>
      <c r="BC190">
        <v>1</v>
      </c>
      <c r="BS190" t="s">
        <v>1462</v>
      </c>
      <c r="BT190" t="s">
        <v>1462</v>
      </c>
      <c r="BU190" t="s">
        <v>5714</v>
      </c>
      <c r="BV190" t="s">
        <v>4353</v>
      </c>
      <c r="BW190">
        <v>7.5</v>
      </c>
      <c r="BX190">
        <v>2.5</v>
      </c>
      <c r="BY190">
        <v>3.5</v>
      </c>
      <c r="BZ190">
        <v>7.5</v>
      </c>
      <c r="CA190">
        <v>2.5</v>
      </c>
      <c r="CB190">
        <v>13.5</v>
      </c>
      <c r="CC190" t="s">
        <v>1462</v>
      </c>
      <c r="CD190" t="b">
        <v>1</v>
      </c>
      <c r="CE190" t="b">
        <v>1</v>
      </c>
      <c r="CF190">
        <v>50</v>
      </c>
      <c r="CH190" t="s">
        <v>1463</v>
      </c>
      <c r="CM190" t="s">
        <v>1463</v>
      </c>
      <c r="CR190" t="s">
        <v>1463</v>
      </c>
      <c r="CW190" t="s">
        <v>1463</v>
      </c>
      <c r="DB190" t="s">
        <v>1463</v>
      </c>
      <c r="DG190" t="s">
        <v>1463</v>
      </c>
      <c r="DM190" t="s">
        <v>1463</v>
      </c>
      <c r="DS190" t="b">
        <v>1</v>
      </c>
      <c r="DU190" t="b">
        <v>1</v>
      </c>
      <c r="DY190" t="b">
        <v>1</v>
      </c>
      <c r="EC190" t="b">
        <v>1</v>
      </c>
      <c r="EI190">
        <v>7.5</v>
      </c>
      <c r="EJ190">
        <v>2.5</v>
      </c>
      <c r="EN190">
        <v>0</v>
      </c>
      <c r="EO190" t="s">
        <v>1463</v>
      </c>
      <c r="FL190">
        <v>6.7</v>
      </c>
      <c r="FM190">
        <v>7.5</v>
      </c>
      <c r="FN190">
        <v>2.5</v>
      </c>
      <c r="FO190">
        <v>16.7</v>
      </c>
      <c r="FP190" t="s">
        <v>1462</v>
      </c>
      <c r="FT190" t="b">
        <v>1</v>
      </c>
      <c r="FV190" t="s">
        <v>1464</v>
      </c>
      <c r="GO190" t="b">
        <v>1</v>
      </c>
      <c r="GQ190" t="s">
        <v>1465</v>
      </c>
      <c r="HD190" t="b">
        <v>1</v>
      </c>
      <c r="HF190" t="s">
        <v>1465</v>
      </c>
      <c r="IN190" t="b">
        <v>1</v>
      </c>
      <c r="IP190" t="s">
        <v>1464</v>
      </c>
      <c r="JC190" t="b">
        <v>1</v>
      </c>
      <c r="JE190" t="s">
        <v>1465</v>
      </c>
      <c r="KG190" t="s">
        <v>4355</v>
      </c>
      <c r="KH190" t="b">
        <v>1</v>
      </c>
      <c r="KJ190" t="s">
        <v>1465</v>
      </c>
      <c r="KK190" t="s">
        <v>1463</v>
      </c>
      <c r="KM190">
        <v>7.5</v>
      </c>
      <c r="KN190">
        <v>2.5</v>
      </c>
      <c r="KO190">
        <v>0</v>
      </c>
      <c r="KR190">
        <v>0</v>
      </c>
      <c r="KS190" t="s">
        <v>1463</v>
      </c>
      <c r="RO190">
        <v>7.5</v>
      </c>
      <c r="RP190">
        <v>5</v>
      </c>
      <c r="RQ190">
        <v>2.5</v>
      </c>
      <c r="RR190">
        <v>15</v>
      </c>
      <c r="RS190" t="s">
        <v>1463</v>
      </c>
      <c r="RZ190" t="s">
        <v>1463</v>
      </c>
      <c r="SK190">
        <v>5</v>
      </c>
      <c r="SL190">
        <v>2.5</v>
      </c>
      <c r="SM190">
        <v>3.7</v>
      </c>
      <c r="SN190">
        <v>10</v>
      </c>
      <c r="SO190">
        <v>0</v>
      </c>
      <c r="SP190">
        <v>13.7</v>
      </c>
      <c r="SQ190" t="s">
        <v>1463</v>
      </c>
      <c r="SR190" t="s">
        <v>5744</v>
      </c>
      <c r="TI190">
        <v>75</v>
      </c>
      <c r="TJ190" t="s">
        <v>5745</v>
      </c>
      <c r="TM190" t="b">
        <v>1</v>
      </c>
      <c r="TN190" t="b">
        <v>1</v>
      </c>
      <c r="TO190" t="b">
        <v>1</v>
      </c>
      <c r="TP190" t="b">
        <v>1</v>
      </c>
      <c r="TQ190" t="b">
        <v>1</v>
      </c>
      <c r="TX190">
        <v>10</v>
      </c>
      <c r="TY190">
        <v>0</v>
      </c>
      <c r="VI190">
        <v>5</v>
      </c>
      <c r="VJ190">
        <v>0</v>
      </c>
      <c r="VK190">
        <v>2.5</v>
      </c>
      <c r="VL190">
        <v>7.5</v>
      </c>
      <c r="VM190" t="s">
        <v>1463</v>
      </c>
      <c r="VO190" t="s">
        <v>1463</v>
      </c>
      <c r="VQ190" t="s">
        <v>1463</v>
      </c>
      <c r="VS190" t="s">
        <v>1463</v>
      </c>
      <c r="VV190" t="s">
        <v>1463</v>
      </c>
      <c r="VX190" t="s">
        <v>1462</v>
      </c>
      <c r="VY190" t="s">
        <v>5746</v>
      </c>
      <c r="VZ190">
        <v>0</v>
      </c>
      <c r="WA190">
        <v>2.5</v>
      </c>
      <c r="XJ190">
        <v>2.5</v>
      </c>
      <c r="XK190">
        <v>0</v>
      </c>
      <c r="XL190">
        <v>2.5</v>
      </c>
      <c r="XM190">
        <v>5</v>
      </c>
      <c r="XN190" t="s">
        <v>1462</v>
      </c>
      <c r="XO190" t="s">
        <v>1462</v>
      </c>
      <c r="XQ190" t="b">
        <v>1</v>
      </c>
      <c r="XR190" t="b">
        <v>1</v>
      </c>
      <c r="XT190" t="b">
        <v>1</v>
      </c>
      <c r="XU190" t="b">
        <v>1</v>
      </c>
      <c r="XW190" t="b">
        <v>1</v>
      </c>
      <c r="YC190" t="s">
        <v>1462</v>
      </c>
      <c r="YE190" t="s">
        <v>1463</v>
      </c>
      <c r="YF190" t="s">
        <v>5365</v>
      </c>
      <c r="YG190">
        <v>0</v>
      </c>
      <c r="YH190">
        <v>2.5</v>
      </c>
      <c r="YI190" t="s">
        <v>1463</v>
      </c>
      <c r="YU190">
        <v>0</v>
      </c>
      <c r="YV190">
        <v>2.5</v>
      </c>
      <c r="ZX190">
        <v>10</v>
      </c>
      <c r="ZY190">
        <v>7.5</v>
      </c>
      <c r="ZZ190">
        <v>2.5</v>
      </c>
      <c r="AAA190">
        <v>20</v>
      </c>
      <c r="AAB190" t="s">
        <v>1462</v>
      </c>
      <c r="AAK190" t="b">
        <v>1</v>
      </c>
      <c r="AAL190" t="b">
        <v>1</v>
      </c>
      <c r="AAP190" t="b">
        <v>1</v>
      </c>
      <c r="AAQ190" t="s">
        <v>5508</v>
      </c>
      <c r="AAS190" t="s">
        <v>5747</v>
      </c>
      <c r="AAT190">
        <v>7.5</v>
      </c>
      <c r="AAU190">
        <v>2.5</v>
      </c>
      <c r="ADN190">
        <v>6</v>
      </c>
      <c r="ADO190">
        <v>0</v>
      </c>
      <c r="ADP190">
        <v>2.5</v>
      </c>
      <c r="ADQ190">
        <v>8.5</v>
      </c>
      <c r="ADR190" t="s">
        <v>1759</v>
      </c>
      <c r="ADS190">
        <v>0.5</v>
      </c>
      <c r="ADT190">
        <v>40</v>
      </c>
      <c r="ADU190" t="s">
        <v>3580</v>
      </c>
      <c r="ADV190">
        <v>0.5</v>
      </c>
      <c r="ADW190">
        <v>65</v>
      </c>
      <c r="AEG190">
        <v>0</v>
      </c>
      <c r="AEH190">
        <v>2.5</v>
      </c>
      <c r="AEI190">
        <v>10</v>
      </c>
      <c r="AEJ190">
        <v>7.5</v>
      </c>
      <c r="AEK190">
        <v>2.5</v>
      </c>
      <c r="AEL190">
        <v>20</v>
      </c>
      <c r="AEU190" t="b">
        <v>1</v>
      </c>
      <c r="AEV190" t="b">
        <v>1</v>
      </c>
      <c r="AEX190" t="b">
        <v>1</v>
      </c>
      <c r="AEY190" t="b">
        <v>1</v>
      </c>
      <c r="AEZ190" t="b">
        <v>1</v>
      </c>
      <c r="AFA190" t="s">
        <v>4835</v>
      </c>
      <c r="AFC190">
        <v>7.5</v>
      </c>
      <c r="AFD190">
        <v>2.5</v>
      </c>
      <c r="AFE190">
        <v>7</v>
      </c>
      <c r="AFF190">
        <v>3.6</v>
      </c>
      <c r="AFG190">
        <v>2.5</v>
      </c>
      <c r="AFH190">
        <v>13.1</v>
      </c>
      <c r="AFI190" t="s">
        <v>1463</v>
      </c>
      <c r="AFK190" t="s">
        <v>1463</v>
      </c>
      <c r="AFM190" t="s">
        <v>1462</v>
      </c>
      <c r="AFN190" t="s">
        <v>5748</v>
      </c>
      <c r="AFO190" t="s">
        <v>1463</v>
      </c>
      <c r="AFQ190" t="s">
        <v>1463</v>
      </c>
      <c r="AFT190" t="s">
        <v>1463</v>
      </c>
      <c r="AFV190">
        <v>3</v>
      </c>
      <c r="AFW190">
        <v>0</v>
      </c>
      <c r="AFX190">
        <v>3.6111111111111098</v>
      </c>
      <c r="AFY190">
        <v>2.5</v>
      </c>
      <c r="AFZ190">
        <v>2.5</v>
      </c>
      <c r="AGA190">
        <v>7.5</v>
      </c>
      <c r="AGB190">
        <v>7.5</v>
      </c>
      <c r="AGC190">
        <v>17.5</v>
      </c>
      <c r="AGD190">
        <v>4</v>
      </c>
      <c r="AGG190">
        <v>1</v>
      </c>
      <c r="AGJ190">
        <v>2</v>
      </c>
      <c r="AGM190" t="s">
        <v>5749</v>
      </c>
      <c r="AGQ190">
        <v>7.5</v>
      </c>
      <c r="AGR190">
        <v>7.5</v>
      </c>
      <c r="AGS190">
        <v>1</v>
      </c>
      <c r="AGT190">
        <v>7.5</v>
      </c>
      <c r="AGU190">
        <v>2.5</v>
      </c>
      <c r="AGV190">
        <v>11</v>
      </c>
      <c r="AGW190">
        <v>1</v>
      </c>
      <c r="AGY190" t="b">
        <v>1</v>
      </c>
      <c r="AHD190">
        <v>4</v>
      </c>
      <c r="AHE190">
        <v>4</v>
      </c>
      <c r="AHF190">
        <v>3</v>
      </c>
      <c r="AKM190">
        <v>7.5</v>
      </c>
      <c r="AKN190">
        <v>2.5</v>
      </c>
      <c r="AKO190">
        <v>5</v>
      </c>
      <c r="AKP190">
        <v>7.5</v>
      </c>
      <c r="AKQ190">
        <v>2.5</v>
      </c>
      <c r="AKR190">
        <v>15</v>
      </c>
      <c r="AKS190" t="s">
        <v>1462</v>
      </c>
      <c r="AKT190" t="s">
        <v>1463</v>
      </c>
      <c r="AKV190" t="s">
        <v>1463</v>
      </c>
      <c r="AKX190" t="s">
        <v>1463</v>
      </c>
      <c r="AKZ190" t="s">
        <v>1463</v>
      </c>
      <c r="ALB190" t="s">
        <v>1463</v>
      </c>
      <c r="ALD190" t="s">
        <v>1463</v>
      </c>
      <c r="ALF190" t="s">
        <v>1462</v>
      </c>
      <c r="ALH190" t="s">
        <v>1462</v>
      </c>
      <c r="ALJ190" t="s">
        <v>1462</v>
      </c>
      <c r="ALL190" t="s">
        <v>1463</v>
      </c>
      <c r="ALN190" t="s">
        <v>1462</v>
      </c>
      <c r="ALP190" t="s">
        <v>1463</v>
      </c>
      <c r="ALR190" t="s">
        <v>1463</v>
      </c>
      <c r="ALT190" t="s">
        <v>1463</v>
      </c>
      <c r="AMF190" t="b">
        <v>1</v>
      </c>
      <c r="AMH190" t="b">
        <v>1</v>
      </c>
      <c r="AMI190" t="b">
        <v>1</v>
      </c>
      <c r="AMJ190" t="b">
        <v>1</v>
      </c>
      <c r="AMM190" t="b">
        <v>1</v>
      </c>
      <c r="AMQ190" t="b">
        <v>1</v>
      </c>
      <c r="ANA190">
        <v>7.5</v>
      </c>
      <c r="ANB190">
        <v>2.5</v>
      </c>
      <c r="ANC190">
        <v>10</v>
      </c>
      <c r="AND190">
        <v>7.5</v>
      </c>
      <c r="ANE190">
        <v>2.5</v>
      </c>
      <c r="ANF190">
        <v>20</v>
      </c>
      <c r="ANG190" t="s">
        <v>1462</v>
      </c>
      <c r="ANH190" t="s">
        <v>5750</v>
      </c>
      <c r="ANI190" t="s">
        <v>1462</v>
      </c>
      <c r="ANJ190" t="s">
        <v>4791</v>
      </c>
      <c r="ANK190">
        <v>7.5</v>
      </c>
      <c r="ANL190">
        <v>2.5</v>
      </c>
      <c r="ANM190">
        <v>1</v>
      </c>
      <c r="ANN190">
        <v>0</v>
      </c>
      <c r="ANO190">
        <v>10</v>
      </c>
      <c r="ANP190">
        <v>11</v>
      </c>
      <c r="ANQ190" t="s">
        <v>2551</v>
      </c>
      <c r="ANT190">
        <v>0</v>
      </c>
      <c r="ANU190">
        <v>10</v>
      </c>
      <c r="AQR190">
        <v>7.5</v>
      </c>
      <c r="AQS190">
        <v>2.5</v>
      </c>
      <c r="AQT190">
        <v>1.3</v>
      </c>
      <c r="AQU190">
        <v>11.3</v>
      </c>
      <c r="AQV190" t="s">
        <v>1463</v>
      </c>
      <c r="ARA190" t="b">
        <v>1</v>
      </c>
      <c r="ARG190">
        <v>0</v>
      </c>
      <c r="ARH190">
        <v>2.5</v>
      </c>
      <c r="ARI190" t="s">
        <v>1462</v>
      </c>
      <c r="ARJ190" t="s">
        <v>1462</v>
      </c>
      <c r="ARL190" t="b">
        <v>1</v>
      </c>
      <c r="ARM190" t="s">
        <v>1462</v>
      </c>
      <c r="ARO190" t="b">
        <v>1</v>
      </c>
      <c r="ARQ190" t="s">
        <v>1462</v>
      </c>
      <c r="ARS190" t="s">
        <v>4680</v>
      </c>
      <c r="ART190" t="s">
        <v>2616</v>
      </c>
      <c r="ARV190" t="b">
        <v>1</v>
      </c>
      <c r="ARY190" t="b">
        <v>1</v>
      </c>
      <c r="ASD190">
        <v>5</v>
      </c>
      <c r="ASE190">
        <v>0</v>
      </c>
      <c r="ASF190">
        <v>4</v>
      </c>
      <c r="ASG190">
        <v>7.5</v>
      </c>
      <c r="ASH190">
        <v>2.5</v>
      </c>
      <c r="ASI190">
        <v>14</v>
      </c>
      <c r="ASJ190">
        <v>50</v>
      </c>
      <c r="ASL190" t="b">
        <v>1</v>
      </c>
      <c r="ASM190" t="b">
        <v>1</v>
      </c>
      <c r="ASS190">
        <v>2</v>
      </c>
      <c r="AST190" t="s">
        <v>1462</v>
      </c>
      <c r="ASV190" t="b">
        <v>1</v>
      </c>
      <c r="ASW190" t="b">
        <v>1</v>
      </c>
      <c r="ASX190" t="b">
        <v>1</v>
      </c>
      <c r="ASY190" t="b">
        <v>1</v>
      </c>
      <c r="ASZ190" t="b">
        <v>1</v>
      </c>
      <c r="ATC190" t="s">
        <v>5751</v>
      </c>
      <c r="ATD190">
        <v>7.5</v>
      </c>
      <c r="ATE190">
        <v>2.5</v>
      </c>
      <c r="ATF190">
        <v>5.7</v>
      </c>
      <c r="ATG190">
        <v>7.5</v>
      </c>
      <c r="ATH190">
        <v>2.5</v>
      </c>
      <c r="ATI190">
        <v>15.7</v>
      </c>
      <c r="ATJ190" t="s">
        <v>1462</v>
      </c>
      <c r="AUR190" t="b">
        <v>1</v>
      </c>
      <c r="AUS190" t="s">
        <v>5752</v>
      </c>
      <c r="AUT190" t="s">
        <v>2568</v>
      </c>
      <c r="AVW190" t="s">
        <v>1462</v>
      </c>
      <c r="AVX190" t="s">
        <v>1462</v>
      </c>
      <c r="AVZ190">
        <v>7.5</v>
      </c>
      <c r="AWA190">
        <v>2.5</v>
      </c>
      <c r="AWB190">
        <v>7.5</v>
      </c>
      <c r="AWC190">
        <v>2.5</v>
      </c>
      <c r="AWD190">
        <v>2</v>
      </c>
      <c r="AWE190">
        <v>7.5</v>
      </c>
      <c r="AWF190">
        <v>2.5</v>
      </c>
      <c r="AWG190">
        <v>12</v>
      </c>
      <c r="AWH190" t="s">
        <v>1462</v>
      </c>
      <c r="AWI190" t="s">
        <v>1469</v>
      </c>
      <c r="AWJ190" t="s">
        <v>1462</v>
      </c>
      <c r="AWK190" t="s">
        <v>1469</v>
      </c>
      <c r="AWL190" t="s">
        <v>1462</v>
      </c>
      <c r="AWM190" t="s">
        <v>1470</v>
      </c>
      <c r="AWN190" t="s">
        <v>1463</v>
      </c>
      <c r="AWP190" t="s">
        <v>1463</v>
      </c>
      <c r="AWR190" t="s">
        <v>1463</v>
      </c>
      <c r="AWT190" t="s">
        <v>1463</v>
      </c>
      <c r="AWV190" t="s">
        <v>1463</v>
      </c>
      <c r="AWX190" t="s">
        <v>1463</v>
      </c>
      <c r="AWZ190" t="s">
        <v>1463</v>
      </c>
      <c r="AXB190" t="s">
        <v>1463</v>
      </c>
      <c r="AXD190" t="s">
        <v>1463</v>
      </c>
      <c r="AXI190">
        <v>7.5</v>
      </c>
      <c r="AXJ190">
        <v>2.5</v>
      </c>
      <c r="AXK190">
        <v>1</v>
      </c>
      <c r="AXN190">
        <v>1</v>
      </c>
      <c r="AXO190">
        <v>1</v>
      </c>
      <c r="AXP190">
        <v>1</v>
      </c>
      <c r="AXQ190">
        <v>1</v>
      </c>
      <c r="AXR190">
        <v>1</v>
      </c>
      <c r="AXS190">
        <v>1</v>
      </c>
      <c r="AXT190">
        <v>1</v>
      </c>
      <c r="AXU190">
        <v>1</v>
      </c>
      <c r="AXV190">
        <v>2</v>
      </c>
      <c r="AXW190">
        <v>1</v>
      </c>
      <c r="AXX190">
        <v>2</v>
      </c>
      <c r="AYA190">
        <v>0.7</v>
      </c>
      <c r="AYD190">
        <v>0.7</v>
      </c>
      <c r="AYE190" t="s">
        <v>1462</v>
      </c>
      <c r="AYF190" t="s">
        <v>1462</v>
      </c>
      <c r="AYG190">
        <v>2</v>
      </c>
      <c r="AYJ190">
        <v>10</v>
      </c>
      <c r="AYK190">
        <v>7.5</v>
      </c>
      <c r="AYL190">
        <v>2.5</v>
      </c>
      <c r="AYM190">
        <v>20</v>
      </c>
      <c r="AYN190">
        <v>2</v>
      </c>
      <c r="AYO190" t="s">
        <v>5753</v>
      </c>
      <c r="AYP190" t="s">
        <v>4419</v>
      </c>
      <c r="AYQ190">
        <v>2</v>
      </c>
      <c r="AYR190" t="s">
        <v>4459</v>
      </c>
      <c r="AYS190" t="s">
        <v>4645</v>
      </c>
      <c r="AYW190">
        <v>2</v>
      </c>
      <c r="AYX190" t="s">
        <v>5754</v>
      </c>
      <c r="AYY190" t="s">
        <v>5135</v>
      </c>
      <c r="AZC190">
        <v>3</v>
      </c>
      <c r="AZD190" t="s">
        <v>4426</v>
      </c>
      <c r="AZE190" t="s">
        <v>5755</v>
      </c>
      <c r="AZF190">
        <v>60</v>
      </c>
      <c r="AZG190" t="s">
        <v>4646</v>
      </c>
      <c r="AZH190" t="s">
        <v>5273</v>
      </c>
      <c r="AZM190" t="s">
        <v>1462</v>
      </c>
      <c r="AZN190" t="s">
        <v>5711</v>
      </c>
      <c r="AZO190" t="s">
        <v>1462</v>
      </c>
      <c r="AZP190" t="s">
        <v>5756</v>
      </c>
      <c r="AZR190">
        <v>7.5</v>
      </c>
      <c r="AZS190">
        <v>2.5</v>
      </c>
      <c r="BCH190">
        <v>10</v>
      </c>
      <c r="BCI190">
        <v>7.5</v>
      </c>
      <c r="BCJ190">
        <v>2.5</v>
      </c>
      <c r="BCK190">
        <v>20</v>
      </c>
      <c r="BCL190">
        <v>1</v>
      </c>
      <c r="BCN190" t="s">
        <v>2555</v>
      </c>
      <c r="BCP190">
        <v>2</v>
      </c>
      <c r="BCR190">
        <v>3</v>
      </c>
      <c r="BCT190" t="s">
        <v>2555</v>
      </c>
      <c r="BCW190" t="s">
        <v>2555</v>
      </c>
      <c r="BCY190">
        <v>7.5</v>
      </c>
      <c r="BCZ190">
        <v>2.5</v>
      </c>
      <c r="BEH190">
        <v>2.5</v>
      </c>
      <c r="BEI190">
        <v>7.5</v>
      </c>
      <c r="BEJ190">
        <v>2.5</v>
      </c>
      <c r="BEK190">
        <v>12.5</v>
      </c>
      <c r="BEL190" t="s">
        <v>2552</v>
      </c>
      <c r="BEN190" t="s">
        <v>2552</v>
      </c>
      <c r="BEP190" t="s">
        <v>2552</v>
      </c>
      <c r="BER190" t="s">
        <v>2552</v>
      </c>
      <c r="BET190" t="s">
        <v>2552</v>
      </c>
      <c r="BEV190" t="s">
        <v>2552</v>
      </c>
      <c r="BEX190">
        <v>7.5</v>
      </c>
      <c r="BEY190">
        <v>2.5</v>
      </c>
      <c r="BGQ190" t="s">
        <v>1467</v>
      </c>
      <c r="BGR190">
        <v>5</v>
      </c>
      <c r="BGS190">
        <v>2.5</v>
      </c>
      <c r="BGT190">
        <v>7.5</v>
      </c>
      <c r="BGU190" t="s">
        <v>1463</v>
      </c>
      <c r="BHK190">
        <v>5</v>
      </c>
      <c r="BHL190">
        <v>2.5</v>
      </c>
      <c r="BIT190">
        <v>10</v>
      </c>
      <c r="BIU190">
        <v>7.5</v>
      </c>
      <c r="BIV190">
        <v>2.5</v>
      </c>
      <c r="BIW190">
        <v>20</v>
      </c>
      <c r="BIX190">
        <v>4</v>
      </c>
      <c r="BIY190" t="s">
        <v>1794</v>
      </c>
      <c r="BIZ190" t="s">
        <v>2548</v>
      </c>
      <c r="BJA190" t="s">
        <v>2548</v>
      </c>
      <c r="BJB190">
        <v>7.5</v>
      </c>
      <c r="BJC190">
        <v>2.5</v>
      </c>
    </row>
    <row r="191" spans="1:1024 1026:1615" ht="15" x14ac:dyDescent="0.25">
      <c r="A191" t="s">
        <v>4378</v>
      </c>
      <c r="B191" t="s">
        <v>5757</v>
      </c>
      <c r="C191" t="s">
        <v>5758</v>
      </c>
      <c r="D191" t="s">
        <v>1460</v>
      </c>
      <c r="F191" t="s">
        <v>2606</v>
      </c>
      <c r="G191" t="s">
        <v>4350</v>
      </c>
      <c r="H191" t="s">
        <v>5555</v>
      </c>
      <c r="I191" t="s">
        <v>5698</v>
      </c>
      <c r="J191">
        <v>2.0654483400000001</v>
      </c>
      <c r="K191">
        <v>34.582971829999998</v>
      </c>
      <c r="L191" s="116">
        <v>42412</v>
      </c>
      <c r="M191" t="s">
        <v>1461</v>
      </c>
      <c r="N191">
        <v>37</v>
      </c>
      <c r="O191" t="s">
        <v>1472</v>
      </c>
      <c r="Q191">
        <v>6.7</v>
      </c>
      <c r="R191">
        <v>7.5</v>
      </c>
      <c r="S191">
        <v>2.5</v>
      </c>
      <c r="T191">
        <v>16.7</v>
      </c>
      <c r="U191">
        <v>1</v>
      </c>
      <c r="V191">
        <v>1</v>
      </c>
      <c r="W191">
        <v>1</v>
      </c>
      <c r="X191">
        <v>3</v>
      </c>
      <c r="AA191" t="b">
        <v>1</v>
      </c>
      <c r="AG191">
        <v>1</v>
      </c>
      <c r="AH191">
        <v>1</v>
      </c>
      <c r="AI191">
        <v>1</v>
      </c>
      <c r="AJ191">
        <v>3</v>
      </c>
      <c r="AS191">
        <v>1</v>
      </c>
      <c r="AT191">
        <v>1</v>
      </c>
      <c r="AU191">
        <v>1</v>
      </c>
      <c r="AV191">
        <v>3</v>
      </c>
      <c r="BS191" t="s">
        <v>1462</v>
      </c>
      <c r="BT191" t="s">
        <v>1462</v>
      </c>
      <c r="BU191" t="s">
        <v>4353</v>
      </c>
      <c r="BV191" t="s">
        <v>5668</v>
      </c>
      <c r="BW191">
        <v>7.5</v>
      </c>
      <c r="BX191">
        <v>2.5</v>
      </c>
      <c r="BY191">
        <v>7.5</v>
      </c>
      <c r="BZ191">
        <v>5</v>
      </c>
      <c r="CA191">
        <v>0</v>
      </c>
      <c r="CB191">
        <v>12.5</v>
      </c>
      <c r="CC191" t="s">
        <v>1462</v>
      </c>
      <c r="CD191" t="b">
        <v>1</v>
      </c>
      <c r="CE191" t="b">
        <v>1</v>
      </c>
      <c r="CF191">
        <v>25</v>
      </c>
      <c r="CH191" t="s">
        <v>1463</v>
      </c>
      <c r="CM191" t="s">
        <v>1463</v>
      </c>
      <c r="CR191" t="s">
        <v>1463</v>
      </c>
      <c r="CW191" t="s">
        <v>1463</v>
      </c>
      <c r="DB191" t="s">
        <v>1463</v>
      </c>
      <c r="DG191" t="s">
        <v>1462</v>
      </c>
      <c r="DH191" t="b">
        <v>1</v>
      </c>
      <c r="DJ191">
        <v>6</v>
      </c>
      <c r="DM191" t="s">
        <v>1463</v>
      </c>
      <c r="DS191" t="b">
        <v>1</v>
      </c>
      <c r="DU191" t="b">
        <v>1</v>
      </c>
      <c r="DY191" t="b">
        <v>1</v>
      </c>
      <c r="EC191" t="b">
        <v>1</v>
      </c>
      <c r="EI191">
        <v>5</v>
      </c>
      <c r="EJ191">
        <v>0</v>
      </c>
      <c r="EN191">
        <v>0</v>
      </c>
      <c r="EO191" t="s">
        <v>1463</v>
      </c>
      <c r="FL191">
        <v>3.3</v>
      </c>
      <c r="FM191">
        <v>5</v>
      </c>
      <c r="FN191">
        <v>0</v>
      </c>
      <c r="FO191">
        <v>8.3000000000000007</v>
      </c>
      <c r="FP191" t="s">
        <v>1462</v>
      </c>
      <c r="FT191" t="b">
        <v>1</v>
      </c>
      <c r="FV191" t="s">
        <v>1465</v>
      </c>
      <c r="GO191" t="b">
        <v>1</v>
      </c>
      <c r="GQ191" t="s">
        <v>1465</v>
      </c>
      <c r="HD191" t="b">
        <v>1</v>
      </c>
      <c r="HF191" t="s">
        <v>1465</v>
      </c>
      <c r="IN191" t="b">
        <v>1</v>
      </c>
      <c r="IP191" t="s">
        <v>1464</v>
      </c>
      <c r="JC191" t="b">
        <v>1</v>
      </c>
      <c r="JE191" t="s">
        <v>1465</v>
      </c>
      <c r="KG191" t="s">
        <v>4534</v>
      </c>
      <c r="KH191" t="b">
        <v>1</v>
      </c>
      <c r="KJ191" t="s">
        <v>1465</v>
      </c>
      <c r="KK191" t="s">
        <v>1463</v>
      </c>
      <c r="KM191">
        <v>5</v>
      </c>
      <c r="KN191">
        <v>0</v>
      </c>
      <c r="KO191">
        <v>0</v>
      </c>
      <c r="KP191">
        <v>2.5</v>
      </c>
      <c r="KQ191">
        <v>0</v>
      </c>
      <c r="KR191">
        <v>2.5</v>
      </c>
      <c r="KS191" t="s">
        <v>1462</v>
      </c>
      <c r="LA191">
        <v>12</v>
      </c>
      <c r="LK191">
        <v>1</v>
      </c>
      <c r="LU191" t="b">
        <v>1</v>
      </c>
      <c r="MO191" t="b">
        <v>1</v>
      </c>
      <c r="MT191" t="s">
        <v>1463</v>
      </c>
      <c r="MV191">
        <v>2.5</v>
      </c>
      <c r="MW191">
        <v>0</v>
      </c>
      <c r="MX191">
        <v>0</v>
      </c>
      <c r="MY191">
        <v>0</v>
      </c>
      <c r="MZ191">
        <v>2.5</v>
      </c>
      <c r="NA191">
        <v>2.5</v>
      </c>
      <c r="OC191" t="s">
        <v>2550</v>
      </c>
      <c r="OG191">
        <v>0</v>
      </c>
      <c r="OH191">
        <v>2.5</v>
      </c>
      <c r="OJ191">
        <v>2.5</v>
      </c>
      <c r="OK191">
        <v>0</v>
      </c>
      <c r="OL191">
        <v>2.5</v>
      </c>
      <c r="OT191" t="b">
        <v>1</v>
      </c>
      <c r="PD191" t="s">
        <v>4686</v>
      </c>
      <c r="PN191" t="s">
        <v>3269</v>
      </c>
      <c r="QL191">
        <v>2.5</v>
      </c>
      <c r="QM191">
        <v>0</v>
      </c>
      <c r="RO191">
        <v>7.5</v>
      </c>
      <c r="RP191">
        <v>7.5</v>
      </c>
      <c r="RQ191">
        <v>2.5</v>
      </c>
      <c r="RR191">
        <v>17.5</v>
      </c>
      <c r="RS191" t="s">
        <v>1463</v>
      </c>
      <c r="RZ191" t="s">
        <v>1463</v>
      </c>
      <c r="SB191" t="s">
        <v>1463</v>
      </c>
      <c r="SH191" t="s">
        <v>1463</v>
      </c>
      <c r="SK191">
        <v>7.5</v>
      </c>
      <c r="SL191">
        <v>2.5</v>
      </c>
      <c r="SM191">
        <v>3.7</v>
      </c>
      <c r="SN191">
        <v>7.5</v>
      </c>
      <c r="SO191">
        <v>0</v>
      </c>
      <c r="SP191">
        <v>11.2</v>
      </c>
      <c r="SQ191" t="s">
        <v>1463</v>
      </c>
      <c r="SR191" t="s">
        <v>4602</v>
      </c>
      <c r="TI191">
        <v>75</v>
      </c>
      <c r="TJ191" t="s">
        <v>5759</v>
      </c>
      <c r="TM191" t="b">
        <v>1</v>
      </c>
      <c r="TN191" t="b">
        <v>1</v>
      </c>
      <c r="TO191" t="b">
        <v>1</v>
      </c>
      <c r="TP191" t="b">
        <v>1</v>
      </c>
      <c r="TQ191" t="b">
        <v>1</v>
      </c>
      <c r="TS191" t="b">
        <v>1</v>
      </c>
      <c r="TT191" t="b">
        <v>1</v>
      </c>
      <c r="TX191">
        <v>7.5</v>
      </c>
      <c r="TY191">
        <v>0</v>
      </c>
      <c r="VI191">
        <v>5</v>
      </c>
      <c r="VJ191">
        <v>0</v>
      </c>
      <c r="VK191">
        <v>2.5</v>
      </c>
      <c r="VL191">
        <v>7.5</v>
      </c>
      <c r="VM191" t="s">
        <v>1463</v>
      </c>
      <c r="VO191" t="s">
        <v>1463</v>
      </c>
      <c r="VQ191" t="s">
        <v>1463</v>
      </c>
      <c r="VS191" t="s">
        <v>1463</v>
      </c>
      <c r="VV191" t="s">
        <v>1463</v>
      </c>
      <c r="VX191" t="s">
        <v>1462</v>
      </c>
      <c r="VY191" t="s">
        <v>4362</v>
      </c>
      <c r="VZ191">
        <v>0</v>
      </c>
      <c r="WA191">
        <v>2.5</v>
      </c>
      <c r="XJ191">
        <v>2.5</v>
      </c>
      <c r="XK191">
        <v>0</v>
      </c>
      <c r="XL191">
        <v>1.3</v>
      </c>
      <c r="XM191">
        <v>3.8</v>
      </c>
      <c r="XN191" t="s">
        <v>1462</v>
      </c>
      <c r="XO191" t="s">
        <v>1462</v>
      </c>
      <c r="XQ191" t="b">
        <v>1</v>
      </c>
      <c r="XS191" t="b">
        <v>1</v>
      </c>
      <c r="XU191" t="b">
        <v>1</v>
      </c>
      <c r="XW191" t="b">
        <v>1</v>
      </c>
      <c r="YC191" t="s">
        <v>1462</v>
      </c>
      <c r="YE191" t="s">
        <v>1463</v>
      </c>
      <c r="YF191" t="s">
        <v>5760</v>
      </c>
      <c r="YG191">
        <v>0</v>
      </c>
      <c r="YH191">
        <v>2.5</v>
      </c>
      <c r="YI191" t="s">
        <v>1463</v>
      </c>
      <c r="YU191">
        <v>0</v>
      </c>
      <c r="YV191">
        <v>0</v>
      </c>
      <c r="ZX191">
        <v>7</v>
      </c>
      <c r="ZY191">
        <v>2.5</v>
      </c>
      <c r="ZZ191">
        <v>2.5</v>
      </c>
      <c r="AAA191">
        <v>12</v>
      </c>
      <c r="AAB191" t="s">
        <v>1462</v>
      </c>
      <c r="AAK191" t="b">
        <v>1</v>
      </c>
      <c r="AAL191" t="b">
        <v>1</v>
      </c>
      <c r="AAS191" t="s">
        <v>5761</v>
      </c>
      <c r="AAT191">
        <v>2.5</v>
      </c>
      <c r="AAU191">
        <v>2.5</v>
      </c>
      <c r="ADN191">
        <v>10</v>
      </c>
      <c r="ADO191">
        <v>10</v>
      </c>
      <c r="ADP191">
        <v>2.5</v>
      </c>
      <c r="ADQ191">
        <v>22.5</v>
      </c>
      <c r="ADR191" t="s">
        <v>3580</v>
      </c>
      <c r="ADS191">
        <v>0.5</v>
      </c>
      <c r="ADT191">
        <v>50</v>
      </c>
      <c r="ADU191" t="s">
        <v>1759</v>
      </c>
      <c r="ADV191">
        <v>0.5</v>
      </c>
      <c r="ADW191">
        <v>40</v>
      </c>
      <c r="ADX191" t="s">
        <v>2560</v>
      </c>
      <c r="ADY191">
        <v>0.5</v>
      </c>
      <c r="ADZ191">
        <v>30</v>
      </c>
      <c r="AEG191">
        <v>10</v>
      </c>
      <c r="AEH191">
        <v>2.5</v>
      </c>
      <c r="AEI191">
        <v>10</v>
      </c>
      <c r="AEJ191">
        <v>5</v>
      </c>
      <c r="AEK191">
        <v>2.5</v>
      </c>
      <c r="AEL191">
        <v>17.5</v>
      </c>
      <c r="AEU191" t="b">
        <v>1</v>
      </c>
      <c r="AEV191" t="b">
        <v>1</v>
      </c>
      <c r="AEY191" t="b">
        <v>1</v>
      </c>
      <c r="AEZ191" t="b">
        <v>1</v>
      </c>
      <c r="AFA191" t="s">
        <v>4835</v>
      </c>
      <c r="AFC191">
        <v>5</v>
      </c>
      <c r="AFD191">
        <v>2.5</v>
      </c>
      <c r="AFE191">
        <v>7</v>
      </c>
      <c r="AFF191">
        <v>3.6</v>
      </c>
      <c r="AFG191">
        <v>0</v>
      </c>
      <c r="AFH191">
        <v>10.6</v>
      </c>
      <c r="AFI191" t="s">
        <v>1463</v>
      </c>
      <c r="AFK191" t="s">
        <v>1463</v>
      </c>
      <c r="AFM191" t="s">
        <v>1462</v>
      </c>
      <c r="AFN191" t="s">
        <v>5762</v>
      </c>
      <c r="AFO191" t="s">
        <v>1463</v>
      </c>
      <c r="AFQ191" t="s">
        <v>1463</v>
      </c>
      <c r="AFT191" t="s">
        <v>1463</v>
      </c>
      <c r="AFV191">
        <v>3</v>
      </c>
      <c r="AFW191">
        <v>0</v>
      </c>
      <c r="AFX191">
        <v>3.6111111111111098</v>
      </c>
      <c r="AFY191">
        <v>0</v>
      </c>
      <c r="AFZ191">
        <v>6.7</v>
      </c>
      <c r="AGA191">
        <v>7.5</v>
      </c>
      <c r="AGB191">
        <v>2.5</v>
      </c>
      <c r="AGC191">
        <v>16.7</v>
      </c>
      <c r="AGD191">
        <v>6</v>
      </c>
      <c r="AGE191">
        <v>4</v>
      </c>
      <c r="AGG191">
        <v>5</v>
      </c>
      <c r="AGH191">
        <v>3</v>
      </c>
      <c r="AGJ191">
        <v>5</v>
      </c>
      <c r="AGK191">
        <v>0</v>
      </c>
      <c r="AGM191" t="s">
        <v>5763</v>
      </c>
      <c r="AGN191" t="s">
        <v>5764</v>
      </c>
      <c r="AGQ191">
        <v>7.5</v>
      </c>
      <c r="AGR191">
        <v>2.5</v>
      </c>
      <c r="AGS191">
        <v>2</v>
      </c>
      <c r="AGT191">
        <v>7.5</v>
      </c>
      <c r="AGU191">
        <v>0</v>
      </c>
      <c r="AGV191">
        <v>9.5</v>
      </c>
      <c r="AGW191">
        <v>2</v>
      </c>
      <c r="AGY191" t="b">
        <v>1</v>
      </c>
      <c r="AHA191" t="b">
        <v>1</v>
      </c>
      <c r="AHD191">
        <v>4</v>
      </c>
      <c r="AHE191">
        <v>4</v>
      </c>
      <c r="AHF191">
        <v>3</v>
      </c>
      <c r="AKM191">
        <v>7.5</v>
      </c>
      <c r="AKN191">
        <v>0</v>
      </c>
      <c r="AKO191">
        <v>8.5</v>
      </c>
      <c r="AKP191">
        <v>7.5</v>
      </c>
      <c r="AKQ191">
        <v>2.5</v>
      </c>
      <c r="AKR191">
        <v>18.5</v>
      </c>
      <c r="AKS191" t="s">
        <v>1462</v>
      </c>
      <c r="AKT191" t="s">
        <v>1463</v>
      </c>
      <c r="AKV191" t="s">
        <v>1463</v>
      </c>
      <c r="AKX191" t="s">
        <v>1463</v>
      </c>
      <c r="AKZ191" t="s">
        <v>1463</v>
      </c>
      <c r="ALB191" t="s">
        <v>1462</v>
      </c>
      <c r="ALD191" t="s">
        <v>1463</v>
      </c>
      <c r="ALF191" t="s">
        <v>1462</v>
      </c>
      <c r="ALH191" t="s">
        <v>1462</v>
      </c>
      <c r="ALJ191" t="s">
        <v>1462</v>
      </c>
      <c r="ALL191" t="s">
        <v>1462</v>
      </c>
      <c r="ALN191" t="s">
        <v>1462</v>
      </c>
      <c r="ALP191" t="s">
        <v>1462</v>
      </c>
      <c r="ALR191" t="s">
        <v>1463</v>
      </c>
      <c r="ALT191" t="s">
        <v>1463</v>
      </c>
      <c r="AMF191" t="b">
        <v>1</v>
      </c>
      <c r="AMH191" t="b">
        <v>1</v>
      </c>
      <c r="AMI191" t="b">
        <v>1</v>
      </c>
      <c r="AMM191" t="b">
        <v>1</v>
      </c>
      <c r="AMQ191" t="b">
        <v>1</v>
      </c>
      <c r="AMW191" t="b">
        <v>1</v>
      </c>
      <c r="AMX191" t="b">
        <v>1</v>
      </c>
      <c r="ANA191">
        <v>7.5</v>
      </c>
      <c r="ANB191">
        <v>2.5</v>
      </c>
      <c r="ANC191">
        <v>10</v>
      </c>
      <c r="AND191">
        <v>7.5</v>
      </c>
      <c r="ANE191">
        <v>0</v>
      </c>
      <c r="ANF191">
        <v>17.5</v>
      </c>
      <c r="ANG191" t="s">
        <v>1462</v>
      </c>
      <c r="ANH191" t="s">
        <v>5765</v>
      </c>
      <c r="ANI191" t="s">
        <v>1462</v>
      </c>
      <c r="ANJ191" t="s">
        <v>2616</v>
      </c>
      <c r="ANK191">
        <v>7.5</v>
      </c>
      <c r="ANL191">
        <v>0</v>
      </c>
      <c r="ANM191">
        <v>1</v>
      </c>
      <c r="ANN191">
        <v>0</v>
      </c>
      <c r="ANO191">
        <v>10</v>
      </c>
      <c r="ANP191">
        <v>11</v>
      </c>
      <c r="ANQ191" t="s">
        <v>2551</v>
      </c>
      <c r="ANT191">
        <v>0</v>
      </c>
      <c r="ANU191">
        <v>10</v>
      </c>
      <c r="AQR191">
        <v>5</v>
      </c>
      <c r="AQS191">
        <v>2.5</v>
      </c>
      <c r="AQT191">
        <v>2.5</v>
      </c>
      <c r="AQU191">
        <v>10</v>
      </c>
      <c r="AQV191" t="s">
        <v>1463</v>
      </c>
      <c r="ARA191" t="b">
        <v>1</v>
      </c>
      <c r="ARC191" t="b">
        <v>1</v>
      </c>
      <c r="ARG191">
        <v>0</v>
      </c>
      <c r="ARH191">
        <v>5</v>
      </c>
      <c r="ARI191" t="s">
        <v>1462</v>
      </c>
      <c r="ARJ191" t="s">
        <v>1462</v>
      </c>
      <c r="ARL191" t="b">
        <v>1</v>
      </c>
      <c r="ARM191" t="s">
        <v>1462</v>
      </c>
      <c r="ARO191" t="b">
        <v>1</v>
      </c>
      <c r="ARQ191" t="s">
        <v>1462</v>
      </c>
      <c r="ARS191" t="s">
        <v>5766</v>
      </c>
      <c r="ART191" t="s">
        <v>2616</v>
      </c>
      <c r="ARV191" t="b">
        <v>1</v>
      </c>
      <c r="ASD191">
        <v>5</v>
      </c>
      <c r="ASE191">
        <v>0</v>
      </c>
      <c r="ASF191">
        <v>6</v>
      </c>
      <c r="ASG191">
        <v>5</v>
      </c>
      <c r="ASH191">
        <v>0</v>
      </c>
      <c r="ASI191">
        <v>11</v>
      </c>
      <c r="ASJ191">
        <v>50</v>
      </c>
      <c r="ASL191" t="b">
        <v>1</v>
      </c>
      <c r="ASM191" t="b">
        <v>1</v>
      </c>
      <c r="ASS191">
        <v>4</v>
      </c>
      <c r="AST191" t="s">
        <v>1462</v>
      </c>
      <c r="ASV191" t="b">
        <v>1</v>
      </c>
      <c r="ASW191" t="b">
        <v>1</v>
      </c>
      <c r="ASX191" t="b">
        <v>1</v>
      </c>
      <c r="ATC191" t="s">
        <v>5767</v>
      </c>
      <c r="ATD191">
        <v>5</v>
      </c>
      <c r="ATE191">
        <v>0</v>
      </c>
      <c r="ATF191">
        <v>5.7</v>
      </c>
      <c r="ATG191">
        <v>7.5</v>
      </c>
      <c r="ATH191">
        <v>2.5</v>
      </c>
      <c r="ATI191">
        <v>15.7</v>
      </c>
      <c r="ATJ191" t="s">
        <v>1462</v>
      </c>
      <c r="AUR191" t="b">
        <v>1</v>
      </c>
      <c r="AUS191" t="s">
        <v>5698</v>
      </c>
      <c r="AUT191" t="s">
        <v>2568</v>
      </c>
      <c r="AVW191" t="s">
        <v>1462</v>
      </c>
      <c r="AVX191" t="s">
        <v>1463</v>
      </c>
      <c r="AVZ191">
        <v>7.5</v>
      </c>
      <c r="AWA191">
        <v>2.5</v>
      </c>
      <c r="AWB191">
        <v>7.5</v>
      </c>
      <c r="AWC191">
        <v>2.5</v>
      </c>
      <c r="AWD191">
        <v>3</v>
      </c>
      <c r="AWE191">
        <v>5</v>
      </c>
      <c r="AWF191">
        <v>2.5</v>
      </c>
      <c r="AWG191">
        <v>10.5</v>
      </c>
      <c r="AWH191" t="s">
        <v>1462</v>
      </c>
      <c r="AWI191" t="s">
        <v>1469</v>
      </c>
      <c r="AWJ191" t="s">
        <v>1462</v>
      </c>
      <c r="AWK191" t="s">
        <v>1469</v>
      </c>
      <c r="AWL191" t="s">
        <v>1463</v>
      </c>
      <c r="AWN191" t="s">
        <v>1463</v>
      </c>
      <c r="AWP191" t="s">
        <v>1462</v>
      </c>
      <c r="AWQ191" t="s">
        <v>1469</v>
      </c>
      <c r="AWR191" t="s">
        <v>1463</v>
      </c>
      <c r="AWT191" t="s">
        <v>1462</v>
      </c>
      <c r="AWU191" t="s">
        <v>2592</v>
      </c>
      <c r="AWV191" t="s">
        <v>1463</v>
      </c>
      <c r="AWX191" t="s">
        <v>1463</v>
      </c>
      <c r="AWZ191" t="s">
        <v>1463</v>
      </c>
      <c r="AXB191" t="s">
        <v>1463</v>
      </c>
      <c r="AXD191" t="s">
        <v>1463</v>
      </c>
      <c r="AXF191">
        <v>10</v>
      </c>
      <c r="AXI191">
        <v>5</v>
      </c>
      <c r="AXJ191">
        <v>2.5</v>
      </c>
      <c r="AXK191">
        <v>1</v>
      </c>
      <c r="AXN191">
        <v>1</v>
      </c>
      <c r="AXO191">
        <v>1</v>
      </c>
      <c r="AXP191">
        <v>1</v>
      </c>
      <c r="AXQ191">
        <v>1</v>
      </c>
      <c r="AXR191">
        <v>1</v>
      </c>
      <c r="AXS191">
        <v>1</v>
      </c>
      <c r="AXT191">
        <v>1</v>
      </c>
      <c r="AXU191">
        <v>1</v>
      </c>
      <c r="AXV191">
        <v>2</v>
      </c>
      <c r="AXW191">
        <v>1</v>
      </c>
      <c r="AXX191">
        <v>2</v>
      </c>
      <c r="AYA191">
        <v>3.3</v>
      </c>
      <c r="AYD191">
        <v>3.3</v>
      </c>
      <c r="AYE191" t="s">
        <v>1462</v>
      </c>
      <c r="AYF191" t="s">
        <v>1462</v>
      </c>
      <c r="AYG191">
        <v>10</v>
      </c>
      <c r="AYJ191">
        <v>10</v>
      </c>
      <c r="AYK191">
        <v>7.5</v>
      </c>
      <c r="AYL191">
        <v>2.5</v>
      </c>
      <c r="AYM191">
        <v>20</v>
      </c>
      <c r="AYN191">
        <v>1</v>
      </c>
      <c r="AYO191" t="s">
        <v>5768</v>
      </c>
      <c r="AYP191" t="s">
        <v>4419</v>
      </c>
      <c r="AYQ191">
        <v>5</v>
      </c>
      <c r="AYR191" t="s">
        <v>4459</v>
      </c>
      <c r="AYS191" t="s">
        <v>4645</v>
      </c>
      <c r="AYW191">
        <v>5</v>
      </c>
      <c r="AYX191" t="s">
        <v>5769</v>
      </c>
      <c r="AYY191" t="s">
        <v>5770</v>
      </c>
      <c r="AZC191">
        <v>6</v>
      </c>
      <c r="AZF191">
        <v>20</v>
      </c>
      <c r="AZG191" t="s">
        <v>4646</v>
      </c>
      <c r="AZH191" t="s">
        <v>5398</v>
      </c>
      <c r="AZM191" t="s">
        <v>1462</v>
      </c>
      <c r="AZN191" t="s">
        <v>5771</v>
      </c>
      <c r="AZO191" t="s">
        <v>1462</v>
      </c>
      <c r="AZP191" t="s">
        <v>5772</v>
      </c>
      <c r="AZR191">
        <v>7.5</v>
      </c>
      <c r="AZS191">
        <v>2.5</v>
      </c>
      <c r="BCH191">
        <v>10</v>
      </c>
      <c r="BCI191">
        <v>2.5</v>
      </c>
      <c r="BCJ191">
        <v>2.5</v>
      </c>
      <c r="BCK191">
        <v>15</v>
      </c>
      <c r="BCL191">
        <v>1</v>
      </c>
      <c r="BCN191" t="s">
        <v>2555</v>
      </c>
      <c r="BCP191">
        <v>2</v>
      </c>
      <c r="BCR191">
        <v>3</v>
      </c>
      <c r="BCT191">
        <v>4</v>
      </c>
      <c r="BCW191" t="s">
        <v>2555</v>
      </c>
      <c r="BCY191">
        <v>2.5</v>
      </c>
      <c r="BCZ191">
        <v>2.5</v>
      </c>
      <c r="BEH191">
        <v>10</v>
      </c>
      <c r="BEI191">
        <v>7.5</v>
      </c>
      <c r="BEJ191">
        <v>2.5</v>
      </c>
      <c r="BEK191">
        <v>20</v>
      </c>
      <c r="BEL191" t="s">
        <v>2567</v>
      </c>
      <c r="BEN191" t="s">
        <v>2567</v>
      </c>
      <c r="BEP191" t="s">
        <v>2567</v>
      </c>
      <c r="BER191" t="s">
        <v>2567</v>
      </c>
      <c r="BET191" t="s">
        <v>2567</v>
      </c>
      <c r="BEV191" t="s">
        <v>2567</v>
      </c>
      <c r="BEX191">
        <v>7.5</v>
      </c>
      <c r="BEY191">
        <v>2.5</v>
      </c>
      <c r="BGQ191">
        <v>2</v>
      </c>
      <c r="BGR191">
        <v>7.5</v>
      </c>
      <c r="BGS191">
        <v>2.5</v>
      </c>
      <c r="BGT191">
        <v>12</v>
      </c>
      <c r="BGU191" t="s">
        <v>1462</v>
      </c>
      <c r="BGV191" t="s">
        <v>2667</v>
      </c>
      <c r="BGW191" t="s">
        <v>2653</v>
      </c>
      <c r="BGX191" t="s">
        <v>2984</v>
      </c>
      <c r="BGY191" t="s">
        <v>2653</v>
      </c>
      <c r="BHH191" t="s">
        <v>4940</v>
      </c>
      <c r="BHI191" t="s">
        <v>4377</v>
      </c>
      <c r="BHJ191" t="s">
        <v>2653</v>
      </c>
      <c r="BHK191">
        <v>7.5</v>
      </c>
      <c r="BHL191">
        <v>2.5</v>
      </c>
      <c r="BIT191">
        <v>10</v>
      </c>
      <c r="BIU191">
        <v>7.5</v>
      </c>
      <c r="BIV191">
        <v>2.5</v>
      </c>
      <c r="BIW191">
        <v>20</v>
      </c>
      <c r="BIX191">
        <v>4</v>
      </c>
      <c r="BIY191" t="s">
        <v>1794</v>
      </c>
      <c r="BIZ191" t="s">
        <v>2594</v>
      </c>
      <c r="BJA191" t="s">
        <v>2548</v>
      </c>
      <c r="BJB191">
        <v>7.5</v>
      </c>
      <c r="BJC191">
        <v>2.5</v>
      </c>
    </row>
    <row r="192" spans="1:1024 1026:1615" ht="15" x14ac:dyDescent="0.25">
      <c r="A192" t="s">
        <v>4378</v>
      </c>
      <c r="B192" t="s">
        <v>5773</v>
      </c>
      <c r="C192" t="s">
        <v>5774</v>
      </c>
      <c r="D192" t="s">
        <v>1460</v>
      </c>
      <c r="F192" t="s">
        <v>2606</v>
      </c>
      <c r="G192" t="s">
        <v>4350</v>
      </c>
      <c r="H192" t="s">
        <v>5555</v>
      </c>
      <c r="I192" t="s">
        <v>5698</v>
      </c>
      <c r="J192">
        <v>2.06559122</v>
      </c>
      <c r="K192">
        <v>34.583039120000002</v>
      </c>
      <c r="L192" s="116">
        <v>42412</v>
      </c>
      <c r="M192" t="s">
        <v>1461</v>
      </c>
      <c r="N192">
        <v>43</v>
      </c>
      <c r="O192" t="s">
        <v>2554</v>
      </c>
      <c r="Q192">
        <v>6.7</v>
      </c>
      <c r="R192">
        <v>7.5</v>
      </c>
      <c r="S192">
        <v>0</v>
      </c>
      <c r="T192">
        <v>14.2</v>
      </c>
      <c r="U192">
        <v>1</v>
      </c>
      <c r="V192">
        <v>1</v>
      </c>
      <c r="W192">
        <v>2</v>
      </c>
      <c r="X192">
        <v>2</v>
      </c>
      <c r="AA192" t="b">
        <v>1</v>
      </c>
      <c r="AG192">
        <v>1</v>
      </c>
      <c r="AH192">
        <v>1</v>
      </c>
      <c r="AI192">
        <v>2</v>
      </c>
      <c r="AJ192">
        <v>2</v>
      </c>
      <c r="AM192">
        <v>1</v>
      </c>
      <c r="AO192">
        <v>2</v>
      </c>
      <c r="AS192">
        <v>1</v>
      </c>
      <c r="AT192">
        <v>1</v>
      </c>
      <c r="AU192">
        <v>2</v>
      </c>
      <c r="AV192">
        <v>2</v>
      </c>
      <c r="BS192" t="s">
        <v>1462</v>
      </c>
      <c r="BT192" t="s">
        <v>1462</v>
      </c>
      <c r="BU192" t="s">
        <v>4353</v>
      </c>
      <c r="BV192" t="s">
        <v>5775</v>
      </c>
      <c r="BW192">
        <v>7.5</v>
      </c>
      <c r="BX192">
        <v>0</v>
      </c>
      <c r="BY192">
        <v>7.5</v>
      </c>
      <c r="BZ192">
        <v>5</v>
      </c>
      <c r="CA192">
        <v>0</v>
      </c>
      <c r="CB192">
        <v>12.5</v>
      </c>
      <c r="CC192" t="s">
        <v>1462</v>
      </c>
      <c r="CD192" t="b">
        <v>1</v>
      </c>
      <c r="CE192" t="b">
        <v>1</v>
      </c>
      <c r="CF192">
        <v>34</v>
      </c>
      <c r="CH192" t="s">
        <v>1462</v>
      </c>
      <c r="CI192" t="b">
        <v>1</v>
      </c>
      <c r="CK192">
        <v>33</v>
      </c>
      <c r="CM192" t="s">
        <v>1463</v>
      </c>
      <c r="CR192" t="s">
        <v>1463</v>
      </c>
      <c r="CW192" t="s">
        <v>1463</v>
      </c>
      <c r="DB192" t="s">
        <v>1463</v>
      </c>
      <c r="DG192" t="s">
        <v>1463</v>
      </c>
      <c r="DM192" t="s">
        <v>1463</v>
      </c>
      <c r="DS192" t="b">
        <v>1</v>
      </c>
      <c r="DU192" t="b">
        <v>1</v>
      </c>
      <c r="DY192" t="b">
        <v>1</v>
      </c>
      <c r="EC192" t="b">
        <v>1</v>
      </c>
      <c r="EF192" t="b">
        <v>1</v>
      </c>
      <c r="EG192" t="s">
        <v>5776</v>
      </c>
      <c r="EI192">
        <v>5</v>
      </c>
      <c r="EJ192">
        <v>0</v>
      </c>
      <c r="EN192">
        <v>0</v>
      </c>
      <c r="EO192" t="s">
        <v>1463</v>
      </c>
      <c r="FL192">
        <v>6.7</v>
      </c>
      <c r="FM192">
        <v>7.5</v>
      </c>
      <c r="FN192">
        <v>0</v>
      </c>
      <c r="FO192">
        <v>14.2</v>
      </c>
      <c r="FP192" t="s">
        <v>1462</v>
      </c>
      <c r="FS192" t="s">
        <v>1464</v>
      </c>
      <c r="FT192" t="b">
        <v>1</v>
      </c>
      <c r="FV192" t="s">
        <v>1465</v>
      </c>
      <c r="FY192" t="s">
        <v>1464</v>
      </c>
      <c r="GB192" t="s">
        <v>1464</v>
      </c>
      <c r="GE192" t="s">
        <v>1464</v>
      </c>
      <c r="GH192" t="s">
        <v>1464</v>
      </c>
      <c r="GK192" t="s">
        <v>1464</v>
      </c>
      <c r="GN192" t="s">
        <v>1464</v>
      </c>
      <c r="GO192" t="b">
        <v>1</v>
      </c>
      <c r="GQ192" t="s">
        <v>1465</v>
      </c>
      <c r="GT192" t="s">
        <v>1464</v>
      </c>
      <c r="GW192" t="s">
        <v>1464</v>
      </c>
      <c r="GZ192" t="s">
        <v>1464</v>
      </c>
      <c r="HC192" t="s">
        <v>1464</v>
      </c>
      <c r="HD192" t="b">
        <v>1</v>
      </c>
      <c r="HF192" t="s">
        <v>1465</v>
      </c>
      <c r="HI192" t="s">
        <v>1464</v>
      </c>
      <c r="HL192" t="s">
        <v>1464</v>
      </c>
      <c r="HO192" t="s">
        <v>1464</v>
      </c>
      <c r="HR192" t="s">
        <v>1464</v>
      </c>
      <c r="HU192" t="s">
        <v>1464</v>
      </c>
      <c r="HX192" t="s">
        <v>1464</v>
      </c>
      <c r="IA192" t="s">
        <v>1464</v>
      </c>
      <c r="ID192" t="s">
        <v>1464</v>
      </c>
      <c r="IG192" t="s">
        <v>1464</v>
      </c>
      <c r="IJ192" t="s">
        <v>1464</v>
      </c>
      <c r="IM192" t="s">
        <v>1464</v>
      </c>
      <c r="IN192" t="b">
        <v>1</v>
      </c>
      <c r="IP192" t="s">
        <v>1464</v>
      </c>
      <c r="IS192" t="s">
        <v>1464</v>
      </c>
      <c r="IV192" t="s">
        <v>1464</v>
      </c>
      <c r="IY192" t="s">
        <v>1464</v>
      </c>
      <c r="JB192" t="s">
        <v>1464</v>
      </c>
      <c r="JC192" t="b">
        <v>1</v>
      </c>
      <c r="JE192" t="s">
        <v>1465</v>
      </c>
      <c r="JH192" t="s">
        <v>1464</v>
      </c>
      <c r="JK192" t="s">
        <v>1464</v>
      </c>
      <c r="JN192" t="s">
        <v>1464</v>
      </c>
      <c r="JQ192" t="s">
        <v>1464</v>
      </c>
      <c r="JT192" t="s">
        <v>1464</v>
      </c>
      <c r="JW192" t="s">
        <v>1464</v>
      </c>
      <c r="JZ192" t="s">
        <v>1464</v>
      </c>
      <c r="KC192" t="s">
        <v>1464</v>
      </c>
      <c r="KF192" t="s">
        <v>1464</v>
      </c>
      <c r="KG192" t="s">
        <v>4355</v>
      </c>
      <c r="KH192" t="b">
        <v>1</v>
      </c>
      <c r="KJ192" t="s">
        <v>1465</v>
      </c>
      <c r="KK192" t="s">
        <v>1463</v>
      </c>
      <c r="KM192">
        <v>7.5</v>
      </c>
      <c r="KN192">
        <v>0</v>
      </c>
      <c r="KO192">
        <v>0</v>
      </c>
      <c r="KP192">
        <v>5</v>
      </c>
      <c r="KQ192">
        <v>0</v>
      </c>
      <c r="KR192">
        <v>5</v>
      </c>
      <c r="KS192" t="s">
        <v>1462</v>
      </c>
      <c r="KV192">
        <v>24</v>
      </c>
      <c r="LF192">
        <v>1</v>
      </c>
      <c r="LZ192" t="b">
        <v>1</v>
      </c>
      <c r="MJ192" t="b">
        <v>1</v>
      </c>
      <c r="MT192" t="s">
        <v>1462</v>
      </c>
      <c r="MU192" t="s">
        <v>5777</v>
      </c>
      <c r="MV192">
        <v>5</v>
      </c>
      <c r="MW192">
        <v>0</v>
      </c>
      <c r="MX192">
        <v>0</v>
      </c>
      <c r="MY192">
        <v>0</v>
      </c>
      <c r="MZ192">
        <v>2.5</v>
      </c>
      <c r="NA192">
        <v>2.5</v>
      </c>
      <c r="NM192" t="s">
        <v>2549</v>
      </c>
      <c r="NN192" t="s">
        <v>2549</v>
      </c>
      <c r="NO192" t="s">
        <v>2549</v>
      </c>
      <c r="NP192" t="s">
        <v>2549</v>
      </c>
      <c r="NQ192" t="s">
        <v>2549</v>
      </c>
      <c r="NR192" t="s">
        <v>2549</v>
      </c>
      <c r="NS192" t="s">
        <v>2549</v>
      </c>
      <c r="NT192" t="s">
        <v>2549</v>
      </c>
      <c r="NU192" t="s">
        <v>2549</v>
      </c>
      <c r="NV192" t="s">
        <v>2549</v>
      </c>
      <c r="NW192" t="s">
        <v>2550</v>
      </c>
      <c r="NX192" t="s">
        <v>2569</v>
      </c>
      <c r="NY192" t="s">
        <v>2550</v>
      </c>
      <c r="NZ192" t="s">
        <v>2550</v>
      </c>
      <c r="OA192" t="s">
        <v>2550</v>
      </c>
      <c r="OB192" t="s">
        <v>2550</v>
      </c>
      <c r="OC192" t="s">
        <v>2550</v>
      </c>
      <c r="OD192" t="s">
        <v>2550</v>
      </c>
      <c r="OE192" t="s">
        <v>2550</v>
      </c>
      <c r="OF192" t="s">
        <v>2550</v>
      </c>
      <c r="OG192">
        <v>0</v>
      </c>
      <c r="OH192">
        <v>2.5</v>
      </c>
      <c r="OJ192">
        <v>7.5</v>
      </c>
      <c r="OK192">
        <v>2.5</v>
      </c>
      <c r="OL192">
        <v>10</v>
      </c>
      <c r="OO192" t="b">
        <v>1</v>
      </c>
      <c r="OY192" t="s">
        <v>4473</v>
      </c>
      <c r="PI192" t="s">
        <v>4574</v>
      </c>
      <c r="PS192" t="b">
        <v>1</v>
      </c>
      <c r="QC192" t="s">
        <v>5778</v>
      </c>
      <c r="QL192">
        <v>7.5</v>
      </c>
      <c r="QM192">
        <v>2.5</v>
      </c>
      <c r="RO192">
        <v>7.5</v>
      </c>
      <c r="RP192">
        <v>7.5</v>
      </c>
      <c r="RQ192">
        <v>2.5</v>
      </c>
      <c r="RR192">
        <v>17.5</v>
      </c>
      <c r="RS192" t="s">
        <v>1463</v>
      </c>
      <c r="RZ192" t="s">
        <v>1463</v>
      </c>
      <c r="SB192" t="s">
        <v>1463</v>
      </c>
      <c r="SH192" t="s">
        <v>1463</v>
      </c>
      <c r="SK192">
        <v>7.5</v>
      </c>
      <c r="SL192">
        <v>2.5</v>
      </c>
      <c r="SM192">
        <v>3.7</v>
      </c>
      <c r="SN192">
        <v>7.5</v>
      </c>
      <c r="SO192">
        <v>2.5</v>
      </c>
      <c r="SP192">
        <v>13.7</v>
      </c>
      <c r="SQ192" t="s">
        <v>1463</v>
      </c>
      <c r="SR192" t="s">
        <v>5779</v>
      </c>
      <c r="TI192">
        <v>75</v>
      </c>
      <c r="TJ192" t="s">
        <v>5780</v>
      </c>
      <c r="TM192" t="b">
        <v>1</v>
      </c>
      <c r="TN192" t="b">
        <v>1</v>
      </c>
      <c r="TO192" t="b">
        <v>1</v>
      </c>
      <c r="TP192" t="b">
        <v>1</v>
      </c>
      <c r="TQ192" t="b">
        <v>1</v>
      </c>
      <c r="TT192" t="b">
        <v>1</v>
      </c>
      <c r="TU192" t="b">
        <v>1</v>
      </c>
      <c r="TX192">
        <v>7.5</v>
      </c>
      <c r="TY192">
        <v>2.5</v>
      </c>
      <c r="VI192">
        <v>5</v>
      </c>
      <c r="VJ192">
        <v>0</v>
      </c>
      <c r="VK192">
        <v>7.5</v>
      </c>
      <c r="VL192">
        <v>12.5</v>
      </c>
      <c r="VM192" t="s">
        <v>1463</v>
      </c>
      <c r="VO192" t="s">
        <v>1463</v>
      </c>
      <c r="VQ192" t="s">
        <v>1463</v>
      </c>
      <c r="VS192" t="s">
        <v>1463</v>
      </c>
      <c r="VV192" t="s">
        <v>1463</v>
      </c>
      <c r="VX192" t="s">
        <v>1462</v>
      </c>
      <c r="VY192" t="s">
        <v>5121</v>
      </c>
      <c r="VZ192">
        <v>0</v>
      </c>
      <c r="WA192">
        <v>7.5</v>
      </c>
      <c r="XJ192">
        <v>2.5</v>
      </c>
      <c r="XK192">
        <v>0</v>
      </c>
      <c r="XL192">
        <v>0</v>
      </c>
      <c r="XM192">
        <v>2.5</v>
      </c>
      <c r="XN192" t="s">
        <v>1462</v>
      </c>
      <c r="XO192" t="s">
        <v>1462</v>
      </c>
      <c r="XR192" t="b">
        <v>1</v>
      </c>
      <c r="XU192" t="b">
        <v>1</v>
      </c>
      <c r="XW192" t="b">
        <v>1</v>
      </c>
      <c r="XX192" t="b">
        <v>1</v>
      </c>
      <c r="YC192" t="s">
        <v>1462</v>
      </c>
      <c r="YE192" t="s">
        <v>1463</v>
      </c>
      <c r="YG192">
        <v>0</v>
      </c>
      <c r="YH192">
        <v>0</v>
      </c>
      <c r="YI192" t="s">
        <v>1463</v>
      </c>
      <c r="YU192">
        <v>0</v>
      </c>
      <c r="YV192">
        <v>0</v>
      </c>
      <c r="ZX192">
        <v>7</v>
      </c>
      <c r="ZY192">
        <v>5</v>
      </c>
      <c r="ZZ192">
        <v>0</v>
      </c>
      <c r="AAA192">
        <v>12</v>
      </c>
      <c r="AAB192" t="s">
        <v>1462</v>
      </c>
      <c r="AAK192" t="b">
        <v>1</v>
      </c>
      <c r="AAL192" t="b">
        <v>1</v>
      </c>
      <c r="AAS192" t="s">
        <v>5781</v>
      </c>
      <c r="AAT192">
        <v>5</v>
      </c>
      <c r="AAU192">
        <v>0</v>
      </c>
      <c r="ADN192">
        <v>2</v>
      </c>
      <c r="ADO192">
        <v>7.5</v>
      </c>
      <c r="ADP192">
        <v>0</v>
      </c>
      <c r="ADQ192">
        <v>9.5</v>
      </c>
      <c r="ADR192" t="s">
        <v>1759</v>
      </c>
      <c r="ADS192">
        <v>0.5</v>
      </c>
      <c r="ADT192">
        <v>60</v>
      </c>
      <c r="AEG192">
        <v>7.5</v>
      </c>
      <c r="AEH192">
        <v>0</v>
      </c>
      <c r="AEI192">
        <v>10</v>
      </c>
      <c r="AEJ192">
        <v>0</v>
      </c>
      <c r="AEK192">
        <v>0</v>
      </c>
      <c r="AEL192">
        <v>10</v>
      </c>
      <c r="AEV192" t="b">
        <v>1</v>
      </c>
      <c r="AEX192" t="b">
        <v>1</v>
      </c>
      <c r="AEZ192" t="b">
        <v>1</v>
      </c>
      <c r="AFA192" t="s">
        <v>5154</v>
      </c>
      <c r="AFC192">
        <v>0</v>
      </c>
      <c r="AFD192">
        <v>0</v>
      </c>
      <c r="AFE192">
        <v>0</v>
      </c>
      <c r="AFF192">
        <v>7.5</v>
      </c>
      <c r="AFG192">
        <v>2.5</v>
      </c>
      <c r="AFH192">
        <v>10</v>
      </c>
      <c r="AFI192" t="s">
        <v>1463</v>
      </c>
      <c r="AFK192" t="s">
        <v>1463</v>
      </c>
      <c r="AFM192" t="s">
        <v>1463</v>
      </c>
      <c r="AFO192" t="s">
        <v>1463</v>
      </c>
      <c r="AFQ192" t="s">
        <v>1463</v>
      </c>
      <c r="AFT192" t="s">
        <v>1463</v>
      </c>
      <c r="AFV192">
        <v>3</v>
      </c>
      <c r="AFW192">
        <v>3</v>
      </c>
      <c r="AFX192">
        <v>7.5</v>
      </c>
      <c r="AFY192">
        <v>2.5</v>
      </c>
      <c r="AFZ192">
        <v>5</v>
      </c>
      <c r="AGA192">
        <v>5</v>
      </c>
      <c r="AGB192">
        <v>5</v>
      </c>
      <c r="AGC192">
        <v>15</v>
      </c>
      <c r="AGD192">
        <v>4</v>
      </c>
      <c r="AGE192">
        <v>2</v>
      </c>
      <c r="AGG192">
        <v>2</v>
      </c>
      <c r="AGH192">
        <v>2</v>
      </c>
      <c r="AGJ192">
        <v>3</v>
      </c>
      <c r="AGK192">
        <v>0</v>
      </c>
      <c r="AGM192" t="s">
        <v>5718</v>
      </c>
      <c r="AGN192" t="s">
        <v>5782</v>
      </c>
      <c r="AGQ192">
        <v>5</v>
      </c>
      <c r="AGR192">
        <v>5</v>
      </c>
      <c r="AGS192">
        <v>1</v>
      </c>
      <c r="AGT192">
        <v>7.5</v>
      </c>
      <c r="AGU192">
        <v>0</v>
      </c>
      <c r="AGV192">
        <v>8.5</v>
      </c>
      <c r="AGW192">
        <v>1</v>
      </c>
      <c r="AGZ192" t="b">
        <v>1</v>
      </c>
      <c r="AHD192">
        <v>4</v>
      </c>
      <c r="AHE192">
        <v>4</v>
      </c>
      <c r="AHF192">
        <v>4</v>
      </c>
      <c r="AKM192">
        <v>7.5</v>
      </c>
      <c r="AKN192">
        <v>0</v>
      </c>
      <c r="AKO192">
        <v>10</v>
      </c>
      <c r="AKP192">
        <v>7.5</v>
      </c>
      <c r="AKQ192">
        <v>2.5</v>
      </c>
      <c r="AKR192">
        <v>20</v>
      </c>
      <c r="AKS192" t="s">
        <v>1462</v>
      </c>
      <c r="AKT192" t="s">
        <v>1463</v>
      </c>
      <c r="AKV192" t="s">
        <v>1463</v>
      </c>
      <c r="AKX192" t="s">
        <v>1463</v>
      </c>
      <c r="AKZ192" t="s">
        <v>1462</v>
      </c>
      <c r="ALB192" t="s">
        <v>1462</v>
      </c>
      <c r="ALD192" t="s">
        <v>1463</v>
      </c>
      <c r="ALF192" t="s">
        <v>1462</v>
      </c>
      <c r="ALH192" t="s">
        <v>1462</v>
      </c>
      <c r="ALJ192" t="s">
        <v>1462</v>
      </c>
      <c r="ALL192" t="s">
        <v>1463</v>
      </c>
      <c r="ALN192" t="s">
        <v>1462</v>
      </c>
      <c r="ALP192" t="s">
        <v>1463</v>
      </c>
      <c r="ALR192" t="s">
        <v>1463</v>
      </c>
      <c r="ALT192" t="s">
        <v>1463</v>
      </c>
      <c r="AMF192" t="b">
        <v>1</v>
      </c>
      <c r="AMH192" t="b">
        <v>1</v>
      </c>
      <c r="AMI192" t="b">
        <v>1</v>
      </c>
      <c r="AMJ192" t="b">
        <v>1</v>
      </c>
      <c r="AMM192" t="b">
        <v>1</v>
      </c>
      <c r="AMQ192" t="b">
        <v>1</v>
      </c>
      <c r="AMW192" t="b">
        <v>1</v>
      </c>
      <c r="ANA192">
        <v>7.5</v>
      </c>
      <c r="ANB192">
        <v>2.5</v>
      </c>
      <c r="ANC192">
        <v>10</v>
      </c>
      <c r="AND192">
        <v>7.5</v>
      </c>
      <c r="ANE192">
        <v>0</v>
      </c>
      <c r="ANF192">
        <v>17.5</v>
      </c>
      <c r="ANG192" t="s">
        <v>1462</v>
      </c>
      <c r="ANH192" t="s">
        <v>5783</v>
      </c>
      <c r="ANI192" t="s">
        <v>1462</v>
      </c>
      <c r="ANJ192" t="s">
        <v>2616</v>
      </c>
      <c r="ANK192">
        <v>7.5</v>
      </c>
      <c r="ANL192">
        <v>0</v>
      </c>
      <c r="ANM192">
        <v>1</v>
      </c>
      <c r="ANN192">
        <v>0</v>
      </c>
      <c r="ANO192">
        <v>10</v>
      </c>
      <c r="ANP192">
        <v>11</v>
      </c>
      <c r="ANQ192" t="s">
        <v>2551</v>
      </c>
      <c r="ANT192">
        <v>0</v>
      </c>
      <c r="ANU192">
        <v>10</v>
      </c>
      <c r="AQR192">
        <v>7.5</v>
      </c>
      <c r="AQS192">
        <v>3.8</v>
      </c>
      <c r="AQT192">
        <v>3.8</v>
      </c>
      <c r="AQU192">
        <v>15.1</v>
      </c>
      <c r="AQV192" t="s">
        <v>1463</v>
      </c>
      <c r="ARA192" t="b">
        <v>1</v>
      </c>
      <c r="ARC192" t="b">
        <v>1</v>
      </c>
      <c r="ARG192">
        <v>0</v>
      </c>
      <c r="ARH192">
        <v>5</v>
      </c>
      <c r="ARI192" t="s">
        <v>1462</v>
      </c>
      <c r="ARJ192" t="s">
        <v>1462</v>
      </c>
      <c r="ARL192" t="b">
        <v>1</v>
      </c>
      <c r="ARM192" t="s">
        <v>1462</v>
      </c>
      <c r="ARO192" t="b">
        <v>1</v>
      </c>
      <c r="ARQ192" t="s">
        <v>1462</v>
      </c>
      <c r="ARS192" t="s">
        <v>5784</v>
      </c>
      <c r="ART192" t="s">
        <v>2616</v>
      </c>
      <c r="ARV192" t="b">
        <v>1</v>
      </c>
      <c r="ARY192" t="b">
        <v>1</v>
      </c>
      <c r="ASD192">
        <v>7.5</v>
      </c>
      <c r="ASE192">
        <v>2.5</v>
      </c>
      <c r="ASF192">
        <v>3</v>
      </c>
      <c r="ASG192">
        <v>7.5</v>
      </c>
      <c r="ASH192">
        <v>2.5</v>
      </c>
      <c r="ASI192">
        <v>13</v>
      </c>
      <c r="ASJ192">
        <v>50</v>
      </c>
      <c r="ASL192" t="b">
        <v>1</v>
      </c>
      <c r="ASM192" t="b">
        <v>1</v>
      </c>
      <c r="ASS192">
        <v>1</v>
      </c>
      <c r="AST192" t="s">
        <v>1462</v>
      </c>
      <c r="ASV192" t="b">
        <v>1</v>
      </c>
      <c r="ASW192" t="b">
        <v>1</v>
      </c>
      <c r="ASX192" t="b">
        <v>1</v>
      </c>
      <c r="ASY192" t="b">
        <v>1</v>
      </c>
      <c r="ATC192" t="s">
        <v>4415</v>
      </c>
      <c r="ATD192">
        <v>7.5</v>
      </c>
      <c r="ATE192">
        <v>2.5</v>
      </c>
      <c r="ATF192">
        <v>0</v>
      </c>
      <c r="ATG192">
        <v>0</v>
      </c>
      <c r="ATH192">
        <v>1.3</v>
      </c>
      <c r="ATI192">
        <v>1.3</v>
      </c>
      <c r="ATJ192" t="s">
        <v>1463</v>
      </c>
      <c r="AVZ192">
        <v>0</v>
      </c>
      <c r="AWA192">
        <v>2.5</v>
      </c>
      <c r="AWB192">
        <v>0</v>
      </c>
      <c r="AWC192">
        <v>0</v>
      </c>
      <c r="AWD192">
        <v>1</v>
      </c>
      <c r="AWE192">
        <v>0</v>
      </c>
      <c r="AWF192">
        <v>0</v>
      </c>
      <c r="AWG192">
        <v>1</v>
      </c>
      <c r="AWH192" t="s">
        <v>1462</v>
      </c>
      <c r="AWI192" t="s">
        <v>1469</v>
      </c>
      <c r="AWJ192" t="s">
        <v>1463</v>
      </c>
      <c r="AWL192" t="s">
        <v>1462</v>
      </c>
      <c r="AWM192" t="s">
        <v>2619</v>
      </c>
      <c r="AWN192" t="s">
        <v>1463</v>
      </c>
      <c r="AWP192" t="s">
        <v>1463</v>
      </c>
      <c r="AWR192" t="s">
        <v>1463</v>
      </c>
      <c r="AWT192" t="s">
        <v>1463</v>
      </c>
      <c r="AWV192" t="s">
        <v>1463</v>
      </c>
      <c r="AWX192" t="s">
        <v>1463</v>
      </c>
      <c r="AWZ192" t="s">
        <v>1463</v>
      </c>
      <c r="AXB192" t="s">
        <v>1463</v>
      </c>
      <c r="AXD192" t="s">
        <v>1463</v>
      </c>
      <c r="AXF192">
        <v>3</v>
      </c>
      <c r="AXI192">
        <v>0</v>
      </c>
      <c r="AXJ192">
        <v>0</v>
      </c>
      <c r="AXK192">
        <v>1</v>
      </c>
      <c r="AXN192">
        <v>1</v>
      </c>
      <c r="AXO192">
        <v>1</v>
      </c>
      <c r="AXP192">
        <v>1</v>
      </c>
      <c r="AXQ192">
        <v>1</v>
      </c>
      <c r="AXR192">
        <v>1</v>
      </c>
      <c r="AXS192">
        <v>1</v>
      </c>
      <c r="AXT192">
        <v>1</v>
      </c>
      <c r="AXU192">
        <v>1</v>
      </c>
      <c r="AXV192">
        <v>2</v>
      </c>
      <c r="AXW192">
        <v>1</v>
      </c>
      <c r="AXX192">
        <v>2</v>
      </c>
      <c r="AYA192">
        <v>3.3</v>
      </c>
      <c r="AYD192">
        <v>3.3</v>
      </c>
      <c r="AYE192" t="s">
        <v>1462</v>
      </c>
      <c r="AYF192" t="s">
        <v>1462</v>
      </c>
      <c r="AYG192">
        <v>10</v>
      </c>
      <c r="AYJ192">
        <v>10</v>
      </c>
      <c r="AYK192">
        <v>7.5</v>
      </c>
      <c r="AYL192">
        <v>0</v>
      </c>
      <c r="AYM192">
        <v>17.5</v>
      </c>
      <c r="AYN192">
        <v>6</v>
      </c>
      <c r="AYO192" t="s">
        <v>4642</v>
      </c>
      <c r="AYP192" t="s">
        <v>4419</v>
      </c>
      <c r="AYQ192">
        <v>4</v>
      </c>
      <c r="AYR192" t="s">
        <v>4459</v>
      </c>
      <c r="AYS192" t="s">
        <v>4690</v>
      </c>
      <c r="AYW192">
        <v>5</v>
      </c>
      <c r="AYX192" t="s">
        <v>5785</v>
      </c>
      <c r="AYY192" t="s">
        <v>5786</v>
      </c>
      <c r="AZC192">
        <v>6</v>
      </c>
      <c r="AZD192" t="s">
        <v>4426</v>
      </c>
      <c r="AZE192" t="s">
        <v>4645</v>
      </c>
      <c r="AZF192">
        <v>25</v>
      </c>
      <c r="AZG192" t="s">
        <v>4646</v>
      </c>
      <c r="AZH192" t="s">
        <v>5398</v>
      </c>
      <c r="AZM192" t="s">
        <v>1462</v>
      </c>
      <c r="AZN192" t="s">
        <v>5787</v>
      </c>
      <c r="AZO192" t="s">
        <v>1462</v>
      </c>
      <c r="AZP192" t="s">
        <v>5711</v>
      </c>
      <c r="AZR192">
        <v>7.5</v>
      </c>
      <c r="AZS192">
        <v>0</v>
      </c>
      <c r="BCH192">
        <v>10</v>
      </c>
      <c r="BCI192">
        <v>5</v>
      </c>
      <c r="BCJ192">
        <v>0</v>
      </c>
      <c r="BCK192">
        <v>15</v>
      </c>
      <c r="BCL192">
        <v>1</v>
      </c>
      <c r="BCN192">
        <v>2</v>
      </c>
      <c r="BCP192">
        <v>3</v>
      </c>
      <c r="BCR192">
        <v>4</v>
      </c>
      <c r="BCT192">
        <v>5</v>
      </c>
      <c r="BCW192" t="s">
        <v>2555</v>
      </c>
      <c r="BCY192">
        <v>5</v>
      </c>
      <c r="BCZ192">
        <v>0</v>
      </c>
      <c r="BEH192">
        <v>10</v>
      </c>
      <c r="BEI192">
        <v>10</v>
      </c>
      <c r="BEJ192">
        <v>0</v>
      </c>
      <c r="BEK192">
        <v>20</v>
      </c>
      <c r="BEL192" t="s">
        <v>2567</v>
      </c>
      <c r="BEN192" t="s">
        <v>2567</v>
      </c>
      <c r="BEP192" t="s">
        <v>2567</v>
      </c>
      <c r="BER192" t="s">
        <v>2567</v>
      </c>
      <c r="BET192" t="s">
        <v>2567</v>
      </c>
      <c r="BEV192" t="s">
        <v>2567</v>
      </c>
      <c r="BEX192">
        <v>10</v>
      </c>
      <c r="BEY192">
        <v>0</v>
      </c>
      <c r="BGQ192">
        <v>2</v>
      </c>
      <c r="BGR192">
        <v>7.5</v>
      </c>
      <c r="BGS192">
        <v>2.5</v>
      </c>
      <c r="BGT192">
        <v>12</v>
      </c>
      <c r="BGU192" t="s">
        <v>1462</v>
      </c>
      <c r="BGV192" t="s">
        <v>4355</v>
      </c>
      <c r="BGW192" t="s">
        <v>2653</v>
      </c>
      <c r="BGX192" t="s">
        <v>2984</v>
      </c>
      <c r="BGY192" t="s">
        <v>2653</v>
      </c>
      <c r="BGZ192" t="s">
        <v>2667</v>
      </c>
      <c r="BHA192" t="s">
        <v>2653</v>
      </c>
      <c r="BHK192">
        <v>7.5</v>
      </c>
      <c r="BHL192">
        <v>2.5</v>
      </c>
      <c r="BIT192">
        <v>10</v>
      </c>
      <c r="BIU192">
        <v>7.5</v>
      </c>
      <c r="BIV192">
        <v>0</v>
      </c>
      <c r="BIW192">
        <v>17.5</v>
      </c>
      <c r="BIX192">
        <v>4</v>
      </c>
      <c r="BIY192" t="s">
        <v>1794</v>
      </c>
      <c r="BIZ192" t="s">
        <v>2594</v>
      </c>
      <c r="BJA192" t="s">
        <v>2548</v>
      </c>
      <c r="BJB192">
        <v>7.5</v>
      </c>
      <c r="BJC192">
        <v>0</v>
      </c>
    </row>
    <row r="193" spans="1:1024 1026:1615" ht="15" x14ac:dyDescent="0.25">
      <c r="A193" t="s">
        <v>4378</v>
      </c>
      <c r="B193" t="s">
        <v>5788</v>
      </c>
      <c r="C193" t="s">
        <v>5789</v>
      </c>
      <c r="D193" t="s">
        <v>1460</v>
      </c>
      <c r="F193" t="s">
        <v>2606</v>
      </c>
      <c r="G193" t="s">
        <v>4350</v>
      </c>
      <c r="H193" t="s">
        <v>5555</v>
      </c>
      <c r="I193" t="s">
        <v>5698</v>
      </c>
      <c r="J193">
        <v>2.0655914599999998</v>
      </c>
      <c r="K193">
        <v>34.582953099999997</v>
      </c>
      <c r="L193" s="116">
        <v>42412</v>
      </c>
      <c r="M193" t="s">
        <v>1461</v>
      </c>
      <c r="N193">
        <v>39</v>
      </c>
      <c r="O193" t="s">
        <v>2554</v>
      </c>
      <c r="Q193">
        <v>6.7</v>
      </c>
      <c r="R193">
        <v>7.5</v>
      </c>
      <c r="S193">
        <v>0</v>
      </c>
      <c r="T193">
        <v>14.2</v>
      </c>
      <c r="U193">
        <v>1</v>
      </c>
      <c r="V193">
        <v>1</v>
      </c>
      <c r="W193">
        <v>2</v>
      </c>
      <c r="X193">
        <v>1</v>
      </c>
      <c r="AA193" t="b">
        <v>1</v>
      </c>
      <c r="AG193">
        <v>1</v>
      </c>
      <c r="AH193">
        <v>1</v>
      </c>
      <c r="AI193">
        <v>2</v>
      </c>
      <c r="AJ193">
        <v>1</v>
      </c>
      <c r="AM193">
        <v>1</v>
      </c>
      <c r="AO193">
        <v>2</v>
      </c>
      <c r="AS193">
        <v>1</v>
      </c>
      <c r="AT193">
        <v>1</v>
      </c>
      <c r="AU193">
        <v>2</v>
      </c>
      <c r="AV193">
        <v>1</v>
      </c>
      <c r="BS193" t="s">
        <v>1462</v>
      </c>
      <c r="BT193" t="s">
        <v>1462</v>
      </c>
      <c r="BU193" t="s">
        <v>4353</v>
      </c>
      <c r="BV193" t="s">
        <v>4353</v>
      </c>
      <c r="BW193">
        <v>7.5</v>
      </c>
      <c r="BX193">
        <v>0</v>
      </c>
      <c r="BY193">
        <v>7.5</v>
      </c>
      <c r="BZ193">
        <v>7.5</v>
      </c>
      <c r="CA193">
        <v>2.5</v>
      </c>
      <c r="CB193">
        <v>17.5</v>
      </c>
      <c r="CC193" t="s">
        <v>1462</v>
      </c>
      <c r="CD193" t="b">
        <v>1</v>
      </c>
      <c r="CE193" t="b">
        <v>1</v>
      </c>
      <c r="CF193">
        <v>26</v>
      </c>
      <c r="CH193" t="s">
        <v>1462</v>
      </c>
      <c r="CI193" t="b">
        <v>1</v>
      </c>
      <c r="CK193">
        <v>24</v>
      </c>
      <c r="CM193" t="s">
        <v>1463</v>
      </c>
      <c r="CR193" t="s">
        <v>1463</v>
      </c>
      <c r="CW193" t="s">
        <v>1463</v>
      </c>
      <c r="DB193" t="s">
        <v>1463</v>
      </c>
      <c r="DG193" t="s">
        <v>1463</v>
      </c>
      <c r="DM193" t="s">
        <v>1463</v>
      </c>
      <c r="DS193" t="b">
        <v>1</v>
      </c>
      <c r="DU193" t="b">
        <v>1</v>
      </c>
      <c r="DY193" t="b">
        <v>1</v>
      </c>
      <c r="EC193" t="b">
        <v>1</v>
      </c>
      <c r="EI193">
        <v>7.5</v>
      </c>
      <c r="EJ193">
        <v>2.5</v>
      </c>
      <c r="EN193">
        <v>0</v>
      </c>
      <c r="EO193" t="s">
        <v>1463</v>
      </c>
      <c r="FL193">
        <v>3.3</v>
      </c>
      <c r="FM193">
        <v>7.5</v>
      </c>
      <c r="FN193">
        <v>2.5</v>
      </c>
      <c r="FO193">
        <v>13.3</v>
      </c>
      <c r="FP193" t="s">
        <v>1462</v>
      </c>
      <c r="FT193" t="b">
        <v>1</v>
      </c>
      <c r="FV193" t="s">
        <v>1465</v>
      </c>
      <c r="GO193" t="b">
        <v>1</v>
      </c>
      <c r="GQ193" t="s">
        <v>1465</v>
      </c>
      <c r="HD193" t="b">
        <v>1</v>
      </c>
      <c r="HF193" t="s">
        <v>1465</v>
      </c>
      <c r="IN193" t="b">
        <v>1</v>
      </c>
      <c r="IP193" t="s">
        <v>1465</v>
      </c>
      <c r="JC193" t="b">
        <v>1</v>
      </c>
      <c r="JE193" t="s">
        <v>1465</v>
      </c>
      <c r="KG193" t="s">
        <v>4355</v>
      </c>
      <c r="KH193" t="b">
        <v>1</v>
      </c>
      <c r="KJ193" t="s">
        <v>1464</v>
      </c>
      <c r="KK193" t="s">
        <v>1463</v>
      </c>
      <c r="KM193">
        <v>7.5</v>
      </c>
      <c r="KN193">
        <v>2.5</v>
      </c>
      <c r="KO193">
        <v>3.5</v>
      </c>
      <c r="KP193">
        <v>2.5</v>
      </c>
      <c r="KQ193">
        <v>0</v>
      </c>
      <c r="KR193">
        <v>6</v>
      </c>
      <c r="KS193" t="s">
        <v>1462</v>
      </c>
      <c r="KV193">
        <v>15</v>
      </c>
      <c r="KW193">
        <v>12</v>
      </c>
      <c r="KX193">
        <v>22</v>
      </c>
      <c r="LF193">
        <v>1</v>
      </c>
      <c r="LG193">
        <v>1</v>
      </c>
      <c r="LH193">
        <v>1</v>
      </c>
      <c r="LZ193" t="b">
        <v>1</v>
      </c>
      <c r="MA193" t="b">
        <v>1</v>
      </c>
      <c r="MB193" t="b">
        <v>1</v>
      </c>
      <c r="MJ193" t="b">
        <v>1</v>
      </c>
      <c r="MK193" t="b">
        <v>1</v>
      </c>
      <c r="ML193" t="b">
        <v>1</v>
      </c>
      <c r="MT193" t="s">
        <v>1462</v>
      </c>
      <c r="MU193" t="s">
        <v>5790</v>
      </c>
      <c r="MV193">
        <v>2.5</v>
      </c>
      <c r="MW193">
        <v>0</v>
      </c>
      <c r="MX193">
        <v>0</v>
      </c>
      <c r="MY193">
        <v>0</v>
      </c>
      <c r="MZ193">
        <v>0</v>
      </c>
      <c r="NA193">
        <v>0</v>
      </c>
      <c r="NM193" t="s">
        <v>2549</v>
      </c>
      <c r="NN193" t="s">
        <v>2549</v>
      </c>
      <c r="NO193" t="s">
        <v>2549</v>
      </c>
      <c r="NP193" t="s">
        <v>2549</v>
      </c>
      <c r="NQ193" t="s">
        <v>2549</v>
      </c>
      <c r="NR193" t="s">
        <v>2549</v>
      </c>
      <c r="NS193" t="s">
        <v>2549</v>
      </c>
      <c r="NT193" t="s">
        <v>2549</v>
      </c>
      <c r="NU193" t="s">
        <v>2549</v>
      </c>
      <c r="NV193" t="s">
        <v>2549</v>
      </c>
      <c r="NW193" t="s">
        <v>2550</v>
      </c>
      <c r="NX193" t="s">
        <v>2550</v>
      </c>
      <c r="NY193" t="s">
        <v>2550</v>
      </c>
      <c r="NZ193" t="s">
        <v>2550</v>
      </c>
      <c r="OA193" t="s">
        <v>2550</v>
      </c>
      <c r="OB193" t="s">
        <v>2550</v>
      </c>
      <c r="OC193" t="s">
        <v>2550</v>
      </c>
      <c r="OD193" t="s">
        <v>2550</v>
      </c>
      <c r="OE193" t="s">
        <v>2550</v>
      </c>
      <c r="OF193" t="s">
        <v>2550</v>
      </c>
      <c r="OG193">
        <v>0</v>
      </c>
      <c r="OH193">
        <v>0</v>
      </c>
      <c r="OJ193">
        <v>7.5</v>
      </c>
      <c r="OK193">
        <v>2.5</v>
      </c>
      <c r="OL193">
        <v>10</v>
      </c>
      <c r="OO193" t="b">
        <v>1</v>
      </c>
      <c r="OP193" t="b">
        <v>1</v>
      </c>
      <c r="OQ193" t="b">
        <v>1</v>
      </c>
      <c r="OY193" t="s">
        <v>4473</v>
      </c>
      <c r="OZ193" t="s">
        <v>4473</v>
      </c>
      <c r="PA193" t="s">
        <v>4473</v>
      </c>
      <c r="PI193" t="s">
        <v>5791</v>
      </c>
      <c r="PJ193" t="s">
        <v>5792</v>
      </c>
      <c r="PK193" t="s">
        <v>4394</v>
      </c>
      <c r="PS193" t="b">
        <v>1</v>
      </c>
      <c r="PT193" t="b">
        <v>1</v>
      </c>
      <c r="PU193" t="b">
        <v>1</v>
      </c>
      <c r="QC193" t="s">
        <v>4396</v>
      </c>
      <c r="QD193" t="s">
        <v>4396</v>
      </c>
      <c r="QE193" t="s">
        <v>4396</v>
      </c>
      <c r="QL193">
        <v>7.5</v>
      </c>
      <c r="QM193">
        <v>2.5</v>
      </c>
      <c r="RO193">
        <v>7.5</v>
      </c>
      <c r="RP193">
        <v>5</v>
      </c>
      <c r="RQ193">
        <v>2.5</v>
      </c>
      <c r="RR193">
        <v>15</v>
      </c>
      <c r="RS193" t="s">
        <v>1463</v>
      </c>
      <c r="RZ193" t="s">
        <v>1463</v>
      </c>
      <c r="SB193" t="s">
        <v>1463</v>
      </c>
      <c r="SH193" t="s">
        <v>1463</v>
      </c>
      <c r="SK193">
        <v>5</v>
      </c>
      <c r="SL193">
        <v>2.5</v>
      </c>
      <c r="SM193">
        <v>3.7</v>
      </c>
      <c r="SN193">
        <v>7.5</v>
      </c>
      <c r="SO193">
        <v>0</v>
      </c>
      <c r="SP193">
        <v>11.2</v>
      </c>
      <c r="SQ193" t="s">
        <v>1463</v>
      </c>
      <c r="SR193" t="s">
        <v>5793</v>
      </c>
      <c r="TI193">
        <v>75</v>
      </c>
      <c r="TJ193" t="s">
        <v>5794</v>
      </c>
      <c r="TM193" t="b">
        <v>1</v>
      </c>
      <c r="TN193" t="b">
        <v>1</v>
      </c>
      <c r="TO193" t="b">
        <v>1</v>
      </c>
      <c r="TP193" t="b">
        <v>1</v>
      </c>
      <c r="TT193" t="b">
        <v>1</v>
      </c>
      <c r="TX193">
        <v>7.5</v>
      </c>
      <c r="TY193">
        <v>0</v>
      </c>
      <c r="VI193">
        <v>5</v>
      </c>
      <c r="VJ193">
        <v>0</v>
      </c>
      <c r="VK193">
        <v>2.5</v>
      </c>
      <c r="VL193">
        <v>7.5</v>
      </c>
      <c r="VM193" t="s">
        <v>1463</v>
      </c>
      <c r="VO193" t="s">
        <v>1463</v>
      </c>
      <c r="VQ193" t="s">
        <v>1463</v>
      </c>
      <c r="VS193" t="s">
        <v>1463</v>
      </c>
      <c r="VV193" t="s">
        <v>1463</v>
      </c>
      <c r="VX193" t="s">
        <v>1462</v>
      </c>
      <c r="VY193" t="s">
        <v>5795</v>
      </c>
      <c r="VZ193">
        <v>0</v>
      </c>
      <c r="WA193">
        <v>2.5</v>
      </c>
      <c r="XJ193">
        <v>2.5</v>
      </c>
      <c r="XK193">
        <v>0</v>
      </c>
      <c r="XL193">
        <v>0</v>
      </c>
      <c r="XM193">
        <v>2.5</v>
      </c>
      <c r="XN193" t="s">
        <v>1462</v>
      </c>
      <c r="XO193" t="s">
        <v>1462</v>
      </c>
      <c r="XQ193" t="b">
        <v>1</v>
      </c>
      <c r="XT193" t="b">
        <v>1</v>
      </c>
      <c r="XU193" t="b">
        <v>1</v>
      </c>
      <c r="XW193" t="b">
        <v>1</v>
      </c>
      <c r="YC193" t="s">
        <v>1463</v>
      </c>
      <c r="YE193" t="s">
        <v>1463</v>
      </c>
      <c r="YF193" t="s">
        <v>5796</v>
      </c>
      <c r="YG193">
        <v>0</v>
      </c>
      <c r="YH193">
        <v>0</v>
      </c>
      <c r="YI193" t="s">
        <v>1463</v>
      </c>
      <c r="YU193">
        <v>0</v>
      </c>
      <c r="YV193">
        <v>0</v>
      </c>
      <c r="ZX193">
        <v>7</v>
      </c>
      <c r="ZY193">
        <v>5</v>
      </c>
      <c r="ZZ193">
        <v>0</v>
      </c>
      <c r="AAA193">
        <v>12</v>
      </c>
      <c r="AAB193" t="s">
        <v>1462</v>
      </c>
      <c r="AAK193" t="b">
        <v>1</v>
      </c>
      <c r="AAL193" t="b">
        <v>1</v>
      </c>
      <c r="AAS193" t="s">
        <v>5797</v>
      </c>
      <c r="AAT193">
        <v>5</v>
      </c>
      <c r="AAU193">
        <v>0</v>
      </c>
      <c r="ADN193">
        <v>2</v>
      </c>
      <c r="ADO193">
        <v>7.5</v>
      </c>
      <c r="ADP193">
        <v>0</v>
      </c>
      <c r="ADQ193">
        <v>9.5</v>
      </c>
      <c r="ADR193" t="s">
        <v>1759</v>
      </c>
      <c r="ADS193">
        <v>0.5</v>
      </c>
      <c r="ADT193">
        <v>45</v>
      </c>
      <c r="AEG193">
        <v>7.5</v>
      </c>
      <c r="AEH193">
        <v>0</v>
      </c>
      <c r="AEI193">
        <v>10</v>
      </c>
      <c r="AEJ193">
        <v>0</v>
      </c>
      <c r="AEK193">
        <v>0</v>
      </c>
      <c r="AEL193">
        <v>10</v>
      </c>
      <c r="AEU193" t="b">
        <v>1</v>
      </c>
      <c r="AEV193" t="b">
        <v>1</v>
      </c>
      <c r="AEX193" t="b">
        <v>1</v>
      </c>
      <c r="AEZ193" t="b">
        <v>1</v>
      </c>
      <c r="AFA193" t="s">
        <v>4365</v>
      </c>
      <c r="AFC193">
        <v>0</v>
      </c>
      <c r="AFD193">
        <v>0</v>
      </c>
      <c r="AFE193">
        <v>0</v>
      </c>
      <c r="AFF193">
        <v>7.5</v>
      </c>
      <c r="AFG193">
        <v>2.5</v>
      </c>
      <c r="AFH193">
        <v>10</v>
      </c>
      <c r="AFI193" t="s">
        <v>1463</v>
      </c>
      <c r="AFK193" t="s">
        <v>1463</v>
      </c>
      <c r="AFM193" t="s">
        <v>1463</v>
      </c>
      <c r="AFO193" t="s">
        <v>1463</v>
      </c>
      <c r="AFQ193" t="s">
        <v>1463</v>
      </c>
      <c r="AFT193" t="s">
        <v>1463</v>
      </c>
      <c r="AFV193">
        <v>3</v>
      </c>
      <c r="AFW193">
        <v>3</v>
      </c>
      <c r="AFX193">
        <v>7.5</v>
      </c>
      <c r="AFY193">
        <v>2.5</v>
      </c>
      <c r="AFZ193">
        <v>5</v>
      </c>
      <c r="AGA193">
        <v>7.5</v>
      </c>
      <c r="AGB193">
        <v>0</v>
      </c>
      <c r="AGC193">
        <v>12.5</v>
      </c>
      <c r="AGD193">
        <v>3</v>
      </c>
      <c r="AGE193">
        <v>4</v>
      </c>
      <c r="AGG193">
        <v>2</v>
      </c>
      <c r="AGH193">
        <v>2</v>
      </c>
      <c r="AGJ193">
        <v>3</v>
      </c>
      <c r="AGK193">
        <v>0</v>
      </c>
      <c r="AGM193" t="s">
        <v>5798</v>
      </c>
      <c r="AGN193" t="s">
        <v>4410</v>
      </c>
      <c r="AGQ193">
        <v>7.5</v>
      </c>
      <c r="AGR193">
        <v>0</v>
      </c>
      <c r="AGS193">
        <v>2</v>
      </c>
      <c r="AGT193">
        <v>7.5</v>
      </c>
      <c r="AGU193">
        <v>0</v>
      </c>
      <c r="AGV193">
        <v>9.5</v>
      </c>
      <c r="AGW193">
        <v>2</v>
      </c>
      <c r="AGY193" t="b">
        <v>1</v>
      </c>
      <c r="AGZ193" t="b">
        <v>1</v>
      </c>
      <c r="AHD193">
        <v>4</v>
      </c>
      <c r="AHE193">
        <v>3</v>
      </c>
      <c r="AHF193">
        <v>3</v>
      </c>
      <c r="AKM193">
        <v>7.5</v>
      </c>
      <c r="AKN193">
        <v>0</v>
      </c>
      <c r="AKO193">
        <v>10</v>
      </c>
      <c r="AKP193">
        <v>7.5</v>
      </c>
      <c r="AKQ193">
        <v>2.5</v>
      </c>
      <c r="AKR193">
        <v>20</v>
      </c>
      <c r="AKS193" t="s">
        <v>1462</v>
      </c>
      <c r="AKT193" t="s">
        <v>1463</v>
      </c>
      <c r="AKV193" t="s">
        <v>1463</v>
      </c>
      <c r="AKX193" t="s">
        <v>1463</v>
      </c>
      <c r="AKZ193" t="s">
        <v>1462</v>
      </c>
      <c r="ALB193" t="s">
        <v>1462</v>
      </c>
      <c r="ALD193" t="s">
        <v>1462</v>
      </c>
      <c r="ALF193" t="s">
        <v>1462</v>
      </c>
      <c r="ALH193" t="s">
        <v>1462</v>
      </c>
      <c r="ALJ193" t="s">
        <v>1462</v>
      </c>
      <c r="ALL193" t="s">
        <v>1463</v>
      </c>
      <c r="ALP193" t="s">
        <v>1462</v>
      </c>
      <c r="ALR193" t="s">
        <v>1463</v>
      </c>
      <c r="ALT193" t="s">
        <v>1463</v>
      </c>
      <c r="AMF193" t="b">
        <v>1</v>
      </c>
      <c r="AMH193" t="b">
        <v>1</v>
      </c>
      <c r="AMI193" t="b">
        <v>1</v>
      </c>
      <c r="AMJ193" t="b">
        <v>1</v>
      </c>
      <c r="AMM193" t="b">
        <v>1</v>
      </c>
      <c r="AMQ193" t="b">
        <v>1</v>
      </c>
      <c r="AMW193" t="b">
        <v>1</v>
      </c>
      <c r="ANA193">
        <v>7.5</v>
      </c>
      <c r="ANB193">
        <v>2.5</v>
      </c>
      <c r="ANC193">
        <v>10</v>
      </c>
      <c r="AND193">
        <v>7.5</v>
      </c>
      <c r="ANE193">
        <v>0</v>
      </c>
      <c r="ANF193">
        <v>17.5</v>
      </c>
      <c r="ANG193" t="s">
        <v>1462</v>
      </c>
      <c r="ANH193" t="s">
        <v>5799</v>
      </c>
      <c r="ANI193" t="s">
        <v>1462</v>
      </c>
      <c r="ANJ193" t="s">
        <v>2616</v>
      </c>
      <c r="ANK193">
        <v>7.5</v>
      </c>
      <c r="ANL193">
        <v>0</v>
      </c>
      <c r="ANM193">
        <v>1</v>
      </c>
      <c r="ANN193">
        <v>0</v>
      </c>
      <c r="ANO193">
        <v>10</v>
      </c>
      <c r="ANP193">
        <v>11</v>
      </c>
      <c r="ANQ193" t="s">
        <v>2551</v>
      </c>
      <c r="ANT193">
        <v>0</v>
      </c>
      <c r="ANU193">
        <v>10</v>
      </c>
      <c r="AQR193">
        <v>5</v>
      </c>
      <c r="AQS193">
        <v>1.3</v>
      </c>
      <c r="AQT193">
        <v>0</v>
      </c>
      <c r="AQU193">
        <v>6.3</v>
      </c>
      <c r="AQV193" t="s">
        <v>1463</v>
      </c>
      <c r="ARA193" t="b">
        <v>1</v>
      </c>
      <c r="ARC193" t="b">
        <v>1</v>
      </c>
      <c r="ARG193">
        <v>0</v>
      </c>
      <c r="ARH193">
        <v>0</v>
      </c>
      <c r="ARI193" t="s">
        <v>1462</v>
      </c>
      <c r="ARJ193" t="s">
        <v>1462</v>
      </c>
      <c r="ARL193" t="b">
        <v>1</v>
      </c>
      <c r="ARM193" t="s">
        <v>1462</v>
      </c>
      <c r="ARO193" t="b">
        <v>1</v>
      </c>
      <c r="ARQ193" t="s">
        <v>1462</v>
      </c>
      <c r="ARS193" t="s">
        <v>4680</v>
      </c>
      <c r="ART193" t="s">
        <v>2616</v>
      </c>
      <c r="ARV193" t="b">
        <v>1</v>
      </c>
      <c r="ASD193">
        <v>2.5</v>
      </c>
      <c r="ASE193">
        <v>0</v>
      </c>
      <c r="ASF193">
        <v>6</v>
      </c>
      <c r="ASG193">
        <v>5</v>
      </c>
      <c r="ASH193">
        <v>0</v>
      </c>
      <c r="ASI193">
        <v>11</v>
      </c>
      <c r="ASJ193">
        <v>50</v>
      </c>
      <c r="ASL193" t="b">
        <v>1</v>
      </c>
      <c r="ASM193" t="b">
        <v>1</v>
      </c>
      <c r="ASP193" t="b">
        <v>1</v>
      </c>
      <c r="ASS193">
        <v>4</v>
      </c>
      <c r="AST193" t="s">
        <v>1462</v>
      </c>
      <c r="ASV193" t="b">
        <v>1</v>
      </c>
      <c r="ASW193" t="b">
        <v>1</v>
      </c>
      <c r="ASX193" t="b">
        <v>1</v>
      </c>
      <c r="ASY193" t="b">
        <v>1</v>
      </c>
      <c r="ATC193" t="s">
        <v>5800</v>
      </c>
      <c r="ATD193">
        <v>5</v>
      </c>
      <c r="ATE193">
        <v>0</v>
      </c>
      <c r="ATF193">
        <v>5.7</v>
      </c>
      <c r="ATG193">
        <v>7.5</v>
      </c>
      <c r="ATH193">
        <v>2.5</v>
      </c>
      <c r="ATI193">
        <v>15.7</v>
      </c>
      <c r="ATJ193" t="s">
        <v>1462</v>
      </c>
      <c r="AUR193" t="b">
        <v>1</v>
      </c>
      <c r="AUS193" t="s">
        <v>5377</v>
      </c>
      <c r="AUT193" t="s">
        <v>2561</v>
      </c>
      <c r="AVW193" t="s">
        <v>1462</v>
      </c>
      <c r="AVX193" t="s">
        <v>1463</v>
      </c>
      <c r="AVZ193">
        <v>7.5</v>
      </c>
      <c r="AWA193">
        <v>2.5</v>
      </c>
      <c r="AWB193">
        <v>7.5</v>
      </c>
      <c r="AWC193">
        <v>2.5</v>
      </c>
      <c r="AWD193">
        <v>3</v>
      </c>
      <c r="AWE193">
        <v>5</v>
      </c>
      <c r="AWF193">
        <v>0</v>
      </c>
      <c r="AWG193">
        <v>8</v>
      </c>
      <c r="AWH193" t="s">
        <v>1462</v>
      </c>
      <c r="AWJ193" t="s">
        <v>1462</v>
      </c>
      <c r="AWL193" t="s">
        <v>1463</v>
      </c>
      <c r="AWN193" t="s">
        <v>1463</v>
      </c>
      <c r="AWP193" t="s">
        <v>1463</v>
      </c>
      <c r="AWR193" t="s">
        <v>1463</v>
      </c>
      <c r="AWT193" t="s">
        <v>1462</v>
      </c>
      <c r="AWV193" t="s">
        <v>1462</v>
      </c>
      <c r="AWX193" t="s">
        <v>1463</v>
      </c>
      <c r="AWZ193" t="s">
        <v>1463</v>
      </c>
      <c r="AXB193" t="s">
        <v>1463</v>
      </c>
      <c r="AXD193" t="s">
        <v>1463</v>
      </c>
      <c r="AXF193">
        <v>25</v>
      </c>
      <c r="AXI193">
        <v>5</v>
      </c>
      <c r="AXJ193">
        <v>0</v>
      </c>
      <c r="AXK193">
        <v>1</v>
      </c>
      <c r="AXN193">
        <v>1</v>
      </c>
      <c r="AXO193">
        <v>1</v>
      </c>
      <c r="AXP193">
        <v>1</v>
      </c>
      <c r="AXQ193">
        <v>1</v>
      </c>
      <c r="AXR193">
        <v>1</v>
      </c>
      <c r="AXS193">
        <v>1</v>
      </c>
      <c r="AXT193">
        <v>1</v>
      </c>
      <c r="AXU193">
        <v>1</v>
      </c>
      <c r="AXV193">
        <v>2</v>
      </c>
      <c r="AXW193">
        <v>1</v>
      </c>
      <c r="AXX193">
        <v>2</v>
      </c>
      <c r="AYA193">
        <v>10</v>
      </c>
      <c r="AYD193">
        <v>10</v>
      </c>
      <c r="AYE193" t="s">
        <v>1463</v>
      </c>
      <c r="AYF193" t="s">
        <v>1463</v>
      </c>
      <c r="AYG193">
        <v>10</v>
      </c>
      <c r="AYJ193">
        <v>10</v>
      </c>
      <c r="AYK193">
        <v>7.5</v>
      </c>
      <c r="AYL193">
        <v>2.5</v>
      </c>
      <c r="AYM193">
        <v>20</v>
      </c>
      <c r="AYN193">
        <v>4</v>
      </c>
      <c r="AYO193" t="s">
        <v>4642</v>
      </c>
      <c r="AYP193" t="s">
        <v>4419</v>
      </c>
      <c r="AYQ193">
        <v>5</v>
      </c>
      <c r="AYR193" t="s">
        <v>4459</v>
      </c>
      <c r="AYS193" t="s">
        <v>4419</v>
      </c>
      <c r="AYW193">
        <v>5</v>
      </c>
      <c r="AYX193" t="s">
        <v>5801</v>
      </c>
      <c r="AYY193" t="s">
        <v>5802</v>
      </c>
      <c r="AZC193">
        <v>6</v>
      </c>
      <c r="AZD193" t="s">
        <v>4426</v>
      </c>
      <c r="AZE193" t="s">
        <v>4645</v>
      </c>
      <c r="AZF193">
        <v>40</v>
      </c>
      <c r="AZG193" t="s">
        <v>4646</v>
      </c>
      <c r="AZH193" t="s">
        <v>5398</v>
      </c>
      <c r="AZM193" t="s">
        <v>1462</v>
      </c>
      <c r="AZN193" t="s">
        <v>5803</v>
      </c>
      <c r="AZO193" t="s">
        <v>1462</v>
      </c>
      <c r="AZP193" t="s">
        <v>5804</v>
      </c>
      <c r="AZR193">
        <v>7.5</v>
      </c>
      <c r="AZS193">
        <v>2.5</v>
      </c>
      <c r="BCH193">
        <v>10</v>
      </c>
      <c r="BCI193">
        <v>5</v>
      </c>
      <c r="BCJ193">
        <v>2.5</v>
      </c>
      <c r="BCK193">
        <v>17.5</v>
      </c>
      <c r="BCL193">
        <v>1</v>
      </c>
      <c r="BCN193">
        <v>2</v>
      </c>
      <c r="BCP193">
        <v>3</v>
      </c>
      <c r="BCR193">
        <v>4</v>
      </c>
      <c r="BCT193">
        <v>5</v>
      </c>
      <c r="BCW193" t="s">
        <v>2555</v>
      </c>
      <c r="BCY193">
        <v>5</v>
      </c>
      <c r="BCZ193">
        <v>2.5</v>
      </c>
      <c r="BEH193">
        <v>10</v>
      </c>
      <c r="BEI193">
        <v>10</v>
      </c>
      <c r="BEJ193">
        <v>0</v>
      </c>
      <c r="BEK193">
        <v>20</v>
      </c>
      <c r="BEL193" t="s">
        <v>2567</v>
      </c>
      <c r="BEN193" t="s">
        <v>2567</v>
      </c>
      <c r="BEP193" t="s">
        <v>2567</v>
      </c>
      <c r="BER193" t="s">
        <v>2567</v>
      </c>
      <c r="BET193" t="s">
        <v>2567</v>
      </c>
      <c r="BEV193" t="s">
        <v>2567</v>
      </c>
      <c r="BEX193">
        <v>10</v>
      </c>
      <c r="BEY193">
        <v>0</v>
      </c>
      <c r="BGQ193" t="s">
        <v>1467</v>
      </c>
      <c r="BGR193">
        <v>7.5</v>
      </c>
      <c r="BGS193">
        <v>2.5</v>
      </c>
      <c r="BGT193">
        <v>10</v>
      </c>
      <c r="BGU193" t="s">
        <v>1463</v>
      </c>
      <c r="BHK193">
        <v>7.5</v>
      </c>
      <c r="BHL193">
        <v>2.5</v>
      </c>
      <c r="BIT193">
        <v>10</v>
      </c>
      <c r="BIU193">
        <v>7.5</v>
      </c>
      <c r="BIV193">
        <v>2.5</v>
      </c>
      <c r="BIW193">
        <v>20</v>
      </c>
      <c r="BIX193">
        <v>5</v>
      </c>
      <c r="BIY193" t="s">
        <v>1794</v>
      </c>
      <c r="BIZ193" t="s">
        <v>2594</v>
      </c>
      <c r="BJA193" t="s">
        <v>2548</v>
      </c>
      <c r="BJB193">
        <v>7.5</v>
      </c>
      <c r="BJC193">
        <v>2.5</v>
      </c>
    </row>
    <row r="194" spans="1:1024 1026:1615" ht="15" x14ac:dyDescent="0.25">
      <c r="A194" t="s">
        <v>4378</v>
      </c>
      <c r="B194" t="s">
        <v>5805</v>
      </c>
      <c r="C194" t="s">
        <v>5806</v>
      </c>
      <c r="D194" t="s">
        <v>1460</v>
      </c>
      <c r="F194" t="s">
        <v>2606</v>
      </c>
      <c r="G194" t="s">
        <v>4350</v>
      </c>
      <c r="H194" t="s">
        <v>5555</v>
      </c>
      <c r="I194" t="s">
        <v>5807</v>
      </c>
      <c r="J194">
        <v>2.06553919</v>
      </c>
      <c r="K194">
        <v>34.583012009999997</v>
      </c>
      <c r="L194" s="116">
        <v>42412</v>
      </c>
      <c r="M194" t="s">
        <v>1471</v>
      </c>
      <c r="N194">
        <v>51</v>
      </c>
      <c r="O194" t="s">
        <v>1472</v>
      </c>
      <c r="Q194">
        <v>6.7</v>
      </c>
      <c r="R194">
        <v>7.5</v>
      </c>
      <c r="S194">
        <v>2.5</v>
      </c>
      <c r="T194">
        <v>16.7</v>
      </c>
      <c r="U194">
        <v>4</v>
      </c>
      <c r="V194">
        <v>2</v>
      </c>
      <c r="W194">
        <v>6</v>
      </c>
      <c r="X194">
        <v>4</v>
      </c>
      <c r="Y194">
        <v>1</v>
      </c>
      <c r="AE194" t="b">
        <v>1</v>
      </c>
      <c r="AG194">
        <v>4</v>
      </c>
      <c r="AH194">
        <v>2</v>
      </c>
      <c r="AI194">
        <v>6</v>
      </c>
      <c r="AJ194">
        <v>4</v>
      </c>
      <c r="AK194">
        <v>1</v>
      </c>
      <c r="AS194">
        <v>4</v>
      </c>
      <c r="AT194">
        <v>2</v>
      </c>
      <c r="AU194">
        <v>6</v>
      </c>
      <c r="AV194">
        <v>4</v>
      </c>
      <c r="BS194" t="s">
        <v>1462</v>
      </c>
      <c r="BT194" t="s">
        <v>1462</v>
      </c>
      <c r="BU194" t="s">
        <v>5518</v>
      </c>
      <c r="BV194" t="s">
        <v>5668</v>
      </c>
      <c r="BW194">
        <v>7.5</v>
      </c>
      <c r="BX194">
        <v>2.5</v>
      </c>
      <c r="BY194">
        <v>7.5</v>
      </c>
      <c r="BZ194">
        <v>7.5</v>
      </c>
      <c r="CA194">
        <v>2.5</v>
      </c>
      <c r="CB194">
        <v>17.5</v>
      </c>
      <c r="CC194" t="s">
        <v>1462</v>
      </c>
      <c r="CD194" t="b">
        <v>1</v>
      </c>
      <c r="CE194" t="b">
        <v>1</v>
      </c>
      <c r="CF194">
        <v>40</v>
      </c>
      <c r="CH194" t="s">
        <v>1463</v>
      </c>
      <c r="CM194" t="s">
        <v>1463</v>
      </c>
      <c r="CR194" t="s">
        <v>1463</v>
      </c>
      <c r="CW194" t="s">
        <v>1463</v>
      </c>
      <c r="DB194" t="s">
        <v>1463</v>
      </c>
      <c r="DG194" t="s">
        <v>1462</v>
      </c>
      <c r="DH194" t="b">
        <v>1</v>
      </c>
      <c r="DJ194">
        <v>35</v>
      </c>
      <c r="DS194" t="b">
        <v>1</v>
      </c>
      <c r="DU194" t="b">
        <v>1</v>
      </c>
      <c r="DY194" t="b">
        <v>1</v>
      </c>
      <c r="EB194" t="b">
        <v>1</v>
      </c>
      <c r="EC194" t="b">
        <v>1</v>
      </c>
      <c r="EI194">
        <v>7.5</v>
      </c>
      <c r="EJ194">
        <v>2.5</v>
      </c>
      <c r="EN194">
        <v>0</v>
      </c>
      <c r="EO194" t="s">
        <v>1463</v>
      </c>
      <c r="FL194">
        <v>6.7</v>
      </c>
      <c r="FM194">
        <v>2.5</v>
      </c>
      <c r="FN194">
        <v>2.5</v>
      </c>
      <c r="FO194">
        <v>11.7</v>
      </c>
      <c r="FP194" t="s">
        <v>1462</v>
      </c>
      <c r="FT194" t="b">
        <v>1</v>
      </c>
      <c r="FV194" t="s">
        <v>1464</v>
      </c>
      <c r="GO194" t="b">
        <v>1</v>
      </c>
      <c r="GQ194" t="s">
        <v>1465</v>
      </c>
      <c r="HD194" t="b">
        <v>1</v>
      </c>
      <c r="HF194" t="s">
        <v>1465</v>
      </c>
      <c r="IN194" t="b">
        <v>1</v>
      </c>
      <c r="IP194" t="s">
        <v>1464</v>
      </c>
      <c r="IW194" t="b">
        <v>1</v>
      </c>
      <c r="IY194" t="s">
        <v>1465</v>
      </c>
      <c r="JC194" t="b">
        <v>1</v>
      </c>
      <c r="JE194" t="s">
        <v>1465</v>
      </c>
      <c r="KG194" t="s">
        <v>4388</v>
      </c>
      <c r="KH194" t="b">
        <v>1</v>
      </c>
      <c r="KJ194" t="s">
        <v>1465</v>
      </c>
      <c r="KK194" t="s">
        <v>1463</v>
      </c>
      <c r="KM194">
        <v>2.5</v>
      </c>
      <c r="KN194">
        <v>2.5</v>
      </c>
      <c r="KO194">
        <v>0</v>
      </c>
      <c r="KR194">
        <v>0</v>
      </c>
      <c r="KS194" t="s">
        <v>1463</v>
      </c>
      <c r="RO194">
        <v>7.5</v>
      </c>
      <c r="RP194">
        <v>7.5</v>
      </c>
      <c r="RQ194">
        <v>0</v>
      </c>
      <c r="RR194">
        <v>15</v>
      </c>
      <c r="RS194" t="s">
        <v>1463</v>
      </c>
      <c r="RZ194" t="s">
        <v>1463</v>
      </c>
      <c r="SK194">
        <v>7.5</v>
      </c>
      <c r="SL194">
        <v>0</v>
      </c>
      <c r="SM194">
        <v>3.7</v>
      </c>
      <c r="SN194">
        <v>10</v>
      </c>
      <c r="SO194">
        <v>0</v>
      </c>
      <c r="SP194">
        <v>13.7</v>
      </c>
      <c r="SQ194" t="s">
        <v>1463</v>
      </c>
      <c r="SR194" t="s">
        <v>5607</v>
      </c>
      <c r="TI194">
        <v>75</v>
      </c>
      <c r="TJ194" t="s">
        <v>5808</v>
      </c>
      <c r="TM194" t="b">
        <v>1</v>
      </c>
      <c r="TN194" t="b">
        <v>1</v>
      </c>
      <c r="TO194" t="b">
        <v>1</v>
      </c>
      <c r="TP194" t="b">
        <v>1</v>
      </c>
      <c r="TQ194" t="b">
        <v>1</v>
      </c>
      <c r="TR194" t="b">
        <v>1</v>
      </c>
      <c r="TT194" t="b">
        <v>1</v>
      </c>
      <c r="TU194" t="b">
        <v>1</v>
      </c>
      <c r="TX194">
        <v>10</v>
      </c>
      <c r="TY194">
        <v>0</v>
      </c>
      <c r="VI194">
        <v>5</v>
      </c>
      <c r="VJ194">
        <v>0</v>
      </c>
      <c r="VK194">
        <v>0</v>
      </c>
      <c r="VL194">
        <v>5</v>
      </c>
      <c r="VM194" t="s">
        <v>1463</v>
      </c>
      <c r="VO194" t="s">
        <v>1463</v>
      </c>
      <c r="VQ194" t="s">
        <v>1463</v>
      </c>
      <c r="VS194" t="s">
        <v>1463</v>
      </c>
      <c r="VV194" t="s">
        <v>1463</v>
      </c>
      <c r="VX194" t="s">
        <v>1462</v>
      </c>
      <c r="VY194" t="s">
        <v>5809</v>
      </c>
      <c r="VZ194">
        <v>0</v>
      </c>
      <c r="WA194">
        <v>0</v>
      </c>
      <c r="XJ194">
        <v>2.5</v>
      </c>
      <c r="XK194">
        <v>0</v>
      </c>
      <c r="XL194">
        <v>1.3</v>
      </c>
      <c r="XM194">
        <v>3.8</v>
      </c>
      <c r="XN194" t="s">
        <v>1462</v>
      </c>
      <c r="XO194" t="s">
        <v>1462</v>
      </c>
      <c r="XQ194" t="b">
        <v>1</v>
      </c>
      <c r="XT194" t="b">
        <v>1</v>
      </c>
      <c r="XU194" t="b">
        <v>1</v>
      </c>
      <c r="XW194" t="b">
        <v>1</v>
      </c>
      <c r="XX194" t="b">
        <v>1</v>
      </c>
      <c r="YC194" t="s">
        <v>1462</v>
      </c>
      <c r="YE194" t="s">
        <v>1463</v>
      </c>
      <c r="YF194" t="s">
        <v>5810</v>
      </c>
      <c r="YG194">
        <v>0</v>
      </c>
      <c r="YH194">
        <v>2.5</v>
      </c>
      <c r="YI194" t="s">
        <v>1463</v>
      </c>
      <c r="YU194">
        <v>0</v>
      </c>
      <c r="YV194">
        <v>0</v>
      </c>
      <c r="ZX194">
        <v>10</v>
      </c>
      <c r="ZY194">
        <v>7.5</v>
      </c>
      <c r="ZZ194">
        <v>2.5</v>
      </c>
      <c r="AAA194">
        <v>20</v>
      </c>
      <c r="AAB194" t="s">
        <v>1462</v>
      </c>
      <c r="AAK194" t="b">
        <v>1</v>
      </c>
      <c r="AAL194" t="b">
        <v>1</v>
      </c>
      <c r="AAP194" t="b">
        <v>1</v>
      </c>
      <c r="AAQ194" t="s">
        <v>4447</v>
      </c>
      <c r="AAS194" t="s">
        <v>5811</v>
      </c>
      <c r="AAT194">
        <v>7.5</v>
      </c>
      <c r="AAU194">
        <v>2.5</v>
      </c>
      <c r="ADN194">
        <v>2</v>
      </c>
      <c r="ADO194">
        <v>7.5</v>
      </c>
      <c r="ADP194">
        <v>2.5</v>
      </c>
      <c r="ADQ194">
        <v>12</v>
      </c>
      <c r="ADR194" t="s">
        <v>1759</v>
      </c>
      <c r="ADS194">
        <v>0.5</v>
      </c>
      <c r="ADT194">
        <v>60</v>
      </c>
      <c r="AEG194">
        <v>7.5</v>
      </c>
      <c r="AEH194">
        <v>2.5</v>
      </c>
      <c r="AEI194">
        <v>10</v>
      </c>
      <c r="AEJ194">
        <v>0</v>
      </c>
      <c r="AEK194">
        <v>0</v>
      </c>
      <c r="AEL194">
        <v>10</v>
      </c>
      <c r="AEU194" t="b">
        <v>1</v>
      </c>
      <c r="AEV194" t="b">
        <v>1</v>
      </c>
      <c r="AEX194" t="b">
        <v>1</v>
      </c>
      <c r="AEZ194" t="b">
        <v>1</v>
      </c>
      <c r="AFA194" t="s">
        <v>4365</v>
      </c>
      <c r="AFC194">
        <v>0</v>
      </c>
      <c r="AFD194">
        <v>0</v>
      </c>
      <c r="AFE194">
        <v>0</v>
      </c>
      <c r="AFF194">
        <v>7.5</v>
      </c>
      <c r="AFG194">
        <v>2.5</v>
      </c>
      <c r="AFH194">
        <v>10</v>
      </c>
      <c r="AFI194" t="s">
        <v>1463</v>
      </c>
      <c r="AFK194" t="s">
        <v>1463</v>
      </c>
      <c r="AFM194" t="s">
        <v>1463</v>
      </c>
      <c r="AFO194" t="s">
        <v>1463</v>
      </c>
      <c r="AFQ194" t="s">
        <v>1463</v>
      </c>
      <c r="AFT194" t="s">
        <v>1463</v>
      </c>
      <c r="AFV194">
        <v>3</v>
      </c>
      <c r="AFW194">
        <v>3</v>
      </c>
      <c r="AFX194">
        <v>7.5</v>
      </c>
      <c r="AFY194">
        <v>2.5</v>
      </c>
      <c r="AFZ194">
        <v>2.5</v>
      </c>
      <c r="AGA194">
        <v>2.5</v>
      </c>
      <c r="AGB194">
        <v>10</v>
      </c>
      <c r="AGC194">
        <v>15</v>
      </c>
      <c r="AGD194">
        <v>2</v>
      </c>
      <c r="AGG194">
        <v>2</v>
      </c>
      <c r="AGJ194">
        <v>2</v>
      </c>
      <c r="AGM194" t="s">
        <v>5265</v>
      </c>
      <c r="AGQ194">
        <v>2.5</v>
      </c>
      <c r="AGR194">
        <v>10</v>
      </c>
      <c r="AGS194">
        <v>1</v>
      </c>
      <c r="AGT194">
        <v>7.5</v>
      </c>
      <c r="AGU194">
        <v>2.5</v>
      </c>
      <c r="AGV194">
        <v>11</v>
      </c>
      <c r="AGW194">
        <v>1</v>
      </c>
      <c r="AGY194" t="b">
        <v>1</v>
      </c>
      <c r="AHD194">
        <v>4</v>
      </c>
      <c r="AHE194">
        <v>3</v>
      </c>
      <c r="AHF194">
        <v>3</v>
      </c>
      <c r="AKM194">
        <v>7.5</v>
      </c>
      <c r="AKN194">
        <v>2.5</v>
      </c>
      <c r="AKO194">
        <v>10</v>
      </c>
      <c r="AKP194">
        <v>7.5</v>
      </c>
      <c r="AKQ194">
        <v>2.5</v>
      </c>
      <c r="AKR194">
        <v>20</v>
      </c>
      <c r="AKS194" t="s">
        <v>1462</v>
      </c>
      <c r="AKT194" t="s">
        <v>1463</v>
      </c>
      <c r="AKV194" t="s">
        <v>1463</v>
      </c>
      <c r="AKX194" t="s">
        <v>1462</v>
      </c>
      <c r="AKZ194" t="s">
        <v>1462</v>
      </c>
      <c r="ALB194" t="s">
        <v>1462</v>
      </c>
      <c r="ALD194" t="s">
        <v>1463</v>
      </c>
      <c r="ALF194" t="s">
        <v>1462</v>
      </c>
      <c r="ALH194" t="s">
        <v>1462</v>
      </c>
      <c r="ALJ194" t="s">
        <v>1462</v>
      </c>
      <c r="ALL194" t="s">
        <v>1463</v>
      </c>
      <c r="ALN194" t="s">
        <v>1462</v>
      </c>
      <c r="ALP194" t="s">
        <v>1462</v>
      </c>
      <c r="ALR194" t="s">
        <v>1463</v>
      </c>
      <c r="ALT194" t="s">
        <v>1463</v>
      </c>
      <c r="AMF194" t="b">
        <v>1</v>
      </c>
      <c r="AMH194" t="b">
        <v>1</v>
      </c>
      <c r="AMJ194" t="b">
        <v>1</v>
      </c>
      <c r="AMM194" t="b">
        <v>1</v>
      </c>
      <c r="AMQ194" t="b">
        <v>1</v>
      </c>
      <c r="AMW194" t="b">
        <v>1</v>
      </c>
      <c r="ANA194">
        <v>7.5</v>
      </c>
      <c r="ANB194">
        <v>2.5</v>
      </c>
      <c r="ANC194">
        <v>10</v>
      </c>
      <c r="AND194">
        <v>7.5</v>
      </c>
      <c r="ANE194">
        <v>2.5</v>
      </c>
      <c r="ANF194">
        <v>20</v>
      </c>
      <c r="ANG194" t="s">
        <v>1462</v>
      </c>
      <c r="ANH194" t="s">
        <v>5812</v>
      </c>
      <c r="ANI194" t="s">
        <v>1462</v>
      </c>
      <c r="ANJ194" t="s">
        <v>2616</v>
      </c>
      <c r="ANK194">
        <v>7.5</v>
      </c>
      <c r="ANL194">
        <v>2.5</v>
      </c>
      <c r="ANM194">
        <v>1</v>
      </c>
      <c r="ANN194">
        <v>0</v>
      </c>
      <c r="ANO194">
        <v>10</v>
      </c>
      <c r="ANP194">
        <v>11</v>
      </c>
      <c r="ANQ194" t="s">
        <v>2551</v>
      </c>
      <c r="ANT194">
        <v>0</v>
      </c>
      <c r="ANU194">
        <v>10</v>
      </c>
      <c r="AQR194">
        <v>5</v>
      </c>
      <c r="AQS194">
        <v>3.8</v>
      </c>
      <c r="AQT194">
        <v>1.3</v>
      </c>
      <c r="AQU194">
        <v>10.1</v>
      </c>
      <c r="AQV194" t="s">
        <v>1463</v>
      </c>
      <c r="ARA194" t="b">
        <v>1</v>
      </c>
      <c r="ARB194" t="b">
        <v>1</v>
      </c>
      <c r="ARC194" t="b">
        <v>1</v>
      </c>
      <c r="ARG194">
        <v>0</v>
      </c>
      <c r="ARH194">
        <v>2.5</v>
      </c>
      <c r="ARI194" t="s">
        <v>1462</v>
      </c>
      <c r="ARJ194" t="s">
        <v>1462</v>
      </c>
      <c r="ARL194" t="b">
        <v>1</v>
      </c>
      <c r="ARM194" t="s">
        <v>1462</v>
      </c>
      <c r="ARO194" t="b">
        <v>1</v>
      </c>
      <c r="ARQ194" t="s">
        <v>1462</v>
      </c>
      <c r="ARS194" t="s">
        <v>5593</v>
      </c>
      <c r="ART194" t="s">
        <v>2616</v>
      </c>
      <c r="ARV194" t="b">
        <v>1</v>
      </c>
      <c r="ASD194">
        <v>7.5</v>
      </c>
      <c r="ASE194">
        <v>0</v>
      </c>
      <c r="ASF194">
        <v>5</v>
      </c>
      <c r="ASG194">
        <v>5</v>
      </c>
      <c r="ASH194">
        <v>0</v>
      </c>
      <c r="ASI194">
        <v>10</v>
      </c>
      <c r="ASJ194">
        <v>65</v>
      </c>
      <c r="ASL194" t="b">
        <v>1</v>
      </c>
      <c r="ASM194" t="b">
        <v>1</v>
      </c>
      <c r="ASS194">
        <v>4</v>
      </c>
      <c r="AST194" t="s">
        <v>1462</v>
      </c>
      <c r="ASV194" t="b">
        <v>1</v>
      </c>
      <c r="ASW194" t="b">
        <v>1</v>
      </c>
      <c r="ASX194" t="b">
        <v>1</v>
      </c>
      <c r="ASY194" t="b">
        <v>1</v>
      </c>
      <c r="ASZ194" t="b">
        <v>1</v>
      </c>
      <c r="ATC194" t="s">
        <v>5813</v>
      </c>
      <c r="ATD194">
        <v>5</v>
      </c>
      <c r="ATE194">
        <v>0</v>
      </c>
      <c r="ATF194">
        <v>5.7</v>
      </c>
      <c r="ATG194">
        <v>6.3</v>
      </c>
      <c r="ATH194">
        <v>3.8</v>
      </c>
      <c r="ATI194">
        <v>15.8</v>
      </c>
      <c r="ATJ194" t="s">
        <v>1462</v>
      </c>
      <c r="AUR194" t="b">
        <v>1</v>
      </c>
      <c r="AUS194" t="s">
        <v>5814</v>
      </c>
      <c r="AUT194" t="s">
        <v>2568</v>
      </c>
      <c r="AVW194" t="s">
        <v>1462</v>
      </c>
      <c r="AVX194" t="s">
        <v>1463</v>
      </c>
      <c r="AVZ194">
        <v>5</v>
      </c>
      <c r="AWA194">
        <v>5</v>
      </c>
      <c r="AWB194">
        <v>7.5</v>
      </c>
      <c r="AWC194">
        <v>2.5</v>
      </c>
      <c r="AWD194">
        <v>1</v>
      </c>
      <c r="AWE194">
        <v>0</v>
      </c>
      <c r="AWF194">
        <v>0</v>
      </c>
      <c r="AWG194">
        <v>1</v>
      </c>
      <c r="AWH194" t="s">
        <v>1463</v>
      </c>
      <c r="AWJ194" t="s">
        <v>1462</v>
      </c>
      <c r="AWL194" t="s">
        <v>1462</v>
      </c>
      <c r="AWN194" t="s">
        <v>1463</v>
      </c>
      <c r="AWP194" t="s">
        <v>1463</v>
      </c>
      <c r="AWR194" t="s">
        <v>1463</v>
      </c>
      <c r="AWT194" t="s">
        <v>1463</v>
      </c>
      <c r="AWV194" t="s">
        <v>1463</v>
      </c>
      <c r="AWX194" t="s">
        <v>1463</v>
      </c>
      <c r="AWZ194" t="s">
        <v>1463</v>
      </c>
      <c r="AXB194" t="s">
        <v>1463</v>
      </c>
      <c r="AXD194" t="s">
        <v>1463</v>
      </c>
      <c r="AXF194">
        <v>10</v>
      </c>
      <c r="AXI194">
        <v>0</v>
      </c>
      <c r="AXJ194">
        <v>0</v>
      </c>
      <c r="AXK194">
        <v>1</v>
      </c>
      <c r="AXN194">
        <v>1</v>
      </c>
      <c r="AXO194">
        <v>1</v>
      </c>
      <c r="AXP194">
        <v>1</v>
      </c>
      <c r="AXQ194">
        <v>1</v>
      </c>
      <c r="AXR194">
        <v>1</v>
      </c>
      <c r="AXS194">
        <v>1</v>
      </c>
      <c r="AXT194">
        <v>1</v>
      </c>
      <c r="AXU194">
        <v>1</v>
      </c>
      <c r="AXV194">
        <v>2</v>
      </c>
      <c r="AXW194">
        <v>1</v>
      </c>
      <c r="AXX194">
        <v>2</v>
      </c>
      <c r="AYA194">
        <v>10</v>
      </c>
      <c r="AYD194">
        <v>10</v>
      </c>
      <c r="AYE194" t="s">
        <v>1463</v>
      </c>
      <c r="AYF194" t="s">
        <v>1463</v>
      </c>
      <c r="AYG194">
        <v>10</v>
      </c>
      <c r="AYJ194">
        <v>10</v>
      </c>
      <c r="AYK194">
        <v>7.5</v>
      </c>
      <c r="AYL194">
        <v>0</v>
      </c>
      <c r="AYM194">
        <v>17.5</v>
      </c>
      <c r="AYN194">
        <v>2</v>
      </c>
      <c r="AYO194" t="s">
        <v>5815</v>
      </c>
      <c r="AYP194" t="s">
        <v>4419</v>
      </c>
      <c r="AYQ194">
        <v>2</v>
      </c>
      <c r="AYR194" t="s">
        <v>4459</v>
      </c>
      <c r="AYS194" t="s">
        <v>4419</v>
      </c>
      <c r="AYW194">
        <v>2</v>
      </c>
      <c r="AYX194" t="s">
        <v>5816</v>
      </c>
      <c r="AYY194" t="s">
        <v>5817</v>
      </c>
      <c r="AZC194">
        <v>3</v>
      </c>
      <c r="AZD194" t="s">
        <v>4426</v>
      </c>
      <c r="AZE194" t="s">
        <v>4690</v>
      </c>
      <c r="AZF194">
        <v>40</v>
      </c>
      <c r="AZG194" t="s">
        <v>4646</v>
      </c>
      <c r="AZH194" t="s">
        <v>5398</v>
      </c>
      <c r="AZM194" t="s">
        <v>1462</v>
      </c>
      <c r="AZN194" t="s">
        <v>5818</v>
      </c>
      <c r="AZO194" t="s">
        <v>1462</v>
      </c>
      <c r="AZP194" t="s">
        <v>5756</v>
      </c>
      <c r="AZR194">
        <v>7.5</v>
      </c>
      <c r="AZS194">
        <v>0</v>
      </c>
      <c r="BCH194">
        <v>10</v>
      </c>
      <c r="BCI194">
        <v>2.5</v>
      </c>
      <c r="BCJ194">
        <v>2.5</v>
      </c>
      <c r="BCK194">
        <v>15</v>
      </c>
      <c r="BCL194">
        <v>1</v>
      </c>
      <c r="BCN194" t="s">
        <v>2555</v>
      </c>
      <c r="BCP194">
        <v>2</v>
      </c>
      <c r="BCR194">
        <v>3</v>
      </c>
      <c r="BCT194">
        <v>4</v>
      </c>
      <c r="BCW194" t="s">
        <v>2555</v>
      </c>
      <c r="BCY194">
        <v>2.5</v>
      </c>
      <c r="BCZ194">
        <v>2.5</v>
      </c>
      <c r="BEH194">
        <v>10</v>
      </c>
      <c r="BEI194">
        <v>7.5</v>
      </c>
      <c r="BEJ194">
        <v>0</v>
      </c>
      <c r="BEK194">
        <v>17.5</v>
      </c>
      <c r="BEL194" t="s">
        <v>2567</v>
      </c>
      <c r="BEN194" t="s">
        <v>2567</v>
      </c>
      <c r="BEP194" t="s">
        <v>2567</v>
      </c>
      <c r="BER194" t="s">
        <v>2567</v>
      </c>
      <c r="BET194" t="s">
        <v>2567</v>
      </c>
      <c r="BEV194" t="s">
        <v>2567</v>
      </c>
      <c r="BEX194">
        <v>7.5</v>
      </c>
      <c r="BEY194">
        <v>0</v>
      </c>
      <c r="BGQ194" t="s">
        <v>1467</v>
      </c>
      <c r="BGR194">
        <v>7.5</v>
      </c>
      <c r="BGS194">
        <v>2.5</v>
      </c>
      <c r="BGT194">
        <v>10</v>
      </c>
      <c r="BGU194" t="s">
        <v>1463</v>
      </c>
      <c r="BHK194">
        <v>7.5</v>
      </c>
      <c r="BHL194">
        <v>2.5</v>
      </c>
      <c r="BIT194">
        <v>10</v>
      </c>
      <c r="BIU194">
        <v>7.5</v>
      </c>
      <c r="BIV194">
        <v>2.5</v>
      </c>
      <c r="BIW194">
        <v>20</v>
      </c>
      <c r="BIX194">
        <v>5</v>
      </c>
      <c r="BIY194" t="s">
        <v>1794</v>
      </c>
      <c r="BIZ194" t="s">
        <v>2594</v>
      </c>
      <c r="BJA194" t="s">
        <v>2548</v>
      </c>
      <c r="BJB194">
        <v>7.5</v>
      </c>
      <c r="BJC194">
        <v>2.5</v>
      </c>
    </row>
    <row r="195" spans="1:1024 1026:1615" ht="15" x14ac:dyDescent="0.25">
      <c r="A195" t="s">
        <v>4378</v>
      </c>
      <c r="B195" t="s">
        <v>5819</v>
      </c>
      <c r="C195" t="s">
        <v>5820</v>
      </c>
      <c r="D195" t="s">
        <v>1460</v>
      </c>
      <c r="F195" t="s">
        <v>2606</v>
      </c>
      <c r="G195" t="s">
        <v>4350</v>
      </c>
      <c r="H195" t="s">
        <v>5555</v>
      </c>
      <c r="I195" t="s">
        <v>5821</v>
      </c>
      <c r="J195">
        <v>1.8786262300000001</v>
      </c>
      <c r="K195">
        <v>34.764589639999997</v>
      </c>
      <c r="L195" s="116">
        <v>42413</v>
      </c>
      <c r="M195" t="s">
        <v>1471</v>
      </c>
      <c r="N195">
        <v>44</v>
      </c>
      <c r="O195" t="s">
        <v>1472</v>
      </c>
      <c r="Q195">
        <v>6.7</v>
      </c>
      <c r="R195">
        <v>7.5</v>
      </c>
      <c r="S195">
        <v>0</v>
      </c>
      <c r="T195">
        <v>14.2</v>
      </c>
      <c r="V195">
        <v>1</v>
      </c>
      <c r="W195">
        <v>2</v>
      </c>
      <c r="X195">
        <v>1</v>
      </c>
      <c r="AB195" t="b">
        <v>1</v>
      </c>
      <c r="AH195">
        <v>1</v>
      </c>
      <c r="AI195">
        <v>2</v>
      </c>
      <c r="AJ195">
        <v>1</v>
      </c>
      <c r="AT195">
        <v>1</v>
      </c>
      <c r="AU195">
        <v>1</v>
      </c>
      <c r="AV195">
        <v>1</v>
      </c>
      <c r="BS195" t="s">
        <v>1462</v>
      </c>
      <c r="BT195" t="s">
        <v>1462</v>
      </c>
      <c r="BU195" t="s">
        <v>4353</v>
      </c>
      <c r="BV195" t="s">
        <v>5822</v>
      </c>
      <c r="BW195">
        <v>7.5</v>
      </c>
      <c r="BX195">
        <v>0</v>
      </c>
      <c r="BY195">
        <v>7.5</v>
      </c>
      <c r="BZ195">
        <v>7.5</v>
      </c>
      <c r="CA195">
        <v>0</v>
      </c>
      <c r="CB195">
        <v>15</v>
      </c>
      <c r="CC195" t="s">
        <v>1462</v>
      </c>
      <c r="CD195" t="b">
        <v>1</v>
      </c>
      <c r="CE195" t="b">
        <v>1</v>
      </c>
      <c r="CF195">
        <v>40</v>
      </c>
      <c r="CH195" t="s">
        <v>1462</v>
      </c>
      <c r="CI195" t="b">
        <v>1</v>
      </c>
      <c r="CK195">
        <v>25</v>
      </c>
      <c r="CM195" t="s">
        <v>1463</v>
      </c>
      <c r="CR195" t="s">
        <v>1463</v>
      </c>
      <c r="CW195" t="s">
        <v>1463</v>
      </c>
      <c r="DB195" t="s">
        <v>1463</v>
      </c>
      <c r="DG195" t="s">
        <v>1463</v>
      </c>
      <c r="DM195" t="s">
        <v>1463</v>
      </c>
      <c r="DS195" t="b">
        <v>1</v>
      </c>
      <c r="DU195" t="b">
        <v>1</v>
      </c>
      <c r="EC195" t="b">
        <v>1</v>
      </c>
      <c r="EI195">
        <v>7.5</v>
      </c>
      <c r="EJ195">
        <v>0</v>
      </c>
      <c r="EN195">
        <v>0</v>
      </c>
      <c r="EO195" t="s">
        <v>1463</v>
      </c>
      <c r="FL195">
        <v>6.7</v>
      </c>
      <c r="FM195">
        <v>5</v>
      </c>
      <c r="FN195">
        <v>2.5</v>
      </c>
      <c r="FO195">
        <v>14.2</v>
      </c>
      <c r="FP195" t="s">
        <v>1462</v>
      </c>
      <c r="FT195" t="b">
        <v>1</v>
      </c>
      <c r="FV195" t="s">
        <v>1465</v>
      </c>
      <c r="GO195" t="b">
        <v>1</v>
      </c>
      <c r="GQ195" t="s">
        <v>1465</v>
      </c>
      <c r="HD195" t="b">
        <v>1</v>
      </c>
      <c r="HF195" t="s">
        <v>1465</v>
      </c>
      <c r="IN195" t="b">
        <v>1</v>
      </c>
      <c r="IP195" t="s">
        <v>1464</v>
      </c>
      <c r="JC195" t="b">
        <v>1</v>
      </c>
      <c r="JE195" t="s">
        <v>1465</v>
      </c>
      <c r="KG195" t="s">
        <v>4534</v>
      </c>
      <c r="KH195" t="b">
        <v>1</v>
      </c>
      <c r="KJ195" t="s">
        <v>1465</v>
      </c>
      <c r="KK195" t="s">
        <v>1463</v>
      </c>
      <c r="KM195">
        <v>5</v>
      </c>
      <c r="KN195">
        <v>2.5</v>
      </c>
      <c r="KO195">
        <v>0</v>
      </c>
      <c r="KP195">
        <v>2.5</v>
      </c>
      <c r="KQ195">
        <v>0</v>
      </c>
      <c r="KR195">
        <v>2.5</v>
      </c>
      <c r="KS195" t="s">
        <v>1462</v>
      </c>
      <c r="KV195">
        <v>20</v>
      </c>
      <c r="LF195">
        <v>1</v>
      </c>
      <c r="LZ195" t="b">
        <v>1</v>
      </c>
      <c r="MJ195" t="b">
        <v>1</v>
      </c>
      <c r="MT195" t="s">
        <v>1462</v>
      </c>
      <c r="MU195" t="s">
        <v>5823</v>
      </c>
      <c r="MV195">
        <v>2.5</v>
      </c>
      <c r="MW195">
        <v>0</v>
      </c>
      <c r="MX195">
        <v>0</v>
      </c>
      <c r="MY195">
        <v>0</v>
      </c>
      <c r="MZ195">
        <v>0</v>
      </c>
      <c r="NA195">
        <v>0</v>
      </c>
      <c r="NM195" t="s">
        <v>2549</v>
      </c>
      <c r="NN195" t="s">
        <v>2549</v>
      </c>
      <c r="NO195" t="s">
        <v>2549</v>
      </c>
      <c r="NP195" t="s">
        <v>2549</v>
      </c>
      <c r="NQ195" t="s">
        <v>2549</v>
      </c>
      <c r="NR195" t="s">
        <v>2549</v>
      </c>
      <c r="NS195" t="s">
        <v>2549</v>
      </c>
      <c r="NT195" t="s">
        <v>2549</v>
      </c>
      <c r="NU195" t="s">
        <v>2549</v>
      </c>
      <c r="NV195" t="s">
        <v>2549</v>
      </c>
      <c r="NW195" t="s">
        <v>2550</v>
      </c>
      <c r="NX195" t="s">
        <v>2569</v>
      </c>
      <c r="NY195" t="s">
        <v>2550</v>
      </c>
      <c r="NZ195" t="s">
        <v>2550</v>
      </c>
      <c r="OA195" t="s">
        <v>2550</v>
      </c>
      <c r="OB195" t="s">
        <v>2550</v>
      </c>
      <c r="OC195" t="s">
        <v>2550</v>
      </c>
      <c r="OD195" t="s">
        <v>2550</v>
      </c>
      <c r="OE195" t="s">
        <v>2550</v>
      </c>
      <c r="OF195" t="s">
        <v>2550</v>
      </c>
      <c r="OG195">
        <v>0</v>
      </c>
      <c r="OH195">
        <v>0</v>
      </c>
      <c r="OJ195">
        <v>7.5</v>
      </c>
      <c r="OK195">
        <v>0</v>
      </c>
      <c r="OL195">
        <v>7.5</v>
      </c>
      <c r="OO195" t="b">
        <v>1</v>
      </c>
      <c r="OY195" t="s">
        <v>4473</v>
      </c>
      <c r="PI195" t="s">
        <v>4574</v>
      </c>
      <c r="PS195" t="b">
        <v>1</v>
      </c>
      <c r="QC195" t="s">
        <v>5778</v>
      </c>
      <c r="QL195">
        <v>7.5</v>
      </c>
      <c r="QM195">
        <v>0</v>
      </c>
      <c r="RO195">
        <v>7.5</v>
      </c>
      <c r="RP195">
        <v>5</v>
      </c>
      <c r="RQ195">
        <v>2.5</v>
      </c>
      <c r="RR195">
        <v>15</v>
      </c>
      <c r="RS195" t="s">
        <v>1463</v>
      </c>
      <c r="RZ195" t="s">
        <v>1463</v>
      </c>
      <c r="SB195" t="s">
        <v>1463</v>
      </c>
      <c r="SH195" t="s">
        <v>1463</v>
      </c>
      <c r="SK195">
        <v>5</v>
      </c>
      <c r="SL195">
        <v>2.5</v>
      </c>
      <c r="SM195">
        <v>3.7</v>
      </c>
      <c r="SN195">
        <v>7.5</v>
      </c>
      <c r="SO195">
        <v>0</v>
      </c>
      <c r="SP195">
        <v>11.2</v>
      </c>
      <c r="SQ195" t="s">
        <v>1463</v>
      </c>
      <c r="SR195" t="s">
        <v>5824</v>
      </c>
      <c r="TI195">
        <v>75</v>
      </c>
      <c r="TJ195" t="s">
        <v>5825</v>
      </c>
      <c r="TN195" t="b">
        <v>1</v>
      </c>
      <c r="TO195" t="b">
        <v>1</v>
      </c>
      <c r="TP195" t="b">
        <v>1</v>
      </c>
      <c r="TQ195" t="b">
        <v>1</v>
      </c>
      <c r="TS195" t="b">
        <v>1</v>
      </c>
      <c r="TT195" t="b">
        <v>1</v>
      </c>
      <c r="TX195">
        <v>7.5</v>
      </c>
      <c r="TY195">
        <v>0</v>
      </c>
      <c r="VI195">
        <v>5</v>
      </c>
      <c r="VJ195">
        <v>0</v>
      </c>
      <c r="VK195">
        <v>0</v>
      </c>
      <c r="VL195">
        <v>5</v>
      </c>
      <c r="VM195" t="s">
        <v>1463</v>
      </c>
      <c r="VO195" t="s">
        <v>1463</v>
      </c>
      <c r="VQ195" t="s">
        <v>1463</v>
      </c>
      <c r="VS195" t="s">
        <v>1463</v>
      </c>
      <c r="VV195" t="s">
        <v>1463</v>
      </c>
      <c r="VX195" t="s">
        <v>1462</v>
      </c>
      <c r="VY195" t="s">
        <v>4478</v>
      </c>
      <c r="VZ195">
        <v>0</v>
      </c>
      <c r="WA195">
        <v>0</v>
      </c>
      <c r="XJ195">
        <v>2.5</v>
      </c>
      <c r="XK195">
        <v>0</v>
      </c>
      <c r="XL195">
        <v>2.5</v>
      </c>
      <c r="XM195">
        <v>5</v>
      </c>
      <c r="XN195" t="s">
        <v>1462</v>
      </c>
      <c r="XO195" t="s">
        <v>1462</v>
      </c>
      <c r="XQ195" t="b">
        <v>1</v>
      </c>
      <c r="XT195" t="b">
        <v>1</v>
      </c>
      <c r="XU195" t="b">
        <v>1</v>
      </c>
      <c r="XW195" t="b">
        <v>1</v>
      </c>
      <c r="YC195" t="s">
        <v>1462</v>
      </c>
      <c r="YE195" t="s">
        <v>1463</v>
      </c>
      <c r="YF195" t="s">
        <v>5826</v>
      </c>
      <c r="YG195">
        <v>0</v>
      </c>
      <c r="YH195">
        <v>2.5</v>
      </c>
      <c r="YI195" t="s">
        <v>1463</v>
      </c>
      <c r="YU195">
        <v>0</v>
      </c>
      <c r="YV195">
        <v>2.5</v>
      </c>
      <c r="ZX195">
        <v>10</v>
      </c>
      <c r="ZY195">
        <v>2.5</v>
      </c>
      <c r="ZZ195">
        <v>0</v>
      </c>
      <c r="AAA195">
        <v>12.5</v>
      </c>
      <c r="AAB195" t="s">
        <v>1462</v>
      </c>
      <c r="AAK195" t="b">
        <v>1</v>
      </c>
      <c r="AAL195" t="b">
        <v>1</v>
      </c>
      <c r="AAO195" t="b">
        <v>1</v>
      </c>
      <c r="AAP195" t="b">
        <v>1</v>
      </c>
      <c r="AAQ195" t="s">
        <v>4447</v>
      </c>
      <c r="AAS195" t="s">
        <v>5827</v>
      </c>
      <c r="AAT195">
        <v>2.5</v>
      </c>
      <c r="AAU195">
        <v>0</v>
      </c>
      <c r="ADN195">
        <v>10</v>
      </c>
      <c r="ADO195">
        <v>0</v>
      </c>
      <c r="ADP195">
        <v>0</v>
      </c>
      <c r="ADQ195">
        <v>10</v>
      </c>
      <c r="ADR195" t="s">
        <v>3580</v>
      </c>
      <c r="ADS195">
        <v>0.5</v>
      </c>
      <c r="ADT195">
        <v>65</v>
      </c>
      <c r="ADU195" t="s">
        <v>2560</v>
      </c>
      <c r="ADV195">
        <v>0.5</v>
      </c>
      <c r="ADW195">
        <v>60</v>
      </c>
      <c r="ADX195" t="s">
        <v>1759</v>
      </c>
      <c r="ADY195">
        <v>1.2</v>
      </c>
      <c r="ADZ195">
        <v>2</v>
      </c>
      <c r="AEG195">
        <v>0</v>
      </c>
      <c r="AEH195">
        <v>0</v>
      </c>
      <c r="AEI195">
        <v>10</v>
      </c>
      <c r="AEJ195">
        <v>0</v>
      </c>
      <c r="AEK195">
        <v>0</v>
      </c>
      <c r="AEL195">
        <v>10</v>
      </c>
      <c r="AEU195" t="b">
        <v>1</v>
      </c>
      <c r="AEV195" t="b">
        <v>1</v>
      </c>
      <c r="AEX195" t="b">
        <v>1</v>
      </c>
      <c r="AEY195" t="b">
        <v>1</v>
      </c>
      <c r="AEZ195" t="b">
        <v>1</v>
      </c>
      <c r="AFA195" t="s">
        <v>5828</v>
      </c>
      <c r="AFC195">
        <v>0</v>
      </c>
      <c r="AFD195">
        <v>0</v>
      </c>
      <c r="AFE195">
        <v>0</v>
      </c>
      <c r="AFF195">
        <v>7.5</v>
      </c>
      <c r="AFG195">
        <v>2.5</v>
      </c>
      <c r="AFH195">
        <v>10</v>
      </c>
      <c r="AFI195" t="s">
        <v>1463</v>
      </c>
      <c r="AFK195" t="s">
        <v>1463</v>
      </c>
      <c r="AFM195" t="s">
        <v>1463</v>
      </c>
      <c r="AFO195" t="s">
        <v>1463</v>
      </c>
      <c r="AFQ195" t="s">
        <v>1463</v>
      </c>
      <c r="AFT195" t="s">
        <v>1463</v>
      </c>
      <c r="AFV195">
        <v>3</v>
      </c>
      <c r="AFW195">
        <v>3</v>
      </c>
      <c r="AFX195">
        <v>7.5</v>
      </c>
      <c r="AFY195">
        <v>2.5</v>
      </c>
      <c r="AFZ195">
        <v>6.7</v>
      </c>
      <c r="AGA195">
        <v>2.5</v>
      </c>
      <c r="AGB195">
        <v>2.5</v>
      </c>
      <c r="AGC195">
        <v>11.7</v>
      </c>
      <c r="AGD195">
        <v>7</v>
      </c>
      <c r="AGE195">
        <v>6</v>
      </c>
      <c r="AGG195">
        <v>4</v>
      </c>
      <c r="AGH195">
        <v>5</v>
      </c>
      <c r="AGJ195">
        <v>5</v>
      </c>
      <c r="AGK195">
        <v>0</v>
      </c>
      <c r="AGM195" t="s">
        <v>5829</v>
      </c>
      <c r="AGN195" t="s">
        <v>4410</v>
      </c>
      <c r="AGQ195">
        <v>2.5</v>
      </c>
      <c r="AGR195">
        <v>2.5</v>
      </c>
      <c r="AGS195">
        <v>2</v>
      </c>
      <c r="AGT195">
        <v>2.5</v>
      </c>
      <c r="AGU195">
        <v>0</v>
      </c>
      <c r="AGV195">
        <v>4.5</v>
      </c>
      <c r="AGW195">
        <v>2</v>
      </c>
      <c r="AGY195" t="b">
        <v>1</v>
      </c>
      <c r="AGZ195" t="b">
        <v>1</v>
      </c>
      <c r="AHD195">
        <v>4</v>
      </c>
      <c r="AHE195">
        <v>4</v>
      </c>
      <c r="AHF195">
        <v>4</v>
      </c>
      <c r="AKM195">
        <v>2.5</v>
      </c>
      <c r="AKN195">
        <v>0</v>
      </c>
      <c r="AKO195">
        <v>10</v>
      </c>
      <c r="AKP195">
        <v>7.5</v>
      </c>
      <c r="AKQ195">
        <v>0</v>
      </c>
      <c r="AKR195">
        <v>17.5</v>
      </c>
      <c r="AKS195" t="s">
        <v>1462</v>
      </c>
      <c r="AKT195" t="s">
        <v>1463</v>
      </c>
      <c r="AKV195" t="s">
        <v>1463</v>
      </c>
      <c r="AKX195" t="s">
        <v>1463</v>
      </c>
      <c r="AKZ195" t="s">
        <v>1462</v>
      </c>
      <c r="ALB195" t="s">
        <v>1462</v>
      </c>
      <c r="ALD195" t="s">
        <v>1462</v>
      </c>
      <c r="ALF195" t="s">
        <v>1462</v>
      </c>
      <c r="ALH195" t="s">
        <v>1462</v>
      </c>
      <c r="ALJ195" t="s">
        <v>1462</v>
      </c>
      <c r="ALL195" t="s">
        <v>1462</v>
      </c>
      <c r="ALN195" t="s">
        <v>1462</v>
      </c>
      <c r="ALP195" t="s">
        <v>1462</v>
      </c>
      <c r="ALR195" t="s">
        <v>1463</v>
      </c>
      <c r="ALT195" t="s">
        <v>1463</v>
      </c>
      <c r="AMF195" t="b">
        <v>1</v>
      </c>
      <c r="AMM195" t="b">
        <v>1</v>
      </c>
      <c r="AMQ195" t="b">
        <v>1</v>
      </c>
      <c r="AMW195" t="b">
        <v>1</v>
      </c>
      <c r="ANA195">
        <v>7.5</v>
      </c>
      <c r="ANB195">
        <v>0</v>
      </c>
      <c r="ANC195">
        <v>10</v>
      </c>
      <c r="AND195">
        <v>7.5</v>
      </c>
      <c r="ANE195">
        <v>2.5</v>
      </c>
      <c r="ANF195">
        <v>20</v>
      </c>
      <c r="ANG195" t="s">
        <v>1462</v>
      </c>
      <c r="ANH195" t="s">
        <v>5830</v>
      </c>
      <c r="ANI195" t="s">
        <v>1462</v>
      </c>
      <c r="ANJ195" t="s">
        <v>2616</v>
      </c>
      <c r="ANK195">
        <v>7.5</v>
      </c>
      <c r="ANL195">
        <v>2.5</v>
      </c>
      <c r="ANM195">
        <v>1</v>
      </c>
      <c r="ANN195">
        <v>0</v>
      </c>
      <c r="ANO195">
        <v>10</v>
      </c>
      <c r="ANP195">
        <v>11</v>
      </c>
      <c r="ANQ195" t="s">
        <v>2551</v>
      </c>
      <c r="ANT195">
        <v>0</v>
      </c>
      <c r="ANU195">
        <v>10</v>
      </c>
      <c r="AQR195">
        <v>5</v>
      </c>
      <c r="AQS195">
        <v>3.8</v>
      </c>
      <c r="AQT195">
        <v>2.5</v>
      </c>
      <c r="AQU195">
        <v>11.3</v>
      </c>
      <c r="AQV195" t="s">
        <v>1463</v>
      </c>
      <c r="ARA195" t="b">
        <v>1</v>
      </c>
      <c r="ARC195" t="b">
        <v>1</v>
      </c>
      <c r="ARG195">
        <v>0</v>
      </c>
      <c r="ARH195">
        <v>2.5</v>
      </c>
      <c r="ARI195" t="s">
        <v>1462</v>
      </c>
      <c r="ARJ195" t="s">
        <v>1462</v>
      </c>
      <c r="ARL195" t="b">
        <v>1</v>
      </c>
      <c r="ARM195" t="s">
        <v>1462</v>
      </c>
      <c r="ARO195" t="b">
        <v>1</v>
      </c>
      <c r="ARQ195" t="s">
        <v>1462</v>
      </c>
      <c r="ARS195" t="s">
        <v>5831</v>
      </c>
      <c r="ART195" t="s">
        <v>2616</v>
      </c>
      <c r="ARV195" t="b">
        <v>1</v>
      </c>
      <c r="ASD195">
        <v>7.5</v>
      </c>
      <c r="ASE195">
        <v>2.5</v>
      </c>
      <c r="ASF195">
        <v>3</v>
      </c>
      <c r="ASG195">
        <v>2.5</v>
      </c>
      <c r="ASH195">
        <v>0</v>
      </c>
      <c r="ASI195">
        <v>5.5</v>
      </c>
      <c r="ASJ195">
        <v>80</v>
      </c>
      <c r="ASL195" t="b">
        <v>1</v>
      </c>
      <c r="ASM195" t="b">
        <v>1</v>
      </c>
      <c r="ASS195">
        <v>3</v>
      </c>
      <c r="AST195" t="s">
        <v>1462</v>
      </c>
      <c r="ASV195" t="b">
        <v>1</v>
      </c>
      <c r="ASW195" t="b">
        <v>1</v>
      </c>
      <c r="ASX195" t="b">
        <v>1</v>
      </c>
      <c r="ASY195" t="b">
        <v>1</v>
      </c>
      <c r="ATC195" t="s">
        <v>5832</v>
      </c>
      <c r="ATD195">
        <v>2.5</v>
      </c>
      <c r="ATE195">
        <v>0</v>
      </c>
      <c r="ATF195">
        <v>5.7</v>
      </c>
      <c r="ATG195">
        <v>7.5</v>
      </c>
      <c r="ATH195">
        <v>2.5</v>
      </c>
      <c r="ATI195">
        <v>15.7</v>
      </c>
      <c r="ATJ195" t="s">
        <v>1462</v>
      </c>
      <c r="ATW195" t="b">
        <v>1</v>
      </c>
      <c r="ATX195" t="s">
        <v>5833</v>
      </c>
      <c r="ATY195" t="s">
        <v>2568</v>
      </c>
      <c r="AVW195" t="s">
        <v>1462</v>
      </c>
      <c r="AVX195" t="s">
        <v>1462</v>
      </c>
      <c r="AVZ195">
        <v>7.5</v>
      </c>
      <c r="AWA195">
        <v>2.5</v>
      </c>
      <c r="AWB195">
        <v>7.5</v>
      </c>
      <c r="AWC195">
        <v>2.5</v>
      </c>
      <c r="AWD195">
        <v>1</v>
      </c>
      <c r="AWE195">
        <v>0</v>
      </c>
      <c r="AWF195">
        <v>0</v>
      </c>
      <c r="AWG195">
        <v>1</v>
      </c>
      <c r="AWH195" t="s">
        <v>1462</v>
      </c>
      <c r="AWJ195" t="s">
        <v>1463</v>
      </c>
      <c r="AWL195" t="s">
        <v>1463</v>
      </c>
      <c r="AWN195" t="s">
        <v>1463</v>
      </c>
      <c r="AWP195" t="s">
        <v>1463</v>
      </c>
      <c r="AWR195" t="s">
        <v>1463</v>
      </c>
      <c r="AWT195" t="s">
        <v>1463</v>
      </c>
      <c r="AWV195" t="s">
        <v>1462</v>
      </c>
      <c r="AWX195" t="s">
        <v>1463</v>
      </c>
      <c r="AWZ195" t="s">
        <v>1463</v>
      </c>
      <c r="AXB195" t="s">
        <v>1463</v>
      </c>
      <c r="AXD195" t="s">
        <v>1463</v>
      </c>
      <c r="AXI195">
        <v>0</v>
      </c>
      <c r="AXJ195">
        <v>0</v>
      </c>
      <c r="AXK195">
        <v>1</v>
      </c>
      <c r="AXN195">
        <v>1</v>
      </c>
      <c r="AXO195">
        <v>1</v>
      </c>
      <c r="AXP195">
        <v>1</v>
      </c>
      <c r="AXQ195">
        <v>1</v>
      </c>
      <c r="AXR195">
        <v>1</v>
      </c>
      <c r="AXS195">
        <v>1</v>
      </c>
      <c r="AXT195">
        <v>1</v>
      </c>
      <c r="AXU195">
        <v>1</v>
      </c>
      <c r="AXV195">
        <v>2</v>
      </c>
      <c r="AXW195">
        <v>1</v>
      </c>
      <c r="AXX195">
        <v>2</v>
      </c>
      <c r="AYA195">
        <v>10</v>
      </c>
      <c r="AYD195">
        <v>10</v>
      </c>
      <c r="AYE195" t="s">
        <v>1463</v>
      </c>
      <c r="AYF195" t="s">
        <v>1463</v>
      </c>
      <c r="AYG195">
        <v>10</v>
      </c>
      <c r="AYJ195">
        <v>10</v>
      </c>
      <c r="AYK195">
        <v>7.5</v>
      </c>
      <c r="AYL195">
        <v>0</v>
      </c>
      <c r="AYM195">
        <v>17.5</v>
      </c>
      <c r="AYN195">
        <v>1</v>
      </c>
      <c r="AYO195" t="s">
        <v>5834</v>
      </c>
      <c r="AYP195" t="s">
        <v>2897</v>
      </c>
      <c r="AYW195">
        <v>2</v>
      </c>
      <c r="AYX195" t="s">
        <v>5835</v>
      </c>
      <c r="AYY195" t="s">
        <v>5836</v>
      </c>
      <c r="AZC195">
        <v>28</v>
      </c>
      <c r="AZD195" t="s">
        <v>4426</v>
      </c>
      <c r="AZE195" t="s">
        <v>4765</v>
      </c>
      <c r="AZF195">
        <v>40</v>
      </c>
      <c r="AZG195" t="s">
        <v>4646</v>
      </c>
      <c r="AZH195" t="s">
        <v>5398</v>
      </c>
      <c r="AZM195" t="s">
        <v>1462</v>
      </c>
      <c r="AZN195" t="s">
        <v>5837</v>
      </c>
      <c r="AZO195" t="s">
        <v>1462</v>
      </c>
      <c r="AZP195" t="s">
        <v>5838</v>
      </c>
      <c r="AZR195">
        <v>7.5</v>
      </c>
      <c r="AZS195">
        <v>0</v>
      </c>
      <c r="BCH195">
        <v>10</v>
      </c>
      <c r="BCI195">
        <v>0</v>
      </c>
      <c r="BCJ195">
        <v>0</v>
      </c>
      <c r="BCK195">
        <v>10</v>
      </c>
      <c r="BCL195">
        <v>1</v>
      </c>
      <c r="BCN195">
        <v>2</v>
      </c>
      <c r="BCP195">
        <v>3</v>
      </c>
      <c r="BCR195">
        <v>4</v>
      </c>
      <c r="BCT195" t="s">
        <v>2555</v>
      </c>
      <c r="BCW195" t="s">
        <v>2555</v>
      </c>
      <c r="BCY195">
        <v>0</v>
      </c>
      <c r="BCZ195">
        <v>0</v>
      </c>
      <c r="BEH195">
        <v>2.5</v>
      </c>
      <c r="BEI195">
        <v>7.5</v>
      </c>
      <c r="BEJ195">
        <v>0</v>
      </c>
      <c r="BEK195">
        <v>10</v>
      </c>
      <c r="BEL195" t="s">
        <v>2552</v>
      </c>
      <c r="BEN195" t="s">
        <v>2552</v>
      </c>
      <c r="BEP195" t="s">
        <v>2552</v>
      </c>
      <c r="BER195" t="s">
        <v>2552</v>
      </c>
      <c r="BET195" t="s">
        <v>2552</v>
      </c>
      <c r="BEV195" t="s">
        <v>2552</v>
      </c>
      <c r="BEX195">
        <v>7.5</v>
      </c>
      <c r="BEY195">
        <v>0</v>
      </c>
      <c r="BGQ195">
        <v>2</v>
      </c>
      <c r="BGR195">
        <v>5</v>
      </c>
      <c r="BGS195">
        <v>2.5</v>
      </c>
      <c r="BGT195">
        <v>9.5</v>
      </c>
      <c r="BGU195" t="s">
        <v>1462</v>
      </c>
      <c r="BHB195" t="s">
        <v>5839</v>
      </c>
      <c r="BHC195" t="s">
        <v>2653</v>
      </c>
      <c r="BHD195" t="s">
        <v>2652</v>
      </c>
      <c r="BHE195" t="s">
        <v>2653</v>
      </c>
      <c r="BHK195">
        <v>5</v>
      </c>
      <c r="BHL195">
        <v>2.5</v>
      </c>
      <c r="BIT195">
        <v>10</v>
      </c>
      <c r="BIU195">
        <v>7.5</v>
      </c>
      <c r="BIV195">
        <v>0</v>
      </c>
      <c r="BIW195">
        <v>17.5</v>
      </c>
      <c r="BIX195">
        <v>5</v>
      </c>
      <c r="BIY195" t="s">
        <v>1794</v>
      </c>
      <c r="BIZ195" t="s">
        <v>1466</v>
      </c>
      <c r="BJA195" t="s">
        <v>2563</v>
      </c>
      <c r="BJB195">
        <v>7.5</v>
      </c>
      <c r="BJC195">
        <v>0</v>
      </c>
    </row>
    <row r="196" spans="1:1024 1026:1615" ht="15" x14ac:dyDescent="0.25">
      <c r="A196" t="s">
        <v>4378</v>
      </c>
      <c r="B196" t="s">
        <v>5840</v>
      </c>
      <c r="C196" t="s">
        <v>5841</v>
      </c>
      <c r="D196" t="s">
        <v>1460</v>
      </c>
      <c r="F196" t="s">
        <v>2606</v>
      </c>
      <c r="G196" t="s">
        <v>4350</v>
      </c>
      <c r="H196" t="s">
        <v>5555</v>
      </c>
      <c r="I196" t="s">
        <v>5821</v>
      </c>
      <c r="J196">
        <v>1.87867973</v>
      </c>
      <c r="K196">
        <v>34.764643790000001</v>
      </c>
      <c r="L196" s="116">
        <v>42413</v>
      </c>
      <c r="M196" t="s">
        <v>1471</v>
      </c>
      <c r="N196">
        <v>36</v>
      </c>
      <c r="O196" t="s">
        <v>2554</v>
      </c>
      <c r="Q196">
        <v>6.7</v>
      </c>
      <c r="R196">
        <v>7.5</v>
      </c>
      <c r="S196">
        <v>2.5</v>
      </c>
      <c r="T196">
        <v>16.7</v>
      </c>
      <c r="U196">
        <v>1</v>
      </c>
      <c r="V196">
        <v>1</v>
      </c>
      <c r="W196">
        <v>2</v>
      </c>
      <c r="X196">
        <v>2</v>
      </c>
      <c r="AA196" t="b">
        <v>1</v>
      </c>
      <c r="AG196">
        <v>1</v>
      </c>
      <c r="AH196">
        <v>1</v>
      </c>
      <c r="AI196">
        <v>2</v>
      </c>
      <c r="AJ196">
        <v>2</v>
      </c>
      <c r="AM196">
        <v>1</v>
      </c>
      <c r="AO196">
        <v>2</v>
      </c>
      <c r="AS196">
        <v>1</v>
      </c>
      <c r="AU196">
        <v>2</v>
      </c>
      <c r="AV196">
        <v>2</v>
      </c>
      <c r="BS196" t="s">
        <v>1462</v>
      </c>
      <c r="BT196" t="s">
        <v>1462</v>
      </c>
      <c r="BU196" t="s">
        <v>4353</v>
      </c>
      <c r="BV196" t="s">
        <v>4512</v>
      </c>
      <c r="BW196">
        <v>7.5</v>
      </c>
      <c r="BX196">
        <v>2.5</v>
      </c>
      <c r="BY196">
        <v>10</v>
      </c>
      <c r="BZ196">
        <v>5</v>
      </c>
      <c r="CA196">
        <v>2.5</v>
      </c>
      <c r="CB196">
        <v>17.5</v>
      </c>
      <c r="CC196" t="s">
        <v>1462</v>
      </c>
      <c r="CD196" t="b">
        <v>1</v>
      </c>
      <c r="CE196" t="b">
        <v>1</v>
      </c>
      <c r="CF196">
        <v>25</v>
      </c>
      <c r="CH196" t="s">
        <v>1462</v>
      </c>
      <c r="CI196" t="b">
        <v>1</v>
      </c>
      <c r="CK196">
        <v>22</v>
      </c>
      <c r="CM196" t="s">
        <v>1463</v>
      </c>
      <c r="CR196" t="s">
        <v>1463</v>
      </c>
      <c r="CW196" t="s">
        <v>1462</v>
      </c>
      <c r="CX196" t="b">
        <v>1</v>
      </c>
      <c r="CZ196">
        <v>10</v>
      </c>
      <c r="DB196" t="s">
        <v>1463</v>
      </c>
      <c r="DG196" t="s">
        <v>1462</v>
      </c>
      <c r="DH196" t="b">
        <v>1</v>
      </c>
      <c r="DJ196">
        <v>5</v>
      </c>
      <c r="DM196" t="s">
        <v>1463</v>
      </c>
      <c r="DS196" t="b">
        <v>1</v>
      </c>
      <c r="DU196" t="b">
        <v>1</v>
      </c>
      <c r="EB196" t="b">
        <v>1</v>
      </c>
      <c r="EC196" t="b">
        <v>1</v>
      </c>
      <c r="EI196">
        <v>5</v>
      </c>
      <c r="EJ196">
        <v>2.5</v>
      </c>
      <c r="EN196">
        <v>0</v>
      </c>
      <c r="EO196" t="s">
        <v>1463</v>
      </c>
      <c r="FL196">
        <v>3.3</v>
      </c>
      <c r="FM196">
        <v>5</v>
      </c>
      <c r="FN196">
        <v>0</v>
      </c>
      <c r="FO196">
        <v>8.3000000000000007</v>
      </c>
      <c r="FP196" t="s">
        <v>1462</v>
      </c>
      <c r="FS196" t="s">
        <v>1464</v>
      </c>
      <c r="FT196" t="b">
        <v>1</v>
      </c>
      <c r="FV196" t="s">
        <v>1465</v>
      </c>
      <c r="FY196" t="s">
        <v>1464</v>
      </c>
      <c r="GB196" t="s">
        <v>1464</v>
      </c>
      <c r="GE196" t="s">
        <v>1464</v>
      </c>
      <c r="GH196" t="s">
        <v>1464</v>
      </c>
      <c r="GK196" t="s">
        <v>1464</v>
      </c>
      <c r="GN196" t="s">
        <v>1464</v>
      </c>
      <c r="GO196" t="b">
        <v>1</v>
      </c>
      <c r="GQ196" t="s">
        <v>1465</v>
      </c>
      <c r="GT196" t="s">
        <v>1464</v>
      </c>
      <c r="GW196" t="s">
        <v>1464</v>
      </c>
      <c r="GZ196" t="s">
        <v>1464</v>
      </c>
      <c r="HC196" t="s">
        <v>1464</v>
      </c>
      <c r="HD196" t="b">
        <v>1</v>
      </c>
      <c r="HF196" t="s">
        <v>1465</v>
      </c>
      <c r="HI196" t="s">
        <v>1464</v>
      </c>
      <c r="HL196" t="s">
        <v>1464</v>
      </c>
      <c r="HO196" t="s">
        <v>1464</v>
      </c>
      <c r="HR196" t="s">
        <v>1464</v>
      </c>
      <c r="HU196" t="s">
        <v>1464</v>
      </c>
      <c r="HX196" t="s">
        <v>1464</v>
      </c>
      <c r="IA196" t="s">
        <v>1464</v>
      </c>
      <c r="ID196" t="s">
        <v>1464</v>
      </c>
      <c r="IG196" t="s">
        <v>1464</v>
      </c>
      <c r="IJ196" t="s">
        <v>1464</v>
      </c>
      <c r="IM196" t="s">
        <v>1464</v>
      </c>
      <c r="IN196" t="b">
        <v>1</v>
      </c>
      <c r="IP196" t="s">
        <v>1465</v>
      </c>
      <c r="IS196" t="s">
        <v>1464</v>
      </c>
      <c r="IV196" t="s">
        <v>1464</v>
      </c>
      <c r="IY196" t="s">
        <v>1464</v>
      </c>
      <c r="JB196" t="s">
        <v>1464</v>
      </c>
      <c r="JC196" t="b">
        <v>1</v>
      </c>
      <c r="JE196" t="s">
        <v>1465</v>
      </c>
      <c r="JH196" t="s">
        <v>1464</v>
      </c>
      <c r="JK196" t="s">
        <v>1464</v>
      </c>
      <c r="JN196" t="s">
        <v>1464</v>
      </c>
      <c r="JQ196" t="s">
        <v>1464</v>
      </c>
      <c r="JT196" t="s">
        <v>1464</v>
      </c>
      <c r="JW196" t="s">
        <v>1464</v>
      </c>
      <c r="JZ196" t="s">
        <v>1464</v>
      </c>
      <c r="KC196" t="s">
        <v>1464</v>
      </c>
      <c r="KF196" t="s">
        <v>1464</v>
      </c>
      <c r="KG196" t="s">
        <v>4355</v>
      </c>
      <c r="KH196" t="b">
        <v>1</v>
      </c>
      <c r="KJ196" t="s">
        <v>1465</v>
      </c>
      <c r="KK196" t="s">
        <v>1463</v>
      </c>
      <c r="KM196">
        <v>5</v>
      </c>
      <c r="KN196">
        <v>0</v>
      </c>
      <c r="KO196">
        <v>5</v>
      </c>
      <c r="KP196">
        <v>5</v>
      </c>
      <c r="KQ196">
        <v>0</v>
      </c>
      <c r="KR196">
        <v>10</v>
      </c>
      <c r="KS196" t="s">
        <v>1462</v>
      </c>
      <c r="KV196">
        <v>20</v>
      </c>
      <c r="KW196">
        <v>10</v>
      </c>
      <c r="KX196">
        <v>12</v>
      </c>
      <c r="LA196">
        <v>13</v>
      </c>
      <c r="LF196">
        <v>1</v>
      </c>
      <c r="LG196">
        <v>1</v>
      </c>
      <c r="LH196">
        <v>1</v>
      </c>
      <c r="LK196">
        <v>1</v>
      </c>
      <c r="LZ196" t="b">
        <v>1</v>
      </c>
      <c r="MA196" t="b">
        <v>1</v>
      </c>
      <c r="MB196" t="b">
        <v>1</v>
      </c>
      <c r="ME196" t="b">
        <v>1</v>
      </c>
      <c r="MJ196" t="b">
        <v>1</v>
      </c>
      <c r="MK196" t="b">
        <v>1</v>
      </c>
      <c r="ML196" t="b">
        <v>1</v>
      </c>
      <c r="MO196" t="b">
        <v>1</v>
      </c>
      <c r="MT196" t="s">
        <v>1462</v>
      </c>
      <c r="MU196" t="s">
        <v>5842</v>
      </c>
      <c r="MV196">
        <v>5</v>
      </c>
      <c r="MW196">
        <v>0</v>
      </c>
      <c r="MX196">
        <v>0</v>
      </c>
      <c r="MY196">
        <v>0</v>
      </c>
      <c r="MZ196">
        <v>0</v>
      </c>
      <c r="NA196">
        <v>0</v>
      </c>
      <c r="NM196" t="s">
        <v>2549</v>
      </c>
      <c r="NN196" t="s">
        <v>2549</v>
      </c>
      <c r="NO196" t="s">
        <v>2549</v>
      </c>
      <c r="NP196" t="s">
        <v>2549</v>
      </c>
      <c r="NQ196" t="s">
        <v>2549</v>
      </c>
      <c r="NR196" t="s">
        <v>2549</v>
      </c>
      <c r="NS196" t="s">
        <v>2549</v>
      </c>
      <c r="NT196" t="s">
        <v>2549</v>
      </c>
      <c r="NU196" t="s">
        <v>2549</v>
      </c>
      <c r="NV196" t="s">
        <v>2549</v>
      </c>
      <c r="NW196" t="s">
        <v>2550</v>
      </c>
      <c r="NX196" t="s">
        <v>2569</v>
      </c>
      <c r="NY196" t="s">
        <v>2569</v>
      </c>
      <c r="NZ196" t="s">
        <v>2569</v>
      </c>
      <c r="OA196" t="s">
        <v>2550</v>
      </c>
      <c r="OB196" t="s">
        <v>2550</v>
      </c>
      <c r="OC196" t="s">
        <v>2550</v>
      </c>
      <c r="OD196" t="s">
        <v>2550</v>
      </c>
      <c r="OE196" t="s">
        <v>2550</v>
      </c>
      <c r="OF196" t="s">
        <v>2550</v>
      </c>
      <c r="OG196">
        <v>0</v>
      </c>
      <c r="OH196">
        <v>0</v>
      </c>
      <c r="OJ196">
        <v>5</v>
      </c>
      <c r="OK196">
        <v>0</v>
      </c>
      <c r="OL196">
        <v>5</v>
      </c>
      <c r="OO196" t="b">
        <v>1</v>
      </c>
      <c r="OP196" t="b">
        <v>1</v>
      </c>
      <c r="OQ196" t="b">
        <v>1</v>
      </c>
      <c r="OT196" t="b">
        <v>1</v>
      </c>
      <c r="OY196" t="s">
        <v>4473</v>
      </c>
      <c r="OZ196" t="s">
        <v>4473</v>
      </c>
      <c r="PA196" t="s">
        <v>4473</v>
      </c>
      <c r="PD196" t="s">
        <v>5843</v>
      </c>
      <c r="PI196" t="s">
        <v>4574</v>
      </c>
      <c r="PJ196" t="s">
        <v>4574</v>
      </c>
      <c r="PK196" t="s">
        <v>4574</v>
      </c>
      <c r="PN196" t="s">
        <v>3269</v>
      </c>
      <c r="PS196" t="b">
        <v>1</v>
      </c>
      <c r="PT196" t="b">
        <v>1</v>
      </c>
      <c r="PU196" t="b">
        <v>1</v>
      </c>
      <c r="QC196" t="s">
        <v>4396</v>
      </c>
      <c r="QD196" t="s">
        <v>4396</v>
      </c>
      <c r="QE196" t="s">
        <v>4396</v>
      </c>
      <c r="QL196">
        <v>5</v>
      </c>
      <c r="QM196">
        <v>0</v>
      </c>
      <c r="RO196">
        <v>7.5</v>
      </c>
      <c r="RP196">
        <v>5</v>
      </c>
      <c r="RQ196">
        <v>0</v>
      </c>
      <c r="RR196">
        <v>12.5</v>
      </c>
      <c r="RS196" t="s">
        <v>1463</v>
      </c>
      <c r="RZ196" t="s">
        <v>1463</v>
      </c>
      <c r="SB196" t="s">
        <v>1463</v>
      </c>
      <c r="SH196" t="s">
        <v>1463</v>
      </c>
      <c r="SK196">
        <v>5</v>
      </c>
      <c r="SL196">
        <v>0</v>
      </c>
      <c r="SM196">
        <v>3.7</v>
      </c>
      <c r="SN196">
        <v>7.5</v>
      </c>
      <c r="SO196">
        <v>0</v>
      </c>
      <c r="SP196">
        <v>11.2</v>
      </c>
      <c r="SQ196" t="s">
        <v>1463</v>
      </c>
      <c r="SR196" t="s">
        <v>5844</v>
      </c>
      <c r="TI196">
        <v>75</v>
      </c>
      <c r="TJ196" t="s">
        <v>5845</v>
      </c>
      <c r="TN196" t="b">
        <v>1</v>
      </c>
      <c r="TO196" t="b">
        <v>1</v>
      </c>
      <c r="TP196" t="b">
        <v>1</v>
      </c>
      <c r="TQ196" t="b">
        <v>1</v>
      </c>
      <c r="TR196" t="b">
        <v>1</v>
      </c>
      <c r="TS196" t="b">
        <v>1</v>
      </c>
      <c r="TT196" t="b">
        <v>1</v>
      </c>
      <c r="TU196" t="b">
        <v>1</v>
      </c>
      <c r="TX196">
        <v>7.5</v>
      </c>
      <c r="TY196">
        <v>0</v>
      </c>
      <c r="VI196">
        <v>5</v>
      </c>
      <c r="VJ196">
        <v>7.5</v>
      </c>
      <c r="VK196">
        <v>0</v>
      </c>
      <c r="VL196">
        <v>12.5</v>
      </c>
      <c r="VM196" t="s">
        <v>1463</v>
      </c>
      <c r="VO196" t="s">
        <v>1463</v>
      </c>
      <c r="VQ196" t="s">
        <v>1463</v>
      </c>
      <c r="VS196" t="s">
        <v>1463</v>
      </c>
      <c r="VV196" t="s">
        <v>1463</v>
      </c>
      <c r="VX196" t="s">
        <v>1462</v>
      </c>
      <c r="VY196" t="s">
        <v>4478</v>
      </c>
      <c r="VZ196">
        <v>7.5</v>
      </c>
      <c r="WA196">
        <v>0</v>
      </c>
      <c r="XJ196">
        <v>2.5</v>
      </c>
      <c r="XK196">
        <v>0</v>
      </c>
      <c r="XL196">
        <v>1.3</v>
      </c>
      <c r="XM196">
        <v>3.8</v>
      </c>
      <c r="XN196" t="s">
        <v>1462</v>
      </c>
      <c r="XO196" t="s">
        <v>1462</v>
      </c>
      <c r="XQ196" t="b">
        <v>1</v>
      </c>
      <c r="XT196" t="b">
        <v>1</v>
      </c>
      <c r="XU196" t="b">
        <v>1</v>
      </c>
      <c r="XW196" t="b">
        <v>1</v>
      </c>
      <c r="XX196" t="b">
        <v>1</v>
      </c>
      <c r="YC196" t="s">
        <v>1462</v>
      </c>
      <c r="YE196" t="s">
        <v>1463</v>
      </c>
      <c r="YF196" t="s">
        <v>5846</v>
      </c>
      <c r="YG196">
        <v>0</v>
      </c>
      <c r="YH196">
        <v>2.5</v>
      </c>
      <c r="YI196" t="s">
        <v>1463</v>
      </c>
      <c r="YU196">
        <v>0</v>
      </c>
      <c r="YV196">
        <v>0</v>
      </c>
      <c r="ZX196">
        <v>7</v>
      </c>
      <c r="ZY196">
        <v>7.5</v>
      </c>
      <c r="ZZ196">
        <v>2.5</v>
      </c>
      <c r="AAA196">
        <v>17</v>
      </c>
      <c r="AAB196" t="s">
        <v>1462</v>
      </c>
      <c r="AAK196" t="b">
        <v>1</v>
      </c>
      <c r="AAL196" t="b">
        <v>1</v>
      </c>
      <c r="AAS196" t="s">
        <v>5847</v>
      </c>
      <c r="AAT196">
        <v>7.5</v>
      </c>
      <c r="AAU196">
        <v>2.5</v>
      </c>
      <c r="ADN196">
        <v>10</v>
      </c>
      <c r="ADO196">
        <v>0</v>
      </c>
      <c r="ADP196">
        <v>0</v>
      </c>
      <c r="ADQ196">
        <v>10</v>
      </c>
      <c r="ADR196" t="s">
        <v>3580</v>
      </c>
      <c r="ADS196">
        <v>0.5</v>
      </c>
      <c r="ADT196">
        <v>60</v>
      </c>
      <c r="ADU196" t="s">
        <v>1759</v>
      </c>
      <c r="ADV196">
        <v>1</v>
      </c>
      <c r="ADW196">
        <v>1.5</v>
      </c>
      <c r="ADX196" t="s">
        <v>2560</v>
      </c>
      <c r="ADY196">
        <v>0.5</v>
      </c>
      <c r="ADZ196">
        <v>40</v>
      </c>
      <c r="AEG196">
        <v>0</v>
      </c>
      <c r="AEH196">
        <v>0</v>
      </c>
      <c r="AEI196">
        <v>10</v>
      </c>
      <c r="AEJ196">
        <v>0</v>
      </c>
      <c r="AEK196">
        <v>0</v>
      </c>
      <c r="AEL196">
        <v>10</v>
      </c>
      <c r="AEU196" t="b">
        <v>1</v>
      </c>
      <c r="AEV196" t="b">
        <v>1</v>
      </c>
      <c r="AEX196" t="b">
        <v>1</v>
      </c>
      <c r="AEY196" t="b">
        <v>1</v>
      </c>
      <c r="AEZ196" t="b">
        <v>1</v>
      </c>
      <c r="AFA196" t="s">
        <v>5154</v>
      </c>
      <c r="AFC196">
        <v>0</v>
      </c>
      <c r="AFD196">
        <v>0</v>
      </c>
      <c r="AFE196">
        <v>0</v>
      </c>
      <c r="AFF196">
        <v>7.5</v>
      </c>
      <c r="AFG196">
        <v>0</v>
      </c>
      <c r="AFH196">
        <v>7.5</v>
      </c>
      <c r="AFI196" t="s">
        <v>1463</v>
      </c>
      <c r="AFK196" t="s">
        <v>1463</v>
      </c>
      <c r="AFM196" t="s">
        <v>1463</v>
      </c>
      <c r="AFO196" t="s">
        <v>1463</v>
      </c>
      <c r="AFQ196" t="s">
        <v>1463</v>
      </c>
      <c r="AFT196" t="s">
        <v>1463</v>
      </c>
      <c r="AFV196">
        <v>3</v>
      </c>
      <c r="AFW196">
        <v>3</v>
      </c>
      <c r="AFX196">
        <v>7.5</v>
      </c>
      <c r="AFY196">
        <v>0</v>
      </c>
      <c r="AFZ196">
        <v>5</v>
      </c>
      <c r="AGA196">
        <v>7.5</v>
      </c>
      <c r="AGB196">
        <v>0</v>
      </c>
      <c r="AGC196">
        <v>12.5</v>
      </c>
      <c r="AGD196">
        <v>5</v>
      </c>
      <c r="AGE196">
        <v>4</v>
      </c>
      <c r="AGG196">
        <v>2</v>
      </c>
      <c r="AGH196">
        <v>4</v>
      </c>
      <c r="AGJ196">
        <v>4</v>
      </c>
      <c r="AGK196">
        <v>0</v>
      </c>
      <c r="AGM196" t="s">
        <v>5230</v>
      </c>
      <c r="AGN196" t="s">
        <v>5848</v>
      </c>
      <c r="AGQ196">
        <v>7.5</v>
      </c>
      <c r="AGR196">
        <v>0</v>
      </c>
      <c r="AGS196">
        <v>2</v>
      </c>
      <c r="AGT196">
        <v>7.5</v>
      </c>
      <c r="AGU196">
        <v>0</v>
      </c>
      <c r="AGV196">
        <v>9.5</v>
      </c>
      <c r="AGW196">
        <v>2</v>
      </c>
      <c r="AGY196" t="b">
        <v>1</v>
      </c>
      <c r="AGZ196" t="b">
        <v>1</v>
      </c>
      <c r="AHD196">
        <v>4</v>
      </c>
      <c r="AHE196">
        <v>4</v>
      </c>
      <c r="AHF196">
        <v>3</v>
      </c>
      <c r="AKM196">
        <v>7.5</v>
      </c>
      <c r="AKN196">
        <v>0</v>
      </c>
      <c r="AKO196">
        <v>10</v>
      </c>
      <c r="AKP196">
        <v>7.5</v>
      </c>
      <c r="AKQ196">
        <v>0</v>
      </c>
      <c r="AKR196">
        <v>17.5</v>
      </c>
      <c r="AKS196" t="s">
        <v>1462</v>
      </c>
      <c r="AKT196" t="s">
        <v>1463</v>
      </c>
      <c r="AKV196" t="s">
        <v>1463</v>
      </c>
      <c r="AKX196" t="s">
        <v>1463</v>
      </c>
      <c r="AKZ196" t="s">
        <v>1462</v>
      </c>
      <c r="ALB196" t="s">
        <v>1462</v>
      </c>
      <c r="ALD196" t="s">
        <v>1462</v>
      </c>
      <c r="ALF196" t="s">
        <v>1462</v>
      </c>
      <c r="ALH196" t="s">
        <v>1462</v>
      </c>
      <c r="ALJ196" t="s">
        <v>1462</v>
      </c>
      <c r="ALL196" t="s">
        <v>1462</v>
      </c>
      <c r="ALN196" t="s">
        <v>1462</v>
      </c>
      <c r="ALP196" t="s">
        <v>1462</v>
      </c>
      <c r="ALR196" t="s">
        <v>1463</v>
      </c>
      <c r="ALT196" t="s">
        <v>1463</v>
      </c>
      <c r="AMF196" t="b">
        <v>1</v>
      </c>
      <c r="AMH196" t="b">
        <v>1</v>
      </c>
      <c r="AMI196" t="b">
        <v>1</v>
      </c>
      <c r="AMJ196" t="b">
        <v>1</v>
      </c>
      <c r="AMM196" t="b">
        <v>1</v>
      </c>
      <c r="AMQ196" t="b">
        <v>1</v>
      </c>
      <c r="AMW196" t="b">
        <v>1</v>
      </c>
      <c r="ANA196">
        <v>7.5</v>
      </c>
      <c r="ANB196">
        <v>0</v>
      </c>
      <c r="ANC196">
        <v>10</v>
      </c>
      <c r="AND196">
        <v>7.5</v>
      </c>
      <c r="ANE196">
        <v>2.5</v>
      </c>
      <c r="ANF196">
        <v>20</v>
      </c>
      <c r="ANG196" t="s">
        <v>1462</v>
      </c>
      <c r="ANH196" t="s">
        <v>5849</v>
      </c>
      <c r="ANI196" t="s">
        <v>1462</v>
      </c>
      <c r="ANJ196" t="s">
        <v>2616</v>
      </c>
      <c r="ANK196">
        <v>7.5</v>
      </c>
      <c r="ANL196">
        <v>2.5</v>
      </c>
      <c r="ANM196">
        <v>1</v>
      </c>
      <c r="ANN196">
        <v>0</v>
      </c>
      <c r="ANO196">
        <v>10</v>
      </c>
      <c r="ANP196">
        <v>11</v>
      </c>
      <c r="ANQ196" t="s">
        <v>2551</v>
      </c>
      <c r="ANT196">
        <v>0</v>
      </c>
      <c r="ANU196">
        <v>10</v>
      </c>
      <c r="AQR196">
        <v>7.5</v>
      </c>
      <c r="AQS196">
        <v>2.5</v>
      </c>
      <c r="AQT196">
        <v>2.5</v>
      </c>
      <c r="AQU196">
        <v>12.5</v>
      </c>
      <c r="AQV196" t="s">
        <v>1463</v>
      </c>
      <c r="ARA196" t="b">
        <v>1</v>
      </c>
      <c r="ARC196" t="b">
        <v>1</v>
      </c>
      <c r="ARG196">
        <v>0</v>
      </c>
      <c r="ARH196">
        <v>2.5</v>
      </c>
      <c r="ARI196" t="s">
        <v>1462</v>
      </c>
      <c r="ARJ196" t="s">
        <v>1462</v>
      </c>
      <c r="ARL196" t="b">
        <v>1</v>
      </c>
      <c r="ARM196" t="s">
        <v>1462</v>
      </c>
      <c r="ARO196" t="b">
        <v>1</v>
      </c>
      <c r="ARQ196" t="s">
        <v>1462</v>
      </c>
      <c r="ARS196" t="s">
        <v>4370</v>
      </c>
      <c r="ART196" t="s">
        <v>2616</v>
      </c>
      <c r="ARV196" t="b">
        <v>1</v>
      </c>
      <c r="ARY196" t="b">
        <v>1</v>
      </c>
      <c r="ASD196">
        <v>5</v>
      </c>
      <c r="ASE196">
        <v>2.5</v>
      </c>
      <c r="ASF196">
        <v>4</v>
      </c>
      <c r="ASG196">
        <v>7.5</v>
      </c>
      <c r="ASH196">
        <v>0</v>
      </c>
      <c r="ASI196">
        <v>11.5</v>
      </c>
      <c r="ASJ196">
        <v>80</v>
      </c>
      <c r="ASL196" t="b">
        <v>1</v>
      </c>
      <c r="ASM196" t="b">
        <v>1</v>
      </c>
      <c r="ASP196" t="b">
        <v>1</v>
      </c>
      <c r="ASS196">
        <v>4</v>
      </c>
      <c r="AST196" t="s">
        <v>1462</v>
      </c>
      <c r="ASV196" t="b">
        <v>1</v>
      </c>
      <c r="ASW196" t="b">
        <v>1</v>
      </c>
      <c r="ASX196" t="b">
        <v>1</v>
      </c>
      <c r="ASY196" t="b">
        <v>1</v>
      </c>
      <c r="ASZ196" t="b">
        <v>1</v>
      </c>
      <c r="ATC196" t="s">
        <v>5850</v>
      </c>
      <c r="ATD196">
        <v>7.5</v>
      </c>
      <c r="ATE196">
        <v>0</v>
      </c>
      <c r="ATF196">
        <v>0</v>
      </c>
      <c r="ATG196">
        <v>0</v>
      </c>
      <c r="ATH196">
        <v>1.3</v>
      </c>
      <c r="ATI196">
        <v>1.3</v>
      </c>
      <c r="ATJ196" t="s">
        <v>1463</v>
      </c>
      <c r="AVZ196">
        <v>0</v>
      </c>
      <c r="AWA196">
        <v>2.5</v>
      </c>
      <c r="AWB196">
        <v>0</v>
      </c>
      <c r="AWC196">
        <v>0</v>
      </c>
      <c r="AWD196">
        <v>2</v>
      </c>
      <c r="AWE196">
        <v>2.5</v>
      </c>
      <c r="AWF196">
        <v>0</v>
      </c>
      <c r="AWG196">
        <v>4.5</v>
      </c>
      <c r="AWH196" t="s">
        <v>1462</v>
      </c>
      <c r="AWI196" t="s">
        <v>1469</v>
      </c>
      <c r="AWJ196" t="s">
        <v>1463</v>
      </c>
      <c r="AWL196" t="s">
        <v>1462</v>
      </c>
      <c r="AWM196" t="s">
        <v>1470</v>
      </c>
      <c r="AWN196" t="s">
        <v>1463</v>
      </c>
      <c r="AWP196" t="s">
        <v>1463</v>
      </c>
      <c r="AWR196" t="s">
        <v>1463</v>
      </c>
      <c r="AWT196" t="s">
        <v>1462</v>
      </c>
      <c r="AWU196" t="s">
        <v>1469</v>
      </c>
      <c r="AWV196" t="s">
        <v>1463</v>
      </c>
      <c r="AWX196" t="s">
        <v>1463</v>
      </c>
      <c r="AWZ196" t="s">
        <v>1463</v>
      </c>
      <c r="AXB196" t="s">
        <v>1463</v>
      </c>
      <c r="AXD196" t="s">
        <v>1463</v>
      </c>
      <c r="AXF196">
        <v>16</v>
      </c>
      <c r="AXI196">
        <v>2.5</v>
      </c>
      <c r="AXJ196">
        <v>0</v>
      </c>
      <c r="AXK196">
        <v>1</v>
      </c>
      <c r="AXN196">
        <v>1</v>
      </c>
      <c r="AXO196">
        <v>1</v>
      </c>
      <c r="AXP196">
        <v>1</v>
      </c>
      <c r="AXQ196">
        <v>1</v>
      </c>
      <c r="AXR196">
        <v>1</v>
      </c>
      <c r="AXS196">
        <v>1</v>
      </c>
      <c r="AXT196">
        <v>1</v>
      </c>
      <c r="AXU196">
        <v>1</v>
      </c>
      <c r="AXV196">
        <v>2</v>
      </c>
      <c r="AXW196">
        <v>1</v>
      </c>
      <c r="AXX196">
        <v>2</v>
      </c>
      <c r="AYA196">
        <v>10</v>
      </c>
      <c r="AYD196">
        <v>10</v>
      </c>
      <c r="AYE196" t="s">
        <v>1463</v>
      </c>
      <c r="AYF196" t="s">
        <v>1463</v>
      </c>
      <c r="AYG196">
        <v>10</v>
      </c>
      <c r="AYJ196">
        <v>10</v>
      </c>
      <c r="AYK196">
        <v>7.5</v>
      </c>
      <c r="AYL196">
        <v>0</v>
      </c>
      <c r="AYM196">
        <v>17.5</v>
      </c>
      <c r="AYN196">
        <v>1</v>
      </c>
      <c r="AYO196" t="s">
        <v>5651</v>
      </c>
      <c r="AYP196" t="s">
        <v>4419</v>
      </c>
      <c r="AYW196">
        <v>8</v>
      </c>
      <c r="AYX196" t="s">
        <v>5851</v>
      </c>
      <c r="AYY196" t="s">
        <v>5852</v>
      </c>
      <c r="AZC196">
        <v>4</v>
      </c>
      <c r="AZD196" t="s">
        <v>4426</v>
      </c>
      <c r="AZE196" t="s">
        <v>4419</v>
      </c>
      <c r="AZF196">
        <v>26</v>
      </c>
      <c r="AZG196" t="s">
        <v>4646</v>
      </c>
      <c r="AZH196" t="s">
        <v>5398</v>
      </c>
      <c r="AZM196" t="s">
        <v>1462</v>
      </c>
      <c r="AZN196" t="s">
        <v>5853</v>
      </c>
      <c r="AZO196" t="s">
        <v>1462</v>
      </c>
      <c r="AZP196" t="s">
        <v>5219</v>
      </c>
      <c r="AZR196">
        <v>7.5</v>
      </c>
      <c r="AZS196">
        <v>0</v>
      </c>
      <c r="BCH196">
        <v>10</v>
      </c>
      <c r="BCI196">
        <v>2.5</v>
      </c>
      <c r="BCJ196">
        <v>0</v>
      </c>
      <c r="BCK196">
        <v>12.5</v>
      </c>
      <c r="BCL196">
        <v>1</v>
      </c>
      <c r="BCN196">
        <v>2</v>
      </c>
      <c r="BCP196">
        <v>3</v>
      </c>
      <c r="BCR196">
        <v>4</v>
      </c>
      <c r="BCT196" t="s">
        <v>2555</v>
      </c>
      <c r="BCW196" t="s">
        <v>2555</v>
      </c>
      <c r="BCY196">
        <v>2.5</v>
      </c>
      <c r="BCZ196">
        <v>0</v>
      </c>
      <c r="BEH196">
        <v>2.5</v>
      </c>
      <c r="BEI196">
        <v>10</v>
      </c>
      <c r="BEJ196">
        <v>0</v>
      </c>
      <c r="BEK196">
        <v>12.5</v>
      </c>
      <c r="BEL196" t="s">
        <v>2552</v>
      </c>
      <c r="BEN196" t="s">
        <v>2552</v>
      </c>
      <c r="BEP196" t="s">
        <v>2552</v>
      </c>
      <c r="BER196" t="s">
        <v>2552</v>
      </c>
      <c r="BET196" t="s">
        <v>2552</v>
      </c>
      <c r="BEV196" t="s">
        <v>2552</v>
      </c>
      <c r="BEX196">
        <v>10</v>
      </c>
      <c r="BEY196">
        <v>0</v>
      </c>
      <c r="BGQ196" t="s">
        <v>1467</v>
      </c>
      <c r="BGR196">
        <v>7.5</v>
      </c>
      <c r="BGS196">
        <v>2.5</v>
      </c>
      <c r="BGT196">
        <v>10</v>
      </c>
      <c r="BGU196" t="s">
        <v>1462</v>
      </c>
      <c r="BHH196" t="s">
        <v>3099</v>
      </c>
      <c r="BHI196" t="s">
        <v>2985</v>
      </c>
      <c r="BHJ196" t="s">
        <v>2653</v>
      </c>
      <c r="BHK196">
        <v>7.5</v>
      </c>
      <c r="BHL196">
        <v>2.5</v>
      </c>
      <c r="BIT196">
        <v>10</v>
      </c>
      <c r="BIU196">
        <v>7.5</v>
      </c>
      <c r="BIV196">
        <v>0</v>
      </c>
      <c r="BIW196">
        <v>17.5</v>
      </c>
      <c r="BIX196">
        <v>4</v>
      </c>
      <c r="BIY196" t="s">
        <v>1794</v>
      </c>
      <c r="BIZ196" t="s">
        <v>2548</v>
      </c>
      <c r="BJA196" t="s">
        <v>2548</v>
      </c>
      <c r="BJB196">
        <v>7.5</v>
      </c>
      <c r="BJC196">
        <v>0</v>
      </c>
    </row>
    <row r="197" spans="1:1024 1026:1615" ht="15" x14ac:dyDescent="0.25">
      <c r="A197" t="s">
        <v>4378</v>
      </c>
      <c r="B197" t="s">
        <v>5854</v>
      </c>
      <c r="C197" t="s">
        <v>5855</v>
      </c>
      <c r="D197" t="s">
        <v>2553</v>
      </c>
      <c r="E197" t="s">
        <v>5856</v>
      </c>
      <c r="F197" t="s">
        <v>2606</v>
      </c>
      <c r="G197" t="s">
        <v>4350</v>
      </c>
      <c r="H197" t="s">
        <v>5555</v>
      </c>
      <c r="I197" t="s">
        <v>5821</v>
      </c>
      <c r="J197">
        <v>1.8786952699999999</v>
      </c>
      <c r="K197">
        <v>34.764727489999999</v>
      </c>
      <c r="L197" s="116">
        <v>42413</v>
      </c>
      <c r="M197" t="s">
        <v>1471</v>
      </c>
      <c r="N197">
        <v>41</v>
      </c>
      <c r="O197" t="s">
        <v>2554</v>
      </c>
      <c r="Q197">
        <v>6.7</v>
      </c>
      <c r="R197">
        <v>7.5</v>
      </c>
      <c r="S197">
        <v>0</v>
      </c>
      <c r="T197">
        <v>14.2</v>
      </c>
      <c r="U197">
        <v>1</v>
      </c>
      <c r="V197">
        <v>1</v>
      </c>
      <c r="W197">
        <v>1</v>
      </c>
      <c r="X197">
        <v>2</v>
      </c>
      <c r="AA197" t="b">
        <v>1</v>
      </c>
      <c r="AG197">
        <v>1</v>
      </c>
      <c r="AH197">
        <v>1</v>
      </c>
      <c r="AM197">
        <v>1</v>
      </c>
      <c r="AS197">
        <v>1</v>
      </c>
      <c r="AT197">
        <v>1</v>
      </c>
      <c r="BS197" t="s">
        <v>1462</v>
      </c>
      <c r="BT197" t="s">
        <v>1462</v>
      </c>
      <c r="BU197" t="s">
        <v>4353</v>
      </c>
      <c r="BV197" t="s">
        <v>4512</v>
      </c>
      <c r="BW197">
        <v>7.5</v>
      </c>
      <c r="BX197">
        <v>0</v>
      </c>
      <c r="BY197">
        <v>10</v>
      </c>
      <c r="BZ197">
        <v>7.5</v>
      </c>
      <c r="CA197">
        <v>0</v>
      </c>
      <c r="CB197">
        <v>17.5</v>
      </c>
      <c r="CC197" t="s">
        <v>1462</v>
      </c>
      <c r="CD197" t="b">
        <v>1</v>
      </c>
      <c r="CE197" t="b">
        <v>1</v>
      </c>
      <c r="CF197">
        <v>22</v>
      </c>
      <c r="CH197" t="s">
        <v>1462</v>
      </c>
      <c r="CI197" t="b">
        <v>1</v>
      </c>
      <c r="CK197">
        <v>20</v>
      </c>
      <c r="CM197" t="s">
        <v>1463</v>
      </c>
      <c r="CR197" t="s">
        <v>1463</v>
      </c>
      <c r="CW197" t="s">
        <v>1462</v>
      </c>
      <c r="CX197" t="b">
        <v>1</v>
      </c>
      <c r="CZ197">
        <v>3</v>
      </c>
      <c r="DB197" t="s">
        <v>1463</v>
      </c>
      <c r="DG197" t="s">
        <v>1462</v>
      </c>
      <c r="DH197" t="b">
        <v>1</v>
      </c>
      <c r="DJ197">
        <v>2</v>
      </c>
      <c r="DM197" t="s">
        <v>1463</v>
      </c>
      <c r="EB197" t="b">
        <v>1</v>
      </c>
      <c r="EC197" t="b">
        <v>1</v>
      </c>
      <c r="EI197">
        <v>7.5</v>
      </c>
      <c r="EJ197">
        <v>0</v>
      </c>
      <c r="EN197">
        <v>0</v>
      </c>
      <c r="EO197" t="s">
        <v>1463</v>
      </c>
      <c r="FL197">
        <v>6.7</v>
      </c>
      <c r="FM197">
        <v>2.5</v>
      </c>
      <c r="FN197">
        <v>0</v>
      </c>
      <c r="FO197">
        <v>9.1999999999999993</v>
      </c>
      <c r="FP197" t="s">
        <v>1462</v>
      </c>
      <c r="FS197" t="s">
        <v>1464</v>
      </c>
      <c r="FT197" t="b">
        <v>1</v>
      </c>
      <c r="FV197" t="s">
        <v>1465</v>
      </c>
      <c r="FY197" t="s">
        <v>1464</v>
      </c>
      <c r="GB197" t="s">
        <v>1464</v>
      </c>
      <c r="GE197" t="s">
        <v>1464</v>
      </c>
      <c r="GH197" t="s">
        <v>1464</v>
      </c>
      <c r="GK197" t="s">
        <v>1464</v>
      </c>
      <c r="GN197" t="s">
        <v>1464</v>
      </c>
      <c r="GQ197" t="s">
        <v>1464</v>
      </c>
      <c r="GT197" t="s">
        <v>1464</v>
      </c>
      <c r="GW197" t="s">
        <v>1464</v>
      </c>
      <c r="GZ197" t="s">
        <v>1464</v>
      </c>
      <c r="HC197" t="s">
        <v>1464</v>
      </c>
      <c r="HD197" t="b">
        <v>1</v>
      </c>
      <c r="HF197" t="s">
        <v>1465</v>
      </c>
      <c r="HI197" t="s">
        <v>1464</v>
      </c>
      <c r="HL197" t="s">
        <v>1464</v>
      </c>
      <c r="HO197" t="s">
        <v>1464</v>
      </c>
      <c r="HR197" t="s">
        <v>1464</v>
      </c>
      <c r="HU197" t="s">
        <v>1464</v>
      </c>
      <c r="HX197" t="s">
        <v>1464</v>
      </c>
      <c r="IA197" t="s">
        <v>1464</v>
      </c>
      <c r="ID197" t="s">
        <v>1464</v>
      </c>
      <c r="IG197" t="s">
        <v>1464</v>
      </c>
      <c r="IJ197" t="s">
        <v>1464</v>
      </c>
      <c r="IM197" t="s">
        <v>1464</v>
      </c>
      <c r="IP197" t="s">
        <v>1464</v>
      </c>
      <c r="IS197" t="s">
        <v>1464</v>
      </c>
      <c r="IV197" t="s">
        <v>1464</v>
      </c>
      <c r="IY197" t="s">
        <v>1464</v>
      </c>
      <c r="JB197" t="s">
        <v>1464</v>
      </c>
      <c r="JC197" t="b">
        <v>1</v>
      </c>
      <c r="JE197" t="s">
        <v>1465</v>
      </c>
      <c r="JH197" t="s">
        <v>1464</v>
      </c>
      <c r="JK197" t="s">
        <v>1464</v>
      </c>
      <c r="JN197" t="s">
        <v>1464</v>
      </c>
      <c r="JQ197" t="s">
        <v>1464</v>
      </c>
      <c r="JT197" t="s">
        <v>1464</v>
      </c>
      <c r="JW197" t="s">
        <v>1464</v>
      </c>
      <c r="JZ197" t="s">
        <v>1464</v>
      </c>
      <c r="KC197" t="s">
        <v>1464</v>
      </c>
      <c r="KF197" t="s">
        <v>1464</v>
      </c>
      <c r="KG197" t="s">
        <v>4534</v>
      </c>
      <c r="KH197" t="b">
        <v>1</v>
      </c>
      <c r="KJ197" t="s">
        <v>1465</v>
      </c>
      <c r="KK197" t="s">
        <v>1463</v>
      </c>
      <c r="KM197">
        <v>2.5</v>
      </c>
      <c r="KN197">
        <v>0</v>
      </c>
      <c r="KO197">
        <v>2</v>
      </c>
      <c r="KP197">
        <v>5</v>
      </c>
      <c r="KQ197">
        <v>0</v>
      </c>
      <c r="KR197">
        <v>7</v>
      </c>
      <c r="KS197" t="s">
        <v>1462</v>
      </c>
      <c r="KV197">
        <v>30</v>
      </c>
      <c r="LA197">
        <v>7</v>
      </c>
      <c r="LF197">
        <v>1</v>
      </c>
      <c r="LK197">
        <v>1</v>
      </c>
      <c r="LU197" t="b">
        <v>1</v>
      </c>
      <c r="LZ197" t="b">
        <v>1</v>
      </c>
      <c r="MJ197" t="b">
        <v>1</v>
      </c>
      <c r="MO197" t="b">
        <v>1</v>
      </c>
      <c r="MT197" t="s">
        <v>1462</v>
      </c>
      <c r="MU197" t="s">
        <v>5857</v>
      </c>
      <c r="MV197">
        <v>5</v>
      </c>
      <c r="MW197">
        <v>0</v>
      </c>
      <c r="MX197">
        <v>0</v>
      </c>
      <c r="MY197">
        <v>0</v>
      </c>
      <c r="MZ197">
        <v>0</v>
      </c>
      <c r="NA197">
        <v>0</v>
      </c>
      <c r="NM197" t="s">
        <v>2549</v>
      </c>
      <c r="NN197" t="s">
        <v>2549</v>
      </c>
      <c r="NO197" t="s">
        <v>2549</v>
      </c>
      <c r="NP197" t="s">
        <v>2549</v>
      </c>
      <c r="NQ197" t="s">
        <v>2549</v>
      </c>
      <c r="NR197" t="s">
        <v>2549</v>
      </c>
      <c r="NS197" t="s">
        <v>2549</v>
      </c>
      <c r="NT197" t="s">
        <v>2549</v>
      </c>
      <c r="NU197" t="s">
        <v>2549</v>
      </c>
      <c r="NV197" t="s">
        <v>2549</v>
      </c>
      <c r="NW197" t="s">
        <v>2550</v>
      </c>
      <c r="NX197" t="s">
        <v>2569</v>
      </c>
      <c r="NY197" t="s">
        <v>2550</v>
      </c>
      <c r="NZ197" t="s">
        <v>2550</v>
      </c>
      <c r="OA197" t="s">
        <v>2550</v>
      </c>
      <c r="OB197" t="s">
        <v>2550</v>
      </c>
      <c r="OC197" t="s">
        <v>2569</v>
      </c>
      <c r="OD197" t="s">
        <v>2550</v>
      </c>
      <c r="OE197" t="s">
        <v>2550</v>
      </c>
      <c r="OF197" t="s">
        <v>2550</v>
      </c>
      <c r="OG197">
        <v>0</v>
      </c>
      <c r="OH197">
        <v>0</v>
      </c>
      <c r="OJ197">
        <v>2.5</v>
      </c>
      <c r="OK197">
        <v>0</v>
      </c>
      <c r="OL197">
        <v>2.5</v>
      </c>
      <c r="OO197" t="b">
        <v>1</v>
      </c>
      <c r="OT197" t="b">
        <v>1</v>
      </c>
      <c r="OY197" t="s">
        <v>4473</v>
      </c>
      <c r="PD197" t="s">
        <v>4686</v>
      </c>
      <c r="PI197" t="s">
        <v>4574</v>
      </c>
      <c r="PN197" t="s">
        <v>3269</v>
      </c>
      <c r="PS197" t="b">
        <v>1</v>
      </c>
      <c r="QC197" t="s">
        <v>4396</v>
      </c>
      <c r="QL197">
        <v>2.5</v>
      </c>
      <c r="QM197">
        <v>0</v>
      </c>
      <c r="RO197">
        <v>7.5</v>
      </c>
      <c r="RP197">
        <v>7.5</v>
      </c>
      <c r="RQ197">
        <v>0</v>
      </c>
      <c r="RR197">
        <v>15</v>
      </c>
      <c r="RS197" t="s">
        <v>1463</v>
      </c>
      <c r="RZ197" t="s">
        <v>1463</v>
      </c>
      <c r="SB197" t="s">
        <v>1463</v>
      </c>
      <c r="SH197" t="s">
        <v>1463</v>
      </c>
      <c r="SK197">
        <v>7.5</v>
      </c>
      <c r="SL197">
        <v>0</v>
      </c>
      <c r="SM197">
        <v>3.7</v>
      </c>
      <c r="SN197">
        <v>7.5</v>
      </c>
      <c r="SO197">
        <v>0</v>
      </c>
      <c r="SP197">
        <v>11.2</v>
      </c>
      <c r="SQ197" t="s">
        <v>1463</v>
      </c>
      <c r="SR197" t="s">
        <v>5858</v>
      </c>
      <c r="TI197">
        <v>75</v>
      </c>
      <c r="TJ197" t="s">
        <v>5859</v>
      </c>
      <c r="TN197" t="b">
        <v>1</v>
      </c>
      <c r="TO197" t="b">
        <v>1</v>
      </c>
      <c r="TP197" t="b">
        <v>1</v>
      </c>
      <c r="TQ197" t="b">
        <v>1</v>
      </c>
      <c r="TS197" t="b">
        <v>1</v>
      </c>
      <c r="TT197" t="b">
        <v>1</v>
      </c>
      <c r="TX197">
        <v>7.5</v>
      </c>
      <c r="TY197">
        <v>0</v>
      </c>
      <c r="VI197">
        <v>5</v>
      </c>
      <c r="VJ197">
        <v>0</v>
      </c>
      <c r="VK197">
        <v>2.5</v>
      </c>
      <c r="VL197">
        <v>7.5</v>
      </c>
      <c r="VM197" t="s">
        <v>1463</v>
      </c>
      <c r="VO197" t="s">
        <v>1463</v>
      </c>
      <c r="VQ197" t="s">
        <v>1463</v>
      </c>
      <c r="VS197" t="s">
        <v>1463</v>
      </c>
      <c r="VV197" t="s">
        <v>1463</v>
      </c>
      <c r="VX197" t="s">
        <v>1462</v>
      </c>
      <c r="VY197" t="s">
        <v>4577</v>
      </c>
      <c r="VZ197">
        <v>0</v>
      </c>
      <c r="WA197">
        <v>2.5</v>
      </c>
      <c r="XJ197">
        <v>2.5</v>
      </c>
      <c r="XK197">
        <v>0</v>
      </c>
      <c r="XL197">
        <v>0</v>
      </c>
      <c r="XM197">
        <v>2.5</v>
      </c>
      <c r="XN197" t="s">
        <v>1462</v>
      </c>
      <c r="XO197" t="s">
        <v>1462</v>
      </c>
      <c r="XQ197" t="b">
        <v>1</v>
      </c>
      <c r="XR197" t="b">
        <v>1</v>
      </c>
      <c r="XT197" t="b">
        <v>1</v>
      </c>
      <c r="XU197" t="b">
        <v>1</v>
      </c>
      <c r="XW197" t="b">
        <v>1</v>
      </c>
      <c r="YC197" t="s">
        <v>1462</v>
      </c>
      <c r="YE197" t="s">
        <v>1463</v>
      </c>
      <c r="YF197" t="s">
        <v>4632</v>
      </c>
      <c r="YG197">
        <v>0</v>
      </c>
      <c r="YH197">
        <v>0</v>
      </c>
      <c r="YI197" t="s">
        <v>1463</v>
      </c>
      <c r="YU197">
        <v>0</v>
      </c>
      <c r="YV197">
        <v>0</v>
      </c>
      <c r="ZX197">
        <v>10</v>
      </c>
      <c r="ZY197">
        <v>7.5</v>
      </c>
      <c r="ZZ197">
        <v>0</v>
      </c>
      <c r="AAA197">
        <v>17.5</v>
      </c>
      <c r="AAB197" t="s">
        <v>1462</v>
      </c>
      <c r="AAF197" t="b">
        <v>1</v>
      </c>
      <c r="AAK197" t="b">
        <v>1</v>
      </c>
      <c r="AAL197" t="b">
        <v>1</v>
      </c>
      <c r="AAS197" t="s">
        <v>5659</v>
      </c>
      <c r="AAT197">
        <v>7.5</v>
      </c>
      <c r="AAU197">
        <v>0</v>
      </c>
      <c r="ADN197">
        <v>10</v>
      </c>
      <c r="ADO197">
        <v>0</v>
      </c>
      <c r="ADP197">
        <v>2.5</v>
      </c>
      <c r="ADQ197">
        <v>12.5</v>
      </c>
      <c r="ADR197" t="s">
        <v>3580</v>
      </c>
      <c r="ADS197">
        <v>0.5</v>
      </c>
      <c r="ADT197">
        <v>70</v>
      </c>
      <c r="ADU197" t="s">
        <v>2560</v>
      </c>
      <c r="ADV197">
        <v>0.5</v>
      </c>
      <c r="ADW197">
        <v>65</v>
      </c>
      <c r="ADX197" t="s">
        <v>1759</v>
      </c>
      <c r="ADY197">
        <v>1</v>
      </c>
      <c r="ADZ197">
        <v>2</v>
      </c>
      <c r="AEG197">
        <v>0</v>
      </c>
      <c r="AEH197">
        <v>2.5</v>
      </c>
      <c r="AEI197">
        <v>10</v>
      </c>
      <c r="AEJ197">
        <v>0</v>
      </c>
      <c r="AEK197">
        <v>0</v>
      </c>
      <c r="AEL197">
        <v>10</v>
      </c>
      <c r="AEU197" t="b">
        <v>1</v>
      </c>
      <c r="AEV197" t="b">
        <v>1</v>
      </c>
      <c r="AEX197" t="b">
        <v>1</v>
      </c>
      <c r="AEY197" t="b">
        <v>1</v>
      </c>
      <c r="AEZ197" t="b">
        <v>1</v>
      </c>
      <c r="AFA197" t="s">
        <v>5860</v>
      </c>
      <c r="AFC197">
        <v>0</v>
      </c>
      <c r="AFD197">
        <v>0</v>
      </c>
      <c r="AFE197">
        <v>0</v>
      </c>
      <c r="AFF197">
        <v>7.5</v>
      </c>
      <c r="AFG197">
        <v>2.5</v>
      </c>
      <c r="AFH197">
        <v>10</v>
      </c>
      <c r="AFI197" t="s">
        <v>1463</v>
      </c>
      <c r="AFK197" t="s">
        <v>1463</v>
      </c>
      <c r="AFM197" t="s">
        <v>1463</v>
      </c>
      <c r="AFO197" t="s">
        <v>1463</v>
      </c>
      <c r="AFQ197" t="s">
        <v>1463</v>
      </c>
      <c r="AFT197" t="s">
        <v>1463</v>
      </c>
      <c r="AFV197">
        <v>3</v>
      </c>
      <c r="AFW197">
        <v>3</v>
      </c>
      <c r="AFX197">
        <v>7.5</v>
      </c>
      <c r="AFY197">
        <v>2.5</v>
      </c>
      <c r="AFZ197">
        <v>5</v>
      </c>
      <c r="AGA197">
        <v>7.5</v>
      </c>
      <c r="AGB197">
        <v>0</v>
      </c>
      <c r="AGC197">
        <v>12.5</v>
      </c>
      <c r="AGD197">
        <v>3</v>
      </c>
      <c r="AGE197">
        <v>3</v>
      </c>
      <c r="AGG197">
        <v>2</v>
      </c>
      <c r="AGH197">
        <v>2</v>
      </c>
      <c r="AGJ197">
        <v>3</v>
      </c>
      <c r="AGK197">
        <v>0</v>
      </c>
      <c r="AGM197" t="s">
        <v>5861</v>
      </c>
      <c r="AGN197" t="s">
        <v>4410</v>
      </c>
      <c r="AGQ197">
        <v>7.5</v>
      </c>
      <c r="AGR197">
        <v>0</v>
      </c>
      <c r="AGS197">
        <v>2</v>
      </c>
      <c r="AGT197">
        <v>7.5</v>
      </c>
      <c r="AGU197">
        <v>0</v>
      </c>
      <c r="AGV197">
        <v>9.5</v>
      </c>
      <c r="AGW197">
        <v>2</v>
      </c>
      <c r="AGY197" t="b">
        <v>1</v>
      </c>
      <c r="AGZ197" t="b">
        <v>1</v>
      </c>
      <c r="AHD197">
        <v>4</v>
      </c>
      <c r="AHE197">
        <v>3</v>
      </c>
      <c r="AHF197">
        <v>3</v>
      </c>
      <c r="AKM197">
        <v>7.5</v>
      </c>
      <c r="AKN197">
        <v>0</v>
      </c>
      <c r="AKO197">
        <v>10</v>
      </c>
      <c r="AKP197">
        <v>7.5</v>
      </c>
      <c r="AKQ197">
        <v>0</v>
      </c>
      <c r="AKR197">
        <v>17.5</v>
      </c>
      <c r="AKS197" t="s">
        <v>1462</v>
      </c>
      <c r="AKT197" t="s">
        <v>1463</v>
      </c>
      <c r="AKV197" t="s">
        <v>1463</v>
      </c>
      <c r="AKX197" t="s">
        <v>1463</v>
      </c>
      <c r="AKZ197" t="s">
        <v>1462</v>
      </c>
      <c r="ALB197" t="s">
        <v>1462</v>
      </c>
      <c r="ALD197" t="s">
        <v>1462</v>
      </c>
      <c r="ALF197" t="s">
        <v>1462</v>
      </c>
      <c r="ALH197" t="s">
        <v>1462</v>
      </c>
      <c r="ALJ197" t="s">
        <v>1462</v>
      </c>
      <c r="ALL197" t="s">
        <v>1462</v>
      </c>
      <c r="ALN197" t="s">
        <v>1462</v>
      </c>
      <c r="ALP197" t="s">
        <v>1462</v>
      </c>
      <c r="ALR197" t="s">
        <v>1463</v>
      </c>
      <c r="ALT197" t="s">
        <v>1463</v>
      </c>
      <c r="AMF197" t="b">
        <v>1</v>
      </c>
      <c r="AMH197" t="b">
        <v>1</v>
      </c>
      <c r="AMI197" t="b">
        <v>1</v>
      </c>
      <c r="AMJ197" t="b">
        <v>1</v>
      </c>
      <c r="AMM197" t="b">
        <v>1</v>
      </c>
      <c r="AMQ197" t="b">
        <v>1</v>
      </c>
      <c r="ANA197">
        <v>7.5</v>
      </c>
      <c r="ANB197">
        <v>0</v>
      </c>
      <c r="ANC197">
        <v>10</v>
      </c>
      <c r="AND197">
        <v>7.5</v>
      </c>
      <c r="ANE197">
        <v>2.5</v>
      </c>
      <c r="ANF197">
        <v>20</v>
      </c>
      <c r="ANG197" t="s">
        <v>1462</v>
      </c>
      <c r="ANH197" t="s">
        <v>5862</v>
      </c>
      <c r="ANI197" t="s">
        <v>1462</v>
      </c>
      <c r="ANJ197" t="s">
        <v>2616</v>
      </c>
      <c r="ANK197">
        <v>7.5</v>
      </c>
      <c r="ANL197">
        <v>2.5</v>
      </c>
      <c r="ANM197">
        <v>1</v>
      </c>
      <c r="ANN197">
        <v>0</v>
      </c>
      <c r="ANO197">
        <v>10</v>
      </c>
      <c r="ANP197">
        <v>11</v>
      </c>
      <c r="ANQ197" t="s">
        <v>2551</v>
      </c>
      <c r="ANT197">
        <v>0</v>
      </c>
      <c r="ANU197">
        <v>10</v>
      </c>
      <c r="AQR197">
        <v>5</v>
      </c>
      <c r="AQS197">
        <v>3.8</v>
      </c>
      <c r="AQT197">
        <v>2.5</v>
      </c>
      <c r="AQU197">
        <v>11.3</v>
      </c>
      <c r="AQV197" t="s">
        <v>1463</v>
      </c>
      <c r="ARA197" t="b">
        <v>1</v>
      </c>
      <c r="ARB197" t="b">
        <v>1</v>
      </c>
      <c r="ARC197" t="b">
        <v>1</v>
      </c>
      <c r="ARG197">
        <v>0</v>
      </c>
      <c r="ARH197">
        <v>2.5</v>
      </c>
      <c r="ARI197" t="s">
        <v>1462</v>
      </c>
      <c r="ARJ197" t="s">
        <v>1462</v>
      </c>
      <c r="ARL197" t="b">
        <v>1</v>
      </c>
      <c r="ARM197" t="s">
        <v>1462</v>
      </c>
      <c r="ARO197" t="b">
        <v>1</v>
      </c>
      <c r="ARQ197" t="s">
        <v>1462</v>
      </c>
      <c r="ARS197" t="s">
        <v>4534</v>
      </c>
      <c r="ART197" t="s">
        <v>2616</v>
      </c>
      <c r="ARV197" t="b">
        <v>1</v>
      </c>
      <c r="ASD197">
        <v>7.5</v>
      </c>
      <c r="ASE197">
        <v>2.5</v>
      </c>
      <c r="ASF197">
        <v>7</v>
      </c>
      <c r="ASG197">
        <v>7.5</v>
      </c>
      <c r="ASH197">
        <v>0</v>
      </c>
      <c r="ASI197">
        <v>14.5</v>
      </c>
      <c r="ASJ197">
        <v>50</v>
      </c>
      <c r="ASL197" t="b">
        <v>1</v>
      </c>
      <c r="ASM197" t="b">
        <v>1</v>
      </c>
      <c r="ASP197" t="b">
        <v>1</v>
      </c>
      <c r="ASS197">
        <v>5</v>
      </c>
      <c r="AST197" t="s">
        <v>1462</v>
      </c>
      <c r="ASV197" t="b">
        <v>1</v>
      </c>
      <c r="ASW197" t="b">
        <v>1</v>
      </c>
      <c r="ASX197" t="b">
        <v>1</v>
      </c>
      <c r="ASY197" t="b">
        <v>1</v>
      </c>
      <c r="ATC197" t="s">
        <v>5863</v>
      </c>
      <c r="ATD197">
        <v>7.5</v>
      </c>
      <c r="ATE197">
        <v>0</v>
      </c>
      <c r="ATF197">
        <v>5.7</v>
      </c>
      <c r="ATG197">
        <v>7.5</v>
      </c>
      <c r="ATH197">
        <v>2.5</v>
      </c>
      <c r="ATI197">
        <v>15.7</v>
      </c>
      <c r="ATJ197" t="s">
        <v>1462</v>
      </c>
      <c r="ATW197" t="b">
        <v>1</v>
      </c>
      <c r="ATX197" t="s">
        <v>5864</v>
      </c>
      <c r="ATY197" t="s">
        <v>2561</v>
      </c>
      <c r="AVW197" t="s">
        <v>1462</v>
      </c>
      <c r="AVX197" t="s">
        <v>1462</v>
      </c>
      <c r="AVZ197">
        <v>7.5</v>
      </c>
      <c r="AWA197">
        <v>2.5</v>
      </c>
      <c r="AWB197">
        <v>7.5</v>
      </c>
      <c r="AWC197">
        <v>2.5</v>
      </c>
      <c r="AWD197">
        <v>1</v>
      </c>
      <c r="AWE197">
        <v>0</v>
      </c>
      <c r="AWF197">
        <v>0</v>
      </c>
      <c r="AWG197">
        <v>1</v>
      </c>
      <c r="AWH197" t="s">
        <v>1463</v>
      </c>
      <c r="AWJ197" t="s">
        <v>1462</v>
      </c>
      <c r="AWK197" t="s">
        <v>1469</v>
      </c>
      <c r="AWL197" t="s">
        <v>1462</v>
      </c>
      <c r="AWM197" t="s">
        <v>2619</v>
      </c>
      <c r="AWN197" t="s">
        <v>1463</v>
      </c>
      <c r="AWP197" t="s">
        <v>1463</v>
      </c>
      <c r="AWR197" t="s">
        <v>1463</v>
      </c>
      <c r="AWT197" t="s">
        <v>1463</v>
      </c>
      <c r="AWV197" t="s">
        <v>1463</v>
      </c>
      <c r="AWX197" t="s">
        <v>1463</v>
      </c>
      <c r="AWZ197" t="s">
        <v>1463</v>
      </c>
      <c r="AXB197" t="s">
        <v>1463</v>
      </c>
      <c r="AXD197" t="s">
        <v>1463</v>
      </c>
      <c r="AXI197">
        <v>0</v>
      </c>
      <c r="AXJ197">
        <v>0</v>
      </c>
      <c r="AXK197">
        <v>1</v>
      </c>
      <c r="AXN197">
        <v>1</v>
      </c>
      <c r="AXO197">
        <v>1</v>
      </c>
      <c r="AXP197">
        <v>1</v>
      </c>
      <c r="AXQ197">
        <v>1</v>
      </c>
      <c r="AXR197">
        <v>1</v>
      </c>
      <c r="AXS197">
        <v>1</v>
      </c>
      <c r="AXT197">
        <v>1</v>
      </c>
      <c r="AXU197">
        <v>1</v>
      </c>
      <c r="AXV197">
        <v>2</v>
      </c>
      <c r="AXW197">
        <v>1</v>
      </c>
      <c r="AXX197">
        <v>2</v>
      </c>
      <c r="AYA197">
        <v>10</v>
      </c>
      <c r="AYD197">
        <v>10</v>
      </c>
      <c r="AYE197" t="s">
        <v>1463</v>
      </c>
      <c r="AYF197" t="s">
        <v>1463</v>
      </c>
      <c r="AYG197">
        <v>10</v>
      </c>
      <c r="AYJ197">
        <v>10</v>
      </c>
      <c r="AYK197">
        <v>7.5</v>
      </c>
      <c r="AYL197">
        <v>2.5</v>
      </c>
      <c r="AYM197">
        <v>20</v>
      </c>
      <c r="AYN197">
        <v>1</v>
      </c>
      <c r="AYO197" t="s">
        <v>5865</v>
      </c>
      <c r="AYP197" t="s">
        <v>4419</v>
      </c>
      <c r="AYW197">
        <v>6</v>
      </c>
      <c r="AYX197" t="s">
        <v>5866</v>
      </c>
      <c r="AYY197" t="s">
        <v>5867</v>
      </c>
      <c r="AZC197">
        <v>4</v>
      </c>
      <c r="AZD197" t="s">
        <v>4426</v>
      </c>
      <c r="AZE197" t="s">
        <v>4419</v>
      </c>
      <c r="AZF197">
        <v>6</v>
      </c>
      <c r="AZG197" t="s">
        <v>4646</v>
      </c>
      <c r="AZH197" t="s">
        <v>5868</v>
      </c>
      <c r="AZM197" t="s">
        <v>1462</v>
      </c>
      <c r="AZN197" t="s">
        <v>5869</v>
      </c>
      <c r="AZO197" t="s">
        <v>1462</v>
      </c>
      <c r="AZP197" t="s">
        <v>4467</v>
      </c>
      <c r="AZR197">
        <v>7.5</v>
      </c>
      <c r="AZS197">
        <v>2.5</v>
      </c>
      <c r="BCH197">
        <v>10</v>
      </c>
      <c r="BCI197">
        <v>2.5</v>
      </c>
      <c r="BCJ197">
        <v>2.5</v>
      </c>
      <c r="BCK197">
        <v>15</v>
      </c>
      <c r="BCL197">
        <v>1</v>
      </c>
      <c r="BCN197">
        <v>2</v>
      </c>
      <c r="BCP197">
        <v>3</v>
      </c>
      <c r="BCR197">
        <v>4</v>
      </c>
      <c r="BCT197" t="s">
        <v>2555</v>
      </c>
      <c r="BCW197" t="s">
        <v>2555</v>
      </c>
      <c r="BCY197">
        <v>2.5</v>
      </c>
      <c r="BCZ197">
        <v>2.5</v>
      </c>
      <c r="BEH197">
        <v>10</v>
      </c>
      <c r="BEI197">
        <v>10</v>
      </c>
      <c r="BEJ197">
        <v>0</v>
      </c>
      <c r="BEK197">
        <v>20</v>
      </c>
      <c r="BEL197" t="s">
        <v>2567</v>
      </c>
      <c r="BEN197" t="s">
        <v>2567</v>
      </c>
      <c r="BEP197" t="s">
        <v>2567</v>
      </c>
      <c r="BER197" t="s">
        <v>2567</v>
      </c>
      <c r="BET197" t="s">
        <v>2567</v>
      </c>
      <c r="BEV197" t="s">
        <v>2567</v>
      </c>
      <c r="BEX197">
        <v>10</v>
      </c>
      <c r="BEY197">
        <v>0</v>
      </c>
      <c r="BGQ197" t="s">
        <v>1467</v>
      </c>
      <c r="BGR197">
        <v>7.5</v>
      </c>
      <c r="BGS197">
        <v>2.5</v>
      </c>
      <c r="BGT197">
        <v>10</v>
      </c>
      <c r="BGU197" t="s">
        <v>1462</v>
      </c>
      <c r="BHH197" t="s">
        <v>4940</v>
      </c>
      <c r="BHI197" t="s">
        <v>4377</v>
      </c>
      <c r="BHJ197" t="s">
        <v>2653</v>
      </c>
      <c r="BHK197">
        <v>7.5</v>
      </c>
      <c r="BHL197">
        <v>2.5</v>
      </c>
      <c r="BIT197">
        <v>10</v>
      </c>
      <c r="BIU197">
        <v>7.5</v>
      </c>
      <c r="BIV197">
        <v>0</v>
      </c>
      <c r="BIW197">
        <v>17.5</v>
      </c>
      <c r="BIX197">
        <v>4</v>
      </c>
      <c r="BIY197" t="s">
        <v>1794</v>
      </c>
      <c r="BIZ197" t="s">
        <v>2548</v>
      </c>
      <c r="BJA197" t="s">
        <v>2548</v>
      </c>
      <c r="BJB197">
        <v>7.5</v>
      </c>
      <c r="BJC197">
        <v>0</v>
      </c>
    </row>
    <row r="198" spans="1:1024 1026:1615" ht="15" x14ac:dyDescent="0.25">
      <c r="A198" t="s">
        <v>4378</v>
      </c>
      <c r="B198" t="s">
        <v>5870</v>
      </c>
      <c r="C198" t="s">
        <v>5871</v>
      </c>
      <c r="D198" t="s">
        <v>1460</v>
      </c>
      <c r="F198" t="s">
        <v>2606</v>
      </c>
      <c r="G198" t="s">
        <v>4350</v>
      </c>
      <c r="H198" t="s">
        <v>5555</v>
      </c>
      <c r="I198" t="s">
        <v>5821</v>
      </c>
      <c r="J198">
        <v>1.87868663</v>
      </c>
      <c r="K198">
        <v>34.764740320000001</v>
      </c>
      <c r="L198" s="116">
        <v>42413</v>
      </c>
      <c r="M198" t="s">
        <v>1461</v>
      </c>
      <c r="N198">
        <v>35</v>
      </c>
      <c r="O198" t="s">
        <v>2554</v>
      </c>
      <c r="Q198">
        <v>6.7</v>
      </c>
      <c r="R198">
        <v>7.5</v>
      </c>
      <c r="S198">
        <v>2.5</v>
      </c>
      <c r="T198">
        <v>16.7</v>
      </c>
      <c r="U198">
        <v>1</v>
      </c>
      <c r="V198">
        <v>2</v>
      </c>
      <c r="W198">
        <v>2</v>
      </c>
      <c r="AA198" t="b">
        <v>1</v>
      </c>
      <c r="AG198">
        <v>1</v>
      </c>
      <c r="AH198">
        <v>2</v>
      </c>
      <c r="AI198">
        <v>2</v>
      </c>
      <c r="AO198">
        <v>2</v>
      </c>
      <c r="AS198">
        <v>1</v>
      </c>
      <c r="AT198">
        <v>2</v>
      </c>
      <c r="AU198">
        <v>1</v>
      </c>
      <c r="BS198" t="s">
        <v>1462</v>
      </c>
      <c r="BT198" t="s">
        <v>1462</v>
      </c>
      <c r="BU198" t="s">
        <v>5872</v>
      </c>
      <c r="BV198" t="s">
        <v>5668</v>
      </c>
      <c r="BW198">
        <v>7.5</v>
      </c>
      <c r="BX198">
        <v>2.5</v>
      </c>
      <c r="BY198">
        <v>8.5</v>
      </c>
      <c r="BZ198">
        <v>7.5</v>
      </c>
      <c r="CA198">
        <v>2.5</v>
      </c>
      <c r="CB198">
        <v>18.5</v>
      </c>
      <c r="CC198" t="s">
        <v>1462</v>
      </c>
      <c r="CD198" t="b">
        <v>1</v>
      </c>
      <c r="CE198" t="b">
        <v>1</v>
      </c>
      <c r="CF198">
        <v>30</v>
      </c>
      <c r="CH198" t="s">
        <v>1462</v>
      </c>
      <c r="CI198" t="b">
        <v>1</v>
      </c>
      <c r="CK198">
        <v>20</v>
      </c>
      <c r="CM198" t="s">
        <v>1463</v>
      </c>
      <c r="CR198" t="s">
        <v>1463</v>
      </c>
      <c r="CW198" t="s">
        <v>1462</v>
      </c>
      <c r="CX198" t="b">
        <v>1</v>
      </c>
      <c r="CZ198">
        <v>19</v>
      </c>
      <c r="DB198" t="s">
        <v>1463</v>
      </c>
      <c r="DG198" t="s">
        <v>1463</v>
      </c>
      <c r="DM198" t="s">
        <v>1463</v>
      </c>
      <c r="DS198" t="b">
        <v>1</v>
      </c>
      <c r="DU198" t="b">
        <v>1</v>
      </c>
      <c r="DY198" t="b">
        <v>1</v>
      </c>
      <c r="EB198" t="b">
        <v>1</v>
      </c>
      <c r="EC198" t="b">
        <v>1</v>
      </c>
      <c r="EI198">
        <v>7.5</v>
      </c>
      <c r="EJ198">
        <v>2.5</v>
      </c>
      <c r="EN198">
        <v>0</v>
      </c>
      <c r="EO198" t="s">
        <v>1463</v>
      </c>
      <c r="FL198">
        <v>6.7</v>
      </c>
      <c r="FM198">
        <v>10</v>
      </c>
      <c r="FN198">
        <v>0</v>
      </c>
      <c r="FO198">
        <v>16.7</v>
      </c>
      <c r="FP198" t="s">
        <v>1462</v>
      </c>
      <c r="FT198" t="b">
        <v>1</v>
      </c>
      <c r="FV198" t="s">
        <v>1464</v>
      </c>
      <c r="GC198" t="b">
        <v>1</v>
      </c>
      <c r="GE198" t="s">
        <v>2558</v>
      </c>
      <c r="GO198" t="b">
        <v>1</v>
      </c>
      <c r="GQ198" t="s">
        <v>1465</v>
      </c>
      <c r="HD198" t="b">
        <v>1</v>
      </c>
      <c r="HF198" t="s">
        <v>1465</v>
      </c>
      <c r="IN198" t="b">
        <v>1</v>
      </c>
      <c r="IP198" t="s">
        <v>1465</v>
      </c>
      <c r="JC198" t="b">
        <v>1</v>
      </c>
      <c r="JE198" t="s">
        <v>1465</v>
      </c>
      <c r="JL198" t="b">
        <v>1</v>
      </c>
      <c r="JN198" t="s">
        <v>1473</v>
      </c>
      <c r="KG198" t="s">
        <v>5873</v>
      </c>
      <c r="KH198" t="b">
        <v>1</v>
      </c>
      <c r="KJ198" t="s">
        <v>2558</v>
      </c>
      <c r="KK198" t="s">
        <v>1462</v>
      </c>
      <c r="KL198" t="s">
        <v>5874</v>
      </c>
      <c r="KM198">
        <v>10</v>
      </c>
      <c r="KN198">
        <v>0</v>
      </c>
      <c r="KO198">
        <v>0</v>
      </c>
      <c r="KP198">
        <v>2.5</v>
      </c>
      <c r="KQ198">
        <v>0</v>
      </c>
      <c r="KR198">
        <v>2.5</v>
      </c>
      <c r="KS198" t="s">
        <v>1462</v>
      </c>
      <c r="KV198">
        <v>10</v>
      </c>
      <c r="LF198">
        <v>1</v>
      </c>
      <c r="LP198" t="b">
        <v>1</v>
      </c>
      <c r="LZ198" t="b">
        <v>1</v>
      </c>
      <c r="MJ198" t="b">
        <v>1</v>
      </c>
      <c r="MT198" t="s">
        <v>1462</v>
      </c>
      <c r="MU198" t="s">
        <v>5875</v>
      </c>
      <c r="MV198">
        <v>2.5</v>
      </c>
      <c r="MW198">
        <v>0</v>
      </c>
      <c r="MX198">
        <v>0</v>
      </c>
      <c r="MY198">
        <v>0</v>
      </c>
      <c r="MZ198">
        <v>0</v>
      </c>
      <c r="NA198">
        <v>0</v>
      </c>
      <c r="NM198" t="s">
        <v>2549</v>
      </c>
      <c r="NN198" t="s">
        <v>2549</v>
      </c>
      <c r="NO198" t="s">
        <v>2549</v>
      </c>
      <c r="NP198" t="s">
        <v>2549</v>
      </c>
      <c r="NQ198" t="s">
        <v>2549</v>
      </c>
      <c r="NR198" t="s">
        <v>2549</v>
      </c>
      <c r="NS198" t="s">
        <v>2549</v>
      </c>
      <c r="NT198" t="s">
        <v>2549</v>
      </c>
      <c r="NU198" t="s">
        <v>2549</v>
      </c>
      <c r="NV198" t="s">
        <v>2549</v>
      </c>
      <c r="NW198" t="s">
        <v>2550</v>
      </c>
      <c r="NX198" t="s">
        <v>2569</v>
      </c>
      <c r="NY198" t="s">
        <v>2550</v>
      </c>
      <c r="NZ198" t="s">
        <v>2550</v>
      </c>
      <c r="OA198" t="s">
        <v>2550</v>
      </c>
      <c r="OB198" t="s">
        <v>2550</v>
      </c>
      <c r="OC198" t="s">
        <v>2550</v>
      </c>
      <c r="OD198" t="s">
        <v>2550</v>
      </c>
      <c r="OE198" t="s">
        <v>2550</v>
      </c>
      <c r="OF198" t="s">
        <v>2550</v>
      </c>
      <c r="OG198">
        <v>0</v>
      </c>
      <c r="OH198">
        <v>0</v>
      </c>
      <c r="OJ198">
        <v>10</v>
      </c>
      <c r="OK198">
        <v>0</v>
      </c>
      <c r="OL198">
        <v>10</v>
      </c>
      <c r="OO198" t="b">
        <v>1</v>
      </c>
      <c r="OY198" t="s">
        <v>4473</v>
      </c>
      <c r="PI198" t="s">
        <v>4574</v>
      </c>
      <c r="PS198" t="b">
        <v>1</v>
      </c>
      <c r="QC198" t="s">
        <v>4396</v>
      </c>
      <c r="QL198">
        <v>10</v>
      </c>
      <c r="QM198">
        <v>0</v>
      </c>
      <c r="RO198">
        <v>7.5</v>
      </c>
      <c r="RP198">
        <v>5</v>
      </c>
      <c r="RQ198">
        <v>0</v>
      </c>
      <c r="RR198">
        <v>12.5</v>
      </c>
      <c r="RS198" t="s">
        <v>1463</v>
      </c>
      <c r="RZ198" t="s">
        <v>1463</v>
      </c>
      <c r="SB198" t="s">
        <v>1463</v>
      </c>
      <c r="SH198" t="s">
        <v>1463</v>
      </c>
      <c r="SK198">
        <v>5</v>
      </c>
      <c r="SL198">
        <v>0</v>
      </c>
      <c r="SM198">
        <v>3.7</v>
      </c>
      <c r="SN198">
        <v>7.5</v>
      </c>
      <c r="SO198">
        <v>2.5</v>
      </c>
      <c r="SP198">
        <v>13.7</v>
      </c>
      <c r="SQ198" t="s">
        <v>1463</v>
      </c>
      <c r="SR198" t="s">
        <v>5876</v>
      </c>
      <c r="TI198">
        <v>75</v>
      </c>
      <c r="TJ198" t="s">
        <v>5877</v>
      </c>
      <c r="TN198" t="b">
        <v>1</v>
      </c>
      <c r="TO198" t="b">
        <v>1</v>
      </c>
      <c r="TP198" t="b">
        <v>1</v>
      </c>
      <c r="TQ198" t="b">
        <v>1</v>
      </c>
      <c r="TT198" t="b">
        <v>1</v>
      </c>
      <c r="TU198" t="b">
        <v>1</v>
      </c>
      <c r="TX198">
        <v>7.5</v>
      </c>
      <c r="TY198">
        <v>2.5</v>
      </c>
      <c r="VI198">
        <v>5</v>
      </c>
      <c r="VJ198">
        <v>0</v>
      </c>
      <c r="VK198">
        <v>2.5</v>
      </c>
      <c r="VL198">
        <v>7.5</v>
      </c>
      <c r="VM198" t="s">
        <v>1463</v>
      </c>
      <c r="VO198" t="s">
        <v>1463</v>
      </c>
      <c r="VQ198" t="s">
        <v>1463</v>
      </c>
      <c r="VS198" t="s">
        <v>1463</v>
      </c>
      <c r="VV198" t="s">
        <v>1463</v>
      </c>
      <c r="VX198" t="s">
        <v>1462</v>
      </c>
      <c r="VY198" t="s">
        <v>5434</v>
      </c>
      <c r="VZ198">
        <v>0</v>
      </c>
      <c r="WA198">
        <v>2.5</v>
      </c>
      <c r="XJ198">
        <v>2.5</v>
      </c>
      <c r="XK198">
        <v>0</v>
      </c>
      <c r="XL198">
        <v>2.5</v>
      </c>
      <c r="XM198">
        <v>5</v>
      </c>
      <c r="XN198" t="s">
        <v>1462</v>
      </c>
      <c r="XO198" t="s">
        <v>1462</v>
      </c>
      <c r="XQ198" t="b">
        <v>1</v>
      </c>
      <c r="XT198" t="b">
        <v>1</v>
      </c>
      <c r="XU198" t="b">
        <v>1</v>
      </c>
      <c r="XW198" t="b">
        <v>1</v>
      </c>
      <c r="YC198" t="s">
        <v>1462</v>
      </c>
      <c r="YE198" t="s">
        <v>1463</v>
      </c>
      <c r="YF198" t="s">
        <v>5451</v>
      </c>
      <c r="YG198">
        <v>0</v>
      </c>
      <c r="YH198">
        <v>2.5</v>
      </c>
      <c r="YI198" t="s">
        <v>1463</v>
      </c>
      <c r="YU198">
        <v>0</v>
      </c>
      <c r="YV198">
        <v>2.5</v>
      </c>
      <c r="ZX198">
        <v>0</v>
      </c>
      <c r="ZY198">
        <v>5</v>
      </c>
      <c r="ZZ198">
        <v>0</v>
      </c>
      <c r="AAA198">
        <v>5</v>
      </c>
      <c r="AAB198" t="s">
        <v>1463</v>
      </c>
      <c r="AAS198" t="s">
        <v>4784</v>
      </c>
      <c r="AAT198">
        <v>5</v>
      </c>
      <c r="AAU198">
        <v>0</v>
      </c>
      <c r="ADN198">
        <v>10</v>
      </c>
      <c r="ADO198">
        <v>0</v>
      </c>
      <c r="ADP198">
        <v>0</v>
      </c>
      <c r="ADQ198">
        <v>10</v>
      </c>
      <c r="ADR198" t="s">
        <v>1759</v>
      </c>
      <c r="ADS198">
        <v>1</v>
      </c>
      <c r="ADT198">
        <v>1.5</v>
      </c>
      <c r="ADU198" t="s">
        <v>2560</v>
      </c>
      <c r="ADV198">
        <v>0.25</v>
      </c>
      <c r="ADW198">
        <v>60</v>
      </c>
      <c r="ADX198" t="s">
        <v>3580</v>
      </c>
      <c r="ADY198">
        <v>0.5</v>
      </c>
      <c r="ADZ198">
        <v>65</v>
      </c>
      <c r="AEG198">
        <v>0</v>
      </c>
      <c r="AEH198">
        <v>0</v>
      </c>
      <c r="AEI198">
        <v>10</v>
      </c>
      <c r="AEJ198">
        <v>0</v>
      </c>
      <c r="AEK198">
        <v>0</v>
      </c>
      <c r="AEL198">
        <v>10</v>
      </c>
      <c r="AEU198" t="b">
        <v>1</v>
      </c>
      <c r="AEV198" t="b">
        <v>1</v>
      </c>
      <c r="AEY198" t="b">
        <v>1</v>
      </c>
      <c r="AEZ198" t="b">
        <v>1</v>
      </c>
      <c r="AFA198" t="s">
        <v>5878</v>
      </c>
      <c r="AFC198">
        <v>0</v>
      </c>
      <c r="AFD198">
        <v>0</v>
      </c>
      <c r="AFE198">
        <v>0</v>
      </c>
      <c r="AFF198">
        <v>7.5</v>
      </c>
      <c r="AFG198">
        <v>2.5</v>
      </c>
      <c r="AFH198">
        <v>10</v>
      </c>
      <c r="AFI198" t="s">
        <v>1463</v>
      </c>
      <c r="AFK198" t="s">
        <v>1463</v>
      </c>
      <c r="AFM198" t="s">
        <v>1463</v>
      </c>
      <c r="AFO198" t="s">
        <v>1463</v>
      </c>
      <c r="AFQ198" t="s">
        <v>1463</v>
      </c>
      <c r="AFT198" t="s">
        <v>1463</v>
      </c>
      <c r="AFV198">
        <v>3</v>
      </c>
      <c r="AFW198">
        <v>3</v>
      </c>
      <c r="AFX198">
        <v>7.5</v>
      </c>
      <c r="AFY198">
        <v>2.5</v>
      </c>
      <c r="AFZ198">
        <v>5</v>
      </c>
      <c r="AGA198">
        <v>2.5</v>
      </c>
      <c r="AGB198">
        <v>0</v>
      </c>
      <c r="AGC198">
        <v>7.5</v>
      </c>
      <c r="AGD198">
        <v>4</v>
      </c>
      <c r="AGE198">
        <v>2</v>
      </c>
      <c r="AGG198">
        <v>3</v>
      </c>
      <c r="AGH198">
        <v>1</v>
      </c>
      <c r="AGJ198">
        <v>3</v>
      </c>
      <c r="AGK198">
        <v>0</v>
      </c>
      <c r="AGM198" t="s">
        <v>5879</v>
      </c>
      <c r="AGN198" t="s">
        <v>5880</v>
      </c>
      <c r="AGQ198">
        <v>2.5</v>
      </c>
      <c r="AGR198">
        <v>0</v>
      </c>
      <c r="AGS198">
        <v>2.5</v>
      </c>
      <c r="AGT198">
        <v>7.5</v>
      </c>
      <c r="AGU198">
        <v>0</v>
      </c>
      <c r="AGV198">
        <v>10</v>
      </c>
      <c r="AGW198">
        <v>2</v>
      </c>
      <c r="AGY198" t="b">
        <v>1</v>
      </c>
      <c r="AGZ198" t="b">
        <v>1</v>
      </c>
      <c r="AHD198">
        <v>4</v>
      </c>
      <c r="AHE198">
        <v>4</v>
      </c>
      <c r="AHF198">
        <v>4</v>
      </c>
      <c r="AKM198">
        <v>7.5</v>
      </c>
      <c r="AKN198">
        <v>0</v>
      </c>
      <c r="AKO198">
        <v>10</v>
      </c>
      <c r="AKP198">
        <v>7.5</v>
      </c>
      <c r="AKQ198">
        <v>0</v>
      </c>
      <c r="AKR198">
        <v>17.5</v>
      </c>
      <c r="AKS198" t="s">
        <v>1462</v>
      </c>
      <c r="AKT198" t="s">
        <v>1463</v>
      </c>
      <c r="AKV198" t="s">
        <v>1463</v>
      </c>
      <c r="AKX198" t="s">
        <v>1463</v>
      </c>
      <c r="AKZ198" t="s">
        <v>1462</v>
      </c>
      <c r="ALB198" t="s">
        <v>1463</v>
      </c>
      <c r="ALD198" t="s">
        <v>1462</v>
      </c>
      <c r="ALF198" t="s">
        <v>1462</v>
      </c>
      <c r="ALH198" t="s">
        <v>1463</v>
      </c>
      <c r="ALJ198" t="s">
        <v>1462</v>
      </c>
      <c r="ALL198" t="s">
        <v>1462</v>
      </c>
      <c r="ALN198" t="s">
        <v>1462</v>
      </c>
      <c r="ALP198" t="s">
        <v>1462</v>
      </c>
      <c r="ALR198" t="s">
        <v>1462</v>
      </c>
      <c r="ALT198" t="s">
        <v>1463</v>
      </c>
      <c r="ANA198">
        <v>7.5</v>
      </c>
      <c r="ANB198">
        <v>0</v>
      </c>
      <c r="ANC198">
        <v>10</v>
      </c>
      <c r="AND198">
        <v>7.5</v>
      </c>
      <c r="ANE198">
        <v>0</v>
      </c>
      <c r="ANF198">
        <v>17.5</v>
      </c>
      <c r="ANG198" t="s">
        <v>1462</v>
      </c>
      <c r="ANH198" t="s">
        <v>5881</v>
      </c>
      <c r="ANI198" t="s">
        <v>1462</v>
      </c>
      <c r="ANJ198" t="s">
        <v>2616</v>
      </c>
      <c r="ANK198">
        <v>7.5</v>
      </c>
      <c r="ANL198">
        <v>0</v>
      </c>
      <c r="ANM198">
        <v>1</v>
      </c>
      <c r="ANN198">
        <v>0</v>
      </c>
      <c r="ANO198">
        <v>10</v>
      </c>
      <c r="ANP198">
        <v>11</v>
      </c>
      <c r="ANQ198" t="s">
        <v>2551</v>
      </c>
      <c r="ANT198">
        <v>0</v>
      </c>
      <c r="ANU198">
        <v>10</v>
      </c>
      <c r="AQR198">
        <v>5</v>
      </c>
      <c r="AQS198">
        <v>3.8</v>
      </c>
      <c r="AQT198">
        <v>2.5</v>
      </c>
      <c r="AQU198">
        <v>11.3</v>
      </c>
      <c r="AQV198" t="s">
        <v>1463</v>
      </c>
      <c r="ARA198" t="b">
        <v>1</v>
      </c>
      <c r="ARG198">
        <v>0</v>
      </c>
      <c r="ARH198">
        <v>2.5</v>
      </c>
      <c r="ARI198" t="s">
        <v>1462</v>
      </c>
      <c r="ARJ198" t="s">
        <v>1462</v>
      </c>
      <c r="ARL198" t="b">
        <v>1</v>
      </c>
      <c r="ARM198" t="s">
        <v>1462</v>
      </c>
      <c r="ARO198" t="b">
        <v>1</v>
      </c>
      <c r="ARQ198" t="s">
        <v>1462</v>
      </c>
      <c r="ARS198" t="s">
        <v>5882</v>
      </c>
      <c r="ART198" t="s">
        <v>4791</v>
      </c>
      <c r="ARV198" t="b">
        <v>1</v>
      </c>
      <c r="ASD198">
        <v>7.5</v>
      </c>
      <c r="ASE198">
        <v>2.5</v>
      </c>
      <c r="ASF198">
        <v>2</v>
      </c>
      <c r="ASG198">
        <v>5</v>
      </c>
      <c r="ASH198">
        <v>0</v>
      </c>
      <c r="ASI198">
        <v>7</v>
      </c>
      <c r="ASJ198">
        <v>90</v>
      </c>
      <c r="ASL198" t="b">
        <v>1</v>
      </c>
      <c r="ASM198" t="b">
        <v>1</v>
      </c>
      <c r="ASP198" t="b">
        <v>1</v>
      </c>
      <c r="ASS198">
        <v>2</v>
      </c>
      <c r="AST198" t="s">
        <v>1462</v>
      </c>
      <c r="ASV198" t="b">
        <v>1</v>
      </c>
      <c r="ASW198" t="b">
        <v>1</v>
      </c>
      <c r="ASX198" t="b">
        <v>1</v>
      </c>
      <c r="ASY198" t="b">
        <v>1</v>
      </c>
      <c r="ASZ198" t="b">
        <v>1</v>
      </c>
      <c r="ATC198" t="s">
        <v>5883</v>
      </c>
      <c r="ATD198">
        <v>5</v>
      </c>
      <c r="ATE198">
        <v>0</v>
      </c>
      <c r="ATF198">
        <v>5.7</v>
      </c>
      <c r="ATG198">
        <v>7.5</v>
      </c>
      <c r="ATH198">
        <v>2.5</v>
      </c>
      <c r="ATI198">
        <v>15.7</v>
      </c>
      <c r="ATJ198" t="s">
        <v>1462</v>
      </c>
      <c r="AVM198" t="b">
        <v>1</v>
      </c>
      <c r="AVN198" t="s">
        <v>5884</v>
      </c>
      <c r="AVO198" t="s">
        <v>2568</v>
      </c>
      <c r="AVW198" t="s">
        <v>1462</v>
      </c>
      <c r="AVX198" t="s">
        <v>1462</v>
      </c>
      <c r="AVZ198">
        <v>7.5</v>
      </c>
      <c r="AWA198">
        <v>2.5</v>
      </c>
      <c r="AWB198">
        <v>7.5</v>
      </c>
      <c r="AWC198">
        <v>2.5</v>
      </c>
      <c r="AWD198">
        <v>2</v>
      </c>
      <c r="AWE198">
        <v>7.5</v>
      </c>
      <c r="AWF198">
        <v>0</v>
      </c>
      <c r="AWG198">
        <v>9.5</v>
      </c>
      <c r="AWH198" t="s">
        <v>1462</v>
      </c>
      <c r="AWI198" t="s">
        <v>1469</v>
      </c>
      <c r="AWJ198" t="s">
        <v>1462</v>
      </c>
      <c r="AWK198" t="s">
        <v>1469</v>
      </c>
      <c r="AWL198" t="s">
        <v>1462</v>
      </c>
      <c r="AWM198" t="s">
        <v>2619</v>
      </c>
      <c r="AWN198" t="s">
        <v>1463</v>
      </c>
      <c r="AWP198" t="s">
        <v>1463</v>
      </c>
      <c r="AWR198" t="s">
        <v>1463</v>
      </c>
      <c r="AWT198" t="s">
        <v>1463</v>
      </c>
      <c r="AWV198" t="s">
        <v>1463</v>
      </c>
      <c r="AWX198" t="s">
        <v>1463</v>
      </c>
      <c r="AWZ198" t="s">
        <v>1463</v>
      </c>
      <c r="AXB198" t="s">
        <v>1463</v>
      </c>
      <c r="AXD198" t="s">
        <v>1463</v>
      </c>
      <c r="AXI198">
        <v>7.5</v>
      </c>
      <c r="AXJ198">
        <v>0</v>
      </c>
      <c r="AXK198">
        <v>1</v>
      </c>
      <c r="AXN198">
        <v>1</v>
      </c>
      <c r="AXO198">
        <v>1</v>
      </c>
      <c r="AXP198">
        <v>1</v>
      </c>
      <c r="AXQ198">
        <v>1</v>
      </c>
      <c r="AXR198">
        <v>1</v>
      </c>
      <c r="AXS198">
        <v>1</v>
      </c>
      <c r="AXT198">
        <v>1</v>
      </c>
      <c r="AXU198">
        <v>1</v>
      </c>
      <c r="AXV198">
        <v>2</v>
      </c>
      <c r="AXW198">
        <v>1</v>
      </c>
      <c r="AXX198">
        <v>2</v>
      </c>
      <c r="AYA198">
        <v>10</v>
      </c>
      <c r="AYD198">
        <v>10</v>
      </c>
      <c r="AYE198" t="s">
        <v>1463</v>
      </c>
      <c r="AYF198" t="s">
        <v>1463</v>
      </c>
      <c r="AYG198">
        <v>10</v>
      </c>
      <c r="AYJ198">
        <v>10</v>
      </c>
      <c r="AYK198">
        <v>7.5</v>
      </c>
      <c r="AYL198">
        <v>0</v>
      </c>
      <c r="AYM198">
        <v>17.5</v>
      </c>
      <c r="AYN198">
        <v>1</v>
      </c>
      <c r="AYO198" t="s">
        <v>5885</v>
      </c>
      <c r="AYP198" t="s">
        <v>4690</v>
      </c>
      <c r="AYW198">
        <v>6</v>
      </c>
      <c r="AYX198" t="s">
        <v>5886</v>
      </c>
      <c r="AYY198" t="s">
        <v>5463</v>
      </c>
      <c r="AZC198">
        <v>6</v>
      </c>
      <c r="AZD198" t="s">
        <v>4426</v>
      </c>
      <c r="AZE198" t="s">
        <v>4419</v>
      </c>
      <c r="AZF198">
        <v>40</v>
      </c>
      <c r="AZG198" t="s">
        <v>4646</v>
      </c>
      <c r="AZH198" t="s">
        <v>5398</v>
      </c>
      <c r="AZM198" t="s">
        <v>1462</v>
      </c>
      <c r="AZN198" t="s">
        <v>5887</v>
      </c>
      <c r="AZO198" t="s">
        <v>1462</v>
      </c>
      <c r="AZP198" t="s">
        <v>5888</v>
      </c>
      <c r="AZR198">
        <v>7.5</v>
      </c>
      <c r="AZS198">
        <v>0</v>
      </c>
      <c r="BCH198">
        <v>10</v>
      </c>
      <c r="BCI198">
        <v>5</v>
      </c>
      <c r="BCJ198">
        <v>0</v>
      </c>
      <c r="BCK198">
        <v>15</v>
      </c>
      <c r="BCL198">
        <v>1</v>
      </c>
      <c r="BCN198">
        <v>2</v>
      </c>
      <c r="BCP198">
        <v>3</v>
      </c>
      <c r="BCR198">
        <v>4</v>
      </c>
      <c r="BCT198" t="s">
        <v>2555</v>
      </c>
      <c r="BCW198" t="s">
        <v>2555</v>
      </c>
      <c r="BCY198">
        <v>5</v>
      </c>
      <c r="BCZ198">
        <v>0</v>
      </c>
      <c r="BEH198">
        <v>10</v>
      </c>
      <c r="BEI198">
        <v>10</v>
      </c>
      <c r="BEJ198">
        <v>0</v>
      </c>
      <c r="BEK198">
        <v>20</v>
      </c>
      <c r="BEL198" t="s">
        <v>2567</v>
      </c>
      <c r="BEN198" t="s">
        <v>2567</v>
      </c>
      <c r="BEP198" t="s">
        <v>2567</v>
      </c>
      <c r="BER198" t="s">
        <v>2567</v>
      </c>
      <c r="BET198" t="s">
        <v>2567</v>
      </c>
      <c r="BEV198" t="s">
        <v>2567</v>
      </c>
      <c r="BEX198">
        <v>10</v>
      </c>
      <c r="BEY198">
        <v>0</v>
      </c>
      <c r="BGQ198" t="s">
        <v>1467</v>
      </c>
      <c r="BGR198">
        <v>7.5</v>
      </c>
      <c r="BGS198">
        <v>2.5</v>
      </c>
      <c r="BGT198">
        <v>10</v>
      </c>
      <c r="BGU198" t="s">
        <v>1462</v>
      </c>
      <c r="BHH198" t="s">
        <v>3099</v>
      </c>
      <c r="BHI198" t="s">
        <v>2985</v>
      </c>
      <c r="BHJ198" t="s">
        <v>2653</v>
      </c>
      <c r="BHK198">
        <v>7.5</v>
      </c>
      <c r="BHL198">
        <v>2.5</v>
      </c>
      <c r="BIT198">
        <v>10</v>
      </c>
      <c r="BIU198">
        <v>7.5</v>
      </c>
      <c r="BIV198">
        <v>2.5</v>
      </c>
      <c r="BIW198">
        <v>20</v>
      </c>
      <c r="BIX198">
        <v>5</v>
      </c>
      <c r="BIY198" t="s">
        <v>1794</v>
      </c>
      <c r="BIZ198" t="s">
        <v>2597</v>
      </c>
      <c r="BJA198" t="s">
        <v>2548</v>
      </c>
      <c r="BJB198">
        <v>7.5</v>
      </c>
      <c r="BJC198">
        <v>2.5</v>
      </c>
    </row>
    <row r="199" spans="1:1024 1026:1615" ht="15" x14ac:dyDescent="0.25">
      <c r="A199" t="s">
        <v>4378</v>
      </c>
      <c r="B199" t="s">
        <v>5889</v>
      </c>
      <c r="C199" t="s">
        <v>5890</v>
      </c>
      <c r="D199" t="s">
        <v>1460</v>
      </c>
      <c r="F199" t="s">
        <v>2606</v>
      </c>
      <c r="G199" t="s">
        <v>4350</v>
      </c>
      <c r="H199" t="s">
        <v>5555</v>
      </c>
      <c r="I199" t="s">
        <v>5821</v>
      </c>
      <c r="J199">
        <v>1.8785980499999999</v>
      </c>
      <c r="K199">
        <v>34.764945109999999</v>
      </c>
      <c r="L199" s="116">
        <v>42413</v>
      </c>
      <c r="M199" t="s">
        <v>1461</v>
      </c>
      <c r="N199">
        <v>50</v>
      </c>
      <c r="O199" t="s">
        <v>1472</v>
      </c>
      <c r="Q199">
        <v>6.7</v>
      </c>
      <c r="R199">
        <v>10</v>
      </c>
      <c r="S199">
        <v>2.5</v>
      </c>
      <c r="T199">
        <v>19.2</v>
      </c>
      <c r="V199">
        <v>2</v>
      </c>
      <c r="W199">
        <v>2</v>
      </c>
      <c r="X199">
        <v>2</v>
      </c>
      <c r="Y199">
        <v>1</v>
      </c>
      <c r="Z199">
        <v>1</v>
      </c>
      <c r="AF199" t="b">
        <v>1</v>
      </c>
      <c r="AH199">
        <v>2</v>
      </c>
      <c r="AI199">
        <v>2</v>
      </c>
      <c r="AJ199">
        <v>2</v>
      </c>
      <c r="AK199">
        <v>1</v>
      </c>
      <c r="AL199">
        <v>1</v>
      </c>
      <c r="AT199">
        <v>2</v>
      </c>
      <c r="AU199">
        <v>2</v>
      </c>
      <c r="AV199">
        <v>2</v>
      </c>
      <c r="AW199">
        <v>1</v>
      </c>
      <c r="AX199">
        <v>1</v>
      </c>
      <c r="BS199" t="s">
        <v>1462</v>
      </c>
      <c r="BT199" t="s">
        <v>1462</v>
      </c>
      <c r="BU199" t="s">
        <v>4353</v>
      </c>
      <c r="BV199" t="s">
        <v>4353</v>
      </c>
      <c r="BW199">
        <v>10</v>
      </c>
      <c r="BX199">
        <v>2.5</v>
      </c>
      <c r="BY199">
        <v>7.5</v>
      </c>
      <c r="BZ199">
        <v>7.5</v>
      </c>
      <c r="CA199">
        <v>0</v>
      </c>
      <c r="CB199">
        <v>15</v>
      </c>
      <c r="CC199" t="s">
        <v>1462</v>
      </c>
      <c r="CD199" t="b">
        <v>1</v>
      </c>
      <c r="CE199" t="b">
        <v>1</v>
      </c>
      <c r="CF199">
        <v>46</v>
      </c>
      <c r="CH199" t="s">
        <v>1463</v>
      </c>
      <c r="CM199" t="s">
        <v>1463</v>
      </c>
      <c r="CR199" t="s">
        <v>1463</v>
      </c>
      <c r="CW199" t="s">
        <v>1462</v>
      </c>
      <c r="CX199" t="b">
        <v>1</v>
      </c>
      <c r="CZ199">
        <v>30</v>
      </c>
      <c r="DB199" t="s">
        <v>1463</v>
      </c>
      <c r="DG199" t="s">
        <v>1463</v>
      </c>
      <c r="DM199" t="s">
        <v>1463</v>
      </c>
      <c r="DS199" t="b">
        <v>1</v>
      </c>
      <c r="DU199" t="b">
        <v>1</v>
      </c>
      <c r="EB199" t="b">
        <v>1</v>
      </c>
      <c r="EC199" t="b">
        <v>1</v>
      </c>
      <c r="EI199">
        <v>7.5</v>
      </c>
      <c r="EJ199">
        <v>0</v>
      </c>
      <c r="EN199">
        <v>0</v>
      </c>
      <c r="EO199" t="s">
        <v>1463</v>
      </c>
      <c r="FL199">
        <v>3.3</v>
      </c>
      <c r="FM199">
        <v>7.5</v>
      </c>
      <c r="FN199">
        <v>2.5</v>
      </c>
      <c r="FO199">
        <v>13.3</v>
      </c>
      <c r="FP199" t="s">
        <v>1462</v>
      </c>
      <c r="FS199" t="s">
        <v>1464</v>
      </c>
      <c r="FT199" t="b">
        <v>1</v>
      </c>
      <c r="FV199" t="s">
        <v>1465</v>
      </c>
      <c r="FY199" t="s">
        <v>1464</v>
      </c>
      <c r="GB199" t="s">
        <v>1464</v>
      </c>
      <c r="GE199" t="s">
        <v>1464</v>
      </c>
      <c r="GH199" t="s">
        <v>1464</v>
      </c>
      <c r="GK199" t="s">
        <v>1464</v>
      </c>
      <c r="GN199" t="s">
        <v>1464</v>
      </c>
      <c r="GO199" t="b">
        <v>1</v>
      </c>
      <c r="GQ199" t="s">
        <v>1465</v>
      </c>
      <c r="GT199" t="s">
        <v>1464</v>
      </c>
      <c r="GW199" t="s">
        <v>1464</v>
      </c>
      <c r="GZ199" t="s">
        <v>1464</v>
      </c>
      <c r="HC199" t="s">
        <v>1464</v>
      </c>
      <c r="HD199" t="b">
        <v>1</v>
      </c>
      <c r="HF199" t="s">
        <v>2558</v>
      </c>
      <c r="HI199" t="s">
        <v>1464</v>
      </c>
      <c r="HL199" t="s">
        <v>1464</v>
      </c>
      <c r="HO199" t="s">
        <v>1464</v>
      </c>
      <c r="HR199" t="s">
        <v>1464</v>
      </c>
      <c r="HU199" t="s">
        <v>1464</v>
      </c>
      <c r="HX199" t="s">
        <v>1464</v>
      </c>
      <c r="IA199" t="s">
        <v>1464</v>
      </c>
      <c r="ID199" t="s">
        <v>1464</v>
      </c>
      <c r="IG199" t="s">
        <v>1464</v>
      </c>
      <c r="IJ199" t="s">
        <v>1464</v>
      </c>
      <c r="IM199" t="s">
        <v>1464</v>
      </c>
      <c r="IN199" t="b">
        <v>1</v>
      </c>
      <c r="IP199" t="s">
        <v>1464</v>
      </c>
      <c r="IS199" t="s">
        <v>1464</v>
      </c>
      <c r="IV199" t="s">
        <v>1464</v>
      </c>
      <c r="IY199" t="s">
        <v>1464</v>
      </c>
      <c r="JB199" t="s">
        <v>1464</v>
      </c>
      <c r="JC199" t="b">
        <v>1</v>
      </c>
      <c r="JE199" t="s">
        <v>1465</v>
      </c>
      <c r="JH199" t="s">
        <v>1464</v>
      </c>
      <c r="JK199" t="s">
        <v>1464</v>
      </c>
      <c r="JN199" t="s">
        <v>1464</v>
      </c>
      <c r="JQ199" t="s">
        <v>1464</v>
      </c>
      <c r="JT199" t="s">
        <v>1464</v>
      </c>
      <c r="JW199" t="s">
        <v>1464</v>
      </c>
      <c r="JZ199" t="s">
        <v>1464</v>
      </c>
      <c r="KC199" t="s">
        <v>1464</v>
      </c>
      <c r="KF199" t="s">
        <v>1464</v>
      </c>
      <c r="KG199" t="s">
        <v>4355</v>
      </c>
      <c r="KH199" t="b">
        <v>1</v>
      </c>
      <c r="KJ199" t="s">
        <v>1465</v>
      </c>
      <c r="KK199" t="s">
        <v>1463</v>
      </c>
      <c r="KM199">
        <v>7.5</v>
      </c>
      <c r="KN199">
        <v>2.5</v>
      </c>
      <c r="KO199">
        <v>0</v>
      </c>
      <c r="KR199">
        <v>0</v>
      </c>
      <c r="KS199" t="s">
        <v>1463</v>
      </c>
      <c r="RO199">
        <v>7.5</v>
      </c>
      <c r="RP199">
        <v>5</v>
      </c>
      <c r="RQ199">
        <v>2.5</v>
      </c>
      <c r="RR199">
        <v>15</v>
      </c>
      <c r="RS199" t="s">
        <v>1463</v>
      </c>
      <c r="RZ199" t="s">
        <v>1463</v>
      </c>
      <c r="SK199">
        <v>5</v>
      </c>
      <c r="SL199">
        <v>2.5</v>
      </c>
      <c r="SM199">
        <v>3.7</v>
      </c>
      <c r="SN199">
        <v>7.5</v>
      </c>
      <c r="SO199">
        <v>2.5</v>
      </c>
      <c r="SP199">
        <v>13.7</v>
      </c>
      <c r="SQ199" t="s">
        <v>1463</v>
      </c>
      <c r="SR199" t="s">
        <v>5891</v>
      </c>
      <c r="TI199">
        <v>75</v>
      </c>
      <c r="TJ199" t="s">
        <v>5892</v>
      </c>
      <c r="TN199" t="b">
        <v>1</v>
      </c>
      <c r="TO199" t="b">
        <v>1</v>
      </c>
      <c r="TP199" t="b">
        <v>1</v>
      </c>
      <c r="TQ199" t="b">
        <v>1</v>
      </c>
      <c r="TT199" t="b">
        <v>1</v>
      </c>
      <c r="TU199" t="b">
        <v>1</v>
      </c>
      <c r="TX199">
        <v>7.5</v>
      </c>
      <c r="TY199">
        <v>2.5</v>
      </c>
      <c r="VI199">
        <v>5</v>
      </c>
      <c r="VJ199">
        <v>0</v>
      </c>
      <c r="VK199">
        <v>2.5</v>
      </c>
      <c r="VL199">
        <v>7.5</v>
      </c>
      <c r="VM199" t="s">
        <v>1463</v>
      </c>
      <c r="VO199" t="s">
        <v>1463</v>
      </c>
      <c r="VQ199" t="s">
        <v>1463</v>
      </c>
      <c r="VS199" t="s">
        <v>1463</v>
      </c>
      <c r="VV199" t="s">
        <v>1463</v>
      </c>
      <c r="VX199" t="s">
        <v>1462</v>
      </c>
      <c r="VY199" t="s">
        <v>5893</v>
      </c>
      <c r="VZ199">
        <v>0</v>
      </c>
      <c r="WA199">
        <v>2.5</v>
      </c>
      <c r="XJ199">
        <v>2.5</v>
      </c>
      <c r="XK199">
        <v>0</v>
      </c>
      <c r="XL199">
        <v>2.5</v>
      </c>
      <c r="XM199">
        <v>5</v>
      </c>
      <c r="XN199" t="s">
        <v>1462</v>
      </c>
      <c r="XO199" t="s">
        <v>1462</v>
      </c>
      <c r="XS199" t="b">
        <v>1</v>
      </c>
      <c r="XT199" t="b">
        <v>1</v>
      </c>
      <c r="XU199" t="b">
        <v>1</v>
      </c>
      <c r="XW199" t="b">
        <v>1</v>
      </c>
      <c r="XX199" t="b">
        <v>1</v>
      </c>
      <c r="YC199" t="s">
        <v>1462</v>
      </c>
      <c r="YE199" t="s">
        <v>1463</v>
      </c>
      <c r="YF199" t="s">
        <v>5365</v>
      </c>
      <c r="YG199">
        <v>0</v>
      </c>
      <c r="YH199">
        <v>2.5</v>
      </c>
      <c r="YI199" t="s">
        <v>1463</v>
      </c>
      <c r="YU199">
        <v>0</v>
      </c>
      <c r="YV199">
        <v>2.5</v>
      </c>
      <c r="ZX199">
        <v>7</v>
      </c>
      <c r="ZY199">
        <v>7.5</v>
      </c>
      <c r="ZZ199">
        <v>0</v>
      </c>
      <c r="AAA199">
        <v>14.5</v>
      </c>
      <c r="AAB199" t="s">
        <v>1462</v>
      </c>
      <c r="AAK199" t="b">
        <v>1</v>
      </c>
      <c r="AAL199" t="b">
        <v>1</v>
      </c>
      <c r="AAS199" t="s">
        <v>5894</v>
      </c>
      <c r="AAT199">
        <v>7.5</v>
      </c>
      <c r="AAU199">
        <v>0</v>
      </c>
      <c r="ADN199">
        <v>10</v>
      </c>
      <c r="ADO199">
        <v>0</v>
      </c>
      <c r="ADP199">
        <v>0</v>
      </c>
      <c r="ADQ199">
        <v>10</v>
      </c>
      <c r="ADR199" t="s">
        <v>1759</v>
      </c>
      <c r="ADS199">
        <v>1.5</v>
      </c>
      <c r="ADT199">
        <v>2</v>
      </c>
      <c r="ADU199" t="s">
        <v>3580</v>
      </c>
      <c r="ADV199">
        <v>0.5</v>
      </c>
      <c r="ADW199">
        <v>45</v>
      </c>
      <c r="ADX199" t="s">
        <v>2560</v>
      </c>
      <c r="ADY199">
        <v>0.25</v>
      </c>
      <c r="ADZ199">
        <v>30</v>
      </c>
      <c r="AEG199">
        <v>0</v>
      </c>
      <c r="AEH199">
        <v>0</v>
      </c>
      <c r="AEI199">
        <v>10</v>
      </c>
      <c r="AEJ199">
        <v>0</v>
      </c>
      <c r="AEK199">
        <v>0</v>
      </c>
      <c r="AEL199">
        <v>10</v>
      </c>
      <c r="AEU199" t="b">
        <v>1</v>
      </c>
      <c r="AEV199" t="b">
        <v>1</v>
      </c>
      <c r="AEX199" t="b">
        <v>1</v>
      </c>
      <c r="AEY199" t="b">
        <v>1</v>
      </c>
      <c r="AFC199">
        <v>0</v>
      </c>
      <c r="AFD199">
        <v>0</v>
      </c>
      <c r="AFE199">
        <v>0</v>
      </c>
      <c r="AFF199">
        <v>7.5</v>
      </c>
      <c r="AFG199">
        <v>0</v>
      </c>
      <c r="AFH199">
        <v>7.5</v>
      </c>
      <c r="AFI199" t="s">
        <v>1463</v>
      </c>
      <c r="AFK199" t="s">
        <v>1463</v>
      </c>
      <c r="AFM199" t="s">
        <v>1463</v>
      </c>
      <c r="AFO199" t="s">
        <v>1463</v>
      </c>
      <c r="AFQ199" t="s">
        <v>1463</v>
      </c>
      <c r="AFT199" t="s">
        <v>1463</v>
      </c>
      <c r="AFV199">
        <v>3</v>
      </c>
      <c r="AFW199">
        <v>3</v>
      </c>
      <c r="AFX199">
        <v>7.5</v>
      </c>
      <c r="AFY199">
        <v>0</v>
      </c>
      <c r="AFZ199">
        <v>2.5</v>
      </c>
      <c r="AGA199">
        <v>7.5</v>
      </c>
      <c r="AGB199">
        <v>10</v>
      </c>
      <c r="AGC199">
        <v>20</v>
      </c>
      <c r="AGD199">
        <v>3</v>
      </c>
      <c r="AGG199">
        <v>1</v>
      </c>
      <c r="AGJ199">
        <v>2</v>
      </c>
      <c r="AGM199" t="s">
        <v>5718</v>
      </c>
      <c r="AGQ199">
        <v>7.5</v>
      </c>
      <c r="AGR199">
        <v>10</v>
      </c>
      <c r="AGS199">
        <v>2</v>
      </c>
      <c r="AGT199">
        <v>7.5</v>
      </c>
      <c r="AGU199">
        <v>0</v>
      </c>
      <c r="AGV199">
        <v>9.5</v>
      </c>
      <c r="AGW199">
        <v>2</v>
      </c>
      <c r="AGY199" t="b">
        <v>1</v>
      </c>
      <c r="AGZ199" t="b">
        <v>1</v>
      </c>
      <c r="AHD199">
        <v>4</v>
      </c>
      <c r="AHE199">
        <v>4</v>
      </c>
      <c r="AHF199">
        <v>4</v>
      </c>
      <c r="AKM199">
        <v>7.5</v>
      </c>
      <c r="AKN199">
        <v>0</v>
      </c>
      <c r="AKO199">
        <v>8.5</v>
      </c>
      <c r="AKP199">
        <v>7.5</v>
      </c>
      <c r="AKQ199">
        <v>0</v>
      </c>
      <c r="AKR199">
        <v>16</v>
      </c>
      <c r="AKS199" t="s">
        <v>1462</v>
      </c>
      <c r="AKT199" t="s">
        <v>1463</v>
      </c>
      <c r="AKV199" t="s">
        <v>1463</v>
      </c>
      <c r="AKX199" t="s">
        <v>1463</v>
      </c>
      <c r="AKZ199" t="s">
        <v>1463</v>
      </c>
      <c r="ALB199" t="s">
        <v>1462</v>
      </c>
      <c r="ALD199" t="s">
        <v>1463</v>
      </c>
      <c r="ALF199" t="s">
        <v>1462</v>
      </c>
      <c r="ALH199" t="s">
        <v>1462</v>
      </c>
      <c r="ALJ199" t="s">
        <v>1462</v>
      </c>
      <c r="ALL199" t="s">
        <v>1463</v>
      </c>
      <c r="ALN199" t="s">
        <v>1462</v>
      </c>
      <c r="ALP199" t="s">
        <v>1462</v>
      </c>
      <c r="ALR199" t="s">
        <v>1463</v>
      </c>
      <c r="ALT199" t="s">
        <v>1463</v>
      </c>
      <c r="AMF199" t="b">
        <v>1</v>
      </c>
      <c r="AMH199" t="b">
        <v>1</v>
      </c>
      <c r="AMI199" t="b">
        <v>1</v>
      </c>
      <c r="AMJ199" t="b">
        <v>1</v>
      </c>
      <c r="AMM199" t="b">
        <v>1</v>
      </c>
      <c r="AMQ199" t="b">
        <v>1</v>
      </c>
      <c r="AMW199" t="b">
        <v>1</v>
      </c>
      <c r="ANA199">
        <v>7.5</v>
      </c>
      <c r="ANB199">
        <v>0</v>
      </c>
      <c r="ANC199">
        <v>10</v>
      </c>
      <c r="AND199">
        <v>7.5</v>
      </c>
      <c r="ANE199">
        <v>0</v>
      </c>
      <c r="ANF199">
        <v>17.5</v>
      </c>
      <c r="ANG199" t="s">
        <v>1462</v>
      </c>
      <c r="ANH199" t="s">
        <v>5895</v>
      </c>
      <c r="ANI199" t="s">
        <v>1462</v>
      </c>
      <c r="ANJ199" t="s">
        <v>2616</v>
      </c>
      <c r="ANK199">
        <v>7.5</v>
      </c>
      <c r="ANL199">
        <v>0</v>
      </c>
      <c r="ANM199">
        <v>1</v>
      </c>
      <c r="ANN199">
        <v>0</v>
      </c>
      <c r="ANO199">
        <v>10</v>
      </c>
      <c r="ANP199">
        <v>11</v>
      </c>
      <c r="ANQ199" t="s">
        <v>2551</v>
      </c>
      <c r="ANT199">
        <v>0</v>
      </c>
      <c r="ANU199">
        <v>10</v>
      </c>
      <c r="AQR199">
        <v>5</v>
      </c>
      <c r="AQS199">
        <v>0</v>
      </c>
      <c r="AQT199">
        <v>1.3</v>
      </c>
      <c r="AQU199">
        <v>6.3</v>
      </c>
      <c r="AQV199" t="s">
        <v>1463</v>
      </c>
      <c r="ARA199" t="b">
        <v>1</v>
      </c>
      <c r="ARC199" t="b">
        <v>1</v>
      </c>
      <c r="ARG199">
        <v>0</v>
      </c>
      <c r="ARH199">
        <v>2.5</v>
      </c>
      <c r="ARI199" t="s">
        <v>1463</v>
      </c>
      <c r="ARQ199" t="s">
        <v>1462</v>
      </c>
      <c r="ARS199" t="s">
        <v>4680</v>
      </c>
      <c r="ART199" t="s">
        <v>2616</v>
      </c>
      <c r="ASB199" t="b">
        <v>1</v>
      </c>
      <c r="ASC199" t="s">
        <v>5896</v>
      </c>
      <c r="ASD199">
        <v>0</v>
      </c>
      <c r="ASE199">
        <v>0</v>
      </c>
      <c r="ASF199">
        <v>4</v>
      </c>
      <c r="ASG199">
        <v>5</v>
      </c>
      <c r="ASH199">
        <v>0</v>
      </c>
      <c r="ASI199">
        <v>9</v>
      </c>
      <c r="ASJ199">
        <v>80</v>
      </c>
      <c r="ASL199" t="b">
        <v>1</v>
      </c>
      <c r="ASM199" t="b">
        <v>1</v>
      </c>
      <c r="ASS199">
        <v>4</v>
      </c>
      <c r="AST199" t="s">
        <v>1462</v>
      </c>
      <c r="ASV199" t="b">
        <v>1</v>
      </c>
      <c r="ASW199" t="b">
        <v>1</v>
      </c>
      <c r="ASX199" t="b">
        <v>1</v>
      </c>
      <c r="ASZ199" t="b">
        <v>1</v>
      </c>
      <c r="ATC199" t="s">
        <v>5897</v>
      </c>
      <c r="ATD199">
        <v>5</v>
      </c>
      <c r="ATE199">
        <v>0</v>
      </c>
      <c r="ATF199">
        <v>5.7</v>
      </c>
      <c r="ATG199">
        <v>7.5</v>
      </c>
      <c r="ATH199">
        <v>2.5</v>
      </c>
      <c r="ATI199">
        <v>15.7</v>
      </c>
      <c r="ATJ199" t="s">
        <v>1462</v>
      </c>
      <c r="AUR199" t="b">
        <v>1</v>
      </c>
      <c r="AUS199" t="s">
        <v>5898</v>
      </c>
      <c r="AUT199" t="s">
        <v>2561</v>
      </c>
      <c r="AVW199" t="s">
        <v>1462</v>
      </c>
      <c r="AVX199" t="s">
        <v>1463</v>
      </c>
      <c r="AVZ199">
        <v>7.5</v>
      </c>
      <c r="AWA199">
        <v>2.5</v>
      </c>
      <c r="AWB199">
        <v>7.5</v>
      </c>
      <c r="AWC199">
        <v>2.5</v>
      </c>
      <c r="AWD199">
        <v>1</v>
      </c>
      <c r="AWE199">
        <v>0</v>
      </c>
      <c r="AWF199">
        <v>2.5</v>
      </c>
      <c r="AWG199">
        <v>3.5</v>
      </c>
      <c r="AWH199" t="s">
        <v>1462</v>
      </c>
      <c r="AWI199" t="s">
        <v>1469</v>
      </c>
      <c r="AWJ199" t="s">
        <v>1463</v>
      </c>
      <c r="AWL199" t="s">
        <v>1463</v>
      </c>
      <c r="AWN199" t="s">
        <v>1463</v>
      </c>
      <c r="AWP199" t="s">
        <v>1463</v>
      </c>
      <c r="AWR199" t="s">
        <v>1463</v>
      </c>
      <c r="AWT199" t="s">
        <v>1463</v>
      </c>
      <c r="AWV199" t="s">
        <v>1462</v>
      </c>
      <c r="AWW199" t="s">
        <v>1469</v>
      </c>
      <c r="AWX199" t="s">
        <v>1463</v>
      </c>
      <c r="AWZ199" t="s">
        <v>1463</v>
      </c>
      <c r="AXB199" t="s">
        <v>1463</v>
      </c>
      <c r="AXD199" t="s">
        <v>1463</v>
      </c>
      <c r="AXI199">
        <v>0</v>
      </c>
      <c r="AXJ199">
        <v>2.5</v>
      </c>
      <c r="AXK199">
        <v>1</v>
      </c>
      <c r="AXN199">
        <v>1</v>
      </c>
      <c r="AXO199">
        <v>1</v>
      </c>
      <c r="AXP199">
        <v>1</v>
      </c>
      <c r="AXQ199">
        <v>1</v>
      </c>
      <c r="AXR199">
        <v>1</v>
      </c>
      <c r="AXS199">
        <v>1</v>
      </c>
      <c r="AXT199">
        <v>1</v>
      </c>
      <c r="AXU199">
        <v>1</v>
      </c>
      <c r="AXV199">
        <v>2</v>
      </c>
      <c r="AXW199">
        <v>1</v>
      </c>
      <c r="AXX199">
        <v>2</v>
      </c>
      <c r="AYA199">
        <v>10</v>
      </c>
      <c r="AYD199">
        <v>10</v>
      </c>
      <c r="AYE199" t="s">
        <v>1463</v>
      </c>
      <c r="AYF199" t="s">
        <v>1463</v>
      </c>
      <c r="AYG199">
        <v>10</v>
      </c>
      <c r="AYJ199">
        <v>10</v>
      </c>
      <c r="AYK199">
        <v>7.5</v>
      </c>
      <c r="AYL199">
        <v>0</v>
      </c>
      <c r="AYM199">
        <v>17.5</v>
      </c>
      <c r="AYN199">
        <v>1</v>
      </c>
      <c r="AYO199" t="s">
        <v>5899</v>
      </c>
      <c r="AYP199" t="s">
        <v>4419</v>
      </c>
      <c r="AYW199">
        <v>2</v>
      </c>
      <c r="AYX199" t="s">
        <v>5900</v>
      </c>
      <c r="AYY199" t="s">
        <v>5901</v>
      </c>
      <c r="AZC199">
        <v>2</v>
      </c>
      <c r="AZD199" t="s">
        <v>4426</v>
      </c>
      <c r="AZE199" t="s">
        <v>5902</v>
      </c>
      <c r="AZF199">
        <v>36</v>
      </c>
      <c r="AZG199" t="s">
        <v>5903</v>
      </c>
      <c r="AZH199" t="s">
        <v>5398</v>
      </c>
      <c r="AZM199" t="s">
        <v>1462</v>
      </c>
      <c r="AZN199" t="s">
        <v>5904</v>
      </c>
      <c r="AZO199" t="s">
        <v>1462</v>
      </c>
      <c r="AZP199" t="s">
        <v>5905</v>
      </c>
      <c r="AZR199">
        <v>7.5</v>
      </c>
      <c r="AZS199">
        <v>0</v>
      </c>
      <c r="BCH199">
        <v>10</v>
      </c>
      <c r="BCI199">
        <v>2.5</v>
      </c>
      <c r="BCJ199">
        <v>0</v>
      </c>
      <c r="BCK199">
        <v>12.5</v>
      </c>
      <c r="BCL199">
        <v>1</v>
      </c>
      <c r="BCN199" t="s">
        <v>2555</v>
      </c>
      <c r="BCP199">
        <v>2</v>
      </c>
      <c r="BCR199">
        <v>3</v>
      </c>
      <c r="BCT199">
        <v>4</v>
      </c>
      <c r="BCW199" t="s">
        <v>2555</v>
      </c>
      <c r="BCY199">
        <v>2.5</v>
      </c>
      <c r="BCZ199">
        <v>0</v>
      </c>
      <c r="BEH199">
        <v>10</v>
      </c>
      <c r="BEI199">
        <v>10</v>
      </c>
      <c r="BEJ199">
        <v>0</v>
      </c>
      <c r="BEK199">
        <v>20</v>
      </c>
      <c r="BEL199" t="s">
        <v>2567</v>
      </c>
      <c r="BEN199" t="s">
        <v>2567</v>
      </c>
      <c r="BEP199" t="s">
        <v>2567</v>
      </c>
      <c r="BER199" t="s">
        <v>2567</v>
      </c>
      <c r="BET199" t="s">
        <v>2567</v>
      </c>
      <c r="BEV199" t="s">
        <v>2567</v>
      </c>
      <c r="BEX199">
        <v>10</v>
      </c>
      <c r="BEY199">
        <v>0</v>
      </c>
      <c r="BGQ199" t="s">
        <v>1467</v>
      </c>
      <c r="BGR199">
        <v>7.5</v>
      </c>
      <c r="BGS199">
        <v>2.5</v>
      </c>
      <c r="BGT199">
        <v>10</v>
      </c>
      <c r="BGU199" t="s">
        <v>1462</v>
      </c>
      <c r="BHH199" t="s">
        <v>3099</v>
      </c>
      <c r="BHI199" t="s">
        <v>2985</v>
      </c>
      <c r="BHJ199" t="s">
        <v>2653</v>
      </c>
      <c r="BHK199">
        <v>7.5</v>
      </c>
      <c r="BHL199">
        <v>2.5</v>
      </c>
      <c r="BIT199">
        <v>10</v>
      </c>
      <c r="BIU199">
        <v>7.5</v>
      </c>
      <c r="BIV199">
        <v>2.5</v>
      </c>
      <c r="BIW199">
        <v>20</v>
      </c>
      <c r="BIX199">
        <v>5</v>
      </c>
      <c r="BIY199" t="s">
        <v>1794</v>
      </c>
      <c r="BIZ199" t="s">
        <v>2594</v>
      </c>
      <c r="BJA199" t="s">
        <v>2548</v>
      </c>
      <c r="BJB199">
        <v>7.5</v>
      </c>
      <c r="BJC199">
        <v>2.5</v>
      </c>
    </row>
    <row r="200" spans="1:1024 1026:1615" ht="15" x14ac:dyDescent="0.25">
      <c r="A200" t="s">
        <v>4378</v>
      </c>
      <c r="B200" t="s">
        <v>5906</v>
      </c>
      <c r="C200" t="s">
        <v>5907</v>
      </c>
      <c r="D200" t="s">
        <v>1460</v>
      </c>
      <c r="F200" t="s">
        <v>2606</v>
      </c>
      <c r="G200" t="s">
        <v>4350</v>
      </c>
      <c r="H200" t="s">
        <v>5555</v>
      </c>
      <c r="I200" t="s">
        <v>5821</v>
      </c>
      <c r="J200">
        <v>1.87861484</v>
      </c>
      <c r="K200">
        <v>34.764678140000001</v>
      </c>
      <c r="L200" s="116">
        <v>42413</v>
      </c>
      <c r="M200" t="s">
        <v>1461</v>
      </c>
      <c r="N200">
        <v>41</v>
      </c>
      <c r="O200" t="s">
        <v>2554</v>
      </c>
      <c r="Q200">
        <v>6.7</v>
      </c>
      <c r="R200">
        <v>7.5</v>
      </c>
      <c r="S200">
        <v>0</v>
      </c>
      <c r="T200">
        <v>14.2</v>
      </c>
      <c r="U200">
        <v>1</v>
      </c>
      <c r="V200">
        <v>1</v>
      </c>
      <c r="W200">
        <v>2</v>
      </c>
      <c r="X200">
        <v>2</v>
      </c>
      <c r="AA200" t="b">
        <v>1</v>
      </c>
      <c r="AG200">
        <v>1</v>
      </c>
      <c r="AH200">
        <v>1</v>
      </c>
      <c r="AI200">
        <v>1</v>
      </c>
      <c r="AJ200">
        <v>1</v>
      </c>
      <c r="AM200">
        <v>1</v>
      </c>
      <c r="AO200">
        <v>1</v>
      </c>
      <c r="AS200">
        <v>1</v>
      </c>
      <c r="AT200">
        <v>1</v>
      </c>
      <c r="AU200">
        <v>1</v>
      </c>
      <c r="AV200">
        <v>1</v>
      </c>
      <c r="BS200" t="s">
        <v>1462</v>
      </c>
      <c r="BT200" t="s">
        <v>1462</v>
      </c>
      <c r="BU200" t="s">
        <v>4353</v>
      </c>
      <c r="BV200" t="s">
        <v>5908</v>
      </c>
      <c r="BW200">
        <v>7.5</v>
      </c>
      <c r="BX200">
        <v>0</v>
      </c>
      <c r="BY200">
        <v>10</v>
      </c>
      <c r="BZ200">
        <v>7.5</v>
      </c>
      <c r="CA200">
        <v>0</v>
      </c>
      <c r="CB200">
        <v>17.5</v>
      </c>
      <c r="CC200" t="s">
        <v>1462</v>
      </c>
      <c r="CD200" t="b">
        <v>1</v>
      </c>
      <c r="CE200" t="b">
        <v>1</v>
      </c>
      <c r="CF200">
        <v>20</v>
      </c>
      <c r="CH200" t="s">
        <v>1462</v>
      </c>
      <c r="CI200" t="b">
        <v>1</v>
      </c>
      <c r="CK200">
        <v>18</v>
      </c>
      <c r="CM200" t="s">
        <v>1463</v>
      </c>
      <c r="CR200" t="s">
        <v>1463</v>
      </c>
      <c r="CW200" t="s">
        <v>1462</v>
      </c>
      <c r="CX200" t="b">
        <v>1</v>
      </c>
      <c r="CZ200">
        <v>5</v>
      </c>
      <c r="DG200" t="s">
        <v>1462</v>
      </c>
      <c r="DH200" t="b">
        <v>1</v>
      </c>
      <c r="DJ200">
        <v>6</v>
      </c>
      <c r="DM200" t="s">
        <v>1463</v>
      </c>
      <c r="DS200" t="b">
        <v>1</v>
      </c>
      <c r="DU200" t="b">
        <v>1</v>
      </c>
      <c r="EB200" t="b">
        <v>1</v>
      </c>
      <c r="EC200" t="b">
        <v>1</v>
      </c>
      <c r="EI200">
        <v>7.5</v>
      </c>
      <c r="EJ200">
        <v>0</v>
      </c>
      <c r="EN200">
        <v>0</v>
      </c>
      <c r="EO200" t="s">
        <v>1463</v>
      </c>
      <c r="FL200">
        <v>3.3</v>
      </c>
      <c r="FM200">
        <v>7.5</v>
      </c>
      <c r="FN200">
        <v>2.5</v>
      </c>
      <c r="FO200">
        <v>13.3</v>
      </c>
      <c r="FP200" t="s">
        <v>1462</v>
      </c>
      <c r="FT200" t="b">
        <v>1</v>
      </c>
      <c r="FV200" t="s">
        <v>1465</v>
      </c>
      <c r="GO200" t="b">
        <v>1</v>
      </c>
      <c r="GQ200" t="s">
        <v>1465</v>
      </c>
      <c r="HD200" t="b">
        <v>1</v>
      </c>
      <c r="HF200" t="s">
        <v>1465</v>
      </c>
      <c r="IN200" t="b">
        <v>1</v>
      </c>
      <c r="IP200" t="s">
        <v>1465</v>
      </c>
      <c r="IW200" t="b">
        <v>1</v>
      </c>
      <c r="IY200" t="s">
        <v>1464</v>
      </c>
      <c r="JC200" t="b">
        <v>1</v>
      </c>
      <c r="JE200" t="s">
        <v>1465</v>
      </c>
      <c r="KG200" t="s">
        <v>4534</v>
      </c>
      <c r="KH200" t="b">
        <v>1</v>
      </c>
      <c r="KJ200" t="s">
        <v>1464</v>
      </c>
      <c r="KK200" t="s">
        <v>1463</v>
      </c>
      <c r="KM200">
        <v>7.5</v>
      </c>
      <c r="KN200">
        <v>2.5</v>
      </c>
      <c r="KO200">
        <v>2</v>
      </c>
      <c r="KP200">
        <v>7.5</v>
      </c>
      <c r="KQ200">
        <v>0</v>
      </c>
      <c r="KR200">
        <v>9.5</v>
      </c>
      <c r="KS200" t="s">
        <v>1462</v>
      </c>
      <c r="KV200">
        <v>26</v>
      </c>
      <c r="LA200">
        <v>16</v>
      </c>
      <c r="LF200">
        <v>1</v>
      </c>
      <c r="LK200">
        <v>1</v>
      </c>
      <c r="LU200" t="b">
        <v>1</v>
      </c>
      <c r="LZ200" t="b">
        <v>1</v>
      </c>
      <c r="MJ200" t="b">
        <v>1</v>
      </c>
      <c r="MO200" t="b">
        <v>1</v>
      </c>
      <c r="MT200" t="s">
        <v>1462</v>
      </c>
      <c r="MU200" t="s">
        <v>5909</v>
      </c>
      <c r="MV200">
        <v>7.5</v>
      </c>
      <c r="MW200">
        <v>0</v>
      </c>
      <c r="MX200">
        <v>0</v>
      </c>
      <c r="MY200">
        <v>0</v>
      </c>
      <c r="MZ200">
        <v>0</v>
      </c>
      <c r="NA200">
        <v>0</v>
      </c>
      <c r="NM200" t="s">
        <v>2549</v>
      </c>
      <c r="NN200" t="s">
        <v>2549</v>
      </c>
      <c r="NO200" t="s">
        <v>2549</v>
      </c>
      <c r="NP200" t="s">
        <v>2549</v>
      </c>
      <c r="NQ200" t="s">
        <v>2549</v>
      </c>
      <c r="NR200" t="s">
        <v>2549</v>
      </c>
      <c r="NS200" t="s">
        <v>2549</v>
      </c>
      <c r="NT200" t="s">
        <v>2549</v>
      </c>
      <c r="NU200" t="s">
        <v>2549</v>
      </c>
      <c r="NV200" t="s">
        <v>2549</v>
      </c>
      <c r="NW200" t="s">
        <v>2550</v>
      </c>
      <c r="NX200" t="s">
        <v>2569</v>
      </c>
      <c r="NY200" t="s">
        <v>2550</v>
      </c>
      <c r="NZ200" t="s">
        <v>2550</v>
      </c>
      <c r="OA200" t="s">
        <v>2550</v>
      </c>
      <c r="OB200" t="s">
        <v>2550</v>
      </c>
      <c r="OC200" t="s">
        <v>2569</v>
      </c>
      <c r="OD200" t="s">
        <v>2550</v>
      </c>
      <c r="OE200" t="s">
        <v>2550</v>
      </c>
      <c r="OF200" t="s">
        <v>2550</v>
      </c>
      <c r="OG200">
        <v>0</v>
      </c>
      <c r="OH200">
        <v>0</v>
      </c>
      <c r="OJ200">
        <v>7.5</v>
      </c>
      <c r="OK200">
        <v>0</v>
      </c>
      <c r="OL200">
        <v>7.5</v>
      </c>
      <c r="OO200" t="b">
        <v>1</v>
      </c>
      <c r="OT200" t="b">
        <v>1</v>
      </c>
      <c r="OY200" t="s">
        <v>4473</v>
      </c>
      <c r="PD200" t="s">
        <v>4440</v>
      </c>
      <c r="PI200" t="s">
        <v>5910</v>
      </c>
      <c r="PN200" t="s">
        <v>3269</v>
      </c>
      <c r="PS200" t="b">
        <v>1</v>
      </c>
      <c r="QC200" t="s">
        <v>5778</v>
      </c>
      <c r="QL200">
        <v>7.5</v>
      </c>
      <c r="QM200">
        <v>0</v>
      </c>
      <c r="RO200">
        <v>5</v>
      </c>
      <c r="RP200">
        <v>7.5</v>
      </c>
      <c r="RQ200">
        <v>2.5</v>
      </c>
      <c r="RR200">
        <v>15</v>
      </c>
      <c r="RS200" t="s">
        <v>1462</v>
      </c>
      <c r="RT200" t="s">
        <v>5911</v>
      </c>
      <c r="RU200">
        <v>5</v>
      </c>
      <c r="RW200" t="s">
        <v>1462</v>
      </c>
      <c r="RZ200" t="s">
        <v>1463</v>
      </c>
      <c r="SB200" t="s">
        <v>1463</v>
      </c>
      <c r="SH200" t="s">
        <v>1463</v>
      </c>
      <c r="SK200">
        <v>7.5</v>
      </c>
      <c r="SL200">
        <v>2.5</v>
      </c>
      <c r="SM200">
        <v>3.7</v>
      </c>
      <c r="SN200">
        <v>10</v>
      </c>
      <c r="SO200">
        <v>0</v>
      </c>
      <c r="SP200">
        <v>13.7</v>
      </c>
      <c r="SQ200" t="s">
        <v>1463</v>
      </c>
      <c r="SR200" t="s">
        <v>5912</v>
      </c>
      <c r="TI200">
        <v>75</v>
      </c>
      <c r="TJ200" t="s">
        <v>5913</v>
      </c>
      <c r="TN200" t="b">
        <v>1</v>
      </c>
      <c r="TO200" t="b">
        <v>1</v>
      </c>
      <c r="TP200" t="b">
        <v>1</v>
      </c>
      <c r="TQ200" t="b">
        <v>1</v>
      </c>
      <c r="TS200" t="b">
        <v>1</v>
      </c>
      <c r="TT200" t="b">
        <v>1</v>
      </c>
      <c r="TU200" t="b">
        <v>1</v>
      </c>
      <c r="TX200">
        <v>10</v>
      </c>
      <c r="TY200">
        <v>0</v>
      </c>
      <c r="VI200">
        <v>5</v>
      </c>
      <c r="VJ200">
        <v>0</v>
      </c>
      <c r="VK200">
        <v>2.5</v>
      </c>
      <c r="VL200">
        <v>7.5</v>
      </c>
      <c r="VM200" t="s">
        <v>1463</v>
      </c>
      <c r="VO200" t="s">
        <v>1463</v>
      </c>
      <c r="VQ200" t="s">
        <v>1463</v>
      </c>
      <c r="VS200" t="s">
        <v>1463</v>
      </c>
      <c r="VV200" t="s">
        <v>1463</v>
      </c>
      <c r="VX200" t="s">
        <v>1462</v>
      </c>
      <c r="VY200" t="s">
        <v>5914</v>
      </c>
      <c r="VZ200">
        <v>0</v>
      </c>
      <c r="WA200">
        <v>2.5</v>
      </c>
      <c r="XJ200">
        <v>2.5</v>
      </c>
      <c r="XK200">
        <v>0</v>
      </c>
      <c r="XL200">
        <v>1.3</v>
      </c>
      <c r="XM200">
        <v>3.8</v>
      </c>
      <c r="XN200" t="s">
        <v>1462</v>
      </c>
      <c r="XO200" t="s">
        <v>1462</v>
      </c>
      <c r="XQ200" t="b">
        <v>1</v>
      </c>
      <c r="XS200" t="b">
        <v>1</v>
      </c>
      <c r="XT200" t="b">
        <v>1</v>
      </c>
      <c r="XV200" t="b">
        <v>1</v>
      </c>
      <c r="XX200" t="b">
        <v>1</v>
      </c>
      <c r="YC200" t="s">
        <v>1462</v>
      </c>
      <c r="YE200" t="s">
        <v>1463</v>
      </c>
      <c r="YF200" t="s">
        <v>5915</v>
      </c>
      <c r="YG200">
        <v>0</v>
      </c>
      <c r="YH200">
        <v>2.5</v>
      </c>
      <c r="YI200" t="s">
        <v>1463</v>
      </c>
      <c r="YT200" t="s">
        <v>5916</v>
      </c>
      <c r="YU200">
        <v>0</v>
      </c>
      <c r="YV200">
        <v>0</v>
      </c>
      <c r="ZX200">
        <v>10</v>
      </c>
      <c r="ZY200">
        <v>7.5</v>
      </c>
      <c r="ZZ200">
        <v>0</v>
      </c>
      <c r="AAA200">
        <v>17.5</v>
      </c>
      <c r="AAB200" t="s">
        <v>1462</v>
      </c>
      <c r="AAK200" t="b">
        <v>1</v>
      </c>
      <c r="AAL200" t="b">
        <v>1</v>
      </c>
      <c r="AAP200" t="b">
        <v>1</v>
      </c>
      <c r="AAQ200" t="s">
        <v>4447</v>
      </c>
      <c r="AAS200" t="s">
        <v>5917</v>
      </c>
      <c r="AAT200">
        <v>7.5</v>
      </c>
      <c r="AAU200">
        <v>0</v>
      </c>
      <c r="AAV200">
        <v>6.7</v>
      </c>
      <c r="AAY200">
        <v>6.7</v>
      </c>
      <c r="ADN200">
        <v>10</v>
      </c>
      <c r="ADO200">
        <v>0</v>
      </c>
      <c r="ADP200">
        <v>0</v>
      </c>
      <c r="ADQ200">
        <v>10</v>
      </c>
      <c r="ADR200" t="s">
        <v>1759</v>
      </c>
      <c r="ADS200">
        <v>1.5</v>
      </c>
      <c r="ADT200" t="s">
        <v>5918</v>
      </c>
      <c r="ADU200" t="s">
        <v>3580</v>
      </c>
      <c r="ADV200">
        <v>0.5</v>
      </c>
      <c r="ADW200">
        <v>65</v>
      </c>
      <c r="ADX200" t="s">
        <v>2560</v>
      </c>
      <c r="ADY200">
        <v>0.5</v>
      </c>
      <c r="ADZ200">
        <v>45</v>
      </c>
      <c r="AEG200">
        <v>0</v>
      </c>
      <c r="AEH200">
        <v>0</v>
      </c>
      <c r="AEI200">
        <v>10</v>
      </c>
      <c r="AEJ200">
        <v>0</v>
      </c>
      <c r="AEK200">
        <v>0</v>
      </c>
      <c r="AEL200">
        <v>10</v>
      </c>
      <c r="AEU200" t="b">
        <v>1</v>
      </c>
      <c r="AEV200" t="b">
        <v>1</v>
      </c>
      <c r="AEX200" t="b">
        <v>1</v>
      </c>
      <c r="AEY200" t="b">
        <v>1</v>
      </c>
      <c r="AEZ200" t="b">
        <v>1</v>
      </c>
      <c r="AFA200" t="s">
        <v>5154</v>
      </c>
      <c r="AFC200">
        <v>0</v>
      </c>
      <c r="AFD200">
        <v>0</v>
      </c>
      <c r="AFE200">
        <v>0</v>
      </c>
      <c r="AFF200">
        <v>7.5</v>
      </c>
      <c r="AFG200">
        <v>2.5</v>
      </c>
      <c r="AFH200">
        <v>10</v>
      </c>
      <c r="AFI200" t="s">
        <v>1463</v>
      </c>
      <c r="AFK200" t="s">
        <v>1463</v>
      </c>
      <c r="AFM200" t="s">
        <v>1463</v>
      </c>
      <c r="AFO200" t="s">
        <v>1463</v>
      </c>
      <c r="AFQ200" t="s">
        <v>1463</v>
      </c>
      <c r="AFT200" t="s">
        <v>1463</v>
      </c>
      <c r="AFV200">
        <v>3</v>
      </c>
      <c r="AFW200">
        <v>3</v>
      </c>
      <c r="AFX200">
        <v>7.5</v>
      </c>
      <c r="AFY200">
        <v>2.5</v>
      </c>
      <c r="AFZ200">
        <v>5</v>
      </c>
      <c r="AGA200">
        <v>7.5</v>
      </c>
      <c r="AGB200">
        <v>2.5</v>
      </c>
      <c r="AGC200">
        <v>15</v>
      </c>
      <c r="AGD200">
        <v>3</v>
      </c>
      <c r="AGE200">
        <v>7</v>
      </c>
      <c r="AGG200">
        <v>2</v>
      </c>
      <c r="AGH200">
        <v>6</v>
      </c>
      <c r="AGJ200">
        <v>2</v>
      </c>
      <c r="AGK200">
        <v>0</v>
      </c>
      <c r="AGM200" t="s">
        <v>5919</v>
      </c>
      <c r="AGN200" t="s">
        <v>4787</v>
      </c>
      <c r="AGQ200">
        <v>7.5</v>
      </c>
      <c r="AGR200">
        <v>2.5</v>
      </c>
      <c r="AGS200">
        <v>2</v>
      </c>
      <c r="AGT200">
        <v>7.5</v>
      </c>
      <c r="AGU200">
        <v>2.5</v>
      </c>
      <c r="AGV200">
        <v>12</v>
      </c>
      <c r="AGW200">
        <v>2</v>
      </c>
      <c r="AGY200" t="b">
        <v>1</v>
      </c>
      <c r="AGZ200" t="b">
        <v>1</v>
      </c>
      <c r="AHD200">
        <v>4</v>
      </c>
      <c r="AHE200">
        <v>3</v>
      </c>
      <c r="AHF200">
        <v>3</v>
      </c>
      <c r="AKM200">
        <v>7.5</v>
      </c>
      <c r="AKN200">
        <v>2.5</v>
      </c>
      <c r="AKO200">
        <v>10</v>
      </c>
      <c r="AKP200">
        <v>7.5</v>
      </c>
      <c r="AKQ200">
        <v>2.5</v>
      </c>
      <c r="AKR200">
        <v>20</v>
      </c>
      <c r="AKS200" t="s">
        <v>1462</v>
      </c>
      <c r="AKT200" t="s">
        <v>1463</v>
      </c>
      <c r="AKV200" t="s">
        <v>1463</v>
      </c>
      <c r="AKX200" t="s">
        <v>1463</v>
      </c>
      <c r="AKZ200" t="s">
        <v>1462</v>
      </c>
      <c r="ALB200" t="s">
        <v>1462</v>
      </c>
      <c r="ALD200" t="s">
        <v>1462</v>
      </c>
      <c r="ALF200" t="s">
        <v>1462</v>
      </c>
      <c r="ALH200" t="s">
        <v>1462</v>
      </c>
      <c r="ALJ200" t="s">
        <v>1462</v>
      </c>
      <c r="ALL200" t="s">
        <v>1462</v>
      </c>
      <c r="ALN200" t="s">
        <v>1462</v>
      </c>
      <c r="ALP200" t="s">
        <v>1462</v>
      </c>
      <c r="ALR200" t="s">
        <v>1463</v>
      </c>
      <c r="ALT200" t="s">
        <v>1463</v>
      </c>
      <c r="AMF200" t="b">
        <v>1</v>
      </c>
      <c r="AMH200" t="b">
        <v>1</v>
      </c>
      <c r="AMI200" t="b">
        <v>1</v>
      </c>
      <c r="AMJ200" t="b">
        <v>1</v>
      </c>
      <c r="AMM200" t="b">
        <v>1</v>
      </c>
      <c r="AMQ200" t="b">
        <v>1</v>
      </c>
      <c r="AMW200" t="b">
        <v>1</v>
      </c>
      <c r="ANA200">
        <v>7.5</v>
      </c>
      <c r="ANB200">
        <v>2.5</v>
      </c>
      <c r="ANC200">
        <v>10</v>
      </c>
      <c r="AND200">
        <v>7.5</v>
      </c>
      <c r="ANE200">
        <v>2.5</v>
      </c>
      <c r="ANF200">
        <v>20</v>
      </c>
      <c r="ANG200" t="s">
        <v>1462</v>
      </c>
      <c r="ANH200" t="s">
        <v>5920</v>
      </c>
      <c r="ANI200" t="s">
        <v>1462</v>
      </c>
      <c r="ANJ200" t="s">
        <v>2616</v>
      </c>
      <c r="ANK200">
        <v>7.5</v>
      </c>
      <c r="ANL200">
        <v>2.5</v>
      </c>
      <c r="ANM200">
        <v>1</v>
      </c>
      <c r="ANN200">
        <v>0</v>
      </c>
      <c r="ANO200">
        <v>10</v>
      </c>
      <c r="ANP200">
        <v>11</v>
      </c>
      <c r="ANQ200" t="s">
        <v>2551</v>
      </c>
      <c r="ANT200">
        <v>0</v>
      </c>
      <c r="ANU200">
        <v>10</v>
      </c>
      <c r="AQR200">
        <v>7.5</v>
      </c>
      <c r="AQS200">
        <v>3.8</v>
      </c>
      <c r="AQT200">
        <v>3.8</v>
      </c>
      <c r="AQU200">
        <v>15.1</v>
      </c>
      <c r="AQV200" t="s">
        <v>1463</v>
      </c>
      <c r="ARA200" t="b">
        <v>1</v>
      </c>
      <c r="ARC200" t="b">
        <v>1</v>
      </c>
      <c r="ARD200" t="b">
        <v>1</v>
      </c>
      <c r="ARG200">
        <v>0</v>
      </c>
      <c r="ARH200">
        <v>7.5</v>
      </c>
      <c r="ARI200" t="s">
        <v>1462</v>
      </c>
      <c r="ARJ200" t="s">
        <v>1462</v>
      </c>
      <c r="ARL200" t="b">
        <v>1</v>
      </c>
      <c r="ARM200" t="s">
        <v>1462</v>
      </c>
      <c r="ARO200" t="b">
        <v>1</v>
      </c>
      <c r="ARQ200" t="s">
        <v>1462</v>
      </c>
      <c r="ARS200" t="s">
        <v>5921</v>
      </c>
      <c r="ART200" t="s">
        <v>5922</v>
      </c>
      <c r="ARV200" t="b">
        <v>1</v>
      </c>
      <c r="ARY200" t="b">
        <v>1</v>
      </c>
      <c r="ASD200">
        <v>7.5</v>
      </c>
      <c r="ASE200">
        <v>0</v>
      </c>
      <c r="ASF200">
        <v>4</v>
      </c>
      <c r="ASG200">
        <v>7.5</v>
      </c>
      <c r="ASH200">
        <v>0</v>
      </c>
      <c r="ASI200">
        <v>11.5</v>
      </c>
      <c r="ASJ200">
        <v>80</v>
      </c>
      <c r="ASL200" t="b">
        <v>1</v>
      </c>
      <c r="ASM200" t="b">
        <v>1</v>
      </c>
      <c r="ASS200">
        <v>4</v>
      </c>
      <c r="AST200" t="s">
        <v>1462</v>
      </c>
      <c r="ASV200" t="b">
        <v>1</v>
      </c>
      <c r="ASW200" t="b">
        <v>1</v>
      </c>
      <c r="ASX200" t="b">
        <v>1</v>
      </c>
      <c r="ASY200" t="b">
        <v>1</v>
      </c>
      <c r="ASZ200" t="b">
        <v>1</v>
      </c>
      <c r="ATC200" t="s">
        <v>5897</v>
      </c>
      <c r="ATD200">
        <v>7.5</v>
      </c>
      <c r="ATE200">
        <v>0</v>
      </c>
      <c r="ATF200">
        <v>0</v>
      </c>
      <c r="ATG200">
        <v>0</v>
      </c>
      <c r="ATH200">
        <v>0</v>
      </c>
      <c r="ATI200">
        <v>0</v>
      </c>
      <c r="ATJ200" t="s">
        <v>1463</v>
      </c>
      <c r="AVZ200">
        <v>0</v>
      </c>
      <c r="AWA200">
        <v>0</v>
      </c>
      <c r="AWB200">
        <v>0</v>
      </c>
      <c r="AWC200">
        <v>0</v>
      </c>
      <c r="AWD200">
        <v>1</v>
      </c>
      <c r="AWE200">
        <v>0</v>
      </c>
      <c r="AWF200">
        <v>0</v>
      </c>
      <c r="AWG200">
        <v>1</v>
      </c>
      <c r="AWH200" t="s">
        <v>1462</v>
      </c>
      <c r="AWI200" t="s">
        <v>1470</v>
      </c>
      <c r="AWJ200" t="s">
        <v>1463</v>
      </c>
      <c r="AWL200" t="s">
        <v>1462</v>
      </c>
      <c r="AWM200" t="s">
        <v>2619</v>
      </c>
      <c r="AWN200" t="s">
        <v>1463</v>
      </c>
      <c r="AWP200" t="s">
        <v>1463</v>
      </c>
      <c r="AWR200" t="s">
        <v>1463</v>
      </c>
      <c r="AWT200" t="s">
        <v>1463</v>
      </c>
      <c r="AWV200" t="s">
        <v>1463</v>
      </c>
      <c r="AWX200" t="s">
        <v>1463</v>
      </c>
      <c r="AWZ200" t="s">
        <v>1463</v>
      </c>
      <c r="AXB200" t="s">
        <v>1463</v>
      </c>
      <c r="AXD200" t="s">
        <v>1463</v>
      </c>
      <c r="AXI200">
        <v>0</v>
      </c>
      <c r="AXJ200">
        <v>0</v>
      </c>
      <c r="AXK200">
        <v>1</v>
      </c>
      <c r="AXN200">
        <v>1</v>
      </c>
      <c r="AXO200">
        <v>1</v>
      </c>
      <c r="AXP200">
        <v>1</v>
      </c>
      <c r="AXQ200">
        <v>1</v>
      </c>
      <c r="AXR200">
        <v>1</v>
      </c>
      <c r="AXS200">
        <v>1</v>
      </c>
      <c r="AXT200">
        <v>1</v>
      </c>
      <c r="AXU200">
        <v>1</v>
      </c>
      <c r="AXV200">
        <v>2</v>
      </c>
      <c r="AXW200">
        <v>1</v>
      </c>
      <c r="AXX200">
        <v>2</v>
      </c>
      <c r="AYA200">
        <v>10</v>
      </c>
      <c r="AYD200">
        <v>10</v>
      </c>
      <c r="AYE200" t="s">
        <v>1463</v>
      </c>
      <c r="AYF200" t="s">
        <v>1463</v>
      </c>
      <c r="AYG200">
        <v>10</v>
      </c>
      <c r="AYJ200">
        <v>10</v>
      </c>
      <c r="AYK200">
        <v>7.5</v>
      </c>
      <c r="AYL200">
        <v>0</v>
      </c>
      <c r="AYM200">
        <v>17.5</v>
      </c>
      <c r="AYN200">
        <v>1</v>
      </c>
      <c r="AYO200" t="s">
        <v>4642</v>
      </c>
      <c r="AYP200" t="s">
        <v>4419</v>
      </c>
      <c r="AYW200">
        <v>4</v>
      </c>
      <c r="AYX200" t="s">
        <v>5923</v>
      </c>
      <c r="AYY200" t="s">
        <v>5463</v>
      </c>
      <c r="AZC200">
        <v>2</v>
      </c>
      <c r="AZD200" t="s">
        <v>4426</v>
      </c>
      <c r="AZE200" t="s">
        <v>4690</v>
      </c>
      <c r="AZF200">
        <v>20</v>
      </c>
      <c r="AZG200" t="s">
        <v>5903</v>
      </c>
      <c r="AZH200" t="s">
        <v>5924</v>
      </c>
      <c r="AZM200" t="s">
        <v>1462</v>
      </c>
      <c r="AZN200" t="s">
        <v>5925</v>
      </c>
      <c r="AZO200" t="s">
        <v>1462</v>
      </c>
      <c r="AZP200" t="s">
        <v>5926</v>
      </c>
      <c r="AZR200">
        <v>7.5</v>
      </c>
      <c r="AZS200">
        <v>0</v>
      </c>
      <c r="BCH200">
        <v>10</v>
      </c>
      <c r="BCI200">
        <v>7.5</v>
      </c>
      <c r="BCJ200">
        <v>2.5</v>
      </c>
      <c r="BCK200">
        <v>20</v>
      </c>
      <c r="BCL200">
        <v>1</v>
      </c>
      <c r="BCN200">
        <v>2</v>
      </c>
      <c r="BCP200">
        <v>3</v>
      </c>
      <c r="BCR200">
        <v>4</v>
      </c>
      <c r="BCT200" t="s">
        <v>2555</v>
      </c>
      <c r="BCW200" t="s">
        <v>2555</v>
      </c>
      <c r="BCY200">
        <v>7.5</v>
      </c>
      <c r="BCZ200">
        <v>2.5</v>
      </c>
      <c r="BEH200">
        <v>2.5</v>
      </c>
      <c r="BEI200">
        <v>10</v>
      </c>
      <c r="BEJ200">
        <v>0</v>
      </c>
      <c r="BEK200">
        <v>12.5</v>
      </c>
      <c r="BEL200" t="s">
        <v>2552</v>
      </c>
      <c r="BEN200" t="s">
        <v>2552</v>
      </c>
      <c r="BEP200" t="s">
        <v>2552</v>
      </c>
      <c r="BER200" t="s">
        <v>2552</v>
      </c>
      <c r="BET200" t="s">
        <v>2552</v>
      </c>
      <c r="BEV200" t="s">
        <v>2552</v>
      </c>
      <c r="BEX200">
        <v>10</v>
      </c>
      <c r="BEY200">
        <v>0</v>
      </c>
      <c r="BGQ200" t="s">
        <v>1467</v>
      </c>
      <c r="BGR200">
        <v>7.5</v>
      </c>
      <c r="BGS200">
        <v>2.5</v>
      </c>
      <c r="BGT200">
        <v>10</v>
      </c>
      <c r="BGU200" t="s">
        <v>1462</v>
      </c>
      <c r="BHH200" t="s">
        <v>4940</v>
      </c>
      <c r="BHI200" t="s">
        <v>4377</v>
      </c>
      <c r="BHJ200" t="s">
        <v>2653</v>
      </c>
      <c r="BHK200">
        <v>7.5</v>
      </c>
      <c r="BHL200">
        <v>2.5</v>
      </c>
      <c r="BIT200">
        <v>10</v>
      </c>
      <c r="BIU200">
        <v>7.5</v>
      </c>
      <c r="BIV200">
        <v>0</v>
      </c>
      <c r="BIW200">
        <v>17.5</v>
      </c>
      <c r="BIX200">
        <v>5</v>
      </c>
      <c r="BIY200" t="s">
        <v>1794</v>
      </c>
      <c r="BIZ200" t="s">
        <v>2548</v>
      </c>
      <c r="BJA200" t="s">
        <v>2548</v>
      </c>
      <c r="BJB200">
        <v>7.5</v>
      </c>
      <c r="BJC200">
        <v>0</v>
      </c>
    </row>
    <row r="201" spans="1:1024 1026:1615" ht="15" x14ac:dyDescent="0.25">
      <c r="A201" t="s">
        <v>4378</v>
      </c>
      <c r="B201" t="s">
        <v>5927</v>
      </c>
      <c r="C201" t="s">
        <v>5928</v>
      </c>
      <c r="D201" t="s">
        <v>1460</v>
      </c>
      <c r="F201" t="s">
        <v>2606</v>
      </c>
      <c r="G201" t="s">
        <v>4350</v>
      </c>
      <c r="H201" t="s">
        <v>5555</v>
      </c>
      <c r="I201" t="s">
        <v>5821</v>
      </c>
      <c r="J201">
        <v>1.87858587</v>
      </c>
      <c r="K201">
        <v>34.764889949999997</v>
      </c>
      <c r="L201" s="116">
        <v>42413</v>
      </c>
      <c r="M201" t="s">
        <v>1461</v>
      </c>
      <c r="N201">
        <v>32</v>
      </c>
      <c r="O201" t="s">
        <v>2554</v>
      </c>
      <c r="Q201">
        <v>6.7</v>
      </c>
      <c r="R201">
        <v>7.5</v>
      </c>
      <c r="S201">
        <v>2.5</v>
      </c>
      <c r="T201">
        <v>16.7</v>
      </c>
      <c r="U201">
        <v>1</v>
      </c>
      <c r="V201">
        <v>1</v>
      </c>
      <c r="W201">
        <v>2</v>
      </c>
      <c r="X201">
        <v>1</v>
      </c>
      <c r="AA201" t="b">
        <v>1</v>
      </c>
      <c r="AG201">
        <v>1</v>
      </c>
      <c r="AH201">
        <v>1</v>
      </c>
      <c r="AI201">
        <v>1</v>
      </c>
      <c r="AM201">
        <v>1</v>
      </c>
      <c r="AO201">
        <v>1</v>
      </c>
      <c r="AS201">
        <v>1</v>
      </c>
      <c r="AT201">
        <v>1</v>
      </c>
      <c r="AV201">
        <v>1</v>
      </c>
      <c r="BS201" t="s">
        <v>1462</v>
      </c>
      <c r="BT201" t="s">
        <v>1462</v>
      </c>
      <c r="BU201" t="s">
        <v>4353</v>
      </c>
      <c r="BV201" t="s">
        <v>5929</v>
      </c>
      <c r="BW201">
        <v>7.5</v>
      </c>
      <c r="BX201">
        <v>2.5</v>
      </c>
      <c r="BY201">
        <v>10</v>
      </c>
      <c r="BZ201">
        <v>7.5</v>
      </c>
      <c r="CA201">
        <v>0</v>
      </c>
      <c r="CB201">
        <v>17.5</v>
      </c>
      <c r="CC201" t="s">
        <v>1462</v>
      </c>
      <c r="CD201" t="b">
        <v>1</v>
      </c>
      <c r="CE201" t="b">
        <v>1</v>
      </c>
      <c r="CF201">
        <v>20</v>
      </c>
      <c r="CH201" t="s">
        <v>1462</v>
      </c>
      <c r="CI201" t="b">
        <v>1</v>
      </c>
      <c r="CK201">
        <v>15</v>
      </c>
      <c r="CM201" t="s">
        <v>1463</v>
      </c>
      <c r="CR201" t="s">
        <v>1463</v>
      </c>
      <c r="CW201" t="s">
        <v>1462</v>
      </c>
      <c r="CX201" t="b">
        <v>1</v>
      </c>
      <c r="CZ201">
        <v>10</v>
      </c>
      <c r="DB201" t="s">
        <v>1463</v>
      </c>
      <c r="DG201" t="s">
        <v>1462</v>
      </c>
      <c r="DH201" t="b">
        <v>1</v>
      </c>
      <c r="DJ201">
        <v>6</v>
      </c>
      <c r="DM201" t="s">
        <v>1463</v>
      </c>
      <c r="DS201" t="b">
        <v>1</v>
      </c>
      <c r="DU201" t="b">
        <v>1</v>
      </c>
      <c r="EB201" t="b">
        <v>1</v>
      </c>
      <c r="EC201" t="b">
        <v>1</v>
      </c>
      <c r="EI201">
        <v>7.5</v>
      </c>
      <c r="EJ201">
        <v>0</v>
      </c>
      <c r="EN201">
        <v>0</v>
      </c>
      <c r="EO201" t="s">
        <v>1463</v>
      </c>
      <c r="FL201">
        <v>3.3</v>
      </c>
      <c r="FM201">
        <v>7.5</v>
      </c>
      <c r="FN201">
        <v>0</v>
      </c>
      <c r="FO201">
        <v>10.8</v>
      </c>
      <c r="FP201" t="s">
        <v>1462</v>
      </c>
      <c r="FS201" t="s">
        <v>1464</v>
      </c>
      <c r="FT201" t="b">
        <v>1</v>
      </c>
      <c r="FV201" t="s">
        <v>1465</v>
      </c>
      <c r="FY201" t="s">
        <v>1464</v>
      </c>
      <c r="GB201" t="s">
        <v>1464</v>
      </c>
      <c r="GE201" t="s">
        <v>1464</v>
      </c>
      <c r="GH201" t="s">
        <v>1464</v>
      </c>
      <c r="GK201" t="s">
        <v>1464</v>
      </c>
      <c r="GN201" t="s">
        <v>1464</v>
      </c>
      <c r="GO201" t="b">
        <v>1</v>
      </c>
      <c r="GQ201" t="s">
        <v>1465</v>
      </c>
      <c r="GT201" t="s">
        <v>1464</v>
      </c>
      <c r="GW201" t="s">
        <v>1464</v>
      </c>
      <c r="GZ201" t="s">
        <v>1464</v>
      </c>
      <c r="HC201" t="s">
        <v>1464</v>
      </c>
      <c r="HD201" t="b">
        <v>1</v>
      </c>
      <c r="HF201" t="s">
        <v>1465</v>
      </c>
      <c r="HI201" t="s">
        <v>1464</v>
      </c>
      <c r="HL201" t="s">
        <v>1464</v>
      </c>
      <c r="HO201" t="s">
        <v>1464</v>
      </c>
      <c r="HR201" t="s">
        <v>1464</v>
      </c>
      <c r="HU201" t="s">
        <v>1464</v>
      </c>
      <c r="HX201" t="s">
        <v>1464</v>
      </c>
      <c r="IA201" t="s">
        <v>1464</v>
      </c>
      <c r="ID201" t="s">
        <v>1464</v>
      </c>
      <c r="IG201" t="s">
        <v>1464</v>
      </c>
      <c r="IJ201" t="s">
        <v>1464</v>
      </c>
      <c r="IM201" t="s">
        <v>1464</v>
      </c>
      <c r="IN201" t="b">
        <v>1</v>
      </c>
      <c r="IP201" t="s">
        <v>1464</v>
      </c>
      <c r="IS201" t="s">
        <v>1464</v>
      </c>
      <c r="IV201" t="s">
        <v>1464</v>
      </c>
      <c r="IY201" t="s">
        <v>1464</v>
      </c>
      <c r="JB201" t="s">
        <v>1464</v>
      </c>
      <c r="JC201" t="b">
        <v>1</v>
      </c>
      <c r="JE201" t="s">
        <v>1465</v>
      </c>
      <c r="JH201" t="s">
        <v>1464</v>
      </c>
      <c r="JK201" t="s">
        <v>1464</v>
      </c>
      <c r="JN201" t="s">
        <v>1464</v>
      </c>
      <c r="JQ201" t="s">
        <v>1464</v>
      </c>
      <c r="JT201" t="s">
        <v>1464</v>
      </c>
      <c r="JW201" t="s">
        <v>1464</v>
      </c>
      <c r="JZ201" t="s">
        <v>1464</v>
      </c>
      <c r="KC201" t="s">
        <v>1464</v>
      </c>
      <c r="KF201" t="s">
        <v>1464</v>
      </c>
      <c r="KG201" t="s">
        <v>4355</v>
      </c>
      <c r="KH201" t="b">
        <v>1</v>
      </c>
      <c r="KJ201" t="s">
        <v>1465</v>
      </c>
      <c r="KK201" t="s">
        <v>1463</v>
      </c>
      <c r="KM201">
        <v>7.5</v>
      </c>
      <c r="KN201">
        <v>0</v>
      </c>
      <c r="KO201">
        <v>2</v>
      </c>
      <c r="KP201">
        <v>7.5</v>
      </c>
      <c r="KQ201">
        <v>2.5</v>
      </c>
      <c r="KR201">
        <v>12</v>
      </c>
      <c r="KS201" t="s">
        <v>1462</v>
      </c>
      <c r="KV201">
        <v>25</v>
      </c>
      <c r="LA201">
        <v>5</v>
      </c>
      <c r="LF201">
        <v>1</v>
      </c>
      <c r="LK201">
        <v>1</v>
      </c>
      <c r="LZ201" t="b">
        <v>1</v>
      </c>
      <c r="MJ201" t="b">
        <v>1</v>
      </c>
      <c r="MO201" t="b">
        <v>1</v>
      </c>
      <c r="MT201" t="s">
        <v>1462</v>
      </c>
      <c r="MU201" t="s">
        <v>5930</v>
      </c>
      <c r="MV201">
        <v>7.5</v>
      </c>
      <c r="MW201">
        <v>2.5</v>
      </c>
      <c r="MX201">
        <v>0</v>
      </c>
      <c r="MY201">
        <v>0</v>
      </c>
      <c r="MZ201">
        <v>0</v>
      </c>
      <c r="NA201">
        <v>0</v>
      </c>
      <c r="NM201" t="s">
        <v>2549</v>
      </c>
      <c r="NN201" t="s">
        <v>2549</v>
      </c>
      <c r="NO201" t="s">
        <v>2549</v>
      </c>
      <c r="NP201" t="s">
        <v>2549</v>
      </c>
      <c r="NQ201" t="s">
        <v>2549</v>
      </c>
      <c r="NR201" t="s">
        <v>2549</v>
      </c>
      <c r="NS201" t="s">
        <v>2549</v>
      </c>
      <c r="NT201" t="s">
        <v>2549</v>
      </c>
      <c r="NU201" t="s">
        <v>2549</v>
      </c>
      <c r="NV201" t="s">
        <v>2549</v>
      </c>
      <c r="NW201" t="s">
        <v>2550</v>
      </c>
      <c r="NX201" t="s">
        <v>2550</v>
      </c>
      <c r="NY201" t="s">
        <v>2550</v>
      </c>
      <c r="NZ201" t="s">
        <v>2550</v>
      </c>
      <c r="OA201" t="s">
        <v>2550</v>
      </c>
      <c r="OB201" t="s">
        <v>2550</v>
      </c>
      <c r="OC201" t="s">
        <v>2550</v>
      </c>
      <c r="OD201" t="s">
        <v>2550</v>
      </c>
      <c r="OE201" t="s">
        <v>2550</v>
      </c>
      <c r="OF201" t="s">
        <v>2550</v>
      </c>
      <c r="OG201">
        <v>0</v>
      </c>
      <c r="OH201">
        <v>0</v>
      </c>
      <c r="OJ201">
        <v>7.5</v>
      </c>
      <c r="OK201">
        <v>2.5</v>
      </c>
      <c r="OL201">
        <v>10</v>
      </c>
      <c r="OO201" t="b">
        <v>1</v>
      </c>
      <c r="OT201" t="b">
        <v>1</v>
      </c>
      <c r="OY201" t="s">
        <v>4473</v>
      </c>
      <c r="PD201" t="s">
        <v>5931</v>
      </c>
      <c r="PI201" t="s">
        <v>5791</v>
      </c>
      <c r="PN201" t="s">
        <v>3269</v>
      </c>
      <c r="PS201" t="b">
        <v>1</v>
      </c>
      <c r="QC201" t="s">
        <v>5778</v>
      </c>
      <c r="QL201">
        <v>7.5</v>
      </c>
      <c r="QM201">
        <v>2.5</v>
      </c>
      <c r="RO201">
        <v>7.5</v>
      </c>
      <c r="RP201">
        <v>7.5</v>
      </c>
      <c r="RQ201">
        <v>0</v>
      </c>
      <c r="RR201">
        <v>15</v>
      </c>
      <c r="RS201" t="s">
        <v>1463</v>
      </c>
      <c r="RZ201" t="s">
        <v>1463</v>
      </c>
      <c r="SB201" t="s">
        <v>1463</v>
      </c>
      <c r="SH201" t="s">
        <v>1463</v>
      </c>
      <c r="SK201">
        <v>7.5</v>
      </c>
      <c r="SL201">
        <v>0</v>
      </c>
      <c r="SM201">
        <v>3.7</v>
      </c>
      <c r="SN201">
        <v>10</v>
      </c>
      <c r="SO201">
        <v>0</v>
      </c>
      <c r="SP201">
        <v>13.7</v>
      </c>
      <c r="SQ201" t="s">
        <v>1463</v>
      </c>
      <c r="SR201" t="s">
        <v>5932</v>
      </c>
      <c r="TI201">
        <v>75</v>
      </c>
      <c r="TJ201" t="s">
        <v>5933</v>
      </c>
      <c r="TM201" t="b">
        <v>1</v>
      </c>
      <c r="TN201" t="b">
        <v>1</v>
      </c>
      <c r="TO201" t="b">
        <v>1</v>
      </c>
      <c r="TP201" t="b">
        <v>1</v>
      </c>
      <c r="TQ201" t="b">
        <v>1</v>
      </c>
      <c r="TS201" t="b">
        <v>1</v>
      </c>
      <c r="TT201" t="b">
        <v>1</v>
      </c>
      <c r="TU201" t="b">
        <v>1</v>
      </c>
      <c r="TX201">
        <v>10</v>
      </c>
      <c r="TY201">
        <v>0</v>
      </c>
      <c r="VI201">
        <v>5</v>
      </c>
      <c r="VJ201">
        <v>0</v>
      </c>
      <c r="VK201">
        <v>2.5</v>
      </c>
      <c r="VL201">
        <v>7.5</v>
      </c>
      <c r="VM201" t="s">
        <v>1463</v>
      </c>
      <c r="VO201" t="s">
        <v>1463</v>
      </c>
      <c r="VQ201" t="s">
        <v>1463</v>
      </c>
      <c r="VS201" t="s">
        <v>1463</v>
      </c>
      <c r="VV201" t="s">
        <v>1463</v>
      </c>
      <c r="VX201" t="s">
        <v>1462</v>
      </c>
      <c r="VY201" t="s">
        <v>5934</v>
      </c>
      <c r="VZ201">
        <v>0</v>
      </c>
      <c r="WA201">
        <v>2.5</v>
      </c>
      <c r="XJ201">
        <v>2.5</v>
      </c>
      <c r="XK201">
        <v>0</v>
      </c>
      <c r="XL201">
        <v>0</v>
      </c>
      <c r="XM201">
        <v>2.5</v>
      </c>
      <c r="XN201" t="s">
        <v>1462</v>
      </c>
      <c r="XO201" t="s">
        <v>1462</v>
      </c>
      <c r="XQ201" t="b">
        <v>1</v>
      </c>
      <c r="XT201" t="b">
        <v>1</v>
      </c>
      <c r="XV201" t="b">
        <v>1</v>
      </c>
      <c r="XW201" t="b">
        <v>1</v>
      </c>
      <c r="YC201" t="s">
        <v>1462</v>
      </c>
      <c r="YE201" t="s">
        <v>1463</v>
      </c>
      <c r="YF201" t="s">
        <v>5935</v>
      </c>
      <c r="YG201">
        <v>0</v>
      </c>
      <c r="YH201">
        <v>0</v>
      </c>
      <c r="YI201" t="s">
        <v>1463</v>
      </c>
      <c r="YU201">
        <v>0</v>
      </c>
      <c r="YV201">
        <v>0</v>
      </c>
      <c r="ZX201">
        <v>10</v>
      </c>
      <c r="ZY201">
        <v>7.5</v>
      </c>
      <c r="ZZ201">
        <v>0</v>
      </c>
      <c r="AAA201">
        <v>17.5</v>
      </c>
      <c r="AAB201" t="s">
        <v>1462</v>
      </c>
      <c r="AAK201" t="b">
        <v>1</v>
      </c>
      <c r="AAL201" t="b">
        <v>1</v>
      </c>
      <c r="AAP201" t="b">
        <v>1</v>
      </c>
      <c r="AAQ201" t="s">
        <v>4447</v>
      </c>
      <c r="AAS201" t="s">
        <v>5659</v>
      </c>
      <c r="AAT201">
        <v>7.5</v>
      </c>
      <c r="AAU201">
        <v>0</v>
      </c>
      <c r="ADN201">
        <v>10</v>
      </c>
      <c r="ADO201">
        <v>0</v>
      </c>
      <c r="ADP201">
        <v>0</v>
      </c>
      <c r="ADQ201">
        <v>10</v>
      </c>
      <c r="ADR201" t="s">
        <v>1759</v>
      </c>
      <c r="ADS201">
        <v>1.5</v>
      </c>
      <c r="ADT201" t="s">
        <v>5936</v>
      </c>
      <c r="ADU201" t="s">
        <v>2560</v>
      </c>
      <c r="ADV201">
        <v>0.5</v>
      </c>
      <c r="ADW201">
        <v>50</v>
      </c>
      <c r="ADX201" t="s">
        <v>3580</v>
      </c>
      <c r="ADY201">
        <v>0.25</v>
      </c>
      <c r="ADZ201">
        <v>60</v>
      </c>
      <c r="AEG201">
        <v>0</v>
      </c>
      <c r="AEH201">
        <v>0</v>
      </c>
      <c r="AEI201">
        <v>10</v>
      </c>
      <c r="AEJ201">
        <v>0</v>
      </c>
      <c r="AEK201">
        <v>0</v>
      </c>
      <c r="AEL201">
        <v>10</v>
      </c>
      <c r="AEU201" t="b">
        <v>1</v>
      </c>
      <c r="AEV201" t="b">
        <v>1</v>
      </c>
      <c r="AEX201" t="b">
        <v>1</v>
      </c>
      <c r="AEY201" t="b">
        <v>1</v>
      </c>
      <c r="AEZ201" t="b">
        <v>1</v>
      </c>
      <c r="AFA201" t="s">
        <v>5368</v>
      </c>
      <c r="AFC201">
        <v>0</v>
      </c>
      <c r="AFD201">
        <v>0</v>
      </c>
      <c r="AFE201">
        <v>0</v>
      </c>
      <c r="AFF201">
        <v>7.5</v>
      </c>
      <c r="AFG201">
        <v>2.5</v>
      </c>
      <c r="AFH201">
        <v>10</v>
      </c>
      <c r="AFI201" t="s">
        <v>1463</v>
      </c>
      <c r="AFK201" t="s">
        <v>1463</v>
      </c>
      <c r="AFM201" t="s">
        <v>1463</v>
      </c>
      <c r="AFO201" t="s">
        <v>1463</v>
      </c>
      <c r="AFQ201" t="s">
        <v>1463</v>
      </c>
      <c r="AFT201" t="s">
        <v>1463</v>
      </c>
      <c r="AFV201">
        <v>3</v>
      </c>
      <c r="AFW201">
        <v>3</v>
      </c>
      <c r="AFX201">
        <v>7.5</v>
      </c>
      <c r="AFY201">
        <v>2.5</v>
      </c>
      <c r="AFZ201">
        <v>5</v>
      </c>
      <c r="AGA201">
        <v>7.5</v>
      </c>
      <c r="AGB201">
        <v>0</v>
      </c>
      <c r="AGC201">
        <v>12.5</v>
      </c>
      <c r="AGD201">
        <v>4</v>
      </c>
      <c r="AGE201">
        <v>5</v>
      </c>
      <c r="AGG201">
        <v>2</v>
      </c>
      <c r="AGH201">
        <v>4</v>
      </c>
      <c r="AGJ201">
        <v>4</v>
      </c>
      <c r="AGK201">
        <v>0</v>
      </c>
      <c r="AGM201" t="s">
        <v>5230</v>
      </c>
      <c r="AGN201" t="s">
        <v>5782</v>
      </c>
      <c r="AGQ201">
        <v>7.5</v>
      </c>
      <c r="AGR201">
        <v>0</v>
      </c>
      <c r="AGS201">
        <v>2</v>
      </c>
      <c r="AGT201">
        <v>10</v>
      </c>
      <c r="AGU201">
        <v>0</v>
      </c>
      <c r="AGV201">
        <v>12</v>
      </c>
      <c r="AGW201">
        <v>2</v>
      </c>
      <c r="AGY201" t="b">
        <v>1</v>
      </c>
      <c r="AGZ201" t="b">
        <v>1</v>
      </c>
      <c r="AHD201">
        <v>4</v>
      </c>
      <c r="AHE201">
        <v>4</v>
      </c>
      <c r="AHF201">
        <v>4</v>
      </c>
      <c r="AKM201">
        <v>10</v>
      </c>
      <c r="AKN201">
        <v>0</v>
      </c>
      <c r="AKO201">
        <v>10</v>
      </c>
      <c r="AKP201">
        <v>7.5</v>
      </c>
      <c r="AKQ201">
        <v>0</v>
      </c>
      <c r="AKR201">
        <v>17.5</v>
      </c>
      <c r="AKS201" t="s">
        <v>1462</v>
      </c>
      <c r="AKT201" t="s">
        <v>1463</v>
      </c>
      <c r="AKV201" t="s">
        <v>1463</v>
      </c>
      <c r="AKX201" t="s">
        <v>1463</v>
      </c>
      <c r="AKZ201" t="s">
        <v>1462</v>
      </c>
      <c r="ALB201" t="s">
        <v>1462</v>
      </c>
      <c r="ALD201" t="s">
        <v>1462</v>
      </c>
      <c r="ALF201" t="s">
        <v>1462</v>
      </c>
      <c r="ALH201" t="s">
        <v>1462</v>
      </c>
      <c r="ALJ201" t="s">
        <v>1462</v>
      </c>
      <c r="ALL201" t="s">
        <v>1462</v>
      </c>
      <c r="ALN201" t="s">
        <v>1462</v>
      </c>
      <c r="ALP201" t="s">
        <v>1462</v>
      </c>
      <c r="ALR201" t="s">
        <v>1463</v>
      </c>
      <c r="ALT201" t="s">
        <v>1463</v>
      </c>
      <c r="AMF201" t="b">
        <v>1</v>
      </c>
      <c r="AMH201" t="b">
        <v>1</v>
      </c>
      <c r="AMI201" t="b">
        <v>1</v>
      </c>
      <c r="AMJ201" t="b">
        <v>1</v>
      </c>
      <c r="AML201" t="b">
        <v>1</v>
      </c>
      <c r="AMM201" t="b">
        <v>1</v>
      </c>
      <c r="AMO201" t="b">
        <v>1</v>
      </c>
      <c r="AMQ201" t="b">
        <v>1</v>
      </c>
      <c r="AMW201" t="b">
        <v>1</v>
      </c>
      <c r="AMX201" t="b">
        <v>1</v>
      </c>
      <c r="ANA201">
        <v>7.5</v>
      </c>
      <c r="ANB201">
        <v>0</v>
      </c>
      <c r="ANC201">
        <v>10</v>
      </c>
      <c r="AND201">
        <v>7.5</v>
      </c>
      <c r="ANE201">
        <v>0</v>
      </c>
      <c r="ANF201">
        <v>17.5</v>
      </c>
      <c r="ANG201" t="s">
        <v>1462</v>
      </c>
      <c r="ANH201" t="s">
        <v>5937</v>
      </c>
      <c r="ANI201" t="s">
        <v>1462</v>
      </c>
      <c r="ANJ201" t="s">
        <v>5938</v>
      </c>
      <c r="ANK201">
        <v>7.5</v>
      </c>
      <c r="ANL201">
        <v>0</v>
      </c>
      <c r="ANM201">
        <v>1</v>
      </c>
      <c r="ANN201">
        <v>0</v>
      </c>
      <c r="ANO201">
        <v>10</v>
      </c>
      <c r="ANP201">
        <v>11</v>
      </c>
      <c r="ANQ201" t="s">
        <v>2551</v>
      </c>
      <c r="ANT201">
        <v>0</v>
      </c>
      <c r="ANU201">
        <v>10</v>
      </c>
      <c r="AQR201">
        <v>5</v>
      </c>
      <c r="AQS201">
        <v>3.8</v>
      </c>
      <c r="AQT201">
        <v>1.3</v>
      </c>
      <c r="AQU201">
        <v>10.1</v>
      </c>
      <c r="AQV201" t="s">
        <v>1463</v>
      </c>
      <c r="ARA201" t="b">
        <v>1</v>
      </c>
      <c r="ARB201" t="b">
        <v>1</v>
      </c>
      <c r="ARC201" t="b">
        <v>1</v>
      </c>
      <c r="ARD201" t="b">
        <v>1</v>
      </c>
      <c r="ARG201">
        <v>0</v>
      </c>
      <c r="ARH201">
        <v>2.5</v>
      </c>
      <c r="ARI201" t="s">
        <v>1462</v>
      </c>
      <c r="ARJ201" t="s">
        <v>1462</v>
      </c>
      <c r="ARL201" t="b">
        <v>1</v>
      </c>
      <c r="ARM201" t="s">
        <v>1462</v>
      </c>
      <c r="ARO201" t="b">
        <v>1</v>
      </c>
      <c r="ARQ201" t="s">
        <v>1462</v>
      </c>
      <c r="ARS201" t="s">
        <v>4680</v>
      </c>
      <c r="ART201" t="s">
        <v>5939</v>
      </c>
      <c r="ARV201" t="b">
        <v>1</v>
      </c>
      <c r="ASD201">
        <v>7.5</v>
      </c>
      <c r="ASE201">
        <v>0</v>
      </c>
      <c r="ASF201">
        <v>4</v>
      </c>
      <c r="ASG201">
        <v>7.5</v>
      </c>
      <c r="ASH201">
        <v>0</v>
      </c>
      <c r="ASI201">
        <v>11.5</v>
      </c>
      <c r="ASJ201">
        <v>85</v>
      </c>
      <c r="ASL201" t="b">
        <v>1</v>
      </c>
      <c r="ASM201" t="b">
        <v>1</v>
      </c>
      <c r="ASO201" t="b">
        <v>1</v>
      </c>
      <c r="ASP201" t="b">
        <v>1</v>
      </c>
      <c r="ASS201">
        <v>4</v>
      </c>
      <c r="AST201" t="s">
        <v>1462</v>
      </c>
      <c r="ASV201" t="b">
        <v>1</v>
      </c>
      <c r="ASW201" t="b">
        <v>1</v>
      </c>
      <c r="ASX201" t="b">
        <v>1</v>
      </c>
      <c r="ASY201" t="b">
        <v>1</v>
      </c>
      <c r="ASZ201" t="b">
        <v>1</v>
      </c>
      <c r="ATC201" t="s">
        <v>5897</v>
      </c>
      <c r="ATD201">
        <v>7.5</v>
      </c>
      <c r="ATE201">
        <v>0</v>
      </c>
      <c r="ATF201">
        <v>0</v>
      </c>
      <c r="ATG201">
        <v>0</v>
      </c>
      <c r="ATH201">
        <v>1.3</v>
      </c>
      <c r="ATI201">
        <v>1.3</v>
      </c>
      <c r="ATJ201" t="s">
        <v>1463</v>
      </c>
      <c r="AVZ201">
        <v>0</v>
      </c>
      <c r="AWA201">
        <v>2.5</v>
      </c>
      <c r="AWB201">
        <v>0</v>
      </c>
      <c r="AWC201">
        <v>0</v>
      </c>
      <c r="AWD201">
        <v>2</v>
      </c>
      <c r="AWE201">
        <v>5</v>
      </c>
      <c r="AWF201">
        <v>0</v>
      </c>
      <c r="AWG201">
        <v>7</v>
      </c>
      <c r="AWH201" t="s">
        <v>1462</v>
      </c>
      <c r="AWI201" t="s">
        <v>1469</v>
      </c>
      <c r="AWJ201" t="s">
        <v>1463</v>
      </c>
      <c r="AWL201" t="s">
        <v>1462</v>
      </c>
      <c r="AWM201" t="s">
        <v>2619</v>
      </c>
      <c r="AWN201" t="s">
        <v>1463</v>
      </c>
      <c r="AWP201" t="s">
        <v>1463</v>
      </c>
      <c r="AWR201" t="s">
        <v>1463</v>
      </c>
      <c r="AWT201" t="s">
        <v>1462</v>
      </c>
      <c r="AWU201" t="s">
        <v>1469</v>
      </c>
      <c r="AWV201" t="s">
        <v>1463</v>
      </c>
      <c r="AWX201" t="s">
        <v>1463</v>
      </c>
      <c r="AWZ201" t="s">
        <v>1463</v>
      </c>
      <c r="AXB201" t="s">
        <v>1463</v>
      </c>
      <c r="AXD201" t="s">
        <v>1463</v>
      </c>
      <c r="AXI201">
        <v>5</v>
      </c>
      <c r="AXJ201">
        <v>0</v>
      </c>
      <c r="AXK201">
        <v>1</v>
      </c>
      <c r="AXN201">
        <v>1</v>
      </c>
      <c r="AXO201">
        <v>1</v>
      </c>
      <c r="AXP201">
        <v>1</v>
      </c>
      <c r="AXQ201">
        <v>1</v>
      </c>
      <c r="AXR201">
        <v>1</v>
      </c>
      <c r="AXS201">
        <v>1</v>
      </c>
      <c r="AXT201">
        <v>1</v>
      </c>
      <c r="AXU201">
        <v>1</v>
      </c>
      <c r="AXV201">
        <v>2</v>
      </c>
      <c r="AXW201">
        <v>1</v>
      </c>
      <c r="AXX201">
        <v>2</v>
      </c>
      <c r="AYA201">
        <v>10</v>
      </c>
      <c r="AYD201">
        <v>10</v>
      </c>
      <c r="AYE201" t="s">
        <v>1463</v>
      </c>
      <c r="AYF201" t="s">
        <v>1463</v>
      </c>
      <c r="AYG201">
        <v>10</v>
      </c>
      <c r="AYJ201">
        <v>10</v>
      </c>
      <c r="AYK201">
        <v>7.5</v>
      </c>
      <c r="AYL201">
        <v>0</v>
      </c>
      <c r="AYM201">
        <v>17.5</v>
      </c>
      <c r="AYN201">
        <v>1</v>
      </c>
      <c r="AYO201" t="s">
        <v>4642</v>
      </c>
      <c r="AYP201" t="s">
        <v>4419</v>
      </c>
      <c r="AYW201">
        <v>2</v>
      </c>
      <c r="AYX201" t="s">
        <v>5940</v>
      </c>
      <c r="AYY201" t="s">
        <v>5941</v>
      </c>
      <c r="AZC201">
        <v>2</v>
      </c>
      <c r="AZD201" t="s">
        <v>4426</v>
      </c>
      <c r="AZE201" t="s">
        <v>4419</v>
      </c>
      <c r="AZF201">
        <v>16</v>
      </c>
      <c r="AZG201" t="s">
        <v>4646</v>
      </c>
      <c r="AZH201" t="s">
        <v>5942</v>
      </c>
      <c r="AZM201" t="s">
        <v>1462</v>
      </c>
      <c r="AZN201" t="s">
        <v>5943</v>
      </c>
      <c r="AZO201" t="s">
        <v>1462</v>
      </c>
      <c r="AZP201" t="s">
        <v>5944</v>
      </c>
      <c r="AZR201">
        <v>7.5</v>
      </c>
      <c r="AZS201">
        <v>0</v>
      </c>
      <c r="BCH201">
        <v>10</v>
      </c>
      <c r="BCI201">
        <v>7.5</v>
      </c>
      <c r="BCJ201">
        <v>0</v>
      </c>
      <c r="BCK201">
        <v>17.5</v>
      </c>
      <c r="BCL201">
        <v>1</v>
      </c>
      <c r="BCN201">
        <v>2</v>
      </c>
      <c r="BCP201">
        <v>3</v>
      </c>
      <c r="BCR201">
        <v>4</v>
      </c>
      <c r="BCT201" t="s">
        <v>2555</v>
      </c>
      <c r="BCW201" t="s">
        <v>2555</v>
      </c>
      <c r="BCY201">
        <v>7.5</v>
      </c>
      <c r="BCZ201">
        <v>0</v>
      </c>
      <c r="BEH201">
        <v>2.5</v>
      </c>
      <c r="BEI201">
        <v>10</v>
      </c>
      <c r="BEJ201">
        <v>0</v>
      </c>
      <c r="BEK201">
        <v>12.5</v>
      </c>
      <c r="BEL201" t="s">
        <v>2552</v>
      </c>
      <c r="BEN201" t="s">
        <v>2552</v>
      </c>
      <c r="BEP201" t="s">
        <v>2552</v>
      </c>
      <c r="BER201" t="s">
        <v>2552</v>
      </c>
      <c r="BET201" t="s">
        <v>2552</v>
      </c>
      <c r="BEV201" t="s">
        <v>2552</v>
      </c>
      <c r="BEX201">
        <v>10</v>
      </c>
      <c r="BEY201">
        <v>0</v>
      </c>
      <c r="BGQ201">
        <v>2</v>
      </c>
      <c r="BGR201">
        <v>2.5</v>
      </c>
      <c r="BGS201">
        <v>7.5</v>
      </c>
      <c r="BGT201">
        <v>12</v>
      </c>
      <c r="BGU201" t="s">
        <v>1462</v>
      </c>
      <c r="BHB201" t="s">
        <v>5839</v>
      </c>
      <c r="BHC201" t="s">
        <v>2653</v>
      </c>
      <c r="BHH201" t="s">
        <v>3099</v>
      </c>
      <c r="BHI201" t="s">
        <v>2985</v>
      </c>
      <c r="BHJ201" t="s">
        <v>2653</v>
      </c>
      <c r="BHK201">
        <v>2.5</v>
      </c>
      <c r="BHL201">
        <v>7.5</v>
      </c>
      <c r="BIT201">
        <v>10</v>
      </c>
      <c r="BIU201">
        <v>10</v>
      </c>
      <c r="BIV201">
        <v>0</v>
      </c>
      <c r="BIW201">
        <v>20</v>
      </c>
      <c r="BIX201">
        <v>5</v>
      </c>
      <c r="BIY201" t="s">
        <v>1794</v>
      </c>
      <c r="BIZ201" t="s">
        <v>2548</v>
      </c>
      <c r="BJA201" t="s">
        <v>2548</v>
      </c>
      <c r="BJB201">
        <v>10</v>
      </c>
      <c r="BJC201">
        <v>0</v>
      </c>
    </row>
    <row r="202" spans="1:1024 1026:1615" ht="15" x14ac:dyDescent="0.25">
      <c r="A202" t="s">
        <v>4378</v>
      </c>
      <c r="B202" t="s">
        <v>5945</v>
      </c>
      <c r="C202" t="s">
        <v>5946</v>
      </c>
      <c r="D202" t="s">
        <v>1460</v>
      </c>
      <c r="F202" t="s">
        <v>2606</v>
      </c>
      <c r="G202" t="s">
        <v>4350</v>
      </c>
      <c r="H202" t="s">
        <v>5555</v>
      </c>
      <c r="I202" t="s">
        <v>5821</v>
      </c>
      <c r="J202">
        <v>1.8787157400000001</v>
      </c>
      <c r="K202">
        <v>34.764742210000001</v>
      </c>
      <c r="L202" s="116">
        <v>42413</v>
      </c>
      <c r="M202" t="s">
        <v>1471</v>
      </c>
      <c r="N202">
        <v>47</v>
      </c>
      <c r="O202" t="s">
        <v>2554</v>
      </c>
      <c r="Q202">
        <v>6.7</v>
      </c>
      <c r="R202">
        <v>10</v>
      </c>
      <c r="S202">
        <v>0</v>
      </c>
      <c r="T202">
        <v>16.7</v>
      </c>
      <c r="V202">
        <v>1</v>
      </c>
      <c r="W202">
        <v>3</v>
      </c>
      <c r="X202">
        <v>5</v>
      </c>
      <c r="Z202">
        <v>1</v>
      </c>
      <c r="AF202" t="b">
        <v>1</v>
      </c>
      <c r="AH202">
        <v>1</v>
      </c>
      <c r="AI202">
        <v>2</v>
      </c>
      <c r="AJ202">
        <v>3</v>
      </c>
      <c r="AL202">
        <v>1</v>
      </c>
      <c r="AO202">
        <v>2</v>
      </c>
      <c r="AR202">
        <v>1</v>
      </c>
      <c r="AT202">
        <v>1</v>
      </c>
      <c r="AV202">
        <v>3</v>
      </c>
      <c r="BS202" t="s">
        <v>1462</v>
      </c>
      <c r="BT202" t="s">
        <v>1462</v>
      </c>
      <c r="BU202" t="s">
        <v>5947</v>
      </c>
      <c r="BV202" t="s">
        <v>5948</v>
      </c>
      <c r="BW202">
        <v>10</v>
      </c>
      <c r="BX202">
        <v>0</v>
      </c>
      <c r="BY202">
        <v>8.5</v>
      </c>
      <c r="BZ202">
        <v>10</v>
      </c>
      <c r="CA202">
        <v>0</v>
      </c>
      <c r="CB202">
        <v>18.5</v>
      </c>
      <c r="CC202" t="s">
        <v>1462</v>
      </c>
      <c r="CD202" t="b">
        <v>1</v>
      </c>
      <c r="CF202">
        <v>20</v>
      </c>
      <c r="CH202" t="s">
        <v>1462</v>
      </c>
      <c r="CI202" t="b">
        <v>1</v>
      </c>
      <c r="CJ202" t="b">
        <v>1</v>
      </c>
      <c r="CK202">
        <v>35</v>
      </c>
      <c r="CM202" t="s">
        <v>1463</v>
      </c>
      <c r="CR202" t="s">
        <v>1463</v>
      </c>
      <c r="CW202" t="s">
        <v>1462</v>
      </c>
      <c r="CX202" t="b">
        <v>1</v>
      </c>
      <c r="CZ202">
        <v>12</v>
      </c>
      <c r="DB202" t="s">
        <v>1463</v>
      </c>
      <c r="DG202" t="s">
        <v>1463</v>
      </c>
      <c r="DM202" t="s">
        <v>1463</v>
      </c>
      <c r="DS202" t="b">
        <v>1</v>
      </c>
      <c r="DU202" t="b">
        <v>1</v>
      </c>
      <c r="EB202" t="b">
        <v>1</v>
      </c>
      <c r="EC202" t="b">
        <v>1</v>
      </c>
      <c r="EI202">
        <v>10</v>
      </c>
      <c r="EJ202">
        <v>0</v>
      </c>
      <c r="EN202">
        <v>0</v>
      </c>
      <c r="EO202" t="s">
        <v>1463</v>
      </c>
      <c r="FL202">
        <v>10</v>
      </c>
      <c r="FM202">
        <v>7.5</v>
      </c>
      <c r="FN202">
        <v>0</v>
      </c>
      <c r="FO202">
        <v>17.5</v>
      </c>
      <c r="FP202" t="s">
        <v>1462</v>
      </c>
      <c r="FT202" t="b">
        <v>1</v>
      </c>
      <c r="FV202" t="s">
        <v>1465</v>
      </c>
      <c r="FW202" t="b">
        <v>1</v>
      </c>
      <c r="FY202" t="s">
        <v>1465</v>
      </c>
      <c r="GC202" t="b">
        <v>1</v>
      </c>
      <c r="GE202" t="s">
        <v>1465</v>
      </c>
      <c r="HD202" t="b">
        <v>1</v>
      </c>
      <c r="HF202" t="s">
        <v>1465</v>
      </c>
      <c r="IN202" t="b">
        <v>1</v>
      </c>
      <c r="IP202" t="s">
        <v>1465</v>
      </c>
      <c r="JC202" t="b">
        <v>1</v>
      </c>
      <c r="JE202" t="s">
        <v>1465</v>
      </c>
      <c r="KG202" t="s">
        <v>4388</v>
      </c>
      <c r="KH202" t="b">
        <v>1</v>
      </c>
      <c r="KJ202" t="s">
        <v>1465</v>
      </c>
      <c r="KK202" t="s">
        <v>1462</v>
      </c>
      <c r="KL202" t="s">
        <v>5949</v>
      </c>
      <c r="KM202">
        <v>7.5</v>
      </c>
      <c r="KN202">
        <v>0</v>
      </c>
      <c r="KO202">
        <v>5</v>
      </c>
      <c r="KP202">
        <v>7.5</v>
      </c>
      <c r="KQ202">
        <v>0</v>
      </c>
      <c r="KR202">
        <v>12.5</v>
      </c>
      <c r="KS202" t="s">
        <v>1462</v>
      </c>
      <c r="KV202">
        <v>30</v>
      </c>
      <c r="KW202">
        <v>18</v>
      </c>
      <c r="KX202">
        <v>5</v>
      </c>
      <c r="LA202">
        <v>8</v>
      </c>
      <c r="LF202">
        <v>1</v>
      </c>
      <c r="LG202">
        <v>1</v>
      </c>
      <c r="LH202">
        <v>1</v>
      </c>
      <c r="LK202">
        <v>1</v>
      </c>
      <c r="LQ202" t="b">
        <v>1</v>
      </c>
      <c r="LU202" t="b">
        <v>1</v>
      </c>
      <c r="LZ202" t="b">
        <v>1</v>
      </c>
      <c r="MA202" t="b">
        <v>1</v>
      </c>
      <c r="MB202" t="b">
        <v>1</v>
      </c>
      <c r="MJ202" t="b">
        <v>1</v>
      </c>
      <c r="MK202" t="b">
        <v>1</v>
      </c>
      <c r="ML202" t="b">
        <v>1</v>
      </c>
      <c r="MO202" t="b">
        <v>1</v>
      </c>
      <c r="MT202" t="s">
        <v>1462</v>
      </c>
      <c r="MU202" t="s">
        <v>5950</v>
      </c>
      <c r="MV202">
        <v>7.5</v>
      </c>
      <c r="MW202">
        <v>0</v>
      </c>
      <c r="MX202">
        <v>0</v>
      </c>
      <c r="MY202">
        <v>0</v>
      </c>
      <c r="MZ202">
        <v>0</v>
      </c>
      <c r="NA202">
        <v>0</v>
      </c>
      <c r="NX202" t="s">
        <v>2569</v>
      </c>
      <c r="NY202" t="s">
        <v>2569</v>
      </c>
      <c r="NZ202" t="s">
        <v>2550</v>
      </c>
      <c r="OC202" t="s">
        <v>2569</v>
      </c>
      <c r="OG202">
        <v>0</v>
      </c>
      <c r="OH202">
        <v>0</v>
      </c>
      <c r="OJ202">
        <v>7.5</v>
      </c>
      <c r="OK202">
        <v>0</v>
      </c>
      <c r="OL202">
        <v>7.5</v>
      </c>
      <c r="OO202" t="b">
        <v>1</v>
      </c>
      <c r="OP202" t="b">
        <v>1</v>
      </c>
      <c r="OQ202" t="b">
        <v>1</v>
      </c>
      <c r="OT202" t="b">
        <v>1</v>
      </c>
      <c r="OY202" t="s">
        <v>4473</v>
      </c>
      <c r="OZ202" t="s">
        <v>4473</v>
      </c>
      <c r="PA202" t="s">
        <v>4473</v>
      </c>
      <c r="PD202" t="s">
        <v>4686</v>
      </c>
      <c r="PI202" t="s">
        <v>5951</v>
      </c>
      <c r="PJ202" t="s">
        <v>4394</v>
      </c>
      <c r="PK202" t="s">
        <v>5952</v>
      </c>
      <c r="PN202" t="s">
        <v>3269</v>
      </c>
      <c r="PS202" t="b">
        <v>1</v>
      </c>
      <c r="PT202" t="b">
        <v>1</v>
      </c>
      <c r="PU202" t="b">
        <v>1</v>
      </c>
      <c r="QC202" t="s">
        <v>5778</v>
      </c>
      <c r="QD202" t="s">
        <v>5778</v>
      </c>
      <c r="QE202" t="s">
        <v>5778</v>
      </c>
      <c r="QL202">
        <v>7.5</v>
      </c>
      <c r="QM202">
        <v>0</v>
      </c>
      <c r="RO202">
        <v>7.5</v>
      </c>
      <c r="RP202">
        <v>7.5</v>
      </c>
      <c r="RQ202">
        <v>0</v>
      </c>
      <c r="RR202">
        <v>15</v>
      </c>
      <c r="RS202" t="s">
        <v>1463</v>
      </c>
      <c r="RZ202" t="s">
        <v>1463</v>
      </c>
      <c r="SB202" t="s">
        <v>1463</v>
      </c>
      <c r="SH202" t="s">
        <v>1463</v>
      </c>
      <c r="SK202">
        <v>7.5</v>
      </c>
      <c r="SL202">
        <v>0</v>
      </c>
      <c r="SM202">
        <v>3.7</v>
      </c>
      <c r="SN202">
        <v>10</v>
      </c>
      <c r="SO202">
        <v>0</v>
      </c>
      <c r="SP202">
        <v>13.7</v>
      </c>
      <c r="SQ202" t="s">
        <v>1463</v>
      </c>
      <c r="SR202" t="s">
        <v>5953</v>
      </c>
      <c r="TI202">
        <v>75</v>
      </c>
      <c r="TJ202" t="s">
        <v>5954</v>
      </c>
      <c r="TN202" t="b">
        <v>1</v>
      </c>
      <c r="TO202" t="b">
        <v>1</v>
      </c>
      <c r="TP202" t="b">
        <v>1</v>
      </c>
      <c r="TQ202" t="b">
        <v>1</v>
      </c>
      <c r="TS202" t="b">
        <v>1</v>
      </c>
      <c r="TT202" t="b">
        <v>1</v>
      </c>
      <c r="TU202" t="b">
        <v>1</v>
      </c>
      <c r="TV202" t="b">
        <v>1</v>
      </c>
      <c r="TX202">
        <v>10</v>
      </c>
      <c r="TY202">
        <v>0</v>
      </c>
      <c r="VI202">
        <v>5</v>
      </c>
      <c r="VJ202">
        <v>0</v>
      </c>
      <c r="VK202">
        <v>0</v>
      </c>
      <c r="VL202">
        <v>5</v>
      </c>
      <c r="VM202" t="s">
        <v>1463</v>
      </c>
      <c r="VO202" t="s">
        <v>1463</v>
      </c>
      <c r="VQ202" t="s">
        <v>1463</v>
      </c>
      <c r="VS202" t="s">
        <v>1463</v>
      </c>
      <c r="VV202" t="s">
        <v>1463</v>
      </c>
      <c r="VX202" t="s">
        <v>1462</v>
      </c>
      <c r="VY202" t="s">
        <v>4631</v>
      </c>
      <c r="VZ202">
        <v>0</v>
      </c>
      <c r="WA202">
        <v>0</v>
      </c>
      <c r="XJ202">
        <v>2.5</v>
      </c>
      <c r="XK202">
        <v>0</v>
      </c>
      <c r="XL202">
        <v>1.3</v>
      </c>
      <c r="XM202">
        <v>3.8</v>
      </c>
      <c r="XN202" t="s">
        <v>1462</v>
      </c>
      <c r="XO202" t="s">
        <v>1462</v>
      </c>
      <c r="XQ202" t="b">
        <v>1</v>
      </c>
      <c r="XS202" t="b">
        <v>1</v>
      </c>
      <c r="XT202" t="b">
        <v>1</v>
      </c>
      <c r="XW202" t="b">
        <v>1</v>
      </c>
      <c r="YC202" t="s">
        <v>1462</v>
      </c>
      <c r="YD202" t="s">
        <v>5955</v>
      </c>
      <c r="YE202" t="s">
        <v>1463</v>
      </c>
      <c r="YF202" t="s">
        <v>5956</v>
      </c>
      <c r="YG202">
        <v>0</v>
      </c>
      <c r="YH202">
        <v>2.5</v>
      </c>
      <c r="YI202" t="s">
        <v>1463</v>
      </c>
      <c r="YU202">
        <v>0</v>
      </c>
      <c r="YV202">
        <v>0</v>
      </c>
      <c r="ZX202">
        <v>10</v>
      </c>
      <c r="ZY202">
        <v>7.5</v>
      </c>
      <c r="ZZ202">
        <v>0</v>
      </c>
      <c r="AAA202">
        <v>17.5</v>
      </c>
      <c r="AAB202" t="s">
        <v>1462</v>
      </c>
      <c r="AAD202" t="b">
        <v>1</v>
      </c>
      <c r="AAK202" t="b">
        <v>1</v>
      </c>
      <c r="AAL202" t="b">
        <v>1</v>
      </c>
      <c r="AAP202" t="b">
        <v>1</v>
      </c>
      <c r="AAQ202" t="s">
        <v>4447</v>
      </c>
      <c r="AAR202" t="s">
        <v>5957</v>
      </c>
      <c r="AAS202" t="s">
        <v>5958</v>
      </c>
      <c r="AAT202">
        <v>7.5</v>
      </c>
      <c r="AAU202">
        <v>0</v>
      </c>
      <c r="ADN202">
        <v>10</v>
      </c>
      <c r="ADO202">
        <v>0</v>
      </c>
      <c r="ADP202">
        <v>0</v>
      </c>
      <c r="ADQ202">
        <v>10</v>
      </c>
      <c r="ADR202" t="s">
        <v>1759</v>
      </c>
      <c r="ADS202">
        <v>1</v>
      </c>
      <c r="ADT202" t="s">
        <v>5936</v>
      </c>
      <c r="ADU202" t="s">
        <v>3580</v>
      </c>
      <c r="ADV202">
        <v>0.5</v>
      </c>
      <c r="ADW202">
        <v>60</v>
      </c>
      <c r="ADX202" t="s">
        <v>2560</v>
      </c>
      <c r="ADY202">
        <v>0.25</v>
      </c>
      <c r="ADZ202">
        <v>70</v>
      </c>
      <c r="AEG202">
        <v>0</v>
      </c>
      <c r="AEH202">
        <v>0</v>
      </c>
      <c r="AEI202">
        <v>10</v>
      </c>
      <c r="AEJ202">
        <v>0</v>
      </c>
      <c r="AEK202">
        <v>0</v>
      </c>
      <c r="AEL202">
        <v>10</v>
      </c>
      <c r="AER202" t="b">
        <v>1</v>
      </c>
      <c r="AEU202" t="b">
        <v>1</v>
      </c>
      <c r="AEV202" t="b">
        <v>1</v>
      </c>
      <c r="AEX202" t="b">
        <v>1</v>
      </c>
      <c r="AEY202" t="b">
        <v>1</v>
      </c>
      <c r="AEZ202" t="b">
        <v>1</v>
      </c>
      <c r="AFA202" t="s">
        <v>5249</v>
      </c>
      <c r="AFC202">
        <v>0</v>
      </c>
      <c r="AFD202">
        <v>0</v>
      </c>
      <c r="AFE202">
        <v>0</v>
      </c>
      <c r="AFF202">
        <v>7.5</v>
      </c>
      <c r="AFG202">
        <v>2.5</v>
      </c>
      <c r="AFH202">
        <v>10</v>
      </c>
      <c r="AFI202" t="s">
        <v>1463</v>
      </c>
      <c r="AFK202" t="s">
        <v>1463</v>
      </c>
      <c r="AFM202" t="s">
        <v>1463</v>
      </c>
      <c r="AFO202" t="s">
        <v>1463</v>
      </c>
      <c r="AFQ202" t="s">
        <v>1463</v>
      </c>
      <c r="AFT202" t="s">
        <v>1463</v>
      </c>
      <c r="AFV202">
        <v>3</v>
      </c>
      <c r="AFW202">
        <v>3</v>
      </c>
      <c r="AFX202">
        <v>7.5</v>
      </c>
      <c r="AFY202">
        <v>2.5</v>
      </c>
      <c r="AFZ202">
        <v>5</v>
      </c>
      <c r="AGA202">
        <v>7.5</v>
      </c>
      <c r="AGB202">
        <v>0</v>
      </c>
      <c r="AGC202">
        <v>12.5</v>
      </c>
      <c r="AGD202">
        <v>5</v>
      </c>
      <c r="AGE202">
        <v>4</v>
      </c>
      <c r="AGG202">
        <v>3</v>
      </c>
      <c r="AGH202">
        <v>2</v>
      </c>
      <c r="AGJ202">
        <v>5</v>
      </c>
      <c r="AGK202">
        <v>0</v>
      </c>
      <c r="AGM202" t="s">
        <v>5959</v>
      </c>
      <c r="AGN202" t="s">
        <v>5960</v>
      </c>
      <c r="AGQ202">
        <v>7.5</v>
      </c>
      <c r="AGR202">
        <v>0</v>
      </c>
      <c r="AGS202">
        <v>2</v>
      </c>
      <c r="AGT202">
        <v>10</v>
      </c>
      <c r="AGU202">
        <v>0</v>
      </c>
      <c r="AGV202">
        <v>12</v>
      </c>
      <c r="AGW202">
        <v>2</v>
      </c>
      <c r="AGY202" t="b">
        <v>1</v>
      </c>
      <c r="AGZ202" t="b">
        <v>1</v>
      </c>
      <c r="AHD202">
        <v>4</v>
      </c>
      <c r="AHE202">
        <v>4</v>
      </c>
      <c r="AHF202">
        <v>4</v>
      </c>
      <c r="AKM202">
        <v>10</v>
      </c>
      <c r="AKN202">
        <v>0</v>
      </c>
      <c r="AKO202">
        <v>10</v>
      </c>
      <c r="AKP202">
        <v>5</v>
      </c>
      <c r="AKQ202">
        <v>0</v>
      </c>
      <c r="AKR202">
        <v>15</v>
      </c>
      <c r="AKS202" t="s">
        <v>1462</v>
      </c>
      <c r="AKT202" t="s">
        <v>1463</v>
      </c>
      <c r="AKV202" t="s">
        <v>1463</v>
      </c>
      <c r="AKX202" t="s">
        <v>1463</v>
      </c>
      <c r="AKZ202" t="s">
        <v>1462</v>
      </c>
      <c r="ALB202" t="s">
        <v>1462</v>
      </c>
      <c r="ALD202" t="s">
        <v>1462</v>
      </c>
      <c r="ALF202" t="s">
        <v>1462</v>
      </c>
      <c r="ALH202" t="s">
        <v>1462</v>
      </c>
      <c r="ALJ202" t="s">
        <v>1462</v>
      </c>
      <c r="ALL202" t="s">
        <v>1462</v>
      </c>
      <c r="ALN202" t="s">
        <v>1462</v>
      </c>
      <c r="ALP202" t="s">
        <v>1462</v>
      </c>
      <c r="ALR202" t="s">
        <v>1463</v>
      </c>
      <c r="ALT202" t="s">
        <v>1463</v>
      </c>
      <c r="AMF202" t="b">
        <v>1</v>
      </c>
      <c r="AMH202" t="b">
        <v>1</v>
      </c>
      <c r="AMI202" t="b">
        <v>1</v>
      </c>
      <c r="AMJ202" t="b">
        <v>1</v>
      </c>
      <c r="AML202" t="b">
        <v>1</v>
      </c>
      <c r="AMM202" t="b">
        <v>1</v>
      </c>
      <c r="AMO202" t="b">
        <v>1</v>
      </c>
      <c r="AMW202" t="b">
        <v>1</v>
      </c>
      <c r="ANA202">
        <v>5</v>
      </c>
      <c r="ANB202">
        <v>0</v>
      </c>
      <c r="ANC202">
        <v>10</v>
      </c>
      <c r="AND202">
        <v>7.5</v>
      </c>
      <c r="ANE202">
        <v>0</v>
      </c>
      <c r="ANF202">
        <v>17.5</v>
      </c>
      <c r="ANG202" t="s">
        <v>1462</v>
      </c>
      <c r="ANH202" t="s">
        <v>5961</v>
      </c>
      <c r="ANI202" t="s">
        <v>1462</v>
      </c>
      <c r="ANJ202" t="s">
        <v>5938</v>
      </c>
      <c r="ANK202">
        <v>7.5</v>
      </c>
      <c r="ANL202">
        <v>0</v>
      </c>
      <c r="ANM202">
        <v>1</v>
      </c>
      <c r="ANN202">
        <v>0</v>
      </c>
      <c r="ANO202">
        <v>10</v>
      </c>
      <c r="ANP202">
        <v>11</v>
      </c>
      <c r="ANQ202" t="s">
        <v>2551</v>
      </c>
      <c r="ANT202">
        <v>0</v>
      </c>
      <c r="ANU202">
        <v>10</v>
      </c>
      <c r="AQR202">
        <v>7.5</v>
      </c>
      <c r="AQS202">
        <v>3.8</v>
      </c>
      <c r="AQT202">
        <v>1.3</v>
      </c>
      <c r="AQU202">
        <v>12.6</v>
      </c>
      <c r="AQV202" t="s">
        <v>1463</v>
      </c>
      <c r="ARA202" t="b">
        <v>1</v>
      </c>
      <c r="ARB202" t="b">
        <v>1</v>
      </c>
      <c r="ARC202" t="b">
        <v>1</v>
      </c>
      <c r="ARG202">
        <v>0</v>
      </c>
      <c r="ARH202">
        <v>2.5</v>
      </c>
      <c r="ARI202" t="s">
        <v>1462</v>
      </c>
      <c r="ARJ202" t="s">
        <v>1462</v>
      </c>
      <c r="ARL202" t="b">
        <v>1</v>
      </c>
      <c r="ARM202" t="s">
        <v>1462</v>
      </c>
      <c r="ARO202" t="b">
        <v>1</v>
      </c>
      <c r="ARQ202" t="s">
        <v>1462</v>
      </c>
      <c r="ARS202" t="s">
        <v>4680</v>
      </c>
      <c r="ART202" t="s">
        <v>2616</v>
      </c>
      <c r="ARV202" t="b">
        <v>1</v>
      </c>
      <c r="ARY202" t="b">
        <v>1</v>
      </c>
      <c r="ASD202">
        <v>7.5</v>
      </c>
      <c r="ASE202">
        <v>0</v>
      </c>
      <c r="ASF202">
        <v>4</v>
      </c>
      <c r="ASG202">
        <v>7.5</v>
      </c>
      <c r="ASH202">
        <v>0</v>
      </c>
      <c r="ASI202">
        <v>11.5</v>
      </c>
      <c r="ASJ202">
        <v>90</v>
      </c>
      <c r="ASL202" t="b">
        <v>1</v>
      </c>
      <c r="ASM202" t="b">
        <v>1</v>
      </c>
      <c r="ASO202" t="b">
        <v>1</v>
      </c>
      <c r="ASP202" t="b">
        <v>1</v>
      </c>
      <c r="ASS202">
        <v>4</v>
      </c>
      <c r="AST202" t="s">
        <v>1462</v>
      </c>
      <c r="ASV202" t="b">
        <v>1</v>
      </c>
      <c r="ASW202" t="b">
        <v>1</v>
      </c>
      <c r="ASX202" t="b">
        <v>1</v>
      </c>
      <c r="ASY202" t="b">
        <v>1</v>
      </c>
      <c r="ASZ202" t="b">
        <v>1</v>
      </c>
      <c r="ATC202" t="s">
        <v>5897</v>
      </c>
      <c r="ATD202">
        <v>7.5</v>
      </c>
      <c r="ATE202">
        <v>0</v>
      </c>
      <c r="ATF202">
        <v>5.7</v>
      </c>
      <c r="ATG202">
        <v>7.5</v>
      </c>
      <c r="ATH202">
        <v>2.5</v>
      </c>
      <c r="ATI202">
        <v>15.7</v>
      </c>
      <c r="ATJ202" t="s">
        <v>1462</v>
      </c>
      <c r="ATW202" t="b">
        <v>1</v>
      </c>
      <c r="ATX202" t="s">
        <v>5962</v>
      </c>
      <c r="ATY202" t="s">
        <v>2568</v>
      </c>
      <c r="AVW202" t="s">
        <v>1462</v>
      </c>
      <c r="AVX202" t="s">
        <v>1462</v>
      </c>
      <c r="AVZ202">
        <v>7.5</v>
      </c>
      <c r="AWA202">
        <v>2.5</v>
      </c>
      <c r="AWB202">
        <v>7.5</v>
      </c>
      <c r="AWC202">
        <v>2.5</v>
      </c>
      <c r="AWD202">
        <v>2</v>
      </c>
      <c r="AWE202">
        <v>2.5</v>
      </c>
      <c r="AWF202">
        <v>0</v>
      </c>
      <c r="AWG202">
        <v>4.5</v>
      </c>
      <c r="AWH202" t="s">
        <v>1462</v>
      </c>
      <c r="AWI202" t="s">
        <v>1469</v>
      </c>
      <c r="AWJ202" t="s">
        <v>1463</v>
      </c>
      <c r="AWL202" t="s">
        <v>1462</v>
      </c>
      <c r="AWM202" t="s">
        <v>1469</v>
      </c>
      <c r="AWN202" t="s">
        <v>1463</v>
      </c>
      <c r="AWP202" t="s">
        <v>1463</v>
      </c>
      <c r="AWR202" t="s">
        <v>1463</v>
      </c>
      <c r="AWT202" t="s">
        <v>1462</v>
      </c>
      <c r="AWU202" t="s">
        <v>1469</v>
      </c>
      <c r="AWV202" t="s">
        <v>1463</v>
      </c>
      <c r="AWX202" t="s">
        <v>1463</v>
      </c>
      <c r="AWZ202" t="s">
        <v>1463</v>
      </c>
      <c r="AXB202" t="s">
        <v>1463</v>
      </c>
      <c r="AXD202" t="s">
        <v>1463</v>
      </c>
      <c r="AXF202">
        <v>20</v>
      </c>
      <c r="AXI202">
        <v>2.5</v>
      </c>
      <c r="AXJ202">
        <v>0</v>
      </c>
      <c r="AXK202">
        <v>1</v>
      </c>
      <c r="AXN202">
        <v>1</v>
      </c>
      <c r="AXO202">
        <v>1</v>
      </c>
      <c r="AXP202">
        <v>1</v>
      </c>
      <c r="AXQ202">
        <v>1</v>
      </c>
      <c r="AXR202">
        <v>1</v>
      </c>
      <c r="AXS202">
        <v>1</v>
      </c>
      <c r="AXT202">
        <v>1</v>
      </c>
      <c r="AXU202">
        <v>1</v>
      </c>
      <c r="AXV202">
        <v>2</v>
      </c>
      <c r="AXW202">
        <v>1</v>
      </c>
      <c r="AXX202">
        <v>2</v>
      </c>
      <c r="AYA202">
        <v>10</v>
      </c>
      <c r="AYD202">
        <v>10</v>
      </c>
      <c r="AYE202" t="s">
        <v>1463</v>
      </c>
      <c r="AYF202" t="s">
        <v>1463</v>
      </c>
      <c r="AYG202">
        <v>10</v>
      </c>
      <c r="AYJ202">
        <v>10</v>
      </c>
      <c r="AYK202">
        <v>10</v>
      </c>
      <c r="AYL202">
        <v>0</v>
      </c>
      <c r="AYM202">
        <v>20</v>
      </c>
      <c r="AYN202">
        <v>1</v>
      </c>
      <c r="AYO202" t="s">
        <v>5963</v>
      </c>
      <c r="AYP202" t="s">
        <v>4419</v>
      </c>
      <c r="AYW202">
        <v>1</v>
      </c>
      <c r="AYX202" t="s">
        <v>5964</v>
      </c>
      <c r="AYY202" t="s">
        <v>5463</v>
      </c>
      <c r="AZC202">
        <v>1</v>
      </c>
      <c r="AZD202" t="s">
        <v>4426</v>
      </c>
      <c r="AZE202" t="s">
        <v>4419</v>
      </c>
      <c r="AZF202">
        <v>30</v>
      </c>
      <c r="AZG202" t="s">
        <v>4677</v>
      </c>
      <c r="AZH202" t="s">
        <v>5965</v>
      </c>
      <c r="AZM202" t="s">
        <v>1462</v>
      </c>
      <c r="AZN202" t="s">
        <v>5966</v>
      </c>
      <c r="AZO202" t="s">
        <v>1462</v>
      </c>
      <c r="AZP202" t="s">
        <v>5967</v>
      </c>
      <c r="AZR202">
        <v>10</v>
      </c>
      <c r="AZS202">
        <v>0</v>
      </c>
      <c r="BCH202">
        <v>10</v>
      </c>
      <c r="BCI202">
        <v>0</v>
      </c>
      <c r="BCJ202">
        <v>0</v>
      </c>
      <c r="BCK202">
        <v>10</v>
      </c>
      <c r="BCL202">
        <v>1</v>
      </c>
      <c r="BCN202">
        <v>2</v>
      </c>
      <c r="BCP202">
        <v>3</v>
      </c>
      <c r="BCR202">
        <v>4</v>
      </c>
      <c r="BCT202" t="s">
        <v>2555</v>
      </c>
      <c r="BCW202" t="s">
        <v>2555</v>
      </c>
      <c r="BCY202">
        <v>0</v>
      </c>
      <c r="BCZ202">
        <v>0</v>
      </c>
      <c r="BEH202">
        <v>2.5</v>
      </c>
      <c r="BEI202">
        <v>10</v>
      </c>
      <c r="BEJ202">
        <v>0</v>
      </c>
      <c r="BEK202">
        <v>12.5</v>
      </c>
      <c r="BEL202" t="s">
        <v>2552</v>
      </c>
      <c r="BEN202" t="s">
        <v>2552</v>
      </c>
      <c r="BEP202" t="s">
        <v>2552</v>
      </c>
      <c r="BER202" t="s">
        <v>2552</v>
      </c>
      <c r="BET202" t="s">
        <v>2552</v>
      </c>
      <c r="BEV202" t="s">
        <v>2552</v>
      </c>
      <c r="BEX202">
        <v>10</v>
      </c>
      <c r="BEY202">
        <v>0</v>
      </c>
      <c r="BGQ202">
        <v>2</v>
      </c>
      <c r="BGR202">
        <v>7.5</v>
      </c>
      <c r="BGS202">
        <v>2.5</v>
      </c>
      <c r="BGT202">
        <v>12</v>
      </c>
      <c r="BGU202" t="s">
        <v>1462</v>
      </c>
      <c r="BHB202" t="s">
        <v>5839</v>
      </c>
      <c r="BHC202" t="s">
        <v>2653</v>
      </c>
      <c r="BHH202" t="s">
        <v>3099</v>
      </c>
      <c r="BHI202" t="s">
        <v>2985</v>
      </c>
      <c r="BHJ202" t="s">
        <v>2653</v>
      </c>
      <c r="BHK202">
        <v>7.5</v>
      </c>
      <c r="BHL202">
        <v>2.5</v>
      </c>
      <c r="BIT202">
        <v>10</v>
      </c>
      <c r="BIU202">
        <v>7.5</v>
      </c>
      <c r="BIV202">
        <v>2.5</v>
      </c>
      <c r="BIW202">
        <v>20</v>
      </c>
      <c r="BIX202">
        <v>4</v>
      </c>
      <c r="BIY202" t="s">
        <v>1794</v>
      </c>
      <c r="BIZ202" t="s">
        <v>2548</v>
      </c>
      <c r="BJA202" t="s">
        <v>2548</v>
      </c>
      <c r="BJB202">
        <v>7.5</v>
      </c>
      <c r="BJC202">
        <v>2.5</v>
      </c>
    </row>
    <row r="203" spans="1:1024 1026:1615" ht="15" x14ac:dyDescent="0.25">
      <c r="A203" t="s">
        <v>4347</v>
      </c>
      <c r="B203" t="s">
        <v>5968</v>
      </c>
      <c r="C203" t="s">
        <v>5969</v>
      </c>
      <c r="D203" t="s">
        <v>1460</v>
      </c>
      <c r="F203" t="s">
        <v>2606</v>
      </c>
      <c r="G203" t="s">
        <v>4350</v>
      </c>
      <c r="H203" t="s">
        <v>4351</v>
      </c>
      <c r="I203" t="s">
        <v>5970</v>
      </c>
      <c r="J203">
        <v>3.4162878700000001</v>
      </c>
      <c r="K203">
        <v>34.130637010000001</v>
      </c>
      <c r="L203" s="116">
        <v>42451</v>
      </c>
      <c r="M203" t="s">
        <v>1461</v>
      </c>
      <c r="N203">
        <v>30</v>
      </c>
      <c r="O203" t="s">
        <v>1472</v>
      </c>
      <c r="Q203">
        <v>6.7</v>
      </c>
      <c r="R203">
        <v>7.5</v>
      </c>
      <c r="S203">
        <v>0</v>
      </c>
      <c r="T203">
        <v>14.2</v>
      </c>
      <c r="U203">
        <v>2</v>
      </c>
      <c r="V203">
        <v>2</v>
      </c>
      <c r="W203">
        <v>1</v>
      </c>
      <c r="X203">
        <v>1</v>
      </c>
      <c r="AA203" t="b">
        <v>1</v>
      </c>
      <c r="AG203">
        <v>2</v>
      </c>
      <c r="AH203">
        <v>2</v>
      </c>
      <c r="AI203">
        <v>1</v>
      </c>
      <c r="AJ203">
        <v>1</v>
      </c>
      <c r="AS203">
        <v>1</v>
      </c>
      <c r="AT203">
        <v>2</v>
      </c>
      <c r="AV203">
        <v>1</v>
      </c>
      <c r="BS203" t="s">
        <v>1462</v>
      </c>
      <c r="BT203" t="s">
        <v>1462</v>
      </c>
      <c r="BU203" t="s">
        <v>4353</v>
      </c>
      <c r="BV203" t="s">
        <v>4354</v>
      </c>
      <c r="BW203">
        <v>7.5</v>
      </c>
      <c r="BX203">
        <v>0</v>
      </c>
      <c r="BY203">
        <v>7.5</v>
      </c>
      <c r="BZ203">
        <v>7.5</v>
      </c>
      <c r="CA203">
        <v>0</v>
      </c>
      <c r="CB203">
        <v>15</v>
      </c>
      <c r="CC203" t="s">
        <v>1462</v>
      </c>
      <c r="CD203" t="b">
        <v>1</v>
      </c>
      <c r="CE203" t="b">
        <v>1</v>
      </c>
      <c r="CF203">
        <v>25</v>
      </c>
      <c r="CH203" t="s">
        <v>1463</v>
      </c>
      <c r="CM203" t="s">
        <v>1462</v>
      </c>
      <c r="CN203" t="b">
        <v>1</v>
      </c>
      <c r="CP203">
        <v>6</v>
      </c>
      <c r="CR203" t="s">
        <v>1463</v>
      </c>
      <c r="CW203" t="s">
        <v>1463</v>
      </c>
      <c r="DB203" t="s">
        <v>1463</v>
      </c>
      <c r="DG203" t="s">
        <v>1463</v>
      </c>
      <c r="DM203" t="s">
        <v>1463</v>
      </c>
      <c r="DS203" t="b">
        <v>1</v>
      </c>
      <c r="DU203" t="b">
        <v>1</v>
      </c>
      <c r="DY203" t="b">
        <v>1</v>
      </c>
      <c r="EB203" t="b">
        <v>1</v>
      </c>
      <c r="EC203" t="b">
        <v>1</v>
      </c>
      <c r="EF203" t="b">
        <v>1</v>
      </c>
      <c r="EG203" t="s">
        <v>5971</v>
      </c>
      <c r="EI203">
        <v>7.5</v>
      </c>
      <c r="EJ203">
        <v>0</v>
      </c>
      <c r="EN203">
        <v>0</v>
      </c>
      <c r="EO203" t="s">
        <v>1463</v>
      </c>
      <c r="FL203">
        <v>6.7</v>
      </c>
      <c r="FM203">
        <v>5</v>
      </c>
      <c r="FN203">
        <v>0</v>
      </c>
      <c r="FO203">
        <v>11.7</v>
      </c>
      <c r="FP203" t="s">
        <v>1462</v>
      </c>
      <c r="FT203" t="b">
        <v>1</v>
      </c>
      <c r="FV203" t="s">
        <v>1465</v>
      </c>
      <c r="HD203" t="b">
        <v>1</v>
      </c>
      <c r="HF203" t="s">
        <v>1465</v>
      </c>
      <c r="IN203" t="b">
        <v>1</v>
      </c>
      <c r="IP203" t="s">
        <v>1465</v>
      </c>
      <c r="JC203" t="b">
        <v>1</v>
      </c>
      <c r="JE203" t="s">
        <v>1465</v>
      </c>
      <c r="KG203" t="s">
        <v>4388</v>
      </c>
      <c r="KH203" t="b">
        <v>1</v>
      </c>
      <c r="KJ203" t="s">
        <v>1465</v>
      </c>
      <c r="KK203" t="s">
        <v>1463</v>
      </c>
      <c r="KM203">
        <v>5</v>
      </c>
      <c r="KN203">
        <v>0</v>
      </c>
      <c r="KO203">
        <v>0</v>
      </c>
      <c r="KR203">
        <v>0</v>
      </c>
      <c r="KS203" t="s">
        <v>1463</v>
      </c>
      <c r="RO203">
        <v>7.5</v>
      </c>
      <c r="RP203">
        <v>7.5</v>
      </c>
      <c r="RQ203">
        <v>2.5</v>
      </c>
      <c r="RR203">
        <v>17.5</v>
      </c>
      <c r="RS203" t="s">
        <v>1463</v>
      </c>
      <c r="RZ203" t="s">
        <v>1463</v>
      </c>
      <c r="SK203">
        <v>7.5</v>
      </c>
      <c r="SL203">
        <v>2.5</v>
      </c>
      <c r="SM203">
        <v>6.3</v>
      </c>
      <c r="SN203">
        <v>7.5</v>
      </c>
      <c r="SO203">
        <v>0</v>
      </c>
      <c r="SP203">
        <v>13.8</v>
      </c>
      <c r="SQ203" t="s">
        <v>1462</v>
      </c>
      <c r="SS203">
        <v>5</v>
      </c>
      <c r="ST203" t="s">
        <v>5972</v>
      </c>
      <c r="SU203" t="s">
        <v>1463</v>
      </c>
      <c r="SX203" t="b">
        <v>1</v>
      </c>
      <c r="SY203" t="b">
        <v>1</v>
      </c>
      <c r="SZ203" t="b">
        <v>1</v>
      </c>
      <c r="TA203" t="b">
        <v>1</v>
      </c>
      <c r="TB203" t="b">
        <v>1</v>
      </c>
      <c r="TC203" t="b">
        <v>1</v>
      </c>
      <c r="TD203" t="b">
        <v>1</v>
      </c>
      <c r="TE203" t="b">
        <v>1</v>
      </c>
      <c r="TG203" t="b">
        <v>1</v>
      </c>
      <c r="TH203" t="s">
        <v>5973</v>
      </c>
      <c r="TI203">
        <v>50</v>
      </c>
      <c r="TJ203" t="s">
        <v>5974</v>
      </c>
      <c r="TM203" t="b">
        <v>1</v>
      </c>
      <c r="TN203" t="b">
        <v>1</v>
      </c>
      <c r="TO203" t="b">
        <v>1</v>
      </c>
      <c r="TP203" t="b">
        <v>1</v>
      </c>
      <c r="TQ203" t="b">
        <v>1</v>
      </c>
      <c r="TT203" t="b">
        <v>1</v>
      </c>
      <c r="TX203">
        <v>7.5</v>
      </c>
      <c r="TY203">
        <v>0</v>
      </c>
      <c r="VI203">
        <v>5</v>
      </c>
      <c r="VJ203">
        <v>7.5</v>
      </c>
      <c r="VK203">
        <v>2.5</v>
      </c>
      <c r="VL203">
        <v>15</v>
      </c>
      <c r="VM203" t="s">
        <v>1463</v>
      </c>
      <c r="VO203" t="s">
        <v>1463</v>
      </c>
      <c r="VQ203" t="s">
        <v>1463</v>
      </c>
      <c r="VS203" t="s">
        <v>1463</v>
      </c>
      <c r="VV203" t="s">
        <v>1463</v>
      </c>
      <c r="VX203" t="s">
        <v>1462</v>
      </c>
      <c r="VY203" t="s">
        <v>4400</v>
      </c>
      <c r="VZ203">
        <v>7.5</v>
      </c>
      <c r="WA203">
        <v>2.5</v>
      </c>
      <c r="XJ203">
        <v>2.5</v>
      </c>
      <c r="XK203">
        <v>3.8</v>
      </c>
      <c r="XL203">
        <v>2.5</v>
      </c>
      <c r="XM203">
        <v>8.8000000000000007</v>
      </c>
      <c r="XN203" t="s">
        <v>1462</v>
      </c>
      <c r="XO203" t="s">
        <v>1462</v>
      </c>
      <c r="XR203" t="b">
        <v>1</v>
      </c>
      <c r="XT203" t="b">
        <v>1</v>
      </c>
      <c r="XU203" t="b">
        <v>1</v>
      </c>
      <c r="XY203" t="b">
        <v>1</v>
      </c>
      <c r="YC203" t="s">
        <v>1463</v>
      </c>
      <c r="YE203" t="s">
        <v>1463</v>
      </c>
      <c r="YF203" t="s">
        <v>5975</v>
      </c>
      <c r="YG203">
        <v>0</v>
      </c>
      <c r="YH203">
        <v>2.5</v>
      </c>
      <c r="YI203" t="s">
        <v>1463</v>
      </c>
      <c r="YU203">
        <v>7.5</v>
      </c>
      <c r="YV203">
        <v>2.5</v>
      </c>
      <c r="ZX203">
        <v>10</v>
      </c>
      <c r="ZY203">
        <v>5</v>
      </c>
      <c r="ZZ203">
        <v>0</v>
      </c>
      <c r="AAA203">
        <v>15</v>
      </c>
      <c r="AAB203" t="s">
        <v>1462</v>
      </c>
      <c r="AAL203" t="b">
        <v>1</v>
      </c>
      <c r="AAM203" t="b">
        <v>1</v>
      </c>
      <c r="AAO203" t="b">
        <v>1</v>
      </c>
      <c r="AAS203" t="s">
        <v>5976</v>
      </c>
      <c r="AAT203">
        <v>5</v>
      </c>
      <c r="AAU203">
        <v>0</v>
      </c>
      <c r="ADN203">
        <v>2</v>
      </c>
      <c r="ADO203">
        <v>0</v>
      </c>
      <c r="ADP203">
        <v>0</v>
      </c>
      <c r="ADQ203">
        <v>2</v>
      </c>
      <c r="ADR203" t="s">
        <v>2560</v>
      </c>
      <c r="ADS203">
        <v>4</v>
      </c>
      <c r="ADT203">
        <v>6</v>
      </c>
      <c r="AEG203">
        <v>0</v>
      </c>
      <c r="AEH203">
        <v>0</v>
      </c>
      <c r="AEI203">
        <v>10</v>
      </c>
      <c r="AEJ203">
        <v>0</v>
      </c>
      <c r="AEK203">
        <v>0</v>
      </c>
      <c r="AEL203">
        <v>10</v>
      </c>
      <c r="AEU203" t="b">
        <v>1</v>
      </c>
      <c r="AEX203" t="b">
        <v>1</v>
      </c>
      <c r="AEZ203" t="b">
        <v>1</v>
      </c>
      <c r="AFA203" t="s">
        <v>5977</v>
      </c>
      <c r="AFC203">
        <v>0</v>
      </c>
      <c r="AFD203">
        <v>0</v>
      </c>
      <c r="AFE203">
        <v>4</v>
      </c>
      <c r="AFG203">
        <v>0</v>
      </c>
      <c r="AFH203">
        <v>4</v>
      </c>
      <c r="AFI203" t="s">
        <v>1463</v>
      </c>
      <c r="AFK203" t="s">
        <v>1463</v>
      </c>
      <c r="AFM203" t="s">
        <v>1463</v>
      </c>
      <c r="AFO203" t="s">
        <v>1462</v>
      </c>
      <c r="AFP203" t="s">
        <v>5978</v>
      </c>
      <c r="AFQ203" t="s">
        <v>1462</v>
      </c>
      <c r="AFR203" t="s">
        <v>5979</v>
      </c>
      <c r="AFT203" t="s">
        <v>1463</v>
      </c>
      <c r="AFV203">
        <v>0</v>
      </c>
      <c r="AFW203">
        <v>0</v>
      </c>
      <c r="AFX203">
        <v>0</v>
      </c>
      <c r="AFY203">
        <v>0</v>
      </c>
      <c r="AFZ203">
        <v>2.5</v>
      </c>
      <c r="AGA203">
        <v>7.5</v>
      </c>
      <c r="AGB203">
        <v>10</v>
      </c>
      <c r="AGC203">
        <v>20</v>
      </c>
      <c r="AGD203">
        <v>5</v>
      </c>
      <c r="AGG203">
        <v>3</v>
      </c>
      <c r="AGJ203">
        <v>4</v>
      </c>
      <c r="AGM203" t="s">
        <v>5980</v>
      </c>
      <c r="AGQ203">
        <v>7.5</v>
      </c>
      <c r="AGR203">
        <v>10</v>
      </c>
      <c r="AGS203">
        <v>3</v>
      </c>
      <c r="AGT203">
        <v>7.5</v>
      </c>
      <c r="AGU203">
        <v>0</v>
      </c>
      <c r="AGV203">
        <v>10.5</v>
      </c>
      <c r="AGW203">
        <v>3</v>
      </c>
      <c r="AGY203" t="b">
        <v>1</v>
      </c>
      <c r="AGZ203" t="b">
        <v>1</v>
      </c>
      <c r="AHA203" t="b">
        <v>1</v>
      </c>
      <c r="AHD203">
        <v>4</v>
      </c>
      <c r="AHE203">
        <v>3</v>
      </c>
      <c r="AHF203">
        <v>3</v>
      </c>
      <c r="AKM203">
        <v>7.5</v>
      </c>
      <c r="AKN203">
        <v>0</v>
      </c>
      <c r="AKO203">
        <v>10</v>
      </c>
      <c r="AKP203">
        <v>5</v>
      </c>
      <c r="AKQ203">
        <v>0</v>
      </c>
      <c r="AKR203">
        <v>15</v>
      </c>
      <c r="AKS203" t="s">
        <v>1462</v>
      </c>
      <c r="AKT203" t="s">
        <v>1463</v>
      </c>
      <c r="AKV203" t="s">
        <v>1462</v>
      </c>
      <c r="AKX203" t="s">
        <v>1463</v>
      </c>
      <c r="AKZ203" t="s">
        <v>1463</v>
      </c>
      <c r="ALB203" t="s">
        <v>1462</v>
      </c>
      <c r="ALD203" t="s">
        <v>1463</v>
      </c>
      <c r="ALF203" t="s">
        <v>1462</v>
      </c>
      <c r="ALH203" t="s">
        <v>1462</v>
      </c>
      <c r="ALJ203" t="s">
        <v>1462</v>
      </c>
      <c r="ALL203" t="s">
        <v>1463</v>
      </c>
      <c r="ALN203" t="s">
        <v>1463</v>
      </c>
      <c r="ALP203" t="s">
        <v>1463</v>
      </c>
      <c r="ALR203" t="s">
        <v>1463</v>
      </c>
      <c r="ALT203" t="s">
        <v>1463</v>
      </c>
      <c r="AMH203" t="b">
        <v>1</v>
      </c>
      <c r="AMI203" t="b">
        <v>1</v>
      </c>
      <c r="AMJ203" t="b">
        <v>1</v>
      </c>
      <c r="AML203" t="b">
        <v>1</v>
      </c>
      <c r="AMM203" t="b">
        <v>1</v>
      </c>
      <c r="AMO203" t="b">
        <v>1</v>
      </c>
      <c r="AMQ203" t="b">
        <v>1</v>
      </c>
      <c r="AMW203" t="b">
        <v>1</v>
      </c>
      <c r="ANA203">
        <v>5</v>
      </c>
      <c r="ANB203">
        <v>0</v>
      </c>
      <c r="ANC203">
        <v>10</v>
      </c>
      <c r="AND203">
        <v>7.5</v>
      </c>
      <c r="ANE203">
        <v>0</v>
      </c>
      <c r="ANF203">
        <v>17.5</v>
      </c>
      <c r="ANG203" t="s">
        <v>1462</v>
      </c>
      <c r="ANH203" t="s">
        <v>5981</v>
      </c>
      <c r="ANI203" t="s">
        <v>1462</v>
      </c>
      <c r="ANJ203" t="s">
        <v>5982</v>
      </c>
      <c r="ANK203">
        <v>7.5</v>
      </c>
      <c r="ANL203">
        <v>0</v>
      </c>
      <c r="ANM203">
        <v>1</v>
      </c>
      <c r="ANN203">
        <v>0</v>
      </c>
      <c r="ANO203">
        <v>10</v>
      </c>
      <c r="ANP203">
        <v>11</v>
      </c>
      <c r="ANQ203" t="s">
        <v>2551</v>
      </c>
      <c r="ANT203">
        <v>0</v>
      </c>
      <c r="ANU203">
        <v>10</v>
      </c>
      <c r="AQR203">
        <v>5</v>
      </c>
      <c r="AQS203">
        <v>0</v>
      </c>
      <c r="AQT203">
        <v>1.3</v>
      </c>
      <c r="AQU203">
        <v>6.3</v>
      </c>
      <c r="AQV203" t="s">
        <v>1463</v>
      </c>
      <c r="ARA203" t="b">
        <v>1</v>
      </c>
      <c r="ARC203" t="b">
        <v>1</v>
      </c>
      <c r="ARD203" t="b">
        <v>1</v>
      </c>
      <c r="ARG203">
        <v>0</v>
      </c>
      <c r="ARH203">
        <v>2.5</v>
      </c>
      <c r="ARI203" t="s">
        <v>1463</v>
      </c>
      <c r="ARQ203" t="s">
        <v>1462</v>
      </c>
      <c r="ARS203" t="s">
        <v>5983</v>
      </c>
      <c r="ART203" t="s">
        <v>5984</v>
      </c>
      <c r="ASB203" t="b">
        <v>1</v>
      </c>
      <c r="ASC203" t="s">
        <v>5985</v>
      </c>
      <c r="ASD203">
        <v>0</v>
      </c>
      <c r="ASE203">
        <v>0</v>
      </c>
      <c r="ASF203">
        <v>2</v>
      </c>
      <c r="ASG203">
        <v>5</v>
      </c>
      <c r="ASH203">
        <v>0</v>
      </c>
      <c r="ASI203">
        <v>7</v>
      </c>
      <c r="ASJ203">
        <v>85</v>
      </c>
      <c r="ASM203" t="b">
        <v>1</v>
      </c>
      <c r="ASS203">
        <v>2</v>
      </c>
      <c r="AST203" t="s">
        <v>1462</v>
      </c>
      <c r="ASV203" t="b">
        <v>1</v>
      </c>
      <c r="ASW203" t="b">
        <v>1</v>
      </c>
      <c r="ASX203" t="b">
        <v>1</v>
      </c>
      <c r="ASY203" t="b">
        <v>1</v>
      </c>
      <c r="ASZ203" t="b">
        <v>1</v>
      </c>
      <c r="ATC203" t="s">
        <v>5986</v>
      </c>
      <c r="ATD203">
        <v>5</v>
      </c>
      <c r="ATE203">
        <v>0</v>
      </c>
      <c r="ATF203">
        <v>4.7</v>
      </c>
      <c r="ATG203">
        <v>7.5</v>
      </c>
      <c r="ATH203">
        <v>0</v>
      </c>
      <c r="ATI203">
        <v>12.2</v>
      </c>
      <c r="ATJ203" t="s">
        <v>1462</v>
      </c>
      <c r="ATN203" t="b">
        <v>1</v>
      </c>
      <c r="ATO203" t="s">
        <v>5987</v>
      </c>
      <c r="ATP203" t="s">
        <v>2561</v>
      </c>
      <c r="AVW203" t="s">
        <v>1463</v>
      </c>
      <c r="AVX203" t="s">
        <v>1462</v>
      </c>
      <c r="AVZ203">
        <v>7.5</v>
      </c>
      <c r="AWA203">
        <v>0</v>
      </c>
      <c r="AWB203">
        <v>7.5</v>
      </c>
      <c r="AWC203">
        <v>0</v>
      </c>
      <c r="AWD203">
        <v>1</v>
      </c>
      <c r="AWE203">
        <v>0</v>
      </c>
      <c r="AWF203">
        <v>0</v>
      </c>
      <c r="AWG203">
        <v>1</v>
      </c>
      <c r="AWH203" t="s">
        <v>1462</v>
      </c>
      <c r="AWI203" t="s">
        <v>1469</v>
      </c>
      <c r="AWJ203" t="s">
        <v>1463</v>
      </c>
      <c r="AWL203" t="s">
        <v>1462</v>
      </c>
      <c r="AWM203" t="s">
        <v>4525</v>
      </c>
      <c r="AWN203" t="s">
        <v>1463</v>
      </c>
      <c r="AWP203" t="s">
        <v>1463</v>
      </c>
      <c r="AWR203" t="s">
        <v>1463</v>
      </c>
      <c r="AWT203" t="s">
        <v>1463</v>
      </c>
      <c r="AWV203" t="s">
        <v>1463</v>
      </c>
      <c r="AWX203" t="s">
        <v>1463</v>
      </c>
      <c r="AWZ203" t="s">
        <v>1463</v>
      </c>
      <c r="AXB203" t="s">
        <v>1463</v>
      </c>
      <c r="AXD203" t="s">
        <v>1463</v>
      </c>
      <c r="AXF203">
        <v>10</v>
      </c>
      <c r="AXI203">
        <v>0</v>
      </c>
      <c r="AXJ203">
        <v>0</v>
      </c>
      <c r="AXK203">
        <v>0</v>
      </c>
      <c r="AXN203">
        <v>0</v>
      </c>
      <c r="AXO203">
        <v>1</v>
      </c>
      <c r="AXP203">
        <v>1</v>
      </c>
      <c r="AXQ203">
        <v>1</v>
      </c>
      <c r="AXR203">
        <v>1</v>
      </c>
      <c r="AXS203">
        <v>1</v>
      </c>
      <c r="AXT203">
        <v>1</v>
      </c>
      <c r="AXU203">
        <v>1</v>
      </c>
      <c r="AXV203">
        <v>3</v>
      </c>
      <c r="AXW203">
        <v>1</v>
      </c>
      <c r="AXX203">
        <v>3</v>
      </c>
      <c r="AYA203">
        <v>10</v>
      </c>
      <c r="AYD203">
        <v>10</v>
      </c>
      <c r="AYE203" t="s">
        <v>1463</v>
      </c>
      <c r="AYF203" t="s">
        <v>1463</v>
      </c>
      <c r="AYG203">
        <v>10</v>
      </c>
      <c r="AYJ203">
        <v>10</v>
      </c>
      <c r="AYK203">
        <v>7.5</v>
      </c>
      <c r="AYL203">
        <v>0</v>
      </c>
      <c r="AYM203">
        <v>17.5</v>
      </c>
      <c r="AYW203">
        <v>5</v>
      </c>
      <c r="AYX203" t="s">
        <v>5988</v>
      </c>
      <c r="AYY203" t="s">
        <v>5989</v>
      </c>
      <c r="AZC203">
        <v>50</v>
      </c>
      <c r="AZD203" t="s">
        <v>4426</v>
      </c>
      <c r="AZE203" t="s">
        <v>4419</v>
      </c>
      <c r="AZF203">
        <v>100</v>
      </c>
      <c r="AZG203" t="s">
        <v>5168</v>
      </c>
      <c r="AZH203" t="s">
        <v>4504</v>
      </c>
      <c r="AZM203" t="s">
        <v>1462</v>
      </c>
      <c r="AZN203" t="s">
        <v>5990</v>
      </c>
      <c r="AZO203" t="s">
        <v>1462</v>
      </c>
      <c r="AZP203" t="s">
        <v>5991</v>
      </c>
      <c r="AZR203">
        <v>7.5</v>
      </c>
      <c r="AZS203">
        <v>0</v>
      </c>
      <c r="BCH203">
        <v>10</v>
      </c>
      <c r="BCI203">
        <v>5</v>
      </c>
      <c r="BCJ203">
        <v>0</v>
      </c>
      <c r="BCK203">
        <v>15</v>
      </c>
      <c r="BCL203">
        <v>1</v>
      </c>
      <c r="BCN203" t="s">
        <v>2555</v>
      </c>
      <c r="BCP203">
        <v>2</v>
      </c>
      <c r="BCR203">
        <v>3</v>
      </c>
      <c r="BCT203" t="s">
        <v>2555</v>
      </c>
      <c r="BCW203" t="s">
        <v>2555</v>
      </c>
      <c r="BCY203">
        <v>5</v>
      </c>
      <c r="BCZ203">
        <v>0</v>
      </c>
      <c r="BEH203">
        <v>10</v>
      </c>
      <c r="BEI203">
        <v>10</v>
      </c>
      <c r="BEJ203">
        <v>0</v>
      </c>
      <c r="BEK203">
        <v>20</v>
      </c>
      <c r="BEL203" t="s">
        <v>2567</v>
      </c>
      <c r="BEN203" t="s">
        <v>2567</v>
      </c>
      <c r="BEP203" t="s">
        <v>2567</v>
      </c>
      <c r="BER203" t="s">
        <v>2567</v>
      </c>
      <c r="BET203" t="s">
        <v>2567</v>
      </c>
      <c r="BEV203" t="s">
        <v>2567</v>
      </c>
      <c r="BEX203">
        <v>10</v>
      </c>
      <c r="BEY203">
        <v>0</v>
      </c>
      <c r="BGQ203" t="s">
        <v>1467</v>
      </c>
      <c r="BGR203">
        <v>5</v>
      </c>
      <c r="BGS203">
        <v>0</v>
      </c>
      <c r="BGT203">
        <v>5</v>
      </c>
      <c r="BGU203" t="s">
        <v>1463</v>
      </c>
      <c r="BHK203">
        <v>5</v>
      </c>
      <c r="BHL203">
        <v>0</v>
      </c>
      <c r="BIT203">
        <v>10</v>
      </c>
      <c r="BIU203">
        <v>7.5</v>
      </c>
      <c r="BIV203">
        <v>2.5</v>
      </c>
      <c r="BIW203">
        <v>20</v>
      </c>
      <c r="BIX203">
        <v>5</v>
      </c>
      <c r="BIY203" t="s">
        <v>1794</v>
      </c>
      <c r="BIZ203" t="s">
        <v>2548</v>
      </c>
      <c r="BJA203" t="s">
        <v>2548</v>
      </c>
      <c r="BJB203">
        <v>7.5</v>
      </c>
      <c r="BJC203">
        <v>2.5</v>
      </c>
    </row>
    <row r="204" spans="1:1024 1026:1615" ht="15" x14ac:dyDescent="0.25">
      <c r="A204" t="s">
        <v>4347</v>
      </c>
      <c r="B204" t="s">
        <v>5992</v>
      </c>
      <c r="C204" t="s">
        <v>5993</v>
      </c>
      <c r="D204" t="s">
        <v>1460</v>
      </c>
      <c r="F204" t="s">
        <v>2606</v>
      </c>
      <c r="G204" t="s">
        <v>4350</v>
      </c>
      <c r="H204" t="s">
        <v>4351</v>
      </c>
      <c r="I204" t="s">
        <v>5970</v>
      </c>
      <c r="J204">
        <v>3.4162878700000001</v>
      </c>
      <c r="K204">
        <v>34.130637010000001</v>
      </c>
      <c r="L204" s="116">
        <v>42451</v>
      </c>
      <c r="M204" t="s">
        <v>1461</v>
      </c>
      <c r="N204">
        <v>35</v>
      </c>
      <c r="O204" t="s">
        <v>1472</v>
      </c>
      <c r="Q204">
        <v>6.7</v>
      </c>
      <c r="R204">
        <v>7.5</v>
      </c>
      <c r="S204">
        <v>0</v>
      </c>
      <c r="T204">
        <v>14.2</v>
      </c>
      <c r="U204">
        <v>5</v>
      </c>
      <c r="V204">
        <v>3</v>
      </c>
      <c r="W204">
        <v>2</v>
      </c>
      <c r="X204">
        <v>4</v>
      </c>
      <c r="AA204" t="b">
        <v>1</v>
      </c>
      <c r="AG204">
        <v>4</v>
      </c>
      <c r="AH204">
        <v>2</v>
      </c>
      <c r="AI204">
        <v>2</v>
      </c>
      <c r="AJ204">
        <v>3</v>
      </c>
      <c r="AS204">
        <v>4</v>
      </c>
      <c r="AT204">
        <v>2</v>
      </c>
      <c r="AU204">
        <v>2</v>
      </c>
      <c r="AV204">
        <v>3</v>
      </c>
      <c r="BS204" t="s">
        <v>1462</v>
      </c>
      <c r="BT204" t="s">
        <v>1462</v>
      </c>
      <c r="BU204" t="s">
        <v>5994</v>
      </c>
      <c r="BV204" t="s">
        <v>5995</v>
      </c>
      <c r="BW204">
        <v>7.5</v>
      </c>
      <c r="BX204">
        <v>0</v>
      </c>
      <c r="BY204">
        <v>8.5</v>
      </c>
      <c r="BZ204">
        <v>5</v>
      </c>
      <c r="CA204">
        <v>0</v>
      </c>
      <c r="CB204">
        <v>13.5</v>
      </c>
      <c r="CC204" t="s">
        <v>1462</v>
      </c>
      <c r="CD204" t="b">
        <v>1</v>
      </c>
      <c r="CE204" t="b">
        <v>1</v>
      </c>
      <c r="CF204">
        <v>26</v>
      </c>
      <c r="CH204" t="s">
        <v>1463</v>
      </c>
      <c r="CM204" t="s">
        <v>1463</v>
      </c>
      <c r="CR204" t="s">
        <v>1463</v>
      </c>
      <c r="CW204" t="s">
        <v>1462</v>
      </c>
      <c r="CX204" t="b">
        <v>1</v>
      </c>
      <c r="CZ204">
        <v>5</v>
      </c>
      <c r="DB204" t="s">
        <v>1463</v>
      </c>
      <c r="DG204" t="s">
        <v>1463</v>
      </c>
      <c r="DL204" t="s">
        <v>5996</v>
      </c>
      <c r="DM204" t="s">
        <v>1462</v>
      </c>
      <c r="DN204" t="b">
        <v>1</v>
      </c>
      <c r="DP204">
        <v>18</v>
      </c>
      <c r="DS204" t="b">
        <v>1</v>
      </c>
      <c r="DU204" t="b">
        <v>1</v>
      </c>
      <c r="DY204" t="b">
        <v>1</v>
      </c>
      <c r="EC204" t="b">
        <v>1</v>
      </c>
      <c r="EF204" t="b">
        <v>1</v>
      </c>
      <c r="EG204" t="s">
        <v>5971</v>
      </c>
      <c r="EI204">
        <v>5</v>
      </c>
      <c r="EJ204">
        <v>0</v>
      </c>
      <c r="EN204">
        <v>0</v>
      </c>
      <c r="EO204" t="s">
        <v>1463</v>
      </c>
      <c r="FL204">
        <v>6.7</v>
      </c>
      <c r="FM204">
        <v>2.5</v>
      </c>
      <c r="FN204">
        <v>0</v>
      </c>
      <c r="FO204">
        <v>9.1999999999999993</v>
      </c>
      <c r="FP204" t="s">
        <v>1462</v>
      </c>
      <c r="FT204" t="b">
        <v>1</v>
      </c>
      <c r="FV204" t="s">
        <v>1465</v>
      </c>
      <c r="GO204" t="b">
        <v>1</v>
      </c>
      <c r="GQ204" t="s">
        <v>1465</v>
      </c>
      <c r="HD204" t="b">
        <v>1</v>
      </c>
      <c r="HF204" t="s">
        <v>1465</v>
      </c>
      <c r="IN204" t="b">
        <v>1</v>
      </c>
      <c r="IP204" t="s">
        <v>1465</v>
      </c>
      <c r="JC204" t="b">
        <v>1</v>
      </c>
      <c r="JE204" t="s">
        <v>1465</v>
      </c>
      <c r="JX204" t="b">
        <v>1</v>
      </c>
      <c r="JZ204" t="s">
        <v>1464</v>
      </c>
      <c r="KG204" t="s">
        <v>5997</v>
      </c>
      <c r="KH204" t="b">
        <v>1</v>
      </c>
      <c r="KJ204" t="s">
        <v>1465</v>
      </c>
      <c r="KK204" t="s">
        <v>1463</v>
      </c>
      <c r="KM204">
        <v>2.5</v>
      </c>
      <c r="KN204">
        <v>0</v>
      </c>
      <c r="KO204">
        <v>0</v>
      </c>
      <c r="KR204">
        <v>0</v>
      </c>
      <c r="KS204" t="s">
        <v>1463</v>
      </c>
      <c r="RO204">
        <v>7.5</v>
      </c>
      <c r="RP204">
        <v>7.5</v>
      </c>
      <c r="RQ204">
        <v>0</v>
      </c>
      <c r="RR204">
        <v>15</v>
      </c>
      <c r="RS204" t="s">
        <v>1463</v>
      </c>
      <c r="RZ204" t="s">
        <v>1463</v>
      </c>
      <c r="SK204">
        <v>7.5</v>
      </c>
      <c r="SL204">
        <v>0</v>
      </c>
      <c r="SM204">
        <v>3.7</v>
      </c>
      <c r="SN204">
        <v>7.5</v>
      </c>
      <c r="SO204">
        <v>0</v>
      </c>
      <c r="SP204">
        <v>11.2</v>
      </c>
      <c r="SQ204" t="s">
        <v>1463</v>
      </c>
      <c r="SR204" t="s">
        <v>5998</v>
      </c>
      <c r="TI204">
        <v>75</v>
      </c>
      <c r="TJ204" t="s">
        <v>5999</v>
      </c>
      <c r="TM204" t="b">
        <v>1</v>
      </c>
      <c r="TN204" t="b">
        <v>1</v>
      </c>
      <c r="TO204" t="b">
        <v>1</v>
      </c>
      <c r="TP204" t="b">
        <v>1</v>
      </c>
      <c r="TQ204" t="b">
        <v>1</v>
      </c>
      <c r="TS204" t="b">
        <v>1</v>
      </c>
      <c r="TT204" t="b">
        <v>1</v>
      </c>
      <c r="TX204">
        <v>7.5</v>
      </c>
      <c r="TY204">
        <v>0</v>
      </c>
      <c r="VI204">
        <v>5</v>
      </c>
      <c r="VJ204">
        <v>0</v>
      </c>
      <c r="VK204">
        <v>10</v>
      </c>
      <c r="VL204">
        <v>15</v>
      </c>
      <c r="VM204" t="s">
        <v>1463</v>
      </c>
      <c r="VO204" t="s">
        <v>1463</v>
      </c>
      <c r="VQ204" t="s">
        <v>1463</v>
      </c>
      <c r="VS204" t="s">
        <v>1463</v>
      </c>
      <c r="VV204" t="s">
        <v>1463</v>
      </c>
      <c r="VX204" t="s">
        <v>1462</v>
      </c>
      <c r="VY204" t="s">
        <v>5583</v>
      </c>
      <c r="VZ204">
        <v>0</v>
      </c>
      <c r="WA204">
        <v>10</v>
      </c>
      <c r="XJ204">
        <v>2.5</v>
      </c>
      <c r="XK204">
        <v>0</v>
      </c>
      <c r="XL204">
        <v>0</v>
      </c>
      <c r="XM204">
        <v>2.5</v>
      </c>
      <c r="XN204" t="s">
        <v>1462</v>
      </c>
      <c r="XO204" t="s">
        <v>1462</v>
      </c>
      <c r="XR204" t="b">
        <v>1</v>
      </c>
      <c r="XT204" t="b">
        <v>1</v>
      </c>
      <c r="XU204" t="b">
        <v>1</v>
      </c>
      <c r="YC204" t="s">
        <v>1462</v>
      </c>
      <c r="YD204" t="s">
        <v>6000</v>
      </c>
      <c r="YE204" t="s">
        <v>1463</v>
      </c>
      <c r="YF204" t="s">
        <v>6001</v>
      </c>
      <c r="YG204">
        <v>0</v>
      </c>
      <c r="YH204">
        <v>0</v>
      </c>
      <c r="YI204" t="s">
        <v>1463</v>
      </c>
      <c r="YU204">
        <v>0</v>
      </c>
      <c r="YV204">
        <v>0</v>
      </c>
      <c r="ZX204">
        <v>10</v>
      </c>
      <c r="ZY204">
        <v>2.5</v>
      </c>
      <c r="ZZ204">
        <v>0</v>
      </c>
      <c r="AAA204">
        <v>12.5</v>
      </c>
      <c r="AAB204" t="s">
        <v>1462</v>
      </c>
      <c r="AAL204" t="b">
        <v>1</v>
      </c>
      <c r="AAO204" t="b">
        <v>1</v>
      </c>
      <c r="AAP204" t="b">
        <v>1</v>
      </c>
      <c r="AAQ204" t="s">
        <v>5410</v>
      </c>
      <c r="AAS204" t="s">
        <v>6002</v>
      </c>
      <c r="AAT204">
        <v>2.5</v>
      </c>
      <c r="AAU204">
        <v>0</v>
      </c>
      <c r="ADN204">
        <v>6</v>
      </c>
      <c r="ADO204">
        <v>0</v>
      </c>
      <c r="ADP204">
        <v>0</v>
      </c>
      <c r="ADQ204">
        <v>6</v>
      </c>
      <c r="ADR204" t="s">
        <v>2560</v>
      </c>
      <c r="ADS204">
        <v>4</v>
      </c>
      <c r="ADT204">
        <v>7</v>
      </c>
      <c r="ADU204" t="s">
        <v>1759</v>
      </c>
      <c r="ADV204">
        <v>1</v>
      </c>
      <c r="ADW204">
        <v>2</v>
      </c>
      <c r="AEG204">
        <v>0</v>
      </c>
      <c r="AEH204">
        <v>0</v>
      </c>
      <c r="AEI204">
        <v>7</v>
      </c>
      <c r="AEJ204">
        <v>2.5</v>
      </c>
      <c r="AEK204">
        <v>0</v>
      </c>
      <c r="AEL204">
        <v>9.5</v>
      </c>
      <c r="AEX204" t="b">
        <v>1</v>
      </c>
      <c r="AEZ204" t="b">
        <v>1</v>
      </c>
      <c r="AFA204" t="s">
        <v>6003</v>
      </c>
      <c r="AFC204">
        <v>2.5</v>
      </c>
      <c r="AFD204">
        <v>0</v>
      </c>
      <c r="AFE204">
        <v>4</v>
      </c>
      <c r="AFG204">
        <v>0</v>
      </c>
      <c r="AFH204">
        <v>4</v>
      </c>
      <c r="AFI204" t="s">
        <v>1463</v>
      </c>
      <c r="AFK204" t="s">
        <v>1463</v>
      </c>
      <c r="AFM204" t="s">
        <v>1463</v>
      </c>
      <c r="AFO204" t="s">
        <v>1462</v>
      </c>
      <c r="AFP204" t="s">
        <v>6004</v>
      </c>
      <c r="AFQ204" t="s">
        <v>1462</v>
      </c>
      <c r="AFR204" t="s">
        <v>6005</v>
      </c>
      <c r="AFT204" t="s">
        <v>1463</v>
      </c>
      <c r="AFV204">
        <v>0</v>
      </c>
      <c r="AFW204">
        <v>0</v>
      </c>
      <c r="AFX204">
        <v>0</v>
      </c>
      <c r="AFY204">
        <v>0</v>
      </c>
      <c r="AFZ204">
        <v>5</v>
      </c>
      <c r="AGA204">
        <v>7.5</v>
      </c>
      <c r="AGB204">
        <v>2.5</v>
      </c>
      <c r="AGC204">
        <v>15</v>
      </c>
      <c r="AGD204">
        <v>4</v>
      </c>
      <c r="AGE204">
        <v>2</v>
      </c>
      <c r="AGG204">
        <v>3</v>
      </c>
      <c r="AGH204">
        <v>1</v>
      </c>
      <c r="AGJ204">
        <v>3</v>
      </c>
      <c r="AGK204">
        <v>0</v>
      </c>
      <c r="AGM204" t="s">
        <v>6006</v>
      </c>
      <c r="AGN204" t="s">
        <v>6007</v>
      </c>
      <c r="AGQ204">
        <v>7.5</v>
      </c>
      <c r="AGR204">
        <v>2.5</v>
      </c>
      <c r="AGS204">
        <v>3</v>
      </c>
      <c r="AGT204">
        <v>7.5</v>
      </c>
      <c r="AGU204">
        <v>0</v>
      </c>
      <c r="AGV204">
        <v>10.5</v>
      </c>
      <c r="AGW204">
        <v>3</v>
      </c>
      <c r="AGY204" t="b">
        <v>1</v>
      </c>
      <c r="AGZ204" t="b">
        <v>1</v>
      </c>
      <c r="AHA204" t="b">
        <v>1</v>
      </c>
      <c r="AHD204">
        <v>4</v>
      </c>
      <c r="AHE204">
        <v>3</v>
      </c>
      <c r="AHF204">
        <v>3</v>
      </c>
      <c r="AKM204">
        <v>7.5</v>
      </c>
      <c r="AKN204">
        <v>0</v>
      </c>
      <c r="AKO204">
        <v>10</v>
      </c>
      <c r="AKP204">
        <v>5</v>
      </c>
      <c r="AKQ204">
        <v>0</v>
      </c>
      <c r="AKR204">
        <v>15</v>
      </c>
      <c r="AKS204" t="s">
        <v>1462</v>
      </c>
      <c r="AKT204" t="s">
        <v>1463</v>
      </c>
      <c r="AKV204" t="s">
        <v>1462</v>
      </c>
      <c r="AKX204" t="s">
        <v>1463</v>
      </c>
      <c r="AKZ204" t="s">
        <v>1463</v>
      </c>
      <c r="ALB204" t="s">
        <v>1462</v>
      </c>
      <c r="ALD204" t="s">
        <v>1463</v>
      </c>
      <c r="ALF204" t="s">
        <v>1462</v>
      </c>
      <c r="ALH204" t="s">
        <v>1462</v>
      </c>
      <c r="ALJ204" t="s">
        <v>1462</v>
      </c>
      <c r="ALL204" t="s">
        <v>1463</v>
      </c>
      <c r="ALN204" t="s">
        <v>1462</v>
      </c>
      <c r="ALP204" t="s">
        <v>1463</v>
      </c>
      <c r="ALR204" t="s">
        <v>1463</v>
      </c>
      <c r="ALT204" t="s">
        <v>1463</v>
      </c>
      <c r="AMH204" t="b">
        <v>1</v>
      </c>
      <c r="AMI204" t="b">
        <v>1</v>
      </c>
      <c r="AMJ204" t="b">
        <v>1</v>
      </c>
      <c r="AMM204" t="b">
        <v>1</v>
      </c>
      <c r="AMQ204" t="b">
        <v>1</v>
      </c>
      <c r="AMW204" t="b">
        <v>1</v>
      </c>
      <c r="ANA204">
        <v>5</v>
      </c>
      <c r="ANB204">
        <v>0</v>
      </c>
      <c r="ANC204">
        <v>10</v>
      </c>
      <c r="AND204">
        <v>7.5</v>
      </c>
      <c r="ANE204">
        <v>0</v>
      </c>
      <c r="ANF204">
        <v>17.5</v>
      </c>
      <c r="ANG204" t="s">
        <v>1462</v>
      </c>
      <c r="ANH204" t="s">
        <v>6008</v>
      </c>
      <c r="ANI204" t="s">
        <v>1462</v>
      </c>
      <c r="ANJ204" t="s">
        <v>6009</v>
      </c>
      <c r="ANK204">
        <v>7.5</v>
      </c>
      <c r="ANL204">
        <v>0</v>
      </c>
      <c r="ANM204">
        <v>1</v>
      </c>
      <c r="ANN204">
        <v>0</v>
      </c>
      <c r="ANO204">
        <v>10</v>
      </c>
      <c r="ANP204">
        <v>11</v>
      </c>
      <c r="ANQ204" t="s">
        <v>2551</v>
      </c>
      <c r="ANT204">
        <v>0</v>
      </c>
      <c r="ANU204">
        <v>10</v>
      </c>
      <c r="AQR204">
        <v>5</v>
      </c>
      <c r="AQS204">
        <v>0</v>
      </c>
      <c r="AQT204">
        <v>1.3</v>
      </c>
      <c r="AQU204">
        <v>6.3</v>
      </c>
      <c r="AQV204" t="s">
        <v>1463</v>
      </c>
      <c r="ARC204" t="b">
        <v>1</v>
      </c>
      <c r="ARD204" t="b">
        <v>1</v>
      </c>
      <c r="ARG204">
        <v>0</v>
      </c>
      <c r="ARH204">
        <v>2.5</v>
      </c>
      <c r="ARI204" t="s">
        <v>1463</v>
      </c>
      <c r="ARQ204" t="s">
        <v>1462</v>
      </c>
      <c r="ARS204" t="s">
        <v>5593</v>
      </c>
      <c r="ART204" t="s">
        <v>2616</v>
      </c>
      <c r="ASB204" t="b">
        <v>1</v>
      </c>
      <c r="ASC204" t="s">
        <v>4372</v>
      </c>
      <c r="ASD204">
        <v>0</v>
      </c>
      <c r="ASE204">
        <v>0</v>
      </c>
      <c r="ASF204">
        <v>4</v>
      </c>
      <c r="ASG204">
        <v>5</v>
      </c>
      <c r="ASH204">
        <v>0</v>
      </c>
      <c r="ASI204">
        <v>9</v>
      </c>
      <c r="ASJ204">
        <v>50</v>
      </c>
      <c r="ASM204" t="b">
        <v>1</v>
      </c>
      <c r="ASS204">
        <v>2</v>
      </c>
      <c r="AST204" t="s">
        <v>1462</v>
      </c>
      <c r="ASV204" t="b">
        <v>1</v>
      </c>
      <c r="ASW204" t="b">
        <v>1</v>
      </c>
      <c r="ASX204" t="b">
        <v>1</v>
      </c>
      <c r="ASZ204" t="b">
        <v>1</v>
      </c>
      <c r="ATC204" t="s">
        <v>6010</v>
      </c>
      <c r="ATD204">
        <v>5</v>
      </c>
      <c r="ATE204">
        <v>0</v>
      </c>
      <c r="ATF204">
        <v>0</v>
      </c>
      <c r="ATG204">
        <v>0</v>
      </c>
      <c r="ATH204">
        <v>2.5</v>
      </c>
      <c r="ATI204">
        <v>2.5</v>
      </c>
      <c r="ATJ204" t="s">
        <v>1463</v>
      </c>
      <c r="AVZ204">
        <v>0</v>
      </c>
      <c r="AWA204">
        <v>2.5</v>
      </c>
      <c r="AWB204">
        <v>0</v>
      </c>
      <c r="AWC204">
        <v>2.5</v>
      </c>
      <c r="AWD204">
        <v>2</v>
      </c>
      <c r="AWE204">
        <v>2.5</v>
      </c>
      <c r="AWF204">
        <v>0</v>
      </c>
      <c r="AWG204">
        <v>4.5</v>
      </c>
      <c r="AWH204" t="s">
        <v>1462</v>
      </c>
      <c r="AWI204" t="s">
        <v>1469</v>
      </c>
      <c r="AWJ204" t="s">
        <v>1463</v>
      </c>
      <c r="AWL204" t="s">
        <v>1462</v>
      </c>
      <c r="AWM204" t="s">
        <v>2619</v>
      </c>
      <c r="AWN204" t="s">
        <v>1463</v>
      </c>
      <c r="AWP204" t="s">
        <v>1463</v>
      </c>
      <c r="AWR204" t="s">
        <v>1463</v>
      </c>
      <c r="AWT204" t="s">
        <v>1463</v>
      </c>
      <c r="AWV204" t="s">
        <v>1462</v>
      </c>
      <c r="AWW204" t="s">
        <v>4525</v>
      </c>
      <c r="AWX204" t="s">
        <v>1463</v>
      </c>
      <c r="AWZ204" t="s">
        <v>1463</v>
      </c>
      <c r="AXB204" t="s">
        <v>1463</v>
      </c>
      <c r="AXD204" t="s">
        <v>1463</v>
      </c>
      <c r="AXI204">
        <v>2.5</v>
      </c>
      <c r="AXJ204">
        <v>0</v>
      </c>
      <c r="AXK204">
        <v>0</v>
      </c>
      <c r="AXN204">
        <v>0</v>
      </c>
      <c r="AXO204">
        <v>1</v>
      </c>
      <c r="AXP204">
        <v>1</v>
      </c>
      <c r="AXQ204">
        <v>1</v>
      </c>
      <c r="AXR204">
        <v>1</v>
      </c>
      <c r="AXS204">
        <v>1</v>
      </c>
      <c r="AXT204">
        <v>1</v>
      </c>
      <c r="AXU204">
        <v>1</v>
      </c>
      <c r="AXV204">
        <v>3</v>
      </c>
      <c r="AXW204">
        <v>1</v>
      </c>
      <c r="AXX204">
        <v>3</v>
      </c>
      <c r="AYA204">
        <v>10</v>
      </c>
      <c r="AYD204">
        <v>10</v>
      </c>
      <c r="AYE204" t="s">
        <v>1463</v>
      </c>
      <c r="AYF204" t="s">
        <v>1463</v>
      </c>
      <c r="AYG204">
        <v>10</v>
      </c>
      <c r="AYJ204">
        <v>10</v>
      </c>
      <c r="AYK204">
        <v>5</v>
      </c>
      <c r="AYL204">
        <v>2.5</v>
      </c>
      <c r="AYM204">
        <v>17.5</v>
      </c>
      <c r="AYN204">
        <v>6</v>
      </c>
      <c r="AYO204" t="s">
        <v>5664</v>
      </c>
      <c r="AYW204">
        <v>50</v>
      </c>
      <c r="AYX204" t="s">
        <v>6011</v>
      </c>
      <c r="AYY204" t="s">
        <v>4504</v>
      </c>
      <c r="AZF204">
        <v>100</v>
      </c>
      <c r="AZG204" t="s">
        <v>6012</v>
      </c>
      <c r="AZH204" t="s">
        <v>4504</v>
      </c>
      <c r="AZM204" t="s">
        <v>1462</v>
      </c>
      <c r="AZN204" t="s">
        <v>6013</v>
      </c>
      <c r="AZO204" t="s">
        <v>1462</v>
      </c>
      <c r="AZP204" t="s">
        <v>6014</v>
      </c>
      <c r="AZR204">
        <v>5</v>
      </c>
      <c r="AZS204">
        <v>2.5</v>
      </c>
      <c r="BCH204">
        <v>10</v>
      </c>
      <c r="BCI204">
        <v>2.5</v>
      </c>
      <c r="BCJ204">
        <v>2.5</v>
      </c>
      <c r="BCK204">
        <v>15</v>
      </c>
      <c r="BCL204">
        <v>1</v>
      </c>
      <c r="BCN204" t="s">
        <v>2555</v>
      </c>
      <c r="BCP204">
        <v>2</v>
      </c>
      <c r="BCR204">
        <v>3</v>
      </c>
      <c r="BCT204" t="s">
        <v>2555</v>
      </c>
      <c r="BCW204" t="s">
        <v>2555</v>
      </c>
      <c r="BCY204">
        <v>2.5</v>
      </c>
      <c r="BCZ204">
        <v>2.5</v>
      </c>
      <c r="BEH204">
        <v>10</v>
      </c>
      <c r="BEI204">
        <v>10</v>
      </c>
      <c r="BEJ204">
        <v>0</v>
      </c>
      <c r="BEK204">
        <v>20</v>
      </c>
      <c r="BEL204" t="s">
        <v>2567</v>
      </c>
      <c r="BEN204" t="s">
        <v>2567</v>
      </c>
      <c r="BEP204" t="s">
        <v>2567</v>
      </c>
      <c r="BER204" t="s">
        <v>2567</v>
      </c>
      <c r="BET204" t="s">
        <v>2567</v>
      </c>
      <c r="BEV204" t="s">
        <v>2567</v>
      </c>
      <c r="BEX204">
        <v>10</v>
      </c>
      <c r="BEY204">
        <v>0</v>
      </c>
      <c r="BGQ204" t="s">
        <v>1467</v>
      </c>
      <c r="BGR204">
        <v>7.5</v>
      </c>
      <c r="BGS204">
        <v>0</v>
      </c>
      <c r="BGT204">
        <v>7.5</v>
      </c>
      <c r="BGU204" t="s">
        <v>1462</v>
      </c>
      <c r="BHH204" t="s">
        <v>3099</v>
      </c>
      <c r="BHI204" t="s">
        <v>2985</v>
      </c>
      <c r="BHJ204" t="s">
        <v>2653</v>
      </c>
      <c r="BHK204">
        <v>7.5</v>
      </c>
      <c r="BHL204">
        <v>0</v>
      </c>
      <c r="BIT204">
        <v>10</v>
      </c>
      <c r="BIU204">
        <v>7.5</v>
      </c>
      <c r="BIV204">
        <v>0</v>
      </c>
      <c r="BIW204">
        <v>17.5</v>
      </c>
      <c r="BIX204">
        <v>5</v>
      </c>
      <c r="BIY204" t="s">
        <v>1794</v>
      </c>
      <c r="BIZ204" t="s">
        <v>2548</v>
      </c>
      <c r="BJA204" t="s">
        <v>2548</v>
      </c>
      <c r="BJB204">
        <v>7.5</v>
      </c>
      <c r="BJC204">
        <v>0</v>
      </c>
    </row>
    <row r="205" spans="1:1024 1026:1615" ht="15" x14ac:dyDescent="0.25">
      <c r="A205" t="s">
        <v>4347</v>
      </c>
      <c r="B205" t="s">
        <v>6015</v>
      </c>
      <c r="C205" t="s">
        <v>6016</v>
      </c>
      <c r="D205" t="s">
        <v>1460</v>
      </c>
      <c r="F205" t="s">
        <v>2606</v>
      </c>
      <c r="G205" t="s">
        <v>4350</v>
      </c>
      <c r="H205" t="s">
        <v>4351</v>
      </c>
      <c r="I205" t="s">
        <v>5970</v>
      </c>
      <c r="J205">
        <v>3.4161844600000002</v>
      </c>
      <c r="K205">
        <v>34.130702640000003</v>
      </c>
      <c r="L205" s="116">
        <v>42451</v>
      </c>
      <c r="M205" t="s">
        <v>1461</v>
      </c>
      <c r="N205">
        <v>32</v>
      </c>
      <c r="O205" t="s">
        <v>1472</v>
      </c>
      <c r="Q205">
        <v>6.7</v>
      </c>
      <c r="R205">
        <v>7.5</v>
      </c>
      <c r="S205">
        <v>0</v>
      </c>
      <c r="T205">
        <v>14.2</v>
      </c>
      <c r="U205">
        <v>4</v>
      </c>
      <c r="V205">
        <v>3</v>
      </c>
      <c r="W205">
        <v>2</v>
      </c>
      <c r="X205">
        <v>5</v>
      </c>
      <c r="Y205">
        <v>2</v>
      </c>
      <c r="AA205" t="b">
        <v>1</v>
      </c>
      <c r="AG205">
        <v>4</v>
      </c>
      <c r="AH205">
        <v>3</v>
      </c>
      <c r="AI205">
        <v>1</v>
      </c>
      <c r="AJ205">
        <v>2</v>
      </c>
      <c r="AK205">
        <v>2</v>
      </c>
      <c r="AS205">
        <v>4</v>
      </c>
      <c r="AT205">
        <v>3</v>
      </c>
      <c r="AU205">
        <v>1</v>
      </c>
      <c r="AV205">
        <v>2</v>
      </c>
      <c r="AW205">
        <v>1</v>
      </c>
      <c r="BS205" t="s">
        <v>1462</v>
      </c>
      <c r="BT205" t="s">
        <v>1462</v>
      </c>
      <c r="BU205" t="s">
        <v>4713</v>
      </c>
      <c r="BV205" t="s">
        <v>6017</v>
      </c>
      <c r="BW205">
        <v>7.5</v>
      </c>
      <c r="BX205">
        <v>0</v>
      </c>
      <c r="BY205">
        <v>7.5</v>
      </c>
      <c r="BZ205">
        <v>5</v>
      </c>
      <c r="CA205">
        <v>0</v>
      </c>
      <c r="CB205">
        <v>12.5</v>
      </c>
      <c r="CC205" t="s">
        <v>1462</v>
      </c>
      <c r="CD205" t="b">
        <v>1</v>
      </c>
      <c r="CE205" t="b">
        <v>1</v>
      </c>
      <c r="CF205">
        <v>26</v>
      </c>
      <c r="CH205" t="s">
        <v>1463</v>
      </c>
      <c r="CM205" t="s">
        <v>1463</v>
      </c>
      <c r="CR205" t="s">
        <v>1463</v>
      </c>
      <c r="CW205" t="s">
        <v>1462</v>
      </c>
      <c r="CX205" t="b">
        <v>1</v>
      </c>
      <c r="CZ205">
        <v>16</v>
      </c>
      <c r="DB205" t="s">
        <v>1463</v>
      </c>
      <c r="DG205" t="s">
        <v>1463</v>
      </c>
      <c r="DM205" t="s">
        <v>1463</v>
      </c>
      <c r="DS205" t="b">
        <v>1</v>
      </c>
      <c r="DU205" t="b">
        <v>1</v>
      </c>
      <c r="DY205" t="b">
        <v>1</v>
      </c>
      <c r="EB205" t="b">
        <v>1</v>
      </c>
      <c r="EC205" t="b">
        <v>1</v>
      </c>
      <c r="EF205" t="b">
        <v>1</v>
      </c>
      <c r="EG205" t="s">
        <v>5971</v>
      </c>
      <c r="EI205">
        <v>5</v>
      </c>
      <c r="EJ205">
        <v>0</v>
      </c>
      <c r="EN205">
        <v>0</v>
      </c>
      <c r="EO205" t="s">
        <v>1463</v>
      </c>
      <c r="FL205">
        <v>6.7</v>
      </c>
      <c r="FM205">
        <v>5</v>
      </c>
      <c r="FN205">
        <v>0</v>
      </c>
      <c r="FO205">
        <v>11.7</v>
      </c>
      <c r="FP205" t="s">
        <v>1462</v>
      </c>
      <c r="FT205" t="b">
        <v>1</v>
      </c>
      <c r="FV205" t="s">
        <v>1465</v>
      </c>
      <c r="GO205" t="b">
        <v>1</v>
      </c>
      <c r="GQ205" t="s">
        <v>1465</v>
      </c>
      <c r="HD205" t="b">
        <v>1</v>
      </c>
      <c r="HF205" t="s">
        <v>1465</v>
      </c>
      <c r="IN205" t="b">
        <v>1</v>
      </c>
      <c r="IP205" t="s">
        <v>1464</v>
      </c>
      <c r="JC205" t="b">
        <v>1</v>
      </c>
      <c r="JE205" t="s">
        <v>1465</v>
      </c>
      <c r="KG205" t="s">
        <v>4388</v>
      </c>
      <c r="KH205" t="b">
        <v>1</v>
      </c>
      <c r="KJ205" t="s">
        <v>1465</v>
      </c>
      <c r="KK205" t="s">
        <v>1463</v>
      </c>
      <c r="KM205">
        <v>5</v>
      </c>
      <c r="KN205">
        <v>0</v>
      </c>
      <c r="KO205">
        <v>0</v>
      </c>
      <c r="KR205">
        <v>0</v>
      </c>
      <c r="KS205" t="s">
        <v>1463</v>
      </c>
      <c r="RO205">
        <v>7.5</v>
      </c>
      <c r="RP205">
        <v>7.5</v>
      </c>
      <c r="RQ205">
        <v>0</v>
      </c>
      <c r="RR205">
        <v>15</v>
      </c>
      <c r="RS205" t="s">
        <v>1463</v>
      </c>
      <c r="RZ205" t="s">
        <v>1463</v>
      </c>
      <c r="SK205">
        <v>7.5</v>
      </c>
      <c r="SL205">
        <v>0</v>
      </c>
      <c r="SM205">
        <v>4.7</v>
      </c>
      <c r="SN205">
        <v>10</v>
      </c>
      <c r="SO205">
        <v>0</v>
      </c>
      <c r="SP205">
        <v>14.7</v>
      </c>
      <c r="SQ205" t="s">
        <v>1462</v>
      </c>
      <c r="SS205">
        <v>3</v>
      </c>
      <c r="ST205" t="s">
        <v>6018</v>
      </c>
      <c r="SU205" t="s">
        <v>1463</v>
      </c>
      <c r="SX205" t="b">
        <v>1</v>
      </c>
      <c r="SY205" t="b">
        <v>1</v>
      </c>
      <c r="SZ205" t="b">
        <v>1</v>
      </c>
      <c r="TA205" t="b">
        <v>1</v>
      </c>
      <c r="TB205" t="b">
        <v>1</v>
      </c>
      <c r="TC205" t="b">
        <v>1</v>
      </c>
      <c r="TE205" t="b">
        <v>1</v>
      </c>
      <c r="TI205">
        <v>75</v>
      </c>
      <c r="TJ205" t="s">
        <v>6019</v>
      </c>
      <c r="TM205" t="b">
        <v>1</v>
      </c>
      <c r="TN205" t="b">
        <v>1</v>
      </c>
      <c r="TO205" t="b">
        <v>1</v>
      </c>
      <c r="TP205" t="b">
        <v>1</v>
      </c>
      <c r="TQ205" t="b">
        <v>1</v>
      </c>
      <c r="TR205" t="b">
        <v>1</v>
      </c>
      <c r="TT205" t="b">
        <v>1</v>
      </c>
      <c r="TV205" t="b">
        <v>1</v>
      </c>
      <c r="TW205" t="s">
        <v>6020</v>
      </c>
      <c r="TX205">
        <v>10</v>
      </c>
      <c r="TY205">
        <v>0</v>
      </c>
      <c r="VI205">
        <v>5</v>
      </c>
      <c r="VJ205">
        <v>0</v>
      </c>
      <c r="VK205">
        <v>7.5</v>
      </c>
      <c r="VL205">
        <v>12.5</v>
      </c>
      <c r="VM205" t="s">
        <v>1463</v>
      </c>
      <c r="VO205" t="s">
        <v>1463</v>
      </c>
      <c r="VQ205" t="s">
        <v>1463</v>
      </c>
      <c r="VS205" t="s">
        <v>1463</v>
      </c>
      <c r="VV205" t="s">
        <v>1463</v>
      </c>
      <c r="VX205" t="s">
        <v>1462</v>
      </c>
      <c r="VY205" t="s">
        <v>4631</v>
      </c>
      <c r="VZ205">
        <v>0</v>
      </c>
      <c r="WA205">
        <v>7.5</v>
      </c>
      <c r="XJ205">
        <v>2.5</v>
      </c>
      <c r="XK205">
        <v>2.5</v>
      </c>
      <c r="XL205">
        <v>1.3</v>
      </c>
      <c r="XM205">
        <v>6.3</v>
      </c>
      <c r="XN205" t="s">
        <v>1462</v>
      </c>
      <c r="XO205" t="s">
        <v>1462</v>
      </c>
      <c r="XR205" t="b">
        <v>1</v>
      </c>
      <c r="XS205" t="b">
        <v>1</v>
      </c>
      <c r="XT205" t="b">
        <v>1</v>
      </c>
      <c r="XU205" t="b">
        <v>1</v>
      </c>
      <c r="XW205" t="b">
        <v>1</v>
      </c>
      <c r="XX205" t="b">
        <v>1</v>
      </c>
      <c r="YC205" t="s">
        <v>1463</v>
      </c>
      <c r="YD205" t="s">
        <v>6021</v>
      </c>
      <c r="YE205" t="s">
        <v>1463</v>
      </c>
      <c r="YF205" t="s">
        <v>6022</v>
      </c>
      <c r="YG205">
        <v>0</v>
      </c>
      <c r="YH205">
        <v>2.5</v>
      </c>
      <c r="YI205" t="s">
        <v>1463</v>
      </c>
      <c r="YU205">
        <v>5</v>
      </c>
      <c r="YV205">
        <v>0</v>
      </c>
      <c r="ZX205">
        <v>10</v>
      </c>
      <c r="ZY205">
        <v>5</v>
      </c>
      <c r="ZZ205">
        <v>0</v>
      </c>
      <c r="AAA205">
        <v>15</v>
      </c>
      <c r="AAB205" t="s">
        <v>1462</v>
      </c>
      <c r="AAL205" t="b">
        <v>1</v>
      </c>
      <c r="AAO205" t="b">
        <v>1</v>
      </c>
      <c r="AAP205" t="b">
        <v>1</v>
      </c>
      <c r="AAS205" t="s">
        <v>6023</v>
      </c>
      <c r="AAT205">
        <v>5</v>
      </c>
      <c r="AAU205">
        <v>0</v>
      </c>
      <c r="ADN205">
        <v>6</v>
      </c>
      <c r="ADO205">
        <v>0</v>
      </c>
      <c r="ADP205">
        <v>0</v>
      </c>
      <c r="ADQ205">
        <v>6</v>
      </c>
      <c r="ADR205" t="s">
        <v>2560</v>
      </c>
      <c r="ADS205">
        <v>4</v>
      </c>
      <c r="ADT205">
        <v>6</v>
      </c>
      <c r="ADU205" t="s">
        <v>1759</v>
      </c>
      <c r="ADV205">
        <v>1</v>
      </c>
      <c r="ADW205">
        <v>3</v>
      </c>
      <c r="AEG205">
        <v>0</v>
      </c>
      <c r="AEH205">
        <v>0</v>
      </c>
      <c r="AEI205">
        <v>10</v>
      </c>
      <c r="AEJ205">
        <v>0</v>
      </c>
      <c r="AEK205">
        <v>0</v>
      </c>
      <c r="AEL205">
        <v>10</v>
      </c>
      <c r="AEU205" t="b">
        <v>1</v>
      </c>
      <c r="AEV205" t="b">
        <v>1</v>
      </c>
      <c r="AEX205" t="b">
        <v>1</v>
      </c>
      <c r="AEZ205" t="b">
        <v>1</v>
      </c>
      <c r="AFA205" t="s">
        <v>6024</v>
      </c>
      <c r="AFC205">
        <v>0</v>
      </c>
      <c r="AFD205">
        <v>0</v>
      </c>
      <c r="AFE205">
        <v>4</v>
      </c>
      <c r="AFG205">
        <v>0</v>
      </c>
      <c r="AFH205">
        <v>4</v>
      </c>
      <c r="AFI205" t="s">
        <v>1463</v>
      </c>
      <c r="AFK205" t="s">
        <v>1463</v>
      </c>
      <c r="AFM205" t="s">
        <v>1463</v>
      </c>
      <c r="AFO205" t="s">
        <v>1462</v>
      </c>
      <c r="AFP205" t="s">
        <v>6025</v>
      </c>
      <c r="AFQ205" t="s">
        <v>1462</v>
      </c>
      <c r="AFR205" t="s">
        <v>6026</v>
      </c>
      <c r="AFT205" t="s">
        <v>1463</v>
      </c>
      <c r="AFV205">
        <v>0</v>
      </c>
      <c r="AFW205">
        <v>0</v>
      </c>
      <c r="AFX205">
        <v>0</v>
      </c>
      <c r="AFY205">
        <v>0</v>
      </c>
      <c r="AFZ205">
        <v>6.7</v>
      </c>
      <c r="AGA205">
        <v>7.5</v>
      </c>
      <c r="AGB205">
        <v>2.5</v>
      </c>
      <c r="AGC205">
        <v>16.7</v>
      </c>
      <c r="AGD205">
        <v>6</v>
      </c>
      <c r="AGE205">
        <v>3</v>
      </c>
      <c r="AGG205">
        <v>4</v>
      </c>
      <c r="AGH205">
        <v>2</v>
      </c>
      <c r="AGJ205">
        <v>4</v>
      </c>
      <c r="AGK205">
        <v>0</v>
      </c>
      <c r="AGM205" t="s">
        <v>6027</v>
      </c>
      <c r="AGN205" t="s">
        <v>6028</v>
      </c>
      <c r="AGQ205">
        <v>7.5</v>
      </c>
      <c r="AGR205">
        <v>2.5</v>
      </c>
      <c r="AGS205">
        <v>2</v>
      </c>
      <c r="AGT205">
        <v>7.5</v>
      </c>
      <c r="AGU205">
        <v>0</v>
      </c>
      <c r="AGV205">
        <v>9.5</v>
      </c>
      <c r="AGW205">
        <v>2</v>
      </c>
      <c r="AGZ205" t="b">
        <v>1</v>
      </c>
      <c r="AHA205" t="b">
        <v>1</v>
      </c>
      <c r="AHD205">
        <v>4</v>
      </c>
      <c r="AHE205">
        <v>3</v>
      </c>
      <c r="AHF205">
        <v>3</v>
      </c>
      <c r="AKM205">
        <v>7.5</v>
      </c>
      <c r="AKN205">
        <v>0</v>
      </c>
      <c r="AKO205">
        <v>10</v>
      </c>
      <c r="AKP205">
        <v>7.5</v>
      </c>
      <c r="AKQ205">
        <v>0</v>
      </c>
      <c r="AKR205">
        <v>17.5</v>
      </c>
      <c r="AKS205" t="s">
        <v>1462</v>
      </c>
      <c r="AKT205" t="s">
        <v>1463</v>
      </c>
      <c r="AKV205" t="s">
        <v>1462</v>
      </c>
      <c r="AKX205" t="s">
        <v>1463</v>
      </c>
      <c r="AKZ205" t="s">
        <v>1463</v>
      </c>
      <c r="ALB205" t="s">
        <v>1462</v>
      </c>
      <c r="ALD205" t="s">
        <v>1463</v>
      </c>
      <c r="ALF205" t="s">
        <v>1462</v>
      </c>
      <c r="ALH205" t="s">
        <v>1462</v>
      </c>
      <c r="ALJ205" t="s">
        <v>1462</v>
      </c>
      <c r="ALL205" t="s">
        <v>1463</v>
      </c>
      <c r="ALN205" t="s">
        <v>1462</v>
      </c>
      <c r="ALP205" t="s">
        <v>1463</v>
      </c>
      <c r="ALR205" t="s">
        <v>1463</v>
      </c>
      <c r="ALT205" t="s">
        <v>1463</v>
      </c>
      <c r="AMF205" t="b">
        <v>1</v>
      </c>
      <c r="AMH205" t="b">
        <v>1</v>
      </c>
      <c r="AMI205" t="b">
        <v>1</v>
      </c>
      <c r="AMJ205" t="b">
        <v>1</v>
      </c>
      <c r="AMM205" t="b">
        <v>1</v>
      </c>
      <c r="AMO205" t="b">
        <v>1</v>
      </c>
      <c r="AMQ205" t="b">
        <v>1</v>
      </c>
      <c r="AMW205" t="b">
        <v>1</v>
      </c>
      <c r="ANA205">
        <v>7.5</v>
      </c>
      <c r="ANB205">
        <v>0</v>
      </c>
      <c r="ANC205">
        <v>10</v>
      </c>
      <c r="AND205">
        <v>7.5</v>
      </c>
      <c r="ANE205">
        <v>0</v>
      </c>
      <c r="ANF205">
        <v>17.5</v>
      </c>
      <c r="ANG205" t="s">
        <v>1462</v>
      </c>
      <c r="ANH205" t="s">
        <v>6029</v>
      </c>
      <c r="ANI205" t="s">
        <v>1462</v>
      </c>
      <c r="ANJ205" t="s">
        <v>4791</v>
      </c>
      <c r="ANK205">
        <v>7.5</v>
      </c>
      <c r="ANL205">
        <v>0</v>
      </c>
      <c r="ANM205">
        <v>1</v>
      </c>
      <c r="ANN205">
        <v>0</v>
      </c>
      <c r="ANO205">
        <v>10</v>
      </c>
      <c r="ANP205">
        <v>11</v>
      </c>
      <c r="ANQ205" t="s">
        <v>2551</v>
      </c>
      <c r="ANT205">
        <v>0</v>
      </c>
      <c r="ANU205">
        <v>10</v>
      </c>
      <c r="AQR205">
        <v>5</v>
      </c>
      <c r="AQS205">
        <v>0</v>
      </c>
      <c r="AQT205">
        <v>1.3</v>
      </c>
      <c r="AQU205">
        <v>6.3</v>
      </c>
      <c r="AQV205" t="s">
        <v>1463</v>
      </c>
      <c r="ARC205" t="b">
        <v>1</v>
      </c>
      <c r="ARD205" t="b">
        <v>1</v>
      </c>
      <c r="ARG205">
        <v>0</v>
      </c>
      <c r="ARH205">
        <v>2.5</v>
      </c>
      <c r="ARI205" t="s">
        <v>1463</v>
      </c>
      <c r="ARQ205" t="s">
        <v>1462</v>
      </c>
      <c r="ARS205" t="s">
        <v>6030</v>
      </c>
      <c r="ART205" t="s">
        <v>6009</v>
      </c>
      <c r="ASB205" t="b">
        <v>1</v>
      </c>
      <c r="ASC205" t="s">
        <v>6031</v>
      </c>
      <c r="ASD205">
        <v>0</v>
      </c>
      <c r="ASE205">
        <v>0</v>
      </c>
      <c r="ASF205">
        <v>3</v>
      </c>
      <c r="ASG205">
        <v>5</v>
      </c>
      <c r="ASH205">
        <v>0</v>
      </c>
      <c r="ASI205">
        <v>8</v>
      </c>
      <c r="ASJ205">
        <v>80</v>
      </c>
      <c r="ASM205" t="b">
        <v>1</v>
      </c>
      <c r="ASS205">
        <v>3</v>
      </c>
      <c r="AST205" t="s">
        <v>1462</v>
      </c>
      <c r="ASV205" t="b">
        <v>1</v>
      </c>
      <c r="ASW205" t="b">
        <v>1</v>
      </c>
      <c r="ASX205" t="b">
        <v>1</v>
      </c>
      <c r="ASY205" t="b">
        <v>1</v>
      </c>
      <c r="ASZ205" t="b">
        <v>1</v>
      </c>
      <c r="ATC205" t="s">
        <v>6032</v>
      </c>
      <c r="ATD205">
        <v>5</v>
      </c>
      <c r="ATE205">
        <v>0</v>
      </c>
      <c r="ATF205">
        <v>0</v>
      </c>
      <c r="ATG205">
        <v>0</v>
      </c>
      <c r="ATH205">
        <v>6.3</v>
      </c>
      <c r="ATI205">
        <v>6.3</v>
      </c>
      <c r="ATJ205" t="s">
        <v>1463</v>
      </c>
      <c r="AVZ205">
        <v>0</v>
      </c>
      <c r="AWA205">
        <v>7.5</v>
      </c>
      <c r="AWB205">
        <v>0</v>
      </c>
      <c r="AWC205">
        <v>5</v>
      </c>
      <c r="AWD205">
        <v>3</v>
      </c>
      <c r="AWE205">
        <v>2.5</v>
      </c>
      <c r="AWF205">
        <v>0</v>
      </c>
      <c r="AWG205">
        <v>5.5</v>
      </c>
      <c r="AWH205" t="s">
        <v>1462</v>
      </c>
      <c r="AWI205" t="s">
        <v>2592</v>
      </c>
      <c r="AWJ205" t="s">
        <v>1462</v>
      </c>
      <c r="AWK205" t="s">
        <v>2598</v>
      </c>
      <c r="AWL205" t="s">
        <v>1463</v>
      </c>
      <c r="AWN205" t="s">
        <v>1463</v>
      </c>
      <c r="AWP205" t="s">
        <v>1462</v>
      </c>
      <c r="AWQ205" t="s">
        <v>2895</v>
      </c>
      <c r="AWR205" t="s">
        <v>1463</v>
      </c>
      <c r="AWT205" t="s">
        <v>1463</v>
      </c>
      <c r="AWV205" t="s">
        <v>1463</v>
      </c>
      <c r="AWX205" t="s">
        <v>1463</v>
      </c>
      <c r="AWZ205" t="s">
        <v>1462</v>
      </c>
      <c r="AXA205" t="s">
        <v>1469</v>
      </c>
      <c r="AXB205" t="s">
        <v>1463</v>
      </c>
      <c r="AXD205" t="s">
        <v>1463</v>
      </c>
      <c r="AXI205">
        <v>2.5</v>
      </c>
      <c r="AXJ205">
        <v>0</v>
      </c>
      <c r="AXK205">
        <v>1</v>
      </c>
      <c r="AXN205">
        <v>1</v>
      </c>
      <c r="AXO205">
        <v>1</v>
      </c>
      <c r="AXP205">
        <v>1</v>
      </c>
      <c r="AXQ205">
        <v>1</v>
      </c>
      <c r="AXR205">
        <v>1</v>
      </c>
      <c r="AXS205">
        <v>1</v>
      </c>
      <c r="AXT205">
        <v>1</v>
      </c>
      <c r="AXU205">
        <v>1</v>
      </c>
      <c r="AXV205">
        <v>2</v>
      </c>
      <c r="AXW205">
        <v>1</v>
      </c>
      <c r="AXX205">
        <v>2</v>
      </c>
      <c r="AYA205">
        <v>10</v>
      </c>
      <c r="AYD205">
        <v>10</v>
      </c>
      <c r="AYE205" t="s">
        <v>1463</v>
      </c>
      <c r="AYF205" t="s">
        <v>1463</v>
      </c>
      <c r="AYG205">
        <v>10</v>
      </c>
      <c r="AYJ205">
        <v>10</v>
      </c>
      <c r="AYK205">
        <v>7.5</v>
      </c>
      <c r="AYL205">
        <v>0</v>
      </c>
      <c r="AYM205">
        <v>17.5</v>
      </c>
      <c r="AYN205">
        <v>13</v>
      </c>
      <c r="AYO205" t="s">
        <v>6033</v>
      </c>
      <c r="AYP205" t="s">
        <v>6034</v>
      </c>
      <c r="AYW205">
        <v>18</v>
      </c>
      <c r="AYX205" t="s">
        <v>6035</v>
      </c>
      <c r="AYY205" t="s">
        <v>6036</v>
      </c>
      <c r="AZC205">
        <v>5</v>
      </c>
      <c r="AZD205" t="s">
        <v>4426</v>
      </c>
      <c r="AZE205" t="s">
        <v>5902</v>
      </c>
      <c r="AZF205">
        <v>80</v>
      </c>
      <c r="AZG205" t="s">
        <v>6037</v>
      </c>
      <c r="AZH205" t="s">
        <v>4504</v>
      </c>
      <c r="AZM205" t="s">
        <v>1462</v>
      </c>
      <c r="AZN205" t="s">
        <v>6038</v>
      </c>
      <c r="AZO205" t="s">
        <v>1462</v>
      </c>
      <c r="AZP205" t="s">
        <v>4467</v>
      </c>
      <c r="AZR205">
        <v>7.5</v>
      </c>
      <c r="AZS205">
        <v>0</v>
      </c>
      <c r="BCH205">
        <v>10</v>
      </c>
      <c r="BCI205">
        <v>7.5</v>
      </c>
      <c r="BCJ205">
        <v>0</v>
      </c>
      <c r="BCK205">
        <v>17.5</v>
      </c>
      <c r="BCL205">
        <v>1</v>
      </c>
      <c r="BCN205" t="s">
        <v>2555</v>
      </c>
      <c r="BCP205">
        <v>2</v>
      </c>
      <c r="BCR205">
        <v>3</v>
      </c>
      <c r="BCT205" t="s">
        <v>2555</v>
      </c>
      <c r="BCW205" t="s">
        <v>2555</v>
      </c>
      <c r="BCY205">
        <v>7.5</v>
      </c>
      <c r="BCZ205">
        <v>0</v>
      </c>
      <c r="BEH205">
        <v>10</v>
      </c>
      <c r="BEI205">
        <v>10</v>
      </c>
      <c r="BEJ205">
        <v>0</v>
      </c>
      <c r="BEK205">
        <v>20</v>
      </c>
      <c r="BEL205" t="s">
        <v>2567</v>
      </c>
      <c r="BEN205" t="s">
        <v>2567</v>
      </c>
      <c r="BEP205" t="s">
        <v>2567</v>
      </c>
      <c r="BER205" t="s">
        <v>2567</v>
      </c>
      <c r="BET205" t="s">
        <v>2567</v>
      </c>
      <c r="BEV205" t="s">
        <v>2567</v>
      </c>
      <c r="BEX205">
        <v>10</v>
      </c>
      <c r="BEY205">
        <v>0</v>
      </c>
      <c r="BGQ205" t="s">
        <v>1467</v>
      </c>
      <c r="BGR205">
        <v>7.5</v>
      </c>
      <c r="BGS205">
        <v>0</v>
      </c>
      <c r="BGT205">
        <v>7.5</v>
      </c>
      <c r="BGU205" t="s">
        <v>1463</v>
      </c>
      <c r="BHK205">
        <v>7.5</v>
      </c>
      <c r="BHL205">
        <v>0</v>
      </c>
      <c r="BIT205">
        <v>10</v>
      </c>
      <c r="BIU205">
        <v>7.5</v>
      </c>
      <c r="BIV205">
        <v>2.5</v>
      </c>
      <c r="BIW205">
        <v>20</v>
      </c>
      <c r="BIX205">
        <v>5</v>
      </c>
      <c r="BIY205" t="s">
        <v>1794</v>
      </c>
      <c r="BIZ205" t="s">
        <v>2548</v>
      </c>
      <c r="BJA205" t="s">
        <v>2548</v>
      </c>
      <c r="BJB205">
        <v>7.5</v>
      </c>
      <c r="BJC205">
        <v>2.5</v>
      </c>
    </row>
    <row r="206" spans="1:1024 1026:1615" ht="15" x14ac:dyDescent="0.25">
      <c r="A206" t="s">
        <v>4347</v>
      </c>
      <c r="B206" t="s">
        <v>6039</v>
      </c>
      <c r="C206" t="s">
        <v>6040</v>
      </c>
      <c r="D206" t="s">
        <v>1460</v>
      </c>
      <c r="F206" t="s">
        <v>2606</v>
      </c>
      <c r="G206" t="s">
        <v>4350</v>
      </c>
      <c r="H206" t="s">
        <v>4351</v>
      </c>
      <c r="I206" t="s">
        <v>5970</v>
      </c>
      <c r="J206">
        <v>3.4161844600000002</v>
      </c>
      <c r="K206">
        <v>34.130702640000003</v>
      </c>
      <c r="L206" s="116">
        <v>42451</v>
      </c>
      <c r="M206" t="s">
        <v>1461</v>
      </c>
      <c r="N206">
        <v>65</v>
      </c>
      <c r="O206" t="s">
        <v>1472</v>
      </c>
      <c r="Q206">
        <v>6.7</v>
      </c>
      <c r="R206">
        <v>10</v>
      </c>
      <c r="S206">
        <v>0</v>
      </c>
      <c r="T206">
        <v>16.7</v>
      </c>
      <c r="U206">
        <v>2</v>
      </c>
      <c r="V206">
        <v>2</v>
      </c>
      <c r="W206">
        <v>2</v>
      </c>
      <c r="X206">
        <v>3</v>
      </c>
      <c r="Y206">
        <v>1</v>
      </c>
      <c r="Z206">
        <v>1</v>
      </c>
      <c r="AF206" t="b">
        <v>1</v>
      </c>
      <c r="AG206">
        <v>2</v>
      </c>
      <c r="AH206">
        <v>2</v>
      </c>
      <c r="AI206">
        <v>2</v>
      </c>
      <c r="AJ206">
        <v>2</v>
      </c>
      <c r="AK206">
        <v>1</v>
      </c>
      <c r="AS206">
        <v>2</v>
      </c>
      <c r="AT206">
        <v>2</v>
      </c>
      <c r="AU206">
        <v>2</v>
      </c>
      <c r="AV206">
        <v>2</v>
      </c>
      <c r="AX206">
        <v>1</v>
      </c>
      <c r="BS206" t="s">
        <v>1462</v>
      </c>
      <c r="BT206" t="s">
        <v>1462</v>
      </c>
      <c r="BU206" t="s">
        <v>6041</v>
      </c>
      <c r="BV206" t="s">
        <v>6042</v>
      </c>
      <c r="BW206">
        <v>10</v>
      </c>
      <c r="BX206">
        <v>0</v>
      </c>
      <c r="BY206">
        <v>7.5</v>
      </c>
      <c r="BZ206">
        <v>7.5</v>
      </c>
      <c r="CA206">
        <v>0</v>
      </c>
      <c r="CB206">
        <v>15</v>
      </c>
      <c r="CC206" t="s">
        <v>1462</v>
      </c>
      <c r="CD206" t="b">
        <v>1</v>
      </c>
      <c r="CE206" t="b">
        <v>1</v>
      </c>
      <c r="CF206">
        <v>50</v>
      </c>
      <c r="CH206" t="s">
        <v>1463</v>
      </c>
      <c r="CM206" t="s">
        <v>1463</v>
      </c>
      <c r="CR206" t="s">
        <v>1463</v>
      </c>
      <c r="CW206" t="s">
        <v>1462</v>
      </c>
      <c r="CX206" t="b">
        <v>1</v>
      </c>
      <c r="CZ206">
        <v>30</v>
      </c>
      <c r="DB206" t="s">
        <v>1463</v>
      </c>
      <c r="DG206" t="s">
        <v>1463</v>
      </c>
      <c r="DM206" t="s">
        <v>1463</v>
      </c>
      <c r="DS206" t="b">
        <v>1</v>
      </c>
      <c r="DU206" t="b">
        <v>1</v>
      </c>
      <c r="EC206" t="b">
        <v>1</v>
      </c>
      <c r="EF206" t="b">
        <v>1</v>
      </c>
      <c r="EG206" t="s">
        <v>5971</v>
      </c>
      <c r="EI206">
        <v>7.5</v>
      </c>
      <c r="EJ206">
        <v>0</v>
      </c>
      <c r="EN206">
        <v>0</v>
      </c>
      <c r="EO206" t="s">
        <v>1463</v>
      </c>
      <c r="FL206">
        <v>6.7</v>
      </c>
      <c r="FM206">
        <v>5</v>
      </c>
      <c r="FN206">
        <v>0</v>
      </c>
      <c r="FO206">
        <v>11.7</v>
      </c>
      <c r="FP206" t="s">
        <v>1462</v>
      </c>
      <c r="FS206" t="s">
        <v>1464</v>
      </c>
      <c r="FT206" t="b">
        <v>1</v>
      </c>
      <c r="FV206" t="s">
        <v>1465</v>
      </c>
      <c r="FY206" t="s">
        <v>1464</v>
      </c>
      <c r="GB206" t="s">
        <v>1464</v>
      </c>
      <c r="GE206" t="s">
        <v>1464</v>
      </c>
      <c r="GH206" t="s">
        <v>1464</v>
      </c>
      <c r="GK206" t="s">
        <v>1464</v>
      </c>
      <c r="GN206" t="s">
        <v>1464</v>
      </c>
      <c r="GO206" t="b">
        <v>1</v>
      </c>
      <c r="GQ206" t="s">
        <v>1465</v>
      </c>
      <c r="GT206" t="s">
        <v>1464</v>
      </c>
      <c r="GW206" t="s">
        <v>1464</v>
      </c>
      <c r="GZ206" t="s">
        <v>1464</v>
      </c>
      <c r="HC206" t="s">
        <v>1464</v>
      </c>
      <c r="HD206" t="b">
        <v>1</v>
      </c>
      <c r="HF206" t="s">
        <v>1465</v>
      </c>
      <c r="HI206" t="s">
        <v>1464</v>
      </c>
      <c r="HL206" t="s">
        <v>1464</v>
      </c>
      <c r="HO206" t="s">
        <v>1464</v>
      </c>
      <c r="HR206" t="s">
        <v>1464</v>
      </c>
      <c r="HU206" t="s">
        <v>1464</v>
      </c>
      <c r="HX206" t="s">
        <v>1464</v>
      </c>
      <c r="IA206" t="s">
        <v>1464</v>
      </c>
      <c r="ID206" t="s">
        <v>1464</v>
      </c>
      <c r="IG206" t="s">
        <v>1464</v>
      </c>
      <c r="IJ206" t="s">
        <v>1464</v>
      </c>
      <c r="IM206" t="s">
        <v>1464</v>
      </c>
      <c r="IN206" t="b">
        <v>1</v>
      </c>
      <c r="IP206" t="s">
        <v>1473</v>
      </c>
      <c r="IS206" t="s">
        <v>1464</v>
      </c>
      <c r="IV206" t="s">
        <v>1464</v>
      </c>
      <c r="IW206" t="b">
        <v>1</v>
      </c>
      <c r="IY206" t="s">
        <v>1465</v>
      </c>
      <c r="JB206" t="s">
        <v>1464</v>
      </c>
      <c r="JC206" t="b">
        <v>1</v>
      </c>
      <c r="JE206" t="s">
        <v>1465</v>
      </c>
      <c r="JH206" t="s">
        <v>1464</v>
      </c>
      <c r="JK206" t="s">
        <v>1464</v>
      </c>
      <c r="JN206" t="s">
        <v>1464</v>
      </c>
      <c r="JQ206" t="s">
        <v>1464</v>
      </c>
      <c r="JT206" t="s">
        <v>1464</v>
      </c>
      <c r="JW206" t="s">
        <v>1464</v>
      </c>
      <c r="JZ206" t="s">
        <v>1464</v>
      </c>
      <c r="KC206" t="s">
        <v>1464</v>
      </c>
      <c r="KF206" t="s">
        <v>1464</v>
      </c>
      <c r="KG206" t="s">
        <v>4534</v>
      </c>
      <c r="KH206" t="b">
        <v>1</v>
      </c>
      <c r="KJ206" t="s">
        <v>1464</v>
      </c>
      <c r="KK206" t="s">
        <v>1463</v>
      </c>
      <c r="KM206">
        <v>5</v>
      </c>
      <c r="KN206">
        <v>0</v>
      </c>
      <c r="KO206">
        <v>0</v>
      </c>
      <c r="KR206">
        <v>0</v>
      </c>
      <c r="KS206" t="s">
        <v>1463</v>
      </c>
      <c r="RO206">
        <v>7.5</v>
      </c>
      <c r="RP206">
        <v>7.5</v>
      </c>
      <c r="RQ206">
        <v>0</v>
      </c>
      <c r="RR206">
        <v>15</v>
      </c>
      <c r="RS206" t="s">
        <v>1463</v>
      </c>
      <c r="RZ206" t="s">
        <v>1463</v>
      </c>
      <c r="SK206">
        <v>7.5</v>
      </c>
      <c r="SL206">
        <v>0</v>
      </c>
      <c r="SM206">
        <v>3.7</v>
      </c>
      <c r="SN206">
        <v>7.5</v>
      </c>
      <c r="SO206">
        <v>2.5</v>
      </c>
      <c r="SP206">
        <v>13.7</v>
      </c>
      <c r="SQ206" t="s">
        <v>1463</v>
      </c>
      <c r="SR206" t="s">
        <v>6043</v>
      </c>
      <c r="TI206">
        <v>75</v>
      </c>
      <c r="TJ206" t="s">
        <v>6044</v>
      </c>
      <c r="TM206" t="b">
        <v>1</v>
      </c>
      <c r="TN206" t="b">
        <v>1</v>
      </c>
      <c r="TO206" t="b">
        <v>1</v>
      </c>
      <c r="TP206" t="b">
        <v>1</v>
      </c>
      <c r="TQ206" t="b">
        <v>1</v>
      </c>
      <c r="TS206" t="b">
        <v>1</v>
      </c>
      <c r="TT206" t="b">
        <v>1</v>
      </c>
      <c r="TX206">
        <v>7.5</v>
      </c>
      <c r="TY206">
        <v>2.5</v>
      </c>
      <c r="VI206">
        <v>5</v>
      </c>
      <c r="VJ206">
        <v>0</v>
      </c>
      <c r="VK206">
        <v>2.5</v>
      </c>
      <c r="VL206">
        <v>7.5</v>
      </c>
      <c r="VM206" t="s">
        <v>1463</v>
      </c>
      <c r="VO206" t="s">
        <v>1463</v>
      </c>
      <c r="VQ206" t="s">
        <v>1463</v>
      </c>
      <c r="VS206" t="s">
        <v>1463</v>
      </c>
      <c r="VV206" t="s">
        <v>1463</v>
      </c>
      <c r="VX206" t="s">
        <v>1462</v>
      </c>
      <c r="VY206" t="s">
        <v>5180</v>
      </c>
      <c r="VZ206">
        <v>0</v>
      </c>
      <c r="WA206">
        <v>2.5</v>
      </c>
      <c r="XJ206">
        <v>2.5</v>
      </c>
      <c r="XK206">
        <v>0</v>
      </c>
      <c r="XL206">
        <v>1.3</v>
      </c>
      <c r="XM206">
        <v>3.8</v>
      </c>
      <c r="XN206" t="s">
        <v>1462</v>
      </c>
      <c r="XO206" t="s">
        <v>1462</v>
      </c>
      <c r="XR206" t="b">
        <v>1</v>
      </c>
      <c r="XS206" t="b">
        <v>1</v>
      </c>
      <c r="XT206" t="b">
        <v>1</v>
      </c>
      <c r="XU206" t="b">
        <v>1</v>
      </c>
      <c r="XW206" t="b">
        <v>1</v>
      </c>
      <c r="XX206" t="b">
        <v>1</v>
      </c>
      <c r="YC206" t="s">
        <v>1463</v>
      </c>
      <c r="YE206" t="s">
        <v>1463</v>
      </c>
      <c r="YF206" t="s">
        <v>6045</v>
      </c>
      <c r="YG206">
        <v>0</v>
      </c>
      <c r="YH206">
        <v>2.5</v>
      </c>
      <c r="YI206" t="s">
        <v>1463</v>
      </c>
      <c r="YU206">
        <v>0</v>
      </c>
      <c r="YV206">
        <v>0</v>
      </c>
      <c r="ZX206">
        <v>10</v>
      </c>
      <c r="ZY206">
        <v>5</v>
      </c>
      <c r="ZZ206">
        <v>0</v>
      </c>
      <c r="AAA206">
        <v>15</v>
      </c>
      <c r="AAB206" t="s">
        <v>1462</v>
      </c>
      <c r="AAK206" t="b">
        <v>1</v>
      </c>
      <c r="AAL206" t="b">
        <v>1</v>
      </c>
      <c r="AAO206" t="b">
        <v>1</v>
      </c>
      <c r="AAS206" t="s">
        <v>6046</v>
      </c>
      <c r="AAT206">
        <v>5</v>
      </c>
      <c r="AAU206">
        <v>0</v>
      </c>
      <c r="ADN206">
        <v>6</v>
      </c>
      <c r="ADO206">
        <v>0</v>
      </c>
      <c r="ADP206">
        <v>0</v>
      </c>
      <c r="ADQ206">
        <v>6</v>
      </c>
      <c r="ADR206" t="s">
        <v>2560</v>
      </c>
      <c r="ADS206">
        <v>4</v>
      </c>
      <c r="ADT206">
        <v>7</v>
      </c>
      <c r="ADU206" t="s">
        <v>1759</v>
      </c>
      <c r="ADV206">
        <v>2</v>
      </c>
      <c r="ADW206">
        <v>3</v>
      </c>
      <c r="AEG206">
        <v>0</v>
      </c>
      <c r="AEH206">
        <v>0</v>
      </c>
      <c r="AEI206">
        <v>10</v>
      </c>
      <c r="AEJ206">
        <v>0</v>
      </c>
      <c r="AEK206">
        <v>0</v>
      </c>
      <c r="AEL206">
        <v>10</v>
      </c>
      <c r="AEU206" t="b">
        <v>1</v>
      </c>
      <c r="AEV206" t="b">
        <v>1</v>
      </c>
      <c r="AEX206" t="b">
        <v>1</v>
      </c>
      <c r="AEZ206" t="b">
        <v>1</v>
      </c>
      <c r="AFA206" t="s">
        <v>6047</v>
      </c>
      <c r="AFC206">
        <v>0</v>
      </c>
      <c r="AFD206">
        <v>0</v>
      </c>
      <c r="AFE206">
        <v>4</v>
      </c>
      <c r="AFG206">
        <v>0</v>
      </c>
      <c r="AFH206">
        <v>4</v>
      </c>
      <c r="AFI206" t="s">
        <v>1463</v>
      </c>
      <c r="AFK206" t="s">
        <v>1463</v>
      </c>
      <c r="AFM206" t="s">
        <v>1463</v>
      </c>
      <c r="AFO206" t="s">
        <v>1462</v>
      </c>
      <c r="AFP206" t="s">
        <v>6048</v>
      </c>
      <c r="AFQ206" t="s">
        <v>1462</v>
      </c>
      <c r="AFR206" t="s">
        <v>6049</v>
      </c>
      <c r="AFT206" t="s">
        <v>1463</v>
      </c>
      <c r="AFV206">
        <v>0</v>
      </c>
      <c r="AFW206">
        <v>0</v>
      </c>
      <c r="AFX206">
        <v>0</v>
      </c>
      <c r="AFY206">
        <v>0</v>
      </c>
      <c r="AFZ206">
        <v>6.7</v>
      </c>
      <c r="AGA206">
        <v>7.5</v>
      </c>
      <c r="AGB206">
        <v>2.5</v>
      </c>
      <c r="AGC206">
        <v>16.7</v>
      </c>
      <c r="AGD206">
        <v>6</v>
      </c>
      <c r="AGE206">
        <v>1</v>
      </c>
      <c r="AGG206">
        <v>3</v>
      </c>
      <c r="AGH206">
        <v>1</v>
      </c>
      <c r="AGJ206">
        <v>4</v>
      </c>
      <c r="AGK206">
        <v>0</v>
      </c>
      <c r="AGM206" t="s">
        <v>4880</v>
      </c>
      <c r="AGN206" t="s">
        <v>6050</v>
      </c>
      <c r="AGQ206">
        <v>7.5</v>
      </c>
      <c r="AGR206">
        <v>2.5</v>
      </c>
      <c r="AGS206">
        <v>1</v>
      </c>
      <c r="AGT206">
        <v>7.5</v>
      </c>
      <c r="AGU206">
        <v>0</v>
      </c>
      <c r="AGV206">
        <v>8.5</v>
      </c>
      <c r="AGW206">
        <v>1</v>
      </c>
      <c r="AGZ206" t="b">
        <v>1</v>
      </c>
      <c r="AHD206">
        <v>4</v>
      </c>
      <c r="AHE206">
        <v>3</v>
      </c>
      <c r="AHF206">
        <v>3</v>
      </c>
      <c r="AKM206">
        <v>7.5</v>
      </c>
      <c r="AKN206">
        <v>0</v>
      </c>
      <c r="AKO206">
        <v>10</v>
      </c>
      <c r="AKP206">
        <v>7.5</v>
      </c>
      <c r="AKQ206">
        <v>2.5</v>
      </c>
      <c r="AKR206">
        <v>20</v>
      </c>
      <c r="AKS206" t="s">
        <v>1462</v>
      </c>
      <c r="AKT206" t="s">
        <v>1463</v>
      </c>
      <c r="AKV206" t="s">
        <v>1462</v>
      </c>
      <c r="AKX206" t="s">
        <v>1463</v>
      </c>
      <c r="AKZ206" t="s">
        <v>1463</v>
      </c>
      <c r="ALB206" t="s">
        <v>1462</v>
      </c>
      <c r="ALD206" t="s">
        <v>1463</v>
      </c>
      <c r="ALF206" t="s">
        <v>1462</v>
      </c>
      <c r="ALH206" t="s">
        <v>1462</v>
      </c>
      <c r="ALJ206" t="s">
        <v>1462</v>
      </c>
      <c r="ALL206" t="s">
        <v>1463</v>
      </c>
      <c r="ALN206" t="s">
        <v>1462</v>
      </c>
      <c r="ALP206" t="s">
        <v>1463</v>
      </c>
      <c r="ALR206" t="s">
        <v>1463</v>
      </c>
      <c r="ALT206" t="s">
        <v>1463</v>
      </c>
      <c r="AMH206" t="b">
        <v>1</v>
      </c>
      <c r="AMI206" t="b">
        <v>1</v>
      </c>
      <c r="AMJ206" t="b">
        <v>1</v>
      </c>
      <c r="AMM206" t="b">
        <v>1</v>
      </c>
      <c r="AMQ206" t="b">
        <v>1</v>
      </c>
      <c r="AMW206" t="b">
        <v>1</v>
      </c>
      <c r="ANA206">
        <v>7.5</v>
      </c>
      <c r="ANB206">
        <v>2.5</v>
      </c>
      <c r="ANC206">
        <v>10</v>
      </c>
      <c r="AND206">
        <v>7.5</v>
      </c>
      <c r="ANE206">
        <v>0</v>
      </c>
      <c r="ANF206">
        <v>17.5</v>
      </c>
      <c r="ANG206" t="s">
        <v>1462</v>
      </c>
      <c r="ANH206" t="s">
        <v>6051</v>
      </c>
      <c r="ANI206" t="s">
        <v>1462</v>
      </c>
      <c r="ANJ206" t="s">
        <v>2616</v>
      </c>
      <c r="ANK206">
        <v>7.5</v>
      </c>
      <c r="ANL206">
        <v>0</v>
      </c>
      <c r="ANM206">
        <v>1</v>
      </c>
      <c r="ANN206">
        <v>0</v>
      </c>
      <c r="ANO206">
        <v>10</v>
      </c>
      <c r="ANP206">
        <v>11</v>
      </c>
      <c r="ANQ206" t="s">
        <v>2551</v>
      </c>
      <c r="ANT206">
        <v>0</v>
      </c>
      <c r="ANU206">
        <v>10</v>
      </c>
      <c r="AQR206">
        <v>5</v>
      </c>
      <c r="AQS206">
        <v>0</v>
      </c>
      <c r="AQT206">
        <v>1.3</v>
      </c>
      <c r="AQU206">
        <v>6.3</v>
      </c>
      <c r="AQV206" t="s">
        <v>1463</v>
      </c>
      <c r="ARC206" t="b">
        <v>1</v>
      </c>
      <c r="ARD206" t="b">
        <v>1</v>
      </c>
      <c r="ARG206">
        <v>0</v>
      </c>
      <c r="ARH206">
        <v>2.5</v>
      </c>
      <c r="ARI206" t="s">
        <v>1463</v>
      </c>
      <c r="ARQ206" t="s">
        <v>1462</v>
      </c>
      <c r="ARS206" t="s">
        <v>6052</v>
      </c>
      <c r="ART206" t="s">
        <v>6053</v>
      </c>
      <c r="ASB206" t="b">
        <v>1</v>
      </c>
      <c r="ASC206" t="s">
        <v>4372</v>
      </c>
      <c r="ASD206">
        <v>0</v>
      </c>
      <c r="ASE206">
        <v>0</v>
      </c>
      <c r="ASF206">
        <v>4</v>
      </c>
      <c r="ASG206">
        <v>2.5</v>
      </c>
      <c r="ASH206">
        <v>2.5</v>
      </c>
      <c r="ASI206">
        <v>9</v>
      </c>
      <c r="ASJ206">
        <v>70</v>
      </c>
      <c r="ASM206" t="b">
        <v>1</v>
      </c>
      <c r="ASS206">
        <v>3</v>
      </c>
      <c r="AST206" t="s">
        <v>1462</v>
      </c>
      <c r="ASV206" t="b">
        <v>1</v>
      </c>
      <c r="ASW206" t="b">
        <v>1</v>
      </c>
      <c r="ASX206" t="b">
        <v>1</v>
      </c>
      <c r="ASY206" t="b">
        <v>1</v>
      </c>
      <c r="ASZ206" t="b">
        <v>1</v>
      </c>
      <c r="ATC206" t="s">
        <v>6054</v>
      </c>
      <c r="ATD206">
        <v>2.5</v>
      </c>
      <c r="ATE206">
        <v>2.5</v>
      </c>
      <c r="ATF206">
        <v>5.7</v>
      </c>
      <c r="ATG206">
        <v>6.3</v>
      </c>
      <c r="ATH206">
        <v>1.3</v>
      </c>
      <c r="ATI206">
        <v>13.3</v>
      </c>
      <c r="ATJ206" t="s">
        <v>1462</v>
      </c>
      <c r="AUR206" t="b">
        <v>1</v>
      </c>
      <c r="AUS206" t="s">
        <v>5970</v>
      </c>
      <c r="AUT206" t="s">
        <v>2568</v>
      </c>
      <c r="AVW206" t="s">
        <v>1462</v>
      </c>
      <c r="AVX206" t="s">
        <v>1462</v>
      </c>
      <c r="AVZ206">
        <v>7.5</v>
      </c>
      <c r="AWA206">
        <v>0</v>
      </c>
      <c r="AWB206">
        <v>5</v>
      </c>
      <c r="AWC206">
        <v>2.5</v>
      </c>
      <c r="AWD206">
        <v>2</v>
      </c>
      <c r="AWE206">
        <v>2.5</v>
      </c>
      <c r="AWF206">
        <v>0</v>
      </c>
      <c r="AWG206">
        <v>4.5</v>
      </c>
      <c r="AWH206" t="s">
        <v>1462</v>
      </c>
      <c r="AWI206" t="s">
        <v>1469</v>
      </c>
      <c r="AWJ206" t="s">
        <v>1462</v>
      </c>
      <c r="AWK206" t="s">
        <v>2592</v>
      </c>
      <c r="AWL206" t="s">
        <v>1463</v>
      </c>
      <c r="AWN206" t="s">
        <v>1463</v>
      </c>
      <c r="AWP206" t="s">
        <v>1463</v>
      </c>
      <c r="AWR206" t="s">
        <v>1463</v>
      </c>
      <c r="AWT206" t="s">
        <v>1463</v>
      </c>
      <c r="AWV206" t="s">
        <v>1462</v>
      </c>
      <c r="AWW206" t="s">
        <v>1469</v>
      </c>
      <c r="AWX206" t="s">
        <v>1463</v>
      </c>
      <c r="AWZ206" t="s">
        <v>1463</v>
      </c>
      <c r="AXB206" t="s">
        <v>1463</v>
      </c>
      <c r="AXD206" t="s">
        <v>1463</v>
      </c>
      <c r="AXI206">
        <v>2.5</v>
      </c>
      <c r="AXJ206">
        <v>0</v>
      </c>
      <c r="AXK206">
        <v>1</v>
      </c>
      <c r="AXN206">
        <v>1</v>
      </c>
      <c r="AXO206">
        <v>1</v>
      </c>
      <c r="AXP206">
        <v>1</v>
      </c>
      <c r="AXQ206">
        <v>1</v>
      </c>
      <c r="AXR206">
        <v>1</v>
      </c>
      <c r="AXS206">
        <v>1</v>
      </c>
      <c r="AXT206">
        <v>1</v>
      </c>
      <c r="AXU206">
        <v>1</v>
      </c>
      <c r="AXV206">
        <v>2</v>
      </c>
      <c r="AXW206">
        <v>1</v>
      </c>
      <c r="AXX206">
        <v>2</v>
      </c>
      <c r="AYA206">
        <v>10</v>
      </c>
      <c r="AYD206">
        <v>10</v>
      </c>
      <c r="AYE206" t="s">
        <v>1463</v>
      </c>
      <c r="AYF206" t="s">
        <v>1463</v>
      </c>
      <c r="AYG206">
        <v>10</v>
      </c>
      <c r="AYJ206">
        <v>10</v>
      </c>
      <c r="AYK206">
        <v>7.5</v>
      </c>
      <c r="AYL206">
        <v>2.5</v>
      </c>
      <c r="AYM206">
        <v>20</v>
      </c>
      <c r="AYW206">
        <v>4</v>
      </c>
      <c r="AYX206" t="s">
        <v>6055</v>
      </c>
      <c r="AYY206" t="s">
        <v>5549</v>
      </c>
      <c r="AZC206">
        <v>10</v>
      </c>
      <c r="AZD206" t="s">
        <v>4426</v>
      </c>
      <c r="AZE206" t="s">
        <v>6056</v>
      </c>
      <c r="AZF206">
        <v>58</v>
      </c>
      <c r="AZG206" t="s">
        <v>4646</v>
      </c>
      <c r="AZH206" t="s">
        <v>6057</v>
      </c>
      <c r="AZM206" t="s">
        <v>1462</v>
      </c>
      <c r="AZN206" t="s">
        <v>5218</v>
      </c>
      <c r="AZO206" t="s">
        <v>1462</v>
      </c>
      <c r="AZP206" t="s">
        <v>6058</v>
      </c>
      <c r="AZR206">
        <v>7.5</v>
      </c>
      <c r="AZS206">
        <v>2.5</v>
      </c>
      <c r="BCH206">
        <v>10</v>
      </c>
      <c r="BCI206">
        <v>5</v>
      </c>
      <c r="BCJ206">
        <v>0</v>
      </c>
      <c r="BCK206">
        <v>15</v>
      </c>
      <c r="BCL206">
        <v>1</v>
      </c>
      <c r="BCN206" t="s">
        <v>2555</v>
      </c>
      <c r="BCP206">
        <v>2</v>
      </c>
      <c r="BCR206">
        <v>3</v>
      </c>
      <c r="BCT206">
        <v>4</v>
      </c>
      <c r="BCW206" t="s">
        <v>2555</v>
      </c>
      <c r="BCY206">
        <v>5</v>
      </c>
      <c r="BCZ206">
        <v>0</v>
      </c>
      <c r="BEH206">
        <v>10</v>
      </c>
      <c r="BEI206">
        <v>10</v>
      </c>
      <c r="BEJ206">
        <v>0</v>
      </c>
      <c r="BEK206">
        <v>20</v>
      </c>
      <c r="BEL206" t="s">
        <v>2567</v>
      </c>
      <c r="BEN206" t="s">
        <v>2567</v>
      </c>
      <c r="BEP206" t="s">
        <v>2567</v>
      </c>
      <c r="BER206" t="s">
        <v>2567</v>
      </c>
      <c r="BET206" t="s">
        <v>2567</v>
      </c>
      <c r="BEV206" t="s">
        <v>2567</v>
      </c>
      <c r="BEX206">
        <v>10</v>
      </c>
      <c r="BEY206">
        <v>0</v>
      </c>
      <c r="BGQ206">
        <v>2</v>
      </c>
      <c r="BGR206">
        <v>7.5</v>
      </c>
      <c r="BGS206">
        <v>2.5</v>
      </c>
      <c r="BGT206">
        <v>12</v>
      </c>
      <c r="BGU206" t="s">
        <v>1462</v>
      </c>
      <c r="BGV206" t="s">
        <v>3069</v>
      </c>
      <c r="BGW206" t="s">
        <v>2653</v>
      </c>
      <c r="BGX206" t="s">
        <v>5593</v>
      </c>
      <c r="BGY206" t="s">
        <v>2653</v>
      </c>
      <c r="BHK206">
        <v>7.5</v>
      </c>
      <c r="BHL206">
        <v>2.5</v>
      </c>
      <c r="BIT206">
        <v>10</v>
      </c>
      <c r="BIU206">
        <v>7.5</v>
      </c>
      <c r="BIV206">
        <v>0</v>
      </c>
      <c r="BIW206">
        <v>17.5</v>
      </c>
      <c r="BIX206">
        <v>4</v>
      </c>
      <c r="BIY206" t="s">
        <v>1794</v>
      </c>
      <c r="BIZ206" t="s">
        <v>2548</v>
      </c>
      <c r="BJA206" t="s">
        <v>2548</v>
      </c>
      <c r="BJB206">
        <v>7.5</v>
      </c>
      <c r="BJC206">
        <v>0</v>
      </c>
    </row>
    <row r="207" spans="1:1024 1026:1615" ht="15" x14ac:dyDescent="0.25">
      <c r="A207" t="s">
        <v>4347</v>
      </c>
      <c r="B207" t="s">
        <v>6059</v>
      </c>
      <c r="C207" t="s">
        <v>6060</v>
      </c>
      <c r="D207" t="s">
        <v>1460</v>
      </c>
      <c r="F207" t="s">
        <v>2606</v>
      </c>
      <c r="G207" t="s">
        <v>4350</v>
      </c>
      <c r="H207" t="s">
        <v>4351</v>
      </c>
      <c r="I207" t="s">
        <v>5970</v>
      </c>
      <c r="J207">
        <v>3.4163338300000001</v>
      </c>
      <c r="K207">
        <v>34.130756660000003</v>
      </c>
      <c r="L207" s="116">
        <v>42451</v>
      </c>
      <c r="M207" t="s">
        <v>1471</v>
      </c>
      <c r="N207">
        <v>48</v>
      </c>
      <c r="O207" t="s">
        <v>2554</v>
      </c>
      <c r="Q207">
        <v>6.7</v>
      </c>
      <c r="R207">
        <v>10</v>
      </c>
      <c r="S207">
        <v>0</v>
      </c>
      <c r="T207">
        <v>16.7</v>
      </c>
      <c r="U207">
        <v>1</v>
      </c>
      <c r="V207">
        <v>1</v>
      </c>
      <c r="W207">
        <v>2</v>
      </c>
      <c r="X207">
        <v>1</v>
      </c>
      <c r="Y207">
        <v>1</v>
      </c>
      <c r="AE207" t="b">
        <v>1</v>
      </c>
      <c r="AG207">
        <v>1</v>
      </c>
      <c r="AH207">
        <v>1</v>
      </c>
      <c r="AI207">
        <v>1</v>
      </c>
      <c r="AK207">
        <v>1</v>
      </c>
      <c r="AS207">
        <v>1</v>
      </c>
      <c r="AT207">
        <v>1</v>
      </c>
      <c r="AU207">
        <v>1</v>
      </c>
      <c r="AV207">
        <v>1</v>
      </c>
      <c r="AW207">
        <v>1</v>
      </c>
      <c r="BS207" t="s">
        <v>1462</v>
      </c>
      <c r="BT207" t="s">
        <v>1462</v>
      </c>
      <c r="BU207" t="s">
        <v>4353</v>
      </c>
      <c r="BV207" t="s">
        <v>6061</v>
      </c>
      <c r="BW207">
        <v>10</v>
      </c>
      <c r="BX207">
        <v>0</v>
      </c>
      <c r="BY207">
        <v>8.5</v>
      </c>
      <c r="BZ207">
        <v>7.5</v>
      </c>
      <c r="CA207">
        <v>0</v>
      </c>
      <c r="CB207">
        <v>16</v>
      </c>
      <c r="CC207" t="s">
        <v>1462</v>
      </c>
      <c r="CD207" t="b">
        <v>1</v>
      </c>
      <c r="CE207" t="b">
        <v>1</v>
      </c>
      <c r="CF207">
        <v>32</v>
      </c>
      <c r="CH207" t="s">
        <v>1463</v>
      </c>
      <c r="CM207" t="s">
        <v>1463</v>
      </c>
      <c r="CR207" t="s">
        <v>1463</v>
      </c>
      <c r="CW207" t="s">
        <v>1462</v>
      </c>
      <c r="CX207" t="b">
        <v>1</v>
      </c>
      <c r="CZ207">
        <v>20</v>
      </c>
      <c r="DB207" t="s">
        <v>1463</v>
      </c>
      <c r="DG207" t="s">
        <v>1462</v>
      </c>
      <c r="DH207" t="b">
        <v>1</v>
      </c>
      <c r="DJ207">
        <v>6</v>
      </c>
      <c r="DM207" t="s">
        <v>1463</v>
      </c>
      <c r="DS207" t="b">
        <v>1</v>
      </c>
      <c r="DU207" t="b">
        <v>1</v>
      </c>
      <c r="EB207" t="b">
        <v>1</v>
      </c>
      <c r="EC207" t="b">
        <v>1</v>
      </c>
      <c r="EI207">
        <v>7.5</v>
      </c>
      <c r="EJ207">
        <v>0</v>
      </c>
      <c r="EN207">
        <v>0</v>
      </c>
      <c r="EO207" t="s">
        <v>1463</v>
      </c>
      <c r="FL207">
        <v>6.7</v>
      </c>
      <c r="FM207">
        <v>2.5</v>
      </c>
      <c r="FN207">
        <v>0</v>
      </c>
      <c r="FO207">
        <v>9.1999999999999993</v>
      </c>
      <c r="FP207" t="s">
        <v>1462</v>
      </c>
      <c r="FT207" t="b">
        <v>1</v>
      </c>
      <c r="FV207" t="s">
        <v>1464</v>
      </c>
      <c r="GO207" t="b">
        <v>1</v>
      </c>
      <c r="GQ207" t="s">
        <v>1464</v>
      </c>
      <c r="HD207" t="b">
        <v>1</v>
      </c>
      <c r="HF207" t="s">
        <v>1465</v>
      </c>
      <c r="HJ207" t="b">
        <v>1</v>
      </c>
      <c r="HL207" t="s">
        <v>1465</v>
      </c>
      <c r="HM207" t="b">
        <v>1</v>
      </c>
      <c r="HO207" t="s">
        <v>1464</v>
      </c>
      <c r="IN207" t="b">
        <v>1</v>
      </c>
      <c r="IP207" t="s">
        <v>1464</v>
      </c>
      <c r="JC207" t="b">
        <v>1</v>
      </c>
      <c r="JE207" t="s">
        <v>1465</v>
      </c>
      <c r="KG207" t="s">
        <v>4388</v>
      </c>
      <c r="KH207" t="b">
        <v>1</v>
      </c>
      <c r="KJ207" t="s">
        <v>1465</v>
      </c>
      <c r="KK207" t="s">
        <v>1463</v>
      </c>
      <c r="KM207">
        <v>2.5</v>
      </c>
      <c r="KN207">
        <v>0</v>
      </c>
      <c r="KO207">
        <v>0</v>
      </c>
      <c r="KP207">
        <v>2.5</v>
      </c>
      <c r="KQ207">
        <v>0</v>
      </c>
      <c r="KR207">
        <v>2.5</v>
      </c>
      <c r="KS207" t="s">
        <v>1462</v>
      </c>
      <c r="LA207">
        <v>13</v>
      </c>
      <c r="LK207">
        <v>1</v>
      </c>
      <c r="LU207" t="b">
        <v>1</v>
      </c>
      <c r="MO207" t="b">
        <v>1</v>
      </c>
      <c r="MT207" t="s">
        <v>1462</v>
      </c>
      <c r="MU207" t="s">
        <v>6062</v>
      </c>
      <c r="MV207">
        <v>2.5</v>
      </c>
      <c r="MW207">
        <v>0</v>
      </c>
      <c r="MX207">
        <v>0</v>
      </c>
      <c r="MY207">
        <v>0</v>
      </c>
      <c r="MZ207">
        <v>0</v>
      </c>
      <c r="NA207">
        <v>0</v>
      </c>
      <c r="NM207" t="s">
        <v>2549</v>
      </c>
      <c r="NN207" t="s">
        <v>2549</v>
      </c>
      <c r="NO207" t="s">
        <v>2549</v>
      </c>
      <c r="NP207" t="s">
        <v>2549</v>
      </c>
      <c r="NQ207" t="s">
        <v>2549</v>
      </c>
      <c r="NR207" t="s">
        <v>2549</v>
      </c>
      <c r="NS207" t="s">
        <v>2549</v>
      </c>
      <c r="NT207" t="s">
        <v>2549</v>
      </c>
      <c r="NU207" t="s">
        <v>2549</v>
      </c>
      <c r="NV207" t="s">
        <v>2549</v>
      </c>
      <c r="NW207" t="s">
        <v>2550</v>
      </c>
      <c r="NX207" t="s">
        <v>2550</v>
      </c>
      <c r="NY207" t="s">
        <v>2550</v>
      </c>
      <c r="NZ207" t="s">
        <v>2550</v>
      </c>
      <c r="OA207" t="s">
        <v>2550</v>
      </c>
      <c r="OB207" t="s">
        <v>2550</v>
      </c>
      <c r="OC207" t="s">
        <v>2550</v>
      </c>
      <c r="OD207" t="s">
        <v>2550</v>
      </c>
      <c r="OE207" t="s">
        <v>2550</v>
      </c>
      <c r="OF207" t="s">
        <v>2550</v>
      </c>
      <c r="OG207">
        <v>0</v>
      </c>
      <c r="OH207">
        <v>0</v>
      </c>
      <c r="OJ207">
        <v>2.5</v>
      </c>
      <c r="OK207">
        <v>0</v>
      </c>
      <c r="OL207">
        <v>2.5</v>
      </c>
      <c r="OT207" t="b">
        <v>1</v>
      </c>
      <c r="PD207" t="s">
        <v>6063</v>
      </c>
      <c r="PN207" t="s">
        <v>3269</v>
      </c>
      <c r="QL207">
        <v>2.5</v>
      </c>
      <c r="QM207">
        <v>0</v>
      </c>
      <c r="RO207">
        <v>7.5</v>
      </c>
      <c r="RP207">
        <v>7.5</v>
      </c>
      <c r="RQ207">
        <v>0</v>
      </c>
      <c r="RR207">
        <v>15</v>
      </c>
      <c r="RS207" t="s">
        <v>1463</v>
      </c>
      <c r="RZ207" t="s">
        <v>1463</v>
      </c>
      <c r="SB207" t="s">
        <v>1463</v>
      </c>
      <c r="SH207" t="s">
        <v>1463</v>
      </c>
      <c r="SK207">
        <v>7.5</v>
      </c>
      <c r="SL207">
        <v>0</v>
      </c>
      <c r="SM207">
        <v>3.7</v>
      </c>
      <c r="SN207">
        <v>7.5</v>
      </c>
      <c r="SO207">
        <v>0</v>
      </c>
      <c r="SP207">
        <v>11.2</v>
      </c>
      <c r="SQ207" t="s">
        <v>1463</v>
      </c>
      <c r="SR207" t="s">
        <v>6064</v>
      </c>
      <c r="TI207">
        <v>75</v>
      </c>
      <c r="TJ207" t="s">
        <v>6065</v>
      </c>
      <c r="TM207" t="b">
        <v>1</v>
      </c>
      <c r="TN207" t="b">
        <v>1</v>
      </c>
      <c r="TO207" t="b">
        <v>1</v>
      </c>
      <c r="TP207" t="b">
        <v>1</v>
      </c>
      <c r="TQ207" t="b">
        <v>1</v>
      </c>
      <c r="TR207" t="b">
        <v>1</v>
      </c>
      <c r="TS207" t="b">
        <v>1</v>
      </c>
      <c r="TT207" t="b">
        <v>1</v>
      </c>
      <c r="TX207">
        <v>7.5</v>
      </c>
      <c r="TY207">
        <v>0</v>
      </c>
      <c r="VI207">
        <v>5</v>
      </c>
      <c r="VJ207">
        <v>0</v>
      </c>
      <c r="VK207">
        <v>0</v>
      </c>
      <c r="VL207">
        <v>5</v>
      </c>
      <c r="VM207" t="s">
        <v>1463</v>
      </c>
      <c r="VO207" t="s">
        <v>1463</v>
      </c>
      <c r="VQ207" t="s">
        <v>1463</v>
      </c>
      <c r="VS207" t="s">
        <v>1463</v>
      </c>
      <c r="VV207" t="s">
        <v>1463</v>
      </c>
      <c r="VX207" t="s">
        <v>1462</v>
      </c>
      <c r="VY207" t="s">
        <v>4631</v>
      </c>
      <c r="VZ207">
        <v>0</v>
      </c>
      <c r="WA207">
        <v>0</v>
      </c>
      <c r="XJ207">
        <v>2.5</v>
      </c>
      <c r="XK207">
        <v>0</v>
      </c>
      <c r="XL207">
        <v>0</v>
      </c>
      <c r="XM207">
        <v>2.5</v>
      </c>
      <c r="XN207" t="s">
        <v>1462</v>
      </c>
      <c r="XO207" t="s">
        <v>1462</v>
      </c>
      <c r="XR207" t="b">
        <v>1</v>
      </c>
      <c r="XT207" t="b">
        <v>1</v>
      </c>
      <c r="XU207" t="b">
        <v>1</v>
      </c>
      <c r="XW207" t="b">
        <v>1</v>
      </c>
      <c r="XX207" t="b">
        <v>1</v>
      </c>
      <c r="XY207" t="b">
        <v>1</v>
      </c>
      <c r="YB207" t="s">
        <v>6066</v>
      </c>
      <c r="YC207" t="s">
        <v>1462</v>
      </c>
      <c r="YE207" t="s">
        <v>1463</v>
      </c>
      <c r="YF207" t="s">
        <v>6067</v>
      </c>
      <c r="YG207">
        <v>0</v>
      </c>
      <c r="YH207">
        <v>0</v>
      </c>
      <c r="YI207" t="s">
        <v>1463</v>
      </c>
      <c r="YU207">
        <v>0</v>
      </c>
      <c r="YV207">
        <v>0</v>
      </c>
      <c r="ZX207">
        <v>10</v>
      </c>
      <c r="ZY207">
        <v>5</v>
      </c>
      <c r="ZZ207">
        <v>0</v>
      </c>
      <c r="AAA207">
        <v>15</v>
      </c>
      <c r="AAB207" t="s">
        <v>1462</v>
      </c>
      <c r="AAD207" t="b">
        <v>1</v>
      </c>
      <c r="AAK207" t="b">
        <v>1</v>
      </c>
      <c r="AAL207" t="b">
        <v>1</v>
      </c>
      <c r="AAM207" t="b">
        <v>1</v>
      </c>
      <c r="AAO207" t="b">
        <v>1</v>
      </c>
      <c r="AAS207" t="s">
        <v>6068</v>
      </c>
      <c r="AAT207">
        <v>5</v>
      </c>
      <c r="AAU207">
        <v>0</v>
      </c>
      <c r="ADN207">
        <v>6</v>
      </c>
      <c r="ADO207">
        <v>0</v>
      </c>
      <c r="ADP207">
        <v>0</v>
      </c>
      <c r="ADQ207">
        <v>6</v>
      </c>
      <c r="ADR207" t="s">
        <v>1759</v>
      </c>
      <c r="ADS207">
        <v>2</v>
      </c>
      <c r="ADT207">
        <v>3</v>
      </c>
      <c r="ADU207" t="s">
        <v>2560</v>
      </c>
      <c r="ADV207">
        <v>4</v>
      </c>
      <c r="ADW207">
        <v>5</v>
      </c>
      <c r="AEG207">
        <v>0</v>
      </c>
      <c r="AEH207">
        <v>0</v>
      </c>
      <c r="AEI207">
        <v>10</v>
      </c>
      <c r="AEJ207">
        <v>0</v>
      </c>
      <c r="AEK207">
        <v>0</v>
      </c>
      <c r="AEL207">
        <v>10</v>
      </c>
      <c r="AEU207" t="b">
        <v>1</v>
      </c>
      <c r="AEV207" t="b">
        <v>1</v>
      </c>
      <c r="AEX207" t="b">
        <v>1</v>
      </c>
      <c r="AEZ207" t="b">
        <v>1</v>
      </c>
      <c r="AFA207" t="s">
        <v>4365</v>
      </c>
      <c r="AFC207">
        <v>0</v>
      </c>
      <c r="AFD207">
        <v>0</v>
      </c>
      <c r="AFE207">
        <v>7</v>
      </c>
      <c r="AFF207">
        <v>2.8</v>
      </c>
      <c r="AFG207">
        <v>0</v>
      </c>
      <c r="AFH207">
        <v>9.8000000000000007</v>
      </c>
      <c r="AFI207" t="s">
        <v>1463</v>
      </c>
      <c r="AFK207" t="s">
        <v>1463</v>
      </c>
      <c r="AFM207" t="s">
        <v>1463</v>
      </c>
      <c r="AFO207" t="s">
        <v>1462</v>
      </c>
      <c r="AFP207" t="s">
        <v>6069</v>
      </c>
      <c r="AFQ207" t="s">
        <v>1463</v>
      </c>
      <c r="AFT207" t="s">
        <v>1463</v>
      </c>
      <c r="AFV207">
        <v>0</v>
      </c>
      <c r="AFW207">
        <v>2</v>
      </c>
      <c r="AFX207">
        <v>2.7777777777777701</v>
      </c>
      <c r="AFY207">
        <v>0</v>
      </c>
      <c r="AFZ207">
        <v>5</v>
      </c>
      <c r="AGA207">
        <v>7.5</v>
      </c>
      <c r="AGB207">
        <v>0</v>
      </c>
      <c r="AGC207">
        <v>12.5</v>
      </c>
      <c r="AGD207">
        <v>2</v>
      </c>
      <c r="AGE207">
        <v>1</v>
      </c>
      <c r="AGG207">
        <v>1</v>
      </c>
      <c r="AGH207">
        <v>1</v>
      </c>
      <c r="AGJ207">
        <v>2</v>
      </c>
      <c r="AGK207">
        <v>0</v>
      </c>
      <c r="AGM207" t="s">
        <v>6070</v>
      </c>
      <c r="AGN207" t="s">
        <v>6071</v>
      </c>
      <c r="AGQ207">
        <v>7.5</v>
      </c>
      <c r="AGR207">
        <v>0</v>
      </c>
      <c r="AGS207">
        <v>1</v>
      </c>
      <c r="AGT207">
        <v>7.5</v>
      </c>
      <c r="AGU207">
        <v>0</v>
      </c>
      <c r="AGV207">
        <v>8.5</v>
      </c>
      <c r="AGW207">
        <v>1</v>
      </c>
      <c r="AGZ207" t="b">
        <v>1</v>
      </c>
      <c r="AHD207">
        <v>4</v>
      </c>
      <c r="AHE207">
        <v>4</v>
      </c>
      <c r="AHF207">
        <v>4</v>
      </c>
      <c r="AKM207">
        <v>7.5</v>
      </c>
      <c r="AKN207">
        <v>0</v>
      </c>
      <c r="AKO207">
        <v>10</v>
      </c>
      <c r="AKP207">
        <v>7.5</v>
      </c>
      <c r="AKQ207">
        <v>0</v>
      </c>
      <c r="AKR207">
        <v>17.5</v>
      </c>
      <c r="AKS207" t="s">
        <v>1462</v>
      </c>
      <c r="AKT207" t="s">
        <v>1463</v>
      </c>
      <c r="AKV207" t="s">
        <v>1462</v>
      </c>
      <c r="AKX207" t="s">
        <v>1462</v>
      </c>
      <c r="AKZ207" t="s">
        <v>1463</v>
      </c>
      <c r="ALB207" t="s">
        <v>1462</v>
      </c>
      <c r="ALD207" t="s">
        <v>1463</v>
      </c>
      <c r="ALF207" t="s">
        <v>1462</v>
      </c>
      <c r="ALH207" t="s">
        <v>1462</v>
      </c>
      <c r="ALJ207" t="s">
        <v>1462</v>
      </c>
      <c r="ALL207" t="s">
        <v>1463</v>
      </c>
      <c r="ALN207" t="s">
        <v>1462</v>
      </c>
      <c r="ALP207" t="s">
        <v>1462</v>
      </c>
      <c r="ALR207" t="s">
        <v>1463</v>
      </c>
      <c r="ALT207" t="s">
        <v>1463</v>
      </c>
      <c r="AMF207" t="b">
        <v>1</v>
      </c>
      <c r="AMH207" t="b">
        <v>1</v>
      </c>
      <c r="AMI207" t="b">
        <v>1</v>
      </c>
      <c r="AMJ207" t="b">
        <v>1</v>
      </c>
      <c r="AML207" t="b">
        <v>1</v>
      </c>
      <c r="AMM207" t="b">
        <v>1</v>
      </c>
      <c r="AMO207" t="b">
        <v>1</v>
      </c>
      <c r="AMQ207" t="b">
        <v>1</v>
      </c>
      <c r="AMW207" t="b">
        <v>1</v>
      </c>
      <c r="ANA207">
        <v>7.5</v>
      </c>
      <c r="ANB207">
        <v>0</v>
      </c>
      <c r="ANC207">
        <v>10</v>
      </c>
      <c r="AND207">
        <v>7.5</v>
      </c>
      <c r="ANE207">
        <v>0</v>
      </c>
      <c r="ANF207">
        <v>17.5</v>
      </c>
      <c r="ANG207" t="s">
        <v>1462</v>
      </c>
      <c r="ANH207" t="s">
        <v>6072</v>
      </c>
      <c r="ANI207" t="s">
        <v>1462</v>
      </c>
      <c r="ANJ207" t="s">
        <v>6073</v>
      </c>
      <c r="ANK207">
        <v>7.5</v>
      </c>
      <c r="ANL207">
        <v>0</v>
      </c>
      <c r="ANM207">
        <v>5</v>
      </c>
      <c r="ANN207">
        <v>0</v>
      </c>
      <c r="ANO207">
        <v>10</v>
      </c>
      <c r="ANP207">
        <v>15</v>
      </c>
      <c r="ANQ207" t="s">
        <v>2565</v>
      </c>
      <c r="ANR207" t="s">
        <v>1462</v>
      </c>
      <c r="ANT207">
        <v>0</v>
      </c>
      <c r="ANU207">
        <v>10</v>
      </c>
      <c r="AQR207">
        <v>5</v>
      </c>
      <c r="AQS207">
        <v>0</v>
      </c>
      <c r="AQT207">
        <v>0</v>
      </c>
      <c r="AQU207">
        <v>5</v>
      </c>
      <c r="AQV207" t="s">
        <v>1463</v>
      </c>
      <c r="ARC207" t="b">
        <v>1</v>
      </c>
      <c r="ARD207" t="b">
        <v>1</v>
      </c>
      <c r="ARG207">
        <v>0</v>
      </c>
      <c r="ARH207">
        <v>0</v>
      </c>
      <c r="ARI207" t="s">
        <v>1463</v>
      </c>
      <c r="ARQ207" t="s">
        <v>1462</v>
      </c>
      <c r="ARS207" t="s">
        <v>6074</v>
      </c>
      <c r="ART207" t="s">
        <v>2616</v>
      </c>
      <c r="ASB207" t="b">
        <v>1</v>
      </c>
      <c r="ASC207" t="s">
        <v>4372</v>
      </c>
      <c r="ASD207">
        <v>0</v>
      </c>
      <c r="ASE207">
        <v>0</v>
      </c>
      <c r="ASF207">
        <v>3</v>
      </c>
      <c r="ASG207">
        <v>5</v>
      </c>
      <c r="ASH207">
        <v>0</v>
      </c>
      <c r="ASI207">
        <v>8</v>
      </c>
      <c r="ASJ207">
        <v>80</v>
      </c>
      <c r="ASM207" t="b">
        <v>1</v>
      </c>
      <c r="ASS207">
        <v>3</v>
      </c>
      <c r="AST207" t="s">
        <v>1462</v>
      </c>
      <c r="ASW207" t="b">
        <v>1</v>
      </c>
      <c r="ASY207" t="b">
        <v>1</v>
      </c>
      <c r="ASZ207" t="b">
        <v>1</v>
      </c>
      <c r="ATC207" t="s">
        <v>6075</v>
      </c>
      <c r="ATD207">
        <v>5</v>
      </c>
      <c r="ATE207">
        <v>0</v>
      </c>
      <c r="ATF207">
        <v>0</v>
      </c>
      <c r="ATG207">
        <v>0</v>
      </c>
      <c r="ATH207">
        <v>1.3</v>
      </c>
      <c r="ATI207">
        <v>1.3</v>
      </c>
      <c r="ATJ207" t="s">
        <v>1463</v>
      </c>
      <c r="AVZ207">
        <v>0</v>
      </c>
      <c r="AWA207">
        <v>2.5</v>
      </c>
      <c r="AWB207">
        <v>0</v>
      </c>
      <c r="AWC207">
        <v>0</v>
      </c>
      <c r="AWD207">
        <v>2</v>
      </c>
      <c r="AWE207">
        <v>5</v>
      </c>
      <c r="AWF207">
        <v>0</v>
      </c>
      <c r="AWG207">
        <v>7</v>
      </c>
      <c r="AWH207" t="s">
        <v>1462</v>
      </c>
      <c r="AWI207" t="s">
        <v>1469</v>
      </c>
      <c r="AWJ207" t="s">
        <v>1463</v>
      </c>
      <c r="AWL207" t="s">
        <v>1462</v>
      </c>
      <c r="AWM207" t="s">
        <v>2619</v>
      </c>
      <c r="AWN207" t="s">
        <v>1463</v>
      </c>
      <c r="AWP207" t="s">
        <v>1462</v>
      </c>
      <c r="AWQ207" t="s">
        <v>2895</v>
      </c>
      <c r="AWR207" t="s">
        <v>1463</v>
      </c>
      <c r="AWT207" t="s">
        <v>1463</v>
      </c>
      <c r="AWV207" t="s">
        <v>1463</v>
      </c>
      <c r="AWX207" t="s">
        <v>1463</v>
      </c>
      <c r="AWZ207" t="s">
        <v>1463</v>
      </c>
      <c r="AXB207" t="s">
        <v>1463</v>
      </c>
      <c r="AXD207" t="s">
        <v>1463</v>
      </c>
      <c r="AXI207">
        <v>5</v>
      </c>
      <c r="AXJ207">
        <v>0</v>
      </c>
      <c r="AXK207">
        <v>1</v>
      </c>
      <c r="AXN207">
        <v>1</v>
      </c>
      <c r="AXO207">
        <v>1</v>
      </c>
      <c r="AXP207">
        <v>1</v>
      </c>
      <c r="AXQ207">
        <v>1</v>
      </c>
      <c r="AXR207">
        <v>1</v>
      </c>
      <c r="AXS207">
        <v>1</v>
      </c>
      <c r="AXT207">
        <v>1</v>
      </c>
      <c r="AXU207">
        <v>1</v>
      </c>
      <c r="AXV207">
        <v>2</v>
      </c>
      <c r="AXW207">
        <v>1</v>
      </c>
      <c r="AXX207">
        <v>2</v>
      </c>
      <c r="AYA207">
        <v>10</v>
      </c>
      <c r="AYD207">
        <v>10</v>
      </c>
      <c r="AYE207" t="s">
        <v>1463</v>
      </c>
      <c r="AYF207" t="s">
        <v>1463</v>
      </c>
      <c r="AYG207">
        <v>10</v>
      </c>
      <c r="AYJ207">
        <v>10</v>
      </c>
      <c r="AYK207">
        <v>7.5</v>
      </c>
      <c r="AYL207">
        <v>0</v>
      </c>
      <c r="AYM207">
        <v>17.5</v>
      </c>
      <c r="AYN207">
        <v>2</v>
      </c>
      <c r="AYO207" t="s">
        <v>6076</v>
      </c>
      <c r="AYP207" t="s">
        <v>4419</v>
      </c>
      <c r="AYW207">
        <v>1</v>
      </c>
      <c r="AYX207" t="s">
        <v>6077</v>
      </c>
      <c r="AYY207" t="s">
        <v>6078</v>
      </c>
      <c r="AZC207">
        <v>5</v>
      </c>
      <c r="AZD207" t="s">
        <v>4426</v>
      </c>
      <c r="AZE207" t="s">
        <v>4419</v>
      </c>
      <c r="AZF207">
        <v>100</v>
      </c>
      <c r="AZG207" t="s">
        <v>6079</v>
      </c>
      <c r="AZH207" t="s">
        <v>6080</v>
      </c>
      <c r="AZM207" t="s">
        <v>1462</v>
      </c>
      <c r="AZN207" t="s">
        <v>5358</v>
      </c>
      <c r="AZO207" t="s">
        <v>1462</v>
      </c>
      <c r="AZP207" t="s">
        <v>6081</v>
      </c>
      <c r="AZR207">
        <v>7.5</v>
      </c>
      <c r="AZS207">
        <v>0</v>
      </c>
      <c r="BCH207">
        <v>10</v>
      </c>
      <c r="BCI207">
        <v>5</v>
      </c>
      <c r="BCJ207">
        <v>0</v>
      </c>
      <c r="BCK207">
        <v>15</v>
      </c>
      <c r="BCL207">
        <v>1</v>
      </c>
      <c r="BCN207" t="s">
        <v>2555</v>
      </c>
      <c r="BCP207">
        <v>2</v>
      </c>
      <c r="BCR207">
        <v>3</v>
      </c>
      <c r="BCT207" t="s">
        <v>2555</v>
      </c>
      <c r="BCW207" t="s">
        <v>2555</v>
      </c>
      <c r="BCY207">
        <v>5</v>
      </c>
      <c r="BCZ207">
        <v>0</v>
      </c>
      <c r="BEH207">
        <v>2.5</v>
      </c>
      <c r="BEI207">
        <v>7.5</v>
      </c>
      <c r="BEJ207">
        <v>0</v>
      </c>
      <c r="BEK207">
        <v>10</v>
      </c>
      <c r="BEL207" t="s">
        <v>2552</v>
      </c>
      <c r="BEN207" t="s">
        <v>2552</v>
      </c>
      <c r="BEP207" t="s">
        <v>2552</v>
      </c>
      <c r="BER207" t="s">
        <v>2552</v>
      </c>
      <c r="BET207" t="s">
        <v>2552</v>
      </c>
      <c r="BEV207" t="s">
        <v>2552</v>
      </c>
      <c r="BEX207">
        <v>7.5</v>
      </c>
      <c r="BEY207">
        <v>0</v>
      </c>
      <c r="BGQ207" t="s">
        <v>1467</v>
      </c>
      <c r="BGR207">
        <v>2.5</v>
      </c>
      <c r="BGS207">
        <v>5</v>
      </c>
      <c r="BGT207">
        <v>7.5</v>
      </c>
      <c r="BGU207" t="s">
        <v>1462</v>
      </c>
      <c r="BHH207" t="s">
        <v>4376</v>
      </c>
      <c r="BHI207" t="s">
        <v>4377</v>
      </c>
      <c r="BHJ207" t="s">
        <v>2653</v>
      </c>
      <c r="BHK207">
        <v>2.5</v>
      </c>
      <c r="BHL207">
        <v>5</v>
      </c>
      <c r="BIT207">
        <v>10</v>
      </c>
      <c r="BIU207">
        <v>7.5</v>
      </c>
      <c r="BIV207">
        <v>0</v>
      </c>
      <c r="BIW207">
        <v>17.5</v>
      </c>
      <c r="BIX207">
        <v>5</v>
      </c>
      <c r="BIY207" t="s">
        <v>1794</v>
      </c>
      <c r="BIZ207" t="s">
        <v>2548</v>
      </c>
      <c r="BJA207" t="s">
        <v>2548</v>
      </c>
      <c r="BJB207">
        <v>7.5</v>
      </c>
      <c r="BJC207">
        <v>0</v>
      </c>
    </row>
    <row r="208" spans="1:1024 1026:1615" ht="15" x14ac:dyDescent="0.25">
      <c r="A208" t="s">
        <v>4347</v>
      </c>
      <c r="B208" t="s">
        <v>6082</v>
      </c>
      <c r="C208" t="s">
        <v>6083</v>
      </c>
      <c r="D208" t="s">
        <v>1460</v>
      </c>
      <c r="F208" t="s">
        <v>2606</v>
      </c>
      <c r="G208" t="s">
        <v>4350</v>
      </c>
      <c r="H208" t="s">
        <v>4351</v>
      </c>
      <c r="I208" t="s">
        <v>5970</v>
      </c>
      <c r="J208">
        <v>3.4163338300000001</v>
      </c>
      <c r="K208">
        <v>34.130756660000003</v>
      </c>
      <c r="L208" s="116">
        <v>42451</v>
      </c>
      <c r="M208" t="s">
        <v>1471</v>
      </c>
      <c r="N208">
        <v>70</v>
      </c>
      <c r="O208" t="s">
        <v>2554</v>
      </c>
      <c r="Q208">
        <v>5</v>
      </c>
      <c r="R208">
        <v>10</v>
      </c>
      <c r="S208">
        <v>0</v>
      </c>
      <c r="T208">
        <v>15</v>
      </c>
      <c r="U208">
        <v>1</v>
      </c>
      <c r="V208">
        <v>1</v>
      </c>
      <c r="W208">
        <v>2</v>
      </c>
      <c r="X208">
        <v>4</v>
      </c>
      <c r="Y208">
        <v>1</v>
      </c>
      <c r="AE208" t="b">
        <v>1</v>
      </c>
      <c r="AG208">
        <v>1</v>
      </c>
      <c r="AH208">
        <v>1</v>
      </c>
      <c r="AI208">
        <v>1</v>
      </c>
      <c r="AJ208">
        <v>3</v>
      </c>
      <c r="AM208">
        <v>1</v>
      </c>
      <c r="AO208">
        <v>1</v>
      </c>
      <c r="AS208">
        <v>1</v>
      </c>
      <c r="AT208">
        <v>1</v>
      </c>
      <c r="AU208">
        <v>1</v>
      </c>
      <c r="AV208">
        <v>2</v>
      </c>
      <c r="BC208">
        <v>1</v>
      </c>
      <c r="BS208" t="s">
        <v>1462</v>
      </c>
      <c r="BT208" t="s">
        <v>1462</v>
      </c>
      <c r="BU208" t="s">
        <v>6084</v>
      </c>
      <c r="BV208" t="s">
        <v>6085</v>
      </c>
      <c r="BW208">
        <v>10</v>
      </c>
      <c r="BX208">
        <v>0</v>
      </c>
      <c r="BY208">
        <v>8.5</v>
      </c>
      <c r="BZ208">
        <v>7.5</v>
      </c>
      <c r="CA208">
        <v>0</v>
      </c>
      <c r="CB208">
        <v>16</v>
      </c>
      <c r="CC208" t="s">
        <v>1462</v>
      </c>
      <c r="CD208" t="b">
        <v>1</v>
      </c>
      <c r="CE208" t="b">
        <v>1</v>
      </c>
      <c r="CF208">
        <v>60</v>
      </c>
      <c r="CH208" t="s">
        <v>1462</v>
      </c>
      <c r="CI208" t="b">
        <v>1</v>
      </c>
      <c r="CK208">
        <v>35</v>
      </c>
      <c r="CM208" t="s">
        <v>1463</v>
      </c>
      <c r="CR208" t="s">
        <v>1463</v>
      </c>
      <c r="CW208" t="s">
        <v>1462</v>
      </c>
      <c r="CX208" t="b">
        <v>1</v>
      </c>
      <c r="CZ208">
        <v>20</v>
      </c>
      <c r="DB208" t="s">
        <v>1463</v>
      </c>
      <c r="DG208" t="s">
        <v>1463</v>
      </c>
      <c r="DM208" t="s">
        <v>1463</v>
      </c>
      <c r="DS208" t="b">
        <v>1</v>
      </c>
      <c r="DY208" t="b">
        <v>1</v>
      </c>
      <c r="EB208" t="b">
        <v>1</v>
      </c>
      <c r="EC208" t="b">
        <v>1</v>
      </c>
      <c r="EI208">
        <v>7.5</v>
      </c>
      <c r="EJ208">
        <v>0</v>
      </c>
      <c r="EN208">
        <v>0</v>
      </c>
      <c r="EO208" t="s">
        <v>1463</v>
      </c>
      <c r="FL208">
        <v>6.7</v>
      </c>
      <c r="FM208">
        <v>2.5</v>
      </c>
      <c r="FN208">
        <v>0</v>
      </c>
      <c r="FO208">
        <v>9.1999999999999993</v>
      </c>
      <c r="FP208" t="s">
        <v>1462</v>
      </c>
      <c r="FT208" t="b">
        <v>1</v>
      </c>
      <c r="FV208" t="s">
        <v>1465</v>
      </c>
      <c r="GO208" t="b">
        <v>1</v>
      </c>
      <c r="GQ208" t="s">
        <v>1464</v>
      </c>
      <c r="HD208" t="b">
        <v>1</v>
      </c>
      <c r="HF208" t="s">
        <v>2564</v>
      </c>
      <c r="IN208" t="b">
        <v>1</v>
      </c>
      <c r="IP208" t="s">
        <v>1473</v>
      </c>
      <c r="JC208" t="b">
        <v>1</v>
      </c>
      <c r="JE208" t="s">
        <v>2564</v>
      </c>
      <c r="KG208" t="s">
        <v>4871</v>
      </c>
      <c r="KH208" t="b">
        <v>1</v>
      </c>
      <c r="KJ208" t="s">
        <v>1464</v>
      </c>
      <c r="KK208" t="s">
        <v>1463</v>
      </c>
      <c r="KM208">
        <v>2.5</v>
      </c>
      <c r="KN208">
        <v>0</v>
      </c>
      <c r="KO208">
        <v>0</v>
      </c>
      <c r="KP208">
        <v>5</v>
      </c>
      <c r="KQ208">
        <v>0</v>
      </c>
      <c r="KR208">
        <v>5</v>
      </c>
      <c r="KS208" t="s">
        <v>1462</v>
      </c>
      <c r="KV208">
        <v>25</v>
      </c>
      <c r="LF208">
        <v>1</v>
      </c>
      <c r="LP208" t="b">
        <v>1</v>
      </c>
      <c r="LZ208" t="b">
        <v>1</v>
      </c>
      <c r="MJ208" t="b">
        <v>1</v>
      </c>
      <c r="MT208" t="s">
        <v>1462</v>
      </c>
      <c r="MU208" t="s">
        <v>6086</v>
      </c>
      <c r="MV208">
        <v>5</v>
      </c>
      <c r="MW208">
        <v>0</v>
      </c>
      <c r="MX208">
        <v>0</v>
      </c>
      <c r="MY208">
        <v>2.5</v>
      </c>
      <c r="MZ208">
        <v>0</v>
      </c>
      <c r="NA208">
        <v>2.5</v>
      </c>
      <c r="NM208" t="s">
        <v>2549</v>
      </c>
      <c r="NN208" t="s">
        <v>2549</v>
      </c>
      <c r="NO208" t="s">
        <v>2549</v>
      </c>
      <c r="NP208" t="s">
        <v>2549</v>
      </c>
      <c r="NQ208" t="s">
        <v>2549</v>
      </c>
      <c r="NR208" t="s">
        <v>2549</v>
      </c>
      <c r="NS208" t="s">
        <v>2549</v>
      </c>
      <c r="NT208" t="s">
        <v>2549</v>
      </c>
      <c r="NU208" t="s">
        <v>2549</v>
      </c>
      <c r="NV208" t="s">
        <v>2549</v>
      </c>
      <c r="NW208" t="s">
        <v>2550</v>
      </c>
      <c r="NX208" t="s">
        <v>2569</v>
      </c>
      <c r="NY208" t="s">
        <v>2550</v>
      </c>
      <c r="NZ208" t="s">
        <v>2550</v>
      </c>
      <c r="OA208" t="s">
        <v>2550</v>
      </c>
      <c r="OB208" t="s">
        <v>2550</v>
      </c>
      <c r="OC208" t="s">
        <v>2550</v>
      </c>
      <c r="OD208" t="s">
        <v>2550</v>
      </c>
      <c r="OE208" t="s">
        <v>2550</v>
      </c>
      <c r="OF208" t="s">
        <v>2550</v>
      </c>
      <c r="OG208">
        <v>2.5</v>
      </c>
      <c r="OH208">
        <v>0</v>
      </c>
      <c r="OJ208">
        <v>2.5</v>
      </c>
      <c r="OK208">
        <v>0</v>
      </c>
      <c r="OL208">
        <v>2.5</v>
      </c>
      <c r="OO208" t="b">
        <v>1</v>
      </c>
      <c r="OY208" t="s">
        <v>6087</v>
      </c>
      <c r="PI208" t="s">
        <v>3269</v>
      </c>
      <c r="PS208" t="b">
        <v>1</v>
      </c>
      <c r="QC208" t="s">
        <v>5778</v>
      </c>
      <c r="QL208">
        <v>2.5</v>
      </c>
      <c r="QM208">
        <v>0</v>
      </c>
      <c r="RO208">
        <v>7.5</v>
      </c>
      <c r="RP208">
        <v>5</v>
      </c>
      <c r="RQ208">
        <v>2.5</v>
      </c>
      <c r="RR208">
        <v>15</v>
      </c>
      <c r="RS208" t="s">
        <v>1463</v>
      </c>
      <c r="RZ208" t="s">
        <v>1463</v>
      </c>
      <c r="SB208" t="s">
        <v>1463</v>
      </c>
      <c r="SH208" t="s">
        <v>1463</v>
      </c>
      <c r="SK208">
        <v>5</v>
      </c>
      <c r="SL208">
        <v>2.5</v>
      </c>
      <c r="SM208">
        <v>3.7</v>
      </c>
      <c r="SN208">
        <v>7.5</v>
      </c>
      <c r="SO208">
        <v>2.5</v>
      </c>
      <c r="SP208">
        <v>13.7</v>
      </c>
      <c r="SQ208" t="s">
        <v>1463</v>
      </c>
      <c r="SR208" t="s">
        <v>6088</v>
      </c>
      <c r="TI208">
        <v>75</v>
      </c>
      <c r="TJ208" t="s">
        <v>6089</v>
      </c>
      <c r="TM208" t="b">
        <v>1</v>
      </c>
      <c r="TN208" t="b">
        <v>1</v>
      </c>
      <c r="TO208" t="b">
        <v>1</v>
      </c>
      <c r="TP208" t="b">
        <v>1</v>
      </c>
      <c r="TQ208" t="b">
        <v>1</v>
      </c>
      <c r="TR208" t="b">
        <v>1</v>
      </c>
      <c r="TS208" t="b">
        <v>1</v>
      </c>
      <c r="TT208" t="b">
        <v>1</v>
      </c>
      <c r="TU208" t="b">
        <v>1</v>
      </c>
      <c r="TX208">
        <v>7.5</v>
      </c>
      <c r="TY208">
        <v>2.5</v>
      </c>
      <c r="VI208">
        <v>5</v>
      </c>
      <c r="VJ208">
        <v>0</v>
      </c>
      <c r="VK208">
        <v>0</v>
      </c>
      <c r="VL208">
        <v>5</v>
      </c>
      <c r="VM208" t="s">
        <v>1463</v>
      </c>
      <c r="VO208" t="s">
        <v>1463</v>
      </c>
      <c r="VQ208" t="s">
        <v>1463</v>
      </c>
      <c r="VS208" t="s">
        <v>1463</v>
      </c>
      <c r="VV208" t="s">
        <v>1463</v>
      </c>
      <c r="VX208" t="s">
        <v>1462</v>
      </c>
      <c r="VY208" t="s">
        <v>4478</v>
      </c>
      <c r="VZ208">
        <v>0</v>
      </c>
      <c r="WA208">
        <v>0</v>
      </c>
      <c r="XJ208">
        <v>2.5</v>
      </c>
      <c r="XK208">
        <v>0</v>
      </c>
      <c r="XL208">
        <v>0</v>
      </c>
      <c r="XM208">
        <v>2.5</v>
      </c>
      <c r="XN208" t="s">
        <v>1462</v>
      </c>
      <c r="XO208" t="s">
        <v>1462</v>
      </c>
      <c r="XR208" t="b">
        <v>1</v>
      </c>
      <c r="XS208" t="b">
        <v>1</v>
      </c>
      <c r="XT208" t="b">
        <v>1</v>
      </c>
      <c r="XU208" t="b">
        <v>1</v>
      </c>
      <c r="XW208" t="b">
        <v>1</v>
      </c>
      <c r="XX208" t="b">
        <v>1</v>
      </c>
      <c r="YC208" t="s">
        <v>1462</v>
      </c>
      <c r="YE208" t="s">
        <v>1463</v>
      </c>
      <c r="YF208" t="s">
        <v>6090</v>
      </c>
      <c r="YG208">
        <v>0</v>
      </c>
      <c r="YH208">
        <v>0</v>
      </c>
      <c r="YI208" t="s">
        <v>1463</v>
      </c>
      <c r="YU208">
        <v>0</v>
      </c>
      <c r="YV208">
        <v>0</v>
      </c>
      <c r="ZX208">
        <v>10</v>
      </c>
      <c r="ZY208">
        <v>5</v>
      </c>
      <c r="ZZ208">
        <v>0</v>
      </c>
      <c r="AAA208">
        <v>15</v>
      </c>
      <c r="AAB208" t="s">
        <v>1462</v>
      </c>
      <c r="AAK208" t="b">
        <v>1</v>
      </c>
      <c r="AAL208" t="b">
        <v>1</v>
      </c>
      <c r="AAM208" t="b">
        <v>1</v>
      </c>
      <c r="AAO208" t="b">
        <v>1</v>
      </c>
      <c r="AAP208" t="b">
        <v>1</v>
      </c>
      <c r="AAQ208" t="s">
        <v>6091</v>
      </c>
      <c r="AAS208" t="s">
        <v>6092</v>
      </c>
      <c r="AAT208">
        <v>5</v>
      </c>
      <c r="AAU208">
        <v>0</v>
      </c>
      <c r="ADN208">
        <v>6</v>
      </c>
      <c r="ADO208">
        <v>0</v>
      </c>
      <c r="ADP208">
        <v>0</v>
      </c>
      <c r="ADQ208">
        <v>6</v>
      </c>
      <c r="ADR208" t="s">
        <v>2560</v>
      </c>
      <c r="ADS208">
        <v>4</v>
      </c>
      <c r="ADT208">
        <v>7</v>
      </c>
      <c r="ADU208" t="s">
        <v>1759</v>
      </c>
      <c r="ADV208">
        <v>1</v>
      </c>
      <c r="ADW208">
        <v>2</v>
      </c>
      <c r="AEG208">
        <v>0</v>
      </c>
      <c r="AEH208">
        <v>0</v>
      </c>
      <c r="AEI208">
        <v>10</v>
      </c>
      <c r="AEJ208">
        <v>0</v>
      </c>
      <c r="AEK208">
        <v>0</v>
      </c>
      <c r="AEL208">
        <v>10</v>
      </c>
      <c r="AEV208" t="b">
        <v>1</v>
      </c>
      <c r="AEX208" t="b">
        <v>1</v>
      </c>
      <c r="AEZ208" t="b">
        <v>1</v>
      </c>
      <c r="AFA208" t="s">
        <v>6047</v>
      </c>
      <c r="AFC208">
        <v>0</v>
      </c>
      <c r="AFD208">
        <v>0</v>
      </c>
      <c r="AFE208">
        <v>4</v>
      </c>
      <c r="AFG208">
        <v>0</v>
      </c>
      <c r="AFH208">
        <v>4</v>
      </c>
      <c r="AFI208" t="s">
        <v>1463</v>
      </c>
      <c r="AFK208" t="s">
        <v>1463</v>
      </c>
      <c r="AFM208" t="s">
        <v>1463</v>
      </c>
      <c r="AFO208" t="s">
        <v>1462</v>
      </c>
      <c r="AFP208" t="s">
        <v>6093</v>
      </c>
      <c r="AFQ208" t="s">
        <v>1462</v>
      </c>
      <c r="AFR208" t="s">
        <v>6094</v>
      </c>
      <c r="AFT208" t="s">
        <v>1463</v>
      </c>
      <c r="AFV208">
        <v>0</v>
      </c>
      <c r="AFW208">
        <v>0</v>
      </c>
      <c r="AFX208">
        <v>0</v>
      </c>
      <c r="AFY208">
        <v>0</v>
      </c>
      <c r="AFZ208">
        <v>5</v>
      </c>
      <c r="AGA208">
        <v>7.5</v>
      </c>
      <c r="AGB208">
        <v>0</v>
      </c>
      <c r="AGC208">
        <v>12.5</v>
      </c>
      <c r="AGD208">
        <v>2</v>
      </c>
      <c r="AGE208">
        <v>2</v>
      </c>
      <c r="AGG208">
        <v>1</v>
      </c>
      <c r="AGH208">
        <v>1</v>
      </c>
      <c r="AGJ208">
        <v>2</v>
      </c>
      <c r="AGK208">
        <v>0</v>
      </c>
      <c r="AGM208" t="s">
        <v>6095</v>
      </c>
      <c r="AGN208" t="s">
        <v>6096</v>
      </c>
      <c r="AGQ208">
        <v>7.5</v>
      </c>
      <c r="AGR208">
        <v>0</v>
      </c>
      <c r="AGS208">
        <v>1</v>
      </c>
      <c r="AGT208">
        <v>7.5</v>
      </c>
      <c r="AGU208">
        <v>0</v>
      </c>
      <c r="AGV208">
        <v>8.5</v>
      </c>
      <c r="AGW208">
        <v>1</v>
      </c>
      <c r="AGZ208" t="b">
        <v>1</v>
      </c>
      <c r="AHD208">
        <v>4</v>
      </c>
      <c r="AHE208">
        <v>4</v>
      </c>
      <c r="AHF208">
        <v>4</v>
      </c>
      <c r="AKM208">
        <v>7.5</v>
      </c>
      <c r="AKN208">
        <v>0</v>
      </c>
      <c r="AKO208">
        <v>10</v>
      </c>
      <c r="AKP208">
        <v>7.5</v>
      </c>
      <c r="AKQ208">
        <v>0</v>
      </c>
      <c r="AKR208">
        <v>17.5</v>
      </c>
      <c r="AKS208" t="s">
        <v>1462</v>
      </c>
      <c r="AKT208" t="s">
        <v>1463</v>
      </c>
      <c r="AKV208" t="s">
        <v>1462</v>
      </c>
      <c r="AKX208" t="s">
        <v>1462</v>
      </c>
      <c r="AKZ208" t="s">
        <v>1462</v>
      </c>
      <c r="ALB208" t="s">
        <v>1462</v>
      </c>
      <c r="ALD208" t="s">
        <v>1463</v>
      </c>
      <c r="ALF208" t="s">
        <v>1462</v>
      </c>
      <c r="ALH208" t="s">
        <v>1462</v>
      </c>
      <c r="ALJ208" t="s">
        <v>1462</v>
      </c>
      <c r="ALL208" t="s">
        <v>1463</v>
      </c>
      <c r="ALN208" t="s">
        <v>1462</v>
      </c>
      <c r="ALP208" t="s">
        <v>1462</v>
      </c>
      <c r="ALR208" t="s">
        <v>1463</v>
      </c>
      <c r="ALT208" t="s">
        <v>1463</v>
      </c>
      <c r="AMF208" t="b">
        <v>1</v>
      </c>
      <c r="AMH208" t="b">
        <v>1</v>
      </c>
      <c r="AMI208" t="b">
        <v>1</v>
      </c>
      <c r="AMJ208" t="b">
        <v>1</v>
      </c>
      <c r="AML208" t="b">
        <v>1</v>
      </c>
      <c r="AMM208" t="b">
        <v>1</v>
      </c>
      <c r="AMO208" t="b">
        <v>1</v>
      </c>
      <c r="AMQ208" t="b">
        <v>1</v>
      </c>
      <c r="AMW208" t="b">
        <v>1</v>
      </c>
      <c r="ANA208">
        <v>7.5</v>
      </c>
      <c r="ANB208">
        <v>0</v>
      </c>
      <c r="ANC208">
        <v>10</v>
      </c>
      <c r="AND208">
        <v>7.5</v>
      </c>
      <c r="ANE208">
        <v>2.5</v>
      </c>
      <c r="ANF208">
        <v>20</v>
      </c>
      <c r="ANG208" t="s">
        <v>1462</v>
      </c>
      <c r="ANH208" t="s">
        <v>6097</v>
      </c>
      <c r="ANI208" t="s">
        <v>1462</v>
      </c>
      <c r="ANJ208" t="s">
        <v>2616</v>
      </c>
      <c r="ANK208">
        <v>7.5</v>
      </c>
      <c r="ANL208">
        <v>2.5</v>
      </c>
      <c r="ANM208">
        <v>5</v>
      </c>
      <c r="ANN208">
        <v>0</v>
      </c>
      <c r="ANO208">
        <v>10</v>
      </c>
      <c r="ANP208">
        <v>15</v>
      </c>
      <c r="ANQ208" t="s">
        <v>2565</v>
      </c>
      <c r="ANR208" t="s">
        <v>1462</v>
      </c>
      <c r="ANT208">
        <v>0</v>
      </c>
      <c r="ANU208">
        <v>10</v>
      </c>
      <c r="AQR208">
        <v>5</v>
      </c>
      <c r="AQS208">
        <v>0</v>
      </c>
      <c r="AQT208">
        <v>1.3</v>
      </c>
      <c r="AQU208">
        <v>6.3</v>
      </c>
      <c r="AQV208" t="s">
        <v>1463</v>
      </c>
      <c r="ARB208" t="b">
        <v>1</v>
      </c>
      <c r="ARC208" t="b">
        <v>1</v>
      </c>
      <c r="ARD208" t="b">
        <v>1</v>
      </c>
      <c r="ARG208">
        <v>0</v>
      </c>
      <c r="ARH208">
        <v>0</v>
      </c>
      <c r="ARI208" t="s">
        <v>1463</v>
      </c>
      <c r="ARQ208" t="s">
        <v>1462</v>
      </c>
      <c r="ARS208" t="s">
        <v>6098</v>
      </c>
      <c r="ART208" t="s">
        <v>2616</v>
      </c>
      <c r="ASB208" t="b">
        <v>1</v>
      </c>
      <c r="ASC208" t="s">
        <v>4372</v>
      </c>
      <c r="ASD208">
        <v>0</v>
      </c>
      <c r="ASE208">
        <v>2.5</v>
      </c>
      <c r="ASF208">
        <v>5</v>
      </c>
      <c r="ASG208">
        <v>5</v>
      </c>
      <c r="ASH208">
        <v>0</v>
      </c>
      <c r="ASI208">
        <v>10</v>
      </c>
      <c r="ASJ208">
        <v>70</v>
      </c>
      <c r="ASM208" t="b">
        <v>1</v>
      </c>
      <c r="ASS208">
        <v>4</v>
      </c>
      <c r="AST208" t="s">
        <v>1462</v>
      </c>
      <c r="ASV208" t="b">
        <v>1</v>
      </c>
      <c r="ASW208" t="b">
        <v>1</v>
      </c>
      <c r="ASX208" t="b">
        <v>1</v>
      </c>
      <c r="ASY208" t="b">
        <v>1</v>
      </c>
      <c r="ASZ208" t="b">
        <v>1</v>
      </c>
      <c r="ATC208" t="s">
        <v>6099</v>
      </c>
      <c r="ATD208">
        <v>5</v>
      </c>
      <c r="ATE208">
        <v>0</v>
      </c>
      <c r="ATF208">
        <v>0</v>
      </c>
      <c r="ATG208">
        <v>0</v>
      </c>
      <c r="ATH208">
        <v>0</v>
      </c>
      <c r="ATI208">
        <v>0</v>
      </c>
      <c r="ATJ208" t="s">
        <v>1463</v>
      </c>
      <c r="AVZ208">
        <v>0</v>
      </c>
      <c r="AWA208">
        <v>0</v>
      </c>
      <c r="AWB208">
        <v>0</v>
      </c>
      <c r="AWC208">
        <v>0</v>
      </c>
      <c r="AWD208">
        <v>3</v>
      </c>
      <c r="AWE208">
        <v>5</v>
      </c>
      <c r="AWF208">
        <v>0</v>
      </c>
      <c r="AWG208">
        <v>8</v>
      </c>
      <c r="AWH208" t="s">
        <v>1462</v>
      </c>
      <c r="AWI208" t="s">
        <v>1469</v>
      </c>
      <c r="AWJ208" t="s">
        <v>1463</v>
      </c>
      <c r="AWL208" t="s">
        <v>1462</v>
      </c>
      <c r="AWM208" t="s">
        <v>2619</v>
      </c>
      <c r="AWN208" t="s">
        <v>1463</v>
      </c>
      <c r="AWP208" t="s">
        <v>1463</v>
      </c>
      <c r="AWR208" t="s">
        <v>1462</v>
      </c>
      <c r="AWS208" t="s">
        <v>2592</v>
      </c>
      <c r="AWT208" t="s">
        <v>1463</v>
      </c>
      <c r="AWV208" t="s">
        <v>1463</v>
      </c>
      <c r="AWX208" t="s">
        <v>1463</v>
      </c>
      <c r="AWZ208" t="s">
        <v>1463</v>
      </c>
      <c r="AXB208" t="s">
        <v>1462</v>
      </c>
      <c r="AXC208" t="s">
        <v>1470</v>
      </c>
      <c r="AXD208" t="s">
        <v>1463</v>
      </c>
      <c r="AXI208">
        <v>5</v>
      </c>
      <c r="AXJ208">
        <v>0</v>
      </c>
      <c r="AXK208">
        <v>1</v>
      </c>
      <c r="AXN208">
        <v>1</v>
      </c>
      <c r="AXO208">
        <v>1</v>
      </c>
      <c r="AXP208">
        <v>1</v>
      </c>
      <c r="AXQ208">
        <v>1</v>
      </c>
      <c r="AXR208">
        <v>1</v>
      </c>
      <c r="AXS208">
        <v>1</v>
      </c>
      <c r="AXT208">
        <v>1</v>
      </c>
      <c r="AXU208">
        <v>1</v>
      </c>
      <c r="AXV208">
        <v>2</v>
      </c>
      <c r="AXW208">
        <v>1</v>
      </c>
      <c r="AXX208">
        <v>2</v>
      </c>
      <c r="AYA208">
        <v>10</v>
      </c>
      <c r="AYD208">
        <v>10</v>
      </c>
      <c r="AYE208" t="s">
        <v>1463</v>
      </c>
      <c r="AYF208" t="s">
        <v>1463</v>
      </c>
      <c r="AYG208">
        <v>10</v>
      </c>
      <c r="AYJ208">
        <v>10</v>
      </c>
      <c r="AYK208">
        <v>7.5</v>
      </c>
      <c r="AYL208">
        <v>0</v>
      </c>
      <c r="AYM208">
        <v>17.5</v>
      </c>
      <c r="AYN208">
        <v>2</v>
      </c>
      <c r="AYO208" t="s">
        <v>6100</v>
      </c>
      <c r="AYP208" t="s">
        <v>4419</v>
      </c>
      <c r="AYW208">
        <v>6</v>
      </c>
      <c r="AYX208" t="s">
        <v>6101</v>
      </c>
      <c r="AYY208" t="s">
        <v>6102</v>
      </c>
      <c r="AZC208">
        <v>6</v>
      </c>
      <c r="AZD208" t="s">
        <v>4426</v>
      </c>
      <c r="AZE208" t="s">
        <v>4419</v>
      </c>
      <c r="AZF208">
        <v>80</v>
      </c>
      <c r="AZG208" t="s">
        <v>4677</v>
      </c>
      <c r="AZH208" t="s">
        <v>6103</v>
      </c>
      <c r="AZM208" t="s">
        <v>1462</v>
      </c>
      <c r="AZN208" t="s">
        <v>6104</v>
      </c>
      <c r="AZO208" t="s">
        <v>1462</v>
      </c>
      <c r="AZP208" t="s">
        <v>6105</v>
      </c>
      <c r="AZR208">
        <v>7.5</v>
      </c>
      <c r="AZS208">
        <v>0</v>
      </c>
      <c r="BCH208">
        <v>10</v>
      </c>
      <c r="BCI208">
        <v>5</v>
      </c>
      <c r="BCJ208">
        <v>0</v>
      </c>
      <c r="BCK208">
        <v>15</v>
      </c>
      <c r="BCL208">
        <v>1</v>
      </c>
      <c r="BCN208">
        <v>2</v>
      </c>
      <c r="BCP208">
        <v>3</v>
      </c>
      <c r="BCR208">
        <v>4</v>
      </c>
      <c r="BCT208" t="s">
        <v>2555</v>
      </c>
      <c r="BCW208" t="s">
        <v>2555</v>
      </c>
      <c r="BCY208">
        <v>5</v>
      </c>
      <c r="BCZ208">
        <v>0</v>
      </c>
      <c r="BEH208">
        <v>2.5</v>
      </c>
      <c r="BEI208">
        <v>10</v>
      </c>
      <c r="BEJ208">
        <v>0</v>
      </c>
      <c r="BEK208">
        <v>12.5</v>
      </c>
      <c r="BEL208" t="s">
        <v>2552</v>
      </c>
      <c r="BEN208" t="s">
        <v>2552</v>
      </c>
      <c r="BEP208" t="s">
        <v>2552</v>
      </c>
      <c r="BER208" t="s">
        <v>2552</v>
      </c>
      <c r="BET208" t="s">
        <v>2552</v>
      </c>
      <c r="BEV208" t="s">
        <v>2552</v>
      </c>
      <c r="BEX208">
        <v>10</v>
      </c>
      <c r="BEY208">
        <v>0</v>
      </c>
      <c r="BGQ208" t="s">
        <v>1467</v>
      </c>
      <c r="BGR208">
        <v>2.5</v>
      </c>
      <c r="BGS208">
        <v>5</v>
      </c>
      <c r="BGT208">
        <v>7.5</v>
      </c>
      <c r="BGU208" t="s">
        <v>1462</v>
      </c>
      <c r="BHH208" t="s">
        <v>3099</v>
      </c>
      <c r="BHI208" t="s">
        <v>2985</v>
      </c>
      <c r="BHJ208" t="s">
        <v>2653</v>
      </c>
      <c r="BHK208">
        <v>2.5</v>
      </c>
      <c r="BHL208">
        <v>5</v>
      </c>
      <c r="BIT208">
        <v>10</v>
      </c>
      <c r="BIU208">
        <v>7.5</v>
      </c>
      <c r="BIV208">
        <v>0</v>
      </c>
      <c r="BIW208">
        <v>17.5</v>
      </c>
      <c r="BIX208">
        <v>4</v>
      </c>
      <c r="BIY208" t="s">
        <v>1794</v>
      </c>
      <c r="BIZ208" t="s">
        <v>1466</v>
      </c>
      <c r="BJA208" t="s">
        <v>2548</v>
      </c>
      <c r="BJB208">
        <v>7.5</v>
      </c>
      <c r="BJC208">
        <v>0</v>
      </c>
    </row>
    <row r="209" spans="1:1024 1026:1615" ht="15" x14ac:dyDescent="0.25">
      <c r="A209" t="s">
        <v>4347</v>
      </c>
      <c r="B209" t="s">
        <v>6106</v>
      </c>
      <c r="C209" t="s">
        <v>6107</v>
      </c>
      <c r="D209" t="s">
        <v>1460</v>
      </c>
      <c r="F209" t="s">
        <v>2606</v>
      </c>
      <c r="G209" t="s">
        <v>4350</v>
      </c>
      <c r="H209" t="s">
        <v>4351</v>
      </c>
      <c r="I209" t="s">
        <v>5970</v>
      </c>
      <c r="J209">
        <v>3.4162375699999998</v>
      </c>
      <c r="K209">
        <v>34.1307689</v>
      </c>
      <c r="L209" s="116">
        <v>42451</v>
      </c>
      <c r="M209" t="s">
        <v>1471</v>
      </c>
      <c r="N209">
        <v>67</v>
      </c>
      <c r="O209" t="s">
        <v>2554</v>
      </c>
      <c r="Q209">
        <v>6.7</v>
      </c>
      <c r="R209">
        <v>7.5</v>
      </c>
      <c r="S209">
        <v>0</v>
      </c>
      <c r="T209">
        <v>14.2</v>
      </c>
      <c r="U209">
        <v>2</v>
      </c>
      <c r="V209">
        <v>1</v>
      </c>
      <c r="W209">
        <v>1</v>
      </c>
      <c r="X209">
        <v>2</v>
      </c>
      <c r="AB209" t="b">
        <v>1</v>
      </c>
      <c r="AG209">
        <v>2</v>
      </c>
      <c r="AH209">
        <v>1</v>
      </c>
      <c r="AI209">
        <v>1</v>
      </c>
      <c r="AJ209">
        <v>2</v>
      </c>
      <c r="AM209">
        <v>2</v>
      </c>
      <c r="AO209">
        <v>1</v>
      </c>
      <c r="AS209">
        <v>2</v>
      </c>
      <c r="AT209">
        <v>1</v>
      </c>
      <c r="AU209">
        <v>1</v>
      </c>
      <c r="AV209">
        <v>2</v>
      </c>
      <c r="BS209" t="s">
        <v>1462</v>
      </c>
      <c r="BT209" t="s">
        <v>1462</v>
      </c>
      <c r="BU209" t="s">
        <v>4354</v>
      </c>
      <c r="BV209" t="s">
        <v>6108</v>
      </c>
      <c r="BW209">
        <v>7.5</v>
      </c>
      <c r="BX209">
        <v>0</v>
      </c>
      <c r="BY209">
        <v>8.5</v>
      </c>
      <c r="BZ209">
        <v>7.5</v>
      </c>
      <c r="CA209">
        <v>0</v>
      </c>
      <c r="CB209">
        <v>16</v>
      </c>
      <c r="CC209" t="s">
        <v>1462</v>
      </c>
      <c r="CD209" t="b">
        <v>1</v>
      </c>
      <c r="CE209" t="b">
        <v>1</v>
      </c>
      <c r="CF209">
        <v>50</v>
      </c>
      <c r="CH209" t="s">
        <v>1462</v>
      </c>
      <c r="CI209" t="b">
        <v>1</v>
      </c>
      <c r="CK209">
        <v>45</v>
      </c>
      <c r="CM209" t="s">
        <v>1463</v>
      </c>
      <c r="CR209" t="s">
        <v>1463</v>
      </c>
      <c r="CW209" t="s">
        <v>1462</v>
      </c>
      <c r="CX209" t="b">
        <v>1</v>
      </c>
      <c r="CZ209">
        <v>20</v>
      </c>
      <c r="DB209" t="s">
        <v>1463</v>
      </c>
      <c r="DG209" t="s">
        <v>1463</v>
      </c>
      <c r="DM209" t="s">
        <v>1463</v>
      </c>
      <c r="DS209" t="b">
        <v>1</v>
      </c>
      <c r="DU209" t="b">
        <v>1</v>
      </c>
      <c r="EC209" t="b">
        <v>1</v>
      </c>
      <c r="EF209" t="b">
        <v>1</v>
      </c>
      <c r="EG209" t="s">
        <v>5297</v>
      </c>
      <c r="EI209">
        <v>7.5</v>
      </c>
      <c r="EJ209">
        <v>0</v>
      </c>
      <c r="EN209">
        <v>0</v>
      </c>
      <c r="EO209" t="s">
        <v>1463</v>
      </c>
      <c r="FL209">
        <v>6.7</v>
      </c>
      <c r="FM209">
        <v>7.5</v>
      </c>
      <c r="FN209">
        <v>2.5</v>
      </c>
      <c r="FO209">
        <v>16.7</v>
      </c>
      <c r="FP209" t="s">
        <v>1462</v>
      </c>
      <c r="FT209" t="b">
        <v>1</v>
      </c>
      <c r="FV209" t="s">
        <v>1465</v>
      </c>
      <c r="GO209" t="b">
        <v>1</v>
      </c>
      <c r="GQ209" t="s">
        <v>1465</v>
      </c>
      <c r="HD209" t="b">
        <v>1</v>
      </c>
      <c r="HF209" t="s">
        <v>1465</v>
      </c>
      <c r="HJ209" t="b">
        <v>1</v>
      </c>
      <c r="HL209" t="s">
        <v>1473</v>
      </c>
      <c r="HV209" t="b">
        <v>1</v>
      </c>
      <c r="HX209" t="s">
        <v>1473</v>
      </c>
      <c r="IN209" t="b">
        <v>1</v>
      </c>
      <c r="IP209" t="s">
        <v>1464</v>
      </c>
      <c r="JC209" t="b">
        <v>1</v>
      </c>
      <c r="JE209" t="s">
        <v>1465</v>
      </c>
      <c r="JX209" t="b">
        <v>1</v>
      </c>
      <c r="JZ209" t="s">
        <v>1473</v>
      </c>
      <c r="KG209" t="s">
        <v>4388</v>
      </c>
      <c r="KH209" t="b">
        <v>1</v>
      </c>
      <c r="KJ209" t="s">
        <v>1465</v>
      </c>
      <c r="KK209" t="s">
        <v>1463</v>
      </c>
      <c r="KM209">
        <v>7.5</v>
      </c>
      <c r="KN209">
        <v>2.5</v>
      </c>
      <c r="KO209">
        <v>2</v>
      </c>
      <c r="KP209">
        <v>5</v>
      </c>
      <c r="KQ209">
        <v>0</v>
      </c>
      <c r="KR209">
        <v>7</v>
      </c>
      <c r="KS209" t="s">
        <v>1462</v>
      </c>
      <c r="KV209">
        <v>26</v>
      </c>
      <c r="KW209">
        <v>12</v>
      </c>
      <c r="LF209">
        <v>1</v>
      </c>
      <c r="LG209">
        <v>1</v>
      </c>
      <c r="LZ209" t="b">
        <v>1</v>
      </c>
      <c r="MA209" t="b">
        <v>1</v>
      </c>
      <c r="MJ209" t="b">
        <v>1</v>
      </c>
      <c r="MK209" t="b">
        <v>1</v>
      </c>
      <c r="MT209" t="s">
        <v>1462</v>
      </c>
      <c r="MU209" t="s">
        <v>6109</v>
      </c>
      <c r="MV209">
        <v>5</v>
      </c>
      <c r="MW209">
        <v>0</v>
      </c>
      <c r="MX209">
        <v>0</v>
      </c>
      <c r="MY209">
        <v>7.5</v>
      </c>
      <c r="MZ209">
        <v>2.5</v>
      </c>
      <c r="NA209">
        <v>10</v>
      </c>
      <c r="NX209" t="s">
        <v>2569</v>
      </c>
      <c r="NY209" t="s">
        <v>2569</v>
      </c>
      <c r="OG209">
        <v>7.5</v>
      </c>
      <c r="OH209">
        <v>2.5</v>
      </c>
      <c r="OJ209">
        <v>7.5</v>
      </c>
      <c r="OK209">
        <v>0</v>
      </c>
      <c r="OL209">
        <v>7.5</v>
      </c>
      <c r="OO209" t="b">
        <v>1</v>
      </c>
      <c r="OP209" t="b">
        <v>1</v>
      </c>
      <c r="OY209" t="s">
        <v>6110</v>
      </c>
      <c r="OZ209" t="s">
        <v>6110</v>
      </c>
      <c r="PI209" t="s">
        <v>6111</v>
      </c>
      <c r="PJ209" t="s">
        <v>6112</v>
      </c>
      <c r="PS209" t="b">
        <v>1</v>
      </c>
      <c r="PT209" t="b">
        <v>1</v>
      </c>
      <c r="QC209" t="s">
        <v>5778</v>
      </c>
      <c r="QD209" t="s">
        <v>5778</v>
      </c>
      <c r="QL209">
        <v>7.5</v>
      </c>
      <c r="QM209">
        <v>0</v>
      </c>
      <c r="RO209">
        <v>7.5</v>
      </c>
      <c r="RP209">
        <v>5</v>
      </c>
      <c r="RQ209">
        <v>2.5</v>
      </c>
      <c r="RR209">
        <v>15</v>
      </c>
      <c r="RS209" t="s">
        <v>1463</v>
      </c>
      <c r="RZ209" t="s">
        <v>1463</v>
      </c>
      <c r="SB209" t="s">
        <v>1463</v>
      </c>
      <c r="SH209" t="s">
        <v>1463</v>
      </c>
      <c r="SK209">
        <v>5</v>
      </c>
      <c r="SL209">
        <v>2.5</v>
      </c>
      <c r="SM209">
        <v>3.7</v>
      </c>
      <c r="SN209">
        <v>7.5</v>
      </c>
      <c r="SO209">
        <v>0</v>
      </c>
      <c r="SP209">
        <v>11.2</v>
      </c>
      <c r="SQ209" t="s">
        <v>1463</v>
      </c>
      <c r="SR209" t="s">
        <v>6113</v>
      </c>
      <c r="TI209">
        <v>75</v>
      </c>
      <c r="TJ209" t="s">
        <v>6114</v>
      </c>
      <c r="TM209" t="b">
        <v>1</v>
      </c>
      <c r="TN209" t="b">
        <v>1</v>
      </c>
      <c r="TO209" t="b">
        <v>1</v>
      </c>
      <c r="TP209" t="b">
        <v>1</v>
      </c>
      <c r="TQ209" t="b">
        <v>1</v>
      </c>
      <c r="TR209" t="b">
        <v>1</v>
      </c>
      <c r="TS209" t="b">
        <v>1</v>
      </c>
      <c r="TT209" t="b">
        <v>1</v>
      </c>
      <c r="TX209">
        <v>7.5</v>
      </c>
      <c r="TY209">
        <v>0</v>
      </c>
      <c r="VI209">
        <v>5</v>
      </c>
      <c r="VJ209">
        <v>0</v>
      </c>
      <c r="VK209">
        <v>0</v>
      </c>
      <c r="VL209">
        <v>5</v>
      </c>
      <c r="VM209" t="s">
        <v>1463</v>
      </c>
      <c r="VO209" t="s">
        <v>1463</v>
      </c>
      <c r="VQ209" t="s">
        <v>1463</v>
      </c>
      <c r="VS209" t="s">
        <v>1463</v>
      </c>
      <c r="VV209" t="s">
        <v>1463</v>
      </c>
      <c r="VX209" t="s">
        <v>1462</v>
      </c>
      <c r="VY209" t="s">
        <v>6115</v>
      </c>
      <c r="VZ209">
        <v>0</v>
      </c>
      <c r="WA209">
        <v>0</v>
      </c>
      <c r="XJ209">
        <v>2.5</v>
      </c>
      <c r="XK209">
        <v>0</v>
      </c>
      <c r="XL209">
        <v>1.3</v>
      </c>
      <c r="XM209">
        <v>3.8</v>
      </c>
      <c r="XN209" t="s">
        <v>1462</v>
      </c>
      <c r="XO209" t="s">
        <v>1462</v>
      </c>
      <c r="XR209" t="b">
        <v>1</v>
      </c>
      <c r="XS209" t="b">
        <v>1</v>
      </c>
      <c r="XT209" t="b">
        <v>1</v>
      </c>
      <c r="XU209" t="b">
        <v>1</v>
      </c>
      <c r="XW209" t="b">
        <v>1</v>
      </c>
      <c r="XX209" t="b">
        <v>1</v>
      </c>
      <c r="XY209" t="b">
        <v>1</v>
      </c>
      <c r="YC209" t="s">
        <v>1463</v>
      </c>
      <c r="YE209" t="s">
        <v>1463</v>
      </c>
      <c r="YF209" t="s">
        <v>6116</v>
      </c>
      <c r="YG209">
        <v>0</v>
      </c>
      <c r="YH209">
        <v>2.5</v>
      </c>
      <c r="YI209" t="s">
        <v>1463</v>
      </c>
      <c r="YU209">
        <v>0</v>
      </c>
      <c r="YV209">
        <v>0</v>
      </c>
      <c r="ZX209">
        <v>7</v>
      </c>
      <c r="ZY209">
        <v>5</v>
      </c>
      <c r="ZZ209">
        <v>0</v>
      </c>
      <c r="AAA209">
        <v>12</v>
      </c>
      <c r="AAB209" t="s">
        <v>1462</v>
      </c>
      <c r="AAL209" t="b">
        <v>1</v>
      </c>
      <c r="AAO209" t="b">
        <v>1</v>
      </c>
      <c r="AAS209" t="s">
        <v>6117</v>
      </c>
      <c r="AAT209">
        <v>5</v>
      </c>
      <c r="AAU209">
        <v>0</v>
      </c>
      <c r="ADN209">
        <v>6</v>
      </c>
      <c r="ADO209">
        <v>0</v>
      </c>
      <c r="ADP209">
        <v>0</v>
      </c>
      <c r="ADQ209">
        <v>6</v>
      </c>
      <c r="ADR209" t="s">
        <v>2560</v>
      </c>
      <c r="ADS209">
        <v>4</v>
      </c>
      <c r="ADT209">
        <v>6</v>
      </c>
      <c r="ADU209" t="s">
        <v>1759</v>
      </c>
      <c r="ADV209">
        <v>1</v>
      </c>
      <c r="ADW209">
        <v>2</v>
      </c>
      <c r="AEG209">
        <v>0</v>
      </c>
      <c r="AEH209">
        <v>0</v>
      </c>
      <c r="AEI209">
        <v>10</v>
      </c>
      <c r="AEJ209">
        <v>0</v>
      </c>
      <c r="AEK209">
        <v>0</v>
      </c>
      <c r="AEL209">
        <v>10</v>
      </c>
      <c r="AEU209" t="b">
        <v>1</v>
      </c>
      <c r="AEV209" t="b">
        <v>1</v>
      </c>
      <c r="AEX209" t="b">
        <v>1</v>
      </c>
      <c r="AEZ209" t="b">
        <v>1</v>
      </c>
      <c r="AFA209" t="s">
        <v>6047</v>
      </c>
      <c r="AFC209">
        <v>0</v>
      </c>
      <c r="AFD209">
        <v>0</v>
      </c>
      <c r="AFE209">
        <v>4</v>
      </c>
      <c r="AFG209">
        <v>0</v>
      </c>
      <c r="AFH209">
        <v>4</v>
      </c>
      <c r="AFI209" t="s">
        <v>1463</v>
      </c>
      <c r="AFK209" t="s">
        <v>1463</v>
      </c>
      <c r="AFM209" t="s">
        <v>1463</v>
      </c>
      <c r="AFO209" t="s">
        <v>1462</v>
      </c>
      <c r="AFP209" t="s">
        <v>6118</v>
      </c>
      <c r="AFQ209" t="s">
        <v>1462</v>
      </c>
      <c r="AFR209" t="s">
        <v>6119</v>
      </c>
      <c r="AFT209" t="s">
        <v>1463</v>
      </c>
      <c r="AFV209">
        <v>0</v>
      </c>
      <c r="AFW209">
        <v>0</v>
      </c>
      <c r="AFX209">
        <v>0</v>
      </c>
      <c r="AFY209">
        <v>0</v>
      </c>
      <c r="AFZ209">
        <v>5</v>
      </c>
      <c r="AGA209">
        <v>7.5</v>
      </c>
      <c r="AGB209">
        <v>0</v>
      </c>
      <c r="AGC209">
        <v>12.5</v>
      </c>
      <c r="AGD209">
        <v>5</v>
      </c>
      <c r="AGE209">
        <v>7</v>
      </c>
      <c r="AGG209">
        <v>4</v>
      </c>
      <c r="AGH209">
        <v>5</v>
      </c>
      <c r="AGJ209">
        <v>5</v>
      </c>
      <c r="AGK209">
        <v>0</v>
      </c>
      <c r="AGM209" t="s">
        <v>6120</v>
      </c>
      <c r="AGN209" t="s">
        <v>6121</v>
      </c>
      <c r="AGQ209">
        <v>7.5</v>
      </c>
      <c r="AGR209">
        <v>0</v>
      </c>
      <c r="AGS209">
        <v>3</v>
      </c>
      <c r="AGT209">
        <v>7.5</v>
      </c>
      <c r="AGU209">
        <v>0</v>
      </c>
      <c r="AGV209">
        <v>10.5</v>
      </c>
      <c r="AGW209">
        <v>3</v>
      </c>
      <c r="AGY209" t="b">
        <v>1</v>
      </c>
      <c r="AGZ209" t="b">
        <v>1</v>
      </c>
      <c r="AHA209" t="b">
        <v>1</v>
      </c>
      <c r="AHD209">
        <v>3</v>
      </c>
      <c r="AHE209">
        <v>3</v>
      </c>
      <c r="AHF209">
        <v>3</v>
      </c>
      <c r="AKM209">
        <v>7.5</v>
      </c>
      <c r="AKN209">
        <v>0</v>
      </c>
      <c r="AKO209">
        <v>10</v>
      </c>
      <c r="AKP209">
        <v>5</v>
      </c>
      <c r="AKQ209">
        <v>0</v>
      </c>
      <c r="AKR209">
        <v>15</v>
      </c>
      <c r="AKS209" t="s">
        <v>1462</v>
      </c>
      <c r="AKT209" t="s">
        <v>1463</v>
      </c>
      <c r="AKV209" t="s">
        <v>1462</v>
      </c>
      <c r="AKX209" t="s">
        <v>1462</v>
      </c>
      <c r="AKZ209" t="s">
        <v>1462</v>
      </c>
      <c r="ALB209" t="s">
        <v>1462</v>
      </c>
      <c r="ALD209" t="s">
        <v>1463</v>
      </c>
      <c r="ALF209" t="s">
        <v>1462</v>
      </c>
      <c r="ALH209" t="s">
        <v>1462</v>
      </c>
      <c r="ALJ209" t="s">
        <v>1462</v>
      </c>
      <c r="ALL209" t="s">
        <v>1463</v>
      </c>
      <c r="ALN209" t="s">
        <v>1462</v>
      </c>
      <c r="ALP209" t="s">
        <v>1463</v>
      </c>
      <c r="ALR209" t="s">
        <v>1463</v>
      </c>
      <c r="ALT209" t="s">
        <v>1463</v>
      </c>
      <c r="AMF209" t="b">
        <v>1</v>
      </c>
      <c r="AMH209" t="b">
        <v>1</v>
      </c>
      <c r="AMI209" t="b">
        <v>1</v>
      </c>
      <c r="AMJ209" t="b">
        <v>1</v>
      </c>
      <c r="AML209" t="b">
        <v>1</v>
      </c>
      <c r="AMM209" t="b">
        <v>1</v>
      </c>
      <c r="AMO209" t="b">
        <v>1</v>
      </c>
      <c r="AMQ209" t="b">
        <v>1</v>
      </c>
      <c r="AMW209" t="b">
        <v>1</v>
      </c>
      <c r="ANA209">
        <v>5</v>
      </c>
      <c r="ANB209">
        <v>0</v>
      </c>
      <c r="ANC209">
        <v>10</v>
      </c>
      <c r="AND209">
        <v>7.5</v>
      </c>
      <c r="ANE209">
        <v>0</v>
      </c>
      <c r="ANF209">
        <v>17.5</v>
      </c>
      <c r="ANG209" t="s">
        <v>1462</v>
      </c>
      <c r="ANH209" t="s">
        <v>6122</v>
      </c>
      <c r="ANI209" t="s">
        <v>1462</v>
      </c>
      <c r="ANJ209" t="s">
        <v>6009</v>
      </c>
      <c r="ANK209">
        <v>7.5</v>
      </c>
      <c r="ANL209">
        <v>0</v>
      </c>
      <c r="ANM209">
        <v>6</v>
      </c>
      <c r="ANN209">
        <v>0</v>
      </c>
      <c r="ANO209">
        <v>10</v>
      </c>
      <c r="ANP209">
        <v>16</v>
      </c>
      <c r="ANQ209" t="s">
        <v>2599</v>
      </c>
      <c r="ANR209" t="s">
        <v>1462</v>
      </c>
      <c r="ANS209" t="s">
        <v>6123</v>
      </c>
      <c r="ANT209">
        <v>0</v>
      </c>
      <c r="ANU209">
        <v>10</v>
      </c>
      <c r="AQR209">
        <v>5</v>
      </c>
      <c r="AQS209">
        <v>0</v>
      </c>
      <c r="AQT209">
        <v>1.3</v>
      </c>
      <c r="AQU209">
        <v>6.3</v>
      </c>
      <c r="AQV209" t="s">
        <v>1463</v>
      </c>
      <c r="ARA209" t="b">
        <v>1</v>
      </c>
      <c r="ARB209" t="b">
        <v>1</v>
      </c>
      <c r="ARC209" t="b">
        <v>1</v>
      </c>
      <c r="ARD209" t="b">
        <v>1</v>
      </c>
      <c r="ARG209">
        <v>0</v>
      </c>
      <c r="ARH209">
        <v>2.5</v>
      </c>
      <c r="ARI209" t="s">
        <v>1463</v>
      </c>
      <c r="ARQ209" t="s">
        <v>1462</v>
      </c>
      <c r="ARS209" t="s">
        <v>6124</v>
      </c>
      <c r="ART209" t="s">
        <v>2616</v>
      </c>
      <c r="ASB209" t="b">
        <v>1</v>
      </c>
      <c r="ASC209" t="s">
        <v>4372</v>
      </c>
      <c r="ASD209">
        <v>0</v>
      </c>
      <c r="ASE209">
        <v>0</v>
      </c>
      <c r="ASF209">
        <v>4</v>
      </c>
      <c r="ASG209">
        <v>7.5</v>
      </c>
      <c r="ASH209">
        <v>0</v>
      </c>
      <c r="ASI209">
        <v>11.5</v>
      </c>
      <c r="ASJ209">
        <v>80</v>
      </c>
      <c r="ASM209" t="b">
        <v>1</v>
      </c>
      <c r="ASS209">
        <v>4</v>
      </c>
      <c r="AST209" t="s">
        <v>1462</v>
      </c>
      <c r="ASV209" t="b">
        <v>1</v>
      </c>
      <c r="ASW209" t="b">
        <v>1</v>
      </c>
      <c r="ASX209" t="b">
        <v>1</v>
      </c>
      <c r="ASY209" t="b">
        <v>1</v>
      </c>
      <c r="ASZ209" t="b">
        <v>1</v>
      </c>
      <c r="ATC209" t="s">
        <v>6125</v>
      </c>
      <c r="ATD209">
        <v>7.5</v>
      </c>
      <c r="ATE209">
        <v>0</v>
      </c>
      <c r="ATF209">
        <v>5.7</v>
      </c>
      <c r="ATG209">
        <v>7.5</v>
      </c>
      <c r="ATH209">
        <v>2.5</v>
      </c>
      <c r="ATI209">
        <v>15.7</v>
      </c>
      <c r="ATJ209" t="s">
        <v>1462</v>
      </c>
      <c r="AUC209" t="b">
        <v>1</v>
      </c>
      <c r="AUD209" t="s">
        <v>4524</v>
      </c>
      <c r="AUE209" t="s">
        <v>2561</v>
      </c>
      <c r="AVW209" t="s">
        <v>1462</v>
      </c>
      <c r="AVX209" t="s">
        <v>1462</v>
      </c>
      <c r="AVZ209">
        <v>7.5</v>
      </c>
      <c r="AWA209">
        <v>2.5</v>
      </c>
      <c r="AWB209">
        <v>7.5</v>
      </c>
      <c r="AWC209">
        <v>2.5</v>
      </c>
      <c r="AWD209">
        <v>3</v>
      </c>
      <c r="AWE209">
        <v>5</v>
      </c>
      <c r="AWF209">
        <v>0</v>
      </c>
      <c r="AWG209">
        <v>8</v>
      </c>
      <c r="AWH209" t="s">
        <v>1462</v>
      </c>
      <c r="AWI209" t="s">
        <v>1469</v>
      </c>
      <c r="AWJ209" t="s">
        <v>1463</v>
      </c>
      <c r="AWL209" t="s">
        <v>1462</v>
      </c>
      <c r="AWM209" t="s">
        <v>2619</v>
      </c>
      <c r="AWN209" t="s">
        <v>1463</v>
      </c>
      <c r="AWP209" t="s">
        <v>1462</v>
      </c>
      <c r="AWQ209" t="s">
        <v>2895</v>
      </c>
      <c r="AWR209" t="s">
        <v>1463</v>
      </c>
      <c r="AWT209" t="s">
        <v>1463</v>
      </c>
      <c r="AWV209" t="s">
        <v>1463</v>
      </c>
      <c r="AWX209" t="s">
        <v>1463</v>
      </c>
      <c r="AWZ209" t="s">
        <v>1463</v>
      </c>
      <c r="AXB209" t="s">
        <v>1462</v>
      </c>
      <c r="AXC209" t="s">
        <v>1470</v>
      </c>
      <c r="AXD209" t="s">
        <v>1463</v>
      </c>
      <c r="AXI209">
        <v>5</v>
      </c>
      <c r="AXJ209">
        <v>0</v>
      </c>
      <c r="AXK209">
        <v>1</v>
      </c>
      <c r="AXN209">
        <v>1</v>
      </c>
      <c r="AXO209">
        <v>1</v>
      </c>
      <c r="AXP209">
        <v>1</v>
      </c>
      <c r="AXQ209">
        <v>1</v>
      </c>
      <c r="AXR209">
        <v>1</v>
      </c>
      <c r="AXS209">
        <v>1</v>
      </c>
      <c r="AXT209">
        <v>1</v>
      </c>
      <c r="AXU209">
        <v>1</v>
      </c>
      <c r="AXV209">
        <v>2</v>
      </c>
      <c r="AXW209">
        <v>1</v>
      </c>
      <c r="AXX209">
        <v>2</v>
      </c>
      <c r="AYA209">
        <v>10</v>
      </c>
      <c r="AYD209">
        <v>10</v>
      </c>
      <c r="AYE209" t="s">
        <v>1463</v>
      </c>
      <c r="AYF209" t="s">
        <v>1463</v>
      </c>
      <c r="AYG209">
        <v>10</v>
      </c>
      <c r="AYJ209">
        <v>10</v>
      </c>
      <c r="AYK209">
        <v>7.5</v>
      </c>
      <c r="AYL209">
        <v>0</v>
      </c>
      <c r="AYM209">
        <v>17.5</v>
      </c>
      <c r="AYN209">
        <v>1</v>
      </c>
      <c r="AYO209" t="s">
        <v>6126</v>
      </c>
      <c r="AYP209" t="s">
        <v>4419</v>
      </c>
      <c r="AYW209">
        <v>4</v>
      </c>
      <c r="AYX209" t="s">
        <v>6127</v>
      </c>
      <c r="AYY209" t="s">
        <v>6128</v>
      </c>
      <c r="AZF209">
        <v>5</v>
      </c>
      <c r="AZG209" t="s">
        <v>6129</v>
      </c>
      <c r="AZH209" t="s">
        <v>6130</v>
      </c>
      <c r="AZM209" t="s">
        <v>1462</v>
      </c>
      <c r="AZN209" t="s">
        <v>6131</v>
      </c>
      <c r="AZO209" t="s">
        <v>1462</v>
      </c>
      <c r="AZP209" t="s">
        <v>6132</v>
      </c>
      <c r="AZR209">
        <v>7.5</v>
      </c>
      <c r="AZS209">
        <v>0</v>
      </c>
      <c r="BCH209">
        <v>10</v>
      </c>
      <c r="BCI209">
        <v>2.5</v>
      </c>
      <c r="BCJ209">
        <v>0</v>
      </c>
      <c r="BCK209">
        <v>12.5</v>
      </c>
      <c r="BCL209">
        <v>1</v>
      </c>
      <c r="BCN209">
        <v>2</v>
      </c>
      <c r="BCP209">
        <v>3</v>
      </c>
      <c r="BCR209">
        <v>4</v>
      </c>
      <c r="BCT209">
        <v>5</v>
      </c>
      <c r="BCW209" t="s">
        <v>2555</v>
      </c>
      <c r="BCY209">
        <v>2.5</v>
      </c>
      <c r="BCZ209">
        <v>0</v>
      </c>
      <c r="BEH209">
        <v>2.5</v>
      </c>
      <c r="BEI209">
        <v>7.5</v>
      </c>
      <c r="BEJ209">
        <v>0</v>
      </c>
      <c r="BEK209">
        <v>10</v>
      </c>
      <c r="BEL209" t="s">
        <v>2552</v>
      </c>
      <c r="BEN209" t="s">
        <v>2552</v>
      </c>
      <c r="BEP209" t="s">
        <v>2552</v>
      </c>
      <c r="BER209" t="s">
        <v>2552</v>
      </c>
      <c r="BET209" t="s">
        <v>2552</v>
      </c>
      <c r="BEV209" t="s">
        <v>2552</v>
      </c>
      <c r="BEX209">
        <v>7.5</v>
      </c>
      <c r="BEY209">
        <v>0</v>
      </c>
      <c r="BGQ209">
        <v>2</v>
      </c>
      <c r="BGR209">
        <v>7.5</v>
      </c>
      <c r="BGS209">
        <v>2.5</v>
      </c>
      <c r="BGT209">
        <v>12</v>
      </c>
      <c r="BGU209" t="s">
        <v>1462</v>
      </c>
      <c r="BGV209" t="s">
        <v>2984</v>
      </c>
      <c r="BGW209" t="s">
        <v>2653</v>
      </c>
      <c r="BGX209" t="s">
        <v>2667</v>
      </c>
      <c r="BGY209" t="s">
        <v>2653</v>
      </c>
      <c r="BGZ209" t="s">
        <v>3069</v>
      </c>
      <c r="BHA209" t="s">
        <v>2653</v>
      </c>
      <c r="BHH209" t="s">
        <v>3099</v>
      </c>
      <c r="BHI209" t="s">
        <v>2985</v>
      </c>
      <c r="BHJ209" t="s">
        <v>2653</v>
      </c>
      <c r="BHK209">
        <v>7.5</v>
      </c>
      <c r="BHL209">
        <v>2.5</v>
      </c>
      <c r="BIT209">
        <v>10</v>
      </c>
      <c r="BIU209">
        <v>7.5</v>
      </c>
      <c r="BIV209">
        <v>0</v>
      </c>
      <c r="BIW209">
        <v>17.5</v>
      </c>
      <c r="BIX209">
        <v>4</v>
      </c>
      <c r="BIY209" t="s">
        <v>1794</v>
      </c>
      <c r="BIZ209" t="s">
        <v>1466</v>
      </c>
      <c r="BJA209" t="s">
        <v>2548</v>
      </c>
      <c r="BJB209">
        <v>7.5</v>
      </c>
      <c r="BJC209">
        <v>0</v>
      </c>
    </row>
    <row r="210" spans="1:1024 1026:1615" ht="15" x14ac:dyDescent="0.25">
      <c r="A210" t="s">
        <v>4347</v>
      </c>
      <c r="B210" t="s">
        <v>6133</v>
      </c>
      <c r="C210" t="s">
        <v>6134</v>
      </c>
      <c r="D210" t="s">
        <v>1460</v>
      </c>
      <c r="F210" t="s">
        <v>2606</v>
      </c>
      <c r="G210" t="s">
        <v>4350</v>
      </c>
      <c r="H210" t="s">
        <v>4351</v>
      </c>
      <c r="I210" t="s">
        <v>6135</v>
      </c>
      <c r="J210">
        <v>3.5783469000000001</v>
      </c>
      <c r="K210">
        <v>33.698501499999999</v>
      </c>
      <c r="L210" s="116">
        <v>42452</v>
      </c>
      <c r="M210" t="s">
        <v>1471</v>
      </c>
      <c r="N210">
        <v>30</v>
      </c>
      <c r="O210" t="s">
        <v>1472</v>
      </c>
      <c r="Q210">
        <v>6.7</v>
      </c>
      <c r="R210">
        <v>7.5</v>
      </c>
      <c r="S210">
        <v>0</v>
      </c>
      <c r="T210">
        <v>14.2</v>
      </c>
      <c r="U210">
        <v>5</v>
      </c>
      <c r="V210">
        <v>4</v>
      </c>
      <c r="W210">
        <v>4</v>
      </c>
      <c r="X210">
        <v>3</v>
      </c>
      <c r="AB210" t="b">
        <v>1</v>
      </c>
      <c r="AG210">
        <v>5</v>
      </c>
      <c r="AH210">
        <v>4</v>
      </c>
      <c r="AI210">
        <v>4</v>
      </c>
      <c r="AJ210">
        <v>2</v>
      </c>
      <c r="AS210">
        <v>5</v>
      </c>
      <c r="AT210">
        <v>4</v>
      </c>
      <c r="AU210">
        <v>4</v>
      </c>
      <c r="AV210">
        <v>2</v>
      </c>
      <c r="BS210" t="s">
        <v>1462</v>
      </c>
      <c r="BT210" t="s">
        <v>1462</v>
      </c>
      <c r="BU210" t="s">
        <v>6136</v>
      </c>
      <c r="BV210" t="s">
        <v>4353</v>
      </c>
      <c r="BW210">
        <v>7.5</v>
      </c>
      <c r="BX210">
        <v>0</v>
      </c>
      <c r="BY210">
        <v>7.5</v>
      </c>
      <c r="BZ210">
        <v>7.5</v>
      </c>
      <c r="CA210">
        <v>0</v>
      </c>
      <c r="CB210">
        <v>15</v>
      </c>
      <c r="CC210" t="s">
        <v>1462</v>
      </c>
      <c r="CD210" t="b">
        <v>1</v>
      </c>
      <c r="CE210" t="b">
        <v>1</v>
      </c>
      <c r="CF210">
        <v>24</v>
      </c>
      <c r="CH210" t="s">
        <v>1463</v>
      </c>
      <c r="CM210" t="s">
        <v>1462</v>
      </c>
      <c r="CN210" t="b">
        <v>1</v>
      </c>
      <c r="CP210">
        <v>10</v>
      </c>
      <c r="CR210" t="s">
        <v>1463</v>
      </c>
      <c r="CW210" t="s">
        <v>1463</v>
      </c>
      <c r="DB210" t="s">
        <v>1463</v>
      </c>
      <c r="DG210" t="s">
        <v>1463</v>
      </c>
      <c r="DM210" t="s">
        <v>1463</v>
      </c>
      <c r="DS210" t="b">
        <v>1</v>
      </c>
      <c r="DU210" t="b">
        <v>1</v>
      </c>
      <c r="EC210" t="b">
        <v>1</v>
      </c>
      <c r="EF210" t="b">
        <v>1</v>
      </c>
      <c r="EG210" t="s">
        <v>6137</v>
      </c>
      <c r="EI210">
        <v>7.5</v>
      </c>
      <c r="EJ210">
        <v>0</v>
      </c>
      <c r="EN210">
        <v>0</v>
      </c>
      <c r="EO210" t="s">
        <v>1463</v>
      </c>
      <c r="FL210">
        <v>6.7</v>
      </c>
      <c r="FM210">
        <v>5</v>
      </c>
      <c r="FN210">
        <v>0</v>
      </c>
      <c r="FO210">
        <v>11.7</v>
      </c>
      <c r="FP210" t="s">
        <v>1462</v>
      </c>
      <c r="FT210" t="b">
        <v>1</v>
      </c>
      <c r="FV210" t="s">
        <v>1465</v>
      </c>
      <c r="GO210" t="b">
        <v>1</v>
      </c>
      <c r="GQ210" t="s">
        <v>1465</v>
      </c>
      <c r="GU210" t="b">
        <v>1</v>
      </c>
      <c r="GW210" t="s">
        <v>1473</v>
      </c>
      <c r="HD210" t="b">
        <v>1</v>
      </c>
      <c r="HF210" t="s">
        <v>1465</v>
      </c>
      <c r="HG210" t="b">
        <v>1</v>
      </c>
      <c r="HI210" t="s">
        <v>1473</v>
      </c>
      <c r="HV210" t="b">
        <v>1</v>
      </c>
      <c r="HX210" t="s">
        <v>1473</v>
      </c>
      <c r="IN210" t="b">
        <v>1</v>
      </c>
      <c r="IP210" t="s">
        <v>1465</v>
      </c>
      <c r="JC210" t="b">
        <v>1</v>
      </c>
      <c r="JE210" t="s">
        <v>1465</v>
      </c>
      <c r="KK210" t="s">
        <v>1463</v>
      </c>
      <c r="KM210">
        <v>5</v>
      </c>
      <c r="KN210">
        <v>0</v>
      </c>
      <c r="KO210">
        <v>0</v>
      </c>
      <c r="KR210">
        <v>0</v>
      </c>
      <c r="KS210" t="s">
        <v>1463</v>
      </c>
      <c r="RO210">
        <v>7.5</v>
      </c>
      <c r="RP210">
        <v>5</v>
      </c>
      <c r="RQ210">
        <v>5</v>
      </c>
      <c r="RR210">
        <v>17.5</v>
      </c>
      <c r="RS210" t="s">
        <v>1463</v>
      </c>
      <c r="RZ210" t="s">
        <v>1463</v>
      </c>
      <c r="SK210">
        <v>5</v>
      </c>
      <c r="SL210">
        <v>5</v>
      </c>
      <c r="SM210">
        <v>5</v>
      </c>
      <c r="SN210">
        <v>7.5</v>
      </c>
      <c r="SO210">
        <v>0</v>
      </c>
      <c r="SP210">
        <v>12.5</v>
      </c>
      <c r="SQ210" t="s">
        <v>1462</v>
      </c>
      <c r="SS210">
        <v>3</v>
      </c>
      <c r="ST210" t="s">
        <v>6138</v>
      </c>
      <c r="SU210" t="s">
        <v>1463</v>
      </c>
      <c r="SZ210" t="b">
        <v>1</v>
      </c>
      <c r="TA210" t="b">
        <v>1</v>
      </c>
      <c r="TB210" t="b">
        <v>1</v>
      </c>
      <c r="TE210" t="b">
        <v>1</v>
      </c>
      <c r="TG210" t="b">
        <v>1</v>
      </c>
      <c r="TH210" t="s">
        <v>4683</v>
      </c>
      <c r="TI210">
        <v>75</v>
      </c>
      <c r="TJ210" t="s">
        <v>6139</v>
      </c>
      <c r="TM210" t="b">
        <v>1</v>
      </c>
      <c r="TN210" t="b">
        <v>1</v>
      </c>
      <c r="TO210" t="b">
        <v>1</v>
      </c>
      <c r="TP210" t="b">
        <v>1</v>
      </c>
      <c r="TQ210" t="b">
        <v>1</v>
      </c>
      <c r="TT210" t="b">
        <v>1</v>
      </c>
      <c r="TX210">
        <v>7.5</v>
      </c>
      <c r="TY210">
        <v>0</v>
      </c>
      <c r="VI210">
        <v>5</v>
      </c>
      <c r="VJ210">
        <v>0</v>
      </c>
      <c r="VK210">
        <v>2.5</v>
      </c>
      <c r="VL210">
        <v>7.5</v>
      </c>
      <c r="VM210" t="s">
        <v>1463</v>
      </c>
      <c r="VO210" t="s">
        <v>1463</v>
      </c>
      <c r="VQ210" t="s">
        <v>1463</v>
      </c>
      <c r="VS210" t="s">
        <v>1463</v>
      </c>
      <c r="VV210" t="s">
        <v>1463</v>
      </c>
      <c r="VX210" t="s">
        <v>1462</v>
      </c>
      <c r="VY210" t="s">
        <v>4631</v>
      </c>
      <c r="VZ210">
        <v>0</v>
      </c>
      <c r="WA210">
        <v>2.5</v>
      </c>
      <c r="XJ210">
        <v>2.5</v>
      </c>
      <c r="XK210">
        <v>0</v>
      </c>
      <c r="XL210">
        <v>0</v>
      </c>
      <c r="XM210">
        <v>2.5</v>
      </c>
      <c r="XN210" t="s">
        <v>1462</v>
      </c>
      <c r="XO210" t="s">
        <v>1462</v>
      </c>
      <c r="XR210" t="b">
        <v>1</v>
      </c>
      <c r="XS210" t="b">
        <v>1</v>
      </c>
      <c r="XT210" t="b">
        <v>1</v>
      </c>
      <c r="XU210" t="b">
        <v>1</v>
      </c>
      <c r="XW210" t="b">
        <v>1</v>
      </c>
      <c r="XY210" t="b">
        <v>1</v>
      </c>
      <c r="YC210" t="s">
        <v>1462</v>
      </c>
      <c r="YE210" t="s">
        <v>1463</v>
      </c>
      <c r="YF210" t="s">
        <v>6140</v>
      </c>
      <c r="YG210">
        <v>0</v>
      </c>
      <c r="YH210">
        <v>0</v>
      </c>
      <c r="YI210" t="s">
        <v>1463</v>
      </c>
      <c r="YU210">
        <v>0</v>
      </c>
      <c r="YV210">
        <v>0</v>
      </c>
      <c r="ZX210">
        <v>7</v>
      </c>
      <c r="ZY210">
        <v>2.5</v>
      </c>
      <c r="ZZ210">
        <v>0</v>
      </c>
      <c r="AAA210">
        <v>9.5</v>
      </c>
      <c r="AAB210" t="s">
        <v>1462</v>
      </c>
      <c r="AAL210" t="b">
        <v>1</v>
      </c>
      <c r="AAO210" t="b">
        <v>1</v>
      </c>
      <c r="AAS210" t="s">
        <v>6141</v>
      </c>
      <c r="AAT210">
        <v>2.5</v>
      </c>
      <c r="AAU210">
        <v>0</v>
      </c>
      <c r="ADN210">
        <v>6</v>
      </c>
      <c r="ADO210">
        <v>0</v>
      </c>
      <c r="ADP210">
        <v>0</v>
      </c>
      <c r="ADQ210">
        <v>6</v>
      </c>
      <c r="ADR210" t="s">
        <v>1759</v>
      </c>
      <c r="ADS210">
        <v>3</v>
      </c>
      <c r="ADT210">
        <v>4</v>
      </c>
      <c r="ADU210" t="s">
        <v>2560</v>
      </c>
      <c r="ADV210">
        <v>6</v>
      </c>
      <c r="ADW210">
        <v>7</v>
      </c>
      <c r="AEG210">
        <v>0</v>
      </c>
      <c r="AEH210">
        <v>0</v>
      </c>
      <c r="AEI210">
        <v>7</v>
      </c>
      <c r="AEJ210">
        <v>2.5</v>
      </c>
      <c r="AEK210">
        <v>0</v>
      </c>
      <c r="AEL210">
        <v>9.5</v>
      </c>
      <c r="AEV210" t="b">
        <v>1</v>
      </c>
      <c r="AEZ210" t="b">
        <v>1</v>
      </c>
      <c r="AFA210" t="s">
        <v>5249</v>
      </c>
      <c r="AFC210">
        <v>2.5</v>
      </c>
      <c r="AFD210">
        <v>0</v>
      </c>
      <c r="AFE210">
        <v>7</v>
      </c>
      <c r="AFF210">
        <v>0.1</v>
      </c>
      <c r="AFG210">
        <v>0</v>
      </c>
      <c r="AFH210">
        <v>7.1</v>
      </c>
      <c r="AFI210" t="s">
        <v>1463</v>
      </c>
      <c r="AFK210" t="s">
        <v>1463</v>
      </c>
      <c r="AFM210" t="s">
        <v>1463</v>
      </c>
      <c r="AFO210" t="s">
        <v>1463</v>
      </c>
      <c r="AFQ210" t="s">
        <v>1462</v>
      </c>
      <c r="AFR210" t="s">
        <v>6142</v>
      </c>
      <c r="AFT210" t="s">
        <v>1463</v>
      </c>
      <c r="AFV210">
        <v>0</v>
      </c>
      <c r="AFW210">
        <v>0</v>
      </c>
      <c r="AFX210">
        <v>9.2592592592592601E-2</v>
      </c>
      <c r="AFY210">
        <v>0</v>
      </c>
      <c r="AFZ210">
        <v>2.5</v>
      </c>
      <c r="AGA210">
        <v>7.5</v>
      </c>
      <c r="AGB210">
        <v>0</v>
      </c>
      <c r="AGC210">
        <v>10</v>
      </c>
      <c r="AGD210">
        <v>4</v>
      </c>
      <c r="AGG210">
        <v>2</v>
      </c>
      <c r="AGJ210">
        <v>2</v>
      </c>
      <c r="AGM210" t="s">
        <v>6143</v>
      </c>
      <c r="AGQ210">
        <v>7.5</v>
      </c>
      <c r="AGR210">
        <v>0</v>
      </c>
      <c r="AGS210">
        <v>1</v>
      </c>
      <c r="AGT210">
        <v>7.5</v>
      </c>
      <c r="AGU210">
        <v>0</v>
      </c>
      <c r="AGV210">
        <v>8.5</v>
      </c>
      <c r="AGW210">
        <v>1</v>
      </c>
      <c r="AGZ210" t="b">
        <v>1</v>
      </c>
      <c r="AHD210">
        <v>4</v>
      </c>
      <c r="AHE210">
        <v>3</v>
      </c>
      <c r="AHF210">
        <v>3</v>
      </c>
      <c r="AKM210">
        <v>7.5</v>
      </c>
      <c r="AKN210">
        <v>0</v>
      </c>
      <c r="AKO210">
        <v>10</v>
      </c>
      <c r="AKP210">
        <v>5</v>
      </c>
      <c r="AKQ210">
        <v>0</v>
      </c>
      <c r="AKR210">
        <v>15</v>
      </c>
      <c r="AKS210" t="s">
        <v>1462</v>
      </c>
      <c r="AKT210" t="s">
        <v>1463</v>
      </c>
      <c r="AKV210" t="s">
        <v>1462</v>
      </c>
      <c r="AKX210" t="s">
        <v>1463</v>
      </c>
      <c r="AKZ210" t="s">
        <v>1463</v>
      </c>
      <c r="ALB210" t="s">
        <v>1462</v>
      </c>
      <c r="ALD210" t="s">
        <v>1463</v>
      </c>
      <c r="ALF210" t="s">
        <v>1462</v>
      </c>
      <c r="ALH210" t="s">
        <v>1462</v>
      </c>
      <c r="ALJ210" t="s">
        <v>1462</v>
      </c>
      <c r="ALL210" t="s">
        <v>1463</v>
      </c>
      <c r="ALN210" t="s">
        <v>1462</v>
      </c>
      <c r="ALP210" t="s">
        <v>1463</v>
      </c>
      <c r="ALR210" t="s">
        <v>1463</v>
      </c>
      <c r="ALT210" t="s">
        <v>1463</v>
      </c>
      <c r="AMF210" t="b">
        <v>1</v>
      </c>
      <c r="AMH210" t="b">
        <v>1</v>
      </c>
      <c r="AMI210" t="b">
        <v>1</v>
      </c>
      <c r="AMJ210" t="b">
        <v>1</v>
      </c>
      <c r="AMM210" t="b">
        <v>1</v>
      </c>
      <c r="AMO210" t="b">
        <v>1</v>
      </c>
      <c r="AMW210" t="b">
        <v>1</v>
      </c>
      <c r="ANA210">
        <v>5</v>
      </c>
      <c r="ANB210">
        <v>0</v>
      </c>
      <c r="ANC210">
        <v>10</v>
      </c>
      <c r="AND210">
        <v>7.5</v>
      </c>
      <c r="ANE210">
        <v>0</v>
      </c>
      <c r="ANF210">
        <v>17.5</v>
      </c>
      <c r="ANG210" t="s">
        <v>1462</v>
      </c>
      <c r="ANH210" t="s">
        <v>6144</v>
      </c>
      <c r="ANI210" t="s">
        <v>1462</v>
      </c>
      <c r="ANJ210" t="s">
        <v>6145</v>
      </c>
      <c r="ANK210">
        <v>7.5</v>
      </c>
      <c r="ANL210">
        <v>0</v>
      </c>
      <c r="ANM210">
        <v>10</v>
      </c>
      <c r="ANN210">
        <v>0</v>
      </c>
      <c r="ANO210">
        <v>10</v>
      </c>
      <c r="ANP210">
        <v>20</v>
      </c>
      <c r="ANQ210" t="s">
        <v>2876</v>
      </c>
      <c r="ANR210" t="s">
        <v>1462</v>
      </c>
      <c r="ANT210">
        <v>0</v>
      </c>
      <c r="ANU210">
        <v>10</v>
      </c>
      <c r="AQR210">
        <v>5</v>
      </c>
      <c r="AQS210">
        <v>0</v>
      </c>
      <c r="AQT210">
        <v>0</v>
      </c>
      <c r="AQU210">
        <v>5</v>
      </c>
      <c r="AQV210" t="s">
        <v>1463</v>
      </c>
      <c r="ARD210" t="b">
        <v>1</v>
      </c>
      <c r="ARG210">
        <v>0</v>
      </c>
      <c r="ARH210">
        <v>0</v>
      </c>
      <c r="ARI210" t="s">
        <v>1463</v>
      </c>
      <c r="ARQ210" t="s">
        <v>1462</v>
      </c>
      <c r="ARS210" t="s">
        <v>6146</v>
      </c>
      <c r="ART210" t="s">
        <v>6147</v>
      </c>
      <c r="ASB210" t="b">
        <v>1</v>
      </c>
      <c r="ASC210" t="s">
        <v>6148</v>
      </c>
      <c r="ASD210">
        <v>0</v>
      </c>
      <c r="ASE210">
        <v>0</v>
      </c>
      <c r="ASF210">
        <v>3</v>
      </c>
      <c r="ASG210">
        <v>5</v>
      </c>
      <c r="ASH210">
        <v>0</v>
      </c>
      <c r="ASI210">
        <v>8</v>
      </c>
      <c r="ASJ210">
        <v>90</v>
      </c>
      <c r="ASM210" t="b">
        <v>1</v>
      </c>
      <c r="ASS210">
        <v>3</v>
      </c>
      <c r="AST210" t="s">
        <v>1462</v>
      </c>
      <c r="ASV210" t="b">
        <v>1</v>
      </c>
      <c r="ASW210" t="b">
        <v>1</v>
      </c>
      <c r="ASX210" t="b">
        <v>1</v>
      </c>
      <c r="ASY210" t="b">
        <v>1</v>
      </c>
      <c r="ASZ210" t="b">
        <v>1</v>
      </c>
      <c r="ATC210" t="s">
        <v>6149</v>
      </c>
      <c r="ATD210">
        <v>5</v>
      </c>
      <c r="ATE210">
        <v>0</v>
      </c>
      <c r="ATF210">
        <v>0</v>
      </c>
      <c r="ATG210">
        <v>0</v>
      </c>
      <c r="ATH210">
        <v>2.5</v>
      </c>
      <c r="ATI210">
        <v>2.5</v>
      </c>
      <c r="ATJ210" t="s">
        <v>1463</v>
      </c>
      <c r="AVZ210">
        <v>0</v>
      </c>
      <c r="AWA210">
        <v>2.5</v>
      </c>
      <c r="AWB210">
        <v>0</v>
      </c>
      <c r="AWC210">
        <v>2.5</v>
      </c>
      <c r="AWD210">
        <v>3</v>
      </c>
      <c r="AWE210">
        <v>5</v>
      </c>
      <c r="AWF210">
        <v>0</v>
      </c>
      <c r="AWG210">
        <v>8</v>
      </c>
      <c r="AWH210" t="s">
        <v>1462</v>
      </c>
      <c r="AWI210" t="s">
        <v>1469</v>
      </c>
      <c r="AWJ210" t="s">
        <v>1462</v>
      </c>
      <c r="AWK210" t="s">
        <v>1469</v>
      </c>
      <c r="AWL210" t="s">
        <v>1462</v>
      </c>
      <c r="AWM210" t="s">
        <v>2619</v>
      </c>
      <c r="AWN210" t="s">
        <v>1463</v>
      </c>
      <c r="AWP210" t="s">
        <v>1462</v>
      </c>
      <c r="AWQ210" t="s">
        <v>1469</v>
      </c>
      <c r="AWR210" t="s">
        <v>1463</v>
      </c>
      <c r="AWT210" t="s">
        <v>1463</v>
      </c>
      <c r="AWV210" t="s">
        <v>1463</v>
      </c>
      <c r="AWX210" t="s">
        <v>1463</v>
      </c>
      <c r="AWZ210" t="s">
        <v>1463</v>
      </c>
      <c r="AXB210" t="s">
        <v>1463</v>
      </c>
      <c r="AXD210" t="s">
        <v>1463</v>
      </c>
      <c r="AXF210">
        <v>3</v>
      </c>
      <c r="AXI210">
        <v>5</v>
      </c>
      <c r="AXJ210">
        <v>0</v>
      </c>
      <c r="AXK210">
        <v>1</v>
      </c>
      <c r="AXN210">
        <v>1</v>
      </c>
      <c r="AXO210">
        <v>1</v>
      </c>
      <c r="AXP210">
        <v>1</v>
      </c>
      <c r="AXQ210">
        <v>1</v>
      </c>
      <c r="AXR210">
        <v>1</v>
      </c>
      <c r="AXS210">
        <v>1</v>
      </c>
      <c r="AXT210">
        <v>1</v>
      </c>
      <c r="AXU210">
        <v>1</v>
      </c>
      <c r="AXV210">
        <v>2</v>
      </c>
      <c r="AXW210">
        <v>1</v>
      </c>
      <c r="AXX210">
        <v>2</v>
      </c>
      <c r="AYA210">
        <v>10</v>
      </c>
      <c r="AYD210">
        <v>10</v>
      </c>
      <c r="AYE210" t="s">
        <v>1463</v>
      </c>
      <c r="AYF210" t="s">
        <v>1463</v>
      </c>
      <c r="AYG210">
        <v>10</v>
      </c>
      <c r="AYJ210">
        <v>10</v>
      </c>
      <c r="AYK210">
        <v>5</v>
      </c>
      <c r="AYL210">
        <v>0</v>
      </c>
      <c r="AYM210">
        <v>15</v>
      </c>
      <c r="AYN210">
        <v>5</v>
      </c>
      <c r="AYO210" t="s">
        <v>6150</v>
      </c>
      <c r="AYP210" t="s">
        <v>6151</v>
      </c>
      <c r="AYW210">
        <v>17</v>
      </c>
      <c r="AYX210" t="s">
        <v>6152</v>
      </c>
      <c r="AYY210" t="s">
        <v>6153</v>
      </c>
      <c r="AZF210">
        <v>80</v>
      </c>
      <c r="AZG210" t="s">
        <v>5381</v>
      </c>
      <c r="AZH210" t="s">
        <v>4504</v>
      </c>
      <c r="AZM210" t="s">
        <v>1462</v>
      </c>
      <c r="AZN210" t="s">
        <v>6154</v>
      </c>
      <c r="AZO210" t="s">
        <v>1462</v>
      </c>
      <c r="AZP210" t="s">
        <v>6155</v>
      </c>
      <c r="AZR210">
        <v>5</v>
      </c>
      <c r="AZS210">
        <v>0</v>
      </c>
      <c r="BCH210">
        <v>10</v>
      </c>
      <c r="BCI210">
        <v>5</v>
      </c>
      <c r="BCJ210">
        <v>0</v>
      </c>
      <c r="BCK210">
        <v>15</v>
      </c>
      <c r="BCL210">
        <v>1</v>
      </c>
      <c r="BCN210" t="s">
        <v>2555</v>
      </c>
      <c r="BCP210">
        <v>2</v>
      </c>
      <c r="BCR210">
        <v>3</v>
      </c>
      <c r="BCT210">
        <v>4</v>
      </c>
      <c r="BCW210" t="s">
        <v>2555</v>
      </c>
      <c r="BCY210">
        <v>5</v>
      </c>
      <c r="BCZ210">
        <v>0</v>
      </c>
      <c r="BEH210">
        <v>2.5</v>
      </c>
      <c r="BEI210">
        <v>7.5</v>
      </c>
      <c r="BEJ210">
        <v>2.5</v>
      </c>
      <c r="BEK210">
        <v>12.5</v>
      </c>
      <c r="BEL210" t="s">
        <v>2552</v>
      </c>
      <c r="BEN210" t="s">
        <v>2552</v>
      </c>
      <c r="BEP210" t="s">
        <v>2552</v>
      </c>
      <c r="BER210" t="s">
        <v>2552</v>
      </c>
      <c r="BET210" t="s">
        <v>2552</v>
      </c>
      <c r="BEV210" t="s">
        <v>2552</v>
      </c>
      <c r="BEX210">
        <v>7.5</v>
      </c>
      <c r="BEY210">
        <v>2.5</v>
      </c>
      <c r="BGQ210" t="s">
        <v>1467</v>
      </c>
      <c r="BGR210">
        <v>5</v>
      </c>
      <c r="BGS210">
        <v>0</v>
      </c>
      <c r="BGT210">
        <v>5</v>
      </c>
      <c r="BGU210" t="s">
        <v>1463</v>
      </c>
      <c r="BHK210">
        <v>5</v>
      </c>
      <c r="BHL210">
        <v>0</v>
      </c>
      <c r="BIT210">
        <v>10</v>
      </c>
      <c r="BIU210">
        <v>7.5</v>
      </c>
      <c r="BIV210">
        <v>0</v>
      </c>
      <c r="BIW210">
        <v>17.5</v>
      </c>
      <c r="BIX210">
        <v>5</v>
      </c>
      <c r="BIY210" t="s">
        <v>1794</v>
      </c>
      <c r="BIZ210" t="s">
        <v>2548</v>
      </c>
      <c r="BJA210" t="s">
        <v>2548</v>
      </c>
      <c r="BJB210">
        <v>7.5</v>
      </c>
      <c r="BJC210">
        <v>0</v>
      </c>
    </row>
    <row r="211" spans="1:1024 1026:1615" ht="15" x14ac:dyDescent="0.25">
      <c r="A211" t="s">
        <v>4347</v>
      </c>
      <c r="B211" t="s">
        <v>6156</v>
      </c>
      <c r="C211" t="s">
        <v>6157</v>
      </c>
      <c r="D211" t="s">
        <v>1460</v>
      </c>
      <c r="F211" t="s">
        <v>2606</v>
      </c>
      <c r="G211" t="s">
        <v>4350</v>
      </c>
      <c r="H211" t="s">
        <v>4351</v>
      </c>
      <c r="I211" t="s">
        <v>6158</v>
      </c>
      <c r="J211">
        <v>3.6128005399999998</v>
      </c>
      <c r="K211">
        <v>33.688019850000003</v>
      </c>
      <c r="L211" s="116">
        <v>42452</v>
      </c>
      <c r="M211" t="s">
        <v>1461</v>
      </c>
      <c r="N211">
        <v>44</v>
      </c>
      <c r="O211" t="s">
        <v>2554</v>
      </c>
      <c r="Q211">
        <v>6.7</v>
      </c>
      <c r="R211">
        <v>7.5</v>
      </c>
      <c r="S211">
        <v>2.5</v>
      </c>
      <c r="T211">
        <v>16.7</v>
      </c>
      <c r="U211">
        <v>3</v>
      </c>
      <c r="V211">
        <v>2</v>
      </c>
      <c r="W211">
        <v>1</v>
      </c>
      <c r="X211">
        <v>2</v>
      </c>
      <c r="AA211" t="b">
        <v>1</v>
      </c>
      <c r="AG211">
        <v>3</v>
      </c>
      <c r="AH211">
        <v>2</v>
      </c>
      <c r="AJ211">
        <v>1</v>
      </c>
      <c r="AS211">
        <v>2</v>
      </c>
      <c r="AT211">
        <v>2</v>
      </c>
      <c r="AV211">
        <v>1</v>
      </c>
      <c r="BS211" t="s">
        <v>1462</v>
      </c>
      <c r="BT211" t="s">
        <v>1462</v>
      </c>
      <c r="BU211" t="s">
        <v>4353</v>
      </c>
      <c r="BV211" t="s">
        <v>4353</v>
      </c>
      <c r="BW211">
        <v>7.5</v>
      </c>
      <c r="BX211">
        <v>2.5</v>
      </c>
      <c r="BY211">
        <v>8.5</v>
      </c>
      <c r="BZ211">
        <v>7.5</v>
      </c>
      <c r="CA211">
        <v>0</v>
      </c>
      <c r="CB211">
        <v>16</v>
      </c>
      <c r="CC211" t="s">
        <v>1462</v>
      </c>
      <c r="CD211" t="b">
        <v>1</v>
      </c>
      <c r="CE211" t="b">
        <v>1</v>
      </c>
      <c r="CF211">
        <v>36</v>
      </c>
      <c r="CH211" t="s">
        <v>1463</v>
      </c>
      <c r="CM211" t="s">
        <v>1462</v>
      </c>
      <c r="CN211" t="b">
        <v>1</v>
      </c>
      <c r="CP211">
        <v>5</v>
      </c>
      <c r="CR211" t="s">
        <v>1463</v>
      </c>
      <c r="CW211" t="s">
        <v>1463</v>
      </c>
      <c r="DB211" t="s">
        <v>1463</v>
      </c>
      <c r="DG211" t="s">
        <v>1462</v>
      </c>
      <c r="DH211" t="b">
        <v>1</v>
      </c>
      <c r="DJ211">
        <v>3</v>
      </c>
      <c r="DM211" t="s">
        <v>1463</v>
      </c>
      <c r="DS211" t="b">
        <v>1</v>
      </c>
      <c r="DU211" t="b">
        <v>1</v>
      </c>
      <c r="EC211" t="b">
        <v>1</v>
      </c>
      <c r="EF211" t="b">
        <v>1</v>
      </c>
      <c r="EG211" t="s">
        <v>6159</v>
      </c>
      <c r="EI211">
        <v>7.5</v>
      </c>
      <c r="EJ211">
        <v>0</v>
      </c>
      <c r="EN211">
        <v>0</v>
      </c>
      <c r="EO211" t="s">
        <v>1463</v>
      </c>
      <c r="FL211">
        <v>3.3</v>
      </c>
      <c r="FM211">
        <v>7.5</v>
      </c>
      <c r="FN211">
        <v>0</v>
      </c>
      <c r="FO211">
        <v>10.8</v>
      </c>
      <c r="FP211" t="s">
        <v>1462</v>
      </c>
      <c r="FT211" t="b">
        <v>1</v>
      </c>
      <c r="FV211" t="s">
        <v>1465</v>
      </c>
      <c r="FW211" t="b">
        <v>1</v>
      </c>
      <c r="FY211" t="s">
        <v>1465</v>
      </c>
      <c r="GO211" t="b">
        <v>1</v>
      </c>
      <c r="GQ211" t="s">
        <v>1465</v>
      </c>
      <c r="HD211" t="b">
        <v>1</v>
      </c>
      <c r="HF211" t="s">
        <v>1465</v>
      </c>
      <c r="HP211" t="b">
        <v>1</v>
      </c>
      <c r="HR211" t="s">
        <v>1465</v>
      </c>
      <c r="HV211" t="b">
        <v>1</v>
      </c>
      <c r="HX211" t="s">
        <v>1465</v>
      </c>
      <c r="IN211" t="b">
        <v>1</v>
      </c>
      <c r="IP211" t="s">
        <v>1464</v>
      </c>
      <c r="JC211" t="b">
        <v>1</v>
      </c>
      <c r="JE211" t="s">
        <v>1465</v>
      </c>
      <c r="JU211" t="b">
        <v>1</v>
      </c>
      <c r="JW211" t="s">
        <v>1465</v>
      </c>
      <c r="KG211" t="s">
        <v>4355</v>
      </c>
      <c r="KH211" t="b">
        <v>1</v>
      </c>
      <c r="KJ211" t="s">
        <v>1465</v>
      </c>
      <c r="KK211" t="s">
        <v>1463</v>
      </c>
      <c r="KM211">
        <v>7.5</v>
      </c>
      <c r="KN211">
        <v>0</v>
      </c>
      <c r="KO211">
        <v>0</v>
      </c>
      <c r="KP211">
        <v>2.5</v>
      </c>
      <c r="KQ211">
        <v>0</v>
      </c>
      <c r="KR211">
        <v>2.5</v>
      </c>
      <c r="KS211" t="s">
        <v>1462</v>
      </c>
      <c r="LA211">
        <v>20</v>
      </c>
      <c r="LK211">
        <v>1</v>
      </c>
      <c r="LU211" t="b">
        <v>1</v>
      </c>
      <c r="MO211" t="b">
        <v>1</v>
      </c>
      <c r="MT211" t="s">
        <v>1462</v>
      </c>
      <c r="MU211" t="s">
        <v>6160</v>
      </c>
      <c r="MV211">
        <v>2.5</v>
      </c>
      <c r="MW211">
        <v>0</v>
      </c>
      <c r="MX211">
        <v>0</v>
      </c>
      <c r="MY211">
        <v>0</v>
      </c>
      <c r="MZ211">
        <v>0</v>
      </c>
      <c r="NA211">
        <v>0</v>
      </c>
      <c r="NM211" t="s">
        <v>2549</v>
      </c>
      <c r="NN211" t="s">
        <v>2549</v>
      </c>
      <c r="NO211" t="s">
        <v>2549</v>
      </c>
      <c r="NP211" t="s">
        <v>2549</v>
      </c>
      <c r="NQ211" t="s">
        <v>2549</v>
      </c>
      <c r="NR211" t="s">
        <v>2549</v>
      </c>
      <c r="NS211" t="s">
        <v>2549</v>
      </c>
      <c r="NT211" t="s">
        <v>2549</v>
      </c>
      <c r="NU211" t="s">
        <v>2549</v>
      </c>
      <c r="NV211" t="s">
        <v>2549</v>
      </c>
      <c r="NW211" t="s">
        <v>2550</v>
      </c>
      <c r="NX211" t="s">
        <v>2550</v>
      </c>
      <c r="NY211" t="s">
        <v>2550</v>
      </c>
      <c r="NZ211" t="s">
        <v>2550</v>
      </c>
      <c r="OA211" t="s">
        <v>2550</v>
      </c>
      <c r="OB211" t="s">
        <v>2550</v>
      </c>
      <c r="OC211" t="s">
        <v>2550</v>
      </c>
      <c r="OD211" t="s">
        <v>2550</v>
      </c>
      <c r="OE211" t="s">
        <v>2550</v>
      </c>
      <c r="OF211" t="s">
        <v>2550</v>
      </c>
      <c r="OG211">
        <v>0</v>
      </c>
      <c r="OH211">
        <v>0</v>
      </c>
      <c r="OJ211">
        <v>5</v>
      </c>
      <c r="OK211">
        <v>0</v>
      </c>
      <c r="OL211">
        <v>5</v>
      </c>
      <c r="OT211" t="b">
        <v>1</v>
      </c>
      <c r="PD211" t="s">
        <v>4686</v>
      </c>
      <c r="PN211" t="s">
        <v>3269</v>
      </c>
      <c r="QL211">
        <v>5</v>
      </c>
      <c r="QM211">
        <v>0</v>
      </c>
      <c r="RO211">
        <v>7.5</v>
      </c>
      <c r="RP211">
        <v>5</v>
      </c>
      <c r="RQ211">
        <v>5</v>
      </c>
      <c r="RR211">
        <v>17.5</v>
      </c>
      <c r="RS211" t="s">
        <v>1463</v>
      </c>
      <c r="RZ211" t="s">
        <v>1463</v>
      </c>
      <c r="SB211" t="s">
        <v>1463</v>
      </c>
      <c r="SH211" t="s">
        <v>1463</v>
      </c>
      <c r="SK211">
        <v>5</v>
      </c>
      <c r="SL211">
        <v>5</v>
      </c>
      <c r="SM211">
        <v>5.4</v>
      </c>
      <c r="SN211">
        <v>7.5</v>
      </c>
      <c r="SO211">
        <v>2.5</v>
      </c>
      <c r="SP211">
        <v>15.4</v>
      </c>
      <c r="SQ211" t="s">
        <v>1462</v>
      </c>
      <c r="SS211">
        <v>3</v>
      </c>
      <c r="ST211" t="s">
        <v>6161</v>
      </c>
      <c r="SU211" t="s">
        <v>1463</v>
      </c>
      <c r="SZ211" t="b">
        <v>1</v>
      </c>
      <c r="TB211" t="b">
        <v>1</v>
      </c>
      <c r="TE211" t="b">
        <v>1</v>
      </c>
      <c r="TI211">
        <v>75</v>
      </c>
      <c r="TJ211" t="s">
        <v>6162</v>
      </c>
      <c r="TM211" t="b">
        <v>1</v>
      </c>
      <c r="TN211" t="b">
        <v>1</v>
      </c>
      <c r="TO211" t="b">
        <v>1</v>
      </c>
      <c r="TP211" t="b">
        <v>1</v>
      </c>
      <c r="TQ211" t="b">
        <v>1</v>
      </c>
      <c r="TR211" t="b">
        <v>1</v>
      </c>
      <c r="TS211" t="b">
        <v>1</v>
      </c>
      <c r="TT211" t="b">
        <v>1</v>
      </c>
      <c r="TX211">
        <v>7.5</v>
      </c>
      <c r="TY211">
        <v>2.5</v>
      </c>
      <c r="VI211">
        <v>5</v>
      </c>
      <c r="VJ211">
        <v>0</v>
      </c>
      <c r="VK211">
        <v>2.5</v>
      </c>
      <c r="VL211">
        <v>7.5</v>
      </c>
      <c r="VM211" t="s">
        <v>1463</v>
      </c>
      <c r="VO211" t="s">
        <v>1463</v>
      </c>
      <c r="VQ211" t="s">
        <v>1463</v>
      </c>
      <c r="VS211" t="s">
        <v>1463</v>
      </c>
      <c r="VV211" t="s">
        <v>1463</v>
      </c>
      <c r="VX211" t="s">
        <v>1462</v>
      </c>
      <c r="VY211" t="s">
        <v>6163</v>
      </c>
      <c r="VZ211">
        <v>0</v>
      </c>
      <c r="WA211">
        <v>2.5</v>
      </c>
      <c r="XJ211">
        <v>2.5</v>
      </c>
      <c r="XK211">
        <v>0</v>
      </c>
      <c r="XL211">
        <v>1.3</v>
      </c>
      <c r="XM211">
        <v>3.8</v>
      </c>
      <c r="XN211" t="s">
        <v>1462</v>
      </c>
      <c r="XO211" t="s">
        <v>1462</v>
      </c>
      <c r="XR211" t="b">
        <v>1</v>
      </c>
      <c r="XT211" t="b">
        <v>1</v>
      </c>
      <c r="XU211" t="b">
        <v>1</v>
      </c>
      <c r="XW211" t="b">
        <v>1</v>
      </c>
      <c r="XX211" t="b">
        <v>1</v>
      </c>
      <c r="XY211" t="b">
        <v>1</v>
      </c>
      <c r="YC211" t="s">
        <v>1463</v>
      </c>
      <c r="YD211" t="s">
        <v>6164</v>
      </c>
      <c r="YE211" t="s">
        <v>1463</v>
      </c>
      <c r="YF211" t="s">
        <v>5365</v>
      </c>
      <c r="YG211">
        <v>0</v>
      </c>
      <c r="YH211">
        <v>2.5</v>
      </c>
      <c r="YI211" t="s">
        <v>1463</v>
      </c>
      <c r="YU211">
        <v>0</v>
      </c>
      <c r="YV211">
        <v>0</v>
      </c>
      <c r="ZX211">
        <v>7</v>
      </c>
      <c r="ZY211">
        <v>2.5</v>
      </c>
      <c r="ZZ211">
        <v>0</v>
      </c>
      <c r="AAA211">
        <v>9.5</v>
      </c>
      <c r="AAB211" t="s">
        <v>1462</v>
      </c>
      <c r="AAL211" t="b">
        <v>1</v>
      </c>
      <c r="AAP211" t="b">
        <v>1</v>
      </c>
      <c r="AAQ211" t="s">
        <v>6165</v>
      </c>
      <c r="AAS211" t="s">
        <v>6166</v>
      </c>
      <c r="AAT211">
        <v>2.5</v>
      </c>
      <c r="AAU211">
        <v>0</v>
      </c>
      <c r="ADN211">
        <v>2</v>
      </c>
      <c r="ADO211">
        <v>0</v>
      </c>
      <c r="ADP211">
        <v>0</v>
      </c>
      <c r="ADQ211">
        <v>2</v>
      </c>
      <c r="ADR211" t="s">
        <v>1759</v>
      </c>
      <c r="ADS211">
        <v>2</v>
      </c>
      <c r="ADT211" t="s">
        <v>6167</v>
      </c>
      <c r="AEG211">
        <v>0</v>
      </c>
      <c r="AEH211">
        <v>0</v>
      </c>
      <c r="AEI211">
        <v>7</v>
      </c>
      <c r="AEJ211">
        <v>0</v>
      </c>
      <c r="AEK211">
        <v>0</v>
      </c>
      <c r="AEL211">
        <v>7</v>
      </c>
      <c r="AEU211" t="b">
        <v>1</v>
      </c>
      <c r="AEZ211" t="b">
        <v>1</v>
      </c>
      <c r="AFA211" t="s">
        <v>5249</v>
      </c>
      <c r="AFC211">
        <v>0</v>
      </c>
      <c r="AFD211">
        <v>0</v>
      </c>
      <c r="AFE211">
        <v>0</v>
      </c>
      <c r="AFF211">
        <v>7.5</v>
      </c>
      <c r="AFG211">
        <v>0</v>
      </c>
      <c r="AFH211">
        <v>7.5</v>
      </c>
      <c r="AFI211" t="s">
        <v>1463</v>
      </c>
      <c r="AFK211" t="s">
        <v>1463</v>
      </c>
      <c r="AFM211" t="s">
        <v>1463</v>
      </c>
      <c r="AFO211" t="s">
        <v>1463</v>
      </c>
      <c r="AFQ211" t="s">
        <v>1463</v>
      </c>
      <c r="AFT211" t="s">
        <v>1463</v>
      </c>
      <c r="AFV211">
        <v>3</v>
      </c>
      <c r="AFW211">
        <v>3</v>
      </c>
      <c r="AFX211">
        <v>7.5</v>
      </c>
      <c r="AFY211">
        <v>0</v>
      </c>
      <c r="AFZ211">
        <v>2.5</v>
      </c>
      <c r="AGA211">
        <v>7.5</v>
      </c>
      <c r="AGB211">
        <v>0</v>
      </c>
      <c r="AGC211">
        <v>10</v>
      </c>
      <c r="AGD211">
        <v>4</v>
      </c>
      <c r="AGG211">
        <v>4</v>
      </c>
      <c r="AGJ211">
        <v>4</v>
      </c>
      <c r="AGM211" t="s">
        <v>6168</v>
      </c>
      <c r="AGQ211">
        <v>7.5</v>
      </c>
      <c r="AGR211">
        <v>0</v>
      </c>
      <c r="AGS211">
        <v>3</v>
      </c>
      <c r="AGT211">
        <v>7.5</v>
      </c>
      <c r="AGU211">
        <v>0</v>
      </c>
      <c r="AGV211">
        <v>10.5</v>
      </c>
      <c r="AGW211">
        <v>3</v>
      </c>
      <c r="AGY211" t="b">
        <v>1</v>
      </c>
      <c r="AGZ211" t="b">
        <v>1</v>
      </c>
      <c r="AHA211" t="b">
        <v>1</v>
      </c>
      <c r="AHD211">
        <v>4</v>
      </c>
      <c r="AHE211">
        <v>3</v>
      </c>
      <c r="AHF211">
        <v>3</v>
      </c>
      <c r="AKM211">
        <v>7.5</v>
      </c>
      <c r="AKN211">
        <v>0</v>
      </c>
      <c r="AKO211">
        <v>10</v>
      </c>
      <c r="AKP211">
        <v>7.5</v>
      </c>
      <c r="AKQ211">
        <v>0</v>
      </c>
      <c r="AKR211">
        <v>17.5</v>
      </c>
      <c r="AKS211" t="s">
        <v>1462</v>
      </c>
      <c r="AKT211" t="s">
        <v>1463</v>
      </c>
      <c r="AKV211" t="s">
        <v>1462</v>
      </c>
      <c r="AKX211" t="s">
        <v>1463</v>
      </c>
      <c r="AKZ211" t="s">
        <v>1462</v>
      </c>
      <c r="ALB211" t="s">
        <v>1462</v>
      </c>
      <c r="ALD211" t="s">
        <v>1463</v>
      </c>
      <c r="ALF211" t="s">
        <v>1462</v>
      </c>
      <c r="ALH211" t="s">
        <v>1462</v>
      </c>
      <c r="ALJ211" t="s">
        <v>1462</v>
      </c>
      <c r="ALL211" t="s">
        <v>1462</v>
      </c>
      <c r="ALN211" t="s">
        <v>1462</v>
      </c>
      <c r="ALP211" t="s">
        <v>1462</v>
      </c>
      <c r="ALR211" t="s">
        <v>1463</v>
      </c>
      <c r="ALT211" t="s">
        <v>1463</v>
      </c>
      <c r="AMH211" t="b">
        <v>1</v>
      </c>
      <c r="AMI211" t="b">
        <v>1</v>
      </c>
      <c r="AMJ211" t="b">
        <v>1</v>
      </c>
      <c r="AML211" t="b">
        <v>1</v>
      </c>
      <c r="AMM211" t="b">
        <v>1</v>
      </c>
      <c r="AMQ211" t="b">
        <v>1</v>
      </c>
      <c r="AMW211" t="b">
        <v>1</v>
      </c>
      <c r="ANA211">
        <v>7.5</v>
      </c>
      <c r="ANB211">
        <v>0</v>
      </c>
      <c r="ANC211">
        <v>10</v>
      </c>
      <c r="AND211">
        <v>7.5</v>
      </c>
      <c r="ANE211">
        <v>0</v>
      </c>
      <c r="ANF211">
        <v>17.5</v>
      </c>
      <c r="ANG211" t="s">
        <v>1462</v>
      </c>
      <c r="ANH211" t="s">
        <v>6169</v>
      </c>
      <c r="ANI211" t="s">
        <v>1462</v>
      </c>
      <c r="ANJ211" t="s">
        <v>4791</v>
      </c>
      <c r="ANK211">
        <v>7.5</v>
      </c>
      <c r="ANL211">
        <v>0</v>
      </c>
      <c r="ANM211">
        <v>10</v>
      </c>
      <c r="ANN211">
        <v>0</v>
      </c>
      <c r="ANO211">
        <v>10</v>
      </c>
      <c r="ANP211">
        <v>20</v>
      </c>
      <c r="ANQ211" t="s">
        <v>2876</v>
      </c>
      <c r="ANR211" t="s">
        <v>1462</v>
      </c>
      <c r="ANT211">
        <v>0</v>
      </c>
      <c r="ANU211">
        <v>10</v>
      </c>
      <c r="AQR211">
        <v>5</v>
      </c>
      <c r="AQS211">
        <v>0</v>
      </c>
      <c r="AQT211">
        <v>1.3</v>
      </c>
      <c r="AQU211">
        <v>6.3</v>
      </c>
      <c r="AQV211" t="s">
        <v>1463</v>
      </c>
      <c r="ARC211" t="b">
        <v>1</v>
      </c>
      <c r="ARD211" t="b">
        <v>1</v>
      </c>
      <c r="ARG211">
        <v>0</v>
      </c>
      <c r="ARH211">
        <v>2.5</v>
      </c>
      <c r="ARI211" t="s">
        <v>1463</v>
      </c>
      <c r="ARQ211" t="s">
        <v>1462</v>
      </c>
      <c r="ARS211" t="s">
        <v>6074</v>
      </c>
      <c r="ART211" t="s">
        <v>6170</v>
      </c>
      <c r="ASB211" t="b">
        <v>1</v>
      </c>
      <c r="ASC211" t="s">
        <v>6171</v>
      </c>
      <c r="ASD211">
        <v>0</v>
      </c>
      <c r="ASE211">
        <v>0</v>
      </c>
      <c r="ASF211">
        <v>5</v>
      </c>
      <c r="ASG211">
        <v>5</v>
      </c>
      <c r="ASH211">
        <v>0</v>
      </c>
      <c r="ASI211">
        <v>10</v>
      </c>
      <c r="ASJ211">
        <v>80</v>
      </c>
      <c r="ASM211" t="b">
        <v>1</v>
      </c>
      <c r="ASQ211" t="b">
        <v>1</v>
      </c>
      <c r="ASR211" t="s">
        <v>6172</v>
      </c>
      <c r="ASS211">
        <v>5</v>
      </c>
      <c r="AST211" t="s">
        <v>1462</v>
      </c>
      <c r="ASV211" t="b">
        <v>1</v>
      </c>
      <c r="ASW211" t="b">
        <v>1</v>
      </c>
      <c r="ASX211" t="b">
        <v>1</v>
      </c>
      <c r="ASY211" t="b">
        <v>1</v>
      </c>
      <c r="ASZ211" t="b">
        <v>1</v>
      </c>
      <c r="ATC211" t="s">
        <v>6173</v>
      </c>
      <c r="ATD211">
        <v>5</v>
      </c>
      <c r="ATE211">
        <v>0</v>
      </c>
      <c r="ATF211">
        <v>9</v>
      </c>
      <c r="ATG211">
        <v>7.5</v>
      </c>
      <c r="ATH211">
        <v>1.3</v>
      </c>
      <c r="ATI211">
        <v>17.8</v>
      </c>
      <c r="ATJ211" t="s">
        <v>1462</v>
      </c>
      <c r="ATK211" t="b">
        <v>1</v>
      </c>
      <c r="ATL211" t="s">
        <v>6174</v>
      </c>
      <c r="ATM211" t="s">
        <v>2568</v>
      </c>
      <c r="AVS211" t="s">
        <v>4555</v>
      </c>
      <c r="AVT211" t="b">
        <v>1</v>
      </c>
      <c r="AVU211" t="s">
        <v>6175</v>
      </c>
      <c r="AVV211" t="s">
        <v>2561</v>
      </c>
      <c r="AVW211" t="s">
        <v>1462</v>
      </c>
      <c r="AVX211" t="s">
        <v>1462</v>
      </c>
      <c r="AVZ211">
        <v>7.5</v>
      </c>
      <c r="AWA211">
        <v>2.5</v>
      </c>
      <c r="AWB211">
        <v>7.5</v>
      </c>
      <c r="AWC211">
        <v>0</v>
      </c>
      <c r="AWD211">
        <v>3</v>
      </c>
      <c r="AWE211">
        <v>5</v>
      </c>
      <c r="AWF211">
        <v>0</v>
      </c>
      <c r="AWG211">
        <v>8</v>
      </c>
      <c r="AWH211" t="s">
        <v>1462</v>
      </c>
      <c r="AWI211" t="s">
        <v>1469</v>
      </c>
      <c r="AWJ211" t="s">
        <v>1463</v>
      </c>
      <c r="AWL211" t="s">
        <v>1462</v>
      </c>
      <c r="AWM211" t="s">
        <v>2619</v>
      </c>
      <c r="AWN211" t="s">
        <v>1463</v>
      </c>
      <c r="AWP211" t="s">
        <v>1463</v>
      </c>
      <c r="AWR211" t="s">
        <v>1463</v>
      </c>
      <c r="AWT211" t="s">
        <v>1462</v>
      </c>
      <c r="AWU211" t="s">
        <v>1469</v>
      </c>
      <c r="AWV211" t="s">
        <v>1463</v>
      </c>
      <c r="AWX211" t="s">
        <v>1463</v>
      </c>
      <c r="AWZ211" t="s">
        <v>1462</v>
      </c>
      <c r="AXA211" t="s">
        <v>1469</v>
      </c>
      <c r="AXB211" t="s">
        <v>1463</v>
      </c>
      <c r="AXD211" t="s">
        <v>1463</v>
      </c>
      <c r="AXI211">
        <v>5</v>
      </c>
      <c r="AXJ211">
        <v>0</v>
      </c>
      <c r="AXK211">
        <v>1</v>
      </c>
      <c r="AXN211">
        <v>1</v>
      </c>
      <c r="AXO211">
        <v>1</v>
      </c>
      <c r="AXP211">
        <v>1</v>
      </c>
      <c r="AXQ211">
        <v>1</v>
      </c>
      <c r="AXR211">
        <v>1</v>
      </c>
      <c r="AXS211">
        <v>1</v>
      </c>
      <c r="AXT211">
        <v>1</v>
      </c>
      <c r="AXU211">
        <v>1</v>
      </c>
      <c r="AXV211">
        <v>2</v>
      </c>
      <c r="AXW211">
        <v>1</v>
      </c>
      <c r="AXX211">
        <v>2</v>
      </c>
      <c r="AYA211">
        <v>10</v>
      </c>
      <c r="AYD211">
        <v>10</v>
      </c>
      <c r="AYE211" t="s">
        <v>1463</v>
      </c>
      <c r="AYF211" t="s">
        <v>1463</v>
      </c>
      <c r="AYG211">
        <v>10</v>
      </c>
      <c r="AYJ211">
        <v>10</v>
      </c>
      <c r="AYK211">
        <v>7.5</v>
      </c>
      <c r="AYL211">
        <v>0</v>
      </c>
      <c r="AYM211">
        <v>17.5</v>
      </c>
      <c r="AYN211">
        <v>10</v>
      </c>
      <c r="AYO211" t="s">
        <v>6176</v>
      </c>
      <c r="AYP211" t="s">
        <v>4419</v>
      </c>
      <c r="AYQ211">
        <v>1</v>
      </c>
      <c r="AYR211" t="s">
        <v>4459</v>
      </c>
      <c r="AYS211" t="s">
        <v>4419</v>
      </c>
      <c r="AYW211">
        <v>50</v>
      </c>
      <c r="AYX211" t="s">
        <v>6177</v>
      </c>
      <c r="AYY211" t="s">
        <v>6178</v>
      </c>
      <c r="AZC211">
        <v>5</v>
      </c>
      <c r="AZD211" t="s">
        <v>4426</v>
      </c>
      <c r="AZE211" t="s">
        <v>4419</v>
      </c>
      <c r="AZF211">
        <v>100</v>
      </c>
      <c r="AZG211" t="s">
        <v>6129</v>
      </c>
      <c r="AZH211" t="s">
        <v>6179</v>
      </c>
      <c r="AZM211" t="s">
        <v>1462</v>
      </c>
      <c r="AZN211" t="s">
        <v>6180</v>
      </c>
      <c r="AZO211" t="s">
        <v>1462</v>
      </c>
      <c r="AZP211" t="s">
        <v>6181</v>
      </c>
      <c r="AZR211">
        <v>7.5</v>
      </c>
      <c r="AZS211">
        <v>0</v>
      </c>
      <c r="BCH211">
        <v>10</v>
      </c>
      <c r="BCI211">
        <v>5</v>
      </c>
      <c r="BCJ211">
        <v>2.5</v>
      </c>
      <c r="BCK211">
        <v>17.5</v>
      </c>
      <c r="BCL211">
        <v>1</v>
      </c>
      <c r="BCN211" t="s">
        <v>2555</v>
      </c>
      <c r="BCP211">
        <v>2</v>
      </c>
      <c r="BCR211">
        <v>3</v>
      </c>
      <c r="BCT211">
        <v>4</v>
      </c>
      <c r="BCW211" t="s">
        <v>2555</v>
      </c>
      <c r="BCY211">
        <v>5</v>
      </c>
      <c r="BCZ211">
        <v>2.5</v>
      </c>
      <c r="BEH211">
        <v>10</v>
      </c>
      <c r="BEI211">
        <v>10</v>
      </c>
      <c r="BEJ211">
        <v>0</v>
      </c>
      <c r="BEK211">
        <v>20</v>
      </c>
      <c r="BEL211" t="s">
        <v>2567</v>
      </c>
      <c r="BEN211" t="s">
        <v>2567</v>
      </c>
      <c r="BEP211" t="s">
        <v>2567</v>
      </c>
      <c r="BER211" t="s">
        <v>2567</v>
      </c>
      <c r="BET211" t="s">
        <v>2567</v>
      </c>
      <c r="BEV211" t="s">
        <v>2567</v>
      </c>
      <c r="BEX211">
        <v>10</v>
      </c>
      <c r="BEY211">
        <v>0</v>
      </c>
      <c r="BGQ211">
        <v>2</v>
      </c>
      <c r="BGR211">
        <v>7.5</v>
      </c>
      <c r="BGS211">
        <v>0</v>
      </c>
      <c r="BGT211">
        <v>9.5</v>
      </c>
      <c r="BGU211" t="s">
        <v>1462</v>
      </c>
      <c r="BGV211" t="s">
        <v>6182</v>
      </c>
      <c r="BGW211" t="s">
        <v>2653</v>
      </c>
      <c r="BGX211" t="s">
        <v>4680</v>
      </c>
      <c r="BGY211" t="s">
        <v>2653</v>
      </c>
      <c r="BHH211" t="s">
        <v>4376</v>
      </c>
      <c r="BHI211" t="s">
        <v>4377</v>
      </c>
      <c r="BHJ211" t="s">
        <v>2653</v>
      </c>
      <c r="BHK211">
        <v>7.5</v>
      </c>
      <c r="BHL211">
        <v>0</v>
      </c>
      <c r="BIT211">
        <v>10</v>
      </c>
      <c r="BIU211">
        <v>7.5</v>
      </c>
      <c r="BIV211">
        <v>0</v>
      </c>
      <c r="BIW211">
        <v>17.5</v>
      </c>
      <c r="BIX211">
        <v>4</v>
      </c>
      <c r="BIY211" t="s">
        <v>1794</v>
      </c>
      <c r="BIZ211" t="s">
        <v>2548</v>
      </c>
      <c r="BJA211" t="s">
        <v>2548</v>
      </c>
      <c r="BJB211">
        <v>7.5</v>
      </c>
      <c r="BJC211">
        <v>0</v>
      </c>
    </row>
    <row r="212" spans="1:1024 1026:1615" ht="15" x14ac:dyDescent="0.25">
      <c r="A212" t="s">
        <v>4347</v>
      </c>
      <c r="B212" t="s">
        <v>6183</v>
      </c>
      <c r="C212" t="s">
        <v>6184</v>
      </c>
      <c r="D212" t="s">
        <v>1460</v>
      </c>
      <c r="F212" t="s">
        <v>2606</v>
      </c>
      <c r="G212" t="s">
        <v>4350</v>
      </c>
      <c r="H212" t="s">
        <v>4351</v>
      </c>
      <c r="I212" t="s">
        <v>6158</v>
      </c>
      <c r="J212">
        <v>3.6126019399999998</v>
      </c>
      <c r="K212">
        <v>33.688238599999998</v>
      </c>
      <c r="L212" s="116">
        <v>42452</v>
      </c>
      <c r="M212" t="s">
        <v>1461</v>
      </c>
      <c r="N212">
        <v>62</v>
      </c>
      <c r="O212" t="s">
        <v>2554</v>
      </c>
      <c r="Q212">
        <v>6.7</v>
      </c>
      <c r="R212">
        <v>7.5</v>
      </c>
      <c r="S212">
        <v>0</v>
      </c>
      <c r="T212">
        <v>14.2</v>
      </c>
      <c r="U212">
        <v>1</v>
      </c>
      <c r="V212">
        <v>1</v>
      </c>
      <c r="W212">
        <v>5</v>
      </c>
      <c r="X212">
        <v>3</v>
      </c>
      <c r="Y212">
        <v>1</v>
      </c>
      <c r="Z212">
        <v>1</v>
      </c>
      <c r="AF212" t="b">
        <v>1</v>
      </c>
      <c r="AG212">
        <v>1</v>
      </c>
      <c r="AH212">
        <v>1</v>
      </c>
      <c r="AI212">
        <v>4</v>
      </c>
      <c r="AJ212">
        <v>2</v>
      </c>
      <c r="AK212">
        <v>1</v>
      </c>
      <c r="AL212">
        <v>1</v>
      </c>
      <c r="AS212">
        <v>1</v>
      </c>
      <c r="AT212">
        <v>1</v>
      </c>
      <c r="AU212">
        <v>4</v>
      </c>
      <c r="AV212">
        <v>2</v>
      </c>
      <c r="AW212">
        <v>1</v>
      </c>
      <c r="AX212">
        <v>1</v>
      </c>
      <c r="BS212" t="s">
        <v>1462</v>
      </c>
      <c r="BT212" t="s">
        <v>1462</v>
      </c>
      <c r="BU212" t="s">
        <v>4353</v>
      </c>
      <c r="BV212" t="s">
        <v>6185</v>
      </c>
      <c r="BW212">
        <v>7.5</v>
      </c>
      <c r="BX212">
        <v>0</v>
      </c>
      <c r="BY212">
        <v>7.5</v>
      </c>
      <c r="BZ212">
        <v>7.5</v>
      </c>
      <c r="CA212">
        <v>2.5</v>
      </c>
      <c r="CB212">
        <v>17.5</v>
      </c>
      <c r="CC212" t="s">
        <v>1462</v>
      </c>
      <c r="CD212" t="b">
        <v>1</v>
      </c>
      <c r="CE212" t="b">
        <v>1</v>
      </c>
      <c r="CF212">
        <v>52</v>
      </c>
      <c r="CH212" t="s">
        <v>1463</v>
      </c>
      <c r="CM212" t="s">
        <v>1463</v>
      </c>
      <c r="CR212" t="s">
        <v>1463</v>
      </c>
      <c r="CW212" t="s">
        <v>1463</v>
      </c>
      <c r="DB212" t="s">
        <v>1463</v>
      </c>
      <c r="DG212" t="s">
        <v>1462</v>
      </c>
      <c r="DH212" t="b">
        <v>1</v>
      </c>
      <c r="DJ212">
        <v>16</v>
      </c>
      <c r="DM212" t="s">
        <v>1463</v>
      </c>
      <c r="DS212" t="b">
        <v>1</v>
      </c>
      <c r="DU212" t="b">
        <v>1</v>
      </c>
      <c r="EC212" t="b">
        <v>1</v>
      </c>
      <c r="EI212">
        <v>7.5</v>
      </c>
      <c r="EJ212">
        <v>2.5</v>
      </c>
      <c r="EN212">
        <v>0</v>
      </c>
      <c r="EO212" t="s">
        <v>1463</v>
      </c>
      <c r="FL212">
        <v>6.7</v>
      </c>
      <c r="FM212">
        <v>7.5</v>
      </c>
      <c r="FN212">
        <v>2.5</v>
      </c>
      <c r="FO212">
        <v>16.7</v>
      </c>
      <c r="FP212" t="s">
        <v>1462</v>
      </c>
      <c r="FS212" t="s">
        <v>1464</v>
      </c>
      <c r="FT212" t="b">
        <v>1</v>
      </c>
      <c r="FV212" t="s">
        <v>1465</v>
      </c>
      <c r="FY212" t="s">
        <v>1464</v>
      </c>
      <c r="GB212" t="s">
        <v>1464</v>
      </c>
      <c r="GE212" t="s">
        <v>1464</v>
      </c>
      <c r="GH212" t="s">
        <v>1464</v>
      </c>
      <c r="GK212" t="s">
        <v>1464</v>
      </c>
      <c r="GN212" t="s">
        <v>1464</v>
      </c>
      <c r="GO212" t="b">
        <v>1</v>
      </c>
      <c r="GQ212" t="s">
        <v>1465</v>
      </c>
      <c r="GT212" t="s">
        <v>1464</v>
      </c>
      <c r="GW212" t="s">
        <v>1464</v>
      </c>
      <c r="GZ212" t="s">
        <v>1464</v>
      </c>
      <c r="HC212" t="s">
        <v>1464</v>
      </c>
      <c r="HD212" t="b">
        <v>1</v>
      </c>
      <c r="HF212" t="s">
        <v>1465</v>
      </c>
      <c r="HI212" t="s">
        <v>1464</v>
      </c>
      <c r="HL212" t="s">
        <v>1464</v>
      </c>
      <c r="HO212" t="s">
        <v>1464</v>
      </c>
      <c r="HR212" t="s">
        <v>1464</v>
      </c>
      <c r="HU212" t="s">
        <v>1464</v>
      </c>
      <c r="HX212" t="s">
        <v>1464</v>
      </c>
      <c r="IA212" t="s">
        <v>1464</v>
      </c>
      <c r="ID212" t="s">
        <v>1464</v>
      </c>
      <c r="IG212" t="s">
        <v>1464</v>
      </c>
      <c r="IJ212" t="s">
        <v>1464</v>
      </c>
      <c r="IM212" t="s">
        <v>1464</v>
      </c>
      <c r="IN212" t="b">
        <v>1</v>
      </c>
      <c r="IP212" t="s">
        <v>1465</v>
      </c>
      <c r="IS212" t="s">
        <v>1464</v>
      </c>
      <c r="IV212" t="s">
        <v>1464</v>
      </c>
      <c r="IY212" t="s">
        <v>1464</v>
      </c>
      <c r="JB212" t="s">
        <v>1464</v>
      </c>
      <c r="JC212" t="b">
        <v>1</v>
      </c>
      <c r="JE212" t="s">
        <v>1465</v>
      </c>
      <c r="JH212" t="s">
        <v>1464</v>
      </c>
      <c r="JK212" t="s">
        <v>1464</v>
      </c>
      <c r="JN212" t="s">
        <v>1464</v>
      </c>
      <c r="JQ212" t="s">
        <v>1464</v>
      </c>
      <c r="JT212" t="s">
        <v>1464</v>
      </c>
      <c r="JW212" t="s">
        <v>1464</v>
      </c>
      <c r="JZ212" t="s">
        <v>1464</v>
      </c>
      <c r="KC212" t="s">
        <v>1464</v>
      </c>
      <c r="KF212" t="s">
        <v>1464</v>
      </c>
      <c r="KG212" t="s">
        <v>4355</v>
      </c>
      <c r="KH212" t="b">
        <v>1</v>
      </c>
      <c r="KJ212" t="s">
        <v>1465</v>
      </c>
      <c r="KK212" t="s">
        <v>1463</v>
      </c>
      <c r="KM212">
        <v>7.5</v>
      </c>
      <c r="KN212">
        <v>2.5</v>
      </c>
      <c r="KO212">
        <v>0</v>
      </c>
      <c r="KP212">
        <v>7.5</v>
      </c>
      <c r="KQ212">
        <v>2.5</v>
      </c>
      <c r="KR212">
        <v>10</v>
      </c>
      <c r="KS212" t="s">
        <v>1462</v>
      </c>
      <c r="LA212">
        <v>12</v>
      </c>
      <c r="LK212">
        <v>1</v>
      </c>
      <c r="LU212" t="b">
        <v>1</v>
      </c>
      <c r="MO212" t="b">
        <v>1</v>
      </c>
      <c r="MT212" t="s">
        <v>1462</v>
      </c>
      <c r="MU212" t="s">
        <v>6186</v>
      </c>
      <c r="MV212">
        <v>7.5</v>
      </c>
      <c r="MW212">
        <v>2.5</v>
      </c>
      <c r="MX212">
        <v>0</v>
      </c>
      <c r="MY212">
        <v>0</v>
      </c>
      <c r="MZ212">
        <v>2.5</v>
      </c>
      <c r="NA212">
        <v>2.5</v>
      </c>
      <c r="NM212" t="s">
        <v>2549</v>
      </c>
      <c r="NN212" t="s">
        <v>2549</v>
      </c>
      <c r="NO212" t="s">
        <v>2549</v>
      </c>
      <c r="NP212" t="s">
        <v>2549</v>
      </c>
      <c r="NQ212" t="s">
        <v>2549</v>
      </c>
      <c r="NR212" t="s">
        <v>2549</v>
      </c>
      <c r="NS212" t="s">
        <v>2549</v>
      </c>
      <c r="NT212" t="s">
        <v>2549</v>
      </c>
      <c r="NU212" t="s">
        <v>2549</v>
      </c>
      <c r="NV212" t="s">
        <v>2549</v>
      </c>
      <c r="NW212" t="s">
        <v>2550</v>
      </c>
      <c r="NX212" t="s">
        <v>2550</v>
      </c>
      <c r="NY212" t="s">
        <v>2550</v>
      </c>
      <c r="NZ212" t="s">
        <v>2550</v>
      </c>
      <c r="OA212" t="s">
        <v>2550</v>
      </c>
      <c r="OB212" t="s">
        <v>2550</v>
      </c>
      <c r="OC212" t="s">
        <v>2569</v>
      </c>
      <c r="OD212" t="s">
        <v>2550</v>
      </c>
      <c r="OE212" t="s">
        <v>2550</v>
      </c>
      <c r="OF212" t="s">
        <v>2550</v>
      </c>
      <c r="OG212">
        <v>0</v>
      </c>
      <c r="OH212">
        <v>2.5</v>
      </c>
      <c r="OJ212">
        <v>5</v>
      </c>
      <c r="OK212">
        <v>0</v>
      </c>
      <c r="OL212">
        <v>5</v>
      </c>
      <c r="OT212" t="b">
        <v>1</v>
      </c>
      <c r="PD212" t="s">
        <v>4440</v>
      </c>
      <c r="PN212" t="s">
        <v>3269</v>
      </c>
      <c r="QL212">
        <v>5</v>
      </c>
      <c r="QM212">
        <v>0</v>
      </c>
      <c r="RO212">
        <v>7.5</v>
      </c>
      <c r="RP212">
        <v>5</v>
      </c>
      <c r="RQ212">
        <v>2.5</v>
      </c>
      <c r="RR212">
        <v>15</v>
      </c>
      <c r="RS212" t="s">
        <v>1463</v>
      </c>
      <c r="RZ212" t="s">
        <v>1463</v>
      </c>
      <c r="SB212" t="s">
        <v>1463</v>
      </c>
      <c r="SH212" t="s">
        <v>1463</v>
      </c>
      <c r="SK212">
        <v>5</v>
      </c>
      <c r="SL212">
        <v>2.5</v>
      </c>
      <c r="SM212">
        <v>3.7</v>
      </c>
      <c r="SN212">
        <v>7.5</v>
      </c>
      <c r="SO212">
        <v>0</v>
      </c>
      <c r="SP212">
        <v>11.2</v>
      </c>
      <c r="SQ212" t="s">
        <v>1463</v>
      </c>
      <c r="SR212" t="s">
        <v>6187</v>
      </c>
      <c r="TI212">
        <v>75</v>
      </c>
      <c r="TJ212" t="s">
        <v>6188</v>
      </c>
      <c r="TM212" t="b">
        <v>1</v>
      </c>
      <c r="TN212" t="b">
        <v>1</v>
      </c>
      <c r="TO212" t="b">
        <v>1</v>
      </c>
      <c r="TP212" t="b">
        <v>1</v>
      </c>
      <c r="TQ212" t="b">
        <v>1</v>
      </c>
      <c r="TR212" t="b">
        <v>1</v>
      </c>
      <c r="TS212" t="b">
        <v>1</v>
      </c>
      <c r="TT212" t="b">
        <v>1</v>
      </c>
      <c r="TX212">
        <v>7.5</v>
      </c>
      <c r="TY212">
        <v>0</v>
      </c>
      <c r="VI212">
        <v>5</v>
      </c>
      <c r="VJ212">
        <v>0</v>
      </c>
      <c r="VK212">
        <v>10</v>
      </c>
      <c r="VL212">
        <v>15</v>
      </c>
      <c r="VM212" t="s">
        <v>1463</v>
      </c>
      <c r="VO212" t="s">
        <v>1463</v>
      </c>
      <c r="VQ212" t="s">
        <v>1463</v>
      </c>
      <c r="VS212" t="s">
        <v>1463</v>
      </c>
      <c r="VV212" t="s">
        <v>1463</v>
      </c>
      <c r="VX212" t="s">
        <v>1462</v>
      </c>
      <c r="VY212" t="s">
        <v>6189</v>
      </c>
      <c r="VZ212">
        <v>0</v>
      </c>
      <c r="WA212">
        <v>10</v>
      </c>
      <c r="XJ212">
        <v>2.5</v>
      </c>
      <c r="XK212">
        <v>0</v>
      </c>
      <c r="XL212">
        <v>10</v>
      </c>
      <c r="XM212">
        <v>12.5</v>
      </c>
      <c r="XN212" t="s">
        <v>1462</v>
      </c>
      <c r="XO212" t="s">
        <v>1462</v>
      </c>
      <c r="XR212" t="b">
        <v>1</v>
      </c>
      <c r="XT212" t="b">
        <v>1</v>
      </c>
      <c r="XU212" t="b">
        <v>1</v>
      </c>
      <c r="XW212" t="b">
        <v>1</v>
      </c>
      <c r="YC212" t="s">
        <v>1462</v>
      </c>
      <c r="YE212" t="s">
        <v>1463</v>
      </c>
      <c r="YF212" t="s">
        <v>6190</v>
      </c>
      <c r="YG212">
        <v>0</v>
      </c>
      <c r="YH212">
        <v>10</v>
      </c>
      <c r="YI212" t="s">
        <v>1463</v>
      </c>
      <c r="YU212">
        <v>0</v>
      </c>
      <c r="YV212">
        <v>10</v>
      </c>
      <c r="ZX212">
        <v>7</v>
      </c>
      <c r="ZY212">
        <v>7.5</v>
      </c>
      <c r="ZZ212">
        <v>0</v>
      </c>
      <c r="AAA212">
        <v>14.5</v>
      </c>
      <c r="AAB212" t="s">
        <v>1462</v>
      </c>
      <c r="AAL212" t="b">
        <v>1</v>
      </c>
      <c r="AAO212" t="b">
        <v>1</v>
      </c>
      <c r="AAS212" t="s">
        <v>6191</v>
      </c>
      <c r="AAT212">
        <v>7.5</v>
      </c>
      <c r="AAU212">
        <v>0</v>
      </c>
      <c r="AAV212">
        <v>10</v>
      </c>
      <c r="AAW212">
        <v>0</v>
      </c>
      <c r="AAX212">
        <v>2.5</v>
      </c>
      <c r="AAY212">
        <v>12.5</v>
      </c>
      <c r="AAZ212" t="s">
        <v>1463</v>
      </c>
      <c r="ABA212" t="s">
        <v>1463</v>
      </c>
      <c r="ABB212" t="s">
        <v>1463</v>
      </c>
      <c r="ACE212">
        <v>0</v>
      </c>
      <c r="ACF212">
        <v>2.5</v>
      </c>
      <c r="ADN212">
        <v>2</v>
      </c>
      <c r="ADO212">
        <v>0</v>
      </c>
      <c r="ADP212">
        <v>2.5</v>
      </c>
      <c r="ADQ212">
        <v>4.5</v>
      </c>
      <c r="ADR212" t="s">
        <v>1759</v>
      </c>
      <c r="ADS212">
        <v>2</v>
      </c>
      <c r="ADT212" t="s">
        <v>6192</v>
      </c>
      <c r="AEG212">
        <v>0</v>
      </c>
      <c r="AEH212">
        <v>2.5</v>
      </c>
      <c r="AEI212">
        <v>10</v>
      </c>
      <c r="AEJ212">
        <v>2.5</v>
      </c>
      <c r="AEK212">
        <v>0</v>
      </c>
      <c r="AEL212">
        <v>12.5</v>
      </c>
      <c r="AEU212" t="b">
        <v>1</v>
      </c>
      <c r="AEV212" t="b">
        <v>1</v>
      </c>
      <c r="AEZ212" t="b">
        <v>1</v>
      </c>
      <c r="AFA212" t="s">
        <v>5249</v>
      </c>
      <c r="AFC212">
        <v>2.5</v>
      </c>
      <c r="AFD212">
        <v>0</v>
      </c>
      <c r="AFE212">
        <v>0</v>
      </c>
      <c r="AFF212">
        <v>7.5</v>
      </c>
      <c r="AFG212">
        <v>2.5</v>
      </c>
      <c r="AFH212">
        <v>10</v>
      </c>
      <c r="AFI212" t="s">
        <v>1463</v>
      </c>
      <c r="AFK212" t="s">
        <v>1463</v>
      </c>
      <c r="AFM212" t="s">
        <v>1463</v>
      </c>
      <c r="AFO212" t="s">
        <v>1463</v>
      </c>
      <c r="AFQ212" t="s">
        <v>1463</v>
      </c>
      <c r="AFT212" t="s">
        <v>1463</v>
      </c>
      <c r="AFV212">
        <v>3</v>
      </c>
      <c r="AFW212">
        <v>3</v>
      </c>
      <c r="AFX212">
        <v>7.5</v>
      </c>
      <c r="AFY212">
        <v>2.5</v>
      </c>
      <c r="AFZ212">
        <v>5</v>
      </c>
      <c r="AGA212">
        <v>7.5</v>
      </c>
      <c r="AGB212">
        <v>2.5</v>
      </c>
      <c r="AGC212">
        <v>15</v>
      </c>
      <c r="AGD212">
        <v>2</v>
      </c>
      <c r="AGE212">
        <v>1</v>
      </c>
      <c r="AGG212">
        <v>2</v>
      </c>
      <c r="AGH212">
        <v>1</v>
      </c>
      <c r="AGJ212">
        <v>2</v>
      </c>
      <c r="AGK212">
        <v>0</v>
      </c>
      <c r="AGM212" t="s">
        <v>6193</v>
      </c>
      <c r="AGN212" t="s">
        <v>2737</v>
      </c>
      <c r="AGQ212">
        <v>7.5</v>
      </c>
      <c r="AGR212">
        <v>2.5</v>
      </c>
      <c r="AGS212">
        <v>3</v>
      </c>
      <c r="AGT212">
        <v>7.5</v>
      </c>
      <c r="AGU212">
        <v>2.5</v>
      </c>
      <c r="AGV212">
        <v>13</v>
      </c>
      <c r="AGW212">
        <v>3</v>
      </c>
      <c r="AGY212" t="b">
        <v>1</v>
      </c>
      <c r="AGZ212" t="b">
        <v>1</v>
      </c>
      <c r="AHA212" t="b">
        <v>1</v>
      </c>
      <c r="AHD212">
        <v>4</v>
      </c>
      <c r="AHE212">
        <v>4</v>
      </c>
      <c r="AHF212">
        <v>3</v>
      </c>
      <c r="AKM212">
        <v>7.5</v>
      </c>
      <c r="AKN212">
        <v>2.5</v>
      </c>
      <c r="AKO212">
        <v>10</v>
      </c>
      <c r="AKP212">
        <v>5</v>
      </c>
      <c r="AKQ212">
        <v>2.5</v>
      </c>
      <c r="AKR212">
        <v>17.5</v>
      </c>
      <c r="AKS212" t="s">
        <v>1462</v>
      </c>
      <c r="AKT212" t="s">
        <v>1463</v>
      </c>
      <c r="AKV212" t="s">
        <v>1462</v>
      </c>
      <c r="AKX212" t="s">
        <v>1462</v>
      </c>
      <c r="AKZ212" t="s">
        <v>1463</v>
      </c>
      <c r="ALB212" t="s">
        <v>1462</v>
      </c>
      <c r="ALD212" t="s">
        <v>1463</v>
      </c>
      <c r="ALF212" t="s">
        <v>1462</v>
      </c>
      <c r="ALH212" t="s">
        <v>1462</v>
      </c>
      <c r="ALJ212" t="s">
        <v>1462</v>
      </c>
      <c r="ALL212" t="s">
        <v>1463</v>
      </c>
      <c r="ALN212" t="s">
        <v>1462</v>
      </c>
      <c r="ALP212" t="s">
        <v>1462</v>
      </c>
      <c r="ALR212" t="s">
        <v>1463</v>
      </c>
      <c r="ALT212" t="s">
        <v>1463</v>
      </c>
      <c r="AMF212" t="b">
        <v>1</v>
      </c>
      <c r="AMH212" t="b">
        <v>1</v>
      </c>
      <c r="AMI212" t="b">
        <v>1</v>
      </c>
      <c r="AMJ212" t="b">
        <v>1</v>
      </c>
      <c r="AML212" t="b">
        <v>1</v>
      </c>
      <c r="AMM212" t="b">
        <v>1</v>
      </c>
      <c r="AMO212" t="b">
        <v>1</v>
      </c>
      <c r="AMQ212" t="b">
        <v>1</v>
      </c>
      <c r="AMX212" t="b">
        <v>1</v>
      </c>
      <c r="ANA212">
        <v>5</v>
      </c>
      <c r="ANB212">
        <v>2.5</v>
      </c>
      <c r="ANC212">
        <v>10</v>
      </c>
      <c r="AND212">
        <v>7.5</v>
      </c>
      <c r="ANE212">
        <v>2.5</v>
      </c>
      <c r="ANF212">
        <v>20</v>
      </c>
      <c r="ANG212" t="s">
        <v>1462</v>
      </c>
      <c r="ANH212" t="s">
        <v>6194</v>
      </c>
      <c r="ANI212" t="s">
        <v>1462</v>
      </c>
      <c r="ANJ212" t="s">
        <v>5285</v>
      </c>
      <c r="ANK212">
        <v>7.5</v>
      </c>
      <c r="ANL212">
        <v>2.5</v>
      </c>
      <c r="ANM212">
        <v>6</v>
      </c>
      <c r="ANN212">
        <v>0</v>
      </c>
      <c r="ANO212">
        <v>10</v>
      </c>
      <c r="ANP212">
        <v>16</v>
      </c>
      <c r="ANQ212" t="s">
        <v>2599</v>
      </c>
      <c r="ANR212" t="s">
        <v>1462</v>
      </c>
      <c r="ANS212" t="s">
        <v>6195</v>
      </c>
      <c r="ANT212">
        <v>0</v>
      </c>
      <c r="ANU212">
        <v>10</v>
      </c>
      <c r="AQR212">
        <v>5</v>
      </c>
      <c r="AQS212">
        <v>0</v>
      </c>
      <c r="AQT212">
        <v>5</v>
      </c>
      <c r="AQU212">
        <v>10</v>
      </c>
      <c r="AQV212" t="s">
        <v>1463</v>
      </c>
      <c r="ARA212" t="b">
        <v>1</v>
      </c>
      <c r="ARB212" t="b">
        <v>1</v>
      </c>
      <c r="ARC212" t="b">
        <v>1</v>
      </c>
      <c r="ARG212">
        <v>0</v>
      </c>
      <c r="ARH212">
        <v>10</v>
      </c>
      <c r="ARI212" t="s">
        <v>1463</v>
      </c>
      <c r="ARQ212" t="s">
        <v>1462</v>
      </c>
      <c r="ARS212" t="s">
        <v>5593</v>
      </c>
      <c r="ART212" t="s">
        <v>2616</v>
      </c>
      <c r="ASB212" t="b">
        <v>1</v>
      </c>
      <c r="ASC212" t="s">
        <v>6148</v>
      </c>
      <c r="ASD212">
        <v>0</v>
      </c>
      <c r="ASE212">
        <v>0</v>
      </c>
      <c r="ASF212">
        <v>5</v>
      </c>
      <c r="ASG212">
        <v>7.5</v>
      </c>
      <c r="ASH212">
        <v>0</v>
      </c>
      <c r="ASI212">
        <v>12.5</v>
      </c>
      <c r="ASJ212">
        <v>90</v>
      </c>
      <c r="ASL212" t="b">
        <v>1</v>
      </c>
      <c r="ASM212" t="b">
        <v>1</v>
      </c>
      <c r="ASS212">
        <v>5</v>
      </c>
      <c r="AST212" t="s">
        <v>1462</v>
      </c>
      <c r="ASW212" t="b">
        <v>1</v>
      </c>
      <c r="ASY212" t="b">
        <v>1</v>
      </c>
      <c r="ASZ212" t="b">
        <v>1</v>
      </c>
      <c r="ATC212" t="s">
        <v>6196</v>
      </c>
      <c r="ATD212">
        <v>7.5</v>
      </c>
      <c r="ATE212">
        <v>0</v>
      </c>
      <c r="ATF212">
        <v>0</v>
      </c>
      <c r="ATG212">
        <v>0</v>
      </c>
      <c r="ATH212">
        <v>2.5</v>
      </c>
      <c r="ATI212">
        <v>2.5</v>
      </c>
      <c r="ATJ212" t="s">
        <v>1463</v>
      </c>
      <c r="AVZ212">
        <v>0</v>
      </c>
      <c r="AWA212">
        <v>2.5</v>
      </c>
      <c r="AWB212">
        <v>0</v>
      </c>
      <c r="AWC212">
        <v>2.5</v>
      </c>
      <c r="AWD212">
        <v>2</v>
      </c>
      <c r="AWE212">
        <v>5</v>
      </c>
      <c r="AWF212">
        <v>0</v>
      </c>
      <c r="AWG212">
        <v>7</v>
      </c>
      <c r="AWH212" t="s">
        <v>1462</v>
      </c>
      <c r="AWI212" t="s">
        <v>1469</v>
      </c>
      <c r="AWJ212" t="s">
        <v>1463</v>
      </c>
      <c r="AWL212" t="s">
        <v>1463</v>
      </c>
      <c r="AWN212" t="s">
        <v>1463</v>
      </c>
      <c r="AWP212" t="s">
        <v>1462</v>
      </c>
      <c r="AWQ212" t="s">
        <v>2895</v>
      </c>
      <c r="AWR212" t="s">
        <v>1463</v>
      </c>
      <c r="AWT212" t="s">
        <v>1462</v>
      </c>
      <c r="AWU212" t="s">
        <v>1469</v>
      </c>
      <c r="AWV212" t="s">
        <v>1463</v>
      </c>
      <c r="AWX212" t="s">
        <v>1463</v>
      </c>
      <c r="AWZ212" t="s">
        <v>1463</v>
      </c>
      <c r="AXB212" t="s">
        <v>1463</v>
      </c>
      <c r="AXD212" t="s">
        <v>1463</v>
      </c>
      <c r="AXI212">
        <v>5</v>
      </c>
      <c r="AXJ212">
        <v>0</v>
      </c>
      <c r="AXK212">
        <v>1</v>
      </c>
      <c r="AXN212">
        <v>1</v>
      </c>
      <c r="AXO212">
        <v>1</v>
      </c>
      <c r="AXP212">
        <v>1</v>
      </c>
      <c r="AXQ212">
        <v>1</v>
      </c>
      <c r="AXR212">
        <v>1</v>
      </c>
      <c r="AXS212">
        <v>1</v>
      </c>
      <c r="AXT212">
        <v>1</v>
      </c>
      <c r="AXU212">
        <v>1</v>
      </c>
      <c r="AXV212">
        <v>2</v>
      </c>
      <c r="AXW212">
        <v>1</v>
      </c>
      <c r="AXX212">
        <v>2</v>
      </c>
      <c r="AYA212">
        <v>10</v>
      </c>
      <c r="AYD212">
        <v>10</v>
      </c>
      <c r="AYE212" t="s">
        <v>1463</v>
      </c>
      <c r="AYF212" t="s">
        <v>1463</v>
      </c>
      <c r="AYG212">
        <v>10</v>
      </c>
      <c r="AYJ212">
        <v>10</v>
      </c>
      <c r="AYK212">
        <v>7.5</v>
      </c>
      <c r="AYL212">
        <v>2.5</v>
      </c>
      <c r="AYM212">
        <v>20</v>
      </c>
      <c r="AZO212" t="s">
        <v>1462</v>
      </c>
      <c r="AZP212" t="s">
        <v>6058</v>
      </c>
      <c r="AZR212">
        <v>7.5</v>
      </c>
      <c r="AZS212">
        <v>2.5</v>
      </c>
      <c r="BCH212">
        <v>10</v>
      </c>
      <c r="BCI212">
        <v>2.5</v>
      </c>
      <c r="BCJ212">
        <v>5</v>
      </c>
      <c r="BCK212">
        <v>17.5</v>
      </c>
      <c r="BCL212">
        <v>1</v>
      </c>
      <c r="BCN212" t="s">
        <v>2555</v>
      </c>
      <c r="BCP212">
        <v>2</v>
      </c>
      <c r="BCR212">
        <v>3</v>
      </c>
      <c r="BCT212">
        <v>4</v>
      </c>
      <c r="BCW212" t="s">
        <v>2555</v>
      </c>
      <c r="BCY212">
        <v>2.5</v>
      </c>
      <c r="BCZ212">
        <v>5</v>
      </c>
      <c r="BEH212">
        <v>10</v>
      </c>
      <c r="BEI212">
        <v>7.5</v>
      </c>
      <c r="BEJ212">
        <v>2.5</v>
      </c>
      <c r="BEK212">
        <v>20</v>
      </c>
      <c r="BEL212" t="s">
        <v>2567</v>
      </c>
      <c r="BEN212" t="s">
        <v>2567</v>
      </c>
      <c r="BEP212" t="s">
        <v>2567</v>
      </c>
      <c r="BER212" t="s">
        <v>2567</v>
      </c>
      <c r="BET212" t="s">
        <v>2567</v>
      </c>
      <c r="BEV212" t="s">
        <v>2567</v>
      </c>
      <c r="BEX212">
        <v>7.5</v>
      </c>
      <c r="BEY212">
        <v>2.5</v>
      </c>
      <c r="BGQ212" t="s">
        <v>1467</v>
      </c>
      <c r="BGR212">
        <v>5</v>
      </c>
      <c r="BGS212">
        <v>2.5</v>
      </c>
      <c r="BGT212">
        <v>7.5</v>
      </c>
      <c r="BGU212" t="s">
        <v>1463</v>
      </c>
      <c r="BHK212">
        <v>5</v>
      </c>
      <c r="BHL212">
        <v>2.5</v>
      </c>
      <c r="BIT212">
        <v>10</v>
      </c>
      <c r="BIU212">
        <v>7.5</v>
      </c>
      <c r="BIV212">
        <v>2.5</v>
      </c>
      <c r="BIW212">
        <v>20</v>
      </c>
      <c r="BIX212">
        <v>5</v>
      </c>
      <c r="BIY212" t="s">
        <v>1794</v>
      </c>
      <c r="BIZ212" t="s">
        <v>1466</v>
      </c>
      <c r="BJA212" t="s">
        <v>2548</v>
      </c>
      <c r="BJB212">
        <v>7.5</v>
      </c>
      <c r="BJC212">
        <v>2.5</v>
      </c>
    </row>
    <row r="213" spans="1:1024 1026:1615" ht="15" x14ac:dyDescent="0.25">
      <c r="A213" t="s">
        <v>4347</v>
      </c>
      <c r="B213" t="s">
        <v>6197</v>
      </c>
      <c r="C213" t="s">
        <v>6198</v>
      </c>
      <c r="D213" t="s">
        <v>1460</v>
      </c>
      <c r="F213" t="s">
        <v>2606</v>
      </c>
      <c r="G213" t="s">
        <v>4350</v>
      </c>
      <c r="H213" t="s">
        <v>4351</v>
      </c>
      <c r="I213" t="s">
        <v>6158</v>
      </c>
      <c r="J213">
        <v>3.6126078499999998</v>
      </c>
      <c r="K213">
        <v>33.68820161</v>
      </c>
      <c r="L213" s="116">
        <v>42452</v>
      </c>
      <c r="M213" t="s">
        <v>1461</v>
      </c>
      <c r="N213">
        <v>61</v>
      </c>
      <c r="O213" t="s">
        <v>2554</v>
      </c>
      <c r="Q213">
        <v>6.7</v>
      </c>
      <c r="R213">
        <v>7.5</v>
      </c>
      <c r="S213">
        <v>0</v>
      </c>
      <c r="T213">
        <v>14.2</v>
      </c>
      <c r="U213">
        <v>2</v>
      </c>
      <c r="V213">
        <v>2</v>
      </c>
      <c r="W213">
        <v>1</v>
      </c>
      <c r="X213">
        <v>1</v>
      </c>
      <c r="Z213">
        <v>1</v>
      </c>
      <c r="AF213" t="b">
        <v>1</v>
      </c>
      <c r="AG213">
        <v>2</v>
      </c>
      <c r="AH213">
        <v>2</v>
      </c>
      <c r="AI213">
        <v>1</v>
      </c>
      <c r="AJ213">
        <v>1</v>
      </c>
      <c r="AL213">
        <v>1</v>
      </c>
      <c r="AS213">
        <v>1</v>
      </c>
      <c r="AT213">
        <v>2</v>
      </c>
      <c r="AU213">
        <v>1</v>
      </c>
      <c r="AV213">
        <v>1</v>
      </c>
      <c r="AX213">
        <v>1</v>
      </c>
      <c r="BS213" t="s">
        <v>1462</v>
      </c>
      <c r="BT213" t="s">
        <v>1462</v>
      </c>
      <c r="BU213" t="s">
        <v>6199</v>
      </c>
      <c r="BV213" t="s">
        <v>6200</v>
      </c>
      <c r="BW213">
        <v>7.5</v>
      </c>
      <c r="BX213">
        <v>0</v>
      </c>
      <c r="BY213">
        <v>7.5</v>
      </c>
      <c r="BZ213">
        <v>5</v>
      </c>
      <c r="CA213">
        <v>0</v>
      </c>
      <c r="CB213">
        <v>12.5</v>
      </c>
      <c r="CC213" t="s">
        <v>1462</v>
      </c>
      <c r="CD213" t="b">
        <v>1</v>
      </c>
      <c r="CE213" t="b">
        <v>1</v>
      </c>
      <c r="CF213">
        <v>51</v>
      </c>
      <c r="CH213" t="s">
        <v>1462</v>
      </c>
      <c r="CI213" t="b">
        <v>1</v>
      </c>
      <c r="CK213">
        <v>12</v>
      </c>
      <c r="CM213" t="s">
        <v>1463</v>
      </c>
      <c r="CR213" t="s">
        <v>1463</v>
      </c>
      <c r="CW213" t="s">
        <v>1463</v>
      </c>
      <c r="DB213" t="s">
        <v>1463</v>
      </c>
      <c r="DG213" t="s">
        <v>1463</v>
      </c>
      <c r="DM213" t="s">
        <v>1463</v>
      </c>
      <c r="DS213" t="b">
        <v>1</v>
      </c>
      <c r="DU213" t="b">
        <v>1</v>
      </c>
      <c r="EC213" t="b">
        <v>1</v>
      </c>
      <c r="EI213">
        <v>5</v>
      </c>
      <c r="EJ213">
        <v>0</v>
      </c>
      <c r="EN213">
        <v>0</v>
      </c>
      <c r="EO213" t="s">
        <v>1463</v>
      </c>
      <c r="FL213">
        <v>10</v>
      </c>
      <c r="FM213">
        <v>2.5</v>
      </c>
      <c r="FN213">
        <v>0</v>
      </c>
      <c r="FO213">
        <v>12.5</v>
      </c>
      <c r="FP213" t="s">
        <v>1462</v>
      </c>
      <c r="FT213" t="b">
        <v>1</v>
      </c>
      <c r="FV213" t="s">
        <v>1465</v>
      </c>
      <c r="GC213" t="b">
        <v>1</v>
      </c>
      <c r="GE213" t="s">
        <v>1473</v>
      </c>
      <c r="GO213" t="b">
        <v>1</v>
      </c>
      <c r="GQ213" t="s">
        <v>1465</v>
      </c>
      <c r="HD213" t="b">
        <v>1</v>
      </c>
      <c r="HF213" t="s">
        <v>1465</v>
      </c>
      <c r="HG213" t="b">
        <v>1</v>
      </c>
      <c r="HI213" t="s">
        <v>1465</v>
      </c>
      <c r="IN213" t="b">
        <v>1</v>
      </c>
      <c r="IP213" t="s">
        <v>1464</v>
      </c>
      <c r="JC213" t="b">
        <v>1</v>
      </c>
      <c r="JE213" t="s">
        <v>1464</v>
      </c>
      <c r="JL213" t="b">
        <v>1</v>
      </c>
      <c r="JN213" t="s">
        <v>2564</v>
      </c>
      <c r="JX213" t="b">
        <v>1</v>
      </c>
      <c r="JZ213" t="s">
        <v>1465</v>
      </c>
      <c r="KG213" t="s">
        <v>4388</v>
      </c>
      <c r="KH213" t="b">
        <v>1</v>
      </c>
      <c r="KJ213" t="s">
        <v>1465</v>
      </c>
      <c r="KK213" t="s">
        <v>1462</v>
      </c>
      <c r="KL213" t="s">
        <v>5404</v>
      </c>
      <c r="KM213">
        <v>2.5</v>
      </c>
      <c r="KN213">
        <v>0</v>
      </c>
      <c r="KO213">
        <v>2</v>
      </c>
      <c r="KP213">
        <v>0</v>
      </c>
      <c r="KQ213">
        <v>0</v>
      </c>
      <c r="KR213">
        <v>2</v>
      </c>
      <c r="KS213" t="s">
        <v>1462</v>
      </c>
      <c r="KV213">
        <v>15</v>
      </c>
      <c r="KW213">
        <v>5</v>
      </c>
      <c r="LF213">
        <v>1</v>
      </c>
      <c r="LG213">
        <v>1</v>
      </c>
      <c r="LZ213" t="b">
        <v>1</v>
      </c>
      <c r="MA213" t="b">
        <v>1</v>
      </c>
      <c r="MJ213" t="b">
        <v>1</v>
      </c>
      <c r="MK213" t="b">
        <v>1</v>
      </c>
      <c r="MT213" t="s">
        <v>1462</v>
      </c>
      <c r="MU213" t="s">
        <v>6201</v>
      </c>
      <c r="MV213">
        <v>0</v>
      </c>
      <c r="MW213">
        <v>0</v>
      </c>
      <c r="MX213">
        <v>0</v>
      </c>
      <c r="MY213">
        <v>0</v>
      </c>
      <c r="MZ213">
        <v>2.5</v>
      </c>
      <c r="NA213">
        <v>2.5</v>
      </c>
      <c r="NM213" t="s">
        <v>2549</v>
      </c>
      <c r="NN213" t="s">
        <v>2549</v>
      </c>
      <c r="NO213" t="s">
        <v>2549</v>
      </c>
      <c r="NP213" t="s">
        <v>2549</v>
      </c>
      <c r="NQ213" t="s">
        <v>2549</v>
      </c>
      <c r="NR213" t="s">
        <v>2549</v>
      </c>
      <c r="NS213" t="s">
        <v>2549</v>
      </c>
      <c r="NT213" t="s">
        <v>2549</v>
      </c>
      <c r="NU213" t="s">
        <v>2549</v>
      </c>
      <c r="NV213" t="s">
        <v>2549</v>
      </c>
      <c r="NW213" t="s">
        <v>2550</v>
      </c>
      <c r="NX213" t="s">
        <v>2569</v>
      </c>
      <c r="NY213" t="s">
        <v>2569</v>
      </c>
      <c r="NZ213" t="s">
        <v>2550</v>
      </c>
      <c r="OA213" t="s">
        <v>2550</v>
      </c>
      <c r="OB213" t="s">
        <v>2550</v>
      </c>
      <c r="OC213" t="s">
        <v>2550</v>
      </c>
      <c r="OD213" t="s">
        <v>2550</v>
      </c>
      <c r="OE213" t="s">
        <v>2550</v>
      </c>
      <c r="OF213" t="s">
        <v>2550</v>
      </c>
      <c r="OG213">
        <v>0</v>
      </c>
      <c r="OH213">
        <v>2.5</v>
      </c>
      <c r="OJ213">
        <v>7.5</v>
      </c>
      <c r="OK213">
        <v>0</v>
      </c>
      <c r="OL213">
        <v>7.5</v>
      </c>
      <c r="OO213" t="b">
        <v>1</v>
      </c>
      <c r="OP213" t="b">
        <v>1</v>
      </c>
      <c r="OY213" t="s">
        <v>6202</v>
      </c>
      <c r="OZ213" t="s">
        <v>6202</v>
      </c>
      <c r="PI213" t="s">
        <v>4574</v>
      </c>
      <c r="PJ213" t="s">
        <v>4574</v>
      </c>
      <c r="PS213" t="b">
        <v>1</v>
      </c>
      <c r="PT213" t="b">
        <v>1</v>
      </c>
      <c r="QC213" t="s">
        <v>4574</v>
      </c>
      <c r="QD213" t="s">
        <v>4574</v>
      </c>
      <c r="QL213">
        <v>7.5</v>
      </c>
      <c r="QM213">
        <v>0</v>
      </c>
      <c r="RO213">
        <v>7.5</v>
      </c>
      <c r="RP213">
        <v>2.5</v>
      </c>
      <c r="RQ213">
        <v>5</v>
      </c>
      <c r="RR213">
        <v>15</v>
      </c>
      <c r="RS213" t="s">
        <v>1463</v>
      </c>
      <c r="RZ213" t="s">
        <v>1463</v>
      </c>
      <c r="SB213" t="s">
        <v>1463</v>
      </c>
      <c r="SH213" t="s">
        <v>1463</v>
      </c>
      <c r="SK213">
        <v>2.5</v>
      </c>
      <c r="SL213">
        <v>5</v>
      </c>
      <c r="SM213">
        <v>3.7</v>
      </c>
      <c r="SN213">
        <v>5</v>
      </c>
      <c r="SO213">
        <v>0</v>
      </c>
      <c r="SP213">
        <v>8.6999999999999993</v>
      </c>
      <c r="SQ213" t="s">
        <v>1463</v>
      </c>
      <c r="SR213" t="s">
        <v>5700</v>
      </c>
      <c r="TI213">
        <v>75</v>
      </c>
      <c r="TJ213" t="s">
        <v>6203</v>
      </c>
      <c r="TN213" t="b">
        <v>1</v>
      </c>
      <c r="TO213" t="b">
        <v>1</v>
      </c>
      <c r="TP213" t="b">
        <v>1</v>
      </c>
      <c r="TQ213" t="b">
        <v>1</v>
      </c>
      <c r="TS213" t="b">
        <v>1</v>
      </c>
      <c r="TT213" t="b">
        <v>1</v>
      </c>
      <c r="TU213" t="b">
        <v>1</v>
      </c>
      <c r="TV213" t="b">
        <v>1</v>
      </c>
      <c r="TW213" t="s">
        <v>6204</v>
      </c>
      <c r="TX213">
        <v>5</v>
      </c>
      <c r="TY213">
        <v>0</v>
      </c>
      <c r="VI213">
        <v>5</v>
      </c>
      <c r="VJ213">
        <v>0</v>
      </c>
      <c r="VK213">
        <v>10</v>
      </c>
      <c r="VL213">
        <v>15</v>
      </c>
      <c r="VM213" t="s">
        <v>1463</v>
      </c>
      <c r="VO213" t="s">
        <v>1463</v>
      </c>
      <c r="VQ213" t="s">
        <v>1463</v>
      </c>
      <c r="VS213" t="s">
        <v>1463</v>
      </c>
      <c r="VV213" t="s">
        <v>1463</v>
      </c>
      <c r="VX213" t="s">
        <v>1462</v>
      </c>
      <c r="VY213" t="s">
        <v>4362</v>
      </c>
      <c r="VZ213">
        <v>0</v>
      </c>
      <c r="WA213">
        <v>10</v>
      </c>
      <c r="XJ213">
        <v>2.5</v>
      </c>
      <c r="XK213">
        <v>0</v>
      </c>
      <c r="XL213">
        <v>10</v>
      </c>
      <c r="XM213">
        <v>12.5</v>
      </c>
      <c r="XN213" t="s">
        <v>1462</v>
      </c>
      <c r="XO213" t="s">
        <v>1462</v>
      </c>
      <c r="XR213" t="b">
        <v>1</v>
      </c>
      <c r="XT213" t="b">
        <v>1</v>
      </c>
      <c r="XU213" t="b">
        <v>1</v>
      </c>
      <c r="XW213" t="b">
        <v>1</v>
      </c>
      <c r="XX213" t="b">
        <v>1</v>
      </c>
      <c r="YC213" t="s">
        <v>1462</v>
      </c>
      <c r="YE213" t="s">
        <v>1463</v>
      </c>
      <c r="YF213" t="s">
        <v>6205</v>
      </c>
      <c r="YG213">
        <v>0</v>
      </c>
      <c r="YH213">
        <v>10</v>
      </c>
      <c r="YI213" t="s">
        <v>1463</v>
      </c>
      <c r="YU213">
        <v>0</v>
      </c>
      <c r="YV213">
        <v>10</v>
      </c>
      <c r="ZX213">
        <v>7</v>
      </c>
      <c r="ZY213">
        <v>5</v>
      </c>
      <c r="ZZ213">
        <v>2.5</v>
      </c>
      <c r="AAA213">
        <v>14.5</v>
      </c>
      <c r="AAB213" t="s">
        <v>1462</v>
      </c>
      <c r="AAL213" t="b">
        <v>1</v>
      </c>
      <c r="AAO213" t="b">
        <v>1</v>
      </c>
      <c r="AAS213" t="s">
        <v>6206</v>
      </c>
      <c r="AAT213">
        <v>5</v>
      </c>
      <c r="AAU213">
        <v>2.5</v>
      </c>
      <c r="AAV213">
        <v>10</v>
      </c>
      <c r="AAW213">
        <v>0</v>
      </c>
      <c r="AAX213">
        <v>2.5</v>
      </c>
      <c r="AAY213">
        <v>12.5</v>
      </c>
      <c r="AAZ213" t="s">
        <v>1463</v>
      </c>
      <c r="ABA213" t="s">
        <v>1463</v>
      </c>
      <c r="ABB213" t="s">
        <v>1463</v>
      </c>
      <c r="ACE213">
        <v>0</v>
      </c>
      <c r="ACF213">
        <v>2.5</v>
      </c>
      <c r="ADN213">
        <v>2</v>
      </c>
      <c r="ADO213">
        <v>0</v>
      </c>
      <c r="ADP213">
        <v>0</v>
      </c>
      <c r="ADQ213">
        <v>2</v>
      </c>
      <c r="ADR213" t="s">
        <v>1759</v>
      </c>
      <c r="ADS213">
        <v>2</v>
      </c>
      <c r="ADT213" t="s">
        <v>6192</v>
      </c>
      <c r="AEG213">
        <v>0</v>
      </c>
      <c r="AEH213">
        <v>0</v>
      </c>
      <c r="AEI213">
        <v>2</v>
      </c>
      <c r="AEJ213">
        <v>0</v>
      </c>
      <c r="AEK213">
        <v>2.5</v>
      </c>
      <c r="AEL213">
        <v>4.5</v>
      </c>
      <c r="AEZ213" t="b">
        <v>1</v>
      </c>
      <c r="AFA213" t="s">
        <v>4365</v>
      </c>
      <c r="AFC213">
        <v>0</v>
      </c>
      <c r="AFD213">
        <v>2.5</v>
      </c>
      <c r="AFE213">
        <v>0</v>
      </c>
      <c r="AFF213">
        <v>7.5</v>
      </c>
      <c r="AFG213">
        <v>2.5</v>
      </c>
      <c r="AFH213">
        <v>10</v>
      </c>
      <c r="AFI213" t="s">
        <v>1463</v>
      </c>
      <c r="AFK213" t="s">
        <v>1463</v>
      </c>
      <c r="AFM213" t="s">
        <v>1463</v>
      </c>
      <c r="AFO213" t="s">
        <v>1463</v>
      </c>
      <c r="AFQ213" t="s">
        <v>1463</v>
      </c>
      <c r="AFT213" t="s">
        <v>1463</v>
      </c>
      <c r="AFV213">
        <v>3</v>
      </c>
      <c r="AFW213">
        <v>3</v>
      </c>
      <c r="AFX213">
        <v>7.5</v>
      </c>
      <c r="AFY213">
        <v>2.5</v>
      </c>
      <c r="AFZ213">
        <v>5</v>
      </c>
      <c r="AGA213">
        <v>7.5</v>
      </c>
      <c r="AGB213">
        <v>2.5</v>
      </c>
      <c r="AGC213">
        <v>15</v>
      </c>
      <c r="AGD213">
        <v>2</v>
      </c>
      <c r="AGE213">
        <v>1</v>
      </c>
      <c r="AGG213">
        <v>2</v>
      </c>
      <c r="AGH213">
        <v>1</v>
      </c>
      <c r="AGJ213">
        <v>2</v>
      </c>
      <c r="AGK213">
        <v>0</v>
      </c>
      <c r="AGM213" t="s">
        <v>6207</v>
      </c>
      <c r="AGN213" t="s">
        <v>6208</v>
      </c>
      <c r="AGQ213">
        <v>7.5</v>
      </c>
      <c r="AGR213">
        <v>2.5</v>
      </c>
      <c r="AGS213">
        <v>3</v>
      </c>
      <c r="AGT213">
        <v>7.5</v>
      </c>
      <c r="AGU213">
        <v>2.5</v>
      </c>
      <c r="AGV213">
        <v>13</v>
      </c>
      <c r="AGW213">
        <v>3</v>
      </c>
      <c r="AGY213" t="b">
        <v>1</v>
      </c>
      <c r="AGZ213" t="b">
        <v>1</v>
      </c>
      <c r="AHA213" t="b">
        <v>1</v>
      </c>
      <c r="AHD213">
        <v>4</v>
      </c>
      <c r="AHE213">
        <v>4</v>
      </c>
      <c r="AHF213">
        <v>4</v>
      </c>
      <c r="AKM213">
        <v>7.5</v>
      </c>
      <c r="AKN213">
        <v>2.5</v>
      </c>
      <c r="AKO213">
        <v>10</v>
      </c>
      <c r="AKP213">
        <v>5</v>
      </c>
      <c r="AKQ213">
        <v>2.5</v>
      </c>
      <c r="AKR213">
        <v>17.5</v>
      </c>
      <c r="AKS213" t="s">
        <v>1462</v>
      </c>
      <c r="AKT213" t="s">
        <v>1463</v>
      </c>
      <c r="AKV213" t="s">
        <v>1462</v>
      </c>
      <c r="AKX213" t="s">
        <v>1462</v>
      </c>
      <c r="AKZ213" t="s">
        <v>1462</v>
      </c>
      <c r="ALB213" t="s">
        <v>1462</v>
      </c>
      <c r="ALD213" t="s">
        <v>1463</v>
      </c>
      <c r="ALF213" t="s">
        <v>1462</v>
      </c>
      <c r="ALH213" t="s">
        <v>1462</v>
      </c>
      <c r="ALJ213" t="s">
        <v>1462</v>
      </c>
      <c r="ALL213" t="s">
        <v>1463</v>
      </c>
      <c r="ALN213" t="s">
        <v>1462</v>
      </c>
      <c r="ALP213" t="s">
        <v>1463</v>
      </c>
      <c r="ALR213" t="s">
        <v>1463</v>
      </c>
      <c r="ALT213" t="s">
        <v>1463</v>
      </c>
      <c r="AMF213" t="b">
        <v>1</v>
      </c>
      <c r="AMH213" t="b">
        <v>1</v>
      </c>
      <c r="AMI213" t="b">
        <v>1</v>
      </c>
      <c r="AMJ213" t="b">
        <v>1</v>
      </c>
      <c r="AML213" t="b">
        <v>1</v>
      </c>
      <c r="AMM213" t="b">
        <v>1</v>
      </c>
      <c r="AMO213" t="b">
        <v>1</v>
      </c>
      <c r="AMQ213" t="b">
        <v>1</v>
      </c>
      <c r="ANA213">
        <v>5</v>
      </c>
      <c r="ANB213">
        <v>2.5</v>
      </c>
      <c r="ANC213">
        <v>10</v>
      </c>
      <c r="AND213">
        <v>7.5</v>
      </c>
      <c r="ANE213">
        <v>0</v>
      </c>
      <c r="ANF213">
        <v>17.5</v>
      </c>
      <c r="ANG213" t="s">
        <v>1462</v>
      </c>
      <c r="ANH213" t="s">
        <v>6209</v>
      </c>
      <c r="ANI213" t="s">
        <v>1462</v>
      </c>
      <c r="ANJ213" t="s">
        <v>6210</v>
      </c>
      <c r="ANK213">
        <v>7.5</v>
      </c>
      <c r="ANL213">
        <v>0</v>
      </c>
      <c r="ANM213">
        <v>6</v>
      </c>
      <c r="ANN213">
        <v>0</v>
      </c>
      <c r="ANO213">
        <v>10</v>
      </c>
      <c r="ANP213">
        <v>16</v>
      </c>
      <c r="ANQ213" t="s">
        <v>2599</v>
      </c>
      <c r="ANR213" t="s">
        <v>1462</v>
      </c>
      <c r="ANS213" t="s">
        <v>6211</v>
      </c>
      <c r="ANT213">
        <v>0</v>
      </c>
      <c r="ANU213">
        <v>10</v>
      </c>
      <c r="AQR213">
        <v>5</v>
      </c>
      <c r="AQS213">
        <v>0</v>
      </c>
      <c r="AQT213">
        <v>1.3</v>
      </c>
      <c r="AQU213">
        <v>6.3</v>
      </c>
      <c r="AQV213" t="s">
        <v>1463</v>
      </c>
      <c r="ARC213" t="b">
        <v>1</v>
      </c>
      <c r="ARD213" t="b">
        <v>1</v>
      </c>
      <c r="ARG213">
        <v>0</v>
      </c>
      <c r="ARH213">
        <v>2.5</v>
      </c>
      <c r="ARI213" t="s">
        <v>1463</v>
      </c>
      <c r="ARQ213" t="s">
        <v>1462</v>
      </c>
      <c r="ARS213" t="s">
        <v>6212</v>
      </c>
      <c r="ART213" t="s">
        <v>6213</v>
      </c>
      <c r="ASB213" t="b">
        <v>1</v>
      </c>
      <c r="ASC213" t="s">
        <v>6148</v>
      </c>
      <c r="ASD213">
        <v>0</v>
      </c>
      <c r="ASE213">
        <v>0</v>
      </c>
      <c r="ASF213">
        <v>5</v>
      </c>
      <c r="ASG213">
        <v>7.5</v>
      </c>
      <c r="ASH213">
        <v>0</v>
      </c>
      <c r="ASI213">
        <v>12.5</v>
      </c>
      <c r="ASJ213">
        <v>80</v>
      </c>
      <c r="ASM213" t="b">
        <v>1</v>
      </c>
      <c r="ASS213">
        <v>5</v>
      </c>
      <c r="AST213" t="s">
        <v>1462</v>
      </c>
      <c r="ASW213" t="b">
        <v>1</v>
      </c>
      <c r="ASY213" t="b">
        <v>1</v>
      </c>
      <c r="ASZ213" t="b">
        <v>1</v>
      </c>
      <c r="ATC213" t="s">
        <v>6214</v>
      </c>
      <c r="ATD213">
        <v>7.5</v>
      </c>
      <c r="ATE213">
        <v>0</v>
      </c>
      <c r="ATF213">
        <v>0</v>
      </c>
      <c r="ATG213">
        <v>0</v>
      </c>
      <c r="ATH213">
        <v>1.3</v>
      </c>
      <c r="ATI213">
        <v>1.3</v>
      </c>
      <c r="ATJ213" t="s">
        <v>1463</v>
      </c>
      <c r="AVZ213">
        <v>0</v>
      </c>
      <c r="AWA213">
        <v>2.5</v>
      </c>
      <c r="AWB213">
        <v>0</v>
      </c>
      <c r="AWC213">
        <v>0</v>
      </c>
      <c r="AWD213">
        <v>1</v>
      </c>
      <c r="AWE213">
        <v>2.5</v>
      </c>
      <c r="AWF213">
        <v>2.5</v>
      </c>
      <c r="AWG213">
        <v>6</v>
      </c>
      <c r="AWH213" t="s">
        <v>1462</v>
      </c>
      <c r="AWI213" t="s">
        <v>1469</v>
      </c>
      <c r="AWJ213" t="s">
        <v>1463</v>
      </c>
      <c r="AWL213" t="s">
        <v>1463</v>
      </c>
      <c r="AWN213" t="s">
        <v>1463</v>
      </c>
      <c r="AWP213" t="s">
        <v>1463</v>
      </c>
      <c r="AWR213" t="s">
        <v>1463</v>
      </c>
      <c r="AWT213" t="s">
        <v>1463</v>
      </c>
      <c r="AWV213" t="s">
        <v>1462</v>
      </c>
      <c r="AWW213" t="s">
        <v>1469</v>
      </c>
      <c r="AWX213" t="s">
        <v>1463</v>
      </c>
      <c r="AWZ213" t="s">
        <v>1463</v>
      </c>
      <c r="AXB213" t="s">
        <v>1463</v>
      </c>
      <c r="AXD213" t="s">
        <v>1463</v>
      </c>
      <c r="AXI213">
        <v>2.5</v>
      </c>
      <c r="AXJ213">
        <v>2.5</v>
      </c>
      <c r="AXK213">
        <v>1</v>
      </c>
      <c r="AXN213">
        <v>1</v>
      </c>
      <c r="AXO213">
        <v>1</v>
      </c>
      <c r="AXP213">
        <v>1</v>
      </c>
      <c r="AXQ213">
        <v>1</v>
      </c>
      <c r="AXR213">
        <v>1</v>
      </c>
      <c r="AXS213">
        <v>1</v>
      </c>
      <c r="AXT213">
        <v>1</v>
      </c>
      <c r="AXU213">
        <v>1</v>
      </c>
      <c r="AXV213">
        <v>2</v>
      </c>
      <c r="AXW213">
        <v>1</v>
      </c>
      <c r="AXX213">
        <v>2</v>
      </c>
      <c r="AYA213">
        <v>10</v>
      </c>
      <c r="AYD213">
        <v>10</v>
      </c>
      <c r="AYE213" t="s">
        <v>1463</v>
      </c>
      <c r="AYF213" t="s">
        <v>1463</v>
      </c>
      <c r="AYG213">
        <v>10</v>
      </c>
      <c r="AYJ213">
        <v>10</v>
      </c>
      <c r="AYK213">
        <v>5</v>
      </c>
      <c r="AYL213">
        <v>0</v>
      </c>
      <c r="AYM213">
        <v>15</v>
      </c>
      <c r="AYW213">
        <v>3</v>
      </c>
      <c r="AYX213" t="s">
        <v>6215</v>
      </c>
      <c r="AYY213" t="s">
        <v>5549</v>
      </c>
      <c r="AZM213" t="s">
        <v>1462</v>
      </c>
      <c r="AZN213" t="s">
        <v>6216</v>
      </c>
      <c r="AZO213" t="s">
        <v>1462</v>
      </c>
      <c r="AZP213" t="s">
        <v>6217</v>
      </c>
      <c r="AZR213">
        <v>5</v>
      </c>
      <c r="AZS213">
        <v>0</v>
      </c>
      <c r="BCH213">
        <v>10</v>
      </c>
      <c r="BCI213">
        <v>5</v>
      </c>
      <c r="BCJ213">
        <v>5</v>
      </c>
      <c r="BCK213">
        <v>20</v>
      </c>
      <c r="BCL213">
        <v>1</v>
      </c>
      <c r="BCN213">
        <v>2</v>
      </c>
      <c r="BCP213">
        <v>3</v>
      </c>
      <c r="BCR213">
        <v>4</v>
      </c>
      <c r="BCT213">
        <v>5</v>
      </c>
      <c r="BCW213">
        <v>6</v>
      </c>
      <c r="BCY213">
        <v>5</v>
      </c>
      <c r="BCZ213">
        <v>5</v>
      </c>
      <c r="BEH213">
        <v>2.5</v>
      </c>
      <c r="BEI213">
        <v>10</v>
      </c>
      <c r="BEJ213">
        <v>0</v>
      </c>
      <c r="BEK213">
        <v>12.5</v>
      </c>
      <c r="BEL213" t="s">
        <v>2552</v>
      </c>
      <c r="BEN213" t="s">
        <v>2552</v>
      </c>
      <c r="BEP213" t="s">
        <v>2552</v>
      </c>
      <c r="BER213" t="s">
        <v>2552</v>
      </c>
      <c r="BET213" t="s">
        <v>2552</v>
      </c>
      <c r="BEV213" t="s">
        <v>2552</v>
      </c>
      <c r="BEX213">
        <v>10</v>
      </c>
      <c r="BEY213">
        <v>0</v>
      </c>
      <c r="BGQ213">
        <v>2</v>
      </c>
      <c r="BGR213">
        <v>7.5</v>
      </c>
      <c r="BGS213">
        <v>2.5</v>
      </c>
      <c r="BGT213">
        <v>12</v>
      </c>
      <c r="BGU213" t="s">
        <v>1462</v>
      </c>
      <c r="BGV213" t="s">
        <v>2984</v>
      </c>
      <c r="BGW213" t="s">
        <v>2653</v>
      </c>
      <c r="BGX213" t="s">
        <v>2667</v>
      </c>
      <c r="BGY213" t="s">
        <v>2653</v>
      </c>
      <c r="BHK213">
        <v>7.5</v>
      </c>
      <c r="BHL213">
        <v>2.5</v>
      </c>
      <c r="BIT213">
        <v>10</v>
      </c>
      <c r="BIU213">
        <v>5</v>
      </c>
      <c r="BIV213">
        <v>0</v>
      </c>
      <c r="BIW213">
        <v>15</v>
      </c>
      <c r="BIX213">
        <v>5</v>
      </c>
      <c r="BIY213" t="s">
        <v>1794</v>
      </c>
      <c r="BIZ213" t="s">
        <v>1466</v>
      </c>
      <c r="BJA213" t="s">
        <v>2594</v>
      </c>
      <c r="BJB213">
        <v>5</v>
      </c>
      <c r="BJC213">
        <v>0</v>
      </c>
    </row>
    <row r="214" spans="1:1024 1026:1615" ht="15" x14ac:dyDescent="0.25">
      <c r="A214" t="s">
        <v>4347</v>
      </c>
      <c r="B214" t="s">
        <v>6218</v>
      </c>
      <c r="C214" t="s">
        <v>6219</v>
      </c>
      <c r="D214" t="s">
        <v>1460</v>
      </c>
      <c r="F214" t="s">
        <v>2606</v>
      </c>
      <c r="G214" t="s">
        <v>4350</v>
      </c>
      <c r="H214" t="s">
        <v>4351</v>
      </c>
      <c r="I214" t="s">
        <v>6158</v>
      </c>
      <c r="J214">
        <v>3.5783469000000001</v>
      </c>
      <c r="K214">
        <v>33.698501499999999</v>
      </c>
      <c r="L214" s="116">
        <v>42452</v>
      </c>
      <c r="M214" t="s">
        <v>1461</v>
      </c>
      <c r="N214">
        <v>48</v>
      </c>
      <c r="O214" t="s">
        <v>2554</v>
      </c>
      <c r="Q214">
        <v>6.7</v>
      </c>
      <c r="R214">
        <v>7.5</v>
      </c>
      <c r="S214">
        <v>0</v>
      </c>
      <c r="T214">
        <v>14.2</v>
      </c>
      <c r="U214">
        <v>1</v>
      </c>
      <c r="V214">
        <v>2</v>
      </c>
      <c r="W214">
        <v>2</v>
      </c>
      <c r="X214">
        <v>2</v>
      </c>
      <c r="Y214">
        <v>2</v>
      </c>
      <c r="Z214">
        <v>1</v>
      </c>
      <c r="AF214" t="b">
        <v>1</v>
      </c>
      <c r="AG214">
        <v>1</v>
      </c>
      <c r="AH214">
        <v>2</v>
      </c>
      <c r="AI214">
        <v>2</v>
      </c>
      <c r="AJ214">
        <v>1</v>
      </c>
      <c r="AK214">
        <v>1</v>
      </c>
      <c r="AL214">
        <v>1</v>
      </c>
      <c r="AS214">
        <v>1</v>
      </c>
      <c r="AT214">
        <v>2</v>
      </c>
      <c r="AU214">
        <v>2</v>
      </c>
      <c r="AV214">
        <v>1</v>
      </c>
      <c r="AW214">
        <v>1</v>
      </c>
      <c r="AX214">
        <v>1</v>
      </c>
      <c r="BS214" t="s">
        <v>1462</v>
      </c>
      <c r="BT214" t="s">
        <v>1462</v>
      </c>
      <c r="BU214" t="s">
        <v>4570</v>
      </c>
      <c r="BV214" t="s">
        <v>4353</v>
      </c>
      <c r="BW214">
        <v>7.5</v>
      </c>
      <c r="BX214">
        <v>0</v>
      </c>
      <c r="BY214">
        <v>7.5</v>
      </c>
      <c r="BZ214">
        <v>7.5</v>
      </c>
      <c r="CA214">
        <v>2.5</v>
      </c>
      <c r="CB214">
        <v>17.5</v>
      </c>
      <c r="CC214" t="s">
        <v>1462</v>
      </c>
      <c r="CD214" t="b">
        <v>1</v>
      </c>
      <c r="CE214" t="b">
        <v>1</v>
      </c>
      <c r="CF214">
        <v>30</v>
      </c>
      <c r="CH214" t="s">
        <v>1463</v>
      </c>
      <c r="CM214" t="s">
        <v>1463</v>
      </c>
      <c r="CR214" t="s">
        <v>1463</v>
      </c>
      <c r="CW214" t="s">
        <v>1463</v>
      </c>
      <c r="DB214" t="s">
        <v>1463</v>
      </c>
      <c r="DG214" t="s">
        <v>1462</v>
      </c>
      <c r="DH214" t="b">
        <v>1</v>
      </c>
      <c r="DJ214">
        <v>12</v>
      </c>
      <c r="DM214" t="s">
        <v>1463</v>
      </c>
      <c r="DS214" t="b">
        <v>1</v>
      </c>
      <c r="DU214" t="b">
        <v>1</v>
      </c>
      <c r="EC214" t="b">
        <v>1</v>
      </c>
      <c r="EI214">
        <v>7.5</v>
      </c>
      <c r="EJ214">
        <v>2.5</v>
      </c>
      <c r="EN214">
        <v>0</v>
      </c>
      <c r="EO214" t="s">
        <v>1463</v>
      </c>
      <c r="FL214">
        <v>10</v>
      </c>
      <c r="FM214">
        <v>5</v>
      </c>
      <c r="FN214">
        <v>0</v>
      </c>
      <c r="FO214">
        <v>15</v>
      </c>
      <c r="FP214" t="s">
        <v>1462</v>
      </c>
      <c r="FT214" t="b">
        <v>1</v>
      </c>
      <c r="FV214" t="s">
        <v>1465</v>
      </c>
      <c r="GC214" t="b">
        <v>1</v>
      </c>
      <c r="GE214" t="s">
        <v>2564</v>
      </c>
      <c r="GO214" t="b">
        <v>1</v>
      </c>
      <c r="GQ214" t="s">
        <v>1465</v>
      </c>
      <c r="HG214" t="b">
        <v>1</v>
      </c>
      <c r="HI214" t="s">
        <v>1473</v>
      </c>
      <c r="HV214" t="b">
        <v>1</v>
      </c>
      <c r="HX214" t="s">
        <v>1473</v>
      </c>
      <c r="IN214" t="b">
        <v>1</v>
      </c>
      <c r="IP214" t="s">
        <v>1464</v>
      </c>
      <c r="JC214" t="b">
        <v>1</v>
      </c>
      <c r="JE214" t="s">
        <v>1464</v>
      </c>
      <c r="JL214" t="b">
        <v>1</v>
      </c>
      <c r="JN214" t="s">
        <v>1464</v>
      </c>
      <c r="KG214" t="s">
        <v>5997</v>
      </c>
      <c r="KH214" t="b">
        <v>1</v>
      </c>
      <c r="KJ214" t="s">
        <v>1464</v>
      </c>
      <c r="KK214" t="s">
        <v>1462</v>
      </c>
      <c r="KL214" t="s">
        <v>5404</v>
      </c>
      <c r="KM214">
        <v>5</v>
      </c>
      <c r="KN214">
        <v>0</v>
      </c>
      <c r="KO214">
        <v>0</v>
      </c>
      <c r="KP214">
        <v>2.5</v>
      </c>
      <c r="KQ214">
        <v>0</v>
      </c>
      <c r="KR214">
        <v>2.5</v>
      </c>
      <c r="KS214" t="s">
        <v>1462</v>
      </c>
      <c r="LA214">
        <v>18</v>
      </c>
      <c r="LK214">
        <v>1</v>
      </c>
      <c r="LU214" t="b">
        <v>1</v>
      </c>
      <c r="MO214" t="b">
        <v>1</v>
      </c>
      <c r="MT214" t="s">
        <v>1462</v>
      </c>
      <c r="MU214" t="s">
        <v>6220</v>
      </c>
      <c r="MV214">
        <v>2.5</v>
      </c>
      <c r="MW214">
        <v>0</v>
      </c>
      <c r="MX214">
        <v>0</v>
      </c>
      <c r="MY214">
        <v>0</v>
      </c>
      <c r="MZ214">
        <v>2.5</v>
      </c>
      <c r="NA214">
        <v>2.5</v>
      </c>
      <c r="NM214" t="s">
        <v>2549</v>
      </c>
      <c r="NN214" t="s">
        <v>2549</v>
      </c>
      <c r="NO214" t="s">
        <v>2549</v>
      </c>
      <c r="NP214" t="s">
        <v>2549</v>
      </c>
      <c r="NQ214" t="s">
        <v>2549</v>
      </c>
      <c r="NR214" t="s">
        <v>2549</v>
      </c>
      <c r="NS214" t="s">
        <v>2549</v>
      </c>
      <c r="NT214" t="s">
        <v>2549</v>
      </c>
      <c r="NU214" t="s">
        <v>2549</v>
      </c>
      <c r="NV214" t="s">
        <v>2549</v>
      </c>
      <c r="NW214" t="s">
        <v>2550</v>
      </c>
      <c r="NX214" t="s">
        <v>2550</v>
      </c>
      <c r="NY214" t="s">
        <v>2550</v>
      </c>
      <c r="NZ214" t="s">
        <v>2550</v>
      </c>
      <c r="OA214" t="s">
        <v>2550</v>
      </c>
      <c r="OB214" t="s">
        <v>2550</v>
      </c>
      <c r="OC214" t="s">
        <v>2569</v>
      </c>
      <c r="OD214" t="s">
        <v>2550</v>
      </c>
      <c r="OE214" t="s">
        <v>2550</v>
      </c>
      <c r="OF214" t="s">
        <v>2550</v>
      </c>
      <c r="OG214">
        <v>0</v>
      </c>
      <c r="OH214">
        <v>2.5</v>
      </c>
      <c r="OJ214">
        <v>2.5</v>
      </c>
      <c r="OK214">
        <v>2.5</v>
      </c>
      <c r="OL214">
        <v>5</v>
      </c>
      <c r="OT214" t="b">
        <v>1</v>
      </c>
      <c r="PD214" t="s">
        <v>4440</v>
      </c>
      <c r="PN214" t="s">
        <v>3269</v>
      </c>
      <c r="QL214">
        <v>2.5</v>
      </c>
      <c r="QM214">
        <v>2.5</v>
      </c>
      <c r="RO214">
        <v>7.5</v>
      </c>
      <c r="RP214">
        <v>7.5</v>
      </c>
      <c r="RQ214">
        <v>2.5</v>
      </c>
      <c r="RR214">
        <v>17.5</v>
      </c>
      <c r="RS214" t="s">
        <v>1463</v>
      </c>
      <c r="RZ214" t="s">
        <v>1463</v>
      </c>
      <c r="SB214" t="s">
        <v>1463</v>
      </c>
      <c r="SH214" t="s">
        <v>1463</v>
      </c>
      <c r="SK214">
        <v>7.5</v>
      </c>
      <c r="SL214">
        <v>2.5</v>
      </c>
      <c r="SM214">
        <v>3.7</v>
      </c>
      <c r="SN214">
        <v>7.5</v>
      </c>
      <c r="SO214">
        <v>0</v>
      </c>
      <c r="SP214">
        <v>11.2</v>
      </c>
      <c r="SQ214" t="s">
        <v>1463</v>
      </c>
      <c r="SR214" t="s">
        <v>6221</v>
      </c>
      <c r="TI214">
        <v>75</v>
      </c>
      <c r="TJ214" t="s">
        <v>6222</v>
      </c>
      <c r="TM214" t="b">
        <v>1</v>
      </c>
      <c r="TN214" t="b">
        <v>1</v>
      </c>
      <c r="TO214" t="b">
        <v>1</v>
      </c>
      <c r="TP214" t="b">
        <v>1</v>
      </c>
      <c r="TQ214" t="b">
        <v>1</v>
      </c>
      <c r="TX214">
        <v>7.5</v>
      </c>
      <c r="TY214">
        <v>0</v>
      </c>
      <c r="VI214">
        <v>5</v>
      </c>
      <c r="VJ214">
        <v>0</v>
      </c>
      <c r="VK214">
        <v>10</v>
      </c>
      <c r="VL214">
        <v>15</v>
      </c>
      <c r="VM214" t="s">
        <v>1463</v>
      </c>
      <c r="VO214" t="s">
        <v>1463</v>
      </c>
      <c r="VQ214" t="s">
        <v>1463</v>
      </c>
      <c r="VS214" t="s">
        <v>1463</v>
      </c>
      <c r="VV214" t="s">
        <v>1463</v>
      </c>
      <c r="VX214" t="s">
        <v>1462</v>
      </c>
      <c r="VY214" t="s">
        <v>4631</v>
      </c>
      <c r="VZ214">
        <v>0</v>
      </c>
      <c r="WA214">
        <v>10</v>
      </c>
      <c r="XJ214">
        <v>2.5</v>
      </c>
      <c r="XK214">
        <v>0</v>
      </c>
      <c r="XL214">
        <v>10</v>
      </c>
      <c r="XM214">
        <v>12.5</v>
      </c>
      <c r="XN214" t="s">
        <v>1462</v>
      </c>
      <c r="XO214" t="s">
        <v>1462</v>
      </c>
      <c r="XR214" t="b">
        <v>1</v>
      </c>
      <c r="XT214" t="b">
        <v>1</v>
      </c>
      <c r="XU214" t="b">
        <v>1</v>
      </c>
      <c r="XW214" t="b">
        <v>1</v>
      </c>
      <c r="XX214" t="b">
        <v>1</v>
      </c>
      <c r="YC214" t="s">
        <v>1463</v>
      </c>
      <c r="YE214" t="s">
        <v>1463</v>
      </c>
      <c r="YF214" t="s">
        <v>6223</v>
      </c>
      <c r="YG214">
        <v>0</v>
      </c>
      <c r="YH214">
        <v>10</v>
      </c>
      <c r="YI214" t="s">
        <v>1463</v>
      </c>
      <c r="YU214">
        <v>0</v>
      </c>
      <c r="YV214">
        <v>10</v>
      </c>
      <c r="ZX214">
        <v>10</v>
      </c>
      <c r="ZY214">
        <v>5</v>
      </c>
      <c r="ZZ214">
        <v>2.5</v>
      </c>
      <c r="AAA214">
        <v>17.5</v>
      </c>
      <c r="AAB214" t="s">
        <v>1462</v>
      </c>
      <c r="AAL214" t="b">
        <v>1</v>
      </c>
      <c r="AAM214" t="b">
        <v>1</v>
      </c>
      <c r="AAO214" t="b">
        <v>1</v>
      </c>
      <c r="AAS214" t="s">
        <v>6224</v>
      </c>
      <c r="AAT214">
        <v>5</v>
      </c>
      <c r="AAU214">
        <v>2.5</v>
      </c>
      <c r="ADN214">
        <v>2</v>
      </c>
      <c r="ADO214">
        <v>0</v>
      </c>
      <c r="ADP214">
        <v>0</v>
      </c>
      <c r="ADQ214">
        <v>2</v>
      </c>
      <c r="ADR214" t="s">
        <v>1759</v>
      </c>
      <c r="ADS214">
        <v>2</v>
      </c>
      <c r="ADT214" t="s">
        <v>6225</v>
      </c>
      <c r="AEG214">
        <v>0</v>
      </c>
      <c r="AEH214">
        <v>0</v>
      </c>
      <c r="AEI214">
        <v>7</v>
      </c>
      <c r="AEJ214">
        <v>0</v>
      </c>
      <c r="AEK214">
        <v>0</v>
      </c>
      <c r="AEL214">
        <v>7</v>
      </c>
      <c r="AEU214" t="b">
        <v>1</v>
      </c>
      <c r="AEV214" t="b">
        <v>1</v>
      </c>
      <c r="AFC214">
        <v>0</v>
      </c>
      <c r="AFD214">
        <v>0</v>
      </c>
      <c r="AFE214">
        <v>0</v>
      </c>
      <c r="AFF214">
        <v>7.5</v>
      </c>
      <c r="AFG214">
        <v>0</v>
      </c>
      <c r="AFH214">
        <v>7.5</v>
      </c>
      <c r="AFI214" t="s">
        <v>1463</v>
      </c>
      <c r="AFK214" t="s">
        <v>1463</v>
      </c>
      <c r="AFM214" t="s">
        <v>1463</v>
      </c>
      <c r="AFO214" t="s">
        <v>1463</v>
      </c>
      <c r="AFQ214" t="s">
        <v>1463</v>
      </c>
      <c r="AFT214" t="s">
        <v>1463</v>
      </c>
      <c r="AFV214">
        <v>3</v>
      </c>
      <c r="AFW214">
        <v>3</v>
      </c>
      <c r="AFX214">
        <v>7.5</v>
      </c>
      <c r="AFY214">
        <v>0</v>
      </c>
      <c r="AFZ214">
        <v>5</v>
      </c>
      <c r="AGA214">
        <v>2.5</v>
      </c>
      <c r="AGB214">
        <v>2.5</v>
      </c>
      <c r="AGC214">
        <v>10</v>
      </c>
      <c r="AGD214">
        <v>2</v>
      </c>
      <c r="AGE214">
        <v>1</v>
      </c>
      <c r="AGG214">
        <v>2</v>
      </c>
      <c r="AGH214">
        <v>1</v>
      </c>
      <c r="AGJ214">
        <v>2</v>
      </c>
      <c r="AGK214">
        <v>0</v>
      </c>
      <c r="AGM214" t="s">
        <v>6226</v>
      </c>
      <c r="AGN214" t="s">
        <v>6227</v>
      </c>
      <c r="AGQ214">
        <v>2.5</v>
      </c>
      <c r="AGR214">
        <v>2.5</v>
      </c>
      <c r="AGS214">
        <v>3</v>
      </c>
      <c r="AGT214">
        <v>7.5</v>
      </c>
      <c r="AGU214">
        <v>2.5</v>
      </c>
      <c r="AGV214">
        <v>13</v>
      </c>
      <c r="AGW214">
        <v>3</v>
      </c>
      <c r="AGY214" t="b">
        <v>1</v>
      </c>
      <c r="AGZ214" t="b">
        <v>1</v>
      </c>
      <c r="AHA214" t="b">
        <v>1</v>
      </c>
      <c r="AHD214">
        <v>4</v>
      </c>
      <c r="AHE214">
        <v>4</v>
      </c>
      <c r="AHF214">
        <v>4</v>
      </c>
      <c r="AKM214">
        <v>7.5</v>
      </c>
      <c r="AKN214">
        <v>2.5</v>
      </c>
      <c r="AKO214">
        <v>10</v>
      </c>
      <c r="AKP214">
        <v>7.5</v>
      </c>
      <c r="AKQ214">
        <v>0</v>
      </c>
      <c r="AKR214">
        <v>17.5</v>
      </c>
      <c r="AKS214" t="s">
        <v>1462</v>
      </c>
      <c r="AKT214" t="s">
        <v>1463</v>
      </c>
      <c r="AKV214" t="s">
        <v>1462</v>
      </c>
      <c r="AKX214" t="s">
        <v>1462</v>
      </c>
      <c r="AKZ214" t="s">
        <v>1463</v>
      </c>
      <c r="ALB214" t="s">
        <v>1462</v>
      </c>
      <c r="ALD214" t="s">
        <v>1463</v>
      </c>
      <c r="ALF214" t="s">
        <v>1462</v>
      </c>
      <c r="ALH214" t="s">
        <v>1462</v>
      </c>
      <c r="ALJ214" t="s">
        <v>1462</v>
      </c>
      <c r="ALL214" t="s">
        <v>1463</v>
      </c>
      <c r="ALN214" t="s">
        <v>1462</v>
      </c>
      <c r="ALP214" t="s">
        <v>1463</v>
      </c>
      <c r="ALR214" t="s">
        <v>1462</v>
      </c>
      <c r="ALT214" t="s">
        <v>1463</v>
      </c>
      <c r="AMF214" t="b">
        <v>1</v>
      </c>
      <c r="AMH214" t="b">
        <v>1</v>
      </c>
      <c r="AMI214" t="b">
        <v>1</v>
      </c>
      <c r="AMJ214" t="b">
        <v>1</v>
      </c>
      <c r="AML214" t="b">
        <v>1</v>
      </c>
      <c r="AMM214" t="b">
        <v>1</v>
      </c>
      <c r="AMQ214" t="b">
        <v>1</v>
      </c>
      <c r="AMW214" t="b">
        <v>1</v>
      </c>
      <c r="ANA214">
        <v>7.5</v>
      </c>
      <c r="ANB214">
        <v>0</v>
      </c>
      <c r="ANC214">
        <v>10</v>
      </c>
      <c r="AND214">
        <v>7.5</v>
      </c>
      <c r="ANE214">
        <v>0</v>
      </c>
      <c r="ANF214">
        <v>17.5</v>
      </c>
      <c r="ANG214" t="s">
        <v>1462</v>
      </c>
      <c r="ANH214" t="s">
        <v>6228</v>
      </c>
      <c r="ANI214" t="s">
        <v>1462</v>
      </c>
      <c r="ANJ214" t="s">
        <v>2616</v>
      </c>
      <c r="ANK214">
        <v>7.5</v>
      </c>
      <c r="ANL214">
        <v>0</v>
      </c>
      <c r="ANM214">
        <v>6</v>
      </c>
      <c r="ANN214">
        <v>0</v>
      </c>
      <c r="ANO214">
        <v>10</v>
      </c>
      <c r="ANP214">
        <v>16</v>
      </c>
      <c r="ANQ214" t="s">
        <v>2599</v>
      </c>
      <c r="ANR214" t="s">
        <v>1462</v>
      </c>
      <c r="ANS214" t="s">
        <v>6123</v>
      </c>
      <c r="ANT214">
        <v>0</v>
      </c>
      <c r="ANU214">
        <v>10</v>
      </c>
      <c r="AQR214">
        <v>5</v>
      </c>
      <c r="AQS214">
        <v>0</v>
      </c>
      <c r="AQT214">
        <v>6.3</v>
      </c>
      <c r="AQU214">
        <v>11.3</v>
      </c>
      <c r="AQV214" t="s">
        <v>1463</v>
      </c>
      <c r="ARA214" t="b">
        <v>1</v>
      </c>
      <c r="ARB214" t="b">
        <v>1</v>
      </c>
      <c r="ARD214" t="b">
        <v>1</v>
      </c>
      <c r="ARG214">
        <v>0</v>
      </c>
      <c r="ARH214">
        <v>10</v>
      </c>
      <c r="ARI214" t="s">
        <v>1463</v>
      </c>
      <c r="ARQ214" t="s">
        <v>1462</v>
      </c>
      <c r="ARS214" t="s">
        <v>6229</v>
      </c>
      <c r="ART214" t="s">
        <v>5002</v>
      </c>
      <c r="ASB214" t="b">
        <v>1</v>
      </c>
      <c r="ASC214" t="s">
        <v>6148</v>
      </c>
      <c r="ASD214">
        <v>0</v>
      </c>
      <c r="ASE214">
        <v>2.5</v>
      </c>
      <c r="ASF214">
        <v>5</v>
      </c>
      <c r="ASG214">
        <v>7.5</v>
      </c>
      <c r="ASH214">
        <v>2.5</v>
      </c>
      <c r="ASI214">
        <v>15</v>
      </c>
      <c r="ASJ214">
        <v>90</v>
      </c>
      <c r="ASM214" t="b">
        <v>1</v>
      </c>
      <c r="ASS214">
        <v>5</v>
      </c>
      <c r="AST214" t="s">
        <v>1462</v>
      </c>
      <c r="ASW214" t="b">
        <v>1</v>
      </c>
      <c r="ASY214" t="b">
        <v>1</v>
      </c>
      <c r="ASZ214" t="b">
        <v>1</v>
      </c>
      <c r="ATC214" t="s">
        <v>6230</v>
      </c>
      <c r="ATD214">
        <v>7.5</v>
      </c>
      <c r="ATE214">
        <v>2.5</v>
      </c>
      <c r="ATF214">
        <v>0</v>
      </c>
      <c r="ATG214">
        <v>0</v>
      </c>
      <c r="ATH214">
        <v>2.5</v>
      </c>
      <c r="ATI214">
        <v>2.5</v>
      </c>
      <c r="ATJ214" t="s">
        <v>1463</v>
      </c>
      <c r="AVZ214">
        <v>0</v>
      </c>
      <c r="AWA214">
        <v>2.5</v>
      </c>
      <c r="AWB214">
        <v>0</v>
      </c>
      <c r="AWC214">
        <v>2.5</v>
      </c>
      <c r="AWD214">
        <v>2</v>
      </c>
      <c r="AWE214">
        <v>2.5</v>
      </c>
      <c r="AWF214">
        <v>0</v>
      </c>
      <c r="AWG214">
        <v>4.5</v>
      </c>
      <c r="AWH214" t="s">
        <v>1462</v>
      </c>
      <c r="AWI214" t="s">
        <v>1470</v>
      </c>
      <c r="AWJ214" t="s">
        <v>1463</v>
      </c>
      <c r="AWL214" t="s">
        <v>1462</v>
      </c>
      <c r="AWM214" t="s">
        <v>2619</v>
      </c>
      <c r="AWN214" t="s">
        <v>1463</v>
      </c>
      <c r="AWP214" t="s">
        <v>1463</v>
      </c>
      <c r="AWR214" t="s">
        <v>1463</v>
      </c>
      <c r="AWT214" t="s">
        <v>1463</v>
      </c>
      <c r="AWV214" t="s">
        <v>1463</v>
      </c>
      <c r="AWX214" t="s">
        <v>1463</v>
      </c>
      <c r="AWZ214" t="s">
        <v>1463</v>
      </c>
      <c r="AXB214" t="s">
        <v>1462</v>
      </c>
      <c r="AXC214" t="s">
        <v>1469</v>
      </c>
      <c r="AXD214" t="s">
        <v>1463</v>
      </c>
      <c r="AXI214">
        <v>2.5</v>
      </c>
      <c r="AXJ214">
        <v>0</v>
      </c>
      <c r="AXK214">
        <v>1</v>
      </c>
      <c r="AXN214">
        <v>1</v>
      </c>
      <c r="AXO214">
        <v>1</v>
      </c>
      <c r="AXP214">
        <v>1</v>
      </c>
      <c r="AXQ214">
        <v>1</v>
      </c>
      <c r="AXR214">
        <v>1</v>
      </c>
      <c r="AXS214">
        <v>1</v>
      </c>
      <c r="AXT214">
        <v>1</v>
      </c>
      <c r="AXU214">
        <v>1</v>
      </c>
      <c r="AXV214">
        <v>2</v>
      </c>
      <c r="AXW214">
        <v>1</v>
      </c>
      <c r="AXX214">
        <v>2</v>
      </c>
      <c r="AYA214">
        <v>10</v>
      </c>
      <c r="AYD214">
        <v>10</v>
      </c>
      <c r="AYE214" t="s">
        <v>1463</v>
      </c>
      <c r="AYF214" t="s">
        <v>1463</v>
      </c>
      <c r="AYG214">
        <v>10</v>
      </c>
      <c r="AYJ214">
        <v>10</v>
      </c>
      <c r="AYK214">
        <v>7.5</v>
      </c>
      <c r="AYL214">
        <v>0</v>
      </c>
      <c r="AYM214">
        <v>17.5</v>
      </c>
      <c r="AYN214">
        <v>5</v>
      </c>
      <c r="AYO214" t="s">
        <v>6231</v>
      </c>
      <c r="AYP214" t="s">
        <v>4419</v>
      </c>
      <c r="AZM214" t="s">
        <v>1462</v>
      </c>
      <c r="AZN214" t="s">
        <v>6232</v>
      </c>
      <c r="AZO214" t="s">
        <v>1462</v>
      </c>
      <c r="AZP214" t="s">
        <v>6233</v>
      </c>
      <c r="AZR214">
        <v>7.5</v>
      </c>
      <c r="AZS214">
        <v>0</v>
      </c>
      <c r="BCH214">
        <v>10</v>
      </c>
      <c r="BCI214">
        <v>5</v>
      </c>
      <c r="BCJ214">
        <v>0</v>
      </c>
      <c r="BCK214">
        <v>15</v>
      </c>
      <c r="BCL214">
        <v>1</v>
      </c>
      <c r="BCN214" t="s">
        <v>2555</v>
      </c>
      <c r="BCP214">
        <v>2</v>
      </c>
      <c r="BCR214">
        <v>4</v>
      </c>
      <c r="BCT214">
        <v>5</v>
      </c>
      <c r="BCV214" t="s">
        <v>6234</v>
      </c>
      <c r="BCW214">
        <v>3</v>
      </c>
      <c r="BCY214">
        <v>5</v>
      </c>
      <c r="BCZ214">
        <v>0</v>
      </c>
      <c r="BEH214">
        <v>10</v>
      </c>
      <c r="BEI214">
        <v>10</v>
      </c>
      <c r="BEJ214">
        <v>0</v>
      </c>
      <c r="BEK214">
        <v>20</v>
      </c>
      <c r="BEL214" t="s">
        <v>2567</v>
      </c>
      <c r="BEN214" t="s">
        <v>2567</v>
      </c>
      <c r="BEP214" t="s">
        <v>2567</v>
      </c>
      <c r="BER214" t="s">
        <v>2567</v>
      </c>
      <c r="BET214" t="s">
        <v>2567</v>
      </c>
      <c r="BEV214" t="s">
        <v>2567</v>
      </c>
      <c r="BEX214">
        <v>10</v>
      </c>
      <c r="BEY214">
        <v>0</v>
      </c>
      <c r="BGQ214">
        <v>2</v>
      </c>
      <c r="BGR214">
        <v>5</v>
      </c>
      <c r="BGS214">
        <v>5</v>
      </c>
      <c r="BGT214">
        <v>12</v>
      </c>
      <c r="BGU214" t="s">
        <v>1462</v>
      </c>
      <c r="BGV214" t="s">
        <v>5404</v>
      </c>
      <c r="BGW214" t="s">
        <v>2653</v>
      </c>
      <c r="BGX214" t="s">
        <v>6235</v>
      </c>
      <c r="BGY214" t="s">
        <v>2653</v>
      </c>
      <c r="BHH214" t="s">
        <v>4376</v>
      </c>
      <c r="BHI214" t="s">
        <v>6236</v>
      </c>
      <c r="BHJ214" t="s">
        <v>2653</v>
      </c>
      <c r="BHK214">
        <v>5</v>
      </c>
      <c r="BHL214">
        <v>5</v>
      </c>
      <c r="BIT214">
        <v>10</v>
      </c>
      <c r="BIU214">
        <v>7.5</v>
      </c>
      <c r="BIV214">
        <v>0</v>
      </c>
      <c r="BIW214">
        <v>17.5</v>
      </c>
      <c r="BIX214">
        <v>5</v>
      </c>
      <c r="BIY214" t="s">
        <v>1794</v>
      </c>
      <c r="BIZ214" t="s">
        <v>2594</v>
      </c>
      <c r="BJA214" t="s">
        <v>2548</v>
      </c>
      <c r="BJB214">
        <v>7.5</v>
      </c>
      <c r="BJC214">
        <v>0</v>
      </c>
    </row>
    <row r="215" spans="1:1024 1026:1615" ht="15" x14ac:dyDescent="0.25">
      <c r="A215" t="s">
        <v>4347</v>
      </c>
      <c r="B215" t="s">
        <v>6237</v>
      </c>
      <c r="C215" t="s">
        <v>6238</v>
      </c>
      <c r="D215" t="s">
        <v>1460</v>
      </c>
      <c r="F215" t="s">
        <v>2606</v>
      </c>
      <c r="G215" t="s">
        <v>4350</v>
      </c>
      <c r="H215" t="s">
        <v>4351</v>
      </c>
      <c r="I215" t="s">
        <v>6158</v>
      </c>
      <c r="J215">
        <v>3.6126391099999999</v>
      </c>
      <c r="K215">
        <v>33.688235859999999</v>
      </c>
      <c r="L215" s="116">
        <v>42452</v>
      </c>
      <c r="M215" t="s">
        <v>1471</v>
      </c>
      <c r="N215">
        <v>68</v>
      </c>
      <c r="O215" t="s">
        <v>1472</v>
      </c>
      <c r="Q215">
        <v>6.7</v>
      </c>
      <c r="R215">
        <v>7.5</v>
      </c>
      <c r="S215">
        <v>2.5</v>
      </c>
      <c r="T215">
        <v>16.7</v>
      </c>
      <c r="U215">
        <v>3</v>
      </c>
      <c r="V215">
        <v>2</v>
      </c>
      <c r="W215">
        <v>4</v>
      </c>
      <c r="X215">
        <v>2</v>
      </c>
      <c r="Y215">
        <v>1</v>
      </c>
      <c r="Z215">
        <v>1</v>
      </c>
      <c r="AF215" t="b">
        <v>1</v>
      </c>
      <c r="AG215">
        <v>3</v>
      </c>
      <c r="AH215">
        <v>2</v>
      </c>
      <c r="AI215">
        <v>2</v>
      </c>
      <c r="AJ215">
        <v>2</v>
      </c>
      <c r="AK215">
        <v>1</v>
      </c>
      <c r="AL215">
        <v>1</v>
      </c>
      <c r="AS215">
        <v>3</v>
      </c>
      <c r="AT215">
        <v>2</v>
      </c>
      <c r="AU215">
        <v>2</v>
      </c>
      <c r="AV215">
        <v>2</v>
      </c>
      <c r="AW215">
        <v>1</v>
      </c>
      <c r="AX215">
        <v>1</v>
      </c>
      <c r="BS215" t="s">
        <v>1462</v>
      </c>
      <c r="BT215" t="s">
        <v>1462</v>
      </c>
      <c r="BU215" t="s">
        <v>4353</v>
      </c>
      <c r="BV215" t="s">
        <v>4353</v>
      </c>
      <c r="BW215">
        <v>7.5</v>
      </c>
      <c r="BX215">
        <v>2.5</v>
      </c>
      <c r="BY215">
        <v>7.5</v>
      </c>
      <c r="BZ215">
        <v>5</v>
      </c>
      <c r="CA215">
        <v>2.5</v>
      </c>
      <c r="CB215">
        <v>15</v>
      </c>
      <c r="CC215" t="s">
        <v>1462</v>
      </c>
      <c r="CD215" t="b">
        <v>1</v>
      </c>
      <c r="CE215" t="b">
        <v>1</v>
      </c>
      <c r="CF215">
        <v>50</v>
      </c>
      <c r="CH215" t="s">
        <v>1463</v>
      </c>
      <c r="CM215" t="s">
        <v>1463</v>
      </c>
      <c r="CR215" t="s">
        <v>1463</v>
      </c>
      <c r="CW215" t="s">
        <v>1463</v>
      </c>
      <c r="DB215" t="s">
        <v>1463</v>
      </c>
      <c r="DG215" t="s">
        <v>1462</v>
      </c>
      <c r="DH215" t="b">
        <v>1</v>
      </c>
      <c r="DJ215">
        <v>14</v>
      </c>
      <c r="DM215" t="s">
        <v>1463</v>
      </c>
      <c r="DS215" t="b">
        <v>1</v>
      </c>
      <c r="DU215" t="b">
        <v>1</v>
      </c>
      <c r="EC215" t="b">
        <v>1</v>
      </c>
      <c r="EI215">
        <v>5</v>
      </c>
      <c r="EJ215">
        <v>2.5</v>
      </c>
      <c r="EN215">
        <v>0</v>
      </c>
      <c r="EO215" t="s">
        <v>1463</v>
      </c>
      <c r="FL215">
        <v>6.7</v>
      </c>
      <c r="FM215">
        <v>5</v>
      </c>
      <c r="FN215">
        <v>0</v>
      </c>
      <c r="FO215">
        <v>11.7</v>
      </c>
      <c r="FP215" t="s">
        <v>1462</v>
      </c>
      <c r="FT215" t="b">
        <v>1</v>
      </c>
      <c r="FV215" t="s">
        <v>1465</v>
      </c>
      <c r="GC215" t="b">
        <v>1</v>
      </c>
      <c r="GE215" t="s">
        <v>1473</v>
      </c>
      <c r="GO215" t="b">
        <v>1</v>
      </c>
      <c r="GQ215" t="s">
        <v>1465</v>
      </c>
      <c r="HA215" t="b">
        <v>1</v>
      </c>
      <c r="HC215" t="s">
        <v>1465</v>
      </c>
      <c r="HG215" t="b">
        <v>1</v>
      </c>
      <c r="HI215" t="s">
        <v>1473</v>
      </c>
      <c r="HM215" t="b">
        <v>1</v>
      </c>
      <c r="HO215" t="s">
        <v>1464</v>
      </c>
      <c r="HV215" t="b">
        <v>1</v>
      </c>
      <c r="HX215" t="s">
        <v>1465</v>
      </c>
      <c r="IN215" t="b">
        <v>1</v>
      </c>
      <c r="IP215" t="s">
        <v>1464</v>
      </c>
      <c r="JC215" t="b">
        <v>1</v>
      </c>
      <c r="JE215" t="s">
        <v>1464</v>
      </c>
      <c r="JL215" t="b">
        <v>1</v>
      </c>
      <c r="JN215" t="s">
        <v>1473</v>
      </c>
      <c r="KG215" t="s">
        <v>4871</v>
      </c>
      <c r="KH215" t="b">
        <v>1</v>
      </c>
      <c r="KJ215" t="s">
        <v>1464</v>
      </c>
      <c r="KK215" t="s">
        <v>1462</v>
      </c>
      <c r="KL215" t="s">
        <v>5404</v>
      </c>
      <c r="KM215">
        <v>5</v>
      </c>
      <c r="KN215">
        <v>0</v>
      </c>
      <c r="KO215">
        <v>0</v>
      </c>
      <c r="KP215">
        <v>2.5</v>
      </c>
      <c r="KQ215">
        <v>0</v>
      </c>
      <c r="KR215">
        <v>2.5</v>
      </c>
      <c r="KS215" t="s">
        <v>1462</v>
      </c>
      <c r="LA215">
        <v>21</v>
      </c>
      <c r="LK215">
        <v>1</v>
      </c>
      <c r="LU215" t="b">
        <v>1</v>
      </c>
      <c r="MO215" t="b">
        <v>1</v>
      </c>
      <c r="MT215" t="s">
        <v>1462</v>
      </c>
      <c r="MU215" t="s">
        <v>6239</v>
      </c>
      <c r="MV215">
        <v>2.5</v>
      </c>
      <c r="MW215">
        <v>0</v>
      </c>
      <c r="MX215">
        <v>0</v>
      </c>
      <c r="MY215">
        <v>0</v>
      </c>
      <c r="MZ215">
        <v>2.5</v>
      </c>
      <c r="NA215">
        <v>2.5</v>
      </c>
      <c r="NM215" t="s">
        <v>2549</v>
      </c>
      <c r="NN215" t="s">
        <v>2549</v>
      </c>
      <c r="NO215" t="s">
        <v>2549</v>
      </c>
      <c r="NP215" t="s">
        <v>2549</v>
      </c>
      <c r="NQ215" t="s">
        <v>2549</v>
      </c>
      <c r="NR215" t="s">
        <v>2549</v>
      </c>
      <c r="NS215" t="s">
        <v>2549</v>
      </c>
      <c r="NT215" t="s">
        <v>2549</v>
      </c>
      <c r="NU215" t="s">
        <v>2549</v>
      </c>
      <c r="NV215" t="s">
        <v>2549</v>
      </c>
      <c r="NW215" t="s">
        <v>2550</v>
      </c>
      <c r="NX215" t="s">
        <v>2550</v>
      </c>
      <c r="NY215" t="s">
        <v>2550</v>
      </c>
      <c r="NZ215" t="s">
        <v>2550</v>
      </c>
      <c r="OA215" t="s">
        <v>2550</v>
      </c>
      <c r="OB215" t="s">
        <v>2550</v>
      </c>
      <c r="OC215" t="s">
        <v>2550</v>
      </c>
      <c r="OD215" t="s">
        <v>2550</v>
      </c>
      <c r="OE215" t="s">
        <v>2550</v>
      </c>
      <c r="OF215" t="s">
        <v>2550</v>
      </c>
      <c r="OG215">
        <v>0</v>
      </c>
      <c r="OH215">
        <v>2.5</v>
      </c>
      <c r="OJ215">
        <v>2.5</v>
      </c>
      <c r="OK215">
        <v>2.5</v>
      </c>
      <c r="OL215">
        <v>5</v>
      </c>
      <c r="OT215" t="b">
        <v>1</v>
      </c>
      <c r="PD215" t="s">
        <v>6240</v>
      </c>
      <c r="PN215" t="s">
        <v>3269</v>
      </c>
      <c r="QL215">
        <v>2.5</v>
      </c>
      <c r="QM215">
        <v>2.5</v>
      </c>
      <c r="RO215">
        <v>7.5</v>
      </c>
      <c r="RP215">
        <v>2.5</v>
      </c>
      <c r="RQ215">
        <v>5</v>
      </c>
      <c r="RR215">
        <v>15</v>
      </c>
      <c r="RS215" t="s">
        <v>1463</v>
      </c>
      <c r="RZ215" t="s">
        <v>1463</v>
      </c>
      <c r="SB215" t="s">
        <v>1463</v>
      </c>
      <c r="SH215" t="s">
        <v>1463</v>
      </c>
      <c r="SK215">
        <v>2.5</v>
      </c>
      <c r="SL215">
        <v>5</v>
      </c>
      <c r="SM215">
        <v>3.7</v>
      </c>
      <c r="SN215">
        <v>0</v>
      </c>
      <c r="SO215">
        <v>0</v>
      </c>
      <c r="SP215">
        <v>3.7</v>
      </c>
      <c r="SQ215" t="s">
        <v>1463</v>
      </c>
      <c r="SR215" t="s">
        <v>6241</v>
      </c>
      <c r="TI215">
        <v>75</v>
      </c>
      <c r="TJ215" t="s">
        <v>6242</v>
      </c>
      <c r="TN215" t="b">
        <v>1</v>
      </c>
      <c r="TO215" t="b">
        <v>1</v>
      </c>
      <c r="TP215" t="b">
        <v>1</v>
      </c>
      <c r="TQ215" t="b">
        <v>1</v>
      </c>
      <c r="TR215" t="b">
        <v>1</v>
      </c>
      <c r="TS215" t="b">
        <v>1</v>
      </c>
      <c r="TT215" t="b">
        <v>1</v>
      </c>
      <c r="TX215">
        <v>0</v>
      </c>
      <c r="TY215">
        <v>0</v>
      </c>
      <c r="VI215">
        <v>5</v>
      </c>
      <c r="VJ215">
        <v>0</v>
      </c>
      <c r="VK215">
        <v>7.5</v>
      </c>
      <c r="VL215">
        <v>12.5</v>
      </c>
      <c r="VM215" t="s">
        <v>1463</v>
      </c>
      <c r="VO215" t="s">
        <v>1463</v>
      </c>
      <c r="VQ215" t="s">
        <v>1463</v>
      </c>
      <c r="VS215" t="s">
        <v>1463</v>
      </c>
      <c r="VV215" t="s">
        <v>1463</v>
      </c>
      <c r="VX215" t="s">
        <v>1462</v>
      </c>
      <c r="VY215" t="s">
        <v>5121</v>
      </c>
      <c r="VZ215">
        <v>0</v>
      </c>
      <c r="WA215">
        <v>7.5</v>
      </c>
      <c r="XJ215">
        <v>2.5</v>
      </c>
      <c r="XK215">
        <v>0</v>
      </c>
      <c r="XL215">
        <v>8.8000000000000007</v>
      </c>
      <c r="XM215">
        <v>11.3</v>
      </c>
      <c r="XN215" t="s">
        <v>1462</v>
      </c>
      <c r="XO215" t="s">
        <v>1462</v>
      </c>
      <c r="XR215" t="b">
        <v>1</v>
      </c>
      <c r="XS215" t="b">
        <v>1</v>
      </c>
      <c r="XT215" t="b">
        <v>1</v>
      </c>
      <c r="XU215" t="b">
        <v>1</v>
      </c>
      <c r="XW215" t="b">
        <v>1</v>
      </c>
      <c r="XX215" t="b">
        <v>1</v>
      </c>
      <c r="YC215" t="s">
        <v>1462</v>
      </c>
      <c r="YE215" t="s">
        <v>1463</v>
      </c>
      <c r="YF215" t="s">
        <v>6243</v>
      </c>
      <c r="YG215">
        <v>0</v>
      </c>
      <c r="YH215">
        <v>10</v>
      </c>
      <c r="YI215" t="s">
        <v>1463</v>
      </c>
      <c r="YU215">
        <v>0</v>
      </c>
      <c r="YV215">
        <v>7.5</v>
      </c>
      <c r="ZX215">
        <v>7</v>
      </c>
      <c r="ZY215">
        <v>7.5</v>
      </c>
      <c r="ZZ215">
        <v>0</v>
      </c>
      <c r="AAA215">
        <v>14.5</v>
      </c>
      <c r="AAB215" t="s">
        <v>1462</v>
      </c>
      <c r="AAL215" t="b">
        <v>1</v>
      </c>
      <c r="AAO215" t="b">
        <v>1</v>
      </c>
      <c r="AAS215" t="s">
        <v>6244</v>
      </c>
      <c r="AAT215">
        <v>7.5</v>
      </c>
      <c r="AAU215">
        <v>0</v>
      </c>
      <c r="ADN215">
        <v>2</v>
      </c>
      <c r="ADO215">
        <v>0</v>
      </c>
      <c r="ADP215">
        <v>0</v>
      </c>
      <c r="ADQ215">
        <v>2</v>
      </c>
      <c r="ADR215" t="s">
        <v>1759</v>
      </c>
      <c r="ADS215">
        <v>1</v>
      </c>
      <c r="ADT215" t="s">
        <v>6245</v>
      </c>
      <c r="AEG215">
        <v>0</v>
      </c>
      <c r="AEH215">
        <v>0</v>
      </c>
      <c r="AEI215">
        <v>10</v>
      </c>
      <c r="AEJ215">
        <v>0</v>
      </c>
      <c r="AEK215">
        <v>0</v>
      </c>
      <c r="AEL215">
        <v>10</v>
      </c>
      <c r="AEU215" t="b">
        <v>1</v>
      </c>
      <c r="AEV215" t="b">
        <v>1</v>
      </c>
      <c r="AEZ215" t="b">
        <v>1</v>
      </c>
      <c r="AFA215" t="s">
        <v>4365</v>
      </c>
      <c r="AFC215">
        <v>0</v>
      </c>
      <c r="AFD215">
        <v>0</v>
      </c>
      <c r="AFE215">
        <v>0</v>
      </c>
      <c r="AFF215">
        <v>7.5</v>
      </c>
      <c r="AFG215">
        <v>0</v>
      </c>
      <c r="AFH215">
        <v>7.5</v>
      </c>
      <c r="AFI215" t="s">
        <v>1463</v>
      </c>
      <c r="AFK215" t="s">
        <v>1463</v>
      </c>
      <c r="AFM215" t="s">
        <v>1463</v>
      </c>
      <c r="AFO215" t="s">
        <v>1463</v>
      </c>
      <c r="AFQ215" t="s">
        <v>1463</v>
      </c>
      <c r="AFT215" t="s">
        <v>1463</v>
      </c>
      <c r="AFV215">
        <v>3</v>
      </c>
      <c r="AFW215">
        <v>3</v>
      </c>
      <c r="AFX215">
        <v>7.5</v>
      </c>
      <c r="AFY215">
        <v>0</v>
      </c>
      <c r="AFZ215">
        <v>5</v>
      </c>
      <c r="AGA215">
        <v>7.5</v>
      </c>
      <c r="AGB215">
        <v>0</v>
      </c>
      <c r="AGC215">
        <v>12.5</v>
      </c>
      <c r="AGD215">
        <v>4</v>
      </c>
      <c r="AGE215">
        <v>2</v>
      </c>
      <c r="AGG215">
        <v>3</v>
      </c>
      <c r="AGH215">
        <v>1</v>
      </c>
      <c r="AGJ215">
        <v>4</v>
      </c>
      <c r="AGK215">
        <v>0</v>
      </c>
      <c r="AGM215" t="s">
        <v>6246</v>
      </c>
      <c r="AGN215" t="s">
        <v>6247</v>
      </c>
      <c r="AGQ215">
        <v>7.5</v>
      </c>
      <c r="AGR215">
        <v>0</v>
      </c>
      <c r="AGS215">
        <v>3</v>
      </c>
      <c r="AGT215">
        <v>7.5</v>
      </c>
      <c r="AGU215">
        <v>2.5</v>
      </c>
      <c r="AGV215">
        <v>13</v>
      </c>
      <c r="AGW215">
        <v>3</v>
      </c>
      <c r="AGY215" t="b">
        <v>1</v>
      </c>
      <c r="AGZ215" t="b">
        <v>1</v>
      </c>
      <c r="AHA215" t="b">
        <v>1</v>
      </c>
      <c r="AHD215">
        <v>4</v>
      </c>
      <c r="AHE215">
        <v>4</v>
      </c>
      <c r="AHF215">
        <v>4</v>
      </c>
      <c r="AKM215">
        <v>7.5</v>
      </c>
      <c r="AKN215">
        <v>2.5</v>
      </c>
      <c r="AKO215">
        <v>10</v>
      </c>
      <c r="AKP215">
        <v>7.5</v>
      </c>
      <c r="AKQ215">
        <v>0</v>
      </c>
      <c r="AKR215">
        <v>17.5</v>
      </c>
      <c r="AKS215" t="s">
        <v>1462</v>
      </c>
      <c r="AKT215" t="s">
        <v>1463</v>
      </c>
      <c r="AKV215" t="s">
        <v>1462</v>
      </c>
      <c r="AKX215" t="s">
        <v>1462</v>
      </c>
      <c r="AKZ215" t="s">
        <v>1463</v>
      </c>
      <c r="ALB215" t="s">
        <v>1462</v>
      </c>
      <c r="ALD215" t="s">
        <v>1463</v>
      </c>
      <c r="ALF215" t="s">
        <v>1462</v>
      </c>
      <c r="ALH215" t="s">
        <v>1462</v>
      </c>
      <c r="ALJ215" t="s">
        <v>1462</v>
      </c>
      <c r="ALL215" t="s">
        <v>1462</v>
      </c>
      <c r="ALN215" t="s">
        <v>1462</v>
      </c>
      <c r="ALP215" t="s">
        <v>1463</v>
      </c>
      <c r="ALR215" t="s">
        <v>1463</v>
      </c>
      <c r="ALT215" t="s">
        <v>1463</v>
      </c>
      <c r="AME215" t="b">
        <v>1</v>
      </c>
      <c r="AMF215" t="b">
        <v>1</v>
      </c>
      <c r="AMH215" t="b">
        <v>1</v>
      </c>
      <c r="AMI215" t="b">
        <v>1</v>
      </c>
      <c r="AMJ215" t="b">
        <v>1</v>
      </c>
      <c r="AML215" t="b">
        <v>1</v>
      </c>
      <c r="AMM215" t="b">
        <v>1</v>
      </c>
      <c r="AMO215" t="b">
        <v>1</v>
      </c>
      <c r="AMQ215" t="b">
        <v>1</v>
      </c>
      <c r="AMW215" t="b">
        <v>1</v>
      </c>
      <c r="ANA215">
        <v>7.5</v>
      </c>
      <c r="ANB215">
        <v>0</v>
      </c>
      <c r="ANC215">
        <v>10</v>
      </c>
      <c r="AND215">
        <v>7.5</v>
      </c>
      <c r="ANE215">
        <v>0</v>
      </c>
      <c r="ANF215">
        <v>17.5</v>
      </c>
      <c r="ANG215" t="s">
        <v>1462</v>
      </c>
      <c r="ANH215" t="s">
        <v>6248</v>
      </c>
      <c r="ANI215" t="s">
        <v>1462</v>
      </c>
      <c r="ANJ215" t="s">
        <v>6249</v>
      </c>
      <c r="ANK215">
        <v>7.5</v>
      </c>
      <c r="ANL215">
        <v>0</v>
      </c>
      <c r="ANM215">
        <v>6</v>
      </c>
      <c r="ANN215">
        <v>0</v>
      </c>
      <c r="ANO215">
        <v>10</v>
      </c>
      <c r="ANP215">
        <v>16</v>
      </c>
      <c r="ANQ215" t="s">
        <v>2599</v>
      </c>
      <c r="ANR215" t="s">
        <v>1462</v>
      </c>
      <c r="ANS215" t="s">
        <v>6195</v>
      </c>
      <c r="ANT215">
        <v>0</v>
      </c>
      <c r="ANU215">
        <v>10</v>
      </c>
      <c r="AQR215">
        <v>5</v>
      </c>
      <c r="AQS215">
        <v>0</v>
      </c>
      <c r="AQT215">
        <v>5</v>
      </c>
      <c r="AQU215">
        <v>10</v>
      </c>
      <c r="AQV215" t="s">
        <v>1463</v>
      </c>
      <c r="ARA215" t="b">
        <v>1</v>
      </c>
      <c r="ARB215" t="b">
        <v>1</v>
      </c>
      <c r="ARD215" t="b">
        <v>1</v>
      </c>
      <c r="ARG215">
        <v>0</v>
      </c>
      <c r="ARH215">
        <v>10</v>
      </c>
      <c r="ARI215" t="s">
        <v>1463</v>
      </c>
      <c r="ARQ215" t="s">
        <v>1462</v>
      </c>
      <c r="ARS215" t="s">
        <v>4790</v>
      </c>
      <c r="ART215" t="s">
        <v>6250</v>
      </c>
      <c r="ASB215" t="b">
        <v>1</v>
      </c>
      <c r="ASC215" t="s">
        <v>4372</v>
      </c>
      <c r="ASD215">
        <v>0</v>
      </c>
      <c r="ASE215">
        <v>0</v>
      </c>
      <c r="ASF215">
        <v>5</v>
      </c>
      <c r="ASG215">
        <v>7.5</v>
      </c>
      <c r="ASH215">
        <v>0</v>
      </c>
      <c r="ASI215">
        <v>12.5</v>
      </c>
      <c r="ASJ215">
        <v>80</v>
      </c>
      <c r="ASL215" t="b">
        <v>1</v>
      </c>
      <c r="ASM215" t="b">
        <v>1</v>
      </c>
      <c r="ASS215">
        <v>6</v>
      </c>
      <c r="AST215" t="s">
        <v>1462</v>
      </c>
      <c r="ASW215" t="b">
        <v>1</v>
      </c>
      <c r="ASY215" t="b">
        <v>1</v>
      </c>
      <c r="ASZ215" t="b">
        <v>1</v>
      </c>
      <c r="ATC215" t="s">
        <v>6251</v>
      </c>
      <c r="ATD215">
        <v>7.5</v>
      </c>
      <c r="ATE215">
        <v>0</v>
      </c>
      <c r="ATF215">
        <v>0</v>
      </c>
      <c r="ATG215">
        <v>0</v>
      </c>
      <c r="ATH215">
        <v>2.5</v>
      </c>
      <c r="ATI215">
        <v>2.5</v>
      </c>
      <c r="ATJ215" t="s">
        <v>1463</v>
      </c>
      <c r="AVZ215">
        <v>0</v>
      </c>
      <c r="AWA215">
        <v>2.5</v>
      </c>
      <c r="AWB215">
        <v>0</v>
      </c>
      <c r="AWC215">
        <v>2.5</v>
      </c>
      <c r="AWD215">
        <v>1</v>
      </c>
      <c r="AWE215">
        <v>0</v>
      </c>
      <c r="AWF215">
        <v>0</v>
      </c>
      <c r="AWG215">
        <v>1</v>
      </c>
      <c r="AWH215" t="s">
        <v>1462</v>
      </c>
      <c r="AWI215" t="s">
        <v>1469</v>
      </c>
      <c r="AWJ215" t="s">
        <v>1463</v>
      </c>
      <c r="AWL215" t="s">
        <v>1463</v>
      </c>
      <c r="AWN215" t="s">
        <v>1463</v>
      </c>
      <c r="AWP215" t="s">
        <v>1463</v>
      </c>
      <c r="AWR215" t="s">
        <v>1463</v>
      </c>
      <c r="AWT215" t="s">
        <v>1462</v>
      </c>
      <c r="AWU215" t="s">
        <v>1469</v>
      </c>
      <c r="AWV215" t="s">
        <v>1463</v>
      </c>
      <c r="AWX215" t="s">
        <v>1463</v>
      </c>
      <c r="AWZ215" t="s">
        <v>1463</v>
      </c>
      <c r="AXB215" t="s">
        <v>1463</v>
      </c>
      <c r="AXD215" t="s">
        <v>1463</v>
      </c>
      <c r="AXF215">
        <v>3</v>
      </c>
      <c r="AXI215">
        <v>0</v>
      </c>
      <c r="AXJ215">
        <v>0</v>
      </c>
      <c r="AXK215">
        <v>0</v>
      </c>
      <c r="AXN215">
        <v>0</v>
      </c>
      <c r="AXO215">
        <v>1</v>
      </c>
      <c r="AXP215">
        <v>1</v>
      </c>
      <c r="AXQ215">
        <v>1</v>
      </c>
      <c r="AXR215">
        <v>1</v>
      </c>
      <c r="AXS215">
        <v>1</v>
      </c>
      <c r="AXT215">
        <v>1</v>
      </c>
      <c r="AXU215">
        <v>1</v>
      </c>
      <c r="AXV215">
        <v>3</v>
      </c>
      <c r="AXW215">
        <v>1</v>
      </c>
      <c r="AXX215">
        <v>2</v>
      </c>
      <c r="AYA215">
        <v>10</v>
      </c>
      <c r="AYD215">
        <v>10</v>
      </c>
      <c r="AYE215" t="s">
        <v>1463</v>
      </c>
      <c r="AYF215" t="s">
        <v>1463</v>
      </c>
      <c r="AYG215">
        <v>10</v>
      </c>
      <c r="AYJ215">
        <v>10</v>
      </c>
      <c r="AYK215">
        <v>7.5</v>
      </c>
      <c r="AYL215">
        <v>0</v>
      </c>
      <c r="AYM215">
        <v>17.5</v>
      </c>
      <c r="AYW215">
        <v>2</v>
      </c>
      <c r="AYX215" t="s">
        <v>6252</v>
      </c>
      <c r="AYY215" t="s">
        <v>5549</v>
      </c>
      <c r="AZM215" t="s">
        <v>1462</v>
      </c>
      <c r="AZN215" t="s">
        <v>6253</v>
      </c>
      <c r="AZO215" t="s">
        <v>1462</v>
      </c>
      <c r="AZP215" t="s">
        <v>6254</v>
      </c>
      <c r="AZR215">
        <v>7.5</v>
      </c>
      <c r="AZS215">
        <v>0</v>
      </c>
      <c r="BCH215">
        <v>10</v>
      </c>
      <c r="BCI215">
        <v>7.5</v>
      </c>
      <c r="BCJ215">
        <v>0</v>
      </c>
      <c r="BCK215">
        <v>17.5</v>
      </c>
      <c r="BCL215">
        <v>1</v>
      </c>
      <c r="BCN215" t="s">
        <v>2555</v>
      </c>
      <c r="BCP215">
        <v>2</v>
      </c>
      <c r="BCR215">
        <v>3</v>
      </c>
      <c r="BCT215">
        <v>4</v>
      </c>
      <c r="BCW215" t="s">
        <v>2555</v>
      </c>
      <c r="BCY215">
        <v>7.5</v>
      </c>
      <c r="BCZ215">
        <v>0</v>
      </c>
      <c r="BEH215">
        <v>2.5</v>
      </c>
      <c r="BEI215">
        <v>10</v>
      </c>
      <c r="BEJ215">
        <v>0</v>
      </c>
      <c r="BEK215">
        <v>12.5</v>
      </c>
      <c r="BEL215" t="s">
        <v>2552</v>
      </c>
      <c r="BEN215" t="s">
        <v>2552</v>
      </c>
      <c r="BEP215" t="s">
        <v>2552</v>
      </c>
      <c r="BER215" t="s">
        <v>2552</v>
      </c>
      <c r="BET215" t="s">
        <v>2552</v>
      </c>
      <c r="BEV215" t="s">
        <v>2552</v>
      </c>
      <c r="BEX215">
        <v>10</v>
      </c>
      <c r="BEY215">
        <v>0</v>
      </c>
      <c r="BGQ215">
        <v>2</v>
      </c>
      <c r="BGR215">
        <v>7.5</v>
      </c>
      <c r="BGS215">
        <v>0</v>
      </c>
      <c r="BGT215">
        <v>9.5</v>
      </c>
      <c r="BGU215" t="s">
        <v>1462</v>
      </c>
      <c r="BGV215" t="s">
        <v>6255</v>
      </c>
      <c r="BGW215" t="s">
        <v>2653</v>
      </c>
      <c r="BGX215" t="s">
        <v>5404</v>
      </c>
      <c r="BGY215" t="s">
        <v>2653</v>
      </c>
      <c r="BGZ215" t="s">
        <v>4375</v>
      </c>
      <c r="BHA215" t="s">
        <v>2653</v>
      </c>
      <c r="BHH215" t="s">
        <v>4468</v>
      </c>
      <c r="BHI215" t="s">
        <v>4377</v>
      </c>
      <c r="BHJ215" t="s">
        <v>2653</v>
      </c>
      <c r="BHK215">
        <v>7.5</v>
      </c>
      <c r="BHL215">
        <v>0</v>
      </c>
      <c r="BIT215">
        <v>10</v>
      </c>
      <c r="BIU215">
        <v>7.5</v>
      </c>
      <c r="BIV215">
        <v>0</v>
      </c>
      <c r="BIW215">
        <v>17.5</v>
      </c>
      <c r="BIX215">
        <v>6</v>
      </c>
      <c r="BIY215" t="s">
        <v>1794</v>
      </c>
      <c r="BIZ215" t="s">
        <v>2548</v>
      </c>
      <c r="BJA215" t="s">
        <v>2548</v>
      </c>
      <c r="BJB215">
        <v>7.5</v>
      </c>
      <c r="BJC215">
        <v>0</v>
      </c>
    </row>
    <row r="216" spans="1:1024 1026:1615" ht="15" x14ac:dyDescent="0.25">
      <c r="A216" t="s">
        <v>4347</v>
      </c>
      <c r="B216" t="s">
        <v>6256</v>
      </c>
      <c r="C216" t="s">
        <v>6257</v>
      </c>
      <c r="D216" t="s">
        <v>1460</v>
      </c>
      <c r="F216" t="s">
        <v>2606</v>
      </c>
      <c r="G216" t="s">
        <v>4350</v>
      </c>
      <c r="H216" t="s">
        <v>4351</v>
      </c>
      <c r="I216" t="s">
        <v>6158</v>
      </c>
      <c r="J216">
        <v>3.6126391099999999</v>
      </c>
      <c r="K216">
        <v>33.688235859999999</v>
      </c>
      <c r="L216" s="116">
        <v>42452</v>
      </c>
      <c r="M216" t="s">
        <v>1471</v>
      </c>
      <c r="N216">
        <v>55</v>
      </c>
      <c r="O216" t="s">
        <v>1472</v>
      </c>
      <c r="Q216">
        <v>6.7</v>
      </c>
      <c r="R216">
        <v>7.5</v>
      </c>
      <c r="S216">
        <v>0</v>
      </c>
      <c r="T216">
        <v>14.2</v>
      </c>
      <c r="U216">
        <v>1</v>
      </c>
      <c r="V216">
        <v>1</v>
      </c>
      <c r="W216">
        <v>2</v>
      </c>
      <c r="X216">
        <v>3</v>
      </c>
      <c r="Y216">
        <v>1</v>
      </c>
      <c r="AE216" t="b">
        <v>1</v>
      </c>
      <c r="AG216">
        <v>1</v>
      </c>
      <c r="AH216">
        <v>1</v>
      </c>
      <c r="AI216">
        <v>1</v>
      </c>
      <c r="AJ216">
        <v>2</v>
      </c>
      <c r="AK216">
        <v>1</v>
      </c>
      <c r="AS216">
        <v>1</v>
      </c>
      <c r="AT216">
        <v>1</v>
      </c>
      <c r="AU216">
        <v>1</v>
      </c>
      <c r="AV216">
        <v>2</v>
      </c>
      <c r="AW216">
        <v>1</v>
      </c>
      <c r="BS216" t="s">
        <v>1462</v>
      </c>
      <c r="BT216" t="s">
        <v>1462</v>
      </c>
      <c r="BU216" t="s">
        <v>4353</v>
      </c>
      <c r="BV216" t="s">
        <v>4353</v>
      </c>
      <c r="BW216">
        <v>7.5</v>
      </c>
      <c r="BX216">
        <v>0</v>
      </c>
      <c r="BY216">
        <v>7.5</v>
      </c>
      <c r="BZ216">
        <v>7.5</v>
      </c>
      <c r="CA216">
        <v>2.5</v>
      </c>
      <c r="CB216">
        <v>17.5</v>
      </c>
      <c r="CC216" t="s">
        <v>1462</v>
      </c>
      <c r="CD216" t="b">
        <v>1</v>
      </c>
      <c r="CE216" t="b">
        <v>1</v>
      </c>
      <c r="CF216">
        <v>40</v>
      </c>
      <c r="CH216" t="s">
        <v>1463</v>
      </c>
      <c r="CM216" t="s">
        <v>1463</v>
      </c>
      <c r="CR216" t="s">
        <v>1463</v>
      </c>
      <c r="CW216" t="s">
        <v>1463</v>
      </c>
      <c r="DB216" t="s">
        <v>1463</v>
      </c>
      <c r="DG216" t="s">
        <v>1462</v>
      </c>
      <c r="DH216" t="b">
        <v>1</v>
      </c>
      <c r="DJ216">
        <v>20</v>
      </c>
      <c r="DS216" t="b">
        <v>1</v>
      </c>
      <c r="DU216" t="b">
        <v>1</v>
      </c>
      <c r="EC216" t="b">
        <v>1</v>
      </c>
      <c r="EI216">
        <v>7.5</v>
      </c>
      <c r="EJ216">
        <v>2.5</v>
      </c>
      <c r="EN216">
        <v>0</v>
      </c>
      <c r="EO216" t="s">
        <v>1463</v>
      </c>
      <c r="FL216">
        <v>10</v>
      </c>
      <c r="FM216">
        <v>5</v>
      </c>
      <c r="FN216">
        <v>0</v>
      </c>
      <c r="FO216">
        <v>15</v>
      </c>
      <c r="FP216" t="s">
        <v>1462</v>
      </c>
      <c r="FT216" t="b">
        <v>1</v>
      </c>
      <c r="FV216" t="s">
        <v>1465</v>
      </c>
      <c r="GC216" t="b">
        <v>1</v>
      </c>
      <c r="GE216" t="s">
        <v>1473</v>
      </c>
      <c r="GO216" t="b">
        <v>1</v>
      </c>
      <c r="GQ216" t="s">
        <v>2564</v>
      </c>
      <c r="HA216" t="b">
        <v>1</v>
      </c>
      <c r="HC216" t="s">
        <v>1465</v>
      </c>
      <c r="HD216" t="b">
        <v>1</v>
      </c>
      <c r="HF216" t="s">
        <v>1465</v>
      </c>
      <c r="HG216" t="b">
        <v>1</v>
      </c>
      <c r="HI216" t="s">
        <v>1465</v>
      </c>
      <c r="HV216" t="b">
        <v>1</v>
      </c>
      <c r="HX216" t="s">
        <v>1465</v>
      </c>
      <c r="IN216" t="b">
        <v>1</v>
      </c>
      <c r="IP216" t="s">
        <v>1465</v>
      </c>
      <c r="JC216" t="b">
        <v>1</v>
      </c>
      <c r="JE216" t="s">
        <v>1464</v>
      </c>
      <c r="JL216" t="b">
        <v>1</v>
      </c>
      <c r="JN216" t="s">
        <v>2548</v>
      </c>
      <c r="KG216" t="s">
        <v>4355</v>
      </c>
      <c r="KH216" t="b">
        <v>1</v>
      </c>
      <c r="KJ216" t="s">
        <v>1464</v>
      </c>
      <c r="KK216" t="s">
        <v>1462</v>
      </c>
      <c r="KL216" t="s">
        <v>5404</v>
      </c>
      <c r="KM216">
        <v>5</v>
      </c>
      <c r="KN216">
        <v>0</v>
      </c>
      <c r="KO216">
        <v>0</v>
      </c>
      <c r="KP216">
        <v>2.5</v>
      </c>
      <c r="KQ216">
        <v>0</v>
      </c>
      <c r="KR216">
        <v>2.5</v>
      </c>
      <c r="KS216" t="s">
        <v>1462</v>
      </c>
      <c r="LA216">
        <v>20</v>
      </c>
      <c r="LK216">
        <v>1</v>
      </c>
      <c r="LU216" t="b">
        <v>1</v>
      </c>
      <c r="MO216" t="b">
        <v>1</v>
      </c>
      <c r="MT216" t="s">
        <v>1462</v>
      </c>
      <c r="MU216" t="s">
        <v>6258</v>
      </c>
      <c r="MV216">
        <v>2.5</v>
      </c>
      <c r="MW216">
        <v>0</v>
      </c>
      <c r="MX216">
        <v>0</v>
      </c>
      <c r="MY216">
        <v>0</v>
      </c>
      <c r="MZ216">
        <v>0</v>
      </c>
      <c r="NA216">
        <v>0</v>
      </c>
      <c r="NM216" t="s">
        <v>2549</v>
      </c>
      <c r="NN216" t="s">
        <v>2549</v>
      </c>
      <c r="NO216" t="s">
        <v>2549</v>
      </c>
      <c r="NP216" t="s">
        <v>2549</v>
      </c>
      <c r="NQ216" t="s">
        <v>2549</v>
      </c>
      <c r="NR216" t="s">
        <v>2549</v>
      </c>
      <c r="NS216" t="s">
        <v>2549</v>
      </c>
      <c r="NT216" t="s">
        <v>2549</v>
      </c>
      <c r="NU216" t="s">
        <v>2549</v>
      </c>
      <c r="NV216" t="s">
        <v>2549</v>
      </c>
      <c r="NW216" t="s">
        <v>2550</v>
      </c>
      <c r="NX216" t="s">
        <v>2550</v>
      </c>
      <c r="NY216" t="s">
        <v>2550</v>
      </c>
      <c r="NZ216" t="s">
        <v>2550</v>
      </c>
      <c r="OA216" t="s">
        <v>2550</v>
      </c>
      <c r="OB216" t="s">
        <v>2550</v>
      </c>
      <c r="OC216" t="s">
        <v>2550</v>
      </c>
      <c r="OD216" t="s">
        <v>2550</v>
      </c>
      <c r="OE216" t="s">
        <v>2550</v>
      </c>
      <c r="OF216" t="s">
        <v>2550</v>
      </c>
      <c r="OG216">
        <v>0</v>
      </c>
      <c r="OH216">
        <v>0</v>
      </c>
      <c r="OJ216">
        <v>2.5</v>
      </c>
      <c r="OK216">
        <v>0</v>
      </c>
      <c r="OL216">
        <v>2.5</v>
      </c>
      <c r="OT216" t="b">
        <v>1</v>
      </c>
      <c r="PD216" t="s">
        <v>4358</v>
      </c>
      <c r="PN216" t="s">
        <v>3269</v>
      </c>
      <c r="QL216">
        <v>2.5</v>
      </c>
      <c r="QM216">
        <v>0</v>
      </c>
      <c r="RO216">
        <v>7.5</v>
      </c>
      <c r="RP216">
        <v>7.5</v>
      </c>
      <c r="RQ216">
        <v>2.5</v>
      </c>
      <c r="RR216">
        <v>17.5</v>
      </c>
      <c r="SK216">
        <v>7.5</v>
      </c>
      <c r="SL216">
        <v>2.5</v>
      </c>
      <c r="SM216">
        <v>3.7</v>
      </c>
      <c r="SN216">
        <v>7.5</v>
      </c>
      <c r="SO216">
        <v>0</v>
      </c>
      <c r="SP216">
        <v>11.2</v>
      </c>
      <c r="SQ216" t="s">
        <v>1463</v>
      </c>
      <c r="SR216" t="s">
        <v>6187</v>
      </c>
      <c r="TI216">
        <v>75</v>
      </c>
      <c r="TJ216" t="s">
        <v>6259</v>
      </c>
      <c r="TM216" t="b">
        <v>1</v>
      </c>
      <c r="TN216" t="b">
        <v>1</v>
      </c>
      <c r="TO216" t="b">
        <v>1</v>
      </c>
      <c r="TP216" t="b">
        <v>1</v>
      </c>
      <c r="TQ216" t="b">
        <v>1</v>
      </c>
      <c r="TR216" t="b">
        <v>1</v>
      </c>
      <c r="TS216" t="b">
        <v>1</v>
      </c>
      <c r="TT216" t="b">
        <v>1</v>
      </c>
      <c r="TU216" t="b">
        <v>1</v>
      </c>
      <c r="TX216">
        <v>7.5</v>
      </c>
      <c r="TY216">
        <v>0</v>
      </c>
      <c r="VI216">
        <v>5</v>
      </c>
      <c r="VJ216">
        <v>0</v>
      </c>
      <c r="VK216">
        <v>10</v>
      </c>
      <c r="VL216">
        <v>15</v>
      </c>
      <c r="VM216" t="s">
        <v>1463</v>
      </c>
      <c r="VO216" t="s">
        <v>1463</v>
      </c>
      <c r="VQ216" t="s">
        <v>1463</v>
      </c>
      <c r="VS216" t="s">
        <v>1463</v>
      </c>
      <c r="VV216" t="s">
        <v>1463</v>
      </c>
      <c r="VX216" t="s">
        <v>1462</v>
      </c>
      <c r="VY216" t="s">
        <v>4631</v>
      </c>
      <c r="VZ216">
        <v>0</v>
      </c>
      <c r="WA216">
        <v>10</v>
      </c>
      <c r="XJ216">
        <v>2.5</v>
      </c>
      <c r="XK216">
        <v>0</v>
      </c>
      <c r="XL216">
        <v>10</v>
      </c>
      <c r="XM216">
        <v>12.5</v>
      </c>
      <c r="XN216" t="s">
        <v>1462</v>
      </c>
      <c r="XO216" t="s">
        <v>1462</v>
      </c>
      <c r="XR216" t="b">
        <v>1</v>
      </c>
      <c r="XT216" t="b">
        <v>1</v>
      </c>
      <c r="XU216" t="b">
        <v>1</v>
      </c>
      <c r="XW216" t="b">
        <v>1</v>
      </c>
      <c r="XX216" t="b">
        <v>1</v>
      </c>
      <c r="XY216" t="b">
        <v>1</v>
      </c>
      <c r="YC216" t="s">
        <v>1462</v>
      </c>
      <c r="YD216" t="s">
        <v>6260</v>
      </c>
      <c r="YE216" t="s">
        <v>1463</v>
      </c>
      <c r="YF216" t="s">
        <v>6261</v>
      </c>
      <c r="YG216">
        <v>0</v>
      </c>
      <c r="YH216">
        <v>10</v>
      </c>
      <c r="YI216" t="s">
        <v>1463</v>
      </c>
      <c r="YU216">
        <v>0</v>
      </c>
      <c r="YV216">
        <v>10</v>
      </c>
      <c r="ZX216">
        <v>5</v>
      </c>
      <c r="ZY216">
        <v>2.5</v>
      </c>
      <c r="ZZ216">
        <v>0</v>
      </c>
      <c r="AAA216">
        <v>7.5</v>
      </c>
      <c r="AAB216" t="s">
        <v>1462</v>
      </c>
      <c r="AAL216" t="b">
        <v>1</v>
      </c>
      <c r="AAS216" t="s">
        <v>6262</v>
      </c>
      <c r="AAT216">
        <v>2.5</v>
      </c>
      <c r="AAU216">
        <v>0</v>
      </c>
      <c r="AAV216">
        <v>10</v>
      </c>
      <c r="AAW216">
        <v>0</v>
      </c>
      <c r="AAX216">
        <v>7.5</v>
      </c>
      <c r="AAY216">
        <v>17.5</v>
      </c>
      <c r="AAZ216" t="s">
        <v>1463</v>
      </c>
      <c r="ABA216" t="s">
        <v>1463</v>
      </c>
      <c r="ABB216" t="s">
        <v>1463</v>
      </c>
      <c r="ACE216">
        <v>0</v>
      </c>
      <c r="ACF216">
        <v>7.5</v>
      </c>
      <c r="ADN216">
        <v>2</v>
      </c>
      <c r="ADO216">
        <v>0</v>
      </c>
      <c r="ADP216">
        <v>0</v>
      </c>
      <c r="ADQ216">
        <v>2</v>
      </c>
      <c r="ADR216" t="s">
        <v>1759</v>
      </c>
      <c r="ADS216">
        <v>2</v>
      </c>
      <c r="ADT216" t="s">
        <v>6263</v>
      </c>
      <c r="AEG216">
        <v>0</v>
      </c>
      <c r="AEH216">
        <v>0</v>
      </c>
      <c r="AEI216">
        <v>10</v>
      </c>
      <c r="AEJ216">
        <v>0</v>
      </c>
      <c r="AEK216">
        <v>0</v>
      </c>
      <c r="AEL216">
        <v>10</v>
      </c>
      <c r="AEU216" t="b">
        <v>1</v>
      </c>
      <c r="AEV216" t="b">
        <v>1</v>
      </c>
      <c r="AEZ216" t="b">
        <v>1</v>
      </c>
      <c r="AFA216" t="s">
        <v>4365</v>
      </c>
      <c r="AFC216">
        <v>0</v>
      </c>
      <c r="AFD216">
        <v>0</v>
      </c>
      <c r="AFE216">
        <v>0</v>
      </c>
      <c r="AFF216">
        <v>7.5</v>
      </c>
      <c r="AFG216">
        <v>2.5</v>
      </c>
      <c r="AFH216">
        <v>10</v>
      </c>
      <c r="AFI216" t="s">
        <v>1463</v>
      </c>
      <c r="AFK216" t="s">
        <v>1463</v>
      </c>
      <c r="AFM216" t="s">
        <v>1463</v>
      </c>
      <c r="AFO216" t="s">
        <v>1463</v>
      </c>
      <c r="AFQ216" t="s">
        <v>1463</v>
      </c>
      <c r="AFT216" t="s">
        <v>1463</v>
      </c>
      <c r="AFV216">
        <v>3</v>
      </c>
      <c r="AFW216">
        <v>3</v>
      </c>
      <c r="AFX216">
        <v>7.5</v>
      </c>
      <c r="AFY216">
        <v>2.5</v>
      </c>
      <c r="AFZ216">
        <v>5</v>
      </c>
      <c r="AGA216">
        <v>7.5</v>
      </c>
      <c r="AGB216">
        <v>0</v>
      </c>
      <c r="AGC216">
        <v>12.5</v>
      </c>
      <c r="AGD216">
        <v>4</v>
      </c>
      <c r="AGE216">
        <v>1</v>
      </c>
      <c r="AGG216">
        <v>4</v>
      </c>
      <c r="AGH216">
        <v>1</v>
      </c>
      <c r="AGJ216">
        <v>4</v>
      </c>
      <c r="AGK216">
        <v>0</v>
      </c>
      <c r="AGM216" t="s">
        <v>6264</v>
      </c>
      <c r="AGN216" t="s">
        <v>6265</v>
      </c>
      <c r="AGQ216">
        <v>7.5</v>
      </c>
      <c r="AGR216">
        <v>0</v>
      </c>
      <c r="AGS216">
        <v>3</v>
      </c>
      <c r="AGT216">
        <v>10</v>
      </c>
      <c r="AGU216">
        <v>0</v>
      </c>
      <c r="AGV216">
        <v>13</v>
      </c>
      <c r="AGW216">
        <v>3</v>
      </c>
      <c r="AGY216" t="b">
        <v>1</v>
      </c>
      <c r="AGZ216" t="b">
        <v>1</v>
      </c>
      <c r="AHA216" t="b">
        <v>1</v>
      </c>
      <c r="AHD216">
        <v>4</v>
      </c>
      <c r="AHE216">
        <v>4</v>
      </c>
      <c r="AHF216">
        <v>4</v>
      </c>
      <c r="AKM216">
        <v>10</v>
      </c>
      <c r="AKN216">
        <v>0</v>
      </c>
      <c r="AKO216">
        <v>10</v>
      </c>
      <c r="AKP216">
        <v>5</v>
      </c>
      <c r="AKQ216">
        <v>0</v>
      </c>
      <c r="AKR216">
        <v>15</v>
      </c>
      <c r="AKS216" t="s">
        <v>1462</v>
      </c>
      <c r="AKT216" t="s">
        <v>1463</v>
      </c>
      <c r="AKV216" t="s">
        <v>1462</v>
      </c>
      <c r="AKX216" t="s">
        <v>1462</v>
      </c>
      <c r="AKZ216" t="s">
        <v>1463</v>
      </c>
      <c r="ALB216" t="s">
        <v>1462</v>
      </c>
      <c r="ALD216" t="s">
        <v>1463</v>
      </c>
      <c r="ALF216" t="s">
        <v>1462</v>
      </c>
      <c r="ALH216" t="s">
        <v>1462</v>
      </c>
      <c r="ALJ216" t="s">
        <v>1462</v>
      </c>
      <c r="ALL216" t="s">
        <v>1462</v>
      </c>
      <c r="ALN216" t="s">
        <v>1462</v>
      </c>
      <c r="ALP216" t="s">
        <v>1463</v>
      </c>
      <c r="ALR216" t="s">
        <v>1462</v>
      </c>
      <c r="ALT216" t="s">
        <v>1463</v>
      </c>
      <c r="AMF216" t="b">
        <v>1</v>
      </c>
      <c r="AMH216" t="b">
        <v>1</v>
      </c>
      <c r="AMI216" t="b">
        <v>1</v>
      </c>
      <c r="AMJ216" t="b">
        <v>1</v>
      </c>
      <c r="AML216" t="b">
        <v>1</v>
      </c>
      <c r="AMN216" t="b">
        <v>1</v>
      </c>
      <c r="AMO216" t="b">
        <v>1</v>
      </c>
      <c r="AMQ216" t="b">
        <v>1</v>
      </c>
      <c r="AMW216" t="b">
        <v>1</v>
      </c>
      <c r="ANA216">
        <v>5</v>
      </c>
      <c r="ANB216">
        <v>0</v>
      </c>
      <c r="ANC216">
        <v>10</v>
      </c>
      <c r="AND216">
        <v>7.5</v>
      </c>
      <c r="ANE216">
        <v>0</v>
      </c>
      <c r="ANF216">
        <v>17.5</v>
      </c>
      <c r="ANG216" t="s">
        <v>1462</v>
      </c>
      <c r="ANH216" t="s">
        <v>6266</v>
      </c>
      <c r="ANI216" t="s">
        <v>1462</v>
      </c>
      <c r="ANJ216" t="s">
        <v>6267</v>
      </c>
      <c r="ANK216">
        <v>7.5</v>
      </c>
      <c r="ANL216">
        <v>0</v>
      </c>
      <c r="ANM216">
        <v>6</v>
      </c>
      <c r="ANN216">
        <v>0</v>
      </c>
      <c r="ANO216">
        <v>10</v>
      </c>
      <c r="ANP216">
        <v>16</v>
      </c>
      <c r="ANQ216" t="s">
        <v>2599</v>
      </c>
      <c r="ANR216" t="s">
        <v>1462</v>
      </c>
      <c r="ANS216" t="s">
        <v>6268</v>
      </c>
      <c r="ANT216">
        <v>0</v>
      </c>
      <c r="ANU216">
        <v>10</v>
      </c>
      <c r="AQR216">
        <v>5</v>
      </c>
      <c r="AQS216">
        <v>0</v>
      </c>
      <c r="AQT216">
        <v>6.3</v>
      </c>
      <c r="AQU216">
        <v>11.3</v>
      </c>
      <c r="AQV216" t="s">
        <v>1463</v>
      </c>
      <c r="ARC216" t="b">
        <v>1</v>
      </c>
      <c r="ARD216" t="b">
        <v>1</v>
      </c>
      <c r="ARG216">
        <v>0</v>
      </c>
      <c r="ARH216">
        <v>10</v>
      </c>
      <c r="ARI216" t="s">
        <v>1463</v>
      </c>
      <c r="ARQ216" t="s">
        <v>1462</v>
      </c>
      <c r="ARS216" t="s">
        <v>4370</v>
      </c>
      <c r="ART216" t="s">
        <v>6269</v>
      </c>
      <c r="ASB216" t="b">
        <v>1</v>
      </c>
      <c r="ASC216" t="s">
        <v>6031</v>
      </c>
      <c r="ASD216">
        <v>0</v>
      </c>
      <c r="ASE216">
        <v>2.5</v>
      </c>
      <c r="ASF216">
        <v>5</v>
      </c>
      <c r="ASG216">
        <v>7.5</v>
      </c>
      <c r="ASH216">
        <v>2.5</v>
      </c>
      <c r="ASI216">
        <v>15</v>
      </c>
      <c r="ASJ216">
        <v>90</v>
      </c>
      <c r="ASM216" t="b">
        <v>1</v>
      </c>
      <c r="ASS216">
        <v>8</v>
      </c>
      <c r="AST216" t="s">
        <v>1462</v>
      </c>
      <c r="ASW216" t="b">
        <v>1</v>
      </c>
      <c r="ASY216" t="b">
        <v>1</v>
      </c>
      <c r="ASZ216" t="b">
        <v>1</v>
      </c>
      <c r="ATC216" t="s">
        <v>6270</v>
      </c>
      <c r="ATD216">
        <v>7.5</v>
      </c>
      <c r="ATE216">
        <v>2.5</v>
      </c>
      <c r="ATF216">
        <v>0</v>
      </c>
      <c r="ATG216">
        <v>0</v>
      </c>
      <c r="ATH216">
        <v>2.5</v>
      </c>
      <c r="ATI216">
        <v>2.5</v>
      </c>
      <c r="ATJ216" t="s">
        <v>1463</v>
      </c>
      <c r="AVZ216">
        <v>0</v>
      </c>
      <c r="AWA216">
        <v>2.5</v>
      </c>
      <c r="AWB216">
        <v>0</v>
      </c>
      <c r="AWC216">
        <v>2.5</v>
      </c>
      <c r="AWD216">
        <v>2</v>
      </c>
      <c r="AWE216">
        <v>5</v>
      </c>
      <c r="AWF216">
        <v>0</v>
      </c>
      <c r="AWG216">
        <v>7</v>
      </c>
      <c r="AWH216" t="s">
        <v>1463</v>
      </c>
      <c r="AWJ216" t="s">
        <v>1463</v>
      </c>
      <c r="AWL216" t="s">
        <v>1462</v>
      </c>
      <c r="AWM216" t="s">
        <v>2619</v>
      </c>
      <c r="AWN216" t="s">
        <v>1463</v>
      </c>
      <c r="AWP216" t="s">
        <v>1462</v>
      </c>
      <c r="AWQ216" t="s">
        <v>2895</v>
      </c>
      <c r="AWR216" t="s">
        <v>1463</v>
      </c>
      <c r="AWT216" t="s">
        <v>1463</v>
      </c>
      <c r="AWV216" t="s">
        <v>1462</v>
      </c>
      <c r="AWW216" t="s">
        <v>1469</v>
      </c>
      <c r="AWX216" t="s">
        <v>1463</v>
      </c>
      <c r="AWZ216" t="s">
        <v>1463</v>
      </c>
      <c r="AXB216" t="s">
        <v>1463</v>
      </c>
      <c r="AXD216" t="s">
        <v>1463</v>
      </c>
      <c r="AXI216">
        <v>5</v>
      </c>
      <c r="AXJ216">
        <v>0</v>
      </c>
      <c r="AXK216">
        <v>1</v>
      </c>
      <c r="AXN216">
        <v>1</v>
      </c>
      <c r="AXO216">
        <v>1</v>
      </c>
      <c r="AXP216">
        <v>1</v>
      </c>
      <c r="AXQ216">
        <v>1</v>
      </c>
      <c r="AXR216">
        <v>1</v>
      </c>
      <c r="AXS216">
        <v>1</v>
      </c>
      <c r="AXT216">
        <v>1</v>
      </c>
      <c r="AXU216">
        <v>1</v>
      </c>
      <c r="AXV216">
        <v>2</v>
      </c>
      <c r="AXW216">
        <v>1</v>
      </c>
      <c r="AXX216">
        <v>2</v>
      </c>
      <c r="AYA216">
        <v>10</v>
      </c>
      <c r="AYD216">
        <v>10</v>
      </c>
      <c r="AYE216" t="s">
        <v>1463</v>
      </c>
      <c r="AYF216" t="s">
        <v>1463</v>
      </c>
      <c r="AYG216">
        <v>10</v>
      </c>
      <c r="AYJ216">
        <v>10</v>
      </c>
      <c r="AYK216">
        <v>7.5</v>
      </c>
      <c r="AYL216">
        <v>0</v>
      </c>
      <c r="AYM216">
        <v>17.5</v>
      </c>
      <c r="AZO216" t="s">
        <v>1462</v>
      </c>
      <c r="AZP216" t="s">
        <v>6058</v>
      </c>
      <c r="AZR216">
        <v>7.5</v>
      </c>
      <c r="AZS216">
        <v>0</v>
      </c>
      <c r="BCH216">
        <v>10</v>
      </c>
      <c r="BCI216">
        <v>7.5</v>
      </c>
      <c r="BCJ216">
        <v>2.5</v>
      </c>
      <c r="BCK216">
        <v>20</v>
      </c>
      <c r="BCL216">
        <v>1</v>
      </c>
      <c r="BCN216" t="s">
        <v>2555</v>
      </c>
      <c r="BCP216">
        <v>3</v>
      </c>
      <c r="BCR216">
        <v>2</v>
      </c>
      <c r="BCT216">
        <v>4</v>
      </c>
      <c r="BCW216" t="s">
        <v>2555</v>
      </c>
      <c r="BCY216">
        <v>7.5</v>
      </c>
      <c r="BCZ216">
        <v>2.5</v>
      </c>
      <c r="BEH216">
        <v>2.5</v>
      </c>
      <c r="BEI216">
        <v>7.5</v>
      </c>
      <c r="BEJ216">
        <v>2.5</v>
      </c>
      <c r="BEK216">
        <v>12.5</v>
      </c>
      <c r="BEL216" t="s">
        <v>2552</v>
      </c>
      <c r="BEN216" t="s">
        <v>2552</v>
      </c>
      <c r="BEP216" t="s">
        <v>2552</v>
      </c>
      <c r="BER216" t="s">
        <v>2552</v>
      </c>
      <c r="BET216" t="s">
        <v>2552</v>
      </c>
      <c r="BEV216" t="s">
        <v>2552</v>
      </c>
      <c r="BEX216">
        <v>7.5</v>
      </c>
      <c r="BEY216">
        <v>2.5</v>
      </c>
      <c r="BGQ216">
        <v>2</v>
      </c>
      <c r="BGR216">
        <v>5</v>
      </c>
      <c r="BGS216">
        <v>5</v>
      </c>
      <c r="BGT216">
        <v>12</v>
      </c>
      <c r="BGU216" t="s">
        <v>1462</v>
      </c>
      <c r="BGV216" t="s">
        <v>6255</v>
      </c>
      <c r="BGW216" t="s">
        <v>2653</v>
      </c>
      <c r="BGX216" t="s">
        <v>5404</v>
      </c>
      <c r="BGY216" t="s">
        <v>2653</v>
      </c>
      <c r="BHK216">
        <v>5</v>
      </c>
      <c r="BHL216">
        <v>5</v>
      </c>
      <c r="BIT216">
        <v>10</v>
      </c>
      <c r="BIU216">
        <v>7.5</v>
      </c>
      <c r="BIV216">
        <v>2.5</v>
      </c>
      <c r="BIW216">
        <v>20</v>
      </c>
      <c r="BIX216">
        <v>4</v>
      </c>
      <c r="BIY216" t="s">
        <v>1794</v>
      </c>
      <c r="BIZ216" t="s">
        <v>2594</v>
      </c>
      <c r="BJA216" t="s">
        <v>2548</v>
      </c>
      <c r="BJB216">
        <v>7.5</v>
      </c>
      <c r="BJC216">
        <v>2.5</v>
      </c>
    </row>
    <row r="217" spans="1:1024 1026:1615" ht="15" x14ac:dyDescent="0.25">
      <c r="A217" t="s">
        <v>4347</v>
      </c>
      <c r="B217" t="s">
        <v>6271</v>
      </c>
      <c r="C217" t="s">
        <v>6272</v>
      </c>
      <c r="D217" t="s">
        <v>1460</v>
      </c>
      <c r="F217" t="s">
        <v>2606</v>
      </c>
      <c r="G217" t="s">
        <v>4350</v>
      </c>
      <c r="H217" t="s">
        <v>4351</v>
      </c>
      <c r="I217" t="s">
        <v>6158</v>
      </c>
      <c r="J217">
        <v>3.61254527</v>
      </c>
      <c r="K217">
        <v>33.688048500000001</v>
      </c>
      <c r="L217" s="116">
        <v>42452</v>
      </c>
      <c r="M217" t="s">
        <v>1471</v>
      </c>
      <c r="N217">
        <v>50</v>
      </c>
      <c r="O217" t="s">
        <v>1472</v>
      </c>
      <c r="Q217">
        <v>6.7</v>
      </c>
      <c r="R217">
        <v>10</v>
      </c>
      <c r="S217">
        <v>0</v>
      </c>
      <c r="T217">
        <v>16.7</v>
      </c>
      <c r="U217">
        <v>1</v>
      </c>
      <c r="V217">
        <v>1</v>
      </c>
      <c r="W217">
        <v>2</v>
      </c>
      <c r="X217">
        <v>2</v>
      </c>
      <c r="Y217">
        <v>1</v>
      </c>
      <c r="Z217">
        <v>1</v>
      </c>
      <c r="AE217" t="b">
        <v>1</v>
      </c>
      <c r="AG217">
        <v>1</v>
      </c>
      <c r="AH217">
        <v>1</v>
      </c>
      <c r="AI217">
        <v>2</v>
      </c>
      <c r="AJ217">
        <v>2</v>
      </c>
      <c r="AK217">
        <v>1</v>
      </c>
      <c r="AL217">
        <v>1</v>
      </c>
      <c r="AS217">
        <v>1</v>
      </c>
      <c r="AT217">
        <v>1</v>
      </c>
      <c r="AU217">
        <v>2</v>
      </c>
      <c r="AV217">
        <v>2</v>
      </c>
      <c r="AW217">
        <v>1</v>
      </c>
      <c r="AX217">
        <v>1</v>
      </c>
      <c r="BS217" t="s">
        <v>1462</v>
      </c>
      <c r="BT217" t="s">
        <v>1462</v>
      </c>
      <c r="BU217" t="s">
        <v>6273</v>
      </c>
      <c r="BV217" t="s">
        <v>6274</v>
      </c>
      <c r="BW217">
        <v>10</v>
      </c>
      <c r="BX217">
        <v>0</v>
      </c>
      <c r="BY217">
        <v>7.5</v>
      </c>
      <c r="BZ217">
        <v>7.5</v>
      </c>
      <c r="CA217">
        <v>2.5</v>
      </c>
      <c r="CB217">
        <v>17.5</v>
      </c>
      <c r="CC217" t="s">
        <v>1462</v>
      </c>
      <c r="CD217" t="b">
        <v>1</v>
      </c>
      <c r="CE217" t="b">
        <v>1</v>
      </c>
      <c r="CF217">
        <v>40</v>
      </c>
      <c r="CH217" t="s">
        <v>1463</v>
      </c>
      <c r="CM217" t="s">
        <v>1463</v>
      </c>
      <c r="CR217" t="s">
        <v>1463</v>
      </c>
      <c r="CW217" t="s">
        <v>1463</v>
      </c>
      <c r="DB217" t="s">
        <v>1463</v>
      </c>
      <c r="DG217" t="s">
        <v>1462</v>
      </c>
      <c r="DH217" t="b">
        <v>1</v>
      </c>
      <c r="DJ217">
        <v>10</v>
      </c>
      <c r="DM217" t="s">
        <v>1463</v>
      </c>
      <c r="DS217" t="b">
        <v>1</v>
      </c>
      <c r="DU217" t="b">
        <v>1</v>
      </c>
      <c r="EB217" t="b">
        <v>1</v>
      </c>
      <c r="EC217" t="b">
        <v>1</v>
      </c>
      <c r="EF217" t="b">
        <v>1</v>
      </c>
      <c r="EG217" t="s">
        <v>6159</v>
      </c>
      <c r="EI217">
        <v>7.5</v>
      </c>
      <c r="EJ217">
        <v>2.5</v>
      </c>
      <c r="EN217">
        <v>0</v>
      </c>
      <c r="EO217" t="s">
        <v>1463</v>
      </c>
      <c r="FL217">
        <v>10</v>
      </c>
      <c r="FM217">
        <v>7.5</v>
      </c>
      <c r="FN217">
        <v>0</v>
      </c>
      <c r="FO217">
        <v>17.5</v>
      </c>
      <c r="FP217" t="s">
        <v>1462</v>
      </c>
      <c r="FS217" t="s">
        <v>1464</v>
      </c>
      <c r="FT217" t="b">
        <v>1</v>
      </c>
      <c r="FV217" t="s">
        <v>1465</v>
      </c>
      <c r="FY217" t="s">
        <v>1464</v>
      </c>
      <c r="GB217" t="s">
        <v>1464</v>
      </c>
      <c r="GC217" t="b">
        <v>1</v>
      </c>
      <c r="GE217" t="s">
        <v>2564</v>
      </c>
      <c r="GH217" t="s">
        <v>1464</v>
      </c>
      <c r="GK217" t="s">
        <v>1464</v>
      </c>
      <c r="GN217" t="s">
        <v>1464</v>
      </c>
      <c r="GO217" t="b">
        <v>1</v>
      </c>
      <c r="GQ217" t="s">
        <v>2564</v>
      </c>
      <c r="GT217" t="s">
        <v>1464</v>
      </c>
      <c r="GW217" t="s">
        <v>1464</v>
      </c>
      <c r="GZ217" t="s">
        <v>1464</v>
      </c>
      <c r="HA217" t="b">
        <v>1</v>
      </c>
      <c r="HC217" t="s">
        <v>2564</v>
      </c>
      <c r="HD217" t="b">
        <v>1</v>
      </c>
      <c r="HF217" t="s">
        <v>1464</v>
      </c>
      <c r="HG217" t="b">
        <v>1</v>
      </c>
      <c r="HI217" t="s">
        <v>1473</v>
      </c>
      <c r="HJ217" t="b">
        <v>1</v>
      </c>
      <c r="HL217" t="s">
        <v>1464</v>
      </c>
      <c r="HO217" t="s">
        <v>1464</v>
      </c>
      <c r="HR217" t="s">
        <v>1464</v>
      </c>
      <c r="HU217" t="s">
        <v>1464</v>
      </c>
      <c r="HX217" t="s">
        <v>1464</v>
      </c>
      <c r="IA217" t="s">
        <v>1464</v>
      </c>
      <c r="ID217" t="s">
        <v>1464</v>
      </c>
      <c r="IG217" t="s">
        <v>1464</v>
      </c>
      <c r="IJ217" t="s">
        <v>1464</v>
      </c>
      <c r="IM217" t="s">
        <v>1464</v>
      </c>
      <c r="IN217" t="b">
        <v>1</v>
      </c>
      <c r="IP217" t="s">
        <v>1465</v>
      </c>
      <c r="IS217" t="s">
        <v>1464</v>
      </c>
      <c r="IV217" t="s">
        <v>1464</v>
      </c>
      <c r="IW217" t="b">
        <v>1</v>
      </c>
      <c r="IY217" t="s">
        <v>1465</v>
      </c>
      <c r="JB217" t="s">
        <v>1464</v>
      </c>
      <c r="JC217" t="b">
        <v>1</v>
      </c>
      <c r="JE217" t="s">
        <v>1465</v>
      </c>
      <c r="JH217" t="s">
        <v>1464</v>
      </c>
      <c r="JK217" t="s">
        <v>1464</v>
      </c>
      <c r="JL217" t="b">
        <v>1</v>
      </c>
      <c r="JN217" t="s">
        <v>2564</v>
      </c>
      <c r="JQ217" t="s">
        <v>1464</v>
      </c>
      <c r="JT217" t="s">
        <v>1464</v>
      </c>
      <c r="JW217" t="s">
        <v>1464</v>
      </c>
      <c r="JZ217" t="s">
        <v>1464</v>
      </c>
      <c r="KC217" t="s">
        <v>1464</v>
      </c>
      <c r="KF217" t="s">
        <v>1464</v>
      </c>
      <c r="KG217" t="s">
        <v>4355</v>
      </c>
      <c r="KH217" t="b">
        <v>1</v>
      </c>
      <c r="KJ217" t="s">
        <v>1465</v>
      </c>
      <c r="KK217" t="s">
        <v>1462</v>
      </c>
      <c r="KL217" t="s">
        <v>5404</v>
      </c>
      <c r="KM217">
        <v>7.5</v>
      </c>
      <c r="KN217">
        <v>0</v>
      </c>
      <c r="KO217">
        <v>0</v>
      </c>
      <c r="KR217">
        <v>0</v>
      </c>
      <c r="KS217" t="s">
        <v>1463</v>
      </c>
      <c r="RO217">
        <v>7.5</v>
      </c>
      <c r="RP217">
        <v>7.5</v>
      </c>
      <c r="RQ217">
        <v>2.5</v>
      </c>
      <c r="RR217">
        <v>17.5</v>
      </c>
      <c r="RS217" t="s">
        <v>1463</v>
      </c>
      <c r="RZ217" t="s">
        <v>1463</v>
      </c>
      <c r="SK217">
        <v>7.5</v>
      </c>
      <c r="SL217">
        <v>2.5</v>
      </c>
      <c r="SM217">
        <v>3.7</v>
      </c>
      <c r="SN217">
        <v>10</v>
      </c>
      <c r="SO217">
        <v>0</v>
      </c>
      <c r="SP217">
        <v>13.7</v>
      </c>
      <c r="SQ217" t="s">
        <v>1463</v>
      </c>
      <c r="SR217" t="s">
        <v>6275</v>
      </c>
      <c r="TI217">
        <v>75</v>
      </c>
      <c r="TJ217" t="s">
        <v>6276</v>
      </c>
      <c r="TN217" t="b">
        <v>1</v>
      </c>
      <c r="TO217" t="b">
        <v>1</v>
      </c>
      <c r="TP217" t="b">
        <v>1</v>
      </c>
      <c r="TQ217" t="b">
        <v>1</v>
      </c>
      <c r="TT217" t="b">
        <v>1</v>
      </c>
      <c r="TX217">
        <v>10</v>
      </c>
      <c r="TY217">
        <v>0</v>
      </c>
      <c r="VI217">
        <v>5</v>
      </c>
      <c r="VJ217">
        <v>0</v>
      </c>
      <c r="VK217">
        <v>10</v>
      </c>
      <c r="VL217">
        <v>15</v>
      </c>
      <c r="VM217" t="s">
        <v>1463</v>
      </c>
      <c r="VO217" t="s">
        <v>1463</v>
      </c>
      <c r="VQ217" t="s">
        <v>1463</v>
      </c>
      <c r="VS217" t="s">
        <v>1463</v>
      </c>
      <c r="VV217" t="s">
        <v>1463</v>
      </c>
      <c r="VX217" t="s">
        <v>1462</v>
      </c>
      <c r="VY217" t="s">
        <v>6277</v>
      </c>
      <c r="VZ217">
        <v>0</v>
      </c>
      <c r="WA217">
        <v>10</v>
      </c>
      <c r="XJ217">
        <v>2.5</v>
      </c>
      <c r="XK217">
        <v>0</v>
      </c>
      <c r="XL217">
        <v>10</v>
      </c>
      <c r="XM217">
        <v>12.5</v>
      </c>
      <c r="XN217" t="s">
        <v>1462</v>
      </c>
      <c r="XO217" t="s">
        <v>1462</v>
      </c>
      <c r="XR217" t="b">
        <v>1</v>
      </c>
      <c r="XT217" t="b">
        <v>1</v>
      </c>
      <c r="XU217" t="b">
        <v>1</v>
      </c>
      <c r="XX217" t="b">
        <v>1</v>
      </c>
      <c r="YC217" t="s">
        <v>1462</v>
      </c>
      <c r="YE217" t="s">
        <v>1463</v>
      </c>
      <c r="YF217" t="s">
        <v>6205</v>
      </c>
      <c r="YG217">
        <v>0</v>
      </c>
      <c r="YH217">
        <v>10</v>
      </c>
      <c r="YI217" t="s">
        <v>1463</v>
      </c>
      <c r="YU217">
        <v>0</v>
      </c>
      <c r="YV217">
        <v>10</v>
      </c>
      <c r="ZX217">
        <v>7</v>
      </c>
      <c r="ZY217">
        <v>7.5</v>
      </c>
      <c r="ZZ217">
        <v>0</v>
      </c>
      <c r="AAA217">
        <v>14.5</v>
      </c>
      <c r="AAB217" t="s">
        <v>1462</v>
      </c>
      <c r="AAL217" t="b">
        <v>1</v>
      </c>
      <c r="AAO217" t="b">
        <v>1</v>
      </c>
      <c r="AAS217" t="s">
        <v>5493</v>
      </c>
      <c r="AAT217">
        <v>7.5</v>
      </c>
      <c r="AAU217">
        <v>0</v>
      </c>
      <c r="AAV217">
        <v>10</v>
      </c>
      <c r="AAW217">
        <v>0</v>
      </c>
      <c r="AAX217">
        <v>2.5</v>
      </c>
      <c r="AAY217">
        <v>12.5</v>
      </c>
      <c r="AAZ217" t="s">
        <v>1463</v>
      </c>
      <c r="ABA217" t="s">
        <v>1463</v>
      </c>
      <c r="ABB217" t="s">
        <v>1463</v>
      </c>
      <c r="ACE217">
        <v>0</v>
      </c>
      <c r="ACF217">
        <v>2.5</v>
      </c>
      <c r="ADN217">
        <v>2</v>
      </c>
      <c r="ADO217">
        <v>0</v>
      </c>
      <c r="ADP217">
        <v>0</v>
      </c>
      <c r="ADQ217">
        <v>2</v>
      </c>
      <c r="ADR217" t="s">
        <v>1759</v>
      </c>
      <c r="ADS217">
        <v>2</v>
      </c>
      <c r="ADT217">
        <v>3</v>
      </c>
      <c r="AEG217">
        <v>0</v>
      </c>
      <c r="AEH217">
        <v>0</v>
      </c>
      <c r="AEI217">
        <v>7</v>
      </c>
      <c r="AEJ217">
        <v>0</v>
      </c>
      <c r="AEK217">
        <v>2.5</v>
      </c>
      <c r="AEL217">
        <v>9.5</v>
      </c>
      <c r="AEX217" t="b">
        <v>1</v>
      </c>
      <c r="AEZ217" t="b">
        <v>1</v>
      </c>
      <c r="AFA217" t="s">
        <v>4365</v>
      </c>
      <c r="AFC217">
        <v>0</v>
      </c>
      <c r="AFD217">
        <v>2.5</v>
      </c>
      <c r="AFE217">
        <v>0</v>
      </c>
      <c r="AFF217">
        <v>7.5</v>
      </c>
      <c r="AFG217">
        <v>2.5</v>
      </c>
      <c r="AFH217">
        <v>10</v>
      </c>
      <c r="AFI217" t="s">
        <v>1463</v>
      </c>
      <c r="AFK217" t="s">
        <v>1463</v>
      </c>
      <c r="AFM217" t="s">
        <v>1463</v>
      </c>
      <c r="AFO217" t="s">
        <v>1463</v>
      </c>
      <c r="AFQ217" t="s">
        <v>1463</v>
      </c>
      <c r="AFT217" t="s">
        <v>1463</v>
      </c>
      <c r="AFV217">
        <v>3</v>
      </c>
      <c r="AFW217">
        <v>3</v>
      </c>
      <c r="AFX217">
        <v>7.5</v>
      </c>
      <c r="AFY217">
        <v>2.5</v>
      </c>
      <c r="AFZ217">
        <v>5</v>
      </c>
      <c r="AGA217">
        <v>7.5</v>
      </c>
      <c r="AGB217">
        <v>2.5</v>
      </c>
      <c r="AGC217">
        <v>15</v>
      </c>
      <c r="AGD217">
        <v>5</v>
      </c>
      <c r="AGE217">
        <v>2</v>
      </c>
      <c r="AGG217">
        <v>4</v>
      </c>
      <c r="AGH217">
        <v>2</v>
      </c>
      <c r="AGJ217">
        <v>4</v>
      </c>
      <c r="AGK217">
        <v>0</v>
      </c>
      <c r="AGM217" t="s">
        <v>6278</v>
      </c>
      <c r="AGN217" t="s">
        <v>6279</v>
      </c>
      <c r="AGQ217">
        <v>7.5</v>
      </c>
      <c r="AGR217">
        <v>2.5</v>
      </c>
      <c r="AGS217">
        <v>3</v>
      </c>
      <c r="AGT217">
        <v>7.5</v>
      </c>
      <c r="AGU217">
        <v>0</v>
      </c>
      <c r="AGV217">
        <v>10.5</v>
      </c>
      <c r="AGW217">
        <v>3</v>
      </c>
      <c r="AGY217" t="b">
        <v>1</v>
      </c>
      <c r="AGZ217" t="b">
        <v>1</v>
      </c>
      <c r="AHA217" t="b">
        <v>1</v>
      </c>
      <c r="AHD217">
        <v>4</v>
      </c>
      <c r="AHE217">
        <v>4</v>
      </c>
      <c r="AHF217">
        <v>4</v>
      </c>
      <c r="AKM217">
        <v>7.5</v>
      </c>
      <c r="AKN217">
        <v>0</v>
      </c>
      <c r="AKO217">
        <v>10</v>
      </c>
      <c r="AKP217">
        <v>7.5</v>
      </c>
      <c r="AKQ217">
        <v>0</v>
      </c>
      <c r="AKR217">
        <v>17.5</v>
      </c>
      <c r="AKS217" t="s">
        <v>1462</v>
      </c>
      <c r="AKT217" t="s">
        <v>1463</v>
      </c>
      <c r="AKV217" t="s">
        <v>1462</v>
      </c>
      <c r="AKX217" t="s">
        <v>1463</v>
      </c>
      <c r="AKZ217" t="s">
        <v>1463</v>
      </c>
      <c r="ALB217" t="s">
        <v>1462</v>
      </c>
      <c r="ALD217" t="s">
        <v>1463</v>
      </c>
      <c r="ALF217" t="s">
        <v>1462</v>
      </c>
      <c r="ALH217" t="s">
        <v>1462</v>
      </c>
      <c r="ALJ217" t="s">
        <v>1462</v>
      </c>
      <c r="ALL217" t="s">
        <v>1463</v>
      </c>
      <c r="ALN217" t="s">
        <v>1463</v>
      </c>
      <c r="ALP217" t="s">
        <v>1463</v>
      </c>
      <c r="ALR217" t="s">
        <v>1463</v>
      </c>
      <c r="ALT217" t="s">
        <v>1463</v>
      </c>
      <c r="AMF217" t="b">
        <v>1</v>
      </c>
      <c r="AMH217" t="b">
        <v>1</v>
      </c>
      <c r="AMI217" t="b">
        <v>1</v>
      </c>
      <c r="AMJ217" t="b">
        <v>1</v>
      </c>
      <c r="AML217" t="b">
        <v>1</v>
      </c>
      <c r="AMM217" t="b">
        <v>1</v>
      </c>
      <c r="AMQ217" t="b">
        <v>1</v>
      </c>
      <c r="ANA217">
        <v>7.5</v>
      </c>
      <c r="ANB217">
        <v>0</v>
      </c>
      <c r="ANC217">
        <v>10</v>
      </c>
      <c r="AND217">
        <v>7.5</v>
      </c>
      <c r="ANE217">
        <v>2.5</v>
      </c>
      <c r="ANF217">
        <v>20</v>
      </c>
      <c r="ANG217" t="s">
        <v>1462</v>
      </c>
      <c r="ANH217" t="s">
        <v>6280</v>
      </c>
      <c r="ANI217" t="s">
        <v>1462</v>
      </c>
      <c r="ANJ217" t="s">
        <v>6281</v>
      </c>
      <c r="ANK217">
        <v>7.5</v>
      </c>
      <c r="ANL217">
        <v>2.5</v>
      </c>
      <c r="ANM217">
        <v>6</v>
      </c>
      <c r="ANN217">
        <v>0</v>
      </c>
      <c r="ANO217">
        <v>10</v>
      </c>
      <c r="ANP217">
        <v>16</v>
      </c>
      <c r="ANQ217" t="s">
        <v>2599</v>
      </c>
      <c r="ANR217" t="s">
        <v>1462</v>
      </c>
      <c r="ANS217" t="s">
        <v>6282</v>
      </c>
      <c r="ANT217">
        <v>0</v>
      </c>
      <c r="ANU217">
        <v>10</v>
      </c>
      <c r="AQR217">
        <v>5</v>
      </c>
      <c r="AQS217">
        <v>0</v>
      </c>
      <c r="AQT217">
        <v>1.3</v>
      </c>
      <c r="AQU217">
        <v>6.3</v>
      </c>
      <c r="AQV217" t="s">
        <v>1463</v>
      </c>
      <c r="ARB217" t="b">
        <v>1</v>
      </c>
      <c r="ARC217" t="b">
        <v>1</v>
      </c>
      <c r="ARD217" t="b">
        <v>1</v>
      </c>
      <c r="ARG217">
        <v>0</v>
      </c>
      <c r="ARH217">
        <v>2.5</v>
      </c>
      <c r="ARI217" t="s">
        <v>1463</v>
      </c>
      <c r="ARQ217" t="s">
        <v>1462</v>
      </c>
      <c r="ARS217" t="s">
        <v>6283</v>
      </c>
      <c r="ART217" t="s">
        <v>4791</v>
      </c>
      <c r="ASB217" t="b">
        <v>1</v>
      </c>
      <c r="ASC217" t="s">
        <v>4372</v>
      </c>
      <c r="ASD217">
        <v>0</v>
      </c>
      <c r="ASE217">
        <v>0</v>
      </c>
      <c r="ASF217">
        <v>5</v>
      </c>
      <c r="ASG217">
        <v>7.5</v>
      </c>
      <c r="ASH217">
        <v>2.5</v>
      </c>
      <c r="ASI217">
        <v>15</v>
      </c>
      <c r="ASJ217">
        <v>80</v>
      </c>
      <c r="ASM217" t="b">
        <v>1</v>
      </c>
      <c r="ASS217">
        <v>5</v>
      </c>
      <c r="AST217" t="s">
        <v>1462</v>
      </c>
      <c r="ASW217" t="b">
        <v>1</v>
      </c>
      <c r="ASY217" t="b">
        <v>1</v>
      </c>
      <c r="ASZ217" t="b">
        <v>1</v>
      </c>
      <c r="ATC217" t="s">
        <v>6284</v>
      </c>
      <c r="ATD217">
        <v>7.5</v>
      </c>
      <c r="ATE217">
        <v>2.5</v>
      </c>
      <c r="ATF217">
        <v>0</v>
      </c>
      <c r="ATG217">
        <v>0</v>
      </c>
      <c r="ATH217">
        <v>1.3</v>
      </c>
      <c r="ATI217">
        <v>1.3</v>
      </c>
      <c r="ATJ217" t="s">
        <v>1463</v>
      </c>
      <c r="AVZ217">
        <v>0</v>
      </c>
      <c r="AWA217">
        <v>2.5</v>
      </c>
      <c r="AWB217">
        <v>0</v>
      </c>
      <c r="AWC217">
        <v>0</v>
      </c>
      <c r="AWD217">
        <v>3</v>
      </c>
      <c r="AWE217">
        <v>5</v>
      </c>
      <c r="AWF217">
        <v>0</v>
      </c>
      <c r="AWG217">
        <v>8</v>
      </c>
      <c r="AWH217" t="s">
        <v>1462</v>
      </c>
      <c r="AWI217" t="s">
        <v>1469</v>
      </c>
      <c r="AWJ217" t="s">
        <v>1462</v>
      </c>
      <c r="AWK217" t="s">
        <v>1469</v>
      </c>
      <c r="AWL217" t="s">
        <v>1462</v>
      </c>
      <c r="AWM217" t="s">
        <v>2619</v>
      </c>
      <c r="AWN217" t="s">
        <v>1463</v>
      </c>
      <c r="AWP217" t="s">
        <v>1463</v>
      </c>
      <c r="AWR217" t="s">
        <v>1463</v>
      </c>
      <c r="AWT217" t="s">
        <v>1462</v>
      </c>
      <c r="AWU217" t="s">
        <v>1469</v>
      </c>
      <c r="AWV217" t="s">
        <v>1463</v>
      </c>
      <c r="AWX217" t="s">
        <v>1463</v>
      </c>
      <c r="AWZ217" t="s">
        <v>1463</v>
      </c>
      <c r="AXB217" t="s">
        <v>1463</v>
      </c>
      <c r="AXD217" t="s">
        <v>1463</v>
      </c>
      <c r="AXF217">
        <v>1</v>
      </c>
      <c r="AXI217">
        <v>5</v>
      </c>
      <c r="AXJ217">
        <v>0</v>
      </c>
      <c r="AXK217">
        <v>1</v>
      </c>
      <c r="AXN217">
        <v>1</v>
      </c>
      <c r="AXO217">
        <v>1</v>
      </c>
      <c r="AXP217">
        <v>1</v>
      </c>
      <c r="AXQ217">
        <v>1</v>
      </c>
      <c r="AXR217">
        <v>1</v>
      </c>
      <c r="AXS217">
        <v>1</v>
      </c>
      <c r="AXT217">
        <v>1</v>
      </c>
      <c r="AXU217">
        <v>1</v>
      </c>
      <c r="AXV217">
        <v>2</v>
      </c>
      <c r="AXW217">
        <v>1</v>
      </c>
      <c r="AXX217">
        <v>2</v>
      </c>
      <c r="AYA217">
        <v>10</v>
      </c>
      <c r="AYD217">
        <v>10</v>
      </c>
      <c r="AYE217" t="s">
        <v>1463</v>
      </c>
      <c r="AYF217" t="s">
        <v>1463</v>
      </c>
      <c r="AYG217">
        <v>10</v>
      </c>
      <c r="AYJ217">
        <v>10</v>
      </c>
      <c r="AYK217">
        <v>7.5</v>
      </c>
      <c r="AYL217">
        <v>2.5</v>
      </c>
      <c r="AYM217">
        <v>20</v>
      </c>
      <c r="AZO217" t="s">
        <v>1462</v>
      </c>
      <c r="AZP217" t="s">
        <v>6285</v>
      </c>
      <c r="AZR217">
        <v>7.5</v>
      </c>
      <c r="AZS217">
        <v>2.5</v>
      </c>
      <c r="BCH217">
        <v>10</v>
      </c>
      <c r="BCI217">
        <v>7.5</v>
      </c>
      <c r="BCJ217">
        <v>2.5</v>
      </c>
      <c r="BCK217">
        <v>20</v>
      </c>
      <c r="BCL217">
        <v>1</v>
      </c>
      <c r="BCN217">
        <v>2</v>
      </c>
      <c r="BCP217">
        <v>3</v>
      </c>
      <c r="BCR217">
        <v>4</v>
      </c>
      <c r="BCT217">
        <v>5</v>
      </c>
      <c r="BCW217" t="s">
        <v>2555</v>
      </c>
      <c r="BCY217">
        <v>7.5</v>
      </c>
      <c r="BCZ217">
        <v>2.5</v>
      </c>
      <c r="BEH217">
        <v>2.5</v>
      </c>
      <c r="BEI217">
        <v>7.5</v>
      </c>
      <c r="BEJ217">
        <v>2.5</v>
      </c>
      <c r="BEK217">
        <v>12.5</v>
      </c>
      <c r="BEL217" t="s">
        <v>2552</v>
      </c>
      <c r="BEN217" t="s">
        <v>2552</v>
      </c>
      <c r="BEP217" t="s">
        <v>2552</v>
      </c>
      <c r="BER217" t="s">
        <v>2552</v>
      </c>
      <c r="BET217" t="s">
        <v>2552</v>
      </c>
      <c r="BEV217" t="s">
        <v>2552</v>
      </c>
      <c r="BEX217">
        <v>7.5</v>
      </c>
      <c r="BEY217">
        <v>2.5</v>
      </c>
      <c r="BGQ217">
        <v>2</v>
      </c>
      <c r="BGR217">
        <v>7.5</v>
      </c>
      <c r="BGS217">
        <v>2.5</v>
      </c>
      <c r="BGT217">
        <v>12</v>
      </c>
      <c r="BGU217" t="s">
        <v>1462</v>
      </c>
      <c r="BGV217" t="s">
        <v>6255</v>
      </c>
      <c r="BGW217" t="s">
        <v>2653</v>
      </c>
      <c r="BGX217" t="s">
        <v>5404</v>
      </c>
      <c r="BGY217" t="s">
        <v>2653</v>
      </c>
      <c r="BGZ217" t="s">
        <v>4375</v>
      </c>
      <c r="BHA217" t="s">
        <v>2653</v>
      </c>
      <c r="BHH217" t="s">
        <v>4376</v>
      </c>
      <c r="BHI217" t="s">
        <v>4377</v>
      </c>
      <c r="BHJ217" t="s">
        <v>2653</v>
      </c>
      <c r="BHK217">
        <v>7.5</v>
      </c>
      <c r="BHL217">
        <v>2.5</v>
      </c>
      <c r="BIT217">
        <v>10</v>
      </c>
      <c r="BIU217">
        <v>7.5</v>
      </c>
      <c r="BIV217">
        <v>0</v>
      </c>
      <c r="BIW217">
        <v>17.5</v>
      </c>
      <c r="BIX217">
        <v>4</v>
      </c>
      <c r="BIY217" t="s">
        <v>1794</v>
      </c>
      <c r="BIZ217" t="s">
        <v>2548</v>
      </c>
      <c r="BJA217" t="s">
        <v>2548</v>
      </c>
      <c r="BJB217">
        <v>7.5</v>
      </c>
      <c r="BJC217">
        <v>0</v>
      </c>
    </row>
    <row r="218" spans="1:1024 1026:1615" ht="15" x14ac:dyDescent="0.25">
      <c r="A218" t="s">
        <v>4347</v>
      </c>
      <c r="B218" t="s">
        <v>6286</v>
      </c>
      <c r="C218" t="s">
        <v>6287</v>
      </c>
      <c r="D218" t="s">
        <v>1460</v>
      </c>
      <c r="F218" t="s">
        <v>2606</v>
      </c>
      <c r="G218" t="s">
        <v>4350</v>
      </c>
      <c r="H218" t="s">
        <v>4351</v>
      </c>
      <c r="I218" t="s">
        <v>6135</v>
      </c>
      <c r="J218">
        <v>3.5800713700000002</v>
      </c>
      <c r="K218">
        <v>33.692027719999999</v>
      </c>
      <c r="L218" s="116">
        <v>42452</v>
      </c>
      <c r="M218" t="s">
        <v>1471</v>
      </c>
      <c r="N218">
        <v>34</v>
      </c>
      <c r="O218" t="s">
        <v>1472</v>
      </c>
      <c r="Q218">
        <v>6.7</v>
      </c>
      <c r="R218">
        <v>7.5</v>
      </c>
      <c r="S218">
        <v>0</v>
      </c>
      <c r="T218">
        <v>14.2</v>
      </c>
      <c r="U218">
        <v>2</v>
      </c>
      <c r="V218">
        <v>1</v>
      </c>
      <c r="W218">
        <v>1</v>
      </c>
      <c r="X218">
        <v>2</v>
      </c>
      <c r="Y218">
        <v>1</v>
      </c>
      <c r="AB218" t="b">
        <v>1</v>
      </c>
      <c r="AG218">
        <v>2</v>
      </c>
      <c r="AH218">
        <v>1</v>
      </c>
      <c r="AI218">
        <v>1</v>
      </c>
      <c r="AJ218">
        <v>1</v>
      </c>
      <c r="AK218">
        <v>1</v>
      </c>
      <c r="AS218">
        <v>2</v>
      </c>
      <c r="AT218">
        <v>1</v>
      </c>
      <c r="AU218">
        <v>1</v>
      </c>
      <c r="AV218">
        <v>1</v>
      </c>
      <c r="AW218">
        <v>1</v>
      </c>
      <c r="BS218" t="s">
        <v>1462</v>
      </c>
      <c r="BT218" t="s">
        <v>1462</v>
      </c>
      <c r="BU218" t="s">
        <v>4353</v>
      </c>
      <c r="BV218" t="s">
        <v>4353</v>
      </c>
      <c r="BW218">
        <v>7.5</v>
      </c>
      <c r="BX218">
        <v>0</v>
      </c>
      <c r="BY218">
        <v>7.5</v>
      </c>
      <c r="BZ218">
        <v>7.5</v>
      </c>
      <c r="CA218">
        <v>0</v>
      </c>
      <c r="CB218">
        <v>15</v>
      </c>
      <c r="CC218" t="s">
        <v>1462</v>
      </c>
      <c r="CD218" t="b">
        <v>1</v>
      </c>
      <c r="CE218" t="b">
        <v>1</v>
      </c>
      <c r="CF218">
        <v>26</v>
      </c>
      <c r="CH218" t="s">
        <v>1463</v>
      </c>
      <c r="CM218" t="s">
        <v>1462</v>
      </c>
      <c r="CN218" t="b">
        <v>1</v>
      </c>
      <c r="CP218">
        <v>5</v>
      </c>
      <c r="CR218" t="s">
        <v>1463</v>
      </c>
      <c r="CW218" t="s">
        <v>1463</v>
      </c>
      <c r="DB218" t="s">
        <v>1463</v>
      </c>
      <c r="DG218" t="s">
        <v>1463</v>
      </c>
      <c r="DM218" t="s">
        <v>1463</v>
      </c>
      <c r="DS218" t="b">
        <v>1</v>
      </c>
      <c r="DU218" t="b">
        <v>1</v>
      </c>
      <c r="EC218" t="b">
        <v>1</v>
      </c>
      <c r="EF218" t="b">
        <v>1</v>
      </c>
      <c r="EG218" t="s">
        <v>6288</v>
      </c>
      <c r="EI218">
        <v>7.5</v>
      </c>
      <c r="EJ218">
        <v>0</v>
      </c>
      <c r="EN218">
        <v>0</v>
      </c>
      <c r="EO218" t="s">
        <v>1463</v>
      </c>
      <c r="FL218">
        <v>3.3</v>
      </c>
      <c r="FM218">
        <v>5</v>
      </c>
      <c r="FN218">
        <v>0</v>
      </c>
      <c r="FO218">
        <v>8.3000000000000007</v>
      </c>
      <c r="FP218" t="s">
        <v>1462</v>
      </c>
      <c r="FS218" t="s">
        <v>1464</v>
      </c>
      <c r="FT218" t="b">
        <v>1</v>
      </c>
      <c r="FV218" t="s">
        <v>1465</v>
      </c>
      <c r="FY218" t="s">
        <v>1464</v>
      </c>
      <c r="GB218" t="s">
        <v>1464</v>
      </c>
      <c r="GE218" t="s">
        <v>1464</v>
      </c>
      <c r="GH218" t="s">
        <v>1464</v>
      </c>
      <c r="GK218" t="s">
        <v>1464</v>
      </c>
      <c r="GN218" t="s">
        <v>1464</v>
      </c>
      <c r="GO218" t="b">
        <v>1</v>
      </c>
      <c r="GQ218" t="s">
        <v>1465</v>
      </c>
      <c r="GT218" t="s">
        <v>1464</v>
      </c>
      <c r="GW218" t="s">
        <v>1464</v>
      </c>
      <c r="GZ218" t="s">
        <v>1464</v>
      </c>
      <c r="HC218" t="s">
        <v>1464</v>
      </c>
      <c r="HD218" t="b">
        <v>1</v>
      </c>
      <c r="HF218" t="s">
        <v>1465</v>
      </c>
      <c r="HG218" t="b">
        <v>1</v>
      </c>
      <c r="HI218" t="s">
        <v>1465</v>
      </c>
      <c r="HL218" t="s">
        <v>1464</v>
      </c>
      <c r="HO218" t="s">
        <v>1464</v>
      </c>
      <c r="HR218" t="s">
        <v>1464</v>
      </c>
      <c r="HU218" t="s">
        <v>1464</v>
      </c>
      <c r="HX218" t="s">
        <v>1464</v>
      </c>
      <c r="IA218" t="s">
        <v>1464</v>
      </c>
      <c r="ID218" t="s">
        <v>1464</v>
      </c>
      <c r="IG218" t="s">
        <v>1464</v>
      </c>
      <c r="IJ218" t="s">
        <v>1464</v>
      </c>
      <c r="IM218" t="s">
        <v>1464</v>
      </c>
      <c r="IN218" t="b">
        <v>1</v>
      </c>
      <c r="IP218" t="s">
        <v>1464</v>
      </c>
      <c r="IS218" t="s">
        <v>1464</v>
      </c>
      <c r="IV218" t="s">
        <v>1464</v>
      </c>
      <c r="IW218" t="b">
        <v>1</v>
      </c>
      <c r="IY218" t="s">
        <v>1465</v>
      </c>
      <c r="JB218" t="s">
        <v>1464</v>
      </c>
      <c r="JC218" t="b">
        <v>1</v>
      </c>
      <c r="JE218" t="s">
        <v>1465</v>
      </c>
      <c r="JH218" t="s">
        <v>1464</v>
      </c>
      <c r="JK218" t="s">
        <v>1464</v>
      </c>
      <c r="JN218" t="s">
        <v>1464</v>
      </c>
      <c r="JQ218" t="s">
        <v>1464</v>
      </c>
      <c r="JT218" t="s">
        <v>1464</v>
      </c>
      <c r="JW218" t="s">
        <v>1464</v>
      </c>
      <c r="JZ218" t="s">
        <v>1464</v>
      </c>
      <c r="KC218" t="s">
        <v>1464</v>
      </c>
      <c r="KF218" t="s">
        <v>1464</v>
      </c>
      <c r="KJ218" t="s">
        <v>1464</v>
      </c>
      <c r="KK218" t="s">
        <v>1463</v>
      </c>
      <c r="KM218">
        <v>5</v>
      </c>
      <c r="KN218">
        <v>0</v>
      </c>
      <c r="KO218">
        <v>0</v>
      </c>
      <c r="KR218">
        <v>0</v>
      </c>
      <c r="KS218" t="s">
        <v>1463</v>
      </c>
      <c r="RO218">
        <v>7.5</v>
      </c>
      <c r="RP218">
        <v>5</v>
      </c>
      <c r="RQ218">
        <v>2.5</v>
      </c>
      <c r="RR218">
        <v>15</v>
      </c>
      <c r="RS218" t="s">
        <v>1463</v>
      </c>
      <c r="RZ218" t="s">
        <v>1463</v>
      </c>
      <c r="SK218">
        <v>5</v>
      </c>
      <c r="SL218">
        <v>2.5</v>
      </c>
      <c r="SM218">
        <v>4.9000000000000004</v>
      </c>
      <c r="SN218">
        <v>7.5</v>
      </c>
      <c r="SO218">
        <v>0</v>
      </c>
      <c r="SP218">
        <v>12.4</v>
      </c>
      <c r="SQ218" t="s">
        <v>1462</v>
      </c>
      <c r="SS218">
        <v>1</v>
      </c>
      <c r="ST218" t="s">
        <v>6289</v>
      </c>
      <c r="SU218" t="s">
        <v>1463</v>
      </c>
      <c r="SZ218" t="b">
        <v>1</v>
      </c>
      <c r="TA218" t="b">
        <v>1</v>
      </c>
      <c r="TB218" t="b">
        <v>1</v>
      </c>
      <c r="TI218">
        <v>75</v>
      </c>
      <c r="TJ218" t="s">
        <v>6290</v>
      </c>
      <c r="TN218" t="b">
        <v>1</v>
      </c>
      <c r="TO218" t="b">
        <v>1</v>
      </c>
      <c r="TP218" t="b">
        <v>1</v>
      </c>
      <c r="TQ218" t="b">
        <v>1</v>
      </c>
      <c r="TR218" t="b">
        <v>1</v>
      </c>
      <c r="TS218" t="b">
        <v>1</v>
      </c>
      <c r="TT218" t="b">
        <v>1</v>
      </c>
      <c r="TU218" t="b">
        <v>1</v>
      </c>
      <c r="TX218">
        <v>7.5</v>
      </c>
      <c r="TY218">
        <v>0</v>
      </c>
      <c r="VI218">
        <v>5</v>
      </c>
      <c r="VJ218">
        <v>0</v>
      </c>
      <c r="VK218">
        <v>2.5</v>
      </c>
      <c r="VL218">
        <v>7.5</v>
      </c>
      <c r="VM218" t="s">
        <v>1463</v>
      </c>
      <c r="VO218" t="s">
        <v>1463</v>
      </c>
      <c r="VQ218" t="s">
        <v>1463</v>
      </c>
      <c r="VS218" t="s">
        <v>1463</v>
      </c>
      <c r="VV218" t="s">
        <v>1463</v>
      </c>
      <c r="VX218" t="s">
        <v>1462</v>
      </c>
      <c r="VY218" t="s">
        <v>4400</v>
      </c>
      <c r="VZ218">
        <v>0</v>
      </c>
      <c r="WA218">
        <v>2.5</v>
      </c>
      <c r="XJ218">
        <v>2.5</v>
      </c>
      <c r="XK218">
        <v>0</v>
      </c>
      <c r="XL218">
        <v>1.3</v>
      </c>
      <c r="XM218">
        <v>3.8</v>
      </c>
      <c r="XN218" t="s">
        <v>1462</v>
      </c>
      <c r="XO218" t="s">
        <v>1462</v>
      </c>
      <c r="XR218" t="b">
        <v>1</v>
      </c>
      <c r="XT218" t="b">
        <v>1</v>
      </c>
      <c r="XU218" t="b">
        <v>1</v>
      </c>
      <c r="XW218" t="b">
        <v>1</v>
      </c>
      <c r="XX218" t="b">
        <v>1</v>
      </c>
      <c r="YC218" t="s">
        <v>1462</v>
      </c>
      <c r="YE218" t="s">
        <v>1463</v>
      </c>
      <c r="YF218" t="s">
        <v>6291</v>
      </c>
      <c r="YG218">
        <v>0</v>
      </c>
      <c r="YH218">
        <v>0</v>
      </c>
      <c r="YI218" t="s">
        <v>1463</v>
      </c>
      <c r="YU218">
        <v>0</v>
      </c>
      <c r="YV218">
        <v>2.5</v>
      </c>
      <c r="ZX218">
        <v>7</v>
      </c>
      <c r="ZY218">
        <v>5</v>
      </c>
      <c r="ZZ218">
        <v>0</v>
      </c>
      <c r="AAA218">
        <v>12</v>
      </c>
      <c r="AAB218" t="s">
        <v>1462</v>
      </c>
      <c r="AAL218" t="b">
        <v>1</v>
      </c>
      <c r="AAO218" t="b">
        <v>1</v>
      </c>
      <c r="AAS218" t="s">
        <v>5659</v>
      </c>
      <c r="AAT218">
        <v>5</v>
      </c>
      <c r="AAU218">
        <v>0</v>
      </c>
      <c r="ADN218">
        <v>2</v>
      </c>
      <c r="ADO218">
        <v>0</v>
      </c>
      <c r="ADP218">
        <v>0</v>
      </c>
      <c r="ADQ218">
        <v>2</v>
      </c>
      <c r="ADR218" t="s">
        <v>1759</v>
      </c>
      <c r="ADS218">
        <v>2</v>
      </c>
      <c r="ADT218">
        <v>2.5</v>
      </c>
      <c r="AEG218">
        <v>0</v>
      </c>
      <c r="AEH218">
        <v>0</v>
      </c>
      <c r="AEI218">
        <v>7</v>
      </c>
      <c r="AEJ218">
        <v>2.5</v>
      </c>
      <c r="AEK218">
        <v>0</v>
      </c>
      <c r="AEL218">
        <v>9.5</v>
      </c>
      <c r="AEX218" t="b">
        <v>1</v>
      </c>
      <c r="AEZ218" t="b">
        <v>1</v>
      </c>
      <c r="AFA218" t="s">
        <v>4365</v>
      </c>
      <c r="AFC218">
        <v>2.5</v>
      </c>
      <c r="AFD218">
        <v>0</v>
      </c>
      <c r="AFE218">
        <v>0</v>
      </c>
      <c r="AFF218">
        <v>0.1</v>
      </c>
      <c r="AFG218">
        <v>0</v>
      </c>
      <c r="AFH218">
        <v>0.1</v>
      </c>
      <c r="AFI218" t="s">
        <v>1463</v>
      </c>
      <c r="AFK218" t="s">
        <v>1463</v>
      </c>
      <c r="AFM218" t="s">
        <v>1463</v>
      </c>
      <c r="AFO218" t="s">
        <v>1463</v>
      </c>
      <c r="AFQ218" t="s">
        <v>1463</v>
      </c>
      <c r="AFT218" t="s">
        <v>1463</v>
      </c>
      <c r="AFV218">
        <v>0</v>
      </c>
      <c r="AFW218">
        <v>0</v>
      </c>
      <c r="AFX218">
        <v>9.2592592592592601E-2</v>
      </c>
      <c r="AFY218">
        <v>0</v>
      </c>
      <c r="AFZ218">
        <v>2.5</v>
      </c>
      <c r="AGA218">
        <v>7.5</v>
      </c>
      <c r="AGB218">
        <v>2.5</v>
      </c>
      <c r="AGC218">
        <v>12.5</v>
      </c>
      <c r="AGD218">
        <v>3</v>
      </c>
      <c r="AGG218">
        <v>3</v>
      </c>
      <c r="AGJ218">
        <v>3</v>
      </c>
      <c r="AGM218" t="s">
        <v>6292</v>
      </c>
      <c r="AGQ218">
        <v>7.5</v>
      </c>
      <c r="AGR218">
        <v>2.5</v>
      </c>
      <c r="AGS218">
        <v>1</v>
      </c>
      <c r="AGT218">
        <v>10</v>
      </c>
      <c r="AGU218">
        <v>0</v>
      </c>
      <c r="AGV218">
        <v>11</v>
      </c>
      <c r="AGW218">
        <v>1</v>
      </c>
      <c r="AGZ218" t="b">
        <v>1</v>
      </c>
      <c r="AHD218">
        <v>4</v>
      </c>
      <c r="AHE218">
        <v>3</v>
      </c>
      <c r="AHF218">
        <v>3</v>
      </c>
      <c r="AKM218">
        <v>10</v>
      </c>
      <c r="AKN218">
        <v>0</v>
      </c>
      <c r="AKO218">
        <v>10</v>
      </c>
      <c r="AKP218">
        <v>7.5</v>
      </c>
      <c r="AKQ218">
        <v>0</v>
      </c>
      <c r="AKR218">
        <v>17.5</v>
      </c>
      <c r="AKS218" t="s">
        <v>1462</v>
      </c>
      <c r="AKT218" t="s">
        <v>1463</v>
      </c>
      <c r="AKV218" t="s">
        <v>1462</v>
      </c>
      <c r="AKX218" t="s">
        <v>1462</v>
      </c>
      <c r="AKZ218" t="s">
        <v>1463</v>
      </c>
      <c r="ALB218" t="s">
        <v>1462</v>
      </c>
      <c r="ALD218" t="s">
        <v>1463</v>
      </c>
      <c r="ALF218" t="s">
        <v>1462</v>
      </c>
      <c r="ALH218" t="s">
        <v>1462</v>
      </c>
      <c r="ALJ218" t="s">
        <v>1462</v>
      </c>
      <c r="ALL218" t="s">
        <v>1462</v>
      </c>
      <c r="ALN218" t="s">
        <v>1462</v>
      </c>
      <c r="ALP218" t="s">
        <v>1462</v>
      </c>
      <c r="ALR218" t="s">
        <v>1463</v>
      </c>
      <c r="ALT218" t="s">
        <v>1463</v>
      </c>
      <c r="AMF218" t="b">
        <v>1</v>
      </c>
      <c r="AMI218" t="b">
        <v>1</v>
      </c>
      <c r="AMJ218" t="b">
        <v>1</v>
      </c>
      <c r="AMM218" t="b">
        <v>1</v>
      </c>
      <c r="AMO218" t="b">
        <v>1</v>
      </c>
      <c r="AMQ218" t="b">
        <v>1</v>
      </c>
      <c r="AMW218" t="b">
        <v>1</v>
      </c>
      <c r="ANA218">
        <v>7.5</v>
      </c>
      <c r="ANB218">
        <v>0</v>
      </c>
      <c r="ANC218">
        <v>10</v>
      </c>
      <c r="AND218">
        <v>7.5</v>
      </c>
      <c r="ANE218">
        <v>0</v>
      </c>
      <c r="ANF218">
        <v>17.5</v>
      </c>
      <c r="ANG218" t="s">
        <v>1462</v>
      </c>
      <c r="ANH218" t="s">
        <v>6293</v>
      </c>
      <c r="ANI218" t="s">
        <v>1462</v>
      </c>
      <c r="ANJ218" t="s">
        <v>2616</v>
      </c>
      <c r="ANK218">
        <v>7.5</v>
      </c>
      <c r="ANL218">
        <v>0</v>
      </c>
      <c r="ANM218">
        <v>6</v>
      </c>
      <c r="ANN218">
        <v>0</v>
      </c>
      <c r="ANO218">
        <v>10</v>
      </c>
      <c r="ANP218">
        <v>16</v>
      </c>
      <c r="ANQ218" t="s">
        <v>2599</v>
      </c>
      <c r="ANR218" t="s">
        <v>1462</v>
      </c>
      <c r="ANT218">
        <v>0</v>
      </c>
      <c r="ANU218">
        <v>10</v>
      </c>
      <c r="AQR218">
        <v>5</v>
      </c>
      <c r="AQS218">
        <v>0</v>
      </c>
      <c r="AQT218">
        <v>1.3</v>
      </c>
      <c r="AQU218">
        <v>6.3</v>
      </c>
      <c r="AQV218" t="s">
        <v>1463</v>
      </c>
      <c r="ARA218" t="b">
        <v>1</v>
      </c>
      <c r="ARG218">
        <v>0</v>
      </c>
      <c r="ARH218">
        <v>2.5</v>
      </c>
      <c r="ARI218" t="s">
        <v>1463</v>
      </c>
      <c r="ARQ218" t="s">
        <v>1462</v>
      </c>
      <c r="ARS218" t="s">
        <v>6294</v>
      </c>
      <c r="ART218" t="s">
        <v>6295</v>
      </c>
      <c r="ASB218" t="b">
        <v>1</v>
      </c>
      <c r="ASC218" t="s">
        <v>4372</v>
      </c>
      <c r="ASD218">
        <v>0</v>
      </c>
      <c r="ASE218">
        <v>0</v>
      </c>
      <c r="ASF218">
        <v>4</v>
      </c>
      <c r="ASG218">
        <v>5</v>
      </c>
      <c r="ASH218">
        <v>0</v>
      </c>
      <c r="ASI218">
        <v>9</v>
      </c>
      <c r="ASJ218">
        <v>80</v>
      </c>
      <c r="ASM218" t="b">
        <v>1</v>
      </c>
      <c r="ASN218" t="b">
        <v>1</v>
      </c>
      <c r="ASS218">
        <v>4</v>
      </c>
      <c r="AST218" t="s">
        <v>1462</v>
      </c>
      <c r="ASV218" t="b">
        <v>1</v>
      </c>
      <c r="ASW218" t="b">
        <v>1</v>
      </c>
      <c r="ASX218" t="b">
        <v>1</v>
      </c>
      <c r="ASY218" t="b">
        <v>1</v>
      </c>
      <c r="ASZ218" t="b">
        <v>1</v>
      </c>
      <c r="ATC218" t="s">
        <v>6296</v>
      </c>
      <c r="ATD218">
        <v>5</v>
      </c>
      <c r="ATE218">
        <v>0</v>
      </c>
      <c r="ATF218">
        <v>0</v>
      </c>
      <c r="ATG218">
        <v>0</v>
      </c>
      <c r="ATH218">
        <v>7.5</v>
      </c>
      <c r="ATI218">
        <v>7.5</v>
      </c>
      <c r="ATJ218" t="s">
        <v>1463</v>
      </c>
      <c r="AVZ218">
        <v>0</v>
      </c>
      <c r="AWA218">
        <v>7.5</v>
      </c>
      <c r="AWB218">
        <v>0</v>
      </c>
      <c r="AWC218">
        <v>7.5</v>
      </c>
      <c r="AWD218">
        <v>2</v>
      </c>
      <c r="AWE218">
        <v>2.5</v>
      </c>
      <c r="AWF218">
        <v>0</v>
      </c>
      <c r="AWG218">
        <v>4.5</v>
      </c>
      <c r="AWH218" t="s">
        <v>1462</v>
      </c>
      <c r="AWI218" t="s">
        <v>1470</v>
      </c>
      <c r="AWJ218" t="s">
        <v>1463</v>
      </c>
      <c r="AWL218" t="s">
        <v>1462</v>
      </c>
      <c r="AWM218" t="s">
        <v>2619</v>
      </c>
      <c r="AWN218" t="s">
        <v>1463</v>
      </c>
      <c r="AWP218" t="s">
        <v>1463</v>
      </c>
      <c r="AWR218" t="s">
        <v>1463</v>
      </c>
      <c r="AWT218" t="s">
        <v>1463</v>
      </c>
      <c r="AWV218" t="s">
        <v>1462</v>
      </c>
      <c r="AWW218" t="s">
        <v>1469</v>
      </c>
      <c r="AWX218" t="s">
        <v>1463</v>
      </c>
      <c r="AWZ218" t="s">
        <v>1463</v>
      </c>
      <c r="AXB218" t="s">
        <v>1463</v>
      </c>
      <c r="AXD218" t="s">
        <v>1463</v>
      </c>
      <c r="AXI218">
        <v>2.5</v>
      </c>
      <c r="AXJ218">
        <v>0</v>
      </c>
      <c r="AXK218">
        <v>1</v>
      </c>
      <c r="AXN218">
        <v>1</v>
      </c>
      <c r="AXO218">
        <v>1</v>
      </c>
      <c r="AXP218">
        <v>1</v>
      </c>
      <c r="AXQ218">
        <v>1</v>
      </c>
      <c r="AXR218">
        <v>1</v>
      </c>
      <c r="AXS218">
        <v>1</v>
      </c>
      <c r="AXT218">
        <v>1</v>
      </c>
      <c r="AXU218">
        <v>1</v>
      </c>
      <c r="AXV218">
        <v>2</v>
      </c>
      <c r="AXW218">
        <v>1</v>
      </c>
      <c r="AXX218">
        <v>2</v>
      </c>
      <c r="AYA218">
        <v>10</v>
      </c>
      <c r="AYD218">
        <v>10</v>
      </c>
      <c r="AYE218" t="s">
        <v>1463</v>
      </c>
      <c r="AYF218" t="s">
        <v>1463</v>
      </c>
      <c r="AYG218">
        <v>10</v>
      </c>
      <c r="AYJ218">
        <v>10</v>
      </c>
      <c r="AYK218">
        <v>7.5</v>
      </c>
      <c r="AYL218">
        <v>0</v>
      </c>
      <c r="AYM218">
        <v>17.5</v>
      </c>
      <c r="AYN218">
        <v>5</v>
      </c>
      <c r="AYO218" t="s">
        <v>6297</v>
      </c>
      <c r="AYP218" t="s">
        <v>4419</v>
      </c>
      <c r="AZM218" t="s">
        <v>1462</v>
      </c>
      <c r="AZN218" t="s">
        <v>6298</v>
      </c>
      <c r="AZO218" t="s">
        <v>1462</v>
      </c>
      <c r="AZP218" t="s">
        <v>6299</v>
      </c>
      <c r="AZR218">
        <v>7.5</v>
      </c>
      <c r="AZS218">
        <v>0</v>
      </c>
      <c r="BCH218">
        <v>10</v>
      </c>
      <c r="BCI218">
        <v>2.5</v>
      </c>
      <c r="BCJ218">
        <v>0</v>
      </c>
      <c r="BCK218">
        <v>12.5</v>
      </c>
      <c r="BCL218">
        <v>1</v>
      </c>
      <c r="BCN218" t="s">
        <v>2555</v>
      </c>
      <c r="BCP218">
        <v>2</v>
      </c>
      <c r="BCR218">
        <v>3</v>
      </c>
      <c r="BCT218" t="s">
        <v>2555</v>
      </c>
      <c r="BCW218" t="s">
        <v>2555</v>
      </c>
      <c r="BCY218">
        <v>2.5</v>
      </c>
      <c r="BCZ218">
        <v>0</v>
      </c>
      <c r="BEH218">
        <v>2.5</v>
      </c>
      <c r="BEI218">
        <v>7.5</v>
      </c>
      <c r="BEJ218">
        <v>0</v>
      </c>
      <c r="BEK218">
        <v>10</v>
      </c>
      <c r="BEL218" t="s">
        <v>2552</v>
      </c>
      <c r="BEN218" t="s">
        <v>2552</v>
      </c>
      <c r="BEP218" t="s">
        <v>2552</v>
      </c>
      <c r="BER218" t="s">
        <v>2552</v>
      </c>
      <c r="BET218" t="s">
        <v>2552</v>
      </c>
      <c r="BEV218" t="s">
        <v>2552</v>
      </c>
      <c r="BEX218">
        <v>7.5</v>
      </c>
      <c r="BEY218">
        <v>0</v>
      </c>
      <c r="BGQ218" t="s">
        <v>1467</v>
      </c>
      <c r="BGR218">
        <v>7.5</v>
      </c>
      <c r="BGS218">
        <v>0</v>
      </c>
      <c r="BGT218">
        <v>7.5</v>
      </c>
      <c r="BGU218" t="s">
        <v>1463</v>
      </c>
      <c r="BHK218">
        <v>7.5</v>
      </c>
      <c r="BHL218">
        <v>0</v>
      </c>
      <c r="BIT218">
        <v>10</v>
      </c>
      <c r="BIU218">
        <v>7.5</v>
      </c>
      <c r="BIV218">
        <v>0</v>
      </c>
      <c r="BIW218">
        <v>17.5</v>
      </c>
      <c r="BIX218">
        <v>4</v>
      </c>
      <c r="BIY218" t="s">
        <v>1794</v>
      </c>
      <c r="BIZ218" t="s">
        <v>2548</v>
      </c>
      <c r="BJA218" t="s">
        <v>2548</v>
      </c>
      <c r="BJB218">
        <v>7.5</v>
      </c>
      <c r="BJC218">
        <v>0</v>
      </c>
    </row>
    <row r="219" spans="1:1024 1026:1615" ht="15" x14ac:dyDescent="0.25">
      <c r="A219" t="s">
        <v>4347</v>
      </c>
      <c r="B219" t="s">
        <v>6300</v>
      </c>
      <c r="C219" t="s">
        <v>6301</v>
      </c>
      <c r="D219" t="s">
        <v>1460</v>
      </c>
      <c r="F219" t="s">
        <v>2606</v>
      </c>
      <c r="G219" t="s">
        <v>4350</v>
      </c>
      <c r="H219" t="s">
        <v>4351</v>
      </c>
      <c r="I219" t="s">
        <v>6302</v>
      </c>
      <c r="J219">
        <v>3.6455389199999999</v>
      </c>
      <c r="K219">
        <v>34.342596360000002</v>
      </c>
      <c r="L219" s="116">
        <v>42453</v>
      </c>
      <c r="M219" t="s">
        <v>1471</v>
      </c>
      <c r="N219">
        <v>38</v>
      </c>
      <c r="O219" t="s">
        <v>1472</v>
      </c>
      <c r="Q219">
        <v>6.7</v>
      </c>
      <c r="R219">
        <v>7.5</v>
      </c>
      <c r="S219">
        <v>0</v>
      </c>
      <c r="T219">
        <v>14.2</v>
      </c>
      <c r="U219">
        <v>1</v>
      </c>
      <c r="V219">
        <v>3</v>
      </c>
      <c r="W219">
        <v>2</v>
      </c>
      <c r="X219">
        <v>4</v>
      </c>
      <c r="AB219" t="b">
        <v>1</v>
      </c>
      <c r="AG219">
        <v>1</v>
      </c>
      <c r="AH219">
        <v>3</v>
      </c>
      <c r="AI219">
        <v>2</v>
      </c>
      <c r="AJ219">
        <v>2</v>
      </c>
      <c r="AS219">
        <v>1</v>
      </c>
      <c r="AT219">
        <v>3</v>
      </c>
      <c r="AU219">
        <v>2</v>
      </c>
      <c r="AV219">
        <v>2</v>
      </c>
      <c r="BS219" t="s">
        <v>1462</v>
      </c>
      <c r="BT219" t="s">
        <v>1462</v>
      </c>
      <c r="BU219" t="s">
        <v>4353</v>
      </c>
      <c r="BV219" t="s">
        <v>4353</v>
      </c>
      <c r="BW219">
        <v>7.5</v>
      </c>
      <c r="BX219">
        <v>0</v>
      </c>
      <c r="BY219">
        <v>7.5</v>
      </c>
      <c r="BZ219">
        <v>7.5</v>
      </c>
      <c r="CA219">
        <v>0</v>
      </c>
      <c r="CB219">
        <v>15</v>
      </c>
      <c r="CC219" t="s">
        <v>1462</v>
      </c>
      <c r="CD219" t="b">
        <v>1</v>
      </c>
      <c r="CE219" t="b">
        <v>1</v>
      </c>
      <c r="CF219">
        <v>30</v>
      </c>
      <c r="CH219" t="s">
        <v>1463</v>
      </c>
      <c r="CM219" t="s">
        <v>1463</v>
      </c>
      <c r="CR219" t="s">
        <v>1463</v>
      </c>
      <c r="CW219" t="s">
        <v>1462</v>
      </c>
      <c r="CX219" t="b">
        <v>1</v>
      </c>
      <c r="CZ219">
        <v>25</v>
      </c>
      <c r="DB219" t="s">
        <v>1463</v>
      </c>
      <c r="DG219" t="s">
        <v>1463</v>
      </c>
      <c r="DM219" t="s">
        <v>1463</v>
      </c>
      <c r="DS219" t="b">
        <v>1</v>
      </c>
      <c r="DU219" t="b">
        <v>1</v>
      </c>
      <c r="EC219" t="b">
        <v>1</v>
      </c>
      <c r="EI219">
        <v>7.5</v>
      </c>
      <c r="EJ219">
        <v>0</v>
      </c>
      <c r="EN219">
        <v>0</v>
      </c>
      <c r="EO219" t="s">
        <v>1463</v>
      </c>
      <c r="FL219">
        <v>10</v>
      </c>
      <c r="FM219">
        <v>7.5</v>
      </c>
      <c r="FN219">
        <v>0</v>
      </c>
      <c r="FO219">
        <v>17.5</v>
      </c>
      <c r="FP219" t="s">
        <v>1462</v>
      </c>
      <c r="FT219" t="b">
        <v>1</v>
      </c>
      <c r="FV219" t="s">
        <v>1465</v>
      </c>
      <c r="GC219" t="b">
        <v>1</v>
      </c>
      <c r="GE219" t="s">
        <v>1465</v>
      </c>
      <c r="GO219" t="b">
        <v>1</v>
      </c>
      <c r="GQ219" t="s">
        <v>1465</v>
      </c>
      <c r="HD219" t="b">
        <v>1</v>
      </c>
      <c r="HF219" t="s">
        <v>1465</v>
      </c>
      <c r="IN219" t="b">
        <v>1</v>
      </c>
      <c r="IP219" t="s">
        <v>1464</v>
      </c>
      <c r="IW219" t="b">
        <v>1</v>
      </c>
      <c r="IY219" t="s">
        <v>1465</v>
      </c>
      <c r="JC219" t="b">
        <v>1</v>
      </c>
      <c r="JE219" t="s">
        <v>1465</v>
      </c>
      <c r="JL219" t="b">
        <v>1</v>
      </c>
      <c r="JN219" t="s">
        <v>1465</v>
      </c>
      <c r="KK219" t="s">
        <v>1462</v>
      </c>
      <c r="KL219" t="s">
        <v>6303</v>
      </c>
      <c r="KM219">
        <v>7.5</v>
      </c>
      <c r="KN219">
        <v>0</v>
      </c>
      <c r="KO219">
        <v>0</v>
      </c>
      <c r="KR219">
        <v>0</v>
      </c>
      <c r="KS219" t="s">
        <v>1463</v>
      </c>
      <c r="RO219">
        <v>7.5</v>
      </c>
      <c r="RP219">
        <v>7.5</v>
      </c>
      <c r="RQ219">
        <v>0</v>
      </c>
      <c r="RR219">
        <v>15</v>
      </c>
      <c r="RS219" t="s">
        <v>1463</v>
      </c>
      <c r="RZ219" t="s">
        <v>1463</v>
      </c>
      <c r="SK219">
        <v>7.5</v>
      </c>
      <c r="SL219">
        <v>0</v>
      </c>
      <c r="SM219">
        <v>3.7</v>
      </c>
      <c r="SN219">
        <v>7.5</v>
      </c>
      <c r="SO219">
        <v>2.5</v>
      </c>
      <c r="SP219">
        <v>13.7</v>
      </c>
      <c r="SQ219" t="s">
        <v>1463</v>
      </c>
      <c r="SR219" t="s">
        <v>6304</v>
      </c>
      <c r="TI219">
        <v>75</v>
      </c>
      <c r="TJ219" t="s">
        <v>6305</v>
      </c>
      <c r="TN219" t="b">
        <v>1</v>
      </c>
      <c r="TO219" t="b">
        <v>1</v>
      </c>
      <c r="TP219" t="b">
        <v>1</v>
      </c>
      <c r="TQ219" t="b">
        <v>1</v>
      </c>
      <c r="TT219" t="b">
        <v>1</v>
      </c>
      <c r="TV219" t="b">
        <v>1</v>
      </c>
      <c r="TW219" t="s">
        <v>6306</v>
      </c>
      <c r="TX219">
        <v>7.5</v>
      </c>
      <c r="TY219">
        <v>2.5</v>
      </c>
      <c r="VI219">
        <v>5</v>
      </c>
      <c r="VJ219">
        <v>0</v>
      </c>
      <c r="VK219">
        <v>0</v>
      </c>
      <c r="VL219">
        <v>5</v>
      </c>
      <c r="VM219" t="s">
        <v>1463</v>
      </c>
      <c r="VO219" t="s">
        <v>1463</v>
      </c>
      <c r="VQ219" t="s">
        <v>1463</v>
      </c>
      <c r="VS219" t="s">
        <v>1463</v>
      </c>
      <c r="VV219" t="s">
        <v>1463</v>
      </c>
      <c r="VX219" t="s">
        <v>1462</v>
      </c>
      <c r="VY219" t="s">
        <v>6163</v>
      </c>
      <c r="VZ219">
        <v>0</v>
      </c>
      <c r="WA219">
        <v>0</v>
      </c>
      <c r="XJ219">
        <v>2.5</v>
      </c>
      <c r="XK219">
        <v>0</v>
      </c>
      <c r="XL219">
        <v>0</v>
      </c>
      <c r="XM219">
        <v>2.5</v>
      </c>
      <c r="XN219" t="s">
        <v>1462</v>
      </c>
      <c r="XO219" t="s">
        <v>1462</v>
      </c>
      <c r="XQ219" t="b">
        <v>1</v>
      </c>
      <c r="XR219" t="b">
        <v>1</v>
      </c>
      <c r="XT219" t="b">
        <v>1</v>
      </c>
      <c r="XV219" t="b">
        <v>1</v>
      </c>
      <c r="XW219" t="b">
        <v>1</v>
      </c>
      <c r="XX219" t="b">
        <v>1</v>
      </c>
      <c r="XY219" t="b">
        <v>1</v>
      </c>
      <c r="YC219" t="s">
        <v>1462</v>
      </c>
      <c r="YE219" t="s">
        <v>1463</v>
      </c>
      <c r="YF219" t="s">
        <v>6307</v>
      </c>
      <c r="YG219">
        <v>0</v>
      </c>
      <c r="YH219">
        <v>0</v>
      </c>
      <c r="YI219" t="s">
        <v>1463</v>
      </c>
      <c r="YU219">
        <v>0</v>
      </c>
      <c r="YV219">
        <v>0</v>
      </c>
      <c r="ZX219">
        <v>10</v>
      </c>
      <c r="ZY219">
        <v>7.5</v>
      </c>
      <c r="ZZ219">
        <v>0</v>
      </c>
      <c r="AAA219">
        <v>17.5</v>
      </c>
      <c r="AAB219" t="s">
        <v>1462</v>
      </c>
      <c r="AAL219" t="b">
        <v>1</v>
      </c>
      <c r="AAO219" t="b">
        <v>1</v>
      </c>
      <c r="AAP219" t="b">
        <v>1</v>
      </c>
      <c r="AAQ219" t="s">
        <v>6308</v>
      </c>
      <c r="AAS219" t="s">
        <v>6309</v>
      </c>
      <c r="AAT219">
        <v>7.5</v>
      </c>
      <c r="AAU219">
        <v>0</v>
      </c>
      <c r="ADN219">
        <v>2</v>
      </c>
      <c r="ADO219">
        <v>7.5</v>
      </c>
      <c r="ADP219">
        <v>0</v>
      </c>
      <c r="ADQ219">
        <v>9.5</v>
      </c>
      <c r="ADR219" t="s">
        <v>1759</v>
      </c>
      <c r="ADS219">
        <v>0.5</v>
      </c>
      <c r="ADT219">
        <v>5</v>
      </c>
      <c r="AEG219">
        <v>7.5</v>
      </c>
      <c r="AEH219">
        <v>0</v>
      </c>
      <c r="AEI219">
        <v>10</v>
      </c>
      <c r="AEJ219">
        <v>7.5</v>
      </c>
      <c r="AEK219">
        <v>0</v>
      </c>
      <c r="AEL219">
        <v>17.5</v>
      </c>
      <c r="AEU219" t="b">
        <v>1</v>
      </c>
      <c r="AEV219" t="b">
        <v>1</v>
      </c>
      <c r="AEX219" t="b">
        <v>1</v>
      </c>
      <c r="AEZ219" t="b">
        <v>1</v>
      </c>
      <c r="AFA219" t="s">
        <v>4365</v>
      </c>
      <c r="AFC219">
        <v>7.5</v>
      </c>
      <c r="AFD219">
        <v>0</v>
      </c>
      <c r="AFE219">
        <v>0</v>
      </c>
      <c r="AFF219">
        <v>7.5</v>
      </c>
      <c r="AFG219">
        <v>0</v>
      </c>
      <c r="AFH219">
        <v>7.5</v>
      </c>
      <c r="AFI219" t="s">
        <v>1463</v>
      </c>
      <c r="AFK219" t="s">
        <v>1463</v>
      </c>
      <c r="AFM219" t="s">
        <v>1463</v>
      </c>
      <c r="AFO219" t="s">
        <v>1463</v>
      </c>
      <c r="AFQ219" t="s">
        <v>1463</v>
      </c>
      <c r="AFT219" t="s">
        <v>1463</v>
      </c>
      <c r="AFV219">
        <v>3</v>
      </c>
      <c r="AFW219">
        <v>3</v>
      </c>
      <c r="AFX219">
        <v>7.5</v>
      </c>
      <c r="AFY219">
        <v>0</v>
      </c>
      <c r="AFZ219">
        <v>5</v>
      </c>
      <c r="AGA219">
        <v>7.5</v>
      </c>
      <c r="AGB219">
        <v>0</v>
      </c>
      <c r="AGC219">
        <v>12.5</v>
      </c>
      <c r="AGD219">
        <v>3</v>
      </c>
      <c r="AGE219">
        <v>3</v>
      </c>
      <c r="AGG219">
        <v>3</v>
      </c>
      <c r="AGH219">
        <v>3</v>
      </c>
      <c r="AGJ219">
        <v>3</v>
      </c>
      <c r="AGK219">
        <v>0</v>
      </c>
      <c r="AGM219" t="s">
        <v>6310</v>
      </c>
      <c r="AGN219" t="s">
        <v>6311</v>
      </c>
      <c r="AGQ219">
        <v>7.5</v>
      </c>
      <c r="AGR219">
        <v>0</v>
      </c>
      <c r="AGS219">
        <v>1</v>
      </c>
      <c r="AGT219">
        <v>10</v>
      </c>
      <c r="AGU219">
        <v>0</v>
      </c>
      <c r="AGV219">
        <v>11</v>
      </c>
      <c r="AGW219">
        <v>1</v>
      </c>
      <c r="AGZ219" t="b">
        <v>1</v>
      </c>
      <c r="AHD219">
        <v>4</v>
      </c>
      <c r="AHE219">
        <v>4</v>
      </c>
      <c r="AHF219">
        <v>4</v>
      </c>
      <c r="AKM219">
        <v>10</v>
      </c>
      <c r="AKN219">
        <v>0</v>
      </c>
      <c r="AKO219">
        <v>10</v>
      </c>
      <c r="AKP219">
        <v>7.5</v>
      </c>
      <c r="AKQ219">
        <v>0</v>
      </c>
      <c r="AKR219">
        <v>17.5</v>
      </c>
      <c r="AKS219" t="s">
        <v>1462</v>
      </c>
      <c r="AKT219" t="s">
        <v>1463</v>
      </c>
      <c r="AKV219" t="s">
        <v>1462</v>
      </c>
      <c r="AKX219" t="s">
        <v>1462</v>
      </c>
      <c r="AKZ219" t="s">
        <v>1463</v>
      </c>
      <c r="ALB219" t="s">
        <v>1462</v>
      </c>
      <c r="ALD219" t="s">
        <v>1463</v>
      </c>
      <c r="ALF219" t="s">
        <v>1462</v>
      </c>
      <c r="ALH219" t="s">
        <v>1462</v>
      </c>
      <c r="ALJ219" t="s">
        <v>1462</v>
      </c>
      <c r="ALL219" t="s">
        <v>1463</v>
      </c>
      <c r="ALN219" t="s">
        <v>1462</v>
      </c>
      <c r="ALP219" t="s">
        <v>1463</v>
      </c>
      <c r="ALR219" t="s">
        <v>1463</v>
      </c>
      <c r="ALT219" t="s">
        <v>1463</v>
      </c>
      <c r="AMH219" t="b">
        <v>1</v>
      </c>
      <c r="AMI219" t="b">
        <v>1</v>
      </c>
      <c r="AMM219" t="b">
        <v>1</v>
      </c>
      <c r="AMW219" t="b">
        <v>1</v>
      </c>
      <c r="ANA219">
        <v>7.5</v>
      </c>
      <c r="ANB219">
        <v>0</v>
      </c>
      <c r="ANC219">
        <v>10</v>
      </c>
      <c r="AND219">
        <v>7.5</v>
      </c>
      <c r="ANE219">
        <v>0</v>
      </c>
      <c r="ANF219">
        <v>17.5</v>
      </c>
      <c r="ANG219" t="s">
        <v>1462</v>
      </c>
      <c r="ANH219" t="s">
        <v>6312</v>
      </c>
      <c r="ANI219" t="s">
        <v>1462</v>
      </c>
      <c r="ANJ219" t="s">
        <v>2616</v>
      </c>
      <c r="ANK219">
        <v>7.5</v>
      </c>
      <c r="ANL219">
        <v>0</v>
      </c>
      <c r="ANM219">
        <v>10</v>
      </c>
      <c r="ANN219">
        <v>0</v>
      </c>
      <c r="ANO219">
        <v>10</v>
      </c>
      <c r="ANP219">
        <v>20</v>
      </c>
      <c r="ANQ219" t="s">
        <v>2876</v>
      </c>
      <c r="ANR219" t="s">
        <v>1462</v>
      </c>
      <c r="ANT219">
        <v>0</v>
      </c>
      <c r="ANU219">
        <v>10</v>
      </c>
      <c r="AQR219">
        <v>5</v>
      </c>
      <c r="AQS219">
        <v>0</v>
      </c>
      <c r="AQT219">
        <v>0</v>
      </c>
      <c r="AQU219">
        <v>5</v>
      </c>
      <c r="AQV219" t="s">
        <v>1463</v>
      </c>
      <c r="ARB219" t="b">
        <v>1</v>
      </c>
      <c r="ARC219" t="b">
        <v>1</v>
      </c>
      <c r="ARD219" t="b">
        <v>1</v>
      </c>
      <c r="ARG219">
        <v>0</v>
      </c>
      <c r="ARH219">
        <v>0</v>
      </c>
      <c r="ARI219" t="s">
        <v>1463</v>
      </c>
      <c r="ARQ219" t="s">
        <v>1462</v>
      </c>
      <c r="ARS219" t="s">
        <v>6313</v>
      </c>
      <c r="ART219" t="s">
        <v>6314</v>
      </c>
      <c r="ASB219" t="b">
        <v>1</v>
      </c>
      <c r="ASC219" t="s">
        <v>4372</v>
      </c>
      <c r="ASD219">
        <v>0</v>
      </c>
      <c r="ASE219">
        <v>0</v>
      </c>
      <c r="ASF219">
        <v>5</v>
      </c>
      <c r="ASG219">
        <v>7.5</v>
      </c>
      <c r="ASH219">
        <v>0</v>
      </c>
      <c r="ASI219">
        <v>12.5</v>
      </c>
      <c r="ASJ219">
        <v>90</v>
      </c>
      <c r="ASM219" t="b">
        <v>1</v>
      </c>
      <c r="ASS219">
        <v>5</v>
      </c>
      <c r="AST219" t="s">
        <v>1462</v>
      </c>
      <c r="ASV219" t="b">
        <v>1</v>
      </c>
      <c r="ASW219" t="b">
        <v>1</v>
      </c>
      <c r="ASX219" t="b">
        <v>1</v>
      </c>
      <c r="ASY219" t="b">
        <v>1</v>
      </c>
      <c r="ASZ219" t="b">
        <v>1</v>
      </c>
      <c r="ATC219" t="s">
        <v>6315</v>
      </c>
      <c r="ATD219">
        <v>7.5</v>
      </c>
      <c r="ATE219">
        <v>0</v>
      </c>
      <c r="ATF219">
        <v>0</v>
      </c>
      <c r="ATG219">
        <v>0</v>
      </c>
      <c r="ATH219">
        <v>0</v>
      </c>
      <c r="ATI219">
        <v>0</v>
      </c>
      <c r="ATJ219" t="s">
        <v>1463</v>
      </c>
      <c r="AVZ219">
        <v>0</v>
      </c>
      <c r="AWA219">
        <v>0</v>
      </c>
      <c r="AWB219">
        <v>0</v>
      </c>
      <c r="AWC219">
        <v>0</v>
      </c>
      <c r="AWD219">
        <v>3</v>
      </c>
      <c r="AWE219">
        <v>2.5</v>
      </c>
      <c r="AWF219">
        <v>0</v>
      </c>
      <c r="AWG219">
        <v>5.5</v>
      </c>
      <c r="AWH219" t="s">
        <v>1462</v>
      </c>
      <c r="AWJ219" t="s">
        <v>1463</v>
      </c>
      <c r="AWL219" t="s">
        <v>1462</v>
      </c>
      <c r="AWN219" t="s">
        <v>1462</v>
      </c>
      <c r="AWO219" t="s">
        <v>2619</v>
      </c>
      <c r="AWP219" t="s">
        <v>1462</v>
      </c>
      <c r="AWQ219" t="s">
        <v>2895</v>
      </c>
      <c r="AWR219" t="s">
        <v>1463</v>
      </c>
      <c r="AWT219" t="s">
        <v>1463</v>
      </c>
      <c r="AWV219" t="s">
        <v>1463</v>
      </c>
      <c r="AWX219" t="s">
        <v>1463</v>
      </c>
      <c r="AWZ219" t="s">
        <v>1463</v>
      </c>
      <c r="AXB219" t="s">
        <v>1463</v>
      </c>
      <c r="AXD219" t="s">
        <v>1463</v>
      </c>
      <c r="AXI219">
        <v>2.5</v>
      </c>
      <c r="AXJ219">
        <v>0</v>
      </c>
      <c r="AXK219">
        <v>1</v>
      </c>
      <c r="AXN219">
        <v>1</v>
      </c>
      <c r="AXO219">
        <v>1</v>
      </c>
      <c r="AXP219">
        <v>1</v>
      </c>
      <c r="AXQ219">
        <v>1</v>
      </c>
      <c r="AXR219">
        <v>1</v>
      </c>
      <c r="AXS219">
        <v>1</v>
      </c>
      <c r="AXT219">
        <v>1</v>
      </c>
      <c r="AXU219">
        <v>1</v>
      </c>
      <c r="AXV219">
        <v>2</v>
      </c>
      <c r="AXW219">
        <v>1</v>
      </c>
      <c r="AXX219">
        <v>2</v>
      </c>
      <c r="AYA219">
        <v>10</v>
      </c>
      <c r="AYD219">
        <v>10</v>
      </c>
      <c r="AYE219" t="s">
        <v>1463</v>
      </c>
      <c r="AYF219" t="s">
        <v>1463</v>
      </c>
      <c r="AYG219">
        <v>10</v>
      </c>
      <c r="AYJ219">
        <v>10</v>
      </c>
      <c r="AYK219">
        <v>7.5</v>
      </c>
      <c r="AYL219">
        <v>0</v>
      </c>
      <c r="AYM219">
        <v>17.5</v>
      </c>
      <c r="AYW219">
        <v>30</v>
      </c>
      <c r="AYX219" t="s">
        <v>6316</v>
      </c>
      <c r="AYY219" t="s">
        <v>6317</v>
      </c>
      <c r="AZC219">
        <v>60</v>
      </c>
      <c r="AZD219" t="s">
        <v>4426</v>
      </c>
      <c r="AZE219" t="s">
        <v>4690</v>
      </c>
      <c r="AZF219">
        <v>14</v>
      </c>
      <c r="AZG219" t="s">
        <v>6318</v>
      </c>
      <c r="AZH219" t="s">
        <v>6319</v>
      </c>
      <c r="AZM219" t="s">
        <v>1462</v>
      </c>
      <c r="AZN219" t="s">
        <v>6320</v>
      </c>
      <c r="AZO219" t="s">
        <v>1462</v>
      </c>
      <c r="AZP219" t="s">
        <v>6321</v>
      </c>
      <c r="AZR219">
        <v>7.5</v>
      </c>
      <c r="AZS219">
        <v>0</v>
      </c>
      <c r="BCH219">
        <v>10</v>
      </c>
      <c r="BCI219">
        <v>2.5</v>
      </c>
      <c r="BCJ219">
        <v>0</v>
      </c>
      <c r="BCK219">
        <v>12.5</v>
      </c>
      <c r="BCL219">
        <v>1</v>
      </c>
      <c r="BCN219" t="s">
        <v>2555</v>
      </c>
      <c r="BCP219">
        <v>2</v>
      </c>
      <c r="BCR219">
        <v>3</v>
      </c>
      <c r="BCT219" t="s">
        <v>2555</v>
      </c>
      <c r="BCW219" t="s">
        <v>2555</v>
      </c>
      <c r="BCY219">
        <v>2.5</v>
      </c>
      <c r="BCZ219">
        <v>0</v>
      </c>
      <c r="BEH219">
        <v>2.5</v>
      </c>
      <c r="BEI219">
        <v>10</v>
      </c>
      <c r="BEJ219">
        <v>0</v>
      </c>
      <c r="BEK219">
        <v>12.5</v>
      </c>
      <c r="BEL219" t="s">
        <v>2552</v>
      </c>
      <c r="BEN219" t="s">
        <v>2552</v>
      </c>
      <c r="BEP219" t="s">
        <v>2552</v>
      </c>
      <c r="BER219" t="s">
        <v>2552</v>
      </c>
      <c r="BET219" t="s">
        <v>2552</v>
      </c>
      <c r="BEV219" t="s">
        <v>2552</v>
      </c>
      <c r="BEX219">
        <v>10</v>
      </c>
      <c r="BEY219">
        <v>0</v>
      </c>
      <c r="BGQ219" t="s">
        <v>1467</v>
      </c>
      <c r="BGR219">
        <v>0</v>
      </c>
      <c r="BGS219">
        <v>10</v>
      </c>
      <c r="BGT219">
        <v>10</v>
      </c>
      <c r="BGU219" t="s">
        <v>1463</v>
      </c>
      <c r="BHK219">
        <v>0</v>
      </c>
      <c r="BHL219">
        <v>10</v>
      </c>
      <c r="BIT219">
        <v>10</v>
      </c>
      <c r="BIU219">
        <v>7.5</v>
      </c>
      <c r="BIV219">
        <v>0</v>
      </c>
      <c r="BIW219">
        <v>17.5</v>
      </c>
      <c r="BIX219">
        <v>4</v>
      </c>
      <c r="BIY219" t="s">
        <v>1794</v>
      </c>
      <c r="BIZ219" t="s">
        <v>2594</v>
      </c>
      <c r="BJA219" t="s">
        <v>2548</v>
      </c>
      <c r="BJB219">
        <v>7.5</v>
      </c>
      <c r="BJC219">
        <v>0</v>
      </c>
    </row>
    <row r="220" spans="1:1024 1026:1615" ht="15" x14ac:dyDescent="0.25">
      <c r="A220" t="s">
        <v>4347</v>
      </c>
      <c r="B220" t="s">
        <v>6322</v>
      </c>
      <c r="C220" t="s">
        <v>6323</v>
      </c>
      <c r="D220" t="s">
        <v>1460</v>
      </c>
      <c r="F220" t="s">
        <v>2606</v>
      </c>
      <c r="G220" t="s">
        <v>4350</v>
      </c>
      <c r="H220" t="s">
        <v>4351</v>
      </c>
      <c r="I220" t="s">
        <v>6324</v>
      </c>
      <c r="J220">
        <v>3.6456779300000002</v>
      </c>
      <c r="K220">
        <v>34.342605740000003</v>
      </c>
      <c r="L220" s="116">
        <v>42453</v>
      </c>
      <c r="M220" t="s">
        <v>1461</v>
      </c>
      <c r="N220">
        <v>40</v>
      </c>
      <c r="O220" t="s">
        <v>1472</v>
      </c>
      <c r="Q220">
        <v>6.7</v>
      </c>
      <c r="R220">
        <v>10</v>
      </c>
      <c r="S220">
        <v>0</v>
      </c>
      <c r="T220">
        <v>16.7</v>
      </c>
      <c r="U220">
        <v>2</v>
      </c>
      <c r="V220">
        <v>2</v>
      </c>
      <c r="W220">
        <v>3</v>
      </c>
      <c r="X220">
        <v>4</v>
      </c>
      <c r="AA220" t="b">
        <v>1</v>
      </c>
      <c r="AG220">
        <v>2</v>
      </c>
      <c r="AH220">
        <v>2</v>
      </c>
      <c r="AI220">
        <v>2</v>
      </c>
      <c r="AJ220">
        <v>3</v>
      </c>
      <c r="AS220">
        <v>2</v>
      </c>
      <c r="AU220">
        <v>2</v>
      </c>
      <c r="BS220" t="s">
        <v>1462</v>
      </c>
      <c r="BT220" t="s">
        <v>1462</v>
      </c>
      <c r="BU220" t="s">
        <v>4353</v>
      </c>
      <c r="BV220" t="s">
        <v>6199</v>
      </c>
      <c r="BW220">
        <v>10</v>
      </c>
      <c r="BX220">
        <v>0</v>
      </c>
      <c r="BY220">
        <v>7.5</v>
      </c>
      <c r="BZ220">
        <v>7.5</v>
      </c>
      <c r="CA220">
        <v>0</v>
      </c>
      <c r="CB220">
        <v>15</v>
      </c>
      <c r="CC220" t="s">
        <v>1462</v>
      </c>
      <c r="CD220" t="b">
        <v>1</v>
      </c>
      <c r="CE220" t="b">
        <v>1</v>
      </c>
      <c r="CF220">
        <v>30</v>
      </c>
      <c r="CH220" t="s">
        <v>1463</v>
      </c>
      <c r="CM220" t="s">
        <v>1463</v>
      </c>
      <c r="CR220" t="s">
        <v>1463</v>
      </c>
      <c r="CW220" t="s">
        <v>1462</v>
      </c>
      <c r="CX220" t="b">
        <v>1</v>
      </c>
      <c r="CZ220">
        <v>20</v>
      </c>
      <c r="DB220" t="s">
        <v>1463</v>
      </c>
      <c r="DG220" t="s">
        <v>1463</v>
      </c>
      <c r="DM220" t="s">
        <v>1463</v>
      </c>
      <c r="DS220" t="b">
        <v>1</v>
      </c>
      <c r="DU220" t="b">
        <v>1</v>
      </c>
      <c r="EC220" t="b">
        <v>1</v>
      </c>
      <c r="EI220">
        <v>7.5</v>
      </c>
      <c r="EJ220">
        <v>0</v>
      </c>
      <c r="EN220">
        <v>0</v>
      </c>
      <c r="EO220" t="s">
        <v>1463</v>
      </c>
      <c r="FL220">
        <v>10</v>
      </c>
      <c r="FM220">
        <v>7.5</v>
      </c>
      <c r="FN220">
        <v>0</v>
      </c>
      <c r="FO220">
        <v>17.5</v>
      </c>
      <c r="FP220" t="s">
        <v>1462</v>
      </c>
      <c r="FQ220" t="b">
        <v>1</v>
      </c>
      <c r="FS220" t="s">
        <v>2564</v>
      </c>
      <c r="FT220" t="b">
        <v>1</v>
      </c>
      <c r="FV220" t="s">
        <v>1465</v>
      </c>
      <c r="GC220" t="b">
        <v>1</v>
      </c>
      <c r="GE220" t="s">
        <v>2564</v>
      </c>
      <c r="GO220" t="b">
        <v>1</v>
      </c>
      <c r="GQ220" t="s">
        <v>1465</v>
      </c>
      <c r="HD220" t="b">
        <v>1</v>
      </c>
      <c r="HF220" t="s">
        <v>1465</v>
      </c>
      <c r="IN220" t="b">
        <v>1</v>
      </c>
      <c r="IP220" t="s">
        <v>1464</v>
      </c>
      <c r="IW220" t="b">
        <v>1</v>
      </c>
      <c r="IY220" t="s">
        <v>1465</v>
      </c>
      <c r="JC220" t="b">
        <v>1</v>
      </c>
      <c r="JE220" t="s">
        <v>1465</v>
      </c>
      <c r="JL220" t="b">
        <v>1</v>
      </c>
      <c r="JN220" t="s">
        <v>1465</v>
      </c>
      <c r="KK220" t="s">
        <v>1462</v>
      </c>
      <c r="KL220" t="s">
        <v>6325</v>
      </c>
      <c r="KM220">
        <v>7.5</v>
      </c>
      <c r="KN220">
        <v>0</v>
      </c>
      <c r="KO220">
        <v>0</v>
      </c>
      <c r="KR220">
        <v>0</v>
      </c>
      <c r="KS220" t="s">
        <v>1463</v>
      </c>
      <c r="RO220">
        <v>7.5</v>
      </c>
      <c r="RP220">
        <v>7.5</v>
      </c>
      <c r="RQ220">
        <v>2.5</v>
      </c>
      <c r="RR220">
        <v>17.5</v>
      </c>
      <c r="RS220" t="s">
        <v>1463</v>
      </c>
      <c r="RZ220" t="s">
        <v>1463</v>
      </c>
      <c r="SK220">
        <v>7.5</v>
      </c>
      <c r="SL220">
        <v>2.5</v>
      </c>
      <c r="SM220">
        <v>3.7</v>
      </c>
      <c r="SN220">
        <v>7.5</v>
      </c>
      <c r="SO220">
        <v>0</v>
      </c>
      <c r="SP220">
        <v>11.2</v>
      </c>
      <c r="SQ220" t="s">
        <v>1463</v>
      </c>
      <c r="SR220" t="s">
        <v>6326</v>
      </c>
      <c r="TI220">
        <v>75</v>
      </c>
      <c r="TJ220" t="s">
        <v>6327</v>
      </c>
      <c r="TN220" t="b">
        <v>1</v>
      </c>
      <c r="TO220" t="b">
        <v>1</v>
      </c>
      <c r="TP220" t="b">
        <v>1</v>
      </c>
      <c r="TQ220" t="b">
        <v>1</v>
      </c>
      <c r="TS220" t="b">
        <v>1</v>
      </c>
      <c r="TT220" t="b">
        <v>1</v>
      </c>
      <c r="TU220" t="b">
        <v>1</v>
      </c>
      <c r="TV220" t="b">
        <v>1</v>
      </c>
      <c r="TW220" t="s">
        <v>6328</v>
      </c>
      <c r="TX220">
        <v>7.5</v>
      </c>
      <c r="TY220">
        <v>0</v>
      </c>
      <c r="VI220">
        <v>5</v>
      </c>
      <c r="VJ220">
        <v>0</v>
      </c>
      <c r="VK220">
        <v>2.5</v>
      </c>
      <c r="VL220">
        <v>7.5</v>
      </c>
      <c r="VM220" t="s">
        <v>1463</v>
      </c>
      <c r="VO220" t="s">
        <v>1463</v>
      </c>
      <c r="VQ220" t="s">
        <v>1463</v>
      </c>
      <c r="VS220" t="s">
        <v>1463</v>
      </c>
      <c r="VV220" t="s">
        <v>1463</v>
      </c>
      <c r="VX220" t="s">
        <v>1462</v>
      </c>
      <c r="VY220" t="s">
        <v>6329</v>
      </c>
      <c r="VZ220">
        <v>0</v>
      </c>
      <c r="WA220">
        <v>2.5</v>
      </c>
      <c r="XJ220">
        <v>2.5</v>
      </c>
      <c r="XK220">
        <v>0</v>
      </c>
      <c r="XL220">
        <v>0</v>
      </c>
      <c r="XM220">
        <v>2.5</v>
      </c>
      <c r="XN220" t="s">
        <v>1462</v>
      </c>
      <c r="XO220" t="s">
        <v>1462</v>
      </c>
      <c r="XQ220" t="b">
        <v>1</v>
      </c>
      <c r="XT220" t="b">
        <v>1</v>
      </c>
      <c r="XV220" t="b">
        <v>1</v>
      </c>
      <c r="XW220" t="b">
        <v>1</v>
      </c>
      <c r="XX220" t="b">
        <v>1</v>
      </c>
      <c r="XY220" t="b">
        <v>1</v>
      </c>
      <c r="YC220" t="s">
        <v>1462</v>
      </c>
      <c r="YE220" t="s">
        <v>1463</v>
      </c>
      <c r="YF220" t="s">
        <v>6330</v>
      </c>
      <c r="YG220">
        <v>0</v>
      </c>
      <c r="YH220">
        <v>0</v>
      </c>
      <c r="YI220" t="s">
        <v>1463</v>
      </c>
      <c r="YU220">
        <v>0</v>
      </c>
      <c r="YV220">
        <v>0</v>
      </c>
      <c r="ZX220">
        <v>10</v>
      </c>
      <c r="ZY220">
        <v>7.5</v>
      </c>
      <c r="ZZ220">
        <v>0</v>
      </c>
      <c r="AAA220">
        <v>17.5</v>
      </c>
      <c r="AAB220" t="s">
        <v>1462</v>
      </c>
      <c r="AAH220" t="b">
        <v>1</v>
      </c>
      <c r="AAK220" t="b">
        <v>1</v>
      </c>
      <c r="AAL220" t="b">
        <v>1</v>
      </c>
      <c r="AAM220" t="b">
        <v>1</v>
      </c>
      <c r="AAO220" t="b">
        <v>1</v>
      </c>
      <c r="AAS220" t="s">
        <v>6331</v>
      </c>
      <c r="AAT220">
        <v>7.5</v>
      </c>
      <c r="AAU220">
        <v>0</v>
      </c>
      <c r="ADN220">
        <v>2</v>
      </c>
      <c r="ADO220">
        <v>7.5</v>
      </c>
      <c r="ADP220">
        <v>0</v>
      </c>
      <c r="ADQ220">
        <v>9.5</v>
      </c>
      <c r="ADR220" t="s">
        <v>1759</v>
      </c>
      <c r="ADS220">
        <v>0.5</v>
      </c>
      <c r="ADT220">
        <v>6</v>
      </c>
      <c r="AEG220">
        <v>7.5</v>
      </c>
      <c r="AEH220">
        <v>0</v>
      </c>
      <c r="AEI220">
        <v>10</v>
      </c>
      <c r="AEJ220">
        <v>7.5</v>
      </c>
      <c r="AEK220">
        <v>0</v>
      </c>
      <c r="AEL220">
        <v>17.5</v>
      </c>
      <c r="AEU220" t="b">
        <v>1</v>
      </c>
      <c r="AEV220" t="b">
        <v>1</v>
      </c>
      <c r="AEX220" t="b">
        <v>1</v>
      </c>
      <c r="AEZ220" t="b">
        <v>1</v>
      </c>
      <c r="AFA220" t="s">
        <v>4365</v>
      </c>
      <c r="AFC220">
        <v>7.5</v>
      </c>
      <c r="AFD220">
        <v>0</v>
      </c>
      <c r="AFE220">
        <v>0</v>
      </c>
      <c r="AFF220">
        <v>7.5</v>
      </c>
      <c r="AFG220">
        <v>0</v>
      </c>
      <c r="AFH220">
        <v>7.5</v>
      </c>
      <c r="AFI220" t="s">
        <v>1463</v>
      </c>
      <c r="AFK220" t="s">
        <v>1463</v>
      </c>
      <c r="AFM220" t="s">
        <v>1463</v>
      </c>
      <c r="AFO220" t="s">
        <v>1463</v>
      </c>
      <c r="AFQ220" t="s">
        <v>1463</v>
      </c>
      <c r="AFT220" t="s">
        <v>1463</v>
      </c>
      <c r="AFV220">
        <v>3</v>
      </c>
      <c r="AFW220">
        <v>3</v>
      </c>
      <c r="AFX220">
        <v>7.5</v>
      </c>
      <c r="AFY220">
        <v>0</v>
      </c>
      <c r="AFZ220">
        <v>5</v>
      </c>
      <c r="AGA220">
        <v>7.5</v>
      </c>
      <c r="AGB220">
        <v>0</v>
      </c>
      <c r="AGC220">
        <v>12.5</v>
      </c>
      <c r="AGD220">
        <v>4</v>
      </c>
      <c r="AGE220">
        <v>40</v>
      </c>
      <c r="AGG220">
        <v>2</v>
      </c>
      <c r="AGH220">
        <v>2</v>
      </c>
      <c r="AGJ220">
        <v>4</v>
      </c>
      <c r="AGK220">
        <v>0</v>
      </c>
      <c r="AGM220" t="s">
        <v>6332</v>
      </c>
      <c r="AGN220" t="s">
        <v>6333</v>
      </c>
      <c r="AGQ220">
        <v>7.5</v>
      </c>
      <c r="AGR220">
        <v>0</v>
      </c>
      <c r="AGS220">
        <v>1</v>
      </c>
      <c r="AGT220">
        <v>10</v>
      </c>
      <c r="AGU220">
        <v>0</v>
      </c>
      <c r="AGV220">
        <v>11</v>
      </c>
      <c r="AGW220">
        <v>1</v>
      </c>
      <c r="AGZ220" t="b">
        <v>1</v>
      </c>
      <c r="AHD220">
        <v>4</v>
      </c>
      <c r="AHE220">
        <v>4</v>
      </c>
      <c r="AHF220">
        <v>4</v>
      </c>
      <c r="AKM220">
        <v>10</v>
      </c>
      <c r="AKN220">
        <v>0</v>
      </c>
      <c r="AKO220">
        <v>10</v>
      </c>
      <c r="AKP220">
        <v>7.5</v>
      </c>
      <c r="AKQ220">
        <v>0</v>
      </c>
      <c r="AKR220">
        <v>17.5</v>
      </c>
      <c r="AKS220" t="s">
        <v>1462</v>
      </c>
      <c r="AKT220" t="s">
        <v>1463</v>
      </c>
      <c r="AKV220" t="s">
        <v>1462</v>
      </c>
      <c r="AKX220" t="s">
        <v>1462</v>
      </c>
      <c r="AKZ220" t="s">
        <v>1463</v>
      </c>
      <c r="ALB220" t="s">
        <v>1462</v>
      </c>
      <c r="ALD220" t="s">
        <v>1463</v>
      </c>
      <c r="ALF220" t="s">
        <v>1462</v>
      </c>
      <c r="ALH220" t="s">
        <v>1462</v>
      </c>
      <c r="ALJ220" t="s">
        <v>1462</v>
      </c>
      <c r="ALL220" t="s">
        <v>1463</v>
      </c>
      <c r="ALN220" t="s">
        <v>1462</v>
      </c>
      <c r="ALP220" t="s">
        <v>1462</v>
      </c>
      <c r="ALR220" t="s">
        <v>1463</v>
      </c>
      <c r="ALT220" t="s">
        <v>1463</v>
      </c>
      <c r="AMF220" t="b">
        <v>1</v>
      </c>
      <c r="AMH220" t="b">
        <v>1</v>
      </c>
      <c r="AMI220" t="b">
        <v>1</v>
      </c>
      <c r="AML220" t="b">
        <v>1</v>
      </c>
      <c r="AMM220" t="b">
        <v>1</v>
      </c>
      <c r="AMO220" t="b">
        <v>1</v>
      </c>
      <c r="AMQ220" t="b">
        <v>1</v>
      </c>
      <c r="AMW220" t="b">
        <v>1</v>
      </c>
      <c r="ANA220">
        <v>7.5</v>
      </c>
      <c r="ANB220">
        <v>0</v>
      </c>
      <c r="ANC220">
        <v>10</v>
      </c>
      <c r="AND220">
        <v>7.5</v>
      </c>
      <c r="ANE220">
        <v>0</v>
      </c>
      <c r="ANF220">
        <v>17.5</v>
      </c>
      <c r="ANG220" t="s">
        <v>1462</v>
      </c>
      <c r="ANH220" t="s">
        <v>6334</v>
      </c>
      <c r="ANI220" t="s">
        <v>1462</v>
      </c>
      <c r="ANJ220" t="s">
        <v>6335</v>
      </c>
      <c r="ANK220">
        <v>7.5</v>
      </c>
      <c r="ANL220">
        <v>0</v>
      </c>
      <c r="ANM220">
        <v>6</v>
      </c>
      <c r="ANN220">
        <v>0</v>
      </c>
      <c r="ANO220">
        <v>10</v>
      </c>
      <c r="ANP220">
        <v>16</v>
      </c>
      <c r="ANQ220" t="s">
        <v>2599</v>
      </c>
      <c r="ANR220" t="s">
        <v>1462</v>
      </c>
      <c r="ANT220">
        <v>0</v>
      </c>
      <c r="ANU220">
        <v>10</v>
      </c>
      <c r="AQR220">
        <v>5</v>
      </c>
      <c r="AQS220">
        <v>0</v>
      </c>
      <c r="AQT220">
        <v>0</v>
      </c>
      <c r="AQU220">
        <v>5</v>
      </c>
      <c r="AQV220" t="s">
        <v>1463</v>
      </c>
      <c r="ARB220" t="b">
        <v>1</v>
      </c>
      <c r="ARC220" t="b">
        <v>1</v>
      </c>
      <c r="ARD220" t="b">
        <v>1</v>
      </c>
      <c r="ARG220">
        <v>0</v>
      </c>
      <c r="ARH220">
        <v>0</v>
      </c>
      <c r="ARI220" t="s">
        <v>1463</v>
      </c>
      <c r="ARQ220" t="s">
        <v>1462</v>
      </c>
      <c r="ARS220" t="s">
        <v>6336</v>
      </c>
      <c r="ART220" t="s">
        <v>6337</v>
      </c>
      <c r="ASB220" t="b">
        <v>1</v>
      </c>
      <c r="ASC220" t="s">
        <v>6031</v>
      </c>
      <c r="ASD220">
        <v>0</v>
      </c>
      <c r="ASE220">
        <v>0</v>
      </c>
      <c r="ASF220">
        <v>5</v>
      </c>
      <c r="ASG220">
        <v>7.5</v>
      </c>
      <c r="ASH220">
        <v>0</v>
      </c>
      <c r="ASI220">
        <v>12.5</v>
      </c>
      <c r="ASJ220">
        <v>90</v>
      </c>
      <c r="ASL220" t="b">
        <v>1</v>
      </c>
      <c r="ASM220" t="b">
        <v>1</v>
      </c>
      <c r="ASS220">
        <v>5</v>
      </c>
      <c r="AST220" t="s">
        <v>1462</v>
      </c>
      <c r="ASV220" t="b">
        <v>1</v>
      </c>
      <c r="ASW220" t="b">
        <v>1</v>
      </c>
      <c r="ASX220" t="b">
        <v>1</v>
      </c>
      <c r="ASY220" t="b">
        <v>1</v>
      </c>
      <c r="ASZ220" t="b">
        <v>1</v>
      </c>
      <c r="ATC220" t="s">
        <v>6338</v>
      </c>
      <c r="ATD220">
        <v>7.5</v>
      </c>
      <c r="ATE220">
        <v>0</v>
      </c>
      <c r="ATF220">
        <v>9</v>
      </c>
      <c r="ATG220">
        <v>7.5</v>
      </c>
      <c r="ATH220">
        <v>1.3</v>
      </c>
      <c r="ATI220">
        <v>17.8</v>
      </c>
      <c r="ATJ220" t="s">
        <v>1462</v>
      </c>
      <c r="ATW220" t="b">
        <v>1</v>
      </c>
      <c r="ATX220" t="s">
        <v>6339</v>
      </c>
      <c r="ATY220" t="s">
        <v>2561</v>
      </c>
      <c r="AUI220" t="b">
        <v>1</v>
      </c>
      <c r="AUJ220" t="s">
        <v>6340</v>
      </c>
      <c r="AUK220" t="s">
        <v>2561</v>
      </c>
      <c r="AVW220" t="s">
        <v>1462</v>
      </c>
      <c r="AVX220" t="s">
        <v>1462</v>
      </c>
      <c r="AVZ220">
        <v>7.5</v>
      </c>
      <c r="AWA220">
        <v>2.5</v>
      </c>
      <c r="AWB220">
        <v>7.5</v>
      </c>
      <c r="AWC220">
        <v>0</v>
      </c>
      <c r="AWD220">
        <v>3</v>
      </c>
      <c r="AWE220">
        <v>7.5</v>
      </c>
      <c r="AWF220">
        <v>0</v>
      </c>
      <c r="AWG220">
        <v>10.5</v>
      </c>
      <c r="AWH220" t="s">
        <v>1462</v>
      </c>
      <c r="AWI220" t="s">
        <v>1469</v>
      </c>
      <c r="AWJ220" t="s">
        <v>1463</v>
      </c>
      <c r="AWL220" t="s">
        <v>1462</v>
      </c>
      <c r="AWM220" t="s">
        <v>2619</v>
      </c>
      <c r="AWN220" t="s">
        <v>1463</v>
      </c>
      <c r="AWP220" t="s">
        <v>1463</v>
      </c>
      <c r="AWR220" t="s">
        <v>1463</v>
      </c>
      <c r="AWT220" t="s">
        <v>1462</v>
      </c>
      <c r="AWU220" t="s">
        <v>1469</v>
      </c>
      <c r="AWV220" t="s">
        <v>1462</v>
      </c>
      <c r="AWW220" t="s">
        <v>1469</v>
      </c>
      <c r="AWX220" t="s">
        <v>1463</v>
      </c>
      <c r="AWZ220" t="s">
        <v>1463</v>
      </c>
      <c r="AXB220" t="s">
        <v>1463</v>
      </c>
      <c r="AXD220" t="s">
        <v>1463</v>
      </c>
      <c r="AXI220">
        <v>7.5</v>
      </c>
      <c r="AXJ220">
        <v>0</v>
      </c>
      <c r="AXK220">
        <v>1</v>
      </c>
      <c r="AXN220">
        <v>1</v>
      </c>
      <c r="AXO220">
        <v>1</v>
      </c>
      <c r="AXP220">
        <v>1</v>
      </c>
      <c r="AXQ220">
        <v>1</v>
      </c>
      <c r="AXR220">
        <v>1</v>
      </c>
      <c r="AXS220">
        <v>1</v>
      </c>
      <c r="AXT220">
        <v>1</v>
      </c>
      <c r="AXU220">
        <v>1</v>
      </c>
      <c r="AXV220">
        <v>2</v>
      </c>
      <c r="AXW220">
        <v>1</v>
      </c>
      <c r="AXX220">
        <v>2</v>
      </c>
      <c r="AYA220">
        <v>10</v>
      </c>
      <c r="AYD220">
        <v>10</v>
      </c>
      <c r="AYE220" t="s">
        <v>1463</v>
      </c>
      <c r="AYF220" t="s">
        <v>1463</v>
      </c>
      <c r="AYG220">
        <v>10</v>
      </c>
      <c r="AYJ220">
        <v>10</v>
      </c>
      <c r="AYK220">
        <v>7.5</v>
      </c>
      <c r="AYL220">
        <v>0</v>
      </c>
      <c r="AYM220">
        <v>17.5</v>
      </c>
      <c r="AYX220" t="s">
        <v>6341</v>
      </c>
      <c r="AYY220" t="s">
        <v>6342</v>
      </c>
      <c r="AZC220">
        <v>3</v>
      </c>
      <c r="AZD220" t="s">
        <v>4426</v>
      </c>
      <c r="AZE220" t="s">
        <v>4419</v>
      </c>
      <c r="AZF220">
        <v>30</v>
      </c>
      <c r="AZG220" t="s">
        <v>6129</v>
      </c>
      <c r="AZH220" t="s">
        <v>6343</v>
      </c>
      <c r="AZM220" t="s">
        <v>1462</v>
      </c>
      <c r="AZN220" t="s">
        <v>6344</v>
      </c>
      <c r="AZO220" t="s">
        <v>1462</v>
      </c>
      <c r="AZP220" t="s">
        <v>6345</v>
      </c>
      <c r="AZR220">
        <v>7.5</v>
      </c>
      <c r="AZS220">
        <v>0</v>
      </c>
      <c r="BCH220">
        <v>10</v>
      </c>
      <c r="BCI220">
        <v>7.5</v>
      </c>
      <c r="BCJ220">
        <v>0</v>
      </c>
      <c r="BCK220">
        <v>17.5</v>
      </c>
      <c r="BCL220">
        <v>1</v>
      </c>
      <c r="BCN220" t="s">
        <v>2555</v>
      </c>
      <c r="BCP220">
        <v>2</v>
      </c>
      <c r="BCR220">
        <v>3</v>
      </c>
      <c r="BCT220" t="s">
        <v>2555</v>
      </c>
      <c r="BCW220" t="s">
        <v>2555</v>
      </c>
      <c r="BCY220">
        <v>7.5</v>
      </c>
      <c r="BCZ220">
        <v>0</v>
      </c>
      <c r="BEH220">
        <v>10</v>
      </c>
      <c r="BEI220">
        <v>7.5</v>
      </c>
      <c r="BEJ220">
        <v>0</v>
      </c>
      <c r="BEK220">
        <v>17.5</v>
      </c>
      <c r="BEL220" t="s">
        <v>2567</v>
      </c>
      <c r="BEN220" t="s">
        <v>2567</v>
      </c>
      <c r="BEP220" t="s">
        <v>2567</v>
      </c>
      <c r="BER220" t="s">
        <v>2567</v>
      </c>
      <c r="BET220" t="s">
        <v>2567</v>
      </c>
      <c r="BEV220" t="s">
        <v>2567</v>
      </c>
      <c r="BEX220">
        <v>7.5</v>
      </c>
      <c r="BEY220">
        <v>0</v>
      </c>
      <c r="BGQ220" t="s">
        <v>1467</v>
      </c>
      <c r="BGR220">
        <v>0</v>
      </c>
      <c r="BGS220">
        <v>10</v>
      </c>
      <c r="BGT220">
        <v>10</v>
      </c>
      <c r="BGU220" t="s">
        <v>1463</v>
      </c>
      <c r="BHK220">
        <v>0</v>
      </c>
      <c r="BHL220">
        <v>10</v>
      </c>
      <c r="BIT220">
        <v>10</v>
      </c>
      <c r="BIU220">
        <v>7.5</v>
      </c>
      <c r="BIV220">
        <v>0</v>
      </c>
      <c r="BIW220">
        <v>17.5</v>
      </c>
      <c r="BIX220">
        <v>4</v>
      </c>
      <c r="BIY220" t="s">
        <v>1794</v>
      </c>
      <c r="BIZ220" t="s">
        <v>2548</v>
      </c>
      <c r="BJA220" t="s">
        <v>2594</v>
      </c>
      <c r="BJB220">
        <v>7.5</v>
      </c>
      <c r="BJC220">
        <v>0</v>
      </c>
    </row>
    <row r="221" spans="1:1024 1026:1615" ht="15" x14ac:dyDescent="0.25">
      <c r="A221" t="s">
        <v>4347</v>
      </c>
      <c r="B221" t="s">
        <v>6346</v>
      </c>
      <c r="C221" t="s">
        <v>6347</v>
      </c>
      <c r="D221" t="s">
        <v>1460</v>
      </c>
      <c r="F221" t="s">
        <v>2606</v>
      </c>
      <c r="G221" t="s">
        <v>4350</v>
      </c>
      <c r="H221" t="s">
        <v>4351</v>
      </c>
      <c r="I221" t="s">
        <v>6324</v>
      </c>
      <c r="J221">
        <v>3.6456779300000002</v>
      </c>
      <c r="K221">
        <v>34.342605740000003</v>
      </c>
      <c r="L221" s="116">
        <v>42453</v>
      </c>
      <c r="M221" t="s">
        <v>1471</v>
      </c>
      <c r="N221">
        <v>44</v>
      </c>
      <c r="O221" t="s">
        <v>1472</v>
      </c>
      <c r="Q221">
        <v>6.7</v>
      </c>
      <c r="R221">
        <v>7.5</v>
      </c>
      <c r="S221">
        <v>0</v>
      </c>
      <c r="T221">
        <v>14.2</v>
      </c>
      <c r="U221">
        <v>1</v>
      </c>
      <c r="V221">
        <v>2</v>
      </c>
      <c r="W221">
        <v>1</v>
      </c>
      <c r="X221">
        <v>3</v>
      </c>
      <c r="Y221">
        <v>1</v>
      </c>
      <c r="AB221" t="b">
        <v>1</v>
      </c>
      <c r="AG221">
        <v>1</v>
      </c>
      <c r="AH221">
        <v>2</v>
      </c>
      <c r="AI221">
        <v>1</v>
      </c>
      <c r="AJ221">
        <v>2</v>
      </c>
      <c r="AK221">
        <v>1</v>
      </c>
      <c r="AS221">
        <v>1</v>
      </c>
      <c r="AT221">
        <v>2</v>
      </c>
      <c r="AU221">
        <v>1</v>
      </c>
      <c r="AV221">
        <v>1</v>
      </c>
      <c r="AW221">
        <v>1</v>
      </c>
      <c r="BS221" t="s">
        <v>1462</v>
      </c>
      <c r="BT221" t="s">
        <v>1462</v>
      </c>
      <c r="BU221" t="s">
        <v>4353</v>
      </c>
      <c r="BV221" t="s">
        <v>6348</v>
      </c>
      <c r="BW221">
        <v>7.5</v>
      </c>
      <c r="BX221">
        <v>0</v>
      </c>
      <c r="BY221">
        <v>7.5</v>
      </c>
      <c r="BZ221">
        <v>7.5</v>
      </c>
      <c r="CA221">
        <v>0</v>
      </c>
      <c r="CB221">
        <v>15</v>
      </c>
      <c r="CC221" t="s">
        <v>1462</v>
      </c>
      <c r="CD221" t="b">
        <v>1</v>
      </c>
      <c r="CE221" t="b">
        <v>1</v>
      </c>
      <c r="CF221">
        <v>30</v>
      </c>
      <c r="CH221" t="s">
        <v>1463</v>
      </c>
      <c r="CM221" t="s">
        <v>1463</v>
      </c>
      <c r="CR221" t="s">
        <v>1463</v>
      </c>
      <c r="CW221" t="s">
        <v>1462</v>
      </c>
      <c r="CX221" t="b">
        <v>1</v>
      </c>
      <c r="CZ221">
        <v>18</v>
      </c>
      <c r="DB221" t="s">
        <v>1463</v>
      </c>
      <c r="DG221" t="s">
        <v>1463</v>
      </c>
      <c r="DM221" t="s">
        <v>1463</v>
      </c>
      <c r="DS221" t="b">
        <v>1</v>
      </c>
      <c r="DU221" t="b">
        <v>1</v>
      </c>
      <c r="EB221" t="b">
        <v>1</v>
      </c>
      <c r="EC221" t="b">
        <v>1</v>
      </c>
      <c r="EI221">
        <v>7.5</v>
      </c>
      <c r="EJ221">
        <v>0</v>
      </c>
      <c r="EN221">
        <v>0</v>
      </c>
      <c r="EO221" t="s">
        <v>1463</v>
      </c>
      <c r="FL221">
        <v>6.7</v>
      </c>
      <c r="FM221">
        <v>7.5</v>
      </c>
      <c r="FN221">
        <v>0</v>
      </c>
      <c r="FO221">
        <v>14.2</v>
      </c>
      <c r="FP221" t="s">
        <v>1462</v>
      </c>
      <c r="FQ221" t="b">
        <v>1</v>
      </c>
      <c r="FS221" t="s">
        <v>1473</v>
      </c>
      <c r="FT221" t="b">
        <v>1</v>
      </c>
      <c r="FV221" t="s">
        <v>2564</v>
      </c>
      <c r="GC221" t="b">
        <v>1</v>
      </c>
      <c r="GE221" t="s">
        <v>2564</v>
      </c>
      <c r="GO221" t="b">
        <v>1</v>
      </c>
      <c r="GQ221" t="s">
        <v>1465</v>
      </c>
      <c r="HD221" t="b">
        <v>1</v>
      </c>
      <c r="HF221" t="s">
        <v>1465</v>
      </c>
      <c r="HJ221" t="b">
        <v>1</v>
      </c>
      <c r="HL221" t="s">
        <v>1464</v>
      </c>
      <c r="IN221" t="b">
        <v>1</v>
      </c>
      <c r="IP221" t="s">
        <v>1464</v>
      </c>
      <c r="JC221" t="b">
        <v>1</v>
      </c>
      <c r="JE221" t="s">
        <v>1465</v>
      </c>
      <c r="KG221" t="s">
        <v>4388</v>
      </c>
      <c r="KH221" t="b">
        <v>1</v>
      </c>
      <c r="KJ221" t="s">
        <v>1473</v>
      </c>
      <c r="KK221" t="s">
        <v>1462</v>
      </c>
      <c r="KL221" t="s">
        <v>6349</v>
      </c>
      <c r="KM221">
        <v>7.5</v>
      </c>
      <c r="KN221">
        <v>0</v>
      </c>
      <c r="KO221">
        <v>0</v>
      </c>
      <c r="KR221">
        <v>0</v>
      </c>
      <c r="KS221" t="s">
        <v>1463</v>
      </c>
      <c r="RO221">
        <v>7.5</v>
      </c>
      <c r="RP221">
        <v>7.5</v>
      </c>
      <c r="RQ221">
        <v>2.5</v>
      </c>
      <c r="RR221">
        <v>17.5</v>
      </c>
      <c r="RS221" t="s">
        <v>1463</v>
      </c>
      <c r="RZ221" t="s">
        <v>1463</v>
      </c>
      <c r="SK221">
        <v>7.5</v>
      </c>
      <c r="SL221">
        <v>2.5</v>
      </c>
      <c r="SM221">
        <v>3.7</v>
      </c>
      <c r="SN221">
        <v>7.5</v>
      </c>
      <c r="SO221">
        <v>0</v>
      </c>
      <c r="SP221">
        <v>11.2</v>
      </c>
      <c r="SQ221" t="s">
        <v>1463</v>
      </c>
      <c r="SR221" t="s">
        <v>6350</v>
      </c>
      <c r="TI221">
        <v>75</v>
      </c>
      <c r="TJ221" t="s">
        <v>6351</v>
      </c>
      <c r="TN221" t="b">
        <v>1</v>
      </c>
      <c r="TO221" t="b">
        <v>1</v>
      </c>
      <c r="TP221" t="b">
        <v>1</v>
      </c>
      <c r="TQ221" t="b">
        <v>1</v>
      </c>
      <c r="TR221" t="b">
        <v>1</v>
      </c>
      <c r="TS221" t="b">
        <v>1</v>
      </c>
      <c r="TT221" t="b">
        <v>1</v>
      </c>
      <c r="TV221" t="b">
        <v>1</v>
      </c>
      <c r="TW221" t="s">
        <v>6204</v>
      </c>
      <c r="TX221">
        <v>7.5</v>
      </c>
      <c r="TY221">
        <v>0</v>
      </c>
      <c r="VI221">
        <v>5</v>
      </c>
      <c r="VJ221">
        <v>0</v>
      </c>
      <c r="VK221">
        <v>5</v>
      </c>
      <c r="VL221">
        <v>10</v>
      </c>
      <c r="VM221" t="s">
        <v>1463</v>
      </c>
      <c r="VO221" t="s">
        <v>1463</v>
      </c>
      <c r="VQ221" t="s">
        <v>1463</v>
      </c>
      <c r="VS221" t="s">
        <v>1463</v>
      </c>
      <c r="VV221" t="s">
        <v>1463</v>
      </c>
      <c r="VX221" t="s">
        <v>1462</v>
      </c>
      <c r="VY221" t="s">
        <v>6352</v>
      </c>
      <c r="VZ221">
        <v>0</v>
      </c>
      <c r="WA221">
        <v>5</v>
      </c>
      <c r="XJ221">
        <v>2.5</v>
      </c>
      <c r="XK221">
        <v>3.8</v>
      </c>
      <c r="XL221">
        <v>3.8</v>
      </c>
      <c r="XM221">
        <v>10.1</v>
      </c>
      <c r="XN221" t="s">
        <v>1462</v>
      </c>
      <c r="XO221" t="s">
        <v>1462</v>
      </c>
      <c r="XQ221" t="b">
        <v>1</v>
      </c>
      <c r="XT221" t="b">
        <v>1</v>
      </c>
      <c r="XV221" t="b">
        <v>1</v>
      </c>
      <c r="XW221" t="b">
        <v>1</v>
      </c>
      <c r="XX221" t="b">
        <v>1</v>
      </c>
      <c r="XY221" t="b">
        <v>1</v>
      </c>
      <c r="YC221" t="s">
        <v>1462</v>
      </c>
      <c r="YE221" t="s">
        <v>1463</v>
      </c>
      <c r="YF221" t="s">
        <v>6353</v>
      </c>
      <c r="YG221">
        <v>0</v>
      </c>
      <c r="YH221">
        <v>5</v>
      </c>
      <c r="YI221" t="s">
        <v>1463</v>
      </c>
      <c r="YU221">
        <v>7.5</v>
      </c>
      <c r="YV221">
        <v>2.5</v>
      </c>
      <c r="ZX221">
        <v>10</v>
      </c>
      <c r="ZY221">
        <v>7.5</v>
      </c>
      <c r="ZZ221">
        <v>2.5</v>
      </c>
      <c r="AAA221">
        <v>20</v>
      </c>
      <c r="AAB221" t="s">
        <v>1462</v>
      </c>
      <c r="AAK221" t="b">
        <v>1</v>
      </c>
      <c r="AAL221" t="b">
        <v>1</v>
      </c>
      <c r="AAO221" t="b">
        <v>1</v>
      </c>
      <c r="AAS221" t="s">
        <v>5659</v>
      </c>
      <c r="AAT221">
        <v>7.5</v>
      </c>
      <c r="AAU221">
        <v>2.5</v>
      </c>
      <c r="ADN221">
        <v>2</v>
      </c>
      <c r="ADO221">
        <v>7.5</v>
      </c>
      <c r="ADP221">
        <v>0</v>
      </c>
      <c r="ADQ221">
        <v>9.5</v>
      </c>
      <c r="ADR221" t="s">
        <v>1759</v>
      </c>
      <c r="ADS221">
        <v>0.5</v>
      </c>
      <c r="ADT221">
        <v>5</v>
      </c>
      <c r="AEG221">
        <v>7.5</v>
      </c>
      <c r="AEH221">
        <v>0</v>
      </c>
      <c r="AEI221">
        <v>10</v>
      </c>
      <c r="AEJ221">
        <v>2.5</v>
      </c>
      <c r="AEK221">
        <v>0</v>
      </c>
      <c r="AEL221">
        <v>12.5</v>
      </c>
      <c r="AEU221" t="b">
        <v>1</v>
      </c>
      <c r="AEV221" t="b">
        <v>1</v>
      </c>
      <c r="AEX221" t="b">
        <v>1</v>
      </c>
      <c r="AEZ221" t="b">
        <v>1</v>
      </c>
      <c r="AFA221" t="s">
        <v>4365</v>
      </c>
      <c r="AFC221">
        <v>2.5</v>
      </c>
      <c r="AFD221">
        <v>0</v>
      </c>
      <c r="AFE221">
        <v>0</v>
      </c>
      <c r="AFF221">
        <v>7.5</v>
      </c>
      <c r="AFG221">
        <v>0</v>
      </c>
      <c r="AFH221">
        <v>7.5</v>
      </c>
      <c r="AFI221" t="s">
        <v>1463</v>
      </c>
      <c r="AFK221" t="s">
        <v>1463</v>
      </c>
      <c r="AFM221" t="s">
        <v>1463</v>
      </c>
      <c r="AFO221" t="s">
        <v>1463</v>
      </c>
      <c r="AFQ221" t="s">
        <v>1463</v>
      </c>
      <c r="AFT221" t="s">
        <v>1463</v>
      </c>
      <c r="AFV221">
        <v>3</v>
      </c>
      <c r="AFW221">
        <v>3</v>
      </c>
      <c r="AFX221">
        <v>7.5</v>
      </c>
      <c r="AFY221">
        <v>0</v>
      </c>
      <c r="AFZ221">
        <v>6.7</v>
      </c>
      <c r="AGA221">
        <v>7.5</v>
      </c>
      <c r="AGB221">
        <v>0</v>
      </c>
      <c r="AGC221">
        <v>14.2</v>
      </c>
      <c r="AGD221">
        <v>6</v>
      </c>
      <c r="AGE221">
        <v>4</v>
      </c>
      <c r="AGG221">
        <v>5</v>
      </c>
      <c r="AGH221">
        <v>4</v>
      </c>
      <c r="AGJ221">
        <v>6</v>
      </c>
      <c r="AGK221">
        <v>0</v>
      </c>
      <c r="AGM221" t="s">
        <v>6354</v>
      </c>
      <c r="AGN221" t="s">
        <v>6355</v>
      </c>
      <c r="AGQ221">
        <v>7.5</v>
      </c>
      <c r="AGR221">
        <v>0</v>
      </c>
      <c r="AGS221">
        <v>4.5</v>
      </c>
      <c r="AGT221">
        <v>10</v>
      </c>
      <c r="AGU221">
        <v>0</v>
      </c>
      <c r="AGV221">
        <v>14.5</v>
      </c>
      <c r="AGW221">
        <v>1</v>
      </c>
      <c r="AGZ221" t="b">
        <v>1</v>
      </c>
      <c r="AHD221">
        <v>4</v>
      </c>
      <c r="AHE221">
        <v>4</v>
      </c>
      <c r="AHF221">
        <v>3</v>
      </c>
      <c r="AKM221">
        <v>10</v>
      </c>
      <c r="AKN221">
        <v>0</v>
      </c>
      <c r="AKO221">
        <v>10</v>
      </c>
      <c r="AKP221">
        <v>7.5</v>
      </c>
      <c r="AKQ221">
        <v>0</v>
      </c>
      <c r="AKR221">
        <v>17.5</v>
      </c>
      <c r="AKS221" t="s">
        <v>1462</v>
      </c>
      <c r="AKT221" t="s">
        <v>1463</v>
      </c>
      <c r="AKV221" t="s">
        <v>1462</v>
      </c>
      <c r="AKX221" t="s">
        <v>1462</v>
      </c>
      <c r="AKZ221" t="s">
        <v>1463</v>
      </c>
      <c r="ALB221" t="s">
        <v>1462</v>
      </c>
      <c r="ALD221" t="s">
        <v>1463</v>
      </c>
      <c r="ALF221" t="s">
        <v>1462</v>
      </c>
      <c r="ALH221" t="s">
        <v>1462</v>
      </c>
      <c r="ALJ221" t="s">
        <v>1462</v>
      </c>
      <c r="ALL221" t="s">
        <v>1463</v>
      </c>
      <c r="ALN221" t="s">
        <v>1462</v>
      </c>
      <c r="ALP221" t="s">
        <v>1463</v>
      </c>
      <c r="ALR221" t="s">
        <v>1463</v>
      </c>
      <c r="ALT221" t="s">
        <v>1463</v>
      </c>
      <c r="AMF221" t="b">
        <v>1</v>
      </c>
      <c r="AMH221" t="b">
        <v>1</v>
      </c>
      <c r="AMI221" t="b">
        <v>1</v>
      </c>
      <c r="AML221" t="b">
        <v>1</v>
      </c>
      <c r="AMM221" t="b">
        <v>1</v>
      </c>
      <c r="AMO221" t="b">
        <v>1</v>
      </c>
      <c r="AMW221" t="b">
        <v>1</v>
      </c>
      <c r="ANA221">
        <v>7.5</v>
      </c>
      <c r="ANB221">
        <v>0</v>
      </c>
      <c r="ANC221">
        <v>10</v>
      </c>
      <c r="AND221">
        <v>7.5</v>
      </c>
      <c r="ANE221">
        <v>2.5</v>
      </c>
      <c r="ANF221">
        <v>20</v>
      </c>
      <c r="ANG221" t="s">
        <v>1462</v>
      </c>
      <c r="ANH221" t="s">
        <v>6356</v>
      </c>
      <c r="ANI221" t="s">
        <v>1462</v>
      </c>
      <c r="ANJ221" t="s">
        <v>6357</v>
      </c>
      <c r="ANK221">
        <v>7.5</v>
      </c>
      <c r="ANL221">
        <v>2.5</v>
      </c>
      <c r="ANM221">
        <v>6</v>
      </c>
      <c r="ANN221">
        <v>0</v>
      </c>
      <c r="ANO221">
        <v>10</v>
      </c>
      <c r="ANP221">
        <v>16</v>
      </c>
      <c r="ANQ221" t="s">
        <v>2599</v>
      </c>
      <c r="ANR221" t="s">
        <v>1462</v>
      </c>
      <c r="ANS221" t="s">
        <v>6358</v>
      </c>
      <c r="ANT221">
        <v>0</v>
      </c>
      <c r="ANU221">
        <v>10</v>
      </c>
      <c r="AQR221">
        <v>5</v>
      </c>
      <c r="AQS221">
        <v>0</v>
      </c>
      <c r="AQT221">
        <v>2.5</v>
      </c>
      <c r="AQU221">
        <v>7.5</v>
      </c>
      <c r="AQV221" t="s">
        <v>1463</v>
      </c>
      <c r="ARB221" t="b">
        <v>1</v>
      </c>
      <c r="ARC221" t="b">
        <v>1</v>
      </c>
      <c r="ARG221">
        <v>0</v>
      </c>
      <c r="ARH221">
        <v>5</v>
      </c>
      <c r="ARI221" t="s">
        <v>1463</v>
      </c>
      <c r="ARQ221" t="s">
        <v>1462</v>
      </c>
      <c r="ARS221" t="s">
        <v>4680</v>
      </c>
      <c r="ART221" t="s">
        <v>2616</v>
      </c>
      <c r="ASB221" t="b">
        <v>1</v>
      </c>
      <c r="ASC221" t="s">
        <v>4372</v>
      </c>
      <c r="ASD221">
        <v>0</v>
      </c>
      <c r="ASE221">
        <v>0</v>
      </c>
      <c r="ASF221">
        <v>5</v>
      </c>
      <c r="ASG221">
        <v>7.5</v>
      </c>
      <c r="ASH221">
        <v>0</v>
      </c>
      <c r="ASI221">
        <v>12.5</v>
      </c>
      <c r="ASJ221">
        <v>90</v>
      </c>
      <c r="ASM221" t="b">
        <v>1</v>
      </c>
      <c r="ASQ221" t="b">
        <v>1</v>
      </c>
      <c r="ASR221" t="s">
        <v>6172</v>
      </c>
      <c r="ASS221">
        <v>5</v>
      </c>
      <c r="AST221" t="s">
        <v>1462</v>
      </c>
      <c r="ASV221" t="b">
        <v>1</v>
      </c>
      <c r="ASW221" t="b">
        <v>1</v>
      </c>
      <c r="ASX221" t="b">
        <v>1</v>
      </c>
      <c r="ASY221" t="b">
        <v>1</v>
      </c>
      <c r="ASZ221" t="b">
        <v>1</v>
      </c>
      <c r="ATC221" t="s">
        <v>6359</v>
      </c>
      <c r="ATD221">
        <v>7.5</v>
      </c>
      <c r="ATE221">
        <v>0</v>
      </c>
      <c r="ATF221">
        <v>0</v>
      </c>
      <c r="ATG221">
        <v>0</v>
      </c>
      <c r="ATH221">
        <v>5</v>
      </c>
      <c r="ATI221">
        <v>5</v>
      </c>
      <c r="ATJ221" t="s">
        <v>1463</v>
      </c>
      <c r="AVZ221">
        <v>0</v>
      </c>
      <c r="AWA221">
        <v>5</v>
      </c>
      <c r="AWB221">
        <v>0</v>
      </c>
      <c r="AWC221">
        <v>5</v>
      </c>
      <c r="AWD221">
        <v>3</v>
      </c>
      <c r="AWE221">
        <v>5</v>
      </c>
      <c r="AWF221">
        <v>0</v>
      </c>
      <c r="AWG221">
        <v>8</v>
      </c>
      <c r="AWH221" t="s">
        <v>1462</v>
      </c>
      <c r="AWI221" t="s">
        <v>1470</v>
      </c>
      <c r="AWJ221" t="s">
        <v>1462</v>
      </c>
      <c r="AWK221" t="s">
        <v>1470</v>
      </c>
      <c r="AWL221" t="s">
        <v>1462</v>
      </c>
      <c r="AWM221" t="s">
        <v>2619</v>
      </c>
      <c r="AWN221" t="s">
        <v>1463</v>
      </c>
      <c r="AWP221" t="s">
        <v>1462</v>
      </c>
      <c r="AWQ221" t="s">
        <v>2895</v>
      </c>
      <c r="AWR221" t="s">
        <v>1463</v>
      </c>
      <c r="AWT221" t="s">
        <v>1463</v>
      </c>
      <c r="AWV221" t="s">
        <v>1463</v>
      </c>
      <c r="AWX221" t="s">
        <v>1463</v>
      </c>
      <c r="AWZ221" t="s">
        <v>1463</v>
      </c>
      <c r="AXB221" t="s">
        <v>1463</v>
      </c>
      <c r="AXD221" t="s">
        <v>1463</v>
      </c>
      <c r="AXI221">
        <v>5</v>
      </c>
      <c r="AXJ221">
        <v>0</v>
      </c>
      <c r="AXK221">
        <v>1</v>
      </c>
      <c r="AXN221">
        <v>1</v>
      </c>
      <c r="AXO221">
        <v>1</v>
      </c>
      <c r="AXP221">
        <v>1</v>
      </c>
      <c r="AXQ221">
        <v>1</v>
      </c>
      <c r="AXR221">
        <v>1</v>
      </c>
      <c r="AXS221">
        <v>1</v>
      </c>
      <c r="AXT221">
        <v>1</v>
      </c>
      <c r="AXU221">
        <v>1</v>
      </c>
      <c r="AXV221">
        <v>2</v>
      </c>
      <c r="AXW221">
        <v>1</v>
      </c>
      <c r="AXX221">
        <v>2</v>
      </c>
      <c r="AYA221">
        <v>10</v>
      </c>
      <c r="AYD221">
        <v>10</v>
      </c>
      <c r="AYE221" t="s">
        <v>1463</v>
      </c>
      <c r="AYF221" t="s">
        <v>1463</v>
      </c>
      <c r="AYG221">
        <v>10</v>
      </c>
      <c r="AYJ221">
        <v>10</v>
      </c>
      <c r="AYK221">
        <v>7.5</v>
      </c>
      <c r="AYL221">
        <v>0</v>
      </c>
      <c r="AYM221">
        <v>17.5</v>
      </c>
      <c r="AZC221">
        <v>6</v>
      </c>
      <c r="AZD221" t="s">
        <v>4426</v>
      </c>
      <c r="AZE221" t="s">
        <v>4419</v>
      </c>
      <c r="AZM221" t="s">
        <v>1462</v>
      </c>
      <c r="AZN221" t="s">
        <v>6360</v>
      </c>
      <c r="AZO221" t="s">
        <v>1462</v>
      </c>
      <c r="AZP221" t="s">
        <v>6361</v>
      </c>
      <c r="AZR221">
        <v>7.5</v>
      </c>
      <c r="AZS221">
        <v>0</v>
      </c>
      <c r="BCH221">
        <v>10</v>
      </c>
      <c r="BCI221">
        <v>7.5</v>
      </c>
      <c r="BCJ221">
        <v>0</v>
      </c>
      <c r="BCK221">
        <v>17.5</v>
      </c>
      <c r="BCL221">
        <v>1</v>
      </c>
      <c r="BCN221" t="s">
        <v>2555</v>
      </c>
      <c r="BCP221">
        <v>2</v>
      </c>
      <c r="BCR221">
        <v>3</v>
      </c>
      <c r="BCT221">
        <v>4</v>
      </c>
      <c r="BCW221" t="s">
        <v>2555</v>
      </c>
      <c r="BCY221">
        <v>7.5</v>
      </c>
      <c r="BCZ221">
        <v>0</v>
      </c>
      <c r="BEH221">
        <v>2.5</v>
      </c>
      <c r="BEI221">
        <v>7.5</v>
      </c>
      <c r="BEJ221">
        <v>0</v>
      </c>
      <c r="BEK221">
        <v>10</v>
      </c>
      <c r="BEL221" t="s">
        <v>2552</v>
      </c>
      <c r="BEN221" t="s">
        <v>2552</v>
      </c>
      <c r="BEP221" t="s">
        <v>2552</v>
      </c>
      <c r="BER221" t="s">
        <v>2552</v>
      </c>
      <c r="BET221" t="s">
        <v>2552</v>
      </c>
      <c r="BEV221" t="s">
        <v>2552</v>
      </c>
      <c r="BEX221">
        <v>7.5</v>
      </c>
      <c r="BEY221">
        <v>0</v>
      </c>
      <c r="BGQ221" t="s">
        <v>1467</v>
      </c>
      <c r="BGR221">
        <v>2.5</v>
      </c>
      <c r="BGS221">
        <v>7.5</v>
      </c>
      <c r="BGT221">
        <v>10</v>
      </c>
      <c r="BGU221" t="s">
        <v>1463</v>
      </c>
      <c r="BHK221">
        <v>2.5</v>
      </c>
      <c r="BHL221">
        <v>7.5</v>
      </c>
      <c r="BIT221">
        <v>10</v>
      </c>
      <c r="BIU221">
        <v>7.5</v>
      </c>
      <c r="BIV221">
        <v>0</v>
      </c>
      <c r="BIW221">
        <v>17.5</v>
      </c>
      <c r="BIX221">
        <v>4</v>
      </c>
      <c r="BIY221" t="s">
        <v>1794</v>
      </c>
      <c r="BIZ221" t="s">
        <v>2548</v>
      </c>
      <c r="BJA221" t="s">
        <v>2594</v>
      </c>
      <c r="BJB221">
        <v>7.5</v>
      </c>
      <c r="BJC221">
        <v>0</v>
      </c>
    </row>
    <row r="222" spans="1:1024 1026:1615" ht="15" x14ac:dyDescent="0.25">
      <c r="A222" t="s">
        <v>4347</v>
      </c>
      <c r="B222" t="s">
        <v>6362</v>
      </c>
      <c r="C222" t="s">
        <v>6363</v>
      </c>
      <c r="D222" t="s">
        <v>1460</v>
      </c>
      <c r="F222" t="s">
        <v>2606</v>
      </c>
      <c r="G222" t="s">
        <v>4350</v>
      </c>
      <c r="H222" t="s">
        <v>4351</v>
      </c>
      <c r="I222" t="s">
        <v>6324</v>
      </c>
      <c r="J222">
        <v>3.6455928900000001</v>
      </c>
      <c r="K222">
        <v>34.342614269999999</v>
      </c>
      <c r="L222" s="116">
        <v>42453</v>
      </c>
      <c r="M222" t="s">
        <v>1471</v>
      </c>
      <c r="N222">
        <v>50</v>
      </c>
      <c r="O222" t="s">
        <v>1472</v>
      </c>
      <c r="Q222">
        <v>6.7</v>
      </c>
      <c r="R222">
        <v>7.5</v>
      </c>
      <c r="S222">
        <v>0</v>
      </c>
      <c r="T222">
        <v>14.2</v>
      </c>
      <c r="U222">
        <v>2</v>
      </c>
      <c r="V222">
        <v>2</v>
      </c>
      <c r="W222">
        <v>2</v>
      </c>
      <c r="X222">
        <v>2</v>
      </c>
      <c r="Y222">
        <v>2</v>
      </c>
      <c r="AE222" t="b">
        <v>1</v>
      </c>
      <c r="AG222">
        <v>1</v>
      </c>
      <c r="AH222">
        <v>1</v>
      </c>
      <c r="AI222">
        <v>1</v>
      </c>
      <c r="AJ222">
        <v>1</v>
      </c>
      <c r="AK222">
        <v>1</v>
      </c>
      <c r="AS222">
        <v>1</v>
      </c>
      <c r="AT222">
        <v>1</v>
      </c>
      <c r="AU222">
        <v>1</v>
      </c>
      <c r="AV222">
        <v>1</v>
      </c>
      <c r="AW222">
        <v>1</v>
      </c>
      <c r="BS222" t="s">
        <v>1462</v>
      </c>
      <c r="BT222" t="s">
        <v>1462</v>
      </c>
      <c r="BU222" t="s">
        <v>4353</v>
      </c>
      <c r="BV222" t="s">
        <v>6364</v>
      </c>
      <c r="BW222">
        <v>7.5</v>
      </c>
      <c r="BX222">
        <v>0</v>
      </c>
      <c r="BY222">
        <v>7.5</v>
      </c>
      <c r="BZ222">
        <v>7.5</v>
      </c>
      <c r="CA222">
        <v>2.5</v>
      </c>
      <c r="CB222">
        <v>17.5</v>
      </c>
      <c r="CC222" t="s">
        <v>1462</v>
      </c>
      <c r="CD222" t="b">
        <v>1</v>
      </c>
      <c r="CE222" t="b">
        <v>1</v>
      </c>
      <c r="CF222">
        <v>40</v>
      </c>
      <c r="CH222" t="s">
        <v>1463</v>
      </c>
      <c r="CM222" t="s">
        <v>1463</v>
      </c>
      <c r="CR222" t="s">
        <v>1463</v>
      </c>
      <c r="CW222" t="s">
        <v>1462</v>
      </c>
      <c r="CX222" t="b">
        <v>1</v>
      </c>
      <c r="CZ222">
        <v>35</v>
      </c>
      <c r="DB222" t="s">
        <v>1463</v>
      </c>
      <c r="DG222" t="s">
        <v>1463</v>
      </c>
      <c r="DM222" t="s">
        <v>1463</v>
      </c>
      <c r="DS222" t="b">
        <v>1</v>
      </c>
      <c r="DU222" t="b">
        <v>1</v>
      </c>
      <c r="EB222" t="b">
        <v>1</v>
      </c>
      <c r="EC222" t="b">
        <v>1</v>
      </c>
      <c r="EI222">
        <v>7.5</v>
      </c>
      <c r="EJ222">
        <v>2.5</v>
      </c>
      <c r="EN222">
        <v>0</v>
      </c>
      <c r="EO222" t="s">
        <v>1463</v>
      </c>
      <c r="FL222">
        <v>3.3</v>
      </c>
      <c r="FM222">
        <v>5</v>
      </c>
      <c r="FN222">
        <v>0</v>
      </c>
      <c r="FO222">
        <v>8.3000000000000007</v>
      </c>
      <c r="FP222" t="s">
        <v>1462</v>
      </c>
      <c r="FT222" t="b">
        <v>1</v>
      </c>
      <c r="FV222" t="s">
        <v>1465</v>
      </c>
      <c r="GC222" t="b">
        <v>1</v>
      </c>
      <c r="GE222" t="s">
        <v>1473</v>
      </c>
      <c r="GO222" t="b">
        <v>1</v>
      </c>
      <c r="GQ222" t="s">
        <v>1464</v>
      </c>
      <c r="HD222" t="b">
        <v>1</v>
      </c>
      <c r="HF222" t="s">
        <v>1464</v>
      </c>
      <c r="IN222" t="b">
        <v>1</v>
      </c>
      <c r="IP222" t="s">
        <v>1464</v>
      </c>
      <c r="JC222" t="b">
        <v>1</v>
      </c>
      <c r="JE222" t="s">
        <v>1465</v>
      </c>
      <c r="JL222" t="b">
        <v>1</v>
      </c>
      <c r="JN222" t="s">
        <v>1473</v>
      </c>
      <c r="KG222" t="s">
        <v>4355</v>
      </c>
      <c r="KH222" t="b">
        <v>1</v>
      </c>
      <c r="KJ222" t="s">
        <v>1464</v>
      </c>
      <c r="KK222" t="s">
        <v>1463</v>
      </c>
      <c r="KM222">
        <v>5</v>
      </c>
      <c r="KN222">
        <v>0</v>
      </c>
      <c r="KO222">
        <v>0</v>
      </c>
      <c r="KR222">
        <v>0</v>
      </c>
      <c r="KS222" t="s">
        <v>1463</v>
      </c>
      <c r="RO222">
        <v>7.5</v>
      </c>
      <c r="RP222">
        <v>2.5</v>
      </c>
      <c r="RQ222">
        <v>5</v>
      </c>
      <c r="RR222">
        <v>15</v>
      </c>
      <c r="RS222" t="s">
        <v>1463</v>
      </c>
      <c r="RZ222" t="s">
        <v>1463</v>
      </c>
      <c r="SK222">
        <v>2.5</v>
      </c>
      <c r="SL222">
        <v>5</v>
      </c>
      <c r="SM222">
        <v>3.7</v>
      </c>
      <c r="SN222">
        <v>7.5</v>
      </c>
      <c r="SO222">
        <v>0</v>
      </c>
      <c r="SP222">
        <v>11.2</v>
      </c>
      <c r="SQ222" t="s">
        <v>1463</v>
      </c>
      <c r="SR222" t="s">
        <v>6365</v>
      </c>
      <c r="TI222">
        <v>75</v>
      </c>
      <c r="TJ222" t="s">
        <v>6366</v>
      </c>
      <c r="TN222" t="b">
        <v>1</v>
      </c>
      <c r="TO222" t="b">
        <v>1</v>
      </c>
      <c r="TP222" t="b">
        <v>1</v>
      </c>
      <c r="TR222" t="b">
        <v>1</v>
      </c>
      <c r="TS222" t="b">
        <v>1</v>
      </c>
      <c r="TT222" t="b">
        <v>1</v>
      </c>
      <c r="TU222" t="b">
        <v>1</v>
      </c>
      <c r="TV222" t="b">
        <v>1</v>
      </c>
      <c r="TW222" t="s">
        <v>6204</v>
      </c>
      <c r="TX222">
        <v>7.5</v>
      </c>
      <c r="TY222">
        <v>0</v>
      </c>
      <c r="VI222">
        <v>5</v>
      </c>
      <c r="VJ222">
        <v>0</v>
      </c>
      <c r="VK222">
        <v>10</v>
      </c>
      <c r="VL222">
        <v>15</v>
      </c>
      <c r="VM222" t="s">
        <v>1463</v>
      </c>
      <c r="VO222" t="s">
        <v>1463</v>
      </c>
      <c r="VQ222" t="s">
        <v>1463</v>
      </c>
      <c r="VS222" t="s">
        <v>1463</v>
      </c>
      <c r="VV222" t="s">
        <v>1463</v>
      </c>
      <c r="VX222" t="s">
        <v>1462</v>
      </c>
      <c r="VY222" t="s">
        <v>6367</v>
      </c>
      <c r="VZ222">
        <v>0</v>
      </c>
      <c r="WA222">
        <v>10</v>
      </c>
      <c r="XJ222">
        <v>2.5</v>
      </c>
      <c r="XK222">
        <v>0</v>
      </c>
      <c r="XL222">
        <v>8.8000000000000007</v>
      </c>
      <c r="XM222">
        <v>11.3</v>
      </c>
      <c r="XN222" t="s">
        <v>1462</v>
      </c>
      <c r="XO222" t="s">
        <v>1462</v>
      </c>
      <c r="XQ222" t="b">
        <v>1</v>
      </c>
      <c r="XR222" t="b">
        <v>1</v>
      </c>
      <c r="XS222" t="b">
        <v>1</v>
      </c>
      <c r="XT222" t="b">
        <v>1</v>
      </c>
      <c r="XV222" t="b">
        <v>1</v>
      </c>
      <c r="XW222" t="b">
        <v>1</v>
      </c>
      <c r="XX222" t="b">
        <v>1</v>
      </c>
      <c r="XY222" t="b">
        <v>1</v>
      </c>
      <c r="YC222" t="s">
        <v>1462</v>
      </c>
      <c r="YE222" t="s">
        <v>1463</v>
      </c>
      <c r="YF222" t="s">
        <v>6368</v>
      </c>
      <c r="YG222">
        <v>0</v>
      </c>
      <c r="YH222">
        <v>10</v>
      </c>
      <c r="YI222" t="s">
        <v>1463</v>
      </c>
      <c r="YU222">
        <v>0</v>
      </c>
      <c r="YV222">
        <v>7.5</v>
      </c>
      <c r="ZX222">
        <v>10</v>
      </c>
      <c r="ZY222">
        <v>5</v>
      </c>
      <c r="ZZ222">
        <v>0</v>
      </c>
      <c r="AAA222">
        <v>15</v>
      </c>
      <c r="AAB222" t="s">
        <v>1462</v>
      </c>
      <c r="AAL222" t="b">
        <v>1</v>
      </c>
      <c r="AAM222" t="b">
        <v>1</v>
      </c>
      <c r="AAO222" t="b">
        <v>1</v>
      </c>
      <c r="AAS222" t="s">
        <v>6369</v>
      </c>
      <c r="AAT222">
        <v>5</v>
      </c>
      <c r="AAU222">
        <v>0</v>
      </c>
      <c r="ADN222">
        <v>2</v>
      </c>
      <c r="ADO222">
        <v>7.5</v>
      </c>
      <c r="ADP222">
        <v>0</v>
      </c>
      <c r="ADQ222">
        <v>9.5</v>
      </c>
      <c r="ADR222" t="s">
        <v>1759</v>
      </c>
      <c r="ADS222">
        <v>0.5</v>
      </c>
      <c r="ADT222">
        <v>6</v>
      </c>
      <c r="AEG222">
        <v>7.5</v>
      </c>
      <c r="AEH222">
        <v>0</v>
      </c>
      <c r="AEI222">
        <v>10</v>
      </c>
      <c r="AEJ222">
        <v>2.5</v>
      </c>
      <c r="AEK222">
        <v>0</v>
      </c>
      <c r="AEL222">
        <v>12.5</v>
      </c>
      <c r="AEU222" t="b">
        <v>1</v>
      </c>
      <c r="AEV222" t="b">
        <v>1</v>
      </c>
      <c r="AEX222" t="b">
        <v>1</v>
      </c>
      <c r="AFC222">
        <v>2.5</v>
      </c>
      <c r="AFD222">
        <v>0</v>
      </c>
      <c r="AFE222">
        <v>0</v>
      </c>
      <c r="AFF222">
        <v>7.5</v>
      </c>
      <c r="AFG222">
        <v>0</v>
      </c>
      <c r="AFH222">
        <v>7.5</v>
      </c>
      <c r="AFI222" t="s">
        <v>1463</v>
      </c>
      <c r="AFK222" t="s">
        <v>1463</v>
      </c>
      <c r="AFM222" t="s">
        <v>1463</v>
      </c>
      <c r="AFO222" t="s">
        <v>1463</v>
      </c>
      <c r="AFQ222" t="s">
        <v>1463</v>
      </c>
      <c r="AFT222" t="s">
        <v>1463</v>
      </c>
      <c r="AFV222">
        <v>3</v>
      </c>
      <c r="AFW222">
        <v>3</v>
      </c>
      <c r="AFX222">
        <v>7.5</v>
      </c>
      <c r="AFY222">
        <v>0</v>
      </c>
      <c r="AFZ222">
        <v>5</v>
      </c>
      <c r="AGA222">
        <v>7.5</v>
      </c>
      <c r="AGB222">
        <v>0</v>
      </c>
      <c r="AGC222">
        <v>12.5</v>
      </c>
      <c r="AGD222">
        <v>4</v>
      </c>
      <c r="AGE222">
        <v>3</v>
      </c>
      <c r="AGG222">
        <v>4</v>
      </c>
      <c r="AGH222">
        <v>2</v>
      </c>
      <c r="AGJ222">
        <v>4</v>
      </c>
      <c r="AGK222">
        <v>0</v>
      </c>
      <c r="AGM222" t="s">
        <v>6370</v>
      </c>
      <c r="AGN222" t="s">
        <v>6371</v>
      </c>
      <c r="AGQ222">
        <v>7.5</v>
      </c>
      <c r="AGR222">
        <v>0</v>
      </c>
      <c r="AGS222">
        <v>1</v>
      </c>
      <c r="AGT222">
        <v>10</v>
      </c>
      <c r="AGU222">
        <v>0</v>
      </c>
      <c r="AGV222">
        <v>11</v>
      </c>
      <c r="AGW222">
        <v>1</v>
      </c>
      <c r="AGZ222" t="b">
        <v>1</v>
      </c>
      <c r="AHD222">
        <v>4</v>
      </c>
      <c r="AHE222">
        <v>4</v>
      </c>
      <c r="AHF222">
        <v>4</v>
      </c>
      <c r="AKM222">
        <v>10</v>
      </c>
      <c r="AKN222">
        <v>0</v>
      </c>
      <c r="AKO222">
        <v>10</v>
      </c>
      <c r="AKP222">
        <v>7.5</v>
      </c>
      <c r="AKQ222">
        <v>2.5</v>
      </c>
      <c r="AKR222">
        <v>20</v>
      </c>
      <c r="AKS222" t="s">
        <v>1462</v>
      </c>
      <c r="AKT222" t="s">
        <v>1463</v>
      </c>
      <c r="AKV222" t="s">
        <v>1462</v>
      </c>
      <c r="AKX222" t="s">
        <v>1463</v>
      </c>
      <c r="AKZ222" t="s">
        <v>1463</v>
      </c>
      <c r="ALB222" t="s">
        <v>1462</v>
      </c>
      <c r="ALD222" t="s">
        <v>1462</v>
      </c>
      <c r="ALF222" t="s">
        <v>1462</v>
      </c>
      <c r="ALH222" t="s">
        <v>1462</v>
      </c>
      <c r="ALJ222" t="s">
        <v>1462</v>
      </c>
      <c r="ALL222" t="s">
        <v>1463</v>
      </c>
      <c r="ALN222" t="s">
        <v>1462</v>
      </c>
      <c r="ALP222" t="s">
        <v>1463</v>
      </c>
      <c r="ALR222" t="s">
        <v>1463</v>
      </c>
      <c r="ALT222" t="s">
        <v>1463</v>
      </c>
      <c r="AMF222" t="b">
        <v>1</v>
      </c>
      <c r="AMH222" t="b">
        <v>1</v>
      </c>
      <c r="AMI222" t="b">
        <v>1</v>
      </c>
      <c r="AML222" t="b">
        <v>1</v>
      </c>
      <c r="AMM222" t="b">
        <v>1</v>
      </c>
      <c r="AMQ222" t="b">
        <v>1</v>
      </c>
      <c r="AMW222" t="b">
        <v>1</v>
      </c>
      <c r="AMX222" t="b">
        <v>1</v>
      </c>
      <c r="ANA222">
        <v>7.5</v>
      </c>
      <c r="ANB222">
        <v>2.5</v>
      </c>
      <c r="ANC222">
        <v>10</v>
      </c>
      <c r="AND222">
        <v>7.5</v>
      </c>
      <c r="ANE222">
        <v>0</v>
      </c>
      <c r="ANF222">
        <v>17.5</v>
      </c>
      <c r="ANG222" t="s">
        <v>1462</v>
      </c>
      <c r="ANH222" t="s">
        <v>6372</v>
      </c>
      <c r="ANI222" t="s">
        <v>1462</v>
      </c>
      <c r="ANJ222" t="s">
        <v>6210</v>
      </c>
      <c r="ANK222">
        <v>7.5</v>
      </c>
      <c r="ANL222">
        <v>0</v>
      </c>
      <c r="ANM222">
        <v>6</v>
      </c>
      <c r="ANN222">
        <v>0</v>
      </c>
      <c r="ANO222">
        <v>10</v>
      </c>
      <c r="ANP222">
        <v>16</v>
      </c>
      <c r="ANQ222" t="s">
        <v>2599</v>
      </c>
      <c r="ANR222" t="s">
        <v>1462</v>
      </c>
      <c r="ANT222">
        <v>0</v>
      </c>
      <c r="ANU222">
        <v>10</v>
      </c>
      <c r="AQR222">
        <v>5</v>
      </c>
      <c r="AQS222">
        <v>0</v>
      </c>
      <c r="AQT222">
        <v>5</v>
      </c>
      <c r="AQU222">
        <v>10</v>
      </c>
      <c r="AQV222" t="s">
        <v>1463</v>
      </c>
      <c r="ARD222" t="b">
        <v>1</v>
      </c>
      <c r="ARG222">
        <v>0</v>
      </c>
      <c r="ARH222">
        <v>7.5</v>
      </c>
      <c r="ARI222" t="s">
        <v>1463</v>
      </c>
      <c r="ARQ222" t="s">
        <v>1462</v>
      </c>
      <c r="ARS222" t="s">
        <v>6373</v>
      </c>
      <c r="ART222" t="s">
        <v>2616</v>
      </c>
      <c r="ASB222" t="b">
        <v>1</v>
      </c>
      <c r="ASC222" t="s">
        <v>6031</v>
      </c>
      <c r="ASD222">
        <v>0</v>
      </c>
      <c r="ASE222">
        <v>2.5</v>
      </c>
      <c r="ASF222">
        <v>5</v>
      </c>
      <c r="ASG222">
        <v>5</v>
      </c>
      <c r="ASH222">
        <v>2.5</v>
      </c>
      <c r="ASI222">
        <v>12.5</v>
      </c>
      <c r="ASJ222">
        <v>90</v>
      </c>
      <c r="ASL222" t="b">
        <v>1</v>
      </c>
      <c r="ASM222" t="b">
        <v>1</v>
      </c>
      <c r="ASS222">
        <v>6</v>
      </c>
      <c r="AST222" t="s">
        <v>1462</v>
      </c>
      <c r="ASV222" t="b">
        <v>1</v>
      </c>
      <c r="ASW222" t="b">
        <v>1</v>
      </c>
      <c r="ASX222" t="b">
        <v>1</v>
      </c>
      <c r="ASY222" t="b">
        <v>1</v>
      </c>
      <c r="ASZ222" t="b">
        <v>1</v>
      </c>
      <c r="ATC222" t="s">
        <v>6374</v>
      </c>
      <c r="ATD222">
        <v>5</v>
      </c>
      <c r="ATE222">
        <v>2.5</v>
      </c>
      <c r="ATF222">
        <v>0</v>
      </c>
      <c r="ATG222">
        <v>0</v>
      </c>
      <c r="ATH222">
        <v>6.3</v>
      </c>
      <c r="ATI222">
        <v>6.3</v>
      </c>
      <c r="ATJ222" t="s">
        <v>1463</v>
      </c>
      <c r="AVZ222">
        <v>0</v>
      </c>
      <c r="AWA222">
        <v>7.5</v>
      </c>
      <c r="AWB222">
        <v>0</v>
      </c>
      <c r="AWC222">
        <v>5</v>
      </c>
      <c r="AWD222">
        <v>3</v>
      </c>
      <c r="AWE222">
        <v>5</v>
      </c>
      <c r="AWF222">
        <v>5</v>
      </c>
      <c r="AWG222">
        <v>13</v>
      </c>
      <c r="AWH222" t="s">
        <v>1462</v>
      </c>
      <c r="AWI222" t="s">
        <v>1470</v>
      </c>
      <c r="AWJ222" t="s">
        <v>1463</v>
      </c>
      <c r="AWL222" t="s">
        <v>1462</v>
      </c>
      <c r="AWM222" t="s">
        <v>2619</v>
      </c>
      <c r="AWN222" t="s">
        <v>1462</v>
      </c>
      <c r="AWO222" t="s">
        <v>2619</v>
      </c>
      <c r="AWP222" t="s">
        <v>1462</v>
      </c>
      <c r="AWQ222" t="s">
        <v>2895</v>
      </c>
      <c r="AWR222" t="s">
        <v>1463</v>
      </c>
      <c r="AWT222" t="s">
        <v>1463</v>
      </c>
      <c r="AWV222" t="s">
        <v>1463</v>
      </c>
      <c r="AWX222" t="s">
        <v>1463</v>
      </c>
      <c r="AWZ222" t="s">
        <v>1463</v>
      </c>
      <c r="AXB222" t="s">
        <v>1463</v>
      </c>
      <c r="AXD222" t="s">
        <v>1463</v>
      </c>
      <c r="AXI222">
        <v>5</v>
      </c>
      <c r="AXJ222">
        <v>5</v>
      </c>
      <c r="AXK222">
        <v>1</v>
      </c>
      <c r="AXN222">
        <v>1</v>
      </c>
      <c r="AXO222">
        <v>1</v>
      </c>
      <c r="AXP222">
        <v>1</v>
      </c>
      <c r="AXQ222">
        <v>1</v>
      </c>
      <c r="AXR222">
        <v>1</v>
      </c>
      <c r="AXS222">
        <v>1</v>
      </c>
      <c r="AXT222">
        <v>1</v>
      </c>
      <c r="AXU222">
        <v>1</v>
      </c>
      <c r="AXV222">
        <v>2</v>
      </c>
      <c r="AXW222">
        <v>1</v>
      </c>
      <c r="AXX222">
        <v>2</v>
      </c>
      <c r="AYA222">
        <v>10</v>
      </c>
      <c r="AYD222">
        <v>10</v>
      </c>
      <c r="AYE222" t="s">
        <v>1463</v>
      </c>
      <c r="AYF222" t="s">
        <v>1463</v>
      </c>
      <c r="AYG222">
        <v>10</v>
      </c>
      <c r="AYJ222">
        <v>10</v>
      </c>
      <c r="AYK222">
        <v>7.5</v>
      </c>
      <c r="AYL222">
        <v>2.5</v>
      </c>
      <c r="AYM222">
        <v>20</v>
      </c>
      <c r="AZO222" t="s">
        <v>1462</v>
      </c>
      <c r="AZP222" t="s">
        <v>6375</v>
      </c>
      <c r="AZR222">
        <v>7.5</v>
      </c>
      <c r="AZS222">
        <v>2.5</v>
      </c>
      <c r="BCH222">
        <v>10</v>
      </c>
      <c r="BCI222">
        <v>5</v>
      </c>
      <c r="BCJ222">
        <v>2.5</v>
      </c>
      <c r="BCK222">
        <v>17.5</v>
      </c>
      <c r="BCL222">
        <v>1</v>
      </c>
      <c r="BCN222" t="s">
        <v>2555</v>
      </c>
      <c r="BCP222">
        <v>2</v>
      </c>
      <c r="BCR222">
        <v>3</v>
      </c>
      <c r="BCT222">
        <v>4</v>
      </c>
      <c r="BCW222" t="s">
        <v>2555</v>
      </c>
      <c r="BCY222">
        <v>5</v>
      </c>
      <c r="BCZ222">
        <v>2.5</v>
      </c>
      <c r="BEH222">
        <v>2.5</v>
      </c>
      <c r="BEI222">
        <v>7.5</v>
      </c>
      <c r="BEJ222">
        <v>0</v>
      </c>
      <c r="BEK222">
        <v>10</v>
      </c>
      <c r="BEL222" t="s">
        <v>2552</v>
      </c>
      <c r="BEN222" t="s">
        <v>2552</v>
      </c>
      <c r="BEP222" t="s">
        <v>2552</v>
      </c>
      <c r="BER222" t="s">
        <v>2552</v>
      </c>
      <c r="BET222" t="s">
        <v>2552</v>
      </c>
      <c r="BEV222" t="s">
        <v>2552</v>
      </c>
      <c r="BEX222">
        <v>7.5</v>
      </c>
      <c r="BEY222">
        <v>0</v>
      </c>
      <c r="BGQ222" t="s">
        <v>1467</v>
      </c>
      <c r="BGR222">
        <v>5</v>
      </c>
      <c r="BGS222">
        <v>2.5</v>
      </c>
      <c r="BGT222">
        <v>7.5</v>
      </c>
      <c r="BGU222" t="s">
        <v>1463</v>
      </c>
      <c r="BHK222">
        <v>5</v>
      </c>
      <c r="BHL222">
        <v>2.5</v>
      </c>
      <c r="BIT222">
        <v>10</v>
      </c>
      <c r="BIU222">
        <v>5</v>
      </c>
      <c r="BIV222">
        <v>2.5</v>
      </c>
      <c r="BIW222">
        <v>17.5</v>
      </c>
      <c r="BIX222">
        <v>4</v>
      </c>
      <c r="BIY222" t="s">
        <v>1794</v>
      </c>
      <c r="BIZ222" t="s">
        <v>2548</v>
      </c>
      <c r="BJA222" t="s">
        <v>2594</v>
      </c>
      <c r="BJB222">
        <v>5</v>
      </c>
      <c r="BJC222">
        <v>2.5</v>
      </c>
    </row>
    <row r="223" spans="1:1024 1026:1615" ht="15" x14ac:dyDescent="0.25">
      <c r="A223" t="s">
        <v>4347</v>
      </c>
      <c r="B223" t="s">
        <v>6376</v>
      </c>
      <c r="C223" t="s">
        <v>6377</v>
      </c>
      <c r="D223" t="s">
        <v>1460</v>
      </c>
      <c r="F223" t="s">
        <v>2606</v>
      </c>
      <c r="G223" t="s">
        <v>4350</v>
      </c>
      <c r="H223" t="s">
        <v>4351</v>
      </c>
      <c r="I223" t="s">
        <v>6324</v>
      </c>
      <c r="J223">
        <v>3.6455928900000001</v>
      </c>
      <c r="K223">
        <v>34.342614269999999</v>
      </c>
      <c r="L223" s="116">
        <v>42453</v>
      </c>
      <c r="M223" t="s">
        <v>1461</v>
      </c>
      <c r="N223">
        <v>27</v>
      </c>
      <c r="O223" t="s">
        <v>1472</v>
      </c>
      <c r="Q223">
        <v>6.7</v>
      </c>
      <c r="R223">
        <v>7.5</v>
      </c>
      <c r="S223">
        <v>2.5</v>
      </c>
      <c r="T223">
        <v>16.7</v>
      </c>
      <c r="U223">
        <v>1</v>
      </c>
      <c r="V223">
        <v>1</v>
      </c>
      <c r="W223">
        <v>2</v>
      </c>
      <c r="X223">
        <v>1</v>
      </c>
      <c r="AA223" t="b">
        <v>1</v>
      </c>
      <c r="AG223">
        <v>1</v>
      </c>
      <c r="AH223">
        <v>1</v>
      </c>
      <c r="AI223">
        <v>1</v>
      </c>
      <c r="AS223">
        <v>1</v>
      </c>
      <c r="AT223">
        <v>1</v>
      </c>
      <c r="AU223">
        <v>1</v>
      </c>
      <c r="BS223" t="s">
        <v>1462</v>
      </c>
      <c r="BT223" t="s">
        <v>1462</v>
      </c>
      <c r="BU223" t="s">
        <v>4353</v>
      </c>
      <c r="BV223" t="s">
        <v>6378</v>
      </c>
      <c r="BW223">
        <v>7.5</v>
      </c>
      <c r="BX223">
        <v>2.5</v>
      </c>
      <c r="BY223">
        <v>3.5</v>
      </c>
      <c r="BZ223">
        <v>7.5</v>
      </c>
      <c r="CA223">
        <v>0</v>
      </c>
      <c r="CB223">
        <v>11</v>
      </c>
      <c r="CC223" t="s">
        <v>1462</v>
      </c>
      <c r="CD223" t="b">
        <v>1</v>
      </c>
      <c r="CE223" t="b">
        <v>1</v>
      </c>
      <c r="CF223">
        <v>20</v>
      </c>
      <c r="CH223" t="s">
        <v>1463</v>
      </c>
      <c r="CM223" t="s">
        <v>1463</v>
      </c>
      <c r="CR223" t="s">
        <v>1463</v>
      </c>
      <c r="CW223" t="s">
        <v>1463</v>
      </c>
      <c r="DB223" t="s">
        <v>1463</v>
      </c>
      <c r="DG223" t="s">
        <v>1463</v>
      </c>
      <c r="DM223" t="s">
        <v>1463</v>
      </c>
      <c r="DU223" t="b">
        <v>1</v>
      </c>
      <c r="EB223" t="b">
        <v>1</v>
      </c>
      <c r="EI223">
        <v>7.5</v>
      </c>
      <c r="EJ223">
        <v>0</v>
      </c>
      <c r="EN223">
        <v>0</v>
      </c>
      <c r="EO223" t="s">
        <v>1463</v>
      </c>
      <c r="FL223">
        <v>6.7</v>
      </c>
      <c r="FM223">
        <v>7.5</v>
      </c>
      <c r="FN223">
        <v>0</v>
      </c>
      <c r="FO223">
        <v>14.2</v>
      </c>
      <c r="FP223" t="s">
        <v>1462</v>
      </c>
      <c r="FT223" t="b">
        <v>1</v>
      </c>
      <c r="FV223" t="s">
        <v>1465</v>
      </c>
      <c r="GC223" t="b">
        <v>1</v>
      </c>
      <c r="GE223" t="s">
        <v>1473</v>
      </c>
      <c r="GO223" t="b">
        <v>1</v>
      </c>
      <c r="GQ223" t="s">
        <v>1465</v>
      </c>
      <c r="HD223" t="b">
        <v>1</v>
      </c>
      <c r="HF223" t="s">
        <v>1465</v>
      </c>
      <c r="HJ223" t="b">
        <v>1</v>
      </c>
      <c r="HL223" t="s">
        <v>1464</v>
      </c>
      <c r="IN223" t="b">
        <v>1</v>
      </c>
      <c r="IP223" t="s">
        <v>1464</v>
      </c>
      <c r="JC223" t="b">
        <v>1</v>
      </c>
      <c r="JE223" t="s">
        <v>1464</v>
      </c>
      <c r="KG223" t="s">
        <v>4388</v>
      </c>
      <c r="KH223" t="b">
        <v>1</v>
      </c>
      <c r="KJ223" t="s">
        <v>1464</v>
      </c>
      <c r="KK223" t="s">
        <v>1463</v>
      </c>
      <c r="KM223">
        <v>7.5</v>
      </c>
      <c r="KN223">
        <v>0</v>
      </c>
      <c r="KO223">
        <v>0</v>
      </c>
      <c r="KR223">
        <v>0</v>
      </c>
      <c r="KS223" t="s">
        <v>1463</v>
      </c>
      <c r="RO223">
        <v>7.5</v>
      </c>
      <c r="RP223">
        <v>7.5</v>
      </c>
      <c r="RQ223">
        <v>2.5</v>
      </c>
      <c r="RR223">
        <v>17.5</v>
      </c>
      <c r="RS223" t="s">
        <v>1463</v>
      </c>
      <c r="RZ223" t="s">
        <v>1463</v>
      </c>
      <c r="SK223">
        <v>7.5</v>
      </c>
      <c r="SL223">
        <v>2.5</v>
      </c>
      <c r="SM223">
        <v>3.7</v>
      </c>
      <c r="SN223">
        <v>7.5</v>
      </c>
      <c r="SO223">
        <v>0</v>
      </c>
      <c r="SP223">
        <v>11.2</v>
      </c>
      <c r="SQ223" t="s">
        <v>1463</v>
      </c>
      <c r="SR223" t="s">
        <v>6379</v>
      </c>
      <c r="TI223">
        <v>75</v>
      </c>
      <c r="TJ223" t="s">
        <v>6380</v>
      </c>
      <c r="TN223" t="b">
        <v>1</v>
      </c>
      <c r="TO223" t="b">
        <v>1</v>
      </c>
      <c r="TP223" t="b">
        <v>1</v>
      </c>
      <c r="TQ223" t="b">
        <v>1</v>
      </c>
      <c r="TR223" t="b">
        <v>1</v>
      </c>
      <c r="TS223" t="b">
        <v>1</v>
      </c>
      <c r="TT223" t="b">
        <v>1</v>
      </c>
      <c r="TV223" t="b">
        <v>1</v>
      </c>
      <c r="TW223" t="s">
        <v>6381</v>
      </c>
      <c r="TX223">
        <v>7.5</v>
      </c>
      <c r="TY223">
        <v>0</v>
      </c>
      <c r="VI223">
        <v>5</v>
      </c>
      <c r="VJ223">
        <v>0</v>
      </c>
      <c r="VK223">
        <v>0</v>
      </c>
      <c r="VL223">
        <v>5</v>
      </c>
      <c r="VM223" t="s">
        <v>1463</v>
      </c>
      <c r="VO223" t="s">
        <v>1463</v>
      </c>
      <c r="VQ223" t="s">
        <v>1463</v>
      </c>
      <c r="VS223" t="s">
        <v>1463</v>
      </c>
      <c r="VV223" t="s">
        <v>1463</v>
      </c>
      <c r="VX223" t="s">
        <v>1462</v>
      </c>
      <c r="VY223" t="s">
        <v>4400</v>
      </c>
      <c r="VZ223">
        <v>0</v>
      </c>
      <c r="WA223">
        <v>0</v>
      </c>
      <c r="XJ223">
        <v>2.5</v>
      </c>
      <c r="XK223">
        <v>0</v>
      </c>
      <c r="XL223">
        <v>0</v>
      </c>
      <c r="XM223">
        <v>2.5</v>
      </c>
      <c r="XN223" t="s">
        <v>1462</v>
      </c>
      <c r="XO223" t="s">
        <v>1462</v>
      </c>
      <c r="XQ223" t="b">
        <v>1</v>
      </c>
      <c r="XS223" t="b">
        <v>1</v>
      </c>
      <c r="XT223" t="b">
        <v>1</v>
      </c>
      <c r="XV223" t="b">
        <v>1</v>
      </c>
      <c r="XW223" t="b">
        <v>1</v>
      </c>
      <c r="XX223" t="b">
        <v>1</v>
      </c>
      <c r="XY223" t="b">
        <v>1</v>
      </c>
      <c r="YE223" t="s">
        <v>1463</v>
      </c>
      <c r="YF223" t="s">
        <v>6382</v>
      </c>
      <c r="YG223">
        <v>0</v>
      </c>
      <c r="YH223">
        <v>0</v>
      </c>
      <c r="YI223" t="s">
        <v>1463</v>
      </c>
      <c r="YU223">
        <v>0</v>
      </c>
      <c r="YV223">
        <v>0</v>
      </c>
      <c r="ZX223">
        <v>10</v>
      </c>
      <c r="ZY223">
        <v>7.5</v>
      </c>
      <c r="ZZ223">
        <v>0</v>
      </c>
      <c r="AAA223">
        <v>17.5</v>
      </c>
      <c r="AAB223" t="s">
        <v>1462</v>
      </c>
      <c r="AAK223" t="b">
        <v>1</v>
      </c>
      <c r="AAL223" t="b">
        <v>1</v>
      </c>
      <c r="AAM223" t="b">
        <v>1</v>
      </c>
      <c r="AAO223" t="b">
        <v>1</v>
      </c>
      <c r="AAP223" t="b">
        <v>1</v>
      </c>
      <c r="AAQ223" t="s">
        <v>6383</v>
      </c>
      <c r="AAS223" t="s">
        <v>6384</v>
      </c>
      <c r="AAT223">
        <v>7.5</v>
      </c>
      <c r="AAU223">
        <v>0</v>
      </c>
      <c r="ADN223">
        <v>2</v>
      </c>
      <c r="ADO223">
        <v>7.5</v>
      </c>
      <c r="ADP223">
        <v>0</v>
      </c>
      <c r="ADQ223">
        <v>9.5</v>
      </c>
      <c r="ADR223" t="s">
        <v>1759</v>
      </c>
      <c r="ADS223">
        <v>0.5</v>
      </c>
      <c r="ADT223">
        <v>4</v>
      </c>
      <c r="AEG223">
        <v>7.5</v>
      </c>
      <c r="AEH223">
        <v>0</v>
      </c>
      <c r="AEI223">
        <v>10</v>
      </c>
      <c r="AEJ223">
        <v>0</v>
      </c>
      <c r="AEK223">
        <v>0</v>
      </c>
      <c r="AEL223">
        <v>10</v>
      </c>
      <c r="AEU223" t="b">
        <v>1</v>
      </c>
      <c r="AEV223" t="b">
        <v>1</v>
      </c>
      <c r="AEX223" t="b">
        <v>1</v>
      </c>
      <c r="AEZ223" t="b">
        <v>1</v>
      </c>
      <c r="AFA223" t="s">
        <v>4365</v>
      </c>
      <c r="AFC223">
        <v>0</v>
      </c>
      <c r="AFD223">
        <v>0</v>
      </c>
      <c r="AFE223">
        <v>0</v>
      </c>
      <c r="AFF223">
        <v>7.5</v>
      </c>
      <c r="AFG223">
        <v>2.5</v>
      </c>
      <c r="AFH223">
        <v>10</v>
      </c>
      <c r="AFI223" t="s">
        <v>1463</v>
      </c>
      <c r="AFK223" t="s">
        <v>1463</v>
      </c>
      <c r="AFM223" t="s">
        <v>1463</v>
      </c>
      <c r="AFO223" t="s">
        <v>1463</v>
      </c>
      <c r="AFQ223" t="s">
        <v>1463</v>
      </c>
      <c r="AFT223" t="s">
        <v>1463</v>
      </c>
      <c r="AFV223">
        <v>3</v>
      </c>
      <c r="AFW223">
        <v>3</v>
      </c>
      <c r="AFX223">
        <v>7.5</v>
      </c>
      <c r="AFY223">
        <v>2.5</v>
      </c>
      <c r="AFZ223">
        <v>5</v>
      </c>
      <c r="AGA223">
        <v>7.5</v>
      </c>
      <c r="AGB223">
        <v>0</v>
      </c>
      <c r="AGC223">
        <v>12.5</v>
      </c>
      <c r="AGD223">
        <v>3</v>
      </c>
      <c r="AGE223">
        <v>4</v>
      </c>
      <c r="AGG223">
        <v>2</v>
      </c>
      <c r="AGH223">
        <v>1</v>
      </c>
      <c r="AGJ223">
        <v>3</v>
      </c>
      <c r="AGK223">
        <v>0</v>
      </c>
      <c r="AGM223" t="s">
        <v>6385</v>
      </c>
      <c r="AGN223" t="s">
        <v>6386</v>
      </c>
      <c r="AGQ223">
        <v>7.5</v>
      </c>
      <c r="AGR223">
        <v>0</v>
      </c>
      <c r="AGS223">
        <v>1</v>
      </c>
      <c r="AGT223">
        <v>7.5</v>
      </c>
      <c r="AGU223">
        <v>0</v>
      </c>
      <c r="AGV223">
        <v>8.5</v>
      </c>
      <c r="AGW223">
        <v>1</v>
      </c>
      <c r="AGZ223" t="b">
        <v>1</v>
      </c>
      <c r="AHD223">
        <v>4</v>
      </c>
      <c r="AHE223">
        <v>4</v>
      </c>
      <c r="AHF223">
        <v>4</v>
      </c>
      <c r="AKM223">
        <v>7.5</v>
      </c>
      <c r="AKN223">
        <v>0</v>
      </c>
      <c r="AKO223">
        <v>10</v>
      </c>
      <c r="AKP223">
        <v>7.5</v>
      </c>
      <c r="AKQ223">
        <v>2.5</v>
      </c>
      <c r="AKR223">
        <v>20</v>
      </c>
      <c r="AKS223" t="s">
        <v>1462</v>
      </c>
      <c r="AKT223" t="s">
        <v>1463</v>
      </c>
      <c r="AKV223" t="s">
        <v>1462</v>
      </c>
      <c r="AKX223" t="s">
        <v>1462</v>
      </c>
      <c r="AKZ223" t="s">
        <v>1463</v>
      </c>
      <c r="ALB223" t="s">
        <v>1462</v>
      </c>
      <c r="ALD223" t="s">
        <v>1463</v>
      </c>
      <c r="ALF223" t="s">
        <v>1462</v>
      </c>
      <c r="ALH223" t="s">
        <v>1462</v>
      </c>
      <c r="ALJ223" t="s">
        <v>1462</v>
      </c>
      <c r="ALL223" t="s">
        <v>1463</v>
      </c>
      <c r="ALN223" t="s">
        <v>1462</v>
      </c>
      <c r="ALP223" t="s">
        <v>1462</v>
      </c>
      <c r="ALR223" t="s">
        <v>1463</v>
      </c>
      <c r="ALT223" t="s">
        <v>1463</v>
      </c>
      <c r="AMF223" t="b">
        <v>1</v>
      </c>
      <c r="AMH223" t="b">
        <v>1</v>
      </c>
      <c r="AMI223" t="b">
        <v>1</v>
      </c>
      <c r="AML223" t="b">
        <v>1</v>
      </c>
      <c r="AMM223" t="b">
        <v>1</v>
      </c>
      <c r="AMW223" t="b">
        <v>1</v>
      </c>
      <c r="ANA223">
        <v>7.5</v>
      </c>
      <c r="ANB223">
        <v>2.5</v>
      </c>
      <c r="ANC223">
        <v>10</v>
      </c>
      <c r="AND223">
        <v>7.5</v>
      </c>
      <c r="ANE223">
        <v>2.5</v>
      </c>
      <c r="ANF223">
        <v>20</v>
      </c>
      <c r="ANG223" t="s">
        <v>1462</v>
      </c>
      <c r="ANH223" t="s">
        <v>6387</v>
      </c>
      <c r="ANI223" t="s">
        <v>1462</v>
      </c>
      <c r="ANJ223" t="s">
        <v>6388</v>
      </c>
      <c r="ANK223">
        <v>7.5</v>
      </c>
      <c r="ANL223">
        <v>2.5</v>
      </c>
      <c r="ANM223">
        <v>6</v>
      </c>
      <c r="ANN223">
        <v>0</v>
      </c>
      <c r="ANO223">
        <v>10</v>
      </c>
      <c r="ANP223">
        <v>16</v>
      </c>
      <c r="ANQ223" t="s">
        <v>2599</v>
      </c>
      <c r="ANR223" t="s">
        <v>1462</v>
      </c>
      <c r="ANS223" t="s">
        <v>6389</v>
      </c>
      <c r="ANT223">
        <v>0</v>
      </c>
      <c r="ANU223">
        <v>10</v>
      </c>
      <c r="AQR223">
        <v>5</v>
      </c>
      <c r="AQS223">
        <v>0</v>
      </c>
      <c r="AQT223">
        <v>1.3</v>
      </c>
      <c r="AQU223">
        <v>6.3</v>
      </c>
      <c r="AQV223" t="s">
        <v>1463</v>
      </c>
      <c r="ARB223" t="b">
        <v>1</v>
      </c>
      <c r="ARC223" t="b">
        <v>1</v>
      </c>
      <c r="ARD223" t="b">
        <v>1</v>
      </c>
      <c r="ARG223">
        <v>0</v>
      </c>
      <c r="ARH223">
        <v>2.5</v>
      </c>
      <c r="ARI223" t="s">
        <v>1463</v>
      </c>
      <c r="ARQ223" t="s">
        <v>1462</v>
      </c>
      <c r="ARS223" t="s">
        <v>4370</v>
      </c>
      <c r="ART223" t="s">
        <v>6390</v>
      </c>
      <c r="ASB223" t="b">
        <v>1</v>
      </c>
      <c r="ASC223" t="s">
        <v>4372</v>
      </c>
      <c r="ASD223">
        <v>0</v>
      </c>
      <c r="ASE223">
        <v>0</v>
      </c>
      <c r="ASF223">
        <v>5</v>
      </c>
      <c r="ASG223">
        <v>5</v>
      </c>
      <c r="ASH223">
        <v>0</v>
      </c>
      <c r="ASI223">
        <v>10</v>
      </c>
      <c r="ASJ223">
        <v>90</v>
      </c>
      <c r="ASM223" t="b">
        <v>1</v>
      </c>
      <c r="ASQ223" t="b">
        <v>1</v>
      </c>
      <c r="ASR223" t="s">
        <v>6172</v>
      </c>
      <c r="ASS223">
        <v>5</v>
      </c>
      <c r="AST223" t="s">
        <v>1462</v>
      </c>
      <c r="ASV223" t="b">
        <v>1</v>
      </c>
      <c r="ASW223" t="b">
        <v>1</v>
      </c>
      <c r="ASX223" t="b">
        <v>1</v>
      </c>
      <c r="ASY223" t="b">
        <v>1</v>
      </c>
      <c r="ASZ223" t="b">
        <v>1</v>
      </c>
      <c r="ATC223" t="s">
        <v>6391</v>
      </c>
      <c r="ATD223">
        <v>5</v>
      </c>
      <c r="ATE223">
        <v>0</v>
      </c>
      <c r="ATF223">
        <v>8</v>
      </c>
      <c r="ATG223">
        <v>7.5</v>
      </c>
      <c r="ATH223">
        <v>1.3</v>
      </c>
      <c r="ATI223">
        <v>16.8</v>
      </c>
      <c r="ATJ223" t="s">
        <v>1462</v>
      </c>
      <c r="AUI223" t="b">
        <v>1</v>
      </c>
      <c r="AUJ223" t="s">
        <v>6392</v>
      </c>
      <c r="AUK223" t="s">
        <v>2561</v>
      </c>
      <c r="AVW223" t="s">
        <v>1462</v>
      </c>
      <c r="AVX223" t="s">
        <v>1462</v>
      </c>
      <c r="AVZ223">
        <v>7.5</v>
      </c>
      <c r="AWA223">
        <v>2.5</v>
      </c>
      <c r="AWB223">
        <v>7.5</v>
      </c>
      <c r="AWC223">
        <v>0</v>
      </c>
      <c r="AWD223">
        <v>2</v>
      </c>
      <c r="AWE223">
        <v>7.5</v>
      </c>
      <c r="AWF223">
        <v>2.5</v>
      </c>
      <c r="AWG223">
        <v>12</v>
      </c>
      <c r="AWH223" t="s">
        <v>1462</v>
      </c>
      <c r="AWI223" t="s">
        <v>1470</v>
      </c>
      <c r="AWJ223" t="s">
        <v>1462</v>
      </c>
      <c r="AWK223" t="s">
        <v>1469</v>
      </c>
      <c r="AWL223" t="s">
        <v>1462</v>
      </c>
      <c r="AWM223" t="s">
        <v>2619</v>
      </c>
      <c r="AWN223" t="s">
        <v>1463</v>
      </c>
      <c r="AWP223" t="s">
        <v>1463</v>
      </c>
      <c r="AWR223" t="s">
        <v>1463</v>
      </c>
      <c r="AWT223" t="s">
        <v>1463</v>
      </c>
      <c r="AWV223" t="s">
        <v>1463</v>
      </c>
      <c r="AWX223" t="s">
        <v>1463</v>
      </c>
      <c r="AWZ223" t="s">
        <v>1463</v>
      </c>
      <c r="AXB223" t="s">
        <v>1463</v>
      </c>
      <c r="AXD223" t="s">
        <v>1463</v>
      </c>
      <c r="AXI223">
        <v>7.5</v>
      </c>
      <c r="AXJ223">
        <v>2.5</v>
      </c>
      <c r="AXK223">
        <v>1</v>
      </c>
      <c r="AXN223">
        <v>1</v>
      </c>
      <c r="AXO223">
        <v>1</v>
      </c>
      <c r="AXP223">
        <v>1</v>
      </c>
      <c r="AXQ223">
        <v>1</v>
      </c>
      <c r="AXR223">
        <v>1</v>
      </c>
      <c r="AXS223">
        <v>1</v>
      </c>
      <c r="AXT223">
        <v>1</v>
      </c>
      <c r="AXU223">
        <v>1</v>
      </c>
      <c r="AXV223">
        <v>2</v>
      </c>
      <c r="AXW223">
        <v>1</v>
      </c>
      <c r="AXX223">
        <v>2</v>
      </c>
      <c r="AYA223">
        <v>10</v>
      </c>
      <c r="AYD223">
        <v>10</v>
      </c>
      <c r="AYE223" t="s">
        <v>1463</v>
      </c>
      <c r="AYF223" t="s">
        <v>1463</v>
      </c>
      <c r="AYG223">
        <v>10</v>
      </c>
      <c r="AYJ223">
        <v>10</v>
      </c>
      <c r="AYK223">
        <v>7.5</v>
      </c>
      <c r="AYL223">
        <v>0</v>
      </c>
      <c r="AYM223">
        <v>17.5</v>
      </c>
      <c r="AZO223" t="s">
        <v>1462</v>
      </c>
      <c r="AZP223" t="s">
        <v>6393</v>
      </c>
      <c r="AZR223">
        <v>7.5</v>
      </c>
      <c r="AZS223">
        <v>0</v>
      </c>
      <c r="BCH223">
        <v>10</v>
      </c>
      <c r="BCI223">
        <v>5</v>
      </c>
      <c r="BCJ223">
        <v>0</v>
      </c>
      <c r="BCK223">
        <v>15</v>
      </c>
      <c r="BCL223">
        <v>1</v>
      </c>
      <c r="BCN223" t="s">
        <v>2555</v>
      </c>
      <c r="BCP223">
        <v>2</v>
      </c>
      <c r="BCR223">
        <v>3</v>
      </c>
      <c r="BCT223" t="s">
        <v>2555</v>
      </c>
      <c r="BCW223" t="s">
        <v>2555</v>
      </c>
      <c r="BCY223">
        <v>5</v>
      </c>
      <c r="BCZ223">
        <v>0</v>
      </c>
      <c r="BEH223">
        <v>10</v>
      </c>
      <c r="BEI223">
        <v>7.5</v>
      </c>
      <c r="BEJ223">
        <v>0</v>
      </c>
      <c r="BEK223">
        <v>17.5</v>
      </c>
      <c r="BEL223" t="s">
        <v>2567</v>
      </c>
      <c r="BEN223" t="s">
        <v>2567</v>
      </c>
      <c r="BEP223" t="s">
        <v>2567</v>
      </c>
      <c r="BER223" t="s">
        <v>2567</v>
      </c>
      <c r="BET223" t="s">
        <v>2567</v>
      </c>
      <c r="BEV223" t="s">
        <v>2567</v>
      </c>
      <c r="BEX223">
        <v>7.5</v>
      </c>
      <c r="BEY223">
        <v>0</v>
      </c>
      <c r="BGQ223" t="s">
        <v>1467</v>
      </c>
      <c r="BGR223">
        <v>0</v>
      </c>
      <c r="BGS223">
        <v>10</v>
      </c>
      <c r="BGT223">
        <v>10</v>
      </c>
      <c r="BGU223" t="s">
        <v>1463</v>
      </c>
      <c r="BHK223">
        <v>0</v>
      </c>
      <c r="BHL223">
        <v>10</v>
      </c>
      <c r="BIT223">
        <v>10</v>
      </c>
      <c r="BIU223">
        <v>7.5</v>
      </c>
      <c r="BIV223">
        <v>0</v>
      </c>
      <c r="BIW223">
        <v>17.5</v>
      </c>
      <c r="BIX223">
        <v>4</v>
      </c>
      <c r="BIY223" t="s">
        <v>1794</v>
      </c>
      <c r="BIZ223" t="s">
        <v>2594</v>
      </c>
      <c r="BJA223" t="s">
        <v>2548</v>
      </c>
      <c r="BJB223">
        <v>7.5</v>
      </c>
      <c r="BJC223">
        <v>0</v>
      </c>
    </row>
    <row r="224" spans="1:1024 1026:1615" ht="15" x14ac:dyDescent="0.25">
      <c r="A224" t="s">
        <v>4347</v>
      </c>
      <c r="B224" t="s">
        <v>6394</v>
      </c>
      <c r="C224" t="s">
        <v>6395</v>
      </c>
      <c r="D224" t="s">
        <v>1460</v>
      </c>
      <c r="F224" t="s">
        <v>2606</v>
      </c>
      <c r="G224" t="s">
        <v>4350</v>
      </c>
      <c r="H224" t="s">
        <v>4351</v>
      </c>
      <c r="I224" t="s">
        <v>6324</v>
      </c>
      <c r="J224">
        <v>3.6456710000000001</v>
      </c>
      <c r="K224">
        <v>34.342762659999998</v>
      </c>
      <c r="L224" s="116">
        <v>42453</v>
      </c>
      <c r="M224" t="s">
        <v>1461</v>
      </c>
      <c r="N224">
        <v>68</v>
      </c>
      <c r="O224" t="s">
        <v>1472</v>
      </c>
      <c r="Q224">
        <v>6.7</v>
      </c>
      <c r="R224">
        <v>7.5</v>
      </c>
      <c r="S224">
        <v>2.5</v>
      </c>
      <c r="T224">
        <v>16.7</v>
      </c>
      <c r="U224">
        <v>1</v>
      </c>
      <c r="V224">
        <v>1</v>
      </c>
      <c r="W224">
        <v>3</v>
      </c>
      <c r="X224">
        <v>4</v>
      </c>
      <c r="Y224">
        <v>1</v>
      </c>
      <c r="Z224">
        <v>1</v>
      </c>
      <c r="AF224" t="b">
        <v>1</v>
      </c>
      <c r="AG224">
        <v>1</v>
      </c>
      <c r="AH224">
        <v>1</v>
      </c>
      <c r="AI224">
        <v>2</v>
      </c>
      <c r="AJ224">
        <v>3</v>
      </c>
      <c r="AK224">
        <v>1</v>
      </c>
      <c r="AL224">
        <v>1</v>
      </c>
      <c r="AS224">
        <v>1</v>
      </c>
      <c r="AT224">
        <v>1</v>
      </c>
      <c r="AU224">
        <v>2</v>
      </c>
      <c r="AV224">
        <v>3</v>
      </c>
      <c r="AW224">
        <v>1</v>
      </c>
      <c r="AX224">
        <v>1</v>
      </c>
      <c r="BS224" t="s">
        <v>1462</v>
      </c>
      <c r="BT224" t="s">
        <v>1462</v>
      </c>
      <c r="BU224" t="s">
        <v>6396</v>
      </c>
      <c r="BV224" t="s">
        <v>6397</v>
      </c>
      <c r="BW224">
        <v>7.5</v>
      </c>
      <c r="BX224">
        <v>2.5</v>
      </c>
      <c r="BY224">
        <v>7.5</v>
      </c>
      <c r="BZ224">
        <v>7.5</v>
      </c>
      <c r="CA224">
        <v>0</v>
      </c>
      <c r="CB224">
        <v>15</v>
      </c>
      <c r="CC224" t="s">
        <v>1462</v>
      </c>
      <c r="CD224" t="b">
        <v>1</v>
      </c>
      <c r="CE224" t="b">
        <v>1</v>
      </c>
      <c r="CF224">
        <v>55</v>
      </c>
      <c r="CH224" t="s">
        <v>1463</v>
      </c>
      <c r="CM224" t="s">
        <v>1463</v>
      </c>
      <c r="CR224" t="s">
        <v>1463</v>
      </c>
      <c r="CW224" t="s">
        <v>1462</v>
      </c>
      <c r="CX224" t="b">
        <v>1</v>
      </c>
      <c r="CZ224">
        <v>30</v>
      </c>
      <c r="DB224" t="s">
        <v>1463</v>
      </c>
      <c r="DG224" t="s">
        <v>1463</v>
      </c>
      <c r="DM224" t="s">
        <v>1463</v>
      </c>
      <c r="DS224" t="b">
        <v>1</v>
      </c>
      <c r="DU224" t="b">
        <v>1</v>
      </c>
      <c r="EB224" t="b">
        <v>1</v>
      </c>
      <c r="EC224" t="b">
        <v>1</v>
      </c>
      <c r="EI224">
        <v>7.5</v>
      </c>
      <c r="EJ224">
        <v>0</v>
      </c>
      <c r="EN224">
        <v>0</v>
      </c>
      <c r="EO224" t="s">
        <v>1463</v>
      </c>
      <c r="FL224">
        <v>3.3</v>
      </c>
      <c r="FM224">
        <v>7.5</v>
      </c>
      <c r="FN224">
        <v>0</v>
      </c>
      <c r="FO224">
        <v>10.8</v>
      </c>
      <c r="FP224" t="s">
        <v>1462</v>
      </c>
      <c r="FT224" t="b">
        <v>1</v>
      </c>
      <c r="FV224" t="s">
        <v>1465</v>
      </c>
      <c r="GC224" t="b">
        <v>1</v>
      </c>
      <c r="GE224" t="s">
        <v>1473</v>
      </c>
      <c r="GO224" t="b">
        <v>1</v>
      </c>
      <c r="GQ224" t="s">
        <v>1465</v>
      </c>
      <c r="HD224" t="b">
        <v>1</v>
      </c>
      <c r="HF224" t="s">
        <v>1465</v>
      </c>
      <c r="IN224" t="b">
        <v>1</v>
      </c>
      <c r="IP224" t="s">
        <v>1465</v>
      </c>
      <c r="JC224" t="b">
        <v>1</v>
      </c>
      <c r="JE224" t="s">
        <v>1465</v>
      </c>
      <c r="KG224" t="s">
        <v>4355</v>
      </c>
      <c r="KH224" t="b">
        <v>1</v>
      </c>
      <c r="KJ224" t="s">
        <v>1464</v>
      </c>
      <c r="KK224" t="s">
        <v>1463</v>
      </c>
      <c r="KM224">
        <v>7.5</v>
      </c>
      <c r="KN224">
        <v>0</v>
      </c>
      <c r="KO224">
        <v>0</v>
      </c>
      <c r="KR224">
        <v>0</v>
      </c>
      <c r="KS224" t="s">
        <v>1463</v>
      </c>
      <c r="RO224">
        <v>7.5</v>
      </c>
      <c r="RP224">
        <v>5</v>
      </c>
      <c r="RQ224">
        <v>5</v>
      </c>
      <c r="RR224">
        <v>17.5</v>
      </c>
      <c r="SK224">
        <v>5</v>
      </c>
      <c r="SL224">
        <v>5</v>
      </c>
      <c r="SM224">
        <v>3.7</v>
      </c>
      <c r="SN224">
        <v>10</v>
      </c>
      <c r="SO224">
        <v>0</v>
      </c>
      <c r="SP224">
        <v>13.7</v>
      </c>
      <c r="SQ224" t="s">
        <v>1463</v>
      </c>
      <c r="SR224" t="s">
        <v>6398</v>
      </c>
      <c r="TI224">
        <v>75</v>
      </c>
      <c r="TJ224" t="s">
        <v>6399</v>
      </c>
      <c r="TN224" t="b">
        <v>1</v>
      </c>
      <c r="TO224" t="b">
        <v>1</v>
      </c>
      <c r="TP224" t="b">
        <v>1</v>
      </c>
      <c r="TQ224" t="b">
        <v>1</v>
      </c>
      <c r="TS224" t="b">
        <v>1</v>
      </c>
      <c r="TT224" t="b">
        <v>1</v>
      </c>
      <c r="TV224" t="b">
        <v>1</v>
      </c>
      <c r="TW224" t="s">
        <v>6204</v>
      </c>
      <c r="TX224">
        <v>10</v>
      </c>
      <c r="TY224">
        <v>0</v>
      </c>
      <c r="VI224">
        <v>5</v>
      </c>
      <c r="VJ224">
        <v>0</v>
      </c>
      <c r="VK224">
        <v>7.5</v>
      </c>
      <c r="VL224">
        <v>12.5</v>
      </c>
      <c r="VM224" t="s">
        <v>1463</v>
      </c>
      <c r="VO224" t="s">
        <v>1463</v>
      </c>
      <c r="VQ224" t="s">
        <v>1463</v>
      </c>
      <c r="VS224" t="s">
        <v>1463</v>
      </c>
      <c r="VV224" t="s">
        <v>1463</v>
      </c>
      <c r="VX224" t="s">
        <v>1462</v>
      </c>
      <c r="VY224" t="s">
        <v>4362</v>
      </c>
      <c r="VZ224">
        <v>0</v>
      </c>
      <c r="WA224">
        <v>7.5</v>
      </c>
      <c r="XJ224">
        <v>2.5</v>
      </c>
      <c r="XK224">
        <v>1.3</v>
      </c>
      <c r="XL224">
        <v>6.3</v>
      </c>
      <c r="XM224">
        <v>10.1</v>
      </c>
      <c r="XN224" t="s">
        <v>1462</v>
      </c>
      <c r="XO224" t="s">
        <v>1462</v>
      </c>
      <c r="XQ224" t="b">
        <v>1</v>
      </c>
      <c r="XT224" t="b">
        <v>1</v>
      </c>
      <c r="XV224" t="b">
        <v>1</v>
      </c>
      <c r="XW224" t="b">
        <v>1</v>
      </c>
      <c r="XX224" t="b">
        <v>1</v>
      </c>
      <c r="XY224" t="b">
        <v>1</v>
      </c>
      <c r="YC224" t="s">
        <v>1462</v>
      </c>
      <c r="YE224" t="s">
        <v>1463</v>
      </c>
      <c r="YF224" t="s">
        <v>6400</v>
      </c>
      <c r="YG224">
        <v>0</v>
      </c>
      <c r="YH224">
        <v>5</v>
      </c>
      <c r="YI224" t="s">
        <v>1463</v>
      </c>
      <c r="YU224">
        <v>2.5</v>
      </c>
      <c r="YV224">
        <v>7.5</v>
      </c>
      <c r="ZX224">
        <v>10</v>
      </c>
      <c r="ZY224">
        <v>2.5</v>
      </c>
      <c r="ZZ224">
        <v>2.5</v>
      </c>
      <c r="AAA224">
        <v>15</v>
      </c>
      <c r="AAB224" t="s">
        <v>1462</v>
      </c>
      <c r="AAK224" t="b">
        <v>1</v>
      </c>
      <c r="AAL224" t="b">
        <v>1</v>
      </c>
      <c r="AAO224" t="b">
        <v>1</v>
      </c>
      <c r="AAS224" t="s">
        <v>5659</v>
      </c>
      <c r="AAT224">
        <v>2.5</v>
      </c>
      <c r="AAU224">
        <v>2.5</v>
      </c>
      <c r="ADN224">
        <v>2</v>
      </c>
      <c r="ADO224">
        <v>7.5</v>
      </c>
      <c r="ADP224">
        <v>0</v>
      </c>
      <c r="ADQ224">
        <v>9.5</v>
      </c>
      <c r="ADR224" t="s">
        <v>1759</v>
      </c>
      <c r="ADS224">
        <v>0.5</v>
      </c>
      <c r="ADT224">
        <v>5</v>
      </c>
      <c r="AEG224">
        <v>7.5</v>
      </c>
      <c r="AEH224">
        <v>0</v>
      </c>
      <c r="AEI224">
        <v>10</v>
      </c>
      <c r="AEJ224">
        <v>2.5</v>
      </c>
      <c r="AEK224">
        <v>0</v>
      </c>
      <c r="AEL224">
        <v>12.5</v>
      </c>
      <c r="AEU224" t="b">
        <v>1</v>
      </c>
      <c r="AEV224" t="b">
        <v>1</v>
      </c>
      <c r="AEX224" t="b">
        <v>1</v>
      </c>
      <c r="AEZ224" t="b">
        <v>1</v>
      </c>
      <c r="AFA224" t="s">
        <v>4365</v>
      </c>
      <c r="AFC224">
        <v>2.5</v>
      </c>
      <c r="AFD224">
        <v>0</v>
      </c>
      <c r="AFE224">
        <v>0</v>
      </c>
      <c r="AFF224">
        <v>7.5</v>
      </c>
      <c r="AFG224">
        <v>2.5</v>
      </c>
      <c r="AFH224">
        <v>10</v>
      </c>
      <c r="AFI224" t="s">
        <v>1463</v>
      </c>
      <c r="AFK224" t="s">
        <v>1463</v>
      </c>
      <c r="AFM224" t="s">
        <v>1463</v>
      </c>
      <c r="AFO224" t="s">
        <v>1463</v>
      </c>
      <c r="AFQ224" t="s">
        <v>1463</v>
      </c>
      <c r="AFT224" t="s">
        <v>1463</v>
      </c>
      <c r="AFV224">
        <v>3</v>
      </c>
      <c r="AFW224">
        <v>3</v>
      </c>
      <c r="AFX224">
        <v>7.5</v>
      </c>
      <c r="AFY224">
        <v>2.5</v>
      </c>
      <c r="AFZ224">
        <v>5</v>
      </c>
      <c r="AGA224">
        <v>7.5</v>
      </c>
      <c r="AGB224">
        <v>0</v>
      </c>
      <c r="AGC224">
        <v>12.5</v>
      </c>
      <c r="AGD224">
        <v>3</v>
      </c>
      <c r="AGE224">
        <v>2</v>
      </c>
      <c r="AGG224">
        <v>3</v>
      </c>
      <c r="AGH224">
        <v>1</v>
      </c>
      <c r="AGJ224">
        <v>3</v>
      </c>
      <c r="AGK224">
        <v>0</v>
      </c>
      <c r="AGM224" t="s">
        <v>6401</v>
      </c>
      <c r="AGN224" t="s">
        <v>6402</v>
      </c>
      <c r="AGQ224">
        <v>7.5</v>
      </c>
      <c r="AGR224">
        <v>0</v>
      </c>
      <c r="AGS224">
        <v>1</v>
      </c>
      <c r="AGT224">
        <v>7.5</v>
      </c>
      <c r="AGU224">
        <v>5</v>
      </c>
      <c r="AGV224">
        <v>13.5</v>
      </c>
      <c r="AGW224">
        <v>1</v>
      </c>
      <c r="AGZ224" t="b">
        <v>1</v>
      </c>
      <c r="AHD224">
        <v>4</v>
      </c>
      <c r="AHE224">
        <v>4</v>
      </c>
      <c r="AHF224">
        <v>4</v>
      </c>
      <c r="AKM224">
        <v>7.5</v>
      </c>
      <c r="AKN224">
        <v>5</v>
      </c>
      <c r="AKO224">
        <v>10</v>
      </c>
      <c r="AKP224">
        <v>7.5</v>
      </c>
      <c r="AKQ224">
        <v>0</v>
      </c>
      <c r="AKR224">
        <v>17.5</v>
      </c>
      <c r="AKS224" t="s">
        <v>1462</v>
      </c>
      <c r="AKT224" t="s">
        <v>1463</v>
      </c>
      <c r="AKV224" t="s">
        <v>1462</v>
      </c>
      <c r="AKX224" t="s">
        <v>1462</v>
      </c>
      <c r="AKZ224" t="s">
        <v>1462</v>
      </c>
      <c r="ALB224" t="s">
        <v>1462</v>
      </c>
      <c r="ALD224" t="s">
        <v>1463</v>
      </c>
      <c r="ALF224" t="s">
        <v>1462</v>
      </c>
      <c r="ALH224" t="s">
        <v>1462</v>
      </c>
      <c r="ALJ224" t="s">
        <v>1462</v>
      </c>
      <c r="ALL224" t="s">
        <v>1463</v>
      </c>
      <c r="ALN224" t="s">
        <v>1462</v>
      </c>
      <c r="ALP224" t="s">
        <v>1463</v>
      </c>
      <c r="ALR224" t="s">
        <v>1463</v>
      </c>
      <c r="ALT224" t="s">
        <v>1463</v>
      </c>
      <c r="AMF224" t="b">
        <v>1</v>
      </c>
      <c r="AMH224" t="b">
        <v>1</v>
      </c>
      <c r="AMI224" t="b">
        <v>1</v>
      </c>
      <c r="AMJ224" t="b">
        <v>1</v>
      </c>
      <c r="AML224" t="b">
        <v>1</v>
      </c>
      <c r="AMM224" t="b">
        <v>1</v>
      </c>
      <c r="AMO224" t="b">
        <v>1</v>
      </c>
      <c r="AMQ224" t="b">
        <v>1</v>
      </c>
      <c r="AMW224" t="b">
        <v>1</v>
      </c>
      <c r="ANA224">
        <v>7.5</v>
      </c>
      <c r="ANB224">
        <v>0</v>
      </c>
      <c r="ANC224">
        <v>10</v>
      </c>
      <c r="AND224">
        <v>7.5</v>
      </c>
      <c r="ANE224">
        <v>2.5</v>
      </c>
      <c r="ANF224">
        <v>20</v>
      </c>
      <c r="ANG224" t="s">
        <v>1462</v>
      </c>
      <c r="ANH224" t="s">
        <v>6403</v>
      </c>
      <c r="ANI224" t="s">
        <v>1462</v>
      </c>
      <c r="ANJ224" t="s">
        <v>6404</v>
      </c>
      <c r="ANK224">
        <v>7.5</v>
      </c>
      <c r="ANL224">
        <v>2.5</v>
      </c>
      <c r="ANM224">
        <v>6</v>
      </c>
      <c r="ANN224">
        <v>0</v>
      </c>
      <c r="ANO224">
        <v>10</v>
      </c>
      <c r="ANP224">
        <v>16</v>
      </c>
      <c r="ANQ224" t="s">
        <v>2599</v>
      </c>
      <c r="ANR224" t="s">
        <v>1462</v>
      </c>
      <c r="ANT224">
        <v>0</v>
      </c>
      <c r="ANU224">
        <v>10</v>
      </c>
      <c r="AQR224">
        <v>5</v>
      </c>
      <c r="AQS224">
        <v>0</v>
      </c>
      <c r="AQT224">
        <v>2.5</v>
      </c>
      <c r="AQU224">
        <v>7.5</v>
      </c>
      <c r="AQV224" t="s">
        <v>1463</v>
      </c>
      <c r="ARC224" t="b">
        <v>1</v>
      </c>
      <c r="ARD224" t="b">
        <v>1</v>
      </c>
      <c r="ARG224">
        <v>0</v>
      </c>
      <c r="ARH224">
        <v>5</v>
      </c>
      <c r="ARI224" t="s">
        <v>1463</v>
      </c>
      <c r="ARQ224" t="s">
        <v>1462</v>
      </c>
      <c r="ARS224" t="s">
        <v>5882</v>
      </c>
      <c r="ART224" t="s">
        <v>6405</v>
      </c>
      <c r="ASB224" t="b">
        <v>1</v>
      </c>
      <c r="ASC224" t="s">
        <v>6031</v>
      </c>
      <c r="ASD224">
        <v>0</v>
      </c>
      <c r="ASE224">
        <v>0</v>
      </c>
      <c r="ASF224">
        <v>5</v>
      </c>
      <c r="ASG224">
        <v>7.5</v>
      </c>
      <c r="ASH224">
        <v>2.5</v>
      </c>
      <c r="ASI224">
        <v>15</v>
      </c>
      <c r="ASJ224">
        <v>90</v>
      </c>
      <c r="ASL224" t="b">
        <v>1</v>
      </c>
      <c r="ASM224" t="b">
        <v>1</v>
      </c>
      <c r="ASQ224" t="b">
        <v>1</v>
      </c>
      <c r="ASR224" t="s">
        <v>6172</v>
      </c>
      <c r="ASS224">
        <v>5</v>
      </c>
      <c r="AST224" t="s">
        <v>1462</v>
      </c>
      <c r="ASW224" t="b">
        <v>1</v>
      </c>
      <c r="ASY224" t="b">
        <v>1</v>
      </c>
      <c r="ASZ224" t="b">
        <v>1</v>
      </c>
      <c r="ATC224" t="s">
        <v>6406</v>
      </c>
      <c r="ATD224">
        <v>7.5</v>
      </c>
      <c r="ATE224">
        <v>2.5</v>
      </c>
      <c r="ATF224">
        <v>0</v>
      </c>
      <c r="ATG224">
        <v>0</v>
      </c>
      <c r="ATH224">
        <v>2.5</v>
      </c>
      <c r="ATI224">
        <v>2.5</v>
      </c>
      <c r="ATJ224" t="s">
        <v>1463</v>
      </c>
      <c r="AVZ224">
        <v>0</v>
      </c>
      <c r="AWA224">
        <v>2.5</v>
      </c>
      <c r="AWB224">
        <v>0</v>
      </c>
      <c r="AWC224">
        <v>2.5</v>
      </c>
      <c r="AWD224">
        <v>2</v>
      </c>
      <c r="AWE224">
        <v>7.5</v>
      </c>
      <c r="AWF224">
        <v>0</v>
      </c>
      <c r="AWG224">
        <v>9.5</v>
      </c>
      <c r="AWH224" t="s">
        <v>1462</v>
      </c>
      <c r="AWI224" t="s">
        <v>1470</v>
      </c>
      <c r="AWJ224" t="s">
        <v>1463</v>
      </c>
      <c r="AWL224" t="s">
        <v>1462</v>
      </c>
      <c r="AWM224" t="s">
        <v>1469</v>
      </c>
      <c r="AWN224" t="s">
        <v>1463</v>
      </c>
      <c r="AWP224" t="s">
        <v>1462</v>
      </c>
      <c r="AWQ224" t="s">
        <v>1470</v>
      </c>
      <c r="AWR224" t="s">
        <v>1463</v>
      </c>
      <c r="AWT224" t="s">
        <v>1463</v>
      </c>
      <c r="AWV224" t="s">
        <v>1463</v>
      </c>
      <c r="AWX224" t="s">
        <v>1463</v>
      </c>
      <c r="AWZ224" t="s">
        <v>1463</v>
      </c>
      <c r="AXB224" t="s">
        <v>1463</v>
      </c>
      <c r="AXD224" t="s">
        <v>1463</v>
      </c>
      <c r="AXI224">
        <v>7.5</v>
      </c>
      <c r="AXJ224">
        <v>0</v>
      </c>
      <c r="AXK224">
        <v>1</v>
      </c>
      <c r="AXN224">
        <v>1</v>
      </c>
      <c r="AXO224">
        <v>1</v>
      </c>
      <c r="AXP224">
        <v>1</v>
      </c>
      <c r="AXQ224">
        <v>1</v>
      </c>
      <c r="AXR224">
        <v>1</v>
      </c>
      <c r="AXS224">
        <v>1</v>
      </c>
      <c r="AXT224">
        <v>1</v>
      </c>
      <c r="AXU224">
        <v>1</v>
      </c>
      <c r="AXV224">
        <v>2</v>
      </c>
      <c r="AXW224">
        <v>1</v>
      </c>
      <c r="AXX224">
        <v>2</v>
      </c>
      <c r="AYA224">
        <v>10</v>
      </c>
      <c r="AYD224">
        <v>10</v>
      </c>
      <c r="AYE224" t="s">
        <v>1463</v>
      </c>
      <c r="AYF224" t="s">
        <v>1463</v>
      </c>
      <c r="AYG224">
        <v>10</v>
      </c>
      <c r="AYJ224">
        <v>10</v>
      </c>
      <c r="AYK224">
        <v>10</v>
      </c>
      <c r="AYL224">
        <v>0</v>
      </c>
      <c r="AYM224">
        <v>20</v>
      </c>
      <c r="AZO224" t="s">
        <v>1462</v>
      </c>
      <c r="AZP224" t="s">
        <v>6407</v>
      </c>
      <c r="AZR224">
        <v>10</v>
      </c>
      <c r="AZS224">
        <v>0</v>
      </c>
      <c r="BCH224">
        <v>10</v>
      </c>
      <c r="BCI224">
        <v>7.5</v>
      </c>
      <c r="BCJ224">
        <v>2.5</v>
      </c>
      <c r="BCK224">
        <v>20</v>
      </c>
      <c r="BCL224">
        <v>1</v>
      </c>
      <c r="BCN224" t="s">
        <v>2555</v>
      </c>
      <c r="BCP224">
        <v>2</v>
      </c>
      <c r="BCR224">
        <v>3</v>
      </c>
      <c r="BCT224">
        <v>4</v>
      </c>
      <c r="BCW224">
        <v>5</v>
      </c>
      <c r="BCY224">
        <v>7.5</v>
      </c>
      <c r="BCZ224">
        <v>2.5</v>
      </c>
      <c r="BEH224">
        <v>10</v>
      </c>
      <c r="BEI224">
        <v>7.5</v>
      </c>
      <c r="BEJ224">
        <v>2.5</v>
      </c>
      <c r="BEK224">
        <v>20</v>
      </c>
      <c r="BEL224" t="s">
        <v>2567</v>
      </c>
      <c r="BEN224" t="s">
        <v>2567</v>
      </c>
      <c r="BEP224" t="s">
        <v>2567</v>
      </c>
      <c r="BER224" t="s">
        <v>2567</v>
      </c>
      <c r="BET224" t="s">
        <v>2567</v>
      </c>
      <c r="BEV224" t="s">
        <v>2567</v>
      </c>
      <c r="BEX224">
        <v>7.5</v>
      </c>
      <c r="BEY224">
        <v>2.5</v>
      </c>
      <c r="BGQ224" t="s">
        <v>1467</v>
      </c>
      <c r="BGR224">
        <v>7.5</v>
      </c>
      <c r="BGS224">
        <v>2.5</v>
      </c>
      <c r="BGT224">
        <v>10</v>
      </c>
      <c r="BGU224" t="s">
        <v>1462</v>
      </c>
      <c r="BHH224" t="s">
        <v>3099</v>
      </c>
      <c r="BHI224" t="s">
        <v>2985</v>
      </c>
      <c r="BHJ224" t="s">
        <v>2653</v>
      </c>
      <c r="BHK224">
        <v>7.5</v>
      </c>
      <c r="BHL224">
        <v>2.5</v>
      </c>
      <c r="BIT224">
        <v>10</v>
      </c>
      <c r="BIU224">
        <v>7.5</v>
      </c>
      <c r="BIV224">
        <v>0</v>
      </c>
      <c r="BIW224">
        <v>17.5</v>
      </c>
      <c r="BIX224">
        <v>5</v>
      </c>
      <c r="BIY224" t="s">
        <v>1794</v>
      </c>
      <c r="BIZ224" t="s">
        <v>2594</v>
      </c>
      <c r="BJA224" t="s">
        <v>2548</v>
      </c>
      <c r="BJB224">
        <v>7.5</v>
      </c>
      <c r="BJC224">
        <v>0</v>
      </c>
    </row>
    <row r="225" spans="1:1024 1026:1615" ht="15" x14ac:dyDescent="0.25">
      <c r="A225" t="s">
        <v>4347</v>
      </c>
      <c r="B225" t="s">
        <v>6408</v>
      </c>
      <c r="C225" t="s">
        <v>6409</v>
      </c>
      <c r="D225" t="s">
        <v>1460</v>
      </c>
      <c r="F225" t="s">
        <v>2606</v>
      </c>
      <c r="G225" t="s">
        <v>4350</v>
      </c>
      <c r="H225" t="s">
        <v>4351</v>
      </c>
      <c r="I225" t="s">
        <v>6324</v>
      </c>
      <c r="J225">
        <v>3.6455389199999999</v>
      </c>
      <c r="K225">
        <v>34.342596360000002</v>
      </c>
      <c r="L225" s="116">
        <v>42453</v>
      </c>
      <c r="M225" t="s">
        <v>1461</v>
      </c>
      <c r="N225">
        <v>61</v>
      </c>
      <c r="O225" t="s">
        <v>1472</v>
      </c>
      <c r="Q225">
        <v>6.7</v>
      </c>
      <c r="R225">
        <v>10</v>
      </c>
      <c r="S225">
        <v>0</v>
      </c>
      <c r="T225">
        <v>16.7</v>
      </c>
      <c r="U225">
        <v>1</v>
      </c>
      <c r="V225">
        <v>1</v>
      </c>
      <c r="W225">
        <v>3</v>
      </c>
      <c r="X225">
        <v>1</v>
      </c>
      <c r="Y225">
        <v>1</v>
      </c>
      <c r="Z225">
        <v>1</v>
      </c>
      <c r="AF225" t="b">
        <v>1</v>
      </c>
      <c r="AG225">
        <v>1</v>
      </c>
      <c r="AH225">
        <v>1</v>
      </c>
      <c r="AI225">
        <v>2</v>
      </c>
      <c r="AJ225">
        <v>1</v>
      </c>
      <c r="AK225">
        <v>1</v>
      </c>
      <c r="AL225">
        <v>1</v>
      </c>
      <c r="AS225">
        <v>1</v>
      </c>
      <c r="AT225">
        <v>1</v>
      </c>
      <c r="AU225">
        <v>2</v>
      </c>
      <c r="AV225">
        <v>1</v>
      </c>
      <c r="AW225">
        <v>1</v>
      </c>
      <c r="AX225">
        <v>1</v>
      </c>
      <c r="BS225" t="s">
        <v>1462</v>
      </c>
      <c r="BT225" t="s">
        <v>1462</v>
      </c>
      <c r="BU225" t="s">
        <v>4353</v>
      </c>
      <c r="BV225" t="s">
        <v>6410</v>
      </c>
      <c r="BW225">
        <v>10</v>
      </c>
      <c r="BX225">
        <v>0</v>
      </c>
      <c r="BY225">
        <v>7.5</v>
      </c>
      <c r="BZ225">
        <v>7.5</v>
      </c>
      <c r="CA225">
        <v>0</v>
      </c>
      <c r="CB225">
        <v>15</v>
      </c>
      <c r="CC225" t="s">
        <v>1462</v>
      </c>
      <c r="CD225" t="b">
        <v>1</v>
      </c>
      <c r="CE225" t="b">
        <v>1</v>
      </c>
      <c r="CF225">
        <v>50</v>
      </c>
      <c r="CH225" t="s">
        <v>1463</v>
      </c>
      <c r="CM225" t="s">
        <v>1463</v>
      </c>
      <c r="CR225" t="s">
        <v>1463</v>
      </c>
      <c r="CW225" t="s">
        <v>1462</v>
      </c>
      <c r="CX225" t="b">
        <v>1</v>
      </c>
      <c r="CZ225">
        <v>30</v>
      </c>
      <c r="DB225" t="s">
        <v>1463</v>
      </c>
      <c r="DG225" t="s">
        <v>1463</v>
      </c>
      <c r="DM225" t="s">
        <v>1463</v>
      </c>
      <c r="DS225" t="b">
        <v>1</v>
      </c>
      <c r="DU225" t="b">
        <v>1</v>
      </c>
      <c r="EB225" t="b">
        <v>1</v>
      </c>
      <c r="EC225" t="b">
        <v>1</v>
      </c>
      <c r="EI225">
        <v>7.5</v>
      </c>
      <c r="EJ225">
        <v>0</v>
      </c>
      <c r="EN225">
        <v>0</v>
      </c>
      <c r="EO225" t="s">
        <v>1463</v>
      </c>
      <c r="FL225">
        <v>6.7</v>
      </c>
      <c r="FM225">
        <v>7.5</v>
      </c>
      <c r="FN225">
        <v>0</v>
      </c>
      <c r="FO225">
        <v>14.2</v>
      </c>
      <c r="FP225" t="s">
        <v>1462</v>
      </c>
      <c r="FQ225" t="b">
        <v>1</v>
      </c>
      <c r="FS225" t="s">
        <v>1473</v>
      </c>
      <c r="FT225" t="b">
        <v>1</v>
      </c>
      <c r="FV225" t="s">
        <v>1464</v>
      </c>
      <c r="FW225" t="b">
        <v>1</v>
      </c>
      <c r="FY225" t="s">
        <v>1473</v>
      </c>
      <c r="GO225" t="b">
        <v>1</v>
      </c>
      <c r="GQ225" t="s">
        <v>1464</v>
      </c>
      <c r="HD225" t="b">
        <v>1</v>
      </c>
      <c r="HF225" t="s">
        <v>1465</v>
      </c>
      <c r="IN225" t="b">
        <v>1</v>
      </c>
      <c r="IP225" t="s">
        <v>1464</v>
      </c>
      <c r="JC225" t="b">
        <v>1</v>
      </c>
      <c r="JE225" t="s">
        <v>1464</v>
      </c>
      <c r="JL225" t="b">
        <v>1</v>
      </c>
      <c r="JN225" t="s">
        <v>1473</v>
      </c>
      <c r="KG225" t="s">
        <v>6411</v>
      </c>
      <c r="KH225" t="b">
        <v>1</v>
      </c>
      <c r="KJ225" t="s">
        <v>1464</v>
      </c>
      <c r="KK225" t="s">
        <v>1462</v>
      </c>
      <c r="KL225" t="s">
        <v>4356</v>
      </c>
      <c r="KM225">
        <v>7.5</v>
      </c>
      <c r="KN225">
        <v>0</v>
      </c>
      <c r="KO225">
        <v>0</v>
      </c>
      <c r="KR225">
        <v>0</v>
      </c>
      <c r="KS225" t="s">
        <v>1463</v>
      </c>
      <c r="RO225">
        <v>7.5</v>
      </c>
      <c r="RP225">
        <v>5</v>
      </c>
      <c r="RQ225">
        <v>2.5</v>
      </c>
      <c r="RR225">
        <v>15</v>
      </c>
      <c r="SK225">
        <v>5</v>
      </c>
      <c r="SL225">
        <v>2.5</v>
      </c>
      <c r="SM225">
        <v>3.7</v>
      </c>
      <c r="SN225">
        <v>10</v>
      </c>
      <c r="SO225">
        <v>2.5</v>
      </c>
      <c r="SP225">
        <v>16.2</v>
      </c>
      <c r="SQ225" t="s">
        <v>1463</v>
      </c>
      <c r="SR225" t="s">
        <v>6412</v>
      </c>
      <c r="TI225">
        <v>75</v>
      </c>
      <c r="TJ225" t="s">
        <v>6413</v>
      </c>
      <c r="TN225" t="b">
        <v>1</v>
      </c>
      <c r="TO225" t="b">
        <v>1</v>
      </c>
      <c r="TP225" t="b">
        <v>1</v>
      </c>
      <c r="TQ225" t="b">
        <v>1</v>
      </c>
      <c r="TS225" t="b">
        <v>1</v>
      </c>
      <c r="TT225" t="b">
        <v>1</v>
      </c>
      <c r="TV225" t="b">
        <v>1</v>
      </c>
      <c r="TW225" t="s">
        <v>6204</v>
      </c>
      <c r="TX225">
        <v>10</v>
      </c>
      <c r="TY225">
        <v>2.5</v>
      </c>
      <c r="VI225">
        <v>5</v>
      </c>
      <c r="VJ225">
        <v>0</v>
      </c>
      <c r="VK225">
        <v>7.5</v>
      </c>
      <c r="VL225">
        <v>12.5</v>
      </c>
      <c r="VM225" t="s">
        <v>1463</v>
      </c>
      <c r="VO225" t="s">
        <v>1463</v>
      </c>
      <c r="VQ225" t="s">
        <v>1463</v>
      </c>
      <c r="VS225" t="s">
        <v>1463</v>
      </c>
      <c r="VV225" t="s">
        <v>1463</v>
      </c>
      <c r="VX225" t="s">
        <v>1462</v>
      </c>
      <c r="VY225" t="s">
        <v>5583</v>
      </c>
      <c r="VZ225">
        <v>0</v>
      </c>
      <c r="WA225">
        <v>7.5</v>
      </c>
      <c r="XJ225">
        <v>2.5</v>
      </c>
      <c r="XK225">
        <v>0</v>
      </c>
      <c r="XL225">
        <v>5</v>
      </c>
      <c r="XM225">
        <v>7.5</v>
      </c>
      <c r="XN225" t="s">
        <v>1462</v>
      </c>
      <c r="XO225" t="s">
        <v>1462</v>
      </c>
      <c r="XQ225" t="b">
        <v>1</v>
      </c>
      <c r="XS225" t="b">
        <v>1</v>
      </c>
      <c r="XT225" t="b">
        <v>1</v>
      </c>
      <c r="XV225" t="b">
        <v>1</v>
      </c>
      <c r="XW225" t="b">
        <v>1</v>
      </c>
      <c r="XX225" t="b">
        <v>1</v>
      </c>
      <c r="YC225" t="s">
        <v>1462</v>
      </c>
      <c r="YE225" t="s">
        <v>1463</v>
      </c>
      <c r="YF225" t="s">
        <v>6414</v>
      </c>
      <c r="YG225">
        <v>0</v>
      </c>
      <c r="YH225">
        <v>5</v>
      </c>
      <c r="YI225" t="s">
        <v>1463</v>
      </c>
      <c r="YU225">
        <v>0</v>
      </c>
      <c r="YV225">
        <v>5</v>
      </c>
      <c r="ZX225">
        <v>7</v>
      </c>
      <c r="ZY225">
        <v>5</v>
      </c>
      <c r="ZZ225">
        <v>2.5</v>
      </c>
      <c r="AAA225">
        <v>14.5</v>
      </c>
      <c r="AAB225" t="s">
        <v>1462</v>
      </c>
      <c r="AAL225" t="b">
        <v>1</v>
      </c>
      <c r="AAO225" t="b">
        <v>1</v>
      </c>
      <c r="AAS225" t="s">
        <v>5659</v>
      </c>
      <c r="AAT225">
        <v>5</v>
      </c>
      <c r="AAU225">
        <v>2.5</v>
      </c>
      <c r="ADN225">
        <v>2</v>
      </c>
      <c r="ADO225">
        <v>7.5</v>
      </c>
      <c r="ADP225">
        <v>2.5</v>
      </c>
      <c r="ADQ225">
        <v>12</v>
      </c>
      <c r="ADR225" t="s">
        <v>1759</v>
      </c>
      <c r="ADS225">
        <v>0.5</v>
      </c>
      <c r="ADT225">
        <v>6</v>
      </c>
      <c r="AEG225">
        <v>7.5</v>
      </c>
      <c r="AEH225">
        <v>2.5</v>
      </c>
      <c r="AEI225">
        <v>10</v>
      </c>
      <c r="AEJ225">
        <v>2.5</v>
      </c>
      <c r="AEK225">
        <v>0</v>
      </c>
      <c r="AEL225">
        <v>12.5</v>
      </c>
      <c r="AEU225" t="b">
        <v>1</v>
      </c>
      <c r="AEV225" t="b">
        <v>1</v>
      </c>
      <c r="AEZ225" t="b">
        <v>1</v>
      </c>
      <c r="AFA225" t="s">
        <v>4835</v>
      </c>
      <c r="AFC225">
        <v>2.5</v>
      </c>
      <c r="AFD225">
        <v>0</v>
      </c>
      <c r="AFE225">
        <v>0</v>
      </c>
      <c r="AFF225">
        <v>7.5</v>
      </c>
      <c r="AFG225">
        <v>2.5</v>
      </c>
      <c r="AFH225">
        <v>10</v>
      </c>
      <c r="AFI225" t="s">
        <v>1463</v>
      </c>
      <c r="AFK225" t="s">
        <v>1463</v>
      </c>
      <c r="AFM225" t="s">
        <v>1463</v>
      </c>
      <c r="AFO225" t="s">
        <v>1463</v>
      </c>
      <c r="AFQ225" t="s">
        <v>1463</v>
      </c>
      <c r="AFT225" t="s">
        <v>1463</v>
      </c>
      <c r="AFV225">
        <v>3</v>
      </c>
      <c r="AFW225">
        <v>3</v>
      </c>
      <c r="AFX225">
        <v>7.5</v>
      </c>
      <c r="AFY225">
        <v>2.5</v>
      </c>
      <c r="AFZ225">
        <v>5</v>
      </c>
      <c r="AGA225">
        <v>7.5</v>
      </c>
      <c r="AGB225">
        <v>0</v>
      </c>
      <c r="AGC225">
        <v>12.5</v>
      </c>
      <c r="AGD225">
        <v>4</v>
      </c>
      <c r="AGE225">
        <v>3</v>
      </c>
      <c r="AGG225">
        <v>3</v>
      </c>
      <c r="AGH225">
        <v>3</v>
      </c>
      <c r="AGJ225">
        <v>4</v>
      </c>
      <c r="AGK225">
        <v>0</v>
      </c>
      <c r="AGM225" t="s">
        <v>6193</v>
      </c>
      <c r="AGN225" t="s">
        <v>6415</v>
      </c>
      <c r="AGQ225">
        <v>7.5</v>
      </c>
      <c r="AGR225">
        <v>0</v>
      </c>
      <c r="AGS225">
        <v>1</v>
      </c>
      <c r="AGT225">
        <v>7.5</v>
      </c>
      <c r="AGU225">
        <v>2.5</v>
      </c>
      <c r="AGV225">
        <v>11</v>
      </c>
      <c r="AGW225">
        <v>1</v>
      </c>
      <c r="AGZ225" t="b">
        <v>1</v>
      </c>
      <c r="AHD225">
        <v>4</v>
      </c>
      <c r="AHE225">
        <v>4</v>
      </c>
      <c r="AHF225">
        <v>4</v>
      </c>
      <c r="AKM225">
        <v>7.5</v>
      </c>
      <c r="AKN225">
        <v>2.5</v>
      </c>
      <c r="AKO225">
        <v>10</v>
      </c>
      <c r="AKP225">
        <v>5</v>
      </c>
      <c r="AKQ225">
        <v>2.5</v>
      </c>
      <c r="AKR225">
        <v>17.5</v>
      </c>
      <c r="AKS225" t="s">
        <v>1462</v>
      </c>
      <c r="AKT225" t="s">
        <v>1463</v>
      </c>
      <c r="AKV225" t="s">
        <v>1462</v>
      </c>
      <c r="AKX225" t="s">
        <v>1462</v>
      </c>
      <c r="AKZ225" t="s">
        <v>1463</v>
      </c>
      <c r="ALB225" t="s">
        <v>1462</v>
      </c>
      <c r="ALD225" t="s">
        <v>1463</v>
      </c>
      <c r="ALF225" t="s">
        <v>1462</v>
      </c>
      <c r="ALH225" t="s">
        <v>1462</v>
      </c>
      <c r="ALJ225" t="s">
        <v>1462</v>
      </c>
      <c r="ALL225" t="s">
        <v>1463</v>
      </c>
      <c r="ALN225" t="s">
        <v>1462</v>
      </c>
      <c r="ALP225" t="s">
        <v>1463</v>
      </c>
      <c r="ALR225" t="s">
        <v>1463</v>
      </c>
      <c r="ALT225" t="s">
        <v>1463</v>
      </c>
      <c r="AMF225" t="b">
        <v>1</v>
      </c>
      <c r="AMH225" t="b">
        <v>1</v>
      </c>
      <c r="AMI225" t="b">
        <v>1</v>
      </c>
      <c r="AMJ225" t="b">
        <v>1</v>
      </c>
      <c r="AML225" t="b">
        <v>1</v>
      </c>
      <c r="AMM225" t="b">
        <v>1</v>
      </c>
      <c r="AMO225" t="b">
        <v>1</v>
      </c>
      <c r="AMQ225" t="b">
        <v>1</v>
      </c>
      <c r="AMW225" t="b">
        <v>1</v>
      </c>
      <c r="ANA225">
        <v>5</v>
      </c>
      <c r="ANB225">
        <v>2.5</v>
      </c>
      <c r="ANC225">
        <v>10</v>
      </c>
      <c r="AND225">
        <v>7.5</v>
      </c>
      <c r="ANE225">
        <v>0</v>
      </c>
      <c r="ANF225">
        <v>17.5</v>
      </c>
      <c r="ANG225" t="s">
        <v>1462</v>
      </c>
      <c r="ANH225" t="s">
        <v>6416</v>
      </c>
      <c r="ANI225" t="s">
        <v>1462</v>
      </c>
      <c r="ANJ225" t="s">
        <v>6417</v>
      </c>
      <c r="ANK225">
        <v>7.5</v>
      </c>
      <c r="ANL225">
        <v>0</v>
      </c>
      <c r="ANM225">
        <v>6</v>
      </c>
      <c r="ANN225">
        <v>0</v>
      </c>
      <c r="ANO225">
        <v>10</v>
      </c>
      <c r="ANP225">
        <v>16</v>
      </c>
      <c r="ANQ225" t="s">
        <v>2599</v>
      </c>
      <c r="ANR225" t="s">
        <v>1462</v>
      </c>
      <c r="ANT225">
        <v>0</v>
      </c>
      <c r="ANU225">
        <v>10</v>
      </c>
      <c r="AQR225">
        <v>5</v>
      </c>
      <c r="AQS225">
        <v>0</v>
      </c>
      <c r="AQT225">
        <v>3.8</v>
      </c>
      <c r="AQU225">
        <v>8.8000000000000007</v>
      </c>
      <c r="AQV225" t="s">
        <v>1463</v>
      </c>
      <c r="ARB225" t="b">
        <v>1</v>
      </c>
      <c r="ARC225" t="b">
        <v>1</v>
      </c>
      <c r="ARD225" t="b">
        <v>1</v>
      </c>
      <c r="ARG225">
        <v>0</v>
      </c>
      <c r="ARH225">
        <v>7.5</v>
      </c>
      <c r="ARI225" t="s">
        <v>1463</v>
      </c>
      <c r="ARQ225" t="s">
        <v>1462</v>
      </c>
      <c r="ARS225" t="s">
        <v>6418</v>
      </c>
      <c r="ART225" t="s">
        <v>6419</v>
      </c>
      <c r="ASB225" t="b">
        <v>1</v>
      </c>
      <c r="ASC225" t="s">
        <v>6031</v>
      </c>
      <c r="ASD225">
        <v>0</v>
      </c>
      <c r="ASE225">
        <v>0</v>
      </c>
      <c r="ASF225">
        <v>5</v>
      </c>
      <c r="ASG225">
        <v>7.5</v>
      </c>
      <c r="ASH225">
        <v>2.5</v>
      </c>
      <c r="ASI225">
        <v>15</v>
      </c>
      <c r="ASJ225">
        <v>90</v>
      </c>
      <c r="ASM225" t="b">
        <v>1</v>
      </c>
      <c r="ASQ225" t="b">
        <v>1</v>
      </c>
      <c r="ASR225" t="s">
        <v>6172</v>
      </c>
      <c r="ASS225">
        <v>5</v>
      </c>
      <c r="AST225" t="s">
        <v>1462</v>
      </c>
      <c r="ASW225" t="b">
        <v>1</v>
      </c>
      <c r="ASY225" t="b">
        <v>1</v>
      </c>
      <c r="ASZ225" t="b">
        <v>1</v>
      </c>
      <c r="ATC225" t="s">
        <v>6420</v>
      </c>
      <c r="ATD225">
        <v>7.5</v>
      </c>
      <c r="ATE225">
        <v>2.5</v>
      </c>
      <c r="ATF225">
        <v>5.7</v>
      </c>
      <c r="ATG225">
        <v>7.5</v>
      </c>
      <c r="ATH225">
        <v>0</v>
      </c>
      <c r="ATI225">
        <v>13.2</v>
      </c>
      <c r="ATJ225" t="s">
        <v>1462</v>
      </c>
      <c r="AUR225" t="b">
        <v>1</v>
      </c>
      <c r="AUS225" t="s">
        <v>6324</v>
      </c>
      <c r="AUT225" t="s">
        <v>2561</v>
      </c>
      <c r="AVW225" t="s">
        <v>1462</v>
      </c>
      <c r="AVX225" t="s">
        <v>1462</v>
      </c>
      <c r="AVZ225">
        <v>7.5</v>
      </c>
      <c r="AWA225">
        <v>0</v>
      </c>
      <c r="AWB225">
        <v>7.5</v>
      </c>
      <c r="AWC225">
        <v>0</v>
      </c>
      <c r="AWD225">
        <v>3</v>
      </c>
      <c r="AWE225">
        <v>5</v>
      </c>
      <c r="AWF225">
        <v>0</v>
      </c>
      <c r="AWG225">
        <v>8</v>
      </c>
      <c r="AWH225" t="s">
        <v>1462</v>
      </c>
      <c r="AWI225" t="s">
        <v>1470</v>
      </c>
      <c r="AWJ225" t="s">
        <v>1463</v>
      </c>
      <c r="AWL225" t="s">
        <v>1462</v>
      </c>
      <c r="AWM225" t="s">
        <v>2619</v>
      </c>
      <c r="AWN225" t="s">
        <v>1462</v>
      </c>
      <c r="AWO225" t="s">
        <v>2619</v>
      </c>
      <c r="AWP225" t="s">
        <v>1462</v>
      </c>
      <c r="AWQ225" t="s">
        <v>2895</v>
      </c>
      <c r="AWR225" t="s">
        <v>1463</v>
      </c>
      <c r="AWT225" t="s">
        <v>1463</v>
      </c>
      <c r="AWV225" t="s">
        <v>1463</v>
      </c>
      <c r="AWX225" t="s">
        <v>1463</v>
      </c>
      <c r="AWZ225" t="s">
        <v>1463</v>
      </c>
      <c r="AXB225" t="s">
        <v>1463</v>
      </c>
      <c r="AXD225" t="s">
        <v>1463</v>
      </c>
      <c r="AXI225">
        <v>5</v>
      </c>
      <c r="AXJ225">
        <v>0</v>
      </c>
      <c r="AXK225">
        <v>1</v>
      </c>
      <c r="AXN225">
        <v>1</v>
      </c>
      <c r="AXO225">
        <v>1</v>
      </c>
      <c r="AXP225">
        <v>1</v>
      </c>
      <c r="AXQ225">
        <v>1</v>
      </c>
      <c r="AXR225">
        <v>1</v>
      </c>
      <c r="AXS225">
        <v>1</v>
      </c>
      <c r="AXT225">
        <v>1</v>
      </c>
      <c r="AXU225">
        <v>1</v>
      </c>
      <c r="AXV225">
        <v>2</v>
      </c>
      <c r="AXW225">
        <v>1</v>
      </c>
      <c r="AXX225">
        <v>2</v>
      </c>
      <c r="AYA225">
        <v>10</v>
      </c>
      <c r="AYD225">
        <v>10</v>
      </c>
      <c r="AYE225" t="s">
        <v>1463</v>
      </c>
      <c r="AYF225" t="s">
        <v>1463</v>
      </c>
      <c r="AYG225">
        <v>10</v>
      </c>
      <c r="AYJ225">
        <v>10</v>
      </c>
      <c r="AYK225">
        <v>7.5</v>
      </c>
      <c r="AYL225">
        <v>5</v>
      </c>
      <c r="AYM225">
        <v>22.5</v>
      </c>
      <c r="AZO225" t="s">
        <v>1462</v>
      </c>
      <c r="AZP225" t="s">
        <v>6421</v>
      </c>
      <c r="AZR225">
        <v>7.5</v>
      </c>
      <c r="AZS225">
        <v>5</v>
      </c>
      <c r="BCH225">
        <v>10</v>
      </c>
      <c r="BCI225">
        <v>5</v>
      </c>
      <c r="BCJ225">
        <v>2.5</v>
      </c>
      <c r="BCK225">
        <v>17.5</v>
      </c>
      <c r="BCL225">
        <v>1</v>
      </c>
      <c r="BCN225" t="s">
        <v>2555</v>
      </c>
      <c r="BCP225">
        <v>2</v>
      </c>
      <c r="BCR225">
        <v>3</v>
      </c>
      <c r="BCT225">
        <v>4</v>
      </c>
      <c r="BCW225" t="s">
        <v>2555</v>
      </c>
      <c r="BCY225">
        <v>5</v>
      </c>
      <c r="BCZ225">
        <v>2.5</v>
      </c>
      <c r="BEH225">
        <v>10</v>
      </c>
      <c r="BEI225">
        <v>10</v>
      </c>
      <c r="BEJ225">
        <v>0</v>
      </c>
      <c r="BEK225">
        <v>20</v>
      </c>
      <c r="BEL225" t="s">
        <v>2567</v>
      </c>
      <c r="BEN225" t="s">
        <v>2567</v>
      </c>
      <c r="BEP225" t="s">
        <v>2567</v>
      </c>
      <c r="BER225" t="s">
        <v>2567</v>
      </c>
      <c r="BET225" t="s">
        <v>2567</v>
      </c>
      <c r="BEV225" t="s">
        <v>2567</v>
      </c>
      <c r="BEX225">
        <v>10</v>
      </c>
      <c r="BEY225">
        <v>0</v>
      </c>
      <c r="BGQ225">
        <v>2</v>
      </c>
      <c r="BGR225">
        <v>2.5</v>
      </c>
      <c r="BGS225">
        <v>7.5</v>
      </c>
      <c r="BGT225">
        <v>12</v>
      </c>
      <c r="BGU225" t="s">
        <v>1462</v>
      </c>
      <c r="BGV225" t="s">
        <v>4356</v>
      </c>
      <c r="BGW225" t="s">
        <v>2653</v>
      </c>
      <c r="BGX225" t="s">
        <v>5404</v>
      </c>
      <c r="BGY225" t="s">
        <v>2653</v>
      </c>
      <c r="BHH225" t="s">
        <v>6422</v>
      </c>
      <c r="BHI225" t="s">
        <v>2985</v>
      </c>
      <c r="BHJ225" t="s">
        <v>2653</v>
      </c>
      <c r="BHK225">
        <v>2.5</v>
      </c>
      <c r="BHL225">
        <v>7.5</v>
      </c>
      <c r="BIT225">
        <v>10</v>
      </c>
      <c r="BIU225">
        <v>7.5</v>
      </c>
      <c r="BIV225">
        <v>0</v>
      </c>
      <c r="BIW225">
        <v>17.5</v>
      </c>
      <c r="BIX225">
        <v>5</v>
      </c>
      <c r="BIY225" t="s">
        <v>1794</v>
      </c>
      <c r="BIZ225" t="s">
        <v>2594</v>
      </c>
      <c r="BJA225" t="s">
        <v>2548</v>
      </c>
      <c r="BJB225">
        <v>7.5</v>
      </c>
      <c r="BJC225">
        <v>0</v>
      </c>
    </row>
    <row r="226" spans="1:1024 1026:1615" ht="15" x14ac:dyDescent="0.25">
      <c r="A226" t="s">
        <v>4347</v>
      </c>
      <c r="B226" t="s">
        <v>6423</v>
      </c>
      <c r="C226" t="s">
        <v>6424</v>
      </c>
      <c r="D226" t="s">
        <v>1460</v>
      </c>
      <c r="F226" t="s">
        <v>2606</v>
      </c>
      <c r="G226" t="s">
        <v>4350</v>
      </c>
      <c r="H226" t="s">
        <v>4351</v>
      </c>
      <c r="I226" t="s">
        <v>4352</v>
      </c>
      <c r="J226">
        <v>3.6524050899999998</v>
      </c>
      <c r="K226">
        <v>34.29005411</v>
      </c>
      <c r="L226" s="116">
        <v>42453</v>
      </c>
      <c r="M226" t="s">
        <v>1461</v>
      </c>
      <c r="N226">
        <v>31</v>
      </c>
      <c r="O226" t="s">
        <v>1472</v>
      </c>
      <c r="Q226">
        <v>6.7</v>
      </c>
      <c r="R226">
        <v>7.5</v>
      </c>
      <c r="S226">
        <v>0</v>
      </c>
      <c r="T226">
        <v>14.2</v>
      </c>
      <c r="U226">
        <v>1</v>
      </c>
      <c r="V226">
        <v>2</v>
      </c>
      <c r="W226">
        <v>4</v>
      </c>
      <c r="X226">
        <v>1</v>
      </c>
      <c r="AA226" t="b">
        <v>1</v>
      </c>
      <c r="AG226">
        <v>1</v>
      </c>
      <c r="AH226">
        <v>2</v>
      </c>
      <c r="AI226">
        <v>2</v>
      </c>
      <c r="AJ226">
        <v>1</v>
      </c>
      <c r="AS226">
        <v>1</v>
      </c>
      <c r="AT226">
        <v>2</v>
      </c>
      <c r="AU226">
        <v>2</v>
      </c>
      <c r="AV226">
        <v>1</v>
      </c>
      <c r="BS226" t="s">
        <v>1462</v>
      </c>
      <c r="BT226" t="s">
        <v>1462</v>
      </c>
      <c r="BU226" t="s">
        <v>4353</v>
      </c>
      <c r="BV226" t="s">
        <v>6199</v>
      </c>
      <c r="BW226">
        <v>7.5</v>
      </c>
      <c r="BX226">
        <v>0</v>
      </c>
      <c r="BY226">
        <v>8.5</v>
      </c>
      <c r="BZ226">
        <v>7.5</v>
      </c>
      <c r="CA226">
        <v>0</v>
      </c>
      <c r="CB226">
        <v>16</v>
      </c>
      <c r="CC226" t="s">
        <v>1462</v>
      </c>
      <c r="CD226" t="b">
        <v>1</v>
      </c>
      <c r="CE226" t="b">
        <v>1</v>
      </c>
      <c r="CF226">
        <v>24</v>
      </c>
      <c r="CH226" t="s">
        <v>1463</v>
      </c>
      <c r="CM226" t="s">
        <v>1463</v>
      </c>
      <c r="CR226" t="s">
        <v>1463</v>
      </c>
      <c r="CW226" t="s">
        <v>1462</v>
      </c>
      <c r="CX226" t="b">
        <v>1</v>
      </c>
      <c r="CZ226">
        <v>13</v>
      </c>
      <c r="DB226" t="s">
        <v>1463</v>
      </c>
      <c r="DG226" t="s">
        <v>1462</v>
      </c>
      <c r="DH226" t="b">
        <v>1</v>
      </c>
      <c r="DJ226">
        <v>10</v>
      </c>
      <c r="DM226" t="s">
        <v>1463</v>
      </c>
      <c r="DS226" t="b">
        <v>1</v>
      </c>
      <c r="DU226" t="b">
        <v>1</v>
      </c>
      <c r="EC226" t="b">
        <v>1</v>
      </c>
      <c r="EI226">
        <v>7.5</v>
      </c>
      <c r="EJ226">
        <v>0</v>
      </c>
      <c r="EN226">
        <v>0</v>
      </c>
      <c r="EO226" t="s">
        <v>1463</v>
      </c>
      <c r="FL226">
        <v>10</v>
      </c>
      <c r="FM226">
        <v>5</v>
      </c>
      <c r="FN226">
        <v>2.5</v>
      </c>
      <c r="FO226">
        <v>17.5</v>
      </c>
      <c r="FP226" t="s">
        <v>1462</v>
      </c>
      <c r="FQ226" t="b">
        <v>1</v>
      </c>
      <c r="FS226" t="s">
        <v>1473</v>
      </c>
      <c r="FT226" t="b">
        <v>1</v>
      </c>
      <c r="FV226" t="s">
        <v>1465</v>
      </c>
      <c r="FY226" t="s">
        <v>1464</v>
      </c>
      <c r="GB226" t="s">
        <v>1464</v>
      </c>
      <c r="GE226" t="s">
        <v>1464</v>
      </c>
      <c r="GH226" t="s">
        <v>1464</v>
      </c>
      <c r="GK226" t="s">
        <v>1464</v>
      </c>
      <c r="GN226" t="s">
        <v>1464</v>
      </c>
      <c r="GO226" t="b">
        <v>1</v>
      </c>
      <c r="GQ226" t="s">
        <v>1465</v>
      </c>
      <c r="GT226" t="s">
        <v>1464</v>
      </c>
      <c r="GW226" t="s">
        <v>1464</v>
      </c>
      <c r="GZ226" t="s">
        <v>1464</v>
      </c>
      <c r="HC226" t="s">
        <v>1464</v>
      </c>
      <c r="HD226" t="b">
        <v>1</v>
      </c>
      <c r="HF226" t="s">
        <v>1465</v>
      </c>
      <c r="HI226" t="s">
        <v>1464</v>
      </c>
      <c r="HL226" t="s">
        <v>1464</v>
      </c>
      <c r="HO226" t="s">
        <v>1464</v>
      </c>
      <c r="HR226" t="s">
        <v>1464</v>
      </c>
      <c r="HU226" t="s">
        <v>1464</v>
      </c>
      <c r="HX226" t="s">
        <v>1464</v>
      </c>
      <c r="IA226" t="s">
        <v>1464</v>
      </c>
      <c r="ID226" t="s">
        <v>1464</v>
      </c>
      <c r="IG226" t="s">
        <v>1464</v>
      </c>
      <c r="IJ226" t="s">
        <v>1464</v>
      </c>
      <c r="IM226" t="s">
        <v>1464</v>
      </c>
      <c r="IN226" t="b">
        <v>1</v>
      </c>
      <c r="IP226" t="s">
        <v>1465</v>
      </c>
      <c r="IS226" t="s">
        <v>1464</v>
      </c>
      <c r="IV226" t="s">
        <v>1464</v>
      </c>
      <c r="IY226" t="s">
        <v>1464</v>
      </c>
      <c r="JB226" t="s">
        <v>1464</v>
      </c>
      <c r="JC226" t="b">
        <v>1</v>
      </c>
      <c r="JE226" t="s">
        <v>1464</v>
      </c>
      <c r="JH226" t="s">
        <v>1464</v>
      </c>
      <c r="JK226" t="s">
        <v>1464</v>
      </c>
      <c r="JN226" t="s">
        <v>1464</v>
      </c>
      <c r="JQ226" t="s">
        <v>1464</v>
      </c>
      <c r="JT226" t="s">
        <v>1464</v>
      </c>
      <c r="JW226" t="s">
        <v>1464</v>
      </c>
      <c r="JZ226" t="s">
        <v>1464</v>
      </c>
      <c r="KC226" t="s">
        <v>1464</v>
      </c>
      <c r="KF226" t="s">
        <v>1464</v>
      </c>
      <c r="KG226" t="s">
        <v>4388</v>
      </c>
      <c r="KH226" t="b">
        <v>1</v>
      </c>
      <c r="KJ226" t="s">
        <v>1465</v>
      </c>
      <c r="KK226" t="s">
        <v>1462</v>
      </c>
      <c r="KL226" t="s">
        <v>4356</v>
      </c>
      <c r="KM226">
        <v>5</v>
      </c>
      <c r="KN226">
        <v>2.5</v>
      </c>
      <c r="KO226">
        <v>0</v>
      </c>
      <c r="KP226">
        <v>2.5</v>
      </c>
      <c r="KQ226">
        <v>0</v>
      </c>
      <c r="KR226">
        <v>2.5</v>
      </c>
      <c r="KS226" t="s">
        <v>1462</v>
      </c>
      <c r="LA226">
        <v>24</v>
      </c>
      <c r="LK226">
        <v>1</v>
      </c>
      <c r="LU226" t="b">
        <v>1</v>
      </c>
      <c r="MO226" t="b">
        <v>1</v>
      </c>
      <c r="MT226" t="s">
        <v>1462</v>
      </c>
      <c r="MU226" t="s">
        <v>6425</v>
      </c>
      <c r="MV226">
        <v>2.5</v>
      </c>
      <c r="MW226">
        <v>0</v>
      </c>
      <c r="MX226">
        <v>0</v>
      </c>
      <c r="MY226">
        <v>7.5</v>
      </c>
      <c r="MZ226">
        <v>2.5</v>
      </c>
      <c r="NA226">
        <v>10</v>
      </c>
      <c r="NM226" t="s">
        <v>2549</v>
      </c>
      <c r="NN226" t="s">
        <v>2549</v>
      </c>
      <c r="NO226" t="s">
        <v>2549</v>
      </c>
      <c r="NP226" t="s">
        <v>2549</v>
      </c>
      <c r="NQ226" t="s">
        <v>2549</v>
      </c>
      <c r="NR226" t="s">
        <v>2549</v>
      </c>
      <c r="NS226" t="s">
        <v>2549</v>
      </c>
      <c r="NT226" t="s">
        <v>2549</v>
      </c>
      <c r="NU226" t="s">
        <v>2549</v>
      </c>
      <c r="NV226" t="s">
        <v>2549</v>
      </c>
      <c r="NW226" t="s">
        <v>2550</v>
      </c>
      <c r="NX226" t="s">
        <v>2550</v>
      </c>
      <c r="NY226" t="s">
        <v>2550</v>
      </c>
      <c r="NZ226" t="s">
        <v>2550</v>
      </c>
      <c r="OA226" t="s">
        <v>2550</v>
      </c>
      <c r="OB226" t="s">
        <v>2550</v>
      </c>
      <c r="OC226" t="s">
        <v>2569</v>
      </c>
      <c r="OD226" t="s">
        <v>2550</v>
      </c>
      <c r="OE226" t="s">
        <v>2550</v>
      </c>
      <c r="OF226" t="s">
        <v>2550</v>
      </c>
      <c r="OG226">
        <v>7.5</v>
      </c>
      <c r="OH226">
        <v>2.5</v>
      </c>
      <c r="OJ226">
        <v>7.5</v>
      </c>
      <c r="OK226">
        <v>0</v>
      </c>
      <c r="OL226">
        <v>7.5</v>
      </c>
      <c r="OT226" t="b">
        <v>1</v>
      </c>
      <c r="PD226" t="s">
        <v>6426</v>
      </c>
      <c r="PN226" t="s">
        <v>3269</v>
      </c>
      <c r="QL226">
        <v>7.5</v>
      </c>
      <c r="QM226">
        <v>0</v>
      </c>
      <c r="RO226">
        <v>7.5</v>
      </c>
      <c r="RP226">
        <v>7.5</v>
      </c>
      <c r="RQ226">
        <v>2.5</v>
      </c>
      <c r="RR226">
        <v>17.5</v>
      </c>
      <c r="RS226" t="s">
        <v>1463</v>
      </c>
      <c r="RZ226" t="s">
        <v>1463</v>
      </c>
      <c r="SK226">
        <v>7.5</v>
      </c>
      <c r="SL226">
        <v>2.5</v>
      </c>
      <c r="SM226">
        <v>3.7</v>
      </c>
      <c r="SN226">
        <v>7.5</v>
      </c>
      <c r="SO226">
        <v>0</v>
      </c>
      <c r="SP226">
        <v>11.2</v>
      </c>
      <c r="SQ226" t="s">
        <v>1463</v>
      </c>
      <c r="SR226" t="s">
        <v>6427</v>
      </c>
      <c r="TI226">
        <v>75</v>
      </c>
      <c r="TJ226" t="s">
        <v>6428</v>
      </c>
      <c r="TN226" t="b">
        <v>1</v>
      </c>
      <c r="TO226" t="b">
        <v>1</v>
      </c>
      <c r="TP226" t="b">
        <v>1</v>
      </c>
      <c r="TQ226" t="b">
        <v>1</v>
      </c>
      <c r="TR226" t="b">
        <v>1</v>
      </c>
      <c r="TS226" t="b">
        <v>1</v>
      </c>
      <c r="TT226" t="b">
        <v>1</v>
      </c>
      <c r="TU226" t="b">
        <v>1</v>
      </c>
      <c r="TX226">
        <v>7.5</v>
      </c>
      <c r="TY226">
        <v>0</v>
      </c>
      <c r="VI226">
        <v>5</v>
      </c>
      <c r="VJ226">
        <v>0</v>
      </c>
      <c r="VK226">
        <v>10</v>
      </c>
      <c r="VL226">
        <v>15</v>
      </c>
      <c r="VM226" t="s">
        <v>1463</v>
      </c>
      <c r="VO226" t="s">
        <v>1463</v>
      </c>
      <c r="VQ226" t="s">
        <v>1463</v>
      </c>
      <c r="VS226" t="s">
        <v>1463</v>
      </c>
      <c r="VV226" t="s">
        <v>1463</v>
      </c>
      <c r="VX226" t="s">
        <v>1462</v>
      </c>
      <c r="VY226" t="s">
        <v>4362</v>
      </c>
      <c r="VZ226">
        <v>0</v>
      </c>
      <c r="WA226">
        <v>10</v>
      </c>
      <c r="XJ226">
        <v>2.5</v>
      </c>
      <c r="XK226">
        <v>0</v>
      </c>
      <c r="XL226">
        <v>2.5</v>
      </c>
      <c r="XM226">
        <v>5</v>
      </c>
      <c r="XN226" t="s">
        <v>1463</v>
      </c>
      <c r="XO226" t="s">
        <v>1462</v>
      </c>
      <c r="XQ226" t="b">
        <v>1</v>
      </c>
      <c r="XT226" t="b">
        <v>1</v>
      </c>
      <c r="XV226" t="b">
        <v>1</v>
      </c>
      <c r="XX226" t="b">
        <v>1</v>
      </c>
      <c r="XY226" t="b">
        <v>1</v>
      </c>
      <c r="YC226" t="s">
        <v>1462</v>
      </c>
      <c r="YE226" t="s">
        <v>1463</v>
      </c>
      <c r="YF226" t="s">
        <v>6429</v>
      </c>
      <c r="YG226">
        <v>0</v>
      </c>
      <c r="YH226">
        <v>2.5</v>
      </c>
      <c r="YI226" t="s">
        <v>1463</v>
      </c>
      <c r="YU226">
        <v>0</v>
      </c>
      <c r="YV226">
        <v>2.5</v>
      </c>
      <c r="ZX226">
        <v>10</v>
      </c>
      <c r="ZY226">
        <v>7.5</v>
      </c>
      <c r="ZZ226">
        <v>0</v>
      </c>
      <c r="AAA226">
        <v>17.5</v>
      </c>
      <c r="AAB226" t="s">
        <v>1462</v>
      </c>
      <c r="AAK226" t="b">
        <v>1</v>
      </c>
      <c r="AAL226" t="b">
        <v>1</v>
      </c>
      <c r="AAM226" t="b">
        <v>1</v>
      </c>
      <c r="AAO226" t="b">
        <v>1</v>
      </c>
      <c r="AAS226" t="s">
        <v>6430</v>
      </c>
      <c r="AAT226">
        <v>7.5</v>
      </c>
      <c r="AAU226">
        <v>0</v>
      </c>
      <c r="AAV226">
        <v>10</v>
      </c>
      <c r="AAW226">
        <v>0</v>
      </c>
      <c r="AAX226">
        <v>2.5</v>
      </c>
      <c r="AAY226">
        <v>12.5</v>
      </c>
      <c r="AAZ226" t="s">
        <v>1463</v>
      </c>
      <c r="ABB226" t="s">
        <v>1463</v>
      </c>
      <c r="ACE226">
        <v>0</v>
      </c>
      <c r="ACF226">
        <v>2.5</v>
      </c>
      <c r="ADN226">
        <v>2</v>
      </c>
      <c r="ADO226">
        <v>10</v>
      </c>
      <c r="ADP226">
        <v>0</v>
      </c>
      <c r="ADQ226">
        <v>12</v>
      </c>
      <c r="ADR226" t="s">
        <v>1759</v>
      </c>
      <c r="ADS226">
        <v>0.5</v>
      </c>
      <c r="ADT226">
        <v>5</v>
      </c>
      <c r="AEG226">
        <v>10</v>
      </c>
      <c r="AEH226">
        <v>0</v>
      </c>
      <c r="AEI226">
        <v>10</v>
      </c>
      <c r="AEJ226">
        <v>0</v>
      </c>
      <c r="AEK226">
        <v>0</v>
      </c>
      <c r="AEL226">
        <v>10</v>
      </c>
      <c r="AEU226" t="b">
        <v>1</v>
      </c>
      <c r="AEV226" t="b">
        <v>1</v>
      </c>
      <c r="AEZ226" t="b">
        <v>1</v>
      </c>
      <c r="AFA226" t="s">
        <v>4365</v>
      </c>
      <c r="AFC226">
        <v>0</v>
      </c>
      <c r="AFD226">
        <v>0</v>
      </c>
      <c r="AFE226">
        <v>0</v>
      </c>
      <c r="AFF226">
        <v>7.5</v>
      </c>
      <c r="AFG226">
        <v>2.5</v>
      </c>
      <c r="AFH226">
        <v>10</v>
      </c>
      <c r="AFI226" t="s">
        <v>1463</v>
      </c>
      <c r="AFK226" t="s">
        <v>1463</v>
      </c>
      <c r="AFM226" t="s">
        <v>1463</v>
      </c>
      <c r="AFO226" t="s">
        <v>1463</v>
      </c>
      <c r="AFQ226" t="s">
        <v>1463</v>
      </c>
      <c r="AFT226" t="s">
        <v>1463</v>
      </c>
      <c r="AFV226">
        <v>3</v>
      </c>
      <c r="AFW226">
        <v>3</v>
      </c>
      <c r="AFX226">
        <v>7.5</v>
      </c>
      <c r="AFY226">
        <v>2.5</v>
      </c>
      <c r="AFZ226">
        <v>5</v>
      </c>
      <c r="AGA226">
        <v>7.5</v>
      </c>
      <c r="AGB226">
        <v>2.5</v>
      </c>
      <c r="AGC226">
        <v>15</v>
      </c>
      <c r="AGD226">
        <v>5</v>
      </c>
      <c r="AGE226">
        <v>2</v>
      </c>
      <c r="AGG226">
        <v>4</v>
      </c>
      <c r="AGH226">
        <v>2</v>
      </c>
      <c r="AGJ226">
        <v>5</v>
      </c>
      <c r="AGK226">
        <v>0</v>
      </c>
      <c r="AGM226" t="s">
        <v>6431</v>
      </c>
      <c r="AGN226" t="s">
        <v>6432</v>
      </c>
      <c r="AGQ226">
        <v>7.5</v>
      </c>
      <c r="AGR226">
        <v>2.5</v>
      </c>
      <c r="AGS226">
        <v>2</v>
      </c>
      <c r="AGT226">
        <v>10</v>
      </c>
      <c r="AGU226">
        <v>0</v>
      </c>
      <c r="AGV226">
        <v>12</v>
      </c>
      <c r="AGW226">
        <v>2</v>
      </c>
      <c r="AGZ226" t="b">
        <v>1</v>
      </c>
      <c r="AHB226" t="b">
        <v>1</v>
      </c>
      <c r="AHD226">
        <v>4</v>
      </c>
      <c r="AHE226">
        <v>4</v>
      </c>
      <c r="AHF226">
        <v>4</v>
      </c>
      <c r="AKM226">
        <v>10</v>
      </c>
      <c r="AKN226">
        <v>0</v>
      </c>
      <c r="AKO226">
        <v>10</v>
      </c>
      <c r="AKP226">
        <v>7.5</v>
      </c>
      <c r="AKQ226">
        <v>2.5</v>
      </c>
      <c r="AKR226">
        <v>20</v>
      </c>
      <c r="AKS226" t="s">
        <v>1462</v>
      </c>
      <c r="AKT226" t="s">
        <v>1463</v>
      </c>
      <c r="AKV226" t="s">
        <v>1462</v>
      </c>
      <c r="AKX226" t="s">
        <v>1462</v>
      </c>
      <c r="AKZ226" t="s">
        <v>1463</v>
      </c>
      <c r="ALB226" t="s">
        <v>1462</v>
      </c>
      <c r="ALD226" t="s">
        <v>1463</v>
      </c>
      <c r="ALF226" t="s">
        <v>1462</v>
      </c>
      <c r="ALH226" t="s">
        <v>1462</v>
      </c>
      <c r="ALJ226" t="s">
        <v>1462</v>
      </c>
      <c r="ALL226" t="s">
        <v>1462</v>
      </c>
      <c r="ALN226" t="s">
        <v>1462</v>
      </c>
      <c r="ALP226" t="s">
        <v>1463</v>
      </c>
      <c r="ALR226" t="s">
        <v>1462</v>
      </c>
      <c r="ALT226" t="s">
        <v>1463</v>
      </c>
      <c r="AMF226" t="b">
        <v>1</v>
      </c>
      <c r="AMH226" t="b">
        <v>1</v>
      </c>
      <c r="AMI226" t="b">
        <v>1</v>
      </c>
      <c r="AMJ226" t="b">
        <v>1</v>
      </c>
      <c r="AML226" t="b">
        <v>1</v>
      </c>
      <c r="AMM226" t="b">
        <v>1</v>
      </c>
      <c r="AMQ226" t="b">
        <v>1</v>
      </c>
      <c r="AMW226" t="b">
        <v>1</v>
      </c>
      <c r="ANA226">
        <v>7.5</v>
      </c>
      <c r="ANB226">
        <v>2.5</v>
      </c>
      <c r="ANC226">
        <v>10</v>
      </c>
      <c r="AND226">
        <v>7.5</v>
      </c>
      <c r="ANE226">
        <v>0</v>
      </c>
      <c r="ANF226">
        <v>17.5</v>
      </c>
      <c r="ANG226" t="s">
        <v>1462</v>
      </c>
      <c r="ANH226" t="s">
        <v>6433</v>
      </c>
      <c r="ANI226" t="s">
        <v>1462</v>
      </c>
      <c r="ANJ226" t="s">
        <v>6434</v>
      </c>
      <c r="ANK226">
        <v>7.5</v>
      </c>
      <c r="ANL226">
        <v>0</v>
      </c>
      <c r="ANM226">
        <v>10</v>
      </c>
      <c r="ANN226">
        <v>0</v>
      </c>
      <c r="ANO226">
        <v>10</v>
      </c>
      <c r="ANP226">
        <v>20</v>
      </c>
      <c r="ANQ226" t="s">
        <v>2876</v>
      </c>
      <c r="ANR226" t="s">
        <v>1462</v>
      </c>
      <c r="ANS226" t="s">
        <v>6435</v>
      </c>
      <c r="ANT226">
        <v>0</v>
      </c>
      <c r="ANU226">
        <v>10</v>
      </c>
      <c r="AQR226">
        <v>5</v>
      </c>
      <c r="AQS226">
        <v>0</v>
      </c>
      <c r="AQT226">
        <v>1.3</v>
      </c>
      <c r="AQU226">
        <v>6.3</v>
      </c>
      <c r="AQV226" t="s">
        <v>1463</v>
      </c>
      <c r="ARB226" t="b">
        <v>1</v>
      </c>
      <c r="ARD226" t="b">
        <v>1</v>
      </c>
      <c r="ARG226">
        <v>0</v>
      </c>
      <c r="ARH226">
        <v>2.5</v>
      </c>
      <c r="ARI226" t="s">
        <v>1463</v>
      </c>
      <c r="ARQ226" t="s">
        <v>1462</v>
      </c>
      <c r="ARS226" t="s">
        <v>4680</v>
      </c>
      <c r="ART226" t="s">
        <v>2616</v>
      </c>
      <c r="ASB226" t="b">
        <v>1</v>
      </c>
      <c r="ASC226" t="s">
        <v>6031</v>
      </c>
      <c r="ASD226">
        <v>0</v>
      </c>
      <c r="ASE226">
        <v>0</v>
      </c>
      <c r="ASF226">
        <v>5</v>
      </c>
      <c r="ASG226">
        <v>7.5</v>
      </c>
      <c r="ASH226">
        <v>2.5</v>
      </c>
      <c r="ASI226">
        <v>15</v>
      </c>
      <c r="ASJ226">
        <v>90</v>
      </c>
      <c r="ASM226" t="b">
        <v>1</v>
      </c>
      <c r="ASS226">
        <v>6</v>
      </c>
      <c r="AST226" t="s">
        <v>1462</v>
      </c>
      <c r="ASW226" t="b">
        <v>1</v>
      </c>
      <c r="ASY226" t="b">
        <v>1</v>
      </c>
      <c r="ASZ226" t="b">
        <v>1</v>
      </c>
      <c r="ATC226" t="s">
        <v>6436</v>
      </c>
      <c r="ATD226">
        <v>7.5</v>
      </c>
      <c r="ATE226">
        <v>2.5</v>
      </c>
      <c r="ATF226">
        <v>0</v>
      </c>
      <c r="ATG226">
        <v>0</v>
      </c>
      <c r="ATH226">
        <v>1.3</v>
      </c>
      <c r="ATI226">
        <v>1.3</v>
      </c>
      <c r="ATJ226" t="s">
        <v>1463</v>
      </c>
      <c r="AVZ226">
        <v>0</v>
      </c>
      <c r="AWA226">
        <v>2.5</v>
      </c>
      <c r="AWB226">
        <v>0</v>
      </c>
      <c r="AWC226">
        <v>0</v>
      </c>
      <c r="AWD226">
        <v>2</v>
      </c>
      <c r="AWE226">
        <v>5</v>
      </c>
      <c r="AWF226">
        <v>0</v>
      </c>
      <c r="AWG226">
        <v>7</v>
      </c>
      <c r="AWH226" t="s">
        <v>1462</v>
      </c>
      <c r="AWI226" t="s">
        <v>1470</v>
      </c>
      <c r="AWJ226" t="s">
        <v>1462</v>
      </c>
      <c r="AWK226" t="s">
        <v>1469</v>
      </c>
      <c r="AWL226" t="s">
        <v>1462</v>
      </c>
      <c r="AWM226" t="s">
        <v>2619</v>
      </c>
      <c r="AWN226" t="s">
        <v>1463</v>
      </c>
      <c r="AWP226" t="s">
        <v>1463</v>
      </c>
      <c r="AWR226" t="s">
        <v>1463</v>
      </c>
      <c r="AWT226" t="s">
        <v>1463</v>
      </c>
      <c r="AWV226" t="s">
        <v>1463</v>
      </c>
      <c r="AWX226" t="s">
        <v>1463</v>
      </c>
      <c r="AWZ226" t="s">
        <v>1463</v>
      </c>
      <c r="AXB226" t="s">
        <v>1463</v>
      </c>
      <c r="AXD226" t="s">
        <v>1463</v>
      </c>
      <c r="AXF226">
        <v>2</v>
      </c>
      <c r="AXI226">
        <v>5</v>
      </c>
      <c r="AXJ226">
        <v>0</v>
      </c>
      <c r="AXK226">
        <v>1</v>
      </c>
      <c r="AXN226">
        <v>1</v>
      </c>
      <c r="AXO226">
        <v>1</v>
      </c>
      <c r="AXP226">
        <v>1</v>
      </c>
      <c r="AXQ226">
        <v>1</v>
      </c>
      <c r="AXR226">
        <v>1</v>
      </c>
      <c r="AXS226">
        <v>1</v>
      </c>
      <c r="AXT226">
        <v>1</v>
      </c>
      <c r="AXU226">
        <v>1</v>
      </c>
      <c r="AXV226">
        <v>2</v>
      </c>
      <c r="AXW226">
        <v>1</v>
      </c>
      <c r="AXX226">
        <v>2</v>
      </c>
      <c r="AYA226">
        <v>10</v>
      </c>
      <c r="AYD226">
        <v>10</v>
      </c>
      <c r="AYE226" t="s">
        <v>1463</v>
      </c>
      <c r="AYF226" t="s">
        <v>1463</v>
      </c>
      <c r="AYG226">
        <v>10</v>
      </c>
      <c r="AYJ226">
        <v>10</v>
      </c>
      <c r="AYK226">
        <v>7.5</v>
      </c>
      <c r="AYL226">
        <v>2.5</v>
      </c>
      <c r="AYM226">
        <v>20</v>
      </c>
      <c r="AZO226" t="s">
        <v>1462</v>
      </c>
      <c r="AZP226" t="s">
        <v>6437</v>
      </c>
      <c r="AZR226">
        <v>7.5</v>
      </c>
      <c r="AZS226">
        <v>2.5</v>
      </c>
      <c r="BCH226">
        <v>10</v>
      </c>
      <c r="BCI226">
        <v>7.5</v>
      </c>
      <c r="BCJ226">
        <v>0</v>
      </c>
      <c r="BCK226">
        <v>17.5</v>
      </c>
      <c r="BCL226">
        <v>1</v>
      </c>
      <c r="BCN226" t="s">
        <v>2555</v>
      </c>
      <c r="BCP226">
        <v>2</v>
      </c>
      <c r="BCR226">
        <v>3</v>
      </c>
      <c r="BCT226">
        <v>4</v>
      </c>
      <c r="BCW226" t="s">
        <v>2555</v>
      </c>
      <c r="BCY226">
        <v>7.5</v>
      </c>
      <c r="BCZ226">
        <v>0</v>
      </c>
      <c r="BEH226">
        <v>7.5</v>
      </c>
      <c r="BEI226">
        <v>10</v>
      </c>
      <c r="BEJ226">
        <v>0</v>
      </c>
      <c r="BEK226">
        <v>17.5</v>
      </c>
      <c r="BEL226" t="s">
        <v>2567</v>
      </c>
      <c r="BEN226" t="s">
        <v>2567</v>
      </c>
      <c r="BEP226" t="s">
        <v>2552</v>
      </c>
      <c r="BER226" t="s">
        <v>2567</v>
      </c>
      <c r="BET226" t="s">
        <v>2552</v>
      </c>
      <c r="BEV226" t="s">
        <v>2567</v>
      </c>
      <c r="BEX226">
        <v>10</v>
      </c>
      <c r="BEY226">
        <v>0</v>
      </c>
      <c r="BGQ226">
        <v>10</v>
      </c>
      <c r="BGR226">
        <v>7.5</v>
      </c>
      <c r="BGS226">
        <v>2.5</v>
      </c>
      <c r="BGT226">
        <v>20</v>
      </c>
      <c r="BGU226" t="s">
        <v>1462</v>
      </c>
      <c r="BGV226" t="s">
        <v>6255</v>
      </c>
      <c r="BGW226" t="s">
        <v>2838</v>
      </c>
      <c r="BHH226" t="s">
        <v>4376</v>
      </c>
      <c r="BHI226" t="s">
        <v>6236</v>
      </c>
      <c r="BHJ226" t="s">
        <v>2653</v>
      </c>
      <c r="BHK226">
        <v>7.5</v>
      </c>
      <c r="BHL226">
        <v>2.5</v>
      </c>
      <c r="BIT226">
        <v>10</v>
      </c>
      <c r="BIU226">
        <v>7.5</v>
      </c>
      <c r="BIV226">
        <v>0</v>
      </c>
      <c r="BIW226">
        <v>17.5</v>
      </c>
      <c r="BIX226">
        <v>5</v>
      </c>
      <c r="BIY226" t="s">
        <v>1794</v>
      </c>
      <c r="BIZ226" t="s">
        <v>2548</v>
      </c>
      <c r="BJA226" t="s">
        <v>2548</v>
      </c>
      <c r="BJB226">
        <v>7.5</v>
      </c>
      <c r="BJC226">
        <v>0</v>
      </c>
    </row>
    <row r="227" spans="1:1024 1026:1615" ht="15" x14ac:dyDescent="0.25">
      <c r="A227" t="s">
        <v>4378</v>
      </c>
      <c r="B227" t="s">
        <v>6438</v>
      </c>
      <c r="C227" t="s">
        <v>6439</v>
      </c>
      <c r="D227" t="s">
        <v>1460</v>
      </c>
      <c r="F227" t="s">
        <v>2606</v>
      </c>
      <c r="G227" t="s">
        <v>4350</v>
      </c>
      <c r="H227" t="s">
        <v>4381</v>
      </c>
      <c r="I227" t="s">
        <v>4436</v>
      </c>
      <c r="J227">
        <v>2.9332222200000002</v>
      </c>
      <c r="K227">
        <v>34.117880659999997</v>
      </c>
      <c r="L227" s="116">
        <v>42401</v>
      </c>
      <c r="M227" t="s">
        <v>1461</v>
      </c>
      <c r="N227">
        <v>54</v>
      </c>
      <c r="O227" t="s">
        <v>2554</v>
      </c>
      <c r="Q227">
        <v>6.7</v>
      </c>
      <c r="R227">
        <v>7.5</v>
      </c>
      <c r="S227">
        <v>2.5</v>
      </c>
      <c r="T227">
        <v>16.7</v>
      </c>
      <c r="U227">
        <v>1</v>
      </c>
      <c r="V227">
        <v>2</v>
      </c>
      <c r="W227">
        <v>1</v>
      </c>
      <c r="X227">
        <v>2</v>
      </c>
      <c r="Z227">
        <v>1</v>
      </c>
      <c r="AF227" t="b">
        <v>1</v>
      </c>
      <c r="AG227">
        <v>1</v>
      </c>
      <c r="AH227">
        <v>1</v>
      </c>
      <c r="AI227">
        <v>1</v>
      </c>
      <c r="AJ227">
        <v>2</v>
      </c>
      <c r="AL227">
        <v>1</v>
      </c>
      <c r="AM227">
        <v>1</v>
      </c>
      <c r="AO227">
        <v>1</v>
      </c>
      <c r="AR227">
        <v>1</v>
      </c>
      <c r="AS227">
        <v>1</v>
      </c>
      <c r="AT227">
        <v>2</v>
      </c>
      <c r="AU227">
        <v>1</v>
      </c>
      <c r="AV227">
        <v>1</v>
      </c>
      <c r="BS227" t="s">
        <v>1462</v>
      </c>
      <c r="BT227" t="s">
        <v>1462</v>
      </c>
      <c r="BU227" t="s">
        <v>6440</v>
      </c>
      <c r="BV227" t="s">
        <v>6441</v>
      </c>
      <c r="BW227">
        <v>7.5</v>
      </c>
      <c r="BX227">
        <v>2.5</v>
      </c>
      <c r="BY227">
        <v>8.5</v>
      </c>
      <c r="BZ227">
        <v>5</v>
      </c>
      <c r="CA227">
        <v>2.5</v>
      </c>
      <c r="CB227">
        <v>16</v>
      </c>
      <c r="CC227" t="s">
        <v>1462</v>
      </c>
      <c r="CD227" t="b">
        <v>1</v>
      </c>
      <c r="CE227" t="b">
        <v>1</v>
      </c>
      <c r="CF227">
        <v>40</v>
      </c>
      <c r="CH227" t="s">
        <v>1462</v>
      </c>
      <c r="CI227" t="b">
        <v>1</v>
      </c>
      <c r="CK227">
        <v>35</v>
      </c>
      <c r="CM227" t="s">
        <v>1463</v>
      </c>
      <c r="CR227" t="s">
        <v>1463</v>
      </c>
      <c r="CW227" t="s">
        <v>1463</v>
      </c>
      <c r="DB227" t="s">
        <v>1463</v>
      </c>
      <c r="DG227" t="s">
        <v>1462</v>
      </c>
      <c r="DH227" t="b">
        <v>1</v>
      </c>
      <c r="DJ227">
        <v>3</v>
      </c>
      <c r="DM227" t="s">
        <v>1463</v>
      </c>
      <c r="DS227" t="b">
        <v>1</v>
      </c>
      <c r="DU227" t="b">
        <v>1</v>
      </c>
      <c r="DY227" t="b">
        <v>1</v>
      </c>
      <c r="EB227" t="b">
        <v>1</v>
      </c>
      <c r="EC227" t="b">
        <v>1</v>
      </c>
      <c r="EF227" t="b">
        <v>1</v>
      </c>
      <c r="EG227" t="s">
        <v>4826</v>
      </c>
      <c r="EI227">
        <v>5</v>
      </c>
      <c r="EJ227">
        <v>2.5</v>
      </c>
      <c r="EN227">
        <v>0</v>
      </c>
      <c r="EO227" t="s">
        <v>1463</v>
      </c>
      <c r="FL227">
        <v>6.7</v>
      </c>
      <c r="FM227">
        <v>2.5</v>
      </c>
      <c r="FN227">
        <v>0</v>
      </c>
      <c r="FO227">
        <v>9.1999999999999993</v>
      </c>
      <c r="FP227" t="s">
        <v>1462</v>
      </c>
      <c r="FS227" t="s">
        <v>1464</v>
      </c>
      <c r="FT227" t="b">
        <v>1</v>
      </c>
      <c r="FV227" t="s">
        <v>1465</v>
      </c>
      <c r="FY227" t="s">
        <v>1464</v>
      </c>
      <c r="GB227" t="s">
        <v>1464</v>
      </c>
      <c r="GE227" t="s">
        <v>1464</v>
      </c>
      <c r="GH227" t="s">
        <v>1464</v>
      </c>
      <c r="GK227" t="s">
        <v>1464</v>
      </c>
      <c r="GN227" t="s">
        <v>1464</v>
      </c>
      <c r="GO227" t="b">
        <v>1</v>
      </c>
      <c r="GQ227" t="s">
        <v>1465</v>
      </c>
      <c r="GT227" t="s">
        <v>1464</v>
      </c>
      <c r="GW227" t="s">
        <v>1464</v>
      </c>
      <c r="GZ227" t="s">
        <v>1464</v>
      </c>
      <c r="HC227" t="s">
        <v>1464</v>
      </c>
      <c r="HD227" t="b">
        <v>1</v>
      </c>
      <c r="HF227" t="s">
        <v>1473</v>
      </c>
      <c r="HI227" t="s">
        <v>1464</v>
      </c>
      <c r="HJ227" t="b">
        <v>1</v>
      </c>
      <c r="HL227" t="s">
        <v>1464</v>
      </c>
      <c r="HM227" t="b">
        <v>1</v>
      </c>
      <c r="HO227" t="s">
        <v>1464</v>
      </c>
      <c r="HR227" t="s">
        <v>1464</v>
      </c>
      <c r="HU227" t="s">
        <v>1464</v>
      </c>
      <c r="HX227" t="s">
        <v>1464</v>
      </c>
      <c r="IA227" t="s">
        <v>1464</v>
      </c>
      <c r="ID227" t="s">
        <v>1464</v>
      </c>
      <c r="IG227" t="s">
        <v>1464</v>
      </c>
      <c r="IJ227" t="s">
        <v>1464</v>
      </c>
      <c r="IM227" t="s">
        <v>1464</v>
      </c>
      <c r="IN227" t="b">
        <v>1</v>
      </c>
      <c r="IP227" t="s">
        <v>1464</v>
      </c>
      <c r="IS227" t="s">
        <v>1464</v>
      </c>
      <c r="IV227" t="s">
        <v>1464</v>
      </c>
      <c r="IW227" t="b">
        <v>1</v>
      </c>
      <c r="IY227" t="s">
        <v>1465</v>
      </c>
      <c r="JB227" t="s">
        <v>1464</v>
      </c>
      <c r="JC227" t="b">
        <v>1</v>
      </c>
      <c r="JE227" t="s">
        <v>1473</v>
      </c>
      <c r="JH227" t="s">
        <v>1464</v>
      </c>
      <c r="JK227" t="s">
        <v>1464</v>
      </c>
      <c r="JN227" t="s">
        <v>1464</v>
      </c>
      <c r="JQ227" t="s">
        <v>1464</v>
      </c>
      <c r="JT227" t="s">
        <v>1464</v>
      </c>
      <c r="JW227" t="s">
        <v>1464</v>
      </c>
      <c r="JX227" t="b">
        <v>1</v>
      </c>
      <c r="JZ227" t="s">
        <v>1464</v>
      </c>
      <c r="KC227" t="s">
        <v>1464</v>
      </c>
      <c r="KF227" t="s">
        <v>1464</v>
      </c>
      <c r="KG227" t="s">
        <v>4871</v>
      </c>
      <c r="KH227" t="b">
        <v>1</v>
      </c>
      <c r="KJ227" t="s">
        <v>1464</v>
      </c>
      <c r="KK227" t="s">
        <v>1463</v>
      </c>
      <c r="KM227">
        <v>2.5</v>
      </c>
      <c r="KN227">
        <v>0</v>
      </c>
      <c r="KO227">
        <v>5</v>
      </c>
      <c r="KP227">
        <v>2.5</v>
      </c>
      <c r="KQ227">
        <v>2.5</v>
      </c>
      <c r="KR227">
        <v>10</v>
      </c>
      <c r="KS227" t="s">
        <v>1462</v>
      </c>
      <c r="KV227">
        <v>10</v>
      </c>
      <c r="KW227">
        <v>12</v>
      </c>
      <c r="KX227">
        <v>1</v>
      </c>
      <c r="LA227">
        <v>13</v>
      </c>
      <c r="LF227">
        <v>1</v>
      </c>
      <c r="LG227">
        <v>1</v>
      </c>
      <c r="LH227">
        <v>1</v>
      </c>
      <c r="LK227">
        <v>1</v>
      </c>
      <c r="LQ227" t="b">
        <v>1</v>
      </c>
      <c r="LZ227" t="b">
        <v>1</v>
      </c>
      <c r="MA227" t="b">
        <v>1</v>
      </c>
      <c r="MB227" t="b">
        <v>1</v>
      </c>
      <c r="MJ227" t="b">
        <v>1</v>
      </c>
      <c r="MK227" t="b">
        <v>1</v>
      </c>
      <c r="ML227" t="b">
        <v>1</v>
      </c>
      <c r="MO227" t="b">
        <v>1</v>
      </c>
      <c r="MT227" t="s">
        <v>1462</v>
      </c>
      <c r="MU227" t="s">
        <v>6442</v>
      </c>
      <c r="MV227">
        <v>2.5</v>
      </c>
      <c r="MW227">
        <v>2.5</v>
      </c>
      <c r="MX227">
        <v>0</v>
      </c>
      <c r="MY227">
        <v>0</v>
      </c>
      <c r="MZ227">
        <v>2.5</v>
      </c>
      <c r="NA227">
        <v>2.5</v>
      </c>
      <c r="NM227" t="s">
        <v>2549</v>
      </c>
      <c r="NN227" t="s">
        <v>2549</v>
      </c>
      <c r="NO227" t="s">
        <v>2549</v>
      </c>
      <c r="NP227" t="s">
        <v>2549</v>
      </c>
      <c r="NQ227" t="s">
        <v>2549</v>
      </c>
      <c r="NR227" t="s">
        <v>2549</v>
      </c>
      <c r="NS227" t="s">
        <v>2549</v>
      </c>
      <c r="NT227" t="s">
        <v>2549</v>
      </c>
      <c r="NU227" t="s">
        <v>2549</v>
      </c>
      <c r="NV227" t="s">
        <v>2549</v>
      </c>
      <c r="NW227" t="s">
        <v>2550</v>
      </c>
      <c r="NX227" t="s">
        <v>2550</v>
      </c>
      <c r="NY227" t="s">
        <v>2550</v>
      </c>
      <c r="NZ227" t="s">
        <v>2550</v>
      </c>
      <c r="OA227" t="s">
        <v>2550</v>
      </c>
      <c r="OB227" t="s">
        <v>2550</v>
      </c>
      <c r="OC227" t="s">
        <v>2550</v>
      </c>
      <c r="OD227" t="s">
        <v>2550</v>
      </c>
      <c r="OE227" t="s">
        <v>2550</v>
      </c>
      <c r="OF227" t="s">
        <v>2550</v>
      </c>
      <c r="OG227">
        <v>0</v>
      </c>
      <c r="OH227">
        <v>2.5</v>
      </c>
      <c r="OJ227">
        <v>2.5</v>
      </c>
      <c r="OK227">
        <v>0</v>
      </c>
      <c r="OL227">
        <v>2.5</v>
      </c>
      <c r="OO227" t="b">
        <v>1</v>
      </c>
      <c r="OP227" t="b">
        <v>1</v>
      </c>
      <c r="OQ227" t="b">
        <v>1</v>
      </c>
      <c r="OT227" t="b">
        <v>1</v>
      </c>
      <c r="OY227" t="s">
        <v>4473</v>
      </c>
      <c r="OZ227" t="s">
        <v>4473</v>
      </c>
      <c r="PA227" t="s">
        <v>4473</v>
      </c>
      <c r="PD227" t="s">
        <v>6443</v>
      </c>
      <c r="PI227" t="s">
        <v>3269</v>
      </c>
      <c r="PJ227" t="s">
        <v>3269</v>
      </c>
      <c r="PK227" t="s">
        <v>3269</v>
      </c>
      <c r="PN227" t="s">
        <v>3269</v>
      </c>
      <c r="PS227" t="b">
        <v>1</v>
      </c>
      <c r="PT227" t="b">
        <v>1</v>
      </c>
      <c r="PU227" t="b">
        <v>1</v>
      </c>
      <c r="PX227" t="b">
        <v>1</v>
      </c>
      <c r="QC227" t="s">
        <v>4396</v>
      </c>
      <c r="QD227" t="s">
        <v>4396</v>
      </c>
      <c r="QE227" t="s">
        <v>4396</v>
      </c>
      <c r="QH227" t="s">
        <v>4396</v>
      </c>
      <c r="QL227">
        <v>2.5</v>
      </c>
      <c r="QM227">
        <v>0</v>
      </c>
      <c r="RO227">
        <v>7.5</v>
      </c>
      <c r="RP227">
        <v>5</v>
      </c>
      <c r="RQ227">
        <v>0</v>
      </c>
      <c r="RR227">
        <v>12.5</v>
      </c>
      <c r="RS227" t="s">
        <v>1463</v>
      </c>
      <c r="RZ227" t="s">
        <v>1463</v>
      </c>
      <c r="SB227" t="s">
        <v>1463</v>
      </c>
      <c r="SH227" t="s">
        <v>1463</v>
      </c>
      <c r="SK227">
        <v>5</v>
      </c>
      <c r="SL227">
        <v>0</v>
      </c>
      <c r="SM227">
        <v>3.7</v>
      </c>
      <c r="SN227">
        <v>7.5</v>
      </c>
      <c r="SO227">
        <v>0</v>
      </c>
      <c r="SP227">
        <v>11.2</v>
      </c>
      <c r="SQ227" t="s">
        <v>1463</v>
      </c>
      <c r="SR227" t="s">
        <v>6444</v>
      </c>
      <c r="TI227">
        <v>75</v>
      </c>
      <c r="TJ227" t="s">
        <v>6445</v>
      </c>
      <c r="TM227" t="b">
        <v>1</v>
      </c>
      <c r="TN227" t="b">
        <v>1</v>
      </c>
      <c r="TO227" t="b">
        <v>1</v>
      </c>
      <c r="TP227" t="b">
        <v>1</v>
      </c>
      <c r="TQ227" t="b">
        <v>1</v>
      </c>
      <c r="TS227" t="b">
        <v>1</v>
      </c>
      <c r="TT227" t="b">
        <v>1</v>
      </c>
      <c r="TX227">
        <v>7.5</v>
      </c>
      <c r="TY227">
        <v>0</v>
      </c>
      <c r="VI227">
        <v>5</v>
      </c>
      <c r="VJ227">
        <v>0</v>
      </c>
      <c r="VK227">
        <v>2.5</v>
      </c>
      <c r="VL227">
        <v>7.5</v>
      </c>
      <c r="VM227" t="s">
        <v>1463</v>
      </c>
      <c r="VO227" t="s">
        <v>1463</v>
      </c>
      <c r="VQ227" t="s">
        <v>1463</v>
      </c>
      <c r="VS227" t="s">
        <v>1463</v>
      </c>
      <c r="VV227" t="s">
        <v>1463</v>
      </c>
      <c r="VX227" t="s">
        <v>1462</v>
      </c>
      <c r="VY227" t="s">
        <v>6446</v>
      </c>
      <c r="VZ227">
        <v>0</v>
      </c>
      <c r="WA227">
        <v>2.5</v>
      </c>
      <c r="XJ227">
        <v>2.5</v>
      </c>
      <c r="XK227">
        <v>0</v>
      </c>
      <c r="XL227">
        <v>0</v>
      </c>
      <c r="XM227">
        <v>2.5</v>
      </c>
      <c r="XN227" t="s">
        <v>1462</v>
      </c>
      <c r="XO227" t="s">
        <v>1462</v>
      </c>
      <c r="XR227" t="b">
        <v>1</v>
      </c>
      <c r="XS227" t="b">
        <v>1</v>
      </c>
      <c r="XT227" t="b">
        <v>1</v>
      </c>
      <c r="XU227" t="b">
        <v>1</v>
      </c>
      <c r="XW227" t="b">
        <v>1</v>
      </c>
      <c r="XX227" t="b">
        <v>1</v>
      </c>
      <c r="XY227" t="b">
        <v>1</v>
      </c>
      <c r="YB227" t="s">
        <v>6447</v>
      </c>
      <c r="YC227" t="s">
        <v>1462</v>
      </c>
      <c r="YD227" t="s">
        <v>6448</v>
      </c>
      <c r="YE227" t="s">
        <v>1463</v>
      </c>
      <c r="YF227" t="s">
        <v>6449</v>
      </c>
      <c r="YG227">
        <v>0</v>
      </c>
      <c r="YH227">
        <v>0</v>
      </c>
      <c r="YI227" t="s">
        <v>1463</v>
      </c>
      <c r="YT227" t="s">
        <v>6450</v>
      </c>
      <c r="YU227">
        <v>0</v>
      </c>
      <c r="YV227">
        <v>0</v>
      </c>
      <c r="ZX227">
        <v>7</v>
      </c>
      <c r="ZY227">
        <v>2.5</v>
      </c>
      <c r="ZZ227">
        <v>0</v>
      </c>
      <c r="AAA227">
        <v>9.5</v>
      </c>
      <c r="AAB227" t="s">
        <v>1462</v>
      </c>
      <c r="AAK227" t="b">
        <v>1</v>
      </c>
      <c r="AAL227" t="b">
        <v>1</v>
      </c>
      <c r="AAR227" t="s">
        <v>6451</v>
      </c>
      <c r="AAS227" t="s">
        <v>6452</v>
      </c>
      <c r="AAT227">
        <v>2.5</v>
      </c>
      <c r="AAU227">
        <v>0</v>
      </c>
      <c r="ADN227">
        <v>6</v>
      </c>
      <c r="ADO227">
        <v>0</v>
      </c>
      <c r="ADP227">
        <v>0</v>
      </c>
      <c r="ADQ227">
        <v>6</v>
      </c>
      <c r="ADR227" t="s">
        <v>1759</v>
      </c>
      <c r="ADS227">
        <v>0.5</v>
      </c>
      <c r="ADT227">
        <v>40</v>
      </c>
      <c r="ADU227" t="s">
        <v>2560</v>
      </c>
      <c r="ADV227">
        <v>0.5</v>
      </c>
      <c r="ADW227">
        <v>45</v>
      </c>
      <c r="AEG227">
        <v>0</v>
      </c>
      <c r="AEH227">
        <v>0</v>
      </c>
      <c r="AEI227">
        <v>10</v>
      </c>
      <c r="AEJ227">
        <v>0</v>
      </c>
      <c r="AEK227">
        <v>0</v>
      </c>
      <c r="AEL227">
        <v>10</v>
      </c>
      <c r="AEU227" t="b">
        <v>1</v>
      </c>
      <c r="AEV227" t="b">
        <v>1</v>
      </c>
      <c r="AEX227" t="b">
        <v>1</v>
      </c>
      <c r="AEZ227" t="b">
        <v>1</v>
      </c>
      <c r="AFA227" t="s">
        <v>4608</v>
      </c>
      <c r="AFC227">
        <v>0</v>
      </c>
      <c r="AFD227">
        <v>0</v>
      </c>
      <c r="AFE227">
        <v>7</v>
      </c>
      <c r="AFF227">
        <v>2.4</v>
      </c>
      <c r="AFG227">
        <v>0</v>
      </c>
      <c r="AFH227">
        <v>9.4</v>
      </c>
      <c r="AFI227" t="s">
        <v>1463</v>
      </c>
      <c r="AFK227" t="s">
        <v>1463</v>
      </c>
      <c r="AFM227" t="s">
        <v>1462</v>
      </c>
      <c r="AFN227" t="s">
        <v>6453</v>
      </c>
      <c r="AFO227" t="s">
        <v>1463</v>
      </c>
      <c r="AFQ227" t="s">
        <v>1463</v>
      </c>
      <c r="AFT227" t="s">
        <v>1463</v>
      </c>
      <c r="AFV227">
        <v>2</v>
      </c>
      <c r="AFW227">
        <v>0</v>
      </c>
      <c r="AFX227">
        <v>2.4074074074073999</v>
      </c>
      <c r="AFY227">
        <v>0</v>
      </c>
      <c r="AFZ227">
        <v>5</v>
      </c>
      <c r="AGA227">
        <v>5</v>
      </c>
      <c r="AGB227">
        <v>2.5</v>
      </c>
      <c r="AGC227">
        <v>12.5</v>
      </c>
      <c r="AGD227">
        <v>5</v>
      </c>
      <c r="AGE227">
        <v>2</v>
      </c>
      <c r="AGG227">
        <v>2</v>
      </c>
      <c r="AGH227">
        <v>1</v>
      </c>
      <c r="AGJ227">
        <v>3</v>
      </c>
      <c r="AGK227">
        <v>0</v>
      </c>
      <c r="AGM227" t="s">
        <v>6454</v>
      </c>
      <c r="AGN227" t="s">
        <v>6455</v>
      </c>
      <c r="AGP227" t="s">
        <v>6456</v>
      </c>
      <c r="AGQ227">
        <v>5</v>
      </c>
      <c r="AGR227">
        <v>2.5</v>
      </c>
      <c r="AGS227">
        <v>2</v>
      </c>
      <c r="AGT227">
        <v>7.5</v>
      </c>
      <c r="AGU227">
        <v>2.5</v>
      </c>
      <c r="AGV227">
        <v>12</v>
      </c>
      <c r="AGW227">
        <v>2</v>
      </c>
      <c r="AGY227" t="b">
        <v>1</v>
      </c>
      <c r="AGZ227" t="b">
        <v>1</v>
      </c>
      <c r="AHD227">
        <v>3</v>
      </c>
      <c r="AHE227">
        <v>2</v>
      </c>
      <c r="AHF227">
        <v>3</v>
      </c>
      <c r="AKM227">
        <v>7.5</v>
      </c>
      <c r="AKN227">
        <v>2.5</v>
      </c>
      <c r="AKO227">
        <v>10</v>
      </c>
      <c r="AKP227">
        <v>7.5</v>
      </c>
      <c r="AKQ227">
        <v>0</v>
      </c>
      <c r="AKR227">
        <v>17.5</v>
      </c>
      <c r="AKS227" t="s">
        <v>1462</v>
      </c>
      <c r="AKT227" t="s">
        <v>1463</v>
      </c>
      <c r="AKV227" t="s">
        <v>1462</v>
      </c>
      <c r="AKX227" t="s">
        <v>1462</v>
      </c>
      <c r="AKZ227" t="s">
        <v>1462</v>
      </c>
      <c r="ALB227" t="s">
        <v>1462</v>
      </c>
      <c r="ALD227" t="s">
        <v>1462</v>
      </c>
      <c r="ALF227" t="s">
        <v>1462</v>
      </c>
      <c r="ALH227" t="s">
        <v>1462</v>
      </c>
      <c r="ALJ227" t="s">
        <v>1462</v>
      </c>
      <c r="ALL227" t="s">
        <v>1463</v>
      </c>
      <c r="ALN227" t="s">
        <v>1463</v>
      </c>
      <c r="ALP227" t="s">
        <v>1463</v>
      </c>
      <c r="ALR227" t="s">
        <v>1463</v>
      </c>
      <c r="ALT227" t="s">
        <v>1463</v>
      </c>
      <c r="AMF227" t="b">
        <v>1</v>
      </c>
      <c r="AMH227" t="b">
        <v>1</v>
      </c>
      <c r="AMI227" t="b">
        <v>1</v>
      </c>
      <c r="AMJ227" t="b">
        <v>1</v>
      </c>
      <c r="AML227" t="b">
        <v>1</v>
      </c>
      <c r="AMM227" t="b">
        <v>1</v>
      </c>
      <c r="AMQ227" t="b">
        <v>1</v>
      </c>
      <c r="AMW227" t="b">
        <v>1</v>
      </c>
      <c r="ANA227">
        <v>7.5</v>
      </c>
      <c r="ANB227">
        <v>0</v>
      </c>
      <c r="ANC227">
        <v>10</v>
      </c>
      <c r="AND227">
        <v>7.5</v>
      </c>
      <c r="ANE227">
        <v>0</v>
      </c>
      <c r="ANF227">
        <v>17.5</v>
      </c>
      <c r="ANG227" t="s">
        <v>1462</v>
      </c>
      <c r="ANH227" t="s">
        <v>6457</v>
      </c>
      <c r="ANI227" t="s">
        <v>1462</v>
      </c>
      <c r="ANJ227" t="s">
        <v>6458</v>
      </c>
      <c r="ANK227">
        <v>7.5</v>
      </c>
      <c r="ANL227">
        <v>0</v>
      </c>
      <c r="ANM227">
        <v>1</v>
      </c>
      <c r="ANN227">
        <v>0</v>
      </c>
      <c r="ANO227">
        <v>10</v>
      </c>
      <c r="ANP227">
        <v>11</v>
      </c>
      <c r="ANQ227" t="s">
        <v>2551</v>
      </c>
      <c r="ANT227">
        <v>0</v>
      </c>
      <c r="ANU227">
        <v>10</v>
      </c>
      <c r="AQR227">
        <v>10</v>
      </c>
      <c r="AQS227">
        <v>2.5</v>
      </c>
      <c r="AQT227">
        <v>1.3</v>
      </c>
      <c r="AQU227">
        <v>13.8</v>
      </c>
      <c r="AQV227" t="s">
        <v>1463</v>
      </c>
      <c r="ARA227" t="b">
        <v>1</v>
      </c>
      <c r="ARC227" t="b">
        <v>1</v>
      </c>
      <c r="ARG227">
        <v>0</v>
      </c>
      <c r="ARH227">
        <v>2.5</v>
      </c>
      <c r="ARI227" t="s">
        <v>1462</v>
      </c>
      <c r="ARJ227" t="s">
        <v>1462</v>
      </c>
      <c r="ARL227" t="b">
        <v>1</v>
      </c>
      <c r="ARM227" t="s">
        <v>1462</v>
      </c>
      <c r="ARO227" t="b">
        <v>1</v>
      </c>
      <c r="ARQ227" t="s">
        <v>1462</v>
      </c>
      <c r="ARS227" t="s">
        <v>6459</v>
      </c>
      <c r="ART227" t="s">
        <v>6460</v>
      </c>
      <c r="ARV227" t="b">
        <v>1</v>
      </c>
      <c r="ARY227" t="b">
        <v>1</v>
      </c>
      <c r="ASB227" t="b">
        <v>1</v>
      </c>
      <c r="ASC227" t="s">
        <v>6461</v>
      </c>
      <c r="ASD227">
        <v>5</v>
      </c>
      <c r="ASE227">
        <v>0</v>
      </c>
      <c r="ASF227">
        <v>5</v>
      </c>
      <c r="ASG227">
        <v>2.5</v>
      </c>
      <c r="ASH227">
        <v>2.5</v>
      </c>
      <c r="ASI227">
        <v>10</v>
      </c>
      <c r="ASJ227">
        <v>30</v>
      </c>
      <c r="ASL227" t="b">
        <v>1</v>
      </c>
      <c r="ASM227" t="b">
        <v>1</v>
      </c>
      <c r="ASP227" t="b">
        <v>1</v>
      </c>
      <c r="ASS227">
        <v>3</v>
      </c>
      <c r="AST227" t="s">
        <v>1462</v>
      </c>
      <c r="ASV227" t="b">
        <v>1</v>
      </c>
      <c r="ASW227" t="b">
        <v>1</v>
      </c>
      <c r="ASX227" t="b">
        <v>1</v>
      </c>
      <c r="ASY227" t="b">
        <v>1</v>
      </c>
      <c r="ASZ227" t="b">
        <v>1</v>
      </c>
      <c r="ATC227" t="s">
        <v>6462</v>
      </c>
      <c r="ATD227">
        <v>2.5</v>
      </c>
      <c r="ATE227">
        <v>2.5</v>
      </c>
      <c r="ATF227">
        <v>6.7</v>
      </c>
      <c r="ATG227">
        <v>7.5</v>
      </c>
      <c r="ATH227">
        <v>1.3</v>
      </c>
      <c r="ATI227">
        <v>15.5</v>
      </c>
      <c r="ATJ227" t="s">
        <v>1462</v>
      </c>
      <c r="ATZ227" t="b">
        <v>1</v>
      </c>
      <c r="AUA227" t="s">
        <v>6463</v>
      </c>
      <c r="AUB227" t="s">
        <v>2566</v>
      </c>
      <c r="AUR227" t="b">
        <v>1</v>
      </c>
      <c r="AUS227" t="s">
        <v>4613</v>
      </c>
      <c r="AUT227" t="s">
        <v>2568</v>
      </c>
      <c r="AVW227" t="s">
        <v>1462</v>
      </c>
      <c r="AVX227" t="s">
        <v>1462</v>
      </c>
      <c r="AVZ227">
        <v>7.5</v>
      </c>
      <c r="AWA227">
        <v>2.5</v>
      </c>
      <c r="AWB227">
        <v>7.5</v>
      </c>
      <c r="AWC227">
        <v>0</v>
      </c>
      <c r="AWD227">
        <v>8</v>
      </c>
      <c r="AWE227">
        <v>5</v>
      </c>
      <c r="AWF227">
        <v>0</v>
      </c>
      <c r="AWG227">
        <v>13</v>
      </c>
      <c r="AWH227" t="s">
        <v>1462</v>
      </c>
      <c r="AWI227" t="s">
        <v>1469</v>
      </c>
      <c r="AWJ227" t="s">
        <v>1462</v>
      </c>
      <c r="AWK227" t="s">
        <v>1469</v>
      </c>
      <c r="AWL227" t="s">
        <v>1462</v>
      </c>
      <c r="AWM227" t="s">
        <v>1470</v>
      </c>
      <c r="AWN227" t="s">
        <v>1462</v>
      </c>
      <c r="AWO227" t="s">
        <v>2619</v>
      </c>
      <c r="AWP227" t="s">
        <v>1462</v>
      </c>
      <c r="AWQ227" t="s">
        <v>1469</v>
      </c>
      <c r="AWR227" t="s">
        <v>1463</v>
      </c>
      <c r="AWT227" t="s">
        <v>1462</v>
      </c>
      <c r="AWU227" t="s">
        <v>2592</v>
      </c>
      <c r="AWV227" t="s">
        <v>1462</v>
      </c>
      <c r="AWW227" t="s">
        <v>2592</v>
      </c>
      <c r="AWX227" t="s">
        <v>1462</v>
      </c>
      <c r="AWY227" t="s">
        <v>2592</v>
      </c>
      <c r="AWZ227" t="s">
        <v>1462</v>
      </c>
      <c r="AXA227" t="s">
        <v>1470</v>
      </c>
      <c r="AXB227" t="s">
        <v>1463</v>
      </c>
      <c r="AXD227" t="s">
        <v>1463</v>
      </c>
      <c r="AXF227">
        <v>10</v>
      </c>
      <c r="AXI227">
        <v>5</v>
      </c>
      <c r="AXJ227">
        <v>0</v>
      </c>
      <c r="AXK227">
        <v>1</v>
      </c>
      <c r="AXN227">
        <v>1</v>
      </c>
      <c r="AXO227">
        <v>1</v>
      </c>
      <c r="AXP227">
        <v>1</v>
      </c>
      <c r="AXQ227">
        <v>1</v>
      </c>
      <c r="AXR227">
        <v>1</v>
      </c>
      <c r="AXS227">
        <v>1</v>
      </c>
      <c r="AXT227">
        <v>1</v>
      </c>
      <c r="AXU227">
        <v>1</v>
      </c>
      <c r="AXV227">
        <v>2</v>
      </c>
      <c r="AXW227">
        <v>1</v>
      </c>
      <c r="AXX227">
        <v>2</v>
      </c>
      <c r="AYA227">
        <v>10</v>
      </c>
      <c r="AYD227">
        <v>10</v>
      </c>
      <c r="AYE227" t="s">
        <v>1463</v>
      </c>
      <c r="AYF227" t="s">
        <v>1463</v>
      </c>
      <c r="AYG227">
        <v>10</v>
      </c>
      <c r="AYJ227">
        <v>10</v>
      </c>
      <c r="AYK227">
        <v>7.5</v>
      </c>
      <c r="AYL227">
        <v>0</v>
      </c>
      <c r="AYM227">
        <v>17.5</v>
      </c>
      <c r="AYN227">
        <v>1</v>
      </c>
      <c r="AYO227" t="s">
        <v>6464</v>
      </c>
      <c r="AYP227" t="s">
        <v>4419</v>
      </c>
      <c r="AYW227">
        <v>1</v>
      </c>
      <c r="AYX227" t="s">
        <v>6465</v>
      </c>
      <c r="AYY227" t="s">
        <v>6466</v>
      </c>
      <c r="AZC227">
        <v>3</v>
      </c>
      <c r="AZD227" t="s">
        <v>4426</v>
      </c>
      <c r="AZE227" t="s">
        <v>4419</v>
      </c>
      <c r="AZF227">
        <v>50</v>
      </c>
      <c r="AZG227" t="s">
        <v>4464</v>
      </c>
      <c r="AZH227" t="s">
        <v>6467</v>
      </c>
      <c r="AZM227" t="s">
        <v>1462</v>
      </c>
      <c r="AZN227" t="s">
        <v>6468</v>
      </c>
      <c r="AZO227" t="s">
        <v>1462</v>
      </c>
      <c r="AZP227" t="s">
        <v>6469</v>
      </c>
      <c r="AZR227">
        <v>7.5</v>
      </c>
      <c r="AZS227">
        <v>0</v>
      </c>
      <c r="BCH227">
        <v>10</v>
      </c>
      <c r="BCI227">
        <v>2.5</v>
      </c>
      <c r="BCJ227">
        <v>0</v>
      </c>
      <c r="BCK227">
        <v>12.5</v>
      </c>
      <c r="BCL227">
        <v>1</v>
      </c>
      <c r="BCN227">
        <v>2</v>
      </c>
      <c r="BCP227">
        <v>3</v>
      </c>
      <c r="BCR227">
        <v>4</v>
      </c>
      <c r="BCT227" t="s">
        <v>2555</v>
      </c>
      <c r="BCW227" t="s">
        <v>2555</v>
      </c>
      <c r="BCY227">
        <v>2.5</v>
      </c>
      <c r="BCZ227">
        <v>0</v>
      </c>
      <c r="BEH227">
        <v>7.5</v>
      </c>
      <c r="BEI227">
        <v>7.5</v>
      </c>
      <c r="BEJ227">
        <v>0</v>
      </c>
      <c r="BEK227">
        <v>15</v>
      </c>
      <c r="BEL227" t="s">
        <v>2552</v>
      </c>
      <c r="BEN227" t="s">
        <v>2552</v>
      </c>
      <c r="BEP227" t="s">
        <v>2557</v>
      </c>
      <c r="BER227" t="s">
        <v>2567</v>
      </c>
      <c r="BET227" t="s">
        <v>2567</v>
      </c>
      <c r="BEV227" t="s">
        <v>2567</v>
      </c>
      <c r="BEX227">
        <v>7.5</v>
      </c>
      <c r="BEY227">
        <v>0</v>
      </c>
      <c r="BGQ227">
        <v>2</v>
      </c>
      <c r="BGR227">
        <v>5</v>
      </c>
      <c r="BGS227">
        <v>2.5</v>
      </c>
      <c r="BGT227">
        <v>9.5</v>
      </c>
      <c r="BGU227" t="s">
        <v>1462</v>
      </c>
      <c r="BGV227" t="s">
        <v>2667</v>
      </c>
      <c r="BGW227" t="s">
        <v>2653</v>
      </c>
      <c r="BHH227" t="s">
        <v>6470</v>
      </c>
      <c r="BHI227" t="s">
        <v>4377</v>
      </c>
      <c r="BHJ227" t="s">
        <v>2653</v>
      </c>
      <c r="BHK227">
        <v>5</v>
      </c>
      <c r="BHL227">
        <v>2.5</v>
      </c>
      <c r="BIT227">
        <v>10</v>
      </c>
      <c r="BIU227">
        <v>5</v>
      </c>
      <c r="BIV227">
        <v>0</v>
      </c>
      <c r="BIW227">
        <v>15</v>
      </c>
      <c r="BIX227">
        <v>5</v>
      </c>
      <c r="BIY227" t="s">
        <v>1794</v>
      </c>
      <c r="BIZ227" t="s">
        <v>2548</v>
      </c>
      <c r="BJA227" t="s">
        <v>2594</v>
      </c>
      <c r="BJB227">
        <v>5</v>
      </c>
      <c r="BJC227">
        <v>0</v>
      </c>
    </row>
    <row r="228" spans="1:1024 1026:1615" ht="15" x14ac:dyDescent="0.25">
      <c r="A228" t="s">
        <v>4347</v>
      </c>
      <c r="B228" t="s">
        <v>6471</v>
      </c>
      <c r="C228" t="s">
        <v>6472</v>
      </c>
      <c r="D228" t="s">
        <v>1460</v>
      </c>
      <c r="F228" t="s">
        <v>2606</v>
      </c>
      <c r="G228" t="s">
        <v>4350</v>
      </c>
      <c r="H228" t="s">
        <v>4351</v>
      </c>
      <c r="I228" t="s">
        <v>4352</v>
      </c>
      <c r="J228">
        <v>3.6525821500000002</v>
      </c>
      <c r="K228">
        <v>34.290022710000002</v>
      </c>
      <c r="L228" s="116">
        <v>42453</v>
      </c>
      <c r="M228" t="s">
        <v>1471</v>
      </c>
      <c r="N228">
        <v>53</v>
      </c>
      <c r="O228" t="s">
        <v>1472</v>
      </c>
      <c r="Q228">
        <v>6.7</v>
      </c>
      <c r="R228">
        <v>7.5</v>
      </c>
      <c r="S228">
        <v>0</v>
      </c>
      <c r="T228">
        <v>14.2</v>
      </c>
      <c r="U228">
        <v>2</v>
      </c>
      <c r="V228">
        <v>1</v>
      </c>
      <c r="W228">
        <v>3</v>
      </c>
      <c r="X228">
        <v>4</v>
      </c>
      <c r="Y228">
        <v>2</v>
      </c>
      <c r="AE228" t="b">
        <v>1</v>
      </c>
      <c r="AG228">
        <v>2</v>
      </c>
      <c r="AH228">
        <v>1</v>
      </c>
      <c r="AI228">
        <v>2</v>
      </c>
      <c r="AJ228">
        <v>3</v>
      </c>
      <c r="AK228">
        <v>2</v>
      </c>
      <c r="AS228">
        <v>2</v>
      </c>
      <c r="AT228">
        <v>1</v>
      </c>
      <c r="AU228">
        <v>2</v>
      </c>
      <c r="AV228">
        <v>3</v>
      </c>
      <c r="AW228">
        <v>2</v>
      </c>
      <c r="BS228" t="s">
        <v>1462</v>
      </c>
      <c r="BT228" t="s">
        <v>1462</v>
      </c>
      <c r="BU228" t="s">
        <v>4353</v>
      </c>
      <c r="BV228" t="s">
        <v>6473</v>
      </c>
      <c r="BW228">
        <v>7.5</v>
      </c>
      <c r="BX228">
        <v>0</v>
      </c>
      <c r="BY228">
        <v>7.5</v>
      </c>
      <c r="BZ228">
        <v>7.5</v>
      </c>
      <c r="CA228">
        <v>0</v>
      </c>
      <c r="CB228">
        <v>15</v>
      </c>
      <c r="CC228" t="s">
        <v>1462</v>
      </c>
      <c r="CD228" t="b">
        <v>1</v>
      </c>
      <c r="CE228" t="b">
        <v>1</v>
      </c>
      <c r="CF228">
        <v>40</v>
      </c>
      <c r="CH228" t="s">
        <v>1463</v>
      </c>
      <c r="CM228" t="s">
        <v>1463</v>
      </c>
      <c r="CR228" t="s">
        <v>1463</v>
      </c>
      <c r="CW228" t="s">
        <v>1462</v>
      </c>
      <c r="CX228" t="b">
        <v>1</v>
      </c>
      <c r="CZ228">
        <v>20</v>
      </c>
      <c r="DB228" t="s">
        <v>1463</v>
      </c>
      <c r="DG228" t="s">
        <v>1463</v>
      </c>
      <c r="DM228" t="s">
        <v>1463</v>
      </c>
      <c r="DS228" t="b">
        <v>1</v>
      </c>
      <c r="DU228" t="b">
        <v>1</v>
      </c>
      <c r="EA228" t="b">
        <v>1</v>
      </c>
      <c r="EC228" t="b">
        <v>1</v>
      </c>
      <c r="EI228">
        <v>7.5</v>
      </c>
      <c r="EJ228">
        <v>0</v>
      </c>
      <c r="EN228">
        <v>0</v>
      </c>
      <c r="EO228" t="s">
        <v>1463</v>
      </c>
      <c r="FL228">
        <v>6.7</v>
      </c>
      <c r="FM228">
        <v>10</v>
      </c>
      <c r="FN228">
        <v>0</v>
      </c>
      <c r="FO228">
        <v>16.7</v>
      </c>
      <c r="FP228" t="s">
        <v>1462</v>
      </c>
      <c r="FQ228" t="b">
        <v>1</v>
      </c>
      <c r="FS228" t="s">
        <v>2548</v>
      </c>
      <c r="FT228" t="b">
        <v>1</v>
      </c>
      <c r="FV228" t="s">
        <v>1465</v>
      </c>
      <c r="GC228" t="b">
        <v>1</v>
      </c>
      <c r="GE228" t="s">
        <v>1465</v>
      </c>
      <c r="GO228" t="b">
        <v>1</v>
      </c>
      <c r="GQ228" t="s">
        <v>1465</v>
      </c>
      <c r="HD228" t="b">
        <v>1</v>
      </c>
      <c r="HF228" t="s">
        <v>1464</v>
      </c>
      <c r="IN228" t="b">
        <v>1</v>
      </c>
      <c r="IP228" t="s">
        <v>1464</v>
      </c>
      <c r="JC228" t="b">
        <v>1</v>
      </c>
      <c r="JE228" t="s">
        <v>1464</v>
      </c>
      <c r="JL228" t="b">
        <v>1</v>
      </c>
      <c r="JN228" t="s">
        <v>1473</v>
      </c>
      <c r="KG228" t="s">
        <v>4355</v>
      </c>
      <c r="KH228" t="b">
        <v>1</v>
      </c>
      <c r="KJ228" t="s">
        <v>1465</v>
      </c>
      <c r="KK228" t="s">
        <v>1462</v>
      </c>
      <c r="KL228" t="s">
        <v>6474</v>
      </c>
      <c r="KM228">
        <v>10</v>
      </c>
      <c r="KN228">
        <v>0</v>
      </c>
      <c r="KO228">
        <v>0</v>
      </c>
      <c r="KR228">
        <v>0</v>
      </c>
      <c r="KS228" t="s">
        <v>1463</v>
      </c>
      <c r="RO228">
        <v>7.5</v>
      </c>
      <c r="RP228">
        <v>5</v>
      </c>
      <c r="RQ228">
        <v>5</v>
      </c>
      <c r="RR228">
        <v>17.5</v>
      </c>
      <c r="SK228">
        <v>5</v>
      </c>
      <c r="SL228">
        <v>5</v>
      </c>
      <c r="SM228">
        <v>3.7</v>
      </c>
      <c r="SN228">
        <v>10</v>
      </c>
      <c r="SO228">
        <v>0</v>
      </c>
      <c r="SP228">
        <v>13.7</v>
      </c>
      <c r="SQ228" t="s">
        <v>1463</v>
      </c>
      <c r="SR228" t="s">
        <v>6475</v>
      </c>
      <c r="TI228">
        <v>75</v>
      </c>
      <c r="TJ228" t="s">
        <v>6476</v>
      </c>
      <c r="TN228" t="b">
        <v>1</v>
      </c>
      <c r="TO228" t="b">
        <v>1</v>
      </c>
      <c r="TP228" t="b">
        <v>1</v>
      </c>
      <c r="TQ228" t="b">
        <v>1</v>
      </c>
      <c r="TR228" t="b">
        <v>1</v>
      </c>
      <c r="TS228" t="b">
        <v>1</v>
      </c>
      <c r="TT228" t="b">
        <v>1</v>
      </c>
      <c r="TU228" t="b">
        <v>1</v>
      </c>
      <c r="TV228" t="b">
        <v>1</v>
      </c>
      <c r="TW228" t="s">
        <v>6204</v>
      </c>
      <c r="TX228">
        <v>10</v>
      </c>
      <c r="TY228">
        <v>0</v>
      </c>
      <c r="VI228">
        <v>5</v>
      </c>
      <c r="VJ228">
        <v>0</v>
      </c>
      <c r="VK228">
        <v>10</v>
      </c>
      <c r="VL228">
        <v>15</v>
      </c>
      <c r="VM228" t="s">
        <v>1463</v>
      </c>
      <c r="VO228" t="s">
        <v>1463</v>
      </c>
      <c r="VQ228" t="s">
        <v>1463</v>
      </c>
      <c r="VS228" t="s">
        <v>1463</v>
      </c>
      <c r="VV228" t="s">
        <v>1463</v>
      </c>
      <c r="VX228" t="s">
        <v>1462</v>
      </c>
      <c r="VY228" t="s">
        <v>6477</v>
      </c>
      <c r="VZ228">
        <v>0</v>
      </c>
      <c r="WA228">
        <v>10</v>
      </c>
      <c r="XJ228">
        <v>2.5</v>
      </c>
      <c r="XK228">
        <v>0</v>
      </c>
      <c r="XL228">
        <v>2.5</v>
      </c>
      <c r="XM228">
        <v>5</v>
      </c>
      <c r="XN228" t="s">
        <v>1462</v>
      </c>
      <c r="XO228" t="s">
        <v>1462</v>
      </c>
      <c r="XQ228" t="b">
        <v>1</v>
      </c>
      <c r="XT228" t="b">
        <v>1</v>
      </c>
      <c r="XV228" t="b">
        <v>1</v>
      </c>
      <c r="XW228" t="b">
        <v>1</v>
      </c>
      <c r="XX228" t="b">
        <v>1</v>
      </c>
      <c r="XY228" t="b">
        <v>1</v>
      </c>
      <c r="YC228" t="s">
        <v>1462</v>
      </c>
      <c r="YE228" t="s">
        <v>1463</v>
      </c>
      <c r="YF228" t="s">
        <v>6478</v>
      </c>
      <c r="YG228">
        <v>0</v>
      </c>
      <c r="YH228">
        <v>2.5</v>
      </c>
      <c r="YI228" t="s">
        <v>1463</v>
      </c>
      <c r="YU228">
        <v>0</v>
      </c>
      <c r="YV228">
        <v>2.5</v>
      </c>
      <c r="ZX228">
        <v>7</v>
      </c>
      <c r="ZY228">
        <v>7.5</v>
      </c>
      <c r="ZZ228">
        <v>0</v>
      </c>
      <c r="AAA228">
        <v>14.5</v>
      </c>
      <c r="AAB228" t="s">
        <v>1462</v>
      </c>
      <c r="AAL228" t="b">
        <v>1</v>
      </c>
      <c r="AAO228" t="b">
        <v>1</v>
      </c>
      <c r="AAS228" t="s">
        <v>6479</v>
      </c>
      <c r="AAT228">
        <v>7.5</v>
      </c>
      <c r="AAU228">
        <v>0</v>
      </c>
      <c r="AAV228">
        <v>10</v>
      </c>
      <c r="AAW228">
        <v>0</v>
      </c>
      <c r="AAX228">
        <v>2.5</v>
      </c>
      <c r="AAY228">
        <v>12.5</v>
      </c>
      <c r="AAZ228" t="s">
        <v>1463</v>
      </c>
      <c r="ABA228" t="s">
        <v>1463</v>
      </c>
      <c r="ABB228" t="s">
        <v>1463</v>
      </c>
      <c r="ACE228">
        <v>0</v>
      </c>
      <c r="ACF228">
        <v>2.5</v>
      </c>
      <c r="ADN228">
        <v>2</v>
      </c>
      <c r="ADO228">
        <v>10</v>
      </c>
      <c r="ADP228">
        <v>0</v>
      </c>
      <c r="ADQ228">
        <v>12</v>
      </c>
      <c r="ADR228" t="s">
        <v>1759</v>
      </c>
      <c r="ADS228">
        <v>0.5</v>
      </c>
      <c r="ADT228" t="s">
        <v>6480</v>
      </c>
      <c r="AEG228">
        <v>10</v>
      </c>
      <c r="AEH228">
        <v>0</v>
      </c>
      <c r="AEI228">
        <v>10</v>
      </c>
      <c r="AEJ228">
        <v>0</v>
      </c>
      <c r="AEK228">
        <v>0</v>
      </c>
      <c r="AEL228">
        <v>10</v>
      </c>
      <c r="AEU228" t="b">
        <v>1</v>
      </c>
      <c r="AEV228" t="b">
        <v>1</v>
      </c>
      <c r="AEZ228" t="b">
        <v>1</v>
      </c>
      <c r="AFA228" t="s">
        <v>4365</v>
      </c>
      <c r="AFC228">
        <v>0</v>
      </c>
      <c r="AFD228">
        <v>0</v>
      </c>
      <c r="AFE228">
        <v>0</v>
      </c>
      <c r="AFF228">
        <v>7.5</v>
      </c>
      <c r="AFG228">
        <v>2.5</v>
      </c>
      <c r="AFH228">
        <v>10</v>
      </c>
      <c r="AFI228" t="s">
        <v>1463</v>
      </c>
      <c r="AFK228" t="s">
        <v>1463</v>
      </c>
      <c r="AFM228" t="s">
        <v>1463</v>
      </c>
      <c r="AFO228" t="s">
        <v>1463</v>
      </c>
      <c r="AFQ228" t="s">
        <v>1463</v>
      </c>
      <c r="AFT228" t="s">
        <v>1463</v>
      </c>
      <c r="AFV228">
        <v>3</v>
      </c>
      <c r="AFW228">
        <v>3</v>
      </c>
      <c r="AFX228">
        <v>7.5</v>
      </c>
      <c r="AFY228">
        <v>2.5</v>
      </c>
      <c r="AFZ228">
        <v>5</v>
      </c>
      <c r="AGA228">
        <v>10</v>
      </c>
      <c r="AGB228">
        <v>2.5</v>
      </c>
      <c r="AGC228">
        <v>17.5</v>
      </c>
      <c r="AGD228">
        <v>4</v>
      </c>
      <c r="AGE228">
        <v>1</v>
      </c>
      <c r="AGG228">
        <v>4</v>
      </c>
      <c r="AGH228">
        <v>1</v>
      </c>
      <c r="AGJ228">
        <v>4</v>
      </c>
      <c r="AGK228">
        <v>0</v>
      </c>
      <c r="AGM228" t="s">
        <v>6193</v>
      </c>
      <c r="AGN228" t="s">
        <v>6481</v>
      </c>
      <c r="AGQ228">
        <v>10</v>
      </c>
      <c r="AGR228">
        <v>2.5</v>
      </c>
      <c r="AGS228">
        <v>2</v>
      </c>
      <c r="AGT228">
        <v>10</v>
      </c>
      <c r="AGU228">
        <v>0</v>
      </c>
      <c r="AGV228">
        <v>12</v>
      </c>
      <c r="AGW228">
        <v>2</v>
      </c>
      <c r="AGZ228" t="b">
        <v>1</v>
      </c>
      <c r="AHB228" t="b">
        <v>1</v>
      </c>
      <c r="AHD228">
        <v>4</v>
      </c>
      <c r="AHE228">
        <v>4</v>
      </c>
      <c r="AHF228">
        <v>4</v>
      </c>
      <c r="AKM228">
        <v>10</v>
      </c>
      <c r="AKN228">
        <v>0</v>
      </c>
      <c r="AKO228">
        <v>10</v>
      </c>
      <c r="AKP228">
        <v>7.5</v>
      </c>
      <c r="AKQ228">
        <v>0</v>
      </c>
      <c r="AKR228">
        <v>17.5</v>
      </c>
      <c r="AKS228" t="s">
        <v>1462</v>
      </c>
      <c r="AKT228" t="s">
        <v>1463</v>
      </c>
      <c r="AKV228" t="s">
        <v>1462</v>
      </c>
      <c r="AKX228" t="s">
        <v>1462</v>
      </c>
      <c r="AKZ228" t="s">
        <v>1463</v>
      </c>
      <c r="ALB228" t="s">
        <v>1462</v>
      </c>
      <c r="ALD228" t="s">
        <v>1463</v>
      </c>
      <c r="ALF228" t="s">
        <v>1462</v>
      </c>
      <c r="ALH228" t="s">
        <v>1462</v>
      </c>
      <c r="ALJ228" t="s">
        <v>1462</v>
      </c>
      <c r="ALL228" t="s">
        <v>1463</v>
      </c>
      <c r="ALN228" t="s">
        <v>1462</v>
      </c>
      <c r="ALP228" t="s">
        <v>1462</v>
      </c>
      <c r="ALR228" t="s">
        <v>1462</v>
      </c>
      <c r="ALT228" t="s">
        <v>1463</v>
      </c>
      <c r="AMF228" t="b">
        <v>1</v>
      </c>
      <c r="AMH228" t="b">
        <v>1</v>
      </c>
      <c r="AMI228" t="b">
        <v>1</v>
      </c>
      <c r="AMJ228" t="b">
        <v>1</v>
      </c>
      <c r="AML228" t="b">
        <v>1</v>
      </c>
      <c r="AMM228" t="b">
        <v>1</v>
      </c>
      <c r="AMO228" t="b">
        <v>1</v>
      </c>
      <c r="AMQ228" t="b">
        <v>1</v>
      </c>
      <c r="AMW228" t="b">
        <v>1</v>
      </c>
      <c r="ANA228">
        <v>7.5</v>
      </c>
      <c r="ANB228">
        <v>0</v>
      </c>
      <c r="ANC228">
        <v>10</v>
      </c>
      <c r="AND228">
        <v>7.5</v>
      </c>
      <c r="ANE228">
        <v>2.5</v>
      </c>
      <c r="ANF228">
        <v>20</v>
      </c>
      <c r="ANG228" t="s">
        <v>1462</v>
      </c>
      <c r="ANH228" t="s">
        <v>6482</v>
      </c>
      <c r="ANI228" t="s">
        <v>1462</v>
      </c>
      <c r="ANJ228" t="s">
        <v>2616</v>
      </c>
      <c r="ANK228">
        <v>7.5</v>
      </c>
      <c r="ANL228">
        <v>2.5</v>
      </c>
      <c r="ANM228">
        <v>6</v>
      </c>
      <c r="ANN228">
        <v>0</v>
      </c>
      <c r="ANO228">
        <v>10</v>
      </c>
      <c r="ANP228">
        <v>16</v>
      </c>
      <c r="ANQ228" t="s">
        <v>2599</v>
      </c>
      <c r="ANR228" t="s">
        <v>1462</v>
      </c>
      <c r="ANS228" t="s">
        <v>6483</v>
      </c>
      <c r="ANT228">
        <v>0</v>
      </c>
      <c r="ANU228">
        <v>10</v>
      </c>
      <c r="AQR228">
        <v>5</v>
      </c>
      <c r="AQS228">
        <v>0</v>
      </c>
      <c r="AQT228">
        <v>1.3</v>
      </c>
      <c r="AQU228">
        <v>6.3</v>
      </c>
      <c r="AQV228" t="s">
        <v>1463</v>
      </c>
      <c r="ARB228" t="b">
        <v>1</v>
      </c>
      <c r="ARD228" t="b">
        <v>1</v>
      </c>
      <c r="ARG228">
        <v>0</v>
      </c>
      <c r="ARH228">
        <v>2.5</v>
      </c>
      <c r="ARI228" t="s">
        <v>1463</v>
      </c>
      <c r="ARQ228" t="s">
        <v>1462</v>
      </c>
      <c r="ARS228" t="s">
        <v>6283</v>
      </c>
      <c r="ART228" t="s">
        <v>5002</v>
      </c>
      <c r="ASB228" t="b">
        <v>1</v>
      </c>
      <c r="ASC228" t="s">
        <v>4372</v>
      </c>
      <c r="ASD228">
        <v>0</v>
      </c>
      <c r="ASE228">
        <v>0</v>
      </c>
      <c r="ASF228">
        <v>5</v>
      </c>
      <c r="ASG228">
        <v>7.5</v>
      </c>
      <c r="ASH228">
        <v>0</v>
      </c>
      <c r="ASI228">
        <v>12.5</v>
      </c>
      <c r="ASJ228">
        <v>90</v>
      </c>
      <c r="ASM228" t="b">
        <v>1</v>
      </c>
      <c r="ASS228">
        <v>5</v>
      </c>
      <c r="AST228" t="s">
        <v>1462</v>
      </c>
      <c r="ASW228" t="b">
        <v>1</v>
      </c>
      <c r="ASY228" t="b">
        <v>1</v>
      </c>
      <c r="ASZ228" t="b">
        <v>1</v>
      </c>
      <c r="ATC228" t="s">
        <v>6484</v>
      </c>
      <c r="ATD228">
        <v>7.5</v>
      </c>
      <c r="ATE228">
        <v>0</v>
      </c>
      <c r="ATF228">
        <v>0</v>
      </c>
      <c r="ATG228">
        <v>0</v>
      </c>
      <c r="ATH228">
        <v>1.3</v>
      </c>
      <c r="ATI228">
        <v>1.3</v>
      </c>
      <c r="ATJ228" t="s">
        <v>1463</v>
      </c>
      <c r="AVZ228">
        <v>0</v>
      </c>
      <c r="AWA228">
        <v>2.5</v>
      </c>
      <c r="AWB228">
        <v>0</v>
      </c>
      <c r="AWC228">
        <v>0</v>
      </c>
      <c r="AWD228">
        <v>2</v>
      </c>
      <c r="AWE228">
        <v>5</v>
      </c>
      <c r="AWF228">
        <v>2.5</v>
      </c>
      <c r="AWG228">
        <v>9.5</v>
      </c>
      <c r="AWH228" t="s">
        <v>1462</v>
      </c>
      <c r="AWI228" t="s">
        <v>1470</v>
      </c>
      <c r="AWJ228" t="s">
        <v>1463</v>
      </c>
      <c r="AWL228" t="s">
        <v>1462</v>
      </c>
      <c r="AWM228" t="s">
        <v>2619</v>
      </c>
      <c r="AWN228" t="s">
        <v>1463</v>
      </c>
      <c r="AWP228" t="s">
        <v>1462</v>
      </c>
      <c r="AWQ228" t="s">
        <v>2895</v>
      </c>
      <c r="AWR228" t="s">
        <v>1463</v>
      </c>
      <c r="AWT228" t="s">
        <v>1463</v>
      </c>
      <c r="AWV228" t="s">
        <v>1463</v>
      </c>
      <c r="AWX228" t="s">
        <v>1463</v>
      </c>
      <c r="AWZ228" t="s">
        <v>1463</v>
      </c>
      <c r="AXB228" t="s">
        <v>1463</v>
      </c>
      <c r="AXD228" t="s">
        <v>1463</v>
      </c>
      <c r="AXF228">
        <v>15</v>
      </c>
      <c r="AXI228">
        <v>5</v>
      </c>
      <c r="AXJ228">
        <v>2.5</v>
      </c>
      <c r="AXK228">
        <v>1</v>
      </c>
      <c r="AXN228">
        <v>1</v>
      </c>
      <c r="AXO228">
        <v>1</v>
      </c>
      <c r="AXP228">
        <v>1</v>
      </c>
      <c r="AXQ228">
        <v>1</v>
      </c>
      <c r="AXR228">
        <v>1</v>
      </c>
      <c r="AXS228">
        <v>1</v>
      </c>
      <c r="AXT228">
        <v>1</v>
      </c>
      <c r="AXU228">
        <v>1</v>
      </c>
      <c r="AXV228">
        <v>2</v>
      </c>
      <c r="AXW228">
        <v>1</v>
      </c>
      <c r="AXX228">
        <v>2</v>
      </c>
      <c r="AYA228">
        <v>10</v>
      </c>
      <c r="AYD228">
        <v>10</v>
      </c>
      <c r="AYE228" t="s">
        <v>1463</v>
      </c>
      <c r="AYF228" t="s">
        <v>1463</v>
      </c>
      <c r="AYG228">
        <v>10</v>
      </c>
      <c r="AYJ228">
        <v>10</v>
      </c>
      <c r="AYK228">
        <v>7.5</v>
      </c>
      <c r="AYL228">
        <v>0</v>
      </c>
      <c r="AYM228">
        <v>17.5</v>
      </c>
      <c r="AZO228" t="s">
        <v>1462</v>
      </c>
      <c r="AZP228" t="s">
        <v>6485</v>
      </c>
      <c r="AZR228">
        <v>7.5</v>
      </c>
      <c r="AZS228">
        <v>0</v>
      </c>
      <c r="BCH228">
        <v>10</v>
      </c>
      <c r="BCI228">
        <v>5</v>
      </c>
      <c r="BCJ228">
        <v>2.5</v>
      </c>
      <c r="BCK228">
        <v>17.5</v>
      </c>
      <c r="BCL228">
        <v>1</v>
      </c>
      <c r="BCN228" t="s">
        <v>2555</v>
      </c>
      <c r="BCP228">
        <v>2</v>
      </c>
      <c r="BCR228">
        <v>3</v>
      </c>
      <c r="BCT228">
        <v>4</v>
      </c>
      <c r="BCW228" t="s">
        <v>2555</v>
      </c>
      <c r="BCY228">
        <v>5</v>
      </c>
      <c r="BCZ228">
        <v>2.5</v>
      </c>
      <c r="BEH228">
        <v>2.5</v>
      </c>
      <c r="BEI228">
        <v>7.5</v>
      </c>
      <c r="BEJ228">
        <v>2.5</v>
      </c>
      <c r="BEK228">
        <v>12.5</v>
      </c>
      <c r="BEL228" t="s">
        <v>2552</v>
      </c>
      <c r="BEN228" t="s">
        <v>2552</v>
      </c>
      <c r="BEP228" t="s">
        <v>2552</v>
      </c>
      <c r="BER228" t="s">
        <v>2552</v>
      </c>
      <c r="BET228" t="s">
        <v>2552</v>
      </c>
      <c r="BEV228" t="s">
        <v>2552</v>
      </c>
      <c r="BEX228">
        <v>7.5</v>
      </c>
      <c r="BEY228">
        <v>2.5</v>
      </c>
      <c r="BGQ228">
        <v>2</v>
      </c>
      <c r="BGR228">
        <v>7.5</v>
      </c>
      <c r="BGS228">
        <v>2.5</v>
      </c>
      <c r="BGT228">
        <v>12</v>
      </c>
      <c r="BGU228" t="s">
        <v>1462</v>
      </c>
      <c r="BGV228" t="s">
        <v>5404</v>
      </c>
      <c r="BGW228" t="s">
        <v>2653</v>
      </c>
      <c r="BGX228" t="s">
        <v>4375</v>
      </c>
      <c r="BGY228" t="s">
        <v>2653</v>
      </c>
      <c r="BHK228">
        <v>7.5</v>
      </c>
      <c r="BHL228">
        <v>2.5</v>
      </c>
      <c r="BIT228">
        <v>10</v>
      </c>
      <c r="BIU228">
        <v>5</v>
      </c>
      <c r="BIV228">
        <v>0</v>
      </c>
      <c r="BIW228">
        <v>15</v>
      </c>
      <c r="BIX228">
        <v>5</v>
      </c>
      <c r="BIY228" t="s">
        <v>1794</v>
      </c>
      <c r="BIZ228" t="s">
        <v>2548</v>
      </c>
      <c r="BJA228" t="s">
        <v>2594</v>
      </c>
      <c r="BJB228">
        <v>5</v>
      </c>
      <c r="BJC228">
        <v>0</v>
      </c>
    </row>
    <row r="229" spans="1:1024 1026:1615" ht="15" x14ac:dyDescent="0.25">
      <c r="A229" t="s">
        <v>4347</v>
      </c>
      <c r="B229" t="s">
        <v>6486</v>
      </c>
      <c r="C229" t="s">
        <v>6487</v>
      </c>
      <c r="D229" t="s">
        <v>1460</v>
      </c>
      <c r="F229" t="s">
        <v>2606</v>
      </c>
      <c r="G229" t="s">
        <v>6488</v>
      </c>
      <c r="H229" t="s">
        <v>4351</v>
      </c>
      <c r="I229" t="s">
        <v>6489</v>
      </c>
      <c r="J229">
        <v>3.4200852199999998</v>
      </c>
      <c r="K229">
        <v>34.154515089999997</v>
      </c>
      <c r="L229" s="116">
        <v>42454</v>
      </c>
      <c r="M229" t="s">
        <v>1471</v>
      </c>
      <c r="N229">
        <v>52</v>
      </c>
      <c r="O229" t="s">
        <v>2554</v>
      </c>
      <c r="Q229">
        <v>6.7</v>
      </c>
      <c r="R229">
        <v>7.5</v>
      </c>
      <c r="S229">
        <v>2.5</v>
      </c>
      <c r="T229">
        <v>16.7</v>
      </c>
      <c r="U229">
        <v>2</v>
      </c>
      <c r="V229">
        <v>2</v>
      </c>
      <c r="W229">
        <v>1</v>
      </c>
      <c r="X229">
        <v>2</v>
      </c>
      <c r="Y229">
        <v>1</v>
      </c>
      <c r="Z229">
        <v>1</v>
      </c>
      <c r="AE229" t="b">
        <v>1</v>
      </c>
      <c r="AG229">
        <v>2</v>
      </c>
      <c r="AH229">
        <v>2</v>
      </c>
      <c r="AI229">
        <v>1</v>
      </c>
      <c r="AJ229">
        <v>2</v>
      </c>
      <c r="AK229">
        <v>1</v>
      </c>
      <c r="AL229">
        <v>1</v>
      </c>
      <c r="AM229">
        <v>2</v>
      </c>
      <c r="AO229">
        <v>1</v>
      </c>
      <c r="AS229">
        <v>1</v>
      </c>
      <c r="AT229">
        <v>2</v>
      </c>
      <c r="AU229">
        <v>1</v>
      </c>
      <c r="AV229">
        <v>2</v>
      </c>
      <c r="AW229">
        <v>1</v>
      </c>
      <c r="AX229">
        <v>1</v>
      </c>
      <c r="BS229" t="s">
        <v>1462</v>
      </c>
      <c r="BT229" t="s">
        <v>1462</v>
      </c>
      <c r="BU229" t="s">
        <v>4353</v>
      </c>
      <c r="BV229" t="s">
        <v>4353</v>
      </c>
      <c r="BW229">
        <v>7.5</v>
      </c>
      <c r="BX229">
        <v>2.5</v>
      </c>
      <c r="BY229">
        <v>7.5</v>
      </c>
      <c r="BZ229">
        <v>10</v>
      </c>
      <c r="CA229">
        <v>0</v>
      </c>
      <c r="CB229">
        <v>17.5</v>
      </c>
      <c r="CC229" t="s">
        <v>1462</v>
      </c>
      <c r="CD229" t="b">
        <v>1</v>
      </c>
      <c r="CE229" t="b">
        <v>1</v>
      </c>
      <c r="CF229">
        <v>45</v>
      </c>
      <c r="CH229" t="s">
        <v>1462</v>
      </c>
      <c r="CI229" t="b">
        <v>1</v>
      </c>
      <c r="CK229">
        <v>24</v>
      </c>
      <c r="CM229" t="s">
        <v>1463</v>
      </c>
      <c r="CR229" t="s">
        <v>1463</v>
      </c>
      <c r="CW229" t="s">
        <v>1463</v>
      </c>
      <c r="DB229" t="s">
        <v>1463</v>
      </c>
      <c r="DG229" t="s">
        <v>1463</v>
      </c>
      <c r="DM229" t="s">
        <v>1463</v>
      </c>
      <c r="DS229" t="b">
        <v>1</v>
      </c>
      <c r="DU229" t="b">
        <v>1</v>
      </c>
      <c r="DY229" t="b">
        <v>1</v>
      </c>
      <c r="EI229">
        <v>10</v>
      </c>
      <c r="EJ229">
        <v>0</v>
      </c>
      <c r="EN229">
        <v>0</v>
      </c>
      <c r="EO229" t="s">
        <v>1463</v>
      </c>
      <c r="FL229">
        <v>6.7</v>
      </c>
      <c r="FM229">
        <v>10</v>
      </c>
      <c r="FN229">
        <v>0</v>
      </c>
      <c r="FO229">
        <v>16.7</v>
      </c>
      <c r="FP229" t="s">
        <v>1462</v>
      </c>
      <c r="FT229" t="b">
        <v>1</v>
      </c>
      <c r="FV229" t="s">
        <v>1464</v>
      </c>
      <c r="GO229" t="b">
        <v>1</v>
      </c>
      <c r="GQ229" t="s">
        <v>1465</v>
      </c>
      <c r="HD229" t="b">
        <v>1</v>
      </c>
      <c r="HF229" t="s">
        <v>1465</v>
      </c>
      <c r="IN229" t="b">
        <v>1</v>
      </c>
      <c r="IP229" t="s">
        <v>1464</v>
      </c>
      <c r="IW229" t="b">
        <v>1</v>
      </c>
      <c r="IY229" t="s">
        <v>1464</v>
      </c>
      <c r="JC229" t="b">
        <v>1</v>
      </c>
      <c r="JE229" t="s">
        <v>1464</v>
      </c>
      <c r="JX229" t="b">
        <v>1</v>
      </c>
      <c r="JZ229" t="s">
        <v>1464</v>
      </c>
      <c r="KG229" t="s">
        <v>4388</v>
      </c>
      <c r="KH229" t="b">
        <v>1</v>
      </c>
      <c r="KJ229" t="s">
        <v>1465</v>
      </c>
      <c r="KK229" t="s">
        <v>1463</v>
      </c>
      <c r="KM229">
        <v>10</v>
      </c>
      <c r="KN229">
        <v>0</v>
      </c>
      <c r="KO229">
        <v>2</v>
      </c>
      <c r="KP229">
        <v>2.5</v>
      </c>
      <c r="KQ229">
        <v>0</v>
      </c>
      <c r="KR229">
        <v>4.5</v>
      </c>
      <c r="KS229" t="s">
        <v>1462</v>
      </c>
      <c r="KV229">
        <v>13</v>
      </c>
      <c r="KW229">
        <v>20</v>
      </c>
      <c r="LF229">
        <v>1</v>
      </c>
      <c r="LG229">
        <v>1</v>
      </c>
      <c r="LZ229" t="b">
        <v>1</v>
      </c>
      <c r="MA229" t="b">
        <v>1</v>
      </c>
      <c r="MJ229" t="b">
        <v>1</v>
      </c>
      <c r="MK229" t="b">
        <v>1</v>
      </c>
      <c r="MT229" t="s">
        <v>1462</v>
      </c>
      <c r="MU229" t="s">
        <v>6490</v>
      </c>
      <c r="MV229">
        <v>2.5</v>
      </c>
      <c r="MW229">
        <v>0</v>
      </c>
      <c r="MX229">
        <v>0</v>
      </c>
      <c r="MY229">
        <v>0</v>
      </c>
      <c r="MZ229">
        <v>2.5</v>
      </c>
      <c r="NA229">
        <v>2.5</v>
      </c>
      <c r="NM229" t="s">
        <v>2549</v>
      </c>
      <c r="NN229" t="s">
        <v>2549</v>
      </c>
      <c r="NO229" t="s">
        <v>2549</v>
      </c>
      <c r="NP229" t="s">
        <v>2549</v>
      </c>
      <c r="NQ229" t="s">
        <v>2549</v>
      </c>
      <c r="NR229" t="s">
        <v>2549</v>
      </c>
      <c r="NS229" t="s">
        <v>2549</v>
      </c>
      <c r="NT229" t="s">
        <v>2549</v>
      </c>
      <c r="NU229" t="s">
        <v>2549</v>
      </c>
      <c r="NV229" t="s">
        <v>2549</v>
      </c>
      <c r="NW229" t="s">
        <v>2550</v>
      </c>
      <c r="NX229" t="s">
        <v>2569</v>
      </c>
      <c r="NY229" t="s">
        <v>2569</v>
      </c>
      <c r="NZ229" t="s">
        <v>2550</v>
      </c>
      <c r="OA229" t="s">
        <v>2550</v>
      </c>
      <c r="OB229" t="s">
        <v>2550</v>
      </c>
      <c r="OC229" t="s">
        <v>2550</v>
      </c>
      <c r="OD229" t="s">
        <v>2550</v>
      </c>
      <c r="OE229" t="s">
        <v>2550</v>
      </c>
      <c r="OF229" t="s">
        <v>2550</v>
      </c>
      <c r="OG229">
        <v>0</v>
      </c>
      <c r="OH229">
        <v>2.5</v>
      </c>
      <c r="OJ229">
        <v>7.5</v>
      </c>
      <c r="OK229">
        <v>0</v>
      </c>
      <c r="OL229">
        <v>7.5</v>
      </c>
      <c r="OO229" t="b">
        <v>1</v>
      </c>
      <c r="OP229" t="b">
        <v>1</v>
      </c>
      <c r="OY229" t="s">
        <v>4473</v>
      </c>
      <c r="OZ229" t="s">
        <v>6491</v>
      </c>
      <c r="PI229" t="s">
        <v>3269</v>
      </c>
      <c r="PJ229" t="s">
        <v>3269</v>
      </c>
      <c r="PS229" t="b">
        <v>1</v>
      </c>
      <c r="PT229" t="b">
        <v>1</v>
      </c>
      <c r="QC229" t="s">
        <v>5778</v>
      </c>
      <c r="QD229" t="s">
        <v>5778</v>
      </c>
      <c r="QL229">
        <v>7.5</v>
      </c>
      <c r="QM229">
        <v>0</v>
      </c>
      <c r="RO229">
        <v>7.5</v>
      </c>
      <c r="RP229">
        <v>7.5</v>
      </c>
      <c r="RQ229">
        <v>2.5</v>
      </c>
      <c r="RR229">
        <v>17.5</v>
      </c>
      <c r="RS229" t="s">
        <v>1463</v>
      </c>
      <c r="RZ229" t="s">
        <v>1463</v>
      </c>
      <c r="SB229" t="s">
        <v>1463</v>
      </c>
      <c r="SH229" t="s">
        <v>1463</v>
      </c>
      <c r="SK229">
        <v>7.5</v>
      </c>
      <c r="SL229">
        <v>2.5</v>
      </c>
      <c r="SM229">
        <v>3.7</v>
      </c>
      <c r="SN229">
        <v>7.5</v>
      </c>
      <c r="SO229">
        <v>0</v>
      </c>
      <c r="SP229">
        <v>11.2</v>
      </c>
      <c r="SQ229" t="s">
        <v>1463</v>
      </c>
      <c r="SR229" t="s">
        <v>6492</v>
      </c>
      <c r="TI229">
        <v>75</v>
      </c>
      <c r="TJ229" t="s">
        <v>6493</v>
      </c>
      <c r="TN229" t="b">
        <v>1</v>
      </c>
      <c r="TO229" t="b">
        <v>1</v>
      </c>
      <c r="TP229" t="b">
        <v>1</v>
      </c>
      <c r="TQ229" t="b">
        <v>1</v>
      </c>
      <c r="TR229" t="b">
        <v>1</v>
      </c>
      <c r="TS229" t="b">
        <v>1</v>
      </c>
      <c r="TT229" t="b">
        <v>1</v>
      </c>
      <c r="TU229" t="b">
        <v>1</v>
      </c>
      <c r="TX229">
        <v>7.5</v>
      </c>
      <c r="TY229">
        <v>0</v>
      </c>
      <c r="VI229">
        <v>5</v>
      </c>
      <c r="VJ229">
        <v>0</v>
      </c>
      <c r="VK229">
        <v>10</v>
      </c>
      <c r="VL229">
        <v>15</v>
      </c>
      <c r="VM229" t="s">
        <v>1463</v>
      </c>
      <c r="VO229" t="s">
        <v>1463</v>
      </c>
      <c r="VQ229" t="s">
        <v>1463</v>
      </c>
      <c r="VS229" t="s">
        <v>1463</v>
      </c>
      <c r="VV229" t="s">
        <v>1463</v>
      </c>
      <c r="VX229" t="s">
        <v>1462</v>
      </c>
      <c r="VY229" t="s">
        <v>4362</v>
      </c>
      <c r="VZ229">
        <v>0</v>
      </c>
      <c r="WA229">
        <v>10</v>
      </c>
      <c r="XJ229">
        <v>2.5</v>
      </c>
      <c r="XK229">
        <v>0</v>
      </c>
      <c r="XL229">
        <v>2.5</v>
      </c>
      <c r="XM229">
        <v>5</v>
      </c>
      <c r="XN229" t="s">
        <v>1462</v>
      </c>
      <c r="XO229" t="s">
        <v>1462</v>
      </c>
      <c r="XQ229" t="b">
        <v>1</v>
      </c>
      <c r="XS229" t="b">
        <v>1</v>
      </c>
      <c r="XT229" t="b">
        <v>1</v>
      </c>
      <c r="XU229" t="b">
        <v>1</v>
      </c>
      <c r="XW229" t="b">
        <v>1</v>
      </c>
      <c r="XX229" t="b">
        <v>1</v>
      </c>
      <c r="YC229" t="s">
        <v>1462</v>
      </c>
      <c r="YE229" t="s">
        <v>1463</v>
      </c>
      <c r="YF229" t="s">
        <v>6494</v>
      </c>
      <c r="YG229">
        <v>0</v>
      </c>
      <c r="YH229">
        <v>2.5</v>
      </c>
      <c r="YI229" t="s">
        <v>1463</v>
      </c>
      <c r="YU229">
        <v>0</v>
      </c>
      <c r="YV229">
        <v>2.5</v>
      </c>
      <c r="ZX229">
        <v>7</v>
      </c>
      <c r="ZY229">
        <v>7.5</v>
      </c>
      <c r="ZZ229">
        <v>2.5</v>
      </c>
      <c r="AAA229">
        <v>17</v>
      </c>
      <c r="AAB229" t="s">
        <v>1462</v>
      </c>
      <c r="AAL229" t="b">
        <v>1</v>
      </c>
      <c r="AAO229" t="b">
        <v>1</v>
      </c>
      <c r="AAS229" t="s">
        <v>6495</v>
      </c>
      <c r="AAT229">
        <v>7.5</v>
      </c>
      <c r="AAU229">
        <v>2.5</v>
      </c>
      <c r="AAV229">
        <v>10</v>
      </c>
      <c r="AAW229">
        <v>7.5</v>
      </c>
      <c r="AAX229">
        <v>2.5</v>
      </c>
      <c r="AAY229">
        <v>20</v>
      </c>
      <c r="AAZ229" t="s">
        <v>1463</v>
      </c>
      <c r="ABA229" t="s">
        <v>1463</v>
      </c>
      <c r="ABB229" t="s">
        <v>1463</v>
      </c>
      <c r="ACE229">
        <v>7.5</v>
      </c>
      <c r="ACF229">
        <v>2.5</v>
      </c>
      <c r="ADN229">
        <v>10</v>
      </c>
      <c r="ADO229">
        <v>7.5</v>
      </c>
      <c r="ADP229">
        <v>2.5</v>
      </c>
      <c r="ADQ229">
        <v>20</v>
      </c>
      <c r="ADR229" t="s">
        <v>1759</v>
      </c>
      <c r="ADS229">
        <v>1</v>
      </c>
      <c r="ADT229">
        <v>1.5</v>
      </c>
      <c r="ADU229" t="s">
        <v>2548</v>
      </c>
      <c r="ADV229">
        <v>1</v>
      </c>
      <c r="ADW229">
        <v>1.5</v>
      </c>
      <c r="AEG229">
        <v>7.5</v>
      </c>
      <c r="AEH229">
        <v>2.5</v>
      </c>
      <c r="AEI229">
        <v>7</v>
      </c>
      <c r="AEJ229">
        <v>0</v>
      </c>
      <c r="AEK229">
        <v>2.5</v>
      </c>
      <c r="AEL229">
        <v>9.5</v>
      </c>
      <c r="AEV229" t="b">
        <v>1</v>
      </c>
      <c r="AEZ229" t="b">
        <v>1</v>
      </c>
      <c r="AFA229" t="s">
        <v>4365</v>
      </c>
      <c r="AFC229">
        <v>0</v>
      </c>
      <c r="AFD229">
        <v>2.5</v>
      </c>
      <c r="AFE229">
        <v>0</v>
      </c>
      <c r="AFF229">
        <v>7.5</v>
      </c>
      <c r="AFG229">
        <v>0</v>
      </c>
      <c r="AFH229">
        <v>7.5</v>
      </c>
      <c r="AFI229" t="s">
        <v>1463</v>
      </c>
      <c r="AFK229" t="s">
        <v>1463</v>
      </c>
      <c r="AFM229" t="s">
        <v>1463</v>
      </c>
      <c r="AFO229" t="s">
        <v>1463</v>
      </c>
      <c r="AFQ229" t="s">
        <v>1463</v>
      </c>
      <c r="AFT229" t="s">
        <v>1463</v>
      </c>
      <c r="AFV229">
        <v>3</v>
      </c>
      <c r="AFW229">
        <v>3</v>
      </c>
      <c r="AFX229">
        <v>7.5</v>
      </c>
      <c r="AFY229">
        <v>0</v>
      </c>
      <c r="AFZ229">
        <v>5</v>
      </c>
      <c r="AGA229">
        <v>7.5</v>
      </c>
      <c r="AGB229">
        <v>0</v>
      </c>
      <c r="AGC229">
        <v>12.5</v>
      </c>
      <c r="AGD229">
        <v>5</v>
      </c>
      <c r="AGE229">
        <v>2</v>
      </c>
      <c r="AGG229">
        <v>5</v>
      </c>
      <c r="AGH229">
        <v>2</v>
      </c>
      <c r="AGJ229">
        <v>5</v>
      </c>
      <c r="AGK229">
        <v>0</v>
      </c>
      <c r="AGM229" t="s">
        <v>6496</v>
      </c>
      <c r="AGN229" t="s">
        <v>6497</v>
      </c>
      <c r="AGQ229">
        <v>7.5</v>
      </c>
      <c r="AGR229">
        <v>0</v>
      </c>
      <c r="AGS229">
        <v>3</v>
      </c>
      <c r="AGT229">
        <v>10</v>
      </c>
      <c r="AGU229">
        <v>0</v>
      </c>
      <c r="AGV229">
        <v>13</v>
      </c>
      <c r="AGW229">
        <v>3</v>
      </c>
      <c r="AGY229" t="b">
        <v>1</v>
      </c>
      <c r="AGZ229" t="b">
        <v>1</v>
      </c>
      <c r="AHA229" t="b">
        <v>1</v>
      </c>
      <c r="AHB229" t="b">
        <v>1</v>
      </c>
      <c r="AHD229">
        <v>4</v>
      </c>
      <c r="AHE229">
        <v>4</v>
      </c>
      <c r="AHF229">
        <v>4</v>
      </c>
      <c r="AKM229">
        <v>10</v>
      </c>
      <c r="AKN229">
        <v>0</v>
      </c>
      <c r="AKO229">
        <v>10</v>
      </c>
      <c r="AKP229">
        <v>7.5</v>
      </c>
      <c r="AKQ229">
        <v>0</v>
      </c>
      <c r="AKR229">
        <v>17.5</v>
      </c>
      <c r="AKS229" t="s">
        <v>1462</v>
      </c>
      <c r="AKT229" t="s">
        <v>1463</v>
      </c>
      <c r="AKV229" t="s">
        <v>1462</v>
      </c>
      <c r="AKX229" t="s">
        <v>1462</v>
      </c>
      <c r="AKZ229" t="s">
        <v>1462</v>
      </c>
      <c r="ALB229" t="s">
        <v>1462</v>
      </c>
      <c r="ALD229" t="s">
        <v>1463</v>
      </c>
      <c r="ALF229" t="s">
        <v>1462</v>
      </c>
      <c r="ALH229" t="s">
        <v>1462</v>
      </c>
      <c r="ALJ229" t="s">
        <v>1462</v>
      </c>
      <c r="ALL229" t="s">
        <v>1463</v>
      </c>
      <c r="ALN229" t="s">
        <v>1463</v>
      </c>
      <c r="ALP229" t="s">
        <v>1463</v>
      </c>
      <c r="ALR229" t="s">
        <v>1463</v>
      </c>
      <c r="ALT229" t="s">
        <v>1463</v>
      </c>
      <c r="AMF229" t="b">
        <v>1</v>
      </c>
      <c r="AMH229" t="b">
        <v>1</v>
      </c>
      <c r="AMI229" t="b">
        <v>1</v>
      </c>
      <c r="AMJ229" t="b">
        <v>1</v>
      </c>
      <c r="AML229" t="b">
        <v>1</v>
      </c>
      <c r="AMM229" t="b">
        <v>1</v>
      </c>
      <c r="AMQ229" t="b">
        <v>1</v>
      </c>
      <c r="AMW229" t="b">
        <v>1</v>
      </c>
      <c r="ANA229">
        <v>7.5</v>
      </c>
      <c r="ANB229">
        <v>0</v>
      </c>
      <c r="ANC229">
        <v>10</v>
      </c>
      <c r="AND229">
        <v>7.5</v>
      </c>
      <c r="ANE229">
        <v>0</v>
      </c>
      <c r="ANF229">
        <v>17.5</v>
      </c>
      <c r="ANG229" t="s">
        <v>1462</v>
      </c>
      <c r="ANH229" t="s">
        <v>6498</v>
      </c>
      <c r="ANI229" t="s">
        <v>1462</v>
      </c>
      <c r="ANJ229" t="s">
        <v>6499</v>
      </c>
      <c r="ANK229">
        <v>7.5</v>
      </c>
      <c r="ANL229">
        <v>0</v>
      </c>
      <c r="ANM229">
        <v>6</v>
      </c>
      <c r="ANN229">
        <v>0</v>
      </c>
      <c r="ANO229">
        <v>10</v>
      </c>
      <c r="ANP229">
        <v>16</v>
      </c>
      <c r="ANQ229" t="s">
        <v>2599</v>
      </c>
      <c r="ANR229" t="s">
        <v>1462</v>
      </c>
      <c r="ANS229" t="s">
        <v>6500</v>
      </c>
      <c r="ANT229">
        <v>0</v>
      </c>
      <c r="ANU229">
        <v>10</v>
      </c>
      <c r="AQR229">
        <v>5</v>
      </c>
      <c r="AQS229">
        <v>0</v>
      </c>
      <c r="AQT229">
        <v>1.3</v>
      </c>
      <c r="AQU229">
        <v>6.3</v>
      </c>
      <c r="AQV229" t="s">
        <v>1463</v>
      </c>
      <c r="ARB229" t="b">
        <v>1</v>
      </c>
      <c r="ARD229" t="b">
        <v>1</v>
      </c>
      <c r="ARG229">
        <v>0</v>
      </c>
      <c r="ARH229">
        <v>2.5</v>
      </c>
      <c r="ARI229" t="s">
        <v>1463</v>
      </c>
      <c r="ARQ229" t="s">
        <v>1462</v>
      </c>
      <c r="ARS229" t="s">
        <v>5593</v>
      </c>
      <c r="ART229" t="s">
        <v>2616</v>
      </c>
      <c r="ASB229" t="b">
        <v>1</v>
      </c>
      <c r="ASC229" t="s">
        <v>6031</v>
      </c>
      <c r="ASD229">
        <v>0</v>
      </c>
      <c r="ASE229">
        <v>0</v>
      </c>
      <c r="ASF229">
        <v>2</v>
      </c>
      <c r="ASG229">
        <v>7.5</v>
      </c>
      <c r="ASH229">
        <v>2.5</v>
      </c>
      <c r="ASI229">
        <v>12</v>
      </c>
      <c r="ASJ229">
        <v>80</v>
      </c>
      <c r="ASM229" t="b">
        <v>1</v>
      </c>
      <c r="ASS229">
        <v>2</v>
      </c>
      <c r="AST229" t="s">
        <v>1462</v>
      </c>
      <c r="ASV229" t="b">
        <v>1</v>
      </c>
      <c r="ASW229" t="b">
        <v>1</v>
      </c>
      <c r="ASX229" t="b">
        <v>1</v>
      </c>
      <c r="ASY229" t="b">
        <v>1</v>
      </c>
      <c r="ASZ229" t="b">
        <v>1</v>
      </c>
      <c r="ATC229" t="s">
        <v>6501</v>
      </c>
      <c r="ATD229">
        <v>7.5</v>
      </c>
      <c r="ATE229">
        <v>2.5</v>
      </c>
      <c r="ATF229">
        <v>0</v>
      </c>
      <c r="ATG229">
        <v>0</v>
      </c>
      <c r="ATH229">
        <v>0</v>
      </c>
      <c r="ATI229">
        <v>0</v>
      </c>
      <c r="ATJ229" t="s">
        <v>1463</v>
      </c>
      <c r="AVZ229">
        <v>0</v>
      </c>
      <c r="AWA229">
        <v>0</v>
      </c>
      <c r="AWB229">
        <v>0</v>
      </c>
      <c r="AWC229">
        <v>0</v>
      </c>
      <c r="AWD229">
        <v>3</v>
      </c>
      <c r="AWE229">
        <v>5</v>
      </c>
      <c r="AWF229">
        <v>0</v>
      </c>
      <c r="AWG229">
        <v>8</v>
      </c>
      <c r="AWH229" t="s">
        <v>1462</v>
      </c>
      <c r="AWI229" t="s">
        <v>1469</v>
      </c>
      <c r="AWJ229" t="s">
        <v>1462</v>
      </c>
      <c r="AWK229" t="s">
        <v>1469</v>
      </c>
      <c r="AWL229" t="s">
        <v>1463</v>
      </c>
      <c r="AWN229" t="s">
        <v>1463</v>
      </c>
      <c r="AWP229" t="s">
        <v>1463</v>
      </c>
      <c r="AWR229" t="s">
        <v>1463</v>
      </c>
      <c r="AWT229" t="s">
        <v>1462</v>
      </c>
      <c r="AWU229" t="s">
        <v>1469</v>
      </c>
      <c r="AWV229" t="s">
        <v>1463</v>
      </c>
      <c r="AWX229" t="s">
        <v>1462</v>
      </c>
      <c r="AWY229" t="s">
        <v>1470</v>
      </c>
      <c r="AWZ229" t="s">
        <v>1463</v>
      </c>
      <c r="AXB229" t="s">
        <v>1463</v>
      </c>
      <c r="AXD229" t="s">
        <v>1463</v>
      </c>
      <c r="AXF229">
        <v>12</v>
      </c>
      <c r="AXI229">
        <v>5</v>
      </c>
      <c r="AXJ229">
        <v>0</v>
      </c>
      <c r="AXK229">
        <v>1</v>
      </c>
      <c r="AXN229">
        <v>1</v>
      </c>
      <c r="AXO229">
        <v>1</v>
      </c>
      <c r="AXP229">
        <v>1</v>
      </c>
      <c r="AXQ229">
        <v>1</v>
      </c>
      <c r="AXR229">
        <v>1</v>
      </c>
      <c r="AXS229">
        <v>1</v>
      </c>
      <c r="AXT229">
        <v>1</v>
      </c>
      <c r="AXU229">
        <v>1</v>
      </c>
      <c r="AXV229">
        <v>2</v>
      </c>
      <c r="AXW229">
        <v>1</v>
      </c>
      <c r="AXX229">
        <v>2</v>
      </c>
      <c r="AYA229">
        <v>10</v>
      </c>
      <c r="AYD229">
        <v>10</v>
      </c>
      <c r="AYE229" t="s">
        <v>1463</v>
      </c>
      <c r="AYF229" t="s">
        <v>1463</v>
      </c>
      <c r="AYG229">
        <v>10</v>
      </c>
      <c r="AYJ229">
        <v>10</v>
      </c>
      <c r="AYK229">
        <v>7.5</v>
      </c>
      <c r="AYL229">
        <v>0</v>
      </c>
      <c r="AYM229">
        <v>17.5</v>
      </c>
      <c r="AZO229" t="s">
        <v>1462</v>
      </c>
      <c r="AZP229" t="s">
        <v>6502</v>
      </c>
      <c r="AZR229">
        <v>7.5</v>
      </c>
      <c r="AZS229">
        <v>0</v>
      </c>
      <c r="BCH229">
        <v>10</v>
      </c>
      <c r="BCI229">
        <v>7.5</v>
      </c>
      <c r="BCJ229">
        <v>0</v>
      </c>
      <c r="BCK229">
        <v>17.5</v>
      </c>
      <c r="BCL229">
        <v>1</v>
      </c>
      <c r="BCN229">
        <v>2</v>
      </c>
      <c r="BCP229">
        <v>3</v>
      </c>
      <c r="BCR229">
        <v>4</v>
      </c>
      <c r="BCT229">
        <v>5</v>
      </c>
      <c r="BCW229" t="s">
        <v>2555</v>
      </c>
      <c r="BCY229">
        <v>7.5</v>
      </c>
      <c r="BCZ229">
        <v>0</v>
      </c>
      <c r="BEH229">
        <v>10</v>
      </c>
      <c r="BEI229">
        <v>10</v>
      </c>
      <c r="BEJ229">
        <v>0</v>
      </c>
      <c r="BEK229">
        <v>20</v>
      </c>
      <c r="BEL229" t="s">
        <v>2567</v>
      </c>
      <c r="BEN229" t="s">
        <v>2567</v>
      </c>
      <c r="BEP229" t="s">
        <v>2567</v>
      </c>
      <c r="BER229" t="s">
        <v>2567</v>
      </c>
      <c r="BET229" t="s">
        <v>2567</v>
      </c>
      <c r="BEV229" t="s">
        <v>2567</v>
      </c>
      <c r="BEX229">
        <v>10</v>
      </c>
      <c r="BEY229">
        <v>0</v>
      </c>
      <c r="BGQ229" t="s">
        <v>1467</v>
      </c>
      <c r="BGR229">
        <v>7.5</v>
      </c>
      <c r="BGS229">
        <v>2.5</v>
      </c>
      <c r="BGT229">
        <v>10</v>
      </c>
      <c r="BGU229" t="s">
        <v>1463</v>
      </c>
      <c r="BHK229">
        <v>7.5</v>
      </c>
      <c r="BHL229">
        <v>2.5</v>
      </c>
      <c r="BIT229">
        <v>10</v>
      </c>
      <c r="BIU229">
        <v>7.5</v>
      </c>
      <c r="BIV229">
        <v>0</v>
      </c>
      <c r="BIW229">
        <v>17.5</v>
      </c>
      <c r="BIX229">
        <v>5</v>
      </c>
      <c r="BIY229" t="s">
        <v>1794</v>
      </c>
      <c r="BIZ229" t="s">
        <v>2548</v>
      </c>
      <c r="BJA229" t="s">
        <v>2594</v>
      </c>
      <c r="BJB229">
        <v>7.5</v>
      </c>
      <c r="BJC229">
        <v>0</v>
      </c>
    </row>
    <row r="230" spans="1:1024 1026:1615" ht="15" x14ac:dyDescent="0.25">
      <c r="A230" t="s">
        <v>4347</v>
      </c>
      <c r="B230" t="s">
        <v>6503</v>
      </c>
      <c r="C230" t="s">
        <v>6504</v>
      </c>
      <c r="D230" t="s">
        <v>1460</v>
      </c>
      <c r="F230" t="s">
        <v>2606</v>
      </c>
      <c r="G230" t="s">
        <v>4350</v>
      </c>
      <c r="H230" t="s">
        <v>4351</v>
      </c>
      <c r="I230" t="s">
        <v>6489</v>
      </c>
      <c r="J230">
        <v>3.4198699000000001</v>
      </c>
      <c r="K230">
        <v>34.154689259999998</v>
      </c>
      <c r="M230" t="s">
        <v>1461</v>
      </c>
      <c r="N230">
        <v>68</v>
      </c>
      <c r="O230" t="s">
        <v>2554</v>
      </c>
      <c r="Q230">
        <v>6.7</v>
      </c>
      <c r="R230">
        <v>7.5</v>
      </c>
      <c r="S230">
        <v>2.5</v>
      </c>
      <c r="T230">
        <v>16.7</v>
      </c>
      <c r="U230">
        <v>1</v>
      </c>
      <c r="V230">
        <v>1</v>
      </c>
      <c r="W230">
        <v>3</v>
      </c>
      <c r="X230">
        <v>5</v>
      </c>
      <c r="Y230">
        <v>3</v>
      </c>
      <c r="Z230">
        <v>1</v>
      </c>
      <c r="AF230" t="b">
        <v>1</v>
      </c>
      <c r="AG230">
        <v>1</v>
      </c>
      <c r="AH230">
        <v>1</v>
      </c>
      <c r="AI230">
        <v>3</v>
      </c>
      <c r="AJ230">
        <v>4</v>
      </c>
      <c r="AK230">
        <v>3</v>
      </c>
      <c r="AL230">
        <v>1</v>
      </c>
      <c r="AS230">
        <v>1</v>
      </c>
      <c r="AT230">
        <v>1</v>
      </c>
      <c r="AU230">
        <v>3</v>
      </c>
      <c r="AV230">
        <v>4</v>
      </c>
      <c r="AW230">
        <v>3</v>
      </c>
      <c r="AX230">
        <v>1</v>
      </c>
      <c r="BS230" t="s">
        <v>1462</v>
      </c>
      <c r="BT230" t="s">
        <v>1462</v>
      </c>
      <c r="BU230" t="s">
        <v>4353</v>
      </c>
      <c r="BV230" t="s">
        <v>4353</v>
      </c>
      <c r="BW230">
        <v>7.5</v>
      </c>
      <c r="BX230">
        <v>2.5</v>
      </c>
      <c r="BY230">
        <v>7.5</v>
      </c>
      <c r="BZ230">
        <v>7.5</v>
      </c>
      <c r="CA230">
        <v>0</v>
      </c>
      <c r="CB230">
        <v>15</v>
      </c>
      <c r="CC230" t="s">
        <v>1462</v>
      </c>
      <c r="CD230" t="b">
        <v>1</v>
      </c>
      <c r="CE230" t="b">
        <v>1</v>
      </c>
      <c r="CF230">
        <v>50</v>
      </c>
      <c r="CH230" t="s">
        <v>1462</v>
      </c>
      <c r="CI230" t="b">
        <v>1</v>
      </c>
      <c r="CK230">
        <v>40</v>
      </c>
      <c r="CM230" t="s">
        <v>1463</v>
      </c>
      <c r="CR230" t="s">
        <v>1463</v>
      </c>
      <c r="CW230" t="s">
        <v>1463</v>
      </c>
      <c r="DB230" t="s">
        <v>1463</v>
      </c>
      <c r="DG230" t="s">
        <v>1463</v>
      </c>
      <c r="DM230" t="s">
        <v>1463</v>
      </c>
      <c r="DS230" t="b">
        <v>1</v>
      </c>
      <c r="DU230" t="b">
        <v>1</v>
      </c>
      <c r="DY230" t="b">
        <v>1</v>
      </c>
      <c r="EB230" t="b">
        <v>1</v>
      </c>
      <c r="EC230" t="b">
        <v>1</v>
      </c>
      <c r="EI230">
        <v>7.5</v>
      </c>
      <c r="EJ230">
        <v>0</v>
      </c>
      <c r="EN230">
        <v>0</v>
      </c>
      <c r="EO230" t="s">
        <v>1463</v>
      </c>
      <c r="FL230">
        <v>10</v>
      </c>
      <c r="FM230">
        <v>10</v>
      </c>
      <c r="FN230">
        <v>0</v>
      </c>
      <c r="FO230">
        <v>20</v>
      </c>
      <c r="FP230" t="s">
        <v>1462</v>
      </c>
      <c r="FT230" t="b">
        <v>1</v>
      </c>
      <c r="FV230" t="s">
        <v>1465</v>
      </c>
      <c r="GC230" t="b">
        <v>1</v>
      </c>
      <c r="GE230" t="s">
        <v>1465</v>
      </c>
      <c r="GO230" t="b">
        <v>1</v>
      </c>
      <c r="GQ230" t="s">
        <v>1465</v>
      </c>
      <c r="HD230" t="b">
        <v>1</v>
      </c>
      <c r="HF230" t="s">
        <v>1465</v>
      </c>
      <c r="IN230" t="b">
        <v>1</v>
      </c>
      <c r="IP230" t="s">
        <v>1464</v>
      </c>
      <c r="JC230" t="b">
        <v>1</v>
      </c>
      <c r="JE230" t="s">
        <v>1464</v>
      </c>
      <c r="KG230" t="s">
        <v>4388</v>
      </c>
      <c r="KH230" t="b">
        <v>1</v>
      </c>
      <c r="KJ230" t="s">
        <v>1473</v>
      </c>
      <c r="KK230" t="s">
        <v>1462</v>
      </c>
      <c r="KL230" t="s">
        <v>5404</v>
      </c>
      <c r="KM230">
        <v>10</v>
      </c>
      <c r="KN230">
        <v>0</v>
      </c>
      <c r="KO230">
        <v>2</v>
      </c>
      <c r="KP230">
        <v>2.5</v>
      </c>
      <c r="KQ230">
        <v>0</v>
      </c>
      <c r="KR230">
        <v>4.5</v>
      </c>
      <c r="KS230" t="s">
        <v>1462</v>
      </c>
      <c r="KV230">
        <v>12</v>
      </c>
      <c r="KW230">
        <v>19</v>
      </c>
      <c r="LF230">
        <v>1</v>
      </c>
      <c r="LG230">
        <v>1</v>
      </c>
      <c r="LP230" t="b">
        <v>1</v>
      </c>
      <c r="LQ230" t="b">
        <v>1</v>
      </c>
      <c r="LZ230" t="b">
        <v>1</v>
      </c>
      <c r="MA230" t="b">
        <v>1</v>
      </c>
      <c r="MJ230" t="b">
        <v>1</v>
      </c>
      <c r="MK230" t="b">
        <v>1</v>
      </c>
      <c r="MT230" t="s">
        <v>1462</v>
      </c>
      <c r="MU230" t="s">
        <v>6505</v>
      </c>
      <c r="MV230">
        <v>2.5</v>
      </c>
      <c r="MW230">
        <v>0</v>
      </c>
      <c r="MX230">
        <v>0</v>
      </c>
      <c r="MY230">
        <v>0</v>
      </c>
      <c r="MZ230">
        <v>0</v>
      </c>
      <c r="NA230">
        <v>0</v>
      </c>
      <c r="NM230" t="s">
        <v>2549</v>
      </c>
      <c r="NN230" t="s">
        <v>2549</v>
      </c>
      <c r="NO230" t="s">
        <v>2549</v>
      </c>
      <c r="NP230" t="s">
        <v>2549</v>
      </c>
      <c r="NQ230" t="s">
        <v>2549</v>
      </c>
      <c r="NR230" t="s">
        <v>2549</v>
      </c>
      <c r="NS230" t="s">
        <v>2549</v>
      </c>
      <c r="NT230" t="s">
        <v>2549</v>
      </c>
      <c r="NU230" t="s">
        <v>2549</v>
      </c>
      <c r="NV230" t="s">
        <v>2549</v>
      </c>
      <c r="NW230" t="s">
        <v>2550</v>
      </c>
      <c r="NX230" t="s">
        <v>2569</v>
      </c>
      <c r="NY230" t="s">
        <v>2569</v>
      </c>
      <c r="NZ230" t="s">
        <v>2550</v>
      </c>
      <c r="OA230" t="s">
        <v>2550</v>
      </c>
      <c r="OB230" t="s">
        <v>2550</v>
      </c>
      <c r="OC230" t="s">
        <v>2550</v>
      </c>
      <c r="OD230" t="s">
        <v>2550</v>
      </c>
      <c r="OE230" t="s">
        <v>2550</v>
      </c>
      <c r="OF230" t="s">
        <v>2550</v>
      </c>
      <c r="OG230">
        <v>0</v>
      </c>
      <c r="OH230">
        <v>0</v>
      </c>
      <c r="OJ230">
        <v>7.5</v>
      </c>
      <c r="OK230">
        <v>0</v>
      </c>
      <c r="OL230">
        <v>7.5</v>
      </c>
      <c r="OO230" t="b">
        <v>1</v>
      </c>
      <c r="OP230" t="b">
        <v>1</v>
      </c>
      <c r="OY230" t="s">
        <v>4473</v>
      </c>
      <c r="OZ230" t="s">
        <v>4473</v>
      </c>
      <c r="PI230" t="s">
        <v>6506</v>
      </c>
      <c r="PJ230" t="s">
        <v>6506</v>
      </c>
      <c r="PS230" t="b">
        <v>1</v>
      </c>
      <c r="PT230" t="b">
        <v>1</v>
      </c>
      <c r="QC230" t="s">
        <v>5778</v>
      </c>
      <c r="QD230" t="s">
        <v>5778</v>
      </c>
      <c r="QL230">
        <v>7.5</v>
      </c>
      <c r="QM230">
        <v>0</v>
      </c>
      <c r="RO230">
        <v>7.5</v>
      </c>
      <c r="RP230">
        <v>7.5</v>
      </c>
      <c r="RQ230">
        <v>2.5</v>
      </c>
      <c r="RR230">
        <v>17.5</v>
      </c>
      <c r="RS230" t="s">
        <v>1463</v>
      </c>
      <c r="RZ230" t="s">
        <v>1463</v>
      </c>
      <c r="SB230" t="s">
        <v>1463</v>
      </c>
      <c r="SH230" t="s">
        <v>1463</v>
      </c>
      <c r="SK230">
        <v>7.5</v>
      </c>
      <c r="SL230">
        <v>2.5</v>
      </c>
      <c r="SM230">
        <v>3.7</v>
      </c>
      <c r="SN230">
        <v>10</v>
      </c>
      <c r="SO230">
        <v>0</v>
      </c>
      <c r="SP230">
        <v>13.7</v>
      </c>
      <c r="SQ230" t="s">
        <v>1463</v>
      </c>
      <c r="SR230" t="s">
        <v>6187</v>
      </c>
      <c r="TI230">
        <v>75</v>
      </c>
      <c r="TJ230" t="s">
        <v>6507</v>
      </c>
      <c r="TM230" t="b">
        <v>1</v>
      </c>
      <c r="TO230" t="b">
        <v>1</v>
      </c>
      <c r="TP230" t="b">
        <v>1</v>
      </c>
      <c r="TQ230" t="b">
        <v>1</v>
      </c>
      <c r="TS230" t="b">
        <v>1</v>
      </c>
      <c r="TT230" t="b">
        <v>1</v>
      </c>
      <c r="TX230">
        <v>10</v>
      </c>
      <c r="TY230">
        <v>0</v>
      </c>
      <c r="VI230">
        <v>5</v>
      </c>
      <c r="VJ230">
        <v>0</v>
      </c>
      <c r="VK230">
        <v>10</v>
      </c>
      <c r="VL230">
        <v>15</v>
      </c>
      <c r="VM230" t="s">
        <v>1463</v>
      </c>
      <c r="VO230" t="s">
        <v>1463</v>
      </c>
      <c r="VQ230" t="s">
        <v>1463</v>
      </c>
      <c r="VS230" t="s">
        <v>1463</v>
      </c>
      <c r="VV230" t="s">
        <v>1463</v>
      </c>
      <c r="VX230" t="s">
        <v>1462</v>
      </c>
      <c r="VY230" t="s">
        <v>5180</v>
      </c>
      <c r="VZ230">
        <v>0</v>
      </c>
      <c r="WA230">
        <v>10</v>
      </c>
      <c r="XJ230">
        <v>2.5</v>
      </c>
      <c r="XK230">
        <v>0</v>
      </c>
      <c r="XL230">
        <v>10</v>
      </c>
      <c r="XM230">
        <v>12.5</v>
      </c>
      <c r="XN230" t="s">
        <v>1462</v>
      </c>
      <c r="XO230" t="s">
        <v>1462</v>
      </c>
      <c r="XR230" t="b">
        <v>1</v>
      </c>
      <c r="XT230" t="b">
        <v>1</v>
      </c>
      <c r="XU230" t="b">
        <v>1</v>
      </c>
      <c r="XX230" t="b">
        <v>1</v>
      </c>
      <c r="XY230" t="b">
        <v>1</v>
      </c>
      <c r="YC230" t="s">
        <v>1462</v>
      </c>
      <c r="YE230" t="s">
        <v>1463</v>
      </c>
      <c r="YF230" t="s">
        <v>6205</v>
      </c>
      <c r="YG230">
        <v>0</v>
      </c>
      <c r="YH230">
        <v>10</v>
      </c>
      <c r="YI230" t="s">
        <v>1463</v>
      </c>
      <c r="YU230">
        <v>0</v>
      </c>
      <c r="YV230">
        <v>10</v>
      </c>
      <c r="ZX230">
        <v>7</v>
      </c>
      <c r="ZY230">
        <v>5</v>
      </c>
      <c r="ZZ230">
        <v>0</v>
      </c>
      <c r="AAA230">
        <v>12</v>
      </c>
      <c r="AAB230" t="s">
        <v>1462</v>
      </c>
      <c r="AAL230" t="b">
        <v>1</v>
      </c>
      <c r="AAO230" t="b">
        <v>1</v>
      </c>
      <c r="AAS230" t="s">
        <v>5659</v>
      </c>
      <c r="AAT230">
        <v>5</v>
      </c>
      <c r="AAU230">
        <v>0</v>
      </c>
      <c r="ADN230">
        <v>2</v>
      </c>
      <c r="ADO230">
        <v>0</v>
      </c>
      <c r="ADP230">
        <v>0</v>
      </c>
      <c r="ADQ230">
        <v>2</v>
      </c>
      <c r="ADR230" t="s">
        <v>1759</v>
      </c>
      <c r="ADS230">
        <v>0.5</v>
      </c>
      <c r="ADT230">
        <v>10</v>
      </c>
      <c r="AEG230">
        <v>0</v>
      </c>
      <c r="AEH230">
        <v>0</v>
      </c>
      <c r="AEI230">
        <v>2</v>
      </c>
      <c r="AEJ230">
        <v>0</v>
      </c>
      <c r="AEK230">
        <v>0</v>
      </c>
      <c r="AEL230">
        <v>2</v>
      </c>
      <c r="AEZ230" t="b">
        <v>1</v>
      </c>
      <c r="AFA230" t="s">
        <v>5454</v>
      </c>
      <c r="AFC230">
        <v>0</v>
      </c>
      <c r="AFD230">
        <v>0</v>
      </c>
      <c r="AFE230">
        <v>0</v>
      </c>
      <c r="AFF230">
        <v>7.5</v>
      </c>
      <c r="AFG230">
        <v>2.5</v>
      </c>
      <c r="AFH230">
        <v>10</v>
      </c>
      <c r="AFI230" t="s">
        <v>1463</v>
      </c>
      <c r="AFK230" t="s">
        <v>1463</v>
      </c>
      <c r="AFM230" t="s">
        <v>1463</v>
      </c>
      <c r="AFO230" t="s">
        <v>1463</v>
      </c>
      <c r="AFQ230" t="s">
        <v>1463</v>
      </c>
      <c r="AFT230" t="s">
        <v>1463</v>
      </c>
      <c r="AFV230">
        <v>3</v>
      </c>
      <c r="AFW230">
        <v>3</v>
      </c>
      <c r="AFX230">
        <v>7.5</v>
      </c>
      <c r="AFY230">
        <v>2.5</v>
      </c>
      <c r="AFZ230">
        <v>2.5</v>
      </c>
      <c r="AGA230">
        <v>7.5</v>
      </c>
      <c r="AGB230">
        <v>10</v>
      </c>
      <c r="AGC230">
        <v>20</v>
      </c>
      <c r="AGD230">
        <v>5</v>
      </c>
      <c r="AGG230">
        <v>5</v>
      </c>
      <c r="AGJ230">
        <v>5</v>
      </c>
      <c r="AGM230" t="s">
        <v>6508</v>
      </c>
      <c r="AGQ230">
        <v>7.5</v>
      </c>
      <c r="AGR230">
        <v>10</v>
      </c>
      <c r="AGS230">
        <v>3</v>
      </c>
      <c r="AGT230">
        <v>7.5</v>
      </c>
      <c r="AGU230">
        <v>0</v>
      </c>
      <c r="AGV230">
        <v>10.5</v>
      </c>
      <c r="AGW230">
        <v>3</v>
      </c>
      <c r="AGY230" t="b">
        <v>1</v>
      </c>
      <c r="AGZ230" t="b">
        <v>1</v>
      </c>
      <c r="AHA230" t="b">
        <v>1</v>
      </c>
      <c r="AHD230">
        <v>4</v>
      </c>
      <c r="AHE230">
        <v>4</v>
      </c>
      <c r="AHF230">
        <v>4</v>
      </c>
      <c r="AKM230">
        <v>7.5</v>
      </c>
      <c r="AKN230">
        <v>0</v>
      </c>
      <c r="AKO230">
        <v>10</v>
      </c>
      <c r="AKP230">
        <v>7.5</v>
      </c>
      <c r="AKQ230">
        <v>0</v>
      </c>
      <c r="AKR230">
        <v>17.5</v>
      </c>
      <c r="AKS230" t="s">
        <v>1462</v>
      </c>
      <c r="AKT230" t="s">
        <v>1463</v>
      </c>
      <c r="AKV230" t="s">
        <v>1462</v>
      </c>
      <c r="AKX230" t="s">
        <v>1462</v>
      </c>
      <c r="AKZ230" t="s">
        <v>1463</v>
      </c>
      <c r="ALB230" t="s">
        <v>1462</v>
      </c>
      <c r="ALD230" t="s">
        <v>1463</v>
      </c>
      <c r="ALF230" t="s">
        <v>1463</v>
      </c>
      <c r="ALH230" t="s">
        <v>1463</v>
      </c>
      <c r="ALJ230" t="s">
        <v>1462</v>
      </c>
      <c r="ALL230" t="s">
        <v>1463</v>
      </c>
      <c r="ALN230" t="s">
        <v>1462</v>
      </c>
      <c r="ALP230" t="s">
        <v>1463</v>
      </c>
      <c r="ALR230" t="s">
        <v>1463</v>
      </c>
      <c r="ALT230" t="s">
        <v>1463</v>
      </c>
      <c r="AMF230" t="b">
        <v>1</v>
      </c>
      <c r="AMH230" t="b">
        <v>1</v>
      </c>
      <c r="AMI230" t="b">
        <v>1</v>
      </c>
      <c r="AMJ230" t="b">
        <v>1</v>
      </c>
      <c r="AML230" t="b">
        <v>1</v>
      </c>
      <c r="AMM230" t="b">
        <v>1</v>
      </c>
      <c r="AMO230" t="b">
        <v>1</v>
      </c>
      <c r="AMQ230" t="b">
        <v>1</v>
      </c>
      <c r="AMW230" t="b">
        <v>1</v>
      </c>
      <c r="ANA230">
        <v>7.5</v>
      </c>
      <c r="ANB230">
        <v>0</v>
      </c>
      <c r="ANC230">
        <v>10</v>
      </c>
      <c r="AND230">
        <v>7.5</v>
      </c>
      <c r="ANE230">
        <v>0</v>
      </c>
      <c r="ANF230">
        <v>17.5</v>
      </c>
      <c r="ANG230" t="s">
        <v>1462</v>
      </c>
      <c r="ANH230" t="s">
        <v>6509</v>
      </c>
      <c r="ANI230" t="s">
        <v>1462</v>
      </c>
      <c r="ANJ230" t="s">
        <v>2616</v>
      </c>
      <c r="ANK230">
        <v>7.5</v>
      </c>
      <c r="ANL230">
        <v>0</v>
      </c>
      <c r="ANM230">
        <v>6</v>
      </c>
      <c r="ANN230">
        <v>0</v>
      </c>
      <c r="ANO230">
        <v>10</v>
      </c>
      <c r="ANP230">
        <v>16</v>
      </c>
      <c r="ANQ230" t="s">
        <v>2599</v>
      </c>
      <c r="ANR230" t="s">
        <v>1462</v>
      </c>
      <c r="ANS230" t="s">
        <v>6510</v>
      </c>
      <c r="ANT230">
        <v>0</v>
      </c>
      <c r="ANU230">
        <v>10</v>
      </c>
      <c r="AQR230">
        <v>5</v>
      </c>
      <c r="AQS230">
        <v>2.5</v>
      </c>
      <c r="AQT230">
        <v>2.5</v>
      </c>
      <c r="AQU230">
        <v>10</v>
      </c>
      <c r="AQV230" t="s">
        <v>1463</v>
      </c>
      <c r="ARA230" t="b">
        <v>1</v>
      </c>
      <c r="ARB230" t="b">
        <v>1</v>
      </c>
      <c r="ARG230">
        <v>0</v>
      </c>
      <c r="ARH230">
        <v>2.5</v>
      </c>
      <c r="ARI230" t="s">
        <v>1463</v>
      </c>
      <c r="ARQ230" t="s">
        <v>1462</v>
      </c>
      <c r="ARS230" t="s">
        <v>5416</v>
      </c>
      <c r="ART230" t="s">
        <v>4791</v>
      </c>
      <c r="ASB230" t="b">
        <v>1</v>
      </c>
      <c r="ASC230" t="s">
        <v>6031</v>
      </c>
      <c r="ASD230">
        <v>5</v>
      </c>
      <c r="ASE230">
        <v>2.5</v>
      </c>
      <c r="ASF230">
        <v>5</v>
      </c>
      <c r="ASG230">
        <v>7.5</v>
      </c>
      <c r="ASH230">
        <v>2.5</v>
      </c>
      <c r="ASI230">
        <v>15</v>
      </c>
      <c r="ASJ230">
        <v>80</v>
      </c>
      <c r="ASM230" t="b">
        <v>1</v>
      </c>
      <c r="ASS230">
        <v>5</v>
      </c>
      <c r="AST230" t="s">
        <v>1462</v>
      </c>
      <c r="ASW230" t="b">
        <v>1</v>
      </c>
      <c r="ASY230" t="b">
        <v>1</v>
      </c>
      <c r="ASZ230" t="b">
        <v>1</v>
      </c>
      <c r="ATC230" t="s">
        <v>6511</v>
      </c>
      <c r="ATD230">
        <v>7.5</v>
      </c>
      <c r="ATE230">
        <v>2.5</v>
      </c>
      <c r="ATF230">
        <v>0</v>
      </c>
      <c r="ATG230">
        <v>0</v>
      </c>
      <c r="ATH230">
        <v>1.3</v>
      </c>
      <c r="ATI230">
        <v>1.3</v>
      </c>
      <c r="ATJ230" t="s">
        <v>1463</v>
      </c>
      <c r="AVZ230">
        <v>0</v>
      </c>
      <c r="AWA230">
        <v>2.5</v>
      </c>
      <c r="AWB230">
        <v>0</v>
      </c>
      <c r="AWC230">
        <v>0</v>
      </c>
      <c r="AWD230">
        <v>3</v>
      </c>
      <c r="AWE230">
        <v>2.5</v>
      </c>
      <c r="AWF230">
        <v>0</v>
      </c>
      <c r="AWG230">
        <v>5.5</v>
      </c>
      <c r="AWH230" t="s">
        <v>1462</v>
      </c>
      <c r="AWI230" t="s">
        <v>1469</v>
      </c>
      <c r="AWJ230" t="s">
        <v>1462</v>
      </c>
      <c r="AWK230" t="s">
        <v>1469</v>
      </c>
      <c r="AWL230" t="s">
        <v>1462</v>
      </c>
      <c r="AWM230" t="s">
        <v>2619</v>
      </c>
      <c r="AWN230" t="s">
        <v>1463</v>
      </c>
      <c r="AWP230" t="s">
        <v>1463</v>
      </c>
      <c r="AWR230" t="s">
        <v>1463</v>
      </c>
      <c r="AWT230" t="s">
        <v>1463</v>
      </c>
      <c r="AWV230" t="s">
        <v>1463</v>
      </c>
      <c r="AWX230" t="s">
        <v>1462</v>
      </c>
      <c r="AWY230" t="s">
        <v>1470</v>
      </c>
      <c r="AWZ230" t="s">
        <v>1463</v>
      </c>
      <c r="AXB230" t="s">
        <v>1463</v>
      </c>
      <c r="AXD230" t="s">
        <v>1463</v>
      </c>
      <c r="AXF230">
        <v>12</v>
      </c>
      <c r="AXI230">
        <v>2.5</v>
      </c>
      <c r="AXJ230">
        <v>0</v>
      </c>
      <c r="AXK230">
        <v>1</v>
      </c>
      <c r="AXN230">
        <v>1</v>
      </c>
      <c r="AXO230">
        <v>1</v>
      </c>
      <c r="AXP230">
        <v>1</v>
      </c>
      <c r="AXQ230">
        <v>1</v>
      </c>
      <c r="AXR230">
        <v>1</v>
      </c>
      <c r="AXS230">
        <v>1</v>
      </c>
      <c r="AXT230">
        <v>1</v>
      </c>
      <c r="AXU230">
        <v>1</v>
      </c>
      <c r="AXV230">
        <v>2</v>
      </c>
      <c r="AXW230">
        <v>1</v>
      </c>
      <c r="AXX230">
        <v>2</v>
      </c>
      <c r="AYA230">
        <v>10</v>
      </c>
      <c r="AYD230">
        <v>10</v>
      </c>
      <c r="AYE230" t="s">
        <v>1463</v>
      </c>
      <c r="AYF230" t="s">
        <v>1463</v>
      </c>
      <c r="AYG230">
        <v>10</v>
      </c>
      <c r="AYJ230">
        <v>10</v>
      </c>
      <c r="AYK230">
        <v>7.5</v>
      </c>
      <c r="AYL230">
        <v>0</v>
      </c>
      <c r="AYM230">
        <v>17.5</v>
      </c>
      <c r="AYW230">
        <v>5</v>
      </c>
      <c r="AYX230" t="s">
        <v>6512</v>
      </c>
      <c r="AYY230" t="s">
        <v>6513</v>
      </c>
      <c r="AZM230" t="s">
        <v>1462</v>
      </c>
      <c r="AZN230" t="s">
        <v>6514</v>
      </c>
      <c r="AZO230" t="s">
        <v>1462</v>
      </c>
      <c r="AZP230" t="s">
        <v>4467</v>
      </c>
      <c r="AZR230">
        <v>7.5</v>
      </c>
      <c r="AZS230">
        <v>0</v>
      </c>
      <c r="BCH230">
        <v>10</v>
      </c>
      <c r="BCI230">
        <v>5</v>
      </c>
      <c r="BCJ230">
        <v>0</v>
      </c>
      <c r="BCK230">
        <v>15</v>
      </c>
      <c r="BCL230">
        <v>1</v>
      </c>
      <c r="BCN230">
        <v>2</v>
      </c>
      <c r="BCP230">
        <v>3</v>
      </c>
      <c r="BCR230">
        <v>4</v>
      </c>
      <c r="BCT230">
        <v>5</v>
      </c>
      <c r="BCW230" t="s">
        <v>2555</v>
      </c>
      <c r="BCY230">
        <v>5</v>
      </c>
      <c r="BCZ230">
        <v>0</v>
      </c>
      <c r="BEH230">
        <v>10</v>
      </c>
      <c r="BEI230">
        <v>10</v>
      </c>
      <c r="BEJ230">
        <v>0</v>
      </c>
      <c r="BEK230">
        <v>20</v>
      </c>
      <c r="BEL230" t="s">
        <v>2567</v>
      </c>
      <c r="BEN230" t="s">
        <v>2567</v>
      </c>
      <c r="BEP230" t="s">
        <v>2567</v>
      </c>
      <c r="BER230" t="s">
        <v>2567</v>
      </c>
      <c r="BET230" t="s">
        <v>2567</v>
      </c>
      <c r="BEV230" t="s">
        <v>2567</v>
      </c>
      <c r="BEX230">
        <v>10</v>
      </c>
      <c r="BEY230">
        <v>0</v>
      </c>
      <c r="BGQ230">
        <v>4.7</v>
      </c>
      <c r="BGR230">
        <v>7.5</v>
      </c>
      <c r="BGS230">
        <v>2.5</v>
      </c>
      <c r="BGT230">
        <v>14.7</v>
      </c>
      <c r="BGU230" t="s">
        <v>1462</v>
      </c>
      <c r="BGV230" t="s">
        <v>5404</v>
      </c>
      <c r="BGW230" t="s">
        <v>2653</v>
      </c>
      <c r="BGX230" t="s">
        <v>2984</v>
      </c>
      <c r="BGY230" t="s">
        <v>2653</v>
      </c>
      <c r="BGZ230" t="s">
        <v>6255</v>
      </c>
      <c r="BHA230" t="s">
        <v>2838</v>
      </c>
      <c r="BHK230">
        <v>7.5</v>
      </c>
      <c r="BHL230">
        <v>2.5</v>
      </c>
      <c r="BIT230">
        <v>10</v>
      </c>
      <c r="BIU230">
        <v>7.5</v>
      </c>
      <c r="BIV230">
        <v>0</v>
      </c>
      <c r="BIW230">
        <v>17.5</v>
      </c>
      <c r="BIX230">
        <v>5</v>
      </c>
      <c r="BIY230" t="s">
        <v>1794</v>
      </c>
      <c r="BIZ230" t="s">
        <v>2548</v>
      </c>
      <c r="BJA230" t="s">
        <v>2548</v>
      </c>
      <c r="BJB230">
        <v>7.5</v>
      </c>
      <c r="BJC230">
        <v>0</v>
      </c>
    </row>
    <row r="231" spans="1:1024 1026:1615" ht="15" x14ac:dyDescent="0.25">
      <c r="A231" t="s">
        <v>4347</v>
      </c>
      <c r="B231" t="s">
        <v>6515</v>
      </c>
      <c r="C231" t="s">
        <v>6516</v>
      </c>
      <c r="D231" t="s">
        <v>1460</v>
      </c>
      <c r="F231" t="s">
        <v>2606</v>
      </c>
      <c r="G231" t="s">
        <v>4350</v>
      </c>
      <c r="H231" t="s">
        <v>6517</v>
      </c>
      <c r="I231" t="s">
        <v>6518</v>
      </c>
      <c r="J231">
        <v>2.4224541099999999</v>
      </c>
      <c r="K231">
        <v>34.811180530000001</v>
      </c>
      <c r="L231" s="116">
        <v>42459</v>
      </c>
      <c r="M231" t="s">
        <v>1471</v>
      </c>
      <c r="N231">
        <v>51</v>
      </c>
      <c r="O231" t="s">
        <v>1472</v>
      </c>
      <c r="Q231">
        <v>6.7</v>
      </c>
      <c r="R231">
        <v>7.5</v>
      </c>
      <c r="S231">
        <v>0</v>
      </c>
      <c r="T231">
        <v>14.2</v>
      </c>
      <c r="U231">
        <v>1</v>
      </c>
      <c r="V231">
        <v>1</v>
      </c>
      <c r="W231">
        <v>1</v>
      </c>
      <c r="X231">
        <v>1</v>
      </c>
      <c r="Y231">
        <v>1</v>
      </c>
      <c r="Z231">
        <v>1</v>
      </c>
      <c r="AE231" t="b">
        <v>1</v>
      </c>
      <c r="AG231">
        <v>1</v>
      </c>
      <c r="AH231">
        <v>1</v>
      </c>
      <c r="AI231">
        <v>1</v>
      </c>
      <c r="AJ231">
        <v>1</v>
      </c>
      <c r="AK231">
        <v>1</v>
      </c>
      <c r="AL231">
        <v>1</v>
      </c>
      <c r="AS231">
        <v>1</v>
      </c>
      <c r="AT231">
        <v>1</v>
      </c>
      <c r="AU231">
        <v>1</v>
      </c>
      <c r="AV231">
        <v>1</v>
      </c>
      <c r="AW231">
        <v>1</v>
      </c>
      <c r="AX231">
        <v>1</v>
      </c>
      <c r="BS231" t="s">
        <v>1462</v>
      </c>
      <c r="BT231" t="s">
        <v>1462</v>
      </c>
      <c r="BU231" t="s">
        <v>4353</v>
      </c>
      <c r="BV231" t="s">
        <v>4353</v>
      </c>
      <c r="BW231">
        <v>7.5</v>
      </c>
      <c r="BX231">
        <v>0</v>
      </c>
      <c r="BY231">
        <v>3.5</v>
      </c>
      <c r="BZ231">
        <v>7.5</v>
      </c>
      <c r="CA231">
        <v>2.5</v>
      </c>
      <c r="CB231">
        <v>13.5</v>
      </c>
      <c r="CC231" t="s">
        <v>1462</v>
      </c>
      <c r="CD231" t="b">
        <v>1</v>
      </c>
      <c r="CE231" t="b">
        <v>1</v>
      </c>
      <c r="CF231">
        <v>40</v>
      </c>
      <c r="CH231" t="s">
        <v>1463</v>
      </c>
      <c r="CM231" t="s">
        <v>1463</v>
      </c>
      <c r="CR231" t="s">
        <v>1463</v>
      </c>
      <c r="CW231" t="s">
        <v>1463</v>
      </c>
      <c r="DB231" t="s">
        <v>1463</v>
      </c>
      <c r="DG231" t="s">
        <v>1463</v>
      </c>
      <c r="DM231" t="s">
        <v>1463</v>
      </c>
      <c r="DS231" t="b">
        <v>1</v>
      </c>
      <c r="DU231" t="b">
        <v>1</v>
      </c>
      <c r="DY231" t="b">
        <v>1</v>
      </c>
      <c r="EB231" t="b">
        <v>1</v>
      </c>
      <c r="EC231" t="b">
        <v>1</v>
      </c>
      <c r="EI231">
        <v>7.5</v>
      </c>
      <c r="EJ231">
        <v>2.5</v>
      </c>
      <c r="EN231">
        <v>0</v>
      </c>
      <c r="EO231" t="s">
        <v>1463</v>
      </c>
      <c r="FL231">
        <v>6.7</v>
      </c>
      <c r="FM231">
        <v>5</v>
      </c>
      <c r="FN231">
        <v>0</v>
      </c>
      <c r="FO231">
        <v>11.7</v>
      </c>
      <c r="FP231" t="s">
        <v>1462</v>
      </c>
      <c r="FT231" t="b">
        <v>1</v>
      </c>
      <c r="FV231" t="s">
        <v>1465</v>
      </c>
      <c r="GO231" t="b">
        <v>1</v>
      </c>
      <c r="GQ231" t="s">
        <v>1465</v>
      </c>
      <c r="HD231" t="b">
        <v>1</v>
      </c>
      <c r="HF231" t="s">
        <v>1465</v>
      </c>
      <c r="IN231" t="b">
        <v>1</v>
      </c>
      <c r="IP231" t="s">
        <v>1464</v>
      </c>
      <c r="IW231" t="b">
        <v>1</v>
      </c>
      <c r="IY231" t="s">
        <v>1465</v>
      </c>
      <c r="JC231" t="b">
        <v>1</v>
      </c>
      <c r="JE231" t="s">
        <v>1465</v>
      </c>
      <c r="KG231" t="s">
        <v>4388</v>
      </c>
      <c r="KH231" t="b">
        <v>1</v>
      </c>
      <c r="KJ231" t="s">
        <v>1465</v>
      </c>
      <c r="KK231" t="s">
        <v>1463</v>
      </c>
      <c r="KM231">
        <v>5</v>
      </c>
      <c r="KN231">
        <v>0</v>
      </c>
      <c r="KO231">
        <v>0</v>
      </c>
      <c r="KR231">
        <v>0</v>
      </c>
      <c r="KS231" t="s">
        <v>1463</v>
      </c>
      <c r="RO231">
        <v>7.5</v>
      </c>
      <c r="RP231">
        <v>5</v>
      </c>
      <c r="RQ231">
        <v>2.5</v>
      </c>
      <c r="RR231">
        <v>15</v>
      </c>
      <c r="RS231" t="s">
        <v>1463</v>
      </c>
      <c r="RZ231" t="s">
        <v>1463</v>
      </c>
      <c r="SK231">
        <v>5</v>
      </c>
      <c r="SL231">
        <v>2.5</v>
      </c>
      <c r="SM231">
        <v>7.1</v>
      </c>
      <c r="SN231">
        <v>7.5</v>
      </c>
      <c r="SO231">
        <v>2.5</v>
      </c>
      <c r="SP231">
        <v>17.100000000000001</v>
      </c>
      <c r="SQ231" t="s">
        <v>1462</v>
      </c>
      <c r="SS231">
        <v>4</v>
      </c>
      <c r="ST231" t="s">
        <v>6519</v>
      </c>
      <c r="SU231" t="s">
        <v>1462</v>
      </c>
      <c r="SZ231" t="b">
        <v>1</v>
      </c>
      <c r="TD231" t="b">
        <v>1</v>
      </c>
      <c r="TE231" t="b">
        <v>1</v>
      </c>
      <c r="TI231">
        <v>75</v>
      </c>
      <c r="TJ231" t="s">
        <v>6520</v>
      </c>
      <c r="TM231" t="b">
        <v>1</v>
      </c>
      <c r="TN231" t="b">
        <v>1</v>
      </c>
      <c r="TO231" t="b">
        <v>1</v>
      </c>
      <c r="TP231" t="b">
        <v>1</v>
      </c>
      <c r="TQ231" t="b">
        <v>1</v>
      </c>
      <c r="TR231" t="b">
        <v>1</v>
      </c>
      <c r="TS231" t="b">
        <v>1</v>
      </c>
      <c r="TT231" t="b">
        <v>1</v>
      </c>
      <c r="TV231" t="b">
        <v>1</v>
      </c>
      <c r="TW231" t="s">
        <v>6204</v>
      </c>
      <c r="TX231">
        <v>7.5</v>
      </c>
      <c r="TY231">
        <v>2.5</v>
      </c>
      <c r="VI231">
        <v>5</v>
      </c>
      <c r="VJ231">
        <v>0</v>
      </c>
      <c r="VK231">
        <v>2.5</v>
      </c>
      <c r="VL231">
        <v>7.5</v>
      </c>
      <c r="VM231" t="s">
        <v>1463</v>
      </c>
      <c r="VO231" t="s">
        <v>1463</v>
      </c>
      <c r="VQ231" t="s">
        <v>1463</v>
      </c>
      <c r="VS231" t="s">
        <v>1463</v>
      </c>
      <c r="VV231" t="s">
        <v>1463</v>
      </c>
      <c r="VX231" t="s">
        <v>1462</v>
      </c>
      <c r="VY231" t="s">
        <v>6521</v>
      </c>
      <c r="VZ231">
        <v>0</v>
      </c>
      <c r="WA231">
        <v>2.5</v>
      </c>
      <c r="XJ231">
        <v>7</v>
      </c>
      <c r="XK231">
        <v>5</v>
      </c>
      <c r="XL231">
        <v>2.5</v>
      </c>
      <c r="XM231">
        <v>14.5</v>
      </c>
      <c r="XN231" t="s">
        <v>1462</v>
      </c>
      <c r="XO231" t="s">
        <v>1462</v>
      </c>
      <c r="XR231" t="b">
        <v>1</v>
      </c>
      <c r="XT231" t="b">
        <v>1</v>
      </c>
      <c r="XU231" t="b">
        <v>1</v>
      </c>
      <c r="XW231" t="b">
        <v>1</v>
      </c>
      <c r="XX231" t="b">
        <v>1</v>
      </c>
      <c r="XY231" t="b">
        <v>1</v>
      </c>
      <c r="YC231" t="s">
        <v>1462</v>
      </c>
      <c r="YE231" t="s">
        <v>1462</v>
      </c>
      <c r="YF231" t="s">
        <v>6522</v>
      </c>
      <c r="YG231">
        <v>5</v>
      </c>
      <c r="YH231">
        <v>2.5</v>
      </c>
      <c r="YI231" t="s">
        <v>1462</v>
      </c>
      <c r="YK231" t="b">
        <v>1</v>
      </c>
      <c r="YU231">
        <v>5</v>
      </c>
      <c r="YV231">
        <v>2.5</v>
      </c>
      <c r="ZX231">
        <v>7</v>
      </c>
      <c r="ZY231">
        <v>5</v>
      </c>
      <c r="ZZ231">
        <v>2.5</v>
      </c>
      <c r="AAA231">
        <v>14.5</v>
      </c>
      <c r="AAB231" t="s">
        <v>1462</v>
      </c>
      <c r="AAL231" t="b">
        <v>1</v>
      </c>
      <c r="AAO231" t="b">
        <v>1</v>
      </c>
      <c r="AAS231" t="s">
        <v>5659</v>
      </c>
      <c r="AAT231">
        <v>5</v>
      </c>
      <c r="AAU231">
        <v>2.5</v>
      </c>
      <c r="ADN231">
        <v>2</v>
      </c>
      <c r="ADO231">
        <v>0</v>
      </c>
      <c r="ADP231">
        <v>0</v>
      </c>
      <c r="ADQ231">
        <v>2</v>
      </c>
      <c r="ADR231" t="s">
        <v>1759</v>
      </c>
      <c r="ADS231">
        <v>0.5</v>
      </c>
      <c r="ADT231">
        <v>1</v>
      </c>
      <c r="AEG231">
        <v>0</v>
      </c>
      <c r="AEH231">
        <v>0</v>
      </c>
      <c r="AEI231">
        <v>2</v>
      </c>
      <c r="AEJ231">
        <v>0</v>
      </c>
      <c r="AEK231">
        <v>2.5</v>
      </c>
      <c r="AEL231">
        <v>4.5</v>
      </c>
      <c r="AEZ231" t="b">
        <v>1</v>
      </c>
      <c r="AFA231" t="s">
        <v>6523</v>
      </c>
      <c r="AFC231">
        <v>0</v>
      </c>
      <c r="AFD231">
        <v>2.5</v>
      </c>
      <c r="AFE231">
        <v>0</v>
      </c>
      <c r="AFF231">
        <v>7.5</v>
      </c>
      <c r="AFG231">
        <v>2.5</v>
      </c>
      <c r="AFH231">
        <v>10</v>
      </c>
      <c r="AFI231" t="s">
        <v>1463</v>
      </c>
      <c r="AFK231" t="s">
        <v>1463</v>
      </c>
      <c r="AFM231" t="s">
        <v>1463</v>
      </c>
      <c r="AFO231" t="s">
        <v>1463</v>
      </c>
      <c r="AFQ231" t="s">
        <v>1463</v>
      </c>
      <c r="AFT231" t="s">
        <v>1463</v>
      </c>
      <c r="AFV231">
        <v>3</v>
      </c>
      <c r="AFW231">
        <v>3</v>
      </c>
      <c r="AFX231">
        <v>7.5</v>
      </c>
      <c r="AFY231">
        <v>2.5</v>
      </c>
      <c r="AFZ231">
        <v>5</v>
      </c>
      <c r="AGA231">
        <v>7.5</v>
      </c>
      <c r="AGB231">
        <v>0</v>
      </c>
      <c r="AGC231">
        <v>12.5</v>
      </c>
      <c r="AGD231">
        <v>3</v>
      </c>
      <c r="AGE231">
        <v>3</v>
      </c>
      <c r="AGG231">
        <v>3</v>
      </c>
      <c r="AGH231">
        <v>2</v>
      </c>
      <c r="AGJ231">
        <v>3</v>
      </c>
      <c r="AGK231">
        <v>0</v>
      </c>
      <c r="AGM231" t="s">
        <v>6524</v>
      </c>
      <c r="AGN231" t="s">
        <v>6525</v>
      </c>
      <c r="AGQ231">
        <v>7.5</v>
      </c>
      <c r="AGR231">
        <v>0</v>
      </c>
      <c r="AGS231">
        <v>3</v>
      </c>
      <c r="AGT231">
        <v>7.5</v>
      </c>
      <c r="AGU231">
        <v>0</v>
      </c>
      <c r="AGV231">
        <v>10.5</v>
      </c>
      <c r="AGW231">
        <v>3</v>
      </c>
      <c r="AGY231" t="b">
        <v>1</v>
      </c>
      <c r="AGZ231" t="b">
        <v>1</v>
      </c>
      <c r="AHA231" t="b">
        <v>1</v>
      </c>
      <c r="AHD231">
        <v>3</v>
      </c>
      <c r="AHE231">
        <v>3</v>
      </c>
      <c r="AHF231">
        <v>3</v>
      </c>
      <c r="AKM231">
        <v>7.5</v>
      </c>
      <c r="AKN231">
        <v>0</v>
      </c>
      <c r="AKO231">
        <v>10</v>
      </c>
      <c r="AKP231">
        <v>7.5</v>
      </c>
      <c r="AKQ231">
        <v>0</v>
      </c>
      <c r="AKR231">
        <v>17.5</v>
      </c>
      <c r="AKS231" t="s">
        <v>1462</v>
      </c>
      <c r="AKT231" t="s">
        <v>1463</v>
      </c>
      <c r="AKV231" t="s">
        <v>1462</v>
      </c>
      <c r="AKX231" t="s">
        <v>1462</v>
      </c>
      <c r="AKZ231" t="s">
        <v>1462</v>
      </c>
      <c r="ALB231" t="s">
        <v>1462</v>
      </c>
      <c r="ALD231" t="s">
        <v>1463</v>
      </c>
      <c r="ALF231" t="s">
        <v>1462</v>
      </c>
      <c r="ALH231" t="s">
        <v>1462</v>
      </c>
      <c r="ALJ231" t="s">
        <v>1462</v>
      </c>
      <c r="ALL231" t="s">
        <v>1463</v>
      </c>
      <c r="ALN231" t="s">
        <v>1462</v>
      </c>
      <c r="ALP231" t="s">
        <v>1463</v>
      </c>
      <c r="ALR231" t="s">
        <v>1463</v>
      </c>
      <c r="ALT231" t="s">
        <v>1463</v>
      </c>
      <c r="AMF231" t="b">
        <v>1</v>
      </c>
      <c r="AMH231" t="b">
        <v>1</v>
      </c>
      <c r="AMI231" t="b">
        <v>1</v>
      </c>
      <c r="AMJ231" t="b">
        <v>1</v>
      </c>
      <c r="AML231" t="b">
        <v>1</v>
      </c>
      <c r="AMO231" t="b">
        <v>1</v>
      </c>
      <c r="AMQ231" t="b">
        <v>1</v>
      </c>
      <c r="AMS231" t="b">
        <v>1</v>
      </c>
      <c r="AMW231" t="b">
        <v>1</v>
      </c>
      <c r="ANA231">
        <v>7.5</v>
      </c>
      <c r="ANB231">
        <v>0</v>
      </c>
      <c r="ANC231">
        <v>10</v>
      </c>
      <c r="AND231">
        <v>7.5</v>
      </c>
      <c r="ANE231">
        <v>2.5</v>
      </c>
      <c r="ANF231">
        <v>20</v>
      </c>
      <c r="ANG231" t="s">
        <v>1462</v>
      </c>
      <c r="ANH231" t="s">
        <v>6526</v>
      </c>
      <c r="ANI231" t="s">
        <v>1462</v>
      </c>
      <c r="ANJ231" t="s">
        <v>6527</v>
      </c>
      <c r="ANK231">
        <v>7.5</v>
      </c>
      <c r="ANL231">
        <v>2.5</v>
      </c>
      <c r="ANM231">
        <v>6</v>
      </c>
      <c r="ANN231">
        <v>0</v>
      </c>
      <c r="ANO231">
        <v>10</v>
      </c>
      <c r="ANP231">
        <v>16</v>
      </c>
      <c r="ANQ231" t="s">
        <v>2599</v>
      </c>
      <c r="ANR231" t="s">
        <v>1462</v>
      </c>
      <c r="ANS231" t="s">
        <v>6528</v>
      </c>
      <c r="ANT231">
        <v>0</v>
      </c>
      <c r="ANU231">
        <v>10</v>
      </c>
      <c r="AQR231">
        <v>5</v>
      </c>
      <c r="AQS231">
        <v>0</v>
      </c>
      <c r="AQT231">
        <v>5</v>
      </c>
      <c r="AQU231">
        <v>10</v>
      </c>
      <c r="AQV231" t="s">
        <v>1463</v>
      </c>
      <c r="ARC231" t="b">
        <v>1</v>
      </c>
      <c r="ARD231" t="b">
        <v>1</v>
      </c>
      <c r="ARG231">
        <v>0</v>
      </c>
      <c r="ARH231">
        <v>10</v>
      </c>
      <c r="ARI231" t="s">
        <v>1463</v>
      </c>
      <c r="ARQ231" t="s">
        <v>1462</v>
      </c>
      <c r="ARS231" t="s">
        <v>5416</v>
      </c>
      <c r="ART231" t="s">
        <v>6529</v>
      </c>
      <c r="ASB231" t="b">
        <v>1</v>
      </c>
      <c r="ASC231" t="s">
        <v>6031</v>
      </c>
      <c r="ASD231">
        <v>0</v>
      </c>
      <c r="ASE231">
        <v>0</v>
      </c>
      <c r="ASF231">
        <v>5</v>
      </c>
      <c r="ASG231">
        <v>7.5</v>
      </c>
      <c r="ASH231">
        <v>0</v>
      </c>
      <c r="ASI231">
        <v>12.5</v>
      </c>
      <c r="ASJ231">
        <v>90</v>
      </c>
      <c r="ASM231" t="b">
        <v>1</v>
      </c>
      <c r="ASQ231" t="b">
        <v>1</v>
      </c>
      <c r="ASR231" t="s">
        <v>6172</v>
      </c>
      <c r="ASS231">
        <v>7</v>
      </c>
      <c r="AST231" t="s">
        <v>1462</v>
      </c>
      <c r="ASW231" t="b">
        <v>1</v>
      </c>
      <c r="ASY231" t="b">
        <v>1</v>
      </c>
      <c r="ASZ231" t="b">
        <v>1</v>
      </c>
      <c r="ATC231" t="s">
        <v>6530</v>
      </c>
      <c r="ATD231">
        <v>7.5</v>
      </c>
      <c r="ATE231">
        <v>0</v>
      </c>
      <c r="ATF231">
        <v>0</v>
      </c>
      <c r="ATG231">
        <v>3.8</v>
      </c>
      <c r="ATH231">
        <v>3.8</v>
      </c>
      <c r="ATI231">
        <v>7.6</v>
      </c>
      <c r="ATJ231" t="s">
        <v>1463</v>
      </c>
      <c r="AVZ231">
        <v>0</v>
      </c>
      <c r="AWA231">
        <v>5</v>
      </c>
      <c r="AWB231">
        <v>7.5</v>
      </c>
      <c r="AWC231">
        <v>2.5</v>
      </c>
      <c r="AWD231">
        <v>2</v>
      </c>
      <c r="AWE231">
        <v>7.5</v>
      </c>
      <c r="AWF231">
        <v>2.5</v>
      </c>
      <c r="AWG231">
        <v>12</v>
      </c>
      <c r="AWH231" t="s">
        <v>1462</v>
      </c>
      <c r="AWI231" t="s">
        <v>1470</v>
      </c>
      <c r="AWJ231" t="s">
        <v>1463</v>
      </c>
      <c r="AWL231" t="s">
        <v>1462</v>
      </c>
      <c r="AWM231" t="s">
        <v>2619</v>
      </c>
      <c r="AWN231" t="s">
        <v>1463</v>
      </c>
      <c r="AWP231" t="s">
        <v>1462</v>
      </c>
      <c r="AWQ231" t="s">
        <v>2895</v>
      </c>
      <c r="AWR231" t="s">
        <v>1463</v>
      </c>
      <c r="AWT231" t="s">
        <v>1463</v>
      </c>
      <c r="AWV231" t="s">
        <v>1463</v>
      </c>
      <c r="AWX231" t="s">
        <v>1463</v>
      </c>
      <c r="AWZ231" t="s">
        <v>1463</v>
      </c>
      <c r="AXB231" t="s">
        <v>1463</v>
      </c>
      <c r="AXD231" t="s">
        <v>1463</v>
      </c>
      <c r="AXI231">
        <v>7.5</v>
      </c>
      <c r="AXJ231">
        <v>2.5</v>
      </c>
      <c r="AXK231">
        <v>1</v>
      </c>
      <c r="AXN231">
        <v>1</v>
      </c>
      <c r="AXO231">
        <v>1</v>
      </c>
      <c r="AXP231">
        <v>1</v>
      </c>
      <c r="AXQ231">
        <v>1</v>
      </c>
      <c r="AXR231">
        <v>1</v>
      </c>
      <c r="AXS231">
        <v>1</v>
      </c>
      <c r="AXT231">
        <v>1</v>
      </c>
      <c r="AXU231">
        <v>1</v>
      </c>
      <c r="AXV231">
        <v>2</v>
      </c>
      <c r="AXW231">
        <v>1</v>
      </c>
      <c r="AXX231">
        <v>2</v>
      </c>
      <c r="AYA231">
        <v>10</v>
      </c>
      <c r="AYD231">
        <v>10</v>
      </c>
      <c r="AYE231" t="s">
        <v>1463</v>
      </c>
      <c r="AYF231" t="s">
        <v>1463</v>
      </c>
      <c r="AYG231">
        <v>10</v>
      </c>
      <c r="AYJ231">
        <v>10</v>
      </c>
      <c r="AYK231">
        <v>5</v>
      </c>
      <c r="AYL231">
        <v>2.5</v>
      </c>
      <c r="AYM231">
        <v>17.5</v>
      </c>
      <c r="AZO231" t="s">
        <v>1462</v>
      </c>
      <c r="AZP231" t="s">
        <v>6531</v>
      </c>
      <c r="AZR231">
        <v>5</v>
      </c>
      <c r="AZS231">
        <v>2.5</v>
      </c>
      <c r="BCH231">
        <v>10</v>
      </c>
      <c r="BCI231">
        <v>5</v>
      </c>
      <c r="BCJ231">
        <v>2.5</v>
      </c>
      <c r="BCK231">
        <v>17.5</v>
      </c>
      <c r="BCL231">
        <v>1</v>
      </c>
      <c r="BCN231" t="s">
        <v>2555</v>
      </c>
      <c r="BCP231">
        <v>2</v>
      </c>
      <c r="BCR231">
        <v>3</v>
      </c>
      <c r="BCT231">
        <v>4</v>
      </c>
      <c r="BCW231" t="s">
        <v>2555</v>
      </c>
      <c r="BCY231">
        <v>5</v>
      </c>
      <c r="BCZ231">
        <v>2.5</v>
      </c>
      <c r="BEH231">
        <v>10</v>
      </c>
      <c r="BEI231">
        <v>7.5</v>
      </c>
      <c r="BEJ231">
        <v>2.5</v>
      </c>
      <c r="BEK231">
        <v>20</v>
      </c>
      <c r="BEL231" t="s">
        <v>2567</v>
      </c>
      <c r="BEN231" t="s">
        <v>2567</v>
      </c>
      <c r="BEP231" t="s">
        <v>2567</v>
      </c>
      <c r="BER231" t="s">
        <v>2567</v>
      </c>
      <c r="BET231" t="s">
        <v>2567</v>
      </c>
      <c r="BEV231" t="s">
        <v>2567</v>
      </c>
      <c r="BEX231">
        <v>7.5</v>
      </c>
      <c r="BEY231">
        <v>2.5</v>
      </c>
      <c r="BGQ231" t="s">
        <v>1467</v>
      </c>
      <c r="BGR231">
        <v>5</v>
      </c>
      <c r="BGS231">
        <v>2.5</v>
      </c>
      <c r="BGT231">
        <v>7.5</v>
      </c>
      <c r="BGU231" t="s">
        <v>1463</v>
      </c>
      <c r="BHK231">
        <v>5</v>
      </c>
      <c r="BHL231">
        <v>2.5</v>
      </c>
      <c r="BIT231">
        <v>10</v>
      </c>
      <c r="BIU231">
        <v>7.5</v>
      </c>
      <c r="BIV231">
        <v>2.5</v>
      </c>
      <c r="BIW231">
        <v>20</v>
      </c>
      <c r="BIX231">
        <v>5</v>
      </c>
      <c r="BIY231" t="s">
        <v>1794</v>
      </c>
      <c r="BIZ231" t="s">
        <v>2548</v>
      </c>
      <c r="BJA231" t="s">
        <v>2548</v>
      </c>
      <c r="BJB231">
        <v>7.5</v>
      </c>
      <c r="BJC231">
        <v>2.5</v>
      </c>
    </row>
    <row r="232" spans="1:1024 1026:1615" ht="15" x14ac:dyDescent="0.25">
      <c r="A232" t="s">
        <v>4347</v>
      </c>
      <c r="B232" t="s">
        <v>6532</v>
      </c>
      <c r="C232" t="s">
        <v>6533</v>
      </c>
      <c r="D232" t="s">
        <v>1460</v>
      </c>
      <c r="F232" t="s">
        <v>2606</v>
      </c>
      <c r="G232" t="s">
        <v>4350</v>
      </c>
      <c r="H232" t="s">
        <v>6517</v>
      </c>
      <c r="I232" t="s">
        <v>6534</v>
      </c>
      <c r="J232">
        <v>2.4224151900000002</v>
      </c>
      <c r="K232">
        <v>34.811197929999999</v>
      </c>
      <c r="L232" s="116">
        <v>42459</v>
      </c>
      <c r="M232" t="s">
        <v>1471</v>
      </c>
      <c r="N232">
        <v>68</v>
      </c>
      <c r="O232" t="s">
        <v>2554</v>
      </c>
      <c r="Q232">
        <v>6.7</v>
      </c>
      <c r="R232">
        <v>7.5</v>
      </c>
      <c r="S232">
        <v>0</v>
      </c>
      <c r="T232">
        <v>14.2</v>
      </c>
      <c r="U232">
        <v>2</v>
      </c>
      <c r="V232">
        <v>1</v>
      </c>
      <c r="W232">
        <v>1</v>
      </c>
      <c r="X232">
        <v>1</v>
      </c>
      <c r="Y232">
        <v>1</v>
      </c>
      <c r="Z232">
        <v>1</v>
      </c>
      <c r="AF232" t="b">
        <v>1</v>
      </c>
      <c r="AG232">
        <v>2</v>
      </c>
      <c r="AH232">
        <v>1</v>
      </c>
      <c r="AI232">
        <v>1</v>
      </c>
      <c r="AJ232">
        <v>1</v>
      </c>
      <c r="AK232">
        <v>1</v>
      </c>
      <c r="AL232">
        <v>1</v>
      </c>
      <c r="AS232">
        <v>2</v>
      </c>
      <c r="AT232">
        <v>1</v>
      </c>
      <c r="AU232">
        <v>1</v>
      </c>
      <c r="AV232">
        <v>1</v>
      </c>
      <c r="BS232" t="s">
        <v>1462</v>
      </c>
      <c r="BT232" t="s">
        <v>1462</v>
      </c>
      <c r="BU232" t="s">
        <v>4353</v>
      </c>
      <c r="BV232" t="s">
        <v>4353</v>
      </c>
      <c r="BW232">
        <v>7.5</v>
      </c>
      <c r="BX232">
        <v>0</v>
      </c>
      <c r="BY232">
        <v>7.5</v>
      </c>
      <c r="BZ232">
        <v>7.5</v>
      </c>
      <c r="CA232">
        <v>2.5</v>
      </c>
      <c r="CB232">
        <v>17.5</v>
      </c>
      <c r="CC232" t="s">
        <v>1462</v>
      </c>
      <c r="CD232" t="b">
        <v>1</v>
      </c>
      <c r="CE232" t="b">
        <v>1</v>
      </c>
      <c r="CF232">
        <v>25</v>
      </c>
      <c r="CH232" t="s">
        <v>1462</v>
      </c>
      <c r="CI232" t="b">
        <v>1</v>
      </c>
      <c r="CK232">
        <v>10</v>
      </c>
      <c r="CM232" t="s">
        <v>1463</v>
      </c>
      <c r="CR232" t="s">
        <v>1463</v>
      </c>
      <c r="CW232" t="s">
        <v>1463</v>
      </c>
      <c r="DB232" t="s">
        <v>1463</v>
      </c>
      <c r="DG232" t="s">
        <v>1463</v>
      </c>
      <c r="DM232" t="s">
        <v>1463</v>
      </c>
      <c r="DS232" t="b">
        <v>1</v>
      </c>
      <c r="DU232" t="b">
        <v>1</v>
      </c>
      <c r="DY232" t="b">
        <v>1</v>
      </c>
      <c r="EB232" t="b">
        <v>1</v>
      </c>
      <c r="EC232" t="b">
        <v>1</v>
      </c>
      <c r="EI232">
        <v>7.5</v>
      </c>
      <c r="EJ232">
        <v>2.5</v>
      </c>
      <c r="EN232">
        <v>0</v>
      </c>
      <c r="EO232" t="s">
        <v>1463</v>
      </c>
      <c r="FL232">
        <v>10</v>
      </c>
      <c r="FM232">
        <v>5</v>
      </c>
      <c r="FN232">
        <v>2.5</v>
      </c>
      <c r="FO232">
        <v>17.5</v>
      </c>
      <c r="FP232" t="s">
        <v>1462</v>
      </c>
      <c r="FT232" t="b">
        <v>1</v>
      </c>
      <c r="FV232" t="s">
        <v>1465</v>
      </c>
      <c r="FW232" t="b">
        <v>1</v>
      </c>
      <c r="FY232" t="s">
        <v>2558</v>
      </c>
      <c r="GO232" t="b">
        <v>1</v>
      </c>
      <c r="GQ232" t="s">
        <v>1464</v>
      </c>
      <c r="HD232" t="b">
        <v>1</v>
      </c>
      <c r="HF232" t="s">
        <v>1465</v>
      </c>
      <c r="IN232" t="b">
        <v>1</v>
      </c>
      <c r="IP232" t="s">
        <v>1464</v>
      </c>
      <c r="JC232" t="b">
        <v>1</v>
      </c>
      <c r="JE232" t="s">
        <v>1465</v>
      </c>
      <c r="KK232" t="s">
        <v>1462</v>
      </c>
      <c r="KM232">
        <v>5</v>
      </c>
      <c r="KN232">
        <v>2.5</v>
      </c>
      <c r="KO232">
        <v>2</v>
      </c>
      <c r="KP232">
        <v>2.5</v>
      </c>
      <c r="KQ232">
        <v>2.5</v>
      </c>
      <c r="KR232">
        <v>7</v>
      </c>
      <c r="KS232" t="s">
        <v>1462</v>
      </c>
      <c r="KV232">
        <v>10</v>
      </c>
      <c r="KW232">
        <v>5</v>
      </c>
      <c r="LF232">
        <v>1</v>
      </c>
      <c r="LG232">
        <v>1</v>
      </c>
      <c r="LZ232" t="b">
        <v>1</v>
      </c>
      <c r="MA232" t="b">
        <v>1</v>
      </c>
      <c r="MJ232" t="b">
        <v>1</v>
      </c>
      <c r="MK232" t="b">
        <v>1</v>
      </c>
      <c r="MT232" t="s">
        <v>1462</v>
      </c>
      <c r="MU232" t="s">
        <v>6535</v>
      </c>
      <c r="MV232">
        <v>2.5</v>
      </c>
      <c r="MW232">
        <v>2.5</v>
      </c>
      <c r="MX232">
        <v>0</v>
      </c>
      <c r="MY232">
        <v>0</v>
      </c>
      <c r="MZ232">
        <v>0</v>
      </c>
      <c r="NA232">
        <v>0</v>
      </c>
      <c r="NX232" t="s">
        <v>2569</v>
      </c>
      <c r="NY232" t="s">
        <v>2569</v>
      </c>
      <c r="OG232">
        <v>0</v>
      </c>
      <c r="OH232">
        <v>0</v>
      </c>
      <c r="OJ232">
        <v>7.5</v>
      </c>
      <c r="OK232">
        <v>0</v>
      </c>
      <c r="OL232">
        <v>7.5</v>
      </c>
      <c r="OO232" t="b">
        <v>1</v>
      </c>
      <c r="OP232" t="b">
        <v>1</v>
      </c>
      <c r="OY232" t="s">
        <v>6536</v>
      </c>
      <c r="OZ232" t="s">
        <v>6537</v>
      </c>
      <c r="PI232" t="s">
        <v>6538</v>
      </c>
      <c r="PJ232" t="s">
        <v>6539</v>
      </c>
      <c r="PS232" t="b">
        <v>1</v>
      </c>
      <c r="PT232" t="b">
        <v>1</v>
      </c>
      <c r="QC232" t="s">
        <v>5778</v>
      </c>
      <c r="QD232" t="s">
        <v>5778</v>
      </c>
      <c r="QL232">
        <v>7.5</v>
      </c>
      <c r="QM232">
        <v>0</v>
      </c>
      <c r="RO232">
        <v>7.5</v>
      </c>
      <c r="RP232">
        <v>5</v>
      </c>
      <c r="RQ232">
        <v>2.5</v>
      </c>
      <c r="RR232">
        <v>15</v>
      </c>
      <c r="RS232" t="s">
        <v>1463</v>
      </c>
      <c r="RZ232" t="s">
        <v>1463</v>
      </c>
      <c r="SB232" t="s">
        <v>1463</v>
      </c>
      <c r="SH232" t="s">
        <v>1463</v>
      </c>
      <c r="SK232">
        <v>5</v>
      </c>
      <c r="SL232">
        <v>2.5</v>
      </c>
      <c r="SM232">
        <v>3.7</v>
      </c>
      <c r="SN232">
        <v>7.5</v>
      </c>
      <c r="SO232">
        <v>0</v>
      </c>
      <c r="SP232">
        <v>11.2</v>
      </c>
      <c r="SQ232" t="s">
        <v>1463</v>
      </c>
      <c r="SR232" t="s">
        <v>6540</v>
      </c>
      <c r="TI232">
        <v>75</v>
      </c>
      <c r="TJ232" t="s">
        <v>6541</v>
      </c>
      <c r="TM232" t="b">
        <v>1</v>
      </c>
      <c r="TN232" t="b">
        <v>1</v>
      </c>
      <c r="TO232" t="b">
        <v>1</v>
      </c>
      <c r="TP232" t="b">
        <v>1</v>
      </c>
      <c r="TQ232" t="b">
        <v>1</v>
      </c>
      <c r="TS232" t="b">
        <v>1</v>
      </c>
      <c r="TT232" t="b">
        <v>1</v>
      </c>
      <c r="TX232">
        <v>7.5</v>
      </c>
      <c r="TY232">
        <v>0</v>
      </c>
      <c r="VI232">
        <v>5</v>
      </c>
      <c r="VJ232">
        <v>0</v>
      </c>
      <c r="VK232">
        <v>7.5</v>
      </c>
      <c r="VL232">
        <v>12.5</v>
      </c>
      <c r="VM232" t="s">
        <v>1463</v>
      </c>
      <c r="VO232" t="s">
        <v>1463</v>
      </c>
      <c r="VQ232" t="s">
        <v>1463</v>
      </c>
      <c r="VS232" t="s">
        <v>1463</v>
      </c>
      <c r="VV232" t="s">
        <v>1463</v>
      </c>
      <c r="VX232" t="s">
        <v>1462</v>
      </c>
      <c r="VY232" t="s">
        <v>6542</v>
      </c>
      <c r="VZ232">
        <v>0</v>
      </c>
      <c r="WA232">
        <v>7.5</v>
      </c>
      <c r="XJ232">
        <v>2.5</v>
      </c>
      <c r="XK232">
        <v>0</v>
      </c>
      <c r="XL232">
        <v>1.3</v>
      </c>
      <c r="XM232">
        <v>3.8</v>
      </c>
      <c r="XN232" t="s">
        <v>1462</v>
      </c>
      <c r="XO232" t="s">
        <v>1462</v>
      </c>
      <c r="XR232" t="b">
        <v>1</v>
      </c>
      <c r="XS232" t="b">
        <v>1</v>
      </c>
      <c r="XT232" t="b">
        <v>1</v>
      </c>
      <c r="XU232" t="b">
        <v>1</v>
      </c>
      <c r="XW232" t="b">
        <v>1</v>
      </c>
      <c r="XX232" t="b">
        <v>1</v>
      </c>
      <c r="XY232" t="b">
        <v>1</v>
      </c>
      <c r="YC232" t="s">
        <v>1462</v>
      </c>
      <c r="YE232" t="s">
        <v>1463</v>
      </c>
      <c r="YF232" t="s">
        <v>6543</v>
      </c>
      <c r="YG232">
        <v>0</v>
      </c>
      <c r="YH232">
        <v>2.5</v>
      </c>
      <c r="YI232" t="s">
        <v>1463</v>
      </c>
      <c r="YU232">
        <v>0</v>
      </c>
      <c r="YV232">
        <v>0</v>
      </c>
      <c r="ZX232">
        <v>5</v>
      </c>
      <c r="ZY232">
        <v>7.5</v>
      </c>
      <c r="ZZ232">
        <v>2.5</v>
      </c>
      <c r="AAA232">
        <v>15</v>
      </c>
      <c r="AAB232" t="s">
        <v>1462</v>
      </c>
      <c r="AAL232" t="b">
        <v>1</v>
      </c>
      <c r="AAS232" t="s">
        <v>6544</v>
      </c>
      <c r="AAT232">
        <v>7.5</v>
      </c>
      <c r="AAU232">
        <v>2.5</v>
      </c>
      <c r="AAV232">
        <v>10</v>
      </c>
      <c r="AAW232">
        <v>0</v>
      </c>
      <c r="AAX232">
        <v>7.5</v>
      </c>
      <c r="AAY232">
        <v>17.5</v>
      </c>
      <c r="AAZ232" t="s">
        <v>1463</v>
      </c>
      <c r="ABA232" t="s">
        <v>1463</v>
      </c>
      <c r="ABB232" t="s">
        <v>1463</v>
      </c>
      <c r="ACE232">
        <v>0</v>
      </c>
      <c r="ACF232">
        <v>7.5</v>
      </c>
      <c r="ADN232">
        <v>2</v>
      </c>
      <c r="ADO232">
        <v>0</v>
      </c>
      <c r="ADP232">
        <v>0</v>
      </c>
      <c r="ADQ232">
        <v>2</v>
      </c>
      <c r="ADR232" t="s">
        <v>1759</v>
      </c>
      <c r="ADS232">
        <v>0.5</v>
      </c>
      <c r="ADT232">
        <v>20</v>
      </c>
      <c r="AEG232">
        <v>0</v>
      </c>
      <c r="AEH232">
        <v>0</v>
      </c>
      <c r="AEI232">
        <v>7</v>
      </c>
      <c r="AEJ232">
        <v>0</v>
      </c>
      <c r="AEK232">
        <v>2.5</v>
      </c>
      <c r="AEL232">
        <v>9.5</v>
      </c>
      <c r="AEX232" t="b">
        <v>1</v>
      </c>
      <c r="AEZ232" t="b">
        <v>1</v>
      </c>
      <c r="AFA232" t="s">
        <v>6545</v>
      </c>
      <c r="AFC232">
        <v>0</v>
      </c>
      <c r="AFD232">
        <v>2.5</v>
      </c>
      <c r="AFE232">
        <v>0</v>
      </c>
      <c r="AFF232">
        <v>7.5</v>
      </c>
      <c r="AFG232">
        <v>2.5</v>
      </c>
      <c r="AFH232">
        <v>10</v>
      </c>
      <c r="AFI232" t="s">
        <v>1463</v>
      </c>
      <c r="AFK232" t="s">
        <v>1463</v>
      </c>
      <c r="AFM232" t="s">
        <v>1463</v>
      </c>
      <c r="AFO232" t="s">
        <v>1463</v>
      </c>
      <c r="AFQ232" t="s">
        <v>1463</v>
      </c>
      <c r="AFT232" t="s">
        <v>1463</v>
      </c>
      <c r="AFV232">
        <v>3</v>
      </c>
      <c r="AFW232">
        <v>3</v>
      </c>
      <c r="AFX232">
        <v>7.5</v>
      </c>
      <c r="AFY232">
        <v>2.5</v>
      </c>
      <c r="AFZ232">
        <v>5</v>
      </c>
      <c r="AGA232">
        <v>7.5</v>
      </c>
      <c r="AGB232">
        <v>0</v>
      </c>
      <c r="AGC232">
        <v>12.5</v>
      </c>
      <c r="AGD232">
        <v>5</v>
      </c>
      <c r="AGE232">
        <v>2</v>
      </c>
      <c r="AGG232">
        <v>3</v>
      </c>
      <c r="AGH232">
        <v>2</v>
      </c>
      <c r="AGJ232">
        <v>4</v>
      </c>
      <c r="AGK232">
        <v>0</v>
      </c>
      <c r="AGM232" t="s">
        <v>6546</v>
      </c>
      <c r="AGN232" t="s">
        <v>6547</v>
      </c>
      <c r="AGQ232">
        <v>7.5</v>
      </c>
      <c r="AGR232">
        <v>0</v>
      </c>
      <c r="AGS232">
        <v>3</v>
      </c>
      <c r="AGT232">
        <v>7.5</v>
      </c>
      <c r="AGU232">
        <v>2.5</v>
      </c>
      <c r="AGV232">
        <v>13</v>
      </c>
      <c r="AGW232">
        <v>3</v>
      </c>
      <c r="AGY232" t="b">
        <v>1</v>
      </c>
      <c r="AGZ232" t="b">
        <v>1</v>
      </c>
      <c r="AHA232" t="b">
        <v>1</v>
      </c>
      <c r="AHD232">
        <v>4</v>
      </c>
      <c r="AHE232">
        <v>4</v>
      </c>
      <c r="AHF232">
        <v>4</v>
      </c>
      <c r="AKM232">
        <v>7.5</v>
      </c>
      <c r="AKN232">
        <v>2.5</v>
      </c>
      <c r="AKO232">
        <v>10</v>
      </c>
      <c r="AKP232">
        <v>7.5</v>
      </c>
      <c r="AKQ232">
        <v>0</v>
      </c>
      <c r="AKR232">
        <v>17.5</v>
      </c>
      <c r="AKS232" t="s">
        <v>1462</v>
      </c>
      <c r="AKT232" t="s">
        <v>1463</v>
      </c>
      <c r="AKV232" t="s">
        <v>1462</v>
      </c>
      <c r="AKX232" t="s">
        <v>1462</v>
      </c>
      <c r="AKZ232" t="s">
        <v>1462</v>
      </c>
      <c r="ALB232" t="s">
        <v>1462</v>
      </c>
      <c r="ALD232" t="s">
        <v>1463</v>
      </c>
      <c r="ALF232" t="s">
        <v>1462</v>
      </c>
      <c r="ALH232" t="s">
        <v>1462</v>
      </c>
      <c r="ALJ232" t="s">
        <v>1462</v>
      </c>
      <c r="ALL232" t="s">
        <v>1463</v>
      </c>
      <c r="ALN232" t="s">
        <v>1462</v>
      </c>
      <c r="ALP232" t="s">
        <v>1462</v>
      </c>
      <c r="ALR232" t="s">
        <v>1463</v>
      </c>
      <c r="ALT232" t="s">
        <v>1463</v>
      </c>
      <c r="AMF232" t="b">
        <v>1</v>
      </c>
      <c r="AMH232" t="b">
        <v>1</v>
      </c>
      <c r="AMI232" t="b">
        <v>1</v>
      </c>
      <c r="AMJ232" t="b">
        <v>1</v>
      </c>
      <c r="AML232" t="b">
        <v>1</v>
      </c>
      <c r="AMM232" t="b">
        <v>1</v>
      </c>
      <c r="AMQ232" t="b">
        <v>1</v>
      </c>
      <c r="AMU232" t="b">
        <v>1</v>
      </c>
      <c r="AMW232" t="b">
        <v>1</v>
      </c>
      <c r="AMX232" t="b">
        <v>1</v>
      </c>
      <c r="ANA232">
        <v>7.5</v>
      </c>
      <c r="ANB232">
        <v>0</v>
      </c>
      <c r="ANC232">
        <v>10</v>
      </c>
      <c r="AND232">
        <v>7.5</v>
      </c>
      <c r="ANE232">
        <v>0</v>
      </c>
      <c r="ANF232">
        <v>17.5</v>
      </c>
      <c r="ANG232" t="s">
        <v>1462</v>
      </c>
      <c r="ANH232" t="s">
        <v>6548</v>
      </c>
      <c r="ANI232" t="s">
        <v>1462</v>
      </c>
      <c r="ANJ232" t="s">
        <v>6549</v>
      </c>
      <c r="ANK232">
        <v>7.5</v>
      </c>
      <c r="ANL232">
        <v>0</v>
      </c>
      <c r="ANM232">
        <v>5</v>
      </c>
      <c r="ANN232">
        <v>0</v>
      </c>
      <c r="ANO232">
        <v>10</v>
      </c>
      <c r="ANP232">
        <v>15</v>
      </c>
      <c r="ANQ232" t="s">
        <v>2565</v>
      </c>
      <c r="ANR232" t="s">
        <v>1462</v>
      </c>
      <c r="ANS232" t="s">
        <v>6550</v>
      </c>
      <c r="ANT232">
        <v>0</v>
      </c>
      <c r="ANU232">
        <v>10</v>
      </c>
      <c r="AQR232">
        <v>5</v>
      </c>
      <c r="AQS232">
        <v>0</v>
      </c>
      <c r="AQT232">
        <v>1.3</v>
      </c>
      <c r="AQU232">
        <v>6.3</v>
      </c>
      <c r="AQV232" t="s">
        <v>1463</v>
      </c>
      <c r="ARC232" t="b">
        <v>1</v>
      </c>
      <c r="ARD232" t="b">
        <v>1</v>
      </c>
      <c r="ARG232">
        <v>0</v>
      </c>
      <c r="ARH232">
        <v>0</v>
      </c>
      <c r="ARI232" t="s">
        <v>1463</v>
      </c>
      <c r="ARQ232" t="s">
        <v>1462</v>
      </c>
      <c r="ARS232" t="s">
        <v>5544</v>
      </c>
      <c r="ART232" t="s">
        <v>6551</v>
      </c>
      <c r="ASB232" t="b">
        <v>1</v>
      </c>
      <c r="ASC232" t="s">
        <v>4372</v>
      </c>
      <c r="ASD232">
        <v>0</v>
      </c>
      <c r="ASE232">
        <v>2.5</v>
      </c>
      <c r="ASF232">
        <v>5</v>
      </c>
      <c r="ASG232">
        <v>7.5</v>
      </c>
      <c r="ASH232">
        <v>0</v>
      </c>
      <c r="ASI232">
        <v>12.5</v>
      </c>
      <c r="ASJ232">
        <v>90</v>
      </c>
      <c r="ASM232" t="b">
        <v>1</v>
      </c>
      <c r="ASS232">
        <v>9</v>
      </c>
      <c r="AST232" t="s">
        <v>1462</v>
      </c>
      <c r="ASW232" t="b">
        <v>1</v>
      </c>
      <c r="ASY232" t="b">
        <v>1</v>
      </c>
      <c r="ASZ232" t="b">
        <v>1</v>
      </c>
      <c r="ATC232" t="s">
        <v>6552</v>
      </c>
      <c r="ATD232">
        <v>7.5</v>
      </c>
      <c r="ATE232">
        <v>0</v>
      </c>
      <c r="ATF232">
        <v>5.7</v>
      </c>
      <c r="ATG232">
        <v>7.5</v>
      </c>
      <c r="ATH232">
        <v>2.5</v>
      </c>
      <c r="ATI232">
        <v>15.7</v>
      </c>
      <c r="ATJ232" t="s">
        <v>1462</v>
      </c>
      <c r="AUR232" t="b">
        <v>1</v>
      </c>
      <c r="AUS232" t="s">
        <v>6534</v>
      </c>
      <c r="AUT232" t="s">
        <v>2561</v>
      </c>
      <c r="AVW232" t="s">
        <v>1462</v>
      </c>
      <c r="AVX232" t="s">
        <v>1463</v>
      </c>
      <c r="AVZ232">
        <v>7.5</v>
      </c>
      <c r="AWA232">
        <v>2.5</v>
      </c>
      <c r="AWB232">
        <v>7.5</v>
      </c>
      <c r="AWC232">
        <v>2.5</v>
      </c>
      <c r="AWD232">
        <v>2</v>
      </c>
      <c r="AWE232">
        <v>5</v>
      </c>
      <c r="AWF232">
        <v>0</v>
      </c>
      <c r="AWG232">
        <v>7</v>
      </c>
      <c r="AWH232" t="s">
        <v>1462</v>
      </c>
      <c r="AWI232" t="s">
        <v>1469</v>
      </c>
      <c r="AWJ232" t="s">
        <v>1463</v>
      </c>
      <c r="AWL232" t="s">
        <v>1462</v>
      </c>
      <c r="AWM232" t="s">
        <v>2619</v>
      </c>
      <c r="AWN232" t="s">
        <v>1463</v>
      </c>
      <c r="AWP232" t="s">
        <v>1463</v>
      </c>
      <c r="AWR232" t="s">
        <v>1463</v>
      </c>
      <c r="AWT232" t="s">
        <v>1463</v>
      </c>
      <c r="AWV232" t="s">
        <v>1462</v>
      </c>
      <c r="AWW232" t="s">
        <v>1469</v>
      </c>
      <c r="AWX232" t="s">
        <v>1463</v>
      </c>
      <c r="AWZ232" t="s">
        <v>1463</v>
      </c>
      <c r="AXB232" t="s">
        <v>1463</v>
      </c>
      <c r="AXD232" t="s">
        <v>1463</v>
      </c>
      <c r="AXI232">
        <v>5</v>
      </c>
      <c r="AXJ232">
        <v>0</v>
      </c>
      <c r="AXK232">
        <v>1</v>
      </c>
      <c r="AXN232">
        <v>1</v>
      </c>
      <c r="AXO232">
        <v>1</v>
      </c>
      <c r="AXP232">
        <v>1</v>
      </c>
      <c r="AXQ232">
        <v>1</v>
      </c>
      <c r="AXR232">
        <v>1</v>
      </c>
      <c r="AXS232">
        <v>1</v>
      </c>
      <c r="AXT232">
        <v>1</v>
      </c>
      <c r="AXU232">
        <v>1</v>
      </c>
      <c r="AXV232">
        <v>2</v>
      </c>
      <c r="AXW232">
        <v>1</v>
      </c>
      <c r="AXX232">
        <v>2</v>
      </c>
      <c r="AYA232">
        <v>10</v>
      </c>
      <c r="AYD232">
        <v>10</v>
      </c>
      <c r="AYE232" t="s">
        <v>1463</v>
      </c>
      <c r="AYF232" t="s">
        <v>1463</v>
      </c>
      <c r="AYG232">
        <v>10</v>
      </c>
      <c r="AYJ232">
        <v>10</v>
      </c>
      <c r="AYK232">
        <v>7.5</v>
      </c>
      <c r="AYL232">
        <v>2.5</v>
      </c>
      <c r="AYM232">
        <v>20</v>
      </c>
      <c r="AZO232" t="s">
        <v>1462</v>
      </c>
      <c r="AZP232" t="s">
        <v>6553</v>
      </c>
      <c r="AZR232">
        <v>7.5</v>
      </c>
      <c r="AZS232">
        <v>2.5</v>
      </c>
      <c r="BCH232">
        <v>10</v>
      </c>
      <c r="BCI232">
        <v>5</v>
      </c>
      <c r="BCJ232">
        <v>0</v>
      </c>
      <c r="BCK232">
        <v>15</v>
      </c>
      <c r="BCL232">
        <v>1</v>
      </c>
      <c r="BCN232">
        <v>2</v>
      </c>
      <c r="BCP232">
        <v>3</v>
      </c>
      <c r="BCR232">
        <v>4</v>
      </c>
      <c r="BCT232">
        <v>5</v>
      </c>
      <c r="BCW232" t="s">
        <v>2555</v>
      </c>
      <c r="BCY232">
        <v>5</v>
      </c>
      <c r="BCZ232">
        <v>0</v>
      </c>
      <c r="BEH232">
        <v>2.5</v>
      </c>
      <c r="BEI232">
        <v>7.5</v>
      </c>
      <c r="BEJ232">
        <v>0</v>
      </c>
      <c r="BEK232">
        <v>10</v>
      </c>
      <c r="BEL232" t="s">
        <v>2552</v>
      </c>
      <c r="BEN232" t="s">
        <v>2552</v>
      </c>
      <c r="BEP232" t="s">
        <v>2552</v>
      </c>
      <c r="BER232" t="s">
        <v>2552</v>
      </c>
      <c r="BET232" t="s">
        <v>2552</v>
      </c>
      <c r="BEV232" t="s">
        <v>2552</v>
      </c>
      <c r="BEX232">
        <v>7.5</v>
      </c>
      <c r="BEY232">
        <v>0</v>
      </c>
      <c r="BGQ232" t="s">
        <v>1467</v>
      </c>
      <c r="BGR232">
        <v>5</v>
      </c>
      <c r="BGS232">
        <v>5</v>
      </c>
      <c r="BGT232">
        <v>10</v>
      </c>
      <c r="BGU232" t="s">
        <v>1463</v>
      </c>
      <c r="BHK232">
        <v>5</v>
      </c>
      <c r="BHL232">
        <v>5</v>
      </c>
      <c r="BIT232">
        <v>10</v>
      </c>
      <c r="BIU232">
        <v>5</v>
      </c>
      <c r="BIV232">
        <v>2.5</v>
      </c>
      <c r="BIW232">
        <v>17.5</v>
      </c>
      <c r="BIX232">
        <v>5</v>
      </c>
      <c r="BIY232" t="s">
        <v>1794</v>
      </c>
      <c r="BIZ232" t="s">
        <v>2548</v>
      </c>
      <c r="BJA232" t="s">
        <v>2548</v>
      </c>
      <c r="BJB232">
        <v>5</v>
      </c>
      <c r="BJC232">
        <v>2.5</v>
      </c>
    </row>
    <row r="233" spans="1:1024 1026:1615" ht="15" x14ac:dyDescent="0.25">
      <c r="A233" t="s">
        <v>4347</v>
      </c>
      <c r="B233" t="s">
        <v>6554</v>
      </c>
      <c r="C233" t="s">
        <v>6555</v>
      </c>
      <c r="D233" t="s">
        <v>1460</v>
      </c>
      <c r="F233" t="s">
        <v>2606</v>
      </c>
      <c r="G233" t="s">
        <v>4350</v>
      </c>
      <c r="H233" t="s">
        <v>6517</v>
      </c>
      <c r="I233" t="s">
        <v>6534</v>
      </c>
      <c r="J233">
        <v>2.4224377700000002</v>
      </c>
      <c r="K233">
        <v>34.811247770000001</v>
      </c>
      <c r="L233" s="116">
        <v>42459</v>
      </c>
      <c r="M233" t="s">
        <v>1471</v>
      </c>
      <c r="N233">
        <v>44</v>
      </c>
      <c r="O233" t="s">
        <v>1472</v>
      </c>
      <c r="Q233">
        <v>6.7</v>
      </c>
      <c r="R233">
        <v>7.5</v>
      </c>
      <c r="S233">
        <v>2.5</v>
      </c>
      <c r="T233">
        <v>16.7</v>
      </c>
      <c r="U233">
        <v>1</v>
      </c>
      <c r="V233">
        <v>1</v>
      </c>
      <c r="W233">
        <v>1</v>
      </c>
      <c r="X233">
        <v>1</v>
      </c>
      <c r="Y233">
        <v>1</v>
      </c>
      <c r="AB233" t="b">
        <v>1</v>
      </c>
      <c r="AG233">
        <v>1</v>
      </c>
      <c r="AH233">
        <v>1</v>
      </c>
      <c r="AI233">
        <v>1</v>
      </c>
      <c r="AJ233">
        <v>1</v>
      </c>
      <c r="AK233">
        <v>1</v>
      </c>
      <c r="AS233">
        <v>1</v>
      </c>
      <c r="AT233">
        <v>1</v>
      </c>
      <c r="AU233">
        <v>1</v>
      </c>
      <c r="AV233">
        <v>1</v>
      </c>
      <c r="AW233">
        <v>1</v>
      </c>
      <c r="BS233" t="s">
        <v>1462</v>
      </c>
      <c r="BT233" t="s">
        <v>1462</v>
      </c>
      <c r="BU233" t="s">
        <v>4353</v>
      </c>
      <c r="BV233" t="s">
        <v>4353</v>
      </c>
      <c r="BW233">
        <v>7.5</v>
      </c>
      <c r="BX233">
        <v>2.5</v>
      </c>
      <c r="BY233">
        <v>3.5</v>
      </c>
      <c r="BZ233">
        <v>7.5</v>
      </c>
      <c r="CA233">
        <v>2.5</v>
      </c>
      <c r="CB233">
        <v>13.5</v>
      </c>
      <c r="CC233" t="s">
        <v>1462</v>
      </c>
      <c r="CD233" t="b">
        <v>1</v>
      </c>
      <c r="CE233" t="b">
        <v>1</v>
      </c>
      <c r="CF233">
        <v>30</v>
      </c>
      <c r="CH233" t="s">
        <v>1463</v>
      </c>
      <c r="CM233" t="s">
        <v>1463</v>
      </c>
      <c r="CR233" t="s">
        <v>1463</v>
      </c>
      <c r="CW233" t="s">
        <v>1463</v>
      </c>
      <c r="DB233" t="s">
        <v>1463</v>
      </c>
      <c r="DG233" t="s">
        <v>1463</v>
      </c>
      <c r="DM233" t="s">
        <v>1463</v>
      </c>
      <c r="DS233" t="b">
        <v>1</v>
      </c>
      <c r="DU233" t="b">
        <v>1</v>
      </c>
      <c r="DY233" t="b">
        <v>1</v>
      </c>
      <c r="EC233" t="b">
        <v>1</v>
      </c>
      <c r="EI233">
        <v>7.5</v>
      </c>
      <c r="EJ233">
        <v>2.5</v>
      </c>
      <c r="EN233">
        <v>0</v>
      </c>
      <c r="EO233" t="s">
        <v>1463</v>
      </c>
      <c r="FL233">
        <v>6.7</v>
      </c>
      <c r="FM233">
        <v>7.5</v>
      </c>
      <c r="FN233">
        <v>0</v>
      </c>
      <c r="FO233">
        <v>14.2</v>
      </c>
      <c r="FP233" t="s">
        <v>1462</v>
      </c>
      <c r="FS233" t="s">
        <v>1464</v>
      </c>
      <c r="FT233" t="b">
        <v>1</v>
      </c>
      <c r="FV233" t="s">
        <v>1465</v>
      </c>
      <c r="FY233" t="s">
        <v>1464</v>
      </c>
      <c r="GB233" t="s">
        <v>1464</v>
      </c>
      <c r="GE233" t="s">
        <v>1464</v>
      </c>
      <c r="GH233" t="s">
        <v>1464</v>
      </c>
      <c r="GK233" t="s">
        <v>1464</v>
      </c>
      <c r="GN233" t="s">
        <v>1464</v>
      </c>
      <c r="GO233" t="b">
        <v>1</v>
      </c>
      <c r="GQ233" t="s">
        <v>1465</v>
      </c>
      <c r="GT233" t="s">
        <v>1464</v>
      </c>
      <c r="GW233" t="s">
        <v>1464</v>
      </c>
      <c r="GZ233" t="s">
        <v>1464</v>
      </c>
      <c r="HC233" t="s">
        <v>1464</v>
      </c>
      <c r="HD233" t="b">
        <v>1</v>
      </c>
      <c r="HF233" t="s">
        <v>1465</v>
      </c>
      <c r="HI233" t="s">
        <v>1464</v>
      </c>
      <c r="HL233" t="s">
        <v>1464</v>
      </c>
      <c r="HO233" t="s">
        <v>1464</v>
      </c>
      <c r="HR233" t="s">
        <v>1464</v>
      </c>
      <c r="HU233" t="s">
        <v>1464</v>
      </c>
      <c r="HX233" t="s">
        <v>1464</v>
      </c>
      <c r="IA233" t="s">
        <v>1464</v>
      </c>
      <c r="ID233" t="s">
        <v>1464</v>
      </c>
      <c r="IG233" t="s">
        <v>1464</v>
      </c>
      <c r="IJ233" t="s">
        <v>1464</v>
      </c>
      <c r="IM233" t="s">
        <v>1464</v>
      </c>
      <c r="IN233" t="b">
        <v>1</v>
      </c>
      <c r="IP233" t="s">
        <v>1464</v>
      </c>
      <c r="IS233" t="s">
        <v>1464</v>
      </c>
      <c r="IV233" t="s">
        <v>1464</v>
      </c>
      <c r="IY233" t="s">
        <v>1464</v>
      </c>
      <c r="JB233" t="s">
        <v>1464</v>
      </c>
      <c r="JC233" t="b">
        <v>1</v>
      </c>
      <c r="JE233" t="s">
        <v>1465</v>
      </c>
      <c r="JH233" t="s">
        <v>1464</v>
      </c>
      <c r="JK233" t="s">
        <v>1464</v>
      </c>
      <c r="JN233" t="s">
        <v>1464</v>
      </c>
      <c r="JQ233" t="s">
        <v>1464</v>
      </c>
      <c r="JT233" t="s">
        <v>1464</v>
      </c>
      <c r="JW233" t="s">
        <v>1464</v>
      </c>
      <c r="JX233" t="b">
        <v>1</v>
      </c>
      <c r="JZ233" t="s">
        <v>1464</v>
      </c>
      <c r="KC233" t="s">
        <v>1464</v>
      </c>
      <c r="KF233" t="s">
        <v>1464</v>
      </c>
      <c r="KG233" t="s">
        <v>4871</v>
      </c>
      <c r="KH233" t="b">
        <v>1</v>
      </c>
      <c r="KJ233" t="s">
        <v>1464</v>
      </c>
      <c r="KK233" t="s">
        <v>1463</v>
      </c>
      <c r="KM233">
        <v>7.5</v>
      </c>
      <c r="KN233">
        <v>0</v>
      </c>
      <c r="KO233">
        <v>0</v>
      </c>
      <c r="KR233">
        <v>0</v>
      </c>
      <c r="KS233" t="s">
        <v>1463</v>
      </c>
      <c r="RO233">
        <v>7.5</v>
      </c>
      <c r="RP233">
        <v>5</v>
      </c>
      <c r="RQ233">
        <v>5</v>
      </c>
      <c r="RR233">
        <v>17.5</v>
      </c>
      <c r="SK233">
        <v>5</v>
      </c>
      <c r="SL233">
        <v>5</v>
      </c>
      <c r="SM233">
        <v>3.7</v>
      </c>
      <c r="SN233">
        <v>7.5</v>
      </c>
      <c r="SO233">
        <v>0</v>
      </c>
      <c r="SP233">
        <v>11.2</v>
      </c>
      <c r="SQ233" t="s">
        <v>1463</v>
      </c>
      <c r="SR233" t="s">
        <v>6427</v>
      </c>
      <c r="TI233">
        <v>75</v>
      </c>
      <c r="TJ233" t="s">
        <v>6556</v>
      </c>
      <c r="TM233" t="b">
        <v>1</v>
      </c>
      <c r="TN233" t="b">
        <v>1</v>
      </c>
      <c r="TO233" t="b">
        <v>1</v>
      </c>
      <c r="TP233" t="b">
        <v>1</v>
      </c>
      <c r="TQ233" t="b">
        <v>1</v>
      </c>
      <c r="TS233" t="b">
        <v>1</v>
      </c>
      <c r="TT233" t="b">
        <v>1</v>
      </c>
      <c r="TX233">
        <v>7.5</v>
      </c>
      <c r="TY233">
        <v>0</v>
      </c>
      <c r="VI233">
        <v>5</v>
      </c>
      <c r="VJ233">
        <v>0</v>
      </c>
      <c r="VK233">
        <v>2.5</v>
      </c>
      <c r="VL233">
        <v>7.5</v>
      </c>
      <c r="VM233" t="s">
        <v>1463</v>
      </c>
      <c r="VO233" t="s">
        <v>1463</v>
      </c>
      <c r="VQ233" t="s">
        <v>1463</v>
      </c>
      <c r="VS233" t="s">
        <v>1463</v>
      </c>
      <c r="VV233" t="s">
        <v>1463</v>
      </c>
      <c r="VX233" t="s">
        <v>1462</v>
      </c>
      <c r="VY233" t="s">
        <v>4443</v>
      </c>
      <c r="VZ233">
        <v>0</v>
      </c>
      <c r="WA233">
        <v>2.5</v>
      </c>
      <c r="XJ233">
        <v>2.5</v>
      </c>
      <c r="XK233">
        <v>0</v>
      </c>
      <c r="XL233">
        <v>7.5</v>
      </c>
      <c r="XM233">
        <v>10</v>
      </c>
      <c r="XN233" t="s">
        <v>1462</v>
      </c>
      <c r="XO233" t="s">
        <v>1462</v>
      </c>
      <c r="XR233" t="b">
        <v>1</v>
      </c>
      <c r="XT233" t="b">
        <v>1</v>
      </c>
      <c r="XU233" t="b">
        <v>1</v>
      </c>
      <c r="XX233" t="b">
        <v>1</v>
      </c>
      <c r="YC233" t="s">
        <v>1462</v>
      </c>
      <c r="YE233" t="s">
        <v>1463</v>
      </c>
      <c r="YF233" t="s">
        <v>6557</v>
      </c>
      <c r="YG233">
        <v>0</v>
      </c>
      <c r="YH233">
        <v>7.5</v>
      </c>
      <c r="YI233" t="s">
        <v>1463</v>
      </c>
      <c r="YU233">
        <v>0</v>
      </c>
      <c r="YV233">
        <v>7.5</v>
      </c>
      <c r="ZX233">
        <v>5</v>
      </c>
      <c r="ZY233">
        <v>5</v>
      </c>
      <c r="ZZ233">
        <v>0</v>
      </c>
      <c r="AAA233">
        <v>10</v>
      </c>
      <c r="AAB233" t="s">
        <v>1462</v>
      </c>
      <c r="AAL233" t="b">
        <v>1</v>
      </c>
      <c r="AAS233" t="s">
        <v>6558</v>
      </c>
      <c r="AAT233">
        <v>5</v>
      </c>
      <c r="AAU233">
        <v>0</v>
      </c>
      <c r="AAV233">
        <v>10</v>
      </c>
      <c r="AAW233">
        <v>0</v>
      </c>
      <c r="AAX233">
        <v>7.5</v>
      </c>
      <c r="AAY233">
        <v>17.5</v>
      </c>
      <c r="AAZ233" t="s">
        <v>1463</v>
      </c>
      <c r="ABA233" t="s">
        <v>1463</v>
      </c>
      <c r="ABB233" t="s">
        <v>1463</v>
      </c>
      <c r="ACE233">
        <v>0</v>
      </c>
      <c r="ACF233">
        <v>7.5</v>
      </c>
      <c r="ADN233">
        <v>2</v>
      </c>
      <c r="ADO233">
        <v>0</v>
      </c>
      <c r="ADP233">
        <v>0</v>
      </c>
      <c r="ADQ233">
        <v>2</v>
      </c>
      <c r="ADR233" t="s">
        <v>1759</v>
      </c>
      <c r="ADS233">
        <v>0.5</v>
      </c>
      <c r="ADT233">
        <v>30</v>
      </c>
      <c r="AEG233">
        <v>0</v>
      </c>
      <c r="AEH233">
        <v>0</v>
      </c>
      <c r="AEI233">
        <v>2</v>
      </c>
      <c r="AEJ233">
        <v>0</v>
      </c>
      <c r="AEK233">
        <v>0</v>
      </c>
      <c r="AEL233">
        <v>2</v>
      </c>
      <c r="AEZ233" t="b">
        <v>1</v>
      </c>
      <c r="AFA233" t="s">
        <v>4365</v>
      </c>
      <c r="AFC233">
        <v>0</v>
      </c>
      <c r="AFD233">
        <v>0</v>
      </c>
      <c r="AFE233">
        <v>0</v>
      </c>
      <c r="AFF233">
        <v>7.5</v>
      </c>
      <c r="AFG233">
        <v>2.5</v>
      </c>
      <c r="AFH233">
        <v>10</v>
      </c>
      <c r="AFI233" t="s">
        <v>1463</v>
      </c>
      <c r="AFK233" t="s">
        <v>1463</v>
      </c>
      <c r="AFM233" t="s">
        <v>1463</v>
      </c>
      <c r="AFO233" t="s">
        <v>1463</v>
      </c>
      <c r="AFQ233" t="s">
        <v>1463</v>
      </c>
      <c r="AFT233" t="s">
        <v>1463</v>
      </c>
      <c r="AFV233">
        <v>3</v>
      </c>
      <c r="AFW233">
        <v>3</v>
      </c>
      <c r="AFX233">
        <v>7.5</v>
      </c>
      <c r="AFY233">
        <v>2.5</v>
      </c>
      <c r="AFZ233">
        <v>5</v>
      </c>
      <c r="AGA233">
        <v>7.5</v>
      </c>
      <c r="AGB233">
        <v>0</v>
      </c>
      <c r="AGC233">
        <v>12.5</v>
      </c>
      <c r="AGD233">
        <v>2</v>
      </c>
      <c r="AGE233">
        <v>2</v>
      </c>
      <c r="AGG233">
        <v>2</v>
      </c>
      <c r="AGH233">
        <v>1</v>
      </c>
      <c r="AGJ233">
        <v>2</v>
      </c>
      <c r="AGK233">
        <v>0</v>
      </c>
      <c r="AGM233" t="s">
        <v>6559</v>
      </c>
      <c r="AGN233" t="s">
        <v>6560</v>
      </c>
      <c r="AGQ233">
        <v>7.5</v>
      </c>
      <c r="AGR233">
        <v>0</v>
      </c>
      <c r="AGS233">
        <v>3</v>
      </c>
      <c r="AGT233">
        <v>7.5</v>
      </c>
      <c r="AGU233">
        <v>0</v>
      </c>
      <c r="AGV233">
        <v>10.5</v>
      </c>
      <c r="AGW233">
        <v>3</v>
      </c>
      <c r="AGY233" t="b">
        <v>1</v>
      </c>
      <c r="AGZ233" t="b">
        <v>1</v>
      </c>
      <c r="AHA233" t="b">
        <v>1</v>
      </c>
      <c r="AHD233">
        <v>4</v>
      </c>
      <c r="AHE233">
        <v>4</v>
      </c>
      <c r="AHF233">
        <v>4</v>
      </c>
      <c r="AKM233">
        <v>7.5</v>
      </c>
      <c r="AKN233">
        <v>0</v>
      </c>
      <c r="AKO233">
        <v>10</v>
      </c>
      <c r="AKP233">
        <v>7.5</v>
      </c>
      <c r="AKQ233">
        <v>2.5</v>
      </c>
      <c r="AKR233">
        <v>20</v>
      </c>
      <c r="AKS233" t="s">
        <v>1462</v>
      </c>
      <c r="AKT233" t="s">
        <v>1463</v>
      </c>
      <c r="AKV233" t="s">
        <v>1462</v>
      </c>
      <c r="AKX233" t="s">
        <v>1462</v>
      </c>
      <c r="AKZ233" t="s">
        <v>1463</v>
      </c>
      <c r="ALB233" t="s">
        <v>1462</v>
      </c>
      <c r="ALD233" t="s">
        <v>1463</v>
      </c>
      <c r="ALF233" t="s">
        <v>1462</v>
      </c>
      <c r="ALH233" t="s">
        <v>1462</v>
      </c>
      <c r="ALJ233" t="s">
        <v>1462</v>
      </c>
      <c r="ALL233" t="s">
        <v>1463</v>
      </c>
      <c r="ALN233" t="s">
        <v>1462</v>
      </c>
      <c r="ALP233" t="s">
        <v>1463</v>
      </c>
      <c r="ALR233" t="s">
        <v>1463</v>
      </c>
      <c r="ALT233" t="s">
        <v>1463</v>
      </c>
      <c r="AMF233" t="b">
        <v>1</v>
      </c>
      <c r="AMH233" t="b">
        <v>1</v>
      </c>
      <c r="AMI233" t="b">
        <v>1</v>
      </c>
      <c r="AMJ233" t="b">
        <v>1</v>
      </c>
      <c r="AML233" t="b">
        <v>1</v>
      </c>
      <c r="AMM233" t="b">
        <v>1</v>
      </c>
      <c r="AMQ233" t="b">
        <v>1</v>
      </c>
      <c r="AMW233" t="b">
        <v>1</v>
      </c>
      <c r="AMX233" t="b">
        <v>1</v>
      </c>
      <c r="ANA233">
        <v>7.5</v>
      </c>
      <c r="ANB233">
        <v>2.5</v>
      </c>
      <c r="ANC233">
        <v>10</v>
      </c>
      <c r="AND233">
        <v>7.5</v>
      </c>
      <c r="ANE233">
        <v>0</v>
      </c>
      <c r="ANF233">
        <v>17.5</v>
      </c>
      <c r="ANG233" t="s">
        <v>1462</v>
      </c>
      <c r="ANH233" t="s">
        <v>6561</v>
      </c>
      <c r="ANI233" t="s">
        <v>1462</v>
      </c>
      <c r="ANJ233" t="s">
        <v>6562</v>
      </c>
      <c r="ANK233">
        <v>7.5</v>
      </c>
      <c r="ANL233">
        <v>0</v>
      </c>
      <c r="ANM233">
        <v>6</v>
      </c>
      <c r="ANN233">
        <v>0</v>
      </c>
      <c r="ANO233">
        <v>10</v>
      </c>
      <c r="ANP233">
        <v>16</v>
      </c>
      <c r="ANQ233" t="s">
        <v>2599</v>
      </c>
      <c r="ANR233" t="s">
        <v>1462</v>
      </c>
      <c r="ANT233">
        <v>0</v>
      </c>
      <c r="ANU233">
        <v>10</v>
      </c>
      <c r="AQR233">
        <v>5</v>
      </c>
      <c r="AQS233">
        <v>0</v>
      </c>
      <c r="AQT233">
        <v>2.5</v>
      </c>
      <c r="AQU233">
        <v>7.5</v>
      </c>
      <c r="AQV233" t="s">
        <v>1463</v>
      </c>
      <c r="ARC233" t="b">
        <v>1</v>
      </c>
      <c r="ARD233" t="b">
        <v>1</v>
      </c>
      <c r="ARG233">
        <v>0</v>
      </c>
      <c r="ARH233">
        <v>2.5</v>
      </c>
      <c r="ARI233" t="s">
        <v>1463</v>
      </c>
      <c r="ARQ233" t="s">
        <v>1462</v>
      </c>
      <c r="ARS233" t="s">
        <v>6563</v>
      </c>
      <c r="ART233" t="s">
        <v>6314</v>
      </c>
      <c r="ASB233" t="b">
        <v>1</v>
      </c>
      <c r="ASC233" t="s">
        <v>4372</v>
      </c>
      <c r="ASD233">
        <v>0</v>
      </c>
      <c r="ASE233">
        <v>2.5</v>
      </c>
      <c r="ASF233">
        <v>4</v>
      </c>
      <c r="ASG233">
        <v>5</v>
      </c>
      <c r="ASH233">
        <v>2.5</v>
      </c>
      <c r="ASI233">
        <v>11.5</v>
      </c>
      <c r="ASJ233">
        <v>90</v>
      </c>
      <c r="ASM233" t="b">
        <v>1</v>
      </c>
      <c r="ASS233">
        <v>4</v>
      </c>
      <c r="AST233" t="s">
        <v>1462</v>
      </c>
      <c r="ASW233" t="b">
        <v>1</v>
      </c>
      <c r="ASY233" t="b">
        <v>1</v>
      </c>
      <c r="ASZ233" t="b">
        <v>1</v>
      </c>
      <c r="ATC233" t="s">
        <v>6564</v>
      </c>
      <c r="ATD233">
        <v>5</v>
      </c>
      <c r="ATE233">
        <v>2.5</v>
      </c>
      <c r="ATF233">
        <v>0</v>
      </c>
      <c r="ATG233">
        <v>0</v>
      </c>
      <c r="ATH233">
        <v>2.5</v>
      </c>
      <c r="ATI233">
        <v>2.5</v>
      </c>
      <c r="ATJ233" t="s">
        <v>1463</v>
      </c>
      <c r="AVZ233">
        <v>0</v>
      </c>
      <c r="AWA233">
        <v>2.5</v>
      </c>
      <c r="AWB233">
        <v>0</v>
      </c>
      <c r="AWC233">
        <v>2.5</v>
      </c>
      <c r="AWD233">
        <v>1</v>
      </c>
      <c r="AWE233">
        <v>0</v>
      </c>
      <c r="AWF233">
        <v>2.5</v>
      </c>
      <c r="AWG233">
        <v>3.5</v>
      </c>
      <c r="AWH233" t="s">
        <v>1462</v>
      </c>
      <c r="AWI233" t="s">
        <v>1469</v>
      </c>
      <c r="AWJ233" t="s">
        <v>1463</v>
      </c>
      <c r="AWL233" t="s">
        <v>1462</v>
      </c>
      <c r="AWM233" t="s">
        <v>2619</v>
      </c>
      <c r="AWN233" t="s">
        <v>1463</v>
      </c>
      <c r="AWP233" t="s">
        <v>1463</v>
      </c>
      <c r="AWR233" t="s">
        <v>1463</v>
      </c>
      <c r="AWT233" t="s">
        <v>1463</v>
      </c>
      <c r="AWV233" t="s">
        <v>1463</v>
      </c>
      <c r="AWX233" t="s">
        <v>1463</v>
      </c>
      <c r="AWZ233" t="s">
        <v>1463</v>
      </c>
      <c r="AXB233" t="s">
        <v>1463</v>
      </c>
      <c r="AXD233" t="s">
        <v>1463</v>
      </c>
      <c r="AXI233">
        <v>0</v>
      </c>
      <c r="AXJ233">
        <v>2.5</v>
      </c>
      <c r="AXK233">
        <v>1</v>
      </c>
      <c r="AXN233">
        <v>1</v>
      </c>
      <c r="AXO233">
        <v>1</v>
      </c>
      <c r="AXP233">
        <v>1</v>
      </c>
      <c r="AXQ233">
        <v>1</v>
      </c>
      <c r="AXR233">
        <v>1</v>
      </c>
      <c r="AXS233">
        <v>1</v>
      </c>
      <c r="AXT233">
        <v>1</v>
      </c>
      <c r="AXU233">
        <v>1</v>
      </c>
      <c r="AXV233">
        <v>2</v>
      </c>
      <c r="AXW233">
        <v>1</v>
      </c>
      <c r="AXX233">
        <v>2</v>
      </c>
      <c r="AYA233">
        <v>10</v>
      </c>
      <c r="AYD233">
        <v>10</v>
      </c>
      <c r="AYE233" t="s">
        <v>1463</v>
      </c>
      <c r="AYF233" t="s">
        <v>1463</v>
      </c>
      <c r="AYG233">
        <v>10</v>
      </c>
      <c r="AYJ233">
        <v>10</v>
      </c>
      <c r="AYK233">
        <v>7.5</v>
      </c>
      <c r="AYL233">
        <v>2.5</v>
      </c>
      <c r="AYM233">
        <v>20</v>
      </c>
      <c r="AZO233" t="s">
        <v>1462</v>
      </c>
      <c r="AZP233" t="s">
        <v>6565</v>
      </c>
      <c r="AZR233">
        <v>7.5</v>
      </c>
      <c r="AZS233">
        <v>2.5</v>
      </c>
      <c r="BCH233">
        <v>10</v>
      </c>
      <c r="BCI233">
        <v>5</v>
      </c>
      <c r="BCJ233">
        <v>0</v>
      </c>
      <c r="BCK233">
        <v>15</v>
      </c>
      <c r="BCL233">
        <v>1</v>
      </c>
      <c r="BCN233" t="s">
        <v>2555</v>
      </c>
      <c r="BCP233">
        <v>2</v>
      </c>
      <c r="BCR233">
        <v>3</v>
      </c>
      <c r="BCT233">
        <v>4</v>
      </c>
      <c r="BCW233" t="s">
        <v>2555</v>
      </c>
      <c r="BCY233">
        <v>5</v>
      </c>
      <c r="BCZ233">
        <v>0</v>
      </c>
      <c r="BEH233">
        <v>2.5</v>
      </c>
      <c r="BEI233">
        <v>7.5</v>
      </c>
      <c r="BEJ233">
        <v>0</v>
      </c>
      <c r="BEK233">
        <v>10</v>
      </c>
      <c r="BEL233" t="s">
        <v>2552</v>
      </c>
      <c r="BEN233" t="s">
        <v>2552</v>
      </c>
      <c r="BEP233" t="s">
        <v>2552</v>
      </c>
      <c r="BER233" t="s">
        <v>2552</v>
      </c>
      <c r="BET233" t="s">
        <v>2552</v>
      </c>
      <c r="BEV233" t="s">
        <v>2552</v>
      </c>
      <c r="BEX233">
        <v>7.5</v>
      </c>
      <c r="BEY233">
        <v>0</v>
      </c>
      <c r="BGQ233" t="s">
        <v>1467</v>
      </c>
      <c r="BGR233">
        <v>2.5</v>
      </c>
      <c r="BGS233">
        <v>5</v>
      </c>
      <c r="BGT233">
        <v>7.5</v>
      </c>
      <c r="BGU233" t="s">
        <v>1463</v>
      </c>
      <c r="BHK233">
        <v>2.5</v>
      </c>
      <c r="BHL233">
        <v>5</v>
      </c>
      <c r="BIT233">
        <v>10</v>
      </c>
      <c r="BIU233">
        <v>5</v>
      </c>
      <c r="BIV233">
        <v>2.5</v>
      </c>
      <c r="BIW233">
        <v>17.5</v>
      </c>
      <c r="BIX233">
        <v>5</v>
      </c>
      <c r="BIY233" t="s">
        <v>1794</v>
      </c>
      <c r="BIZ233" t="s">
        <v>2548</v>
      </c>
      <c r="BJA233" t="s">
        <v>2594</v>
      </c>
      <c r="BJB233">
        <v>5</v>
      </c>
      <c r="BJC233">
        <v>2.5</v>
      </c>
    </row>
    <row r="234" spans="1:1024 1026:1615" ht="15" x14ac:dyDescent="0.25">
      <c r="A234" t="s">
        <v>4347</v>
      </c>
      <c r="B234" t="s">
        <v>6566</v>
      </c>
      <c r="C234" t="s">
        <v>6567</v>
      </c>
      <c r="D234" t="s">
        <v>1460</v>
      </c>
      <c r="F234" t="s">
        <v>2606</v>
      </c>
      <c r="G234" t="s">
        <v>4350</v>
      </c>
      <c r="H234" t="s">
        <v>6517</v>
      </c>
      <c r="I234" t="s">
        <v>6534</v>
      </c>
      <c r="J234">
        <v>2.4223969099999998</v>
      </c>
      <c r="K234">
        <v>34.811259010000001</v>
      </c>
      <c r="L234" s="116">
        <v>42459</v>
      </c>
      <c r="M234" t="s">
        <v>1461</v>
      </c>
      <c r="N234">
        <v>60</v>
      </c>
      <c r="O234" t="s">
        <v>2554</v>
      </c>
      <c r="Q234">
        <v>6.7</v>
      </c>
      <c r="R234">
        <v>7.5</v>
      </c>
      <c r="S234">
        <v>0</v>
      </c>
      <c r="T234">
        <v>14.2</v>
      </c>
      <c r="U234">
        <v>1</v>
      </c>
      <c r="V234">
        <v>1</v>
      </c>
      <c r="W234">
        <v>1</v>
      </c>
      <c r="X234">
        <v>1</v>
      </c>
      <c r="Y234">
        <v>1</v>
      </c>
      <c r="Z234">
        <v>1</v>
      </c>
      <c r="AF234" t="b">
        <v>1</v>
      </c>
      <c r="AG234">
        <v>1</v>
      </c>
      <c r="AH234">
        <v>1</v>
      </c>
      <c r="AI234">
        <v>1</v>
      </c>
      <c r="AJ234">
        <v>1</v>
      </c>
      <c r="AK234">
        <v>1</v>
      </c>
      <c r="AL234">
        <v>1</v>
      </c>
      <c r="AS234">
        <v>1</v>
      </c>
      <c r="AT234">
        <v>1</v>
      </c>
      <c r="AU234">
        <v>1</v>
      </c>
      <c r="AV234">
        <v>1</v>
      </c>
      <c r="AW234">
        <v>1</v>
      </c>
      <c r="AX234">
        <v>1</v>
      </c>
      <c r="BS234" t="s">
        <v>1462</v>
      </c>
      <c r="BT234" t="s">
        <v>1462</v>
      </c>
      <c r="BU234" t="s">
        <v>4353</v>
      </c>
      <c r="BV234" t="s">
        <v>4353</v>
      </c>
      <c r="BW234">
        <v>7.5</v>
      </c>
      <c r="BX234">
        <v>0</v>
      </c>
      <c r="BY234">
        <v>7.5</v>
      </c>
      <c r="BZ234">
        <v>7.5</v>
      </c>
      <c r="CA234">
        <v>2.5</v>
      </c>
      <c r="CB234">
        <v>17.5</v>
      </c>
      <c r="CC234" t="s">
        <v>1462</v>
      </c>
      <c r="CD234" t="b">
        <v>1</v>
      </c>
      <c r="CE234" t="b">
        <v>1</v>
      </c>
      <c r="CF234">
        <v>50</v>
      </c>
      <c r="CH234" t="s">
        <v>1462</v>
      </c>
      <c r="CI234" t="b">
        <v>1</v>
      </c>
      <c r="CK234">
        <v>27</v>
      </c>
      <c r="CM234" t="s">
        <v>1463</v>
      </c>
      <c r="CR234" t="s">
        <v>1463</v>
      </c>
      <c r="CW234" t="s">
        <v>1463</v>
      </c>
      <c r="DB234" t="s">
        <v>1463</v>
      </c>
      <c r="DG234" t="s">
        <v>1463</v>
      </c>
      <c r="DM234" t="s">
        <v>1463</v>
      </c>
      <c r="DS234" t="b">
        <v>1</v>
      </c>
      <c r="DU234" t="b">
        <v>1</v>
      </c>
      <c r="DY234" t="b">
        <v>1</v>
      </c>
      <c r="EC234" t="b">
        <v>1</v>
      </c>
      <c r="EI234">
        <v>7.5</v>
      </c>
      <c r="EJ234">
        <v>2.5</v>
      </c>
      <c r="EN234">
        <v>0</v>
      </c>
      <c r="EO234" t="s">
        <v>1463</v>
      </c>
      <c r="FL234">
        <v>6.7</v>
      </c>
      <c r="FM234">
        <v>7.5</v>
      </c>
      <c r="FN234">
        <v>0</v>
      </c>
      <c r="FO234">
        <v>14.2</v>
      </c>
      <c r="FP234" t="s">
        <v>1462</v>
      </c>
      <c r="FS234" t="s">
        <v>1464</v>
      </c>
      <c r="FT234" t="b">
        <v>1</v>
      </c>
      <c r="FV234" t="s">
        <v>1465</v>
      </c>
      <c r="FY234" t="s">
        <v>1464</v>
      </c>
      <c r="GB234" t="s">
        <v>1464</v>
      </c>
      <c r="GC234" t="b">
        <v>1</v>
      </c>
      <c r="GE234" t="s">
        <v>2564</v>
      </c>
      <c r="GH234" t="s">
        <v>1464</v>
      </c>
      <c r="GK234" t="s">
        <v>1464</v>
      </c>
      <c r="GN234" t="s">
        <v>1464</v>
      </c>
      <c r="GO234" t="b">
        <v>1</v>
      </c>
      <c r="GQ234" t="s">
        <v>1464</v>
      </c>
      <c r="GT234" t="s">
        <v>1464</v>
      </c>
      <c r="GW234" t="s">
        <v>1464</v>
      </c>
      <c r="GZ234" t="s">
        <v>1464</v>
      </c>
      <c r="HC234" t="s">
        <v>1464</v>
      </c>
      <c r="HD234" t="b">
        <v>1</v>
      </c>
      <c r="HF234" t="s">
        <v>1465</v>
      </c>
      <c r="HI234" t="s">
        <v>1464</v>
      </c>
      <c r="HL234" t="s">
        <v>1464</v>
      </c>
      <c r="HO234" t="s">
        <v>1464</v>
      </c>
      <c r="HR234" t="s">
        <v>1464</v>
      </c>
      <c r="HU234" t="s">
        <v>1464</v>
      </c>
      <c r="HX234" t="s">
        <v>1464</v>
      </c>
      <c r="IA234" t="s">
        <v>1464</v>
      </c>
      <c r="ID234" t="s">
        <v>1464</v>
      </c>
      <c r="IG234" t="s">
        <v>1464</v>
      </c>
      <c r="IJ234" t="s">
        <v>1464</v>
      </c>
      <c r="IM234" t="s">
        <v>1464</v>
      </c>
      <c r="IN234" t="b">
        <v>1</v>
      </c>
      <c r="IP234" t="s">
        <v>1465</v>
      </c>
      <c r="IS234" t="s">
        <v>1464</v>
      </c>
      <c r="IV234" t="s">
        <v>1464</v>
      </c>
      <c r="IY234" t="s">
        <v>1464</v>
      </c>
      <c r="JB234" t="s">
        <v>1464</v>
      </c>
      <c r="JC234" t="b">
        <v>1</v>
      </c>
      <c r="JE234" t="s">
        <v>1465</v>
      </c>
      <c r="JH234" t="s">
        <v>1464</v>
      </c>
      <c r="JK234" t="s">
        <v>1464</v>
      </c>
      <c r="JN234" t="s">
        <v>1464</v>
      </c>
      <c r="JQ234" t="s">
        <v>1464</v>
      </c>
      <c r="JT234" t="s">
        <v>1464</v>
      </c>
      <c r="JW234" t="s">
        <v>1464</v>
      </c>
      <c r="JZ234" t="s">
        <v>1464</v>
      </c>
      <c r="KC234" t="s">
        <v>1464</v>
      </c>
      <c r="KF234" t="s">
        <v>1464</v>
      </c>
      <c r="KG234" t="s">
        <v>2617</v>
      </c>
      <c r="KH234" t="b">
        <v>1</v>
      </c>
      <c r="KJ234" t="s">
        <v>1465</v>
      </c>
      <c r="KK234" t="s">
        <v>1463</v>
      </c>
      <c r="KM234">
        <v>7.5</v>
      </c>
      <c r="KN234">
        <v>0</v>
      </c>
      <c r="KO234">
        <v>2</v>
      </c>
      <c r="KP234">
        <v>2.5</v>
      </c>
      <c r="KQ234">
        <v>0</v>
      </c>
      <c r="KR234">
        <v>4.5</v>
      </c>
      <c r="KS234" t="s">
        <v>1462</v>
      </c>
      <c r="KV234">
        <v>5</v>
      </c>
      <c r="KW234">
        <v>12</v>
      </c>
      <c r="LF234">
        <v>1</v>
      </c>
      <c r="LG234">
        <v>1</v>
      </c>
      <c r="LZ234" t="b">
        <v>1</v>
      </c>
      <c r="MA234" t="b">
        <v>1</v>
      </c>
      <c r="MJ234" t="b">
        <v>1</v>
      </c>
      <c r="MK234" t="b">
        <v>1</v>
      </c>
      <c r="MT234" t="s">
        <v>1462</v>
      </c>
      <c r="MU234" t="s">
        <v>6568</v>
      </c>
      <c r="MV234">
        <v>2.5</v>
      </c>
      <c r="MW234">
        <v>0</v>
      </c>
      <c r="MX234">
        <v>0</v>
      </c>
      <c r="MY234">
        <v>0</v>
      </c>
      <c r="MZ234">
        <v>0</v>
      </c>
      <c r="NA234">
        <v>0</v>
      </c>
      <c r="NX234" t="s">
        <v>2550</v>
      </c>
      <c r="NY234" t="s">
        <v>2550</v>
      </c>
      <c r="OG234">
        <v>0</v>
      </c>
      <c r="OH234">
        <v>0</v>
      </c>
      <c r="OJ234">
        <v>7.5</v>
      </c>
      <c r="OK234">
        <v>2.5</v>
      </c>
      <c r="OL234">
        <v>10</v>
      </c>
      <c r="OO234" t="b">
        <v>1</v>
      </c>
      <c r="OP234" t="b">
        <v>1</v>
      </c>
      <c r="OY234" t="s">
        <v>6569</v>
      </c>
      <c r="OZ234" t="s">
        <v>6570</v>
      </c>
      <c r="PI234" t="s">
        <v>3269</v>
      </c>
      <c r="PJ234" t="s">
        <v>3269</v>
      </c>
      <c r="PS234" t="b">
        <v>1</v>
      </c>
      <c r="PT234" t="b">
        <v>1</v>
      </c>
      <c r="QC234" t="s">
        <v>5778</v>
      </c>
      <c r="QD234" t="s">
        <v>5778</v>
      </c>
      <c r="QL234">
        <v>7.5</v>
      </c>
      <c r="QM234">
        <v>2.5</v>
      </c>
      <c r="RO234">
        <v>7.5</v>
      </c>
      <c r="RP234">
        <v>5</v>
      </c>
      <c r="RQ234">
        <v>2.5</v>
      </c>
      <c r="RR234">
        <v>15</v>
      </c>
      <c r="RS234" t="s">
        <v>1463</v>
      </c>
      <c r="RZ234" t="s">
        <v>1463</v>
      </c>
      <c r="SB234" t="s">
        <v>1463</v>
      </c>
      <c r="SH234" t="s">
        <v>1463</v>
      </c>
      <c r="SK234">
        <v>5</v>
      </c>
      <c r="SL234">
        <v>2.5</v>
      </c>
      <c r="SM234">
        <v>3.7</v>
      </c>
      <c r="SN234">
        <v>10</v>
      </c>
      <c r="SO234">
        <v>0</v>
      </c>
      <c r="SP234">
        <v>13.7</v>
      </c>
      <c r="SQ234" t="s">
        <v>1463</v>
      </c>
      <c r="SR234" t="s">
        <v>6571</v>
      </c>
      <c r="TI234">
        <v>75</v>
      </c>
      <c r="TJ234" t="s">
        <v>6572</v>
      </c>
      <c r="TM234" t="b">
        <v>1</v>
      </c>
      <c r="TN234" t="b">
        <v>1</v>
      </c>
      <c r="TO234" t="b">
        <v>1</v>
      </c>
      <c r="TP234" t="b">
        <v>1</v>
      </c>
      <c r="TQ234" t="b">
        <v>1</v>
      </c>
      <c r="TR234" t="b">
        <v>1</v>
      </c>
      <c r="TS234" t="b">
        <v>1</v>
      </c>
      <c r="TT234" t="b">
        <v>1</v>
      </c>
      <c r="TX234">
        <v>10</v>
      </c>
      <c r="TY234">
        <v>0</v>
      </c>
      <c r="VI234">
        <v>5</v>
      </c>
      <c r="VJ234">
        <v>0</v>
      </c>
      <c r="VK234">
        <v>10</v>
      </c>
      <c r="VL234">
        <v>15</v>
      </c>
      <c r="VM234" t="s">
        <v>1463</v>
      </c>
      <c r="VO234" t="s">
        <v>1463</v>
      </c>
      <c r="VQ234" t="s">
        <v>1463</v>
      </c>
      <c r="VS234" t="s">
        <v>1463</v>
      </c>
      <c r="VV234" t="s">
        <v>1463</v>
      </c>
      <c r="VX234" t="s">
        <v>1462</v>
      </c>
      <c r="VY234" t="s">
        <v>6521</v>
      </c>
      <c r="VZ234">
        <v>0</v>
      </c>
      <c r="WA234">
        <v>10</v>
      </c>
      <c r="XJ234">
        <v>2.5</v>
      </c>
      <c r="XK234">
        <v>0</v>
      </c>
      <c r="XL234">
        <v>10</v>
      </c>
      <c r="XM234">
        <v>12.5</v>
      </c>
      <c r="XN234" t="s">
        <v>1462</v>
      </c>
      <c r="XO234" t="s">
        <v>1462</v>
      </c>
      <c r="XR234" t="b">
        <v>1</v>
      </c>
      <c r="XT234" t="b">
        <v>1</v>
      </c>
      <c r="XU234" t="b">
        <v>1</v>
      </c>
      <c r="XW234" t="b">
        <v>1</v>
      </c>
      <c r="XX234" t="b">
        <v>1</v>
      </c>
      <c r="XY234" t="b">
        <v>1</v>
      </c>
      <c r="YC234" t="s">
        <v>1462</v>
      </c>
      <c r="YE234" t="s">
        <v>1463</v>
      </c>
      <c r="YF234" t="s">
        <v>6573</v>
      </c>
      <c r="YG234">
        <v>0</v>
      </c>
      <c r="YH234">
        <v>10</v>
      </c>
      <c r="YI234" t="s">
        <v>1463</v>
      </c>
      <c r="YU234">
        <v>0</v>
      </c>
      <c r="YV234">
        <v>10</v>
      </c>
      <c r="ZX234">
        <v>5</v>
      </c>
      <c r="ZY234">
        <v>5</v>
      </c>
      <c r="ZZ234">
        <v>2.5</v>
      </c>
      <c r="AAA234">
        <v>12.5</v>
      </c>
      <c r="AAB234" t="s">
        <v>1462</v>
      </c>
      <c r="AAL234" t="b">
        <v>1</v>
      </c>
      <c r="AAS234" t="s">
        <v>6574</v>
      </c>
      <c r="AAT234">
        <v>5</v>
      </c>
      <c r="AAU234">
        <v>2.5</v>
      </c>
      <c r="AAV234">
        <v>10</v>
      </c>
      <c r="AAW234">
        <v>0</v>
      </c>
      <c r="AAX234">
        <v>7.5</v>
      </c>
      <c r="AAY234">
        <v>17.5</v>
      </c>
      <c r="AAZ234" t="s">
        <v>1463</v>
      </c>
      <c r="ABA234" t="s">
        <v>1463</v>
      </c>
      <c r="ABB234" t="s">
        <v>1463</v>
      </c>
      <c r="ACE234">
        <v>0</v>
      </c>
      <c r="ACF234">
        <v>7.5</v>
      </c>
      <c r="ADN234">
        <v>2</v>
      </c>
      <c r="ADO234">
        <v>0</v>
      </c>
      <c r="ADP234">
        <v>0</v>
      </c>
      <c r="ADQ234">
        <v>2</v>
      </c>
      <c r="ADR234" t="s">
        <v>1759</v>
      </c>
      <c r="ADS234">
        <v>0.5</v>
      </c>
      <c r="ADT234">
        <v>30</v>
      </c>
      <c r="AEG234">
        <v>0</v>
      </c>
      <c r="AEH234">
        <v>0</v>
      </c>
      <c r="AEI234">
        <v>7</v>
      </c>
      <c r="AEJ234">
        <v>0</v>
      </c>
      <c r="AEK234">
        <v>0</v>
      </c>
      <c r="AEL234">
        <v>7</v>
      </c>
      <c r="AEX234" t="b">
        <v>1</v>
      </c>
      <c r="AEZ234" t="b">
        <v>1</v>
      </c>
      <c r="AFA234" t="s">
        <v>4835</v>
      </c>
      <c r="AFC234">
        <v>0</v>
      </c>
      <c r="AFD234">
        <v>0</v>
      </c>
      <c r="AFE234">
        <v>0</v>
      </c>
      <c r="AFF234">
        <v>7.5</v>
      </c>
      <c r="AFG234">
        <v>2.5</v>
      </c>
      <c r="AFH234">
        <v>10</v>
      </c>
      <c r="AFI234" t="s">
        <v>1463</v>
      </c>
      <c r="AFK234" t="s">
        <v>1463</v>
      </c>
      <c r="AFM234" t="s">
        <v>1463</v>
      </c>
      <c r="AFO234" t="s">
        <v>1463</v>
      </c>
      <c r="AFT234" t="s">
        <v>1463</v>
      </c>
      <c r="AFV234">
        <v>3</v>
      </c>
      <c r="AFW234">
        <v>3</v>
      </c>
      <c r="AFX234">
        <v>7.5</v>
      </c>
      <c r="AFY234">
        <v>2.5</v>
      </c>
      <c r="AFZ234">
        <v>5</v>
      </c>
      <c r="AGA234">
        <v>7.5</v>
      </c>
      <c r="AGB234">
        <v>0</v>
      </c>
      <c r="AGC234">
        <v>12.5</v>
      </c>
      <c r="AGD234">
        <v>2</v>
      </c>
      <c r="AGE234">
        <v>1</v>
      </c>
      <c r="AGG234">
        <v>2</v>
      </c>
      <c r="AGH234">
        <v>1</v>
      </c>
      <c r="AGJ234">
        <v>2</v>
      </c>
      <c r="AGK234">
        <v>0</v>
      </c>
      <c r="AGM234" t="s">
        <v>6575</v>
      </c>
      <c r="AGN234" t="s">
        <v>6576</v>
      </c>
      <c r="AGQ234">
        <v>7.5</v>
      </c>
      <c r="AGR234">
        <v>0</v>
      </c>
      <c r="AGS234">
        <v>3</v>
      </c>
      <c r="AGT234">
        <v>10</v>
      </c>
      <c r="AGU234">
        <v>0</v>
      </c>
      <c r="AGV234">
        <v>13</v>
      </c>
      <c r="AGW234">
        <v>3</v>
      </c>
      <c r="AGY234" t="b">
        <v>1</v>
      </c>
      <c r="AGZ234" t="b">
        <v>1</v>
      </c>
      <c r="AHA234" t="b">
        <v>1</v>
      </c>
      <c r="AHD234">
        <v>4</v>
      </c>
      <c r="AHE234">
        <v>4</v>
      </c>
      <c r="AHF234">
        <v>4</v>
      </c>
      <c r="AKM234">
        <v>10</v>
      </c>
      <c r="AKN234">
        <v>0</v>
      </c>
      <c r="AKO234">
        <v>10</v>
      </c>
      <c r="AKP234">
        <v>5</v>
      </c>
      <c r="AKQ234">
        <v>2.5</v>
      </c>
      <c r="AKR234">
        <v>17.5</v>
      </c>
      <c r="AKS234" t="s">
        <v>1462</v>
      </c>
      <c r="AKT234" t="s">
        <v>1463</v>
      </c>
      <c r="AKV234" t="s">
        <v>1462</v>
      </c>
      <c r="AKX234" t="s">
        <v>1462</v>
      </c>
      <c r="AKZ234" t="s">
        <v>1462</v>
      </c>
      <c r="ALB234" t="s">
        <v>1462</v>
      </c>
      <c r="ALD234" t="s">
        <v>1463</v>
      </c>
      <c r="ALF234" t="s">
        <v>1462</v>
      </c>
      <c r="ALH234" t="s">
        <v>1462</v>
      </c>
      <c r="ALJ234" t="s">
        <v>1462</v>
      </c>
      <c r="ALL234" t="s">
        <v>1463</v>
      </c>
      <c r="ALN234" t="s">
        <v>1462</v>
      </c>
      <c r="ALP234" t="s">
        <v>1462</v>
      </c>
      <c r="ALR234" t="s">
        <v>1462</v>
      </c>
      <c r="ALT234" t="s">
        <v>1463</v>
      </c>
      <c r="AMF234" t="b">
        <v>1</v>
      </c>
      <c r="AMH234" t="b">
        <v>1</v>
      </c>
      <c r="AMI234" t="b">
        <v>1</v>
      </c>
      <c r="AMJ234" t="b">
        <v>1</v>
      </c>
      <c r="AML234" t="b">
        <v>1</v>
      </c>
      <c r="AMM234" t="b">
        <v>1</v>
      </c>
      <c r="AMO234" t="b">
        <v>1</v>
      </c>
      <c r="AMQ234" t="b">
        <v>1</v>
      </c>
      <c r="AMW234" t="b">
        <v>1</v>
      </c>
      <c r="ANA234">
        <v>5</v>
      </c>
      <c r="ANB234">
        <v>2.5</v>
      </c>
      <c r="ANC234">
        <v>10</v>
      </c>
      <c r="AND234">
        <v>7.5</v>
      </c>
      <c r="ANE234">
        <v>2.5</v>
      </c>
      <c r="ANF234">
        <v>20</v>
      </c>
      <c r="ANG234" t="s">
        <v>1462</v>
      </c>
      <c r="ANH234" t="s">
        <v>6577</v>
      </c>
      <c r="ANI234" t="s">
        <v>1462</v>
      </c>
      <c r="ANJ234" t="s">
        <v>2616</v>
      </c>
      <c r="ANK234">
        <v>7.5</v>
      </c>
      <c r="ANL234">
        <v>2.5</v>
      </c>
      <c r="ANM234">
        <v>6</v>
      </c>
      <c r="ANN234">
        <v>0</v>
      </c>
      <c r="ANO234">
        <v>10</v>
      </c>
      <c r="ANP234">
        <v>16</v>
      </c>
      <c r="ANQ234" t="s">
        <v>2599</v>
      </c>
      <c r="ANR234" t="s">
        <v>1462</v>
      </c>
      <c r="ANS234" t="s">
        <v>6578</v>
      </c>
      <c r="ANT234">
        <v>0</v>
      </c>
      <c r="ANU234">
        <v>10</v>
      </c>
      <c r="AQR234">
        <v>5</v>
      </c>
      <c r="AQS234">
        <v>0</v>
      </c>
      <c r="AQT234">
        <v>3.8</v>
      </c>
      <c r="AQU234">
        <v>8.8000000000000007</v>
      </c>
      <c r="AQV234" t="s">
        <v>1463</v>
      </c>
      <c r="ARC234" t="b">
        <v>1</v>
      </c>
      <c r="ARD234" t="b">
        <v>1</v>
      </c>
      <c r="ARG234">
        <v>0</v>
      </c>
      <c r="ARH234">
        <v>5</v>
      </c>
      <c r="ARI234" t="s">
        <v>1463</v>
      </c>
      <c r="ARQ234" t="s">
        <v>1462</v>
      </c>
      <c r="ARS234" t="s">
        <v>6579</v>
      </c>
      <c r="ART234" t="s">
        <v>6562</v>
      </c>
      <c r="ASB234" t="b">
        <v>1</v>
      </c>
      <c r="ASC234" t="s">
        <v>4372</v>
      </c>
      <c r="ASD234">
        <v>0</v>
      </c>
      <c r="ASE234">
        <v>2.5</v>
      </c>
      <c r="ASF234">
        <v>5</v>
      </c>
      <c r="ASG234">
        <v>7.5</v>
      </c>
      <c r="ASH234">
        <v>2.5</v>
      </c>
      <c r="ASI234">
        <v>15</v>
      </c>
      <c r="ASJ234">
        <v>90</v>
      </c>
      <c r="ASM234" t="b">
        <v>1</v>
      </c>
      <c r="ASS234">
        <v>6</v>
      </c>
      <c r="AST234" t="s">
        <v>1462</v>
      </c>
      <c r="ASW234" t="b">
        <v>1</v>
      </c>
      <c r="ASY234" t="b">
        <v>1</v>
      </c>
      <c r="ASZ234" t="b">
        <v>1</v>
      </c>
      <c r="ATC234" t="s">
        <v>6580</v>
      </c>
      <c r="ATD234">
        <v>7.5</v>
      </c>
      <c r="ATE234">
        <v>2.5</v>
      </c>
      <c r="ATF234">
        <v>8</v>
      </c>
      <c r="ATG234">
        <v>7.5</v>
      </c>
      <c r="ATH234">
        <v>2.5</v>
      </c>
      <c r="ATI234">
        <v>18</v>
      </c>
      <c r="ATJ234" t="s">
        <v>1462</v>
      </c>
      <c r="AUF234" t="b">
        <v>1</v>
      </c>
      <c r="AUG234" t="s">
        <v>6581</v>
      </c>
      <c r="AUH234" t="s">
        <v>2568</v>
      </c>
      <c r="AVW234" t="s">
        <v>1462</v>
      </c>
      <c r="AVX234" t="s">
        <v>1462</v>
      </c>
      <c r="AVZ234">
        <v>7.5</v>
      </c>
      <c r="AWA234">
        <v>2.5</v>
      </c>
      <c r="AWB234">
        <v>7.5</v>
      </c>
      <c r="AWC234">
        <v>2.5</v>
      </c>
      <c r="AWD234">
        <v>2</v>
      </c>
      <c r="AWE234">
        <v>0</v>
      </c>
      <c r="AWF234">
        <v>0</v>
      </c>
      <c r="AWG234">
        <v>2</v>
      </c>
      <c r="AWH234" t="s">
        <v>1463</v>
      </c>
      <c r="AWJ234" t="s">
        <v>1462</v>
      </c>
      <c r="AWK234" t="s">
        <v>1469</v>
      </c>
      <c r="AWL234" t="s">
        <v>1462</v>
      </c>
      <c r="AWM234" t="s">
        <v>2619</v>
      </c>
      <c r="AWN234" t="s">
        <v>1463</v>
      </c>
      <c r="AWP234" t="s">
        <v>1463</v>
      </c>
      <c r="AWR234" t="s">
        <v>1463</v>
      </c>
      <c r="AWT234" t="s">
        <v>1463</v>
      </c>
      <c r="AWV234" t="s">
        <v>1463</v>
      </c>
      <c r="AWX234" t="s">
        <v>1463</v>
      </c>
      <c r="AWZ234" t="s">
        <v>1463</v>
      </c>
      <c r="AXB234" t="s">
        <v>1462</v>
      </c>
      <c r="AXC234" t="s">
        <v>1469</v>
      </c>
      <c r="AXD234" t="s">
        <v>1463</v>
      </c>
      <c r="AXI234">
        <v>0</v>
      </c>
      <c r="AXJ234">
        <v>0</v>
      </c>
      <c r="AXK234">
        <v>1</v>
      </c>
      <c r="AXN234">
        <v>1</v>
      </c>
      <c r="AXO234">
        <v>1</v>
      </c>
      <c r="AXP234">
        <v>1</v>
      </c>
      <c r="AXQ234">
        <v>1</v>
      </c>
      <c r="AXR234">
        <v>1</v>
      </c>
      <c r="AXS234">
        <v>1</v>
      </c>
      <c r="AXT234">
        <v>1</v>
      </c>
      <c r="AXU234">
        <v>1</v>
      </c>
      <c r="AXV234">
        <v>2</v>
      </c>
      <c r="AXW234">
        <v>1</v>
      </c>
      <c r="AXX234">
        <v>2</v>
      </c>
      <c r="AYA234">
        <v>10</v>
      </c>
      <c r="AYD234">
        <v>10</v>
      </c>
      <c r="AYE234" t="s">
        <v>1463</v>
      </c>
      <c r="AYF234" t="s">
        <v>1463</v>
      </c>
      <c r="AYG234">
        <v>10</v>
      </c>
      <c r="AYJ234">
        <v>10</v>
      </c>
      <c r="AYK234">
        <v>7.5</v>
      </c>
      <c r="AYL234">
        <v>2.5</v>
      </c>
      <c r="AYM234">
        <v>20</v>
      </c>
      <c r="AZO234" t="s">
        <v>1462</v>
      </c>
      <c r="AZP234" t="s">
        <v>6582</v>
      </c>
      <c r="AZR234">
        <v>7.5</v>
      </c>
      <c r="AZS234">
        <v>2.5</v>
      </c>
      <c r="BCH234">
        <v>10</v>
      </c>
      <c r="BCI234">
        <v>7.5</v>
      </c>
      <c r="BCJ234">
        <v>0</v>
      </c>
      <c r="BCK234">
        <v>17.5</v>
      </c>
      <c r="BCL234">
        <v>1</v>
      </c>
      <c r="BCN234">
        <v>2</v>
      </c>
      <c r="BCP234">
        <v>3</v>
      </c>
      <c r="BCR234">
        <v>4</v>
      </c>
      <c r="BCT234">
        <v>5</v>
      </c>
      <c r="BCW234" t="s">
        <v>2555</v>
      </c>
      <c r="BCY234">
        <v>7.5</v>
      </c>
      <c r="BCZ234">
        <v>0</v>
      </c>
      <c r="BEH234">
        <v>2.5</v>
      </c>
      <c r="BEI234">
        <v>7.5</v>
      </c>
      <c r="BEJ234">
        <v>2.5</v>
      </c>
      <c r="BEK234">
        <v>12.5</v>
      </c>
      <c r="BEL234" t="s">
        <v>2552</v>
      </c>
      <c r="BEN234" t="s">
        <v>2552</v>
      </c>
      <c r="BEP234" t="s">
        <v>2552</v>
      </c>
      <c r="BER234" t="s">
        <v>2552</v>
      </c>
      <c r="BET234" t="s">
        <v>2552</v>
      </c>
      <c r="BEV234" t="s">
        <v>2552</v>
      </c>
      <c r="BEX234">
        <v>7.5</v>
      </c>
      <c r="BEY234">
        <v>2.5</v>
      </c>
      <c r="BGQ234">
        <v>2</v>
      </c>
      <c r="BGR234">
        <v>7.5</v>
      </c>
      <c r="BGS234">
        <v>2.5</v>
      </c>
      <c r="BGT234">
        <v>12</v>
      </c>
      <c r="BGU234" t="s">
        <v>1462</v>
      </c>
      <c r="BGV234" t="s">
        <v>2667</v>
      </c>
      <c r="BGW234" t="s">
        <v>2653</v>
      </c>
      <c r="BHB234" t="s">
        <v>2652</v>
      </c>
      <c r="BHC234" t="s">
        <v>2653</v>
      </c>
      <c r="BHK234">
        <v>7.5</v>
      </c>
      <c r="BHL234">
        <v>2.5</v>
      </c>
      <c r="BIT234">
        <v>10</v>
      </c>
      <c r="BIU234">
        <v>7.5</v>
      </c>
      <c r="BIV234">
        <v>0</v>
      </c>
      <c r="BIW234">
        <v>17.5</v>
      </c>
      <c r="BIX234">
        <v>4</v>
      </c>
      <c r="BIY234" t="s">
        <v>1794</v>
      </c>
      <c r="BIZ234" t="s">
        <v>2548</v>
      </c>
      <c r="BJA234" t="s">
        <v>2548</v>
      </c>
      <c r="BJB234">
        <v>7.5</v>
      </c>
      <c r="BJC234">
        <v>0</v>
      </c>
    </row>
    <row r="235" spans="1:1024 1026:1615" ht="15" x14ac:dyDescent="0.25">
      <c r="A235" t="s">
        <v>4347</v>
      </c>
      <c r="B235" t="s">
        <v>6583</v>
      </c>
      <c r="C235" t="s">
        <v>6584</v>
      </c>
      <c r="D235" t="s">
        <v>1460</v>
      </c>
      <c r="F235" t="s">
        <v>2606</v>
      </c>
      <c r="G235" t="s">
        <v>4350</v>
      </c>
      <c r="H235" t="s">
        <v>6517</v>
      </c>
      <c r="I235" t="s">
        <v>6534</v>
      </c>
      <c r="J235">
        <v>2.4224029300000001</v>
      </c>
      <c r="K235">
        <v>34.811220929999998</v>
      </c>
      <c r="L235" s="116">
        <v>42459</v>
      </c>
      <c r="M235" t="s">
        <v>1461</v>
      </c>
      <c r="N235">
        <v>70</v>
      </c>
      <c r="O235" t="s">
        <v>1472</v>
      </c>
      <c r="Q235">
        <v>6.7</v>
      </c>
      <c r="R235">
        <v>5</v>
      </c>
      <c r="S235">
        <v>0</v>
      </c>
      <c r="T235">
        <v>11.7</v>
      </c>
      <c r="U235">
        <v>4</v>
      </c>
      <c r="V235">
        <v>2</v>
      </c>
      <c r="W235">
        <v>1</v>
      </c>
      <c r="X235">
        <v>2</v>
      </c>
      <c r="Y235">
        <v>3</v>
      </c>
      <c r="Z235">
        <v>1</v>
      </c>
      <c r="AF235" t="b">
        <v>1</v>
      </c>
      <c r="AG235">
        <v>4</v>
      </c>
      <c r="AH235">
        <v>2</v>
      </c>
      <c r="AI235">
        <v>1</v>
      </c>
      <c r="AJ235">
        <v>2</v>
      </c>
      <c r="AK235">
        <v>3</v>
      </c>
      <c r="AS235">
        <v>4</v>
      </c>
      <c r="AT235">
        <v>2</v>
      </c>
      <c r="AU235">
        <v>1</v>
      </c>
      <c r="AV235">
        <v>2</v>
      </c>
      <c r="AW235">
        <v>3</v>
      </c>
      <c r="AX235">
        <v>1</v>
      </c>
      <c r="BS235" t="s">
        <v>1462</v>
      </c>
      <c r="BT235" t="s">
        <v>1462</v>
      </c>
      <c r="BU235" t="s">
        <v>6585</v>
      </c>
      <c r="BV235" t="s">
        <v>6586</v>
      </c>
      <c r="BW235">
        <v>5</v>
      </c>
      <c r="BX235">
        <v>0</v>
      </c>
      <c r="BY235">
        <v>3.5</v>
      </c>
      <c r="BZ235">
        <v>7.5</v>
      </c>
      <c r="CA235">
        <v>0</v>
      </c>
      <c r="CB235">
        <v>11</v>
      </c>
      <c r="CC235" t="s">
        <v>1462</v>
      </c>
      <c r="CD235" t="b">
        <v>1</v>
      </c>
      <c r="CE235" t="b">
        <v>1</v>
      </c>
      <c r="CF235">
        <v>60</v>
      </c>
      <c r="CH235" t="s">
        <v>1463</v>
      </c>
      <c r="CM235" t="s">
        <v>1463</v>
      </c>
      <c r="CR235" t="s">
        <v>1463</v>
      </c>
      <c r="CW235" t="s">
        <v>1463</v>
      </c>
      <c r="DB235" t="s">
        <v>1463</v>
      </c>
      <c r="DG235" t="s">
        <v>1463</v>
      </c>
      <c r="DM235" t="s">
        <v>1463</v>
      </c>
      <c r="DS235" t="b">
        <v>1</v>
      </c>
      <c r="DU235" t="b">
        <v>1</v>
      </c>
      <c r="DY235" t="b">
        <v>1</v>
      </c>
      <c r="EC235" t="b">
        <v>1</v>
      </c>
      <c r="EI235">
        <v>7.5</v>
      </c>
      <c r="EJ235">
        <v>0</v>
      </c>
      <c r="EN235">
        <v>0</v>
      </c>
      <c r="EO235" t="s">
        <v>1463</v>
      </c>
      <c r="FL235">
        <v>6.7</v>
      </c>
      <c r="FM235">
        <v>2.5</v>
      </c>
      <c r="FN235">
        <v>0</v>
      </c>
      <c r="FO235">
        <v>9.1999999999999993</v>
      </c>
      <c r="FP235" t="s">
        <v>1462</v>
      </c>
      <c r="FT235" t="b">
        <v>1</v>
      </c>
      <c r="FV235" t="s">
        <v>1465</v>
      </c>
      <c r="GO235" t="b">
        <v>1</v>
      </c>
      <c r="GQ235" t="s">
        <v>1464</v>
      </c>
      <c r="HD235" t="b">
        <v>1</v>
      </c>
      <c r="HF235" t="s">
        <v>1465</v>
      </c>
      <c r="IN235" t="b">
        <v>1</v>
      </c>
      <c r="IP235" t="s">
        <v>1464</v>
      </c>
      <c r="JC235" t="b">
        <v>1</v>
      </c>
      <c r="JE235" t="s">
        <v>1465</v>
      </c>
      <c r="JX235" t="b">
        <v>1</v>
      </c>
      <c r="JZ235" t="s">
        <v>1464</v>
      </c>
      <c r="KG235" t="s">
        <v>4388</v>
      </c>
      <c r="KH235" t="b">
        <v>1</v>
      </c>
      <c r="KJ235" t="s">
        <v>1465</v>
      </c>
      <c r="KK235" t="s">
        <v>1463</v>
      </c>
      <c r="KM235">
        <v>2.5</v>
      </c>
      <c r="KN235">
        <v>0</v>
      </c>
      <c r="KO235">
        <v>0</v>
      </c>
      <c r="KR235">
        <v>0</v>
      </c>
      <c r="KS235" t="s">
        <v>1463</v>
      </c>
      <c r="RO235">
        <v>7.5</v>
      </c>
      <c r="RP235">
        <v>5</v>
      </c>
      <c r="RQ235">
        <v>2.5</v>
      </c>
      <c r="RR235">
        <v>15</v>
      </c>
      <c r="SK235">
        <v>5</v>
      </c>
      <c r="SL235">
        <v>2.5</v>
      </c>
      <c r="SM235">
        <v>3.7</v>
      </c>
      <c r="SN235">
        <v>10</v>
      </c>
      <c r="SO235">
        <v>0</v>
      </c>
      <c r="SP235">
        <v>13.7</v>
      </c>
      <c r="SQ235" t="s">
        <v>1463</v>
      </c>
      <c r="SR235" t="s">
        <v>6587</v>
      </c>
      <c r="TI235">
        <v>75</v>
      </c>
      <c r="TJ235" t="s">
        <v>6588</v>
      </c>
      <c r="TM235" t="b">
        <v>1</v>
      </c>
      <c r="TN235" t="b">
        <v>1</v>
      </c>
      <c r="TO235" t="b">
        <v>1</v>
      </c>
      <c r="TP235" t="b">
        <v>1</v>
      </c>
      <c r="TQ235" t="b">
        <v>1</v>
      </c>
      <c r="TR235" t="b">
        <v>1</v>
      </c>
      <c r="TS235" t="b">
        <v>1</v>
      </c>
      <c r="TT235" t="b">
        <v>1</v>
      </c>
      <c r="TX235">
        <v>10</v>
      </c>
      <c r="TY235">
        <v>0</v>
      </c>
      <c r="VI235">
        <v>5</v>
      </c>
      <c r="VJ235">
        <v>0</v>
      </c>
      <c r="VK235">
        <v>10</v>
      </c>
      <c r="VL235">
        <v>15</v>
      </c>
      <c r="VM235" t="s">
        <v>1463</v>
      </c>
      <c r="VO235" t="s">
        <v>1463</v>
      </c>
      <c r="VQ235" t="s">
        <v>1463</v>
      </c>
      <c r="VS235" t="s">
        <v>1463</v>
      </c>
      <c r="VV235" t="s">
        <v>1463</v>
      </c>
      <c r="VX235" t="s">
        <v>1462</v>
      </c>
      <c r="VY235" t="s">
        <v>4631</v>
      </c>
      <c r="VZ235">
        <v>0</v>
      </c>
      <c r="WA235">
        <v>10</v>
      </c>
      <c r="XJ235">
        <v>2.5</v>
      </c>
      <c r="XK235">
        <v>0</v>
      </c>
      <c r="XL235">
        <v>7.5</v>
      </c>
      <c r="XM235">
        <v>10</v>
      </c>
      <c r="XN235" t="s">
        <v>1462</v>
      </c>
      <c r="XO235" t="s">
        <v>1462</v>
      </c>
      <c r="XQ235" t="b">
        <v>1</v>
      </c>
      <c r="XS235" t="b">
        <v>1</v>
      </c>
      <c r="XT235" t="b">
        <v>1</v>
      </c>
      <c r="XV235" t="b">
        <v>1</v>
      </c>
      <c r="XW235" t="b">
        <v>1</v>
      </c>
      <c r="XX235" t="b">
        <v>1</v>
      </c>
      <c r="XY235" t="b">
        <v>1</v>
      </c>
      <c r="YE235" t="s">
        <v>1463</v>
      </c>
      <c r="YF235" t="s">
        <v>6589</v>
      </c>
      <c r="YG235">
        <v>0</v>
      </c>
      <c r="YH235">
        <v>7.5</v>
      </c>
      <c r="YI235" t="s">
        <v>1463</v>
      </c>
      <c r="YU235">
        <v>0</v>
      </c>
      <c r="YV235">
        <v>7.5</v>
      </c>
      <c r="ZX235">
        <v>7</v>
      </c>
      <c r="ZY235">
        <v>5</v>
      </c>
      <c r="ZZ235">
        <v>0</v>
      </c>
      <c r="AAA235">
        <v>12</v>
      </c>
      <c r="AAB235" t="s">
        <v>1462</v>
      </c>
      <c r="AAL235" t="b">
        <v>1</v>
      </c>
      <c r="AAO235" t="b">
        <v>1</v>
      </c>
      <c r="AAS235" t="s">
        <v>6590</v>
      </c>
      <c r="AAT235">
        <v>5</v>
      </c>
      <c r="AAU235">
        <v>0</v>
      </c>
      <c r="AAV235">
        <v>6.7</v>
      </c>
      <c r="AAW235">
        <v>0</v>
      </c>
      <c r="AAX235">
        <v>7.5</v>
      </c>
      <c r="AAY235">
        <v>14.2</v>
      </c>
      <c r="AAZ235" t="s">
        <v>1463</v>
      </c>
      <c r="ABA235" t="s">
        <v>1463</v>
      </c>
      <c r="ABB235" t="s">
        <v>1463</v>
      </c>
      <c r="ABO235" t="s">
        <v>1793</v>
      </c>
      <c r="ACE235">
        <v>0</v>
      </c>
      <c r="ACF235">
        <v>7.5</v>
      </c>
      <c r="ADN235">
        <v>2</v>
      </c>
      <c r="ADO235">
        <v>0</v>
      </c>
      <c r="ADP235">
        <v>0</v>
      </c>
      <c r="ADQ235">
        <v>2</v>
      </c>
      <c r="ADR235" t="s">
        <v>1759</v>
      </c>
      <c r="ADS235">
        <v>0.5</v>
      </c>
      <c r="ADT235">
        <v>30</v>
      </c>
      <c r="AEG235">
        <v>0</v>
      </c>
      <c r="AEH235">
        <v>0</v>
      </c>
      <c r="AEI235">
        <v>7</v>
      </c>
      <c r="AEJ235">
        <v>2.5</v>
      </c>
      <c r="AEK235">
        <v>0</v>
      </c>
      <c r="AEL235">
        <v>9.5</v>
      </c>
      <c r="AEU235" t="b">
        <v>1</v>
      </c>
      <c r="AEZ235" t="b">
        <v>1</v>
      </c>
      <c r="AFA235" t="s">
        <v>6591</v>
      </c>
      <c r="AFC235">
        <v>2.5</v>
      </c>
      <c r="AFD235">
        <v>0</v>
      </c>
      <c r="AFE235">
        <v>0</v>
      </c>
      <c r="AFF235">
        <v>7.5</v>
      </c>
      <c r="AFG235">
        <v>0</v>
      </c>
      <c r="AFH235">
        <v>7.5</v>
      </c>
      <c r="AFI235" t="s">
        <v>1463</v>
      </c>
      <c r="AFK235" t="s">
        <v>1463</v>
      </c>
      <c r="AFM235" t="s">
        <v>1463</v>
      </c>
      <c r="AFO235" t="s">
        <v>1463</v>
      </c>
      <c r="AFQ235" t="s">
        <v>1463</v>
      </c>
      <c r="AFT235" t="s">
        <v>1463</v>
      </c>
      <c r="AFV235">
        <v>3</v>
      </c>
      <c r="AFW235">
        <v>3</v>
      </c>
      <c r="AFX235">
        <v>7.5</v>
      </c>
      <c r="AFY235">
        <v>0</v>
      </c>
      <c r="AFZ235">
        <v>5</v>
      </c>
      <c r="AGA235">
        <v>7.5</v>
      </c>
      <c r="AGB235">
        <v>2.5</v>
      </c>
      <c r="AGC235">
        <v>15</v>
      </c>
      <c r="AGD235">
        <v>3</v>
      </c>
      <c r="AGE235">
        <v>2</v>
      </c>
      <c r="AGG235">
        <v>3</v>
      </c>
      <c r="AGH235">
        <v>2</v>
      </c>
      <c r="AGJ235">
        <v>3</v>
      </c>
      <c r="AGK235">
        <v>0</v>
      </c>
      <c r="AGM235" t="s">
        <v>6592</v>
      </c>
      <c r="AGN235" t="s">
        <v>6593</v>
      </c>
      <c r="AGQ235">
        <v>7.5</v>
      </c>
      <c r="AGR235">
        <v>2.5</v>
      </c>
      <c r="AGS235">
        <v>3</v>
      </c>
      <c r="AGT235">
        <v>7.5</v>
      </c>
      <c r="AGU235">
        <v>2.5</v>
      </c>
      <c r="AGV235">
        <v>13</v>
      </c>
      <c r="AGW235">
        <v>3</v>
      </c>
      <c r="AGY235" t="b">
        <v>1</v>
      </c>
      <c r="AGZ235" t="b">
        <v>1</v>
      </c>
      <c r="AHA235" t="b">
        <v>1</v>
      </c>
      <c r="AHD235">
        <v>4</v>
      </c>
      <c r="AHE235">
        <v>4</v>
      </c>
      <c r="AHF235">
        <v>4</v>
      </c>
      <c r="AKM235">
        <v>7.5</v>
      </c>
      <c r="AKN235">
        <v>2.5</v>
      </c>
      <c r="AKO235">
        <v>10</v>
      </c>
      <c r="AKP235">
        <v>7.5</v>
      </c>
      <c r="AKQ235">
        <v>2.5</v>
      </c>
      <c r="AKR235">
        <v>20</v>
      </c>
      <c r="AKS235" t="s">
        <v>1462</v>
      </c>
      <c r="AKT235" t="s">
        <v>1463</v>
      </c>
      <c r="AKV235" t="s">
        <v>1462</v>
      </c>
      <c r="AKX235" t="s">
        <v>1462</v>
      </c>
      <c r="AKZ235" t="s">
        <v>1462</v>
      </c>
      <c r="ALB235" t="s">
        <v>1462</v>
      </c>
      <c r="ALD235" t="s">
        <v>1462</v>
      </c>
      <c r="ALF235" t="s">
        <v>1462</v>
      </c>
      <c r="ALH235" t="s">
        <v>1462</v>
      </c>
      <c r="ALJ235" t="s">
        <v>1462</v>
      </c>
      <c r="ALL235" t="s">
        <v>1463</v>
      </c>
      <c r="ALN235" t="s">
        <v>1462</v>
      </c>
      <c r="ALP235" t="s">
        <v>1463</v>
      </c>
      <c r="ALR235" t="s">
        <v>1463</v>
      </c>
      <c r="ALT235" t="s">
        <v>1463</v>
      </c>
      <c r="AMF235" t="b">
        <v>1</v>
      </c>
      <c r="AMH235" t="b">
        <v>1</v>
      </c>
      <c r="AMI235" t="b">
        <v>1</v>
      </c>
      <c r="AMJ235" t="b">
        <v>1</v>
      </c>
      <c r="AML235" t="b">
        <v>1</v>
      </c>
      <c r="AMM235" t="b">
        <v>1</v>
      </c>
      <c r="AMO235" t="b">
        <v>1</v>
      </c>
      <c r="AMQ235" t="b">
        <v>1</v>
      </c>
      <c r="AMW235" t="b">
        <v>1</v>
      </c>
      <c r="ANA235">
        <v>7.5</v>
      </c>
      <c r="ANB235">
        <v>2.5</v>
      </c>
      <c r="ANC235">
        <v>10</v>
      </c>
      <c r="AND235">
        <v>7.5</v>
      </c>
      <c r="ANE235">
        <v>2.5</v>
      </c>
      <c r="ANF235">
        <v>20</v>
      </c>
      <c r="ANG235" t="s">
        <v>1462</v>
      </c>
      <c r="ANH235" t="s">
        <v>6594</v>
      </c>
      <c r="ANI235" t="s">
        <v>1462</v>
      </c>
      <c r="ANJ235" t="s">
        <v>6562</v>
      </c>
      <c r="ANK235">
        <v>7.5</v>
      </c>
      <c r="ANL235">
        <v>2.5</v>
      </c>
      <c r="ANM235">
        <v>6</v>
      </c>
      <c r="ANN235">
        <v>0</v>
      </c>
      <c r="ANO235">
        <v>10</v>
      </c>
      <c r="ANP235">
        <v>16</v>
      </c>
      <c r="ANQ235" t="s">
        <v>2599</v>
      </c>
      <c r="ANR235" t="s">
        <v>1462</v>
      </c>
      <c r="ANS235" t="s">
        <v>6595</v>
      </c>
      <c r="ANT235">
        <v>0</v>
      </c>
      <c r="ANU235">
        <v>10</v>
      </c>
      <c r="AQR235">
        <v>5</v>
      </c>
      <c r="AQS235">
        <v>0</v>
      </c>
      <c r="AQT235">
        <v>5</v>
      </c>
      <c r="AQU235">
        <v>10</v>
      </c>
      <c r="AQV235" t="s">
        <v>1463</v>
      </c>
      <c r="ARC235" t="b">
        <v>1</v>
      </c>
      <c r="ARD235" t="b">
        <v>1</v>
      </c>
      <c r="ARG235">
        <v>0</v>
      </c>
      <c r="ARH235">
        <v>7.5</v>
      </c>
      <c r="ARI235" t="s">
        <v>1463</v>
      </c>
      <c r="ARQ235" t="s">
        <v>1462</v>
      </c>
      <c r="ARS235" t="s">
        <v>6596</v>
      </c>
      <c r="ART235" t="s">
        <v>5285</v>
      </c>
      <c r="ASB235" t="b">
        <v>1</v>
      </c>
      <c r="ASC235" t="s">
        <v>4372</v>
      </c>
      <c r="ASD235">
        <v>0</v>
      </c>
      <c r="ASE235">
        <v>2.5</v>
      </c>
      <c r="ASF235">
        <v>5</v>
      </c>
      <c r="ASG235">
        <v>5</v>
      </c>
      <c r="ASH235">
        <v>0</v>
      </c>
      <c r="ASI235">
        <v>10</v>
      </c>
      <c r="ASJ235">
        <v>90</v>
      </c>
      <c r="ASM235" t="b">
        <v>1</v>
      </c>
      <c r="ASQ235" t="b">
        <v>1</v>
      </c>
      <c r="ASR235" t="s">
        <v>6172</v>
      </c>
      <c r="ASS235">
        <v>6</v>
      </c>
      <c r="AST235" t="s">
        <v>1462</v>
      </c>
      <c r="ASW235" t="b">
        <v>1</v>
      </c>
      <c r="ASY235" t="b">
        <v>1</v>
      </c>
      <c r="ASZ235" t="b">
        <v>1</v>
      </c>
      <c r="ATC235" t="s">
        <v>6597</v>
      </c>
      <c r="ATD235">
        <v>5</v>
      </c>
      <c r="ATE235">
        <v>0</v>
      </c>
      <c r="ATF235">
        <v>0</v>
      </c>
      <c r="ATG235">
        <v>0</v>
      </c>
      <c r="ATH235">
        <v>2.5</v>
      </c>
      <c r="ATI235">
        <v>2.5</v>
      </c>
      <c r="ATJ235" t="s">
        <v>1463</v>
      </c>
      <c r="AVZ235">
        <v>0</v>
      </c>
      <c r="AWA235">
        <v>2.5</v>
      </c>
      <c r="AWB235">
        <v>0</v>
      </c>
      <c r="AWC235">
        <v>2.5</v>
      </c>
      <c r="AWD235">
        <v>2</v>
      </c>
      <c r="AWE235">
        <v>2.5</v>
      </c>
      <c r="AWF235">
        <v>0</v>
      </c>
      <c r="AWG235">
        <v>4.5</v>
      </c>
      <c r="AWH235" t="s">
        <v>1462</v>
      </c>
      <c r="AWI235" t="s">
        <v>1469</v>
      </c>
      <c r="AWJ235" t="s">
        <v>1463</v>
      </c>
      <c r="AWL235" t="s">
        <v>1462</v>
      </c>
      <c r="AWM235" t="s">
        <v>2619</v>
      </c>
      <c r="AWN235" t="s">
        <v>1463</v>
      </c>
      <c r="AWP235" t="s">
        <v>1462</v>
      </c>
      <c r="AWQ235" t="s">
        <v>2895</v>
      </c>
      <c r="AWR235" t="s">
        <v>1463</v>
      </c>
      <c r="AWT235" t="s">
        <v>1463</v>
      </c>
      <c r="AWV235" t="s">
        <v>1463</v>
      </c>
      <c r="AWX235" t="s">
        <v>1463</v>
      </c>
      <c r="AWZ235" t="s">
        <v>1463</v>
      </c>
      <c r="AXB235" t="s">
        <v>1463</v>
      </c>
      <c r="AXD235" t="s">
        <v>1463</v>
      </c>
      <c r="AXI235">
        <v>2.5</v>
      </c>
      <c r="AXJ235">
        <v>0</v>
      </c>
      <c r="AXK235">
        <v>1</v>
      </c>
      <c r="AXN235">
        <v>1</v>
      </c>
      <c r="AXO235">
        <v>1</v>
      </c>
      <c r="AXP235">
        <v>1</v>
      </c>
      <c r="AXQ235">
        <v>1</v>
      </c>
      <c r="AXR235">
        <v>1</v>
      </c>
      <c r="AXS235">
        <v>1</v>
      </c>
      <c r="AXT235">
        <v>1</v>
      </c>
      <c r="AXU235">
        <v>1</v>
      </c>
      <c r="AXV235">
        <v>2</v>
      </c>
      <c r="AXW235">
        <v>1</v>
      </c>
      <c r="AXX235">
        <v>2</v>
      </c>
      <c r="AYA235">
        <v>10</v>
      </c>
      <c r="AYD235">
        <v>10</v>
      </c>
      <c r="AYE235" t="s">
        <v>1463</v>
      </c>
      <c r="AYF235" t="s">
        <v>1463</v>
      </c>
      <c r="AYG235">
        <v>10</v>
      </c>
      <c r="AYJ235">
        <v>10</v>
      </c>
      <c r="AYK235">
        <v>7.5</v>
      </c>
      <c r="AYL235">
        <v>0</v>
      </c>
      <c r="AYM235">
        <v>17.5</v>
      </c>
      <c r="AZO235" t="s">
        <v>1462</v>
      </c>
      <c r="AZP235" t="s">
        <v>6598</v>
      </c>
      <c r="AZR235">
        <v>7.5</v>
      </c>
      <c r="AZS235">
        <v>0</v>
      </c>
      <c r="BCH235">
        <v>10</v>
      </c>
      <c r="BCI235">
        <v>7.5</v>
      </c>
      <c r="BCJ235">
        <v>2.5</v>
      </c>
      <c r="BCK235">
        <v>20</v>
      </c>
      <c r="BCL235">
        <v>1</v>
      </c>
      <c r="BCN235" t="s">
        <v>2555</v>
      </c>
      <c r="BCP235">
        <v>2</v>
      </c>
      <c r="BCR235">
        <v>3</v>
      </c>
      <c r="BCT235">
        <v>5</v>
      </c>
      <c r="BCW235" t="s">
        <v>2555</v>
      </c>
      <c r="BCY235">
        <v>7.5</v>
      </c>
      <c r="BCZ235">
        <v>2.5</v>
      </c>
      <c r="BEH235">
        <v>10</v>
      </c>
      <c r="BEI235">
        <v>10</v>
      </c>
      <c r="BEJ235">
        <v>2.5</v>
      </c>
      <c r="BEK235">
        <v>22.5</v>
      </c>
      <c r="BEL235" t="s">
        <v>2567</v>
      </c>
      <c r="BEN235" t="s">
        <v>2567</v>
      </c>
      <c r="BEP235" t="s">
        <v>2567</v>
      </c>
      <c r="BER235" t="s">
        <v>2567</v>
      </c>
      <c r="BET235" t="s">
        <v>2567</v>
      </c>
      <c r="BEV235" t="s">
        <v>2567</v>
      </c>
      <c r="BEX235">
        <v>10</v>
      </c>
      <c r="BEY235">
        <v>2.5</v>
      </c>
      <c r="BGQ235" t="s">
        <v>1467</v>
      </c>
      <c r="BGR235">
        <v>7.5</v>
      </c>
      <c r="BGS235">
        <v>2.5</v>
      </c>
      <c r="BGT235">
        <v>10</v>
      </c>
      <c r="BGU235" t="s">
        <v>1462</v>
      </c>
      <c r="BHH235" t="s">
        <v>4650</v>
      </c>
      <c r="BHI235" t="s">
        <v>6599</v>
      </c>
      <c r="BHJ235" t="s">
        <v>2653</v>
      </c>
      <c r="BHK235">
        <v>7.5</v>
      </c>
      <c r="BHL235">
        <v>2.5</v>
      </c>
      <c r="BIT235">
        <v>10</v>
      </c>
      <c r="BIU235">
        <v>7.5</v>
      </c>
      <c r="BIV235">
        <v>2.5</v>
      </c>
      <c r="BIW235">
        <v>20</v>
      </c>
      <c r="BIX235">
        <v>5</v>
      </c>
      <c r="BIY235" t="s">
        <v>1794</v>
      </c>
      <c r="BIZ235" t="s">
        <v>2548</v>
      </c>
      <c r="BJA235" t="s">
        <v>2548</v>
      </c>
      <c r="BJB235">
        <v>7.5</v>
      </c>
      <c r="BJC235">
        <v>2.5</v>
      </c>
    </row>
    <row r="236" spans="1:1024 1026:1615" ht="15" x14ac:dyDescent="0.25">
      <c r="A236" t="s">
        <v>4347</v>
      </c>
      <c r="B236" t="s">
        <v>6600</v>
      </c>
      <c r="C236" t="s">
        <v>6601</v>
      </c>
      <c r="D236" t="s">
        <v>1460</v>
      </c>
      <c r="F236" t="s">
        <v>2606</v>
      </c>
      <c r="G236" t="s">
        <v>4350</v>
      </c>
      <c r="H236" t="s">
        <v>6517</v>
      </c>
      <c r="I236" t="s">
        <v>6534</v>
      </c>
      <c r="J236">
        <v>2.4224280199999999</v>
      </c>
      <c r="K236">
        <v>34.811221369999998</v>
      </c>
      <c r="L236" s="116">
        <v>42459</v>
      </c>
      <c r="M236" t="s">
        <v>1461</v>
      </c>
      <c r="N236">
        <v>62</v>
      </c>
      <c r="O236" t="s">
        <v>1472</v>
      </c>
      <c r="Q236">
        <v>6.7</v>
      </c>
      <c r="R236">
        <v>10</v>
      </c>
      <c r="S236">
        <v>0</v>
      </c>
      <c r="T236">
        <v>16.7</v>
      </c>
      <c r="U236">
        <v>1</v>
      </c>
      <c r="V236">
        <v>1</v>
      </c>
      <c r="W236">
        <v>3</v>
      </c>
      <c r="X236">
        <v>4</v>
      </c>
      <c r="Y236">
        <v>1</v>
      </c>
      <c r="Z236">
        <v>1</v>
      </c>
      <c r="AF236" t="b">
        <v>1</v>
      </c>
      <c r="AG236">
        <v>1</v>
      </c>
      <c r="AH236">
        <v>1</v>
      </c>
      <c r="AI236">
        <v>2</v>
      </c>
      <c r="AJ236">
        <v>3</v>
      </c>
      <c r="AK236">
        <v>1</v>
      </c>
      <c r="AL236">
        <v>1</v>
      </c>
      <c r="AS236">
        <v>1</v>
      </c>
      <c r="AT236">
        <v>1</v>
      </c>
      <c r="AU236">
        <v>2</v>
      </c>
      <c r="AV236">
        <v>3</v>
      </c>
      <c r="AW236">
        <v>1</v>
      </c>
      <c r="AX236">
        <v>1</v>
      </c>
      <c r="BS236" t="s">
        <v>1462</v>
      </c>
      <c r="BT236" t="s">
        <v>1462</v>
      </c>
      <c r="BU236" t="s">
        <v>4353</v>
      </c>
      <c r="BV236" t="s">
        <v>4353</v>
      </c>
      <c r="BW236">
        <v>10</v>
      </c>
      <c r="BX236">
        <v>0</v>
      </c>
      <c r="BY236">
        <v>7.5</v>
      </c>
      <c r="BZ236">
        <v>7.5</v>
      </c>
      <c r="CA236">
        <v>0</v>
      </c>
      <c r="CB236">
        <v>15</v>
      </c>
      <c r="CC236" t="s">
        <v>1462</v>
      </c>
      <c r="CD236" t="b">
        <v>1</v>
      </c>
      <c r="CE236" t="b">
        <v>1</v>
      </c>
      <c r="CF236">
        <v>50</v>
      </c>
      <c r="CH236" t="s">
        <v>1463</v>
      </c>
      <c r="CM236" t="s">
        <v>1463</v>
      </c>
      <c r="CR236" t="s">
        <v>1463</v>
      </c>
      <c r="CW236" t="s">
        <v>1462</v>
      </c>
      <c r="CX236" t="b">
        <v>1</v>
      </c>
      <c r="CZ236">
        <v>15</v>
      </c>
      <c r="DB236" t="s">
        <v>1463</v>
      </c>
      <c r="DG236" t="s">
        <v>1463</v>
      </c>
      <c r="DM236" t="s">
        <v>1463</v>
      </c>
      <c r="DS236" t="b">
        <v>1</v>
      </c>
      <c r="DU236" t="b">
        <v>1</v>
      </c>
      <c r="DY236" t="b">
        <v>1</v>
      </c>
      <c r="EB236" t="b">
        <v>1</v>
      </c>
      <c r="EC236" t="b">
        <v>1</v>
      </c>
      <c r="EI236">
        <v>7.5</v>
      </c>
      <c r="EJ236">
        <v>0</v>
      </c>
      <c r="EN236">
        <v>0</v>
      </c>
      <c r="EO236" t="s">
        <v>1463</v>
      </c>
      <c r="FL236">
        <v>6.7</v>
      </c>
      <c r="FM236">
        <v>2.5</v>
      </c>
      <c r="FN236">
        <v>0</v>
      </c>
      <c r="FO236">
        <v>9.1999999999999993</v>
      </c>
      <c r="FP236" t="s">
        <v>1462</v>
      </c>
      <c r="FT236" t="b">
        <v>1</v>
      </c>
      <c r="FV236" t="s">
        <v>1465</v>
      </c>
      <c r="GO236" t="b">
        <v>1</v>
      </c>
      <c r="GQ236" t="s">
        <v>1465</v>
      </c>
      <c r="HD236" t="b">
        <v>1</v>
      </c>
      <c r="HF236" t="s">
        <v>1464</v>
      </c>
      <c r="IN236" t="b">
        <v>1</v>
      </c>
      <c r="IP236" t="s">
        <v>1464</v>
      </c>
      <c r="IW236" t="b">
        <v>1</v>
      </c>
      <c r="IY236" t="s">
        <v>1465</v>
      </c>
      <c r="KG236" t="s">
        <v>4355</v>
      </c>
      <c r="KH236" t="b">
        <v>1</v>
      </c>
      <c r="KJ236" t="s">
        <v>1465</v>
      </c>
      <c r="KK236" t="s">
        <v>1463</v>
      </c>
      <c r="KM236">
        <v>2.5</v>
      </c>
      <c r="KN236">
        <v>0</v>
      </c>
      <c r="KO236">
        <v>0</v>
      </c>
      <c r="KR236">
        <v>0</v>
      </c>
      <c r="KS236" t="s">
        <v>1463</v>
      </c>
      <c r="RO236">
        <v>7.5</v>
      </c>
      <c r="RP236">
        <v>7.5</v>
      </c>
      <c r="RQ236">
        <v>2.5</v>
      </c>
      <c r="RR236">
        <v>17.5</v>
      </c>
      <c r="SK236">
        <v>7.5</v>
      </c>
      <c r="SL236">
        <v>2.5</v>
      </c>
      <c r="SM236">
        <v>3.7</v>
      </c>
      <c r="SN236">
        <v>10</v>
      </c>
      <c r="SO236">
        <v>0</v>
      </c>
      <c r="SP236">
        <v>13.7</v>
      </c>
      <c r="SQ236" t="s">
        <v>1463</v>
      </c>
      <c r="SR236" t="s">
        <v>6587</v>
      </c>
      <c r="TI236">
        <v>75</v>
      </c>
      <c r="TJ236" t="s">
        <v>6602</v>
      </c>
      <c r="TM236" t="b">
        <v>1</v>
      </c>
      <c r="TN236" t="b">
        <v>1</v>
      </c>
      <c r="TO236" t="b">
        <v>1</v>
      </c>
      <c r="TP236" t="b">
        <v>1</v>
      </c>
      <c r="TQ236" t="b">
        <v>1</v>
      </c>
      <c r="TR236" t="b">
        <v>1</v>
      </c>
      <c r="TS236" t="b">
        <v>1</v>
      </c>
      <c r="TT236" t="b">
        <v>1</v>
      </c>
      <c r="TX236">
        <v>10</v>
      </c>
      <c r="TY236">
        <v>0</v>
      </c>
      <c r="VI236">
        <v>5</v>
      </c>
      <c r="VJ236">
        <v>0</v>
      </c>
      <c r="VK236">
        <v>10</v>
      </c>
      <c r="VL236">
        <v>15</v>
      </c>
      <c r="VM236" t="s">
        <v>1463</v>
      </c>
      <c r="VO236" t="s">
        <v>1463</v>
      </c>
      <c r="VQ236" t="s">
        <v>1463</v>
      </c>
      <c r="VS236" t="s">
        <v>1463</v>
      </c>
      <c r="VV236" t="s">
        <v>1463</v>
      </c>
      <c r="VX236" t="s">
        <v>1462</v>
      </c>
      <c r="VY236" t="s">
        <v>4631</v>
      </c>
      <c r="VZ236">
        <v>0</v>
      </c>
      <c r="WA236">
        <v>10</v>
      </c>
      <c r="XJ236">
        <v>2.5</v>
      </c>
      <c r="XK236">
        <v>0</v>
      </c>
      <c r="XL236">
        <v>2.5</v>
      </c>
      <c r="XM236">
        <v>5</v>
      </c>
      <c r="XN236" t="s">
        <v>1462</v>
      </c>
      <c r="XO236" t="s">
        <v>1462</v>
      </c>
      <c r="XR236" t="b">
        <v>1</v>
      </c>
      <c r="XS236" t="b">
        <v>1</v>
      </c>
      <c r="XT236" t="b">
        <v>1</v>
      </c>
      <c r="XU236" t="b">
        <v>1</v>
      </c>
      <c r="XW236" t="b">
        <v>1</v>
      </c>
      <c r="XX236" t="b">
        <v>1</v>
      </c>
      <c r="YC236" t="s">
        <v>1462</v>
      </c>
      <c r="YE236" t="s">
        <v>1463</v>
      </c>
      <c r="YF236" t="s">
        <v>6603</v>
      </c>
      <c r="YG236">
        <v>0</v>
      </c>
      <c r="YH236">
        <v>2.5</v>
      </c>
      <c r="YI236" t="s">
        <v>1463</v>
      </c>
      <c r="YU236">
        <v>0</v>
      </c>
      <c r="YV236">
        <v>2.5</v>
      </c>
      <c r="AAV236">
        <v>10</v>
      </c>
      <c r="AAW236">
        <v>0</v>
      </c>
      <c r="AAX236">
        <v>2.5</v>
      </c>
      <c r="AAY236">
        <v>12.5</v>
      </c>
      <c r="AAZ236" t="s">
        <v>1463</v>
      </c>
      <c r="ABA236" t="s">
        <v>1463</v>
      </c>
      <c r="ABB236" t="s">
        <v>1463</v>
      </c>
      <c r="ACE236">
        <v>0</v>
      </c>
      <c r="ACF236">
        <v>2.5</v>
      </c>
      <c r="ADN236">
        <v>2</v>
      </c>
      <c r="ADO236">
        <v>0</v>
      </c>
      <c r="ADP236">
        <v>0</v>
      </c>
      <c r="ADQ236">
        <v>2</v>
      </c>
      <c r="ADR236" t="s">
        <v>1759</v>
      </c>
      <c r="ADS236">
        <v>0.5</v>
      </c>
      <c r="ADT236">
        <v>5</v>
      </c>
      <c r="AEG236">
        <v>0</v>
      </c>
      <c r="AEH236">
        <v>0</v>
      </c>
      <c r="AEI236">
        <v>7</v>
      </c>
      <c r="AEJ236">
        <v>2.5</v>
      </c>
      <c r="AEK236">
        <v>0</v>
      </c>
      <c r="AEL236">
        <v>9.5</v>
      </c>
      <c r="AEX236" t="b">
        <v>1</v>
      </c>
      <c r="AEZ236" t="b">
        <v>1</v>
      </c>
      <c r="AFA236" t="s">
        <v>6604</v>
      </c>
      <c r="AFC236">
        <v>2.5</v>
      </c>
      <c r="AFD236">
        <v>0</v>
      </c>
      <c r="AFE236">
        <v>0</v>
      </c>
      <c r="AFF236">
        <v>7.5</v>
      </c>
      <c r="AFG236">
        <v>2.5</v>
      </c>
      <c r="AFH236">
        <v>10</v>
      </c>
      <c r="AFI236" t="s">
        <v>1463</v>
      </c>
      <c r="AFK236" t="s">
        <v>1463</v>
      </c>
      <c r="AFM236" t="s">
        <v>1463</v>
      </c>
      <c r="AFO236" t="s">
        <v>1463</v>
      </c>
      <c r="AFQ236" t="s">
        <v>1463</v>
      </c>
      <c r="AFT236" t="s">
        <v>1463</v>
      </c>
      <c r="AFV236">
        <v>3</v>
      </c>
      <c r="AFW236">
        <v>3</v>
      </c>
      <c r="AFX236">
        <v>7.5</v>
      </c>
      <c r="AFY236">
        <v>2.5</v>
      </c>
      <c r="AFZ236">
        <v>5</v>
      </c>
      <c r="AGA236">
        <v>7.5</v>
      </c>
      <c r="AGB236">
        <v>0</v>
      </c>
      <c r="AGC236">
        <v>12.5</v>
      </c>
      <c r="AGD236">
        <v>2</v>
      </c>
      <c r="AGE236">
        <v>1</v>
      </c>
      <c r="AGG236">
        <v>2</v>
      </c>
      <c r="AGH236">
        <v>1</v>
      </c>
      <c r="AGJ236">
        <v>2</v>
      </c>
      <c r="AGK236">
        <v>0</v>
      </c>
      <c r="AGM236" t="s">
        <v>6193</v>
      </c>
      <c r="AGN236" t="s">
        <v>6605</v>
      </c>
      <c r="AGQ236">
        <v>7.5</v>
      </c>
      <c r="AGR236">
        <v>0</v>
      </c>
      <c r="AGS236">
        <v>4</v>
      </c>
      <c r="AGT236">
        <v>7.5</v>
      </c>
      <c r="AGU236">
        <v>0</v>
      </c>
      <c r="AGV236">
        <v>11.5</v>
      </c>
      <c r="AGW236">
        <v>4</v>
      </c>
      <c r="AGY236" t="b">
        <v>1</v>
      </c>
      <c r="AGZ236" t="b">
        <v>1</v>
      </c>
      <c r="AHA236" t="b">
        <v>1</v>
      </c>
      <c r="AHB236" t="b">
        <v>1</v>
      </c>
      <c r="AHD236">
        <v>4</v>
      </c>
      <c r="AHE236">
        <v>4</v>
      </c>
      <c r="AHF236">
        <v>4</v>
      </c>
      <c r="AKM236">
        <v>7.5</v>
      </c>
      <c r="AKN236">
        <v>0</v>
      </c>
      <c r="AKO236">
        <v>10</v>
      </c>
      <c r="AKP236">
        <v>7.5</v>
      </c>
      <c r="AKQ236">
        <v>2.5</v>
      </c>
      <c r="AKR236">
        <v>20</v>
      </c>
      <c r="AKS236" t="s">
        <v>1462</v>
      </c>
      <c r="AKT236" t="s">
        <v>1463</v>
      </c>
      <c r="AKV236" t="s">
        <v>1462</v>
      </c>
      <c r="AKX236" t="s">
        <v>1462</v>
      </c>
      <c r="AKZ236" t="s">
        <v>1463</v>
      </c>
      <c r="ALB236" t="s">
        <v>1462</v>
      </c>
      <c r="ALD236" t="s">
        <v>1463</v>
      </c>
      <c r="ALF236" t="s">
        <v>1462</v>
      </c>
      <c r="ALH236" t="s">
        <v>1462</v>
      </c>
      <c r="ALJ236" t="s">
        <v>1462</v>
      </c>
      <c r="ALL236" t="s">
        <v>1463</v>
      </c>
      <c r="ALN236" t="s">
        <v>1463</v>
      </c>
      <c r="ALP236" t="s">
        <v>1463</v>
      </c>
      <c r="ALR236" t="s">
        <v>1463</v>
      </c>
      <c r="ALT236" t="s">
        <v>1463</v>
      </c>
      <c r="AMF236" t="b">
        <v>1</v>
      </c>
      <c r="AMH236" t="b">
        <v>1</v>
      </c>
      <c r="AMI236" t="b">
        <v>1</v>
      </c>
      <c r="AMJ236" t="b">
        <v>1</v>
      </c>
      <c r="AML236" t="b">
        <v>1</v>
      </c>
      <c r="AMM236" t="b">
        <v>1</v>
      </c>
      <c r="AMQ236" t="b">
        <v>1</v>
      </c>
      <c r="AMW236" t="b">
        <v>1</v>
      </c>
      <c r="ANA236">
        <v>7.5</v>
      </c>
      <c r="ANB236">
        <v>2.5</v>
      </c>
      <c r="ANC236">
        <v>10</v>
      </c>
      <c r="AND236">
        <v>7.5</v>
      </c>
      <c r="ANE236">
        <v>2.5</v>
      </c>
      <c r="ANF236">
        <v>20</v>
      </c>
      <c r="ANG236" t="s">
        <v>1462</v>
      </c>
      <c r="ANH236" t="s">
        <v>6433</v>
      </c>
      <c r="ANI236" t="s">
        <v>1462</v>
      </c>
      <c r="ANJ236" t="s">
        <v>2616</v>
      </c>
      <c r="ANK236">
        <v>7.5</v>
      </c>
      <c r="ANL236">
        <v>2.5</v>
      </c>
      <c r="ANM236">
        <v>6</v>
      </c>
      <c r="ANN236">
        <v>0</v>
      </c>
      <c r="ANO236">
        <v>10</v>
      </c>
      <c r="ANP236">
        <v>16</v>
      </c>
      <c r="ANQ236" t="s">
        <v>2599</v>
      </c>
      <c r="ANR236" t="s">
        <v>1462</v>
      </c>
      <c r="ANS236" t="s">
        <v>6606</v>
      </c>
      <c r="ANT236">
        <v>0</v>
      </c>
      <c r="ANU236">
        <v>10</v>
      </c>
      <c r="AQR236">
        <v>5</v>
      </c>
      <c r="AQS236">
        <v>0</v>
      </c>
      <c r="AQT236">
        <v>5</v>
      </c>
      <c r="AQU236">
        <v>10</v>
      </c>
      <c r="AQV236" t="s">
        <v>1463</v>
      </c>
      <c r="ARA236" t="b">
        <v>1</v>
      </c>
      <c r="ARB236" t="b">
        <v>1</v>
      </c>
      <c r="ARC236" t="b">
        <v>1</v>
      </c>
      <c r="ARD236" t="b">
        <v>1</v>
      </c>
      <c r="ARG236">
        <v>0</v>
      </c>
      <c r="ARH236">
        <v>5</v>
      </c>
      <c r="ARI236" t="s">
        <v>1463</v>
      </c>
      <c r="ARQ236" t="s">
        <v>1462</v>
      </c>
      <c r="ARS236" t="s">
        <v>6294</v>
      </c>
      <c r="ART236" t="s">
        <v>2616</v>
      </c>
      <c r="ASB236" t="b">
        <v>1</v>
      </c>
      <c r="ASC236" t="s">
        <v>4372</v>
      </c>
      <c r="ASD236">
        <v>0</v>
      </c>
      <c r="ASE236">
        <v>5</v>
      </c>
      <c r="ASF236">
        <v>5</v>
      </c>
      <c r="ASG236">
        <v>7.5</v>
      </c>
      <c r="ASH236">
        <v>0</v>
      </c>
      <c r="ASI236">
        <v>12.5</v>
      </c>
      <c r="ASJ236">
        <v>90</v>
      </c>
      <c r="ASM236" t="b">
        <v>1</v>
      </c>
      <c r="ASS236">
        <v>9</v>
      </c>
      <c r="AST236" t="s">
        <v>1462</v>
      </c>
      <c r="ASW236" t="b">
        <v>1</v>
      </c>
      <c r="ASY236" t="b">
        <v>1</v>
      </c>
      <c r="ASZ236" t="b">
        <v>1</v>
      </c>
      <c r="ATC236" t="s">
        <v>6607</v>
      </c>
      <c r="ATD236">
        <v>7.5</v>
      </c>
      <c r="ATE236">
        <v>0</v>
      </c>
      <c r="ATF236">
        <v>0</v>
      </c>
      <c r="ATG236">
        <v>0</v>
      </c>
      <c r="ATH236">
        <v>1.3</v>
      </c>
      <c r="ATI236">
        <v>1.3</v>
      </c>
      <c r="ATJ236" t="s">
        <v>1463</v>
      </c>
      <c r="AVZ236">
        <v>0</v>
      </c>
      <c r="AWA236">
        <v>2.5</v>
      </c>
      <c r="AWB236">
        <v>0</v>
      </c>
      <c r="AWC236">
        <v>0</v>
      </c>
      <c r="AWD236">
        <v>2</v>
      </c>
      <c r="AWE236">
        <v>7.5</v>
      </c>
      <c r="AWF236">
        <v>2.5</v>
      </c>
      <c r="AWG236">
        <v>12</v>
      </c>
      <c r="AWH236" t="s">
        <v>1462</v>
      </c>
      <c r="AWI236" t="s">
        <v>1469</v>
      </c>
      <c r="AWJ236" t="s">
        <v>1462</v>
      </c>
      <c r="AWK236" t="s">
        <v>1469</v>
      </c>
      <c r="AWL236" t="s">
        <v>1463</v>
      </c>
      <c r="AWN236" t="s">
        <v>1463</v>
      </c>
      <c r="AWP236" t="s">
        <v>1463</v>
      </c>
      <c r="AWR236" t="s">
        <v>1463</v>
      </c>
      <c r="AWT236" t="s">
        <v>1463</v>
      </c>
      <c r="AWV236" t="s">
        <v>1462</v>
      </c>
      <c r="AWW236" t="s">
        <v>1469</v>
      </c>
      <c r="AWX236" t="s">
        <v>1463</v>
      </c>
      <c r="AWZ236" t="s">
        <v>1463</v>
      </c>
      <c r="AXB236" t="s">
        <v>1463</v>
      </c>
      <c r="AXD236" t="s">
        <v>1463</v>
      </c>
      <c r="AXI236">
        <v>7.5</v>
      </c>
      <c r="AXJ236">
        <v>2.5</v>
      </c>
      <c r="AXK236">
        <v>1</v>
      </c>
      <c r="AXN236">
        <v>1</v>
      </c>
      <c r="AXO236">
        <v>1</v>
      </c>
      <c r="AXP236">
        <v>1</v>
      </c>
      <c r="AXQ236">
        <v>1</v>
      </c>
      <c r="AXR236">
        <v>1</v>
      </c>
      <c r="AXS236">
        <v>1</v>
      </c>
      <c r="AXT236">
        <v>1</v>
      </c>
      <c r="AXU236">
        <v>1</v>
      </c>
      <c r="AXV236">
        <v>2</v>
      </c>
      <c r="AXW236">
        <v>1</v>
      </c>
      <c r="AXX236">
        <v>2</v>
      </c>
      <c r="AYA236">
        <v>10</v>
      </c>
      <c r="AYD236">
        <v>10</v>
      </c>
      <c r="AYE236" t="s">
        <v>1463</v>
      </c>
      <c r="AYF236" t="s">
        <v>1463</v>
      </c>
      <c r="AYG236">
        <v>10</v>
      </c>
      <c r="AYJ236">
        <v>10</v>
      </c>
      <c r="AYK236">
        <v>7.5</v>
      </c>
      <c r="AYL236">
        <v>0</v>
      </c>
      <c r="AYM236">
        <v>17.5</v>
      </c>
      <c r="AZO236" t="s">
        <v>1462</v>
      </c>
      <c r="AZP236" t="s">
        <v>6608</v>
      </c>
      <c r="AZR236">
        <v>7.5</v>
      </c>
      <c r="AZS236">
        <v>0</v>
      </c>
      <c r="BCH236">
        <v>10</v>
      </c>
      <c r="BCI236">
        <v>2.5</v>
      </c>
      <c r="BCJ236">
        <v>0</v>
      </c>
      <c r="BCK236">
        <v>12.5</v>
      </c>
      <c r="BCL236">
        <v>1</v>
      </c>
      <c r="BCN236" t="s">
        <v>2555</v>
      </c>
      <c r="BCP236">
        <v>2</v>
      </c>
      <c r="BCR236">
        <v>3</v>
      </c>
      <c r="BCT236">
        <v>4</v>
      </c>
      <c r="BCW236" t="s">
        <v>2555</v>
      </c>
      <c r="BCY236">
        <v>2.5</v>
      </c>
      <c r="BCZ236">
        <v>0</v>
      </c>
      <c r="BEH236">
        <v>10</v>
      </c>
      <c r="BEI236">
        <v>7.5</v>
      </c>
      <c r="BEJ236">
        <v>0</v>
      </c>
      <c r="BEK236">
        <v>17.5</v>
      </c>
      <c r="BEL236" t="s">
        <v>2567</v>
      </c>
      <c r="BEN236" t="s">
        <v>2567</v>
      </c>
      <c r="BEP236" t="s">
        <v>2567</v>
      </c>
      <c r="BER236" t="s">
        <v>2567</v>
      </c>
      <c r="BET236" t="s">
        <v>2567</v>
      </c>
      <c r="BEV236" t="s">
        <v>2567</v>
      </c>
      <c r="BEX236">
        <v>7.5</v>
      </c>
      <c r="BEY236">
        <v>0</v>
      </c>
      <c r="BGQ236" t="s">
        <v>1467</v>
      </c>
      <c r="BGR236">
        <v>5</v>
      </c>
      <c r="BGS236">
        <v>2.5</v>
      </c>
      <c r="BGT236">
        <v>7.5</v>
      </c>
      <c r="BGU236" t="s">
        <v>1462</v>
      </c>
      <c r="BHH236" t="s">
        <v>3099</v>
      </c>
      <c r="BHI236" t="s">
        <v>2985</v>
      </c>
      <c r="BHJ236" t="s">
        <v>2653</v>
      </c>
      <c r="BHK236">
        <v>5</v>
      </c>
      <c r="BHL236">
        <v>2.5</v>
      </c>
      <c r="BIT236">
        <v>10</v>
      </c>
      <c r="BIU236">
        <v>7.5</v>
      </c>
      <c r="BIV236">
        <v>0</v>
      </c>
      <c r="BIW236">
        <v>17.5</v>
      </c>
      <c r="BIX236">
        <v>5</v>
      </c>
      <c r="BIY236" t="s">
        <v>1794</v>
      </c>
      <c r="BIZ236" t="s">
        <v>2548</v>
      </c>
      <c r="BJA236" t="s">
        <v>2548</v>
      </c>
      <c r="BJB236">
        <v>7.5</v>
      </c>
      <c r="BJC236">
        <v>0</v>
      </c>
    </row>
    <row r="237" spans="1:1024 1026:1615" ht="15" x14ac:dyDescent="0.25">
      <c r="A237" t="s">
        <v>4347</v>
      </c>
      <c r="B237" t="s">
        <v>6609</v>
      </c>
      <c r="C237" t="s">
        <v>6610</v>
      </c>
      <c r="D237" t="s">
        <v>1460</v>
      </c>
      <c r="F237" t="s">
        <v>2606</v>
      </c>
      <c r="G237" t="s">
        <v>4350</v>
      </c>
      <c r="H237" t="s">
        <v>6517</v>
      </c>
      <c r="I237" t="s">
        <v>6534</v>
      </c>
      <c r="J237">
        <v>2.4222612300000002</v>
      </c>
      <c r="K237">
        <v>34.811246609999998</v>
      </c>
      <c r="M237" t="s">
        <v>1461</v>
      </c>
      <c r="N237">
        <v>55</v>
      </c>
      <c r="O237" t="s">
        <v>1472</v>
      </c>
      <c r="Q237">
        <v>6.7</v>
      </c>
      <c r="R237">
        <v>7.5</v>
      </c>
      <c r="S237">
        <v>0</v>
      </c>
      <c r="T237">
        <v>14.2</v>
      </c>
      <c r="U237">
        <v>1</v>
      </c>
      <c r="V237">
        <v>1</v>
      </c>
      <c r="W237">
        <v>3</v>
      </c>
      <c r="X237">
        <v>4</v>
      </c>
      <c r="Y237">
        <v>1</v>
      </c>
      <c r="Z237">
        <v>1</v>
      </c>
      <c r="AF237" t="b">
        <v>1</v>
      </c>
      <c r="AG237">
        <v>1</v>
      </c>
      <c r="AH237">
        <v>1</v>
      </c>
      <c r="AI237">
        <v>3</v>
      </c>
      <c r="AJ237">
        <v>4</v>
      </c>
      <c r="AK237">
        <v>1</v>
      </c>
      <c r="AL237">
        <v>1</v>
      </c>
      <c r="AS237">
        <v>1</v>
      </c>
      <c r="AT237">
        <v>1</v>
      </c>
      <c r="AU237">
        <v>3</v>
      </c>
      <c r="AV237">
        <v>4</v>
      </c>
      <c r="AW237">
        <v>1</v>
      </c>
      <c r="AX237">
        <v>1</v>
      </c>
      <c r="BS237" t="s">
        <v>1462</v>
      </c>
      <c r="BT237" t="s">
        <v>1462</v>
      </c>
      <c r="BU237" t="s">
        <v>4353</v>
      </c>
      <c r="BV237" t="s">
        <v>4353</v>
      </c>
      <c r="BW237">
        <v>7.5</v>
      </c>
      <c r="BX237">
        <v>0</v>
      </c>
      <c r="BY237">
        <v>7.5</v>
      </c>
      <c r="BZ237">
        <v>5</v>
      </c>
      <c r="CA237">
        <v>2.5</v>
      </c>
      <c r="CB237">
        <v>15</v>
      </c>
      <c r="CC237" t="s">
        <v>1462</v>
      </c>
      <c r="CD237" t="b">
        <v>1</v>
      </c>
      <c r="CE237" t="b">
        <v>1</v>
      </c>
      <c r="CF237">
        <v>45</v>
      </c>
      <c r="CH237" t="s">
        <v>1463</v>
      </c>
      <c r="CM237" t="s">
        <v>1463</v>
      </c>
      <c r="CR237" t="s">
        <v>1463</v>
      </c>
      <c r="CW237" t="s">
        <v>1462</v>
      </c>
      <c r="CX237" t="b">
        <v>1</v>
      </c>
      <c r="CZ237">
        <v>20</v>
      </c>
      <c r="DB237" t="s">
        <v>1463</v>
      </c>
      <c r="DG237" t="s">
        <v>1463</v>
      </c>
      <c r="DM237" t="s">
        <v>1463</v>
      </c>
      <c r="DS237" t="b">
        <v>1</v>
      </c>
      <c r="DU237" t="b">
        <v>1</v>
      </c>
      <c r="DY237" t="b">
        <v>1</v>
      </c>
      <c r="EC237" t="b">
        <v>1</v>
      </c>
      <c r="EI237">
        <v>5</v>
      </c>
      <c r="EJ237">
        <v>2.5</v>
      </c>
      <c r="EN237">
        <v>0</v>
      </c>
      <c r="EO237" t="s">
        <v>1463</v>
      </c>
      <c r="FL237">
        <v>6.7</v>
      </c>
      <c r="FM237">
        <v>7.5</v>
      </c>
      <c r="FN237">
        <v>2.5</v>
      </c>
      <c r="FO237">
        <v>16.7</v>
      </c>
      <c r="FP237" t="s">
        <v>1462</v>
      </c>
      <c r="FS237" t="s">
        <v>1464</v>
      </c>
      <c r="FT237" t="b">
        <v>1</v>
      </c>
      <c r="FV237" t="s">
        <v>1465</v>
      </c>
      <c r="FY237" t="s">
        <v>1464</v>
      </c>
      <c r="GB237" t="s">
        <v>1464</v>
      </c>
      <c r="GE237" t="s">
        <v>1464</v>
      </c>
      <c r="GH237" t="s">
        <v>1464</v>
      </c>
      <c r="GK237" t="s">
        <v>1464</v>
      </c>
      <c r="GN237" t="s">
        <v>1464</v>
      </c>
      <c r="GO237" t="b">
        <v>1</v>
      </c>
      <c r="GQ237" t="s">
        <v>1465</v>
      </c>
      <c r="GT237" t="s">
        <v>1464</v>
      </c>
      <c r="GW237" t="s">
        <v>1464</v>
      </c>
      <c r="GZ237" t="s">
        <v>1464</v>
      </c>
      <c r="HC237" t="s">
        <v>1464</v>
      </c>
      <c r="HD237" t="b">
        <v>1</v>
      </c>
      <c r="HF237" t="s">
        <v>1465</v>
      </c>
      <c r="HI237" t="s">
        <v>1464</v>
      </c>
      <c r="HL237" t="s">
        <v>1464</v>
      </c>
      <c r="HO237" t="s">
        <v>1464</v>
      </c>
      <c r="HR237" t="s">
        <v>1464</v>
      </c>
      <c r="HU237" t="s">
        <v>1464</v>
      </c>
      <c r="HX237" t="s">
        <v>1464</v>
      </c>
      <c r="IA237" t="s">
        <v>1464</v>
      </c>
      <c r="ID237" t="s">
        <v>1464</v>
      </c>
      <c r="IG237" t="s">
        <v>1464</v>
      </c>
      <c r="IJ237" t="s">
        <v>1464</v>
      </c>
      <c r="IM237" t="s">
        <v>1464</v>
      </c>
      <c r="IN237" t="b">
        <v>1</v>
      </c>
      <c r="IP237" t="s">
        <v>1465</v>
      </c>
      <c r="IS237" t="s">
        <v>1464</v>
      </c>
      <c r="IV237" t="s">
        <v>1464</v>
      </c>
      <c r="IY237" t="s">
        <v>1464</v>
      </c>
      <c r="JB237" t="s">
        <v>1464</v>
      </c>
      <c r="JC237" t="b">
        <v>1</v>
      </c>
      <c r="JE237" t="s">
        <v>1465</v>
      </c>
      <c r="JH237" t="s">
        <v>1464</v>
      </c>
      <c r="JK237" t="s">
        <v>1464</v>
      </c>
      <c r="JN237" t="s">
        <v>1464</v>
      </c>
      <c r="JQ237" t="s">
        <v>1464</v>
      </c>
      <c r="JT237" t="s">
        <v>1464</v>
      </c>
      <c r="JW237" t="s">
        <v>1464</v>
      </c>
      <c r="JZ237" t="s">
        <v>1464</v>
      </c>
      <c r="KC237" t="s">
        <v>1464</v>
      </c>
      <c r="KF237" t="s">
        <v>1464</v>
      </c>
      <c r="KG237" t="s">
        <v>4388</v>
      </c>
      <c r="KH237" t="b">
        <v>1</v>
      </c>
      <c r="KJ237" t="s">
        <v>1465</v>
      </c>
      <c r="KK237" t="s">
        <v>1463</v>
      </c>
      <c r="KM237">
        <v>7.5</v>
      </c>
      <c r="KN237">
        <v>2.5</v>
      </c>
      <c r="KO237">
        <v>0</v>
      </c>
      <c r="KR237">
        <v>0</v>
      </c>
      <c r="KS237" t="s">
        <v>1463</v>
      </c>
      <c r="RO237">
        <v>7.5</v>
      </c>
      <c r="RP237">
        <v>7.5</v>
      </c>
      <c r="RQ237">
        <v>2.5</v>
      </c>
      <c r="RR237">
        <v>17.5</v>
      </c>
      <c r="SK237">
        <v>7.5</v>
      </c>
      <c r="SL237">
        <v>2.5</v>
      </c>
      <c r="SM237">
        <v>3.7</v>
      </c>
      <c r="SN237">
        <v>7.5</v>
      </c>
      <c r="SO237">
        <v>0</v>
      </c>
      <c r="SP237">
        <v>11.2</v>
      </c>
      <c r="SQ237" t="s">
        <v>1463</v>
      </c>
      <c r="SR237" t="s">
        <v>6611</v>
      </c>
      <c r="TI237">
        <v>75</v>
      </c>
      <c r="TJ237" t="s">
        <v>6612</v>
      </c>
      <c r="TM237" t="b">
        <v>1</v>
      </c>
      <c r="TN237" t="b">
        <v>1</v>
      </c>
      <c r="TO237" t="b">
        <v>1</v>
      </c>
      <c r="TP237" t="b">
        <v>1</v>
      </c>
      <c r="TQ237" t="b">
        <v>1</v>
      </c>
      <c r="TR237" t="b">
        <v>1</v>
      </c>
      <c r="TS237" t="b">
        <v>1</v>
      </c>
      <c r="TT237" t="b">
        <v>1</v>
      </c>
      <c r="TU237" t="b">
        <v>1</v>
      </c>
      <c r="TX237">
        <v>7.5</v>
      </c>
      <c r="TY237">
        <v>0</v>
      </c>
      <c r="VI237">
        <v>5</v>
      </c>
      <c r="VJ237">
        <v>0</v>
      </c>
      <c r="VK237">
        <v>10</v>
      </c>
      <c r="VL237">
        <v>15</v>
      </c>
      <c r="VM237" t="s">
        <v>1463</v>
      </c>
      <c r="VO237" t="s">
        <v>1463</v>
      </c>
      <c r="VQ237" t="s">
        <v>1463</v>
      </c>
      <c r="VS237" t="s">
        <v>1463</v>
      </c>
      <c r="VV237" t="s">
        <v>1463</v>
      </c>
      <c r="VX237" t="s">
        <v>1462</v>
      </c>
      <c r="VY237" t="s">
        <v>6613</v>
      </c>
      <c r="VZ237">
        <v>0</v>
      </c>
      <c r="WA237">
        <v>10</v>
      </c>
      <c r="XJ237">
        <v>2.5</v>
      </c>
      <c r="XK237">
        <v>0</v>
      </c>
      <c r="XL237">
        <v>10</v>
      </c>
      <c r="XM237">
        <v>12.5</v>
      </c>
      <c r="XN237" t="s">
        <v>1462</v>
      </c>
      <c r="XO237" t="s">
        <v>1462</v>
      </c>
      <c r="XR237" t="b">
        <v>1</v>
      </c>
      <c r="XT237" t="b">
        <v>1</v>
      </c>
      <c r="XU237" t="b">
        <v>1</v>
      </c>
      <c r="XX237" t="b">
        <v>1</v>
      </c>
      <c r="YC237" t="s">
        <v>1462</v>
      </c>
      <c r="YE237" t="s">
        <v>1463</v>
      </c>
      <c r="YF237" t="s">
        <v>6614</v>
      </c>
      <c r="YG237">
        <v>0</v>
      </c>
      <c r="YH237">
        <v>10</v>
      </c>
      <c r="YI237" t="s">
        <v>1463</v>
      </c>
      <c r="YU237">
        <v>0</v>
      </c>
      <c r="YV237">
        <v>10</v>
      </c>
      <c r="ZX237">
        <v>5</v>
      </c>
      <c r="ZY237">
        <v>7.5</v>
      </c>
      <c r="ZZ237">
        <v>2.5</v>
      </c>
      <c r="AAA237">
        <v>15</v>
      </c>
      <c r="AAB237" t="s">
        <v>1462</v>
      </c>
      <c r="AAL237" t="b">
        <v>1</v>
      </c>
      <c r="AAS237" t="s">
        <v>6615</v>
      </c>
      <c r="AAT237">
        <v>7.5</v>
      </c>
      <c r="AAU237">
        <v>2.5</v>
      </c>
      <c r="AAV237">
        <v>10</v>
      </c>
      <c r="AAW237">
        <v>7.5</v>
      </c>
      <c r="AAX237">
        <v>2.5</v>
      </c>
      <c r="AAY237">
        <v>20</v>
      </c>
      <c r="AAZ237" t="s">
        <v>1463</v>
      </c>
      <c r="ABA237" t="s">
        <v>1463</v>
      </c>
      <c r="ABB237" t="s">
        <v>1463</v>
      </c>
      <c r="ACE237">
        <v>7.5</v>
      </c>
      <c r="ACF237">
        <v>2.5</v>
      </c>
      <c r="ADN237">
        <v>2</v>
      </c>
      <c r="ADO237">
        <v>0</v>
      </c>
      <c r="ADP237">
        <v>0</v>
      </c>
      <c r="ADQ237">
        <v>2</v>
      </c>
      <c r="ADR237" t="s">
        <v>1759</v>
      </c>
      <c r="ADS237">
        <v>0.5</v>
      </c>
      <c r="ADT237">
        <v>5</v>
      </c>
      <c r="AEG237">
        <v>0</v>
      </c>
      <c r="AEH237">
        <v>0</v>
      </c>
      <c r="AEI237">
        <v>2</v>
      </c>
      <c r="AEJ237">
        <v>0</v>
      </c>
      <c r="AEK237">
        <v>0</v>
      </c>
      <c r="AEL237">
        <v>2</v>
      </c>
      <c r="AEZ237" t="b">
        <v>1</v>
      </c>
      <c r="AFA237" t="s">
        <v>5368</v>
      </c>
      <c r="AFC237">
        <v>0</v>
      </c>
      <c r="AFD237">
        <v>0</v>
      </c>
      <c r="AFE237">
        <v>0</v>
      </c>
      <c r="AFF237">
        <v>7.5</v>
      </c>
      <c r="AFG237">
        <v>2.5</v>
      </c>
      <c r="AFH237">
        <v>10</v>
      </c>
      <c r="AFI237" t="s">
        <v>1463</v>
      </c>
      <c r="AFK237" t="s">
        <v>1463</v>
      </c>
      <c r="AFM237" t="s">
        <v>1463</v>
      </c>
      <c r="AFO237" t="s">
        <v>1463</v>
      </c>
      <c r="AFQ237" t="s">
        <v>1463</v>
      </c>
      <c r="AFT237" t="s">
        <v>1463</v>
      </c>
      <c r="AFV237">
        <v>3</v>
      </c>
      <c r="AFW237">
        <v>3</v>
      </c>
      <c r="AFX237">
        <v>7.5</v>
      </c>
      <c r="AFY237">
        <v>2.5</v>
      </c>
      <c r="AFZ237">
        <v>2.5</v>
      </c>
      <c r="AGA237">
        <v>7.5</v>
      </c>
      <c r="AGB237">
        <v>10</v>
      </c>
      <c r="AGC237">
        <v>20</v>
      </c>
      <c r="AGD237">
        <v>5</v>
      </c>
      <c r="AGG237">
        <v>4</v>
      </c>
      <c r="AGJ237">
        <v>4</v>
      </c>
      <c r="AGM237" t="s">
        <v>6616</v>
      </c>
      <c r="AGQ237">
        <v>7.5</v>
      </c>
      <c r="AGR237">
        <v>10</v>
      </c>
      <c r="AGS237">
        <v>3</v>
      </c>
      <c r="AGT237">
        <v>7.5</v>
      </c>
      <c r="AGU237">
        <v>0</v>
      </c>
      <c r="AGV237">
        <v>10.5</v>
      </c>
      <c r="AGW237">
        <v>3</v>
      </c>
      <c r="AGY237" t="b">
        <v>1</v>
      </c>
      <c r="AGZ237" t="b">
        <v>1</v>
      </c>
      <c r="AHA237" t="b">
        <v>1</v>
      </c>
      <c r="AHD237">
        <v>4</v>
      </c>
      <c r="AHE237">
        <v>4</v>
      </c>
      <c r="AHF237">
        <v>4</v>
      </c>
      <c r="AKM237">
        <v>7.5</v>
      </c>
      <c r="AKN237">
        <v>0</v>
      </c>
      <c r="AKO237">
        <v>10</v>
      </c>
      <c r="AKP237">
        <v>7.5</v>
      </c>
      <c r="AKQ237">
        <v>2.5</v>
      </c>
      <c r="AKR237">
        <v>20</v>
      </c>
      <c r="AKS237" t="s">
        <v>1462</v>
      </c>
      <c r="AKT237" t="s">
        <v>1463</v>
      </c>
      <c r="AKV237" t="s">
        <v>1462</v>
      </c>
      <c r="AKX237" t="s">
        <v>1462</v>
      </c>
      <c r="AKZ237" t="s">
        <v>1463</v>
      </c>
      <c r="ALB237" t="s">
        <v>1462</v>
      </c>
      <c r="ALD237" t="s">
        <v>1463</v>
      </c>
      <c r="ALF237" t="s">
        <v>1462</v>
      </c>
      <c r="ALH237" t="s">
        <v>1462</v>
      </c>
      <c r="ALJ237" t="s">
        <v>1462</v>
      </c>
      <c r="ALL237" t="s">
        <v>1463</v>
      </c>
      <c r="ALN237" t="s">
        <v>1462</v>
      </c>
      <c r="ALP237" t="s">
        <v>1463</v>
      </c>
      <c r="ALR237" t="s">
        <v>1463</v>
      </c>
      <c r="ALT237" t="s">
        <v>1463</v>
      </c>
      <c r="AMF237" t="b">
        <v>1</v>
      </c>
      <c r="AMH237" t="b">
        <v>1</v>
      </c>
      <c r="AMI237" t="b">
        <v>1</v>
      </c>
      <c r="AMJ237" t="b">
        <v>1</v>
      </c>
      <c r="AML237" t="b">
        <v>1</v>
      </c>
      <c r="AMM237" t="b">
        <v>1</v>
      </c>
      <c r="AMQ237" t="b">
        <v>1</v>
      </c>
      <c r="AMW237" t="b">
        <v>1</v>
      </c>
      <c r="ANA237">
        <v>7.5</v>
      </c>
      <c r="ANB237">
        <v>2.5</v>
      </c>
      <c r="ANC237">
        <v>10</v>
      </c>
      <c r="AND237">
        <v>7.5</v>
      </c>
      <c r="ANE237">
        <v>0</v>
      </c>
      <c r="ANF237">
        <v>17.5</v>
      </c>
      <c r="ANG237" t="s">
        <v>1462</v>
      </c>
      <c r="ANH237" t="s">
        <v>6617</v>
      </c>
      <c r="ANI237" t="s">
        <v>1462</v>
      </c>
      <c r="ANJ237" t="s">
        <v>2616</v>
      </c>
      <c r="ANK237">
        <v>7.5</v>
      </c>
      <c r="ANL237">
        <v>0</v>
      </c>
      <c r="ANM237">
        <v>6</v>
      </c>
      <c r="ANN237">
        <v>0</v>
      </c>
      <c r="ANO237">
        <v>10</v>
      </c>
      <c r="ANP237">
        <v>16</v>
      </c>
      <c r="ANQ237" t="s">
        <v>2599</v>
      </c>
      <c r="ANR237" t="s">
        <v>1462</v>
      </c>
      <c r="ANS237" t="s">
        <v>6435</v>
      </c>
      <c r="ANT237">
        <v>0</v>
      </c>
      <c r="ANU237">
        <v>10</v>
      </c>
      <c r="AQR237">
        <v>5</v>
      </c>
      <c r="AQS237">
        <v>0</v>
      </c>
      <c r="AQT237">
        <v>6.3</v>
      </c>
      <c r="AQU237">
        <v>11.3</v>
      </c>
      <c r="AQV237" t="s">
        <v>1463</v>
      </c>
      <c r="ARB237" t="b">
        <v>1</v>
      </c>
      <c r="ARD237" t="b">
        <v>1</v>
      </c>
      <c r="ARG237">
        <v>0</v>
      </c>
      <c r="ARH237">
        <v>10</v>
      </c>
      <c r="ARI237" t="s">
        <v>1463</v>
      </c>
      <c r="ARQ237" t="s">
        <v>1462</v>
      </c>
      <c r="ARS237" t="s">
        <v>4680</v>
      </c>
      <c r="ART237" t="s">
        <v>2616</v>
      </c>
      <c r="ASB237" t="b">
        <v>1</v>
      </c>
      <c r="ASC237" t="s">
        <v>4372</v>
      </c>
      <c r="ASD237">
        <v>0</v>
      </c>
      <c r="ASE237">
        <v>2.5</v>
      </c>
      <c r="ASF237">
        <v>5</v>
      </c>
      <c r="ASG237">
        <v>5</v>
      </c>
      <c r="ASH237">
        <v>0</v>
      </c>
      <c r="ASI237">
        <v>10</v>
      </c>
      <c r="ASJ237">
        <v>90</v>
      </c>
      <c r="ASM237" t="b">
        <v>1</v>
      </c>
      <c r="ASS237">
        <v>7</v>
      </c>
      <c r="AST237" t="s">
        <v>1462</v>
      </c>
      <c r="ASW237" t="b">
        <v>1</v>
      </c>
      <c r="ASY237" t="b">
        <v>1</v>
      </c>
      <c r="ASZ237" t="b">
        <v>1</v>
      </c>
      <c r="ATC237" t="s">
        <v>6618</v>
      </c>
      <c r="ATD237">
        <v>5</v>
      </c>
      <c r="ATE237">
        <v>0</v>
      </c>
      <c r="ATF237">
        <v>0</v>
      </c>
      <c r="ATG237">
        <v>0</v>
      </c>
      <c r="ATH237">
        <v>1.3</v>
      </c>
      <c r="ATI237">
        <v>1.3</v>
      </c>
      <c r="ATJ237" t="s">
        <v>1463</v>
      </c>
      <c r="AVZ237">
        <v>0</v>
      </c>
      <c r="AWA237">
        <v>2.5</v>
      </c>
      <c r="AWB237">
        <v>0</v>
      </c>
      <c r="AWC237">
        <v>0</v>
      </c>
      <c r="AWD237">
        <v>2</v>
      </c>
      <c r="AWE237">
        <v>7.5</v>
      </c>
      <c r="AWF237">
        <v>0</v>
      </c>
      <c r="AWG237">
        <v>9.5</v>
      </c>
      <c r="AWH237" t="s">
        <v>1462</v>
      </c>
      <c r="AWI237" t="s">
        <v>1469</v>
      </c>
      <c r="AWJ237" t="s">
        <v>1462</v>
      </c>
      <c r="AWK237" t="s">
        <v>2592</v>
      </c>
      <c r="AWL237" t="s">
        <v>1462</v>
      </c>
      <c r="AWM237" t="s">
        <v>2619</v>
      </c>
      <c r="AWN237" t="s">
        <v>1463</v>
      </c>
      <c r="AWP237" t="s">
        <v>1463</v>
      </c>
      <c r="AWR237" t="s">
        <v>1463</v>
      </c>
      <c r="AWT237" t="s">
        <v>1463</v>
      </c>
      <c r="AWV237" t="s">
        <v>1463</v>
      </c>
      <c r="AWX237" t="s">
        <v>1463</v>
      </c>
      <c r="AWZ237" t="s">
        <v>1463</v>
      </c>
      <c r="AXB237" t="s">
        <v>1463</v>
      </c>
      <c r="AXD237" t="s">
        <v>1463</v>
      </c>
      <c r="AXF237">
        <v>15</v>
      </c>
      <c r="AXI237">
        <v>7.5</v>
      </c>
      <c r="AXJ237">
        <v>0</v>
      </c>
      <c r="AXK237">
        <v>1</v>
      </c>
      <c r="AXN237">
        <v>1</v>
      </c>
      <c r="AXO237">
        <v>1</v>
      </c>
      <c r="AXP237">
        <v>1</v>
      </c>
      <c r="AXQ237">
        <v>1</v>
      </c>
      <c r="AXR237">
        <v>1</v>
      </c>
      <c r="AXS237">
        <v>1</v>
      </c>
      <c r="AXT237">
        <v>1</v>
      </c>
      <c r="AXU237">
        <v>1</v>
      </c>
      <c r="AXV237">
        <v>2</v>
      </c>
      <c r="AXW237">
        <v>1</v>
      </c>
      <c r="AXX237">
        <v>2</v>
      </c>
      <c r="AYA237">
        <v>10</v>
      </c>
      <c r="AYD237">
        <v>10</v>
      </c>
      <c r="AYE237" t="s">
        <v>1463</v>
      </c>
      <c r="AYF237" t="s">
        <v>1463</v>
      </c>
      <c r="AYG237">
        <v>10</v>
      </c>
      <c r="AYJ237">
        <v>10</v>
      </c>
      <c r="AYK237">
        <v>7.5</v>
      </c>
      <c r="AYL237">
        <v>0</v>
      </c>
      <c r="AYM237">
        <v>17.5</v>
      </c>
      <c r="AZO237" t="s">
        <v>1462</v>
      </c>
      <c r="AZP237" t="s">
        <v>6619</v>
      </c>
      <c r="AZR237">
        <v>7.5</v>
      </c>
      <c r="AZS237">
        <v>0</v>
      </c>
      <c r="BCH237">
        <v>10</v>
      </c>
      <c r="BCI237">
        <v>2.5</v>
      </c>
      <c r="BCJ237">
        <v>0</v>
      </c>
      <c r="BCK237">
        <v>12.5</v>
      </c>
      <c r="BCL237">
        <v>1</v>
      </c>
      <c r="BCN237" t="s">
        <v>2555</v>
      </c>
      <c r="BCP237">
        <v>2</v>
      </c>
      <c r="BCR237">
        <v>3</v>
      </c>
      <c r="BCT237">
        <v>4</v>
      </c>
      <c r="BCW237" t="s">
        <v>2555</v>
      </c>
      <c r="BCY237">
        <v>2.5</v>
      </c>
      <c r="BCZ237">
        <v>0</v>
      </c>
      <c r="BEH237">
        <v>10</v>
      </c>
      <c r="BEI237">
        <v>10</v>
      </c>
      <c r="BEJ237">
        <v>0</v>
      </c>
      <c r="BEK237">
        <v>20</v>
      </c>
      <c r="BEL237" t="s">
        <v>2567</v>
      </c>
      <c r="BEN237" t="s">
        <v>2567</v>
      </c>
      <c r="BEP237" t="s">
        <v>2567</v>
      </c>
      <c r="BER237" t="s">
        <v>2567</v>
      </c>
      <c r="BET237" t="s">
        <v>2567</v>
      </c>
      <c r="BEV237" t="s">
        <v>2567</v>
      </c>
      <c r="BEX237">
        <v>10</v>
      </c>
      <c r="BEY237">
        <v>0</v>
      </c>
      <c r="BGQ237" t="s">
        <v>1467</v>
      </c>
      <c r="BGR237">
        <v>5</v>
      </c>
      <c r="BGS237">
        <v>2.5</v>
      </c>
      <c r="BGT237">
        <v>7.5</v>
      </c>
      <c r="BGU237" t="s">
        <v>1463</v>
      </c>
      <c r="BHK237">
        <v>5</v>
      </c>
      <c r="BHL237">
        <v>2.5</v>
      </c>
      <c r="BIT237">
        <v>10</v>
      </c>
      <c r="BIU237">
        <v>7.5</v>
      </c>
      <c r="BIV237">
        <v>2.5</v>
      </c>
      <c r="BIW237">
        <v>20</v>
      </c>
      <c r="BIX237">
        <v>6</v>
      </c>
      <c r="BIY237" t="s">
        <v>1794</v>
      </c>
      <c r="BIZ237" t="s">
        <v>2548</v>
      </c>
      <c r="BJA237" t="s">
        <v>2548</v>
      </c>
      <c r="BJB237">
        <v>7.5</v>
      </c>
      <c r="BJC237">
        <v>2.5</v>
      </c>
    </row>
    <row r="238" spans="1:1024 1026:1615" ht="15" x14ac:dyDescent="0.25">
      <c r="A238" t="s">
        <v>4347</v>
      </c>
      <c r="B238" t="s">
        <v>6620</v>
      </c>
      <c r="C238" t="s">
        <v>6621</v>
      </c>
      <c r="D238" t="s">
        <v>1460</v>
      </c>
      <c r="F238" t="s">
        <v>2606</v>
      </c>
      <c r="G238" t="s">
        <v>4350</v>
      </c>
      <c r="H238" t="s">
        <v>6517</v>
      </c>
      <c r="I238" t="s">
        <v>6622</v>
      </c>
      <c r="J238">
        <v>2.40133822</v>
      </c>
      <c r="K238">
        <v>34.78673268</v>
      </c>
      <c r="L238" s="116">
        <v>42459</v>
      </c>
      <c r="M238" t="s">
        <v>1461</v>
      </c>
      <c r="N238">
        <v>70</v>
      </c>
      <c r="O238" t="s">
        <v>1472</v>
      </c>
      <c r="Q238">
        <v>5.7</v>
      </c>
      <c r="R238">
        <v>10</v>
      </c>
      <c r="S238">
        <v>0</v>
      </c>
      <c r="T238">
        <v>15.7</v>
      </c>
      <c r="U238">
        <v>2</v>
      </c>
      <c r="V238">
        <v>3</v>
      </c>
      <c r="W238">
        <v>2</v>
      </c>
      <c r="X238">
        <v>2</v>
      </c>
      <c r="Y238">
        <v>1</v>
      </c>
      <c r="Z238">
        <v>1</v>
      </c>
      <c r="AF238" t="b">
        <v>1</v>
      </c>
      <c r="AG238">
        <v>2</v>
      </c>
      <c r="AH238">
        <v>3</v>
      </c>
      <c r="AI238">
        <v>2</v>
      </c>
      <c r="AJ238">
        <v>2</v>
      </c>
      <c r="AK238">
        <v>1</v>
      </c>
      <c r="AS238">
        <v>2</v>
      </c>
      <c r="AT238">
        <v>3</v>
      </c>
      <c r="AU238">
        <v>2</v>
      </c>
      <c r="AV238">
        <v>2</v>
      </c>
      <c r="AW238">
        <v>1</v>
      </c>
      <c r="BD238">
        <v>1</v>
      </c>
      <c r="BS238" t="s">
        <v>1462</v>
      </c>
      <c r="BT238" t="s">
        <v>1462</v>
      </c>
      <c r="BU238" t="s">
        <v>4353</v>
      </c>
      <c r="BV238" t="s">
        <v>6623</v>
      </c>
      <c r="BW238">
        <v>10</v>
      </c>
      <c r="BX238">
        <v>0</v>
      </c>
      <c r="BY238">
        <v>7.5</v>
      </c>
      <c r="BZ238">
        <v>7.5</v>
      </c>
      <c r="CA238">
        <v>2.5</v>
      </c>
      <c r="CB238">
        <v>17.5</v>
      </c>
      <c r="CC238" t="s">
        <v>1462</v>
      </c>
      <c r="CD238" t="b">
        <v>1</v>
      </c>
      <c r="CE238" t="b">
        <v>1</v>
      </c>
      <c r="CF238">
        <v>65</v>
      </c>
      <c r="CH238" t="s">
        <v>1463</v>
      </c>
      <c r="CM238" t="s">
        <v>1463</v>
      </c>
      <c r="CR238" t="s">
        <v>1463</v>
      </c>
      <c r="CW238" t="s">
        <v>1462</v>
      </c>
      <c r="CX238" t="b">
        <v>1</v>
      </c>
      <c r="CZ238">
        <v>20</v>
      </c>
      <c r="DB238" t="s">
        <v>1463</v>
      </c>
      <c r="DG238" t="s">
        <v>1463</v>
      </c>
      <c r="DM238" t="s">
        <v>1463</v>
      </c>
      <c r="DS238" t="b">
        <v>1</v>
      </c>
      <c r="DU238" t="b">
        <v>1</v>
      </c>
      <c r="EC238" t="b">
        <v>1</v>
      </c>
      <c r="EF238" t="b">
        <v>1</v>
      </c>
      <c r="EG238" t="s">
        <v>4826</v>
      </c>
      <c r="EI238">
        <v>7.5</v>
      </c>
      <c r="EJ238">
        <v>2.5</v>
      </c>
      <c r="EN238">
        <v>0</v>
      </c>
      <c r="EO238" t="s">
        <v>1463</v>
      </c>
      <c r="FL238">
        <v>6.7</v>
      </c>
      <c r="FM238">
        <v>7.5</v>
      </c>
      <c r="FN238">
        <v>2.5</v>
      </c>
      <c r="FO238">
        <v>16.7</v>
      </c>
      <c r="FP238" t="s">
        <v>1462</v>
      </c>
      <c r="FT238" t="b">
        <v>1</v>
      </c>
      <c r="FV238" t="s">
        <v>1465</v>
      </c>
      <c r="GO238" t="b">
        <v>1</v>
      </c>
      <c r="GQ238" t="s">
        <v>1465</v>
      </c>
      <c r="HD238" t="b">
        <v>1</v>
      </c>
      <c r="HF238" t="s">
        <v>1465</v>
      </c>
      <c r="IN238" t="b">
        <v>1</v>
      </c>
      <c r="IP238" t="s">
        <v>1473</v>
      </c>
      <c r="IW238" t="b">
        <v>1</v>
      </c>
      <c r="IY238" t="s">
        <v>2548</v>
      </c>
      <c r="JC238" t="b">
        <v>1</v>
      </c>
      <c r="JE238" t="s">
        <v>1465</v>
      </c>
      <c r="KG238" t="s">
        <v>4871</v>
      </c>
      <c r="KH238" t="b">
        <v>1</v>
      </c>
      <c r="KJ238" t="s">
        <v>1465</v>
      </c>
      <c r="KK238" t="s">
        <v>1463</v>
      </c>
      <c r="KM238">
        <v>7.5</v>
      </c>
      <c r="KN238">
        <v>2.5</v>
      </c>
      <c r="KO238">
        <v>0</v>
      </c>
      <c r="KR238">
        <v>0</v>
      </c>
      <c r="KS238" t="s">
        <v>1463</v>
      </c>
      <c r="RO238">
        <v>7.5</v>
      </c>
      <c r="RP238">
        <v>5</v>
      </c>
      <c r="RQ238">
        <v>2.5</v>
      </c>
      <c r="RR238">
        <v>15</v>
      </c>
      <c r="RS238" t="s">
        <v>1463</v>
      </c>
      <c r="RZ238" t="s">
        <v>1463</v>
      </c>
      <c r="SK238">
        <v>5</v>
      </c>
      <c r="SL238">
        <v>2.5</v>
      </c>
      <c r="SM238">
        <v>3.7</v>
      </c>
      <c r="SN238">
        <v>7.5</v>
      </c>
      <c r="SO238">
        <v>2.5</v>
      </c>
      <c r="SP238">
        <v>13.7</v>
      </c>
      <c r="SQ238" t="s">
        <v>1463</v>
      </c>
      <c r="SR238" t="s">
        <v>6624</v>
      </c>
      <c r="TI238">
        <v>75</v>
      </c>
      <c r="TJ238" t="s">
        <v>6625</v>
      </c>
      <c r="TN238" t="b">
        <v>1</v>
      </c>
      <c r="TO238" t="b">
        <v>1</v>
      </c>
      <c r="TP238" t="b">
        <v>1</v>
      </c>
      <c r="TQ238" t="b">
        <v>1</v>
      </c>
      <c r="TR238" t="b">
        <v>1</v>
      </c>
      <c r="TS238" t="b">
        <v>1</v>
      </c>
      <c r="TT238" t="b">
        <v>1</v>
      </c>
      <c r="TX238">
        <v>7.5</v>
      </c>
      <c r="TY238">
        <v>2.5</v>
      </c>
      <c r="VI238">
        <v>5</v>
      </c>
      <c r="VJ238">
        <v>0</v>
      </c>
      <c r="VK238">
        <v>10</v>
      </c>
      <c r="VL238">
        <v>15</v>
      </c>
      <c r="VM238" t="s">
        <v>1463</v>
      </c>
      <c r="VO238" t="s">
        <v>1463</v>
      </c>
      <c r="VQ238" t="s">
        <v>1463</v>
      </c>
      <c r="VS238" t="s">
        <v>1463</v>
      </c>
      <c r="VV238" t="s">
        <v>1463</v>
      </c>
      <c r="VX238" t="s">
        <v>1462</v>
      </c>
      <c r="VY238" t="s">
        <v>6626</v>
      </c>
      <c r="VZ238">
        <v>0</v>
      </c>
      <c r="WA238">
        <v>10</v>
      </c>
      <c r="XJ238">
        <v>2.5</v>
      </c>
      <c r="XK238">
        <v>0</v>
      </c>
      <c r="XL238">
        <v>10</v>
      </c>
      <c r="XM238">
        <v>12.5</v>
      </c>
      <c r="XN238" t="s">
        <v>1462</v>
      </c>
      <c r="XO238" t="s">
        <v>1462</v>
      </c>
      <c r="XR238" t="b">
        <v>1</v>
      </c>
      <c r="XT238" t="b">
        <v>1</v>
      </c>
      <c r="XU238" t="b">
        <v>1</v>
      </c>
      <c r="XW238" t="b">
        <v>1</v>
      </c>
      <c r="XX238" t="b">
        <v>1</v>
      </c>
      <c r="YC238" t="s">
        <v>1462</v>
      </c>
      <c r="YE238" t="s">
        <v>1463</v>
      </c>
      <c r="YF238" t="s">
        <v>6627</v>
      </c>
      <c r="YG238">
        <v>0</v>
      </c>
      <c r="YH238">
        <v>10</v>
      </c>
      <c r="YI238" t="s">
        <v>1463</v>
      </c>
      <c r="YU238">
        <v>0</v>
      </c>
      <c r="YV238">
        <v>10</v>
      </c>
      <c r="ZX238">
        <v>7</v>
      </c>
      <c r="ZY238">
        <v>5</v>
      </c>
      <c r="ZZ238">
        <v>0</v>
      </c>
      <c r="AAA238">
        <v>12</v>
      </c>
      <c r="AAB238" t="s">
        <v>1462</v>
      </c>
      <c r="AAL238" t="b">
        <v>1</v>
      </c>
      <c r="AAO238" t="b">
        <v>1</v>
      </c>
      <c r="AAS238" t="s">
        <v>6628</v>
      </c>
      <c r="AAT238">
        <v>5</v>
      </c>
      <c r="AAU238">
        <v>0</v>
      </c>
      <c r="ADN238">
        <v>2</v>
      </c>
      <c r="ADO238">
        <v>0</v>
      </c>
      <c r="ADP238">
        <v>0</v>
      </c>
      <c r="ADQ238">
        <v>2</v>
      </c>
      <c r="ADR238" t="s">
        <v>1759</v>
      </c>
      <c r="ADS238">
        <v>1</v>
      </c>
      <c r="ADT238" t="s">
        <v>5936</v>
      </c>
      <c r="AEG238">
        <v>0</v>
      </c>
      <c r="AEH238">
        <v>0</v>
      </c>
      <c r="AEI238">
        <v>2</v>
      </c>
      <c r="AEJ238">
        <v>0</v>
      </c>
      <c r="AEK238">
        <v>0</v>
      </c>
      <c r="AEL238">
        <v>2</v>
      </c>
      <c r="AEZ238" t="b">
        <v>1</v>
      </c>
      <c r="AFA238" t="s">
        <v>6629</v>
      </c>
      <c r="AFC238">
        <v>0</v>
      </c>
      <c r="AFD238">
        <v>0</v>
      </c>
      <c r="AFE238">
        <v>0</v>
      </c>
      <c r="AFF238">
        <v>7.5</v>
      </c>
      <c r="AFG238">
        <v>0</v>
      </c>
      <c r="AFH238">
        <v>7.5</v>
      </c>
      <c r="AFI238" t="s">
        <v>1463</v>
      </c>
      <c r="AFK238" t="s">
        <v>1463</v>
      </c>
      <c r="AFM238" t="s">
        <v>1463</v>
      </c>
      <c r="AFO238" t="s">
        <v>1463</v>
      </c>
      <c r="AFQ238" t="s">
        <v>1463</v>
      </c>
      <c r="AFT238" t="s">
        <v>1463</v>
      </c>
      <c r="AFV238">
        <v>3</v>
      </c>
      <c r="AFW238">
        <v>3</v>
      </c>
      <c r="AFX238">
        <v>7.5</v>
      </c>
      <c r="AFY238">
        <v>0</v>
      </c>
      <c r="AFZ238">
        <v>2.5</v>
      </c>
      <c r="AGA238">
        <v>7.5</v>
      </c>
      <c r="AGB238">
        <v>10</v>
      </c>
      <c r="AGC238">
        <v>20</v>
      </c>
      <c r="AGD238">
        <v>5</v>
      </c>
      <c r="AGG238">
        <v>5</v>
      </c>
      <c r="AGJ238">
        <v>5</v>
      </c>
      <c r="AGM238" t="s">
        <v>6630</v>
      </c>
      <c r="AGQ238">
        <v>7.5</v>
      </c>
      <c r="AGR238">
        <v>10</v>
      </c>
      <c r="AGS238">
        <v>4</v>
      </c>
      <c r="AGT238">
        <v>7.5</v>
      </c>
      <c r="AGU238">
        <v>0</v>
      </c>
      <c r="AGV238">
        <v>11.5</v>
      </c>
      <c r="AGW238">
        <v>4</v>
      </c>
      <c r="AGY238" t="b">
        <v>1</v>
      </c>
      <c r="AGZ238" t="b">
        <v>1</v>
      </c>
      <c r="AHA238" t="b">
        <v>1</v>
      </c>
      <c r="AHB238" t="b">
        <v>1</v>
      </c>
      <c r="AHD238">
        <v>4</v>
      </c>
      <c r="AHE238">
        <v>4</v>
      </c>
      <c r="AHF238">
        <v>4</v>
      </c>
      <c r="AKM238">
        <v>7.5</v>
      </c>
      <c r="AKN238">
        <v>0</v>
      </c>
      <c r="AKO238">
        <v>10</v>
      </c>
      <c r="AKP238">
        <v>5</v>
      </c>
      <c r="AKQ238">
        <v>2.5</v>
      </c>
      <c r="AKR238">
        <v>17.5</v>
      </c>
      <c r="AKS238" t="s">
        <v>1462</v>
      </c>
      <c r="AKT238" t="s">
        <v>1463</v>
      </c>
      <c r="AKV238" t="s">
        <v>1463</v>
      </c>
      <c r="AKX238" t="s">
        <v>1462</v>
      </c>
      <c r="AKZ238" t="s">
        <v>1463</v>
      </c>
      <c r="ALB238" t="s">
        <v>1462</v>
      </c>
      <c r="ALD238" t="s">
        <v>1463</v>
      </c>
      <c r="ALF238" t="s">
        <v>1462</v>
      </c>
      <c r="ALH238" t="s">
        <v>1462</v>
      </c>
      <c r="ALJ238" t="s">
        <v>1462</v>
      </c>
      <c r="ALL238" t="s">
        <v>1463</v>
      </c>
      <c r="ALN238" t="s">
        <v>1463</v>
      </c>
      <c r="ALP238" t="s">
        <v>1463</v>
      </c>
      <c r="ALR238" t="s">
        <v>1463</v>
      </c>
      <c r="ALT238" t="s">
        <v>1463</v>
      </c>
      <c r="AMF238" t="b">
        <v>1</v>
      </c>
      <c r="AMH238" t="b">
        <v>1</v>
      </c>
      <c r="AMI238" t="b">
        <v>1</v>
      </c>
      <c r="AMJ238" t="b">
        <v>1</v>
      </c>
      <c r="AML238" t="b">
        <v>1</v>
      </c>
      <c r="AMM238" t="b">
        <v>1</v>
      </c>
      <c r="AMQ238" t="b">
        <v>1</v>
      </c>
      <c r="AMW238" t="b">
        <v>1</v>
      </c>
      <c r="ANA238">
        <v>5</v>
      </c>
      <c r="ANB238">
        <v>2.5</v>
      </c>
      <c r="ANC238">
        <v>10</v>
      </c>
      <c r="AND238">
        <v>7.5</v>
      </c>
      <c r="ANE238">
        <v>0</v>
      </c>
      <c r="ANF238">
        <v>17.5</v>
      </c>
      <c r="ANG238" t="s">
        <v>1462</v>
      </c>
      <c r="ANH238" t="s">
        <v>6631</v>
      </c>
      <c r="ANI238" t="s">
        <v>1462</v>
      </c>
      <c r="ANJ238" t="s">
        <v>6499</v>
      </c>
      <c r="ANK238">
        <v>7.5</v>
      </c>
      <c r="ANL238">
        <v>0</v>
      </c>
      <c r="ANM238">
        <v>6</v>
      </c>
      <c r="ANN238">
        <v>0</v>
      </c>
      <c r="ANO238">
        <v>10</v>
      </c>
      <c r="ANP238">
        <v>16</v>
      </c>
      <c r="ANQ238" t="s">
        <v>2599</v>
      </c>
      <c r="ANR238" t="s">
        <v>1462</v>
      </c>
      <c r="ANS238" t="s">
        <v>6195</v>
      </c>
      <c r="ANT238">
        <v>0</v>
      </c>
      <c r="ANU238">
        <v>10</v>
      </c>
      <c r="AQR238">
        <v>5</v>
      </c>
      <c r="AQS238">
        <v>0</v>
      </c>
      <c r="AQT238">
        <v>1.3</v>
      </c>
      <c r="AQU238">
        <v>6.3</v>
      </c>
      <c r="AQV238" t="s">
        <v>1463</v>
      </c>
      <c r="ARA238" t="b">
        <v>1</v>
      </c>
      <c r="ARB238" t="b">
        <v>1</v>
      </c>
      <c r="ARG238">
        <v>0</v>
      </c>
      <c r="ARH238">
        <v>2.5</v>
      </c>
      <c r="ARI238" t="s">
        <v>1463</v>
      </c>
      <c r="ARQ238" t="s">
        <v>1462</v>
      </c>
      <c r="ARS238" t="s">
        <v>5593</v>
      </c>
      <c r="ART238" t="s">
        <v>6213</v>
      </c>
      <c r="ASB238" t="b">
        <v>1</v>
      </c>
      <c r="ASC238" t="s">
        <v>4372</v>
      </c>
      <c r="ASD238">
        <v>0</v>
      </c>
      <c r="ASE238">
        <v>0</v>
      </c>
      <c r="ASF238">
        <v>5</v>
      </c>
      <c r="ASG238">
        <v>5</v>
      </c>
      <c r="ASH238">
        <v>0</v>
      </c>
      <c r="ASI238">
        <v>10</v>
      </c>
      <c r="ASJ238">
        <v>90</v>
      </c>
      <c r="ASM238" t="b">
        <v>1</v>
      </c>
      <c r="ASS238">
        <v>9</v>
      </c>
      <c r="AST238" t="s">
        <v>1462</v>
      </c>
      <c r="ASW238" t="b">
        <v>1</v>
      </c>
      <c r="ASY238" t="b">
        <v>1</v>
      </c>
      <c r="ASZ238" t="b">
        <v>1</v>
      </c>
      <c r="ATC238" t="s">
        <v>6632</v>
      </c>
      <c r="ATD238">
        <v>5</v>
      </c>
      <c r="ATE238">
        <v>0</v>
      </c>
      <c r="ATF238">
        <v>0</v>
      </c>
      <c r="ATG238">
        <v>0</v>
      </c>
      <c r="ATH238">
        <v>1.3</v>
      </c>
      <c r="ATI238">
        <v>1.3</v>
      </c>
      <c r="ATJ238" t="s">
        <v>1463</v>
      </c>
      <c r="AVZ238">
        <v>0</v>
      </c>
      <c r="AWA238">
        <v>2.5</v>
      </c>
      <c r="AWB238">
        <v>0</v>
      </c>
      <c r="AWC238">
        <v>0</v>
      </c>
      <c r="AWD238">
        <v>3</v>
      </c>
      <c r="AWE238">
        <v>5</v>
      </c>
      <c r="AWF238">
        <v>2.5</v>
      </c>
      <c r="AWG238">
        <v>10.5</v>
      </c>
      <c r="AWH238" t="s">
        <v>1462</v>
      </c>
      <c r="AWI238" t="s">
        <v>1469</v>
      </c>
      <c r="AWJ238" t="s">
        <v>1462</v>
      </c>
      <c r="AWK238" t="s">
        <v>1469</v>
      </c>
      <c r="AWL238" t="s">
        <v>1462</v>
      </c>
      <c r="AWM238" t="s">
        <v>2619</v>
      </c>
      <c r="AWN238" t="s">
        <v>1463</v>
      </c>
      <c r="AWP238" t="s">
        <v>1463</v>
      </c>
      <c r="AWR238" t="s">
        <v>1463</v>
      </c>
      <c r="AWT238" t="s">
        <v>1463</v>
      </c>
      <c r="AWV238" t="s">
        <v>1463</v>
      </c>
      <c r="AWX238" t="s">
        <v>1463</v>
      </c>
      <c r="AWZ238" t="s">
        <v>1462</v>
      </c>
      <c r="AXA238" t="s">
        <v>2592</v>
      </c>
      <c r="AXB238" t="s">
        <v>1463</v>
      </c>
      <c r="AXD238" t="s">
        <v>1463</v>
      </c>
      <c r="AXI238">
        <v>5</v>
      </c>
      <c r="AXJ238">
        <v>2.5</v>
      </c>
      <c r="AXK238">
        <v>1</v>
      </c>
      <c r="AXN238">
        <v>1</v>
      </c>
      <c r="AXO238">
        <v>1</v>
      </c>
      <c r="AXP238">
        <v>1</v>
      </c>
      <c r="AXQ238">
        <v>1</v>
      </c>
      <c r="AXR238">
        <v>1</v>
      </c>
      <c r="AXS238">
        <v>1</v>
      </c>
      <c r="AXT238">
        <v>1</v>
      </c>
      <c r="AXU238">
        <v>1</v>
      </c>
      <c r="AXV238">
        <v>2</v>
      </c>
      <c r="AXW238">
        <v>1</v>
      </c>
      <c r="AXX238">
        <v>2</v>
      </c>
      <c r="AYA238">
        <v>10</v>
      </c>
      <c r="AYD238">
        <v>10</v>
      </c>
      <c r="AYE238" t="s">
        <v>1463</v>
      </c>
      <c r="AYF238" t="s">
        <v>1463</v>
      </c>
      <c r="AYG238">
        <v>10</v>
      </c>
      <c r="AYJ238">
        <v>10</v>
      </c>
      <c r="AYK238">
        <v>7.5</v>
      </c>
      <c r="AYL238">
        <v>0</v>
      </c>
      <c r="AYM238">
        <v>17.5</v>
      </c>
      <c r="AYN238">
        <v>4</v>
      </c>
      <c r="AYO238" t="s">
        <v>6633</v>
      </c>
      <c r="AYP238" t="s">
        <v>4419</v>
      </c>
      <c r="AZC238">
        <v>6</v>
      </c>
      <c r="AZD238" t="s">
        <v>4426</v>
      </c>
      <c r="AZE238" t="s">
        <v>4419</v>
      </c>
      <c r="AZF238">
        <v>50</v>
      </c>
      <c r="AZG238" t="s">
        <v>6129</v>
      </c>
      <c r="AZH238" t="s">
        <v>4504</v>
      </c>
      <c r="AZM238" t="s">
        <v>1462</v>
      </c>
      <c r="AZN238" t="s">
        <v>6634</v>
      </c>
      <c r="AZO238" t="s">
        <v>1462</v>
      </c>
      <c r="AZP238" t="s">
        <v>6635</v>
      </c>
      <c r="AZR238">
        <v>7.5</v>
      </c>
      <c r="AZS238">
        <v>0</v>
      </c>
      <c r="BCH238">
        <v>10</v>
      </c>
      <c r="BCI238">
        <v>7.5</v>
      </c>
      <c r="BCJ238">
        <v>2.5</v>
      </c>
      <c r="BCK238">
        <v>20</v>
      </c>
      <c r="BCL238">
        <v>1</v>
      </c>
      <c r="BCN238" t="s">
        <v>2555</v>
      </c>
      <c r="BCP238">
        <v>2</v>
      </c>
      <c r="BCR238">
        <v>3</v>
      </c>
      <c r="BCT238">
        <v>4</v>
      </c>
      <c r="BCW238" t="s">
        <v>2555</v>
      </c>
      <c r="BCY238">
        <v>7.5</v>
      </c>
      <c r="BCZ238">
        <v>2.5</v>
      </c>
      <c r="BEH238">
        <v>10</v>
      </c>
      <c r="BEI238">
        <v>10</v>
      </c>
      <c r="BEJ238">
        <v>0</v>
      </c>
      <c r="BEK238">
        <v>20</v>
      </c>
      <c r="BEL238" t="s">
        <v>2567</v>
      </c>
      <c r="BEN238" t="s">
        <v>2567</v>
      </c>
      <c r="BEP238" t="s">
        <v>2567</v>
      </c>
      <c r="BER238" t="s">
        <v>2567</v>
      </c>
      <c r="BET238" t="s">
        <v>2567</v>
      </c>
      <c r="BEV238" t="s">
        <v>2567</v>
      </c>
      <c r="BEX238">
        <v>10</v>
      </c>
      <c r="BEY238">
        <v>0</v>
      </c>
      <c r="BGQ238">
        <v>6</v>
      </c>
      <c r="BGR238">
        <v>5</v>
      </c>
      <c r="BGS238">
        <v>2.5</v>
      </c>
      <c r="BGT238">
        <v>13.5</v>
      </c>
      <c r="BGU238" t="s">
        <v>1462</v>
      </c>
      <c r="BGV238" t="s">
        <v>6255</v>
      </c>
      <c r="BGW238" t="s">
        <v>2838</v>
      </c>
      <c r="BGX238" t="s">
        <v>2984</v>
      </c>
      <c r="BGY238" t="s">
        <v>2653</v>
      </c>
      <c r="BHK238">
        <v>5</v>
      </c>
      <c r="BHL238">
        <v>2.5</v>
      </c>
      <c r="BIT238">
        <v>10</v>
      </c>
      <c r="BIU238">
        <v>5</v>
      </c>
      <c r="BIV238">
        <v>0</v>
      </c>
      <c r="BIW238">
        <v>15</v>
      </c>
      <c r="BIX238">
        <v>5</v>
      </c>
      <c r="BIY238" t="s">
        <v>1794</v>
      </c>
      <c r="BIZ238" t="s">
        <v>2548</v>
      </c>
      <c r="BJA238" t="s">
        <v>2548</v>
      </c>
      <c r="BJB238">
        <v>5</v>
      </c>
      <c r="BJC238">
        <v>0</v>
      </c>
    </row>
    <row r="239" spans="1:1024 1026:1615" ht="15" x14ac:dyDescent="0.25">
      <c r="A239" t="s">
        <v>4347</v>
      </c>
      <c r="B239" t="s">
        <v>6636</v>
      </c>
      <c r="C239" t="s">
        <v>6637</v>
      </c>
      <c r="D239" t="s">
        <v>1460</v>
      </c>
      <c r="F239" t="s">
        <v>2606</v>
      </c>
      <c r="G239" t="s">
        <v>4350</v>
      </c>
      <c r="H239" t="s">
        <v>6517</v>
      </c>
      <c r="I239" t="s">
        <v>6622</v>
      </c>
      <c r="J239">
        <v>2.4013423899999999</v>
      </c>
      <c r="K239">
        <v>34.786853739999998</v>
      </c>
      <c r="L239" s="116">
        <v>42459</v>
      </c>
      <c r="M239" t="s">
        <v>1471</v>
      </c>
      <c r="N239">
        <v>46</v>
      </c>
      <c r="O239" t="s">
        <v>2554</v>
      </c>
      <c r="Q239">
        <v>6.7</v>
      </c>
      <c r="R239">
        <v>10</v>
      </c>
      <c r="S239">
        <v>0</v>
      </c>
      <c r="T239">
        <v>16.7</v>
      </c>
      <c r="U239">
        <v>3</v>
      </c>
      <c r="V239">
        <v>1</v>
      </c>
      <c r="W239">
        <v>2</v>
      </c>
      <c r="X239">
        <v>3</v>
      </c>
      <c r="Y239">
        <v>1</v>
      </c>
      <c r="Z239">
        <v>1</v>
      </c>
      <c r="AE239" t="b">
        <v>1</v>
      </c>
      <c r="AG239">
        <v>3</v>
      </c>
      <c r="AH239">
        <v>1</v>
      </c>
      <c r="AI239">
        <v>2</v>
      </c>
      <c r="AJ239">
        <v>3</v>
      </c>
      <c r="AK239">
        <v>1</v>
      </c>
      <c r="AL239">
        <v>1</v>
      </c>
      <c r="AS239">
        <v>3</v>
      </c>
      <c r="AT239">
        <v>1</v>
      </c>
      <c r="AU239">
        <v>2</v>
      </c>
      <c r="AV239">
        <v>3</v>
      </c>
      <c r="AW239">
        <v>1</v>
      </c>
      <c r="AX239">
        <v>1</v>
      </c>
      <c r="BS239" t="s">
        <v>1462</v>
      </c>
      <c r="BT239" t="s">
        <v>1462</v>
      </c>
      <c r="BU239" t="s">
        <v>6638</v>
      </c>
      <c r="BV239" t="s">
        <v>6639</v>
      </c>
      <c r="BW239">
        <v>10</v>
      </c>
      <c r="BX239">
        <v>0</v>
      </c>
      <c r="BY239">
        <v>8.5</v>
      </c>
      <c r="BZ239">
        <v>7.5</v>
      </c>
      <c r="CA239">
        <v>0</v>
      </c>
      <c r="CB239">
        <v>16</v>
      </c>
      <c r="CC239" t="s">
        <v>1462</v>
      </c>
      <c r="CD239" t="b">
        <v>1</v>
      </c>
      <c r="CE239" t="b">
        <v>1</v>
      </c>
      <c r="CF239">
        <v>30</v>
      </c>
      <c r="CH239" t="s">
        <v>1463</v>
      </c>
      <c r="CM239" t="s">
        <v>1463</v>
      </c>
      <c r="CR239" t="s">
        <v>1463</v>
      </c>
      <c r="CW239" t="s">
        <v>1462</v>
      </c>
      <c r="CX239" t="b">
        <v>1</v>
      </c>
      <c r="CZ239">
        <v>16</v>
      </c>
      <c r="DG239" t="s">
        <v>1462</v>
      </c>
      <c r="DH239" t="b">
        <v>1</v>
      </c>
      <c r="DJ239">
        <v>20</v>
      </c>
      <c r="DS239" t="b">
        <v>1</v>
      </c>
      <c r="DU239" t="b">
        <v>1</v>
      </c>
      <c r="EB239" t="b">
        <v>1</v>
      </c>
      <c r="EC239" t="b">
        <v>1</v>
      </c>
      <c r="EI239">
        <v>7.5</v>
      </c>
      <c r="EJ239">
        <v>0</v>
      </c>
      <c r="EN239">
        <v>0</v>
      </c>
      <c r="EO239" t="s">
        <v>1463</v>
      </c>
      <c r="FL239">
        <v>10</v>
      </c>
      <c r="FM239">
        <v>7.5</v>
      </c>
      <c r="FN239">
        <v>0</v>
      </c>
      <c r="FO239">
        <v>17.5</v>
      </c>
      <c r="FP239" t="s">
        <v>1462</v>
      </c>
      <c r="FS239" t="s">
        <v>1464</v>
      </c>
      <c r="FT239" t="b">
        <v>1</v>
      </c>
      <c r="FV239" t="s">
        <v>1465</v>
      </c>
      <c r="FY239" t="s">
        <v>1464</v>
      </c>
      <c r="GB239" t="s">
        <v>1464</v>
      </c>
      <c r="GC239" t="b">
        <v>1</v>
      </c>
      <c r="GE239" t="s">
        <v>1473</v>
      </c>
      <c r="GH239" t="s">
        <v>1464</v>
      </c>
      <c r="GK239" t="s">
        <v>1464</v>
      </c>
      <c r="GN239" t="s">
        <v>1464</v>
      </c>
      <c r="GO239" t="b">
        <v>1</v>
      </c>
      <c r="GQ239" t="s">
        <v>1473</v>
      </c>
      <c r="GT239" t="s">
        <v>1464</v>
      </c>
      <c r="GW239" t="s">
        <v>1464</v>
      </c>
      <c r="GZ239" t="s">
        <v>1464</v>
      </c>
      <c r="HC239" t="s">
        <v>1464</v>
      </c>
      <c r="HD239" t="b">
        <v>1</v>
      </c>
      <c r="HF239" t="s">
        <v>1465</v>
      </c>
      <c r="HI239" t="s">
        <v>1464</v>
      </c>
      <c r="HL239" t="s">
        <v>1464</v>
      </c>
      <c r="HO239" t="s">
        <v>1464</v>
      </c>
      <c r="HR239" t="s">
        <v>1464</v>
      </c>
      <c r="HU239" t="s">
        <v>1464</v>
      </c>
      <c r="HX239" t="s">
        <v>1464</v>
      </c>
      <c r="IA239" t="s">
        <v>1464</v>
      </c>
      <c r="ID239" t="s">
        <v>1464</v>
      </c>
      <c r="IG239" t="s">
        <v>1464</v>
      </c>
      <c r="IJ239" t="s">
        <v>1464</v>
      </c>
      <c r="IM239" t="s">
        <v>1464</v>
      </c>
      <c r="IN239" t="b">
        <v>1</v>
      </c>
      <c r="IP239" t="s">
        <v>1473</v>
      </c>
      <c r="IS239" t="s">
        <v>1464</v>
      </c>
      <c r="IV239" t="s">
        <v>1464</v>
      </c>
      <c r="IW239" t="b">
        <v>1</v>
      </c>
      <c r="IY239" t="s">
        <v>1465</v>
      </c>
      <c r="JB239" t="s">
        <v>1464</v>
      </c>
      <c r="JC239" t="b">
        <v>1</v>
      </c>
      <c r="JE239" t="s">
        <v>1465</v>
      </c>
      <c r="JH239" t="s">
        <v>1464</v>
      </c>
      <c r="JK239" t="s">
        <v>1464</v>
      </c>
      <c r="JN239" t="s">
        <v>1464</v>
      </c>
      <c r="JQ239" t="s">
        <v>1464</v>
      </c>
      <c r="JT239" t="s">
        <v>1464</v>
      </c>
      <c r="JU239" t="b">
        <v>1</v>
      </c>
      <c r="JW239" t="s">
        <v>1465</v>
      </c>
      <c r="JZ239" t="s">
        <v>1464</v>
      </c>
      <c r="KC239" t="s">
        <v>1464</v>
      </c>
      <c r="KF239" t="s">
        <v>1464</v>
      </c>
      <c r="KG239" t="s">
        <v>5873</v>
      </c>
      <c r="KH239" t="b">
        <v>1</v>
      </c>
      <c r="KJ239" t="s">
        <v>1465</v>
      </c>
      <c r="KK239" t="s">
        <v>1462</v>
      </c>
      <c r="KL239" t="s">
        <v>5404</v>
      </c>
      <c r="KM239">
        <v>7.5</v>
      </c>
      <c r="KN239">
        <v>0</v>
      </c>
      <c r="KO239">
        <v>0</v>
      </c>
      <c r="KP239">
        <v>5</v>
      </c>
      <c r="KQ239">
        <v>0</v>
      </c>
      <c r="KR239">
        <v>5</v>
      </c>
      <c r="KS239" t="s">
        <v>1462</v>
      </c>
      <c r="LA239">
        <v>10</v>
      </c>
      <c r="LK239">
        <v>1</v>
      </c>
      <c r="LU239" t="b">
        <v>1</v>
      </c>
      <c r="MO239" t="b">
        <v>1</v>
      </c>
      <c r="MT239" t="s">
        <v>1463</v>
      </c>
      <c r="MV239">
        <v>5</v>
      </c>
      <c r="MW239">
        <v>0</v>
      </c>
      <c r="MX239">
        <v>0</v>
      </c>
      <c r="MY239">
        <v>0</v>
      </c>
      <c r="MZ239">
        <v>0</v>
      </c>
      <c r="NA239">
        <v>0</v>
      </c>
      <c r="OC239" t="s">
        <v>2569</v>
      </c>
      <c r="OG239">
        <v>0</v>
      </c>
      <c r="OH239">
        <v>0</v>
      </c>
      <c r="OJ239">
        <v>5</v>
      </c>
      <c r="OK239">
        <v>2.5</v>
      </c>
      <c r="OL239">
        <v>7.5</v>
      </c>
      <c r="OT239" t="b">
        <v>1</v>
      </c>
      <c r="PD239" t="s">
        <v>6640</v>
      </c>
      <c r="PN239" t="s">
        <v>3269</v>
      </c>
      <c r="QL239">
        <v>5</v>
      </c>
      <c r="QM239">
        <v>2.5</v>
      </c>
      <c r="RO239">
        <v>7.5</v>
      </c>
      <c r="RP239">
        <v>5</v>
      </c>
      <c r="RQ239">
        <v>5</v>
      </c>
      <c r="RR239">
        <v>17.5</v>
      </c>
      <c r="RS239" t="s">
        <v>1463</v>
      </c>
      <c r="RZ239" t="s">
        <v>1463</v>
      </c>
      <c r="SB239" t="s">
        <v>1463</v>
      </c>
      <c r="SH239" t="s">
        <v>1463</v>
      </c>
      <c r="SK239">
        <v>5</v>
      </c>
      <c r="SL239">
        <v>5</v>
      </c>
      <c r="SM239">
        <v>3.7</v>
      </c>
      <c r="SN239">
        <v>10</v>
      </c>
      <c r="SO239">
        <v>0</v>
      </c>
      <c r="SP239">
        <v>13.7</v>
      </c>
      <c r="SQ239" t="s">
        <v>1463</v>
      </c>
      <c r="SR239" t="s">
        <v>6641</v>
      </c>
      <c r="TI239">
        <v>75</v>
      </c>
      <c r="TJ239" t="s">
        <v>6642</v>
      </c>
      <c r="TN239" t="b">
        <v>1</v>
      </c>
      <c r="TO239" t="b">
        <v>1</v>
      </c>
      <c r="TP239" t="b">
        <v>1</v>
      </c>
      <c r="TQ239" t="b">
        <v>1</v>
      </c>
      <c r="TR239" t="b">
        <v>1</v>
      </c>
      <c r="TS239" t="b">
        <v>1</v>
      </c>
      <c r="TT239" t="b">
        <v>1</v>
      </c>
      <c r="TU239" t="b">
        <v>1</v>
      </c>
      <c r="TX239">
        <v>10</v>
      </c>
      <c r="TY239">
        <v>0</v>
      </c>
      <c r="VI239">
        <v>5</v>
      </c>
      <c r="VJ239">
        <v>0</v>
      </c>
      <c r="VK239">
        <v>10</v>
      </c>
      <c r="VL239">
        <v>15</v>
      </c>
      <c r="VM239" t="s">
        <v>1463</v>
      </c>
      <c r="VO239" t="s">
        <v>1463</v>
      </c>
      <c r="VQ239" t="s">
        <v>1463</v>
      </c>
      <c r="VS239" t="s">
        <v>1463</v>
      </c>
      <c r="VV239" t="s">
        <v>1463</v>
      </c>
      <c r="VX239" t="s">
        <v>1462</v>
      </c>
      <c r="VY239" t="s">
        <v>5180</v>
      </c>
      <c r="VZ239">
        <v>0</v>
      </c>
      <c r="WA239">
        <v>10</v>
      </c>
      <c r="XJ239">
        <v>2.5</v>
      </c>
      <c r="XK239">
        <v>0</v>
      </c>
      <c r="XL239">
        <v>2.5</v>
      </c>
      <c r="XM239">
        <v>5</v>
      </c>
      <c r="XN239" t="s">
        <v>1462</v>
      </c>
      <c r="XO239" t="s">
        <v>1462</v>
      </c>
      <c r="XR239" t="b">
        <v>1</v>
      </c>
      <c r="XT239" t="b">
        <v>1</v>
      </c>
      <c r="XU239" t="b">
        <v>1</v>
      </c>
      <c r="XX239" t="b">
        <v>1</v>
      </c>
      <c r="YC239" t="s">
        <v>1463</v>
      </c>
      <c r="YE239" t="s">
        <v>1463</v>
      </c>
      <c r="YF239" t="s">
        <v>6494</v>
      </c>
      <c r="YG239">
        <v>0</v>
      </c>
      <c r="YH239">
        <v>2.5</v>
      </c>
      <c r="YI239" t="s">
        <v>1463</v>
      </c>
      <c r="YU239">
        <v>0</v>
      </c>
      <c r="YV239">
        <v>2.5</v>
      </c>
      <c r="ZX239">
        <v>7</v>
      </c>
      <c r="ZY239">
        <v>7.5</v>
      </c>
      <c r="ZZ239">
        <v>2.5</v>
      </c>
      <c r="AAA239">
        <v>17</v>
      </c>
      <c r="AAB239" t="s">
        <v>1462</v>
      </c>
      <c r="AAL239" t="b">
        <v>1</v>
      </c>
      <c r="AAO239" t="b">
        <v>1</v>
      </c>
      <c r="AAS239" t="s">
        <v>6643</v>
      </c>
      <c r="AAT239">
        <v>7.5</v>
      </c>
      <c r="AAU239">
        <v>2.5</v>
      </c>
      <c r="ADN239">
        <v>2</v>
      </c>
      <c r="ADO239">
        <v>0</v>
      </c>
      <c r="ADP239">
        <v>0</v>
      </c>
      <c r="ADQ239">
        <v>2</v>
      </c>
      <c r="ADR239" t="s">
        <v>1759</v>
      </c>
      <c r="ADS239">
        <v>1</v>
      </c>
      <c r="ADT239">
        <v>2</v>
      </c>
      <c r="AEG239">
        <v>0</v>
      </c>
      <c r="AEH239">
        <v>0</v>
      </c>
      <c r="AEI239">
        <v>10</v>
      </c>
      <c r="AEJ239">
        <v>0</v>
      </c>
      <c r="AEK239">
        <v>0</v>
      </c>
      <c r="AEL239">
        <v>10</v>
      </c>
      <c r="AET239" t="b">
        <v>1</v>
      </c>
      <c r="AEX239" t="b">
        <v>1</v>
      </c>
      <c r="AEZ239" t="b">
        <v>1</v>
      </c>
      <c r="AFA239" t="s">
        <v>5249</v>
      </c>
      <c r="AFC239">
        <v>0</v>
      </c>
      <c r="AFD239">
        <v>0</v>
      </c>
      <c r="AFE239">
        <v>7</v>
      </c>
      <c r="AFF239">
        <v>7.5</v>
      </c>
      <c r="AFG239">
        <v>0</v>
      </c>
      <c r="AFH239">
        <v>14.5</v>
      </c>
      <c r="AFI239" t="s">
        <v>1463</v>
      </c>
      <c r="AFK239" t="s">
        <v>1463</v>
      </c>
      <c r="AFM239" t="s">
        <v>1463</v>
      </c>
      <c r="AFO239" t="s">
        <v>1463</v>
      </c>
      <c r="AFQ239" t="s">
        <v>1463</v>
      </c>
      <c r="AFT239" t="s">
        <v>1462</v>
      </c>
      <c r="AFU239" t="s">
        <v>6644</v>
      </c>
      <c r="AFV239">
        <v>3</v>
      </c>
      <c r="AFW239">
        <v>3</v>
      </c>
      <c r="AFX239">
        <v>7.5</v>
      </c>
      <c r="AFY239">
        <v>0</v>
      </c>
      <c r="AFZ239">
        <v>5</v>
      </c>
      <c r="AGA239">
        <v>10</v>
      </c>
      <c r="AGB239">
        <v>10</v>
      </c>
      <c r="AGC239">
        <v>25</v>
      </c>
      <c r="AGD239">
        <v>6</v>
      </c>
      <c r="AGG239">
        <v>6</v>
      </c>
      <c r="AGJ239">
        <v>6</v>
      </c>
      <c r="AGM239" t="s">
        <v>6645</v>
      </c>
      <c r="AGQ239">
        <v>10</v>
      </c>
      <c r="AGR239">
        <v>10</v>
      </c>
      <c r="AGS239">
        <v>3</v>
      </c>
      <c r="AGT239">
        <v>7.5</v>
      </c>
      <c r="AGU239">
        <v>2.5</v>
      </c>
      <c r="AGV239">
        <v>13</v>
      </c>
      <c r="AGW239">
        <v>3</v>
      </c>
      <c r="AGY239" t="b">
        <v>1</v>
      </c>
      <c r="AGZ239" t="b">
        <v>1</v>
      </c>
      <c r="AHA239" t="b">
        <v>1</v>
      </c>
      <c r="AHD239">
        <v>4</v>
      </c>
      <c r="AHE239">
        <v>4</v>
      </c>
      <c r="AHF239">
        <v>4</v>
      </c>
      <c r="AKM239">
        <v>7.5</v>
      </c>
      <c r="AKN239">
        <v>2.5</v>
      </c>
      <c r="AKO239">
        <v>10</v>
      </c>
      <c r="AKP239">
        <v>7.5</v>
      </c>
      <c r="AKQ239">
        <v>2.5</v>
      </c>
      <c r="AKR239">
        <v>20</v>
      </c>
      <c r="AKS239" t="s">
        <v>1462</v>
      </c>
      <c r="AKT239" t="s">
        <v>1463</v>
      </c>
      <c r="AKV239" t="s">
        <v>1463</v>
      </c>
      <c r="AKX239" t="s">
        <v>1462</v>
      </c>
      <c r="AKZ239" t="s">
        <v>1463</v>
      </c>
      <c r="ALB239" t="s">
        <v>1462</v>
      </c>
      <c r="ALD239" t="s">
        <v>1463</v>
      </c>
      <c r="ALF239" t="s">
        <v>1462</v>
      </c>
      <c r="ALH239" t="s">
        <v>1462</v>
      </c>
      <c r="ALJ239" t="s">
        <v>1462</v>
      </c>
      <c r="ALL239" t="s">
        <v>1463</v>
      </c>
      <c r="ALN239" t="s">
        <v>1463</v>
      </c>
      <c r="ALP239" t="s">
        <v>1463</v>
      </c>
      <c r="ALR239" t="s">
        <v>1462</v>
      </c>
      <c r="ALT239" t="s">
        <v>1463</v>
      </c>
      <c r="AMF239" t="b">
        <v>1</v>
      </c>
      <c r="AMH239" t="b">
        <v>1</v>
      </c>
      <c r="AMI239" t="b">
        <v>1</v>
      </c>
      <c r="AMJ239" t="b">
        <v>1</v>
      </c>
      <c r="AML239" t="b">
        <v>1</v>
      </c>
      <c r="AMM239" t="b">
        <v>1</v>
      </c>
      <c r="AMQ239" t="b">
        <v>1</v>
      </c>
      <c r="AMW239" t="b">
        <v>1</v>
      </c>
      <c r="ANA239">
        <v>7.5</v>
      </c>
      <c r="ANB239">
        <v>2.5</v>
      </c>
      <c r="ANC239">
        <v>10</v>
      </c>
      <c r="AND239">
        <v>7.5</v>
      </c>
      <c r="ANE239">
        <v>0</v>
      </c>
      <c r="ANF239">
        <v>17.5</v>
      </c>
      <c r="ANG239" t="s">
        <v>1462</v>
      </c>
      <c r="ANH239" t="s">
        <v>6646</v>
      </c>
      <c r="ANI239" t="s">
        <v>1462</v>
      </c>
      <c r="ANJ239" t="s">
        <v>2616</v>
      </c>
      <c r="ANK239">
        <v>7.5</v>
      </c>
      <c r="ANL239">
        <v>0</v>
      </c>
      <c r="ANM239">
        <v>6</v>
      </c>
      <c r="ANN239">
        <v>0</v>
      </c>
      <c r="ANO239">
        <v>10</v>
      </c>
      <c r="ANP239">
        <v>16</v>
      </c>
      <c r="ANQ239" t="s">
        <v>2599</v>
      </c>
      <c r="ANR239" t="s">
        <v>1462</v>
      </c>
      <c r="ANS239" t="s">
        <v>6647</v>
      </c>
      <c r="ANT239">
        <v>0</v>
      </c>
      <c r="ANU239">
        <v>10</v>
      </c>
      <c r="AQR239">
        <v>5</v>
      </c>
      <c r="AQS239">
        <v>0</v>
      </c>
      <c r="AQT239">
        <v>1.3</v>
      </c>
      <c r="AQU239">
        <v>6.3</v>
      </c>
      <c r="AQV239" t="s">
        <v>1463</v>
      </c>
      <c r="ARA239" t="b">
        <v>1</v>
      </c>
      <c r="ARB239" t="b">
        <v>1</v>
      </c>
      <c r="ARG239">
        <v>0</v>
      </c>
      <c r="ARH239">
        <v>2.5</v>
      </c>
      <c r="ARI239" t="s">
        <v>1463</v>
      </c>
      <c r="ARQ239" t="s">
        <v>1462</v>
      </c>
      <c r="ARS239" t="s">
        <v>5593</v>
      </c>
      <c r="ART239" t="s">
        <v>6267</v>
      </c>
      <c r="ASB239" t="b">
        <v>1</v>
      </c>
      <c r="ASC239" t="s">
        <v>6031</v>
      </c>
      <c r="ASD239">
        <v>0</v>
      </c>
      <c r="ASE239">
        <v>0</v>
      </c>
      <c r="ASF239">
        <v>5</v>
      </c>
      <c r="ASG239">
        <v>7.5</v>
      </c>
      <c r="ASH239">
        <v>2.5</v>
      </c>
      <c r="ASI239">
        <v>15</v>
      </c>
      <c r="ASJ239">
        <v>90</v>
      </c>
      <c r="ASM239" t="b">
        <v>1</v>
      </c>
      <c r="ASS239">
        <v>9</v>
      </c>
      <c r="AST239" t="s">
        <v>1462</v>
      </c>
      <c r="ASW239" t="b">
        <v>1</v>
      </c>
      <c r="ASY239" t="b">
        <v>1</v>
      </c>
      <c r="ASZ239" t="b">
        <v>1</v>
      </c>
      <c r="ATC239" t="s">
        <v>6648</v>
      </c>
      <c r="ATD239">
        <v>7.5</v>
      </c>
      <c r="ATE239">
        <v>2.5</v>
      </c>
      <c r="ATF239">
        <v>0</v>
      </c>
      <c r="ATG239">
        <v>0</v>
      </c>
      <c r="ATH239">
        <v>0</v>
      </c>
      <c r="ATI239">
        <v>0</v>
      </c>
      <c r="ATJ239" t="s">
        <v>1463</v>
      </c>
      <c r="AVZ239">
        <v>0</v>
      </c>
      <c r="AWA239">
        <v>0</v>
      </c>
      <c r="AWB239">
        <v>0</v>
      </c>
      <c r="AWC239">
        <v>0</v>
      </c>
      <c r="AWD239">
        <v>2</v>
      </c>
      <c r="AWE239">
        <v>2.5</v>
      </c>
      <c r="AWF239">
        <v>0</v>
      </c>
      <c r="AWG239">
        <v>4.5</v>
      </c>
      <c r="AWH239" t="s">
        <v>1462</v>
      </c>
      <c r="AWI239" t="s">
        <v>2708</v>
      </c>
      <c r="AWJ239" t="s">
        <v>1463</v>
      </c>
      <c r="AWL239" t="s">
        <v>1462</v>
      </c>
      <c r="AWM239" t="s">
        <v>2619</v>
      </c>
      <c r="AWN239" t="s">
        <v>1463</v>
      </c>
      <c r="AWP239" t="s">
        <v>1463</v>
      </c>
      <c r="AWR239" t="s">
        <v>1463</v>
      </c>
      <c r="AWT239" t="s">
        <v>1463</v>
      </c>
      <c r="AWV239" t="s">
        <v>1462</v>
      </c>
      <c r="AWW239" t="s">
        <v>1470</v>
      </c>
      <c r="AWX239" t="s">
        <v>1463</v>
      </c>
      <c r="AWZ239" t="s">
        <v>1463</v>
      </c>
      <c r="AXB239" t="s">
        <v>1463</v>
      </c>
      <c r="AXD239" t="s">
        <v>1463</v>
      </c>
      <c r="AXI239">
        <v>2.5</v>
      </c>
      <c r="AXJ239">
        <v>0</v>
      </c>
      <c r="AXK239">
        <v>1</v>
      </c>
      <c r="AXN239">
        <v>1</v>
      </c>
      <c r="AXO239">
        <v>1</v>
      </c>
      <c r="AXP239">
        <v>1</v>
      </c>
      <c r="AXQ239">
        <v>1</v>
      </c>
      <c r="AXR239">
        <v>1</v>
      </c>
      <c r="AXS239">
        <v>1</v>
      </c>
      <c r="AXT239">
        <v>1</v>
      </c>
      <c r="AXU239">
        <v>1</v>
      </c>
      <c r="AXV239">
        <v>2</v>
      </c>
      <c r="AXW239">
        <v>1</v>
      </c>
      <c r="AXX239">
        <v>2</v>
      </c>
      <c r="AYA239">
        <v>10</v>
      </c>
      <c r="AYD239">
        <v>10</v>
      </c>
      <c r="AYE239" t="s">
        <v>1463</v>
      </c>
      <c r="AYF239" t="s">
        <v>1463</v>
      </c>
      <c r="AYG239">
        <v>10</v>
      </c>
      <c r="AYJ239">
        <v>10</v>
      </c>
      <c r="AYK239">
        <v>7.5</v>
      </c>
      <c r="AYL239">
        <v>0</v>
      </c>
      <c r="AYM239">
        <v>17.5</v>
      </c>
      <c r="AZO239" t="s">
        <v>1462</v>
      </c>
      <c r="AZP239" t="s">
        <v>6649</v>
      </c>
      <c r="AZR239">
        <v>7.5</v>
      </c>
      <c r="AZS239">
        <v>0</v>
      </c>
      <c r="BCH239">
        <v>10</v>
      </c>
      <c r="BCI239">
        <v>7.5</v>
      </c>
      <c r="BCJ239">
        <v>0</v>
      </c>
      <c r="BCK239">
        <v>17.5</v>
      </c>
      <c r="BCL239">
        <v>1</v>
      </c>
      <c r="BCN239" t="s">
        <v>2555</v>
      </c>
      <c r="BCP239">
        <v>2</v>
      </c>
      <c r="BCR239">
        <v>3</v>
      </c>
      <c r="BCT239">
        <v>4</v>
      </c>
      <c r="BCW239" t="s">
        <v>2555</v>
      </c>
      <c r="BCY239">
        <v>7.5</v>
      </c>
      <c r="BCZ239">
        <v>0</v>
      </c>
      <c r="BEH239">
        <v>2.5</v>
      </c>
      <c r="BEI239">
        <v>7.5</v>
      </c>
      <c r="BEJ239">
        <v>0</v>
      </c>
      <c r="BEK239">
        <v>10</v>
      </c>
      <c r="BEL239" t="s">
        <v>2552</v>
      </c>
      <c r="BEN239" t="s">
        <v>2552</v>
      </c>
      <c r="BEP239" t="s">
        <v>2552</v>
      </c>
      <c r="BER239" t="s">
        <v>2552</v>
      </c>
      <c r="BET239" t="s">
        <v>2552</v>
      </c>
      <c r="BEV239" t="s">
        <v>2552</v>
      </c>
      <c r="BEX239">
        <v>7.5</v>
      </c>
      <c r="BEY239">
        <v>0</v>
      </c>
      <c r="BGQ239">
        <v>7.3</v>
      </c>
      <c r="BGR239">
        <v>7.5</v>
      </c>
      <c r="BGS239">
        <v>2.5</v>
      </c>
      <c r="BGT239">
        <v>17.3</v>
      </c>
      <c r="BGU239" t="s">
        <v>1462</v>
      </c>
      <c r="BGV239" t="s">
        <v>5873</v>
      </c>
      <c r="BGW239" t="s">
        <v>2838</v>
      </c>
      <c r="BGX239" t="s">
        <v>5404</v>
      </c>
      <c r="BGY239" t="s">
        <v>2653</v>
      </c>
      <c r="BGZ239" t="s">
        <v>3814</v>
      </c>
      <c r="BHA239" t="s">
        <v>2838</v>
      </c>
      <c r="BHK239">
        <v>7.5</v>
      </c>
      <c r="BHL239">
        <v>2.5</v>
      </c>
      <c r="BIT239">
        <v>10</v>
      </c>
      <c r="BIU239">
        <v>10</v>
      </c>
      <c r="BIV239">
        <v>0</v>
      </c>
      <c r="BIW239">
        <v>20</v>
      </c>
      <c r="BIX239">
        <v>5</v>
      </c>
      <c r="BIY239" t="s">
        <v>1794</v>
      </c>
      <c r="BIZ239" t="s">
        <v>2548</v>
      </c>
      <c r="BJA239" t="s">
        <v>2548</v>
      </c>
      <c r="BJB239">
        <v>10</v>
      </c>
      <c r="BJC239">
        <v>0</v>
      </c>
    </row>
    <row r="240" spans="1:1024 1026:1615" ht="15" x14ac:dyDescent="0.25">
      <c r="A240" t="s">
        <v>4347</v>
      </c>
      <c r="B240" t="s">
        <v>6650</v>
      </c>
      <c r="C240" t="s">
        <v>6651</v>
      </c>
      <c r="D240" t="s">
        <v>1460</v>
      </c>
      <c r="F240" t="s">
        <v>2606</v>
      </c>
      <c r="G240" t="s">
        <v>4350</v>
      </c>
      <c r="H240" t="s">
        <v>6517</v>
      </c>
      <c r="I240" t="s">
        <v>6652</v>
      </c>
      <c r="J240">
        <v>2.5614135500000001</v>
      </c>
      <c r="K240">
        <v>34.686890869999999</v>
      </c>
      <c r="L240" s="116">
        <v>42460</v>
      </c>
      <c r="M240" t="s">
        <v>1471</v>
      </c>
      <c r="N240">
        <v>40</v>
      </c>
      <c r="O240" t="s">
        <v>1472</v>
      </c>
      <c r="Q240">
        <v>6.7</v>
      </c>
      <c r="R240">
        <v>10</v>
      </c>
      <c r="S240">
        <v>0</v>
      </c>
      <c r="T240">
        <v>16.7</v>
      </c>
      <c r="U240">
        <v>1</v>
      </c>
      <c r="V240">
        <v>1</v>
      </c>
      <c r="W240">
        <v>4</v>
      </c>
      <c r="X240">
        <v>2</v>
      </c>
      <c r="Y240">
        <v>1</v>
      </c>
      <c r="Z240">
        <v>2</v>
      </c>
      <c r="AA240" t="b">
        <v>1</v>
      </c>
      <c r="AG240">
        <v>1</v>
      </c>
      <c r="AH240">
        <v>1</v>
      </c>
      <c r="AI240">
        <v>4</v>
      </c>
      <c r="AJ240">
        <v>2</v>
      </c>
      <c r="AK240">
        <v>1</v>
      </c>
      <c r="AL240">
        <v>2</v>
      </c>
      <c r="AS240">
        <v>1</v>
      </c>
      <c r="AT240">
        <v>1</v>
      </c>
      <c r="AU240">
        <v>4</v>
      </c>
      <c r="AV240">
        <v>2</v>
      </c>
      <c r="AW240">
        <v>1</v>
      </c>
      <c r="AX240">
        <v>2</v>
      </c>
      <c r="BS240" t="s">
        <v>1462</v>
      </c>
      <c r="BT240" t="s">
        <v>1462</v>
      </c>
      <c r="BU240" t="s">
        <v>4353</v>
      </c>
      <c r="BV240" t="s">
        <v>4353</v>
      </c>
      <c r="BW240">
        <v>10</v>
      </c>
      <c r="BX240">
        <v>0</v>
      </c>
      <c r="BY240">
        <v>8.5</v>
      </c>
      <c r="BZ240">
        <v>5</v>
      </c>
      <c r="CA240">
        <v>2.5</v>
      </c>
      <c r="CB240">
        <v>16</v>
      </c>
      <c r="CC240" t="s">
        <v>1462</v>
      </c>
      <c r="CD240" t="b">
        <v>1</v>
      </c>
      <c r="CE240" t="b">
        <v>1</v>
      </c>
      <c r="CF240">
        <v>30</v>
      </c>
      <c r="CH240" t="s">
        <v>1463</v>
      </c>
      <c r="CM240" t="s">
        <v>1462</v>
      </c>
      <c r="CN240" t="b">
        <v>1</v>
      </c>
      <c r="CP240">
        <v>9</v>
      </c>
      <c r="CR240" t="s">
        <v>1463</v>
      </c>
      <c r="CW240" t="s">
        <v>1462</v>
      </c>
      <c r="CX240" t="b">
        <v>1</v>
      </c>
      <c r="CZ240">
        <v>20</v>
      </c>
      <c r="DB240" t="s">
        <v>1463</v>
      </c>
      <c r="DG240" t="s">
        <v>1463</v>
      </c>
      <c r="DM240" t="s">
        <v>1463</v>
      </c>
      <c r="DS240" t="b">
        <v>1</v>
      </c>
      <c r="DU240" t="b">
        <v>1</v>
      </c>
      <c r="DY240" t="b">
        <v>1</v>
      </c>
      <c r="EC240" t="b">
        <v>1</v>
      </c>
      <c r="EI240">
        <v>5</v>
      </c>
      <c r="EJ240">
        <v>2.5</v>
      </c>
      <c r="EN240">
        <v>0</v>
      </c>
      <c r="EO240" t="s">
        <v>1463</v>
      </c>
      <c r="FL240">
        <v>6.7</v>
      </c>
      <c r="FM240">
        <v>7.5</v>
      </c>
      <c r="FN240">
        <v>2.5</v>
      </c>
      <c r="FO240">
        <v>16.7</v>
      </c>
      <c r="FP240" t="s">
        <v>1462</v>
      </c>
      <c r="FT240" t="b">
        <v>1</v>
      </c>
      <c r="FV240" t="s">
        <v>1465</v>
      </c>
      <c r="GC240" t="b">
        <v>1</v>
      </c>
      <c r="GE240" t="s">
        <v>2564</v>
      </c>
      <c r="GO240" t="b">
        <v>1</v>
      </c>
      <c r="GQ240" t="s">
        <v>1465</v>
      </c>
      <c r="HD240" t="b">
        <v>1</v>
      </c>
      <c r="HF240" t="s">
        <v>1465</v>
      </c>
      <c r="HV240" t="b">
        <v>1</v>
      </c>
      <c r="HX240" t="s">
        <v>2564</v>
      </c>
      <c r="IN240" t="b">
        <v>1</v>
      </c>
      <c r="IP240" t="s">
        <v>1464</v>
      </c>
      <c r="JC240" t="b">
        <v>1</v>
      </c>
      <c r="JE240" t="s">
        <v>1465</v>
      </c>
      <c r="JL240" t="b">
        <v>1</v>
      </c>
      <c r="JN240" t="s">
        <v>2564</v>
      </c>
      <c r="KG240" t="s">
        <v>4355</v>
      </c>
      <c r="KH240" t="b">
        <v>1</v>
      </c>
      <c r="KJ240" t="s">
        <v>2564</v>
      </c>
      <c r="KK240" t="s">
        <v>1463</v>
      </c>
      <c r="KM240">
        <v>7.5</v>
      </c>
      <c r="KN240">
        <v>2.5</v>
      </c>
      <c r="KO240">
        <v>0</v>
      </c>
      <c r="KR240">
        <v>0</v>
      </c>
      <c r="KS240" t="s">
        <v>1463</v>
      </c>
      <c r="RO240">
        <v>7.5</v>
      </c>
      <c r="RP240">
        <v>5</v>
      </c>
      <c r="RQ240">
        <v>5</v>
      </c>
      <c r="RR240">
        <v>17.5</v>
      </c>
      <c r="RS240" t="s">
        <v>1463</v>
      </c>
      <c r="RZ240" t="s">
        <v>1463</v>
      </c>
      <c r="SK240">
        <v>5</v>
      </c>
      <c r="SL240">
        <v>5</v>
      </c>
      <c r="SM240">
        <v>5.4</v>
      </c>
      <c r="SN240">
        <v>7.5</v>
      </c>
      <c r="SO240">
        <v>2.5</v>
      </c>
      <c r="SP240">
        <v>15.4</v>
      </c>
      <c r="SQ240" t="s">
        <v>1462</v>
      </c>
      <c r="SS240">
        <v>3</v>
      </c>
      <c r="ST240" t="s">
        <v>6653</v>
      </c>
      <c r="SU240" t="s">
        <v>1463</v>
      </c>
      <c r="SZ240" t="b">
        <v>1</v>
      </c>
      <c r="TA240" t="b">
        <v>1</v>
      </c>
      <c r="TB240" t="b">
        <v>1</v>
      </c>
      <c r="TC240" t="b">
        <v>1</v>
      </c>
      <c r="TD240" t="b">
        <v>1</v>
      </c>
      <c r="TE240" t="b">
        <v>1</v>
      </c>
      <c r="TF240" t="b">
        <v>1</v>
      </c>
      <c r="TI240">
        <v>75</v>
      </c>
      <c r="TJ240" t="s">
        <v>6654</v>
      </c>
      <c r="TM240" t="b">
        <v>1</v>
      </c>
      <c r="TN240" t="b">
        <v>1</v>
      </c>
      <c r="TO240" t="b">
        <v>1</v>
      </c>
      <c r="TP240" t="b">
        <v>1</v>
      </c>
      <c r="TQ240" t="b">
        <v>1</v>
      </c>
      <c r="TR240" t="b">
        <v>1</v>
      </c>
      <c r="TS240" t="b">
        <v>1</v>
      </c>
      <c r="TT240" t="b">
        <v>1</v>
      </c>
      <c r="TX240">
        <v>7.5</v>
      </c>
      <c r="TY240">
        <v>2.5</v>
      </c>
      <c r="VI240">
        <v>5</v>
      </c>
      <c r="VJ240">
        <v>0</v>
      </c>
      <c r="VK240">
        <v>2.5</v>
      </c>
      <c r="VL240">
        <v>7.5</v>
      </c>
      <c r="VM240" t="s">
        <v>1463</v>
      </c>
      <c r="VO240" t="s">
        <v>1463</v>
      </c>
      <c r="VQ240" t="s">
        <v>1463</v>
      </c>
      <c r="VS240" t="s">
        <v>1463</v>
      </c>
      <c r="VV240" t="s">
        <v>1463</v>
      </c>
      <c r="VX240" t="s">
        <v>1462</v>
      </c>
      <c r="VY240" t="s">
        <v>5180</v>
      </c>
      <c r="VZ240">
        <v>0</v>
      </c>
      <c r="WA240">
        <v>2.5</v>
      </c>
      <c r="XJ240">
        <v>8.6</v>
      </c>
      <c r="XK240">
        <v>7.5</v>
      </c>
      <c r="XL240">
        <v>0</v>
      </c>
      <c r="XM240">
        <v>16.100000000000001</v>
      </c>
      <c r="XN240" t="s">
        <v>1462</v>
      </c>
      <c r="XO240" t="s">
        <v>1462</v>
      </c>
      <c r="XR240" t="b">
        <v>1</v>
      </c>
      <c r="XS240" t="b">
        <v>1</v>
      </c>
      <c r="XU240" t="b">
        <v>1</v>
      </c>
      <c r="XX240" t="b">
        <v>1</v>
      </c>
      <c r="XY240" t="b">
        <v>1</v>
      </c>
      <c r="YC240" t="s">
        <v>1462</v>
      </c>
      <c r="YE240" t="s">
        <v>1462</v>
      </c>
      <c r="YF240" t="s">
        <v>6655</v>
      </c>
      <c r="YG240">
        <v>7.5</v>
      </c>
      <c r="YH240">
        <v>0</v>
      </c>
      <c r="YI240" t="s">
        <v>1462</v>
      </c>
      <c r="YK240" t="b">
        <v>1</v>
      </c>
      <c r="YO240" t="b">
        <v>1</v>
      </c>
      <c r="YU240">
        <v>7.5</v>
      </c>
      <c r="YV240">
        <v>0</v>
      </c>
      <c r="ZX240">
        <v>5</v>
      </c>
      <c r="ZY240">
        <v>7.5</v>
      </c>
      <c r="ZZ240">
        <v>2.5</v>
      </c>
      <c r="AAA240">
        <v>15</v>
      </c>
      <c r="AAB240" t="s">
        <v>1462</v>
      </c>
      <c r="AAL240" t="b">
        <v>1</v>
      </c>
      <c r="AAS240" t="s">
        <v>6656</v>
      </c>
      <c r="AAT240">
        <v>7.5</v>
      </c>
      <c r="AAU240">
        <v>2.5</v>
      </c>
      <c r="AAV240">
        <v>10</v>
      </c>
      <c r="AAW240">
        <v>0</v>
      </c>
      <c r="AAX240">
        <v>7.5</v>
      </c>
      <c r="AAY240">
        <v>17.5</v>
      </c>
      <c r="AAZ240" t="s">
        <v>1463</v>
      </c>
      <c r="ABA240" t="s">
        <v>1463</v>
      </c>
      <c r="ABB240" t="s">
        <v>1463</v>
      </c>
      <c r="ACE240">
        <v>0</v>
      </c>
      <c r="ACF240">
        <v>7.5</v>
      </c>
      <c r="ADN240">
        <v>10</v>
      </c>
      <c r="ADO240">
        <v>7.5</v>
      </c>
      <c r="ADP240">
        <v>2.5</v>
      </c>
      <c r="ADQ240">
        <v>20</v>
      </c>
      <c r="ADR240" t="s">
        <v>1759</v>
      </c>
      <c r="ADS240">
        <v>0.5</v>
      </c>
      <c r="ADT240">
        <v>45</v>
      </c>
      <c r="ADU240" t="s">
        <v>2548</v>
      </c>
      <c r="ADV240">
        <v>0.5</v>
      </c>
      <c r="ADW240">
        <v>4</v>
      </c>
      <c r="ADX240" t="s">
        <v>2560</v>
      </c>
      <c r="ADY240">
        <v>0.5</v>
      </c>
      <c r="ADZ240">
        <v>3</v>
      </c>
      <c r="AEG240">
        <v>7.5</v>
      </c>
      <c r="AEH240">
        <v>2.5</v>
      </c>
      <c r="AEI240">
        <v>10</v>
      </c>
      <c r="AEJ240">
        <v>7.5</v>
      </c>
      <c r="AEK240">
        <v>2.5</v>
      </c>
      <c r="AEL240">
        <v>20</v>
      </c>
      <c r="AEO240" t="b">
        <v>1</v>
      </c>
      <c r="AET240" t="b">
        <v>1</v>
      </c>
      <c r="AEV240" t="b">
        <v>1</v>
      </c>
      <c r="AEX240" t="b">
        <v>1</v>
      </c>
      <c r="AEZ240" t="b">
        <v>1</v>
      </c>
      <c r="AFA240" t="s">
        <v>4365</v>
      </c>
      <c r="AFC240">
        <v>7.5</v>
      </c>
      <c r="AFD240">
        <v>2.5</v>
      </c>
      <c r="AFE240">
        <v>0</v>
      </c>
      <c r="AFF240">
        <v>7.5</v>
      </c>
      <c r="AFG240">
        <v>2.5</v>
      </c>
      <c r="AFH240">
        <v>10</v>
      </c>
      <c r="AFI240" t="s">
        <v>1463</v>
      </c>
      <c r="AFK240" t="s">
        <v>1463</v>
      </c>
      <c r="AFM240" t="s">
        <v>1463</v>
      </c>
      <c r="AFO240" t="s">
        <v>1463</v>
      </c>
      <c r="AFQ240" t="s">
        <v>1463</v>
      </c>
      <c r="AFT240" t="s">
        <v>1463</v>
      </c>
      <c r="AFV240">
        <v>3</v>
      </c>
      <c r="AFW240">
        <v>3</v>
      </c>
      <c r="AFX240">
        <v>7.5</v>
      </c>
      <c r="AFY240">
        <v>2.5</v>
      </c>
      <c r="AFZ240">
        <v>5</v>
      </c>
      <c r="AGA240">
        <v>7.5</v>
      </c>
      <c r="AGB240">
        <v>0</v>
      </c>
      <c r="AGC240">
        <v>12.5</v>
      </c>
      <c r="AGD240">
        <v>3</v>
      </c>
      <c r="AGE240">
        <v>1</v>
      </c>
      <c r="AGG240">
        <v>3</v>
      </c>
      <c r="AGH240">
        <v>1</v>
      </c>
      <c r="AGJ240">
        <v>3</v>
      </c>
      <c r="AGK240">
        <v>0</v>
      </c>
      <c r="AGM240" t="s">
        <v>6193</v>
      </c>
      <c r="AGN240" t="s">
        <v>6657</v>
      </c>
      <c r="AGQ240">
        <v>7.5</v>
      </c>
      <c r="AGR240">
        <v>0</v>
      </c>
      <c r="AGS240">
        <v>3</v>
      </c>
      <c r="AGT240">
        <v>7.5</v>
      </c>
      <c r="AGU240">
        <v>2.5</v>
      </c>
      <c r="AGV240">
        <v>13</v>
      </c>
      <c r="AGW240">
        <v>3</v>
      </c>
      <c r="AGY240" t="b">
        <v>1</v>
      </c>
      <c r="AGZ240" t="b">
        <v>1</v>
      </c>
      <c r="AHA240" t="b">
        <v>1</v>
      </c>
      <c r="AHD240">
        <v>4</v>
      </c>
      <c r="AHE240">
        <v>4</v>
      </c>
      <c r="AHF240">
        <v>3</v>
      </c>
      <c r="AKM240">
        <v>7.5</v>
      </c>
      <c r="AKN240">
        <v>2.5</v>
      </c>
      <c r="AKO240">
        <v>10</v>
      </c>
      <c r="AKP240">
        <v>7.5</v>
      </c>
      <c r="AKQ240">
        <v>2.5</v>
      </c>
      <c r="AKR240">
        <v>20</v>
      </c>
      <c r="AKS240" t="s">
        <v>1462</v>
      </c>
      <c r="AKT240" t="s">
        <v>1463</v>
      </c>
      <c r="AKV240" t="s">
        <v>1462</v>
      </c>
      <c r="AKX240" t="s">
        <v>1462</v>
      </c>
      <c r="AKZ240" t="s">
        <v>1462</v>
      </c>
      <c r="ALB240" t="s">
        <v>1462</v>
      </c>
      <c r="ALD240" t="s">
        <v>1462</v>
      </c>
      <c r="ALF240" t="s">
        <v>1462</v>
      </c>
      <c r="ALH240" t="s">
        <v>1462</v>
      </c>
      <c r="ALJ240" t="s">
        <v>1462</v>
      </c>
      <c r="ALL240" t="s">
        <v>1462</v>
      </c>
      <c r="ALN240" t="s">
        <v>1462</v>
      </c>
      <c r="ALP240" t="s">
        <v>1462</v>
      </c>
      <c r="ALR240" t="s">
        <v>1462</v>
      </c>
      <c r="ALT240" t="s">
        <v>1463</v>
      </c>
      <c r="AMF240" t="b">
        <v>1</v>
      </c>
      <c r="AMH240" t="b">
        <v>1</v>
      </c>
      <c r="AMI240" t="b">
        <v>1</v>
      </c>
      <c r="AMJ240" t="b">
        <v>1</v>
      </c>
      <c r="AMM240" t="b">
        <v>1</v>
      </c>
      <c r="AMQ240" t="b">
        <v>1</v>
      </c>
      <c r="AMW240" t="b">
        <v>1</v>
      </c>
      <c r="ANA240">
        <v>7.5</v>
      </c>
      <c r="ANB240">
        <v>2.5</v>
      </c>
      <c r="ANC240">
        <v>10</v>
      </c>
      <c r="AND240">
        <v>7.5</v>
      </c>
      <c r="ANE240">
        <v>2.5</v>
      </c>
      <c r="ANF240">
        <v>20</v>
      </c>
      <c r="ANG240" t="s">
        <v>1462</v>
      </c>
      <c r="ANH240" t="s">
        <v>6658</v>
      </c>
      <c r="ANI240" t="s">
        <v>1462</v>
      </c>
      <c r="ANJ240" t="s">
        <v>6659</v>
      </c>
      <c r="ANK240">
        <v>7.5</v>
      </c>
      <c r="ANL240">
        <v>2.5</v>
      </c>
      <c r="ANM240">
        <v>6</v>
      </c>
      <c r="ANN240">
        <v>0</v>
      </c>
      <c r="ANO240">
        <v>10</v>
      </c>
      <c r="ANP240">
        <v>16</v>
      </c>
      <c r="ANQ240" t="s">
        <v>2599</v>
      </c>
      <c r="ANR240" t="s">
        <v>1462</v>
      </c>
      <c r="ANS240" t="s">
        <v>6660</v>
      </c>
      <c r="ANT240">
        <v>0</v>
      </c>
      <c r="ANU240">
        <v>10</v>
      </c>
      <c r="AQR240">
        <v>5</v>
      </c>
      <c r="AQS240">
        <v>0</v>
      </c>
      <c r="AQT240">
        <v>3.8</v>
      </c>
      <c r="AQU240">
        <v>8.8000000000000007</v>
      </c>
      <c r="AQV240" t="s">
        <v>1463</v>
      </c>
      <c r="ARC240" t="b">
        <v>1</v>
      </c>
      <c r="ARD240" t="b">
        <v>1</v>
      </c>
      <c r="ARG240">
        <v>0</v>
      </c>
      <c r="ARH240">
        <v>5</v>
      </c>
      <c r="ARI240" t="s">
        <v>1463</v>
      </c>
      <c r="ARQ240" t="s">
        <v>1462</v>
      </c>
      <c r="ARS240" t="s">
        <v>5593</v>
      </c>
      <c r="ART240" t="s">
        <v>6661</v>
      </c>
      <c r="ASB240" t="b">
        <v>1</v>
      </c>
      <c r="ASC240" t="s">
        <v>4372</v>
      </c>
      <c r="ASD240">
        <v>0</v>
      </c>
      <c r="ASE240">
        <v>2.5</v>
      </c>
      <c r="ASF240">
        <v>4</v>
      </c>
      <c r="ASG240">
        <v>5</v>
      </c>
      <c r="ASH240">
        <v>2.5</v>
      </c>
      <c r="ASI240">
        <v>11.5</v>
      </c>
      <c r="ASJ240">
        <v>90</v>
      </c>
      <c r="ASM240" t="b">
        <v>1</v>
      </c>
      <c r="ASS240">
        <v>4</v>
      </c>
      <c r="AST240" t="s">
        <v>1462</v>
      </c>
      <c r="ASW240" t="b">
        <v>1</v>
      </c>
      <c r="ASY240" t="b">
        <v>1</v>
      </c>
      <c r="ASZ240" t="b">
        <v>1</v>
      </c>
      <c r="ATC240" t="s">
        <v>6662</v>
      </c>
      <c r="ATD240">
        <v>5</v>
      </c>
      <c r="ATE240">
        <v>2.5</v>
      </c>
      <c r="ATF240">
        <v>0</v>
      </c>
      <c r="ATG240">
        <v>0</v>
      </c>
      <c r="ATH240">
        <v>1.3</v>
      </c>
      <c r="ATI240">
        <v>1.3</v>
      </c>
      <c r="ATJ240" t="s">
        <v>1463</v>
      </c>
      <c r="AVZ240">
        <v>0</v>
      </c>
      <c r="AWA240">
        <v>2.5</v>
      </c>
      <c r="AWB240">
        <v>0</v>
      </c>
      <c r="AWC240">
        <v>0</v>
      </c>
      <c r="AWD240">
        <v>2</v>
      </c>
      <c r="AWE240">
        <v>2.5</v>
      </c>
      <c r="AWF240">
        <v>2.5</v>
      </c>
      <c r="AWG240">
        <v>7</v>
      </c>
      <c r="AWH240" t="s">
        <v>1462</v>
      </c>
      <c r="AWI240" t="s">
        <v>1469</v>
      </c>
      <c r="AWJ240" t="s">
        <v>1463</v>
      </c>
      <c r="AWL240" t="s">
        <v>1462</v>
      </c>
      <c r="AWM240" t="s">
        <v>2619</v>
      </c>
      <c r="AWN240" t="s">
        <v>1463</v>
      </c>
      <c r="AWP240" t="s">
        <v>1463</v>
      </c>
      <c r="AWR240" t="s">
        <v>1463</v>
      </c>
      <c r="AWT240" t="s">
        <v>1463</v>
      </c>
      <c r="AWV240" t="s">
        <v>1463</v>
      </c>
      <c r="AWX240" t="s">
        <v>1462</v>
      </c>
      <c r="AWY240" t="s">
        <v>4525</v>
      </c>
      <c r="AWZ240" t="s">
        <v>1463</v>
      </c>
      <c r="AXB240" t="s">
        <v>1463</v>
      </c>
      <c r="AXD240" t="s">
        <v>1463</v>
      </c>
      <c r="AXI240">
        <v>2.5</v>
      </c>
      <c r="AXJ240">
        <v>2.5</v>
      </c>
      <c r="AXK240">
        <v>0</v>
      </c>
      <c r="AXN240">
        <v>0</v>
      </c>
      <c r="AXO240">
        <v>1</v>
      </c>
      <c r="AXP240">
        <v>1</v>
      </c>
      <c r="AXQ240">
        <v>1</v>
      </c>
      <c r="AXR240">
        <v>1</v>
      </c>
      <c r="AXS240">
        <v>1</v>
      </c>
      <c r="AXT240">
        <v>1</v>
      </c>
      <c r="AXU240">
        <v>1</v>
      </c>
      <c r="AXV240">
        <v>3</v>
      </c>
      <c r="AXW240">
        <v>1</v>
      </c>
      <c r="AXX240">
        <v>3</v>
      </c>
      <c r="AYA240">
        <v>10</v>
      </c>
      <c r="AYD240">
        <v>10</v>
      </c>
      <c r="AYE240" t="s">
        <v>1463</v>
      </c>
      <c r="AYF240" t="s">
        <v>1463</v>
      </c>
      <c r="AYG240">
        <v>10</v>
      </c>
      <c r="AYJ240">
        <v>10</v>
      </c>
      <c r="AYK240">
        <v>7.5</v>
      </c>
      <c r="AYL240">
        <v>2.5</v>
      </c>
      <c r="AYM240">
        <v>20</v>
      </c>
      <c r="AZO240" t="s">
        <v>1462</v>
      </c>
      <c r="AZP240" t="s">
        <v>6663</v>
      </c>
      <c r="AZR240">
        <v>7.5</v>
      </c>
      <c r="AZS240">
        <v>2.5</v>
      </c>
      <c r="BCH240">
        <v>10</v>
      </c>
      <c r="BCI240">
        <v>2.5</v>
      </c>
      <c r="BCJ240">
        <v>0</v>
      </c>
      <c r="BCK240">
        <v>12.5</v>
      </c>
      <c r="BCL240">
        <v>1</v>
      </c>
      <c r="BCN240" t="s">
        <v>2555</v>
      </c>
      <c r="BCP240">
        <v>2</v>
      </c>
      <c r="BCR240">
        <v>3</v>
      </c>
      <c r="BCT240">
        <v>4</v>
      </c>
      <c r="BCW240" t="s">
        <v>2555</v>
      </c>
      <c r="BCY240">
        <v>2.5</v>
      </c>
      <c r="BCZ240">
        <v>0</v>
      </c>
      <c r="BEH240">
        <v>2.5</v>
      </c>
      <c r="BEI240">
        <v>7.5</v>
      </c>
      <c r="BEJ240">
        <v>2.5</v>
      </c>
      <c r="BEK240">
        <v>12.5</v>
      </c>
      <c r="BEL240" t="s">
        <v>2552</v>
      </c>
      <c r="BEN240" t="s">
        <v>2552</v>
      </c>
      <c r="BEP240" t="s">
        <v>2552</v>
      </c>
      <c r="BER240" t="s">
        <v>2552</v>
      </c>
      <c r="BET240" t="s">
        <v>2552</v>
      </c>
      <c r="BEV240" t="s">
        <v>2552</v>
      </c>
      <c r="BEX240">
        <v>7.5</v>
      </c>
      <c r="BEY240">
        <v>2.5</v>
      </c>
      <c r="BGQ240">
        <v>4.7</v>
      </c>
      <c r="BGR240">
        <v>7.5</v>
      </c>
      <c r="BGS240">
        <v>2.5</v>
      </c>
      <c r="BGT240">
        <v>14.7</v>
      </c>
      <c r="BGU240" t="s">
        <v>1462</v>
      </c>
      <c r="BGV240" t="s">
        <v>2667</v>
      </c>
      <c r="BGW240" t="s">
        <v>2653</v>
      </c>
      <c r="BGX240" t="s">
        <v>2984</v>
      </c>
      <c r="BGY240" t="s">
        <v>2653</v>
      </c>
      <c r="BGZ240" t="s">
        <v>6255</v>
      </c>
      <c r="BHA240" t="s">
        <v>2838</v>
      </c>
      <c r="BHH240" t="s">
        <v>6422</v>
      </c>
      <c r="BHI240" t="s">
        <v>2985</v>
      </c>
      <c r="BHJ240" t="s">
        <v>2653</v>
      </c>
      <c r="BHK240">
        <v>7.5</v>
      </c>
      <c r="BHL240">
        <v>2.5</v>
      </c>
      <c r="BIT240">
        <v>10</v>
      </c>
      <c r="BIU240">
        <v>7.5</v>
      </c>
      <c r="BIV240">
        <v>2.5</v>
      </c>
      <c r="BIW240">
        <v>20</v>
      </c>
      <c r="BIX240">
        <v>5</v>
      </c>
      <c r="BIY240" t="s">
        <v>1794</v>
      </c>
      <c r="BIZ240" t="s">
        <v>2548</v>
      </c>
      <c r="BJA240" t="s">
        <v>2548</v>
      </c>
      <c r="BJB240">
        <v>7.5</v>
      </c>
      <c r="BJC240">
        <v>2.5</v>
      </c>
    </row>
    <row r="241" spans="1:1024 1026:1615" ht="15" x14ac:dyDescent="0.25">
      <c r="A241" t="s">
        <v>4347</v>
      </c>
      <c r="B241" t="s">
        <v>6664</v>
      </c>
      <c r="C241" t="s">
        <v>6665</v>
      </c>
      <c r="D241" t="s">
        <v>1460</v>
      </c>
      <c r="F241" t="s">
        <v>2606</v>
      </c>
      <c r="G241" t="s">
        <v>4350</v>
      </c>
      <c r="H241" t="s">
        <v>6517</v>
      </c>
      <c r="I241" t="s">
        <v>6666</v>
      </c>
      <c r="J241">
        <v>2.5612129100000001</v>
      </c>
      <c r="K241">
        <v>34.686920579999999</v>
      </c>
      <c r="L241" s="116">
        <v>42460</v>
      </c>
      <c r="M241" t="s">
        <v>1471</v>
      </c>
      <c r="N241">
        <v>69</v>
      </c>
      <c r="O241" t="s">
        <v>1472</v>
      </c>
      <c r="Q241">
        <v>6.7</v>
      </c>
      <c r="R241">
        <v>7.5</v>
      </c>
      <c r="S241">
        <v>2.5</v>
      </c>
      <c r="T241">
        <v>16.7</v>
      </c>
      <c r="U241">
        <v>2</v>
      </c>
      <c r="V241">
        <v>3</v>
      </c>
      <c r="W241">
        <v>4</v>
      </c>
      <c r="X241">
        <v>2</v>
      </c>
      <c r="Y241">
        <v>1</v>
      </c>
      <c r="Z241">
        <v>1</v>
      </c>
      <c r="AE241" t="b">
        <v>1</v>
      </c>
      <c r="AG241">
        <v>2</v>
      </c>
      <c r="AH241">
        <v>3</v>
      </c>
      <c r="AI241">
        <v>4</v>
      </c>
      <c r="AJ241">
        <v>2</v>
      </c>
      <c r="AK241">
        <v>1</v>
      </c>
      <c r="AL241">
        <v>1</v>
      </c>
      <c r="AS241">
        <v>2</v>
      </c>
      <c r="AT241">
        <v>3</v>
      </c>
      <c r="AU241">
        <v>4</v>
      </c>
      <c r="AV241">
        <v>2</v>
      </c>
      <c r="AW241">
        <v>1</v>
      </c>
      <c r="AX241">
        <v>1</v>
      </c>
      <c r="BS241" t="s">
        <v>1462</v>
      </c>
      <c r="BT241" t="s">
        <v>1462</v>
      </c>
      <c r="BU241" t="s">
        <v>4353</v>
      </c>
      <c r="BV241" t="s">
        <v>6199</v>
      </c>
      <c r="BW241">
        <v>7.5</v>
      </c>
      <c r="BX241">
        <v>2.5</v>
      </c>
      <c r="BY241">
        <v>8.5</v>
      </c>
      <c r="BZ241">
        <v>5</v>
      </c>
      <c r="CA241">
        <v>2.5</v>
      </c>
      <c r="CB241">
        <v>16</v>
      </c>
      <c r="CC241" t="s">
        <v>1462</v>
      </c>
      <c r="CD241" t="b">
        <v>1</v>
      </c>
      <c r="CE241" t="b">
        <v>1</v>
      </c>
      <c r="CF241">
        <v>55</v>
      </c>
      <c r="CH241" t="s">
        <v>1463</v>
      </c>
      <c r="CM241" t="s">
        <v>1462</v>
      </c>
      <c r="CN241" t="b">
        <v>1</v>
      </c>
      <c r="CP241">
        <v>5</v>
      </c>
      <c r="CR241" t="s">
        <v>1463</v>
      </c>
      <c r="CW241" t="s">
        <v>1462</v>
      </c>
      <c r="CX241" t="b">
        <v>1</v>
      </c>
      <c r="CZ241">
        <v>30</v>
      </c>
      <c r="DB241" t="s">
        <v>1463</v>
      </c>
      <c r="DG241" t="s">
        <v>1463</v>
      </c>
      <c r="DM241" t="s">
        <v>1463</v>
      </c>
      <c r="DS241" t="b">
        <v>1</v>
      </c>
      <c r="DU241" t="b">
        <v>1</v>
      </c>
      <c r="DY241" t="b">
        <v>1</v>
      </c>
      <c r="EC241" t="b">
        <v>1</v>
      </c>
      <c r="EI241">
        <v>5</v>
      </c>
      <c r="EJ241">
        <v>2.5</v>
      </c>
      <c r="EN241">
        <v>0</v>
      </c>
      <c r="EO241" t="s">
        <v>1463</v>
      </c>
      <c r="FL241">
        <v>6.7</v>
      </c>
      <c r="FM241">
        <v>2.5</v>
      </c>
      <c r="FN241">
        <v>2.5</v>
      </c>
      <c r="FO241">
        <v>11.7</v>
      </c>
      <c r="FP241" t="s">
        <v>1462</v>
      </c>
      <c r="FT241" t="b">
        <v>1</v>
      </c>
      <c r="FV241" t="s">
        <v>1465</v>
      </c>
      <c r="GC241" t="b">
        <v>1</v>
      </c>
      <c r="GE241" t="s">
        <v>2548</v>
      </c>
      <c r="GO241" t="b">
        <v>1</v>
      </c>
      <c r="GQ241" t="s">
        <v>2564</v>
      </c>
      <c r="HA241" t="b">
        <v>1</v>
      </c>
      <c r="HC241" t="s">
        <v>2564</v>
      </c>
      <c r="HV241" t="b">
        <v>1</v>
      </c>
      <c r="HX241" t="s">
        <v>2564</v>
      </c>
      <c r="IN241" t="b">
        <v>1</v>
      </c>
      <c r="IP241" t="s">
        <v>1464</v>
      </c>
      <c r="JC241" t="b">
        <v>1</v>
      </c>
      <c r="JE241" t="s">
        <v>1465</v>
      </c>
      <c r="JL241" t="b">
        <v>1</v>
      </c>
      <c r="JN241" t="s">
        <v>2564</v>
      </c>
      <c r="JX241" t="b">
        <v>1</v>
      </c>
      <c r="JZ241" t="s">
        <v>1464</v>
      </c>
      <c r="KG241" t="s">
        <v>6667</v>
      </c>
      <c r="KH241" t="b">
        <v>1</v>
      </c>
      <c r="KJ241" t="s">
        <v>2564</v>
      </c>
      <c r="KK241" t="s">
        <v>1463</v>
      </c>
      <c r="KM241">
        <v>2.5</v>
      </c>
      <c r="KN241">
        <v>2.5</v>
      </c>
      <c r="KO241">
        <v>0</v>
      </c>
      <c r="KR241">
        <v>0</v>
      </c>
      <c r="KS241" t="s">
        <v>1463</v>
      </c>
      <c r="RO241">
        <v>7.5</v>
      </c>
      <c r="RP241">
        <v>5</v>
      </c>
      <c r="RQ241">
        <v>2.5</v>
      </c>
      <c r="RR241">
        <v>15</v>
      </c>
      <c r="SK241">
        <v>5</v>
      </c>
      <c r="SL241">
        <v>2.5</v>
      </c>
      <c r="SM241">
        <v>5.0999999999999996</v>
      </c>
      <c r="SN241">
        <v>7.5</v>
      </c>
      <c r="SO241">
        <v>2.5</v>
      </c>
      <c r="SP241">
        <v>15.1</v>
      </c>
      <c r="SQ241" t="s">
        <v>1462</v>
      </c>
      <c r="SS241">
        <v>2</v>
      </c>
      <c r="ST241" t="s">
        <v>6668</v>
      </c>
      <c r="SU241" t="s">
        <v>1463</v>
      </c>
      <c r="SY241" t="b">
        <v>1</v>
      </c>
      <c r="SZ241" t="b">
        <v>1</v>
      </c>
      <c r="TA241" t="b">
        <v>1</v>
      </c>
      <c r="TB241" t="b">
        <v>1</v>
      </c>
      <c r="TC241" t="b">
        <v>1</v>
      </c>
      <c r="TD241" t="b">
        <v>1</v>
      </c>
      <c r="TE241" t="b">
        <v>1</v>
      </c>
      <c r="TF241" t="b">
        <v>1</v>
      </c>
      <c r="TI241">
        <v>75</v>
      </c>
      <c r="TJ241" t="s">
        <v>6669</v>
      </c>
      <c r="TM241" t="b">
        <v>1</v>
      </c>
      <c r="TN241" t="b">
        <v>1</v>
      </c>
      <c r="TO241" t="b">
        <v>1</v>
      </c>
      <c r="TP241" t="b">
        <v>1</v>
      </c>
      <c r="TQ241" t="b">
        <v>1</v>
      </c>
      <c r="TS241" t="b">
        <v>1</v>
      </c>
      <c r="TT241" t="b">
        <v>1</v>
      </c>
      <c r="TX241">
        <v>7.5</v>
      </c>
      <c r="TY241">
        <v>2.5</v>
      </c>
      <c r="VI241">
        <v>5</v>
      </c>
      <c r="VJ241">
        <v>0</v>
      </c>
      <c r="VK241">
        <v>7.5</v>
      </c>
      <c r="VL241">
        <v>12.5</v>
      </c>
      <c r="VM241" t="s">
        <v>1463</v>
      </c>
      <c r="VO241" t="s">
        <v>1463</v>
      </c>
      <c r="VQ241" t="s">
        <v>1463</v>
      </c>
      <c r="VS241" t="s">
        <v>1463</v>
      </c>
      <c r="VV241" t="s">
        <v>1463</v>
      </c>
      <c r="VX241" t="s">
        <v>1462</v>
      </c>
      <c r="VY241" t="s">
        <v>6670</v>
      </c>
      <c r="VZ241">
        <v>0</v>
      </c>
      <c r="WA241">
        <v>7.5</v>
      </c>
      <c r="XJ241">
        <v>8.6</v>
      </c>
      <c r="XK241">
        <v>7.5</v>
      </c>
      <c r="XL241">
        <v>2.5</v>
      </c>
      <c r="XM241">
        <v>18.600000000000001</v>
      </c>
      <c r="XN241" t="s">
        <v>1462</v>
      </c>
      <c r="XO241" t="s">
        <v>1462</v>
      </c>
      <c r="XR241" t="b">
        <v>1</v>
      </c>
      <c r="XT241" t="b">
        <v>1</v>
      </c>
      <c r="XU241" t="b">
        <v>1</v>
      </c>
      <c r="XW241" t="b">
        <v>1</v>
      </c>
      <c r="XX241" t="b">
        <v>1</v>
      </c>
      <c r="XY241" t="b">
        <v>1</v>
      </c>
      <c r="YC241" t="s">
        <v>1462</v>
      </c>
      <c r="YE241" t="s">
        <v>1462</v>
      </c>
      <c r="YF241" t="s">
        <v>5299</v>
      </c>
      <c r="YG241">
        <v>7.5</v>
      </c>
      <c r="YH241">
        <v>2.5</v>
      </c>
      <c r="YI241" t="s">
        <v>1462</v>
      </c>
      <c r="YK241" t="b">
        <v>1</v>
      </c>
      <c r="YO241" t="b">
        <v>1</v>
      </c>
      <c r="YU241">
        <v>7.5</v>
      </c>
      <c r="YV241">
        <v>2.5</v>
      </c>
      <c r="ZX241">
        <v>5</v>
      </c>
      <c r="ZY241">
        <v>7.5</v>
      </c>
      <c r="ZZ241">
        <v>2.5</v>
      </c>
      <c r="AAA241">
        <v>15</v>
      </c>
      <c r="AAB241" t="s">
        <v>1462</v>
      </c>
      <c r="AAL241" t="b">
        <v>1</v>
      </c>
      <c r="AAS241" t="s">
        <v>6671</v>
      </c>
      <c r="AAT241">
        <v>7.5</v>
      </c>
      <c r="AAU241">
        <v>2.5</v>
      </c>
      <c r="AAV241">
        <v>10</v>
      </c>
      <c r="AAW241">
        <v>0</v>
      </c>
      <c r="AAX241">
        <v>2.5</v>
      </c>
      <c r="AAY241">
        <v>12.5</v>
      </c>
      <c r="AAZ241" t="s">
        <v>1463</v>
      </c>
      <c r="ABA241" t="s">
        <v>1463</v>
      </c>
      <c r="ABB241" t="s">
        <v>1463</v>
      </c>
      <c r="ACE241">
        <v>0</v>
      </c>
      <c r="ACF241">
        <v>2.5</v>
      </c>
      <c r="ADN241">
        <v>2</v>
      </c>
      <c r="ADO241">
        <v>7.5</v>
      </c>
      <c r="ADP241">
        <v>2.5</v>
      </c>
      <c r="ADQ241">
        <v>12</v>
      </c>
      <c r="ADR241" t="s">
        <v>1759</v>
      </c>
      <c r="ADS241">
        <v>0.5</v>
      </c>
      <c r="ADT241">
        <v>5</v>
      </c>
      <c r="AEG241">
        <v>7.5</v>
      </c>
      <c r="AEH241">
        <v>2.5</v>
      </c>
      <c r="AEI241">
        <v>7</v>
      </c>
      <c r="AEJ241">
        <v>7.5</v>
      </c>
      <c r="AEK241">
        <v>2.5</v>
      </c>
      <c r="AEL241">
        <v>17</v>
      </c>
      <c r="AEO241" t="b">
        <v>1</v>
      </c>
      <c r="AEZ241" t="b">
        <v>1</v>
      </c>
      <c r="AFA241" t="s">
        <v>4754</v>
      </c>
      <c r="AFC241">
        <v>7.5</v>
      </c>
      <c r="AFD241">
        <v>2.5</v>
      </c>
      <c r="AFE241">
        <v>0</v>
      </c>
      <c r="AFF241">
        <v>7.5</v>
      </c>
      <c r="AFG241">
        <v>2.5</v>
      </c>
      <c r="AFH241">
        <v>10</v>
      </c>
      <c r="AFI241" t="s">
        <v>1463</v>
      </c>
      <c r="AFK241" t="s">
        <v>1463</v>
      </c>
      <c r="AFM241" t="s">
        <v>1463</v>
      </c>
      <c r="AFO241" t="s">
        <v>1463</v>
      </c>
      <c r="AFQ241" t="s">
        <v>1463</v>
      </c>
      <c r="AFT241" t="s">
        <v>1463</v>
      </c>
      <c r="AFV241">
        <v>3</v>
      </c>
      <c r="AFW241">
        <v>3</v>
      </c>
      <c r="AFX241">
        <v>7.5</v>
      </c>
      <c r="AFY241">
        <v>2.5</v>
      </c>
      <c r="AFZ241">
        <v>5</v>
      </c>
      <c r="AGA241">
        <v>7.5</v>
      </c>
      <c r="AGB241">
        <v>2.5</v>
      </c>
      <c r="AGC241">
        <v>15</v>
      </c>
      <c r="AGD241">
        <v>5</v>
      </c>
      <c r="AGE241">
        <v>1</v>
      </c>
      <c r="AGG241">
        <v>4</v>
      </c>
      <c r="AGH241">
        <v>1</v>
      </c>
      <c r="AGJ241">
        <v>4</v>
      </c>
      <c r="AGK241">
        <v>0</v>
      </c>
      <c r="AGM241" t="s">
        <v>6672</v>
      </c>
      <c r="AGN241" t="s">
        <v>6673</v>
      </c>
      <c r="AGQ241">
        <v>7.5</v>
      </c>
      <c r="AGR241">
        <v>2.5</v>
      </c>
      <c r="AGS241">
        <v>6.5</v>
      </c>
      <c r="AGT241">
        <v>7.5</v>
      </c>
      <c r="AGU241">
        <v>2.5</v>
      </c>
      <c r="AGV241">
        <v>16.5</v>
      </c>
      <c r="AGW241">
        <v>3</v>
      </c>
      <c r="AGY241" t="b">
        <v>1</v>
      </c>
      <c r="AGZ241" t="b">
        <v>1</v>
      </c>
      <c r="AHA241" t="b">
        <v>1</v>
      </c>
      <c r="AHD241">
        <v>4</v>
      </c>
      <c r="AHE241">
        <v>4</v>
      </c>
      <c r="AHF241">
        <v>4</v>
      </c>
      <c r="AKM241">
        <v>7.5</v>
      </c>
      <c r="AKN241">
        <v>2.5</v>
      </c>
      <c r="AKO241">
        <v>10</v>
      </c>
      <c r="AKP241">
        <v>7.5</v>
      </c>
      <c r="AKQ241">
        <v>2.5</v>
      </c>
      <c r="AKR241">
        <v>20</v>
      </c>
      <c r="AKS241" t="s">
        <v>1462</v>
      </c>
      <c r="AKT241" t="s">
        <v>1463</v>
      </c>
      <c r="AKV241" t="s">
        <v>1462</v>
      </c>
      <c r="AKX241" t="s">
        <v>1462</v>
      </c>
      <c r="AKZ241" t="s">
        <v>1462</v>
      </c>
      <c r="ALB241" t="s">
        <v>1462</v>
      </c>
      <c r="ALD241" t="s">
        <v>1462</v>
      </c>
      <c r="ALF241" t="s">
        <v>1462</v>
      </c>
      <c r="ALH241" t="s">
        <v>1462</v>
      </c>
      <c r="ALJ241" t="s">
        <v>1462</v>
      </c>
      <c r="ALL241" t="s">
        <v>1462</v>
      </c>
      <c r="ALN241" t="s">
        <v>1462</v>
      </c>
      <c r="ALP241" t="s">
        <v>1462</v>
      </c>
      <c r="ALR241" t="s">
        <v>1462</v>
      </c>
      <c r="ALT241" t="s">
        <v>1463</v>
      </c>
      <c r="AMF241" t="b">
        <v>1</v>
      </c>
      <c r="AMH241" t="b">
        <v>1</v>
      </c>
      <c r="AMI241" t="b">
        <v>1</v>
      </c>
      <c r="AMJ241" t="b">
        <v>1</v>
      </c>
      <c r="AML241" t="b">
        <v>1</v>
      </c>
      <c r="AMM241" t="b">
        <v>1</v>
      </c>
      <c r="AMQ241" t="b">
        <v>1</v>
      </c>
      <c r="AMW241" t="b">
        <v>1</v>
      </c>
      <c r="ANA241">
        <v>7.5</v>
      </c>
      <c r="ANB241">
        <v>2.5</v>
      </c>
      <c r="ANC241">
        <v>10</v>
      </c>
      <c r="AND241">
        <v>7.5</v>
      </c>
      <c r="ANE241">
        <v>2.5</v>
      </c>
      <c r="ANF241">
        <v>20</v>
      </c>
      <c r="ANG241" t="s">
        <v>1462</v>
      </c>
      <c r="ANH241" t="s">
        <v>6674</v>
      </c>
      <c r="ANI241" t="s">
        <v>1462</v>
      </c>
      <c r="ANJ241" t="s">
        <v>2616</v>
      </c>
      <c r="ANK241">
        <v>7.5</v>
      </c>
      <c r="ANL241">
        <v>2.5</v>
      </c>
      <c r="ANM241">
        <v>6</v>
      </c>
      <c r="ANN241">
        <v>0</v>
      </c>
      <c r="ANO241">
        <v>10</v>
      </c>
      <c r="ANP241">
        <v>16</v>
      </c>
      <c r="ANQ241" t="s">
        <v>2599</v>
      </c>
      <c r="ANR241" t="s">
        <v>1462</v>
      </c>
      <c r="ANS241" t="s">
        <v>6675</v>
      </c>
      <c r="ANT241">
        <v>0</v>
      </c>
      <c r="ANU241">
        <v>10</v>
      </c>
      <c r="AQR241">
        <v>5</v>
      </c>
      <c r="AQS241">
        <v>0</v>
      </c>
      <c r="AQT241">
        <v>2.5</v>
      </c>
      <c r="AQU241">
        <v>7.5</v>
      </c>
      <c r="AQV241" t="s">
        <v>1463</v>
      </c>
      <c r="ARC241" t="b">
        <v>1</v>
      </c>
      <c r="ARD241" t="b">
        <v>1</v>
      </c>
      <c r="ARG241">
        <v>0</v>
      </c>
      <c r="ARH241">
        <v>2.5</v>
      </c>
      <c r="ARI241" t="s">
        <v>1463</v>
      </c>
      <c r="ARQ241" t="s">
        <v>1462</v>
      </c>
      <c r="ARS241" t="s">
        <v>6676</v>
      </c>
      <c r="ART241" t="s">
        <v>6677</v>
      </c>
      <c r="ASB241" t="b">
        <v>1</v>
      </c>
      <c r="ASC241" t="s">
        <v>4372</v>
      </c>
      <c r="ASD241">
        <v>0</v>
      </c>
      <c r="ASE241">
        <v>2.5</v>
      </c>
      <c r="ASF241">
        <v>4</v>
      </c>
      <c r="ASG241">
        <v>7.5</v>
      </c>
      <c r="ASH241">
        <v>2.5</v>
      </c>
      <c r="ASI241">
        <v>14</v>
      </c>
      <c r="ASJ241">
        <v>60</v>
      </c>
      <c r="ASM241" t="b">
        <v>1</v>
      </c>
      <c r="ASS241">
        <v>3</v>
      </c>
      <c r="AST241" t="s">
        <v>1462</v>
      </c>
      <c r="ASW241" t="b">
        <v>1</v>
      </c>
      <c r="ASY241" t="b">
        <v>1</v>
      </c>
      <c r="ASZ241" t="b">
        <v>1</v>
      </c>
      <c r="ATC241" t="s">
        <v>6678</v>
      </c>
      <c r="ATD241">
        <v>7.5</v>
      </c>
      <c r="ATE241">
        <v>2.5</v>
      </c>
      <c r="ATF241">
        <v>5.7</v>
      </c>
      <c r="ATG241">
        <v>7.5</v>
      </c>
      <c r="ATH241">
        <v>0</v>
      </c>
      <c r="ATI241">
        <v>13.2</v>
      </c>
      <c r="ATJ241" t="s">
        <v>1462</v>
      </c>
      <c r="AVG241" t="b">
        <v>1</v>
      </c>
      <c r="AVH241" t="s">
        <v>6463</v>
      </c>
      <c r="AVI241" t="s">
        <v>2568</v>
      </c>
      <c r="AVW241" t="s">
        <v>1462</v>
      </c>
      <c r="AVX241" t="s">
        <v>1462</v>
      </c>
      <c r="AVZ241">
        <v>7.5</v>
      </c>
      <c r="AWA241">
        <v>0</v>
      </c>
      <c r="AWB241">
        <v>7.5</v>
      </c>
      <c r="AWC241">
        <v>0</v>
      </c>
      <c r="AWD241">
        <v>2</v>
      </c>
      <c r="AWE241">
        <v>2.5</v>
      </c>
      <c r="AWF241">
        <v>0</v>
      </c>
      <c r="AWG241">
        <v>4.5</v>
      </c>
      <c r="AWH241" t="s">
        <v>1462</v>
      </c>
      <c r="AWI241" t="s">
        <v>2708</v>
      </c>
      <c r="AWJ241" t="s">
        <v>1463</v>
      </c>
      <c r="AWL241" t="s">
        <v>1462</v>
      </c>
      <c r="AWM241" t="s">
        <v>2619</v>
      </c>
      <c r="AWN241" t="s">
        <v>1463</v>
      </c>
      <c r="AWP241" t="s">
        <v>1462</v>
      </c>
      <c r="AWQ241" t="s">
        <v>2895</v>
      </c>
      <c r="AWR241" t="s">
        <v>1463</v>
      </c>
      <c r="AWT241" t="s">
        <v>1463</v>
      </c>
      <c r="AWV241" t="s">
        <v>1463</v>
      </c>
      <c r="AWX241" t="s">
        <v>1463</v>
      </c>
      <c r="AWZ241" t="s">
        <v>1463</v>
      </c>
      <c r="AXB241" t="s">
        <v>1463</v>
      </c>
      <c r="AXD241" t="s">
        <v>1463</v>
      </c>
      <c r="AXI241">
        <v>2.5</v>
      </c>
      <c r="AXJ241">
        <v>0</v>
      </c>
      <c r="AXK241">
        <v>0</v>
      </c>
      <c r="AXN241">
        <v>0</v>
      </c>
      <c r="AXO241">
        <v>1</v>
      </c>
      <c r="AXP241">
        <v>1</v>
      </c>
      <c r="AXQ241">
        <v>1</v>
      </c>
      <c r="AXR241">
        <v>1</v>
      </c>
      <c r="AXS241">
        <v>1</v>
      </c>
      <c r="AXT241">
        <v>1</v>
      </c>
      <c r="AXU241">
        <v>1</v>
      </c>
      <c r="AXV241">
        <v>3</v>
      </c>
      <c r="AXW241">
        <v>1</v>
      </c>
      <c r="AXX241">
        <v>3</v>
      </c>
      <c r="AYA241">
        <v>10</v>
      </c>
      <c r="AYD241">
        <v>10</v>
      </c>
      <c r="AYE241" t="s">
        <v>1463</v>
      </c>
      <c r="AYF241" t="s">
        <v>1463</v>
      </c>
      <c r="AYG241">
        <v>10</v>
      </c>
      <c r="AYJ241">
        <v>10</v>
      </c>
      <c r="AYK241">
        <v>7.5</v>
      </c>
      <c r="AYL241">
        <v>0</v>
      </c>
      <c r="AYM241">
        <v>17.5</v>
      </c>
      <c r="AZO241" t="s">
        <v>1462</v>
      </c>
      <c r="AZP241" t="s">
        <v>6679</v>
      </c>
      <c r="AZR241">
        <v>7.5</v>
      </c>
      <c r="AZS241">
        <v>0</v>
      </c>
      <c r="BCH241">
        <v>10</v>
      </c>
      <c r="BCI241">
        <v>2.5</v>
      </c>
      <c r="BCJ241">
        <v>2.5</v>
      </c>
      <c r="BCK241">
        <v>15</v>
      </c>
      <c r="BCL241">
        <v>1</v>
      </c>
      <c r="BCN241" t="s">
        <v>2555</v>
      </c>
      <c r="BCP241">
        <v>2</v>
      </c>
      <c r="BCR241">
        <v>3</v>
      </c>
      <c r="BCT241">
        <v>4</v>
      </c>
      <c r="BCW241" t="s">
        <v>2555</v>
      </c>
      <c r="BCY241">
        <v>2.5</v>
      </c>
      <c r="BCZ241">
        <v>2.5</v>
      </c>
      <c r="BEH241">
        <v>2.5</v>
      </c>
      <c r="BEI241">
        <v>7.5</v>
      </c>
      <c r="BEJ241">
        <v>2.5</v>
      </c>
      <c r="BEK241">
        <v>12.5</v>
      </c>
      <c r="BEL241" t="s">
        <v>2552</v>
      </c>
      <c r="BEN241" t="s">
        <v>2552</v>
      </c>
      <c r="BEP241" t="s">
        <v>2552</v>
      </c>
      <c r="BER241" t="s">
        <v>2552</v>
      </c>
      <c r="BET241" t="s">
        <v>2552</v>
      </c>
      <c r="BEV241" t="s">
        <v>2552</v>
      </c>
      <c r="BEX241">
        <v>7.5</v>
      </c>
      <c r="BEY241">
        <v>2.5</v>
      </c>
      <c r="BGQ241">
        <v>2</v>
      </c>
      <c r="BGR241">
        <v>7.5</v>
      </c>
      <c r="BGS241">
        <v>2.5</v>
      </c>
      <c r="BGT241">
        <v>12</v>
      </c>
      <c r="BGU241" t="s">
        <v>1462</v>
      </c>
      <c r="BGV241" t="s">
        <v>2984</v>
      </c>
      <c r="BGW241" t="s">
        <v>2653</v>
      </c>
      <c r="BGX241" t="s">
        <v>2667</v>
      </c>
      <c r="BGY241" t="s">
        <v>2653</v>
      </c>
      <c r="BHK241">
        <v>7.5</v>
      </c>
      <c r="BHL241">
        <v>2.5</v>
      </c>
      <c r="BIT241">
        <v>10</v>
      </c>
      <c r="BIU241">
        <v>7.5</v>
      </c>
      <c r="BIV241">
        <v>2.5</v>
      </c>
      <c r="BIW241">
        <v>20</v>
      </c>
      <c r="BIX241">
        <v>4</v>
      </c>
      <c r="BIY241" t="s">
        <v>1794</v>
      </c>
      <c r="BIZ241" t="s">
        <v>2548</v>
      </c>
      <c r="BJA241" t="s">
        <v>2548</v>
      </c>
      <c r="BJB241">
        <v>7.5</v>
      </c>
      <c r="BJC241">
        <v>2.5</v>
      </c>
    </row>
    <row r="242" spans="1:1024 1026:1615" ht="15" x14ac:dyDescent="0.25">
      <c r="A242" t="s">
        <v>4347</v>
      </c>
      <c r="B242" t="s">
        <v>6680</v>
      </c>
      <c r="C242" t="s">
        <v>6681</v>
      </c>
      <c r="D242" t="s">
        <v>2553</v>
      </c>
      <c r="E242" t="s">
        <v>6682</v>
      </c>
      <c r="F242" t="s">
        <v>2606</v>
      </c>
      <c r="G242" t="s">
        <v>4350</v>
      </c>
      <c r="H242" t="s">
        <v>6517</v>
      </c>
      <c r="I242" t="s">
        <v>6666</v>
      </c>
      <c r="J242">
        <v>2.5611608399999999</v>
      </c>
      <c r="K242">
        <v>34.686938599999998</v>
      </c>
      <c r="L242" s="116">
        <v>42460</v>
      </c>
      <c r="M242" t="s">
        <v>1471</v>
      </c>
      <c r="N242">
        <v>33</v>
      </c>
      <c r="O242" t="s">
        <v>1472</v>
      </c>
      <c r="Q242">
        <v>6.7</v>
      </c>
      <c r="R242">
        <v>7.5</v>
      </c>
      <c r="S242">
        <v>2.5</v>
      </c>
      <c r="T242">
        <v>16.7</v>
      </c>
      <c r="U242">
        <v>1</v>
      </c>
      <c r="V242">
        <v>1</v>
      </c>
      <c r="W242">
        <v>1</v>
      </c>
      <c r="X242">
        <v>1</v>
      </c>
      <c r="AA242" t="b">
        <v>1</v>
      </c>
      <c r="AG242">
        <v>1</v>
      </c>
      <c r="AH242">
        <v>1</v>
      </c>
      <c r="AI242">
        <v>1</v>
      </c>
      <c r="AJ242">
        <v>1</v>
      </c>
      <c r="AS242">
        <v>1</v>
      </c>
      <c r="AT242">
        <v>1</v>
      </c>
      <c r="AU242">
        <v>1</v>
      </c>
      <c r="AV242">
        <v>1</v>
      </c>
      <c r="BS242" t="s">
        <v>1462</v>
      </c>
      <c r="BT242" t="s">
        <v>1462</v>
      </c>
      <c r="BU242" t="s">
        <v>4353</v>
      </c>
      <c r="BV242" t="s">
        <v>4353</v>
      </c>
      <c r="BW242">
        <v>7.5</v>
      </c>
      <c r="BX242">
        <v>2.5</v>
      </c>
      <c r="BY242">
        <v>7.5</v>
      </c>
      <c r="BZ242">
        <v>7.5</v>
      </c>
      <c r="CA242">
        <v>2.5</v>
      </c>
      <c r="CB242">
        <v>17.5</v>
      </c>
      <c r="CC242" t="s">
        <v>1462</v>
      </c>
      <c r="CD242" t="b">
        <v>1</v>
      </c>
      <c r="CE242" t="b">
        <v>1</v>
      </c>
      <c r="CF242">
        <v>20</v>
      </c>
      <c r="CH242" t="s">
        <v>1463</v>
      </c>
      <c r="CM242" t="s">
        <v>1463</v>
      </c>
      <c r="CR242" t="s">
        <v>1463</v>
      </c>
      <c r="CW242" t="s">
        <v>1462</v>
      </c>
      <c r="CX242" t="b">
        <v>1</v>
      </c>
      <c r="CZ242">
        <v>1</v>
      </c>
      <c r="DB242" t="s">
        <v>1463</v>
      </c>
      <c r="DG242" t="s">
        <v>1463</v>
      </c>
      <c r="DM242" t="s">
        <v>1463</v>
      </c>
      <c r="DS242" t="b">
        <v>1</v>
      </c>
      <c r="DU242" t="b">
        <v>1</v>
      </c>
      <c r="DY242" t="b">
        <v>1</v>
      </c>
      <c r="EC242" t="b">
        <v>1</v>
      </c>
      <c r="EI242">
        <v>7.5</v>
      </c>
      <c r="EJ242">
        <v>2.5</v>
      </c>
      <c r="EN242">
        <v>0</v>
      </c>
      <c r="EO242" t="s">
        <v>1463</v>
      </c>
      <c r="FL242">
        <v>5</v>
      </c>
      <c r="FM242">
        <v>2.5</v>
      </c>
      <c r="FN242">
        <v>2.5</v>
      </c>
      <c r="FO242">
        <v>10</v>
      </c>
      <c r="FP242" t="s">
        <v>1462</v>
      </c>
      <c r="FT242" t="b">
        <v>1</v>
      </c>
      <c r="FV242" t="s">
        <v>1465</v>
      </c>
      <c r="GO242" t="b">
        <v>1</v>
      </c>
      <c r="GQ242" t="s">
        <v>2564</v>
      </c>
      <c r="HD242" t="b">
        <v>1</v>
      </c>
      <c r="HF242" t="s">
        <v>2564</v>
      </c>
      <c r="JC242" t="b">
        <v>1</v>
      </c>
      <c r="JE242" t="s">
        <v>1465</v>
      </c>
      <c r="JL242" t="b">
        <v>1</v>
      </c>
      <c r="JN242" t="s">
        <v>2564</v>
      </c>
      <c r="KG242" t="s">
        <v>6667</v>
      </c>
      <c r="KH242" t="b">
        <v>1</v>
      </c>
      <c r="KJ242" t="s">
        <v>2564</v>
      </c>
      <c r="KM242">
        <v>2.5</v>
      </c>
      <c r="KN242">
        <v>2.5</v>
      </c>
      <c r="KO242">
        <v>0</v>
      </c>
      <c r="KR242">
        <v>0</v>
      </c>
      <c r="KS242" t="s">
        <v>1463</v>
      </c>
      <c r="RO242">
        <v>7.5</v>
      </c>
      <c r="RP242">
        <v>7.5</v>
      </c>
      <c r="RQ242">
        <v>2.5</v>
      </c>
      <c r="RR242">
        <v>17.5</v>
      </c>
      <c r="RS242" t="s">
        <v>1463</v>
      </c>
      <c r="RZ242" t="s">
        <v>1463</v>
      </c>
      <c r="SK242">
        <v>7.5</v>
      </c>
      <c r="SL242">
        <v>2.5</v>
      </c>
      <c r="SM242">
        <v>5.0999999999999996</v>
      </c>
      <c r="SN242">
        <v>7.5</v>
      </c>
      <c r="SO242">
        <v>0</v>
      </c>
      <c r="SP242">
        <v>12.6</v>
      </c>
      <c r="SQ242" t="s">
        <v>1462</v>
      </c>
      <c r="SS242">
        <v>2</v>
      </c>
      <c r="ST242" t="s">
        <v>6683</v>
      </c>
      <c r="SU242" t="s">
        <v>1463</v>
      </c>
      <c r="SY242" t="b">
        <v>1</v>
      </c>
      <c r="SZ242" t="b">
        <v>1</v>
      </c>
      <c r="TA242" t="b">
        <v>1</v>
      </c>
      <c r="TB242" t="b">
        <v>1</v>
      </c>
      <c r="TC242" t="b">
        <v>1</v>
      </c>
      <c r="TD242" t="b">
        <v>1</v>
      </c>
      <c r="TE242" t="b">
        <v>1</v>
      </c>
      <c r="TI242">
        <v>75</v>
      </c>
      <c r="TJ242" t="s">
        <v>6684</v>
      </c>
      <c r="TM242" t="b">
        <v>1</v>
      </c>
      <c r="TN242" t="b">
        <v>1</v>
      </c>
      <c r="TO242" t="b">
        <v>1</v>
      </c>
      <c r="TP242" t="b">
        <v>1</v>
      </c>
      <c r="TQ242" t="b">
        <v>1</v>
      </c>
      <c r="TS242" t="b">
        <v>1</v>
      </c>
      <c r="TT242" t="b">
        <v>1</v>
      </c>
      <c r="TU242" t="b">
        <v>1</v>
      </c>
      <c r="TX242">
        <v>7.5</v>
      </c>
      <c r="TY242">
        <v>0</v>
      </c>
      <c r="VI242">
        <v>5</v>
      </c>
      <c r="VJ242">
        <v>0</v>
      </c>
      <c r="VK242">
        <v>2.5</v>
      </c>
      <c r="VL242">
        <v>7.5</v>
      </c>
      <c r="VM242" t="s">
        <v>1463</v>
      </c>
      <c r="VO242" t="s">
        <v>1463</v>
      </c>
      <c r="VQ242" t="s">
        <v>1463</v>
      </c>
      <c r="VS242" t="s">
        <v>1463</v>
      </c>
      <c r="VV242" t="s">
        <v>1463</v>
      </c>
      <c r="VX242" t="s">
        <v>1462</v>
      </c>
      <c r="VY242" t="s">
        <v>6685</v>
      </c>
      <c r="VZ242">
        <v>0</v>
      </c>
      <c r="WA242">
        <v>2.5</v>
      </c>
      <c r="XJ242">
        <v>8.6</v>
      </c>
      <c r="XK242">
        <v>7.5</v>
      </c>
      <c r="XL242">
        <v>2.5</v>
      </c>
      <c r="XM242">
        <v>18.600000000000001</v>
      </c>
      <c r="XN242" t="s">
        <v>1462</v>
      </c>
      <c r="XO242" t="s">
        <v>1462</v>
      </c>
      <c r="XR242" t="b">
        <v>1</v>
      </c>
      <c r="XS242" t="b">
        <v>1</v>
      </c>
      <c r="XT242" t="b">
        <v>1</v>
      </c>
      <c r="XU242" t="b">
        <v>1</v>
      </c>
      <c r="XW242" t="b">
        <v>1</v>
      </c>
      <c r="XX242" t="b">
        <v>1</v>
      </c>
      <c r="YC242" t="s">
        <v>1462</v>
      </c>
      <c r="YE242" t="s">
        <v>1462</v>
      </c>
      <c r="YF242" t="s">
        <v>5299</v>
      </c>
      <c r="YG242">
        <v>7.5</v>
      </c>
      <c r="YH242">
        <v>2.5</v>
      </c>
      <c r="YI242" t="s">
        <v>1462</v>
      </c>
      <c r="YK242" t="b">
        <v>1</v>
      </c>
      <c r="YO242" t="b">
        <v>1</v>
      </c>
      <c r="YU242">
        <v>7.5</v>
      </c>
      <c r="YV242">
        <v>2.5</v>
      </c>
      <c r="ZX242">
        <v>5</v>
      </c>
      <c r="ZY242">
        <v>5</v>
      </c>
      <c r="ZZ242">
        <v>2.5</v>
      </c>
      <c r="AAA242">
        <v>12.5</v>
      </c>
      <c r="AAB242" t="s">
        <v>1462</v>
      </c>
      <c r="AAL242" t="b">
        <v>1</v>
      </c>
      <c r="AAS242" t="s">
        <v>6686</v>
      </c>
      <c r="AAT242">
        <v>5</v>
      </c>
      <c r="AAU242">
        <v>2.5</v>
      </c>
      <c r="AAV242">
        <v>10</v>
      </c>
      <c r="AAW242">
        <v>0</v>
      </c>
      <c r="AAX242">
        <v>2.5</v>
      </c>
      <c r="AAY242">
        <v>12.5</v>
      </c>
      <c r="AAZ242" t="s">
        <v>1463</v>
      </c>
      <c r="ABA242" t="s">
        <v>1463</v>
      </c>
      <c r="ABB242" t="s">
        <v>1463</v>
      </c>
      <c r="ACE242">
        <v>0</v>
      </c>
      <c r="ACF242">
        <v>2.5</v>
      </c>
      <c r="ADN242">
        <v>2</v>
      </c>
      <c r="ADO242">
        <v>7.5</v>
      </c>
      <c r="ADP242">
        <v>2.5</v>
      </c>
      <c r="ADQ242">
        <v>12</v>
      </c>
      <c r="ADR242" t="s">
        <v>1759</v>
      </c>
      <c r="ADS242">
        <v>0.5</v>
      </c>
      <c r="ADT242">
        <v>3</v>
      </c>
      <c r="AEG242">
        <v>7.5</v>
      </c>
      <c r="AEH242">
        <v>2.5</v>
      </c>
      <c r="AEI242">
        <v>7</v>
      </c>
      <c r="AEJ242">
        <v>5</v>
      </c>
      <c r="AEK242">
        <v>0</v>
      </c>
      <c r="AEL242">
        <v>12</v>
      </c>
      <c r="AEO242" t="b">
        <v>1</v>
      </c>
      <c r="AEZ242" t="b">
        <v>1</v>
      </c>
      <c r="AFA242" t="s">
        <v>4365</v>
      </c>
      <c r="AFC242">
        <v>5</v>
      </c>
      <c r="AFD242">
        <v>0</v>
      </c>
      <c r="AFE242">
        <v>0</v>
      </c>
      <c r="AFF242">
        <v>7.5</v>
      </c>
      <c r="AFG242">
        <v>2.5</v>
      </c>
      <c r="AFH242">
        <v>10</v>
      </c>
      <c r="AFI242" t="s">
        <v>1463</v>
      </c>
      <c r="AFK242" t="s">
        <v>1463</v>
      </c>
      <c r="AFM242" t="s">
        <v>1463</v>
      </c>
      <c r="AFO242" t="s">
        <v>1463</v>
      </c>
      <c r="AFQ242" t="s">
        <v>1463</v>
      </c>
      <c r="AFT242" t="s">
        <v>1463</v>
      </c>
      <c r="AFV242">
        <v>3</v>
      </c>
      <c r="AFW242">
        <v>3</v>
      </c>
      <c r="AFX242">
        <v>7.5</v>
      </c>
      <c r="AFY242">
        <v>2.5</v>
      </c>
      <c r="AFZ242">
        <v>5</v>
      </c>
      <c r="AGA242">
        <v>7.5</v>
      </c>
      <c r="AGB242">
        <v>2.5</v>
      </c>
      <c r="AGC242">
        <v>15</v>
      </c>
      <c r="AGD242">
        <v>2</v>
      </c>
      <c r="AGE242">
        <v>1</v>
      </c>
      <c r="AGG242">
        <v>2</v>
      </c>
      <c r="AGH242">
        <v>1</v>
      </c>
      <c r="AGJ242">
        <v>2</v>
      </c>
      <c r="AGK242">
        <v>0</v>
      </c>
      <c r="AGM242" t="s">
        <v>6672</v>
      </c>
      <c r="AGN242" t="s">
        <v>6687</v>
      </c>
      <c r="AGQ242">
        <v>7.5</v>
      </c>
      <c r="AGR242">
        <v>2.5</v>
      </c>
      <c r="AGS242">
        <v>3.5</v>
      </c>
      <c r="AGT242">
        <v>7.5</v>
      </c>
      <c r="AGU242">
        <v>2.5</v>
      </c>
      <c r="AGV242">
        <v>13.5</v>
      </c>
      <c r="AGW242">
        <v>3</v>
      </c>
      <c r="AGY242" t="b">
        <v>1</v>
      </c>
      <c r="AGZ242" t="b">
        <v>1</v>
      </c>
      <c r="AHA242" t="b">
        <v>1</v>
      </c>
      <c r="AHD242">
        <v>4</v>
      </c>
      <c r="AHE242">
        <v>4</v>
      </c>
      <c r="AHF242">
        <v>4</v>
      </c>
      <c r="AKM242">
        <v>7.5</v>
      </c>
      <c r="AKN242">
        <v>2.5</v>
      </c>
      <c r="AKO242">
        <v>10</v>
      </c>
      <c r="AKP242">
        <v>7.5</v>
      </c>
      <c r="AKQ242">
        <v>2.5</v>
      </c>
      <c r="AKR242">
        <v>20</v>
      </c>
      <c r="AKS242" t="s">
        <v>1462</v>
      </c>
      <c r="AKT242" t="s">
        <v>1463</v>
      </c>
      <c r="AKV242" t="s">
        <v>1462</v>
      </c>
      <c r="AKX242" t="s">
        <v>1462</v>
      </c>
      <c r="AKZ242" t="s">
        <v>1462</v>
      </c>
      <c r="ALB242" t="s">
        <v>1462</v>
      </c>
      <c r="ALD242" t="s">
        <v>1462</v>
      </c>
      <c r="ALF242" t="s">
        <v>1462</v>
      </c>
      <c r="ALH242" t="s">
        <v>1462</v>
      </c>
      <c r="ALJ242" t="s">
        <v>1462</v>
      </c>
      <c r="ALL242" t="s">
        <v>1462</v>
      </c>
      <c r="ALN242" t="s">
        <v>1462</v>
      </c>
      <c r="ALP242" t="s">
        <v>1462</v>
      </c>
      <c r="ALR242" t="s">
        <v>1462</v>
      </c>
      <c r="ALT242" t="s">
        <v>1463</v>
      </c>
      <c r="AMF242" t="b">
        <v>1</v>
      </c>
      <c r="AMH242" t="b">
        <v>1</v>
      </c>
      <c r="AMI242" t="b">
        <v>1</v>
      </c>
      <c r="AML242" t="b">
        <v>1</v>
      </c>
      <c r="AMO242" t="b">
        <v>1</v>
      </c>
      <c r="AMQ242" t="b">
        <v>1</v>
      </c>
      <c r="AMW242" t="b">
        <v>1</v>
      </c>
      <c r="ANA242">
        <v>7.5</v>
      </c>
      <c r="ANB242">
        <v>2.5</v>
      </c>
      <c r="ANC242">
        <v>10</v>
      </c>
      <c r="AND242">
        <v>7.5</v>
      </c>
      <c r="ANE242">
        <v>2.5</v>
      </c>
      <c r="ANF242">
        <v>20</v>
      </c>
      <c r="ANG242" t="s">
        <v>1462</v>
      </c>
      <c r="ANH242" t="s">
        <v>6688</v>
      </c>
      <c r="ANI242" t="s">
        <v>1462</v>
      </c>
      <c r="ANJ242" t="s">
        <v>6689</v>
      </c>
      <c r="ANK242">
        <v>7.5</v>
      </c>
      <c r="ANL242">
        <v>2.5</v>
      </c>
      <c r="ANM242">
        <v>6</v>
      </c>
      <c r="ANN242">
        <v>0</v>
      </c>
      <c r="ANO242">
        <v>10</v>
      </c>
      <c r="ANP242">
        <v>16</v>
      </c>
      <c r="ANQ242" t="s">
        <v>2599</v>
      </c>
      <c r="ANR242" t="s">
        <v>1462</v>
      </c>
      <c r="ANS242" t="s">
        <v>6690</v>
      </c>
      <c r="ANT242">
        <v>0</v>
      </c>
      <c r="ANU242">
        <v>10</v>
      </c>
      <c r="AQR242">
        <v>5</v>
      </c>
      <c r="AQS242">
        <v>2.5</v>
      </c>
      <c r="AQT242">
        <v>5</v>
      </c>
      <c r="AQU242">
        <v>12.5</v>
      </c>
      <c r="AQV242" t="s">
        <v>1463</v>
      </c>
      <c r="ARC242" t="b">
        <v>1</v>
      </c>
      <c r="ARD242" t="b">
        <v>1</v>
      </c>
      <c r="ARG242">
        <v>0</v>
      </c>
      <c r="ARH242">
        <v>7.5</v>
      </c>
      <c r="ARI242" t="s">
        <v>1463</v>
      </c>
      <c r="ARQ242" t="s">
        <v>1462</v>
      </c>
      <c r="ARS242" t="s">
        <v>6691</v>
      </c>
      <c r="ART242" t="s">
        <v>6692</v>
      </c>
      <c r="ASB242" t="b">
        <v>1</v>
      </c>
      <c r="ASC242" t="s">
        <v>4372</v>
      </c>
      <c r="ASD242">
        <v>5</v>
      </c>
      <c r="ASE242">
        <v>2.5</v>
      </c>
      <c r="ASF242">
        <v>2</v>
      </c>
      <c r="ASG242">
        <v>5</v>
      </c>
      <c r="ASH242">
        <v>2.5</v>
      </c>
      <c r="ASI242">
        <v>9.5</v>
      </c>
      <c r="ASJ242">
        <v>90</v>
      </c>
      <c r="ASM242" t="b">
        <v>1</v>
      </c>
      <c r="ASS242">
        <v>2</v>
      </c>
      <c r="AST242" t="s">
        <v>1462</v>
      </c>
      <c r="ASW242" t="b">
        <v>1</v>
      </c>
      <c r="ASY242" t="b">
        <v>1</v>
      </c>
      <c r="ASZ242" t="b">
        <v>1</v>
      </c>
      <c r="ATC242" t="s">
        <v>6693</v>
      </c>
      <c r="ATD242">
        <v>5</v>
      </c>
      <c r="ATE242">
        <v>2.5</v>
      </c>
      <c r="ATF242">
        <v>5.7</v>
      </c>
      <c r="ATG242">
        <v>7.5</v>
      </c>
      <c r="ATH242">
        <v>2.5</v>
      </c>
      <c r="ATI242">
        <v>15.7</v>
      </c>
      <c r="ATJ242" t="s">
        <v>1462</v>
      </c>
      <c r="ATZ242" t="b">
        <v>1</v>
      </c>
      <c r="AUA242" t="s">
        <v>6694</v>
      </c>
      <c r="AUB242" t="s">
        <v>2568</v>
      </c>
      <c r="AVW242" t="s">
        <v>1462</v>
      </c>
      <c r="AVX242" t="s">
        <v>1462</v>
      </c>
      <c r="AVZ242">
        <v>7.5</v>
      </c>
      <c r="AWA242">
        <v>2.5</v>
      </c>
      <c r="AWB242">
        <v>7.5</v>
      </c>
      <c r="AWC242">
        <v>2.5</v>
      </c>
      <c r="AWD242">
        <v>3</v>
      </c>
      <c r="AWE242">
        <v>2.5</v>
      </c>
      <c r="AWF242">
        <v>0</v>
      </c>
      <c r="AWG242">
        <v>5.5</v>
      </c>
      <c r="AWH242" t="s">
        <v>1462</v>
      </c>
      <c r="AWI242" t="s">
        <v>2708</v>
      </c>
      <c r="AWJ242" t="s">
        <v>1462</v>
      </c>
      <c r="AWK242" t="s">
        <v>1469</v>
      </c>
      <c r="AWL242" t="s">
        <v>1462</v>
      </c>
      <c r="AWM242" t="s">
        <v>2619</v>
      </c>
      <c r="AWN242" t="s">
        <v>1463</v>
      </c>
      <c r="AWP242" t="s">
        <v>1463</v>
      </c>
      <c r="AWR242" t="s">
        <v>1463</v>
      </c>
      <c r="AWT242" t="s">
        <v>1462</v>
      </c>
      <c r="AWU242" t="s">
        <v>1469</v>
      </c>
      <c r="AWV242" t="s">
        <v>1463</v>
      </c>
      <c r="AWX242" t="s">
        <v>1463</v>
      </c>
      <c r="AWZ242" t="s">
        <v>1463</v>
      </c>
      <c r="AXB242" t="s">
        <v>1463</v>
      </c>
      <c r="AXD242" t="s">
        <v>1463</v>
      </c>
      <c r="AXI242">
        <v>2.5</v>
      </c>
      <c r="AXJ242">
        <v>0</v>
      </c>
      <c r="AXK242">
        <v>0</v>
      </c>
      <c r="AXN242">
        <v>0</v>
      </c>
      <c r="AXO242">
        <v>1</v>
      </c>
      <c r="AXP242">
        <v>1</v>
      </c>
      <c r="AXQ242">
        <v>1</v>
      </c>
      <c r="AXR242">
        <v>1</v>
      </c>
      <c r="AXS242">
        <v>1</v>
      </c>
      <c r="AXT242">
        <v>1</v>
      </c>
      <c r="AXU242">
        <v>1</v>
      </c>
      <c r="AXV242">
        <v>3</v>
      </c>
      <c r="AXW242">
        <v>1</v>
      </c>
      <c r="AXX242">
        <v>3</v>
      </c>
      <c r="AYA242">
        <v>10</v>
      </c>
      <c r="AYD242">
        <v>10</v>
      </c>
      <c r="AYE242" t="s">
        <v>1463</v>
      </c>
      <c r="AYF242" t="s">
        <v>1463</v>
      </c>
      <c r="AYG242">
        <v>10</v>
      </c>
      <c r="AYJ242">
        <v>10</v>
      </c>
      <c r="AYK242">
        <v>7.5</v>
      </c>
      <c r="AYL242">
        <v>2.5</v>
      </c>
      <c r="AYM242">
        <v>20</v>
      </c>
      <c r="AZO242" t="s">
        <v>1462</v>
      </c>
      <c r="AZP242" t="s">
        <v>4431</v>
      </c>
      <c r="AZR242">
        <v>7.5</v>
      </c>
      <c r="AZS242">
        <v>2.5</v>
      </c>
      <c r="BCH242">
        <v>10</v>
      </c>
      <c r="BCI242">
        <v>7.5</v>
      </c>
      <c r="BCJ242">
        <v>2.5</v>
      </c>
      <c r="BCK242">
        <v>20</v>
      </c>
      <c r="BCL242">
        <v>1</v>
      </c>
      <c r="BCN242" t="s">
        <v>2555</v>
      </c>
      <c r="BCP242">
        <v>2</v>
      </c>
      <c r="BCR242">
        <v>3</v>
      </c>
      <c r="BCT242">
        <v>4</v>
      </c>
      <c r="BCW242" t="s">
        <v>2555</v>
      </c>
      <c r="BCY242">
        <v>7.5</v>
      </c>
      <c r="BCZ242">
        <v>2.5</v>
      </c>
      <c r="BEH242">
        <v>10</v>
      </c>
      <c r="BEI242">
        <v>7.5</v>
      </c>
      <c r="BEJ242">
        <v>2.5</v>
      </c>
      <c r="BEK242">
        <v>20</v>
      </c>
      <c r="BEL242" t="s">
        <v>2567</v>
      </c>
      <c r="BEN242" t="s">
        <v>2567</v>
      </c>
      <c r="BEP242" t="s">
        <v>2567</v>
      </c>
      <c r="BER242" t="s">
        <v>2567</v>
      </c>
      <c r="BET242" t="s">
        <v>2567</v>
      </c>
      <c r="BEV242" t="s">
        <v>2567</v>
      </c>
      <c r="BEX242">
        <v>7.5</v>
      </c>
      <c r="BEY242">
        <v>2.5</v>
      </c>
      <c r="BGQ242">
        <v>4.7</v>
      </c>
      <c r="BGR242">
        <v>7.5</v>
      </c>
      <c r="BGS242">
        <v>2.5</v>
      </c>
      <c r="BGT242">
        <v>14.7</v>
      </c>
      <c r="BGU242" t="s">
        <v>1462</v>
      </c>
      <c r="BGV242" t="s">
        <v>4375</v>
      </c>
      <c r="BGW242" t="s">
        <v>2653</v>
      </c>
      <c r="BGX242" t="s">
        <v>2984</v>
      </c>
      <c r="BGY242" t="s">
        <v>2653</v>
      </c>
      <c r="BGZ242" t="s">
        <v>5873</v>
      </c>
      <c r="BHA242" t="s">
        <v>2838</v>
      </c>
      <c r="BHK242">
        <v>7.5</v>
      </c>
      <c r="BHL242">
        <v>2.5</v>
      </c>
      <c r="BIT242">
        <v>10</v>
      </c>
      <c r="BIU242">
        <v>5</v>
      </c>
      <c r="BIV242">
        <v>2.5</v>
      </c>
      <c r="BIW242">
        <v>17.5</v>
      </c>
      <c r="BIX242">
        <v>4</v>
      </c>
      <c r="BIY242" t="s">
        <v>1794</v>
      </c>
      <c r="BIZ242" t="s">
        <v>2548</v>
      </c>
      <c r="BJA242" t="s">
        <v>2548</v>
      </c>
      <c r="BJB242">
        <v>5</v>
      </c>
      <c r="BJC242">
        <v>2.5</v>
      </c>
    </row>
    <row r="243" spans="1:1024 1026:1615" ht="15" x14ac:dyDescent="0.25">
      <c r="A243" t="s">
        <v>4347</v>
      </c>
      <c r="B243" t="s">
        <v>6695</v>
      </c>
      <c r="C243" t="s">
        <v>6696</v>
      </c>
      <c r="D243" t="s">
        <v>1460</v>
      </c>
      <c r="F243" t="s">
        <v>2606</v>
      </c>
      <c r="G243" t="s">
        <v>4350</v>
      </c>
      <c r="H243" t="s">
        <v>6517</v>
      </c>
      <c r="I243" t="s">
        <v>6666</v>
      </c>
      <c r="J243">
        <v>2.5613595600000001</v>
      </c>
      <c r="K243">
        <v>34.686898720000002</v>
      </c>
      <c r="L243" s="116">
        <v>42460</v>
      </c>
      <c r="M243" t="s">
        <v>1461</v>
      </c>
      <c r="N243">
        <v>45</v>
      </c>
      <c r="O243" t="s">
        <v>2554</v>
      </c>
      <c r="Q243">
        <v>6.7</v>
      </c>
      <c r="R243">
        <v>7.5</v>
      </c>
      <c r="S243">
        <v>0</v>
      </c>
      <c r="T243">
        <v>14.2</v>
      </c>
      <c r="U243">
        <v>1</v>
      </c>
      <c r="V243">
        <v>1</v>
      </c>
      <c r="W243">
        <v>2</v>
      </c>
      <c r="X243">
        <v>1</v>
      </c>
      <c r="AA243" t="b">
        <v>1</v>
      </c>
      <c r="AG243">
        <v>1</v>
      </c>
      <c r="AH243">
        <v>1</v>
      </c>
      <c r="AI243">
        <v>2</v>
      </c>
      <c r="AJ243">
        <v>1</v>
      </c>
      <c r="AM243">
        <v>1</v>
      </c>
      <c r="AO243">
        <v>1</v>
      </c>
      <c r="AS243">
        <v>1</v>
      </c>
      <c r="AT243">
        <v>1</v>
      </c>
      <c r="AU243">
        <v>1</v>
      </c>
      <c r="AV243">
        <v>1</v>
      </c>
      <c r="BS243" t="s">
        <v>1462</v>
      </c>
      <c r="BT243" t="s">
        <v>1462</v>
      </c>
      <c r="BU243" t="s">
        <v>4353</v>
      </c>
      <c r="BV243" t="s">
        <v>4353</v>
      </c>
      <c r="BW243">
        <v>7.5</v>
      </c>
      <c r="BX243">
        <v>0</v>
      </c>
      <c r="BY243">
        <v>7.5</v>
      </c>
      <c r="BZ243">
        <v>5</v>
      </c>
      <c r="CA243">
        <v>2.5</v>
      </c>
      <c r="CB243">
        <v>15</v>
      </c>
      <c r="CC243" t="s">
        <v>1462</v>
      </c>
      <c r="CD243" t="b">
        <v>1</v>
      </c>
      <c r="CE243" t="b">
        <v>1</v>
      </c>
      <c r="CF243">
        <v>25</v>
      </c>
      <c r="CH243" t="s">
        <v>1462</v>
      </c>
      <c r="CI243" t="b">
        <v>1</v>
      </c>
      <c r="CK243">
        <v>15</v>
      </c>
      <c r="CM243" t="s">
        <v>1463</v>
      </c>
      <c r="CR243" t="s">
        <v>1463</v>
      </c>
      <c r="CW243" t="s">
        <v>1463</v>
      </c>
      <c r="DB243" t="s">
        <v>1463</v>
      </c>
      <c r="DG243" t="s">
        <v>1463</v>
      </c>
      <c r="DS243" t="b">
        <v>1</v>
      </c>
      <c r="DU243" t="b">
        <v>1</v>
      </c>
      <c r="DY243" t="b">
        <v>1</v>
      </c>
      <c r="EC243" t="b">
        <v>1</v>
      </c>
      <c r="EI243">
        <v>5</v>
      </c>
      <c r="EJ243">
        <v>2.5</v>
      </c>
      <c r="EN243">
        <v>0</v>
      </c>
      <c r="EO243" t="s">
        <v>1463</v>
      </c>
      <c r="FL243">
        <v>6.7</v>
      </c>
      <c r="FM243">
        <v>7.5</v>
      </c>
      <c r="FN243">
        <v>2.5</v>
      </c>
      <c r="FO243">
        <v>16.7</v>
      </c>
      <c r="FP243" t="s">
        <v>1462</v>
      </c>
      <c r="FT243" t="b">
        <v>1</v>
      </c>
      <c r="FV243" t="s">
        <v>1465</v>
      </c>
      <c r="GC243" t="b">
        <v>1</v>
      </c>
      <c r="GE243" t="s">
        <v>2564</v>
      </c>
      <c r="GO243" t="b">
        <v>1</v>
      </c>
      <c r="GQ243" t="s">
        <v>2548</v>
      </c>
      <c r="HD243" t="b">
        <v>1</v>
      </c>
      <c r="HF243" t="s">
        <v>2564</v>
      </c>
      <c r="IN243" t="b">
        <v>1</v>
      </c>
      <c r="IP243" t="s">
        <v>1464</v>
      </c>
      <c r="JC243" t="b">
        <v>1</v>
      </c>
      <c r="JE243" t="s">
        <v>2564</v>
      </c>
      <c r="JL243" t="b">
        <v>1</v>
      </c>
      <c r="JN243" t="s">
        <v>2564</v>
      </c>
      <c r="JX243" t="b">
        <v>1</v>
      </c>
      <c r="JZ243" t="s">
        <v>1464</v>
      </c>
      <c r="KG243" t="s">
        <v>4388</v>
      </c>
      <c r="KH243" t="b">
        <v>1</v>
      </c>
      <c r="KJ243" t="s">
        <v>1465</v>
      </c>
      <c r="KK243" t="s">
        <v>1462</v>
      </c>
      <c r="KM243">
        <v>7.5</v>
      </c>
      <c r="KN243">
        <v>2.5</v>
      </c>
      <c r="KO243">
        <v>2</v>
      </c>
      <c r="KP243">
        <v>2.5</v>
      </c>
      <c r="KQ243">
        <v>2.5</v>
      </c>
      <c r="KR243">
        <v>7</v>
      </c>
      <c r="KS243" t="s">
        <v>1462</v>
      </c>
      <c r="KV243">
        <v>12</v>
      </c>
      <c r="KW243">
        <v>16</v>
      </c>
      <c r="LF243">
        <v>1</v>
      </c>
      <c r="LG243">
        <v>1</v>
      </c>
      <c r="LZ243" t="b">
        <v>1</v>
      </c>
      <c r="MA243" t="b">
        <v>1</v>
      </c>
      <c r="MJ243" t="b">
        <v>1</v>
      </c>
      <c r="MK243" t="b">
        <v>1</v>
      </c>
      <c r="MT243" t="s">
        <v>1462</v>
      </c>
      <c r="MU243" t="s">
        <v>6697</v>
      </c>
      <c r="MV243">
        <v>2.5</v>
      </c>
      <c r="MW243">
        <v>2.5</v>
      </c>
      <c r="MX243">
        <v>0</v>
      </c>
      <c r="MY243">
        <v>0</v>
      </c>
      <c r="MZ243">
        <v>2.5</v>
      </c>
      <c r="NA243">
        <v>2.5</v>
      </c>
      <c r="NM243" t="s">
        <v>2549</v>
      </c>
      <c r="NN243" t="s">
        <v>2549</v>
      </c>
      <c r="NO243" t="s">
        <v>2549</v>
      </c>
      <c r="NP243" t="s">
        <v>2549</v>
      </c>
      <c r="NQ243" t="s">
        <v>2549</v>
      </c>
      <c r="NR243" t="s">
        <v>2549</v>
      </c>
      <c r="NS243" t="s">
        <v>2549</v>
      </c>
      <c r="NT243" t="s">
        <v>2549</v>
      </c>
      <c r="NU243" t="s">
        <v>2549</v>
      </c>
      <c r="NV243" t="s">
        <v>2549</v>
      </c>
      <c r="NW243" t="s">
        <v>2550</v>
      </c>
      <c r="NX243" t="s">
        <v>2569</v>
      </c>
      <c r="NY243" t="s">
        <v>2569</v>
      </c>
      <c r="NZ243" t="s">
        <v>2550</v>
      </c>
      <c r="OA243" t="s">
        <v>2550</v>
      </c>
      <c r="OB243" t="s">
        <v>2550</v>
      </c>
      <c r="OC243" t="s">
        <v>2550</v>
      </c>
      <c r="OD243" t="s">
        <v>2550</v>
      </c>
      <c r="OE243" t="s">
        <v>2550</v>
      </c>
      <c r="OF243" t="s">
        <v>2550</v>
      </c>
      <c r="OG243">
        <v>0</v>
      </c>
      <c r="OH243">
        <v>2.5</v>
      </c>
      <c r="OJ243">
        <v>7.5</v>
      </c>
      <c r="OK243">
        <v>0</v>
      </c>
      <c r="OL243">
        <v>7.5</v>
      </c>
      <c r="OO243" t="b">
        <v>1</v>
      </c>
      <c r="OP243" t="b">
        <v>1</v>
      </c>
      <c r="OY243" t="s">
        <v>6698</v>
      </c>
      <c r="OZ243" t="s">
        <v>6698</v>
      </c>
      <c r="PI243" t="s">
        <v>3269</v>
      </c>
      <c r="PJ243" t="s">
        <v>3269</v>
      </c>
      <c r="PS243" t="b">
        <v>1</v>
      </c>
      <c r="PT243" t="b">
        <v>1</v>
      </c>
      <c r="QC243" t="s">
        <v>5778</v>
      </c>
      <c r="QD243" t="s">
        <v>5778</v>
      </c>
      <c r="QL243">
        <v>7.5</v>
      </c>
      <c r="QM243">
        <v>0</v>
      </c>
      <c r="RO243">
        <v>7.5</v>
      </c>
      <c r="RP243">
        <v>7.5</v>
      </c>
      <c r="RQ243">
        <v>2.5</v>
      </c>
      <c r="RR243">
        <v>17.5</v>
      </c>
      <c r="RS243" t="s">
        <v>1463</v>
      </c>
      <c r="RZ243" t="s">
        <v>1463</v>
      </c>
      <c r="SB243" t="s">
        <v>1463</v>
      </c>
      <c r="SH243" t="s">
        <v>1463</v>
      </c>
      <c r="SK243">
        <v>7.5</v>
      </c>
      <c r="SL243">
        <v>2.5</v>
      </c>
      <c r="SM243">
        <v>3.7</v>
      </c>
      <c r="SN243">
        <v>7.5</v>
      </c>
      <c r="SO243">
        <v>0</v>
      </c>
      <c r="SP243">
        <v>11.2</v>
      </c>
      <c r="SQ243" t="s">
        <v>1463</v>
      </c>
      <c r="SR243" t="s">
        <v>5700</v>
      </c>
      <c r="TI243">
        <v>75</v>
      </c>
      <c r="TJ243" t="s">
        <v>6699</v>
      </c>
      <c r="TM243" t="b">
        <v>1</v>
      </c>
      <c r="TN243" t="b">
        <v>1</v>
      </c>
      <c r="TO243" t="b">
        <v>1</v>
      </c>
      <c r="TP243" t="b">
        <v>1</v>
      </c>
      <c r="TQ243" t="b">
        <v>1</v>
      </c>
      <c r="TR243" t="b">
        <v>1</v>
      </c>
      <c r="TS243" t="b">
        <v>1</v>
      </c>
      <c r="TT243" t="b">
        <v>1</v>
      </c>
      <c r="TX243">
        <v>7.5</v>
      </c>
      <c r="TY243">
        <v>0</v>
      </c>
      <c r="VI243">
        <v>5</v>
      </c>
      <c r="VJ243">
        <v>0</v>
      </c>
      <c r="VK243">
        <v>7.5</v>
      </c>
      <c r="VL243">
        <v>12.5</v>
      </c>
      <c r="VM243" t="s">
        <v>1463</v>
      </c>
      <c r="VO243" t="s">
        <v>1463</v>
      </c>
      <c r="VQ243" t="s">
        <v>1463</v>
      </c>
      <c r="VS243" t="s">
        <v>1463</v>
      </c>
      <c r="VV243" t="s">
        <v>1463</v>
      </c>
      <c r="VX243" t="s">
        <v>1462</v>
      </c>
      <c r="VY243" t="s">
        <v>6700</v>
      </c>
      <c r="VZ243">
        <v>0</v>
      </c>
      <c r="WA243">
        <v>7.5</v>
      </c>
      <c r="XJ243">
        <v>7</v>
      </c>
      <c r="XK243">
        <v>7.5</v>
      </c>
      <c r="XL243">
        <v>2.5</v>
      </c>
      <c r="XM243">
        <v>17</v>
      </c>
      <c r="XN243" t="s">
        <v>1462</v>
      </c>
      <c r="XO243" t="s">
        <v>1462</v>
      </c>
      <c r="XR243" t="b">
        <v>1</v>
      </c>
      <c r="XT243" t="b">
        <v>1</v>
      </c>
      <c r="XU243" t="b">
        <v>1</v>
      </c>
      <c r="XW243" t="b">
        <v>1</v>
      </c>
      <c r="XX243" t="b">
        <v>1</v>
      </c>
      <c r="XY243" t="b">
        <v>1</v>
      </c>
      <c r="YC243" t="s">
        <v>1463</v>
      </c>
      <c r="YE243" t="s">
        <v>1462</v>
      </c>
      <c r="YF243" t="s">
        <v>6701</v>
      </c>
      <c r="YG243">
        <v>7.5</v>
      </c>
      <c r="YH243">
        <v>2.5</v>
      </c>
      <c r="YI243" t="s">
        <v>1462</v>
      </c>
      <c r="YK243" t="b">
        <v>1</v>
      </c>
      <c r="YU243">
        <v>7.5</v>
      </c>
      <c r="YV243">
        <v>2.5</v>
      </c>
      <c r="ZX243">
        <v>5</v>
      </c>
      <c r="ZY243">
        <v>7.5</v>
      </c>
      <c r="ZZ243">
        <v>2.5</v>
      </c>
      <c r="AAA243">
        <v>15</v>
      </c>
      <c r="AAB243" t="s">
        <v>1462</v>
      </c>
      <c r="AAL243" t="b">
        <v>1</v>
      </c>
      <c r="AAS243" t="s">
        <v>6702</v>
      </c>
      <c r="AAT243">
        <v>7.5</v>
      </c>
      <c r="AAU243">
        <v>2.5</v>
      </c>
      <c r="AAV243">
        <v>10</v>
      </c>
      <c r="AAW243">
        <v>0</v>
      </c>
      <c r="AAX243">
        <v>5</v>
      </c>
      <c r="AAY243">
        <v>15</v>
      </c>
      <c r="AAZ243" t="s">
        <v>1463</v>
      </c>
      <c r="ABA243" t="s">
        <v>1463</v>
      </c>
      <c r="ABB243" t="s">
        <v>1463</v>
      </c>
      <c r="ACE243">
        <v>0</v>
      </c>
      <c r="ACF243">
        <v>5</v>
      </c>
      <c r="ADN243">
        <v>2</v>
      </c>
      <c r="ADO243">
        <v>7.5</v>
      </c>
      <c r="ADP243">
        <v>0</v>
      </c>
      <c r="ADQ243">
        <v>9.5</v>
      </c>
      <c r="ADR243" t="s">
        <v>1759</v>
      </c>
      <c r="ADS243">
        <v>0.5</v>
      </c>
      <c r="ADT243">
        <v>2</v>
      </c>
      <c r="AEG243">
        <v>7.5</v>
      </c>
      <c r="AEH243">
        <v>0</v>
      </c>
      <c r="AEI243">
        <v>10</v>
      </c>
      <c r="AEJ243">
        <v>5</v>
      </c>
      <c r="AEK243">
        <v>0</v>
      </c>
      <c r="AEL243">
        <v>15</v>
      </c>
      <c r="AEO243" t="b">
        <v>1</v>
      </c>
      <c r="AEU243" t="b">
        <v>1</v>
      </c>
      <c r="AEV243" t="b">
        <v>1</v>
      </c>
      <c r="AFC243">
        <v>5</v>
      </c>
      <c r="AFD243">
        <v>0</v>
      </c>
      <c r="AFE243">
        <v>0</v>
      </c>
      <c r="AFF243">
        <v>7.5</v>
      </c>
      <c r="AFG243">
        <v>0</v>
      </c>
      <c r="AFH243">
        <v>7.5</v>
      </c>
      <c r="AFI243" t="s">
        <v>1463</v>
      </c>
      <c r="AFK243" t="s">
        <v>1463</v>
      </c>
      <c r="AFM243" t="s">
        <v>1463</v>
      </c>
      <c r="AFO243" t="s">
        <v>1463</v>
      </c>
      <c r="AFQ243" t="s">
        <v>1463</v>
      </c>
      <c r="AFT243" t="s">
        <v>1463</v>
      </c>
      <c r="AFV243">
        <v>3</v>
      </c>
      <c r="AFW243">
        <v>3</v>
      </c>
      <c r="AFX243">
        <v>7.5</v>
      </c>
      <c r="AFY243">
        <v>0</v>
      </c>
      <c r="AFZ243">
        <v>5</v>
      </c>
      <c r="AGA243">
        <v>7.5</v>
      </c>
      <c r="AGB243">
        <v>2.5</v>
      </c>
      <c r="AGC243">
        <v>15</v>
      </c>
      <c r="AGD243">
        <v>2</v>
      </c>
      <c r="AGE243">
        <v>1</v>
      </c>
      <c r="AGG243">
        <v>2</v>
      </c>
      <c r="AGH243">
        <v>1</v>
      </c>
      <c r="AGJ243">
        <v>2</v>
      </c>
      <c r="AGK243">
        <v>0</v>
      </c>
      <c r="AGM243" t="s">
        <v>6703</v>
      </c>
      <c r="AGN243" t="s">
        <v>6704</v>
      </c>
      <c r="AGQ243">
        <v>7.5</v>
      </c>
      <c r="AGR243">
        <v>2.5</v>
      </c>
      <c r="AGS243">
        <v>3</v>
      </c>
      <c r="AGT243">
        <v>7.5</v>
      </c>
      <c r="AGU243">
        <v>0</v>
      </c>
      <c r="AGV243">
        <v>10.5</v>
      </c>
      <c r="AGW243">
        <v>3</v>
      </c>
      <c r="AGY243" t="b">
        <v>1</v>
      </c>
      <c r="AGZ243" t="b">
        <v>1</v>
      </c>
      <c r="AHA243" t="b">
        <v>1</v>
      </c>
      <c r="AHD243">
        <v>4</v>
      </c>
      <c r="AHE243">
        <v>4</v>
      </c>
      <c r="AHF243">
        <v>4</v>
      </c>
      <c r="AKM243">
        <v>7.5</v>
      </c>
      <c r="AKN243">
        <v>0</v>
      </c>
      <c r="AKO243">
        <v>10</v>
      </c>
      <c r="AKP243">
        <v>7.5</v>
      </c>
      <c r="AKQ243">
        <v>2.5</v>
      </c>
      <c r="AKR243">
        <v>20</v>
      </c>
      <c r="AKS243" t="s">
        <v>1462</v>
      </c>
      <c r="AKT243" t="s">
        <v>1463</v>
      </c>
      <c r="AKV243" t="s">
        <v>1462</v>
      </c>
      <c r="AKX243" t="s">
        <v>1462</v>
      </c>
      <c r="AKZ243" t="s">
        <v>1462</v>
      </c>
      <c r="ALB243" t="s">
        <v>1462</v>
      </c>
      <c r="ALD243" t="s">
        <v>1462</v>
      </c>
      <c r="ALF243" t="s">
        <v>1462</v>
      </c>
      <c r="ALH243" t="s">
        <v>1462</v>
      </c>
      <c r="ALJ243" t="s">
        <v>1462</v>
      </c>
      <c r="ALL243" t="s">
        <v>1462</v>
      </c>
      <c r="ALN243" t="s">
        <v>1462</v>
      </c>
      <c r="ALP243" t="s">
        <v>1462</v>
      </c>
      <c r="ALR243" t="s">
        <v>1462</v>
      </c>
      <c r="ALT243" t="s">
        <v>1463</v>
      </c>
      <c r="AMF243" t="b">
        <v>1</v>
      </c>
      <c r="AMH243" t="b">
        <v>1</v>
      </c>
      <c r="AMI243" t="b">
        <v>1</v>
      </c>
      <c r="AMJ243" t="b">
        <v>1</v>
      </c>
      <c r="AMM243" t="b">
        <v>1</v>
      </c>
      <c r="AMQ243" t="b">
        <v>1</v>
      </c>
      <c r="AMW243" t="b">
        <v>1</v>
      </c>
      <c r="AMX243" t="b">
        <v>1</v>
      </c>
      <c r="ANA243">
        <v>7.5</v>
      </c>
      <c r="ANB243">
        <v>2.5</v>
      </c>
      <c r="ANC243">
        <v>10</v>
      </c>
      <c r="AND243">
        <v>7.5</v>
      </c>
      <c r="ANE243">
        <v>0</v>
      </c>
      <c r="ANF243">
        <v>17.5</v>
      </c>
      <c r="ANG243" t="s">
        <v>1462</v>
      </c>
      <c r="ANH243" t="s">
        <v>6705</v>
      </c>
      <c r="ANI243" t="s">
        <v>1462</v>
      </c>
      <c r="ANJ243" t="s">
        <v>6706</v>
      </c>
      <c r="ANK243">
        <v>7.5</v>
      </c>
      <c r="ANL243">
        <v>0</v>
      </c>
      <c r="ANM243">
        <v>6</v>
      </c>
      <c r="ANN243">
        <v>0</v>
      </c>
      <c r="ANO243">
        <v>10</v>
      </c>
      <c r="ANP243">
        <v>16</v>
      </c>
      <c r="ANQ243" t="s">
        <v>2599</v>
      </c>
      <c r="ANR243" t="s">
        <v>1462</v>
      </c>
      <c r="ANS243" t="s">
        <v>6707</v>
      </c>
      <c r="ANT243">
        <v>0</v>
      </c>
      <c r="ANU243">
        <v>10</v>
      </c>
      <c r="AQR243">
        <v>5</v>
      </c>
      <c r="AQS243">
        <v>0</v>
      </c>
      <c r="AQT243">
        <v>3.8</v>
      </c>
      <c r="AQU243">
        <v>8.8000000000000007</v>
      </c>
      <c r="AQV243" t="s">
        <v>1463</v>
      </c>
      <c r="ARC243" t="b">
        <v>1</v>
      </c>
      <c r="ARD243" t="b">
        <v>1</v>
      </c>
      <c r="ARG243">
        <v>0</v>
      </c>
      <c r="ARH243">
        <v>5</v>
      </c>
      <c r="ARI243" t="s">
        <v>1463</v>
      </c>
      <c r="ARQ243" t="s">
        <v>1462</v>
      </c>
      <c r="ARS243" t="s">
        <v>6708</v>
      </c>
      <c r="ART243" t="s">
        <v>6709</v>
      </c>
      <c r="ASB243" t="b">
        <v>1</v>
      </c>
      <c r="ASC243" t="s">
        <v>4372</v>
      </c>
      <c r="ASD243">
        <v>0</v>
      </c>
      <c r="ASE243">
        <v>2.5</v>
      </c>
      <c r="ASF243">
        <v>3</v>
      </c>
      <c r="ASG243">
        <v>5</v>
      </c>
      <c r="ASH243">
        <v>2.5</v>
      </c>
      <c r="ASI243">
        <v>10.5</v>
      </c>
      <c r="ASJ243">
        <v>90</v>
      </c>
      <c r="ASM243" t="b">
        <v>1</v>
      </c>
      <c r="ASS243">
        <v>3</v>
      </c>
      <c r="AST243" t="s">
        <v>1462</v>
      </c>
      <c r="ASW243" t="b">
        <v>1</v>
      </c>
      <c r="ASY243" t="b">
        <v>1</v>
      </c>
      <c r="ASZ243" t="b">
        <v>1</v>
      </c>
      <c r="ATC243" t="s">
        <v>6710</v>
      </c>
      <c r="ATD243">
        <v>5</v>
      </c>
      <c r="ATE243">
        <v>2.5</v>
      </c>
      <c r="ATF243">
        <v>0</v>
      </c>
      <c r="ATG243">
        <v>0</v>
      </c>
      <c r="ATH243">
        <v>1.3</v>
      </c>
      <c r="ATI243">
        <v>1.3</v>
      </c>
      <c r="ATJ243" t="s">
        <v>1463</v>
      </c>
      <c r="AVZ243">
        <v>0</v>
      </c>
      <c r="AWA243">
        <v>2.5</v>
      </c>
      <c r="AWB243">
        <v>0</v>
      </c>
      <c r="AWC243">
        <v>0</v>
      </c>
      <c r="AWD243">
        <v>4</v>
      </c>
      <c r="AWE243">
        <v>7.5</v>
      </c>
      <c r="AWF243">
        <v>0</v>
      </c>
      <c r="AWG243">
        <v>11.5</v>
      </c>
      <c r="AWH243" t="s">
        <v>1462</v>
      </c>
      <c r="AWI243" t="s">
        <v>1469</v>
      </c>
      <c r="AWJ243" t="s">
        <v>1463</v>
      </c>
      <c r="AWL243" t="s">
        <v>1462</v>
      </c>
      <c r="AWM243" t="s">
        <v>2619</v>
      </c>
      <c r="AWN243" t="s">
        <v>1463</v>
      </c>
      <c r="AWP243" t="s">
        <v>1462</v>
      </c>
      <c r="AWQ243" t="s">
        <v>2895</v>
      </c>
      <c r="AWR243" t="s">
        <v>1463</v>
      </c>
      <c r="AWT243" t="s">
        <v>1463</v>
      </c>
      <c r="AWV243" t="s">
        <v>1463</v>
      </c>
      <c r="AWX243" t="s">
        <v>1462</v>
      </c>
      <c r="AWY243" t="s">
        <v>1470</v>
      </c>
      <c r="AWZ243" t="s">
        <v>1462</v>
      </c>
      <c r="AXA243" t="s">
        <v>1470</v>
      </c>
      <c r="AXB243" t="s">
        <v>1463</v>
      </c>
      <c r="AXD243" t="s">
        <v>1463</v>
      </c>
      <c r="AXI243">
        <v>7.5</v>
      </c>
      <c r="AXJ243">
        <v>0</v>
      </c>
      <c r="AXK243">
        <v>0</v>
      </c>
      <c r="AXN243">
        <v>0</v>
      </c>
      <c r="AXO243">
        <v>1</v>
      </c>
      <c r="AXP243">
        <v>1</v>
      </c>
      <c r="AXQ243">
        <v>1</v>
      </c>
      <c r="AXR243">
        <v>1</v>
      </c>
      <c r="AXS243">
        <v>1</v>
      </c>
      <c r="AXT243">
        <v>1</v>
      </c>
      <c r="AXU243">
        <v>1</v>
      </c>
      <c r="AXV243">
        <v>3</v>
      </c>
      <c r="AXW243">
        <v>1</v>
      </c>
      <c r="AXX243">
        <v>3</v>
      </c>
      <c r="AYA243">
        <v>10</v>
      </c>
      <c r="AYD243">
        <v>10</v>
      </c>
      <c r="AYE243" t="s">
        <v>1463</v>
      </c>
      <c r="AYF243" t="s">
        <v>1463</v>
      </c>
      <c r="AYG243">
        <v>10</v>
      </c>
      <c r="AYJ243">
        <v>10</v>
      </c>
      <c r="AYK243">
        <v>7.5</v>
      </c>
      <c r="AYL243">
        <v>2.5</v>
      </c>
      <c r="AYM243">
        <v>20</v>
      </c>
      <c r="AZO243" t="s">
        <v>1462</v>
      </c>
      <c r="AZP243" t="s">
        <v>6711</v>
      </c>
      <c r="AZR243">
        <v>7.5</v>
      </c>
      <c r="AZS243">
        <v>2.5</v>
      </c>
      <c r="BCH243">
        <v>10</v>
      </c>
      <c r="BCI243">
        <v>7.5</v>
      </c>
      <c r="BCJ243">
        <v>0</v>
      </c>
      <c r="BCK243">
        <v>17.5</v>
      </c>
      <c r="BCL243">
        <v>1</v>
      </c>
      <c r="BCN243">
        <v>2</v>
      </c>
      <c r="BCP243">
        <v>3</v>
      </c>
      <c r="BCR243">
        <v>4</v>
      </c>
      <c r="BCT243">
        <v>5</v>
      </c>
      <c r="BCW243" t="s">
        <v>2555</v>
      </c>
      <c r="BCY243">
        <v>7.5</v>
      </c>
      <c r="BCZ243">
        <v>0</v>
      </c>
      <c r="BEH243">
        <v>10</v>
      </c>
      <c r="BEI243">
        <v>7.5</v>
      </c>
      <c r="BEJ243">
        <v>0</v>
      </c>
      <c r="BEK243">
        <v>17.5</v>
      </c>
      <c r="BEL243" t="s">
        <v>2567</v>
      </c>
      <c r="BEN243" t="s">
        <v>2567</v>
      </c>
      <c r="BEP243" t="s">
        <v>2567</v>
      </c>
      <c r="BER243" t="s">
        <v>2567</v>
      </c>
      <c r="BET243" t="s">
        <v>2567</v>
      </c>
      <c r="BEV243" t="s">
        <v>2567</v>
      </c>
      <c r="BEX243">
        <v>7.5</v>
      </c>
      <c r="BEY243">
        <v>0</v>
      </c>
      <c r="BGQ243">
        <v>4.7</v>
      </c>
      <c r="BGR243">
        <v>5</v>
      </c>
      <c r="BGS243">
        <v>7.5</v>
      </c>
      <c r="BGT243">
        <v>17.2</v>
      </c>
      <c r="BGU243" t="s">
        <v>1462</v>
      </c>
      <c r="BGV243" t="s">
        <v>2667</v>
      </c>
      <c r="BGW243" t="s">
        <v>2653</v>
      </c>
      <c r="BGX243" t="s">
        <v>6255</v>
      </c>
      <c r="BGY243" t="s">
        <v>2838</v>
      </c>
      <c r="BHB243" t="s">
        <v>2652</v>
      </c>
      <c r="BHC243" t="s">
        <v>2653</v>
      </c>
      <c r="BHK243">
        <v>5</v>
      </c>
      <c r="BHL243">
        <v>7.5</v>
      </c>
      <c r="BIT243">
        <v>10</v>
      </c>
      <c r="BIU243">
        <v>5</v>
      </c>
      <c r="BIV243">
        <v>2.5</v>
      </c>
      <c r="BIW243">
        <v>17.5</v>
      </c>
      <c r="BIX243">
        <v>4</v>
      </c>
      <c r="BIY243" t="s">
        <v>1794</v>
      </c>
      <c r="BIZ243" t="s">
        <v>1466</v>
      </c>
      <c r="BJA243" t="s">
        <v>2548</v>
      </c>
      <c r="BJB243">
        <v>5</v>
      </c>
      <c r="BJC243">
        <v>2.5</v>
      </c>
    </row>
    <row r="244" spans="1:1024 1026:1615" ht="15" x14ac:dyDescent="0.25">
      <c r="A244" t="s">
        <v>4347</v>
      </c>
      <c r="B244" t="s">
        <v>6712</v>
      </c>
      <c r="C244" t="s">
        <v>6713</v>
      </c>
      <c r="D244" t="s">
        <v>1460</v>
      </c>
      <c r="F244" t="s">
        <v>2606</v>
      </c>
      <c r="G244" t="s">
        <v>4350</v>
      </c>
      <c r="H244" t="s">
        <v>6517</v>
      </c>
      <c r="I244" t="s">
        <v>6666</v>
      </c>
      <c r="J244">
        <v>2.5614069100000001</v>
      </c>
      <c r="K244">
        <v>34.686983320000003</v>
      </c>
      <c r="L244" s="116">
        <v>42460</v>
      </c>
      <c r="M244" t="s">
        <v>1461</v>
      </c>
      <c r="N244">
        <v>48</v>
      </c>
      <c r="O244" t="s">
        <v>1472</v>
      </c>
      <c r="Q244">
        <v>6.7</v>
      </c>
      <c r="R244">
        <v>10</v>
      </c>
      <c r="S244">
        <v>0</v>
      </c>
      <c r="T244">
        <v>16.7</v>
      </c>
      <c r="U244">
        <v>1</v>
      </c>
      <c r="V244">
        <v>2</v>
      </c>
      <c r="W244">
        <v>2</v>
      </c>
      <c r="X244">
        <v>2</v>
      </c>
      <c r="Y244">
        <v>1</v>
      </c>
      <c r="Z244">
        <v>1</v>
      </c>
      <c r="AF244" t="b">
        <v>1</v>
      </c>
      <c r="AG244">
        <v>1</v>
      </c>
      <c r="AH244">
        <v>2</v>
      </c>
      <c r="AI244">
        <v>2</v>
      </c>
      <c r="AJ244">
        <v>2</v>
      </c>
      <c r="AK244">
        <v>1</v>
      </c>
      <c r="AL244">
        <v>1</v>
      </c>
      <c r="AS244">
        <v>1</v>
      </c>
      <c r="AT244">
        <v>2</v>
      </c>
      <c r="AU244">
        <v>2</v>
      </c>
      <c r="AV244">
        <v>2</v>
      </c>
      <c r="AW244">
        <v>1</v>
      </c>
      <c r="AX244">
        <v>1</v>
      </c>
      <c r="BS244" t="s">
        <v>1462</v>
      </c>
      <c r="BT244" t="s">
        <v>1462</v>
      </c>
      <c r="BU244" t="s">
        <v>4353</v>
      </c>
      <c r="BV244" t="s">
        <v>6586</v>
      </c>
      <c r="BW244">
        <v>10</v>
      </c>
      <c r="BX244">
        <v>0</v>
      </c>
      <c r="BY244">
        <v>7.5</v>
      </c>
      <c r="BZ244">
        <v>7.5</v>
      </c>
      <c r="CA244">
        <v>0</v>
      </c>
      <c r="CB244">
        <v>15</v>
      </c>
      <c r="CC244" t="s">
        <v>1462</v>
      </c>
      <c r="CD244" t="b">
        <v>1</v>
      </c>
      <c r="CE244" t="b">
        <v>1</v>
      </c>
      <c r="CF244">
        <v>30</v>
      </c>
      <c r="CH244" t="s">
        <v>1463</v>
      </c>
      <c r="CM244" t="s">
        <v>1463</v>
      </c>
      <c r="CR244" t="s">
        <v>1463</v>
      </c>
      <c r="CW244" t="s">
        <v>1462</v>
      </c>
      <c r="CX244" t="b">
        <v>1</v>
      </c>
      <c r="CZ244">
        <v>25</v>
      </c>
      <c r="DB244" t="s">
        <v>1463</v>
      </c>
      <c r="DG244" t="s">
        <v>1463</v>
      </c>
      <c r="DM244" t="s">
        <v>1463</v>
      </c>
      <c r="DS244" t="b">
        <v>1</v>
      </c>
      <c r="DU244" t="b">
        <v>1</v>
      </c>
      <c r="DY244" t="b">
        <v>1</v>
      </c>
      <c r="EC244" t="b">
        <v>1</v>
      </c>
      <c r="EI244">
        <v>7.5</v>
      </c>
      <c r="EJ244">
        <v>0</v>
      </c>
      <c r="EN244">
        <v>0</v>
      </c>
      <c r="EO244" t="s">
        <v>1463</v>
      </c>
      <c r="FL244">
        <v>3.3</v>
      </c>
      <c r="FM244">
        <v>5</v>
      </c>
      <c r="FN244">
        <v>2.5</v>
      </c>
      <c r="FO244">
        <v>10.8</v>
      </c>
      <c r="FP244" t="s">
        <v>1462</v>
      </c>
      <c r="FT244" t="b">
        <v>1</v>
      </c>
      <c r="FV244" t="s">
        <v>2564</v>
      </c>
      <c r="FW244" t="b">
        <v>1</v>
      </c>
      <c r="FY244" t="s">
        <v>2564</v>
      </c>
      <c r="GC244" t="b">
        <v>1</v>
      </c>
      <c r="GE244" t="s">
        <v>2564</v>
      </c>
      <c r="GO244" t="b">
        <v>1</v>
      </c>
      <c r="GQ244" t="s">
        <v>2564</v>
      </c>
      <c r="HD244" t="b">
        <v>1</v>
      </c>
      <c r="HF244" t="s">
        <v>1465</v>
      </c>
      <c r="IN244" t="b">
        <v>1</v>
      </c>
      <c r="IP244" t="s">
        <v>1464</v>
      </c>
      <c r="JC244" t="b">
        <v>1</v>
      </c>
      <c r="JE244" t="s">
        <v>1465</v>
      </c>
      <c r="JL244" t="b">
        <v>1</v>
      </c>
      <c r="JN244" t="s">
        <v>2564</v>
      </c>
      <c r="JX244" t="b">
        <v>1</v>
      </c>
      <c r="JZ244" t="s">
        <v>1464</v>
      </c>
      <c r="KG244" t="s">
        <v>4871</v>
      </c>
      <c r="KH244" t="b">
        <v>1</v>
      </c>
      <c r="KJ244" t="s">
        <v>1465</v>
      </c>
      <c r="KK244" t="s">
        <v>1463</v>
      </c>
      <c r="KM244">
        <v>5</v>
      </c>
      <c r="KN244">
        <v>2.5</v>
      </c>
      <c r="KO244">
        <v>0</v>
      </c>
      <c r="KR244">
        <v>0</v>
      </c>
      <c r="KS244" t="s">
        <v>1463</v>
      </c>
      <c r="RO244">
        <v>7.5</v>
      </c>
      <c r="RP244">
        <v>7.5</v>
      </c>
      <c r="RQ244">
        <v>2.5</v>
      </c>
      <c r="RR244">
        <v>17.5</v>
      </c>
      <c r="RS244" t="s">
        <v>1463</v>
      </c>
      <c r="RZ244" t="s">
        <v>1463</v>
      </c>
      <c r="SK244">
        <v>7.5</v>
      </c>
      <c r="SL244">
        <v>2.5</v>
      </c>
      <c r="SM244">
        <v>3.7</v>
      </c>
      <c r="SN244">
        <v>7.5</v>
      </c>
      <c r="SO244">
        <v>0</v>
      </c>
      <c r="SP244">
        <v>11.2</v>
      </c>
      <c r="SQ244" t="s">
        <v>1463</v>
      </c>
      <c r="SR244" t="s">
        <v>6587</v>
      </c>
      <c r="TI244">
        <v>75</v>
      </c>
      <c r="TJ244" t="s">
        <v>6714</v>
      </c>
      <c r="TM244" t="b">
        <v>1</v>
      </c>
      <c r="TN244" t="b">
        <v>1</v>
      </c>
      <c r="TO244" t="b">
        <v>1</v>
      </c>
      <c r="TP244" t="b">
        <v>1</v>
      </c>
      <c r="TQ244" t="b">
        <v>1</v>
      </c>
      <c r="TR244" t="b">
        <v>1</v>
      </c>
      <c r="TS244" t="b">
        <v>1</v>
      </c>
      <c r="TT244" t="b">
        <v>1</v>
      </c>
      <c r="TX244">
        <v>7.5</v>
      </c>
      <c r="TY244">
        <v>0</v>
      </c>
      <c r="VI244">
        <v>5</v>
      </c>
      <c r="VJ244">
        <v>0</v>
      </c>
      <c r="VK244">
        <v>7.5</v>
      </c>
      <c r="VL244">
        <v>12.5</v>
      </c>
      <c r="VM244" t="s">
        <v>1463</v>
      </c>
      <c r="VO244" t="s">
        <v>1463</v>
      </c>
      <c r="VQ244" t="s">
        <v>1463</v>
      </c>
      <c r="VS244" t="s">
        <v>1463</v>
      </c>
      <c r="VV244" t="s">
        <v>1463</v>
      </c>
      <c r="VX244" t="s">
        <v>1462</v>
      </c>
      <c r="VY244" t="s">
        <v>5180</v>
      </c>
      <c r="VZ244">
        <v>0</v>
      </c>
      <c r="WA244">
        <v>7.5</v>
      </c>
      <c r="XJ244">
        <v>2.5</v>
      </c>
      <c r="XK244">
        <v>0</v>
      </c>
      <c r="XL244">
        <v>5</v>
      </c>
      <c r="XM244">
        <v>7.5</v>
      </c>
      <c r="XN244" t="s">
        <v>1462</v>
      </c>
      <c r="XO244" t="s">
        <v>1462</v>
      </c>
      <c r="XR244" t="b">
        <v>1</v>
      </c>
      <c r="XT244" t="b">
        <v>1</v>
      </c>
      <c r="XU244" t="b">
        <v>1</v>
      </c>
      <c r="XX244" t="b">
        <v>1</v>
      </c>
      <c r="YC244" t="s">
        <v>1462</v>
      </c>
      <c r="YE244" t="s">
        <v>1463</v>
      </c>
      <c r="YF244" t="s">
        <v>6715</v>
      </c>
      <c r="YG244">
        <v>0</v>
      </c>
      <c r="YH244">
        <v>7.5</v>
      </c>
      <c r="YI244" t="s">
        <v>1463</v>
      </c>
      <c r="YU244">
        <v>0</v>
      </c>
      <c r="YV244">
        <v>2.5</v>
      </c>
      <c r="ZX244">
        <v>7</v>
      </c>
      <c r="ZY244">
        <v>5</v>
      </c>
      <c r="ZZ244">
        <v>2.5</v>
      </c>
      <c r="AAA244">
        <v>14.5</v>
      </c>
      <c r="AAB244" t="s">
        <v>1462</v>
      </c>
      <c r="AAL244" t="b">
        <v>1</v>
      </c>
      <c r="AAO244" t="b">
        <v>1</v>
      </c>
      <c r="AAS244" t="s">
        <v>6716</v>
      </c>
      <c r="AAT244">
        <v>5</v>
      </c>
      <c r="AAU244">
        <v>2.5</v>
      </c>
      <c r="AAV244">
        <v>10</v>
      </c>
      <c r="AAW244">
        <v>0</v>
      </c>
      <c r="AAX244">
        <v>7.5</v>
      </c>
      <c r="AAY244">
        <v>17.5</v>
      </c>
      <c r="AAZ244" t="s">
        <v>1463</v>
      </c>
      <c r="ABA244" t="s">
        <v>1463</v>
      </c>
      <c r="ABB244" t="s">
        <v>1463</v>
      </c>
      <c r="ACE244">
        <v>0</v>
      </c>
      <c r="ACF244">
        <v>7.5</v>
      </c>
      <c r="ADN244">
        <v>2</v>
      </c>
      <c r="ADO244">
        <v>7.5</v>
      </c>
      <c r="ADP244">
        <v>0</v>
      </c>
      <c r="ADQ244">
        <v>9.5</v>
      </c>
      <c r="ADR244" t="s">
        <v>1759</v>
      </c>
      <c r="ADS244">
        <v>0.5</v>
      </c>
      <c r="ADT244">
        <v>40</v>
      </c>
      <c r="AEG244">
        <v>7.5</v>
      </c>
      <c r="AEH244">
        <v>0</v>
      </c>
      <c r="AEI244">
        <v>10</v>
      </c>
      <c r="AEJ244">
        <v>5</v>
      </c>
      <c r="AEK244">
        <v>0</v>
      </c>
      <c r="AEL244">
        <v>15</v>
      </c>
      <c r="AEO244" t="b">
        <v>1</v>
      </c>
      <c r="AEV244" t="b">
        <v>1</v>
      </c>
      <c r="AEZ244" t="b">
        <v>1</v>
      </c>
      <c r="AFA244" t="s">
        <v>4365</v>
      </c>
      <c r="AFC244">
        <v>5</v>
      </c>
      <c r="AFD244">
        <v>0</v>
      </c>
      <c r="AFE244">
        <v>0</v>
      </c>
      <c r="AFF244">
        <v>8.8000000000000007</v>
      </c>
      <c r="AFG244">
        <v>0</v>
      </c>
      <c r="AFH244">
        <v>8.8000000000000007</v>
      </c>
      <c r="AFI244" t="s">
        <v>1463</v>
      </c>
      <c r="AFK244" t="s">
        <v>1463</v>
      </c>
      <c r="AFM244" t="s">
        <v>1463</v>
      </c>
      <c r="AFO244" t="s">
        <v>1463</v>
      </c>
      <c r="AFQ244" t="s">
        <v>1463</v>
      </c>
      <c r="AFT244" t="s">
        <v>1463</v>
      </c>
      <c r="AFV244">
        <v>4</v>
      </c>
      <c r="AFW244">
        <v>3</v>
      </c>
      <c r="AFX244">
        <v>8.7962962962962905</v>
      </c>
      <c r="AFY244">
        <v>0</v>
      </c>
      <c r="AFZ244">
        <v>4</v>
      </c>
      <c r="AGA244">
        <v>7.5</v>
      </c>
      <c r="AGB244">
        <v>2.5</v>
      </c>
      <c r="AGC244">
        <v>14</v>
      </c>
      <c r="AGD244">
        <v>1</v>
      </c>
      <c r="AGE244">
        <v>2</v>
      </c>
      <c r="AGG244">
        <v>1</v>
      </c>
      <c r="AGH244">
        <v>1</v>
      </c>
      <c r="AGJ244">
        <v>1</v>
      </c>
      <c r="AGK244">
        <v>0</v>
      </c>
      <c r="AGM244" t="s">
        <v>6717</v>
      </c>
      <c r="AGN244" t="s">
        <v>6718</v>
      </c>
      <c r="AGQ244">
        <v>7.5</v>
      </c>
      <c r="AGR244">
        <v>2.5</v>
      </c>
      <c r="AGS244">
        <v>3</v>
      </c>
      <c r="AGT244">
        <v>7.5</v>
      </c>
      <c r="AGU244">
        <v>0</v>
      </c>
      <c r="AGV244">
        <v>10.5</v>
      </c>
      <c r="AGW244">
        <v>3</v>
      </c>
      <c r="AGY244" t="b">
        <v>1</v>
      </c>
      <c r="AGZ244" t="b">
        <v>1</v>
      </c>
      <c r="AHA244" t="b">
        <v>1</v>
      </c>
      <c r="AHD244">
        <v>4</v>
      </c>
      <c r="AHE244">
        <v>4</v>
      </c>
      <c r="AHF244">
        <v>3</v>
      </c>
      <c r="AKM244">
        <v>7.5</v>
      </c>
      <c r="AKN244">
        <v>0</v>
      </c>
      <c r="AKO244">
        <v>10</v>
      </c>
      <c r="AKP244">
        <v>7.5</v>
      </c>
      <c r="AKQ244">
        <v>2.5</v>
      </c>
      <c r="AKR244">
        <v>20</v>
      </c>
      <c r="AKS244" t="s">
        <v>1462</v>
      </c>
      <c r="AKT244" t="s">
        <v>1463</v>
      </c>
      <c r="AKV244" t="s">
        <v>1462</v>
      </c>
      <c r="AKX244" t="s">
        <v>1462</v>
      </c>
      <c r="AKZ244" t="s">
        <v>1462</v>
      </c>
      <c r="ALB244" t="s">
        <v>1462</v>
      </c>
      <c r="ALD244" t="s">
        <v>1463</v>
      </c>
      <c r="ALH244" t="s">
        <v>1462</v>
      </c>
      <c r="ALJ244" t="s">
        <v>1462</v>
      </c>
      <c r="ALL244" t="s">
        <v>1462</v>
      </c>
      <c r="ALN244" t="s">
        <v>1463</v>
      </c>
      <c r="ALP244" t="s">
        <v>1463</v>
      </c>
      <c r="ALR244" t="s">
        <v>1462</v>
      </c>
      <c r="ALT244" t="s">
        <v>1463</v>
      </c>
      <c r="AMF244" t="b">
        <v>1</v>
      </c>
      <c r="AMH244" t="b">
        <v>1</v>
      </c>
      <c r="AMI244" t="b">
        <v>1</v>
      </c>
      <c r="AML244" t="b">
        <v>1</v>
      </c>
      <c r="AMM244" t="b">
        <v>1</v>
      </c>
      <c r="AMO244" t="b">
        <v>1</v>
      </c>
      <c r="AMQ244" t="b">
        <v>1</v>
      </c>
      <c r="AMW244" t="b">
        <v>1</v>
      </c>
      <c r="ANA244">
        <v>7.5</v>
      </c>
      <c r="ANB244">
        <v>2.5</v>
      </c>
      <c r="ANC244">
        <v>10</v>
      </c>
      <c r="AND244">
        <v>7.5</v>
      </c>
      <c r="ANE244">
        <v>2.5</v>
      </c>
      <c r="ANF244">
        <v>20</v>
      </c>
      <c r="ANG244" t="s">
        <v>1462</v>
      </c>
      <c r="ANH244" t="s">
        <v>6719</v>
      </c>
      <c r="ANI244" t="s">
        <v>1462</v>
      </c>
      <c r="ANJ244" t="s">
        <v>6720</v>
      </c>
      <c r="ANK244">
        <v>7.5</v>
      </c>
      <c r="ANL244">
        <v>2.5</v>
      </c>
      <c r="ANM244">
        <v>6</v>
      </c>
      <c r="ANN244">
        <v>0</v>
      </c>
      <c r="ANO244">
        <v>10</v>
      </c>
      <c r="ANP244">
        <v>16</v>
      </c>
      <c r="ANQ244" t="s">
        <v>2599</v>
      </c>
      <c r="ANR244" t="s">
        <v>1462</v>
      </c>
      <c r="ANS244" t="s">
        <v>6195</v>
      </c>
      <c r="ANT244">
        <v>0</v>
      </c>
      <c r="ANU244">
        <v>10</v>
      </c>
      <c r="AQR244">
        <v>5</v>
      </c>
      <c r="AQS244">
        <v>0</v>
      </c>
      <c r="AQT244">
        <v>3.8</v>
      </c>
      <c r="AQU244">
        <v>8.8000000000000007</v>
      </c>
      <c r="AQV244" t="s">
        <v>1463</v>
      </c>
      <c r="ARA244" t="b">
        <v>1</v>
      </c>
      <c r="ARB244" t="b">
        <v>1</v>
      </c>
      <c r="ARC244" t="b">
        <v>1</v>
      </c>
      <c r="ARD244" t="b">
        <v>1</v>
      </c>
      <c r="ARG244">
        <v>0</v>
      </c>
      <c r="ARH244">
        <v>5</v>
      </c>
      <c r="ARI244" t="s">
        <v>1463</v>
      </c>
      <c r="ARQ244" t="s">
        <v>1462</v>
      </c>
      <c r="ARS244" t="s">
        <v>6721</v>
      </c>
      <c r="ART244" t="s">
        <v>6722</v>
      </c>
      <c r="ASB244" t="b">
        <v>1</v>
      </c>
      <c r="ASC244" t="s">
        <v>4372</v>
      </c>
      <c r="ASD244">
        <v>0</v>
      </c>
      <c r="ASE244">
        <v>2.5</v>
      </c>
      <c r="ASF244">
        <v>3</v>
      </c>
      <c r="ASG244">
        <v>5</v>
      </c>
      <c r="ASH244">
        <v>2.5</v>
      </c>
      <c r="ASI244">
        <v>10.5</v>
      </c>
      <c r="ASJ244">
        <v>80</v>
      </c>
      <c r="ASL244" t="b">
        <v>1</v>
      </c>
      <c r="ASM244" t="b">
        <v>1</v>
      </c>
      <c r="ASS244">
        <v>3</v>
      </c>
      <c r="AST244" t="s">
        <v>1462</v>
      </c>
      <c r="ASW244" t="b">
        <v>1</v>
      </c>
      <c r="ASY244" t="b">
        <v>1</v>
      </c>
      <c r="ASZ244" t="b">
        <v>1</v>
      </c>
      <c r="ATC244" t="s">
        <v>6723</v>
      </c>
      <c r="ATD244">
        <v>5</v>
      </c>
      <c r="ATE244">
        <v>2.5</v>
      </c>
      <c r="ATF244">
        <v>5.7</v>
      </c>
      <c r="ATG244">
        <v>7.5</v>
      </c>
      <c r="ATH244">
        <v>2.5</v>
      </c>
      <c r="ATI244">
        <v>15.7</v>
      </c>
      <c r="ATJ244" t="s">
        <v>1462</v>
      </c>
      <c r="AVS244" t="s">
        <v>4555</v>
      </c>
      <c r="AVT244" t="b">
        <v>1</v>
      </c>
      <c r="AVU244" t="s">
        <v>6724</v>
      </c>
      <c r="AVV244" t="s">
        <v>2568</v>
      </c>
      <c r="AVW244" t="s">
        <v>1462</v>
      </c>
      <c r="AVX244" t="s">
        <v>1462</v>
      </c>
      <c r="AVZ244">
        <v>7.5</v>
      </c>
      <c r="AWA244">
        <v>2.5</v>
      </c>
      <c r="AWB244">
        <v>7.5</v>
      </c>
      <c r="AWC244">
        <v>2.5</v>
      </c>
      <c r="AWD244">
        <v>1</v>
      </c>
      <c r="AWE244">
        <v>2.5</v>
      </c>
      <c r="AWF244">
        <v>0</v>
      </c>
      <c r="AWG244">
        <v>3.5</v>
      </c>
      <c r="AWH244" t="s">
        <v>1462</v>
      </c>
      <c r="AWI244" t="s">
        <v>2708</v>
      </c>
      <c r="AWJ244" t="s">
        <v>1463</v>
      </c>
      <c r="AWL244" t="s">
        <v>1463</v>
      </c>
      <c r="AWN244" t="s">
        <v>1463</v>
      </c>
      <c r="AWP244" t="s">
        <v>1463</v>
      </c>
      <c r="AWR244" t="s">
        <v>1463</v>
      </c>
      <c r="AWT244" t="s">
        <v>1463</v>
      </c>
      <c r="AWV244" t="s">
        <v>1462</v>
      </c>
      <c r="AWW244" t="s">
        <v>1469</v>
      </c>
      <c r="AWX244" t="s">
        <v>1463</v>
      </c>
      <c r="AWZ244" t="s">
        <v>1463</v>
      </c>
      <c r="AXB244" t="s">
        <v>1463</v>
      </c>
      <c r="AXD244" t="s">
        <v>1463</v>
      </c>
      <c r="AXI244">
        <v>2.5</v>
      </c>
      <c r="AXJ244">
        <v>0</v>
      </c>
      <c r="AXK244">
        <v>0</v>
      </c>
      <c r="AXN244">
        <v>0</v>
      </c>
      <c r="AXO244">
        <v>1</v>
      </c>
      <c r="AXP244">
        <v>1</v>
      </c>
      <c r="AXQ244">
        <v>1</v>
      </c>
      <c r="AXR244">
        <v>1</v>
      </c>
      <c r="AXS244">
        <v>1</v>
      </c>
      <c r="AXT244">
        <v>1</v>
      </c>
      <c r="AXU244">
        <v>1</v>
      </c>
      <c r="AXV244">
        <v>3</v>
      </c>
      <c r="AXW244">
        <v>1</v>
      </c>
      <c r="AXX244">
        <v>3</v>
      </c>
      <c r="AYA244">
        <v>10</v>
      </c>
      <c r="AYD244">
        <v>10</v>
      </c>
      <c r="AYE244" t="s">
        <v>1463</v>
      </c>
      <c r="AYF244" t="s">
        <v>1463</v>
      </c>
      <c r="AYG244">
        <v>10</v>
      </c>
      <c r="AYJ244">
        <v>10</v>
      </c>
      <c r="AYK244">
        <v>7.5</v>
      </c>
      <c r="AYL244">
        <v>0</v>
      </c>
      <c r="AYM244">
        <v>17.5</v>
      </c>
      <c r="AZO244" t="s">
        <v>1462</v>
      </c>
      <c r="AZP244" t="s">
        <v>6725</v>
      </c>
      <c r="AZR244">
        <v>7.5</v>
      </c>
      <c r="AZS244">
        <v>0</v>
      </c>
      <c r="BCH244">
        <v>10</v>
      </c>
      <c r="BCI244">
        <v>5</v>
      </c>
      <c r="BCJ244">
        <v>0</v>
      </c>
      <c r="BCK244">
        <v>15</v>
      </c>
      <c r="BCL244">
        <v>1</v>
      </c>
      <c r="BCN244" t="s">
        <v>2555</v>
      </c>
      <c r="BCP244">
        <v>2</v>
      </c>
      <c r="BCR244">
        <v>3</v>
      </c>
      <c r="BCT244">
        <v>4</v>
      </c>
      <c r="BCW244" t="s">
        <v>2555</v>
      </c>
      <c r="BCY244">
        <v>5</v>
      </c>
      <c r="BCZ244">
        <v>0</v>
      </c>
      <c r="BEH244">
        <v>10</v>
      </c>
      <c r="BEI244">
        <v>7.5</v>
      </c>
      <c r="BEJ244">
        <v>0</v>
      </c>
      <c r="BEK244">
        <v>17.5</v>
      </c>
      <c r="BEL244" t="s">
        <v>2567</v>
      </c>
      <c r="BEN244" t="s">
        <v>2567</v>
      </c>
      <c r="BEP244" t="s">
        <v>2567</v>
      </c>
      <c r="BER244" t="s">
        <v>2567</v>
      </c>
      <c r="BET244" t="s">
        <v>2567</v>
      </c>
      <c r="BEV244" t="s">
        <v>2567</v>
      </c>
      <c r="BEX244">
        <v>7.5</v>
      </c>
      <c r="BEY244">
        <v>0</v>
      </c>
      <c r="BGQ244">
        <v>7.3</v>
      </c>
      <c r="BGR244">
        <v>7.5</v>
      </c>
      <c r="BGS244">
        <v>2.5</v>
      </c>
      <c r="BGT244">
        <v>17.3</v>
      </c>
      <c r="BGU244" t="s">
        <v>1462</v>
      </c>
      <c r="BGV244" t="s">
        <v>6726</v>
      </c>
      <c r="BGW244" t="s">
        <v>2838</v>
      </c>
      <c r="BGX244" t="s">
        <v>2667</v>
      </c>
      <c r="BGY244" t="s">
        <v>2653</v>
      </c>
      <c r="BGZ244" t="s">
        <v>6727</v>
      </c>
      <c r="BHA244" t="s">
        <v>2838</v>
      </c>
      <c r="BHK244">
        <v>7.5</v>
      </c>
      <c r="BHL244">
        <v>2.5</v>
      </c>
      <c r="BIT244">
        <v>10</v>
      </c>
      <c r="BIU244">
        <v>7.5</v>
      </c>
      <c r="BIV244">
        <v>0</v>
      </c>
      <c r="BIW244">
        <v>17.5</v>
      </c>
      <c r="BIX244">
        <v>5</v>
      </c>
      <c r="BIY244" t="s">
        <v>1794</v>
      </c>
      <c r="BIZ244" t="s">
        <v>2548</v>
      </c>
      <c r="BJA244" t="s">
        <v>2548</v>
      </c>
      <c r="BJB244">
        <v>7.5</v>
      </c>
      <c r="BJC244">
        <v>0</v>
      </c>
    </row>
    <row r="245" spans="1:1024 1026:1615" ht="15" x14ac:dyDescent="0.25">
      <c r="A245" t="s">
        <v>4347</v>
      </c>
      <c r="B245" t="s">
        <v>6728</v>
      </c>
      <c r="C245" t="s">
        <v>6729</v>
      </c>
      <c r="D245" t="s">
        <v>1460</v>
      </c>
      <c r="F245" t="s">
        <v>2606</v>
      </c>
      <c r="G245" t="s">
        <v>4350</v>
      </c>
      <c r="H245" t="s">
        <v>6517</v>
      </c>
      <c r="I245" t="s">
        <v>6666</v>
      </c>
      <c r="J245">
        <v>2.5611895200000001</v>
      </c>
      <c r="K245">
        <v>34.686919789999997</v>
      </c>
      <c r="L245" s="116">
        <v>42460</v>
      </c>
      <c r="M245" t="s">
        <v>1461</v>
      </c>
      <c r="N245">
        <v>68</v>
      </c>
      <c r="O245" t="s">
        <v>1472</v>
      </c>
      <c r="Q245">
        <v>6.7</v>
      </c>
      <c r="R245">
        <v>7.5</v>
      </c>
      <c r="S245">
        <v>0</v>
      </c>
      <c r="T245">
        <v>14.2</v>
      </c>
      <c r="U245">
        <v>1</v>
      </c>
      <c r="V245">
        <v>1</v>
      </c>
      <c r="W245">
        <v>1</v>
      </c>
      <c r="X245">
        <v>1</v>
      </c>
      <c r="Y245">
        <v>1</v>
      </c>
      <c r="Z245">
        <v>1</v>
      </c>
      <c r="AF245" t="b">
        <v>1</v>
      </c>
      <c r="AG245">
        <v>1</v>
      </c>
      <c r="AH245">
        <v>1</v>
      </c>
      <c r="AI245">
        <v>1</v>
      </c>
      <c r="AJ245">
        <v>1</v>
      </c>
      <c r="AK245">
        <v>1</v>
      </c>
      <c r="AL245">
        <v>1</v>
      </c>
      <c r="AS245">
        <v>1</v>
      </c>
      <c r="AT245">
        <v>1</v>
      </c>
      <c r="AU245">
        <v>1</v>
      </c>
      <c r="AV245">
        <v>1</v>
      </c>
      <c r="AW245">
        <v>1</v>
      </c>
      <c r="AX245">
        <v>1</v>
      </c>
      <c r="BS245" t="s">
        <v>1462</v>
      </c>
      <c r="BT245" t="s">
        <v>1462</v>
      </c>
      <c r="BU245" t="s">
        <v>4353</v>
      </c>
      <c r="BV245" t="s">
        <v>4353</v>
      </c>
      <c r="BW245">
        <v>7.5</v>
      </c>
      <c r="BX245">
        <v>0</v>
      </c>
      <c r="BY245">
        <v>7.5</v>
      </c>
      <c r="BZ245">
        <v>7.5</v>
      </c>
      <c r="CA245">
        <v>2.5</v>
      </c>
      <c r="CB245">
        <v>17.5</v>
      </c>
      <c r="CC245" t="s">
        <v>1462</v>
      </c>
      <c r="CD245" t="b">
        <v>1</v>
      </c>
      <c r="CE245" t="b">
        <v>1</v>
      </c>
      <c r="CF245">
        <v>50</v>
      </c>
      <c r="CH245" t="s">
        <v>1463</v>
      </c>
      <c r="CM245" t="s">
        <v>1463</v>
      </c>
      <c r="CR245" t="s">
        <v>1463</v>
      </c>
      <c r="CW245" t="s">
        <v>1462</v>
      </c>
      <c r="CX245" t="b">
        <v>1</v>
      </c>
      <c r="CZ245">
        <v>20</v>
      </c>
      <c r="DB245" t="s">
        <v>1463</v>
      </c>
      <c r="DG245" t="s">
        <v>1463</v>
      </c>
      <c r="DS245" t="b">
        <v>1</v>
      </c>
      <c r="DU245" t="b">
        <v>1</v>
      </c>
      <c r="DY245" t="b">
        <v>1</v>
      </c>
      <c r="EC245" t="b">
        <v>1</v>
      </c>
      <c r="EI245">
        <v>7.5</v>
      </c>
      <c r="EJ245">
        <v>2.5</v>
      </c>
      <c r="EN245">
        <v>0</v>
      </c>
      <c r="EO245" t="s">
        <v>1463</v>
      </c>
      <c r="FL245">
        <v>3.3</v>
      </c>
      <c r="FM245">
        <v>5</v>
      </c>
      <c r="FN245">
        <v>0</v>
      </c>
      <c r="FO245">
        <v>8.3000000000000007</v>
      </c>
      <c r="FP245" t="s">
        <v>1462</v>
      </c>
      <c r="FT245" t="b">
        <v>1</v>
      </c>
      <c r="FV245" t="s">
        <v>1465</v>
      </c>
      <c r="GC245" t="b">
        <v>1</v>
      </c>
      <c r="GE245" t="s">
        <v>1473</v>
      </c>
      <c r="GO245" t="b">
        <v>1</v>
      </c>
      <c r="GQ245" t="s">
        <v>1464</v>
      </c>
      <c r="HD245" t="b">
        <v>1</v>
      </c>
      <c r="HF245" t="s">
        <v>1465</v>
      </c>
      <c r="IN245" t="b">
        <v>1</v>
      </c>
      <c r="IP245" t="s">
        <v>1465</v>
      </c>
      <c r="JC245" t="b">
        <v>1</v>
      </c>
      <c r="JE245" t="s">
        <v>1465</v>
      </c>
      <c r="KG245" t="s">
        <v>4388</v>
      </c>
      <c r="KH245" t="b">
        <v>1</v>
      </c>
      <c r="KJ245" t="s">
        <v>1464</v>
      </c>
      <c r="KK245" t="s">
        <v>1463</v>
      </c>
      <c r="KM245">
        <v>5</v>
      </c>
      <c r="KN245">
        <v>0</v>
      </c>
      <c r="KO245">
        <v>0</v>
      </c>
      <c r="KR245">
        <v>0</v>
      </c>
      <c r="KS245" t="s">
        <v>1463</v>
      </c>
      <c r="RO245">
        <v>7.5</v>
      </c>
      <c r="RP245">
        <v>7.5</v>
      </c>
      <c r="RQ245">
        <v>2.5</v>
      </c>
      <c r="RR245">
        <v>17.5</v>
      </c>
      <c r="RS245" t="s">
        <v>1463</v>
      </c>
      <c r="RZ245" t="s">
        <v>1463</v>
      </c>
      <c r="SK245">
        <v>7.5</v>
      </c>
      <c r="SL245">
        <v>2.5</v>
      </c>
      <c r="SM245">
        <v>3.7</v>
      </c>
      <c r="SN245">
        <v>7.5</v>
      </c>
      <c r="SO245">
        <v>0</v>
      </c>
      <c r="SP245">
        <v>11.2</v>
      </c>
      <c r="SQ245" t="s">
        <v>1463</v>
      </c>
      <c r="SR245" t="s">
        <v>6730</v>
      </c>
      <c r="TI245">
        <v>75</v>
      </c>
      <c r="TJ245" t="s">
        <v>6731</v>
      </c>
      <c r="TM245" t="b">
        <v>1</v>
      </c>
      <c r="TN245" t="b">
        <v>1</v>
      </c>
      <c r="TO245" t="b">
        <v>1</v>
      </c>
      <c r="TP245" t="b">
        <v>1</v>
      </c>
      <c r="TQ245" t="b">
        <v>1</v>
      </c>
      <c r="TR245" t="b">
        <v>1</v>
      </c>
      <c r="TS245" t="b">
        <v>1</v>
      </c>
      <c r="TT245" t="b">
        <v>1</v>
      </c>
      <c r="TX245">
        <v>7.5</v>
      </c>
      <c r="TY245">
        <v>0</v>
      </c>
      <c r="VI245">
        <v>5</v>
      </c>
      <c r="VJ245">
        <v>0</v>
      </c>
      <c r="VK245">
        <v>10</v>
      </c>
      <c r="VL245">
        <v>15</v>
      </c>
      <c r="VM245" t="s">
        <v>1463</v>
      </c>
      <c r="VO245" t="s">
        <v>1463</v>
      </c>
      <c r="VQ245" t="s">
        <v>1463</v>
      </c>
      <c r="VS245" t="s">
        <v>1463</v>
      </c>
      <c r="VV245" t="s">
        <v>1463</v>
      </c>
      <c r="VX245" t="s">
        <v>1462</v>
      </c>
      <c r="VY245" t="s">
        <v>6732</v>
      </c>
      <c r="VZ245">
        <v>0</v>
      </c>
      <c r="WA245">
        <v>10</v>
      </c>
      <c r="XJ245">
        <v>2.5</v>
      </c>
      <c r="XK245">
        <v>0</v>
      </c>
      <c r="XL245">
        <v>2.5</v>
      </c>
      <c r="XM245">
        <v>5</v>
      </c>
      <c r="XN245" t="s">
        <v>1462</v>
      </c>
      <c r="XO245" t="s">
        <v>1462</v>
      </c>
      <c r="XR245" t="b">
        <v>1</v>
      </c>
      <c r="XS245" t="b">
        <v>1</v>
      </c>
      <c r="XT245" t="b">
        <v>1</v>
      </c>
      <c r="XU245" t="b">
        <v>1</v>
      </c>
      <c r="XW245" t="b">
        <v>1</v>
      </c>
      <c r="XX245" t="b">
        <v>1</v>
      </c>
      <c r="YC245" t="s">
        <v>1462</v>
      </c>
      <c r="YE245" t="s">
        <v>1463</v>
      </c>
      <c r="YF245" t="s">
        <v>4632</v>
      </c>
      <c r="YG245">
        <v>0</v>
      </c>
      <c r="YH245">
        <v>2.5</v>
      </c>
      <c r="YI245" t="s">
        <v>1463</v>
      </c>
      <c r="YU245">
        <v>0</v>
      </c>
      <c r="YV245">
        <v>2.5</v>
      </c>
      <c r="ZX245">
        <v>7</v>
      </c>
      <c r="ZY245">
        <v>7.5</v>
      </c>
      <c r="ZZ245">
        <v>0</v>
      </c>
      <c r="AAA245">
        <v>14.5</v>
      </c>
      <c r="AAB245" t="s">
        <v>1462</v>
      </c>
      <c r="AAL245" t="b">
        <v>1</v>
      </c>
      <c r="AAO245" t="b">
        <v>1</v>
      </c>
      <c r="AAS245" t="s">
        <v>5659</v>
      </c>
      <c r="AAT245">
        <v>7.5</v>
      </c>
      <c r="AAU245">
        <v>0</v>
      </c>
      <c r="ADN245">
        <v>2</v>
      </c>
      <c r="ADO245">
        <v>7.5</v>
      </c>
      <c r="ADP245">
        <v>0</v>
      </c>
      <c r="ADQ245">
        <v>9.5</v>
      </c>
      <c r="ADR245" t="s">
        <v>1759</v>
      </c>
      <c r="ADS245">
        <v>0.5</v>
      </c>
      <c r="ADT245">
        <v>5</v>
      </c>
      <c r="AEG245">
        <v>7.5</v>
      </c>
      <c r="AEH245">
        <v>0</v>
      </c>
      <c r="AEI245">
        <v>7</v>
      </c>
      <c r="AEJ245">
        <v>7.5</v>
      </c>
      <c r="AEK245">
        <v>0</v>
      </c>
      <c r="AEL245">
        <v>14.5</v>
      </c>
      <c r="AEO245" t="b">
        <v>1</v>
      </c>
      <c r="AEZ245" t="b">
        <v>1</v>
      </c>
      <c r="AFA245" t="s">
        <v>5249</v>
      </c>
      <c r="AFC245">
        <v>7.5</v>
      </c>
      <c r="AFD245">
        <v>0</v>
      </c>
      <c r="AFE245">
        <v>0</v>
      </c>
      <c r="AFF245">
        <v>7.5</v>
      </c>
      <c r="AFG245">
        <v>0</v>
      </c>
      <c r="AFH245">
        <v>7.5</v>
      </c>
      <c r="AFI245" t="s">
        <v>1463</v>
      </c>
      <c r="AFK245" t="s">
        <v>1463</v>
      </c>
      <c r="AFM245" t="s">
        <v>1463</v>
      </c>
      <c r="AFO245" t="s">
        <v>1463</v>
      </c>
      <c r="AFQ245" t="s">
        <v>1463</v>
      </c>
      <c r="AFT245" t="s">
        <v>1463</v>
      </c>
      <c r="AFV245">
        <v>3</v>
      </c>
      <c r="AFW245">
        <v>3</v>
      </c>
      <c r="AFX245">
        <v>7.5</v>
      </c>
      <c r="AFY245">
        <v>0</v>
      </c>
      <c r="AFZ245">
        <v>2.5</v>
      </c>
      <c r="AGA245">
        <v>7.5</v>
      </c>
      <c r="AGB245">
        <v>10</v>
      </c>
      <c r="AGC245">
        <v>20</v>
      </c>
      <c r="AGD245">
        <v>4</v>
      </c>
      <c r="AGG245">
        <v>4</v>
      </c>
      <c r="AGJ245">
        <v>4</v>
      </c>
      <c r="AGM245" t="s">
        <v>6733</v>
      </c>
      <c r="AGQ245">
        <v>7.5</v>
      </c>
      <c r="AGR245">
        <v>10</v>
      </c>
      <c r="AGS245">
        <v>2</v>
      </c>
      <c r="AGT245">
        <v>7.5</v>
      </c>
      <c r="AGU245">
        <v>0</v>
      </c>
      <c r="AGV245">
        <v>9.5</v>
      </c>
      <c r="AGW245">
        <v>2</v>
      </c>
      <c r="AGY245" t="b">
        <v>1</v>
      </c>
      <c r="AGZ245" t="b">
        <v>1</v>
      </c>
      <c r="AHD245">
        <v>4</v>
      </c>
      <c r="AHE245">
        <v>4</v>
      </c>
      <c r="AHF245">
        <v>4</v>
      </c>
      <c r="AKM245">
        <v>7.5</v>
      </c>
      <c r="AKN245">
        <v>0</v>
      </c>
      <c r="AKO245">
        <v>10</v>
      </c>
      <c r="AKP245">
        <v>7.5</v>
      </c>
      <c r="AKQ245">
        <v>2.5</v>
      </c>
      <c r="AKR245">
        <v>20</v>
      </c>
      <c r="AKS245" t="s">
        <v>1462</v>
      </c>
      <c r="AKT245" t="s">
        <v>1463</v>
      </c>
      <c r="AKV245" t="s">
        <v>1462</v>
      </c>
      <c r="AKX245" t="s">
        <v>1462</v>
      </c>
      <c r="AKZ245" t="s">
        <v>1463</v>
      </c>
      <c r="ALB245" t="s">
        <v>1462</v>
      </c>
      <c r="ALD245" t="s">
        <v>1463</v>
      </c>
      <c r="ALF245" t="s">
        <v>1462</v>
      </c>
      <c r="ALH245" t="s">
        <v>1462</v>
      </c>
      <c r="ALJ245" t="s">
        <v>1462</v>
      </c>
      <c r="ALL245" t="s">
        <v>1463</v>
      </c>
      <c r="ALN245" t="s">
        <v>1463</v>
      </c>
      <c r="ALP245" t="s">
        <v>1463</v>
      </c>
      <c r="ALR245" t="s">
        <v>1463</v>
      </c>
      <c r="ALT245" t="s">
        <v>1463</v>
      </c>
      <c r="AMF245" t="b">
        <v>1</v>
      </c>
      <c r="AMH245" t="b">
        <v>1</v>
      </c>
      <c r="AMI245" t="b">
        <v>1</v>
      </c>
      <c r="AMJ245" t="b">
        <v>1</v>
      </c>
      <c r="AML245" t="b">
        <v>1</v>
      </c>
      <c r="AMM245" t="b">
        <v>1</v>
      </c>
      <c r="AMQ245" t="b">
        <v>1</v>
      </c>
      <c r="AMW245" t="b">
        <v>1</v>
      </c>
      <c r="ANA245">
        <v>7.5</v>
      </c>
      <c r="ANB245">
        <v>2.5</v>
      </c>
      <c r="ANC245">
        <v>10</v>
      </c>
      <c r="AND245">
        <v>7.5</v>
      </c>
      <c r="ANE245">
        <v>0</v>
      </c>
      <c r="ANF245">
        <v>17.5</v>
      </c>
      <c r="ANG245" t="s">
        <v>1462</v>
      </c>
      <c r="ANH245" t="s">
        <v>6734</v>
      </c>
      <c r="ANI245" t="s">
        <v>1462</v>
      </c>
      <c r="ANJ245" t="s">
        <v>2616</v>
      </c>
      <c r="ANK245">
        <v>7.5</v>
      </c>
      <c r="ANL245">
        <v>0</v>
      </c>
      <c r="ANM245">
        <v>6</v>
      </c>
      <c r="ANN245">
        <v>0</v>
      </c>
      <c r="ANO245">
        <v>10</v>
      </c>
      <c r="ANP245">
        <v>16</v>
      </c>
      <c r="ANQ245" t="s">
        <v>2599</v>
      </c>
      <c r="ANR245" t="s">
        <v>1462</v>
      </c>
      <c r="ANS245" t="s">
        <v>6195</v>
      </c>
      <c r="ANT245">
        <v>0</v>
      </c>
      <c r="ANU245">
        <v>10</v>
      </c>
      <c r="AQR245">
        <v>5</v>
      </c>
      <c r="AQS245">
        <v>0</v>
      </c>
      <c r="AQT245">
        <v>1.3</v>
      </c>
      <c r="AQU245">
        <v>6.3</v>
      </c>
      <c r="AQV245" t="s">
        <v>1463</v>
      </c>
      <c r="ARA245" t="b">
        <v>1</v>
      </c>
      <c r="ARB245" t="b">
        <v>1</v>
      </c>
      <c r="ARG245">
        <v>0</v>
      </c>
      <c r="ARH245">
        <v>2.5</v>
      </c>
      <c r="ARI245" t="s">
        <v>1463</v>
      </c>
      <c r="ARQ245" t="s">
        <v>1462</v>
      </c>
      <c r="ARS245" t="s">
        <v>5593</v>
      </c>
      <c r="ART245" t="s">
        <v>6735</v>
      </c>
      <c r="ASB245" t="b">
        <v>1</v>
      </c>
      <c r="ASC245" t="s">
        <v>4372</v>
      </c>
      <c r="ASD245">
        <v>0</v>
      </c>
      <c r="ASE245">
        <v>0</v>
      </c>
      <c r="ASF245">
        <v>7</v>
      </c>
      <c r="ASG245">
        <v>7.5</v>
      </c>
      <c r="ASH245">
        <v>2.5</v>
      </c>
      <c r="ASI245">
        <v>17</v>
      </c>
      <c r="ASJ245">
        <v>50</v>
      </c>
      <c r="ASM245" t="b">
        <v>1</v>
      </c>
      <c r="ASS245">
        <v>5</v>
      </c>
      <c r="AST245" t="s">
        <v>1462</v>
      </c>
      <c r="ASW245" t="b">
        <v>1</v>
      </c>
      <c r="ASY245" t="b">
        <v>1</v>
      </c>
      <c r="ASZ245" t="b">
        <v>1</v>
      </c>
      <c r="ATC245" t="s">
        <v>6736</v>
      </c>
      <c r="ATD245">
        <v>7.5</v>
      </c>
      <c r="ATE245">
        <v>2.5</v>
      </c>
      <c r="ATF245">
        <v>0</v>
      </c>
      <c r="ATG245">
        <v>0</v>
      </c>
      <c r="ATH245">
        <v>1.3</v>
      </c>
      <c r="ATI245">
        <v>1.3</v>
      </c>
      <c r="ATJ245" t="s">
        <v>1463</v>
      </c>
      <c r="AVZ245">
        <v>0</v>
      </c>
      <c r="AWA245">
        <v>2.5</v>
      </c>
      <c r="AWB245">
        <v>0</v>
      </c>
      <c r="AWC245">
        <v>0</v>
      </c>
      <c r="AWD245">
        <v>2</v>
      </c>
      <c r="AWE245">
        <v>5</v>
      </c>
      <c r="AWF245">
        <v>0</v>
      </c>
      <c r="AWG245">
        <v>7</v>
      </c>
      <c r="AWH245" t="s">
        <v>1462</v>
      </c>
      <c r="AWI245" t="s">
        <v>1469</v>
      </c>
      <c r="AWJ245" t="s">
        <v>1463</v>
      </c>
      <c r="AWL245" t="s">
        <v>1462</v>
      </c>
      <c r="AWM245" t="s">
        <v>2619</v>
      </c>
      <c r="AWN245" t="s">
        <v>1463</v>
      </c>
      <c r="AWP245" t="s">
        <v>1463</v>
      </c>
      <c r="AWR245" t="s">
        <v>1463</v>
      </c>
      <c r="AWT245" t="s">
        <v>1463</v>
      </c>
      <c r="AWV245" t="s">
        <v>1462</v>
      </c>
      <c r="AWW245" t="s">
        <v>1469</v>
      </c>
      <c r="AWX245" t="s">
        <v>1463</v>
      </c>
      <c r="AWZ245" t="s">
        <v>1463</v>
      </c>
      <c r="AXB245" t="s">
        <v>1463</v>
      </c>
      <c r="AXD245" t="s">
        <v>1463</v>
      </c>
      <c r="AXI245">
        <v>5</v>
      </c>
      <c r="AXJ245">
        <v>0</v>
      </c>
      <c r="AXK245">
        <v>1</v>
      </c>
      <c r="AXN245">
        <v>1</v>
      </c>
      <c r="AXO245">
        <v>1</v>
      </c>
      <c r="AXP245">
        <v>1</v>
      </c>
      <c r="AXQ245">
        <v>1</v>
      </c>
      <c r="AXR245">
        <v>1</v>
      </c>
      <c r="AXS245">
        <v>1</v>
      </c>
      <c r="AXT245">
        <v>1</v>
      </c>
      <c r="AXU245">
        <v>1</v>
      </c>
      <c r="AXV245">
        <v>2</v>
      </c>
      <c r="AXW245">
        <v>1</v>
      </c>
      <c r="AXX245">
        <v>2</v>
      </c>
      <c r="AYA245">
        <v>10</v>
      </c>
      <c r="AYD245">
        <v>10</v>
      </c>
      <c r="AYE245" t="s">
        <v>1463</v>
      </c>
      <c r="AYF245" t="s">
        <v>1463</v>
      </c>
      <c r="AYG245">
        <v>10</v>
      </c>
      <c r="AYJ245">
        <v>10</v>
      </c>
      <c r="AYK245">
        <v>7.5</v>
      </c>
      <c r="AYL245">
        <v>0</v>
      </c>
      <c r="AYM245">
        <v>17.5</v>
      </c>
      <c r="AYN245">
        <v>2</v>
      </c>
      <c r="AYO245" t="s">
        <v>6737</v>
      </c>
      <c r="AYP245" t="s">
        <v>4690</v>
      </c>
      <c r="AZC245">
        <v>6</v>
      </c>
      <c r="AZD245" t="s">
        <v>4426</v>
      </c>
      <c r="AZE245" t="s">
        <v>4419</v>
      </c>
      <c r="AZM245" t="s">
        <v>1462</v>
      </c>
      <c r="AZN245" t="s">
        <v>6738</v>
      </c>
      <c r="AZO245" t="s">
        <v>1462</v>
      </c>
      <c r="AZP245" t="s">
        <v>4467</v>
      </c>
      <c r="AZR245">
        <v>7.5</v>
      </c>
      <c r="AZS245">
        <v>0</v>
      </c>
      <c r="BCH245">
        <v>10</v>
      </c>
      <c r="BCI245">
        <v>5</v>
      </c>
      <c r="BCJ245">
        <v>0</v>
      </c>
      <c r="BCK245">
        <v>15</v>
      </c>
      <c r="BCL245">
        <v>1</v>
      </c>
      <c r="BCN245" t="s">
        <v>2555</v>
      </c>
      <c r="BCP245">
        <v>2</v>
      </c>
      <c r="BCR245">
        <v>3</v>
      </c>
      <c r="BCT245">
        <v>4</v>
      </c>
      <c r="BCW245" t="s">
        <v>2555</v>
      </c>
      <c r="BCY245">
        <v>5</v>
      </c>
      <c r="BCZ245">
        <v>0</v>
      </c>
      <c r="BEH245">
        <v>10</v>
      </c>
      <c r="BEI245">
        <v>7.5</v>
      </c>
      <c r="BEJ245">
        <v>0</v>
      </c>
      <c r="BEK245">
        <v>17.5</v>
      </c>
      <c r="BEL245" t="s">
        <v>2567</v>
      </c>
      <c r="BEN245" t="s">
        <v>2567</v>
      </c>
      <c r="BEP245" t="s">
        <v>2567</v>
      </c>
      <c r="BER245" t="s">
        <v>2567</v>
      </c>
      <c r="BET245" t="s">
        <v>2567</v>
      </c>
      <c r="BEV245" t="s">
        <v>2567</v>
      </c>
      <c r="BEX245">
        <v>7.5</v>
      </c>
      <c r="BEY245">
        <v>0</v>
      </c>
      <c r="BGQ245">
        <v>6</v>
      </c>
      <c r="BGR245">
        <v>2.5</v>
      </c>
      <c r="BGS245">
        <v>5</v>
      </c>
      <c r="BGT245">
        <v>13.5</v>
      </c>
      <c r="BGU245" t="s">
        <v>1462</v>
      </c>
      <c r="BGV245" t="s">
        <v>6255</v>
      </c>
      <c r="BGW245" t="s">
        <v>2838</v>
      </c>
      <c r="BGX245" t="s">
        <v>5404</v>
      </c>
      <c r="BGY245" t="s">
        <v>2653</v>
      </c>
      <c r="BHK245">
        <v>2.5</v>
      </c>
      <c r="BHL245">
        <v>5</v>
      </c>
      <c r="BIT245">
        <v>10</v>
      </c>
      <c r="BIU245">
        <v>7.5</v>
      </c>
      <c r="BIV245">
        <v>0</v>
      </c>
      <c r="BIW245">
        <v>17.5</v>
      </c>
      <c r="BIX245">
        <v>5</v>
      </c>
      <c r="BIY245" t="s">
        <v>1794</v>
      </c>
      <c r="BIZ245" t="s">
        <v>2548</v>
      </c>
      <c r="BJA245" t="s">
        <v>2548</v>
      </c>
      <c r="BJB245">
        <v>7.5</v>
      </c>
      <c r="BJC245">
        <v>0</v>
      </c>
    </row>
    <row r="246" spans="1:1024 1026:1615" ht="15" x14ac:dyDescent="0.25">
      <c r="A246" t="s">
        <v>4347</v>
      </c>
      <c r="B246" t="s">
        <v>6739</v>
      </c>
      <c r="C246" t="s">
        <v>6740</v>
      </c>
      <c r="D246" t="s">
        <v>1460</v>
      </c>
      <c r="F246" t="s">
        <v>2606</v>
      </c>
      <c r="G246" t="s">
        <v>4350</v>
      </c>
      <c r="H246" t="s">
        <v>6517</v>
      </c>
      <c r="I246" t="s">
        <v>6666</v>
      </c>
      <c r="J246">
        <v>2.5612369099999999</v>
      </c>
      <c r="K246">
        <v>34.686901919999997</v>
      </c>
      <c r="L246" s="116">
        <v>42460</v>
      </c>
      <c r="M246" t="s">
        <v>1461</v>
      </c>
      <c r="N246">
        <v>63</v>
      </c>
      <c r="O246" t="s">
        <v>1472</v>
      </c>
      <c r="Q246">
        <v>6.7</v>
      </c>
      <c r="R246">
        <v>7.5</v>
      </c>
      <c r="S246">
        <v>0</v>
      </c>
      <c r="T246">
        <v>14.2</v>
      </c>
      <c r="U246">
        <v>2</v>
      </c>
      <c r="V246">
        <v>2</v>
      </c>
      <c r="W246">
        <v>5</v>
      </c>
      <c r="X246">
        <v>4</v>
      </c>
      <c r="Y246">
        <v>1</v>
      </c>
      <c r="Z246">
        <v>1</v>
      </c>
      <c r="AF246" t="b">
        <v>1</v>
      </c>
      <c r="AG246">
        <v>2</v>
      </c>
      <c r="AH246">
        <v>2</v>
      </c>
      <c r="AI246">
        <v>5</v>
      </c>
      <c r="AJ246">
        <v>4</v>
      </c>
      <c r="AK246">
        <v>1</v>
      </c>
      <c r="AL246">
        <v>1</v>
      </c>
      <c r="AS246">
        <v>2</v>
      </c>
      <c r="AT246">
        <v>2</v>
      </c>
      <c r="AU246">
        <v>5</v>
      </c>
      <c r="AV246">
        <v>4</v>
      </c>
      <c r="AW246">
        <v>1</v>
      </c>
      <c r="AX246">
        <v>1</v>
      </c>
      <c r="BS246" t="s">
        <v>1462</v>
      </c>
      <c r="BT246" t="s">
        <v>1462</v>
      </c>
      <c r="BU246" t="s">
        <v>4353</v>
      </c>
      <c r="BV246" t="s">
        <v>6741</v>
      </c>
      <c r="BW246">
        <v>7.5</v>
      </c>
      <c r="BX246">
        <v>0</v>
      </c>
      <c r="BY246">
        <v>7.5</v>
      </c>
      <c r="BZ246">
        <v>7.5</v>
      </c>
      <c r="CA246">
        <v>0</v>
      </c>
      <c r="CB246">
        <v>15</v>
      </c>
      <c r="CC246" t="s">
        <v>1462</v>
      </c>
      <c r="CD246" t="b">
        <v>1</v>
      </c>
      <c r="CE246" t="b">
        <v>1</v>
      </c>
      <c r="CF246">
        <v>50</v>
      </c>
      <c r="CH246" t="s">
        <v>1463</v>
      </c>
      <c r="CM246" t="s">
        <v>1463</v>
      </c>
      <c r="CR246" t="s">
        <v>1463</v>
      </c>
      <c r="CW246" t="s">
        <v>1462</v>
      </c>
      <c r="CX246" t="b">
        <v>1</v>
      </c>
      <c r="CZ246">
        <v>30</v>
      </c>
      <c r="DB246" t="s">
        <v>1463</v>
      </c>
      <c r="DG246" t="s">
        <v>1463</v>
      </c>
      <c r="DM246" t="s">
        <v>1463</v>
      </c>
      <c r="DS246" t="b">
        <v>1</v>
      </c>
      <c r="DU246" t="b">
        <v>1</v>
      </c>
      <c r="DY246" t="b">
        <v>1</v>
      </c>
      <c r="EC246" t="b">
        <v>1</v>
      </c>
      <c r="EI246">
        <v>7.5</v>
      </c>
      <c r="EJ246">
        <v>0</v>
      </c>
      <c r="EN246">
        <v>0</v>
      </c>
      <c r="EO246" t="s">
        <v>1463</v>
      </c>
      <c r="FL246">
        <v>10</v>
      </c>
      <c r="FM246">
        <v>7.5</v>
      </c>
      <c r="FN246">
        <v>0</v>
      </c>
      <c r="FO246">
        <v>17.5</v>
      </c>
      <c r="FP246" t="s">
        <v>1462</v>
      </c>
      <c r="FT246" t="b">
        <v>1</v>
      </c>
      <c r="FV246" t="s">
        <v>1465</v>
      </c>
      <c r="GC246" t="b">
        <v>1</v>
      </c>
      <c r="GE246" t="s">
        <v>2564</v>
      </c>
      <c r="GO246" t="b">
        <v>1</v>
      </c>
      <c r="GQ246" t="s">
        <v>1465</v>
      </c>
      <c r="GX246" t="b">
        <v>1</v>
      </c>
      <c r="GZ246" t="s">
        <v>1465</v>
      </c>
      <c r="HD246" t="b">
        <v>1</v>
      </c>
      <c r="HF246" t="s">
        <v>1465</v>
      </c>
      <c r="IN246" t="b">
        <v>1</v>
      </c>
      <c r="IP246" t="s">
        <v>1465</v>
      </c>
      <c r="IW246" t="b">
        <v>1</v>
      </c>
      <c r="IY246" t="s">
        <v>1465</v>
      </c>
      <c r="JC246" t="b">
        <v>1</v>
      </c>
      <c r="JE246" t="s">
        <v>1465</v>
      </c>
      <c r="KG246" t="s">
        <v>4388</v>
      </c>
      <c r="KH246" t="b">
        <v>1</v>
      </c>
      <c r="KJ246" t="s">
        <v>1465</v>
      </c>
      <c r="KK246" t="s">
        <v>1462</v>
      </c>
      <c r="KL246" t="s">
        <v>5404</v>
      </c>
      <c r="KM246">
        <v>7.5</v>
      </c>
      <c r="KN246">
        <v>0</v>
      </c>
      <c r="KO246">
        <v>0</v>
      </c>
      <c r="KR246">
        <v>0</v>
      </c>
      <c r="KS246" t="s">
        <v>1463</v>
      </c>
      <c r="RO246">
        <v>7.5</v>
      </c>
      <c r="RP246">
        <v>7.5</v>
      </c>
      <c r="RQ246">
        <v>2.5</v>
      </c>
      <c r="RR246">
        <v>17.5</v>
      </c>
      <c r="SK246">
        <v>7.5</v>
      </c>
      <c r="SL246">
        <v>2.5</v>
      </c>
      <c r="SM246">
        <v>6.7</v>
      </c>
      <c r="SN246">
        <v>7.5</v>
      </c>
      <c r="SO246">
        <v>0</v>
      </c>
      <c r="SP246">
        <v>14.2</v>
      </c>
      <c r="SQ246" t="s">
        <v>1463</v>
      </c>
      <c r="SR246" t="s">
        <v>6742</v>
      </c>
      <c r="TI246">
        <v>30</v>
      </c>
      <c r="TJ246" t="s">
        <v>6743</v>
      </c>
      <c r="TM246" t="b">
        <v>1</v>
      </c>
      <c r="TN246" t="b">
        <v>1</v>
      </c>
      <c r="TO246" t="b">
        <v>1</v>
      </c>
      <c r="TP246" t="b">
        <v>1</v>
      </c>
      <c r="TQ246" t="b">
        <v>1</v>
      </c>
      <c r="TS246" t="b">
        <v>1</v>
      </c>
      <c r="TT246" t="b">
        <v>1</v>
      </c>
      <c r="TU246" t="b">
        <v>1</v>
      </c>
      <c r="TX246">
        <v>7.5</v>
      </c>
      <c r="TY246">
        <v>0</v>
      </c>
      <c r="VI246">
        <v>5</v>
      </c>
      <c r="VJ246">
        <v>0</v>
      </c>
      <c r="VK246">
        <v>10</v>
      </c>
      <c r="VL246">
        <v>15</v>
      </c>
      <c r="VM246" t="s">
        <v>1463</v>
      </c>
      <c r="VO246" t="s">
        <v>1463</v>
      </c>
      <c r="VQ246" t="s">
        <v>1463</v>
      </c>
      <c r="VS246" t="s">
        <v>1463</v>
      </c>
      <c r="VV246" t="s">
        <v>1463</v>
      </c>
      <c r="VX246" t="s">
        <v>1462</v>
      </c>
      <c r="VY246" t="s">
        <v>6329</v>
      </c>
      <c r="VZ246">
        <v>0</v>
      </c>
      <c r="WA246">
        <v>10</v>
      </c>
      <c r="XJ246">
        <v>2.5</v>
      </c>
      <c r="XK246">
        <v>0</v>
      </c>
      <c r="XL246">
        <v>10</v>
      </c>
      <c r="XM246">
        <v>12.5</v>
      </c>
      <c r="XN246" t="s">
        <v>1462</v>
      </c>
      <c r="XO246" t="s">
        <v>1462</v>
      </c>
      <c r="XR246" t="b">
        <v>1</v>
      </c>
      <c r="XT246" t="b">
        <v>1</v>
      </c>
      <c r="XU246" t="b">
        <v>1</v>
      </c>
      <c r="XX246" t="b">
        <v>1</v>
      </c>
      <c r="YC246" t="s">
        <v>1462</v>
      </c>
      <c r="YE246" t="s">
        <v>1463</v>
      </c>
      <c r="YF246" t="s">
        <v>6744</v>
      </c>
      <c r="YG246">
        <v>0</v>
      </c>
      <c r="YH246">
        <v>10</v>
      </c>
      <c r="YI246" t="s">
        <v>1463</v>
      </c>
      <c r="YU246">
        <v>0</v>
      </c>
      <c r="YV246">
        <v>10</v>
      </c>
      <c r="ZX246">
        <v>7</v>
      </c>
      <c r="ZY246">
        <v>7.5</v>
      </c>
      <c r="ZZ246">
        <v>0</v>
      </c>
      <c r="AAA246">
        <v>14.5</v>
      </c>
      <c r="AAB246" t="s">
        <v>1462</v>
      </c>
      <c r="AAL246" t="b">
        <v>1</v>
      </c>
      <c r="AAO246" t="b">
        <v>1</v>
      </c>
      <c r="AAS246" t="s">
        <v>6745</v>
      </c>
      <c r="AAT246">
        <v>7.5</v>
      </c>
      <c r="AAU246">
        <v>0</v>
      </c>
      <c r="AAV246">
        <v>10</v>
      </c>
      <c r="AAW246">
        <v>0</v>
      </c>
      <c r="AAX246">
        <v>5</v>
      </c>
      <c r="AAY246">
        <v>15</v>
      </c>
      <c r="AAZ246" t="s">
        <v>1463</v>
      </c>
      <c r="ABA246" t="s">
        <v>1463</v>
      </c>
      <c r="ABB246" t="s">
        <v>1463</v>
      </c>
      <c r="ACE246">
        <v>0</v>
      </c>
      <c r="ACF246">
        <v>5</v>
      </c>
      <c r="ADN246">
        <v>2</v>
      </c>
      <c r="ADO246">
        <v>10</v>
      </c>
      <c r="ADP246">
        <v>0</v>
      </c>
      <c r="ADQ246">
        <v>12</v>
      </c>
      <c r="ADR246" t="s">
        <v>1759</v>
      </c>
      <c r="ADS246">
        <v>0.5</v>
      </c>
      <c r="ADT246">
        <v>10</v>
      </c>
      <c r="AEG246">
        <v>10</v>
      </c>
      <c r="AEH246">
        <v>0</v>
      </c>
      <c r="AEI246">
        <v>2</v>
      </c>
      <c r="AEJ246">
        <v>5</v>
      </c>
      <c r="AEK246">
        <v>0</v>
      </c>
      <c r="AEL246">
        <v>7</v>
      </c>
      <c r="AEO246" t="b">
        <v>1</v>
      </c>
      <c r="AFC246">
        <v>5</v>
      </c>
      <c r="AFD246">
        <v>0</v>
      </c>
      <c r="AFE246">
        <v>0</v>
      </c>
      <c r="AFF246">
        <v>7.5</v>
      </c>
      <c r="AFG246">
        <v>0</v>
      </c>
      <c r="AFH246">
        <v>7.5</v>
      </c>
      <c r="AFI246" t="s">
        <v>1463</v>
      </c>
      <c r="AFK246" t="s">
        <v>1463</v>
      </c>
      <c r="AFM246" t="s">
        <v>1463</v>
      </c>
      <c r="AFO246" t="s">
        <v>1463</v>
      </c>
      <c r="AFQ246" t="s">
        <v>1463</v>
      </c>
      <c r="AFT246" t="s">
        <v>1463</v>
      </c>
      <c r="AFV246">
        <v>3</v>
      </c>
      <c r="AFW246">
        <v>3</v>
      </c>
      <c r="AFX246">
        <v>7.5</v>
      </c>
      <c r="AFY246">
        <v>0</v>
      </c>
      <c r="AFZ246">
        <v>2.5</v>
      </c>
      <c r="AGA246">
        <v>7.5</v>
      </c>
      <c r="AGB246">
        <v>10</v>
      </c>
      <c r="AGC246">
        <v>20</v>
      </c>
      <c r="AGD246">
        <v>5</v>
      </c>
      <c r="AGG246">
        <v>5</v>
      </c>
      <c r="AGJ246">
        <v>5</v>
      </c>
      <c r="AGM246" t="s">
        <v>6746</v>
      </c>
      <c r="AGQ246">
        <v>7.5</v>
      </c>
      <c r="AGR246">
        <v>10</v>
      </c>
      <c r="AGS246">
        <v>3</v>
      </c>
      <c r="AGT246">
        <v>7.5</v>
      </c>
      <c r="AGU246">
        <v>0</v>
      </c>
      <c r="AGV246">
        <v>10.5</v>
      </c>
      <c r="AGW246">
        <v>3</v>
      </c>
      <c r="AGY246" t="b">
        <v>1</v>
      </c>
      <c r="AGZ246" t="b">
        <v>1</v>
      </c>
      <c r="AHA246" t="b">
        <v>1</v>
      </c>
      <c r="AHD246">
        <v>4</v>
      </c>
      <c r="AHE246">
        <v>4</v>
      </c>
      <c r="AHF246">
        <v>4</v>
      </c>
      <c r="AKM246">
        <v>7.5</v>
      </c>
      <c r="AKN246">
        <v>0</v>
      </c>
      <c r="AKO246">
        <v>10</v>
      </c>
      <c r="AKP246">
        <v>7.5</v>
      </c>
      <c r="AKQ246">
        <v>2.5</v>
      </c>
      <c r="AKR246">
        <v>20</v>
      </c>
      <c r="AKS246" t="s">
        <v>1462</v>
      </c>
      <c r="AKT246" t="s">
        <v>1463</v>
      </c>
      <c r="AKV246" t="s">
        <v>1462</v>
      </c>
      <c r="AKX246" t="s">
        <v>1462</v>
      </c>
      <c r="AKZ246" t="s">
        <v>1463</v>
      </c>
      <c r="ALB246" t="s">
        <v>1462</v>
      </c>
      <c r="ALD246" t="s">
        <v>1463</v>
      </c>
      <c r="ALF246" t="s">
        <v>1462</v>
      </c>
      <c r="ALH246" t="s">
        <v>1462</v>
      </c>
      <c r="ALJ246" t="s">
        <v>1462</v>
      </c>
      <c r="ALL246" t="s">
        <v>1463</v>
      </c>
      <c r="ALN246" t="s">
        <v>1463</v>
      </c>
      <c r="ALP246" t="s">
        <v>1463</v>
      </c>
      <c r="ALR246" t="s">
        <v>1463</v>
      </c>
      <c r="ALT246" t="s">
        <v>1463</v>
      </c>
      <c r="AMF246" t="b">
        <v>1</v>
      </c>
      <c r="AMH246" t="b">
        <v>1</v>
      </c>
      <c r="AMI246" t="b">
        <v>1</v>
      </c>
      <c r="AMJ246" t="b">
        <v>1</v>
      </c>
      <c r="AML246" t="b">
        <v>1</v>
      </c>
      <c r="AMM246" t="b">
        <v>1</v>
      </c>
      <c r="AMQ246" t="b">
        <v>1</v>
      </c>
      <c r="AMW246" t="b">
        <v>1</v>
      </c>
      <c r="ANA246">
        <v>7.5</v>
      </c>
      <c r="ANB246">
        <v>2.5</v>
      </c>
      <c r="ANC246">
        <v>10</v>
      </c>
      <c r="AND246">
        <v>7.5</v>
      </c>
      <c r="ANE246">
        <v>2.5</v>
      </c>
      <c r="ANF246">
        <v>20</v>
      </c>
      <c r="ANG246" t="s">
        <v>1462</v>
      </c>
      <c r="ANH246" t="s">
        <v>6747</v>
      </c>
      <c r="ANI246" t="s">
        <v>1462</v>
      </c>
      <c r="ANJ246" t="s">
        <v>2616</v>
      </c>
      <c r="ANK246">
        <v>7.5</v>
      </c>
      <c r="ANL246">
        <v>2.5</v>
      </c>
      <c r="ANM246">
        <v>6</v>
      </c>
      <c r="ANN246">
        <v>0</v>
      </c>
      <c r="ANO246">
        <v>10</v>
      </c>
      <c r="ANP246">
        <v>16</v>
      </c>
      <c r="ANQ246" t="s">
        <v>2599</v>
      </c>
      <c r="ANR246" t="s">
        <v>1462</v>
      </c>
      <c r="ANS246" t="s">
        <v>6647</v>
      </c>
      <c r="ANT246">
        <v>0</v>
      </c>
      <c r="ANU246">
        <v>10</v>
      </c>
      <c r="AQR246">
        <v>5</v>
      </c>
      <c r="AQS246">
        <v>0</v>
      </c>
      <c r="AQT246">
        <v>2.5</v>
      </c>
      <c r="AQU246">
        <v>7.5</v>
      </c>
      <c r="AQV246" t="s">
        <v>1463</v>
      </c>
      <c r="ARA246" t="b">
        <v>1</v>
      </c>
      <c r="ARB246" t="b">
        <v>1</v>
      </c>
      <c r="ARG246">
        <v>0</v>
      </c>
      <c r="ARH246">
        <v>2.5</v>
      </c>
      <c r="ARI246" t="s">
        <v>1463</v>
      </c>
      <c r="ARQ246" t="s">
        <v>1462</v>
      </c>
      <c r="ARS246" t="s">
        <v>6418</v>
      </c>
      <c r="ART246" t="s">
        <v>4791</v>
      </c>
      <c r="ASB246" t="b">
        <v>1</v>
      </c>
      <c r="ASC246" t="s">
        <v>4372</v>
      </c>
      <c r="ASD246">
        <v>0</v>
      </c>
      <c r="ASE246">
        <v>2.5</v>
      </c>
      <c r="ASF246">
        <v>7</v>
      </c>
      <c r="ASG246">
        <v>7.5</v>
      </c>
      <c r="ASH246">
        <v>0</v>
      </c>
      <c r="ASI246">
        <v>14.5</v>
      </c>
      <c r="ASJ246">
        <v>50</v>
      </c>
      <c r="ASM246" t="b">
        <v>1</v>
      </c>
      <c r="ASS246">
        <v>5</v>
      </c>
      <c r="AST246" t="s">
        <v>1462</v>
      </c>
      <c r="ASW246" t="b">
        <v>1</v>
      </c>
      <c r="ASY246" t="b">
        <v>1</v>
      </c>
      <c r="ASZ246" t="b">
        <v>1</v>
      </c>
      <c r="ATC246" t="s">
        <v>6748</v>
      </c>
      <c r="ATD246">
        <v>7.5</v>
      </c>
      <c r="ATE246">
        <v>0</v>
      </c>
      <c r="ATF246">
        <v>0</v>
      </c>
      <c r="ATG246">
        <v>0</v>
      </c>
      <c r="ATH246">
        <v>1.3</v>
      </c>
      <c r="ATI246">
        <v>1.3</v>
      </c>
      <c r="ATJ246" t="s">
        <v>1463</v>
      </c>
      <c r="AVZ246">
        <v>0</v>
      </c>
      <c r="AWA246">
        <v>2.5</v>
      </c>
      <c r="AWB246">
        <v>0</v>
      </c>
      <c r="AWC246">
        <v>0</v>
      </c>
      <c r="AWD246">
        <v>1</v>
      </c>
      <c r="AWE246">
        <v>2.5</v>
      </c>
      <c r="AWF246">
        <v>0</v>
      </c>
      <c r="AWG246">
        <v>3.5</v>
      </c>
      <c r="AWH246" t="s">
        <v>1462</v>
      </c>
      <c r="AWI246" t="s">
        <v>1469</v>
      </c>
      <c r="AWJ246" t="s">
        <v>1463</v>
      </c>
      <c r="AWL246" t="s">
        <v>1463</v>
      </c>
      <c r="AWN246" t="s">
        <v>1463</v>
      </c>
      <c r="AWP246" t="s">
        <v>1463</v>
      </c>
      <c r="AWR246" t="s">
        <v>1463</v>
      </c>
      <c r="AWT246" t="s">
        <v>1463</v>
      </c>
      <c r="AWV246" t="s">
        <v>1462</v>
      </c>
      <c r="AWW246" t="s">
        <v>1469</v>
      </c>
      <c r="AWX246" t="s">
        <v>1463</v>
      </c>
      <c r="AWZ246" t="s">
        <v>1463</v>
      </c>
      <c r="AXB246" t="s">
        <v>1463</v>
      </c>
      <c r="AXD246" t="s">
        <v>1463</v>
      </c>
      <c r="AXF246">
        <v>20</v>
      </c>
      <c r="AXI246">
        <v>2.5</v>
      </c>
      <c r="AXJ246">
        <v>0</v>
      </c>
      <c r="AXK246">
        <v>1</v>
      </c>
      <c r="AXN246">
        <v>1</v>
      </c>
      <c r="AXO246">
        <v>1</v>
      </c>
      <c r="AXP246">
        <v>1</v>
      </c>
      <c r="AXQ246">
        <v>1</v>
      </c>
      <c r="AXR246">
        <v>1</v>
      </c>
      <c r="AXS246">
        <v>1</v>
      </c>
      <c r="AXT246">
        <v>1</v>
      </c>
      <c r="AXU246">
        <v>1</v>
      </c>
      <c r="AXV246">
        <v>2</v>
      </c>
      <c r="AXW246">
        <v>1</v>
      </c>
      <c r="AXX246">
        <v>2</v>
      </c>
      <c r="AYA246">
        <v>10</v>
      </c>
      <c r="AYD246">
        <v>10</v>
      </c>
      <c r="AYE246" t="s">
        <v>1463</v>
      </c>
      <c r="AYF246" t="s">
        <v>1463</v>
      </c>
      <c r="AYG246">
        <v>10</v>
      </c>
      <c r="AYJ246">
        <v>10</v>
      </c>
      <c r="AYK246">
        <v>10</v>
      </c>
      <c r="AYL246">
        <v>0</v>
      </c>
      <c r="AYM246">
        <v>20</v>
      </c>
      <c r="AYN246">
        <v>2</v>
      </c>
      <c r="AYO246" t="s">
        <v>6749</v>
      </c>
      <c r="AYP246" t="s">
        <v>4419</v>
      </c>
      <c r="AYW246">
        <v>2</v>
      </c>
      <c r="AYX246" t="s">
        <v>6750</v>
      </c>
      <c r="AYY246" t="s">
        <v>6036</v>
      </c>
      <c r="AZM246" t="s">
        <v>1462</v>
      </c>
      <c r="AZN246" t="s">
        <v>6751</v>
      </c>
      <c r="AZO246" t="s">
        <v>1462</v>
      </c>
      <c r="AZP246" t="s">
        <v>6058</v>
      </c>
      <c r="AZR246">
        <v>10</v>
      </c>
      <c r="AZS246">
        <v>0</v>
      </c>
      <c r="BCH246">
        <v>10</v>
      </c>
      <c r="BCI246">
        <v>7.5</v>
      </c>
      <c r="BCJ246">
        <v>0</v>
      </c>
      <c r="BCK246">
        <v>17.5</v>
      </c>
      <c r="BCL246">
        <v>1</v>
      </c>
      <c r="BCN246" t="s">
        <v>2555</v>
      </c>
      <c r="BCP246">
        <v>2</v>
      </c>
      <c r="BCR246">
        <v>3</v>
      </c>
      <c r="BCT246">
        <v>4</v>
      </c>
      <c r="BCW246" t="s">
        <v>2555</v>
      </c>
      <c r="BCY246">
        <v>7.5</v>
      </c>
      <c r="BCZ246">
        <v>0</v>
      </c>
      <c r="BEH246">
        <v>10</v>
      </c>
      <c r="BEI246">
        <v>10</v>
      </c>
      <c r="BEJ246">
        <v>0</v>
      </c>
      <c r="BEK246">
        <v>20</v>
      </c>
      <c r="BEL246" t="s">
        <v>2567</v>
      </c>
      <c r="BEN246" t="s">
        <v>2567</v>
      </c>
      <c r="BEP246" t="s">
        <v>2567</v>
      </c>
      <c r="BER246" t="s">
        <v>2567</v>
      </c>
      <c r="BET246" t="s">
        <v>2567</v>
      </c>
      <c r="BEV246" t="s">
        <v>2567</v>
      </c>
      <c r="BEX246">
        <v>10</v>
      </c>
      <c r="BEY246">
        <v>0</v>
      </c>
      <c r="BGQ246">
        <v>4.7</v>
      </c>
      <c r="BGR246">
        <v>7.5</v>
      </c>
      <c r="BGS246">
        <v>2.5</v>
      </c>
      <c r="BGT246">
        <v>14.7</v>
      </c>
      <c r="BGU246" t="s">
        <v>1462</v>
      </c>
      <c r="BGV246" t="s">
        <v>2984</v>
      </c>
      <c r="BGW246" t="s">
        <v>2653</v>
      </c>
      <c r="BGX246" t="s">
        <v>5873</v>
      </c>
      <c r="BGY246" t="s">
        <v>2838</v>
      </c>
      <c r="BGZ246" t="s">
        <v>3069</v>
      </c>
      <c r="BHA246" t="s">
        <v>2653</v>
      </c>
      <c r="BHK246">
        <v>7.5</v>
      </c>
      <c r="BHL246">
        <v>2.5</v>
      </c>
      <c r="BIT246">
        <v>10</v>
      </c>
      <c r="BIU246">
        <v>7.5</v>
      </c>
      <c r="BIV246">
        <v>0</v>
      </c>
      <c r="BIW246">
        <v>17.5</v>
      </c>
      <c r="BIX246">
        <v>6</v>
      </c>
      <c r="BIY246" t="s">
        <v>1794</v>
      </c>
      <c r="BIZ246" t="s">
        <v>2548</v>
      </c>
      <c r="BJA246" t="s">
        <v>2548</v>
      </c>
      <c r="BJB246">
        <v>7.5</v>
      </c>
      <c r="BJC246">
        <v>0</v>
      </c>
    </row>
    <row r="247" spans="1:1024 1026:1615" ht="15" x14ac:dyDescent="0.25">
      <c r="A247" t="s">
        <v>4347</v>
      </c>
      <c r="B247" t="s">
        <v>6752</v>
      </c>
      <c r="C247" t="s">
        <v>6753</v>
      </c>
      <c r="D247" t="s">
        <v>1460</v>
      </c>
      <c r="F247" t="s">
        <v>2606</v>
      </c>
      <c r="G247" t="s">
        <v>4350</v>
      </c>
      <c r="H247" t="s">
        <v>6517</v>
      </c>
      <c r="I247" t="s">
        <v>6754</v>
      </c>
      <c r="J247">
        <v>2.5807343500000002</v>
      </c>
      <c r="K247">
        <v>34.693323159999998</v>
      </c>
      <c r="L247" s="116">
        <v>42460</v>
      </c>
      <c r="M247" t="s">
        <v>1471</v>
      </c>
      <c r="N247">
        <v>69</v>
      </c>
      <c r="O247" t="s">
        <v>1472</v>
      </c>
      <c r="Q247">
        <v>5.7</v>
      </c>
      <c r="R247">
        <v>10</v>
      </c>
      <c r="S247">
        <v>2.5</v>
      </c>
      <c r="T247">
        <v>18.2</v>
      </c>
      <c r="U247">
        <v>1</v>
      </c>
      <c r="V247">
        <v>4</v>
      </c>
      <c r="W247">
        <v>2</v>
      </c>
      <c r="X247">
        <v>3</v>
      </c>
      <c r="Y247">
        <v>1</v>
      </c>
      <c r="Z247">
        <v>1</v>
      </c>
      <c r="AE247" t="b">
        <v>1</v>
      </c>
      <c r="AG247">
        <v>1</v>
      </c>
      <c r="AH247">
        <v>4</v>
      </c>
      <c r="AI247">
        <v>2</v>
      </c>
      <c r="AJ247">
        <v>3</v>
      </c>
      <c r="AK247">
        <v>1</v>
      </c>
      <c r="AS247">
        <v>1</v>
      </c>
      <c r="AT247">
        <v>4</v>
      </c>
      <c r="AU247">
        <v>2</v>
      </c>
      <c r="AV247">
        <v>3</v>
      </c>
      <c r="AW247">
        <v>1</v>
      </c>
      <c r="BD247">
        <v>1</v>
      </c>
      <c r="BS247" t="s">
        <v>1462</v>
      </c>
      <c r="BT247" t="s">
        <v>1462</v>
      </c>
      <c r="BU247" t="s">
        <v>6755</v>
      </c>
      <c r="BV247" t="s">
        <v>6756</v>
      </c>
      <c r="BW247">
        <v>10</v>
      </c>
      <c r="BX247">
        <v>2.5</v>
      </c>
      <c r="BY247">
        <v>7.5</v>
      </c>
      <c r="BZ247">
        <v>7.5</v>
      </c>
      <c r="CA247">
        <v>0</v>
      </c>
      <c r="CB247">
        <v>15</v>
      </c>
      <c r="CC247" t="s">
        <v>1462</v>
      </c>
      <c r="CD247" t="b">
        <v>1</v>
      </c>
      <c r="CE247" t="b">
        <v>1</v>
      </c>
      <c r="CF247">
        <v>55</v>
      </c>
      <c r="CH247" t="s">
        <v>1463</v>
      </c>
      <c r="CM247" t="s">
        <v>1463</v>
      </c>
      <c r="CR247" t="s">
        <v>1463</v>
      </c>
      <c r="CW247" t="s">
        <v>1462</v>
      </c>
      <c r="CX247" t="b">
        <v>1</v>
      </c>
      <c r="CZ247">
        <v>40</v>
      </c>
      <c r="DB247" t="s">
        <v>1463</v>
      </c>
      <c r="DG247" t="s">
        <v>1463</v>
      </c>
      <c r="DM247" t="s">
        <v>1463</v>
      </c>
      <c r="DS247" t="b">
        <v>1</v>
      </c>
      <c r="DU247" t="b">
        <v>1</v>
      </c>
      <c r="DY247" t="b">
        <v>1</v>
      </c>
      <c r="EC247" t="b">
        <v>1</v>
      </c>
      <c r="EI247">
        <v>7.5</v>
      </c>
      <c r="EJ247">
        <v>0</v>
      </c>
      <c r="EN247">
        <v>0</v>
      </c>
      <c r="EO247" t="s">
        <v>1463</v>
      </c>
      <c r="FL247">
        <v>10</v>
      </c>
      <c r="FM247">
        <v>7.5</v>
      </c>
      <c r="FN247">
        <v>0</v>
      </c>
      <c r="FO247">
        <v>17.5</v>
      </c>
      <c r="FP247" t="s">
        <v>1462</v>
      </c>
      <c r="FT247" t="b">
        <v>1</v>
      </c>
      <c r="FV247" t="s">
        <v>1465</v>
      </c>
      <c r="FW247" t="b">
        <v>1</v>
      </c>
      <c r="FY247" t="s">
        <v>1465</v>
      </c>
      <c r="GC247" t="b">
        <v>1</v>
      </c>
      <c r="GE247" t="s">
        <v>2564</v>
      </c>
      <c r="GO247" t="b">
        <v>1</v>
      </c>
      <c r="GQ247" t="s">
        <v>1465</v>
      </c>
      <c r="HD247" t="b">
        <v>1</v>
      </c>
      <c r="HF247" t="s">
        <v>1465</v>
      </c>
      <c r="HJ247" t="b">
        <v>1</v>
      </c>
      <c r="HL247" t="s">
        <v>1465</v>
      </c>
      <c r="IN247" t="b">
        <v>1</v>
      </c>
      <c r="IP247" t="s">
        <v>2548</v>
      </c>
      <c r="JC247" t="b">
        <v>1</v>
      </c>
      <c r="JE247" t="s">
        <v>1465</v>
      </c>
      <c r="JU247" t="b">
        <v>1</v>
      </c>
      <c r="JW247" t="s">
        <v>1465</v>
      </c>
      <c r="KG247" t="s">
        <v>4355</v>
      </c>
      <c r="KH247" t="b">
        <v>1</v>
      </c>
      <c r="KJ247" t="s">
        <v>1464</v>
      </c>
      <c r="KK247" t="s">
        <v>1462</v>
      </c>
      <c r="KL247" t="s">
        <v>5404</v>
      </c>
      <c r="KM247">
        <v>7.5</v>
      </c>
      <c r="KN247">
        <v>0</v>
      </c>
      <c r="KO247">
        <v>0</v>
      </c>
      <c r="KR247">
        <v>0</v>
      </c>
      <c r="KS247" t="s">
        <v>1463</v>
      </c>
      <c r="RO247">
        <v>7.5</v>
      </c>
      <c r="RP247">
        <v>7.5</v>
      </c>
      <c r="RQ247">
        <v>5</v>
      </c>
      <c r="RR247">
        <v>20</v>
      </c>
      <c r="RS247" t="s">
        <v>1463</v>
      </c>
      <c r="RZ247" t="s">
        <v>1463</v>
      </c>
      <c r="SK247">
        <v>7.5</v>
      </c>
      <c r="SL247">
        <v>5</v>
      </c>
      <c r="SM247">
        <v>5.7</v>
      </c>
      <c r="SN247">
        <v>7.5</v>
      </c>
      <c r="SO247">
        <v>0</v>
      </c>
      <c r="SP247">
        <v>13.2</v>
      </c>
      <c r="SQ247" t="s">
        <v>1463</v>
      </c>
      <c r="SR247" t="s">
        <v>6757</v>
      </c>
      <c r="TI247">
        <v>50</v>
      </c>
      <c r="TJ247" t="s">
        <v>6758</v>
      </c>
      <c r="TM247" t="b">
        <v>1</v>
      </c>
      <c r="TN247" t="b">
        <v>1</v>
      </c>
      <c r="TO247" t="b">
        <v>1</v>
      </c>
      <c r="TP247" t="b">
        <v>1</v>
      </c>
      <c r="TQ247" t="b">
        <v>1</v>
      </c>
      <c r="TR247" t="b">
        <v>1</v>
      </c>
      <c r="TS247" t="b">
        <v>1</v>
      </c>
      <c r="TT247" t="b">
        <v>1</v>
      </c>
      <c r="TU247" t="b">
        <v>1</v>
      </c>
      <c r="TX247">
        <v>7.5</v>
      </c>
      <c r="TY247">
        <v>0</v>
      </c>
      <c r="VI247">
        <v>5</v>
      </c>
      <c r="VJ247">
        <v>0</v>
      </c>
      <c r="VK247">
        <v>10</v>
      </c>
      <c r="VL247">
        <v>15</v>
      </c>
      <c r="VM247" t="s">
        <v>1463</v>
      </c>
      <c r="VO247" t="s">
        <v>1463</v>
      </c>
      <c r="VQ247" t="s">
        <v>1463</v>
      </c>
      <c r="VS247" t="s">
        <v>1463</v>
      </c>
      <c r="VV247" t="s">
        <v>1463</v>
      </c>
      <c r="VX247" t="s">
        <v>1462</v>
      </c>
      <c r="VY247" t="s">
        <v>6759</v>
      </c>
      <c r="VZ247">
        <v>0</v>
      </c>
      <c r="WA247">
        <v>10</v>
      </c>
      <c r="XJ247">
        <v>2.5</v>
      </c>
      <c r="XK247">
        <v>0</v>
      </c>
      <c r="XL247">
        <v>2.5</v>
      </c>
      <c r="XM247">
        <v>5</v>
      </c>
      <c r="XN247" t="s">
        <v>1462</v>
      </c>
      <c r="XO247" t="s">
        <v>1462</v>
      </c>
      <c r="XR247" t="b">
        <v>1</v>
      </c>
      <c r="XS247" t="b">
        <v>1</v>
      </c>
      <c r="XU247" t="b">
        <v>1</v>
      </c>
      <c r="XX247" t="b">
        <v>1</v>
      </c>
      <c r="XY247" t="b">
        <v>1</v>
      </c>
      <c r="YC247" t="s">
        <v>1462</v>
      </c>
      <c r="YE247" t="s">
        <v>1463</v>
      </c>
      <c r="YF247" t="s">
        <v>6760</v>
      </c>
      <c r="YG247">
        <v>0</v>
      </c>
      <c r="YH247">
        <v>2.5</v>
      </c>
      <c r="YI247" t="s">
        <v>1463</v>
      </c>
      <c r="YU247">
        <v>0</v>
      </c>
      <c r="YV247">
        <v>2.5</v>
      </c>
      <c r="ZX247">
        <v>7</v>
      </c>
      <c r="ZY247">
        <v>5</v>
      </c>
      <c r="ZZ247">
        <v>2.5</v>
      </c>
      <c r="AAA247">
        <v>14.5</v>
      </c>
      <c r="AAB247" t="s">
        <v>1462</v>
      </c>
      <c r="AAL247" t="b">
        <v>1</v>
      </c>
      <c r="AAO247" t="b">
        <v>1</v>
      </c>
      <c r="AAS247" t="s">
        <v>6761</v>
      </c>
      <c r="AAT247">
        <v>5</v>
      </c>
      <c r="AAU247">
        <v>2.5</v>
      </c>
      <c r="AAV247">
        <v>6.7</v>
      </c>
      <c r="AAW247">
        <v>0</v>
      </c>
      <c r="AAX247">
        <v>2.5</v>
      </c>
      <c r="AAY247">
        <v>9.1999999999999993</v>
      </c>
      <c r="ACE247">
        <v>0</v>
      </c>
      <c r="ACF247">
        <v>2.5</v>
      </c>
      <c r="ADN247">
        <v>2</v>
      </c>
      <c r="ADO247">
        <v>7.5</v>
      </c>
      <c r="ADP247">
        <v>0</v>
      </c>
      <c r="ADQ247">
        <v>9.5</v>
      </c>
      <c r="ADR247" t="s">
        <v>1759</v>
      </c>
      <c r="ADS247" t="s">
        <v>6762</v>
      </c>
      <c r="ADT247" t="s">
        <v>6763</v>
      </c>
      <c r="AEG247">
        <v>7.5</v>
      </c>
      <c r="AEH247">
        <v>0</v>
      </c>
      <c r="AEI247">
        <v>7</v>
      </c>
      <c r="AEJ247">
        <v>0</v>
      </c>
      <c r="AEK247">
        <v>0</v>
      </c>
      <c r="AEL247">
        <v>7</v>
      </c>
      <c r="AEX247" t="b">
        <v>1</v>
      </c>
      <c r="AEZ247" t="b">
        <v>1</v>
      </c>
      <c r="AFA247" t="s">
        <v>4365</v>
      </c>
      <c r="AFC247">
        <v>0</v>
      </c>
      <c r="AFD247">
        <v>0</v>
      </c>
      <c r="AFE247">
        <v>0</v>
      </c>
      <c r="AFF247">
        <v>7.5</v>
      </c>
      <c r="AFG247">
        <v>2.5</v>
      </c>
      <c r="AFH247">
        <v>10</v>
      </c>
      <c r="AFI247" t="s">
        <v>1463</v>
      </c>
      <c r="AFK247" t="s">
        <v>1463</v>
      </c>
      <c r="AFM247" t="s">
        <v>1463</v>
      </c>
      <c r="AFO247" t="s">
        <v>1463</v>
      </c>
      <c r="AFQ247" t="s">
        <v>1463</v>
      </c>
      <c r="AFT247" t="s">
        <v>1463</v>
      </c>
      <c r="AFV247">
        <v>3</v>
      </c>
      <c r="AFW247">
        <v>3</v>
      </c>
      <c r="AFX247">
        <v>7.5</v>
      </c>
      <c r="AFY247">
        <v>2.5</v>
      </c>
      <c r="AFZ247">
        <v>2.5</v>
      </c>
      <c r="AGA247">
        <v>7.5</v>
      </c>
      <c r="AGB247">
        <v>10</v>
      </c>
      <c r="AGC247">
        <v>20</v>
      </c>
      <c r="AGD247">
        <v>5</v>
      </c>
      <c r="AGG247">
        <v>4</v>
      </c>
      <c r="AGJ247">
        <v>5</v>
      </c>
      <c r="AGM247" t="s">
        <v>6764</v>
      </c>
      <c r="AGQ247">
        <v>7.5</v>
      </c>
      <c r="AGR247">
        <v>10</v>
      </c>
      <c r="AGS247">
        <v>4</v>
      </c>
      <c r="AGT247">
        <v>7.5</v>
      </c>
      <c r="AGU247">
        <v>2.5</v>
      </c>
      <c r="AGV247">
        <v>14</v>
      </c>
      <c r="AGW247">
        <v>4</v>
      </c>
      <c r="AGY247" t="b">
        <v>1</v>
      </c>
      <c r="AGZ247" t="b">
        <v>1</v>
      </c>
      <c r="AHA247" t="b">
        <v>1</v>
      </c>
      <c r="AHB247" t="b">
        <v>1</v>
      </c>
      <c r="AHD247">
        <v>4</v>
      </c>
      <c r="AHE247">
        <v>4</v>
      </c>
      <c r="AHF247">
        <v>4</v>
      </c>
      <c r="AKM247">
        <v>7.5</v>
      </c>
      <c r="AKN247">
        <v>2.5</v>
      </c>
      <c r="AKO247">
        <v>10</v>
      </c>
      <c r="AKP247">
        <v>7.5</v>
      </c>
      <c r="AKQ247">
        <v>2.5</v>
      </c>
      <c r="AKR247">
        <v>20</v>
      </c>
      <c r="AKS247" t="s">
        <v>1462</v>
      </c>
      <c r="AKT247" t="s">
        <v>1463</v>
      </c>
      <c r="AKV247" t="s">
        <v>1462</v>
      </c>
      <c r="AKX247" t="s">
        <v>1462</v>
      </c>
      <c r="AKZ247" t="s">
        <v>1463</v>
      </c>
      <c r="ALB247" t="s">
        <v>1462</v>
      </c>
      <c r="ALD247" t="s">
        <v>1463</v>
      </c>
      <c r="ALF247" t="s">
        <v>1462</v>
      </c>
      <c r="ALH247" t="s">
        <v>1462</v>
      </c>
      <c r="ALJ247" t="s">
        <v>1462</v>
      </c>
      <c r="ALL247" t="s">
        <v>1463</v>
      </c>
      <c r="ALN247" t="s">
        <v>1463</v>
      </c>
      <c r="ALP247" t="s">
        <v>1462</v>
      </c>
      <c r="ALR247" t="s">
        <v>1462</v>
      </c>
      <c r="ALT247" t="s">
        <v>1463</v>
      </c>
      <c r="AMF247" t="b">
        <v>1</v>
      </c>
      <c r="AMH247" t="b">
        <v>1</v>
      </c>
      <c r="AMI247" t="b">
        <v>1</v>
      </c>
      <c r="AMJ247" t="b">
        <v>1</v>
      </c>
      <c r="AML247" t="b">
        <v>1</v>
      </c>
      <c r="AMM247" t="b">
        <v>1</v>
      </c>
      <c r="AMQ247" t="b">
        <v>1</v>
      </c>
      <c r="AMW247" t="b">
        <v>1</v>
      </c>
      <c r="ANA247">
        <v>7.5</v>
      </c>
      <c r="ANB247">
        <v>2.5</v>
      </c>
      <c r="ANC247">
        <v>10</v>
      </c>
      <c r="AND247">
        <v>7.5</v>
      </c>
      <c r="ANE247">
        <v>2.5</v>
      </c>
      <c r="ANF247">
        <v>20</v>
      </c>
      <c r="ANG247" t="s">
        <v>1462</v>
      </c>
      <c r="ANH247" t="s">
        <v>6765</v>
      </c>
      <c r="ANI247" t="s">
        <v>1462</v>
      </c>
      <c r="ANJ247" t="s">
        <v>4791</v>
      </c>
      <c r="ANK247">
        <v>7.5</v>
      </c>
      <c r="ANL247">
        <v>2.5</v>
      </c>
      <c r="ANM247">
        <v>6</v>
      </c>
      <c r="ANN247">
        <v>0</v>
      </c>
      <c r="ANO247">
        <v>10</v>
      </c>
      <c r="ANP247">
        <v>16</v>
      </c>
      <c r="ANQ247" t="s">
        <v>2599</v>
      </c>
      <c r="ANR247" t="s">
        <v>1462</v>
      </c>
      <c r="ANS247" t="s">
        <v>6766</v>
      </c>
      <c r="ANT247">
        <v>0</v>
      </c>
      <c r="ANU247">
        <v>10</v>
      </c>
      <c r="AQR247">
        <v>5</v>
      </c>
      <c r="AQS247">
        <v>0</v>
      </c>
      <c r="AQT247">
        <v>2.5</v>
      </c>
      <c r="AQU247">
        <v>7.5</v>
      </c>
      <c r="AQV247" t="s">
        <v>1463</v>
      </c>
      <c r="ARA247" t="b">
        <v>1</v>
      </c>
      <c r="ARB247" t="b">
        <v>1</v>
      </c>
      <c r="ARD247" t="b">
        <v>1</v>
      </c>
      <c r="ARG247">
        <v>0</v>
      </c>
      <c r="ARH247">
        <v>2.5</v>
      </c>
      <c r="ARI247" t="s">
        <v>1463</v>
      </c>
      <c r="ARQ247" t="s">
        <v>1462</v>
      </c>
      <c r="ARS247" t="s">
        <v>6767</v>
      </c>
      <c r="ART247" t="s">
        <v>6768</v>
      </c>
      <c r="ASB247" t="b">
        <v>1</v>
      </c>
      <c r="ASC247" t="s">
        <v>6031</v>
      </c>
      <c r="ASD247">
        <v>0</v>
      </c>
      <c r="ASE247">
        <v>2.5</v>
      </c>
      <c r="ASF247">
        <v>7</v>
      </c>
      <c r="ASG247">
        <v>7.5</v>
      </c>
      <c r="ASH247">
        <v>2.5</v>
      </c>
      <c r="ASI247">
        <v>17</v>
      </c>
      <c r="ASJ247">
        <v>50</v>
      </c>
      <c r="ASM247" t="b">
        <v>1</v>
      </c>
      <c r="ASS247">
        <v>5</v>
      </c>
      <c r="AST247" t="s">
        <v>1462</v>
      </c>
      <c r="ASW247" t="b">
        <v>1</v>
      </c>
      <c r="ASY247" t="b">
        <v>1</v>
      </c>
      <c r="ASZ247" t="b">
        <v>1</v>
      </c>
      <c r="ATC247" t="s">
        <v>6769</v>
      </c>
      <c r="ATD247">
        <v>7.5</v>
      </c>
      <c r="ATE247">
        <v>2.5</v>
      </c>
      <c r="ATF247">
        <v>5.7</v>
      </c>
      <c r="ATG247">
        <v>7.5</v>
      </c>
      <c r="ATH247">
        <v>1.3</v>
      </c>
      <c r="ATI247">
        <v>14.5</v>
      </c>
      <c r="ATJ247" t="s">
        <v>1462</v>
      </c>
      <c r="ATW247" t="b">
        <v>1</v>
      </c>
      <c r="ATX247" t="s">
        <v>6770</v>
      </c>
      <c r="ATY247" t="s">
        <v>2561</v>
      </c>
      <c r="AVW247" t="s">
        <v>1462</v>
      </c>
      <c r="AVX247" t="s">
        <v>1462</v>
      </c>
      <c r="AVZ247">
        <v>7.5</v>
      </c>
      <c r="AWA247">
        <v>2.5</v>
      </c>
      <c r="AWB247">
        <v>7.5</v>
      </c>
      <c r="AWC247">
        <v>0</v>
      </c>
      <c r="AWD247">
        <v>3</v>
      </c>
      <c r="AWE247">
        <v>5</v>
      </c>
      <c r="AWF247">
        <v>2.5</v>
      </c>
      <c r="AWG247">
        <v>10.5</v>
      </c>
      <c r="AWH247" t="s">
        <v>1462</v>
      </c>
      <c r="AWI247" t="s">
        <v>1469</v>
      </c>
      <c r="AWJ247" t="s">
        <v>1463</v>
      </c>
      <c r="AWL247" t="s">
        <v>1462</v>
      </c>
      <c r="AWM247" t="s">
        <v>1470</v>
      </c>
      <c r="AWN247" t="s">
        <v>1463</v>
      </c>
      <c r="AWP247" t="s">
        <v>1463</v>
      </c>
      <c r="AWR247" t="s">
        <v>1463</v>
      </c>
      <c r="AWT247" t="s">
        <v>1463</v>
      </c>
      <c r="AWV247" t="s">
        <v>1462</v>
      </c>
      <c r="AWW247" t="s">
        <v>1469</v>
      </c>
      <c r="AWX247" t="s">
        <v>1463</v>
      </c>
      <c r="AWZ247" t="s">
        <v>1462</v>
      </c>
      <c r="AXA247" t="s">
        <v>1469</v>
      </c>
      <c r="AXB247" t="s">
        <v>1463</v>
      </c>
      <c r="AXD247" t="s">
        <v>1463</v>
      </c>
      <c r="AXI247">
        <v>5</v>
      </c>
      <c r="AXJ247">
        <v>2.5</v>
      </c>
      <c r="AXK247">
        <v>1</v>
      </c>
      <c r="AXN247">
        <v>1</v>
      </c>
      <c r="AXO247">
        <v>1</v>
      </c>
      <c r="AXP247">
        <v>1</v>
      </c>
      <c r="AXQ247">
        <v>1</v>
      </c>
      <c r="AXR247">
        <v>1</v>
      </c>
      <c r="AXS247">
        <v>1</v>
      </c>
      <c r="AXT247">
        <v>1</v>
      </c>
      <c r="AXU247">
        <v>1</v>
      </c>
      <c r="AXV247">
        <v>2</v>
      </c>
      <c r="AXW247">
        <v>1</v>
      </c>
      <c r="AXX247">
        <v>2</v>
      </c>
      <c r="AYA247">
        <v>10</v>
      </c>
      <c r="AYD247">
        <v>10</v>
      </c>
      <c r="AYE247" t="s">
        <v>1463</v>
      </c>
      <c r="AYF247" t="s">
        <v>1463</v>
      </c>
      <c r="AYG247">
        <v>10</v>
      </c>
      <c r="AYJ247">
        <v>10</v>
      </c>
      <c r="AYK247">
        <v>7.5</v>
      </c>
      <c r="AYL247">
        <v>0</v>
      </c>
      <c r="AYM247">
        <v>17.5</v>
      </c>
      <c r="AZO247" t="s">
        <v>1462</v>
      </c>
      <c r="AZP247" t="s">
        <v>6771</v>
      </c>
      <c r="AZR247">
        <v>7.5</v>
      </c>
      <c r="AZS247">
        <v>0</v>
      </c>
      <c r="BCH247">
        <v>10</v>
      </c>
      <c r="BCI247">
        <v>7.5</v>
      </c>
      <c r="BCJ247">
        <v>2.5</v>
      </c>
      <c r="BCK247">
        <v>20</v>
      </c>
      <c r="BCL247">
        <v>1</v>
      </c>
      <c r="BCN247" t="s">
        <v>2555</v>
      </c>
      <c r="BCP247">
        <v>2</v>
      </c>
      <c r="BCR247">
        <v>3</v>
      </c>
      <c r="BCT247">
        <v>4</v>
      </c>
      <c r="BCW247" t="s">
        <v>2555</v>
      </c>
      <c r="BCY247">
        <v>7.5</v>
      </c>
      <c r="BCZ247">
        <v>2.5</v>
      </c>
      <c r="BEH247">
        <v>10</v>
      </c>
      <c r="BEI247">
        <v>10</v>
      </c>
      <c r="BEJ247">
        <v>0</v>
      </c>
      <c r="BEK247">
        <v>20</v>
      </c>
      <c r="BEL247" t="s">
        <v>2567</v>
      </c>
      <c r="BEN247" t="s">
        <v>2567</v>
      </c>
      <c r="BEP247" t="s">
        <v>2567</v>
      </c>
      <c r="BER247" t="s">
        <v>2567</v>
      </c>
      <c r="BET247" t="s">
        <v>2567</v>
      </c>
      <c r="BEV247" t="s">
        <v>2567</v>
      </c>
      <c r="BEX247">
        <v>10</v>
      </c>
      <c r="BEY247">
        <v>0</v>
      </c>
      <c r="BGQ247">
        <v>7.3</v>
      </c>
      <c r="BGR247">
        <v>7.5</v>
      </c>
      <c r="BGS247">
        <v>2.5</v>
      </c>
      <c r="BGT247">
        <v>17.3</v>
      </c>
      <c r="BGU247" t="s">
        <v>1462</v>
      </c>
      <c r="BGV247" t="s">
        <v>3814</v>
      </c>
      <c r="BGW247" t="s">
        <v>2838</v>
      </c>
      <c r="BGX247" t="s">
        <v>6255</v>
      </c>
      <c r="BGY247" t="s">
        <v>2838</v>
      </c>
      <c r="BGZ247" t="s">
        <v>6727</v>
      </c>
      <c r="BHA247" t="s">
        <v>2653</v>
      </c>
      <c r="BHK247">
        <v>7.5</v>
      </c>
      <c r="BHL247">
        <v>2.5</v>
      </c>
      <c r="BIT247">
        <v>10</v>
      </c>
      <c r="BIU247">
        <v>7.5</v>
      </c>
      <c r="BIV247">
        <v>0</v>
      </c>
      <c r="BIW247">
        <v>17.5</v>
      </c>
      <c r="BIX247">
        <v>6</v>
      </c>
      <c r="BIY247" t="s">
        <v>1794</v>
      </c>
      <c r="BIZ247" t="s">
        <v>2548</v>
      </c>
      <c r="BJA247" t="s">
        <v>2548</v>
      </c>
      <c r="BJB247">
        <v>7.5</v>
      </c>
      <c r="BJC247">
        <v>0</v>
      </c>
    </row>
    <row r="248" spans="1:1024 1026:1615" ht="15" x14ac:dyDescent="0.25">
      <c r="A248" t="s">
        <v>4347</v>
      </c>
      <c r="B248" t="s">
        <v>6772</v>
      </c>
      <c r="C248" t="s">
        <v>6773</v>
      </c>
      <c r="D248" t="s">
        <v>2553</v>
      </c>
      <c r="E248" t="s">
        <v>6774</v>
      </c>
      <c r="F248" t="s">
        <v>2606</v>
      </c>
      <c r="G248" t="s">
        <v>4350</v>
      </c>
      <c r="H248" t="s">
        <v>6517</v>
      </c>
      <c r="I248" t="s">
        <v>6754</v>
      </c>
      <c r="J248">
        <v>2.5806938599999998</v>
      </c>
      <c r="K248">
        <v>34.693358799999999</v>
      </c>
      <c r="L248" s="116">
        <v>42460</v>
      </c>
      <c r="M248" t="s">
        <v>1471</v>
      </c>
      <c r="N248">
        <v>41</v>
      </c>
      <c r="O248" t="s">
        <v>1472</v>
      </c>
      <c r="Q248">
        <v>6.7</v>
      </c>
      <c r="R248">
        <v>7.5</v>
      </c>
      <c r="S248">
        <v>0</v>
      </c>
      <c r="T248">
        <v>14.2</v>
      </c>
      <c r="U248">
        <v>1</v>
      </c>
      <c r="V248">
        <v>1</v>
      </c>
      <c r="W248">
        <v>1</v>
      </c>
      <c r="X248">
        <v>1</v>
      </c>
      <c r="AA248" t="b">
        <v>1</v>
      </c>
      <c r="AG248">
        <v>1</v>
      </c>
      <c r="AH248">
        <v>1</v>
      </c>
      <c r="AI248">
        <v>1</v>
      </c>
      <c r="AJ248">
        <v>1</v>
      </c>
      <c r="AS248">
        <v>1</v>
      </c>
      <c r="AT248">
        <v>1</v>
      </c>
      <c r="AU248">
        <v>1</v>
      </c>
      <c r="AV248">
        <v>1</v>
      </c>
      <c r="BS248" t="s">
        <v>1462</v>
      </c>
      <c r="BT248" t="s">
        <v>1462</v>
      </c>
      <c r="BU248" t="s">
        <v>6775</v>
      </c>
      <c r="BV248" t="s">
        <v>6776</v>
      </c>
      <c r="BW248">
        <v>7.5</v>
      </c>
      <c r="BX248">
        <v>0</v>
      </c>
      <c r="BY248">
        <v>8.5</v>
      </c>
      <c r="BZ248">
        <v>7.5</v>
      </c>
      <c r="CA248">
        <v>0</v>
      </c>
      <c r="CB248">
        <v>16</v>
      </c>
      <c r="CC248" t="s">
        <v>1462</v>
      </c>
      <c r="CD248" t="b">
        <v>1</v>
      </c>
      <c r="CE248" t="b">
        <v>1</v>
      </c>
      <c r="CF248">
        <v>30</v>
      </c>
      <c r="CH248" t="s">
        <v>1463</v>
      </c>
      <c r="CM248" t="s">
        <v>1463</v>
      </c>
      <c r="CR248" t="s">
        <v>1463</v>
      </c>
      <c r="CW248" t="s">
        <v>1462</v>
      </c>
      <c r="CX248" t="b">
        <v>1</v>
      </c>
      <c r="CZ248">
        <v>15</v>
      </c>
      <c r="DB248" t="s">
        <v>1463</v>
      </c>
      <c r="DG248" t="s">
        <v>1463</v>
      </c>
      <c r="DL248" t="s">
        <v>6777</v>
      </c>
      <c r="DM248" t="s">
        <v>1462</v>
      </c>
      <c r="DN248" t="b">
        <v>1</v>
      </c>
      <c r="DP248">
        <v>10</v>
      </c>
      <c r="DS248" t="b">
        <v>1</v>
      </c>
      <c r="DU248" t="b">
        <v>1</v>
      </c>
      <c r="DY248" t="b">
        <v>1</v>
      </c>
      <c r="EB248" t="b">
        <v>1</v>
      </c>
      <c r="EC248" t="b">
        <v>1</v>
      </c>
      <c r="EI248">
        <v>7.5</v>
      </c>
      <c r="EJ248">
        <v>0</v>
      </c>
      <c r="EN248">
        <v>0</v>
      </c>
      <c r="EO248" t="s">
        <v>1463</v>
      </c>
      <c r="FL248">
        <v>6.7</v>
      </c>
      <c r="FM248">
        <v>7.5</v>
      </c>
      <c r="FN248">
        <v>0</v>
      </c>
      <c r="FO248">
        <v>14.2</v>
      </c>
      <c r="FP248" t="s">
        <v>1462</v>
      </c>
      <c r="FT248" t="b">
        <v>1</v>
      </c>
      <c r="FV248" t="s">
        <v>1465</v>
      </c>
      <c r="FW248" t="b">
        <v>1</v>
      </c>
      <c r="FY248" t="s">
        <v>1465</v>
      </c>
      <c r="GO248" t="b">
        <v>1</v>
      </c>
      <c r="GQ248" t="s">
        <v>1465</v>
      </c>
      <c r="HD248" t="b">
        <v>1</v>
      </c>
      <c r="HF248" t="s">
        <v>1465</v>
      </c>
      <c r="IN248" t="b">
        <v>1</v>
      </c>
      <c r="IP248" t="s">
        <v>1464</v>
      </c>
      <c r="JC248" t="b">
        <v>1</v>
      </c>
      <c r="JE248" t="s">
        <v>1464</v>
      </c>
      <c r="JU248" t="b">
        <v>1</v>
      </c>
      <c r="JW248" t="s">
        <v>2564</v>
      </c>
      <c r="KG248" t="s">
        <v>6667</v>
      </c>
      <c r="KH248" t="b">
        <v>1</v>
      </c>
      <c r="KJ248" t="s">
        <v>1465</v>
      </c>
      <c r="KK248" t="s">
        <v>1463</v>
      </c>
      <c r="KM248">
        <v>7.5</v>
      </c>
      <c r="KN248">
        <v>0</v>
      </c>
      <c r="KO248">
        <v>0</v>
      </c>
      <c r="KR248">
        <v>0</v>
      </c>
      <c r="KS248" t="s">
        <v>1463</v>
      </c>
      <c r="RO248">
        <v>7.5</v>
      </c>
      <c r="RP248">
        <v>5</v>
      </c>
      <c r="RQ248">
        <v>2.5</v>
      </c>
      <c r="RR248">
        <v>15</v>
      </c>
      <c r="RS248" t="s">
        <v>1463</v>
      </c>
      <c r="RZ248" t="s">
        <v>1463</v>
      </c>
      <c r="SK248">
        <v>5</v>
      </c>
      <c r="SL248">
        <v>2.5</v>
      </c>
      <c r="SM248">
        <v>5.7</v>
      </c>
      <c r="SN248">
        <v>10</v>
      </c>
      <c r="SO248">
        <v>0</v>
      </c>
      <c r="SP248">
        <v>15.7</v>
      </c>
      <c r="SQ248" t="s">
        <v>1463</v>
      </c>
      <c r="SR248" t="s">
        <v>2919</v>
      </c>
      <c r="TI248">
        <v>50</v>
      </c>
      <c r="TJ248" t="s">
        <v>6778</v>
      </c>
      <c r="TM248" t="b">
        <v>1</v>
      </c>
      <c r="TN248" t="b">
        <v>1</v>
      </c>
      <c r="TO248" t="b">
        <v>1</v>
      </c>
      <c r="TP248" t="b">
        <v>1</v>
      </c>
      <c r="TQ248" t="b">
        <v>1</v>
      </c>
      <c r="TR248" t="b">
        <v>1</v>
      </c>
      <c r="TS248" t="b">
        <v>1</v>
      </c>
      <c r="TT248" t="b">
        <v>1</v>
      </c>
      <c r="TX248">
        <v>10</v>
      </c>
      <c r="TY248">
        <v>0</v>
      </c>
      <c r="VI248">
        <v>5</v>
      </c>
      <c r="VJ248">
        <v>0</v>
      </c>
      <c r="VK248">
        <v>10</v>
      </c>
      <c r="VL248">
        <v>15</v>
      </c>
      <c r="VM248" t="s">
        <v>1463</v>
      </c>
      <c r="VO248" t="s">
        <v>1463</v>
      </c>
      <c r="VQ248" t="s">
        <v>1463</v>
      </c>
      <c r="VS248" t="s">
        <v>1463</v>
      </c>
      <c r="VV248" t="s">
        <v>1463</v>
      </c>
      <c r="VX248" t="s">
        <v>1462</v>
      </c>
      <c r="VY248" t="s">
        <v>5893</v>
      </c>
      <c r="VZ248">
        <v>0</v>
      </c>
      <c r="WA248">
        <v>10</v>
      </c>
      <c r="XJ248">
        <v>2.5</v>
      </c>
      <c r="XK248">
        <v>0</v>
      </c>
      <c r="XL248">
        <v>2.5</v>
      </c>
      <c r="XM248">
        <v>5</v>
      </c>
      <c r="XN248" t="s">
        <v>1463</v>
      </c>
      <c r="XO248" t="s">
        <v>1462</v>
      </c>
      <c r="XR248" t="b">
        <v>1</v>
      </c>
      <c r="XT248" t="b">
        <v>1</v>
      </c>
      <c r="XU248" t="b">
        <v>1</v>
      </c>
      <c r="XW248" t="b">
        <v>1</v>
      </c>
      <c r="XX248" t="b">
        <v>1</v>
      </c>
      <c r="YE248" t="s">
        <v>1463</v>
      </c>
      <c r="YF248" t="s">
        <v>6760</v>
      </c>
      <c r="YG248">
        <v>0</v>
      </c>
      <c r="YH248">
        <v>2.5</v>
      </c>
      <c r="YI248" t="s">
        <v>1463</v>
      </c>
      <c r="YU248">
        <v>0</v>
      </c>
      <c r="YV248">
        <v>2.5</v>
      </c>
      <c r="ZX248">
        <v>7</v>
      </c>
      <c r="ZY248">
        <v>7.5</v>
      </c>
      <c r="ZZ248">
        <v>2.5</v>
      </c>
      <c r="AAA248">
        <v>17</v>
      </c>
      <c r="AAB248" t="s">
        <v>1462</v>
      </c>
      <c r="AAL248" t="b">
        <v>1</v>
      </c>
      <c r="AAO248" t="b">
        <v>1</v>
      </c>
      <c r="AAS248" t="s">
        <v>5659</v>
      </c>
      <c r="AAT248">
        <v>7.5</v>
      </c>
      <c r="AAU248">
        <v>2.5</v>
      </c>
      <c r="ADN248">
        <v>2</v>
      </c>
      <c r="ADO248">
        <v>7.5</v>
      </c>
      <c r="ADP248">
        <v>0</v>
      </c>
      <c r="ADQ248">
        <v>9.5</v>
      </c>
      <c r="ADR248" t="s">
        <v>1759</v>
      </c>
      <c r="ADS248" t="s">
        <v>6762</v>
      </c>
      <c r="ADT248">
        <v>20</v>
      </c>
      <c r="AEG248">
        <v>7.5</v>
      </c>
      <c r="AEH248">
        <v>0</v>
      </c>
      <c r="AEI248">
        <v>10</v>
      </c>
      <c r="AEJ248">
        <v>0</v>
      </c>
      <c r="AEK248">
        <v>0</v>
      </c>
      <c r="AEL248">
        <v>10</v>
      </c>
      <c r="AET248" t="b">
        <v>1</v>
      </c>
      <c r="AEX248" t="b">
        <v>1</v>
      </c>
      <c r="AEZ248" t="b">
        <v>1</v>
      </c>
      <c r="AFA248" t="s">
        <v>6779</v>
      </c>
      <c r="AFC248">
        <v>0</v>
      </c>
      <c r="AFD248">
        <v>0</v>
      </c>
      <c r="AFE248">
        <v>0</v>
      </c>
      <c r="AFF248">
        <v>10</v>
      </c>
      <c r="AFG248">
        <v>0</v>
      </c>
      <c r="AFH248">
        <v>10</v>
      </c>
      <c r="AFI248" t="s">
        <v>1463</v>
      </c>
      <c r="AFK248" t="s">
        <v>1463</v>
      </c>
      <c r="AFM248" t="s">
        <v>1463</v>
      </c>
      <c r="AFO248" t="s">
        <v>1463</v>
      </c>
      <c r="AFQ248" t="s">
        <v>1463</v>
      </c>
      <c r="AFT248" t="s">
        <v>1463</v>
      </c>
      <c r="AFV248">
        <v>4</v>
      </c>
      <c r="AFW248">
        <v>4</v>
      </c>
      <c r="AFX248">
        <v>10</v>
      </c>
      <c r="AFY248">
        <v>0</v>
      </c>
      <c r="AFZ248">
        <v>2.5</v>
      </c>
      <c r="AGA248">
        <v>7.5</v>
      </c>
      <c r="AGB248">
        <v>10</v>
      </c>
      <c r="AGC248">
        <v>20</v>
      </c>
      <c r="AGD248">
        <v>5</v>
      </c>
      <c r="AGG248">
        <v>5</v>
      </c>
      <c r="AGJ248">
        <v>5</v>
      </c>
      <c r="AGM248" t="s">
        <v>6780</v>
      </c>
      <c r="AGQ248">
        <v>7.5</v>
      </c>
      <c r="AGR248">
        <v>10</v>
      </c>
      <c r="AGS248">
        <v>3</v>
      </c>
      <c r="AGT248">
        <v>10</v>
      </c>
      <c r="AGU248">
        <v>0</v>
      </c>
      <c r="AGV248">
        <v>13</v>
      </c>
      <c r="AGW248">
        <v>3</v>
      </c>
      <c r="AGY248" t="b">
        <v>1</v>
      </c>
      <c r="AGZ248" t="b">
        <v>1</v>
      </c>
      <c r="AHA248" t="b">
        <v>1</v>
      </c>
      <c r="AHD248">
        <v>4</v>
      </c>
      <c r="AHE248">
        <v>4</v>
      </c>
      <c r="AHF248">
        <v>4</v>
      </c>
      <c r="AKM248">
        <v>10</v>
      </c>
      <c r="AKN248">
        <v>0</v>
      </c>
      <c r="AKO248">
        <v>10</v>
      </c>
      <c r="AKP248">
        <v>5</v>
      </c>
      <c r="AKQ248">
        <v>0</v>
      </c>
      <c r="AKR248">
        <v>15</v>
      </c>
      <c r="AKS248" t="s">
        <v>1462</v>
      </c>
      <c r="AKT248" t="s">
        <v>1463</v>
      </c>
      <c r="AKV248" t="s">
        <v>1462</v>
      </c>
      <c r="AKX248" t="s">
        <v>1462</v>
      </c>
      <c r="AKZ248" t="s">
        <v>1463</v>
      </c>
      <c r="ALB248" t="s">
        <v>1462</v>
      </c>
      <c r="ALD248" t="s">
        <v>1463</v>
      </c>
      <c r="ALF248" t="s">
        <v>1462</v>
      </c>
      <c r="ALH248" t="s">
        <v>1462</v>
      </c>
      <c r="ALJ248" t="s">
        <v>1462</v>
      </c>
      <c r="ALL248" t="s">
        <v>1463</v>
      </c>
      <c r="ALN248" t="s">
        <v>1463</v>
      </c>
      <c r="ALP248" t="s">
        <v>1463</v>
      </c>
      <c r="ALR248" t="s">
        <v>1462</v>
      </c>
      <c r="ALT248" t="s">
        <v>1463</v>
      </c>
      <c r="AMF248" t="b">
        <v>1</v>
      </c>
      <c r="AMH248" t="b">
        <v>1</v>
      </c>
      <c r="AMI248" t="b">
        <v>1</v>
      </c>
      <c r="AMJ248" t="b">
        <v>1</v>
      </c>
      <c r="AML248" t="b">
        <v>1</v>
      </c>
      <c r="AMM248" t="b">
        <v>1</v>
      </c>
      <c r="AMQ248" t="b">
        <v>1</v>
      </c>
      <c r="AMW248" t="b">
        <v>1</v>
      </c>
      <c r="ANA248">
        <v>5</v>
      </c>
      <c r="ANB248">
        <v>0</v>
      </c>
      <c r="ANC248">
        <v>10</v>
      </c>
      <c r="AND248">
        <v>7.5</v>
      </c>
      <c r="ANE248">
        <v>0</v>
      </c>
      <c r="ANF248">
        <v>17.5</v>
      </c>
      <c r="ANG248" t="s">
        <v>1462</v>
      </c>
      <c r="ANH248" t="s">
        <v>6781</v>
      </c>
      <c r="ANI248" t="s">
        <v>1462</v>
      </c>
      <c r="ANJ248" t="s">
        <v>6782</v>
      </c>
      <c r="ANK248">
        <v>7.5</v>
      </c>
      <c r="ANL248">
        <v>0</v>
      </c>
      <c r="ANM248">
        <v>6</v>
      </c>
      <c r="ANN248">
        <v>0</v>
      </c>
      <c r="ANO248">
        <v>10</v>
      </c>
      <c r="ANP248">
        <v>16</v>
      </c>
      <c r="ANQ248" t="s">
        <v>2599</v>
      </c>
      <c r="ANR248" t="s">
        <v>1462</v>
      </c>
      <c r="ANS248" t="s">
        <v>6783</v>
      </c>
      <c r="ANT248">
        <v>0</v>
      </c>
      <c r="ANU248">
        <v>10</v>
      </c>
      <c r="AQR248">
        <v>5</v>
      </c>
      <c r="AQS248">
        <v>0</v>
      </c>
      <c r="AQT248">
        <v>1.3</v>
      </c>
      <c r="AQU248">
        <v>6.3</v>
      </c>
      <c r="AQV248" t="s">
        <v>1463</v>
      </c>
      <c r="ARA248" t="b">
        <v>1</v>
      </c>
      <c r="ARB248" t="b">
        <v>1</v>
      </c>
      <c r="ARG248">
        <v>0</v>
      </c>
      <c r="ARH248">
        <v>0</v>
      </c>
      <c r="ARI248" t="s">
        <v>1463</v>
      </c>
      <c r="ARQ248" t="s">
        <v>1462</v>
      </c>
      <c r="ARS248" t="s">
        <v>6283</v>
      </c>
      <c r="ART248" t="s">
        <v>6784</v>
      </c>
      <c r="ASB248" t="b">
        <v>1</v>
      </c>
      <c r="ASC248" t="s">
        <v>4372</v>
      </c>
      <c r="ASD248">
        <v>0</v>
      </c>
      <c r="ASE248">
        <v>2.5</v>
      </c>
      <c r="ASF248">
        <v>6</v>
      </c>
      <c r="ASG248">
        <v>5</v>
      </c>
      <c r="ASH248">
        <v>2.5</v>
      </c>
      <c r="ASI248">
        <v>13.5</v>
      </c>
      <c r="ASJ248">
        <v>60</v>
      </c>
      <c r="ASM248" t="b">
        <v>1</v>
      </c>
      <c r="ASS248">
        <v>5</v>
      </c>
      <c r="AST248" t="s">
        <v>1462</v>
      </c>
      <c r="ASW248" t="b">
        <v>1</v>
      </c>
      <c r="ASY248" t="b">
        <v>1</v>
      </c>
      <c r="ASZ248" t="b">
        <v>1</v>
      </c>
      <c r="ATC248" t="s">
        <v>6785</v>
      </c>
      <c r="ATD248">
        <v>5</v>
      </c>
      <c r="ATE248">
        <v>2.5</v>
      </c>
      <c r="ATF248">
        <v>0</v>
      </c>
      <c r="ATG248">
        <v>0</v>
      </c>
      <c r="ATH248">
        <v>1.3</v>
      </c>
      <c r="ATI248">
        <v>1.3</v>
      </c>
      <c r="ATJ248" t="s">
        <v>1463</v>
      </c>
      <c r="AVZ248">
        <v>0</v>
      </c>
      <c r="AWA248">
        <v>2.5</v>
      </c>
      <c r="AWB248">
        <v>0</v>
      </c>
      <c r="AWC248">
        <v>0</v>
      </c>
      <c r="AWD248">
        <v>1</v>
      </c>
      <c r="AWE248">
        <v>2.5</v>
      </c>
      <c r="AWF248">
        <v>0</v>
      </c>
      <c r="AWG248">
        <v>3.5</v>
      </c>
      <c r="AWH248" t="s">
        <v>1462</v>
      </c>
      <c r="AWI248" t="s">
        <v>1469</v>
      </c>
      <c r="AWJ248" t="s">
        <v>1463</v>
      </c>
      <c r="AWL248" t="s">
        <v>1463</v>
      </c>
      <c r="AWN248" t="s">
        <v>1463</v>
      </c>
      <c r="AWP248" t="s">
        <v>1463</v>
      </c>
      <c r="AWR248" t="s">
        <v>1463</v>
      </c>
      <c r="AWT248" t="s">
        <v>1463</v>
      </c>
      <c r="AWV248" t="s">
        <v>1462</v>
      </c>
      <c r="AWW248" t="s">
        <v>1470</v>
      </c>
      <c r="AWX248" t="s">
        <v>1463</v>
      </c>
      <c r="AWZ248" t="s">
        <v>1463</v>
      </c>
      <c r="AXB248" t="s">
        <v>1463</v>
      </c>
      <c r="AXD248" t="s">
        <v>1463</v>
      </c>
      <c r="AXF248">
        <v>2</v>
      </c>
      <c r="AXI248">
        <v>2.5</v>
      </c>
      <c r="AXJ248">
        <v>0</v>
      </c>
      <c r="AXK248">
        <v>1</v>
      </c>
      <c r="AXN248">
        <v>1</v>
      </c>
      <c r="AXO248">
        <v>1</v>
      </c>
      <c r="AXP248">
        <v>1</v>
      </c>
      <c r="AXQ248">
        <v>1</v>
      </c>
      <c r="AXR248">
        <v>1</v>
      </c>
      <c r="AXS248">
        <v>1</v>
      </c>
      <c r="AXT248">
        <v>1</v>
      </c>
      <c r="AXU248">
        <v>1</v>
      </c>
      <c r="AXV248">
        <v>2</v>
      </c>
      <c r="AXW248">
        <v>1</v>
      </c>
      <c r="AXX248">
        <v>2</v>
      </c>
      <c r="AYA248">
        <v>10</v>
      </c>
      <c r="AYD248">
        <v>10</v>
      </c>
      <c r="AYE248" t="s">
        <v>1463</v>
      </c>
      <c r="AYF248" t="s">
        <v>1463</v>
      </c>
      <c r="AYG248">
        <v>10</v>
      </c>
      <c r="AYJ248">
        <v>10</v>
      </c>
      <c r="AYK248">
        <v>7.5</v>
      </c>
      <c r="AYL248">
        <v>0</v>
      </c>
      <c r="AYM248">
        <v>17.5</v>
      </c>
      <c r="AZO248" t="s">
        <v>1462</v>
      </c>
      <c r="AZP248" t="s">
        <v>6786</v>
      </c>
      <c r="AZR248">
        <v>7.5</v>
      </c>
      <c r="AZS248">
        <v>0</v>
      </c>
      <c r="BCH248">
        <v>10</v>
      </c>
      <c r="BCI248">
        <v>5</v>
      </c>
      <c r="BCJ248">
        <v>2.5</v>
      </c>
      <c r="BCK248">
        <v>17.5</v>
      </c>
      <c r="BCL248">
        <v>1</v>
      </c>
      <c r="BCN248" t="s">
        <v>2555</v>
      </c>
      <c r="BCP248">
        <v>2</v>
      </c>
      <c r="BCR248">
        <v>3</v>
      </c>
      <c r="BCT248">
        <v>4</v>
      </c>
      <c r="BCW248" t="s">
        <v>2555</v>
      </c>
      <c r="BCY248">
        <v>5</v>
      </c>
      <c r="BCZ248">
        <v>2.5</v>
      </c>
      <c r="BEH248">
        <v>10</v>
      </c>
      <c r="BEI248">
        <v>7.5</v>
      </c>
      <c r="BEJ248">
        <v>2.5</v>
      </c>
      <c r="BEK248">
        <v>20</v>
      </c>
      <c r="BEL248" t="s">
        <v>2567</v>
      </c>
      <c r="BEN248" t="s">
        <v>2567</v>
      </c>
      <c r="BEP248" t="s">
        <v>2567</v>
      </c>
      <c r="BER248" t="s">
        <v>2567</v>
      </c>
      <c r="BET248" t="s">
        <v>2567</v>
      </c>
      <c r="BEV248" t="s">
        <v>2567</v>
      </c>
      <c r="BEX248">
        <v>7.5</v>
      </c>
      <c r="BEY248">
        <v>2.5</v>
      </c>
      <c r="BGQ248">
        <v>4.7</v>
      </c>
      <c r="BGR248">
        <v>7.5</v>
      </c>
      <c r="BGS248">
        <v>2.5</v>
      </c>
      <c r="BGT248">
        <v>14.7</v>
      </c>
      <c r="BGU248" t="s">
        <v>1462</v>
      </c>
      <c r="BGV248" t="s">
        <v>3814</v>
      </c>
      <c r="BGW248" t="s">
        <v>2653</v>
      </c>
      <c r="BGX248" t="s">
        <v>6667</v>
      </c>
      <c r="BGY248" t="s">
        <v>2653</v>
      </c>
      <c r="BGZ248" t="s">
        <v>6727</v>
      </c>
      <c r="BHA248" t="s">
        <v>2838</v>
      </c>
      <c r="BHK248">
        <v>7.5</v>
      </c>
      <c r="BHL248">
        <v>2.5</v>
      </c>
      <c r="BIT248">
        <v>10</v>
      </c>
      <c r="BIU248">
        <v>7.5</v>
      </c>
      <c r="BIV248">
        <v>0</v>
      </c>
      <c r="BIW248">
        <v>17.5</v>
      </c>
      <c r="BIX248">
        <v>5</v>
      </c>
      <c r="BIY248" t="s">
        <v>1794</v>
      </c>
      <c r="BIZ248" t="s">
        <v>2548</v>
      </c>
      <c r="BJA248" t="s">
        <v>2548</v>
      </c>
      <c r="BJB248">
        <v>7.5</v>
      </c>
      <c r="BJC248">
        <v>0</v>
      </c>
    </row>
    <row r="249" spans="1:1024 1026:1615" ht="15" x14ac:dyDescent="0.25">
      <c r="A249" t="s">
        <v>4347</v>
      </c>
      <c r="B249" t="s">
        <v>6787</v>
      </c>
      <c r="C249" t="s">
        <v>6788</v>
      </c>
      <c r="D249" t="s">
        <v>2553</v>
      </c>
      <c r="E249" t="s">
        <v>6789</v>
      </c>
      <c r="F249" t="s">
        <v>2606</v>
      </c>
      <c r="G249" t="s">
        <v>4350</v>
      </c>
      <c r="H249" t="s">
        <v>6517</v>
      </c>
      <c r="I249" t="s">
        <v>6754</v>
      </c>
      <c r="J249">
        <v>2.5806599100000001</v>
      </c>
      <c r="K249">
        <v>34.693357300000002</v>
      </c>
      <c r="L249" s="116">
        <v>42460</v>
      </c>
      <c r="M249" t="s">
        <v>1471</v>
      </c>
      <c r="N249">
        <v>56</v>
      </c>
      <c r="O249" t="s">
        <v>1472</v>
      </c>
      <c r="Q249">
        <v>6.7</v>
      </c>
      <c r="R249">
        <v>10</v>
      </c>
      <c r="S249">
        <v>0</v>
      </c>
      <c r="T249">
        <v>16.7</v>
      </c>
      <c r="U249">
        <v>2</v>
      </c>
      <c r="V249">
        <v>2</v>
      </c>
      <c r="W249">
        <v>4</v>
      </c>
      <c r="X249">
        <v>3</v>
      </c>
      <c r="Y249">
        <v>2</v>
      </c>
      <c r="Z249">
        <v>1</v>
      </c>
      <c r="AF249" t="b">
        <v>1</v>
      </c>
      <c r="AG249">
        <v>2</v>
      </c>
      <c r="AH249">
        <v>2</v>
      </c>
      <c r="AI249">
        <v>4</v>
      </c>
      <c r="AJ249">
        <v>3</v>
      </c>
      <c r="AK249">
        <v>2</v>
      </c>
      <c r="AL249">
        <v>1</v>
      </c>
      <c r="AS249">
        <v>2</v>
      </c>
      <c r="AT249">
        <v>2</v>
      </c>
      <c r="AU249">
        <v>4</v>
      </c>
      <c r="AV249">
        <v>3</v>
      </c>
      <c r="AW249">
        <v>2</v>
      </c>
      <c r="BS249" t="s">
        <v>1462</v>
      </c>
      <c r="BT249" t="s">
        <v>1462</v>
      </c>
      <c r="BU249" t="s">
        <v>6790</v>
      </c>
      <c r="BV249" t="s">
        <v>6791</v>
      </c>
      <c r="BW249">
        <v>10</v>
      </c>
      <c r="BX249">
        <v>0</v>
      </c>
      <c r="BY249">
        <v>8.5</v>
      </c>
      <c r="BZ249">
        <v>7.5</v>
      </c>
      <c r="CA249">
        <v>0</v>
      </c>
      <c r="CB249">
        <v>16</v>
      </c>
      <c r="CC249" t="s">
        <v>1462</v>
      </c>
      <c r="CD249" t="b">
        <v>1</v>
      </c>
      <c r="CE249" t="b">
        <v>1</v>
      </c>
      <c r="CF249">
        <v>44</v>
      </c>
      <c r="CH249" t="s">
        <v>1463</v>
      </c>
      <c r="CM249" t="s">
        <v>1463</v>
      </c>
      <c r="CR249" t="s">
        <v>1463</v>
      </c>
      <c r="CW249" t="s">
        <v>1462</v>
      </c>
      <c r="CX249" t="b">
        <v>1</v>
      </c>
      <c r="CZ249">
        <v>15</v>
      </c>
      <c r="DB249" t="s">
        <v>1463</v>
      </c>
      <c r="DG249" t="s">
        <v>1463</v>
      </c>
      <c r="DL249" t="s">
        <v>6777</v>
      </c>
      <c r="DM249" t="s">
        <v>1462</v>
      </c>
      <c r="DN249" t="b">
        <v>1</v>
      </c>
      <c r="DP249">
        <v>18</v>
      </c>
      <c r="DS249" t="b">
        <v>1</v>
      </c>
      <c r="DU249" t="b">
        <v>1</v>
      </c>
      <c r="DY249" t="b">
        <v>1</v>
      </c>
      <c r="EB249" t="b">
        <v>1</v>
      </c>
      <c r="EC249" t="b">
        <v>1</v>
      </c>
      <c r="EI249">
        <v>7.5</v>
      </c>
      <c r="EJ249">
        <v>0</v>
      </c>
      <c r="EN249">
        <v>0</v>
      </c>
      <c r="EO249" t="s">
        <v>1463</v>
      </c>
      <c r="FL249">
        <v>6.7</v>
      </c>
      <c r="FM249">
        <v>7.5</v>
      </c>
      <c r="FN249">
        <v>0</v>
      </c>
      <c r="FO249">
        <v>14.2</v>
      </c>
      <c r="FP249" t="s">
        <v>1462</v>
      </c>
      <c r="FS249" t="s">
        <v>1464</v>
      </c>
      <c r="FT249" t="b">
        <v>1</v>
      </c>
      <c r="FV249" t="s">
        <v>1465</v>
      </c>
      <c r="FW249" t="b">
        <v>1</v>
      </c>
      <c r="FY249" t="s">
        <v>1465</v>
      </c>
      <c r="GB249" t="s">
        <v>1464</v>
      </c>
      <c r="GE249" t="s">
        <v>1464</v>
      </c>
      <c r="GH249" t="s">
        <v>1464</v>
      </c>
      <c r="GK249" t="s">
        <v>1464</v>
      </c>
      <c r="GN249" t="s">
        <v>1464</v>
      </c>
      <c r="GO249" t="b">
        <v>1</v>
      </c>
      <c r="GQ249" t="s">
        <v>1465</v>
      </c>
      <c r="GT249" t="s">
        <v>1464</v>
      </c>
      <c r="GW249" t="s">
        <v>1464</v>
      </c>
      <c r="GZ249" t="s">
        <v>1464</v>
      </c>
      <c r="HC249" t="s">
        <v>1464</v>
      </c>
      <c r="HD249" t="b">
        <v>1</v>
      </c>
      <c r="HF249" t="s">
        <v>1465</v>
      </c>
      <c r="HI249" t="s">
        <v>1464</v>
      </c>
      <c r="HL249" t="s">
        <v>1464</v>
      </c>
      <c r="HO249" t="s">
        <v>1464</v>
      </c>
      <c r="HR249" t="s">
        <v>1464</v>
      </c>
      <c r="HU249" t="s">
        <v>1464</v>
      </c>
      <c r="HX249" t="s">
        <v>1464</v>
      </c>
      <c r="IA249" t="s">
        <v>1464</v>
      </c>
      <c r="ID249" t="s">
        <v>1464</v>
      </c>
      <c r="IG249" t="s">
        <v>1464</v>
      </c>
      <c r="IJ249" t="s">
        <v>1464</v>
      </c>
      <c r="IM249" t="s">
        <v>1464</v>
      </c>
      <c r="IN249" t="b">
        <v>1</v>
      </c>
      <c r="IP249" t="s">
        <v>2548</v>
      </c>
      <c r="IS249" t="s">
        <v>1464</v>
      </c>
      <c r="IV249" t="s">
        <v>1464</v>
      </c>
      <c r="IY249" t="s">
        <v>1464</v>
      </c>
      <c r="JB249" t="s">
        <v>1464</v>
      </c>
      <c r="JC249" t="b">
        <v>1</v>
      </c>
      <c r="JE249" t="s">
        <v>1465</v>
      </c>
      <c r="JH249" t="s">
        <v>1464</v>
      </c>
      <c r="JK249" t="s">
        <v>1464</v>
      </c>
      <c r="JN249" t="s">
        <v>1464</v>
      </c>
      <c r="JQ249" t="s">
        <v>1464</v>
      </c>
      <c r="JT249" t="s">
        <v>1464</v>
      </c>
      <c r="JW249" t="s">
        <v>1464</v>
      </c>
      <c r="JZ249" t="s">
        <v>1464</v>
      </c>
      <c r="KC249" t="s">
        <v>1464</v>
      </c>
      <c r="KF249" t="s">
        <v>1464</v>
      </c>
      <c r="KG249" t="s">
        <v>4355</v>
      </c>
      <c r="KH249" t="b">
        <v>1</v>
      </c>
      <c r="KJ249" t="s">
        <v>1465</v>
      </c>
      <c r="KK249" t="s">
        <v>1463</v>
      </c>
      <c r="KM249">
        <v>7.5</v>
      </c>
      <c r="KN249">
        <v>0</v>
      </c>
      <c r="KO249">
        <v>0</v>
      </c>
      <c r="KR249">
        <v>0</v>
      </c>
      <c r="KS249" t="s">
        <v>1463</v>
      </c>
      <c r="RO249">
        <v>7.5</v>
      </c>
      <c r="RP249">
        <v>7.5</v>
      </c>
      <c r="RQ249">
        <v>2.5</v>
      </c>
      <c r="RR249">
        <v>17.5</v>
      </c>
      <c r="RS249" t="s">
        <v>1463</v>
      </c>
      <c r="RZ249" t="s">
        <v>1463</v>
      </c>
      <c r="SK249">
        <v>7.5</v>
      </c>
      <c r="SL249">
        <v>2.5</v>
      </c>
      <c r="SM249">
        <v>5.7</v>
      </c>
      <c r="SN249">
        <v>7.5</v>
      </c>
      <c r="SO249">
        <v>2.5</v>
      </c>
      <c r="SP249">
        <v>15.7</v>
      </c>
      <c r="SQ249" t="s">
        <v>1463</v>
      </c>
      <c r="SR249" t="s">
        <v>2919</v>
      </c>
      <c r="TI249">
        <v>50</v>
      </c>
      <c r="TJ249" t="s">
        <v>6792</v>
      </c>
      <c r="TM249" t="b">
        <v>1</v>
      </c>
      <c r="TN249" t="b">
        <v>1</v>
      </c>
      <c r="TO249" t="b">
        <v>1</v>
      </c>
      <c r="TP249" t="b">
        <v>1</v>
      </c>
      <c r="TQ249" t="b">
        <v>1</v>
      </c>
      <c r="TR249" t="b">
        <v>1</v>
      </c>
      <c r="TS249" t="b">
        <v>1</v>
      </c>
      <c r="TT249" t="b">
        <v>1</v>
      </c>
      <c r="TU249" t="b">
        <v>1</v>
      </c>
      <c r="TX249">
        <v>7.5</v>
      </c>
      <c r="TY249">
        <v>2.5</v>
      </c>
      <c r="VI249">
        <v>5</v>
      </c>
      <c r="VJ249">
        <v>0</v>
      </c>
      <c r="VK249">
        <v>10</v>
      </c>
      <c r="VL249">
        <v>15</v>
      </c>
      <c r="VM249" t="s">
        <v>1463</v>
      </c>
      <c r="VO249" t="s">
        <v>1463</v>
      </c>
      <c r="VQ249" t="s">
        <v>1463</v>
      </c>
      <c r="VS249" t="s">
        <v>1463</v>
      </c>
      <c r="VV249" t="s">
        <v>1463</v>
      </c>
      <c r="VX249" t="s">
        <v>1462</v>
      </c>
      <c r="VY249" t="s">
        <v>5583</v>
      </c>
      <c r="VZ249">
        <v>0</v>
      </c>
      <c r="WA249">
        <v>10</v>
      </c>
      <c r="XJ249">
        <v>0</v>
      </c>
      <c r="XK249">
        <v>0</v>
      </c>
      <c r="XL249">
        <v>10</v>
      </c>
      <c r="XM249">
        <v>10</v>
      </c>
      <c r="XN249" t="s">
        <v>1462</v>
      </c>
      <c r="XO249" t="s">
        <v>1463</v>
      </c>
      <c r="YC249" t="s">
        <v>1462</v>
      </c>
      <c r="YE249" t="s">
        <v>1463</v>
      </c>
      <c r="YF249" t="s">
        <v>6793</v>
      </c>
      <c r="YG249">
        <v>0</v>
      </c>
      <c r="YH249">
        <v>10</v>
      </c>
      <c r="YI249" t="s">
        <v>1463</v>
      </c>
      <c r="YU249">
        <v>0</v>
      </c>
      <c r="YV249">
        <v>10</v>
      </c>
      <c r="ZX249">
        <v>7</v>
      </c>
      <c r="ZY249">
        <v>7.5</v>
      </c>
      <c r="ZZ249">
        <v>0</v>
      </c>
      <c r="AAA249">
        <v>14.5</v>
      </c>
      <c r="AAB249" t="s">
        <v>1462</v>
      </c>
      <c r="AAL249" t="b">
        <v>1</v>
      </c>
      <c r="AAO249" t="b">
        <v>1</v>
      </c>
      <c r="AAS249" t="s">
        <v>6794</v>
      </c>
      <c r="AAT249">
        <v>7.5</v>
      </c>
      <c r="AAU249">
        <v>0</v>
      </c>
      <c r="AAV249">
        <v>10</v>
      </c>
      <c r="AAW249">
        <v>0</v>
      </c>
      <c r="AAX249">
        <v>2.5</v>
      </c>
      <c r="AAY249">
        <v>12.5</v>
      </c>
      <c r="AAZ249" t="s">
        <v>1463</v>
      </c>
      <c r="ABA249" t="s">
        <v>1463</v>
      </c>
      <c r="ABB249" t="s">
        <v>1463</v>
      </c>
      <c r="ACE249">
        <v>0</v>
      </c>
      <c r="ACF249">
        <v>2.5</v>
      </c>
      <c r="ADN249">
        <v>2</v>
      </c>
      <c r="ADO249">
        <v>7.5</v>
      </c>
      <c r="ADP249">
        <v>0</v>
      </c>
      <c r="ADQ249">
        <v>9.5</v>
      </c>
      <c r="ADR249" t="s">
        <v>1759</v>
      </c>
      <c r="ADS249" t="s">
        <v>6762</v>
      </c>
      <c r="ADT249">
        <v>20</v>
      </c>
      <c r="AEG249">
        <v>7.5</v>
      </c>
      <c r="AEH249">
        <v>0</v>
      </c>
      <c r="AEI249">
        <v>2</v>
      </c>
      <c r="AEJ249">
        <v>0</v>
      </c>
      <c r="AEK249">
        <v>0</v>
      </c>
      <c r="AEL249">
        <v>2</v>
      </c>
      <c r="AEZ249" t="b">
        <v>1</v>
      </c>
      <c r="AFA249" t="s">
        <v>4365</v>
      </c>
      <c r="AFC249">
        <v>0</v>
      </c>
      <c r="AFD249">
        <v>0</v>
      </c>
      <c r="AFE249">
        <v>0</v>
      </c>
      <c r="AFF249">
        <v>7.5</v>
      </c>
      <c r="AFG249">
        <v>2.5</v>
      </c>
      <c r="AFH249">
        <v>10</v>
      </c>
      <c r="AFI249" t="s">
        <v>1463</v>
      </c>
      <c r="AFK249" t="s">
        <v>1463</v>
      </c>
      <c r="AFM249" t="s">
        <v>1463</v>
      </c>
      <c r="AFO249" t="s">
        <v>1463</v>
      </c>
      <c r="AFQ249" t="s">
        <v>1463</v>
      </c>
      <c r="AFT249" t="s">
        <v>1463</v>
      </c>
      <c r="AFV249">
        <v>3</v>
      </c>
      <c r="AFW249">
        <v>3</v>
      </c>
      <c r="AFX249">
        <v>7.5</v>
      </c>
      <c r="AFY249">
        <v>2.5</v>
      </c>
      <c r="AFZ249">
        <v>2.5</v>
      </c>
      <c r="AGA249">
        <v>7.5</v>
      </c>
      <c r="AGB249">
        <v>10</v>
      </c>
      <c r="AGC249">
        <v>20</v>
      </c>
      <c r="AGD249">
        <v>5</v>
      </c>
      <c r="AGG249">
        <v>5</v>
      </c>
      <c r="AGJ249">
        <v>5</v>
      </c>
      <c r="AGM249" t="s">
        <v>6795</v>
      </c>
      <c r="AGQ249">
        <v>7.5</v>
      </c>
      <c r="AGR249">
        <v>10</v>
      </c>
      <c r="AGS249">
        <v>3</v>
      </c>
      <c r="AGT249">
        <v>7.5</v>
      </c>
      <c r="AGU249">
        <v>0</v>
      </c>
      <c r="AGV249">
        <v>10.5</v>
      </c>
      <c r="AGW249">
        <v>3</v>
      </c>
      <c r="AGY249" t="b">
        <v>1</v>
      </c>
      <c r="AGZ249" t="b">
        <v>1</v>
      </c>
      <c r="AHA249" t="b">
        <v>1</v>
      </c>
      <c r="AHD249">
        <v>4</v>
      </c>
      <c r="AHE249">
        <v>4</v>
      </c>
      <c r="AHF249">
        <v>3</v>
      </c>
      <c r="AKM249">
        <v>7.5</v>
      </c>
      <c r="AKN249">
        <v>0</v>
      </c>
      <c r="AKO249">
        <v>10</v>
      </c>
      <c r="AKP249">
        <v>7.5</v>
      </c>
      <c r="AKQ249">
        <v>2.5</v>
      </c>
      <c r="AKR249">
        <v>20</v>
      </c>
      <c r="AKS249" t="s">
        <v>1462</v>
      </c>
      <c r="AKT249" t="s">
        <v>1463</v>
      </c>
      <c r="AKV249" t="s">
        <v>1462</v>
      </c>
      <c r="AKX249" t="s">
        <v>1462</v>
      </c>
      <c r="AKZ249" t="s">
        <v>1462</v>
      </c>
      <c r="ALB249" t="s">
        <v>1463</v>
      </c>
      <c r="ALD249" t="s">
        <v>1463</v>
      </c>
      <c r="ALF249" t="s">
        <v>1462</v>
      </c>
      <c r="ALH249" t="s">
        <v>1462</v>
      </c>
      <c r="ALJ249" t="s">
        <v>1462</v>
      </c>
      <c r="ALL249" t="s">
        <v>1463</v>
      </c>
      <c r="ALN249" t="s">
        <v>1463</v>
      </c>
      <c r="ALP249" t="s">
        <v>1463</v>
      </c>
      <c r="ALR249" t="s">
        <v>1462</v>
      </c>
      <c r="ALT249" t="s">
        <v>1463</v>
      </c>
      <c r="AMF249" t="b">
        <v>1</v>
      </c>
      <c r="AMH249" t="b">
        <v>1</v>
      </c>
      <c r="AMI249" t="b">
        <v>1</v>
      </c>
      <c r="AMJ249" t="b">
        <v>1</v>
      </c>
      <c r="AML249" t="b">
        <v>1</v>
      </c>
      <c r="AMM249" t="b">
        <v>1</v>
      </c>
      <c r="AMQ249" t="b">
        <v>1</v>
      </c>
      <c r="AMW249" t="b">
        <v>1</v>
      </c>
      <c r="ANA249">
        <v>7.5</v>
      </c>
      <c r="ANB249">
        <v>2.5</v>
      </c>
      <c r="ANC249">
        <v>10</v>
      </c>
      <c r="AND249">
        <v>7.5</v>
      </c>
      <c r="ANE249">
        <v>2.5</v>
      </c>
      <c r="ANF249">
        <v>20</v>
      </c>
      <c r="ANG249" t="s">
        <v>1462</v>
      </c>
      <c r="ANH249" t="s">
        <v>6796</v>
      </c>
      <c r="ANI249" t="s">
        <v>1462</v>
      </c>
      <c r="ANJ249" t="s">
        <v>4791</v>
      </c>
      <c r="ANK249">
        <v>7.5</v>
      </c>
      <c r="ANL249">
        <v>2.5</v>
      </c>
      <c r="ANM249">
        <v>6</v>
      </c>
      <c r="ANN249">
        <v>0</v>
      </c>
      <c r="ANO249">
        <v>10</v>
      </c>
      <c r="ANP249">
        <v>16</v>
      </c>
      <c r="ANQ249" t="s">
        <v>2599</v>
      </c>
      <c r="ANR249" t="s">
        <v>1462</v>
      </c>
      <c r="ANS249" t="s">
        <v>6282</v>
      </c>
      <c r="ANT249">
        <v>0</v>
      </c>
      <c r="ANU249">
        <v>10</v>
      </c>
      <c r="AQR249">
        <v>5</v>
      </c>
      <c r="AQS249">
        <v>0</v>
      </c>
      <c r="AQT249">
        <v>2.5</v>
      </c>
      <c r="AQU249">
        <v>7.5</v>
      </c>
      <c r="AQV249" t="s">
        <v>1463</v>
      </c>
      <c r="ARA249" t="b">
        <v>1</v>
      </c>
      <c r="ARB249" t="b">
        <v>1</v>
      </c>
      <c r="ARG249">
        <v>0</v>
      </c>
      <c r="ARH249">
        <v>2.5</v>
      </c>
      <c r="ARI249" t="s">
        <v>1463</v>
      </c>
      <c r="ARQ249" t="s">
        <v>1462</v>
      </c>
      <c r="ARS249" t="s">
        <v>6797</v>
      </c>
      <c r="ART249" t="s">
        <v>6735</v>
      </c>
      <c r="ASB249" t="b">
        <v>1</v>
      </c>
      <c r="ASC249" t="s">
        <v>6798</v>
      </c>
      <c r="ASD249">
        <v>0</v>
      </c>
      <c r="ASE249">
        <v>2.5</v>
      </c>
      <c r="ASF249">
        <v>7</v>
      </c>
      <c r="ASG249">
        <v>7.5</v>
      </c>
      <c r="ASH249">
        <v>2.5</v>
      </c>
      <c r="ASI249">
        <v>17</v>
      </c>
      <c r="ASJ249">
        <v>50</v>
      </c>
      <c r="ASM249" t="b">
        <v>1</v>
      </c>
      <c r="ASS249">
        <v>5</v>
      </c>
      <c r="AST249" t="s">
        <v>1462</v>
      </c>
      <c r="ASW249" t="b">
        <v>1</v>
      </c>
      <c r="ASY249" t="b">
        <v>1</v>
      </c>
      <c r="ASZ249" t="b">
        <v>1</v>
      </c>
      <c r="ATC249" t="s">
        <v>6785</v>
      </c>
      <c r="ATD249">
        <v>7.5</v>
      </c>
      <c r="ATE249">
        <v>2.5</v>
      </c>
      <c r="ATF249">
        <v>0</v>
      </c>
      <c r="ATG249">
        <v>0</v>
      </c>
      <c r="ATH249">
        <v>2.5</v>
      </c>
      <c r="ATI249">
        <v>2.5</v>
      </c>
      <c r="ATJ249" t="s">
        <v>1463</v>
      </c>
      <c r="AVZ249">
        <v>0</v>
      </c>
      <c r="AWA249">
        <v>2.5</v>
      </c>
      <c r="AWB249">
        <v>0</v>
      </c>
      <c r="AWC249">
        <v>2.5</v>
      </c>
      <c r="AWD249">
        <v>2</v>
      </c>
      <c r="AWE249">
        <v>5</v>
      </c>
      <c r="AWF249">
        <v>0</v>
      </c>
      <c r="AWG249">
        <v>7</v>
      </c>
      <c r="AWH249" t="s">
        <v>1462</v>
      </c>
      <c r="AWI249" t="s">
        <v>1470</v>
      </c>
      <c r="AWJ249" t="s">
        <v>1463</v>
      </c>
      <c r="AWL249" t="s">
        <v>1463</v>
      </c>
      <c r="AWN249" t="s">
        <v>1463</v>
      </c>
      <c r="AWP249" t="s">
        <v>1462</v>
      </c>
      <c r="AWQ249" t="s">
        <v>2895</v>
      </c>
      <c r="AWR249" t="s">
        <v>1463</v>
      </c>
      <c r="AWT249" t="s">
        <v>1463</v>
      </c>
      <c r="AWV249" t="s">
        <v>1462</v>
      </c>
      <c r="AWW249" t="s">
        <v>1469</v>
      </c>
      <c r="AWX249" t="s">
        <v>1463</v>
      </c>
      <c r="AWZ249" t="s">
        <v>1463</v>
      </c>
      <c r="AXB249" t="s">
        <v>1463</v>
      </c>
      <c r="AXD249" t="s">
        <v>1463</v>
      </c>
      <c r="AXF249">
        <v>15</v>
      </c>
      <c r="AXI249">
        <v>5</v>
      </c>
      <c r="AXJ249">
        <v>0</v>
      </c>
      <c r="AXK249">
        <v>1</v>
      </c>
      <c r="AXN249">
        <v>1</v>
      </c>
      <c r="AXO249">
        <v>1</v>
      </c>
      <c r="AXP249">
        <v>1</v>
      </c>
      <c r="AXQ249">
        <v>1</v>
      </c>
      <c r="AXR249">
        <v>1</v>
      </c>
      <c r="AXS249">
        <v>1</v>
      </c>
      <c r="AXT249">
        <v>1</v>
      </c>
      <c r="AXU249">
        <v>1</v>
      </c>
      <c r="AXV249">
        <v>2</v>
      </c>
      <c r="AXW249">
        <v>1</v>
      </c>
      <c r="AXX249">
        <v>2</v>
      </c>
      <c r="AYA249">
        <v>10</v>
      </c>
      <c r="AYD249">
        <v>10</v>
      </c>
      <c r="AYE249" t="s">
        <v>1463</v>
      </c>
      <c r="AYF249" t="s">
        <v>1463</v>
      </c>
      <c r="AYG249">
        <v>10</v>
      </c>
      <c r="AYJ249">
        <v>10</v>
      </c>
      <c r="AYK249">
        <v>7.5</v>
      </c>
      <c r="AYL249">
        <v>0</v>
      </c>
      <c r="AYM249">
        <v>17.5</v>
      </c>
      <c r="AZO249" t="s">
        <v>1462</v>
      </c>
      <c r="AZP249" t="s">
        <v>6799</v>
      </c>
      <c r="AZR249">
        <v>7.5</v>
      </c>
      <c r="AZS249">
        <v>0</v>
      </c>
      <c r="BCH249">
        <v>10</v>
      </c>
      <c r="BCI249">
        <v>7.5</v>
      </c>
      <c r="BCJ249">
        <v>2.5</v>
      </c>
      <c r="BCK249">
        <v>20</v>
      </c>
      <c r="BCL249">
        <v>1</v>
      </c>
      <c r="BCN249" t="s">
        <v>2555</v>
      </c>
      <c r="BCP249">
        <v>2</v>
      </c>
      <c r="BCR249">
        <v>3</v>
      </c>
      <c r="BCT249">
        <v>4</v>
      </c>
      <c r="BCW249" t="s">
        <v>2555</v>
      </c>
      <c r="BCY249">
        <v>7.5</v>
      </c>
      <c r="BCZ249">
        <v>2.5</v>
      </c>
      <c r="BEH249">
        <v>10</v>
      </c>
      <c r="BEI249">
        <v>7.5</v>
      </c>
      <c r="BEJ249">
        <v>2.5</v>
      </c>
      <c r="BEK249">
        <v>20</v>
      </c>
      <c r="BEL249" t="s">
        <v>2567</v>
      </c>
      <c r="BEN249" t="s">
        <v>2567</v>
      </c>
      <c r="BEP249" t="s">
        <v>2567</v>
      </c>
      <c r="BER249" t="s">
        <v>2567</v>
      </c>
      <c r="BET249" t="s">
        <v>2567</v>
      </c>
      <c r="BEV249" t="s">
        <v>2567</v>
      </c>
      <c r="BEX249">
        <v>7.5</v>
      </c>
      <c r="BEY249">
        <v>2.5</v>
      </c>
      <c r="BGQ249">
        <v>2</v>
      </c>
      <c r="BGR249">
        <v>7.5</v>
      </c>
      <c r="BGS249">
        <v>2.5</v>
      </c>
      <c r="BGT249">
        <v>12</v>
      </c>
      <c r="BGU249" t="s">
        <v>1462</v>
      </c>
      <c r="BGV249" t="s">
        <v>6727</v>
      </c>
      <c r="BGW249" t="s">
        <v>2653</v>
      </c>
      <c r="BGX249" t="s">
        <v>3069</v>
      </c>
      <c r="BGY249" t="s">
        <v>2653</v>
      </c>
      <c r="BHK249">
        <v>7.5</v>
      </c>
      <c r="BHL249">
        <v>2.5</v>
      </c>
      <c r="BIT249">
        <v>10</v>
      </c>
      <c r="BIU249">
        <v>7.5</v>
      </c>
      <c r="BIV249">
        <v>2.5</v>
      </c>
      <c r="BIW249">
        <v>20</v>
      </c>
      <c r="BIX249">
        <v>6</v>
      </c>
      <c r="BIY249" t="s">
        <v>1794</v>
      </c>
      <c r="BIZ249" t="s">
        <v>2548</v>
      </c>
      <c r="BJA249" t="s">
        <v>2548</v>
      </c>
      <c r="BJB249">
        <v>7.5</v>
      </c>
      <c r="BJC249">
        <v>2.5</v>
      </c>
    </row>
    <row r="250" spans="1:1024 1026:1615" ht="15" x14ac:dyDescent="0.25">
      <c r="A250" t="s">
        <v>4347</v>
      </c>
      <c r="B250" t="s">
        <v>6800</v>
      </c>
      <c r="C250" t="s">
        <v>6801</v>
      </c>
      <c r="D250" t="s">
        <v>2553</v>
      </c>
      <c r="E250" t="s">
        <v>6802</v>
      </c>
      <c r="F250" t="s">
        <v>2606</v>
      </c>
      <c r="G250" t="s">
        <v>4350</v>
      </c>
      <c r="H250" t="s">
        <v>6517</v>
      </c>
      <c r="I250" t="s">
        <v>6803</v>
      </c>
      <c r="J250">
        <v>2.4914916699999998</v>
      </c>
      <c r="K250">
        <v>34.606933759999997</v>
      </c>
      <c r="L250" s="116">
        <v>42464</v>
      </c>
      <c r="M250" t="s">
        <v>1471</v>
      </c>
      <c r="N250">
        <v>44</v>
      </c>
      <c r="O250" t="s">
        <v>1472</v>
      </c>
      <c r="Q250">
        <v>6.7</v>
      </c>
      <c r="R250">
        <v>10</v>
      </c>
      <c r="S250">
        <v>0</v>
      </c>
      <c r="T250">
        <v>16.7</v>
      </c>
      <c r="U250">
        <v>1</v>
      </c>
      <c r="V250">
        <v>2</v>
      </c>
      <c r="W250">
        <v>2</v>
      </c>
      <c r="X250">
        <v>2</v>
      </c>
      <c r="AA250" t="b">
        <v>1</v>
      </c>
      <c r="AG250">
        <v>1</v>
      </c>
      <c r="AH250">
        <v>2</v>
      </c>
      <c r="AI250">
        <v>2</v>
      </c>
      <c r="AJ250">
        <v>2</v>
      </c>
      <c r="AS250">
        <v>1</v>
      </c>
      <c r="AT250">
        <v>2</v>
      </c>
      <c r="AU250">
        <v>2</v>
      </c>
      <c r="AV250">
        <v>2</v>
      </c>
      <c r="BS250" t="s">
        <v>1462</v>
      </c>
      <c r="BT250" t="s">
        <v>1462</v>
      </c>
      <c r="BU250" t="s">
        <v>4353</v>
      </c>
      <c r="BV250" t="s">
        <v>4353</v>
      </c>
      <c r="BW250">
        <v>10</v>
      </c>
      <c r="BX250">
        <v>0</v>
      </c>
      <c r="BY250">
        <v>3.5</v>
      </c>
      <c r="BZ250">
        <v>7.5</v>
      </c>
      <c r="CA250">
        <v>2.5</v>
      </c>
      <c r="CB250">
        <v>13.5</v>
      </c>
      <c r="CC250" t="s">
        <v>1462</v>
      </c>
      <c r="CD250" t="b">
        <v>1</v>
      </c>
      <c r="CE250" t="b">
        <v>1</v>
      </c>
      <c r="CF250">
        <v>30</v>
      </c>
      <c r="CH250" t="s">
        <v>1463</v>
      </c>
      <c r="CM250" t="s">
        <v>1463</v>
      </c>
      <c r="CR250" t="s">
        <v>1463</v>
      </c>
      <c r="CW250" t="s">
        <v>1463</v>
      </c>
      <c r="DB250" t="s">
        <v>1463</v>
      </c>
      <c r="DG250" t="s">
        <v>1463</v>
      </c>
      <c r="DM250" t="s">
        <v>1463</v>
      </c>
      <c r="DS250" t="b">
        <v>1</v>
      </c>
      <c r="DU250" t="b">
        <v>1</v>
      </c>
      <c r="DY250" t="b">
        <v>1</v>
      </c>
      <c r="EB250" t="b">
        <v>1</v>
      </c>
      <c r="EC250" t="b">
        <v>1</v>
      </c>
      <c r="EI250">
        <v>7.5</v>
      </c>
      <c r="EJ250">
        <v>2.5</v>
      </c>
      <c r="EN250">
        <v>0</v>
      </c>
      <c r="EO250" t="s">
        <v>1463</v>
      </c>
      <c r="FL250">
        <v>6.7</v>
      </c>
      <c r="FM250">
        <v>5</v>
      </c>
      <c r="FN250">
        <v>0</v>
      </c>
      <c r="FO250">
        <v>11.7</v>
      </c>
      <c r="FP250" t="s">
        <v>1462</v>
      </c>
      <c r="FT250" t="b">
        <v>1</v>
      </c>
      <c r="FV250" t="s">
        <v>1465</v>
      </c>
      <c r="GO250" t="b">
        <v>1</v>
      </c>
      <c r="GQ250" t="s">
        <v>1465</v>
      </c>
      <c r="HD250" t="b">
        <v>1</v>
      </c>
      <c r="HF250" t="s">
        <v>1465</v>
      </c>
      <c r="IN250" t="b">
        <v>1</v>
      </c>
      <c r="IP250" t="s">
        <v>1464</v>
      </c>
      <c r="JC250" t="b">
        <v>1</v>
      </c>
      <c r="JE250" t="s">
        <v>1465</v>
      </c>
      <c r="KG250" t="s">
        <v>4355</v>
      </c>
      <c r="KH250" t="b">
        <v>1</v>
      </c>
      <c r="KJ250" t="s">
        <v>1465</v>
      </c>
      <c r="KK250" t="s">
        <v>1463</v>
      </c>
      <c r="KM250">
        <v>5</v>
      </c>
      <c r="KN250">
        <v>0</v>
      </c>
      <c r="KO250">
        <v>0</v>
      </c>
      <c r="KR250">
        <v>0</v>
      </c>
      <c r="KS250" t="s">
        <v>1463</v>
      </c>
      <c r="RO250">
        <v>7.5</v>
      </c>
      <c r="RP250">
        <v>5</v>
      </c>
      <c r="RQ250">
        <v>5</v>
      </c>
      <c r="RR250">
        <v>17.5</v>
      </c>
      <c r="SK250">
        <v>5</v>
      </c>
      <c r="SL250">
        <v>5</v>
      </c>
      <c r="SM250">
        <v>6.7</v>
      </c>
      <c r="SN250">
        <v>10</v>
      </c>
      <c r="SO250">
        <v>0</v>
      </c>
      <c r="SP250">
        <v>16.7</v>
      </c>
      <c r="SQ250" t="s">
        <v>1463</v>
      </c>
      <c r="SR250" t="s">
        <v>6587</v>
      </c>
      <c r="TI250">
        <v>30</v>
      </c>
      <c r="TJ250" t="s">
        <v>6804</v>
      </c>
      <c r="TM250" t="b">
        <v>1</v>
      </c>
      <c r="TN250" t="b">
        <v>1</v>
      </c>
      <c r="TO250" t="b">
        <v>1</v>
      </c>
      <c r="TP250" t="b">
        <v>1</v>
      </c>
      <c r="TQ250" t="b">
        <v>1</v>
      </c>
      <c r="TR250" t="b">
        <v>1</v>
      </c>
      <c r="TS250" t="b">
        <v>1</v>
      </c>
      <c r="TT250" t="b">
        <v>1</v>
      </c>
      <c r="TX250">
        <v>10</v>
      </c>
      <c r="TY250">
        <v>0</v>
      </c>
      <c r="VI250">
        <v>5</v>
      </c>
      <c r="VJ250">
        <v>0</v>
      </c>
      <c r="VK250">
        <v>10</v>
      </c>
      <c r="VL250">
        <v>15</v>
      </c>
      <c r="VM250" t="s">
        <v>1463</v>
      </c>
      <c r="VO250" t="s">
        <v>1463</v>
      </c>
      <c r="VQ250" t="s">
        <v>1463</v>
      </c>
      <c r="VS250" t="s">
        <v>1463</v>
      </c>
      <c r="VV250" t="s">
        <v>1463</v>
      </c>
      <c r="VX250" t="s">
        <v>1462</v>
      </c>
      <c r="VY250" t="s">
        <v>6277</v>
      </c>
      <c r="VZ250">
        <v>0</v>
      </c>
      <c r="WA250">
        <v>10</v>
      </c>
      <c r="XJ250">
        <v>2.5</v>
      </c>
      <c r="XK250">
        <v>0</v>
      </c>
      <c r="XL250">
        <v>2.5</v>
      </c>
      <c r="XM250">
        <v>5</v>
      </c>
      <c r="XN250" t="s">
        <v>1462</v>
      </c>
      <c r="XO250" t="s">
        <v>1462</v>
      </c>
      <c r="XR250" t="b">
        <v>1</v>
      </c>
      <c r="XT250" t="b">
        <v>1</v>
      </c>
      <c r="XU250" t="b">
        <v>1</v>
      </c>
      <c r="XW250" t="b">
        <v>1</v>
      </c>
      <c r="XX250" t="b">
        <v>1</v>
      </c>
      <c r="YC250" t="s">
        <v>1462</v>
      </c>
      <c r="YE250" t="s">
        <v>1463</v>
      </c>
      <c r="YF250" t="s">
        <v>6805</v>
      </c>
      <c r="YG250">
        <v>0</v>
      </c>
      <c r="YH250">
        <v>2.5</v>
      </c>
      <c r="YI250" t="s">
        <v>1463</v>
      </c>
      <c r="YU250">
        <v>0</v>
      </c>
      <c r="YV250">
        <v>2.5</v>
      </c>
      <c r="ZX250">
        <v>7</v>
      </c>
      <c r="ZY250">
        <v>7.5</v>
      </c>
      <c r="ZZ250">
        <v>2.5</v>
      </c>
      <c r="AAA250">
        <v>17</v>
      </c>
      <c r="AAB250" t="s">
        <v>1462</v>
      </c>
      <c r="AAL250" t="b">
        <v>1</v>
      </c>
      <c r="AAO250" t="b">
        <v>1</v>
      </c>
      <c r="AAS250" t="s">
        <v>6806</v>
      </c>
      <c r="AAT250">
        <v>7.5</v>
      </c>
      <c r="AAU250">
        <v>2.5</v>
      </c>
      <c r="AAV250">
        <v>10</v>
      </c>
      <c r="AAW250">
        <v>0</v>
      </c>
      <c r="AAX250">
        <v>2.5</v>
      </c>
      <c r="AAY250">
        <v>12.5</v>
      </c>
      <c r="AAZ250" t="s">
        <v>1463</v>
      </c>
      <c r="ABA250" t="s">
        <v>1463</v>
      </c>
      <c r="ABB250" t="s">
        <v>1463</v>
      </c>
      <c r="ACE250">
        <v>0</v>
      </c>
      <c r="ACF250">
        <v>2.5</v>
      </c>
      <c r="ADN250">
        <v>2</v>
      </c>
      <c r="ADO250">
        <v>0</v>
      </c>
      <c r="ADP250">
        <v>2.5</v>
      </c>
      <c r="ADQ250">
        <v>4.5</v>
      </c>
      <c r="ADR250" t="s">
        <v>1759</v>
      </c>
      <c r="ADS250">
        <v>0.5</v>
      </c>
      <c r="ADT250">
        <v>5</v>
      </c>
      <c r="AEG250">
        <v>0</v>
      </c>
      <c r="AEH250">
        <v>2.5</v>
      </c>
      <c r="AEI250">
        <v>2</v>
      </c>
      <c r="AEJ250">
        <v>0</v>
      </c>
      <c r="AEK250">
        <v>0</v>
      </c>
      <c r="AEL250">
        <v>2</v>
      </c>
      <c r="AEZ250" t="b">
        <v>1</v>
      </c>
      <c r="AFA250" t="s">
        <v>4835</v>
      </c>
      <c r="AFC250">
        <v>0</v>
      </c>
      <c r="AFD250">
        <v>0</v>
      </c>
      <c r="AFE250">
        <v>0</v>
      </c>
      <c r="AFF250">
        <v>7.5</v>
      </c>
      <c r="AFG250">
        <v>2.5</v>
      </c>
      <c r="AFH250">
        <v>10</v>
      </c>
      <c r="AFI250" t="s">
        <v>1463</v>
      </c>
      <c r="AFK250" t="s">
        <v>1463</v>
      </c>
      <c r="AFM250" t="s">
        <v>1463</v>
      </c>
      <c r="AFO250" t="s">
        <v>1463</v>
      </c>
      <c r="AFQ250" t="s">
        <v>1463</v>
      </c>
      <c r="AFV250">
        <v>3</v>
      </c>
      <c r="AFW250">
        <v>3</v>
      </c>
      <c r="AFX250">
        <v>7.5</v>
      </c>
      <c r="AFY250">
        <v>2.5</v>
      </c>
      <c r="AFZ250">
        <v>5</v>
      </c>
      <c r="AGA250">
        <v>7.5</v>
      </c>
      <c r="AGB250">
        <v>2.5</v>
      </c>
      <c r="AGC250">
        <v>15</v>
      </c>
      <c r="AGD250">
        <v>3</v>
      </c>
      <c r="AGE250">
        <v>2</v>
      </c>
      <c r="AGG250">
        <v>3</v>
      </c>
      <c r="AGH250">
        <v>1</v>
      </c>
      <c r="AGJ250">
        <v>3</v>
      </c>
      <c r="AGK250">
        <v>0</v>
      </c>
      <c r="AGM250" t="s">
        <v>6193</v>
      </c>
      <c r="AGN250" t="s">
        <v>6807</v>
      </c>
      <c r="AGQ250">
        <v>7.5</v>
      </c>
      <c r="AGR250">
        <v>2.5</v>
      </c>
      <c r="AGS250">
        <v>3</v>
      </c>
      <c r="AGT250">
        <v>7.5</v>
      </c>
      <c r="AGU250">
        <v>2.5</v>
      </c>
      <c r="AGV250">
        <v>13</v>
      </c>
      <c r="AGW250">
        <v>3</v>
      </c>
      <c r="AGY250" t="b">
        <v>1</v>
      </c>
      <c r="AGZ250" t="b">
        <v>1</v>
      </c>
      <c r="AHA250" t="b">
        <v>1</v>
      </c>
      <c r="AHD250">
        <v>4</v>
      </c>
      <c r="AHE250">
        <v>4</v>
      </c>
      <c r="AHF250">
        <v>4</v>
      </c>
      <c r="AKM250">
        <v>7.5</v>
      </c>
      <c r="AKN250">
        <v>2.5</v>
      </c>
      <c r="AKO250">
        <v>10</v>
      </c>
      <c r="AKP250">
        <v>5</v>
      </c>
      <c r="AKQ250">
        <v>2.5</v>
      </c>
      <c r="AKR250">
        <v>17.5</v>
      </c>
      <c r="AKS250" t="s">
        <v>1462</v>
      </c>
      <c r="AKT250" t="s">
        <v>1463</v>
      </c>
      <c r="AKV250" t="s">
        <v>1462</v>
      </c>
      <c r="AKX250" t="s">
        <v>1462</v>
      </c>
      <c r="AKZ250" t="s">
        <v>1463</v>
      </c>
      <c r="ALB250" t="s">
        <v>1462</v>
      </c>
      <c r="ALD250" t="s">
        <v>1463</v>
      </c>
      <c r="ALF250" t="s">
        <v>1462</v>
      </c>
      <c r="ALH250" t="s">
        <v>1462</v>
      </c>
      <c r="ALJ250" t="s">
        <v>1462</v>
      </c>
      <c r="ALL250" t="s">
        <v>1463</v>
      </c>
      <c r="ALN250" t="s">
        <v>1463</v>
      </c>
      <c r="ALP250" t="s">
        <v>1463</v>
      </c>
      <c r="ALR250" t="s">
        <v>1463</v>
      </c>
      <c r="ALT250" t="s">
        <v>1463</v>
      </c>
      <c r="AMF250" t="b">
        <v>1</v>
      </c>
      <c r="AMH250" t="b">
        <v>1</v>
      </c>
      <c r="AMI250" t="b">
        <v>1</v>
      </c>
      <c r="AMJ250" t="b">
        <v>1</v>
      </c>
      <c r="AMM250" t="b">
        <v>1</v>
      </c>
      <c r="AMQ250" t="b">
        <v>1</v>
      </c>
      <c r="AMW250" t="b">
        <v>1</v>
      </c>
      <c r="ANA250">
        <v>5</v>
      </c>
      <c r="ANB250">
        <v>2.5</v>
      </c>
      <c r="ANC250">
        <v>10</v>
      </c>
      <c r="AND250">
        <v>7.5</v>
      </c>
      <c r="ANE250">
        <v>2.5</v>
      </c>
      <c r="ANF250">
        <v>20</v>
      </c>
      <c r="ANG250" t="s">
        <v>1462</v>
      </c>
      <c r="ANH250" t="s">
        <v>6808</v>
      </c>
      <c r="ANI250" t="s">
        <v>1462</v>
      </c>
      <c r="ANJ250" t="s">
        <v>6499</v>
      </c>
      <c r="ANK250">
        <v>7.5</v>
      </c>
      <c r="ANL250">
        <v>2.5</v>
      </c>
      <c r="ANM250">
        <v>1</v>
      </c>
      <c r="ANN250">
        <v>0</v>
      </c>
      <c r="ANO250">
        <v>10</v>
      </c>
      <c r="ANP250">
        <v>11</v>
      </c>
      <c r="ANQ250" t="s">
        <v>2551</v>
      </c>
      <c r="ANT250">
        <v>0</v>
      </c>
      <c r="ANU250">
        <v>10</v>
      </c>
      <c r="AQR250">
        <v>7.5</v>
      </c>
      <c r="AQS250">
        <v>0</v>
      </c>
      <c r="AQT250">
        <v>1.3</v>
      </c>
      <c r="AQU250">
        <v>8.8000000000000007</v>
      </c>
      <c r="AQV250" t="s">
        <v>1463</v>
      </c>
      <c r="ARA250" t="b">
        <v>1</v>
      </c>
      <c r="ARB250" t="b">
        <v>1</v>
      </c>
      <c r="ARD250" t="b">
        <v>1</v>
      </c>
      <c r="ARG250">
        <v>0</v>
      </c>
      <c r="ARH250">
        <v>2.5</v>
      </c>
      <c r="ARI250" t="s">
        <v>1462</v>
      </c>
      <c r="ARJ250" t="s">
        <v>1462</v>
      </c>
      <c r="ARL250" t="b">
        <v>1</v>
      </c>
      <c r="ARM250" t="s">
        <v>1462</v>
      </c>
      <c r="ARO250" t="b">
        <v>1</v>
      </c>
      <c r="ARQ250" t="s">
        <v>1462</v>
      </c>
      <c r="ARS250" t="s">
        <v>4680</v>
      </c>
      <c r="ART250" t="s">
        <v>2616</v>
      </c>
      <c r="ASB250" t="b">
        <v>1</v>
      </c>
      <c r="ASC250" t="s">
        <v>4372</v>
      </c>
      <c r="ASD250">
        <v>0</v>
      </c>
      <c r="ASE250">
        <v>0</v>
      </c>
      <c r="ASF250">
        <v>5</v>
      </c>
      <c r="ASG250">
        <v>5</v>
      </c>
      <c r="ASH250">
        <v>2.5</v>
      </c>
      <c r="ASI250">
        <v>12.5</v>
      </c>
      <c r="ASJ250">
        <v>60</v>
      </c>
      <c r="ASM250" t="b">
        <v>1</v>
      </c>
      <c r="ASS250">
        <v>4</v>
      </c>
      <c r="AST250" t="s">
        <v>1462</v>
      </c>
      <c r="ASW250" t="b">
        <v>1</v>
      </c>
      <c r="ASY250" t="b">
        <v>1</v>
      </c>
      <c r="ASZ250" t="b">
        <v>1</v>
      </c>
      <c r="ATC250" t="s">
        <v>6809</v>
      </c>
      <c r="ATD250">
        <v>5</v>
      </c>
      <c r="ATE250">
        <v>2.5</v>
      </c>
      <c r="ATF250">
        <v>0</v>
      </c>
      <c r="ATG250">
        <v>0</v>
      </c>
      <c r="ATH250">
        <v>2.5</v>
      </c>
      <c r="ATI250">
        <v>2.5</v>
      </c>
      <c r="ATJ250" t="s">
        <v>1463</v>
      </c>
      <c r="AVZ250">
        <v>0</v>
      </c>
      <c r="AWA250">
        <v>2.5</v>
      </c>
      <c r="AWB250">
        <v>0</v>
      </c>
      <c r="AWC250">
        <v>2.5</v>
      </c>
      <c r="AWD250">
        <v>1</v>
      </c>
      <c r="AWE250">
        <v>0</v>
      </c>
      <c r="AWF250">
        <v>0</v>
      </c>
      <c r="AWG250">
        <v>1</v>
      </c>
      <c r="AWH250" t="s">
        <v>1462</v>
      </c>
      <c r="AWI250" t="s">
        <v>1469</v>
      </c>
      <c r="AWJ250" t="s">
        <v>1463</v>
      </c>
      <c r="AWL250" t="s">
        <v>1462</v>
      </c>
      <c r="AWM250" t="s">
        <v>2619</v>
      </c>
      <c r="AWN250" t="s">
        <v>1463</v>
      </c>
      <c r="AWP250" t="s">
        <v>1463</v>
      </c>
      <c r="AWR250" t="s">
        <v>1463</v>
      </c>
      <c r="AWT250" t="s">
        <v>1463</v>
      </c>
      <c r="AWV250" t="s">
        <v>1463</v>
      </c>
      <c r="AWX250" t="s">
        <v>1463</v>
      </c>
      <c r="AWZ250" t="s">
        <v>1463</v>
      </c>
      <c r="AXB250" t="s">
        <v>1463</v>
      </c>
      <c r="AXD250" t="s">
        <v>1463</v>
      </c>
      <c r="AXI250">
        <v>0</v>
      </c>
      <c r="AXJ250">
        <v>0</v>
      </c>
      <c r="AXK250">
        <v>0</v>
      </c>
      <c r="AXN250">
        <v>0</v>
      </c>
      <c r="AXO250">
        <v>1</v>
      </c>
      <c r="AXP250">
        <v>1</v>
      </c>
      <c r="AXQ250">
        <v>1</v>
      </c>
      <c r="AXR250">
        <v>1</v>
      </c>
      <c r="AXS250">
        <v>1</v>
      </c>
      <c r="AXT250">
        <v>1</v>
      </c>
      <c r="AXU250">
        <v>1</v>
      </c>
      <c r="AXV250">
        <v>3</v>
      </c>
      <c r="AXW250">
        <v>1</v>
      </c>
      <c r="AXX250">
        <v>3</v>
      </c>
      <c r="AYA250">
        <v>10</v>
      </c>
      <c r="AYD250">
        <v>10</v>
      </c>
      <c r="AYE250" t="s">
        <v>1463</v>
      </c>
      <c r="AYF250" t="s">
        <v>1463</v>
      </c>
      <c r="AYG250">
        <v>10</v>
      </c>
      <c r="AYJ250">
        <v>10</v>
      </c>
      <c r="AYK250">
        <v>7.5</v>
      </c>
      <c r="AYL250">
        <v>2.5</v>
      </c>
      <c r="AYM250">
        <v>20</v>
      </c>
      <c r="AZO250" t="s">
        <v>1462</v>
      </c>
      <c r="AZP250" t="s">
        <v>6810</v>
      </c>
      <c r="AZR250">
        <v>7.5</v>
      </c>
      <c r="AZS250">
        <v>2.5</v>
      </c>
      <c r="BCH250">
        <v>10</v>
      </c>
      <c r="BCI250">
        <v>2.5</v>
      </c>
      <c r="BCJ250">
        <v>2.5</v>
      </c>
      <c r="BCK250">
        <v>15</v>
      </c>
      <c r="BCL250">
        <v>1</v>
      </c>
      <c r="BCN250" t="s">
        <v>2555</v>
      </c>
      <c r="BCP250">
        <v>2</v>
      </c>
      <c r="BCR250">
        <v>3</v>
      </c>
      <c r="BCT250">
        <v>4</v>
      </c>
      <c r="BCW250" t="s">
        <v>2555</v>
      </c>
      <c r="BCY250">
        <v>2.5</v>
      </c>
      <c r="BCZ250">
        <v>2.5</v>
      </c>
      <c r="BEH250">
        <v>10</v>
      </c>
      <c r="BEI250">
        <v>10</v>
      </c>
      <c r="BEJ250">
        <v>0</v>
      </c>
      <c r="BEK250">
        <v>20</v>
      </c>
      <c r="BEL250" t="s">
        <v>2567</v>
      </c>
      <c r="BEN250" t="s">
        <v>2567</v>
      </c>
      <c r="BEP250" t="s">
        <v>2567</v>
      </c>
      <c r="BER250" t="s">
        <v>2567</v>
      </c>
      <c r="BET250" t="s">
        <v>2567</v>
      </c>
      <c r="BEV250" t="s">
        <v>2567</v>
      </c>
      <c r="BEX250">
        <v>10</v>
      </c>
      <c r="BEY250">
        <v>0</v>
      </c>
      <c r="BGQ250">
        <v>2</v>
      </c>
      <c r="BGR250">
        <v>7.5</v>
      </c>
      <c r="BGS250">
        <v>2.5</v>
      </c>
      <c r="BGT250">
        <v>12</v>
      </c>
      <c r="BGU250" t="s">
        <v>1462</v>
      </c>
      <c r="BGV250" t="s">
        <v>2984</v>
      </c>
      <c r="BGW250" t="s">
        <v>2653</v>
      </c>
      <c r="BGX250" t="s">
        <v>2667</v>
      </c>
      <c r="BGY250" t="s">
        <v>2653</v>
      </c>
      <c r="BHK250">
        <v>7.5</v>
      </c>
      <c r="BHL250">
        <v>2.5</v>
      </c>
      <c r="BIT250">
        <v>10</v>
      </c>
      <c r="BIU250">
        <v>7.5</v>
      </c>
      <c r="BIV250">
        <v>2.5</v>
      </c>
      <c r="BIW250">
        <v>20</v>
      </c>
      <c r="BIX250">
        <v>4</v>
      </c>
      <c r="BIY250" t="s">
        <v>1794</v>
      </c>
      <c r="BIZ250" t="s">
        <v>2548</v>
      </c>
      <c r="BJA250" t="s">
        <v>2548</v>
      </c>
      <c r="BJB250">
        <v>7.5</v>
      </c>
      <c r="BJC250">
        <v>2.5</v>
      </c>
    </row>
    <row r="251" spans="1:1024 1026:1615" ht="15" x14ac:dyDescent="0.25">
      <c r="A251" t="s">
        <v>4347</v>
      </c>
      <c r="B251" t="s">
        <v>6811</v>
      </c>
      <c r="C251" t="s">
        <v>6812</v>
      </c>
      <c r="D251" t="s">
        <v>1460</v>
      </c>
      <c r="F251" t="s">
        <v>2606</v>
      </c>
      <c r="G251" t="s">
        <v>4350</v>
      </c>
      <c r="H251" t="s">
        <v>6517</v>
      </c>
      <c r="I251" t="s">
        <v>6813</v>
      </c>
      <c r="J251">
        <v>2.4915558199999999</v>
      </c>
      <c r="K251">
        <v>34.6069478</v>
      </c>
      <c r="L251" s="116">
        <v>42464</v>
      </c>
      <c r="M251" t="s">
        <v>1461</v>
      </c>
      <c r="N251">
        <v>28</v>
      </c>
      <c r="O251" t="s">
        <v>1472</v>
      </c>
      <c r="Q251">
        <v>6.7</v>
      </c>
      <c r="R251">
        <v>7.5</v>
      </c>
      <c r="S251">
        <v>0</v>
      </c>
      <c r="T251">
        <v>14.2</v>
      </c>
      <c r="U251">
        <v>2</v>
      </c>
      <c r="V251">
        <v>1</v>
      </c>
      <c r="W251">
        <v>1</v>
      </c>
      <c r="X251">
        <v>2</v>
      </c>
      <c r="Y251">
        <v>1</v>
      </c>
      <c r="AA251" t="b">
        <v>1</v>
      </c>
      <c r="AG251">
        <v>2</v>
      </c>
      <c r="AH251">
        <v>1</v>
      </c>
      <c r="AI251">
        <v>1</v>
      </c>
      <c r="AJ251">
        <v>2</v>
      </c>
      <c r="AK251">
        <v>1</v>
      </c>
      <c r="AS251">
        <v>2</v>
      </c>
      <c r="AT251">
        <v>1</v>
      </c>
      <c r="AU251">
        <v>1</v>
      </c>
      <c r="AV251">
        <v>2</v>
      </c>
      <c r="AW251">
        <v>1</v>
      </c>
      <c r="BS251" t="s">
        <v>1462</v>
      </c>
      <c r="BT251" t="s">
        <v>1462</v>
      </c>
      <c r="BU251" t="s">
        <v>4353</v>
      </c>
      <c r="BV251" t="s">
        <v>6814</v>
      </c>
      <c r="BW251">
        <v>7.5</v>
      </c>
      <c r="BX251">
        <v>0</v>
      </c>
      <c r="BY251">
        <v>3.5</v>
      </c>
      <c r="BZ251">
        <v>7.5</v>
      </c>
      <c r="CA251">
        <v>2.5</v>
      </c>
      <c r="CB251">
        <v>13.5</v>
      </c>
      <c r="CC251" t="s">
        <v>1462</v>
      </c>
      <c r="CD251" t="b">
        <v>1</v>
      </c>
      <c r="CE251" t="b">
        <v>1</v>
      </c>
      <c r="CF251">
        <v>10</v>
      </c>
      <c r="CH251" t="s">
        <v>1463</v>
      </c>
      <c r="CM251" t="s">
        <v>1463</v>
      </c>
      <c r="CR251" t="s">
        <v>1463</v>
      </c>
      <c r="CW251" t="s">
        <v>1463</v>
      </c>
      <c r="DB251" t="s">
        <v>1463</v>
      </c>
      <c r="DG251" t="s">
        <v>1463</v>
      </c>
      <c r="DM251" t="s">
        <v>1463</v>
      </c>
      <c r="DS251" t="b">
        <v>1</v>
      </c>
      <c r="DU251" t="b">
        <v>1</v>
      </c>
      <c r="DY251" t="b">
        <v>1</v>
      </c>
      <c r="EC251" t="b">
        <v>1</v>
      </c>
      <c r="EI251">
        <v>7.5</v>
      </c>
      <c r="EJ251">
        <v>2.5</v>
      </c>
      <c r="EN251">
        <v>0</v>
      </c>
      <c r="EO251" t="s">
        <v>1463</v>
      </c>
      <c r="FL251">
        <v>6.7</v>
      </c>
      <c r="FM251">
        <v>7.5</v>
      </c>
      <c r="FN251">
        <v>2.5</v>
      </c>
      <c r="FO251">
        <v>16.7</v>
      </c>
      <c r="FP251" t="s">
        <v>1462</v>
      </c>
      <c r="FT251" t="b">
        <v>1</v>
      </c>
      <c r="FV251" t="s">
        <v>1465</v>
      </c>
      <c r="GO251" t="b">
        <v>1</v>
      </c>
      <c r="GQ251" t="s">
        <v>1465</v>
      </c>
      <c r="HD251" t="b">
        <v>1</v>
      </c>
      <c r="HF251" t="s">
        <v>1465</v>
      </c>
      <c r="IN251" t="b">
        <v>1</v>
      </c>
      <c r="IP251" t="s">
        <v>1464</v>
      </c>
      <c r="JC251" t="b">
        <v>1</v>
      </c>
      <c r="JE251" t="s">
        <v>1465</v>
      </c>
      <c r="KK251" t="s">
        <v>1463</v>
      </c>
      <c r="KM251">
        <v>7.5</v>
      </c>
      <c r="KN251">
        <v>2.5</v>
      </c>
      <c r="KO251">
        <v>0</v>
      </c>
      <c r="KR251">
        <v>0</v>
      </c>
      <c r="KS251" t="s">
        <v>1463</v>
      </c>
      <c r="RO251">
        <v>7.5</v>
      </c>
      <c r="RP251">
        <v>5</v>
      </c>
      <c r="RQ251">
        <v>5</v>
      </c>
      <c r="RR251">
        <v>17.5</v>
      </c>
      <c r="RS251" t="s">
        <v>1463</v>
      </c>
      <c r="RZ251" t="s">
        <v>1463</v>
      </c>
      <c r="SK251">
        <v>5</v>
      </c>
      <c r="SL251">
        <v>5</v>
      </c>
      <c r="SM251">
        <v>5.7</v>
      </c>
      <c r="SN251">
        <v>7.5</v>
      </c>
      <c r="SO251">
        <v>2.5</v>
      </c>
      <c r="SP251">
        <v>15.7</v>
      </c>
      <c r="SQ251" t="s">
        <v>1463</v>
      </c>
      <c r="SR251" t="s">
        <v>6815</v>
      </c>
      <c r="TI251">
        <v>50</v>
      </c>
      <c r="TJ251" t="s">
        <v>6816</v>
      </c>
      <c r="TM251" t="b">
        <v>1</v>
      </c>
      <c r="TN251" t="b">
        <v>1</v>
      </c>
      <c r="TO251" t="b">
        <v>1</v>
      </c>
      <c r="TP251" t="b">
        <v>1</v>
      </c>
      <c r="TQ251" t="b">
        <v>1</v>
      </c>
      <c r="TR251" t="b">
        <v>1</v>
      </c>
      <c r="TS251" t="b">
        <v>1</v>
      </c>
      <c r="TT251" t="b">
        <v>1</v>
      </c>
      <c r="TU251" t="b">
        <v>1</v>
      </c>
      <c r="TX251">
        <v>7.5</v>
      </c>
      <c r="TY251">
        <v>2.5</v>
      </c>
      <c r="VI251">
        <v>5</v>
      </c>
      <c r="VJ251">
        <v>0</v>
      </c>
      <c r="VK251">
        <v>10</v>
      </c>
      <c r="VL251">
        <v>15</v>
      </c>
      <c r="VM251" t="s">
        <v>1463</v>
      </c>
      <c r="VO251" t="s">
        <v>1463</v>
      </c>
      <c r="VQ251" t="s">
        <v>1463</v>
      </c>
      <c r="VS251" t="s">
        <v>1463</v>
      </c>
      <c r="VV251" t="s">
        <v>1463</v>
      </c>
      <c r="VX251" t="s">
        <v>1462</v>
      </c>
      <c r="VY251" t="s">
        <v>6329</v>
      </c>
      <c r="VZ251">
        <v>0</v>
      </c>
      <c r="WA251">
        <v>10</v>
      </c>
      <c r="XJ251">
        <v>2.5</v>
      </c>
      <c r="XK251">
        <v>0</v>
      </c>
      <c r="XL251">
        <v>10</v>
      </c>
      <c r="XM251">
        <v>12.5</v>
      </c>
      <c r="XN251" t="s">
        <v>1462</v>
      </c>
      <c r="XO251" t="s">
        <v>1462</v>
      </c>
      <c r="XQ251" t="b">
        <v>1</v>
      </c>
      <c r="XS251" t="b">
        <v>1</v>
      </c>
      <c r="XT251" t="b">
        <v>1</v>
      </c>
      <c r="XU251" t="b">
        <v>1</v>
      </c>
      <c r="XW251" t="b">
        <v>1</v>
      </c>
      <c r="XX251" t="b">
        <v>1</v>
      </c>
      <c r="XY251" t="b">
        <v>1</v>
      </c>
      <c r="YC251" t="s">
        <v>1462</v>
      </c>
      <c r="YE251" t="s">
        <v>1463</v>
      </c>
      <c r="YF251" t="s">
        <v>6817</v>
      </c>
      <c r="YG251">
        <v>0</v>
      </c>
      <c r="YH251">
        <v>10</v>
      </c>
      <c r="YI251" t="s">
        <v>1463</v>
      </c>
      <c r="YU251">
        <v>0</v>
      </c>
      <c r="YV251">
        <v>10</v>
      </c>
      <c r="ZX251">
        <v>10</v>
      </c>
      <c r="ZY251">
        <v>7.5</v>
      </c>
      <c r="ZZ251">
        <v>2.5</v>
      </c>
      <c r="AAA251">
        <v>20</v>
      </c>
      <c r="AAB251" t="s">
        <v>1462</v>
      </c>
      <c r="AAL251" t="b">
        <v>1</v>
      </c>
      <c r="AAO251" t="b">
        <v>1</v>
      </c>
      <c r="AAP251" t="b">
        <v>1</v>
      </c>
      <c r="AAQ251" t="s">
        <v>6818</v>
      </c>
      <c r="AAS251" t="s">
        <v>5659</v>
      </c>
      <c r="AAT251">
        <v>7.5</v>
      </c>
      <c r="AAU251">
        <v>2.5</v>
      </c>
      <c r="ADN251">
        <v>2</v>
      </c>
      <c r="ADO251">
        <v>0</v>
      </c>
      <c r="ADP251">
        <v>0</v>
      </c>
      <c r="ADQ251">
        <v>2</v>
      </c>
      <c r="ADR251" t="s">
        <v>1759</v>
      </c>
      <c r="ADS251" t="s">
        <v>6762</v>
      </c>
      <c r="ADT251">
        <v>5</v>
      </c>
      <c r="AEG251">
        <v>0</v>
      </c>
      <c r="AEH251">
        <v>0</v>
      </c>
      <c r="AEI251">
        <v>2</v>
      </c>
      <c r="AEJ251">
        <v>0</v>
      </c>
      <c r="AEK251">
        <v>0</v>
      </c>
      <c r="AEL251">
        <v>2</v>
      </c>
      <c r="AEZ251" t="b">
        <v>1</v>
      </c>
      <c r="AFA251" t="s">
        <v>4365</v>
      </c>
      <c r="AFC251">
        <v>0</v>
      </c>
      <c r="AFD251">
        <v>0</v>
      </c>
      <c r="AFE251">
        <v>0</v>
      </c>
      <c r="AFF251">
        <v>7.5</v>
      </c>
      <c r="AFG251">
        <v>2.5</v>
      </c>
      <c r="AFH251">
        <v>10</v>
      </c>
      <c r="AFI251" t="s">
        <v>1463</v>
      </c>
      <c r="AFK251" t="s">
        <v>1463</v>
      </c>
      <c r="AFM251" t="s">
        <v>1463</v>
      </c>
      <c r="AFO251" t="s">
        <v>1463</v>
      </c>
      <c r="AFQ251" t="s">
        <v>1463</v>
      </c>
      <c r="AFT251" t="s">
        <v>1463</v>
      </c>
      <c r="AFV251">
        <v>3</v>
      </c>
      <c r="AFW251">
        <v>3</v>
      </c>
      <c r="AFX251">
        <v>7.5</v>
      </c>
      <c r="AFY251">
        <v>2.5</v>
      </c>
      <c r="AFZ251">
        <v>5</v>
      </c>
      <c r="AGA251">
        <v>7.5</v>
      </c>
      <c r="AGB251">
        <v>0</v>
      </c>
      <c r="AGC251">
        <v>12.5</v>
      </c>
      <c r="AGD251">
        <v>4</v>
      </c>
      <c r="AGE251">
        <v>2</v>
      </c>
      <c r="AGG251">
        <v>4</v>
      </c>
      <c r="AGH251">
        <v>2</v>
      </c>
      <c r="AGJ251">
        <v>4</v>
      </c>
      <c r="AGK251">
        <v>0</v>
      </c>
      <c r="AGM251" t="s">
        <v>6819</v>
      </c>
      <c r="AGN251" t="s">
        <v>6820</v>
      </c>
      <c r="AGQ251">
        <v>7.5</v>
      </c>
      <c r="AGR251">
        <v>0</v>
      </c>
      <c r="AGS251">
        <v>3</v>
      </c>
      <c r="AGT251">
        <v>7.5</v>
      </c>
      <c r="AGU251">
        <v>0</v>
      </c>
      <c r="AGV251">
        <v>10.5</v>
      </c>
      <c r="AGW251">
        <v>3</v>
      </c>
      <c r="AGY251" t="b">
        <v>1</v>
      </c>
      <c r="AGZ251" t="b">
        <v>1</v>
      </c>
      <c r="AHA251" t="b">
        <v>1</v>
      </c>
      <c r="AHD251">
        <v>4</v>
      </c>
      <c r="AHE251">
        <v>4</v>
      </c>
      <c r="AHF251">
        <v>4</v>
      </c>
      <c r="AKM251">
        <v>7.5</v>
      </c>
      <c r="AKN251">
        <v>0</v>
      </c>
      <c r="AKO251">
        <v>10</v>
      </c>
      <c r="AKP251">
        <v>7.5</v>
      </c>
      <c r="AKQ251">
        <v>2.5</v>
      </c>
      <c r="AKR251">
        <v>20</v>
      </c>
      <c r="AKS251" t="s">
        <v>1462</v>
      </c>
      <c r="AKT251" t="s">
        <v>1463</v>
      </c>
      <c r="AKV251" t="s">
        <v>1462</v>
      </c>
      <c r="AKX251" t="s">
        <v>1463</v>
      </c>
      <c r="AKZ251" t="s">
        <v>1463</v>
      </c>
      <c r="ALB251" t="s">
        <v>1462</v>
      </c>
      <c r="ALD251" t="s">
        <v>1463</v>
      </c>
      <c r="ALF251" t="s">
        <v>1462</v>
      </c>
      <c r="ALH251" t="s">
        <v>1462</v>
      </c>
      <c r="ALJ251" t="s">
        <v>1462</v>
      </c>
      <c r="ALL251" t="s">
        <v>1463</v>
      </c>
      <c r="ALN251" t="s">
        <v>1463</v>
      </c>
      <c r="ALP251" t="s">
        <v>1463</v>
      </c>
      <c r="ALR251" t="s">
        <v>1463</v>
      </c>
      <c r="ALT251" t="s">
        <v>1463</v>
      </c>
      <c r="AMF251" t="b">
        <v>1</v>
      </c>
      <c r="AMH251" t="b">
        <v>1</v>
      </c>
      <c r="AMI251" t="b">
        <v>1</v>
      </c>
      <c r="AMJ251" t="b">
        <v>1</v>
      </c>
      <c r="AML251" t="b">
        <v>1</v>
      </c>
      <c r="AMM251" t="b">
        <v>1</v>
      </c>
      <c r="AMQ251" t="b">
        <v>1</v>
      </c>
      <c r="AMW251" t="b">
        <v>1</v>
      </c>
      <c r="ANA251">
        <v>7.5</v>
      </c>
      <c r="ANB251">
        <v>2.5</v>
      </c>
      <c r="ANC251">
        <v>10</v>
      </c>
      <c r="AND251">
        <v>7.5</v>
      </c>
      <c r="ANE251">
        <v>2.5</v>
      </c>
      <c r="ANF251">
        <v>20</v>
      </c>
      <c r="ANG251" t="s">
        <v>1462</v>
      </c>
      <c r="ANH251" t="s">
        <v>6821</v>
      </c>
      <c r="ANI251" t="s">
        <v>1462</v>
      </c>
      <c r="ANJ251" t="s">
        <v>6822</v>
      </c>
      <c r="ANK251">
        <v>7.5</v>
      </c>
      <c r="ANL251">
        <v>2.5</v>
      </c>
      <c r="ANM251">
        <v>6</v>
      </c>
      <c r="ANN251">
        <v>0</v>
      </c>
      <c r="ANO251">
        <v>10</v>
      </c>
      <c r="ANP251">
        <v>16</v>
      </c>
      <c r="ANQ251" t="s">
        <v>2599</v>
      </c>
      <c r="ANR251" t="s">
        <v>1462</v>
      </c>
      <c r="ANS251" t="s">
        <v>6435</v>
      </c>
      <c r="ANT251">
        <v>0</v>
      </c>
      <c r="ANU251">
        <v>10</v>
      </c>
      <c r="AQR251">
        <v>5</v>
      </c>
      <c r="AQS251">
        <v>0</v>
      </c>
      <c r="AQT251">
        <v>2.5</v>
      </c>
      <c r="AQU251">
        <v>7.5</v>
      </c>
      <c r="AQV251" t="s">
        <v>1463</v>
      </c>
      <c r="ARC251" t="b">
        <v>1</v>
      </c>
      <c r="ARD251" t="b">
        <v>1</v>
      </c>
      <c r="ARG251">
        <v>0</v>
      </c>
      <c r="ARH251">
        <v>2.5</v>
      </c>
      <c r="ARI251" t="s">
        <v>1463</v>
      </c>
      <c r="ARQ251" t="s">
        <v>1462</v>
      </c>
      <c r="ARS251" t="s">
        <v>4680</v>
      </c>
      <c r="ART251" t="s">
        <v>6823</v>
      </c>
      <c r="ASB251" t="b">
        <v>1</v>
      </c>
      <c r="ASC251" t="s">
        <v>4372</v>
      </c>
      <c r="ASD251">
        <v>0</v>
      </c>
      <c r="ASE251">
        <v>2.5</v>
      </c>
      <c r="ASF251">
        <v>4</v>
      </c>
      <c r="ASG251">
        <v>7.5</v>
      </c>
      <c r="ASH251">
        <v>2.5</v>
      </c>
      <c r="ASI251">
        <v>14</v>
      </c>
      <c r="ASJ251">
        <v>60</v>
      </c>
      <c r="ASM251" t="b">
        <v>1</v>
      </c>
      <c r="ASS251">
        <v>3</v>
      </c>
      <c r="AST251" t="s">
        <v>1462</v>
      </c>
      <c r="ASW251" t="b">
        <v>1</v>
      </c>
      <c r="ASY251" t="b">
        <v>1</v>
      </c>
      <c r="ASZ251" t="b">
        <v>1</v>
      </c>
      <c r="ATC251" t="s">
        <v>6824</v>
      </c>
      <c r="ATD251">
        <v>7.5</v>
      </c>
      <c r="ATE251">
        <v>2.5</v>
      </c>
      <c r="ATF251">
        <v>0</v>
      </c>
      <c r="ATG251">
        <v>0</v>
      </c>
      <c r="ATH251">
        <v>1.3</v>
      </c>
      <c r="ATI251">
        <v>1.3</v>
      </c>
      <c r="ATJ251" t="s">
        <v>1463</v>
      </c>
      <c r="AVZ251">
        <v>0</v>
      </c>
      <c r="AWA251">
        <v>2.5</v>
      </c>
      <c r="AWB251">
        <v>0</v>
      </c>
      <c r="AWC251">
        <v>0</v>
      </c>
      <c r="AWD251">
        <v>2</v>
      </c>
      <c r="AWE251">
        <v>0</v>
      </c>
      <c r="AWF251">
        <v>0</v>
      </c>
      <c r="AWG251">
        <v>2</v>
      </c>
      <c r="AWH251" t="s">
        <v>1462</v>
      </c>
      <c r="AWJ251" t="s">
        <v>1463</v>
      </c>
      <c r="AWL251" t="s">
        <v>1463</v>
      </c>
      <c r="AWN251" t="s">
        <v>1463</v>
      </c>
      <c r="AWP251" t="s">
        <v>1462</v>
      </c>
      <c r="AWQ251" t="s">
        <v>1469</v>
      </c>
      <c r="AWR251" t="s">
        <v>1463</v>
      </c>
      <c r="AWT251" t="s">
        <v>1463</v>
      </c>
      <c r="AWV251" t="s">
        <v>1462</v>
      </c>
      <c r="AWW251" t="s">
        <v>1469</v>
      </c>
      <c r="AWX251" t="s">
        <v>1463</v>
      </c>
      <c r="AWZ251" t="s">
        <v>1463</v>
      </c>
      <c r="AXB251" t="s">
        <v>1463</v>
      </c>
      <c r="AXD251" t="s">
        <v>1463</v>
      </c>
      <c r="AXI251">
        <v>0</v>
      </c>
      <c r="AXJ251">
        <v>0</v>
      </c>
      <c r="AXK251">
        <v>0</v>
      </c>
      <c r="AXN251">
        <v>0</v>
      </c>
      <c r="AXO251">
        <v>1</v>
      </c>
      <c r="AXP251">
        <v>1</v>
      </c>
      <c r="AXQ251">
        <v>1</v>
      </c>
      <c r="AXR251">
        <v>1</v>
      </c>
      <c r="AXS251">
        <v>1</v>
      </c>
      <c r="AXT251">
        <v>1</v>
      </c>
      <c r="AXU251">
        <v>1</v>
      </c>
      <c r="AXV251">
        <v>3</v>
      </c>
      <c r="AXW251">
        <v>1</v>
      </c>
      <c r="AXX251">
        <v>3</v>
      </c>
      <c r="AYA251">
        <v>10</v>
      </c>
      <c r="AYD251">
        <v>10</v>
      </c>
      <c r="AYE251" t="s">
        <v>1463</v>
      </c>
      <c r="AYF251" t="s">
        <v>1463</v>
      </c>
      <c r="AYG251">
        <v>10</v>
      </c>
      <c r="AYJ251">
        <v>10</v>
      </c>
      <c r="AYK251">
        <v>7.5</v>
      </c>
      <c r="AYL251">
        <v>0</v>
      </c>
      <c r="AYM251">
        <v>17.5</v>
      </c>
      <c r="AZO251" t="s">
        <v>1462</v>
      </c>
      <c r="AZP251" t="s">
        <v>6825</v>
      </c>
      <c r="AZR251">
        <v>7.5</v>
      </c>
      <c r="AZS251">
        <v>0</v>
      </c>
      <c r="BCH251">
        <v>10</v>
      </c>
      <c r="BCI251">
        <v>5</v>
      </c>
      <c r="BCJ251">
        <v>2.5</v>
      </c>
      <c r="BCK251">
        <v>17.5</v>
      </c>
      <c r="BCL251">
        <v>1</v>
      </c>
      <c r="BCN251" t="s">
        <v>2555</v>
      </c>
      <c r="BCP251">
        <v>2</v>
      </c>
      <c r="BCR251">
        <v>3</v>
      </c>
      <c r="BCT251">
        <v>4</v>
      </c>
      <c r="BCW251" t="s">
        <v>2555</v>
      </c>
      <c r="BCY251">
        <v>5</v>
      </c>
      <c r="BCZ251">
        <v>2.5</v>
      </c>
      <c r="BEH251">
        <v>2.5</v>
      </c>
      <c r="BEI251">
        <v>10</v>
      </c>
      <c r="BEJ251">
        <v>0</v>
      </c>
      <c r="BEK251">
        <v>12.5</v>
      </c>
      <c r="BEL251" t="s">
        <v>2552</v>
      </c>
      <c r="BEN251" t="s">
        <v>2552</v>
      </c>
      <c r="BEP251" t="s">
        <v>2552</v>
      </c>
      <c r="BER251" t="s">
        <v>2552</v>
      </c>
      <c r="BET251" t="s">
        <v>2552</v>
      </c>
      <c r="BEV251" t="s">
        <v>2552</v>
      </c>
      <c r="BEX251">
        <v>10</v>
      </c>
      <c r="BEY251">
        <v>0</v>
      </c>
      <c r="BGQ251">
        <v>2</v>
      </c>
      <c r="BGR251">
        <v>7.5</v>
      </c>
      <c r="BGS251">
        <v>2.5</v>
      </c>
      <c r="BGT251">
        <v>12</v>
      </c>
      <c r="BGU251" t="s">
        <v>1462</v>
      </c>
      <c r="BGV251" t="s">
        <v>6255</v>
      </c>
      <c r="BGW251" t="s">
        <v>2653</v>
      </c>
      <c r="BGX251" t="s">
        <v>2984</v>
      </c>
      <c r="BGY251" t="s">
        <v>2653</v>
      </c>
      <c r="BHK251">
        <v>7.5</v>
      </c>
      <c r="BHL251">
        <v>2.5</v>
      </c>
      <c r="BIT251">
        <v>10</v>
      </c>
      <c r="BIU251">
        <v>5</v>
      </c>
      <c r="BIV251">
        <v>0</v>
      </c>
      <c r="BIW251">
        <v>15</v>
      </c>
      <c r="BIX251">
        <v>5</v>
      </c>
      <c r="BIY251" t="s">
        <v>1794</v>
      </c>
      <c r="BIZ251" t="s">
        <v>2548</v>
      </c>
      <c r="BJA251" t="s">
        <v>2548</v>
      </c>
      <c r="BJB251">
        <v>5</v>
      </c>
      <c r="BJC251">
        <v>0</v>
      </c>
    </row>
    <row r="252" spans="1:1024 1026:1615" ht="15" x14ac:dyDescent="0.25">
      <c r="A252" t="s">
        <v>4347</v>
      </c>
      <c r="B252" t="s">
        <v>6826</v>
      </c>
      <c r="C252" t="s">
        <v>6827</v>
      </c>
      <c r="D252" t="s">
        <v>1460</v>
      </c>
      <c r="F252" t="s">
        <v>2606</v>
      </c>
      <c r="G252" t="s">
        <v>4350</v>
      </c>
      <c r="H252" t="s">
        <v>6517</v>
      </c>
      <c r="I252" t="s">
        <v>6813</v>
      </c>
      <c r="J252">
        <v>2.4915085800000001</v>
      </c>
      <c r="K252">
        <v>34.606872989999999</v>
      </c>
      <c r="L252" s="116">
        <v>42464</v>
      </c>
      <c r="M252" t="s">
        <v>1461</v>
      </c>
      <c r="N252">
        <v>33</v>
      </c>
      <c r="O252" t="s">
        <v>1472</v>
      </c>
      <c r="Q252">
        <v>6.7</v>
      </c>
      <c r="R252">
        <v>10</v>
      </c>
      <c r="S252">
        <v>0</v>
      </c>
      <c r="T252">
        <v>16.7</v>
      </c>
      <c r="U252">
        <v>1</v>
      </c>
      <c r="V252">
        <v>1</v>
      </c>
      <c r="W252">
        <v>2</v>
      </c>
      <c r="X252">
        <v>2</v>
      </c>
      <c r="AA252" t="b">
        <v>1</v>
      </c>
      <c r="AG252">
        <v>1</v>
      </c>
      <c r="AH252">
        <v>1</v>
      </c>
      <c r="AI252">
        <v>2</v>
      </c>
      <c r="AJ252">
        <v>2</v>
      </c>
      <c r="AS252">
        <v>1</v>
      </c>
      <c r="AT252">
        <v>1</v>
      </c>
      <c r="AU252">
        <v>2</v>
      </c>
      <c r="AV252">
        <v>2</v>
      </c>
      <c r="BS252" t="s">
        <v>1462</v>
      </c>
      <c r="BT252" t="s">
        <v>1462</v>
      </c>
      <c r="BU252" t="s">
        <v>4353</v>
      </c>
      <c r="BV252" t="s">
        <v>6828</v>
      </c>
      <c r="BW252">
        <v>10</v>
      </c>
      <c r="BX252">
        <v>0</v>
      </c>
      <c r="BY252">
        <v>3.5</v>
      </c>
      <c r="BZ252">
        <v>7.5</v>
      </c>
      <c r="CA252">
        <v>2.5</v>
      </c>
      <c r="CB252">
        <v>13.5</v>
      </c>
      <c r="CC252" t="s">
        <v>1462</v>
      </c>
      <c r="CD252" t="b">
        <v>1</v>
      </c>
      <c r="CE252" t="b">
        <v>1</v>
      </c>
      <c r="CF252">
        <v>20</v>
      </c>
      <c r="CH252" t="s">
        <v>1463</v>
      </c>
      <c r="CM252" t="s">
        <v>1463</v>
      </c>
      <c r="CR252" t="s">
        <v>1463</v>
      </c>
      <c r="CW252" t="s">
        <v>1463</v>
      </c>
      <c r="DB252" t="s">
        <v>1463</v>
      </c>
      <c r="DG252" t="s">
        <v>1463</v>
      </c>
      <c r="DM252" t="s">
        <v>1463</v>
      </c>
      <c r="DS252" t="b">
        <v>1</v>
      </c>
      <c r="DU252" t="b">
        <v>1</v>
      </c>
      <c r="DY252" t="b">
        <v>1</v>
      </c>
      <c r="EC252" t="b">
        <v>1</v>
      </c>
      <c r="EI252">
        <v>7.5</v>
      </c>
      <c r="EJ252">
        <v>2.5</v>
      </c>
      <c r="EN252">
        <v>0</v>
      </c>
      <c r="EO252" t="s">
        <v>1463</v>
      </c>
      <c r="FL252">
        <v>6.7</v>
      </c>
      <c r="FM252">
        <v>5</v>
      </c>
      <c r="FN252">
        <v>0</v>
      </c>
      <c r="FO252">
        <v>11.7</v>
      </c>
      <c r="FP252" t="s">
        <v>1462</v>
      </c>
      <c r="FT252" t="b">
        <v>1</v>
      </c>
      <c r="FV252" t="s">
        <v>1465</v>
      </c>
      <c r="GO252" t="b">
        <v>1</v>
      </c>
      <c r="GQ252" t="s">
        <v>1465</v>
      </c>
      <c r="HD252" t="b">
        <v>1</v>
      </c>
      <c r="HF252" t="s">
        <v>1465</v>
      </c>
      <c r="IN252" t="b">
        <v>1</v>
      </c>
      <c r="IP252" t="s">
        <v>1465</v>
      </c>
      <c r="JC252" t="b">
        <v>1</v>
      </c>
      <c r="JE252" t="s">
        <v>1465</v>
      </c>
      <c r="KG252" t="s">
        <v>4355</v>
      </c>
      <c r="KH252" t="b">
        <v>1</v>
      </c>
      <c r="KJ252" t="s">
        <v>1465</v>
      </c>
      <c r="KK252" t="s">
        <v>1463</v>
      </c>
      <c r="KM252">
        <v>5</v>
      </c>
      <c r="KN252">
        <v>0</v>
      </c>
      <c r="KO252">
        <v>0</v>
      </c>
      <c r="KR252">
        <v>0</v>
      </c>
      <c r="KS252" t="s">
        <v>1463</v>
      </c>
      <c r="RO252">
        <v>7.5</v>
      </c>
      <c r="RP252">
        <v>2.5</v>
      </c>
      <c r="RQ252">
        <v>5</v>
      </c>
      <c r="RR252">
        <v>15</v>
      </c>
      <c r="SK252">
        <v>2.5</v>
      </c>
      <c r="SL252">
        <v>5</v>
      </c>
      <c r="SM252">
        <v>3.7</v>
      </c>
      <c r="SN252">
        <v>7.5</v>
      </c>
      <c r="SO252">
        <v>0</v>
      </c>
      <c r="SP252">
        <v>11.2</v>
      </c>
      <c r="SQ252" t="s">
        <v>1463</v>
      </c>
      <c r="SR252" t="s">
        <v>6829</v>
      </c>
      <c r="TI252">
        <v>75</v>
      </c>
      <c r="TJ252" t="s">
        <v>6830</v>
      </c>
      <c r="TM252" t="b">
        <v>1</v>
      </c>
      <c r="TN252" t="b">
        <v>1</v>
      </c>
      <c r="TO252" t="b">
        <v>1</v>
      </c>
      <c r="TP252" t="b">
        <v>1</v>
      </c>
      <c r="TQ252" t="b">
        <v>1</v>
      </c>
      <c r="TR252" t="b">
        <v>1</v>
      </c>
      <c r="TS252" t="b">
        <v>1</v>
      </c>
      <c r="TT252" t="b">
        <v>1</v>
      </c>
      <c r="TX252">
        <v>7.5</v>
      </c>
      <c r="TY252">
        <v>0</v>
      </c>
      <c r="VI252">
        <v>5</v>
      </c>
      <c r="VJ252">
        <v>0</v>
      </c>
      <c r="VK252">
        <v>7.5</v>
      </c>
      <c r="VL252">
        <v>12.5</v>
      </c>
      <c r="VM252" t="s">
        <v>1463</v>
      </c>
      <c r="VO252" t="s">
        <v>1463</v>
      </c>
      <c r="VQ252" t="s">
        <v>1463</v>
      </c>
      <c r="VS252" t="s">
        <v>1463</v>
      </c>
      <c r="VV252" t="s">
        <v>1463</v>
      </c>
      <c r="VX252" t="s">
        <v>1462</v>
      </c>
      <c r="VY252" t="s">
        <v>4443</v>
      </c>
      <c r="VZ252">
        <v>0</v>
      </c>
      <c r="WA252">
        <v>7.5</v>
      </c>
      <c r="XJ252">
        <v>2.5</v>
      </c>
      <c r="XK252">
        <v>0</v>
      </c>
      <c r="XL252">
        <v>2.5</v>
      </c>
      <c r="XM252">
        <v>5</v>
      </c>
      <c r="XN252" t="s">
        <v>1462</v>
      </c>
      <c r="XO252" t="s">
        <v>1462</v>
      </c>
      <c r="XR252" t="b">
        <v>1</v>
      </c>
      <c r="XT252" t="b">
        <v>1</v>
      </c>
      <c r="XU252" t="b">
        <v>1</v>
      </c>
      <c r="XX252" t="b">
        <v>1</v>
      </c>
      <c r="YC252" t="s">
        <v>1462</v>
      </c>
      <c r="YE252" t="s">
        <v>1463</v>
      </c>
      <c r="YF252" t="s">
        <v>6831</v>
      </c>
      <c r="YG252">
        <v>0</v>
      </c>
      <c r="YH252">
        <v>2.5</v>
      </c>
      <c r="YI252" t="s">
        <v>1463</v>
      </c>
      <c r="YU252">
        <v>0</v>
      </c>
      <c r="YV252">
        <v>2.5</v>
      </c>
      <c r="ZX252">
        <v>7</v>
      </c>
      <c r="ZY252">
        <v>7.5</v>
      </c>
      <c r="ZZ252">
        <v>2.5</v>
      </c>
      <c r="AAA252">
        <v>17</v>
      </c>
      <c r="AAB252" t="s">
        <v>1462</v>
      </c>
      <c r="AAL252" t="b">
        <v>1</v>
      </c>
      <c r="AAO252" t="b">
        <v>1</v>
      </c>
      <c r="AAS252" t="s">
        <v>6832</v>
      </c>
      <c r="AAT252">
        <v>7.5</v>
      </c>
      <c r="AAU252">
        <v>2.5</v>
      </c>
      <c r="AAV252">
        <v>10</v>
      </c>
      <c r="AAW252">
        <v>0</v>
      </c>
      <c r="AAX252">
        <v>7.5</v>
      </c>
      <c r="AAY252">
        <v>17.5</v>
      </c>
      <c r="AAZ252" t="s">
        <v>1463</v>
      </c>
      <c r="ABA252" t="s">
        <v>1463</v>
      </c>
      <c r="ABB252" t="s">
        <v>1463</v>
      </c>
      <c r="ACE252">
        <v>0</v>
      </c>
      <c r="ACF252">
        <v>7.5</v>
      </c>
      <c r="ADN252">
        <v>2</v>
      </c>
      <c r="ADO252">
        <v>0</v>
      </c>
      <c r="ADP252">
        <v>2.5</v>
      </c>
      <c r="ADQ252">
        <v>4.5</v>
      </c>
      <c r="ADR252" t="s">
        <v>1759</v>
      </c>
      <c r="ADS252" t="s">
        <v>6762</v>
      </c>
      <c r="ADT252">
        <v>5</v>
      </c>
      <c r="AEG252">
        <v>0</v>
      </c>
      <c r="AEH252">
        <v>2.5</v>
      </c>
      <c r="AEI252">
        <v>2</v>
      </c>
      <c r="AEJ252">
        <v>0</v>
      </c>
      <c r="AEK252">
        <v>0</v>
      </c>
      <c r="AEL252">
        <v>2</v>
      </c>
      <c r="AEZ252" t="b">
        <v>1</v>
      </c>
      <c r="AFA252" t="s">
        <v>4365</v>
      </c>
      <c r="AFC252">
        <v>0</v>
      </c>
      <c r="AFD252">
        <v>0</v>
      </c>
      <c r="AFE252">
        <v>0</v>
      </c>
      <c r="AFF252">
        <v>7.5</v>
      </c>
      <c r="AFG252">
        <v>2.5</v>
      </c>
      <c r="AFH252">
        <v>10</v>
      </c>
      <c r="AFI252" t="s">
        <v>1463</v>
      </c>
      <c r="AFK252" t="s">
        <v>1463</v>
      </c>
      <c r="AFM252" t="s">
        <v>1463</v>
      </c>
      <c r="AFO252" t="s">
        <v>1463</v>
      </c>
      <c r="AFQ252" t="s">
        <v>1463</v>
      </c>
      <c r="AFT252" t="s">
        <v>1463</v>
      </c>
      <c r="AFV252">
        <v>3</v>
      </c>
      <c r="AFW252">
        <v>3</v>
      </c>
      <c r="AFX252">
        <v>7.5</v>
      </c>
      <c r="AFY252">
        <v>2.5</v>
      </c>
      <c r="AFZ252">
        <v>5</v>
      </c>
      <c r="AGA252">
        <v>7.5</v>
      </c>
      <c r="AGB252">
        <v>0</v>
      </c>
      <c r="AGC252">
        <v>12.5</v>
      </c>
      <c r="AGD252">
        <v>2</v>
      </c>
      <c r="AGE252">
        <v>1</v>
      </c>
      <c r="AGG252">
        <v>2</v>
      </c>
      <c r="AGH252">
        <v>1</v>
      </c>
      <c r="AGJ252">
        <v>2</v>
      </c>
      <c r="AGK252">
        <v>0</v>
      </c>
      <c r="AGM252" t="s">
        <v>6833</v>
      </c>
      <c r="AGN252" t="s">
        <v>4355</v>
      </c>
      <c r="AGQ252">
        <v>7.5</v>
      </c>
      <c r="AGR252">
        <v>0</v>
      </c>
      <c r="AGS252">
        <v>3.5</v>
      </c>
      <c r="AGT252">
        <v>7.5</v>
      </c>
      <c r="AGU252">
        <v>2.5</v>
      </c>
      <c r="AGV252">
        <v>13.5</v>
      </c>
      <c r="AGW252">
        <v>3</v>
      </c>
      <c r="AGY252" t="b">
        <v>1</v>
      </c>
      <c r="AGZ252" t="b">
        <v>1</v>
      </c>
      <c r="AHA252" t="b">
        <v>1</v>
      </c>
      <c r="AHD252">
        <v>4</v>
      </c>
      <c r="AHE252">
        <v>4</v>
      </c>
      <c r="AHF252">
        <v>4</v>
      </c>
      <c r="AKM252">
        <v>7.5</v>
      </c>
      <c r="AKN252">
        <v>2.5</v>
      </c>
      <c r="AKO252">
        <v>10</v>
      </c>
      <c r="AKP252">
        <v>7.5</v>
      </c>
      <c r="AKQ252">
        <v>0</v>
      </c>
      <c r="AKR252">
        <v>17.5</v>
      </c>
      <c r="AKS252" t="s">
        <v>1462</v>
      </c>
      <c r="AKT252" t="s">
        <v>1463</v>
      </c>
      <c r="AKV252" t="s">
        <v>1462</v>
      </c>
      <c r="AKX252" t="s">
        <v>1462</v>
      </c>
      <c r="AKZ252" t="s">
        <v>1463</v>
      </c>
      <c r="ALB252" t="s">
        <v>1462</v>
      </c>
      <c r="ALD252" t="s">
        <v>1463</v>
      </c>
      <c r="ALF252" t="s">
        <v>1462</v>
      </c>
      <c r="ALH252" t="s">
        <v>1463</v>
      </c>
      <c r="ALJ252" t="s">
        <v>1462</v>
      </c>
      <c r="ALL252" t="s">
        <v>1463</v>
      </c>
      <c r="ALN252" t="s">
        <v>1463</v>
      </c>
      <c r="ALP252" t="s">
        <v>1463</v>
      </c>
      <c r="ALR252" t="s">
        <v>1463</v>
      </c>
      <c r="ALT252" t="s">
        <v>1463</v>
      </c>
      <c r="AMF252" t="b">
        <v>1</v>
      </c>
      <c r="AMH252" t="b">
        <v>1</v>
      </c>
      <c r="AMI252" t="b">
        <v>1</v>
      </c>
      <c r="AMM252" t="b">
        <v>1</v>
      </c>
      <c r="AMQ252" t="b">
        <v>1</v>
      </c>
      <c r="AMW252" t="b">
        <v>1</v>
      </c>
      <c r="ANA252">
        <v>7.5</v>
      </c>
      <c r="ANB252">
        <v>0</v>
      </c>
      <c r="ANC252">
        <v>10</v>
      </c>
      <c r="AND252">
        <v>7.5</v>
      </c>
      <c r="ANE252">
        <v>2.5</v>
      </c>
      <c r="ANF252">
        <v>20</v>
      </c>
      <c r="ANG252" t="s">
        <v>1462</v>
      </c>
      <c r="ANH252" t="s">
        <v>6834</v>
      </c>
      <c r="ANI252" t="s">
        <v>1462</v>
      </c>
      <c r="ANJ252" t="s">
        <v>6835</v>
      </c>
      <c r="ANK252">
        <v>7.5</v>
      </c>
      <c r="ANL252">
        <v>2.5</v>
      </c>
      <c r="ANM252">
        <v>1</v>
      </c>
      <c r="ANN252">
        <v>0</v>
      </c>
      <c r="ANO252">
        <v>10</v>
      </c>
      <c r="ANP252">
        <v>11</v>
      </c>
      <c r="ANQ252" t="s">
        <v>2551</v>
      </c>
      <c r="ANT252">
        <v>0</v>
      </c>
      <c r="ANU252">
        <v>10</v>
      </c>
      <c r="AQR252">
        <v>5</v>
      </c>
      <c r="AQS252">
        <v>0</v>
      </c>
      <c r="AQT252">
        <v>2.5</v>
      </c>
      <c r="AQU252">
        <v>7.5</v>
      </c>
      <c r="AQV252" t="s">
        <v>1463</v>
      </c>
      <c r="ARA252" t="b">
        <v>1</v>
      </c>
      <c r="ARB252" t="b">
        <v>1</v>
      </c>
      <c r="ARC252" t="b">
        <v>1</v>
      </c>
      <c r="ARG252">
        <v>0</v>
      </c>
      <c r="ARH252">
        <v>2.5</v>
      </c>
      <c r="ARI252" t="s">
        <v>1463</v>
      </c>
      <c r="ARQ252" t="s">
        <v>1462</v>
      </c>
      <c r="ARS252" t="s">
        <v>6294</v>
      </c>
      <c r="ART252" t="s">
        <v>2616</v>
      </c>
      <c r="ASB252" t="b">
        <v>1</v>
      </c>
      <c r="ASC252" t="s">
        <v>4372</v>
      </c>
      <c r="ASD252">
        <v>0</v>
      </c>
      <c r="ASE252">
        <v>2.5</v>
      </c>
      <c r="ASF252">
        <v>6</v>
      </c>
      <c r="ASG252">
        <v>5</v>
      </c>
      <c r="ASH252">
        <v>2.5</v>
      </c>
      <c r="ASI252">
        <v>13.5</v>
      </c>
      <c r="ASJ252">
        <v>60</v>
      </c>
      <c r="ASM252" t="b">
        <v>1</v>
      </c>
      <c r="ASS252">
        <v>5</v>
      </c>
      <c r="AST252" t="s">
        <v>1462</v>
      </c>
      <c r="ASY252" t="b">
        <v>1</v>
      </c>
      <c r="ASZ252" t="b">
        <v>1</v>
      </c>
      <c r="ATC252" t="s">
        <v>6836</v>
      </c>
      <c r="ATD252">
        <v>5</v>
      </c>
      <c r="ATE252">
        <v>2.5</v>
      </c>
      <c r="ATF252">
        <v>0</v>
      </c>
      <c r="ATG252">
        <v>0</v>
      </c>
      <c r="ATH252">
        <v>1.3</v>
      </c>
      <c r="ATI252">
        <v>1.3</v>
      </c>
      <c r="ATJ252" t="s">
        <v>1463</v>
      </c>
      <c r="AVZ252">
        <v>0</v>
      </c>
      <c r="AWA252">
        <v>2.5</v>
      </c>
      <c r="AWB252">
        <v>0</v>
      </c>
      <c r="AWC252">
        <v>0</v>
      </c>
      <c r="AWD252">
        <v>3</v>
      </c>
      <c r="AWE252">
        <v>2.5</v>
      </c>
      <c r="AWF252">
        <v>2.5</v>
      </c>
      <c r="AWG252">
        <v>8</v>
      </c>
      <c r="AWH252" t="s">
        <v>1462</v>
      </c>
      <c r="AWI252" t="s">
        <v>1469</v>
      </c>
      <c r="AWJ252" t="s">
        <v>1463</v>
      </c>
      <c r="AWL252" t="s">
        <v>1462</v>
      </c>
      <c r="AWM252" t="s">
        <v>2619</v>
      </c>
      <c r="AWN252" t="s">
        <v>1463</v>
      </c>
      <c r="AWP252" t="s">
        <v>1462</v>
      </c>
      <c r="AWQ252" t="s">
        <v>2895</v>
      </c>
      <c r="AWR252" t="s">
        <v>1463</v>
      </c>
      <c r="AWT252" t="s">
        <v>1463</v>
      </c>
      <c r="AWV252" t="s">
        <v>1463</v>
      </c>
      <c r="AWX252" t="s">
        <v>1463</v>
      </c>
      <c r="AWZ252" t="s">
        <v>1462</v>
      </c>
      <c r="AXA252" t="s">
        <v>1469</v>
      </c>
      <c r="AXB252" t="s">
        <v>1463</v>
      </c>
      <c r="AXD252" t="s">
        <v>1463</v>
      </c>
      <c r="AXF252">
        <v>2</v>
      </c>
      <c r="AXI252">
        <v>2.5</v>
      </c>
      <c r="AXJ252">
        <v>2.5</v>
      </c>
      <c r="AXK252">
        <v>0</v>
      </c>
      <c r="AXN252">
        <v>0</v>
      </c>
      <c r="AXO252">
        <v>1</v>
      </c>
      <c r="AXP252">
        <v>1</v>
      </c>
      <c r="AXQ252">
        <v>1</v>
      </c>
      <c r="AXR252">
        <v>1</v>
      </c>
      <c r="AXS252">
        <v>1</v>
      </c>
      <c r="AXT252">
        <v>1</v>
      </c>
      <c r="AXU252">
        <v>1</v>
      </c>
      <c r="AXV252">
        <v>3</v>
      </c>
      <c r="AXW252">
        <v>1</v>
      </c>
      <c r="AXX252">
        <v>3</v>
      </c>
      <c r="AYA252">
        <v>10</v>
      </c>
      <c r="AYD252">
        <v>10</v>
      </c>
      <c r="AYE252" t="s">
        <v>1463</v>
      </c>
      <c r="AYF252" t="s">
        <v>1463</v>
      </c>
      <c r="AYG252">
        <v>10</v>
      </c>
      <c r="AYJ252">
        <v>10</v>
      </c>
      <c r="AYK252">
        <v>7.5</v>
      </c>
      <c r="AYL252">
        <v>2.5</v>
      </c>
      <c r="AYM252">
        <v>20</v>
      </c>
      <c r="AZO252" t="s">
        <v>1462</v>
      </c>
      <c r="AZP252" t="s">
        <v>6837</v>
      </c>
      <c r="AZR252">
        <v>7.5</v>
      </c>
      <c r="AZS252">
        <v>2.5</v>
      </c>
      <c r="BCH252">
        <v>10</v>
      </c>
      <c r="BCI252">
        <v>2.5</v>
      </c>
      <c r="BCJ252">
        <v>2.5</v>
      </c>
      <c r="BCK252">
        <v>15</v>
      </c>
      <c r="BCL252">
        <v>1</v>
      </c>
      <c r="BCN252" t="s">
        <v>2555</v>
      </c>
      <c r="BCP252">
        <v>2</v>
      </c>
      <c r="BCR252">
        <v>3</v>
      </c>
      <c r="BCT252">
        <v>4</v>
      </c>
      <c r="BCW252" t="s">
        <v>2555</v>
      </c>
      <c r="BCY252">
        <v>2.5</v>
      </c>
      <c r="BCZ252">
        <v>2.5</v>
      </c>
      <c r="BEH252">
        <v>2.5</v>
      </c>
      <c r="BEI252">
        <v>7.5</v>
      </c>
      <c r="BEJ252">
        <v>0</v>
      </c>
      <c r="BEK252">
        <v>10</v>
      </c>
      <c r="BEL252" t="s">
        <v>2552</v>
      </c>
      <c r="BEN252" t="s">
        <v>2552</v>
      </c>
      <c r="BEP252" t="s">
        <v>2552</v>
      </c>
      <c r="BER252" t="s">
        <v>2552</v>
      </c>
      <c r="BET252" t="s">
        <v>2552</v>
      </c>
      <c r="BEV252" t="s">
        <v>2552</v>
      </c>
      <c r="BEX252">
        <v>7.5</v>
      </c>
      <c r="BEY252">
        <v>0</v>
      </c>
      <c r="BGQ252">
        <v>2</v>
      </c>
      <c r="BGR252">
        <v>7.5</v>
      </c>
      <c r="BGS252">
        <v>2.5</v>
      </c>
      <c r="BGT252">
        <v>12</v>
      </c>
      <c r="BGU252" t="s">
        <v>1462</v>
      </c>
      <c r="BGV252" t="s">
        <v>6255</v>
      </c>
      <c r="BGW252" t="s">
        <v>2653</v>
      </c>
      <c r="BGX252" t="s">
        <v>2667</v>
      </c>
      <c r="BGY252" t="s">
        <v>2653</v>
      </c>
      <c r="BHK252">
        <v>7.5</v>
      </c>
      <c r="BHL252">
        <v>2.5</v>
      </c>
      <c r="BIT252">
        <v>10</v>
      </c>
      <c r="BIU252">
        <v>7.5</v>
      </c>
      <c r="BIV252">
        <v>2.5</v>
      </c>
      <c r="BIW252">
        <v>20</v>
      </c>
      <c r="BIX252">
        <v>4</v>
      </c>
      <c r="BIY252" t="s">
        <v>1794</v>
      </c>
      <c r="BIZ252" t="s">
        <v>2548</v>
      </c>
      <c r="BJA252" t="s">
        <v>2548</v>
      </c>
      <c r="BJB252">
        <v>7.5</v>
      </c>
      <c r="BJC252">
        <v>2.5</v>
      </c>
    </row>
    <row r="253" spans="1:1024 1026:1615" ht="15" x14ac:dyDescent="0.25">
      <c r="A253" t="s">
        <v>4347</v>
      </c>
      <c r="B253" t="s">
        <v>6838</v>
      </c>
      <c r="C253" t="s">
        <v>6839</v>
      </c>
      <c r="D253" t="s">
        <v>2553</v>
      </c>
      <c r="E253" t="s">
        <v>6840</v>
      </c>
      <c r="F253" t="s">
        <v>2606</v>
      </c>
      <c r="G253" t="s">
        <v>4350</v>
      </c>
      <c r="H253" t="s">
        <v>6517</v>
      </c>
      <c r="I253" t="s">
        <v>6803</v>
      </c>
      <c r="J253">
        <v>2.4915555399999998</v>
      </c>
      <c r="K253">
        <v>34.606974270000002</v>
      </c>
      <c r="L253" s="116">
        <v>42464</v>
      </c>
      <c r="M253" t="s">
        <v>1471</v>
      </c>
      <c r="N253">
        <v>48</v>
      </c>
      <c r="O253" t="s">
        <v>1472</v>
      </c>
      <c r="Q253">
        <v>6.7</v>
      </c>
      <c r="R253">
        <v>10</v>
      </c>
      <c r="S253">
        <v>0</v>
      </c>
      <c r="T253">
        <v>16.7</v>
      </c>
      <c r="U253">
        <v>1</v>
      </c>
      <c r="V253">
        <v>2</v>
      </c>
      <c r="W253">
        <v>2</v>
      </c>
      <c r="X253">
        <v>2</v>
      </c>
      <c r="Y253">
        <v>2</v>
      </c>
      <c r="Z253">
        <v>2</v>
      </c>
      <c r="AF253" t="b">
        <v>1</v>
      </c>
      <c r="AG253">
        <v>1</v>
      </c>
      <c r="AH253">
        <v>2</v>
      </c>
      <c r="AI253">
        <v>2</v>
      </c>
      <c r="AJ253">
        <v>2</v>
      </c>
      <c r="AK253">
        <v>2</v>
      </c>
      <c r="AL253">
        <v>2</v>
      </c>
      <c r="AS253">
        <v>1</v>
      </c>
      <c r="AT253">
        <v>2</v>
      </c>
      <c r="AU253">
        <v>2</v>
      </c>
      <c r="AV253">
        <v>2</v>
      </c>
      <c r="AW253">
        <v>2</v>
      </c>
      <c r="AX253">
        <v>2</v>
      </c>
      <c r="BS253" t="s">
        <v>1462</v>
      </c>
      <c r="BT253" t="s">
        <v>1462</v>
      </c>
      <c r="BU253" t="s">
        <v>4353</v>
      </c>
      <c r="BV253" t="s">
        <v>6841</v>
      </c>
      <c r="BW253">
        <v>10</v>
      </c>
      <c r="BX253">
        <v>0</v>
      </c>
      <c r="BY253">
        <v>3.5</v>
      </c>
      <c r="BZ253">
        <v>5</v>
      </c>
      <c r="CA253">
        <v>2.5</v>
      </c>
      <c r="CB253">
        <v>11</v>
      </c>
      <c r="CC253" t="s">
        <v>1462</v>
      </c>
      <c r="CD253" t="b">
        <v>1</v>
      </c>
      <c r="CE253" t="b">
        <v>1</v>
      </c>
      <c r="CF253">
        <v>20</v>
      </c>
      <c r="CH253" t="s">
        <v>1463</v>
      </c>
      <c r="CM253" t="s">
        <v>1463</v>
      </c>
      <c r="CR253" t="s">
        <v>1463</v>
      </c>
      <c r="CW253" t="s">
        <v>1463</v>
      </c>
      <c r="DB253" t="s">
        <v>1463</v>
      </c>
      <c r="DG253" t="s">
        <v>1463</v>
      </c>
      <c r="DM253" t="s">
        <v>1463</v>
      </c>
      <c r="DS253" t="b">
        <v>1</v>
      </c>
      <c r="DU253" t="b">
        <v>1</v>
      </c>
      <c r="DY253" t="b">
        <v>1</v>
      </c>
      <c r="EB253" t="b">
        <v>1</v>
      </c>
      <c r="EC253" t="b">
        <v>1</v>
      </c>
      <c r="EI253">
        <v>5</v>
      </c>
      <c r="EJ253">
        <v>2.5</v>
      </c>
      <c r="EN253">
        <v>0</v>
      </c>
      <c r="EO253" t="s">
        <v>1463</v>
      </c>
      <c r="FL253">
        <v>6.7</v>
      </c>
      <c r="FM253">
        <v>5</v>
      </c>
      <c r="FN253">
        <v>0</v>
      </c>
      <c r="FO253">
        <v>11.7</v>
      </c>
      <c r="FP253" t="s">
        <v>1462</v>
      </c>
      <c r="FT253" t="b">
        <v>1</v>
      </c>
      <c r="FV253" t="s">
        <v>1465</v>
      </c>
      <c r="GO253" t="b">
        <v>1</v>
      </c>
      <c r="GQ253" t="s">
        <v>1465</v>
      </c>
      <c r="HD253" t="b">
        <v>1</v>
      </c>
      <c r="HF253" t="s">
        <v>1465</v>
      </c>
      <c r="IN253" t="b">
        <v>1</v>
      </c>
      <c r="IP253" t="s">
        <v>1464</v>
      </c>
      <c r="JC253" t="b">
        <v>1</v>
      </c>
      <c r="JE253" t="s">
        <v>1465</v>
      </c>
      <c r="KG253" t="s">
        <v>4355</v>
      </c>
      <c r="KH253" t="b">
        <v>1</v>
      </c>
      <c r="KJ253" t="s">
        <v>1465</v>
      </c>
      <c r="KK253" t="s">
        <v>1463</v>
      </c>
      <c r="KM253">
        <v>5</v>
      </c>
      <c r="KN253">
        <v>0</v>
      </c>
      <c r="KO253">
        <v>0</v>
      </c>
      <c r="KR253">
        <v>0</v>
      </c>
      <c r="KS253" t="s">
        <v>1463</v>
      </c>
      <c r="RO253">
        <v>7.5</v>
      </c>
      <c r="RP253">
        <v>7.5</v>
      </c>
      <c r="RQ253">
        <v>2.5</v>
      </c>
      <c r="RR253">
        <v>17.5</v>
      </c>
      <c r="RS253" t="s">
        <v>1463</v>
      </c>
      <c r="RZ253" t="s">
        <v>1463</v>
      </c>
      <c r="SK253">
        <v>7.5</v>
      </c>
      <c r="SL253">
        <v>2.5</v>
      </c>
      <c r="SM253">
        <v>6.7</v>
      </c>
      <c r="SN253">
        <v>7.5</v>
      </c>
      <c r="SO253">
        <v>0</v>
      </c>
      <c r="SP253">
        <v>14.2</v>
      </c>
      <c r="SQ253" t="s">
        <v>1463</v>
      </c>
      <c r="SR253" t="s">
        <v>4602</v>
      </c>
      <c r="TI253">
        <v>30</v>
      </c>
      <c r="TJ253" t="s">
        <v>6842</v>
      </c>
      <c r="TM253" t="b">
        <v>1</v>
      </c>
      <c r="TN253" t="b">
        <v>1</v>
      </c>
      <c r="TO253" t="b">
        <v>1</v>
      </c>
      <c r="TP253" t="b">
        <v>1</v>
      </c>
      <c r="TR253" t="b">
        <v>1</v>
      </c>
      <c r="TS253" t="b">
        <v>1</v>
      </c>
      <c r="TT253" t="b">
        <v>1</v>
      </c>
      <c r="TU253" t="b">
        <v>1</v>
      </c>
      <c r="TX253">
        <v>7.5</v>
      </c>
      <c r="TY253">
        <v>0</v>
      </c>
      <c r="VI253">
        <v>5</v>
      </c>
      <c r="VJ253">
        <v>0</v>
      </c>
      <c r="VK253">
        <v>7.5</v>
      </c>
      <c r="VL253">
        <v>12.5</v>
      </c>
      <c r="VM253" t="s">
        <v>1463</v>
      </c>
      <c r="VO253" t="s">
        <v>1463</v>
      </c>
      <c r="VQ253" t="s">
        <v>1463</v>
      </c>
      <c r="VS253" t="s">
        <v>1463</v>
      </c>
      <c r="VV253" t="s">
        <v>1463</v>
      </c>
      <c r="VX253" t="s">
        <v>1462</v>
      </c>
      <c r="VY253" t="s">
        <v>6843</v>
      </c>
      <c r="VZ253">
        <v>0</v>
      </c>
      <c r="WA253">
        <v>7.5</v>
      </c>
      <c r="XJ253">
        <v>2.5</v>
      </c>
      <c r="XK253">
        <v>0</v>
      </c>
      <c r="XL253">
        <v>6.3</v>
      </c>
      <c r="XM253">
        <v>8.8000000000000007</v>
      </c>
      <c r="XN253" t="s">
        <v>1462</v>
      </c>
      <c r="XO253" t="s">
        <v>1462</v>
      </c>
      <c r="XR253" t="b">
        <v>1</v>
      </c>
      <c r="XT253" t="b">
        <v>1</v>
      </c>
      <c r="XU253" t="b">
        <v>1</v>
      </c>
      <c r="XW253" t="b">
        <v>1</v>
      </c>
      <c r="XX253" t="b">
        <v>1</v>
      </c>
      <c r="YC253" t="s">
        <v>1462</v>
      </c>
      <c r="YE253" t="s">
        <v>1463</v>
      </c>
      <c r="YF253" t="s">
        <v>6844</v>
      </c>
      <c r="YG253">
        <v>0</v>
      </c>
      <c r="YH253">
        <v>10</v>
      </c>
      <c r="YI253" t="s">
        <v>1463</v>
      </c>
      <c r="YU253">
        <v>0</v>
      </c>
      <c r="YV253">
        <v>2.5</v>
      </c>
      <c r="ZX253">
        <v>7</v>
      </c>
      <c r="ZY253">
        <v>5</v>
      </c>
      <c r="ZZ253">
        <v>0</v>
      </c>
      <c r="AAA253">
        <v>12</v>
      </c>
      <c r="AAB253" t="s">
        <v>1462</v>
      </c>
      <c r="AAL253" t="b">
        <v>1</v>
      </c>
      <c r="AAO253" t="b">
        <v>1</v>
      </c>
      <c r="AAS253" t="s">
        <v>5659</v>
      </c>
      <c r="AAT253">
        <v>5</v>
      </c>
      <c r="AAU253">
        <v>0</v>
      </c>
      <c r="AAV253">
        <v>6.7</v>
      </c>
      <c r="AAW253">
        <v>0</v>
      </c>
      <c r="AAX253">
        <v>2.5</v>
      </c>
      <c r="AAY253">
        <v>9.1999999999999993</v>
      </c>
      <c r="ACE253">
        <v>0</v>
      </c>
      <c r="ACF253">
        <v>2.5</v>
      </c>
      <c r="ADN253">
        <v>2</v>
      </c>
      <c r="ADO253">
        <v>0</v>
      </c>
      <c r="ADP253">
        <v>0</v>
      </c>
      <c r="ADQ253">
        <v>2</v>
      </c>
      <c r="ADR253" t="s">
        <v>1759</v>
      </c>
      <c r="ADS253">
        <v>0.5</v>
      </c>
      <c r="ADT253">
        <v>10</v>
      </c>
      <c r="AEG253">
        <v>0</v>
      </c>
      <c r="AEH253">
        <v>0</v>
      </c>
      <c r="AEI253">
        <v>2</v>
      </c>
      <c r="AEJ253">
        <v>0</v>
      </c>
      <c r="AEK253">
        <v>0</v>
      </c>
      <c r="AEL253">
        <v>2</v>
      </c>
      <c r="AEZ253" t="b">
        <v>1</v>
      </c>
      <c r="AFA253" t="s">
        <v>5154</v>
      </c>
      <c r="AFC253">
        <v>0</v>
      </c>
      <c r="AFD253">
        <v>0</v>
      </c>
      <c r="AFE253">
        <v>0</v>
      </c>
      <c r="AFF253">
        <v>7.5</v>
      </c>
      <c r="AFG253">
        <v>2.5</v>
      </c>
      <c r="AFH253">
        <v>10</v>
      </c>
      <c r="AFI253" t="s">
        <v>1463</v>
      </c>
      <c r="AFK253" t="s">
        <v>1463</v>
      </c>
      <c r="AFM253" t="s">
        <v>1463</v>
      </c>
      <c r="AFO253" t="s">
        <v>1463</v>
      </c>
      <c r="AFQ253" t="s">
        <v>1463</v>
      </c>
      <c r="AFT253" t="s">
        <v>1463</v>
      </c>
      <c r="AFV253">
        <v>3</v>
      </c>
      <c r="AFW253">
        <v>3</v>
      </c>
      <c r="AFX253">
        <v>7.5</v>
      </c>
      <c r="AFY253">
        <v>2.5</v>
      </c>
      <c r="AFZ253">
        <v>2.5</v>
      </c>
      <c r="AGA253">
        <v>7.5</v>
      </c>
      <c r="AGB253">
        <v>10</v>
      </c>
      <c r="AGC253">
        <v>20</v>
      </c>
      <c r="AGD253">
        <v>4</v>
      </c>
      <c r="AGG253">
        <v>4</v>
      </c>
      <c r="AGJ253">
        <v>4</v>
      </c>
      <c r="AGM253" t="s">
        <v>6193</v>
      </c>
      <c r="AGQ253">
        <v>7.5</v>
      </c>
      <c r="AGR253">
        <v>10</v>
      </c>
      <c r="AGS253">
        <v>2</v>
      </c>
      <c r="AGT253">
        <v>5</v>
      </c>
      <c r="AGU253">
        <v>0</v>
      </c>
      <c r="AGV253">
        <v>7</v>
      </c>
      <c r="AGW253">
        <v>2</v>
      </c>
      <c r="AGY253" t="b">
        <v>1</v>
      </c>
      <c r="AHA253" t="b">
        <v>1</v>
      </c>
      <c r="AHD253">
        <v>3</v>
      </c>
      <c r="AHE253">
        <v>2</v>
      </c>
      <c r="AHF253">
        <v>2</v>
      </c>
      <c r="AKM253">
        <v>5</v>
      </c>
      <c r="AKN253">
        <v>0</v>
      </c>
      <c r="AKO253">
        <v>10</v>
      </c>
      <c r="AKP253">
        <v>7.5</v>
      </c>
      <c r="AKQ253">
        <v>2.5</v>
      </c>
      <c r="AKR253">
        <v>20</v>
      </c>
      <c r="AKS253" t="s">
        <v>1462</v>
      </c>
      <c r="AKT253" t="s">
        <v>1463</v>
      </c>
      <c r="AKV253" t="s">
        <v>1462</v>
      </c>
      <c r="AKX253" t="s">
        <v>1462</v>
      </c>
      <c r="AKZ253" t="s">
        <v>1463</v>
      </c>
      <c r="ALB253" t="s">
        <v>1462</v>
      </c>
      <c r="ALD253" t="s">
        <v>1463</v>
      </c>
      <c r="ALF253" t="s">
        <v>1462</v>
      </c>
      <c r="ALH253" t="s">
        <v>1462</v>
      </c>
      <c r="ALJ253" t="s">
        <v>1462</v>
      </c>
      <c r="ALL253" t="s">
        <v>1463</v>
      </c>
      <c r="ALN253" t="s">
        <v>1463</v>
      </c>
      <c r="ALP253" t="s">
        <v>1463</v>
      </c>
      <c r="ALR253" t="s">
        <v>1463</v>
      </c>
      <c r="ALT253" t="s">
        <v>1463</v>
      </c>
      <c r="AMH253" t="b">
        <v>1</v>
      </c>
      <c r="AMI253" t="b">
        <v>1</v>
      </c>
      <c r="AMJ253" t="b">
        <v>1</v>
      </c>
      <c r="AML253" t="b">
        <v>1</v>
      </c>
      <c r="AMM253" t="b">
        <v>1</v>
      </c>
      <c r="AMQ253" t="b">
        <v>1</v>
      </c>
      <c r="AMW253" t="b">
        <v>1</v>
      </c>
      <c r="ANA253">
        <v>7.5</v>
      </c>
      <c r="ANB253">
        <v>2.5</v>
      </c>
      <c r="ANC253">
        <v>10</v>
      </c>
      <c r="AND253">
        <v>7.5</v>
      </c>
      <c r="ANE253">
        <v>2.5</v>
      </c>
      <c r="ANF253">
        <v>20</v>
      </c>
      <c r="ANG253" t="s">
        <v>1462</v>
      </c>
      <c r="ANH253" t="s">
        <v>6845</v>
      </c>
      <c r="ANI253" t="s">
        <v>1462</v>
      </c>
      <c r="ANJ253" t="s">
        <v>2616</v>
      </c>
      <c r="ANK253">
        <v>7.5</v>
      </c>
      <c r="ANL253">
        <v>2.5</v>
      </c>
      <c r="ANM253">
        <v>1</v>
      </c>
      <c r="ANN253">
        <v>0</v>
      </c>
      <c r="ANO253">
        <v>10</v>
      </c>
      <c r="ANP253">
        <v>11</v>
      </c>
      <c r="ANQ253" t="s">
        <v>2551</v>
      </c>
      <c r="ANT253">
        <v>0</v>
      </c>
      <c r="ANU253">
        <v>10</v>
      </c>
      <c r="AQR253">
        <v>5</v>
      </c>
      <c r="AQS253">
        <v>0</v>
      </c>
      <c r="AQT253">
        <v>3.8</v>
      </c>
      <c r="AQU253">
        <v>8.8000000000000007</v>
      </c>
      <c r="AQV253" t="s">
        <v>1463</v>
      </c>
      <c r="ARA253" t="b">
        <v>1</v>
      </c>
      <c r="ARB253" t="b">
        <v>1</v>
      </c>
      <c r="ARC253" t="b">
        <v>1</v>
      </c>
      <c r="ARD253" t="b">
        <v>1</v>
      </c>
      <c r="ARG253">
        <v>0</v>
      </c>
      <c r="ARH253">
        <v>5</v>
      </c>
      <c r="ARI253" t="s">
        <v>1463</v>
      </c>
      <c r="ARQ253" t="s">
        <v>1462</v>
      </c>
      <c r="ARS253" t="s">
        <v>6283</v>
      </c>
      <c r="ART253" t="s">
        <v>2616</v>
      </c>
      <c r="ASB253" t="b">
        <v>1</v>
      </c>
      <c r="ASC253" t="s">
        <v>6031</v>
      </c>
      <c r="ASD253">
        <v>0</v>
      </c>
      <c r="ASE253">
        <v>2.5</v>
      </c>
      <c r="ASF253">
        <v>5</v>
      </c>
      <c r="ASG253">
        <v>7.5</v>
      </c>
      <c r="ASH253">
        <v>2.5</v>
      </c>
      <c r="ASI253">
        <v>15</v>
      </c>
      <c r="ASJ253">
        <v>40</v>
      </c>
      <c r="ASM253" t="b">
        <v>1</v>
      </c>
      <c r="ASS253">
        <v>3</v>
      </c>
      <c r="AST253" t="s">
        <v>1462</v>
      </c>
      <c r="ASW253" t="b">
        <v>1</v>
      </c>
      <c r="ASY253" t="b">
        <v>1</v>
      </c>
      <c r="ASZ253" t="b">
        <v>1</v>
      </c>
      <c r="ATC253" t="s">
        <v>6846</v>
      </c>
      <c r="ATD253">
        <v>7.5</v>
      </c>
      <c r="ATE253">
        <v>2.5</v>
      </c>
      <c r="ATF253">
        <v>0</v>
      </c>
      <c r="ATG253">
        <v>0</v>
      </c>
      <c r="ATH253">
        <v>2.5</v>
      </c>
      <c r="ATI253">
        <v>2.5</v>
      </c>
      <c r="ATJ253" t="s">
        <v>1463</v>
      </c>
      <c r="AVZ253">
        <v>0</v>
      </c>
      <c r="AWA253">
        <v>2.5</v>
      </c>
      <c r="AWB253">
        <v>0</v>
      </c>
      <c r="AWC253">
        <v>2.5</v>
      </c>
      <c r="AWD253">
        <v>2</v>
      </c>
      <c r="AWE253">
        <v>0</v>
      </c>
      <c r="AWF253">
        <v>2.5</v>
      </c>
      <c r="AWG253">
        <v>4.5</v>
      </c>
      <c r="AWH253" t="s">
        <v>1462</v>
      </c>
      <c r="AWI253" t="s">
        <v>1469</v>
      </c>
      <c r="AWJ253" t="s">
        <v>1463</v>
      </c>
      <c r="AWL253" t="s">
        <v>1462</v>
      </c>
      <c r="AWM253" t="s">
        <v>2619</v>
      </c>
      <c r="AWN253" t="s">
        <v>1463</v>
      </c>
      <c r="AWP253" t="s">
        <v>1463</v>
      </c>
      <c r="AWR253" t="s">
        <v>1463</v>
      </c>
      <c r="AWT253" t="s">
        <v>1463</v>
      </c>
      <c r="AWV253" t="s">
        <v>1463</v>
      </c>
      <c r="AWX253" t="s">
        <v>1463</v>
      </c>
      <c r="AWZ253" t="s">
        <v>1462</v>
      </c>
      <c r="AXA253" t="s">
        <v>2592</v>
      </c>
      <c r="AXB253" t="s">
        <v>1463</v>
      </c>
      <c r="AXD253" t="s">
        <v>1463</v>
      </c>
      <c r="AXF253">
        <v>3</v>
      </c>
      <c r="AXI253">
        <v>0</v>
      </c>
      <c r="AXJ253">
        <v>2.5</v>
      </c>
      <c r="AXK253">
        <v>1</v>
      </c>
      <c r="AXN253">
        <v>1</v>
      </c>
      <c r="AXO253">
        <v>1</v>
      </c>
      <c r="AXP253">
        <v>1</v>
      </c>
      <c r="AXQ253">
        <v>1</v>
      </c>
      <c r="AXR253">
        <v>1</v>
      </c>
      <c r="AXS253">
        <v>1</v>
      </c>
      <c r="AXT253">
        <v>1</v>
      </c>
      <c r="AXU253">
        <v>1</v>
      </c>
      <c r="AXV253">
        <v>2</v>
      </c>
      <c r="AXW253">
        <v>1</v>
      </c>
      <c r="AXX253">
        <v>2</v>
      </c>
      <c r="AYA253">
        <v>10</v>
      </c>
      <c r="AYD253">
        <v>10</v>
      </c>
      <c r="AYE253" t="s">
        <v>1463</v>
      </c>
      <c r="AYF253" t="s">
        <v>1463</v>
      </c>
      <c r="AYG253">
        <v>10</v>
      </c>
      <c r="AYJ253">
        <v>10</v>
      </c>
      <c r="AYK253">
        <v>7.5</v>
      </c>
      <c r="AYL253">
        <v>2.5</v>
      </c>
      <c r="AYM253">
        <v>20</v>
      </c>
      <c r="AZO253" t="s">
        <v>1462</v>
      </c>
      <c r="AZP253" t="s">
        <v>6847</v>
      </c>
      <c r="AZR253">
        <v>7.5</v>
      </c>
      <c r="AZS253">
        <v>2.5</v>
      </c>
      <c r="BCH253">
        <v>10</v>
      </c>
      <c r="BCI253">
        <v>2.5</v>
      </c>
      <c r="BCJ253">
        <v>0</v>
      </c>
      <c r="BCK253">
        <v>12.5</v>
      </c>
      <c r="BCL253">
        <v>1</v>
      </c>
      <c r="BCN253" t="s">
        <v>2555</v>
      </c>
      <c r="BCP253">
        <v>2</v>
      </c>
      <c r="BCR253">
        <v>3</v>
      </c>
      <c r="BCT253">
        <v>4</v>
      </c>
      <c r="BCW253" t="s">
        <v>2555</v>
      </c>
      <c r="BCY253">
        <v>2.5</v>
      </c>
      <c r="BCZ253">
        <v>0</v>
      </c>
      <c r="BEH253">
        <v>10</v>
      </c>
      <c r="BEI253">
        <v>10</v>
      </c>
      <c r="BEJ253">
        <v>2.5</v>
      </c>
      <c r="BEK253">
        <v>22.5</v>
      </c>
      <c r="BEL253" t="s">
        <v>2567</v>
      </c>
      <c r="BEN253" t="s">
        <v>2567</v>
      </c>
      <c r="BEP253" t="s">
        <v>2567</v>
      </c>
      <c r="BER253" t="s">
        <v>2567</v>
      </c>
      <c r="BET253" t="s">
        <v>2567</v>
      </c>
      <c r="BEV253" t="s">
        <v>2567</v>
      </c>
      <c r="BEX253">
        <v>10</v>
      </c>
      <c r="BEY253">
        <v>2.5</v>
      </c>
      <c r="BGQ253">
        <v>6</v>
      </c>
      <c r="BGR253">
        <v>7.5</v>
      </c>
      <c r="BGS253">
        <v>2.5</v>
      </c>
      <c r="BGT253">
        <v>16</v>
      </c>
      <c r="BGU253" t="s">
        <v>1462</v>
      </c>
      <c r="BGV253" t="s">
        <v>2667</v>
      </c>
      <c r="BGW253" t="s">
        <v>2653</v>
      </c>
      <c r="BGX253" t="s">
        <v>6255</v>
      </c>
      <c r="BGY253" t="s">
        <v>2838</v>
      </c>
      <c r="BHK253">
        <v>7.5</v>
      </c>
      <c r="BHL253">
        <v>2.5</v>
      </c>
      <c r="BIT253">
        <v>10</v>
      </c>
      <c r="BIU253">
        <v>7.5</v>
      </c>
      <c r="BIV253">
        <v>0</v>
      </c>
      <c r="BIW253">
        <v>17.5</v>
      </c>
      <c r="BIX253">
        <v>5</v>
      </c>
      <c r="BIY253" t="s">
        <v>1794</v>
      </c>
      <c r="BIZ253" t="s">
        <v>2594</v>
      </c>
      <c r="BJA253" t="s">
        <v>2548</v>
      </c>
      <c r="BJB253">
        <v>7.5</v>
      </c>
      <c r="BJC253">
        <v>0</v>
      </c>
    </row>
    <row r="254" spans="1:1024 1026:1615" ht="15" x14ac:dyDescent="0.25">
      <c r="A254" t="s">
        <v>4347</v>
      </c>
      <c r="B254" t="s">
        <v>6848</v>
      </c>
      <c r="C254" t="s">
        <v>6849</v>
      </c>
      <c r="D254" t="s">
        <v>1460</v>
      </c>
      <c r="F254" t="s">
        <v>2606</v>
      </c>
      <c r="G254" t="s">
        <v>4350</v>
      </c>
      <c r="H254" t="s">
        <v>6517</v>
      </c>
      <c r="I254" t="s">
        <v>6850</v>
      </c>
      <c r="J254">
        <v>2.49151262</v>
      </c>
      <c r="K254">
        <v>34.606878389999999</v>
      </c>
      <c r="L254" s="116">
        <v>42464</v>
      </c>
      <c r="M254" t="s">
        <v>1471</v>
      </c>
      <c r="N254">
        <v>60</v>
      </c>
      <c r="O254" t="s">
        <v>1472</v>
      </c>
      <c r="Q254">
        <v>6.7</v>
      </c>
      <c r="R254">
        <v>10</v>
      </c>
      <c r="S254">
        <v>0</v>
      </c>
      <c r="T254">
        <v>16.7</v>
      </c>
      <c r="U254">
        <v>1</v>
      </c>
      <c r="V254">
        <v>2</v>
      </c>
      <c r="W254">
        <v>2</v>
      </c>
      <c r="X254">
        <v>2</v>
      </c>
      <c r="Y254">
        <v>3</v>
      </c>
      <c r="Z254">
        <v>1</v>
      </c>
      <c r="AE254" t="b">
        <v>1</v>
      </c>
      <c r="AG254">
        <v>1</v>
      </c>
      <c r="AH254">
        <v>2</v>
      </c>
      <c r="AI254">
        <v>2</v>
      </c>
      <c r="AJ254">
        <v>2</v>
      </c>
      <c r="AK254">
        <v>3</v>
      </c>
      <c r="AL254">
        <v>1</v>
      </c>
      <c r="AS254">
        <v>1</v>
      </c>
      <c r="AT254">
        <v>2</v>
      </c>
      <c r="AU254">
        <v>2</v>
      </c>
      <c r="AV254">
        <v>2</v>
      </c>
      <c r="AW254">
        <v>3</v>
      </c>
      <c r="AX254">
        <v>1</v>
      </c>
      <c r="BS254" t="s">
        <v>1462</v>
      </c>
      <c r="BT254" t="s">
        <v>1462</v>
      </c>
      <c r="BU254" t="s">
        <v>6851</v>
      </c>
      <c r="BV254" t="s">
        <v>6852</v>
      </c>
      <c r="BW254">
        <v>10</v>
      </c>
      <c r="BX254">
        <v>0</v>
      </c>
      <c r="BY254">
        <v>3.5</v>
      </c>
      <c r="BZ254">
        <v>7.5</v>
      </c>
      <c r="CA254">
        <v>2.5</v>
      </c>
      <c r="CB254">
        <v>13.5</v>
      </c>
      <c r="CC254" t="s">
        <v>1462</v>
      </c>
      <c r="CD254" t="b">
        <v>1</v>
      </c>
      <c r="CE254" t="b">
        <v>1</v>
      </c>
      <c r="CF254">
        <v>30</v>
      </c>
      <c r="CH254" t="s">
        <v>1463</v>
      </c>
      <c r="CM254" t="s">
        <v>1463</v>
      </c>
      <c r="CR254" t="s">
        <v>1463</v>
      </c>
      <c r="CW254" t="s">
        <v>1463</v>
      </c>
      <c r="DB254" t="s">
        <v>1463</v>
      </c>
      <c r="DG254" t="s">
        <v>1463</v>
      </c>
      <c r="DM254" t="s">
        <v>1463</v>
      </c>
      <c r="DS254" t="b">
        <v>1</v>
      </c>
      <c r="DU254" t="b">
        <v>1</v>
      </c>
      <c r="DY254" t="b">
        <v>1</v>
      </c>
      <c r="EC254" t="b">
        <v>1</v>
      </c>
      <c r="EI254">
        <v>7.5</v>
      </c>
      <c r="EJ254">
        <v>2.5</v>
      </c>
      <c r="EN254">
        <v>0</v>
      </c>
      <c r="EO254" t="s">
        <v>1463</v>
      </c>
      <c r="FL254">
        <v>6.7</v>
      </c>
      <c r="FM254">
        <v>2.5</v>
      </c>
      <c r="FN254">
        <v>0</v>
      </c>
      <c r="FO254">
        <v>9.1999999999999993</v>
      </c>
      <c r="FP254" t="s">
        <v>1462</v>
      </c>
      <c r="FT254" t="b">
        <v>1</v>
      </c>
      <c r="FV254" t="s">
        <v>1465</v>
      </c>
      <c r="GO254" t="b">
        <v>1</v>
      </c>
      <c r="GQ254" t="s">
        <v>1465</v>
      </c>
      <c r="HD254" t="b">
        <v>1</v>
      </c>
      <c r="HF254" t="s">
        <v>1465</v>
      </c>
      <c r="IN254" t="b">
        <v>1</v>
      </c>
      <c r="IP254" t="s">
        <v>1464</v>
      </c>
      <c r="JC254" t="b">
        <v>1</v>
      </c>
      <c r="JE254" t="s">
        <v>1464</v>
      </c>
      <c r="KG254" t="s">
        <v>4534</v>
      </c>
      <c r="KH254" t="b">
        <v>1</v>
      </c>
      <c r="KJ254" t="s">
        <v>1464</v>
      </c>
      <c r="KK254" t="s">
        <v>1463</v>
      </c>
      <c r="KM254">
        <v>2.5</v>
      </c>
      <c r="KN254">
        <v>0</v>
      </c>
      <c r="KO254">
        <v>0</v>
      </c>
      <c r="KR254">
        <v>0</v>
      </c>
      <c r="KS254" t="s">
        <v>1463</v>
      </c>
      <c r="RO254">
        <v>7.5</v>
      </c>
      <c r="RP254">
        <v>2.5</v>
      </c>
      <c r="RQ254">
        <v>7.5</v>
      </c>
      <c r="RR254">
        <v>17.5</v>
      </c>
      <c r="RS254" t="s">
        <v>1463</v>
      </c>
      <c r="RZ254" t="s">
        <v>1463</v>
      </c>
      <c r="SK254">
        <v>2.5</v>
      </c>
      <c r="SL254">
        <v>7.5</v>
      </c>
      <c r="SM254">
        <v>6.7</v>
      </c>
      <c r="SN254">
        <v>7.5</v>
      </c>
      <c r="SO254">
        <v>0</v>
      </c>
      <c r="SP254">
        <v>14.2</v>
      </c>
      <c r="SQ254" t="s">
        <v>1463</v>
      </c>
      <c r="SR254" t="s">
        <v>4602</v>
      </c>
      <c r="TI254">
        <v>30</v>
      </c>
      <c r="TJ254" t="s">
        <v>6853</v>
      </c>
      <c r="TM254" t="b">
        <v>1</v>
      </c>
      <c r="TN254" t="b">
        <v>1</v>
      </c>
      <c r="TO254" t="b">
        <v>1</v>
      </c>
      <c r="TP254" t="b">
        <v>1</v>
      </c>
      <c r="TQ254" t="b">
        <v>1</v>
      </c>
      <c r="TS254" t="b">
        <v>1</v>
      </c>
      <c r="TT254" t="b">
        <v>1</v>
      </c>
      <c r="TX254">
        <v>7.5</v>
      </c>
      <c r="TY254">
        <v>0</v>
      </c>
      <c r="VI254">
        <v>5</v>
      </c>
      <c r="VJ254">
        <v>0</v>
      </c>
      <c r="VK254">
        <v>10</v>
      </c>
      <c r="VL254">
        <v>15</v>
      </c>
      <c r="VM254" t="s">
        <v>1463</v>
      </c>
      <c r="VO254" t="s">
        <v>1463</v>
      </c>
      <c r="VQ254" t="s">
        <v>1463</v>
      </c>
      <c r="VS254" t="s">
        <v>1463</v>
      </c>
      <c r="VV254" t="s">
        <v>1463</v>
      </c>
      <c r="VX254" t="s">
        <v>1462</v>
      </c>
      <c r="VY254" t="s">
        <v>4362</v>
      </c>
      <c r="VZ254">
        <v>0</v>
      </c>
      <c r="WA254">
        <v>10</v>
      </c>
      <c r="XJ254">
        <v>2.5</v>
      </c>
      <c r="XK254">
        <v>0</v>
      </c>
      <c r="XL254">
        <v>10</v>
      </c>
      <c r="XM254">
        <v>12.5</v>
      </c>
      <c r="XN254" t="s">
        <v>1462</v>
      </c>
      <c r="XO254" t="s">
        <v>1462</v>
      </c>
      <c r="XR254" t="b">
        <v>1</v>
      </c>
      <c r="XT254" t="b">
        <v>1</v>
      </c>
      <c r="XU254" t="b">
        <v>1</v>
      </c>
      <c r="XX254" t="b">
        <v>1</v>
      </c>
      <c r="YC254" t="s">
        <v>1462</v>
      </c>
      <c r="YE254" t="s">
        <v>1463</v>
      </c>
      <c r="YF254" t="s">
        <v>6854</v>
      </c>
      <c r="YG254">
        <v>0</v>
      </c>
      <c r="YH254">
        <v>10</v>
      </c>
      <c r="YI254" t="s">
        <v>1463</v>
      </c>
      <c r="YU254">
        <v>0</v>
      </c>
      <c r="YV254">
        <v>10</v>
      </c>
      <c r="ZX254">
        <v>7</v>
      </c>
      <c r="ZY254">
        <v>5</v>
      </c>
      <c r="ZZ254">
        <v>0</v>
      </c>
      <c r="AAA254">
        <v>12</v>
      </c>
      <c r="AAB254" t="s">
        <v>1462</v>
      </c>
      <c r="AAL254" t="b">
        <v>1</v>
      </c>
      <c r="AAO254" t="b">
        <v>1</v>
      </c>
      <c r="AAS254" t="s">
        <v>6855</v>
      </c>
      <c r="AAT254">
        <v>5</v>
      </c>
      <c r="AAU254">
        <v>0</v>
      </c>
      <c r="ADN254">
        <v>2</v>
      </c>
      <c r="ADO254">
        <v>0</v>
      </c>
      <c r="ADP254">
        <v>0</v>
      </c>
      <c r="ADQ254">
        <v>2</v>
      </c>
      <c r="ADR254" t="s">
        <v>1759</v>
      </c>
      <c r="ADS254">
        <v>5</v>
      </c>
      <c r="ADT254">
        <v>20</v>
      </c>
      <c r="AEG254">
        <v>0</v>
      </c>
      <c r="AEH254">
        <v>0</v>
      </c>
      <c r="AEI254">
        <v>2</v>
      </c>
      <c r="AEJ254">
        <v>2.5</v>
      </c>
      <c r="AEK254">
        <v>0</v>
      </c>
      <c r="AEL254">
        <v>4.5</v>
      </c>
      <c r="AEZ254" t="b">
        <v>1</v>
      </c>
      <c r="AFA254" t="s">
        <v>6856</v>
      </c>
      <c r="AFC254">
        <v>2.5</v>
      </c>
      <c r="AFD254">
        <v>0</v>
      </c>
      <c r="AFE254">
        <v>0</v>
      </c>
      <c r="AFF254">
        <v>7.5</v>
      </c>
      <c r="AFG254">
        <v>2.5</v>
      </c>
      <c r="AFH254">
        <v>10</v>
      </c>
      <c r="AFI254" t="s">
        <v>1463</v>
      </c>
      <c r="AFK254" t="s">
        <v>1463</v>
      </c>
      <c r="AFM254" t="s">
        <v>1463</v>
      </c>
      <c r="AFO254" t="s">
        <v>1463</v>
      </c>
      <c r="AFQ254" t="s">
        <v>1463</v>
      </c>
      <c r="AFT254" t="s">
        <v>1463</v>
      </c>
      <c r="AFV254">
        <v>3</v>
      </c>
      <c r="AFW254">
        <v>3</v>
      </c>
      <c r="AFX254">
        <v>7.5</v>
      </c>
      <c r="AFY254">
        <v>2.5</v>
      </c>
      <c r="AFZ254">
        <v>2.5</v>
      </c>
      <c r="AGA254">
        <v>7.5</v>
      </c>
      <c r="AGB254">
        <v>10</v>
      </c>
      <c r="AGC254">
        <v>20</v>
      </c>
      <c r="AGD254">
        <v>2</v>
      </c>
      <c r="AGG254">
        <v>2</v>
      </c>
      <c r="AGJ254">
        <v>2</v>
      </c>
      <c r="AGM254" t="s">
        <v>6857</v>
      </c>
      <c r="AGQ254">
        <v>7.5</v>
      </c>
      <c r="AGR254">
        <v>10</v>
      </c>
      <c r="AGS254">
        <v>2</v>
      </c>
      <c r="AGT254">
        <v>2.5</v>
      </c>
      <c r="AGU254">
        <v>0</v>
      </c>
      <c r="AGV254">
        <v>4.5</v>
      </c>
      <c r="AGW254">
        <v>2</v>
      </c>
      <c r="AGY254" t="b">
        <v>1</v>
      </c>
      <c r="AHA254" t="b">
        <v>1</v>
      </c>
      <c r="AHD254">
        <v>3</v>
      </c>
      <c r="AHE254">
        <v>2</v>
      </c>
      <c r="AHF254">
        <v>2</v>
      </c>
      <c r="AKM254">
        <v>2.5</v>
      </c>
      <c r="AKN254">
        <v>0</v>
      </c>
      <c r="AKO254">
        <v>10</v>
      </c>
      <c r="AKP254">
        <v>5</v>
      </c>
      <c r="AKQ254">
        <v>2.5</v>
      </c>
      <c r="AKR254">
        <v>17.5</v>
      </c>
      <c r="AKS254" t="s">
        <v>1462</v>
      </c>
      <c r="AKT254" t="s">
        <v>1463</v>
      </c>
      <c r="AKV254" t="s">
        <v>1462</v>
      </c>
      <c r="AKX254" t="s">
        <v>1462</v>
      </c>
      <c r="AKZ254" t="s">
        <v>1463</v>
      </c>
      <c r="ALB254" t="s">
        <v>1462</v>
      </c>
      <c r="ALD254" t="s">
        <v>1463</v>
      </c>
      <c r="ALF254" t="s">
        <v>1462</v>
      </c>
      <c r="ALH254" t="s">
        <v>1462</v>
      </c>
      <c r="ALJ254" t="s">
        <v>1463</v>
      </c>
      <c r="ALL254" t="s">
        <v>1463</v>
      </c>
      <c r="ALN254" t="s">
        <v>1463</v>
      </c>
      <c r="ALP254" t="s">
        <v>1463</v>
      </c>
      <c r="ALR254" t="s">
        <v>1463</v>
      </c>
      <c r="ALT254" t="s">
        <v>1463</v>
      </c>
      <c r="AMF254" t="b">
        <v>1</v>
      </c>
      <c r="AMH254" t="b">
        <v>1</v>
      </c>
      <c r="AMI254" t="b">
        <v>1</v>
      </c>
      <c r="AMJ254" t="b">
        <v>1</v>
      </c>
      <c r="AML254" t="b">
        <v>1</v>
      </c>
      <c r="AMM254" t="b">
        <v>1</v>
      </c>
      <c r="AMQ254" t="b">
        <v>1</v>
      </c>
      <c r="AMW254" t="b">
        <v>1</v>
      </c>
      <c r="ANA254">
        <v>5</v>
      </c>
      <c r="ANB254">
        <v>2.5</v>
      </c>
      <c r="ANC254">
        <v>10</v>
      </c>
      <c r="AND254">
        <v>7.5</v>
      </c>
      <c r="ANE254">
        <v>2.5</v>
      </c>
      <c r="ANF254">
        <v>20</v>
      </c>
      <c r="ANG254" t="s">
        <v>1462</v>
      </c>
      <c r="ANH254" t="s">
        <v>6858</v>
      </c>
      <c r="ANI254" t="s">
        <v>1462</v>
      </c>
      <c r="ANJ254" t="s">
        <v>2616</v>
      </c>
      <c r="ANK254">
        <v>7.5</v>
      </c>
      <c r="ANL254">
        <v>2.5</v>
      </c>
      <c r="ANM254">
        <v>1</v>
      </c>
      <c r="ANN254">
        <v>0</v>
      </c>
      <c r="ANO254">
        <v>10</v>
      </c>
      <c r="ANP254">
        <v>11</v>
      </c>
      <c r="ANQ254" t="s">
        <v>2551</v>
      </c>
      <c r="ANT254">
        <v>0</v>
      </c>
      <c r="ANU254">
        <v>10</v>
      </c>
      <c r="AQR254">
        <v>5</v>
      </c>
      <c r="AQS254">
        <v>0</v>
      </c>
      <c r="AQT254">
        <v>2.5</v>
      </c>
      <c r="AQU254">
        <v>7.5</v>
      </c>
      <c r="AQV254" t="s">
        <v>1463</v>
      </c>
      <c r="ARA254" t="b">
        <v>1</v>
      </c>
      <c r="ARB254" t="b">
        <v>1</v>
      </c>
      <c r="ARC254" t="b">
        <v>1</v>
      </c>
      <c r="ARG254">
        <v>0</v>
      </c>
      <c r="ARH254">
        <v>2.5</v>
      </c>
      <c r="ARI254" t="s">
        <v>1463</v>
      </c>
      <c r="ARQ254" t="s">
        <v>1462</v>
      </c>
      <c r="ARS254" t="s">
        <v>6859</v>
      </c>
      <c r="ART254" t="s">
        <v>6735</v>
      </c>
      <c r="ASB254" t="b">
        <v>1</v>
      </c>
      <c r="ASC254" t="s">
        <v>4372</v>
      </c>
      <c r="ASD254">
        <v>0</v>
      </c>
      <c r="ASE254">
        <v>2.5</v>
      </c>
      <c r="ASF254">
        <v>5</v>
      </c>
      <c r="ASG254">
        <v>7.5</v>
      </c>
      <c r="ASH254">
        <v>0</v>
      </c>
      <c r="ASI254">
        <v>12.5</v>
      </c>
      <c r="ASJ254">
        <v>40</v>
      </c>
      <c r="ASM254" t="b">
        <v>1</v>
      </c>
      <c r="ASS254">
        <v>3</v>
      </c>
      <c r="AST254" t="s">
        <v>1462</v>
      </c>
      <c r="ASW254" t="b">
        <v>1</v>
      </c>
      <c r="ASY254" t="b">
        <v>1</v>
      </c>
      <c r="ASZ254" t="b">
        <v>1</v>
      </c>
      <c r="ATC254" t="s">
        <v>6860</v>
      </c>
      <c r="ATD254">
        <v>7.5</v>
      </c>
      <c r="ATE254">
        <v>0</v>
      </c>
      <c r="ATF254">
        <v>0</v>
      </c>
      <c r="ATG254">
        <v>0</v>
      </c>
      <c r="ATH254">
        <v>1.3</v>
      </c>
      <c r="ATI254">
        <v>1.3</v>
      </c>
      <c r="ATJ254" t="s">
        <v>1463</v>
      </c>
      <c r="AVZ254">
        <v>0</v>
      </c>
      <c r="AWA254">
        <v>2.5</v>
      </c>
      <c r="AWB254">
        <v>0</v>
      </c>
      <c r="AWC254">
        <v>0</v>
      </c>
      <c r="AWD254">
        <v>1</v>
      </c>
      <c r="AWE254">
        <v>0</v>
      </c>
      <c r="AWF254">
        <v>0</v>
      </c>
      <c r="AWG254">
        <v>1</v>
      </c>
      <c r="AWH254" t="s">
        <v>1462</v>
      </c>
      <c r="AWI254" t="s">
        <v>1469</v>
      </c>
      <c r="AWJ254" t="s">
        <v>1463</v>
      </c>
      <c r="AWL254" t="s">
        <v>1463</v>
      </c>
      <c r="AWN254" t="s">
        <v>1463</v>
      </c>
      <c r="AWP254" t="s">
        <v>1463</v>
      </c>
      <c r="AWR254" t="s">
        <v>1463</v>
      </c>
      <c r="AWT254" t="s">
        <v>1463</v>
      </c>
      <c r="AWV254" t="s">
        <v>1462</v>
      </c>
      <c r="AWW254" t="s">
        <v>1469</v>
      </c>
      <c r="AWX254" t="s">
        <v>1463</v>
      </c>
      <c r="AWZ254" t="s">
        <v>1463</v>
      </c>
      <c r="AXB254" t="s">
        <v>1463</v>
      </c>
      <c r="AXD254" t="s">
        <v>1463</v>
      </c>
      <c r="AXF254">
        <v>2</v>
      </c>
      <c r="AXI254">
        <v>0</v>
      </c>
      <c r="AXJ254">
        <v>0</v>
      </c>
      <c r="AXK254">
        <v>1</v>
      </c>
      <c r="AXN254">
        <v>1</v>
      </c>
      <c r="AXO254">
        <v>1</v>
      </c>
      <c r="AXP254">
        <v>1</v>
      </c>
      <c r="AXQ254">
        <v>1</v>
      </c>
      <c r="AXR254">
        <v>1</v>
      </c>
      <c r="AXS254">
        <v>1</v>
      </c>
      <c r="AXT254">
        <v>1</v>
      </c>
      <c r="AXU254">
        <v>1</v>
      </c>
      <c r="AXV254">
        <v>2</v>
      </c>
      <c r="AXW254">
        <v>1</v>
      </c>
      <c r="AXX254">
        <v>2</v>
      </c>
      <c r="AYA254">
        <v>10</v>
      </c>
      <c r="AYD254">
        <v>10</v>
      </c>
      <c r="AYE254" t="s">
        <v>1463</v>
      </c>
      <c r="AYF254" t="s">
        <v>1463</v>
      </c>
      <c r="AYG254">
        <v>10</v>
      </c>
      <c r="AYJ254">
        <v>10</v>
      </c>
      <c r="AYK254">
        <v>5</v>
      </c>
      <c r="AYL254">
        <v>2.5</v>
      </c>
      <c r="AYM254">
        <v>17.5</v>
      </c>
      <c r="AZO254" t="s">
        <v>1462</v>
      </c>
      <c r="AZP254" t="s">
        <v>6861</v>
      </c>
      <c r="AZR254">
        <v>5</v>
      </c>
      <c r="AZS254">
        <v>2.5</v>
      </c>
      <c r="BCH254">
        <v>10</v>
      </c>
      <c r="BCI254">
        <v>5</v>
      </c>
      <c r="BCJ254">
        <v>0</v>
      </c>
      <c r="BCK254">
        <v>15</v>
      </c>
      <c r="BCL254">
        <v>1</v>
      </c>
      <c r="BCN254" t="s">
        <v>2555</v>
      </c>
      <c r="BCP254">
        <v>2</v>
      </c>
      <c r="BCR254">
        <v>3</v>
      </c>
      <c r="BCT254">
        <v>4</v>
      </c>
      <c r="BCW254" t="s">
        <v>2555</v>
      </c>
      <c r="BCY254">
        <v>5</v>
      </c>
      <c r="BCZ254">
        <v>0</v>
      </c>
      <c r="BEH254">
        <v>10</v>
      </c>
      <c r="BEI254">
        <v>7.5</v>
      </c>
      <c r="BEJ254">
        <v>2.5</v>
      </c>
      <c r="BEK254">
        <v>20</v>
      </c>
      <c r="BEL254" t="s">
        <v>2567</v>
      </c>
      <c r="BEN254" t="s">
        <v>2567</v>
      </c>
      <c r="BEP254" t="s">
        <v>2567</v>
      </c>
      <c r="BER254" t="s">
        <v>2567</v>
      </c>
      <c r="BET254" t="s">
        <v>2567</v>
      </c>
      <c r="BEV254" t="s">
        <v>2567</v>
      </c>
      <c r="BEX254">
        <v>7.5</v>
      </c>
      <c r="BEY254">
        <v>2.5</v>
      </c>
      <c r="BGQ254">
        <v>4.7</v>
      </c>
      <c r="BGR254">
        <v>7.5</v>
      </c>
      <c r="BGS254">
        <v>2.5</v>
      </c>
      <c r="BGT254">
        <v>14.7</v>
      </c>
      <c r="BGU254" t="s">
        <v>1462</v>
      </c>
      <c r="BGV254" t="s">
        <v>6862</v>
      </c>
      <c r="BGW254" t="s">
        <v>2838</v>
      </c>
      <c r="BGX254" t="s">
        <v>3069</v>
      </c>
      <c r="BGY254" t="s">
        <v>2653</v>
      </c>
      <c r="BGZ254" t="s">
        <v>2667</v>
      </c>
      <c r="BHA254" t="s">
        <v>2653</v>
      </c>
      <c r="BHK254">
        <v>7.5</v>
      </c>
      <c r="BHL254">
        <v>2.5</v>
      </c>
      <c r="BIT254">
        <v>10</v>
      </c>
      <c r="BIU254">
        <v>7.5</v>
      </c>
      <c r="BIV254">
        <v>0</v>
      </c>
      <c r="BIW254">
        <v>17.5</v>
      </c>
      <c r="BIX254">
        <v>5</v>
      </c>
      <c r="BIY254" t="s">
        <v>1794</v>
      </c>
      <c r="BIZ254" t="s">
        <v>2548</v>
      </c>
      <c r="BJA254" t="s">
        <v>2548</v>
      </c>
      <c r="BJB254">
        <v>7.5</v>
      </c>
      <c r="BJC254">
        <v>0</v>
      </c>
    </row>
    <row r="255" spans="1:1024 1026:1615" ht="15" x14ac:dyDescent="0.25">
      <c r="A255" t="s">
        <v>4347</v>
      </c>
      <c r="B255" t="s">
        <v>6863</v>
      </c>
      <c r="C255" t="s">
        <v>6864</v>
      </c>
      <c r="D255" t="s">
        <v>1460</v>
      </c>
      <c r="F255" t="s">
        <v>2606</v>
      </c>
      <c r="G255" t="s">
        <v>4350</v>
      </c>
      <c r="H255" t="s">
        <v>6517</v>
      </c>
      <c r="I255" t="s">
        <v>6803</v>
      </c>
      <c r="J255">
        <v>2.4915129299999998</v>
      </c>
      <c r="K255">
        <v>34.606894009999998</v>
      </c>
      <c r="L255" s="116">
        <v>42464</v>
      </c>
      <c r="M255" t="s">
        <v>1461</v>
      </c>
      <c r="N255">
        <v>50</v>
      </c>
      <c r="O255" t="s">
        <v>1472</v>
      </c>
      <c r="Q255">
        <v>6.7</v>
      </c>
      <c r="R255">
        <v>7.5</v>
      </c>
      <c r="S255">
        <v>2.5</v>
      </c>
      <c r="T255">
        <v>16.7</v>
      </c>
      <c r="U255">
        <v>1</v>
      </c>
      <c r="V255">
        <v>3</v>
      </c>
      <c r="W255">
        <v>2</v>
      </c>
      <c r="X255">
        <v>2</v>
      </c>
      <c r="Y255">
        <v>1</v>
      </c>
      <c r="Z255">
        <v>2</v>
      </c>
      <c r="AF255" t="b">
        <v>1</v>
      </c>
      <c r="AG255">
        <v>1</v>
      </c>
      <c r="AH255">
        <v>3</v>
      </c>
      <c r="AI255">
        <v>2</v>
      </c>
      <c r="AJ255">
        <v>2</v>
      </c>
      <c r="AK255">
        <v>1</v>
      </c>
      <c r="AL255">
        <v>2</v>
      </c>
      <c r="AS255">
        <v>1</v>
      </c>
      <c r="AT255">
        <v>3</v>
      </c>
      <c r="AU255">
        <v>2</v>
      </c>
      <c r="AV255">
        <v>2</v>
      </c>
      <c r="AW255">
        <v>1</v>
      </c>
      <c r="AX255">
        <v>2</v>
      </c>
      <c r="BS255" t="s">
        <v>1462</v>
      </c>
      <c r="BT255" t="s">
        <v>1462</v>
      </c>
      <c r="BU255" t="s">
        <v>4353</v>
      </c>
      <c r="BV255" t="s">
        <v>6741</v>
      </c>
      <c r="BW255">
        <v>7.5</v>
      </c>
      <c r="BX255">
        <v>2.5</v>
      </c>
      <c r="BY255">
        <v>3.5</v>
      </c>
      <c r="BZ255">
        <v>5</v>
      </c>
      <c r="CA255">
        <v>2.5</v>
      </c>
      <c r="CB255">
        <v>11</v>
      </c>
      <c r="CC255" t="s">
        <v>1462</v>
      </c>
      <c r="CD255" t="b">
        <v>1</v>
      </c>
      <c r="CE255" t="b">
        <v>1</v>
      </c>
      <c r="CF255">
        <v>21</v>
      </c>
      <c r="CH255" t="s">
        <v>1463</v>
      </c>
      <c r="CM255" t="s">
        <v>1463</v>
      </c>
      <c r="CR255" t="s">
        <v>1463</v>
      </c>
      <c r="CW255" t="s">
        <v>1463</v>
      </c>
      <c r="DB255" t="s">
        <v>1463</v>
      </c>
      <c r="DG255" t="s">
        <v>1463</v>
      </c>
      <c r="DM255" t="s">
        <v>1463</v>
      </c>
      <c r="DS255" t="b">
        <v>1</v>
      </c>
      <c r="DU255" t="b">
        <v>1</v>
      </c>
      <c r="DY255" t="b">
        <v>1</v>
      </c>
      <c r="EC255" t="b">
        <v>1</v>
      </c>
      <c r="EI255">
        <v>5</v>
      </c>
      <c r="EJ255">
        <v>2.5</v>
      </c>
      <c r="EN255">
        <v>0</v>
      </c>
      <c r="EO255" t="s">
        <v>1463</v>
      </c>
      <c r="FL255">
        <v>6.7</v>
      </c>
      <c r="FM255">
        <v>7.5</v>
      </c>
      <c r="FN255">
        <v>2.5</v>
      </c>
      <c r="FO255">
        <v>16.7</v>
      </c>
      <c r="FP255" t="s">
        <v>1462</v>
      </c>
      <c r="FT255" t="b">
        <v>1</v>
      </c>
      <c r="FV255" t="s">
        <v>1465</v>
      </c>
      <c r="GO255" t="b">
        <v>1</v>
      </c>
      <c r="GQ255" t="s">
        <v>1465</v>
      </c>
      <c r="HD255" t="b">
        <v>1</v>
      </c>
      <c r="HF255" t="s">
        <v>1465</v>
      </c>
      <c r="IN255" t="b">
        <v>1</v>
      </c>
      <c r="IP255" t="s">
        <v>1465</v>
      </c>
      <c r="JC255" t="b">
        <v>1</v>
      </c>
      <c r="JE255" t="s">
        <v>1465</v>
      </c>
      <c r="KG255" t="s">
        <v>6865</v>
      </c>
      <c r="KH255" t="b">
        <v>1</v>
      </c>
      <c r="KJ255" t="s">
        <v>1473</v>
      </c>
      <c r="KK255" t="s">
        <v>1463</v>
      </c>
      <c r="KM255">
        <v>7.5</v>
      </c>
      <c r="KN255">
        <v>2.5</v>
      </c>
      <c r="KO255">
        <v>0</v>
      </c>
      <c r="KR255">
        <v>0</v>
      </c>
      <c r="KS255" t="s">
        <v>1463</v>
      </c>
      <c r="RO255">
        <v>7.5</v>
      </c>
      <c r="RP255">
        <v>5</v>
      </c>
      <c r="RQ255">
        <v>5</v>
      </c>
      <c r="RR255">
        <v>17.5</v>
      </c>
      <c r="SK255">
        <v>5</v>
      </c>
      <c r="SL255">
        <v>5</v>
      </c>
      <c r="SM255">
        <v>6.7</v>
      </c>
      <c r="SN255">
        <v>7.5</v>
      </c>
      <c r="SO255">
        <v>2.5</v>
      </c>
      <c r="SP255">
        <v>16.7</v>
      </c>
      <c r="SQ255" t="s">
        <v>1463</v>
      </c>
      <c r="SR255" t="s">
        <v>4602</v>
      </c>
      <c r="TI255">
        <v>30</v>
      </c>
      <c r="TJ255" t="s">
        <v>6866</v>
      </c>
      <c r="TM255" t="b">
        <v>1</v>
      </c>
      <c r="TN255" t="b">
        <v>1</v>
      </c>
      <c r="TO255" t="b">
        <v>1</v>
      </c>
      <c r="TP255" t="b">
        <v>1</v>
      </c>
      <c r="TQ255" t="b">
        <v>1</v>
      </c>
      <c r="TS255" t="b">
        <v>1</v>
      </c>
      <c r="TT255" t="b">
        <v>1</v>
      </c>
      <c r="TU255" t="b">
        <v>1</v>
      </c>
      <c r="TX255">
        <v>7.5</v>
      </c>
      <c r="TY255">
        <v>2.5</v>
      </c>
      <c r="VI255">
        <v>5</v>
      </c>
      <c r="VJ255">
        <v>0</v>
      </c>
      <c r="VK255">
        <v>10</v>
      </c>
      <c r="VL255">
        <v>15</v>
      </c>
      <c r="VM255" t="s">
        <v>1463</v>
      </c>
      <c r="VO255" t="s">
        <v>1463</v>
      </c>
      <c r="VQ255" t="s">
        <v>1463</v>
      </c>
      <c r="VS255" t="s">
        <v>1463</v>
      </c>
      <c r="VV255" t="s">
        <v>1463</v>
      </c>
      <c r="VX255" t="s">
        <v>1462</v>
      </c>
      <c r="VY255" t="s">
        <v>4478</v>
      </c>
      <c r="VZ255">
        <v>0</v>
      </c>
      <c r="WA255">
        <v>10</v>
      </c>
      <c r="XJ255">
        <v>7</v>
      </c>
      <c r="XK255">
        <v>6.3</v>
      </c>
      <c r="XL255">
        <v>2.5</v>
      </c>
      <c r="XM255">
        <v>15.8</v>
      </c>
      <c r="XN255" t="s">
        <v>1462</v>
      </c>
      <c r="XO255" t="s">
        <v>1462</v>
      </c>
      <c r="XR255" t="b">
        <v>1</v>
      </c>
      <c r="XU255" t="b">
        <v>1</v>
      </c>
      <c r="XW255" t="b">
        <v>1</v>
      </c>
      <c r="XX255" t="b">
        <v>1</v>
      </c>
      <c r="YC255" t="s">
        <v>1462</v>
      </c>
      <c r="YE255" t="s">
        <v>1462</v>
      </c>
      <c r="YF255" t="s">
        <v>6522</v>
      </c>
      <c r="YG255">
        <v>5</v>
      </c>
      <c r="YH255">
        <v>2.5</v>
      </c>
      <c r="YI255" t="s">
        <v>1462</v>
      </c>
      <c r="YK255" t="b">
        <v>1</v>
      </c>
      <c r="YU255">
        <v>7.5</v>
      </c>
      <c r="YV255">
        <v>2.5</v>
      </c>
      <c r="ZX255">
        <v>7</v>
      </c>
      <c r="ZY255">
        <v>5</v>
      </c>
      <c r="ZZ255">
        <v>0</v>
      </c>
      <c r="AAA255">
        <v>12</v>
      </c>
      <c r="AAB255" t="s">
        <v>1462</v>
      </c>
      <c r="AAL255" t="b">
        <v>1</v>
      </c>
      <c r="AAO255" t="b">
        <v>1</v>
      </c>
      <c r="AAS255" t="s">
        <v>6867</v>
      </c>
      <c r="AAT255">
        <v>5</v>
      </c>
      <c r="AAU255">
        <v>0</v>
      </c>
      <c r="ADN255">
        <v>2</v>
      </c>
      <c r="ADO255">
        <v>0</v>
      </c>
      <c r="ADP255">
        <v>0</v>
      </c>
      <c r="ADQ255">
        <v>2</v>
      </c>
      <c r="ADR255" t="s">
        <v>1759</v>
      </c>
      <c r="ADS255">
        <v>5</v>
      </c>
      <c r="ADT255">
        <v>7</v>
      </c>
      <c r="AEG255">
        <v>0</v>
      </c>
      <c r="AEH255">
        <v>0</v>
      </c>
      <c r="AEI255">
        <v>2</v>
      </c>
      <c r="AEJ255">
        <v>0</v>
      </c>
      <c r="AEK255">
        <v>0</v>
      </c>
      <c r="AEL255">
        <v>2</v>
      </c>
      <c r="AEZ255" t="b">
        <v>1</v>
      </c>
      <c r="AFA255" t="s">
        <v>5154</v>
      </c>
      <c r="AFC255">
        <v>0</v>
      </c>
      <c r="AFD255">
        <v>0</v>
      </c>
      <c r="AFE255">
        <v>0</v>
      </c>
      <c r="AFF255">
        <v>7.5</v>
      </c>
      <c r="AFG255">
        <v>2.5</v>
      </c>
      <c r="AFH255">
        <v>10</v>
      </c>
      <c r="AFI255" t="s">
        <v>1463</v>
      </c>
      <c r="AFK255" t="s">
        <v>1463</v>
      </c>
      <c r="AFM255" t="s">
        <v>1463</v>
      </c>
      <c r="AFO255" t="s">
        <v>1463</v>
      </c>
      <c r="AFQ255" t="s">
        <v>1463</v>
      </c>
      <c r="AFT255" t="s">
        <v>1463</v>
      </c>
      <c r="AFV255">
        <v>3</v>
      </c>
      <c r="AFW255">
        <v>3</v>
      </c>
      <c r="AFX255">
        <v>7.5</v>
      </c>
      <c r="AFY255">
        <v>2.5</v>
      </c>
      <c r="AFZ255">
        <v>1</v>
      </c>
      <c r="AGA255">
        <v>5</v>
      </c>
      <c r="AGB255">
        <v>10</v>
      </c>
      <c r="AGC255">
        <v>16</v>
      </c>
      <c r="AGD255">
        <v>1</v>
      </c>
      <c r="AGG255">
        <v>1</v>
      </c>
      <c r="AGJ255">
        <v>1</v>
      </c>
      <c r="AGM255" t="s">
        <v>6868</v>
      </c>
      <c r="AGQ255">
        <v>5</v>
      </c>
      <c r="AGR255">
        <v>10</v>
      </c>
      <c r="AGS255">
        <v>3</v>
      </c>
      <c r="AGT255">
        <v>7.5</v>
      </c>
      <c r="AGU255">
        <v>0</v>
      </c>
      <c r="AGV255">
        <v>10.5</v>
      </c>
      <c r="AGW255">
        <v>3</v>
      </c>
      <c r="AGY255" t="b">
        <v>1</v>
      </c>
      <c r="AGZ255" t="b">
        <v>1</v>
      </c>
      <c r="AHA255" t="b">
        <v>1</v>
      </c>
      <c r="AHD255">
        <v>3</v>
      </c>
      <c r="AHE255">
        <v>3</v>
      </c>
      <c r="AHF255">
        <v>3</v>
      </c>
      <c r="AKM255">
        <v>7.5</v>
      </c>
      <c r="AKN255">
        <v>0</v>
      </c>
      <c r="AKO255">
        <v>10</v>
      </c>
      <c r="AKP255">
        <v>7.5</v>
      </c>
      <c r="AKQ255">
        <v>2.5</v>
      </c>
      <c r="AKR255">
        <v>20</v>
      </c>
      <c r="AKS255" t="s">
        <v>1462</v>
      </c>
      <c r="AKT255" t="s">
        <v>1463</v>
      </c>
      <c r="AKV255" t="s">
        <v>1462</v>
      </c>
      <c r="AKX255" t="s">
        <v>1462</v>
      </c>
      <c r="AKZ255" t="s">
        <v>1463</v>
      </c>
      <c r="ALB255" t="s">
        <v>1462</v>
      </c>
      <c r="ALD255" t="s">
        <v>1463</v>
      </c>
      <c r="ALF255" t="s">
        <v>1462</v>
      </c>
      <c r="ALH255" t="s">
        <v>1463</v>
      </c>
      <c r="ALJ255" t="s">
        <v>1463</v>
      </c>
      <c r="ALL255" t="s">
        <v>1463</v>
      </c>
      <c r="ALN255" t="s">
        <v>1463</v>
      </c>
      <c r="ALP255" t="s">
        <v>1463</v>
      </c>
      <c r="ALR255" t="s">
        <v>1463</v>
      </c>
      <c r="ALT255" t="s">
        <v>1463</v>
      </c>
      <c r="AMF255" t="b">
        <v>1</v>
      </c>
      <c r="AMH255" t="b">
        <v>1</v>
      </c>
      <c r="AMI255" t="b">
        <v>1</v>
      </c>
      <c r="AMJ255" t="b">
        <v>1</v>
      </c>
      <c r="AML255" t="b">
        <v>1</v>
      </c>
      <c r="AMM255" t="b">
        <v>1</v>
      </c>
      <c r="AMQ255" t="b">
        <v>1</v>
      </c>
      <c r="AMW255" t="b">
        <v>1</v>
      </c>
      <c r="ANA255">
        <v>7.5</v>
      </c>
      <c r="ANB255">
        <v>2.5</v>
      </c>
      <c r="ANC255">
        <v>10</v>
      </c>
      <c r="AND255">
        <v>7.5</v>
      </c>
      <c r="ANE255">
        <v>2.5</v>
      </c>
      <c r="ANF255">
        <v>20</v>
      </c>
      <c r="ANG255" t="s">
        <v>1462</v>
      </c>
      <c r="ANH255" t="s">
        <v>6869</v>
      </c>
      <c r="ANI255" t="s">
        <v>1462</v>
      </c>
      <c r="ANJ255" t="s">
        <v>2616</v>
      </c>
      <c r="ANK255">
        <v>7.5</v>
      </c>
      <c r="ANL255">
        <v>2.5</v>
      </c>
      <c r="ANM255">
        <v>1</v>
      </c>
      <c r="ANN255">
        <v>0</v>
      </c>
      <c r="ANO255">
        <v>10</v>
      </c>
      <c r="ANP255">
        <v>11</v>
      </c>
      <c r="ANQ255" t="s">
        <v>2551</v>
      </c>
      <c r="ANT255">
        <v>0</v>
      </c>
      <c r="ANU255">
        <v>10</v>
      </c>
      <c r="AQR255">
        <v>5</v>
      </c>
      <c r="AQS255">
        <v>0</v>
      </c>
      <c r="AQT255">
        <v>1.3</v>
      </c>
      <c r="AQU255">
        <v>6.3</v>
      </c>
      <c r="AQV255" t="s">
        <v>1463</v>
      </c>
      <c r="ARA255" t="b">
        <v>1</v>
      </c>
      <c r="ARB255" t="b">
        <v>1</v>
      </c>
      <c r="ARC255" t="b">
        <v>1</v>
      </c>
      <c r="ARG255">
        <v>0</v>
      </c>
      <c r="ARH255">
        <v>2.5</v>
      </c>
      <c r="ARI255" t="s">
        <v>1463</v>
      </c>
      <c r="ARQ255" t="s">
        <v>1462</v>
      </c>
      <c r="ARS255" t="s">
        <v>6859</v>
      </c>
      <c r="ART255" t="s">
        <v>6870</v>
      </c>
      <c r="ASB255" t="b">
        <v>1</v>
      </c>
      <c r="ASC255" t="s">
        <v>6031</v>
      </c>
      <c r="ASD255">
        <v>0</v>
      </c>
      <c r="ASE255">
        <v>0</v>
      </c>
      <c r="ASF255">
        <v>5</v>
      </c>
      <c r="ASG255">
        <v>5</v>
      </c>
      <c r="ASH255">
        <v>2.5</v>
      </c>
      <c r="ASI255">
        <v>12.5</v>
      </c>
      <c r="ASJ255">
        <v>40</v>
      </c>
      <c r="ASM255" t="b">
        <v>1</v>
      </c>
      <c r="ASS255">
        <v>3</v>
      </c>
      <c r="AST255" t="s">
        <v>1462</v>
      </c>
      <c r="ASW255" t="b">
        <v>1</v>
      </c>
      <c r="ASY255" t="b">
        <v>1</v>
      </c>
      <c r="ASZ255" t="b">
        <v>1</v>
      </c>
      <c r="ATC255" t="s">
        <v>6871</v>
      </c>
      <c r="ATD255">
        <v>5</v>
      </c>
      <c r="ATE255">
        <v>2.5</v>
      </c>
      <c r="ATF255">
        <v>5.7</v>
      </c>
      <c r="ATG255">
        <v>7.5</v>
      </c>
      <c r="ATH255">
        <v>2.5</v>
      </c>
      <c r="ATI255">
        <v>15.7</v>
      </c>
      <c r="ATJ255" t="s">
        <v>1462</v>
      </c>
      <c r="ATW255" t="b">
        <v>1</v>
      </c>
      <c r="ATX255" t="s">
        <v>6872</v>
      </c>
      <c r="ATY255" t="s">
        <v>2568</v>
      </c>
      <c r="AVW255" t="s">
        <v>1462</v>
      </c>
      <c r="AVX255" t="s">
        <v>1462</v>
      </c>
      <c r="AVZ255">
        <v>7.5</v>
      </c>
      <c r="AWA255">
        <v>2.5</v>
      </c>
      <c r="AWB255">
        <v>7.5</v>
      </c>
      <c r="AWC255">
        <v>2.5</v>
      </c>
      <c r="AWD255">
        <v>1</v>
      </c>
      <c r="AWE255">
        <v>0</v>
      </c>
      <c r="AWF255">
        <v>0</v>
      </c>
      <c r="AWG255">
        <v>1</v>
      </c>
      <c r="AWH255" t="s">
        <v>1462</v>
      </c>
      <c r="AWI255" t="s">
        <v>2592</v>
      </c>
      <c r="AWJ255" t="s">
        <v>1463</v>
      </c>
      <c r="AWL255" t="s">
        <v>1462</v>
      </c>
      <c r="AWM255" t="s">
        <v>2619</v>
      </c>
      <c r="AWN255" t="s">
        <v>1463</v>
      </c>
      <c r="AWP255" t="s">
        <v>1463</v>
      </c>
      <c r="AWR255" t="s">
        <v>1463</v>
      </c>
      <c r="AWT255" t="s">
        <v>1463</v>
      </c>
      <c r="AWV255" t="s">
        <v>1463</v>
      </c>
      <c r="AWX255" t="s">
        <v>1463</v>
      </c>
      <c r="AWZ255" t="s">
        <v>1463</v>
      </c>
      <c r="AXB255" t="s">
        <v>1463</v>
      </c>
      <c r="AXD255" t="s">
        <v>1463</v>
      </c>
      <c r="AXI255">
        <v>0</v>
      </c>
      <c r="AXJ255">
        <v>0</v>
      </c>
      <c r="AXK255">
        <v>0</v>
      </c>
      <c r="AXN255">
        <v>0</v>
      </c>
      <c r="AXO255">
        <v>1</v>
      </c>
      <c r="AXP255">
        <v>1</v>
      </c>
      <c r="AXQ255">
        <v>1</v>
      </c>
      <c r="AXR255">
        <v>1</v>
      </c>
      <c r="AXS255">
        <v>1</v>
      </c>
      <c r="AXT255">
        <v>1</v>
      </c>
      <c r="AXU255">
        <v>1</v>
      </c>
      <c r="AXV255">
        <v>3</v>
      </c>
      <c r="AXW255">
        <v>1</v>
      </c>
      <c r="AXX255">
        <v>3</v>
      </c>
      <c r="AYA255">
        <v>10</v>
      </c>
      <c r="AYD255">
        <v>10</v>
      </c>
      <c r="AYE255" t="s">
        <v>1463</v>
      </c>
      <c r="AYF255" t="s">
        <v>1463</v>
      </c>
      <c r="AYG255">
        <v>10</v>
      </c>
      <c r="AYJ255">
        <v>10</v>
      </c>
      <c r="AYK255">
        <v>7.5</v>
      </c>
      <c r="AYL255">
        <v>0</v>
      </c>
      <c r="AYM255">
        <v>17.5</v>
      </c>
      <c r="AZO255" t="s">
        <v>1462</v>
      </c>
      <c r="AZP255" t="s">
        <v>6873</v>
      </c>
      <c r="AZR255">
        <v>7.5</v>
      </c>
      <c r="AZS255">
        <v>0</v>
      </c>
      <c r="BCH255">
        <v>10</v>
      </c>
      <c r="BCI255">
        <v>2.5</v>
      </c>
      <c r="BCJ255">
        <v>0</v>
      </c>
      <c r="BCK255">
        <v>12.5</v>
      </c>
      <c r="BCL255">
        <v>1</v>
      </c>
      <c r="BCN255" t="s">
        <v>2555</v>
      </c>
      <c r="BCP255">
        <v>2</v>
      </c>
      <c r="BCR255">
        <v>3</v>
      </c>
      <c r="BCT255">
        <v>4</v>
      </c>
      <c r="BCW255" t="s">
        <v>2555</v>
      </c>
      <c r="BCY255">
        <v>2.5</v>
      </c>
      <c r="BCZ255">
        <v>0</v>
      </c>
      <c r="BEH255">
        <v>2.5</v>
      </c>
      <c r="BEI255">
        <v>7.5</v>
      </c>
      <c r="BEJ255">
        <v>0</v>
      </c>
      <c r="BEK255">
        <v>10</v>
      </c>
      <c r="BEL255" t="s">
        <v>2552</v>
      </c>
      <c r="BEN255" t="s">
        <v>2552</v>
      </c>
      <c r="BEP255" t="s">
        <v>2552</v>
      </c>
      <c r="BER255" t="s">
        <v>2552</v>
      </c>
      <c r="BET255" t="s">
        <v>2552</v>
      </c>
      <c r="BEV255" t="s">
        <v>2552</v>
      </c>
      <c r="BEX255">
        <v>7.5</v>
      </c>
      <c r="BEY255">
        <v>0</v>
      </c>
      <c r="BGQ255">
        <v>2</v>
      </c>
      <c r="BGR255">
        <v>7.5</v>
      </c>
      <c r="BGS255">
        <v>2.5</v>
      </c>
      <c r="BGT255">
        <v>12</v>
      </c>
      <c r="BGU255" t="s">
        <v>1462</v>
      </c>
      <c r="BGV255" t="s">
        <v>6255</v>
      </c>
      <c r="BGW255" t="s">
        <v>2653</v>
      </c>
      <c r="BGX255" t="s">
        <v>2984</v>
      </c>
      <c r="BGY255" t="s">
        <v>2653</v>
      </c>
      <c r="BHK255">
        <v>7.5</v>
      </c>
      <c r="BHL255">
        <v>2.5</v>
      </c>
      <c r="BIT255">
        <v>10</v>
      </c>
      <c r="BIU255">
        <v>5</v>
      </c>
      <c r="BIV255">
        <v>2.5</v>
      </c>
      <c r="BIW255">
        <v>17.5</v>
      </c>
      <c r="BIX255">
        <v>5</v>
      </c>
      <c r="BIY255" t="s">
        <v>1794</v>
      </c>
      <c r="BIZ255" t="s">
        <v>2548</v>
      </c>
      <c r="BJA255" t="s">
        <v>2548</v>
      </c>
      <c r="BJB255">
        <v>5</v>
      </c>
      <c r="BJC255">
        <v>2.5</v>
      </c>
    </row>
    <row r="256" spans="1:1024 1026:1615" ht="15" x14ac:dyDescent="0.25">
      <c r="A256" t="s">
        <v>4347</v>
      </c>
      <c r="B256" t="s">
        <v>6874</v>
      </c>
      <c r="C256" t="s">
        <v>6875</v>
      </c>
      <c r="D256" t="s">
        <v>1460</v>
      </c>
      <c r="F256" t="s">
        <v>2606</v>
      </c>
      <c r="G256" t="s">
        <v>4350</v>
      </c>
      <c r="H256" t="s">
        <v>6517</v>
      </c>
      <c r="I256" t="s">
        <v>6850</v>
      </c>
      <c r="J256">
        <v>2.4915268899999998</v>
      </c>
      <c r="K256">
        <v>34.60700361</v>
      </c>
      <c r="L256" s="116">
        <v>42464</v>
      </c>
      <c r="M256" t="s">
        <v>1461</v>
      </c>
      <c r="N256">
        <v>65</v>
      </c>
      <c r="O256" t="s">
        <v>1472</v>
      </c>
      <c r="Q256">
        <v>6.7</v>
      </c>
      <c r="R256">
        <v>10</v>
      </c>
      <c r="S256">
        <v>0</v>
      </c>
      <c r="T256">
        <v>16.7</v>
      </c>
      <c r="U256">
        <v>1</v>
      </c>
      <c r="V256">
        <v>1</v>
      </c>
      <c r="X256">
        <v>3</v>
      </c>
      <c r="Y256">
        <v>4</v>
      </c>
      <c r="Z256">
        <v>2</v>
      </c>
      <c r="AF256" t="b">
        <v>1</v>
      </c>
      <c r="AG256">
        <v>1</v>
      </c>
      <c r="AH256">
        <v>1</v>
      </c>
      <c r="AJ256">
        <v>3</v>
      </c>
      <c r="AK256">
        <v>4</v>
      </c>
      <c r="AL256">
        <v>2</v>
      </c>
      <c r="AS256">
        <v>1</v>
      </c>
      <c r="AT256">
        <v>1</v>
      </c>
      <c r="AV256">
        <v>3</v>
      </c>
      <c r="AW256">
        <v>4</v>
      </c>
      <c r="AX256">
        <v>2</v>
      </c>
      <c r="BS256" t="s">
        <v>1462</v>
      </c>
      <c r="BT256" t="s">
        <v>1462</v>
      </c>
      <c r="BU256" t="s">
        <v>6876</v>
      </c>
      <c r="BV256" t="s">
        <v>6877</v>
      </c>
      <c r="BW256">
        <v>10</v>
      </c>
      <c r="BX256">
        <v>0</v>
      </c>
      <c r="BY256">
        <v>3.5</v>
      </c>
      <c r="BZ256">
        <v>5</v>
      </c>
      <c r="CA256">
        <v>0</v>
      </c>
      <c r="CB256">
        <v>8.5</v>
      </c>
      <c r="CC256" t="s">
        <v>1462</v>
      </c>
      <c r="CD256" t="b">
        <v>1</v>
      </c>
      <c r="CE256" t="b">
        <v>1</v>
      </c>
      <c r="CF256">
        <v>50</v>
      </c>
      <c r="CH256" t="s">
        <v>1463</v>
      </c>
      <c r="CM256" t="s">
        <v>1463</v>
      </c>
      <c r="CR256" t="s">
        <v>1463</v>
      </c>
      <c r="CW256" t="s">
        <v>1463</v>
      </c>
      <c r="DB256" t="s">
        <v>1463</v>
      </c>
      <c r="DG256" t="s">
        <v>1463</v>
      </c>
      <c r="DM256" t="s">
        <v>1463</v>
      </c>
      <c r="DS256" t="b">
        <v>1</v>
      </c>
      <c r="DU256" t="b">
        <v>1</v>
      </c>
      <c r="DY256" t="b">
        <v>1</v>
      </c>
      <c r="EC256" t="b">
        <v>1</v>
      </c>
      <c r="EI256">
        <v>5</v>
      </c>
      <c r="EJ256">
        <v>0</v>
      </c>
      <c r="EN256">
        <v>0</v>
      </c>
      <c r="EO256" t="s">
        <v>1463</v>
      </c>
      <c r="FL256">
        <v>6.7</v>
      </c>
      <c r="FM256">
        <v>2.5</v>
      </c>
      <c r="FN256">
        <v>0</v>
      </c>
      <c r="FO256">
        <v>9.1999999999999993</v>
      </c>
      <c r="FP256" t="s">
        <v>1462</v>
      </c>
      <c r="FT256" t="b">
        <v>1</v>
      </c>
      <c r="FV256" t="s">
        <v>1465</v>
      </c>
      <c r="GO256" t="b">
        <v>1</v>
      </c>
      <c r="GQ256" t="s">
        <v>1473</v>
      </c>
      <c r="HD256" t="b">
        <v>1</v>
      </c>
      <c r="HF256" t="s">
        <v>1465</v>
      </c>
      <c r="IN256" t="b">
        <v>1</v>
      </c>
      <c r="IP256" t="s">
        <v>1464</v>
      </c>
      <c r="JC256" t="b">
        <v>1</v>
      </c>
      <c r="JE256" t="s">
        <v>1465</v>
      </c>
      <c r="KG256" t="s">
        <v>4534</v>
      </c>
      <c r="KH256" t="b">
        <v>1</v>
      </c>
      <c r="KJ256" t="s">
        <v>1464</v>
      </c>
      <c r="KK256" t="s">
        <v>1463</v>
      </c>
      <c r="KM256">
        <v>2.5</v>
      </c>
      <c r="KN256">
        <v>0</v>
      </c>
      <c r="KO256">
        <v>0</v>
      </c>
      <c r="KR256">
        <v>0</v>
      </c>
      <c r="KS256" t="s">
        <v>1463</v>
      </c>
      <c r="RO256">
        <v>7.5</v>
      </c>
      <c r="RP256">
        <v>5</v>
      </c>
      <c r="RQ256">
        <v>5</v>
      </c>
      <c r="RR256">
        <v>17.5</v>
      </c>
      <c r="RS256" t="s">
        <v>1463</v>
      </c>
      <c r="RZ256" t="s">
        <v>1463</v>
      </c>
      <c r="SK256">
        <v>5</v>
      </c>
      <c r="SL256">
        <v>5</v>
      </c>
      <c r="SM256">
        <v>5.7</v>
      </c>
      <c r="SN256">
        <v>7.5</v>
      </c>
      <c r="SO256">
        <v>2.5</v>
      </c>
      <c r="SP256">
        <v>15.7</v>
      </c>
      <c r="SQ256" t="s">
        <v>1463</v>
      </c>
      <c r="SR256" t="s">
        <v>2919</v>
      </c>
      <c r="TI256">
        <v>50</v>
      </c>
      <c r="TJ256" t="s">
        <v>6878</v>
      </c>
      <c r="TM256" t="b">
        <v>1</v>
      </c>
      <c r="TN256" t="b">
        <v>1</v>
      </c>
      <c r="TO256" t="b">
        <v>1</v>
      </c>
      <c r="TP256" t="b">
        <v>1</v>
      </c>
      <c r="TQ256" t="b">
        <v>1</v>
      </c>
      <c r="TS256" t="b">
        <v>1</v>
      </c>
      <c r="TT256" t="b">
        <v>1</v>
      </c>
      <c r="TU256" t="b">
        <v>1</v>
      </c>
      <c r="TX256">
        <v>7.5</v>
      </c>
      <c r="TY256">
        <v>2.5</v>
      </c>
      <c r="VI256">
        <v>5</v>
      </c>
      <c r="VJ256">
        <v>0</v>
      </c>
      <c r="VK256">
        <v>10</v>
      </c>
      <c r="VL256">
        <v>15</v>
      </c>
      <c r="VM256" t="s">
        <v>1463</v>
      </c>
      <c r="VO256" t="s">
        <v>1463</v>
      </c>
      <c r="VQ256" t="s">
        <v>1463</v>
      </c>
      <c r="VS256" t="s">
        <v>1463</v>
      </c>
      <c r="VV256" t="s">
        <v>1463</v>
      </c>
      <c r="VX256" t="s">
        <v>1462</v>
      </c>
      <c r="VY256" t="s">
        <v>4631</v>
      </c>
      <c r="VZ256">
        <v>0</v>
      </c>
      <c r="WA256">
        <v>10</v>
      </c>
      <c r="XJ256">
        <v>2.5</v>
      </c>
      <c r="XK256">
        <v>0</v>
      </c>
      <c r="XL256">
        <v>10</v>
      </c>
      <c r="XM256">
        <v>12.5</v>
      </c>
      <c r="XN256" t="s">
        <v>1462</v>
      </c>
      <c r="XO256" t="s">
        <v>1462</v>
      </c>
      <c r="XR256" t="b">
        <v>1</v>
      </c>
      <c r="XT256" t="b">
        <v>1</v>
      </c>
      <c r="XU256" t="b">
        <v>1</v>
      </c>
      <c r="XX256" t="b">
        <v>1</v>
      </c>
      <c r="YE256" t="s">
        <v>1463</v>
      </c>
      <c r="YF256" t="s">
        <v>6627</v>
      </c>
      <c r="YG256">
        <v>0</v>
      </c>
      <c r="YH256">
        <v>10</v>
      </c>
      <c r="YI256" t="s">
        <v>1463</v>
      </c>
      <c r="YU256">
        <v>0</v>
      </c>
      <c r="YV256">
        <v>10</v>
      </c>
      <c r="ZX256">
        <v>7</v>
      </c>
      <c r="ZY256">
        <v>5</v>
      </c>
      <c r="ZZ256">
        <v>0</v>
      </c>
      <c r="AAA256">
        <v>12</v>
      </c>
      <c r="AAB256" t="s">
        <v>1462</v>
      </c>
      <c r="AAL256" t="b">
        <v>1</v>
      </c>
      <c r="AAO256" t="b">
        <v>1</v>
      </c>
      <c r="AAS256" t="s">
        <v>6879</v>
      </c>
      <c r="AAT256">
        <v>5</v>
      </c>
      <c r="AAU256">
        <v>0</v>
      </c>
      <c r="ADN256">
        <v>2</v>
      </c>
      <c r="ADO256">
        <v>0</v>
      </c>
      <c r="ADP256">
        <v>2.5</v>
      </c>
      <c r="ADQ256">
        <v>4.5</v>
      </c>
      <c r="ADR256" t="s">
        <v>1759</v>
      </c>
      <c r="ADS256">
        <v>0.5</v>
      </c>
      <c r="ADT256">
        <v>15</v>
      </c>
      <c r="AEG256">
        <v>0</v>
      </c>
      <c r="AEH256">
        <v>2.5</v>
      </c>
      <c r="AEI256">
        <v>2</v>
      </c>
      <c r="AEJ256">
        <v>0</v>
      </c>
      <c r="AEK256">
        <v>0</v>
      </c>
      <c r="AEL256">
        <v>2</v>
      </c>
      <c r="AEZ256" t="b">
        <v>1</v>
      </c>
      <c r="AFA256" t="s">
        <v>5368</v>
      </c>
      <c r="AFC256">
        <v>0</v>
      </c>
      <c r="AFD256">
        <v>0</v>
      </c>
      <c r="AFE256">
        <v>0</v>
      </c>
      <c r="AFF256">
        <v>7.5</v>
      </c>
      <c r="AFG256">
        <v>2.5</v>
      </c>
      <c r="AFH256">
        <v>10</v>
      </c>
      <c r="AFI256" t="s">
        <v>1463</v>
      </c>
      <c r="AFK256" t="s">
        <v>1463</v>
      </c>
      <c r="AFM256" t="s">
        <v>1463</v>
      </c>
      <c r="AFO256" t="s">
        <v>1463</v>
      </c>
      <c r="AFQ256" t="s">
        <v>1463</v>
      </c>
      <c r="AFT256" t="s">
        <v>1463</v>
      </c>
      <c r="AFV256">
        <v>3</v>
      </c>
      <c r="AFW256">
        <v>3</v>
      </c>
      <c r="AFX256">
        <v>7.5</v>
      </c>
      <c r="AFY256">
        <v>2.5</v>
      </c>
      <c r="AFZ256">
        <v>2.5</v>
      </c>
      <c r="AGA256">
        <v>7.5</v>
      </c>
      <c r="AGB256">
        <v>10</v>
      </c>
      <c r="AGC256">
        <v>20</v>
      </c>
      <c r="AGD256">
        <v>4</v>
      </c>
      <c r="AGG256">
        <v>3</v>
      </c>
      <c r="AGJ256">
        <v>4</v>
      </c>
      <c r="AGM256" t="s">
        <v>6880</v>
      </c>
      <c r="AGQ256">
        <v>7.5</v>
      </c>
      <c r="AGR256">
        <v>10</v>
      </c>
      <c r="AGS256">
        <v>3</v>
      </c>
      <c r="AGT256">
        <v>7.5</v>
      </c>
      <c r="AGU256">
        <v>0</v>
      </c>
      <c r="AGV256">
        <v>10.5</v>
      </c>
      <c r="AGW256">
        <v>3</v>
      </c>
      <c r="AGY256" t="b">
        <v>1</v>
      </c>
      <c r="AGZ256" t="b">
        <v>1</v>
      </c>
      <c r="AHA256" t="b">
        <v>1</v>
      </c>
      <c r="AHD256">
        <v>4</v>
      </c>
      <c r="AHE256">
        <v>3</v>
      </c>
      <c r="AHF256">
        <v>3</v>
      </c>
      <c r="AKM256">
        <v>7.5</v>
      </c>
      <c r="AKN256">
        <v>0</v>
      </c>
      <c r="AKO256">
        <v>6.5</v>
      </c>
      <c r="AKP256">
        <v>2.5</v>
      </c>
      <c r="AKQ256">
        <v>0</v>
      </c>
      <c r="AKR256">
        <v>9</v>
      </c>
      <c r="AKS256" t="s">
        <v>1462</v>
      </c>
      <c r="AKT256" t="s">
        <v>1463</v>
      </c>
      <c r="AKV256" t="s">
        <v>1463</v>
      </c>
      <c r="AKX256" t="s">
        <v>1463</v>
      </c>
      <c r="AKZ256" t="s">
        <v>1463</v>
      </c>
      <c r="ALB256" t="s">
        <v>1462</v>
      </c>
      <c r="ALD256" t="s">
        <v>1463</v>
      </c>
      <c r="ALF256" t="s">
        <v>1462</v>
      </c>
      <c r="ALH256" t="s">
        <v>1463</v>
      </c>
      <c r="ALJ256" t="s">
        <v>1463</v>
      </c>
      <c r="ALL256" t="s">
        <v>1463</v>
      </c>
      <c r="ALN256" t="s">
        <v>1463</v>
      </c>
      <c r="ALP256" t="s">
        <v>1463</v>
      </c>
      <c r="ALR256" t="s">
        <v>1463</v>
      </c>
      <c r="ALT256" t="s">
        <v>1463</v>
      </c>
      <c r="AMF256" t="b">
        <v>1</v>
      </c>
      <c r="AMH256" t="b">
        <v>1</v>
      </c>
      <c r="AMI256" t="b">
        <v>1</v>
      </c>
      <c r="AMJ256" t="b">
        <v>1</v>
      </c>
      <c r="AML256" t="b">
        <v>1</v>
      </c>
      <c r="AMM256" t="b">
        <v>1</v>
      </c>
      <c r="AMQ256" t="b">
        <v>1</v>
      </c>
      <c r="AMW256" t="b">
        <v>1</v>
      </c>
      <c r="ANA256">
        <v>2.5</v>
      </c>
      <c r="ANB256">
        <v>0</v>
      </c>
      <c r="ANC256">
        <v>10</v>
      </c>
      <c r="AND256">
        <v>5</v>
      </c>
      <c r="ANE256">
        <v>0</v>
      </c>
      <c r="ANF256">
        <v>15</v>
      </c>
      <c r="ANG256" t="s">
        <v>1462</v>
      </c>
      <c r="ANH256" t="s">
        <v>6881</v>
      </c>
      <c r="ANI256" t="s">
        <v>1462</v>
      </c>
      <c r="ANJ256" t="s">
        <v>6882</v>
      </c>
      <c r="ANK256">
        <v>5</v>
      </c>
      <c r="ANL256">
        <v>0</v>
      </c>
      <c r="ANM256">
        <v>1</v>
      </c>
      <c r="ANN256">
        <v>0</v>
      </c>
      <c r="ANO256">
        <v>10</v>
      </c>
      <c r="ANP256">
        <v>11</v>
      </c>
      <c r="ANQ256" t="s">
        <v>2551</v>
      </c>
      <c r="ANT256">
        <v>0</v>
      </c>
      <c r="ANU256">
        <v>10</v>
      </c>
      <c r="AQR256">
        <v>5</v>
      </c>
      <c r="AQS256">
        <v>0</v>
      </c>
      <c r="AQT256">
        <v>1.3</v>
      </c>
      <c r="AQU256">
        <v>6.3</v>
      </c>
      <c r="AQV256" t="s">
        <v>1463</v>
      </c>
      <c r="ARA256" t="b">
        <v>1</v>
      </c>
      <c r="ARB256" t="b">
        <v>1</v>
      </c>
      <c r="ARD256" t="b">
        <v>1</v>
      </c>
      <c r="ARG256">
        <v>0</v>
      </c>
      <c r="ARH256">
        <v>2.5</v>
      </c>
      <c r="ARI256" t="s">
        <v>1463</v>
      </c>
      <c r="ARQ256" t="s">
        <v>1462</v>
      </c>
      <c r="ARS256" t="s">
        <v>4680</v>
      </c>
      <c r="ART256" t="s">
        <v>2616</v>
      </c>
      <c r="ASB256" t="b">
        <v>1</v>
      </c>
      <c r="ASC256" t="s">
        <v>4372</v>
      </c>
      <c r="ASD256">
        <v>0</v>
      </c>
      <c r="ASE256">
        <v>0</v>
      </c>
      <c r="ASF256">
        <v>7</v>
      </c>
      <c r="ASG256">
        <v>5</v>
      </c>
      <c r="ASH256">
        <v>2.5</v>
      </c>
      <c r="ASI256">
        <v>14.5</v>
      </c>
      <c r="ASJ256">
        <v>50</v>
      </c>
      <c r="ASM256" t="b">
        <v>1</v>
      </c>
      <c r="ASS256">
        <v>5</v>
      </c>
      <c r="AST256" t="s">
        <v>1462</v>
      </c>
      <c r="ASW256" t="b">
        <v>1</v>
      </c>
      <c r="ASY256" t="b">
        <v>1</v>
      </c>
      <c r="ASZ256" t="b">
        <v>1</v>
      </c>
      <c r="ATC256" t="s">
        <v>6883</v>
      </c>
      <c r="ATD256">
        <v>5</v>
      </c>
      <c r="ATE256">
        <v>2.5</v>
      </c>
      <c r="ATF256">
        <v>0</v>
      </c>
      <c r="ATG256">
        <v>0</v>
      </c>
      <c r="ATH256">
        <v>1.3</v>
      </c>
      <c r="ATI256">
        <v>1.3</v>
      </c>
      <c r="ATJ256" t="s">
        <v>1463</v>
      </c>
      <c r="AVZ256">
        <v>0</v>
      </c>
      <c r="AWA256">
        <v>2.5</v>
      </c>
      <c r="AWB256">
        <v>0</v>
      </c>
      <c r="AWC256">
        <v>0</v>
      </c>
      <c r="AWD256">
        <v>1</v>
      </c>
      <c r="AWE256">
        <v>2.5</v>
      </c>
      <c r="AWF256">
        <v>0</v>
      </c>
      <c r="AWG256">
        <v>3.5</v>
      </c>
      <c r="AWH256" t="s">
        <v>1462</v>
      </c>
      <c r="AWI256" t="s">
        <v>1470</v>
      </c>
      <c r="AWJ256" t="s">
        <v>1463</v>
      </c>
      <c r="AWL256" t="s">
        <v>1463</v>
      </c>
      <c r="AWN256" t="s">
        <v>1463</v>
      </c>
      <c r="AWP256" t="s">
        <v>1463</v>
      </c>
      <c r="AWR256" t="s">
        <v>1463</v>
      </c>
      <c r="AWT256" t="s">
        <v>1463</v>
      </c>
      <c r="AWV256" t="s">
        <v>1462</v>
      </c>
      <c r="AWW256" t="s">
        <v>1469</v>
      </c>
      <c r="AWX256" t="s">
        <v>1463</v>
      </c>
      <c r="AWZ256" t="s">
        <v>1463</v>
      </c>
      <c r="AXB256" t="s">
        <v>1463</v>
      </c>
      <c r="AXD256" t="s">
        <v>1463</v>
      </c>
      <c r="AXF256">
        <v>2</v>
      </c>
      <c r="AXI256">
        <v>2.5</v>
      </c>
      <c r="AXJ256">
        <v>0</v>
      </c>
      <c r="AXK256">
        <v>1</v>
      </c>
      <c r="AXN256">
        <v>1</v>
      </c>
      <c r="AXO256">
        <v>1</v>
      </c>
      <c r="AXP256">
        <v>1</v>
      </c>
      <c r="AXQ256">
        <v>1</v>
      </c>
      <c r="AXR256">
        <v>1</v>
      </c>
      <c r="AXS256">
        <v>1</v>
      </c>
      <c r="AXT256">
        <v>1</v>
      </c>
      <c r="AXU256">
        <v>1</v>
      </c>
      <c r="AXV256">
        <v>2</v>
      </c>
      <c r="AXW256">
        <v>1</v>
      </c>
      <c r="AXX256">
        <v>2</v>
      </c>
      <c r="AYA256">
        <v>10</v>
      </c>
      <c r="AYD256">
        <v>10</v>
      </c>
      <c r="AYE256" t="s">
        <v>1463</v>
      </c>
      <c r="AYF256" t="s">
        <v>1463</v>
      </c>
      <c r="AYG256">
        <v>10</v>
      </c>
      <c r="AYJ256">
        <v>10</v>
      </c>
      <c r="AYK256">
        <v>7.5</v>
      </c>
      <c r="AYL256">
        <v>0</v>
      </c>
      <c r="AYM256">
        <v>17.5</v>
      </c>
      <c r="AYN256">
        <v>2</v>
      </c>
      <c r="AYO256" t="s">
        <v>6884</v>
      </c>
      <c r="AYP256" t="s">
        <v>4419</v>
      </c>
      <c r="AYW256">
        <v>2</v>
      </c>
      <c r="AYX256" t="s">
        <v>6885</v>
      </c>
      <c r="AYY256" t="s">
        <v>6886</v>
      </c>
      <c r="AZC256">
        <v>5</v>
      </c>
      <c r="AZD256" t="s">
        <v>4426</v>
      </c>
      <c r="AZE256" t="s">
        <v>5902</v>
      </c>
      <c r="AZF256">
        <v>6</v>
      </c>
      <c r="AZG256" t="s">
        <v>6129</v>
      </c>
      <c r="AZH256" t="s">
        <v>4504</v>
      </c>
      <c r="AZM256" t="s">
        <v>1462</v>
      </c>
      <c r="AZN256" t="s">
        <v>6887</v>
      </c>
      <c r="AZO256" t="s">
        <v>1462</v>
      </c>
      <c r="AZP256" t="s">
        <v>6888</v>
      </c>
      <c r="AZR256">
        <v>7.5</v>
      </c>
      <c r="AZS256">
        <v>0</v>
      </c>
      <c r="BCH256">
        <v>10</v>
      </c>
      <c r="BCI256">
        <v>2.5</v>
      </c>
      <c r="BCJ256">
        <v>0</v>
      </c>
      <c r="BCK256">
        <v>12.5</v>
      </c>
      <c r="BCL256">
        <v>1</v>
      </c>
      <c r="BCN256" t="s">
        <v>2555</v>
      </c>
      <c r="BCP256">
        <v>2</v>
      </c>
      <c r="BCR256">
        <v>3</v>
      </c>
      <c r="BCT256">
        <v>4</v>
      </c>
      <c r="BCW256" t="s">
        <v>2555</v>
      </c>
      <c r="BCY256">
        <v>2.5</v>
      </c>
      <c r="BCZ256">
        <v>0</v>
      </c>
      <c r="BEH256">
        <v>2.5</v>
      </c>
      <c r="BEI256">
        <v>7.5</v>
      </c>
      <c r="BEJ256">
        <v>2.5</v>
      </c>
      <c r="BEK256">
        <v>12.5</v>
      </c>
      <c r="BEL256" t="s">
        <v>2552</v>
      </c>
      <c r="BEN256" t="s">
        <v>2552</v>
      </c>
      <c r="BEP256" t="s">
        <v>2557</v>
      </c>
      <c r="BER256" t="s">
        <v>2552</v>
      </c>
      <c r="BET256" t="s">
        <v>2552</v>
      </c>
      <c r="BEV256" t="s">
        <v>2552</v>
      </c>
      <c r="BEX256">
        <v>7.5</v>
      </c>
      <c r="BEY256">
        <v>2.5</v>
      </c>
      <c r="BGQ256">
        <v>2</v>
      </c>
      <c r="BGR256">
        <v>2.5</v>
      </c>
      <c r="BGS256">
        <v>5</v>
      </c>
      <c r="BGT256">
        <v>9.5</v>
      </c>
      <c r="BGU256" t="s">
        <v>1462</v>
      </c>
      <c r="BGV256" t="s">
        <v>3069</v>
      </c>
      <c r="BGW256" t="s">
        <v>2653</v>
      </c>
      <c r="BGX256" t="s">
        <v>2667</v>
      </c>
      <c r="BGY256" t="s">
        <v>2653</v>
      </c>
      <c r="BHK256">
        <v>2.5</v>
      </c>
      <c r="BHL256">
        <v>5</v>
      </c>
      <c r="BIT256">
        <v>10</v>
      </c>
      <c r="BIU256">
        <v>5</v>
      </c>
      <c r="BIV256">
        <v>0</v>
      </c>
      <c r="BIW256">
        <v>15</v>
      </c>
      <c r="BIX256">
        <v>5</v>
      </c>
      <c r="BIY256" t="s">
        <v>1794</v>
      </c>
      <c r="BIZ256" t="s">
        <v>2548</v>
      </c>
      <c r="BJA256" t="s">
        <v>2594</v>
      </c>
      <c r="BJB256">
        <v>5</v>
      </c>
      <c r="BJC256">
        <v>0</v>
      </c>
    </row>
    <row r="257" spans="1:1024 1026:1615" ht="15" x14ac:dyDescent="0.25">
      <c r="A257" t="s">
        <v>4347</v>
      </c>
      <c r="B257" t="s">
        <v>6889</v>
      </c>
      <c r="C257" t="s">
        <v>6890</v>
      </c>
      <c r="D257" t="s">
        <v>1460</v>
      </c>
      <c r="F257" t="s">
        <v>2606</v>
      </c>
      <c r="G257" t="s">
        <v>4350</v>
      </c>
      <c r="H257" t="s">
        <v>6517</v>
      </c>
      <c r="I257" t="s">
        <v>6891</v>
      </c>
      <c r="J257">
        <v>2.4994938599999998</v>
      </c>
      <c r="K257">
        <v>34.597650739999999</v>
      </c>
      <c r="L257" s="116">
        <v>42464</v>
      </c>
      <c r="M257" t="s">
        <v>1461</v>
      </c>
      <c r="N257">
        <v>30</v>
      </c>
      <c r="O257" t="s">
        <v>1472</v>
      </c>
      <c r="Q257">
        <v>6.7</v>
      </c>
      <c r="R257">
        <v>10</v>
      </c>
      <c r="S257">
        <v>0</v>
      </c>
      <c r="T257">
        <v>16.7</v>
      </c>
      <c r="U257">
        <v>1</v>
      </c>
      <c r="V257">
        <v>1</v>
      </c>
      <c r="W257">
        <v>2</v>
      </c>
      <c r="AA257" t="b">
        <v>1</v>
      </c>
      <c r="AG257">
        <v>1</v>
      </c>
      <c r="AH257">
        <v>1</v>
      </c>
      <c r="AI257">
        <v>1</v>
      </c>
      <c r="AS257">
        <v>1</v>
      </c>
      <c r="AT257">
        <v>1</v>
      </c>
      <c r="AU257">
        <v>1</v>
      </c>
      <c r="BS257" t="s">
        <v>1462</v>
      </c>
      <c r="BT257" t="s">
        <v>1462</v>
      </c>
      <c r="BU257" t="s">
        <v>4353</v>
      </c>
      <c r="BV257" t="s">
        <v>6892</v>
      </c>
      <c r="BW257">
        <v>10</v>
      </c>
      <c r="BX257">
        <v>0</v>
      </c>
      <c r="BY257">
        <v>3.5</v>
      </c>
      <c r="BZ257">
        <v>5</v>
      </c>
      <c r="CA257">
        <v>0</v>
      </c>
      <c r="CB257">
        <v>8.5</v>
      </c>
      <c r="CC257" t="s">
        <v>1462</v>
      </c>
      <c r="CD257" t="b">
        <v>1</v>
      </c>
      <c r="CE257" t="b">
        <v>1</v>
      </c>
      <c r="CF257">
        <v>18</v>
      </c>
      <c r="CH257" t="s">
        <v>1463</v>
      </c>
      <c r="CM257" t="s">
        <v>1463</v>
      </c>
      <c r="CR257" t="s">
        <v>1463</v>
      </c>
      <c r="CW257" t="s">
        <v>1463</v>
      </c>
      <c r="DB257" t="s">
        <v>1463</v>
      </c>
      <c r="DG257" t="s">
        <v>1463</v>
      </c>
      <c r="DM257" t="s">
        <v>1463</v>
      </c>
      <c r="DS257" t="b">
        <v>1</v>
      </c>
      <c r="DU257" t="b">
        <v>1</v>
      </c>
      <c r="DY257" t="b">
        <v>1</v>
      </c>
      <c r="EC257" t="b">
        <v>1</v>
      </c>
      <c r="EI257">
        <v>5</v>
      </c>
      <c r="EJ257">
        <v>0</v>
      </c>
      <c r="EN257">
        <v>0</v>
      </c>
      <c r="EO257" t="s">
        <v>1463</v>
      </c>
      <c r="FL257">
        <v>6.7</v>
      </c>
      <c r="FM257">
        <v>7.5</v>
      </c>
      <c r="FN257">
        <v>0</v>
      </c>
      <c r="FO257">
        <v>14.2</v>
      </c>
      <c r="FP257" t="s">
        <v>1462</v>
      </c>
      <c r="FS257" t="s">
        <v>1464</v>
      </c>
      <c r="FT257" t="b">
        <v>1</v>
      </c>
      <c r="FV257" t="s">
        <v>1465</v>
      </c>
      <c r="FY257" t="s">
        <v>1464</v>
      </c>
      <c r="GB257" t="s">
        <v>1464</v>
      </c>
      <c r="GE257" t="s">
        <v>1464</v>
      </c>
      <c r="GH257" t="s">
        <v>1464</v>
      </c>
      <c r="GK257" t="s">
        <v>1464</v>
      </c>
      <c r="GN257" t="s">
        <v>1464</v>
      </c>
      <c r="GO257" t="b">
        <v>1</v>
      </c>
      <c r="GQ257" t="s">
        <v>1465</v>
      </c>
      <c r="GT257" t="s">
        <v>1464</v>
      </c>
      <c r="GW257" t="s">
        <v>1464</v>
      </c>
      <c r="GZ257" t="s">
        <v>1464</v>
      </c>
      <c r="HC257" t="s">
        <v>1464</v>
      </c>
      <c r="HD257" t="b">
        <v>1</v>
      </c>
      <c r="HF257" t="s">
        <v>2548</v>
      </c>
      <c r="HI257" t="s">
        <v>1464</v>
      </c>
      <c r="HL257" t="s">
        <v>1464</v>
      </c>
      <c r="HO257" t="s">
        <v>1464</v>
      </c>
      <c r="HR257" t="s">
        <v>1464</v>
      </c>
      <c r="HU257" t="s">
        <v>1464</v>
      </c>
      <c r="HX257" t="s">
        <v>1464</v>
      </c>
      <c r="IA257" t="s">
        <v>1464</v>
      </c>
      <c r="ID257" t="s">
        <v>1464</v>
      </c>
      <c r="IG257" t="s">
        <v>1464</v>
      </c>
      <c r="IJ257" t="s">
        <v>1464</v>
      </c>
      <c r="IM257" t="s">
        <v>1464</v>
      </c>
      <c r="IN257" t="b">
        <v>1</v>
      </c>
      <c r="IP257" t="s">
        <v>2548</v>
      </c>
      <c r="IS257" t="s">
        <v>1464</v>
      </c>
      <c r="IV257" t="s">
        <v>1464</v>
      </c>
      <c r="IY257" t="s">
        <v>1464</v>
      </c>
      <c r="JB257" t="s">
        <v>1464</v>
      </c>
      <c r="JC257" t="b">
        <v>1</v>
      </c>
      <c r="JE257" t="s">
        <v>1465</v>
      </c>
      <c r="JH257" t="s">
        <v>1464</v>
      </c>
      <c r="JK257" t="s">
        <v>1464</v>
      </c>
      <c r="JN257" t="s">
        <v>1464</v>
      </c>
      <c r="JQ257" t="s">
        <v>1464</v>
      </c>
      <c r="JT257" t="s">
        <v>1464</v>
      </c>
      <c r="JW257" t="s">
        <v>1464</v>
      </c>
      <c r="JZ257" t="s">
        <v>1464</v>
      </c>
      <c r="KC257" t="s">
        <v>1464</v>
      </c>
      <c r="KF257" t="s">
        <v>1464</v>
      </c>
      <c r="KG257" t="s">
        <v>4388</v>
      </c>
      <c r="KH257" t="b">
        <v>1</v>
      </c>
      <c r="KJ257" t="s">
        <v>1473</v>
      </c>
      <c r="KK257" t="s">
        <v>1463</v>
      </c>
      <c r="KM257">
        <v>7.5</v>
      </c>
      <c r="KN257">
        <v>0</v>
      </c>
      <c r="KO257">
        <v>0</v>
      </c>
      <c r="KR257">
        <v>0</v>
      </c>
      <c r="KS257" t="s">
        <v>1463</v>
      </c>
      <c r="RO257">
        <v>7.5</v>
      </c>
      <c r="RP257">
        <v>5</v>
      </c>
      <c r="RQ257">
        <v>5</v>
      </c>
      <c r="RR257">
        <v>17.5</v>
      </c>
      <c r="RS257" t="s">
        <v>1463</v>
      </c>
      <c r="RZ257" t="s">
        <v>1463</v>
      </c>
      <c r="SK257">
        <v>5</v>
      </c>
      <c r="SL257">
        <v>5</v>
      </c>
      <c r="SM257">
        <v>6.7</v>
      </c>
      <c r="SN257">
        <v>5</v>
      </c>
      <c r="SO257">
        <v>0</v>
      </c>
      <c r="SP257">
        <v>11.7</v>
      </c>
      <c r="SQ257" t="s">
        <v>1463</v>
      </c>
      <c r="SR257" t="s">
        <v>6893</v>
      </c>
      <c r="TI257">
        <v>30</v>
      </c>
      <c r="TJ257" t="s">
        <v>6894</v>
      </c>
      <c r="TM257" t="b">
        <v>1</v>
      </c>
      <c r="TN257" t="b">
        <v>1</v>
      </c>
      <c r="TO257" t="b">
        <v>1</v>
      </c>
      <c r="TP257" t="b">
        <v>1</v>
      </c>
      <c r="TQ257" t="b">
        <v>1</v>
      </c>
      <c r="TX257">
        <v>5</v>
      </c>
      <c r="TY257">
        <v>0</v>
      </c>
      <c r="VI257">
        <v>5</v>
      </c>
      <c r="VJ257">
        <v>0</v>
      </c>
      <c r="VK257">
        <v>10</v>
      </c>
      <c r="VL257">
        <v>15</v>
      </c>
      <c r="VM257" t="s">
        <v>1463</v>
      </c>
      <c r="VO257" t="s">
        <v>1463</v>
      </c>
      <c r="VQ257" t="s">
        <v>1463</v>
      </c>
      <c r="VS257" t="s">
        <v>1463</v>
      </c>
      <c r="VV257" t="s">
        <v>1463</v>
      </c>
      <c r="VX257" t="s">
        <v>1462</v>
      </c>
      <c r="VY257" t="s">
        <v>6895</v>
      </c>
      <c r="VZ257">
        <v>0</v>
      </c>
      <c r="WA257">
        <v>10</v>
      </c>
      <c r="XJ257">
        <v>2.5</v>
      </c>
      <c r="XK257">
        <v>0</v>
      </c>
      <c r="XL257">
        <v>2.5</v>
      </c>
      <c r="XM257">
        <v>5</v>
      </c>
      <c r="XN257" t="s">
        <v>1462</v>
      </c>
      <c r="XO257" t="s">
        <v>1462</v>
      </c>
      <c r="XR257" t="b">
        <v>1</v>
      </c>
      <c r="XT257" t="b">
        <v>1</v>
      </c>
      <c r="XU257" t="b">
        <v>1</v>
      </c>
      <c r="XW257" t="b">
        <v>1</v>
      </c>
      <c r="XY257" t="b">
        <v>1</v>
      </c>
      <c r="YC257" t="s">
        <v>1462</v>
      </c>
      <c r="YE257" t="s">
        <v>1463</v>
      </c>
      <c r="YF257" t="s">
        <v>6896</v>
      </c>
      <c r="YG257">
        <v>0</v>
      </c>
      <c r="YH257">
        <v>2.5</v>
      </c>
      <c r="YI257" t="s">
        <v>1463</v>
      </c>
      <c r="YU257">
        <v>0</v>
      </c>
      <c r="YV257">
        <v>2.5</v>
      </c>
      <c r="ZX257">
        <v>7</v>
      </c>
      <c r="ZY257">
        <v>7.5</v>
      </c>
      <c r="ZZ257">
        <v>0</v>
      </c>
      <c r="AAA257">
        <v>14.5</v>
      </c>
      <c r="AAB257" t="s">
        <v>1462</v>
      </c>
      <c r="AAL257" t="b">
        <v>1</v>
      </c>
      <c r="AAO257" t="b">
        <v>1</v>
      </c>
      <c r="AAS257" t="s">
        <v>6897</v>
      </c>
      <c r="AAT257">
        <v>7.5</v>
      </c>
      <c r="AAU257">
        <v>0</v>
      </c>
      <c r="AAV257">
        <v>6.7</v>
      </c>
      <c r="AAW257">
        <v>0</v>
      </c>
      <c r="AAX257">
        <v>2.5</v>
      </c>
      <c r="AAY257">
        <v>9.1999999999999993</v>
      </c>
      <c r="ACE257">
        <v>0</v>
      </c>
      <c r="ACF257">
        <v>2.5</v>
      </c>
      <c r="ADN257">
        <v>2</v>
      </c>
      <c r="ADO257">
        <v>0</v>
      </c>
      <c r="ADP257">
        <v>0</v>
      </c>
      <c r="ADQ257">
        <v>2</v>
      </c>
      <c r="ADR257" t="s">
        <v>1759</v>
      </c>
      <c r="ADS257">
        <v>0.5</v>
      </c>
      <c r="ADT257">
        <v>2</v>
      </c>
      <c r="AEG257">
        <v>0</v>
      </c>
      <c r="AEH257">
        <v>0</v>
      </c>
      <c r="AEI257">
        <v>2</v>
      </c>
      <c r="AEJ257">
        <v>0</v>
      </c>
      <c r="AEK257">
        <v>0</v>
      </c>
      <c r="AEL257">
        <v>2</v>
      </c>
      <c r="AEZ257" t="b">
        <v>1</v>
      </c>
      <c r="AFA257" t="s">
        <v>5249</v>
      </c>
      <c r="AFC257">
        <v>0</v>
      </c>
      <c r="AFD257">
        <v>0</v>
      </c>
      <c r="AFE257">
        <v>0</v>
      </c>
      <c r="AFF257">
        <v>7.5</v>
      </c>
      <c r="AFG257">
        <v>2.5</v>
      </c>
      <c r="AFH257">
        <v>10</v>
      </c>
      <c r="AFI257" t="s">
        <v>1463</v>
      </c>
      <c r="AFK257" t="s">
        <v>1463</v>
      </c>
      <c r="AFM257" t="s">
        <v>1463</v>
      </c>
      <c r="AFO257" t="s">
        <v>1463</v>
      </c>
      <c r="AFQ257" t="s">
        <v>1463</v>
      </c>
      <c r="AFT257" t="s">
        <v>1463</v>
      </c>
      <c r="AFV257">
        <v>3</v>
      </c>
      <c r="AFW257">
        <v>3</v>
      </c>
      <c r="AFX257">
        <v>7.5</v>
      </c>
      <c r="AFY257">
        <v>2.5</v>
      </c>
      <c r="AFZ257">
        <v>2.5</v>
      </c>
      <c r="AGA257">
        <v>10</v>
      </c>
      <c r="AGB257">
        <v>10</v>
      </c>
      <c r="AGC257">
        <v>22.5</v>
      </c>
      <c r="AGD257">
        <v>4</v>
      </c>
      <c r="AGG257">
        <v>3</v>
      </c>
      <c r="AGJ257">
        <v>4</v>
      </c>
      <c r="AGM257" t="s">
        <v>6898</v>
      </c>
      <c r="AGQ257">
        <v>10</v>
      </c>
      <c r="AGR257">
        <v>10</v>
      </c>
      <c r="AGS257">
        <v>3</v>
      </c>
      <c r="AGT257">
        <v>7.5</v>
      </c>
      <c r="AGU257">
        <v>0</v>
      </c>
      <c r="AGV257">
        <v>10.5</v>
      </c>
      <c r="AGW257">
        <v>3</v>
      </c>
      <c r="AGY257" t="b">
        <v>1</v>
      </c>
      <c r="AGZ257" t="b">
        <v>1</v>
      </c>
      <c r="AHA257" t="b">
        <v>1</v>
      </c>
      <c r="AHD257">
        <v>3</v>
      </c>
      <c r="AHE257">
        <v>2</v>
      </c>
      <c r="AHF257">
        <v>2</v>
      </c>
      <c r="AKM257">
        <v>7.5</v>
      </c>
      <c r="AKN257">
        <v>0</v>
      </c>
      <c r="AKO257">
        <v>10</v>
      </c>
      <c r="AKP257">
        <v>5</v>
      </c>
      <c r="AKQ257">
        <v>2.5</v>
      </c>
      <c r="AKR257">
        <v>17.5</v>
      </c>
      <c r="AKS257" t="s">
        <v>1462</v>
      </c>
      <c r="AKT257" t="s">
        <v>1463</v>
      </c>
      <c r="AKV257" t="s">
        <v>1462</v>
      </c>
      <c r="AKX257" t="s">
        <v>1462</v>
      </c>
      <c r="AKZ257" t="s">
        <v>1462</v>
      </c>
      <c r="ALB257" t="s">
        <v>1462</v>
      </c>
      <c r="ALD257" t="s">
        <v>1463</v>
      </c>
      <c r="ALF257" t="s">
        <v>1462</v>
      </c>
      <c r="ALH257" t="s">
        <v>1463</v>
      </c>
      <c r="ALJ257" t="s">
        <v>1463</v>
      </c>
      <c r="ALL257" t="s">
        <v>1463</v>
      </c>
      <c r="ALN257" t="s">
        <v>1463</v>
      </c>
      <c r="ALP257" t="s">
        <v>1463</v>
      </c>
      <c r="ALR257" t="s">
        <v>1463</v>
      </c>
      <c r="ALT257" t="s">
        <v>1463</v>
      </c>
      <c r="AMF257" t="b">
        <v>1</v>
      </c>
      <c r="AMH257" t="b">
        <v>1</v>
      </c>
      <c r="AMI257" t="b">
        <v>1</v>
      </c>
      <c r="AMJ257" t="b">
        <v>1</v>
      </c>
      <c r="AML257" t="b">
        <v>1</v>
      </c>
      <c r="AMM257" t="b">
        <v>1</v>
      </c>
      <c r="AMQ257" t="b">
        <v>1</v>
      </c>
      <c r="AMW257" t="b">
        <v>1</v>
      </c>
      <c r="ANA257">
        <v>5</v>
      </c>
      <c r="ANB257">
        <v>2.5</v>
      </c>
      <c r="ANC257">
        <v>10</v>
      </c>
      <c r="AND257">
        <v>7.5</v>
      </c>
      <c r="ANE257">
        <v>0</v>
      </c>
      <c r="ANF257">
        <v>17.5</v>
      </c>
      <c r="ANG257" t="s">
        <v>1462</v>
      </c>
      <c r="ANH257" t="s">
        <v>6899</v>
      </c>
      <c r="ANI257" t="s">
        <v>1462</v>
      </c>
      <c r="ANJ257" t="s">
        <v>6900</v>
      </c>
      <c r="ANK257">
        <v>7.5</v>
      </c>
      <c r="ANL257">
        <v>0</v>
      </c>
      <c r="ANM257">
        <v>5</v>
      </c>
      <c r="ANN257">
        <v>0</v>
      </c>
      <c r="ANO257">
        <v>10</v>
      </c>
      <c r="ANP257">
        <v>15</v>
      </c>
      <c r="ANQ257" t="s">
        <v>2565</v>
      </c>
      <c r="ANR257" t="s">
        <v>1462</v>
      </c>
      <c r="ANS257" t="s">
        <v>6901</v>
      </c>
      <c r="ANT257">
        <v>0</v>
      </c>
      <c r="ANU257">
        <v>10</v>
      </c>
      <c r="AQR257">
        <v>5</v>
      </c>
      <c r="AQS257">
        <v>0</v>
      </c>
      <c r="AQT257">
        <v>2.5</v>
      </c>
      <c r="AQU257">
        <v>7.5</v>
      </c>
      <c r="AQV257" t="s">
        <v>1463</v>
      </c>
      <c r="ARA257" t="b">
        <v>1</v>
      </c>
      <c r="ARB257" t="b">
        <v>1</v>
      </c>
      <c r="ARC257" t="b">
        <v>1</v>
      </c>
      <c r="ARG257">
        <v>0</v>
      </c>
      <c r="ARH257">
        <v>2.5</v>
      </c>
      <c r="ARI257" t="s">
        <v>1463</v>
      </c>
      <c r="ARQ257" t="s">
        <v>1462</v>
      </c>
      <c r="ARS257" t="s">
        <v>6902</v>
      </c>
      <c r="ART257" t="s">
        <v>6823</v>
      </c>
      <c r="ASB257" t="b">
        <v>1</v>
      </c>
      <c r="ASC257" t="s">
        <v>6031</v>
      </c>
      <c r="ASD257">
        <v>0</v>
      </c>
      <c r="ASE257">
        <v>2.5</v>
      </c>
      <c r="ASF257">
        <v>5</v>
      </c>
      <c r="ASG257">
        <v>5</v>
      </c>
      <c r="ASH257">
        <v>2.5</v>
      </c>
      <c r="ASI257">
        <v>12.5</v>
      </c>
      <c r="ASJ257">
        <v>45</v>
      </c>
      <c r="ASM257" t="b">
        <v>1</v>
      </c>
      <c r="ASS257">
        <v>3</v>
      </c>
      <c r="AST257" t="s">
        <v>1462</v>
      </c>
      <c r="ASW257" t="b">
        <v>1</v>
      </c>
      <c r="ASY257" t="b">
        <v>1</v>
      </c>
      <c r="ASZ257" t="b">
        <v>1</v>
      </c>
      <c r="ATC257" t="s">
        <v>6903</v>
      </c>
      <c r="ATD257">
        <v>5</v>
      </c>
      <c r="ATE257">
        <v>2.5</v>
      </c>
      <c r="ATF257">
        <v>0</v>
      </c>
      <c r="ATG257">
        <v>0</v>
      </c>
      <c r="ATH257">
        <v>0</v>
      </c>
      <c r="ATI257">
        <v>0</v>
      </c>
      <c r="ATJ257" t="s">
        <v>1463</v>
      </c>
      <c r="AVZ257">
        <v>0</v>
      </c>
      <c r="AWA257">
        <v>0</v>
      </c>
      <c r="AWB257">
        <v>0</v>
      </c>
      <c r="AWC257">
        <v>0</v>
      </c>
      <c r="AWD257">
        <v>1</v>
      </c>
      <c r="AWE257">
        <v>5</v>
      </c>
      <c r="AWF257">
        <v>0</v>
      </c>
      <c r="AWG257">
        <v>6</v>
      </c>
      <c r="AWH257" t="s">
        <v>1462</v>
      </c>
      <c r="AWI257" t="s">
        <v>2708</v>
      </c>
      <c r="AWJ257" t="s">
        <v>1463</v>
      </c>
      <c r="AWL257" t="s">
        <v>1463</v>
      </c>
      <c r="AWN257" t="s">
        <v>1463</v>
      </c>
      <c r="AWP257" t="s">
        <v>1463</v>
      </c>
      <c r="AWR257" t="s">
        <v>1463</v>
      </c>
      <c r="AWT257" t="s">
        <v>1463</v>
      </c>
      <c r="AWV257" t="s">
        <v>1462</v>
      </c>
      <c r="AWW257" t="s">
        <v>1469</v>
      </c>
      <c r="AWX257" t="s">
        <v>1463</v>
      </c>
      <c r="AWZ257" t="s">
        <v>1463</v>
      </c>
      <c r="AXB257" t="s">
        <v>1463</v>
      </c>
      <c r="AXD257" t="s">
        <v>1463</v>
      </c>
      <c r="AXF257">
        <v>1.5</v>
      </c>
      <c r="AXI257">
        <v>5</v>
      </c>
      <c r="AXJ257">
        <v>0</v>
      </c>
      <c r="AXK257">
        <v>1</v>
      </c>
      <c r="AXN257">
        <v>1</v>
      </c>
      <c r="AXO257">
        <v>1</v>
      </c>
      <c r="AXP257">
        <v>1</v>
      </c>
      <c r="AXQ257">
        <v>1</v>
      </c>
      <c r="AXR257">
        <v>1</v>
      </c>
      <c r="AXS257">
        <v>1</v>
      </c>
      <c r="AXT257">
        <v>1</v>
      </c>
      <c r="AXU257">
        <v>1</v>
      </c>
      <c r="AXV257">
        <v>2</v>
      </c>
      <c r="AXW257">
        <v>1</v>
      </c>
      <c r="AXX257">
        <v>2</v>
      </c>
      <c r="AYA257">
        <v>10</v>
      </c>
      <c r="AYD257">
        <v>10</v>
      </c>
      <c r="AYE257" t="s">
        <v>1463</v>
      </c>
      <c r="AYF257" t="s">
        <v>1463</v>
      </c>
      <c r="AYG257">
        <v>10</v>
      </c>
      <c r="AYJ257">
        <v>10</v>
      </c>
      <c r="AYK257">
        <v>7.5</v>
      </c>
      <c r="AYL257">
        <v>0</v>
      </c>
      <c r="AYM257">
        <v>17.5</v>
      </c>
      <c r="AYN257">
        <v>3</v>
      </c>
      <c r="AYO257" t="s">
        <v>6904</v>
      </c>
      <c r="AYP257" t="s">
        <v>4419</v>
      </c>
      <c r="AZC257">
        <v>8</v>
      </c>
      <c r="AZD257" t="s">
        <v>4426</v>
      </c>
      <c r="AZE257" t="s">
        <v>5902</v>
      </c>
      <c r="AZF257">
        <v>50</v>
      </c>
      <c r="AZG257" t="s">
        <v>6129</v>
      </c>
      <c r="AZH257" t="s">
        <v>4504</v>
      </c>
      <c r="AZM257" t="s">
        <v>1462</v>
      </c>
      <c r="AZN257" t="s">
        <v>6905</v>
      </c>
      <c r="AZO257" t="s">
        <v>1462</v>
      </c>
      <c r="AZP257" t="s">
        <v>6058</v>
      </c>
      <c r="AZR257">
        <v>7.5</v>
      </c>
      <c r="AZS257">
        <v>0</v>
      </c>
      <c r="BCH257">
        <v>10</v>
      </c>
      <c r="BCI257">
        <v>2.5</v>
      </c>
      <c r="BCJ257">
        <v>0</v>
      </c>
      <c r="BCK257">
        <v>12.5</v>
      </c>
      <c r="BCL257">
        <v>1</v>
      </c>
      <c r="BCN257" t="s">
        <v>2555</v>
      </c>
      <c r="BCP257">
        <v>2</v>
      </c>
      <c r="BCR257">
        <v>3</v>
      </c>
      <c r="BCT257">
        <v>4</v>
      </c>
      <c r="BCW257" t="s">
        <v>2555</v>
      </c>
      <c r="BCY257">
        <v>2.5</v>
      </c>
      <c r="BCZ257">
        <v>0</v>
      </c>
      <c r="BEH257">
        <v>5</v>
      </c>
      <c r="BEI257">
        <v>7.5</v>
      </c>
      <c r="BEJ257">
        <v>0</v>
      </c>
      <c r="BEK257">
        <v>12.5</v>
      </c>
      <c r="BEL257" t="s">
        <v>2552</v>
      </c>
      <c r="BEN257" t="s">
        <v>2567</v>
      </c>
      <c r="BEP257" t="s">
        <v>2567</v>
      </c>
      <c r="BER257" t="s">
        <v>2552</v>
      </c>
      <c r="BET257" t="s">
        <v>2552</v>
      </c>
      <c r="BEV257" t="s">
        <v>2552</v>
      </c>
      <c r="BEX257">
        <v>7.5</v>
      </c>
      <c r="BEY257">
        <v>0</v>
      </c>
      <c r="BGQ257">
        <v>2</v>
      </c>
      <c r="BGR257">
        <v>5</v>
      </c>
      <c r="BGS257">
        <v>2.5</v>
      </c>
      <c r="BGT257">
        <v>9.5</v>
      </c>
      <c r="BGU257" t="s">
        <v>1462</v>
      </c>
      <c r="BGV257" t="s">
        <v>2667</v>
      </c>
      <c r="BGW257" t="s">
        <v>2653</v>
      </c>
      <c r="BHK257">
        <v>5</v>
      </c>
      <c r="BHL257">
        <v>2.5</v>
      </c>
      <c r="BIT257">
        <v>10</v>
      </c>
      <c r="BIU257">
        <v>7.5</v>
      </c>
      <c r="BIV257">
        <v>0</v>
      </c>
      <c r="BIW257">
        <v>17.5</v>
      </c>
      <c r="BIX257">
        <v>5</v>
      </c>
      <c r="BIY257" t="s">
        <v>1794</v>
      </c>
      <c r="BIZ257" t="s">
        <v>2594</v>
      </c>
      <c r="BJA257" t="s">
        <v>2548</v>
      </c>
      <c r="BJB257">
        <v>7.5</v>
      </c>
      <c r="BJC257">
        <v>0</v>
      </c>
    </row>
    <row r="258" spans="1:1024 1026:1615" ht="15" x14ac:dyDescent="0.25">
      <c r="A258" t="s">
        <v>4347</v>
      </c>
      <c r="B258" t="s">
        <v>6906</v>
      </c>
      <c r="C258" t="s">
        <v>6907</v>
      </c>
      <c r="D258" t="s">
        <v>2553</v>
      </c>
      <c r="E258" t="s">
        <v>6908</v>
      </c>
      <c r="F258" t="s">
        <v>2606</v>
      </c>
      <c r="G258" t="s">
        <v>4350</v>
      </c>
      <c r="H258" t="s">
        <v>6517</v>
      </c>
      <c r="I258" t="s">
        <v>6891</v>
      </c>
      <c r="J258">
        <v>2.4998879199999999</v>
      </c>
      <c r="K258">
        <v>34.597413250000002</v>
      </c>
      <c r="L258" s="116">
        <v>42464</v>
      </c>
      <c r="M258" t="s">
        <v>1471</v>
      </c>
      <c r="N258">
        <v>40</v>
      </c>
      <c r="O258" t="s">
        <v>2554</v>
      </c>
      <c r="Q258">
        <v>6.7</v>
      </c>
      <c r="R258">
        <v>10</v>
      </c>
      <c r="S258">
        <v>0</v>
      </c>
      <c r="T258">
        <v>16.7</v>
      </c>
      <c r="U258">
        <v>1</v>
      </c>
      <c r="V258">
        <v>1</v>
      </c>
      <c r="W258">
        <v>2</v>
      </c>
      <c r="X258">
        <v>2</v>
      </c>
      <c r="Y258">
        <v>2</v>
      </c>
      <c r="Z258">
        <v>1</v>
      </c>
      <c r="AF258" t="b">
        <v>1</v>
      </c>
      <c r="AG258">
        <v>1</v>
      </c>
      <c r="AH258">
        <v>1</v>
      </c>
      <c r="AI258">
        <v>2</v>
      </c>
      <c r="AJ258">
        <v>2</v>
      </c>
      <c r="AK258">
        <v>2</v>
      </c>
      <c r="AL258">
        <v>1</v>
      </c>
      <c r="AS258">
        <v>1</v>
      </c>
      <c r="AT258">
        <v>1</v>
      </c>
      <c r="AU258">
        <v>2</v>
      </c>
      <c r="AV258">
        <v>2</v>
      </c>
      <c r="AW258">
        <v>2</v>
      </c>
      <c r="AX258">
        <v>1</v>
      </c>
      <c r="BS258" t="s">
        <v>1462</v>
      </c>
      <c r="BT258" t="s">
        <v>1462</v>
      </c>
      <c r="BU258" t="s">
        <v>4353</v>
      </c>
      <c r="BV258" t="s">
        <v>6909</v>
      </c>
      <c r="BW258">
        <v>10</v>
      </c>
      <c r="BX258">
        <v>0</v>
      </c>
      <c r="BY258">
        <v>7.5</v>
      </c>
      <c r="BZ258">
        <v>7.5</v>
      </c>
      <c r="CA258">
        <v>0</v>
      </c>
      <c r="CB258">
        <v>15</v>
      </c>
      <c r="CC258" t="s">
        <v>1462</v>
      </c>
      <c r="CD258" t="b">
        <v>1</v>
      </c>
      <c r="CE258" t="b">
        <v>1</v>
      </c>
      <c r="CF258">
        <v>20</v>
      </c>
      <c r="CH258" t="s">
        <v>1462</v>
      </c>
      <c r="CI258" t="b">
        <v>1</v>
      </c>
      <c r="CK258">
        <v>10</v>
      </c>
      <c r="CM258" t="s">
        <v>1463</v>
      </c>
      <c r="CR258" t="s">
        <v>1463</v>
      </c>
      <c r="CW258" t="s">
        <v>1463</v>
      </c>
      <c r="DB258" t="s">
        <v>1463</v>
      </c>
      <c r="DG258" t="s">
        <v>1463</v>
      </c>
      <c r="DM258" t="s">
        <v>1463</v>
      </c>
      <c r="DS258" t="b">
        <v>1</v>
      </c>
      <c r="DU258" t="b">
        <v>1</v>
      </c>
      <c r="DY258" t="b">
        <v>1</v>
      </c>
      <c r="EC258" t="b">
        <v>1</v>
      </c>
      <c r="EI258">
        <v>7.5</v>
      </c>
      <c r="EJ258">
        <v>0</v>
      </c>
      <c r="EN258">
        <v>0</v>
      </c>
      <c r="EO258" t="s">
        <v>1463</v>
      </c>
      <c r="FL258">
        <v>6.7</v>
      </c>
      <c r="FM258">
        <v>5</v>
      </c>
      <c r="FN258">
        <v>0</v>
      </c>
      <c r="FO258">
        <v>11.7</v>
      </c>
      <c r="FP258" t="s">
        <v>1462</v>
      </c>
      <c r="FT258" t="b">
        <v>1</v>
      </c>
      <c r="FV258" t="s">
        <v>1465</v>
      </c>
      <c r="GO258" t="b">
        <v>1</v>
      </c>
      <c r="GQ258" t="s">
        <v>1465</v>
      </c>
      <c r="HD258" t="b">
        <v>1</v>
      </c>
      <c r="HF258" t="s">
        <v>1465</v>
      </c>
      <c r="HV258" t="b">
        <v>1</v>
      </c>
      <c r="HX258" t="s">
        <v>2564</v>
      </c>
      <c r="IN258" t="b">
        <v>1</v>
      </c>
      <c r="IP258" t="s">
        <v>1473</v>
      </c>
      <c r="JC258" t="b">
        <v>1</v>
      </c>
      <c r="JE258" t="s">
        <v>1465</v>
      </c>
      <c r="JX258" t="b">
        <v>1</v>
      </c>
      <c r="JZ258" t="s">
        <v>1464</v>
      </c>
      <c r="KG258" t="s">
        <v>4355</v>
      </c>
      <c r="KH258" t="b">
        <v>1</v>
      </c>
      <c r="KJ258" t="s">
        <v>1465</v>
      </c>
      <c r="KK258" t="s">
        <v>1463</v>
      </c>
      <c r="KM258">
        <v>5</v>
      </c>
      <c r="KN258">
        <v>0</v>
      </c>
      <c r="KO258">
        <v>3.5</v>
      </c>
      <c r="KP258">
        <v>5</v>
      </c>
      <c r="KQ258">
        <v>0</v>
      </c>
      <c r="KR258">
        <v>8.5</v>
      </c>
      <c r="KS258" t="s">
        <v>1462</v>
      </c>
      <c r="KV258">
        <v>5</v>
      </c>
      <c r="KW258">
        <v>20</v>
      </c>
      <c r="KX258">
        <v>16</v>
      </c>
      <c r="LF258">
        <v>1</v>
      </c>
      <c r="LG258">
        <v>1</v>
      </c>
      <c r="LH258">
        <v>1</v>
      </c>
      <c r="LZ258" t="b">
        <v>1</v>
      </c>
      <c r="MA258" t="b">
        <v>1</v>
      </c>
      <c r="MB258" t="b">
        <v>1</v>
      </c>
      <c r="MJ258" t="b">
        <v>1</v>
      </c>
      <c r="MK258" t="b">
        <v>1</v>
      </c>
      <c r="ML258" t="b">
        <v>1</v>
      </c>
      <c r="MT258" t="s">
        <v>1462</v>
      </c>
      <c r="MU258" t="s">
        <v>6910</v>
      </c>
      <c r="MV258">
        <v>5</v>
      </c>
      <c r="MW258">
        <v>0</v>
      </c>
      <c r="MX258">
        <v>0</v>
      </c>
      <c r="MY258">
        <v>0</v>
      </c>
      <c r="MZ258">
        <v>0</v>
      </c>
      <c r="NA258">
        <v>0</v>
      </c>
      <c r="NM258" t="s">
        <v>2549</v>
      </c>
      <c r="NN258" t="s">
        <v>2549</v>
      </c>
      <c r="NO258" t="s">
        <v>2549</v>
      </c>
      <c r="NP258" t="s">
        <v>2549</v>
      </c>
      <c r="NQ258" t="s">
        <v>2549</v>
      </c>
      <c r="NR258" t="s">
        <v>2549</v>
      </c>
      <c r="NS258" t="s">
        <v>2549</v>
      </c>
      <c r="NT258" t="s">
        <v>2549</v>
      </c>
      <c r="NU258" t="s">
        <v>2549</v>
      </c>
      <c r="NV258" t="s">
        <v>2549</v>
      </c>
      <c r="NW258" t="s">
        <v>2550</v>
      </c>
      <c r="NX258" t="s">
        <v>2569</v>
      </c>
      <c r="NY258" t="s">
        <v>2569</v>
      </c>
      <c r="NZ258" t="s">
        <v>2569</v>
      </c>
      <c r="OA258" t="s">
        <v>2550</v>
      </c>
      <c r="OB258" t="s">
        <v>2550</v>
      </c>
      <c r="OC258" t="s">
        <v>2550</v>
      </c>
      <c r="OD258" t="s">
        <v>2550</v>
      </c>
      <c r="OE258" t="s">
        <v>2550</v>
      </c>
      <c r="OF258" t="s">
        <v>2550</v>
      </c>
      <c r="OG258">
        <v>0</v>
      </c>
      <c r="OH258">
        <v>0</v>
      </c>
      <c r="OJ258">
        <v>0</v>
      </c>
      <c r="OK258">
        <v>0</v>
      </c>
      <c r="OL258">
        <v>0</v>
      </c>
      <c r="QL258">
        <v>0</v>
      </c>
      <c r="QM258">
        <v>0</v>
      </c>
      <c r="RO258">
        <v>7.5</v>
      </c>
      <c r="RP258">
        <v>5</v>
      </c>
      <c r="RQ258">
        <v>0</v>
      </c>
      <c r="RR258">
        <v>12.5</v>
      </c>
      <c r="RS258" t="s">
        <v>1463</v>
      </c>
      <c r="RZ258" t="s">
        <v>1463</v>
      </c>
      <c r="SB258" t="s">
        <v>1463</v>
      </c>
      <c r="SH258" t="s">
        <v>1463</v>
      </c>
      <c r="SK258">
        <v>5</v>
      </c>
      <c r="SL258">
        <v>0</v>
      </c>
      <c r="SM258">
        <v>6.3</v>
      </c>
      <c r="SN258">
        <v>7.5</v>
      </c>
      <c r="SO258">
        <v>0</v>
      </c>
      <c r="SP258">
        <v>13.8</v>
      </c>
      <c r="SQ258" t="s">
        <v>1462</v>
      </c>
      <c r="SS258">
        <v>3</v>
      </c>
      <c r="ST258" t="s">
        <v>6911</v>
      </c>
      <c r="SU258" t="s">
        <v>1463</v>
      </c>
      <c r="SZ258" t="b">
        <v>1</v>
      </c>
      <c r="TA258" t="b">
        <v>1</v>
      </c>
      <c r="TB258" t="b">
        <v>1</v>
      </c>
      <c r="TI258">
        <v>30</v>
      </c>
      <c r="TJ258" t="s">
        <v>6912</v>
      </c>
      <c r="TM258" t="b">
        <v>1</v>
      </c>
      <c r="TN258" t="b">
        <v>1</v>
      </c>
      <c r="TO258" t="b">
        <v>1</v>
      </c>
      <c r="TP258" t="b">
        <v>1</v>
      </c>
      <c r="TQ258" t="b">
        <v>1</v>
      </c>
      <c r="TR258" t="b">
        <v>1</v>
      </c>
      <c r="TT258" t="b">
        <v>1</v>
      </c>
      <c r="TX258">
        <v>7.5</v>
      </c>
      <c r="TY258">
        <v>0</v>
      </c>
      <c r="VI258">
        <v>5</v>
      </c>
      <c r="VJ258">
        <v>0</v>
      </c>
      <c r="VK258">
        <v>10</v>
      </c>
      <c r="VL258">
        <v>15</v>
      </c>
      <c r="VM258" t="s">
        <v>1463</v>
      </c>
      <c r="VO258" t="s">
        <v>1463</v>
      </c>
      <c r="VQ258" t="s">
        <v>1463</v>
      </c>
      <c r="VS258" t="s">
        <v>1463</v>
      </c>
      <c r="VV258" t="s">
        <v>1463</v>
      </c>
      <c r="VX258" t="s">
        <v>1462</v>
      </c>
      <c r="VY258" t="s">
        <v>4478</v>
      </c>
      <c r="VZ258">
        <v>0</v>
      </c>
      <c r="WA258">
        <v>10</v>
      </c>
      <c r="XJ258">
        <v>7</v>
      </c>
      <c r="XK258">
        <v>3.8</v>
      </c>
      <c r="XL258">
        <v>1.3</v>
      </c>
      <c r="XM258">
        <v>12.1</v>
      </c>
      <c r="XN258" t="s">
        <v>1462</v>
      </c>
      <c r="XO258" t="s">
        <v>1462</v>
      </c>
      <c r="XR258" t="b">
        <v>1</v>
      </c>
      <c r="XT258" t="b">
        <v>1</v>
      </c>
      <c r="XU258" t="b">
        <v>1</v>
      </c>
      <c r="XW258" t="b">
        <v>1</v>
      </c>
      <c r="XX258" t="b">
        <v>1</v>
      </c>
      <c r="YC258" t="s">
        <v>1462</v>
      </c>
      <c r="YE258" t="s">
        <v>1462</v>
      </c>
      <c r="YF258" t="s">
        <v>5388</v>
      </c>
      <c r="YG258">
        <v>2.5</v>
      </c>
      <c r="YH258">
        <v>2.5</v>
      </c>
      <c r="YI258" t="s">
        <v>1462</v>
      </c>
      <c r="YK258" t="b">
        <v>1</v>
      </c>
      <c r="YU258">
        <v>5</v>
      </c>
      <c r="YV258">
        <v>0</v>
      </c>
      <c r="ZX258">
        <v>10</v>
      </c>
      <c r="ZY258">
        <v>5</v>
      </c>
      <c r="ZZ258">
        <v>2.5</v>
      </c>
      <c r="AAA258">
        <v>17.5</v>
      </c>
      <c r="AAB258" t="s">
        <v>1462</v>
      </c>
      <c r="AAL258" t="b">
        <v>1</v>
      </c>
      <c r="AAM258" t="b">
        <v>1</v>
      </c>
      <c r="AAO258" t="b">
        <v>1</v>
      </c>
      <c r="AAS258" t="s">
        <v>6913</v>
      </c>
      <c r="AAT258">
        <v>5</v>
      </c>
      <c r="AAU258">
        <v>2.5</v>
      </c>
      <c r="ADN258">
        <v>2</v>
      </c>
      <c r="ADO258">
        <v>0</v>
      </c>
      <c r="ADP258">
        <v>0</v>
      </c>
      <c r="ADQ258">
        <v>2</v>
      </c>
      <c r="ADR258" t="s">
        <v>1759</v>
      </c>
      <c r="ADS258">
        <v>0.5</v>
      </c>
      <c r="ADT258">
        <v>8</v>
      </c>
      <c r="AEG258">
        <v>0</v>
      </c>
      <c r="AEH258">
        <v>0</v>
      </c>
      <c r="AEI258">
        <v>2</v>
      </c>
      <c r="AEJ258">
        <v>0</v>
      </c>
      <c r="AEK258">
        <v>0</v>
      </c>
      <c r="AEL258">
        <v>2</v>
      </c>
      <c r="AEZ258" t="b">
        <v>1</v>
      </c>
      <c r="AFA258" t="s">
        <v>4365</v>
      </c>
      <c r="AFC258">
        <v>0</v>
      </c>
      <c r="AFD258">
        <v>0</v>
      </c>
      <c r="AFE258">
        <v>0</v>
      </c>
      <c r="AFF258">
        <v>7.5</v>
      </c>
      <c r="AFG258">
        <v>0</v>
      </c>
      <c r="AFH258">
        <v>7.5</v>
      </c>
      <c r="AFI258" t="s">
        <v>1463</v>
      </c>
      <c r="AFK258" t="s">
        <v>1463</v>
      </c>
      <c r="AFM258" t="s">
        <v>1463</v>
      </c>
      <c r="AFO258" t="s">
        <v>1463</v>
      </c>
      <c r="AFQ258" t="s">
        <v>1463</v>
      </c>
      <c r="AFT258" t="s">
        <v>1463</v>
      </c>
      <c r="AFV258">
        <v>3</v>
      </c>
      <c r="AFW258">
        <v>3</v>
      </c>
      <c r="AFX258">
        <v>7.5</v>
      </c>
      <c r="AFY258">
        <v>0</v>
      </c>
      <c r="AFZ258">
        <v>2.5</v>
      </c>
      <c r="AGA258">
        <v>7.5</v>
      </c>
      <c r="AGB258">
        <v>10</v>
      </c>
      <c r="AGC258">
        <v>20</v>
      </c>
      <c r="AGD258">
        <v>5</v>
      </c>
      <c r="AGG258">
        <v>5</v>
      </c>
      <c r="AGJ258">
        <v>4</v>
      </c>
      <c r="AGM258" t="s">
        <v>6914</v>
      </c>
      <c r="AGQ258">
        <v>7.5</v>
      </c>
      <c r="AGR258">
        <v>10</v>
      </c>
      <c r="AGS258">
        <v>3</v>
      </c>
      <c r="AGT258">
        <v>7.5</v>
      </c>
      <c r="AGU258">
        <v>2.5</v>
      </c>
      <c r="AGV258">
        <v>13</v>
      </c>
      <c r="AGW258">
        <v>3</v>
      </c>
      <c r="AGY258" t="b">
        <v>1</v>
      </c>
      <c r="AGZ258" t="b">
        <v>1</v>
      </c>
      <c r="AHA258" t="b">
        <v>1</v>
      </c>
      <c r="AHD258">
        <v>4</v>
      </c>
      <c r="AHE258">
        <v>3</v>
      </c>
      <c r="AHF258">
        <v>3</v>
      </c>
      <c r="AKM258">
        <v>7.5</v>
      </c>
      <c r="AKN258">
        <v>2.5</v>
      </c>
      <c r="AKO258">
        <v>10</v>
      </c>
      <c r="AKP258">
        <v>7.5</v>
      </c>
      <c r="AKQ258">
        <v>0</v>
      </c>
      <c r="AKR258">
        <v>17.5</v>
      </c>
      <c r="AKS258" t="s">
        <v>1462</v>
      </c>
      <c r="AKT258" t="s">
        <v>1463</v>
      </c>
      <c r="AKV258" t="s">
        <v>1463</v>
      </c>
      <c r="AKX258" t="s">
        <v>1462</v>
      </c>
      <c r="AKZ258" t="s">
        <v>1463</v>
      </c>
      <c r="ALB258" t="s">
        <v>1462</v>
      </c>
      <c r="ALD258" t="s">
        <v>1463</v>
      </c>
      <c r="ALF258" t="s">
        <v>1462</v>
      </c>
      <c r="ALH258" t="s">
        <v>1463</v>
      </c>
      <c r="ALJ258" t="s">
        <v>1463</v>
      </c>
      <c r="ALL258" t="s">
        <v>1463</v>
      </c>
      <c r="ALN258" t="s">
        <v>1463</v>
      </c>
      <c r="ALP258" t="s">
        <v>1463</v>
      </c>
      <c r="ALR258" t="s">
        <v>1463</v>
      </c>
      <c r="ALT258" t="s">
        <v>1463</v>
      </c>
      <c r="AMF258" t="b">
        <v>1</v>
      </c>
      <c r="AMH258" t="b">
        <v>1</v>
      </c>
      <c r="AMI258" t="b">
        <v>1</v>
      </c>
      <c r="AMJ258" t="b">
        <v>1</v>
      </c>
      <c r="AMM258" t="b">
        <v>1</v>
      </c>
      <c r="AMQ258" t="b">
        <v>1</v>
      </c>
      <c r="AMW258" t="b">
        <v>1</v>
      </c>
      <c r="ANA258">
        <v>7.5</v>
      </c>
      <c r="ANB258">
        <v>0</v>
      </c>
      <c r="ANC258">
        <v>10</v>
      </c>
      <c r="AND258">
        <v>7.5</v>
      </c>
      <c r="ANE258">
        <v>0</v>
      </c>
      <c r="ANF258">
        <v>17.5</v>
      </c>
      <c r="ANG258" t="s">
        <v>1462</v>
      </c>
      <c r="ANH258" t="s">
        <v>6915</v>
      </c>
      <c r="ANI258" t="s">
        <v>1462</v>
      </c>
      <c r="ANJ258" t="s">
        <v>4791</v>
      </c>
      <c r="ANK258">
        <v>7.5</v>
      </c>
      <c r="ANL258">
        <v>0</v>
      </c>
      <c r="ANM258">
        <v>1</v>
      </c>
      <c r="ANN258">
        <v>0</v>
      </c>
      <c r="ANO258">
        <v>10</v>
      </c>
      <c r="ANP258">
        <v>11</v>
      </c>
      <c r="ANQ258" t="s">
        <v>2551</v>
      </c>
      <c r="ANT258">
        <v>0</v>
      </c>
      <c r="ANU258">
        <v>10</v>
      </c>
      <c r="AQR258">
        <v>5</v>
      </c>
      <c r="AQS258">
        <v>0</v>
      </c>
      <c r="AQT258">
        <v>2.5</v>
      </c>
      <c r="AQU258">
        <v>7.5</v>
      </c>
      <c r="AQV258" t="s">
        <v>1463</v>
      </c>
      <c r="ARA258" t="b">
        <v>1</v>
      </c>
      <c r="ARB258" t="b">
        <v>1</v>
      </c>
      <c r="ARC258" t="b">
        <v>1</v>
      </c>
      <c r="ARG258">
        <v>0</v>
      </c>
      <c r="ARH258">
        <v>2.5</v>
      </c>
      <c r="ARI258" t="s">
        <v>1463</v>
      </c>
      <c r="ARQ258" t="s">
        <v>1462</v>
      </c>
      <c r="ARS258" t="s">
        <v>6916</v>
      </c>
      <c r="ART258" t="s">
        <v>6735</v>
      </c>
      <c r="ASB258" t="b">
        <v>1</v>
      </c>
      <c r="ASC258" t="s">
        <v>4372</v>
      </c>
      <c r="ASD258">
        <v>0</v>
      </c>
      <c r="ASE258">
        <v>2.5</v>
      </c>
      <c r="ASF258">
        <v>7</v>
      </c>
      <c r="ASG258">
        <v>7.5</v>
      </c>
      <c r="ASH258">
        <v>2.5</v>
      </c>
      <c r="ASI258">
        <v>17</v>
      </c>
      <c r="ASJ258">
        <v>50</v>
      </c>
      <c r="ASM258" t="b">
        <v>1</v>
      </c>
      <c r="ASS258">
        <v>5</v>
      </c>
      <c r="AST258" t="s">
        <v>1462</v>
      </c>
      <c r="ASW258" t="b">
        <v>1</v>
      </c>
      <c r="ASY258" t="b">
        <v>1</v>
      </c>
      <c r="ASZ258" t="b">
        <v>1</v>
      </c>
      <c r="ATC258" t="s">
        <v>6917</v>
      </c>
      <c r="ATD258">
        <v>7.5</v>
      </c>
      <c r="ATE258">
        <v>2.5</v>
      </c>
      <c r="ATF258">
        <v>5.7</v>
      </c>
      <c r="ATG258">
        <v>7.5</v>
      </c>
      <c r="ATH258">
        <v>1.3</v>
      </c>
      <c r="ATI258">
        <v>14.5</v>
      </c>
      <c r="ATJ258" t="s">
        <v>1462</v>
      </c>
      <c r="AUC258" t="b">
        <v>1</v>
      </c>
      <c r="AUD258" t="s">
        <v>6918</v>
      </c>
      <c r="AUE258" t="s">
        <v>2561</v>
      </c>
      <c r="AVW258" t="s">
        <v>1462</v>
      </c>
      <c r="AVX258" t="s">
        <v>1462</v>
      </c>
      <c r="AVZ258">
        <v>7.5</v>
      </c>
      <c r="AWA258">
        <v>2.5</v>
      </c>
      <c r="AWB258">
        <v>7.5</v>
      </c>
      <c r="AWC258">
        <v>0</v>
      </c>
      <c r="AWD258">
        <v>2</v>
      </c>
      <c r="AWE258">
        <v>5</v>
      </c>
      <c r="AWF258">
        <v>0</v>
      </c>
      <c r="AWG258">
        <v>7</v>
      </c>
      <c r="AWH258" t="s">
        <v>1462</v>
      </c>
      <c r="AWI258" t="s">
        <v>1469</v>
      </c>
      <c r="AWJ258" t="s">
        <v>1463</v>
      </c>
      <c r="AWL258" t="s">
        <v>1463</v>
      </c>
      <c r="AWN258" t="s">
        <v>1463</v>
      </c>
      <c r="AWP258" t="s">
        <v>1463</v>
      </c>
      <c r="AWR258" t="s">
        <v>1463</v>
      </c>
      <c r="AWT258" t="s">
        <v>1462</v>
      </c>
      <c r="AWU258" t="s">
        <v>1469</v>
      </c>
      <c r="AWV258" t="s">
        <v>1462</v>
      </c>
      <c r="AWW258" t="s">
        <v>1469</v>
      </c>
      <c r="AWX258" t="s">
        <v>1463</v>
      </c>
      <c r="AWZ258" t="s">
        <v>1463</v>
      </c>
      <c r="AXB258" t="s">
        <v>1463</v>
      </c>
      <c r="AXD258" t="s">
        <v>1463</v>
      </c>
      <c r="AXF258">
        <v>2</v>
      </c>
      <c r="AXI258">
        <v>5</v>
      </c>
      <c r="AXJ258">
        <v>0</v>
      </c>
      <c r="AXK258">
        <v>1</v>
      </c>
      <c r="AXN258">
        <v>1</v>
      </c>
      <c r="AXO258">
        <v>1</v>
      </c>
      <c r="AXP258">
        <v>1</v>
      </c>
      <c r="AXQ258">
        <v>1</v>
      </c>
      <c r="AXR258">
        <v>1</v>
      </c>
      <c r="AXS258">
        <v>1</v>
      </c>
      <c r="AXT258">
        <v>1</v>
      </c>
      <c r="AXU258">
        <v>1</v>
      </c>
      <c r="AXV258">
        <v>2</v>
      </c>
      <c r="AXW258">
        <v>1</v>
      </c>
      <c r="AXX258">
        <v>2</v>
      </c>
      <c r="AYA258">
        <v>10</v>
      </c>
      <c r="AYD258">
        <v>10</v>
      </c>
      <c r="AYE258" t="s">
        <v>1463</v>
      </c>
      <c r="AYF258" t="s">
        <v>1463</v>
      </c>
      <c r="AYG258">
        <v>10</v>
      </c>
      <c r="AYJ258">
        <v>10</v>
      </c>
      <c r="AYK258">
        <v>7.5</v>
      </c>
      <c r="AYL258">
        <v>2.5</v>
      </c>
      <c r="AYM258">
        <v>20</v>
      </c>
      <c r="AZO258" t="s">
        <v>1462</v>
      </c>
      <c r="AZP258" t="s">
        <v>6919</v>
      </c>
      <c r="AZR258">
        <v>7.5</v>
      </c>
      <c r="AZS258">
        <v>2.5</v>
      </c>
      <c r="BCH258">
        <v>10</v>
      </c>
      <c r="BCI258">
        <v>7.5</v>
      </c>
      <c r="BCJ258">
        <v>0</v>
      </c>
      <c r="BCK258">
        <v>17.5</v>
      </c>
      <c r="BCL258">
        <v>1</v>
      </c>
      <c r="BCN258">
        <v>2</v>
      </c>
      <c r="BCP258">
        <v>3</v>
      </c>
      <c r="BCR258">
        <v>4</v>
      </c>
      <c r="BCT258">
        <v>5</v>
      </c>
      <c r="BCW258" t="s">
        <v>2555</v>
      </c>
      <c r="BCY258">
        <v>7.5</v>
      </c>
      <c r="BCZ258">
        <v>0</v>
      </c>
      <c r="BEH258">
        <v>2.5</v>
      </c>
      <c r="BEI258">
        <v>5</v>
      </c>
      <c r="BEJ258">
        <v>0</v>
      </c>
      <c r="BEK258">
        <v>7.5</v>
      </c>
      <c r="BEL258" t="s">
        <v>2552</v>
      </c>
      <c r="BEN258" t="s">
        <v>2552</v>
      </c>
      <c r="BEP258" t="s">
        <v>2552</v>
      </c>
      <c r="BER258" t="s">
        <v>2552</v>
      </c>
      <c r="BET258" t="s">
        <v>2552</v>
      </c>
      <c r="BEV258" t="s">
        <v>2552</v>
      </c>
      <c r="BEX258">
        <v>5</v>
      </c>
      <c r="BEY258">
        <v>0</v>
      </c>
      <c r="BGQ258">
        <v>2</v>
      </c>
      <c r="BGR258">
        <v>5</v>
      </c>
      <c r="BGS258">
        <v>2.5</v>
      </c>
      <c r="BGT258">
        <v>9.5</v>
      </c>
      <c r="BGU258" t="s">
        <v>1462</v>
      </c>
      <c r="BGV258" t="s">
        <v>3069</v>
      </c>
      <c r="BGW258" t="s">
        <v>2653</v>
      </c>
      <c r="BGX258" t="s">
        <v>2667</v>
      </c>
      <c r="BGY258" t="s">
        <v>2653</v>
      </c>
      <c r="BGZ258" t="s">
        <v>2984</v>
      </c>
      <c r="BHA258" t="s">
        <v>2653</v>
      </c>
      <c r="BHK258">
        <v>5</v>
      </c>
      <c r="BHL258">
        <v>2.5</v>
      </c>
      <c r="BIT258">
        <v>10</v>
      </c>
      <c r="BIU258">
        <v>7.5</v>
      </c>
      <c r="BIV258">
        <v>0</v>
      </c>
      <c r="BIW258">
        <v>17.5</v>
      </c>
      <c r="BIX258">
        <v>5</v>
      </c>
      <c r="BIY258" t="s">
        <v>1794</v>
      </c>
      <c r="BIZ258" t="s">
        <v>2594</v>
      </c>
      <c r="BJA258" t="s">
        <v>2548</v>
      </c>
      <c r="BJB258">
        <v>7.5</v>
      </c>
      <c r="BJC258">
        <v>0</v>
      </c>
    </row>
    <row r="259" spans="1:1024 1026:1615" ht="15" x14ac:dyDescent="0.25">
      <c r="A259" t="s">
        <v>6920</v>
      </c>
      <c r="B259" t="s">
        <v>6921</v>
      </c>
      <c r="C259" t="s">
        <v>6922</v>
      </c>
      <c r="D259" t="s">
        <v>1460</v>
      </c>
      <c r="F259" t="s">
        <v>2606</v>
      </c>
      <c r="G259" t="s">
        <v>4350</v>
      </c>
      <c r="H259" t="s">
        <v>4351</v>
      </c>
      <c r="I259" t="s">
        <v>6923</v>
      </c>
      <c r="J259">
        <v>3.5832266000000002</v>
      </c>
      <c r="K259">
        <v>33.686307050000003</v>
      </c>
      <c r="L259" s="116">
        <v>42452</v>
      </c>
      <c r="M259" t="s">
        <v>1471</v>
      </c>
      <c r="N259">
        <v>46</v>
      </c>
      <c r="O259" t="s">
        <v>1472</v>
      </c>
      <c r="Q259">
        <v>8.3000000000000007</v>
      </c>
      <c r="R259">
        <v>7.5</v>
      </c>
      <c r="S259">
        <v>2.5</v>
      </c>
      <c r="T259">
        <v>18.3</v>
      </c>
      <c r="U259">
        <v>1</v>
      </c>
      <c r="V259">
        <v>3</v>
      </c>
      <c r="W259">
        <v>3</v>
      </c>
      <c r="X259">
        <v>2</v>
      </c>
      <c r="Y259">
        <v>1</v>
      </c>
      <c r="AE259" t="b">
        <v>1</v>
      </c>
      <c r="AG259">
        <v>1</v>
      </c>
      <c r="AH259">
        <v>3</v>
      </c>
      <c r="AI259">
        <v>2</v>
      </c>
      <c r="AJ259">
        <v>1</v>
      </c>
      <c r="AK259">
        <v>1</v>
      </c>
      <c r="AS259">
        <v>1</v>
      </c>
      <c r="AT259">
        <v>3</v>
      </c>
      <c r="AU259">
        <v>1</v>
      </c>
      <c r="BE259">
        <v>1</v>
      </c>
      <c r="BF259">
        <v>1</v>
      </c>
      <c r="BS259" t="s">
        <v>1462</v>
      </c>
      <c r="BT259" t="s">
        <v>1462</v>
      </c>
      <c r="BU259" t="s">
        <v>6924</v>
      </c>
      <c r="BV259" t="s">
        <v>6925</v>
      </c>
      <c r="BW259">
        <v>7.5</v>
      </c>
      <c r="BX259">
        <v>2.5</v>
      </c>
      <c r="BY259">
        <v>3.5</v>
      </c>
      <c r="BZ259">
        <v>2.5</v>
      </c>
      <c r="CA259">
        <v>2.5</v>
      </c>
      <c r="CB259">
        <v>8.5</v>
      </c>
      <c r="CC259" t="s">
        <v>1462</v>
      </c>
      <c r="CD259" t="b">
        <v>1</v>
      </c>
      <c r="CE259" t="b">
        <v>1</v>
      </c>
      <c r="CF259">
        <v>30</v>
      </c>
      <c r="CH259" t="s">
        <v>1463</v>
      </c>
      <c r="CM259" t="s">
        <v>1463</v>
      </c>
      <c r="CR259" t="s">
        <v>1463</v>
      </c>
      <c r="CW259" t="s">
        <v>1463</v>
      </c>
      <c r="DB259" t="s">
        <v>1463</v>
      </c>
      <c r="DG259" t="s">
        <v>1463</v>
      </c>
      <c r="DM259" t="s">
        <v>1463</v>
      </c>
      <c r="DS259" t="b">
        <v>1</v>
      </c>
      <c r="DU259" t="b">
        <v>1</v>
      </c>
      <c r="DZ259" t="b">
        <v>1</v>
      </c>
      <c r="EA259" t="b">
        <v>1</v>
      </c>
      <c r="EI259">
        <v>2.5</v>
      </c>
      <c r="EJ259">
        <v>2.5</v>
      </c>
      <c r="EN259">
        <v>0</v>
      </c>
      <c r="EO259" t="s">
        <v>1463</v>
      </c>
      <c r="FL259">
        <v>6.7</v>
      </c>
      <c r="FM259">
        <v>2.5</v>
      </c>
      <c r="FN259">
        <v>2.5</v>
      </c>
      <c r="FO259">
        <v>11.7</v>
      </c>
      <c r="FP259" t="s">
        <v>1462</v>
      </c>
      <c r="FQ259" t="b">
        <v>1</v>
      </c>
      <c r="FS259" t="s">
        <v>1464</v>
      </c>
      <c r="FT259" t="b">
        <v>1</v>
      </c>
      <c r="FV259" t="s">
        <v>1464</v>
      </c>
      <c r="HD259" t="b">
        <v>1</v>
      </c>
      <c r="HF259" t="s">
        <v>1464</v>
      </c>
      <c r="JC259" t="b">
        <v>1</v>
      </c>
      <c r="JE259" t="s">
        <v>1465</v>
      </c>
      <c r="KK259" t="s">
        <v>1462</v>
      </c>
      <c r="KL259" t="s">
        <v>4356</v>
      </c>
      <c r="KM259">
        <v>2.5</v>
      </c>
      <c r="KN259">
        <v>2.5</v>
      </c>
      <c r="KO259">
        <v>0</v>
      </c>
      <c r="KR259">
        <v>0</v>
      </c>
      <c r="KS259" t="s">
        <v>1463</v>
      </c>
      <c r="RO259">
        <v>7.5</v>
      </c>
      <c r="RP259">
        <v>0</v>
      </c>
      <c r="RQ259">
        <v>2.5</v>
      </c>
      <c r="RR259">
        <v>10</v>
      </c>
      <c r="RS259" t="s">
        <v>1463</v>
      </c>
      <c r="RZ259" t="s">
        <v>1463</v>
      </c>
      <c r="SK259">
        <v>0</v>
      </c>
      <c r="SL259">
        <v>2.5</v>
      </c>
      <c r="SM259">
        <v>3.7</v>
      </c>
      <c r="SN259">
        <v>2.5</v>
      </c>
      <c r="SO259">
        <v>0</v>
      </c>
      <c r="SP259">
        <v>6.2</v>
      </c>
      <c r="SQ259" t="s">
        <v>1463</v>
      </c>
      <c r="SR259" t="s">
        <v>2919</v>
      </c>
      <c r="TI259">
        <v>75</v>
      </c>
      <c r="TJ259" t="s">
        <v>6926</v>
      </c>
      <c r="TM259" t="b">
        <v>1</v>
      </c>
      <c r="TN259" t="b">
        <v>1</v>
      </c>
      <c r="TO259" t="b">
        <v>1</v>
      </c>
      <c r="TP259" t="b">
        <v>1</v>
      </c>
      <c r="TQ259" t="b">
        <v>1</v>
      </c>
      <c r="TS259" t="b">
        <v>1</v>
      </c>
      <c r="TT259" t="b">
        <v>1</v>
      </c>
      <c r="TU259" t="b">
        <v>1</v>
      </c>
      <c r="TX259">
        <v>2.5</v>
      </c>
      <c r="TY259">
        <v>0</v>
      </c>
      <c r="VI259">
        <v>5</v>
      </c>
      <c r="VJ259">
        <v>0</v>
      </c>
      <c r="VK259">
        <v>2.5</v>
      </c>
      <c r="VL259">
        <v>7.5</v>
      </c>
      <c r="VM259" t="s">
        <v>1463</v>
      </c>
      <c r="VN259" t="s">
        <v>6927</v>
      </c>
      <c r="VO259" t="s">
        <v>1463</v>
      </c>
      <c r="VQ259" t="s">
        <v>1463</v>
      </c>
      <c r="VS259" t="s">
        <v>1463</v>
      </c>
      <c r="VV259" t="s">
        <v>1463</v>
      </c>
      <c r="VX259" t="s">
        <v>1462</v>
      </c>
      <c r="VY259" t="s">
        <v>6928</v>
      </c>
      <c r="VZ259">
        <v>0</v>
      </c>
      <c r="WA259">
        <v>2.5</v>
      </c>
      <c r="XJ259">
        <v>5</v>
      </c>
      <c r="XK259">
        <v>1.3</v>
      </c>
      <c r="XL259">
        <v>2.5</v>
      </c>
      <c r="XM259">
        <v>8.8000000000000007</v>
      </c>
      <c r="XN259" t="s">
        <v>1462</v>
      </c>
      <c r="XO259" t="s">
        <v>1462</v>
      </c>
      <c r="XR259" t="b">
        <v>1</v>
      </c>
      <c r="XS259" t="b">
        <v>1</v>
      </c>
      <c r="XT259" t="b">
        <v>1</v>
      </c>
      <c r="XW259" t="b">
        <v>1</v>
      </c>
      <c r="XX259" t="b">
        <v>1</v>
      </c>
      <c r="YC259" t="s">
        <v>1462</v>
      </c>
      <c r="YE259" t="s">
        <v>1462</v>
      </c>
      <c r="YF259" t="s">
        <v>6929</v>
      </c>
      <c r="YG259">
        <v>2.5</v>
      </c>
      <c r="YH259">
        <v>2.5</v>
      </c>
      <c r="YI259" t="s">
        <v>1463</v>
      </c>
      <c r="YU259">
        <v>0</v>
      </c>
      <c r="YV259">
        <v>2.5</v>
      </c>
      <c r="ZX259">
        <v>7</v>
      </c>
      <c r="ZY259">
        <v>2.5</v>
      </c>
      <c r="ZZ259">
        <v>2.5</v>
      </c>
      <c r="AAA259">
        <v>12</v>
      </c>
      <c r="AAB259" t="s">
        <v>1462</v>
      </c>
      <c r="AAM259" t="b">
        <v>1</v>
      </c>
      <c r="AAO259" t="b">
        <v>1</v>
      </c>
      <c r="AAS259" t="s">
        <v>6930</v>
      </c>
      <c r="AAT259">
        <v>2.5</v>
      </c>
      <c r="AAU259">
        <v>2.5</v>
      </c>
      <c r="ADN259">
        <v>6</v>
      </c>
      <c r="ADO259">
        <v>5</v>
      </c>
      <c r="ADP259">
        <v>2.5</v>
      </c>
      <c r="ADQ259">
        <v>13.5</v>
      </c>
      <c r="ADR259" t="s">
        <v>1759</v>
      </c>
      <c r="ADS259">
        <v>0.5</v>
      </c>
      <c r="ADT259">
        <v>30</v>
      </c>
      <c r="ADU259" t="s">
        <v>2560</v>
      </c>
      <c r="ADV259">
        <v>1</v>
      </c>
      <c r="ADW259">
        <v>50</v>
      </c>
      <c r="AEG259">
        <v>5</v>
      </c>
      <c r="AEH259">
        <v>2.5</v>
      </c>
      <c r="AEI259">
        <v>2</v>
      </c>
      <c r="AEJ259">
        <v>2.5</v>
      </c>
      <c r="AEK259">
        <v>2.5</v>
      </c>
      <c r="AEL259">
        <v>7</v>
      </c>
      <c r="AEX259" t="b">
        <v>1</v>
      </c>
      <c r="AFC259">
        <v>2.5</v>
      </c>
      <c r="AFD259">
        <v>2.5</v>
      </c>
      <c r="AFE259">
        <v>0</v>
      </c>
      <c r="AFF259">
        <v>6.1</v>
      </c>
      <c r="AFG259">
        <v>2.5</v>
      </c>
      <c r="AFH259">
        <v>8.6</v>
      </c>
      <c r="AFI259" t="s">
        <v>1463</v>
      </c>
      <c r="AFK259" t="s">
        <v>1463</v>
      </c>
      <c r="AFM259" t="s">
        <v>1463</v>
      </c>
      <c r="AFO259" t="s">
        <v>1463</v>
      </c>
      <c r="AFQ259" t="s">
        <v>1463</v>
      </c>
      <c r="AFT259" t="s">
        <v>1463</v>
      </c>
      <c r="AFV259">
        <v>3</v>
      </c>
      <c r="AFW259">
        <v>2</v>
      </c>
      <c r="AFX259">
        <v>6.1111111111111098</v>
      </c>
      <c r="AFY259">
        <v>2.5</v>
      </c>
      <c r="AFZ259">
        <v>6.7</v>
      </c>
      <c r="AGA259">
        <v>2.5</v>
      </c>
      <c r="AGB259">
        <v>2.5</v>
      </c>
      <c r="AGC259">
        <v>11.7</v>
      </c>
      <c r="AGD259">
        <v>7</v>
      </c>
      <c r="AGE259">
        <v>150</v>
      </c>
      <c r="AGG259">
        <v>7</v>
      </c>
      <c r="AGH259">
        <v>1</v>
      </c>
      <c r="AGJ259">
        <v>7</v>
      </c>
      <c r="AGK259">
        <v>1</v>
      </c>
      <c r="AGQ259">
        <v>2.5</v>
      </c>
      <c r="AGR259">
        <v>2.5</v>
      </c>
      <c r="AGS259">
        <v>3</v>
      </c>
      <c r="AGT259">
        <v>5</v>
      </c>
      <c r="AGU259">
        <v>2.5</v>
      </c>
      <c r="AGV259">
        <v>10.5</v>
      </c>
      <c r="AGW259">
        <v>3</v>
      </c>
      <c r="AGY259" t="b">
        <v>1</v>
      </c>
      <c r="AGZ259" t="b">
        <v>1</v>
      </c>
      <c r="AHA259" t="b">
        <v>1</v>
      </c>
      <c r="AHD259">
        <v>2</v>
      </c>
      <c r="AHE259">
        <v>2</v>
      </c>
      <c r="AHF259">
        <v>4</v>
      </c>
      <c r="AKM259">
        <v>5</v>
      </c>
      <c r="AKN259">
        <v>2.5</v>
      </c>
      <c r="AKO259">
        <v>10</v>
      </c>
      <c r="AKP259">
        <v>2.5</v>
      </c>
      <c r="AKQ259">
        <v>2.5</v>
      </c>
      <c r="AKR259">
        <v>15</v>
      </c>
      <c r="AKS259" t="s">
        <v>1462</v>
      </c>
      <c r="AKT259" t="s">
        <v>1463</v>
      </c>
      <c r="AKV259" t="s">
        <v>1462</v>
      </c>
      <c r="AKX259" t="s">
        <v>1463</v>
      </c>
      <c r="AKZ259" t="s">
        <v>1463</v>
      </c>
      <c r="ALB259" t="s">
        <v>1462</v>
      </c>
      <c r="ALD259" t="s">
        <v>1463</v>
      </c>
      <c r="ALF259" t="s">
        <v>1462</v>
      </c>
      <c r="ALH259" t="s">
        <v>1463</v>
      </c>
      <c r="ALJ259" t="s">
        <v>1463</v>
      </c>
      <c r="ALL259" t="s">
        <v>1463</v>
      </c>
      <c r="ALN259" t="s">
        <v>1463</v>
      </c>
      <c r="ALP259" t="s">
        <v>1463</v>
      </c>
      <c r="ALR259" t="s">
        <v>1462</v>
      </c>
      <c r="ALT259" t="s">
        <v>1463</v>
      </c>
      <c r="AMG259" t="b">
        <v>1</v>
      </c>
      <c r="AML259" t="b">
        <v>1</v>
      </c>
      <c r="AMM259" t="b">
        <v>1</v>
      </c>
      <c r="AMQ259" t="b">
        <v>1</v>
      </c>
      <c r="AMW259" t="b">
        <v>1</v>
      </c>
      <c r="ANA259">
        <v>2.5</v>
      </c>
      <c r="ANB259">
        <v>2.5</v>
      </c>
      <c r="ANC259">
        <v>10</v>
      </c>
      <c r="AND259">
        <v>2.5</v>
      </c>
      <c r="ANE259">
        <v>2.5</v>
      </c>
      <c r="ANF259">
        <v>15</v>
      </c>
      <c r="ANG259" t="s">
        <v>1462</v>
      </c>
      <c r="ANH259" t="s">
        <v>3069</v>
      </c>
      <c r="ANI259" t="s">
        <v>1462</v>
      </c>
      <c r="ANJ259" t="s">
        <v>2616</v>
      </c>
      <c r="ANK259">
        <v>2.5</v>
      </c>
      <c r="ANL259">
        <v>2.5</v>
      </c>
      <c r="ANM259">
        <v>6</v>
      </c>
      <c r="ANN259">
        <v>2.5</v>
      </c>
      <c r="ANO259">
        <v>7.5</v>
      </c>
      <c r="ANP259">
        <v>16</v>
      </c>
      <c r="ANQ259" t="s">
        <v>2599</v>
      </c>
      <c r="ANR259" t="s">
        <v>1462</v>
      </c>
      <c r="ANT259">
        <v>2.5</v>
      </c>
      <c r="ANU259">
        <v>7.5</v>
      </c>
      <c r="AQR259">
        <v>2.5</v>
      </c>
      <c r="AQS259">
        <v>0</v>
      </c>
      <c r="AQT259">
        <v>2.5</v>
      </c>
      <c r="AQU259">
        <v>5</v>
      </c>
      <c r="AQV259" t="s">
        <v>1463</v>
      </c>
      <c r="ARA259" t="b">
        <v>1</v>
      </c>
      <c r="ARB259" t="b">
        <v>1</v>
      </c>
      <c r="ARD259" t="b">
        <v>1</v>
      </c>
      <c r="ARG259">
        <v>0</v>
      </c>
      <c r="ARH259">
        <v>2.5</v>
      </c>
      <c r="ARI259" t="s">
        <v>1463</v>
      </c>
      <c r="ARQ259" t="s">
        <v>1463</v>
      </c>
      <c r="ASD259">
        <v>0</v>
      </c>
      <c r="ASE259">
        <v>2.5</v>
      </c>
      <c r="ASF259">
        <v>5</v>
      </c>
      <c r="ASG259">
        <v>2.5</v>
      </c>
      <c r="ASH259">
        <v>2.5</v>
      </c>
      <c r="ASI259">
        <v>10</v>
      </c>
      <c r="ASJ259">
        <v>70</v>
      </c>
      <c r="ASM259" t="b">
        <v>1</v>
      </c>
      <c r="ASS259">
        <v>4</v>
      </c>
      <c r="AST259" t="s">
        <v>1462</v>
      </c>
      <c r="ASW259" t="b">
        <v>1</v>
      </c>
      <c r="ASY259" t="b">
        <v>1</v>
      </c>
      <c r="ATC259" t="s">
        <v>6931</v>
      </c>
      <c r="ATD259">
        <v>2.5</v>
      </c>
      <c r="ATE259">
        <v>2.5</v>
      </c>
      <c r="ATF259">
        <v>0</v>
      </c>
      <c r="ATG259">
        <v>0</v>
      </c>
      <c r="ATH259">
        <v>3.8</v>
      </c>
      <c r="ATI259">
        <v>3.8</v>
      </c>
      <c r="ATJ259" t="s">
        <v>1463</v>
      </c>
      <c r="AVZ259">
        <v>0</v>
      </c>
      <c r="AWA259">
        <v>2.5</v>
      </c>
      <c r="AWB259">
        <v>0</v>
      </c>
      <c r="AWC259">
        <v>5</v>
      </c>
      <c r="AWD259">
        <v>2</v>
      </c>
      <c r="AWE259">
        <v>2.5</v>
      </c>
      <c r="AWF259">
        <v>2.5</v>
      </c>
      <c r="AWG259">
        <v>7</v>
      </c>
      <c r="AWH259" t="s">
        <v>1462</v>
      </c>
      <c r="AWI259" t="s">
        <v>1470</v>
      </c>
      <c r="AWJ259" t="s">
        <v>1462</v>
      </c>
      <c r="AWK259" t="s">
        <v>1469</v>
      </c>
      <c r="AWL259" t="s">
        <v>1462</v>
      </c>
      <c r="AWM259" t="s">
        <v>2619</v>
      </c>
      <c r="AWN259" t="s">
        <v>1463</v>
      </c>
      <c r="AWP259" t="s">
        <v>1463</v>
      </c>
      <c r="AWR259" t="s">
        <v>1463</v>
      </c>
      <c r="AWT259" t="s">
        <v>1463</v>
      </c>
      <c r="AWV259" t="s">
        <v>1463</v>
      </c>
      <c r="AWX259" t="s">
        <v>1463</v>
      </c>
      <c r="AWZ259" t="s">
        <v>1463</v>
      </c>
      <c r="AXB259" t="s">
        <v>1463</v>
      </c>
      <c r="AXD259" t="s">
        <v>1463</v>
      </c>
      <c r="AXI259">
        <v>2.5</v>
      </c>
      <c r="AXJ259">
        <v>2.5</v>
      </c>
      <c r="AXK259">
        <v>2</v>
      </c>
      <c r="AXN259">
        <v>2</v>
      </c>
      <c r="AXO259">
        <v>1</v>
      </c>
      <c r="AXP259">
        <v>1</v>
      </c>
      <c r="AXQ259">
        <v>1</v>
      </c>
      <c r="AXR259">
        <v>1</v>
      </c>
      <c r="AXS259">
        <v>1</v>
      </c>
      <c r="AXT259">
        <v>1</v>
      </c>
      <c r="AXU259">
        <v>1</v>
      </c>
      <c r="AXV259">
        <v>1</v>
      </c>
      <c r="AXW259">
        <v>1</v>
      </c>
      <c r="AXX259">
        <v>1</v>
      </c>
      <c r="AYA259">
        <v>10</v>
      </c>
      <c r="AYD259">
        <v>10</v>
      </c>
      <c r="AYE259" t="s">
        <v>1463</v>
      </c>
      <c r="AYF259" t="s">
        <v>1463</v>
      </c>
      <c r="AYG259">
        <v>10</v>
      </c>
      <c r="AYJ259">
        <v>8</v>
      </c>
      <c r="AYK259">
        <v>2.5</v>
      </c>
      <c r="AYL259">
        <v>2.5</v>
      </c>
      <c r="AYM259">
        <v>13</v>
      </c>
      <c r="AZC259">
        <v>3</v>
      </c>
      <c r="AZD259" t="s">
        <v>6932</v>
      </c>
      <c r="AZE259" t="s">
        <v>6933</v>
      </c>
      <c r="AZM259" t="s">
        <v>1462</v>
      </c>
      <c r="AZN259" t="s">
        <v>6934</v>
      </c>
      <c r="AZO259" t="s">
        <v>1462</v>
      </c>
      <c r="AZP259" t="s">
        <v>6935</v>
      </c>
      <c r="AZR259">
        <v>2.5</v>
      </c>
      <c r="AZS259">
        <v>2.5</v>
      </c>
      <c r="BCH259">
        <v>10</v>
      </c>
      <c r="BCI259">
        <v>2.5</v>
      </c>
      <c r="BCJ259">
        <v>2.5</v>
      </c>
      <c r="BCK259">
        <v>15</v>
      </c>
      <c r="BCL259">
        <v>1</v>
      </c>
      <c r="BCN259" t="s">
        <v>2555</v>
      </c>
      <c r="BCP259">
        <v>2</v>
      </c>
      <c r="BCR259">
        <v>3</v>
      </c>
      <c r="BCT259">
        <v>4</v>
      </c>
      <c r="BCW259" t="s">
        <v>2555</v>
      </c>
      <c r="BCY259">
        <v>2.5</v>
      </c>
      <c r="BCZ259">
        <v>2.5</v>
      </c>
      <c r="BEH259">
        <v>3</v>
      </c>
      <c r="BEI259">
        <v>2.5</v>
      </c>
      <c r="BEJ259">
        <v>2.5</v>
      </c>
      <c r="BEK259">
        <v>8</v>
      </c>
      <c r="BEL259" t="s">
        <v>2552</v>
      </c>
      <c r="BEN259" t="s">
        <v>2552</v>
      </c>
      <c r="BEP259" t="s">
        <v>2552</v>
      </c>
      <c r="BER259" t="s">
        <v>2552</v>
      </c>
      <c r="BET259" t="s">
        <v>2556</v>
      </c>
      <c r="BEV259" t="s">
        <v>2552</v>
      </c>
      <c r="BEX259">
        <v>2.5</v>
      </c>
      <c r="BEY259">
        <v>2.5</v>
      </c>
      <c r="BGQ259">
        <v>0</v>
      </c>
      <c r="BGR259">
        <v>2.5</v>
      </c>
      <c r="BGS259">
        <v>2.5</v>
      </c>
      <c r="BGT259">
        <v>5</v>
      </c>
      <c r="BGU259" t="s">
        <v>1462</v>
      </c>
      <c r="BGV259" t="s">
        <v>3069</v>
      </c>
      <c r="BGW259" t="s">
        <v>3103</v>
      </c>
      <c r="BHK259">
        <v>2.5</v>
      </c>
      <c r="BHL259">
        <v>2.5</v>
      </c>
      <c r="BIT259">
        <v>10</v>
      </c>
      <c r="BIU259">
        <v>2.5</v>
      </c>
      <c r="BIV259">
        <v>2.5</v>
      </c>
      <c r="BIW259">
        <v>15</v>
      </c>
      <c r="BIX259">
        <v>3</v>
      </c>
      <c r="BIY259" t="s">
        <v>2594</v>
      </c>
      <c r="BIZ259" t="s">
        <v>2548</v>
      </c>
      <c r="BJA259" t="s">
        <v>1794</v>
      </c>
      <c r="BJB259">
        <v>2.5</v>
      </c>
      <c r="BJC259">
        <v>2.5</v>
      </c>
    </row>
    <row r="260" spans="1:1024 1026:1615" ht="15" x14ac:dyDescent="0.25">
      <c r="A260" t="s">
        <v>6936</v>
      </c>
      <c r="B260" t="s">
        <v>6937</v>
      </c>
      <c r="C260" t="s">
        <v>6938</v>
      </c>
      <c r="D260" t="s">
        <v>2553</v>
      </c>
      <c r="E260" t="s">
        <v>6939</v>
      </c>
      <c r="F260" t="s">
        <v>2606</v>
      </c>
      <c r="G260" t="s">
        <v>4350</v>
      </c>
      <c r="H260" t="s">
        <v>4351</v>
      </c>
      <c r="I260" t="s">
        <v>6923</v>
      </c>
      <c r="J260">
        <v>3.5831069499999999</v>
      </c>
      <c r="K260">
        <v>33.686595140000001</v>
      </c>
      <c r="L260" s="116">
        <v>42452</v>
      </c>
      <c r="M260" t="s">
        <v>1471</v>
      </c>
      <c r="N260">
        <v>30</v>
      </c>
      <c r="O260" t="s">
        <v>2554</v>
      </c>
      <c r="Q260">
        <v>6.7</v>
      </c>
      <c r="R260">
        <v>7.5</v>
      </c>
      <c r="S260">
        <v>2.5</v>
      </c>
      <c r="T260">
        <v>16.7</v>
      </c>
      <c r="U260">
        <v>1</v>
      </c>
      <c r="V260">
        <v>1</v>
      </c>
      <c r="W260">
        <v>2</v>
      </c>
      <c r="X260">
        <v>3</v>
      </c>
      <c r="AA260" t="b">
        <v>1</v>
      </c>
      <c r="AG260">
        <v>1</v>
      </c>
      <c r="AH260">
        <v>1</v>
      </c>
      <c r="AI260">
        <v>1</v>
      </c>
      <c r="AJ260">
        <v>1</v>
      </c>
      <c r="AM260">
        <v>1</v>
      </c>
      <c r="AO260">
        <v>1</v>
      </c>
      <c r="BS260" t="s">
        <v>1462</v>
      </c>
      <c r="BT260" t="s">
        <v>1462</v>
      </c>
      <c r="BU260" t="s">
        <v>6940</v>
      </c>
      <c r="BV260" t="s">
        <v>6940</v>
      </c>
      <c r="BW260">
        <v>7.5</v>
      </c>
      <c r="BX260">
        <v>2.5</v>
      </c>
      <c r="BY260">
        <v>6</v>
      </c>
      <c r="BZ260">
        <v>2.5</v>
      </c>
      <c r="CA260">
        <v>2.5</v>
      </c>
      <c r="CB260">
        <v>11</v>
      </c>
      <c r="CC260" t="s">
        <v>1462</v>
      </c>
      <c r="CD260" t="b">
        <v>1</v>
      </c>
      <c r="CE260" t="b">
        <v>1</v>
      </c>
      <c r="CF260">
        <v>15</v>
      </c>
      <c r="CH260" t="s">
        <v>1462</v>
      </c>
      <c r="CK260">
        <v>15</v>
      </c>
      <c r="CM260" t="s">
        <v>1463</v>
      </c>
      <c r="CR260" t="s">
        <v>1463</v>
      </c>
      <c r="CW260" t="s">
        <v>1463</v>
      </c>
      <c r="DB260" t="s">
        <v>1463</v>
      </c>
      <c r="DG260" t="s">
        <v>1463</v>
      </c>
      <c r="DM260" t="s">
        <v>1463</v>
      </c>
      <c r="DS260" t="b">
        <v>1</v>
      </c>
      <c r="DU260" t="b">
        <v>1</v>
      </c>
      <c r="DY260" t="b">
        <v>1</v>
      </c>
      <c r="EA260" t="b">
        <v>1</v>
      </c>
      <c r="EI260">
        <v>2.5</v>
      </c>
      <c r="EJ260">
        <v>2.5</v>
      </c>
      <c r="EN260">
        <v>0</v>
      </c>
      <c r="EO260" t="s">
        <v>1463</v>
      </c>
      <c r="FL260">
        <v>3.3</v>
      </c>
      <c r="FM260">
        <v>2.5</v>
      </c>
      <c r="FN260">
        <v>2.5</v>
      </c>
      <c r="FO260">
        <v>8.3000000000000007</v>
      </c>
      <c r="FP260" t="s">
        <v>1462</v>
      </c>
      <c r="FT260" t="b">
        <v>1</v>
      </c>
      <c r="FV260" t="s">
        <v>1464</v>
      </c>
      <c r="HD260" t="b">
        <v>1</v>
      </c>
      <c r="HF260" t="s">
        <v>1464</v>
      </c>
      <c r="IN260" t="b">
        <v>1</v>
      </c>
      <c r="IP260" t="s">
        <v>1464</v>
      </c>
      <c r="JC260" t="b">
        <v>1</v>
      </c>
      <c r="JE260" t="s">
        <v>1465</v>
      </c>
      <c r="KG260" t="s">
        <v>4871</v>
      </c>
      <c r="KH260" t="b">
        <v>1</v>
      </c>
      <c r="KJ260" t="s">
        <v>1464</v>
      </c>
      <c r="KK260" t="s">
        <v>1463</v>
      </c>
      <c r="KM260">
        <v>2.5</v>
      </c>
      <c r="KN260">
        <v>2.5</v>
      </c>
      <c r="KO260">
        <v>2</v>
      </c>
      <c r="KP260">
        <v>2.5</v>
      </c>
      <c r="KQ260">
        <v>2.5</v>
      </c>
      <c r="KR260">
        <v>7</v>
      </c>
      <c r="KS260" t="s">
        <v>1462</v>
      </c>
      <c r="KV260">
        <v>14</v>
      </c>
      <c r="KW260">
        <v>20</v>
      </c>
      <c r="LF260">
        <v>1</v>
      </c>
      <c r="LG260">
        <v>1</v>
      </c>
      <c r="MT260" t="s">
        <v>1463</v>
      </c>
      <c r="MV260">
        <v>2.5</v>
      </c>
      <c r="MW260">
        <v>2.5</v>
      </c>
      <c r="MX260">
        <v>0</v>
      </c>
      <c r="MY260">
        <v>2.5</v>
      </c>
      <c r="MZ260">
        <v>2.5</v>
      </c>
      <c r="NA260">
        <v>5</v>
      </c>
      <c r="NM260" t="s">
        <v>2549</v>
      </c>
      <c r="NN260" t="s">
        <v>2549</v>
      </c>
      <c r="NO260" t="s">
        <v>2549</v>
      </c>
      <c r="NP260" t="s">
        <v>2549</v>
      </c>
      <c r="NQ260" t="s">
        <v>2549</v>
      </c>
      <c r="NR260" t="s">
        <v>2549</v>
      </c>
      <c r="NS260" t="s">
        <v>2549</v>
      </c>
      <c r="NT260" t="s">
        <v>2549</v>
      </c>
      <c r="NU260" t="s">
        <v>2549</v>
      </c>
      <c r="NV260" t="s">
        <v>2549</v>
      </c>
      <c r="NW260" t="s">
        <v>2550</v>
      </c>
      <c r="NX260" t="s">
        <v>2569</v>
      </c>
      <c r="NY260" t="s">
        <v>2569</v>
      </c>
      <c r="NZ260" t="s">
        <v>2550</v>
      </c>
      <c r="OA260" t="s">
        <v>2550</v>
      </c>
      <c r="OB260" t="s">
        <v>2550</v>
      </c>
      <c r="OC260" t="s">
        <v>2550</v>
      </c>
      <c r="OD260" t="s">
        <v>2550</v>
      </c>
      <c r="OE260" t="s">
        <v>2550</v>
      </c>
      <c r="OF260" t="s">
        <v>2550</v>
      </c>
      <c r="OG260">
        <v>2.5</v>
      </c>
      <c r="OH260">
        <v>2.5</v>
      </c>
      <c r="OJ260">
        <v>0</v>
      </c>
      <c r="OK260">
        <v>2.5</v>
      </c>
      <c r="OL260">
        <v>2.5</v>
      </c>
      <c r="QL260">
        <v>0</v>
      </c>
      <c r="QM260">
        <v>2.5</v>
      </c>
      <c r="RO260">
        <v>7.5</v>
      </c>
      <c r="RP260">
        <v>0</v>
      </c>
      <c r="RQ260">
        <v>2.5</v>
      </c>
      <c r="RR260">
        <v>10</v>
      </c>
      <c r="RS260" t="s">
        <v>1463</v>
      </c>
      <c r="RZ260" t="s">
        <v>1463</v>
      </c>
      <c r="SB260" t="s">
        <v>1463</v>
      </c>
      <c r="SH260" t="s">
        <v>1463</v>
      </c>
      <c r="SK260">
        <v>0</v>
      </c>
      <c r="SL260">
        <v>2.5</v>
      </c>
      <c r="SM260">
        <v>3.7</v>
      </c>
      <c r="SN260">
        <v>2.5</v>
      </c>
      <c r="SO260">
        <v>2.5</v>
      </c>
      <c r="SP260">
        <v>8.6999999999999993</v>
      </c>
      <c r="SQ260" t="s">
        <v>1463</v>
      </c>
      <c r="SR260" t="s">
        <v>6941</v>
      </c>
      <c r="TI260">
        <v>75</v>
      </c>
      <c r="TJ260" t="s">
        <v>6942</v>
      </c>
      <c r="TM260" t="b">
        <v>1</v>
      </c>
      <c r="TN260" t="b">
        <v>1</v>
      </c>
      <c r="TO260" t="b">
        <v>1</v>
      </c>
      <c r="TS260" t="b">
        <v>1</v>
      </c>
      <c r="TT260" t="b">
        <v>1</v>
      </c>
      <c r="TX260">
        <v>2.5</v>
      </c>
      <c r="TY260">
        <v>2.5</v>
      </c>
      <c r="VI260">
        <v>5</v>
      </c>
      <c r="VJ260">
        <v>2.5</v>
      </c>
      <c r="VK260">
        <v>2.5</v>
      </c>
      <c r="VL260">
        <v>10</v>
      </c>
      <c r="VM260" t="s">
        <v>1463</v>
      </c>
      <c r="VO260" t="s">
        <v>1463</v>
      </c>
      <c r="VQ260" t="s">
        <v>1463</v>
      </c>
      <c r="VS260" t="s">
        <v>1463</v>
      </c>
      <c r="VV260" t="s">
        <v>1463</v>
      </c>
      <c r="VX260" t="s">
        <v>1462</v>
      </c>
      <c r="VY260" t="s">
        <v>6943</v>
      </c>
      <c r="VZ260">
        <v>2.5</v>
      </c>
      <c r="WA260">
        <v>2.5</v>
      </c>
      <c r="XJ260">
        <v>5</v>
      </c>
      <c r="XK260">
        <v>2.5</v>
      </c>
      <c r="XL260">
        <v>2.5</v>
      </c>
      <c r="XM260">
        <v>10</v>
      </c>
      <c r="XN260" t="s">
        <v>1462</v>
      </c>
      <c r="XO260" t="s">
        <v>1462</v>
      </c>
      <c r="XR260" t="b">
        <v>1</v>
      </c>
      <c r="XS260" t="b">
        <v>1</v>
      </c>
      <c r="XT260" t="b">
        <v>1</v>
      </c>
      <c r="XW260" t="b">
        <v>1</v>
      </c>
      <c r="XX260" t="b">
        <v>1</v>
      </c>
      <c r="YC260" t="s">
        <v>1462</v>
      </c>
      <c r="YE260" t="s">
        <v>1462</v>
      </c>
      <c r="YF260" t="s">
        <v>6929</v>
      </c>
      <c r="YG260">
        <v>2.5</v>
      </c>
      <c r="YH260">
        <v>2.5</v>
      </c>
      <c r="YI260" t="s">
        <v>1463</v>
      </c>
      <c r="YU260">
        <v>2.5</v>
      </c>
      <c r="YV260">
        <v>2.5</v>
      </c>
      <c r="ZX260">
        <v>10</v>
      </c>
      <c r="ZY260">
        <v>2.5</v>
      </c>
      <c r="ZZ260">
        <v>2.5</v>
      </c>
      <c r="AAA260">
        <v>15</v>
      </c>
      <c r="AAB260" t="s">
        <v>1462</v>
      </c>
      <c r="AAD260" t="b">
        <v>1</v>
      </c>
      <c r="AAM260" t="b">
        <v>1</v>
      </c>
      <c r="AAO260" t="b">
        <v>1</v>
      </c>
      <c r="AAS260" t="s">
        <v>6944</v>
      </c>
      <c r="AAT260">
        <v>2.5</v>
      </c>
      <c r="AAU260">
        <v>2.5</v>
      </c>
      <c r="ADN260">
        <v>10</v>
      </c>
      <c r="ADO260">
        <v>5</v>
      </c>
      <c r="ADP260">
        <v>2.5</v>
      </c>
      <c r="ADQ260">
        <v>17.5</v>
      </c>
      <c r="ADR260" t="s">
        <v>1759</v>
      </c>
      <c r="ADS260">
        <v>0.5</v>
      </c>
      <c r="ADT260">
        <v>30</v>
      </c>
      <c r="ADU260" t="s">
        <v>2560</v>
      </c>
      <c r="ADV260">
        <v>1</v>
      </c>
      <c r="ADW260">
        <v>50</v>
      </c>
      <c r="ADX260" t="s">
        <v>2548</v>
      </c>
      <c r="ADY260">
        <v>0.5</v>
      </c>
      <c r="ADZ260">
        <v>30</v>
      </c>
      <c r="AEG260">
        <v>5</v>
      </c>
      <c r="AEH260">
        <v>2.5</v>
      </c>
      <c r="AEI260">
        <v>2</v>
      </c>
      <c r="AEJ260">
        <v>2.5</v>
      </c>
      <c r="AEK260">
        <v>2.5</v>
      </c>
      <c r="AEL260">
        <v>7</v>
      </c>
      <c r="AEX260" t="b">
        <v>1</v>
      </c>
      <c r="AFC260">
        <v>2.5</v>
      </c>
      <c r="AFD260">
        <v>2.5</v>
      </c>
      <c r="AFE260">
        <v>0</v>
      </c>
      <c r="AFF260">
        <v>5</v>
      </c>
      <c r="AFG260">
        <v>2.5</v>
      </c>
      <c r="AFH260">
        <v>7.5</v>
      </c>
      <c r="AFI260" t="s">
        <v>1463</v>
      </c>
      <c r="AFK260" t="s">
        <v>1463</v>
      </c>
      <c r="AFM260" t="s">
        <v>1463</v>
      </c>
      <c r="AFO260" t="s">
        <v>1463</v>
      </c>
      <c r="AFQ260" t="s">
        <v>1463</v>
      </c>
      <c r="AFT260" t="s">
        <v>1463</v>
      </c>
      <c r="AFV260">
        <v>2</v>
      </c>
      <c r="AFW260">
        <v>2</v>
      </c>
      <c r="AFX260">
        <v>5</v>
      </c>
      <c r="AFY260">
        <v>2.5</v>
      </c>
      <c r="AFZ260">
        <v>6.7</v>
      </c>
      <c r="AGA260">
        <v>2.5</v>
      </c>
      <c r="AGB260">
        <v>2.5</v>
      </c>
      <c r="AGC260">
        <v>11.7</v>
      </c>
      <c r="AGD260">
        <v>7</v>
      </c>
      <c r="AGE260">
        <v>150</v>
      </c>
      <c r="AGG260">
        <v>7</v>
      </c>
      <c r="AGH260">
        <v>2</v>
      </c>
      <c r="AGJ260">
        <v>7</v>
      </c>
      <c r="AGK260">
        <v>0</v>
      </c>
      <c r="AGQ260">
        <v>2.5</v>
      </c>
      <c r="AGR260">
        <v>2.5</v>
      </c>
      <c r="AGS260">
        <v>3</v>
      </c>
      <c r="AGT260">
        <v>2.5</v>
      </c>
      <c r="AGU260">
        <v>2.5</v>
      </c>
      <c r="AGV260">
        <v>8</v>
      </c>
      <c r="AGW260">
        <v>3</v>
      </c>
      <c r="AGY260" t="b">
        <v>1</v>
      </c>
      <c r="AGZ260" t="b">
        <v>1</v>
      </c>
      <c r="AHA260" t="b">
        <v>1</v>
      </c>
      <c r="AHD260">
        <v>2</v>
      </c>
      <c r="AHE260">
        <v>3</v>
      </c>
      <c r="AHF260">
        <v>3</v>
      </c>
      <c r="AKM260">
        <v>2.5</v>
      </c>
      <c r="AKN260">
        <v>2.5</v>
      </c>
      <c r="AKO260">
        <v>10</v>
      </c>
      <c r="AKP260">
        <v>2.5</v>
      </c>
      <c r="AKQ260">
        <v>2.5</v>
      </c>
      <c r="AKR260">
        <v>15</v>
      </c>
      <c r="AKS260" t="s">
        <v>1462</v>
      </c>
      <c r="AKT260" t="s">
        <v>1463</v>
      </c>
      <c r="AKV260" t="s">
        <v>1462</v>
      </c>
      <c r="AKX260" t="s">
        <v>1463</v>
      </c>
      <c r="AKZ260" t="s">
        <v>1463</v>
      </c>
      <c r="ALB260" t="s">
        <v>1462</v>
      </c>
      <c r="ALD260" t="s">
        <v>1463</v>
      </c>
      <c r="ALF260" t="s">
        <v>1462</v>
      </c>
      <c r="ALH260" t="s">
        <v>1463</v>
      </c>
      <c r="ALJ260" t="s">
        <v>1463</v>
      </c>
      <c r="ALL260" t="s">
        <v>1463</v>
      </c>
      <c r="ALN260" t="s">
        <v>1463</v>
      </c>
      <c r="ALP260" t="s">
        <v>1463</v>
      </c>
      <c r="ALR260" t="s">
        <v>1463</v>
      </c>
      <c r="ALT260" t="s">
        <v>1463</v>
      </c>
      <c r="AMF260" t="b">
        <v>1</v>
      </c>
      <c r="AML260" t="b">
        <v>1</v>
      </c>
      <c r="AMM260" t="b">
        <v>1</v>
      </c>
      <c r="AMQ260" t="b">
        <v>1</v>
      </c>
      <c r="AMW260" t="b">
        <v>1</v>
      </c>
      <c r="ANA260">
        <v>2.5</v>
      </c>
      <c r="ANB260">
        <v>2.5</v>
      </c>
      <c r="ANC260">
        <v>10</v>
      </c>
      <c r="AND260">
        <v>2.5</v>
      </c>
      <c r="ANE260">
        <v>5</v>
      </c>
      <c r="ANF260">
        <v>17.5</v>
      </c>
      <c r="ANG260" t="s">
        <v>1462</v>
      </c>
      <c r="ANH260" t="s">
        <v>3069</v>
      </c>
      <c r="ANI260" t="s">
        <v>1462</v>
      </c>
      <c r="ANJ260" t="s">
        <v>2616</v>
      </c>
      <c r="ANK260">
        <v>2.5</v>
      </c>
      <c r="ANL260">
        <v>5</v>
      </c>
      <c r="ANM260">
        <v>6</v>
      </c>
      <c r="ANN260">
        <v>2.5</v>
      </c>
      <c r="ANO260">
        <v>7.5</v>
      </c>
      <c r="ANP260">
        <v>16</v>
      </c>
      <c r="ANQ260" t="s">
        <v>2599</v>
      </c>
      <c r="ANR260" t="s">
        <v>1462</v>
      </c>
      <c r="ANT260">
        <v>2.5</v>
      </c>
      <c r="ANU260">
        <v>7.5</v>
      </c>
      <c r="AQR260">
        <v>5</v>
      </c>
      <c r="AQS260">
        <v>0</v>
      </c>
      <c r="AQT260">
        <v>2.5</v>
      </c>
      <c r="AQU260">
        <v>7.5</v>
      </c>
      <c r="AQV260" t="s">
        <v>1463</v>
      </c>
      <c r="ARA260" t="b">
        <v>1</v>
      </c>
      <c r="ARB260" t="b">
        <v>1</v>
      </c>
      <c r="ARD260" t="b">
        <v>1</v>
      </c>
      <c r="ARG260">
        <v>0</v>
      </c>
      <c r="ARH260">
        <v>2.5</v>
      </c>
      <c r="ARI260" t="s">
        <v>1463</v>
      </c>
      <c r="ARQ260" t="s">
        <v>1462</v>
      </c>
      <c r="ARS260" t="s">
        <v>4680</v>
      </c>
      <c r="ART260" t="s">
        <v>2616</v>
      </c>
      <c r="ASB260" t="b">
        <v>1</v>
      </c>
      <c r="ASC260" t="s">
        <v>6945</v>
      </c>
      <c r="ASD260">
        <v>0</v>
      </c>
      <c r="ASE260">
        <v>2.5</v>
      </c>
      <c r="ASF260">
        <v>4</v>
      </c>
      <c r="ASG260">
        <v>2.5</v>
      </c>
      <c r="ASH260">
        <v>2.5</v>
      </c>
      <c r="ASI260">
        <v>9</v>
      </c>
      <c r="ASJ260">
        <v>70</v>
      </c>
      <c r="ASM260" t="b">
        <v>1</v>
      </c>
      <c r="ASS260">
        <v>3</v>
      </c>
      <c r="AST260" t="s">
        <v>1462</v>
      </c>
      <c r="ASW260" t="b">
        <v>1</v>
      </c>
      <c r="ASY260" t="b">
        <v>1</v>
      </c>
      <c r="ATC260" t="s">
        <v>6946</v>
      </c>
      <c r="ATD260">
        <v>2.5</v>
      </c>
      <c r="ATE260">
        <v>2.5</v>
      </c>
      <c r="ATF260">
        <v>0</v>
      </c>
      <c r="ATG260">
        <v>0</v>
      </c>
      <c r="ATH260">
        <v>5</v>
      </c>
      <c r="ATI260">
        <v>5</v>
      </c>
      <c r="ATJ260" t="s">
        <v>1463</v>
      </c>
      <c r="AVZ260">
        <v>0</v>
      </c>
      <c r="AWA260">
        <v>2.5</v>
      </c>
      <c r="AWB260">
        <v>0</v>
      </c>
      <c r="AWC260">
        <v>7.5</v>
      </c>
      <c r="AWD260">
        <v>2</v>
      </c>
      <c r="AWE260">
        <v>2.5</v>
      </c>
      <c r="AWF260">
        <v>2.5</v>
      </c>
      <c r="AWG260">
        <v>7</v>
      </c>
      <c r="AWH260" t="s">
        <v>1462</v>
      </c>
      <c r="AWI260" t="s">
        <v>1470</v>
      </c>
      <c r="AWJ260" t="s">
        <v>1463</v>
      </c>
      <c r="AWL260" t="s">
        <v>1462</v>
      </c>
      <c r="AWM260" t="s">
        <v>2619</v>
      </c>
      <c r="AWN260" t="s">
        <v>1463</v>
      </c>
      <c r="AWP260" t="s">
        <v>1463</v>
      </c>
      <c r="AWR260" t="s">
        <v>1463</v>
      </c>
      <c r="AWT260" t="s">
        <v>1463</v>
      </c>
      <c r="AWV260" t="s">
        <v>1463</v>
      </c>
      <c r="AWX260" t="s">
        <v>1463</v>
      </c>
      <c r="AWZ260" t="s">
        <v>1462</v>
      </c>
      <c r="AXA260" t="s">
        <v>1469</v>
      </c>
      <c r="AXB260" t="s">
        <v>1463</v>
      </c>
      <c r="AXD260" t="s">
        <v>1463</v>
      </c>
      <c r="AXI260">
        <v>2.5</v>
      </c>
      <c r="AXJ260">
        <v>2.5</v>
      </c>
      <c r="AXK260">
        <v>1</v>
      </c>
      <c r="AXN260">
        <v>1</v>
      </c>
      <c r="AXO260">
        <v>1</v>
      </c>
      <c r="AXP260">
        <v>1</v>
      </c>
      <c r="AXQ260">
        <v>1</v>
      </c>
      <c r="AXR260">
        <v>1</v>
      </c>
      <c r="AXS260">
        <v>1</v>
      </c>
      <c r="AXT260">
        <v>1</v>
      </c>
      <c r="AXU260">
        <v>1</v>
      </c>
      <c r="AXV260">
        <v>2</v>
      </c>
      <c r="AXW260">
        <v>1</v>
      </c>
      <c r="AXX260">
        <v>2</v>
      </c>
      <c r="AYA260">
        <v>10</v>
      </c>
      <c r="AYD260">
        <v>10</v>
      </c>
      <c r="AYE260" t="s">
        <v>1463</v>
      </c>
      <c r="AYF260" t="s">
        <v>1463</v>
      </c>
      <c r="AYG260">
        <v>10</v>
      </c>
      <c r="AYJ260">
        <v>10</v>
      </c>
      <c r="AYK260">
        <v>2.5</v>
      </c>
      <c r="AYL260">
        <v>2.5</v>
      </c>
      <c r="AYM260">
        <v>15</v>
      </c>
      <c r="AYT260">
        <v>1</v>
      </c>
      <c r="AYU260" t="s">
        <v>6947</v>
      </c>
      <c r="AYV260" t="s">
        <v>6948</v>
      </c>
      <c r="AZM260" t="s">
        <v>1462</v>
      </c>
      <c r="AZN260" t="s">
        <v>6949</v>
      </c>
      <c r="AZO260" t="s">
        <v>1462</v>
      </c>
      <c r="AZP260" t="s">
        <v>6950</v>
      </c>
      <c r="AZR260">
        <v>2.5</v>
      </c>
      <c r="AZS260">
        <v>2.5</v>
      </c>
      <c r="BCH260">
        <v>10</v>
      </c>
      <c r="BCI260">
        <v>2.5</v>
      </c>
      <c r="BCJ260">
        <v>2.5</v>
      </c>
      <c r="BCK260">
        <v>15</v>
      </c>
      <c r="BCL260">
        <v>1</v>
      </c>
      <c r="BCN260">
        <v>3</v>
      </c>
      <c r="BCP260">
        <v>2</v>
      </c>
      <c r="BCR260">
        <v>4</v>
      </c>
      <c r="BCT260">
        <v>5</v>
      </c>
      <c r="BCW260" t="s">
        <v>2555</v>
      </c>
      <c r="BCY260">
        <v>2.5</v>
      </c>
      <c r="BCZ260">
        <v>2.5</v>
      </c>
      <c r="BEH260">
        <v>10</v>
      </c>
      <c r="BEI260">
        <v>7.5</v>
      </c>
      <c r="BEJ260">
        <v>2.5</v>
      </c>
      <c r="BEK260">
        <v>20</v>
      </c>
      <c r="BEL260" t="s">
        <v>2567</v>
      </c>
      <c r="BEN260" t="s">
        <v>2567</v>
      </c>
      <c r="BEP260" t="s">
        <v>2567</v>
      </c>
      <c r="BER260" t="s">
        <v>2567</v>
      </c>
      <c r="BET260" t="s">
        <v>2567</v>
      </c>
      <c r="BEV260" t="s">
        <v>2567</v>
      </c>
      <c r="BEX260">
        <v>7.5</v>
      </c>
      <c r="BEY260">
        <v>2.5</v>
      </c>
      <c r="BGQ260">
        <v>4</v>
      </c>
      <c r="BGR260">
        <v>2.5</v>
      </c>
      <c r="BGS260">
        <v>2.5</v>
      </c>
      <c r="BGT260">
        <v>9</v>
      </c>
      <c r="BGU260" t="s">
        <v>1462</v>
      </c>
      <c r="BGV260" t="s">
        <v>2667</v>
      </c>
      <c r="BGW260" t="s">
        <v>2653</v>
      </c>
      <c r="BHB260" t="s">
        <v>4822</v>
      </c>
      <c r="BHC260" t="s">
        <v>3103</v>
      </c>
      <c r="BHD260" t="s">
        <v>6951</v>
      </c>
      <c r="BHE260" t="s">
        <v>2838</v>
      </c>
      <c r="BHK260">
        <v>2.5</v>
      </c>
      <c r="BHL260">
        <v>2.5</v>
      </c>
      <c r="BIT260">
        <v>5</v>
      </c>
      <c r="BIU260">
        <v>2.5</v>
      </c>
      <c r="BIV260">
        <v>2.5</v>
      </c>
      <c r="BIW260">
        <v>10</v>
      </c>
      <c r="BIX260">
        <v>2</v>
      </c>
      <c r="BIY260" t="s">
        <v>1794</v>
      </c>
      <c r="BIZ260" t="s">
        <v>2594</v>
      </c>
      <c r="BJA260" t="s">
        <v>1468</v>
      </c>
      <c r="BJB260">
        <v>2.5</v>
      </c>
      <c r="BJC260">
        <v>2.5</v>
      </c>
    </row>
    <row r="261" spans="1:1024 1026:1615" ht="15" x14ac:dyDescent="0.25">
      <c r="A261" t="s">
        <v>6920</v>
      </c>
      <c r="B261" t="s">
        <v>6952</v>
      </c>
      <c r="C261" t="s">
        <v>6953</v>
      </c>
      <c r="D261" t="s">
        <v>2553</v>
      </c>
      <c r="E261" t="s">
        <v>6954</v>
      </c>
      <c r="F261" t="s">
        <v>2606</v>
      </c>
      <c r="G261" t="s">
        <v>4350</v>
      </c>
      <c r="H261" t="s">
        <v>4351</v>
      </c>
      <c r="I261" t="s">
        <v>6923</v>
      </c>
      <c r="J261">
        <v>3.5831029299999999</v>
      </c>
      <c r="K261">
        <v>33.686346039999997</v>
      </c>
      <c r="L261" s="116">
        <v>42452</v>
      </c>
      <c r="M261" t="s">
        <v>1471</v>
      </c>
      <c r="N261">
        <v>35</v>
      </c>
      <c r="O261" t="s">
        <v>1472</v>
      </c>
      <c r="Q261">
        <v>6.7</v>
      </c>
      <c r="R261">
        <v>2.5</v>
      </c>
      <c r="S261">
        <v>2.5</v>
      </c>
      <c r="T261">
        <v>11.7</v>
      </c>
      <c r="U261">
        <v>1</v>
      </c>
      <c r="V261">
        <v>1</v>
      </c>
      <c r="W261">
        <v>3</v>
      </c>
      <c r="X261">
        <v>2</v>
      </c>
      <c r="AA261" t="b">
        <v>1</v>
      </c>
      <c r="AG261">
        <v>1</v>
      </c>
      <c r="AH261">
        <v>1</v>
      </c>
      <c r="AI261">
        <v>2</v>
      </c>
      <c r="AJ261">
        <v>1</v>
      </c>
      <c r="AS261">
        <v>1</v>
      </c>
      <c r="AT261">
        <v>1</v>
      </c>
      <c r="AU261">
        <v>2</v>
      </c>
      <c r="AV261">
        <v>1</v>
      </c>
      <c r="BS261" t="s">
        <v>1462</v>
      </c>
      <c r="BT261" t="s">
        <v>1462</v>
      </c>
      <c r="BU261" t="s">
        <v>6741</v>
      </c>
      <c r="BV261" t="s">
        <v>6741</v>
      </c>
      <c r="BW261">
        <v>2.5</v>
      </c>
      <c r="BX261">
        <v>2.5</v>
      </c>
      <c r="BY261">
        <v>3.5</v>
      </c>
      <c r="BZ261">
        <v>2.5</v>
      </c>
      <c r="CA261">
        <v>2.5</v>
      </c>
      <c r="CB261">
        <v>8.5</v>
      </c>
      <c r="CC261" t="s">
        <v>1462</v>
      </c>
      <c r="CD261" t="b">
        <v>1</v>
      </c>
      <c r="CE261" t="b">
        <v>1</v>
      </c>
      <c r="CF261">
        <v>15</v>
      </c>
      <c r="CH261" t="s">
        <v>1463</v>
      </c>
      <c r="CM261" t="s">
        <v>1463</v>
      </c>
      <c r="CR261" t="s">
        <v>1463</v>
      </c>
      <c r="CW261" t="s">
        <v>1463</v>
      </c>
      <c r="DB261" t="s">
        <v>1463</v>
      </c>
      <c r="DG261" t="s">
        <v>1463</v>
      </c>
      <c r="DM261" t="s">
        <v>1463</v>
      </c>
      <c r="DY261" t="b">
        <v>1</v>
      </c>
      <c r="EA261" t="b">
        <v>1</v>
      </c>
      <c r="EI261">
        <v>2.5</v>
      </c>
      <c r="EJ261">
        <v>2.5</v>
      </c>
      <c r="EN261">
        <v>0</v>
      </c>
      <c r="EO261" t="s">
        <v>1463</v>
      </c>
      <c r="FL261">
        <v>3.3</v>
      </c>
      <c r="FM261">
        <v>2.5</v>
      </c>
      <c r="FN261">
        <v>2.5</v>
      </c>
      <c r="FO261">
        <v>8.3000000000000007</v>
      </c>
      <c r="FP261" t="s">
        <v>1462</v>
      </c>
      <c r="FT261" t="b">
        <v>1</v>
      </c>
      <c r="FV261" t="s">
        <v>1464</v>
      </c>
      <c r="HJ261" t="b">
        <v>1</v>
      </c>
      <c r="HL261" t="s">
        <v>1464</v>
      </c>
      <c r="IW261" t="b">
        <v>1</v>
      </c>
      <c r="IY261" t="s">
        <v>1464</v>
      </c>
      <c r="JC261" t="b">
        <v>1</v>
      </c>
      <c r="JE261" t="s">
        <v>1464</v>
      </c>
      <c r="KK261" t="s">
        <v>1463</v>
      </c>
      <c r="KM261">
        <v>2.5</v>
      </c>
      <c r="KN261">
        <v>2.5</v>
      </c>
      <c r="KO261">
        <v>0</v>
      </c>
      <c r="KR261">
        <v>0</v>
      </c>
      <c r="KS261" t="s">
        <v>1463</v>
      </c>
      <c r="RO261">
        <v>7.5</v>
      </c>
      <c r="RP261">
        <v>0</v>
      </c>
      <c r="RQ261">
        <v>2.5</v>
      </c>
      <c r="RR261">
        <v>10</v>
      </c>
      <c r="RS261" t="s">
        <v>1463</v>
      </c>
      <c r="RZ261" t="s">
        <v>1463</v>
      </c>
      <c r="SK261">
        <v>0</v>
      </c>
      <c r="SL261">
        <v>2.5</v>
      </c>
      <c r="SM261">
        <v>3.7</v>
      </c>
      <c r="SN261">
        <v>5</v>
      </c>
      <c r="SO261">
        <v>2.5</v>
      </c>
      <c r="SP261">
        <v>11.2</v>
      </c>
      <c r="SQ261" t="s">
        <v>1463</v>
      </c>
      <c r="SR261" t="s">
        <v>6941</v>
      </c>
      <c r="TI261">
        <v>75</v>
      </c>
      <c r="TJ261" t="s">
        <v>6955</v>
      </c>
      <c r="TM261" t="b">
        <v>1</v>
      </c>
      <c r="TN261" t="b">
        <v>1</v>
      </c>
      <c r="TO261" t="b">
        <v>1</v>
      </c>
      <c r="TP261" t="b">
        <v>1</v>
      </c>
      <c r="TQ261" t="b">
        <v>1</v>
      </c>
      <c r="TU261" t="b">
        <v>1</v>
      </c>
      <c r="TX261">
        <v>5</v>
      </c>
      <c r="TY261">
        <v>2.5</v>
      </c>
      <c r="VI261">
        <v>5</v>
      </c>
      <c r="VJ261">
        <v>0</v>
      </c>
      <c r="VK261">
        <v>2.5</v>
      </c>
      <c r="VL261">
        <v>7.5</v>
      </c>
      <c r="VM261" t="s">
        <v>1463</v>
      </c>
      <c r="VO261" t="s">
        <v>1463</v>
      </c>
      <c r="VQ261" t="s">
        <v>1463</v>
      </c>
      <c r="VS261" t="s">
        <v>1463</v>
      </c>
      <c r="VV261" t="s">
        <v>1463</v>
      </c>
      <c r="VX261" t="s">
        <v>1462</v>
      </c>
      <c r="VY261" t="s">
        <v>6956</v>
      </c>
      <c r="VZ261">
        <v>0</v>
      </c>
      <c r="WA261">
        <v>2.5</v>
      </c>
      <c r="XJ261">
        <v>2.5</v>
      </c>
      <c r="XK261">
        <v>1.3</v>
      </c>
      <c r="XL261">
        <v>2.5</v>
      </c>
      <c r="XM261">
        <v>6.3</v>
      </c>
      <c r="XN261" t="s">
        <v>1462</v>
      </c>
      <c r="XO261" t="s">
        <v>1462</v>
      </c>
      <c r="XR261" t="b">
        <v>1</v>
      </c>
      <c r="XS261" t="b">
        <v>1</v>
      </c>
      <c r="XT261" t="b">
        <v>1</v>
      </c>
      <c r="XW261" t="b">
        <v>1</v>
      </c>
      <c r="XX261" t="b">
        <v>1</v>
      </c>
      <c r="YC261" t="s">
        <v>1462</v>
      </c>
      <c r="YE261" t="s">
        <v>1463</v>
      </c>
      <c r="YF261" t="s">
        <v>4579</v>
      </c>
      <c r="YG261">
        <v>2.5</v>
      </c>
      <c r="YH261">
        <v>2.5</v>
      </c>
      <c r="YI261" t="s">
        <v>1463</v>
      </c>
      <c r="YU261">
        <v>0</v>
      </c>
      <c r="YV261">
        <v>2.5</v>
      </c>
      <c r="ZX261">
        <v>10</v>
      </c>
      <c r="ZY261">
        <v>2.5</v>
      </c>
      <c r="ZZ261">
        <v>2.5</v>
      </c>
      <c r="AAA261">
        <v>15</v>
      </c>
      <c r="AAB261" t="s">
        <v>1462</v>
      </c>
      <c r="AAD261" t="b">
        <v>1</v>
      </c>
      <c r="AAM261" t="b">
        <v>1</v>
      </c>
      <c r="AAO261" t="b">
        <v>1</v>
      </c>
      <c r="AAS261" t="s">
        <v>6944</v>
      </c>
      <c r="AAT261">
        <v>2.5</v>
      </c>
      <c r="AAU261">
        <v>2.5</v>
      </c>
      <c r="ADN261">
        <v>10</v>
      </c>
      <c r="ADO261">
        <v>2.5</v>
      </c>
      <c r="ADP261">
        <v>2.5</v>
      </c>
      <c r="ADQ261">
        <v>15</v>
      </c>
      <c r="ADR261" t="s">
        <v>1759</v>
      </c>
      <c r="ADS261">
        <v>0.5</v>
      </c>
      <c r="ADT261">
        <v>30</v>
      </c>
      <c r="ADU261" t="s">
        <v>2560</v>
      </c>
      <c r="ADV261">
        <v>1</v>
      </c>
      <c r="ADW261">
        <v>50</v>
      </c>
      <c r="ADX261" t="s">
        <v>2548</v>
      </c>
      <c r="ADY261">
        <v>0.5</v>
      </c>
      <c r="ADZ261">
        <v>30</v>
      </c>
      <c r="AEG261">
        <v>2.5</v>
      </c>
      <c r="AEH261">
        <v>2.5</v>
      </c>
      <c r="AEI261">
        <v>7</v>
      </c>
      <c r="AEJ261">
        <v>2.5</v>
      </c>
      <c r="AEK261">
        <v>2.5</v>
      </c>
      <c r="AEL261">
        <v>12</v>
      </c>
      <c r="AER261" t="b">
        <v>1</v>
      </c>
      <c r="AEX261" t="b">
        <v>1</v>
      </c>
      <c r="AFC261">
        <v>2.5</v>
      </c>
      <c r="AFD261">
        <v>2.5</v>
      </c>
      <c r="AFE261">
        <v>0</v>
      </c>
      <c r="AFF261">
        <v>7.2</v>
      </c>
      <c r="AFG261">
        <v>2.5</v>
      </c>
      <c r="AFH261">
        <v>9.6999999999999993</v>
      </c>
      <c r="AFI261" t="s">
        <v>1463</v>
      </c>
      <c r="AFK261" t="s">
        <v>1463</v>
      </c>
      <c r="AFM261" t="s">
        <v>1463</v>
      </c>
      <c r="AFO261" t="s">
        <v>1463</v>
      </c>
      <c r="AFQ261" t="s">
        <v>1463</v>
      </c>
      <c r="AFT261" t="s">
        <v>1463</v>
      </c>
      <c r="AFV261">
        <v>3</v>
      </c>
      <c r="AFW261">
        <v>3</v>
      </c>
      <c r="AFX261">
        <v>7.2222222222222197</v>
      </c>
      <c r="AFY261">
        <v>2.5</v>
      </c>
      <c r="AFZ261">
        <v>6.7</v>
      </c>
      <c r="AGA261">
        <v>2.5</v>
      </c>
      <c r="AGB261">
        <v>2.5</v>
      </c>
      <c r="AGC261">
        <v>11.7</v>
      </c>
      <c r="AGD261">
        <v>10</v>
      </c>
      <c r="AGE261">
        <v>150</v>
      </c>
      <c r="AGG261">
        <v>10</v>
      </c>
      <c r="AGH261">
        <v>3</v>
      </c>
      <c r="AGJ261">
        <v>10</v>
      </c>
      <c r="AGK261">
        <v>0</v>
      </c>
      <c r="AGQ261">
        <v>2.5</v>
      </c>
      <c r="AGR261">
        <v>2.5</v>
      </c>
      <c r="AGS261">
        <v>3</v>
      </c>
      <c r="AGT261">
        <v>2.5</v>
      </c>
      <c r="AGU261">
        <v>2.5</v>
      </c>
      <c r="AGV261">
        <v>8</v>
      </c>
      <c r="AGW261">
        <v>3</v>
      </c>
      <c r="AGY261" t="b">
        <v>1</v>
      </c>
      <c r="AGZ261" t="b">
        <v>1</v>
      </c>
      <c r="AHA261" t="b">
        <v>1</v>
      </c>
      <c r="AHD261">
        <v>2</v>
      </c>
      <c r="AHE261">
        <v>2</v>
      </c>
      <c r="AHF261">
        <v>3</v>
      </c>
      <c r="AKM261">
        <v>2.5</v>
      </c>
      <c r="AKN261">
        <v>2.5</v>
      </c>
      <c r="AKO261">
        <v>10</v>
      </c>
      <c r="AKP261">
        <v>2.5</v>
      </c>
      <c r="AKQ261">
        <v>2.5</v>
      </c>
      <c r="AKR261">
        <v>15</v>
      </c>
      <c r="AKS261" t="s">
        <v>1462</v>
      </c>
      <c r="AKT261" t="s">
        <v>1463</v>
      </c>
      <c r="AKV261" t="s">
        <v>1462</v>
      </c>
      <c r="AKX261" t="s">
        <v>1463</v>
      </c>
      <c r="AKZ261" t="s">
        <v>1463</v>
      </c>
      <c r="ALB261" t="s">
        <v>1462</v>
      </c>
      <c r="ALD261" t="s">
        <v>1463</v>
      </c>
      <c r="ALF261" t="s">
        <v>1462</v>
      </c>
      <c r="ALH261" t="s">
        <v>1463</v>
      </c>
      <c r="ALJ261" t="s">
        <v>1463</v>
      </c>
      <c r="ALL261" t="s">
        <v>1462</v>
      </c>
      <c r="ALN261" t="s">
        <v>1463</v>
      </c>
      <c r="ALP261" t="s">
        <v>1463</v>
      </c>
      <c r="ALR261" t="s">
        <v>1462</v>
      </c>
      <c r="ALT261" t="s">
        <v>1463</v>
      </c>
      <c r="AMF261" t="b">
        <v>1</v>
      </c>
      <c r="AMG261" t="b">
        <v>1</v>
      </c>
      <c r="AMI261" t="b">
        <v>1</v>
      </c>
      <c r="AML261" t="b">
        <v>1</v>
      </c>
      <c r="AMM261" t="b">
        <v>1</v>
      </c>
      <c r="AMQ261" t="b">
        <v>1</v>
      </c>
      <c r="AMW261" t="b">
        <v>1</v>
      </c>
      <c r="AMY261" t="b">
        <v>1</v>
      </c>
      <c r="ANA261">
        <v>2.5</v>
      </c>
      <c r="ANB261">
        <v>2.5</v>
      </c>
      <c r="ANC261">
        <v>10</v>
      </c>
      <c r="AND261">
        <v>2.5</v>
      </c>
      <c r="ANE261">
        <v>2.5</v>
      </c>
      <c r="ANF261">
        <v>15</v>
      </c>
      <c r="ANG261" t="s">
        <v>1462</v>
      </c>
      <c r="ANH261" t="s">
        <v>3069</v>
      </c>
      <c r="ANI261" t="s">
        <v>1462</v>
      </c>
      <c r="ANJ261" t="s">
        <v>2616</v>
      </c>
      <c r="ANK261">
        <v>2.5</v>
      </c>
      <c r="ANL261">
        <v>2.5</v>
      </c>
      <c r="ANM261">
        <v>6</v>
      </c>
      <c r="ANN261">
        <v>2.5</v>
      </c>
      <c r="ANO261">
        <v>7.5</v>
      </c>
      <c r="ANP261">
        <v>16</v>
      </c>
      <c r="ANQ261" t="s">
        <v>2599</v>
      </c>
      <c r="ANR261" t="s">
        <v>1462</v>
      </c>
      <c r="ANT261">
        <v>2.5</v>
      </c>
      <c r="ANU261">
        <v>7.5</v>
      </c>
      <c r="AQR261">
        <v>2.5</v>
      </c>
      <c r="AQS261">
        <v>0</v>
      </c>
      <c r="AQT261">
        <v>2.5</v>
      </c>
      <c r="AQU261">
        <v>5</v>
      </c>
      <c r="AQV261" t="s">
        <v>1463</v>
      </c>
      <c r="ARA261" t="b">
        <v>1</v>
      </c>
      <c r="ARD261" t="b">
        <v>1</v>
      </c>
      <c r="ARG261">
        <v>0</v>
      </c>
      <c r="ARH261">
        <v>2.5</v>
      </c>
      <c r="ARI261" t="s">
        <v>1463</v>
      </c>
      <c r="ARQ261" t="s">
        <v>1463</v>
      </c>
      <c r="ASD261">
        <v>0</v>
      </c>
      <c r="ASE261">
        <v>2.5</v>
      </c>
      <c r="ASF261">
        <v>4</v>
      </c>
      <c r="ASG261">
        <v>2.5</v>
      </c>
      <c r="ASH261">
        <v>2.5</v>
      </c>
      <c r="ASI261">
        <v>9</v>
      </c>
      <c r="ASJ261">
        <v>70</v>
      </c>
      <c r="ASM261" t="b">
        <v>1</v>
      </c>
      <c r="ASS261">
        <v>3</v>
      </c>
      <c r="AST261" t="s">
        <v>1462</v>
      </c>
      <c r="ASW261" t="b">
        <v>1</v>
      </c>
      <c r="ASY261" t="b">
        <v>1</v>
      </c>
      <c r="ATC261" t="s">
        <v>6957</v>
      </c>
      <c r="ATD261">
        <v>2.5</v>
      </c>
      <c r="ATE261">
        <v>2.5</v>
      </c>
      <c r="ATF261">
        <v>0</v>
      </c>
      <c r="ATG261">
        <v>0</v>
      </c>
      <c r="ATH261">
        <v>5</v>
      </c>
      <c r="ATI261">
        <v>5</v>
      </c>
      <c r="ATJ261" t="s">
        <v>1463</v>
      </c>
      <c r="AVZ261">
        <v>0</v>
      </c>
      <c r="AWA261">
        <v>2.5</v>
      </c>
      <c r="AWB261">
        <v>0</v>
      </c>
      <c r="AWC261">
        <v>7.5</v>
      </c>
      <c r="AWD261">
        <v>3</v>
      </c>
      <c r="AWE261">
        <v>2.5</v>
      </c>
      <c r="AWF261">
        <v>2.5</v>
      </c>
      <c r="AWG261">
        <v>8</v>
      </c>
      <c r="AWH261" t="s">
        <v>1462</v>
      </c>
      <c r="AWI261" t="s">
        <v>1470</v>
      </c>
      <c r="AWJ261" t="s">
        <v>1463</v>
      </c>
      <c r="AWL261" t="s">
        <v>1462</v>
      </c>
      <c r="AWM261" t="s">
        <v>2619</v>
      </c>
      <c r="AWN261" t="s">
        <v>1463</v>
      </c>
      <c r="AWP261" t="s">
        <v>1463</v>
      </c>
      <c r="AWR261" t="s">
        <v>1463</v>
      </c>
      <c r="AWT261" t="s">
        <v>1463</v>
      </c>
      <c r="AWV261" t="s">
        <v>1462</v>
      </c>
      <c r="AWW261" t="s">
        <v>1470</v>
      </c>
      <c r="AWX261" t="s">
        <v>1463</v>
      </c>
      <c r="AWZ261" t="s">
        <v>1463</v>
      </c>
      <c r="AXB261" t="s">
        <v>1462</v>
      </c>
      <c r="AXC261" t="s">
        <v>1469</v>
      </c>
      <c r="AXD261" t="s">
        <v>1463</v>
      </c>
      <c r="AXI261">
        <v>2.5</v>
      </c>
      <c r="AXJ261">
        <v>2.5</v>
      </c>
      <c r="AXK261">
        <v>2</v>
      </c>
      <c r="AXN261">
        <v>2</v>
      </c>
      <c r="AXO261">
        <v>1</v>
      </c>
      <c r="AXP261">
        <v>1</v>
      </c>
      <c r="AXQ261">
        <v>1</v>
      </c>
      <c r="AXR261">
        <v>1</v>
      </c>
      <c r="AXS261">
        <v>1</v>
      </c>
      <c r="AXT261">
        <v>1</v>
      </c>
      <c r="AXU261">
        <v>1</v>
      </c>
      <c r="AXV261">
        <v>1</v>
      </c>
      <c r="AXW261">
        <v>1</v>
      </c>
      <c r="AXX261">
        <v>1</v>
      </c>
      <c r="AYA261">
        <v>10</v>
      </c>
      <c r="AYD261">
        <v>10</v>
      </c>
      <c r="AYE261" t="s">
        <v>1463</v>
      </c>
      <c r="AYF261" t="s">
        <v>1463</v>
      </c>
      <c r="AYG261">
        <v>10</v>
      </c>
      <c r="AYJ261">
        <v>10</v>
      </c>
      <c r="AYK261">
        <v>2.5</v>
      </c>
      <c r="AYL261">
        <v>2.5</v>
      </c>
      <c r="AYM261">
        <v>15</v>
      </c>
      <c r="AZC261">
        <v>2</v>
      </c>
      <c r="AZD261" t="s">
        <v>6958</v>
      </c>
      <c r="AZE261" t="s">
        <v>6959</v>
      </c>
      <c r="AZM261" t="s">
        <v>1462</v>
      </c>
      <c r="AZN261" t="s">
        <v>6960</v>
      </c>
      <c r="AZO261" t="s">
        <v>1462</v>
      </c>
      <c r="AZP261" t="s">
        <v>6961</v>
      </c>
      <c r="AZR261">
        <v>2.5</v>
      </c>
      <c r="AZS261">
        <v>2.5</v>
      </c>
      <c r="BCH261">
        <v>10</v>
      </c>
      <c r="BCI261">
        <v>2.5</v>
      </c>
      <c r="BCJ261">
        <v>2.5</v>
      </c>
      <c r="BCK261">
        <v>15</v>
      </c>
      <c r="BCL261">
        <v>1</v>
      </c>
      <c r="BCN261" t="s">
        <v>2555</v>
      </c>
      <c r="BCP261">
        <v>2</v>
      </c>
      <c r="BCR261">
        <v>3</v>
      </c>
      <c r="BCT261">
        <v>4</v>
      </c>
      <c r="BCW261" t="s">
        <v>2555</v>
      </c>
      <c r="BCY261">
        <v>2.5</v>
      </c>
      <c r="BCZ261">
        <v>2.5</v>
      </c>
      <c r="BEH261">
        <v>10</v>
      </c>
      <c r="BEI261">
        <v>7.5</v>
      </c>
      <c r="BEJ261">
        <v>2.5</v>
      </c>
      <c r="BEK261">
        <v>20</v>
      </c>
      <c r="BEL261" t="s">
        <v>2567</v>
      </c>
      <c r="BEN261" t="s">
        <v>2567</v>
      </c>
      <c r="BEP261" t="s">
        <v>2567</v>
      </c>
      <c r="BER261" t="s">
        <v>2567</v>
      </c>
      <c r="BET261" t="s">
        <v>2567</v>
      </c>
      <c r="BEV261" t="s">
        <v>2567</v>
      </c>
      <c r="BEX261">
        <v>7.5</v>
      </c>
      <c r="BEY261">
        <v>2.5</v>
      </c>
      <c r="BGQ261">
        <v>0</v>
      </c>
      <c r="BGR261">
        <v>2.5</v>
      </c>
      <c r="BGS261">
        <v>2.5</v>
      </c>
      <c r="BGT261">
        <v>5</v>
      </c>
      <c r="BGU261" t="s">
        <v>1462</v>
      </c>
      <c r="BGV261" t="s">
        <v>2667</v>
      </c>
      <c r="BGW261" t="s">
        <v>3103</v>
      </c>
      <c r="BHK261">
        <v>2.5</v>
      </c>
      <c r="BHL261">
        <v>2.5</v>
      </c>
      <c r="BIT261">
        <v>10</v>
      </c>
      <c r="BIU261">
        <v>2.5</v>
      </c>
      <c r="BIV261">
        <v>2.5</v>
      </c>
      <c r="BIW261">
        <v>15</v>
      </c>
      <c r="BIX261">
        <v>3</v>
      </c>
      <c r="BIY261" t="s">
        <v>2594</v>
      </c>
      <c r="BIZ261" t="s">
        <v>2548</v>
      </c>
      <c r="BJA261" t="s">
        <v>1794</v>
      </c>
      <c r="BJB261">
        <v>2.5</v>
      </c>
      <c r="BJC261">
        <v>2.5</v>
      </c>
    </row>
    <row r="262" spans="1:1024 1026:1615" ht="15" x14ac:dyDescent="0.25">
      <c r="A262" t="s">
        <v>6936</v>
      </c>
      <c r="B262" t="s">
        <v>6962</v>
      </c>
      <c r="C262" t="s">
        <v>6963</v>
      </c>
      <c r="D262" t="s">
        <v>2553</v>
      </c>
      <c r="E262" t="s">
        <v>6964</v>
      </c>
      <c r="F262" t="s">
        <v>2606</v>
      </c>
      <c r="G262" t="s">
        <v>4350</v>
      </c>
      <c r="H262" t="s">
        <v>4351</v>
      </c>
      <c r="I262" t="s">
        <v>6135</v>
      </c>
      <c r="J262">
        <v>3.5811555099999999</v>
      </c>
      <c r="K262">
        <v>33.69041601</v>
      </c>
      <c r="L262" s="116">
        <v>42452</v>
      </c>
      <c r="M262" t="s">
        <v>1471</v>
      </c>
      <c r="N262">
        <v>26</v>
      </c>
      <c r="O262" t="s">
        <v>2554</v>
      </c>
      <c r="Q262">
        <v>6.7</v>
      </c>
      <c r="R262">
        <v>2.5</v>
      </c>
      <c r="S262">
        <v>2.5</v>
      </c>
      <c r="T262">
        <v>11.7</v>
      </c>
      <c r="U262">
        <v>1</v>
      </c>
      <c r="V262">
        <v>1</v>
      </c>
      <c r="W262">
        <v>1</v>
      </c>
      <c r="X262">
        <v>2</v>
      </c>
      <c r="AA262" t="b">
        <v>1</v>
      </c>
      <c r="AG262">
        <v>1</v>
      </c>
      <c r="AH262">
        <v>1</v>
      </c>
      <c r="AJ262">
        <v>1</v>
      </c>
      <c r="AM262">
        <v>1</v>
      </c>
      <c r="AS262">
        <v>1</v>
      </c>
      <c r="AT262">
        <v>1</v>
      </c>
      <c r="BS262" t="s">
        <v>1462</v>
      </c>
      <c r="BT262" t="s">
        <v>1462</v>
      </c>
      <c r="BU262" t="s">
        <v>6965</v>
      </c>
      <c r="BV262" t="s">
        <v>6966</v>
      </c>
      <c r="BW262">
        <v>2.5</v>
      </c>
      <c r="BX262">
        <v>2.5</v>
      </c>
      <c r="BY262">
        <v>6</v>
      </c>
      <c r="BZ262">
        <v>2.5</v>
      </c>
      <c r="CA262">
        <v>2.5</v>
      </c>
      <c r="CB262">
        <v>11</v>
      </c>
      <c r="CC262" t="s">
        <v>1462</v>
      </c>
      <c r="CD262" t="b">
        <v>1</v>
      </c>
      <c r="CE262" t="b">
        <v>1</v>
      </c>
      <c r="CF262">
        <v>10</v>
      </c>
      <c r="CH262" t="s">
        <v>1462</v>
      </c>
      <c r="CK262">
        <v>10</v>
      </c>
      <c r="CM262" t="s">
        <v>1463</v>
      </c>
      <c r="CR262" t="s">
        <v>1463</v>
      </c>
      <c r="CW262" t="s">
        <v>1463</v>
      </c>
      <c r="DB262" t="s">
        <v>1463</v>
      </c>
      <c r="DG262" t="s">
        <v>1463</v>
      </c>
      <c r="DM262" t="s">
        <v>1463</v>
      </c>
      <c r="DS262" t="b">
        <v>1</v>
      </c>
      <c r="DU262" t="b">
        <v>1</v>
      </c>
      <c r="EC262" t="b">
        <v>1</v>
      </c>
      <c r="EI262">
        <v>2.5</v>
      </c>
      <c r="EJ262">
        <v>2.5</v>
      </c>
      <c r="EN262">
        <v>0</v>
      </c>
      <c r="EO262" t="s">
        <v>1463</v>
      </c>
      <c r="FL262">
        <v>3.3</v>
      </c>
      <c r="FM262">
        <v>2.5</v>
      </c>
      <c r="FN262">
        <v>2.5</v>
      </c>
      <c r="FO262">
        <v>8.3000000000000007</v>
      </c>
      <c r="FP262" t="s">
        <v>1462</v>
      </c>
      <c r="FT262" t="b">
        <v>1</v>
      </c>
      <c r="FV262" t="s">
        <v>1464</v>
      </c>
      <c r="HD262" t="b">
        <v>1</v>
      </c>
      <c r="HF262" t="s">
        <v>1464</v>
      </c>
      <c r="HJ262" t="b">
        <v>1</v>
      </c>
      <c r="HL262" t="s">
        <v>1464</v>
      </c>
      <c r="HP262" t="b">
        <v>1</v>
      </c>
      <c r="HR262" t="s">
        <v>1464</v>
      </c>
      <c r="IW262" t="b">
        <v>1</v>
      </c>
      <c r="IY262" t="s">
        <v>1464</v>
      </c>
      <c r="JC262" t="b">
        <v>1</v>
      </c>
      <c r="JE262" t="s">
        <v>1464</v>
      </c>
      <c r="KK262" t="s">
        <v>1463</v>
      </c>
      <c r="KM262">
        <v>2.5</v>
      </c>
      <c r="KN262">
        <v>2.5</v>
      </c>
      <c r="KO262">
        <v>2</v>
      </c>
      <c r="KP262">
        <v>2.5</v>
      </c>
      <c r="KQ262">
        <v>2.5</v>
      </c>
      <c r="KR262">
        <v>7</v>
      </c>
      <c r="KS262" t="s">
        <v>1462</v>
      </c>
      <c r="KV262">
        <v>3</v>
      </c>
      <c r="KW262">
        <v>16</v>
      </c>
      <c r="LF262">
        <v>1</v>
      </c>
      <c r="LG262">
        <v>1</v>
      </c>
      <c r="MJ262" t="b">
        <v>1</v>
      </c>
      <c r="MK262" t="b">
        <v>1</v>
      </c>
      <c r="MT262" t="s">
        <v>1462</v>
      </c>
      <c r="MU262" t="s">
        <v>6967</v>
      </c>
      <c r="MV262">
        <v>2.5</v>
      </c>
      <c r="MW262">
        <v>2.5</v>
      </c>
      <c r="MX262">
        <v>0</v>
      </c>
      <c r="MY262">
        <v>2.5</v>
      </c>
      <c r="MZ262">
        <v>2.5</v>
      </c>
      <c r="NA262">
        <v>5</v>
      </c>
      <c r="NM262" t="s">
        <v>2549</v>
      </c>
      <c r="NN262" t="s">
        <v>2549</v>
      </c>
      <c r="NO262" t="s">
        <v>2549</v>
      </c>
      <c r="NP262" t="s">
        <v>2549</v>
      </c>
      <c r="NQ262" t="s">
        <v>2549</v>
      </c>
      <c r="NR262" t="s">
        <v>2549</v>
      </c>
      <c r="NS262" t="s">
        <v>2549</v>
      </c>
      <c r="NT262" t="s">
        <v>2549</v>
      </c>
      <c r="NU262" t="s">
        <v>2549</v>
      </c>
      <c r="NV262" t="s">
        <v>2549</v>
      </c>
      <c r="NW262" t="s">
        <v>2550</v>
      </c>
      <c r="NX262" t="s">
        <v>2569</v>
      </c>
      <c r="NY262" t="s">
        <v>2569</v>
      </c>
      <c r="NZ262" t="s">
        <v>2550</v>
      </c>
      <c r="OA262" t="s">
        <v>2550</v>
      </c>
      <c r="OB262" t="s">
        <v>2550</v>
      </c>
      <c r="OC262" t="s">
        <v>2550</v>
      </c>
      <c r="OD262" t="s">
        <v>2550</v>
      </c>
      <c r="OE262" t="s">
        <v>2550</v>
      </c>
      <c r="OF262" t="s">
        <v>2550</v>
      </c>
      <c r="OG262">
        <v>2.5</v>
      </c>
      <c r="OH262">
        <v>2.5</v>
      </c>
      <c r="OJ262">
        <v>0</v>
      </c>
      <c r="OK262">
        <v>2.5</v>
      </c>
      <c r="OL262">
        <v>2.5</v>
      </c>
      <c r="QL262">
        <v>0</v>
      </c>
      <c r="QM262">
        <v>2.5</v>
      </c>
      <c r="RO262">
        <v>7.5</v>
      </c>
      <c r="RP262">
        <v>0</v>
      </c>
      <c r="RQ262">
        <v>2.5</v>
      </c>
      <c r="RR262">
        <v>10</v>
      </c>
      <c r="RS262" t="s">
        <v>1463</v>
      </c>
      <c r="RZ262" t="s">
        <v>1463</v>
      </c>
      <c r="SB262" t="s">
        <v>1463</v>
      </c>
      <c r="SH262" t="s">
        <v>1463</v>
      </c>
      <c r="SK262">
        <v>0</v>
      </c>
      <c r="SL262">
        <v>2.5</v>
      </c>
      <c r="SM262">
        <v>3.7</v>
      </c>
      <c r="SN262">
        <v>5</v>
      </c>
      <c r="SO262">
        <v>2.5</v>
      </c>
      <c r="SP262">
        <v>11.2</v>
      </c>
      <c r="SQ262" t="s">
        <v>1463</v>
      </c>
      <c r="SR262" t="s">
        <v>6941</v>
      </c>
      <c r="TI262">
        <v>75</v>
      </c>
      <c r="TJ262" t="s">
        <v>6968</v>
      </c>
      <c r="TM262" t="b">
        <v>1</v>
      </c>
      <c r="TN262" t="b">
        <v>1</v>
      </c>
      <c r="TO262" t="b">
        <v>1</v>
      </c>
      <c r="TP262" t="b">
        <v>1</v>
      </c>
      <c r="TQ262" t="b">
        <v>1</v>
      </c>
      <c r="TS262" t="b">
        <v>1</v>
      </c>
      <c r="TT262" t="b">
        <v>1</v>
      </c>
      <c r="TU262" t="b">
        <v>1</v>
      </c>
      <c r="TX262">
        <v>5</v>
      </c>
      <c r="TY262">
        <v>2.5</v>
      </c>
      <c r="VI262">
        <v>5</v>
      </c>
      <c r="VJ262">
        <v>0</v>
      </c>
      <c r="VK262">
        <v>2.5</v>
      </c>
      <c r="VL262">
        <v>7.5</v>
      </c>
      <c r="VM262" t="s">
        <v>1463</v>
      </c>
      <c r="VO262" t="s">
        <v>1463</v>
      </c>
      <c r="VQ262" t="s">
        <v>1463</v>
      </c>
      <c r="VS262" t="s">
        <v>1463</v>
      </c>
      <c r="VV262" t="s">
        <v>1463</v>
      </c>
      <c r="VX262" t="s">
        <v>1462</v>
      </c>
      <c r="VY262" t="s">
        <v>6969</v>
      </c>
      <c r="VZ262">
        <v>0</v>
      </c>
      <c r="WA262">
        <v>2.5</v>
      </c>
      <c r="XJ262">
        <v>7</v>
      </c>
      <c r="XK262">
        <v>2.5</v>
      </c>
      <c r="XL262">
        <v>2.5</v>
      </c>
      <c r="XM262">
        <v>12</v>
      </c>
      <c r="XN262" t="s">
        <v>1462</v>
      </c>
      <c r="XO262" t="s">
        <v>1462</v>
      </c>
      <c r="XR262" t="b">
        <v>1</v>
      </c>
      <c r="XS262" t="b">
        <v>1</v>
      </c>
      <c r="XT262" t="b">
        <v>1</v>
      </c>
      <c r="XW262" t="b">
        <v>1</v>
      </c>
      <c r="XX262" t="b">
        <v>1</v>
      </c>
      <c r="YE262" t="s">
        <v>1462</v>
      </c>
      <c r="YF262" t="s">
        <v>6929</v>
      </c>
      <c r="YG262">
        <v>2.5</v>
      </c>
      <c r="YH262">
        <v>2.5</v>
      </c>
      <c r="YI262" t="s">
        <v>1462</v>
      </c>
      <c r="YP262" t="b">
        <v>1</v>
      </c>
      <c r="YU262">
        <v>2.5</v>
      </c>
      <c r="YV262">
        <v>2.5</v>
      </c>
      <c r="ZX262">
        <v>7</v>
      </c>
      <c r="ZY262">
        <v>2.5</v>
      </c>
      <c r="ZZ262">
        <v>2.5</v>
      </c>
      <c r="AAA262">
        <v>12</v>
      </c>
      <c r="AAB262" t="s">
        <v>1462</v>
      </c>
      <c r="AAM262" t="b">
        <v>1</v>
      </c>
      <c r="AAO262" t="b">
        <v>1</v>
      </c>
      <c r="AAS262" t="s">
        <v>6970</v>
      </c>
      <c r="AAT262">
        <v>2.5</v>
      </c>
      <c r="AAU262">
        <v>2.5</v>
      </c>
      <c r="ADN262">
        <v>6</v>
      </c>
      <c r="ADO262">
        <v>2.5</v>
      </c>
      <c r="ADP262">
        <v>2.5</v>
      </c>
      <c r="ADQ262">
        <v>11</v>
      </c>
      <c r="ADR262" t="s">
        <v>1759</v>
      </c>
      <c r="ADS262">
        <v>0.5</v>
      </c>
      <c r="ADT262">
        <v>30</v>
      </c>
      <c r="ADU262" t="s">
        <v>2560</v>
      </c>
      <c r="ADV262">
        <v>1</v>
      </c>
      <c r="ADW262">
        <v>50</v>
      </c>
      <c r="AEG262">
        <v>2.5</v>
      </c>
      <c r="AEH262">
        <v>2.5</v>
      </c>
      <c r="AEI262">
        <v>2</v>
      </c>
      <c r="AEJ262">
        <v>2.5</v>
      </c>
      <c r="AEK262">
        <v>2.5</v>
      </c>
      <c r="AEL262">
        <v>7</v>
      </c>
      <c r="AER262" t="b">
        <v>1</v>
      </c>
      <c r="AFC262">
        <v>2.5</v>
      </c>
      <c r="AFD262">
        <v>2.5</v>
      </c>
      <c r="AFE262">
        <v>0</v>
      </c>
      <c r="AFF262">
        <v>6.1</v>
      </c>
      <c r="AFG262">
        <v>2.5</v>
      </c>
      <c r="AFH262">
        <v>8.6</v>
      </c>
      <c r="AFI262" t="s">
        <v>1463</v>
      </c>
      <c r="AFK262" t="s">
        <v>1463</v>
      </c>
      <c r="AFM262" t="s">
        <v>1463</v>
      </c>
      <c r="AFO262" t="s">
        <v>1463</v>
      </c>
      <c r="AFQ262" t="s">
        <v>1463</v>
      </c>
      <c r="AFT262" t="s">
        <v>1463</v>
      </c>
      <c r="AFV262">
        <v>3</v>
      </c>
      <c r="AFW262">
        <v>2</v>
      </c>
      <c r="AFX262">
        <v>6.1111111111111098</v>
      </c>
      <c r="AFY262">
        <v>2.5</v>
      </c>
      <c r="AFZ262">
        <v>5</v>
      </c>
      <c r="AGA262">
        <v>2.5</v>
      </c>
      <c r="AGB262">
        <v>2.5</v>
      </c>
      <c r="AGC262">
        <v>10</v>
      </c>
      <c r="AGD262">
        <v>7</v>
      </c>
      <c r="AGG262">
        <v>7</v>
      </c>
      <c r="AGJ262">
        <v>7</v>
      </c>
      <c r="AGQ262">
        <v>2.5</v>
      </c>
      <c r="AGR262">
        <v>2.5</v>
      </c>
      <c r="AGS262">
        <v>3</v>
      </c>
      <c r="AGT262">
        <v>2.5</v>
      </c>
      <c r="AGU262">
        <v>2.5</v>
      </c>
      <c r="AGV262">
        <v>8</v>
      </c>
      <c r="AGW262">
        <v>3</v>
      </c>
      <c r="AGY262" t="b">
        <v>1</v>
      </c>
      <c r="AGZ262" t="b">
        <v>1</v>
      </c>
      <c r="AHA262" t="b">
        <v>1</v>
      </c>
      <c r="AHD262">
        <v>2</v>
      </c>
      <c r="AHE262">
        <v>3</v>
      </c>
      <c r="AHF262">
        <v>3</v>
      </c>
      <c r="AKM262">
        <v>2.5</v>
      </c>
      <c r="AKN262">
        <v>2.5</v>
      </c>
      <c r="AKO262">
        <v>10</v>
      </c>
      <c r="AKP262">
        <v>2.5</v>
      </c>
      <c r="AKQ262">
        <v>2.5</v>
      </c>
      <c r="AKR262">
        <v>15</v>
      </c>
      <c r="AKS262" t="s">
        <v>1462</v>
      </c>
      <c r="AKT262" t="s">
        <v>1463</v>
      </c>
      <c r="AKV262" t="s">
        <v>1462</v>
      </c>
      <c r="AKX262" t="s">
        <v>1463</v>
      </c>
      <c r="AKZ262" t="s">
        <v>1463</v>
      </c>
      <c r="ALB262" t="s">
        <v>1462</v>
      </c>
      <c r="ALD262" t="s">
        <v>1463</v>
      </c>
      <c r="ALF262" t="s">
        <v>1462</v>
      </c>
      <c r="ALH262" t="s">
        <v>1463</v>
      </c>
      <c r="ALJ262" t="s">
        <v>1463</v>
      </c>
      <c r="ALL262" t="s">
        <v>1462</v>
      </c>
      <c r="ALN262" t="s">
        <v>1463</v>
      </c>
      <c r="ALP262" t="s">
        <v>1463</v>
      </c>
      <c r="ALR262" t="s">
        <v>1462</v>
      </c>
      <c r="ALT262" t="s">
        <v>1463</v>
      </c>
      <c r="AMF262" t="b">
        <v>1</v>
      </c>
      <c r="AML262" t="b">
        <v>1</v>
      </c>
      <c r="AMM262" t="b">
        <v>1</v>
      </c>
      <c r="AMQ262" t="b">
        <v>1</v>
      </c>
      <c r="AMW262" t="b">
        <v>1</v>
      </c>
      <c r="ANA262">
        <v>2.5</v>
      </c>
      <c r="ANB262">
        <v>2.5</v>
      </c>
      <c r="ANC262">
        <v>10</v>
      </c>
      <c r="AND262">
        <v>2.5</v>
      </c>
      <c r="ANE262">
        <v>5</v>
      </c>
      <c r="ANF262">
        <v>17.5</v>
      </c>
      <c r="ANG262" t="s">
        <v>1462</v>
      </c>
      <c r="ANH262" t="s">
        <v>3069</v>
      </c>
      <c r="ANI262" t="s">
        <v>1462</v>
      </c>
      <c r="ANJ262" t="s">
        <v>2616</v>
      </c>
      <c r="ANK262">
        <v>2.5</v>
      </c>
      <c r="ANL262">
        <v>5</v>
      </c>
      <c r="ANM262">
        <v>6</v>
      </c>
      <c r="ANN262">
        <v>2.5</v>
      </c>
      <c r="ANO262">
        <v>7.5</v>
      </c>
      <c r="ANP262">
        <v>16</v>
      </c>
      <c r="ANQ262" t="s">
        <v>2599</v>
      </c>
      <c r="ANR262" t="s">
        <v>1462</v>
      </c>
      <c r="ANT262">
        <v>2.5</v>
      </c>
      <c r="ANU262">
        <v>7.5</v>
      </c>
      <c r="AQR262">
        <v>2.5</v>
      </c>
      <c r="AQS262">
        <v>0</v>
      </c>
      <c r="AQT262">
        <v>2.5</v>
      </c>
      <c r="AQU262">
        <v>5</v>
      </c>
      <c r="AQV262" t="s">
        <v>1463</v>
      </c>
      <c r="ARA262" t="b">
        <v>1</v>
      </c>
      <c r="ARB262" t="b">
        <v>1</v>
      </c>
      <c r="ARD262" t="b">
        <v>1</v>
      </c>
      <c r="ARG262">
        <v>0</v>
      </c>
      <c r="ARH262">
        <v>2.5</v>
      </c>
      <c r="ARI262" t="s">
        <v>1463</v>
      </c>
      <c r="ARQ262" t="s">
        <v>1463</v>
      </c>
      <c r="ASD262">
        <v>0</v>
      </c>
      <c r="ASE262">
        <v>2.5</v>
      </c>
      <c r="ASF262">
        <v>5</v>
      </c>
      <c r="ASG262">
        <v>2.5</v>
      </c>
      <c r="ASH262">
        <v>2.5</v>
      </c>
      <c r="ASI262">
        <v>10</v>
      </c>
      <c r="ASJ262">
        <v>70</v>
      </c>
      <c r="ASM262" t="b">
        <v>1</v>
      </c>
      <c r="ASS262">
        <v>4</v>
      </c>
      <c r="AST262" t="s">
        <v>1462</v>
      </c>
      <c r="ASW262" t="b">
        <v>1</v>
      </c>
      <c r="ASY262" t="b">
        <v>1</v>
      </c>
      <c r="ATC262" t="s">
        <v>6971</v>
      </c>
      <c r="ATD262">
        <v>2.5</v>
      </c>
      <c r="ATE262">
        <v>2.5</v>
      </c>
      <c r="ATF262">
        <v>5.7</v>
      </c>
      <c r="ATG262">
        <v>3.8</v>
      </c>
      <c r="ATH262">
        <v>3.8</v>
      </c>
      <c r="ATI262">
        <v>13.3</v>
      </c>
      <c r="ATJ262" t="s">
        <v>1462</v>
      </c>
      <c r="AVG262" t="b">
        <v>1</v>
      </c>
      <c r="AVH262" t="s">
        <v>6972</v>
      </c>
      <c r="AVI262" t="s">
        <v>2566</v>
      </c>
      <c r="AVW262" t="s">
        <v>1462</v>
      </c>
      <c r="AVX262" t="s">
        <v>1463</v>
      </c>
      <c r="AVZ262">
        <v>5</v>
      </c>
      <c r="AWA262">
        <v>2.5</v>
      </c>
      <c r="AWB262">
        <v>2.5</v>
      </c>
      <c r="AWC262">
        <v>5</v>
      </c>
      <c r="AWD262">
        <v>4</v>
      </c>
      <c r="AWE262">
        <v>2.5</v>
      </c>
      <c r="AWF262">
        <v>2.5</v>
      </c>
      <c r="AWG262">
        <v>9</v>
      </c>
      <c r="AWH262" t="s">
        <v>1462</v>
      </c>
      <c r="AWI262" t="s">
        <v>1470</v>
      </c>
      <c r="AWJ262" t="s">
        <v>1462</v>
      </c>
      <c r="AWK262" t="s">
        <v>4525</v>
      </c>
      <c r="AWL262" t="s">
        <v>1462</v>
      </c>
      <c r="AWM262" t="s">
        <v>2619</v>
      </c>
      <c r="AWN262" t="s">
        <v>1463</v>
      </c>
      <c r="AWP262" t="s">
        <v>1463</v>
      </c>
      <c r="AWR262" t="s">
        <v>1463</v>
      </c>
      <c r="AWT262" t="s">
        <v>1463</v>
      </c>
      <c r="AWV262" t="s">
        <v>1462</v>
      </c>
      <c r="AWW262" t="s">
        <v>1470</v>
      </c>
      <c r="AWX262" t="s">
        <v>1463</v>
      </c>
      <c r="AWZ262" t="s">
        <v>1462</v>
      </c>
      <c r="AXA262" t="s">
        <v>1469</v>
      </c>
      <c r="AXB262" t="s">
        <v>1463</v>
      </c>
      <c r="AXD262" t="s">
        <v>1463</v>
      </c>
      <c r="AXI262">
        <v>2.5</v>
      </c>
      <c r="AXJ262">
        <v>2.5</v>
      </c>
      <c r="AXK262">
        <v>5</v>
      </c>
      <c r="AXN262">
        <v>5</v>
      </c>
      <c r="AXO262">
        <v>1</v>
      </c>
      <c r="AXP262">
        <v>1</v>
      </c>
      <c r="AXQ262">
        <v>1</v>
      </c>
      <c r="AXR262">
        <v>1</v>
      </c>
      <c r="AXS262">
        <v>1</v>
      </c>
      <c r="AXT262">
        <v>1</v>
      </c>
      <c r="AXU262">
        <v>0</v>
      </c>
      <c r="AXW262">
        <v>0</v>
      </c>
      <c r="AYA262">
        <v>10</v>
      </c>
      <c r="AYD262">
        <v>10</v>
      </c>
      <c r="AYE262" t="s">
        <v>1463</v>
      </c>
      <c r="AYF262" t="s">
        <v>1463</v>
      </c>
      <c r="AYG262">
        <v>10</v>
      </c>
      <c r="AYJ262">
        <v>10</v>
      </c>
      <c r="AYK262">
        <v>2.5</v>
      </c>
      <c r="AYL262">
        <v>2.5</v>
      </c>
      <c r="AYM262">
        <v>15</v>
      </c>
      <c r="AZO262" t="s">
        <v>1462</v>
      </c>
      <c r="AZP262" t="s">
        <v>6973</v>
      </c>
      <c r="AZR262">
        <v>2.5</v>
      </c>
      <c r="AZS262">
        <v>2.5</v>
      </c>
      <c r="BCH262">
        <v>10</v>
      </c>
      <c r="BCI262">
        <v>2.5</v>
      </c>
      <c r="BCJ262">
        <v>2.5</v>
      </c>
      <c r="BCK262">
        <v>15</v>
      </c>
      <c r="BCL262">
        <v>2</v>
      </c>
      <c r="BCN262">
        <v>3</v>
      </c>
      <c r="BCP262">
        <v>1</v>
      </c>
      <c r="BCR262">
        <v>4</v>
      </c>
      <c r="BCT262">
        <v>5</v>
      </c>
      <c r="BCW262" t="s">
        <v>2555</v>
      </c>
      <c r="BCY262">
        <v>2.5</v>
      </c>
      <c r="BCZ262">
        <v>2.5</v>
      </c>
      <c r="BEH262">
        <v>10</v>
      </c>
      <c r="BEI262">
        <v>7.5</v>
      </c>
      <c r="BEJ262">
        <v>2.5</v>
      </c>
      <c r="BEK262">
        <v>20</v>
      </c>
      <c r="BEL262" t="s">
        <v>2567</v>
      </c>
      <c r="BEN262" t="s">
        <v>2567</v>
      </c>
      <c r="BEP262" t="s">
        <v>2567</v>
      </c>
      <c r="BER262" t="s">
        <v>2567</v>
      </c>
      <c r="BET262" t="s">
        <v>2567</v>
      </c>
      <c r="BEV262" t="s">
        <v>2567</v>
      </c>
      <c r="BEX262">
        <v>7.5</v>
      </c>
      <c r="BEY262">
        <v>2.5</v>
      </c>
      <c r="BGQ262">
        <v>0</v>
      </c>
      <c r="BGR262">
        <v>2.5</v>
      </c>
      <c r="BGS262">
        <v>2.5</v>
      </c>
      <c r="BGT262">
        <v>5</v>
      </c>
      <c r="BGU262" t="s">
        <v>1462</v>
      </c>
      <c r="BHB262" t="s">
        <v>4822</v>
      </c>
      <c r="BHC262" t="s">
        <v>3103</v>
      </c>
      <c r="BHK262">
        <v>2.5</v>
      </c>
      <c r="BHL262">
        <v>2.5</v>
      </c>
      <c r="BIT262">
        <v>5</v>
      </c>
      <c r="BIU262">
        <v>2.5</v>
      </c>
      <c r="BIV262">
        <v>2.5</v>
      </c>
      <c r="BIW262">
        <v>10</v>
      </c>
      <c r="BIX262">
        <v>2</v>
      </c>
      <c r="BIY262" t="s">
        <v>1794</v>
      </c>
      <c r="BIZ262" t="s">
        <v>1474</v>
      </c>
      <c r="BJA262" t="s">
        <v>1468</v>
      </c>
      <c r="BJB262">
        <v>2.5</v>
      </c>
      <c r="BJC262">
        <v>2.5</v>
      </c>
    </row>
    <row r="263" spans="1:1024 1026:1615" ht="15" x14ac:dyDescent="0.25">
      <c r="A263" t="s">
        <v>6936</v>
      </c>
      <c r="B263" t="s">
        <v>6974</v>
      </c>
      <c r="C263" t="s">
        <v>6975</v>
      </c>
      <c r="D263" t="s">
        <v>2553</v>
      </c>
      <c r="E263" t="s">
        <v>6976</v>
      </c>
      <c r="F263" t="s">
        <v>2606</v>
      </c>
      <c r="G263" t="s">
        <v>4350</v>
      </c>
      <c r="H263" t="s">
        <v>4351</v>
      </c>
      <c r="I263" t="s">
        <v>6135</v>
      </c>
      <c r="J263">
        <v>3.5805812100000001</v>
      </c>
      <c r="K263">
        <v>33.690653580000003</v>
      </c>
      <c r="L263" s="116">
        <v>42452</v>
      </c>
      <c r="M263" t="s">
        <v>1471</v>
      </c>
      <c r="N263">
        <v>41</v>
      </c>
      <c r="O263" t="s">
        <v>2554</v>
      </c>
      <c r="Q263">
        <v>6.7</v>
      </c>
      <c r="R263">
        <v>7.5</v>
      </c>
      <c r="S263">
        <v>2.5</v>
      </c>
      <c r="T263">
        <v>16.7</v>
      </c>
      <c r="U263">
        <v>2</v>
      </c>
      <c r="V263">
        <v>1</v>
      </c>
      <c r="W263">
        <v>3</v>
      </c>
      <c r="X263">
        <v>1</v>
      </c>
      <c r="AA263" t="b">
        <v>1</v>
      </c>
      <c r="AG263">
        <v>2</v>
      </c>
      <c r="AH263">
        <v>1</v>
      </c>
      <c r="AI263">
        <v>2</v>
      </c>
      <c r="AM263">
        <v>2</v>
      </c>
      <c r="AO263">
        <v>2</v>
      </c>
      <c r="AS263">
        <v>2</v>
      </c>
      <c r="AT263">
        <v>1</v>
      </c>
      <c r="AU263">
        <v>2</v>
      </c>
      <c r="BS263" t="s">
        <v>1462</v>
      </c>
      <c r="BT263" t="s">
        <v>1462</v>
      </c>
      <c r="BU263" t="s">
        <v>6977</v>
      </c>
      <c r="BV263" t="s">
        <v>6977</v>
      </c>
      <c r="BW263">
        <v>7.5</v>
      </c>
      <c r="BX263">
        <v>2.5</v>
      </c>
      <c r="BY263">
        <v>6</v>
      </c>
      <c r="BZ263">
        <v>2.5</v>
      </c>
      <c r="CA263">
        <v>2.5</v>
      </c>
      <c r="CB263">
        <v>11</v>
      </c>
      <c r="CC263" t="s">
        <v>1462</v>
      </c>
      <c r="CD263" t="b">
        <v>1</v>
      </c>
      <c r="CE263" t="b">
        <v>1</v>
      </c>
      <c r="CF263">
        <v>20</v>
      </c>
      <c r="CH263" t="s">
        <v>1462</v>
      </c>
      <c r="CK263">
        <v>20</v>
      </c>
      <c r="CM263" t="s">
        <v>1463</v>
      </c>
      <c r="CR263" t="s">
        <v>1463</v>
      </c>
      <c r="CW263" t="s">
        <v>1463</v>
      </c>
      <c r="DB263" t="s">
        <v>1463</v>
      </c>
      <c r="DG263" t="s">
        <v>1463</v>
      </c>
      <c r="DM263" t="s">
        <v>1463</v>
      </c>
      <c r="DS263" t="b">
        <v>1</v>
      </c>
      <c r="DU263" t="b">
        <v>1</v>
      </c>
      <c r="EC263" t="b">
        <v>1</v>
      </c>
      <c r="EF263" t="b">
        <v>1</v>
      </c>
      <c r="EG263" t="s">
        <v>6978</v>
      </c>
      <c r="EI263">
        <v>2.5</v>
      </c>
      <c r="EJ263">
        <v>2.5</v>
      </c>
      <c r="EN263">
        <v>0</v>
      </c>
      <c r="EO263" t="s">
        <v>1463</v>
      </c>
      <c r="FL263">
        <v>10</v>
      </c>
      <c r="FM263">
        <v>2.5</v>
      </c>
      <c r="FN263">
        <v>2.5</v>
      </c>
      <c r="FO263">
        <v>15</v>
      </c>
      <c r="FP263" t="s">
        <v>1462</v>
      </c>
      <c r="FQ263" t="b">
        <v>1</v>
      </c>
      <c r="FS263" t="s">
        <v>1464</v>
      </c>
      <c r="FW263" t="b">
        <v>1</v>
      </c>
      <c r="FY263" t="s">
        <v>2564</v>
      </c>
      <c r="HD263" t="b">
        <v>1</v>
      </c>
      <c r="HF263" t="s">
        <v>1464</v>
      </c>
      <c r="HP263" t="b">
        <v>1</v>
      </c>
      <c r="HR263" t="s">
        <v>1464</v>
      </c>
      <c r="JC263" t="b">
        <v>1</v>
      </c>
      <c r="JE263" t="s">
        <v>1464</v>
      </c>
      <c r="JU263" t="b">
        <v>1</v>
      </c>
      <c r="JW263" t="s">
        <v>2564</v>
      </c>
      <c r="KG263" t="s">
        <v>4388</v>
      </c>
      <c r="KH263" t="b">
        <v>1</v>
      </c>
      <c r="KJ263" t="s">
        <v>1464</v>
      </c>
      <c r="KK263" t="s">
        <v>1462</v>
      </c>
      <c r="KL263" t="s">
        <v>6979</v>
      </c>
      <c r="KM263">
        <v>2.5</v>
      </c>
      <c r="KN263">
        <v>2.5</v>
      </c>
      <c r="KO263">
        <v>0</v>
      </c>
      <c r="KP263">
        <v>2.5</v>
      </c>
      <c r="KQ263">
        <v>2.5</v>
      </c>
      <c r="KR263">
        <v>5</v>
      </c>
      <c r="KS263" t="s">
        <v>1462</v>
      </c>
      <c r="KW263">
        <v>21</v>
      </c>
      <c r="LG263">
        <v>1</v>
      </c>
      <c r="MK263" t="b">
        <v>1</v>
      </c>
      <c r="MT263" t="s">
        <v>1462</v>
      </c>
      <c r="MU263" t="s">
        <v>6967</v>
      </c>
      <c r="MV263">
        <v>2.5</v>
      </c>
      <c r="MW263">
        <v>2.5</v>
      </c>
      <c r="MX263">
        <v>0</v>
      </c>
      <c r="MY263">
        <v>0</v>
      </c>
      <c r="MZ263">
        <v>2.5</v>
      </c>
      <c r="NA263">
        <v>2.5</v>
      </c>
      <c r="NM263" t="s">
        <v>2549</v>
      </c>
      <c r="NN263" t="s">
        <v>2549</v>
      </c>
      <c r="NO263" t="s">
        <v>2549</v>
      </c>
      <c r="NP263" t="s">
        <v>2549</v>
      </c>
      <c r="NQ263" t="s">
        <v>2549</v>
      </c>
      <c r="NR263" t="s">
        <v>2549</v>
      </c>
      <c r="NS263" t="s">
        <v>2549</v>
      </c>
      <c r="NT263" t="s">
        <v>2549</v>
      </c>
      <c r="NU263" t="s">
        <v>2549</v>
      </c>
      <c r="NV263" t="s">
        <v>2549</v>
      </c>
      <c r="NW263" t="s">
        <v>2550</v>
      </c>
      <c r="NX263" t="s">
        <v>2550</v>
      </c>
      <c r="NY263" t="s">
        <v>2569</v>
      </c>
      <c r="NZ263" t="s">
        <v>2550</v>
      </c>
      <c r="OA263" t="s">
        <v>2550</v>
      </c>
      <c r="OB263" t="s">
        <v>2550</v>
      </c>
      <c r="OC263" t="s">
        <v>2550</v>
      </c>
      <c r="OD263" t="s">
        <v>2550</v>
      </c>
      <c r="OE263" t="s">
        <v>2550</v>
      </c>
      <c r="OF263" t="s">
        <v>2550</v>
      </c>
      <c r="OG263">
        <v>0</v>
      </c>
      <c r="OH263">
        <v>2.5</v>
      </c>
      <c r="OJ263">
        <v>5</v>
      </c>
      <c r="OK263">
        <v>2.5</v>
      </c>
      <c r="OL263">
        <v>7.5</v>
      </c>
      <c r="OP263" t="b">
        <v>1</v>
      </c>
      <c r="OZ263" t="s">
        <v>6980</v>
      </c>
      <c r="PJ263" t="s">
        <v>6981</v>
      </c>
      <c r="QL263">
        <v>5</v>
      </c>
      <c r="QM263">
        <v>2.5</v>
      </c>
      <c r="RO263">
        <v>7.5</v>
      </c>
      <c r="RP263">
        <v>2.5</v>
      </c>
      <c r="RQ263">
        <v>2.5</v>
      </c>
      <c r="RR263">
        <v>12.5</v>
      </c>
      <c r="RS263" t="s">
        <v>1463</v>
      </c>
      <c r="RZ263" t="s">
        <v>1463</v>
      </c>
      <c r="SB263" t="s">
        <v>1463</v>
      </c>
      <c r="SH263" t="s">
        <v>1463</v>
      </c>
      <c r="SK263">
        <v>2.5</v>
      </c>
      <c r="SL263">
        <v>2.5</v>
      </c>
      <c r="SM263">
        <v>5.0999999999999996</v>
      </c>
      <c r="SN263">
        <v>2.5</v>
      </c>
      <c r="SO263">
        <v>2.5</v>
      </c>
      <c r="SP263">
        <v>10.1</v>
      </c>
      <c r="SQ263" t="s">
        <v>1462</v>
      </c>
      <c r="SS263">
        <v>30</v>
      </c>
      <c r="ST263" t="s">
        <v>6982</v>
      </c>
      <c r="SU263" t="s">
        <v>1463</v>
      </c>
      <c r="SY263" t="b">
        <v>1</v>
      </c>
      <c r="SZ263" t="b">
        <v>1</v>
      </c>
      <c r="TD263" t="b">
        <v>1</v>
      </c>
      <c r="TE263" t="b">
        <v>1</v>
      </c>
      <c r="TI263">
        <v>75</v>
      </c>
      <c r="TJ263" t="s">
        <v>6983</v>
      </c>
      <c r="TN263" t="b">
        <v>1</v>
      </c>
      <c r="TO263" t="b">
        <v>1</v>
      </c>
      <c r="TS263" t="b">
        <v>1</v>
      </c>
      <c r="TT263" t="b">
        <v>1</v>
      </c>
      <c r="TX263">
        <v>2.5</v>
      </c>
      <c r="TY263">
        <v>2.5</v>
      </c>
      <c r="VI263">
        <v>5</v>
      </c>
      <c r="VJ263">
        <v>0</v>
      </c>
      <c r="VK263">
        <v>2.5</v>
      </c>
      <c r="VL263">
        <v>7.5</v>
      </c>
      <c r="VM263" t="s">
        <v>1463</v>
      </c>
      <c r="VO263" t="s">
        <v>1463</v>
      </c>
      <c r="VQ263" t="s">
        <v>1463</v>
      </c>
      <c r="VS263" t="s">
        <v>1463</v>
      </c>
      <c r="VV263" t="s">
        <v>1463</v>
      </c>
      <c r="VX263" t="s">
        <v>1462</v>
      </c>
      <c r="VY263" t="s">
        <v>6984</v>
      </c>
      <c r="VZ263">
        <v>0</v>
      </c>
      <c r="WA263">
        <v>2.5</v>
      </c>
      <c r="XJ263">
        <v>7</v>
      </c>
      <c r="XK263">
        <v>2.5</v>
      </c>
      <c r="XL263">
        <v>2.5</v>
      </c>
      <c r="XM263">
        <v>12</v>
      </c>
      <c r="XN263" t="s">
        <v>1462</v>
      </c>
      <c r="XO263" t="s">
        <v>1462</v>
      </c>
      <c r="XR263" t="b">
        <v>1</v>
      </c>
      <c r="XS263" t="b">
        <v>1</v>
      </c>
      <c r="XT263" t="b">
        <v>1</v>
      </c>
      <c r="XW263" t="b">
        <v>1</v>
      </c>
      <c r="XX263" t="b">
        <v>1</v>
      </c>
      <c r="YC263" t="s">
        <v>1462</v>
      </c>
      <c r="YD263" t="s">
        <v>6985</v>
      </c>
      <c r="YE263" t="s">
        <v>1462</v>
      </c>
      <c r="YF263" t="s">
        <v>6986</v>
      </c>
      <c r="YG263">
        <v>2.5</v>
      </c>
      <c r="YH263">
        <v>2.5</v>
      </c>
      <c r="YI263" t="s">
        <v>1462</v>
      </c>
      <c r="YP263" t="b">
        <v>1</v>
      </c>
      <c r="YU263">
        <v>2.5</v>
      </c>
      <c r="YV263">
        <v>2.5</v>
      </c>
      <c r="ZX263">
        <v>10</v>
      </c>
      <c r="ZY263">
        <v>2.5</v>
      </c>
      <c r="ZZ263">
        <v>2.5</v>
      </c>
      <c r="AAA263">
        <v>15</v>
      </c>
      <c r="AAB263" t="s">
        <v>1462</v>
      </c>
      <c r="AAD263" t="b">
        <v>1</v>
      </c>
      <c r="AAE263" t="s">
        <v>6987</v>
      </c>
      <c r="AAM263" t="b">
        <v>1</v>
      </c>
      <c r="AAO263" t="b">
        <v>1</v>
      </c>
      <c r="AAS263" t="s">
        <v>6988</v>
      </c>
      <c r="AAT263">
        <v>2.5</v>
      </c>
      <c r="AAU263">
        <v>2.5</v>
      </c>
      <c r="ADN263">
        <v>10</v>
      </c>
      <c r="ADO263">
        <v>2.5</v>
      </c>
      <c r="ADP263">
        <v>2.5</v>
      </c>
      <c r="ADQ263">
        <v>15</v>
      </c>
      <c r="ADR263" t="s">
        <v>2548</v>
      </c>
      <c r="ADS263">
        <v>0.5</v>
      </c>
      <c r="ADT263">
        <v>20</v>
      </c>
      <c r="ADU263" t="s">
        <v>1759</v>
      </c>
      <c r="ADV263">
        <v>0.5</v>
      </c>
      <c r="ADW263">
        <v>20</v>
      </c>
      <c r="ADX263" t="s">
        <v>2560</v>
      </c>
      <c r="ADY263">
        <v>1</v>
      </c>
      <c r="ADZ263">
        <v>50</v>
      </c>
      <c r="AEG263">
        <v>2.5</v>
      </c>
      <c r="AEH263">
        <v>2.5</v>
      </c>
      <c r="AEI263">
        <v>2</v>
      </c>
      <c r="AEJ263">
        <v>2.5</v>
      </c>
      <c r="AEK263">
        <v>2.5</v>
      </c>
      <c r="AEL263">
        <v>7</v>
      </c>
      <c r="AER263" t="b">
        <v>1</v>
      </c>
      <c r="AFC263">
        <v>2.5</v>
      </c>
      <c r="AFD263">
        <v>2.5</v>
      </c>
      <c r="AFE263">
        <v>0</v>
      </c>
      <c r="AFF263">
        <v>6.1</v>
      </c>
      <c r="AFG263">
        <v>2.5</v>
      </c>
      <c r="AFH263">
        <v>8.6</v>
      </c>
      <c r="AFI263" t="s">
        <v>1463</v>
      </c>
      <c r="AFK263" t="s">
        <v>1463</v>
      </c>
      <c r="AFM263" t="s">
        <v>1463</v>
      </c>
      <c r="AFO263" t="s">
        <v>1463</v>
      </c>
      <c r="AFQ263" t="s">
        <v>1463</v>
      </c>
      <c r="AFT263" t="s">
        <v>1463</v>
      </c>
      <c r="AFV263">
        <v>2</v>
      </c>
      <c r="AFW263">
        <v>3</v>
      </c>
      <c r="AFX263">
        <v>6.1111111111111098</v>
      </c>
      <c r="AFY263">
        <v>2.5</v>
      </c>
      <c r="AFZ263">
        <v>5</v>
      </c>
      <c r="AGA263">
        <v>2.5</v>
      </c>
      <c r="AGB263">
        <v>2.5</v>
      </c>
      <c r="AGC263">
        <v>10</v>
      </c>
      <c r="AGD263">
        <v>7</v>
      </c>
      <c r="AGG263">
        <v>7</v>
      </c>
      <c r="AGJ263">
        <v>7</v>
      </c>
      <c r="AGQ263">
        <v>2.5</v>
      </c>
      <c r="AGR263">
        <v>2.5</v>
      </c>
      <c r="AGS263">
        <v>3</v>
      </c>
      <c r="AGT263">
        <v>2.5</v>
      </c>
      <c r="AGU263">
        <v>2.5</v>
      </c>
      <c r="AGV263">
        <v>8</v>
      </c>
      <c r="AGW263">
        <v>3</v>
      </c>
      <c r="AGY263" t="b">
        <v>1</v>
      </c>
      <c r="AGZ263" t="b">
        <v>1</v>
      </c>
      <c r="AHA263" t="b">
        <v>1</v>
      </c>
      <c r="AHD263">
        <v>3</v>
      </c>
      <c r="AHE263">
        <v>3</v>
      </c>
      <c r="AHF263">
        <v>3</v>
      </c>
      <c r="AKM263">
        <v>2.5</v>
      </c>
      <c r="AKN263">
        <v>2.5</v>
      </c>
      <c r="AKO263">
        <v>10</v>
      </c>
      <c r="AKP263">
        <v>2.5</v>
      </c>
      <c r="AKQ263">
        <v>2.5</v>
      </c>
      <c r="AKR263">
        <v>15</v>
      </c>
      <c r="AKS263" t="s">
        <v>1462</v>
      </c>
      <c r="AKT263" t="s">
        <v>1463</v>
      </c>
      <c r="AKV263" t="s">
        <v>1462</v>
      </c>
      <c r="AKX263" t="s">
        <v>1463</v>
      </c>
      <c r="AKZ263" t="s">
        <v>1463</v>
      </c>
      <c r="ALB263" t="s">
        <v>1462</v>
      </c>
      <c r="ALD263" t="s">
        <v>1463</v>
      </c>
      <c r="ALF263" t="s">
        <v>1462</v>
      </c>
      <c r="ALH263" t="s">
        <v>1463</v>
      </c>
      <c r="ALJ263" t="s">
        <v>1463</v>
      </c>
      <c r="ALL263" t="s">
        <v>1462</v>
      </c>
      <c r="ALN263" t="s">
        <v>1462</v>
      </c>
      <c r="ALP263" t="s">
        <v>1463</v>
      </c>
      <c r="ALR263" t="s">
        <v>1462</v>
      </c>
      <c r="ALT263" t="s">
        <v>1463</v>
      </c>
      <c r="AMF263" t="b">
        <v>1</v>
      </c>
      <c r="AML263" t="b">
        <v>1</v>
      </c>
      <c r="AMM263" t="b">
        <v>1</v>
      </c>
      <c r="AMQ263" t="b">
        <v>1</v>
      </c>
      <c r="AMW263" t="b">
        <v>1</v>
      </c>
      <c r="ANA263">
        <v>2.5</v>
      </c>
      <c r="ANB263">
        <v>2.5</v>
      </c>
      <c r="ANC263">
        <v>10</v>
      </c>
      <c r="AND263">
        <v>2.5</v>
      </c>
      <c r="ANE263">
        <v>2.5</v>
      </c>
      <c r="ANF263">
        <v>15</v>
      </c>
      <c r="ANG263" t="s">
        <v>1462</v>
      </c>
      <c r="ANH263" t="s">
        <v>6989</v>
      </c>
      <c r="ANI263" t="s">
        <v>1462</v>
      </c>
      <c r="ANJ263" t="s">
        <v>6990</v>
      </c>
      <c r="ANK263">
        <v>2.5</v>
      </c>
      <c r="ANL263">
        <v>2.5</v>
      </c>
      <c r="ANM263">
        <v>6</v>
      </c>
      <c r="ANN263">
        <v>2.5</v>
      </c>
      <c r="ANO263">
        <v>7.5</v>
      </c>
      <c r="ANP263">
        <v>16</v>
      </c>
      <c r="ANQ263" t="s">
        <v>2599</v>
      </c>
      <c r="ANR263" t="s">
        <v>1462</v>
      </c>
      <c r="ANT263">
        <v>2.5</v>
      </c>
      <c r="ANU263">
        <v>7.5</v>
      </c>
      <c r="AQR263">
        <v>5</v>
      </c>
      <c r="AQS263">
        <v>1.3</v>
      </c>
      <c r="AQT263">
        <v>2.5</v>
      </c>
      <c r="AQU263">
        <v>8.8000000000000007</v>
      </c>
      <c r="AQV263" t="s">
        <v>1463</v>
      </c>
      <c r="ARA263" t="b">
        <v>1</v>
      </c>
      <c r="ARB263" t="b">
        <v>1</v>
      </c>
      <c r="ARD263" t="b">
        <v>1</v>
      </c>
      <c r="ARG263">
        <v>2.5</v>
      </c>
      <c r="ARH263">
        <v>2.5</v>
      </c>
      <c r="ARI263" t="s">
        <v>1463</v>
      </c>
      <c r="ARQ263" t="s">
        <v>1462</v>
      </c>
      <c r="ARS263" t="s">
        <v>6991</v>
      </c>
      <c r="ART263" t="s">
        <v>2616</v>
      </c>
      <c r="ASB263" t="b">
        <v>1</v>
      </c>
      <c r="ASC263" t="s">
        <v>6992</v>
      </c>
      <c r="ASD263">
        <v>0</v>
      </c>
      <c r="ASE263">
        <v>2.5</v>
      </c>
      <c r="ASF263">
        <v>5</v>
      </c>
      <c r="ASG263">
        <v>2.5</v>
      </c>
      <c r="ASH263">
        <v>2.5</v>
      </c>
      <c r="ASI263">
        <v>10</v>
      </c>
      <c r="ASJ263">
        <v>70</v>
      </c>
      <c r="ASM263" t="b">
        <v>1</v>
      </c>
      <c r="ASS263">
        <v>4</v>
      </c>
      <c r="AST263" t="s">
        <v>1462</v>
      </c>
      <c r="ASW263" t="b">
        <v>1</v>
      </c>
      <c r="ASY263" t="b">
        <v>1</v>
      </c>
      <c r="ATC263" t="s">
        <v>6993</v>
      </c>
      <c r="ATD263">
        <v>2.5</v>
      </c>
      <c r="ATE263">
        <v>2.5</v>
      </c>
      <c r="ATF263">
        <v>5.7</v>
      </c>
      <c r="ATG263">
        <v>3.8</v>
      </c>
      <c r="ATH263">
        <v>3.8</v>
      </c>
      <c r="ATI263">
        <v>13.3</v>
      </c>
      <c r="ATJ263" t="s">
        <v>1462</v>
      </c>
      <c r="AVG263" t="b">
        <v>1</v>
      </c>
      <c r="AVH263" t="s">
        <v>6994</v>
      </c>
      <c r="AVI263" t="s">
        <v>2566</v>
      </c>
      <c r="AVW263" t="s">
        <v>1462</v>
      </c>
      <c r="AVX263" t="s">
        <v>1463</v>
      </c>
      <c r="AVZ263">
        <v>5</v>
      </c>
      <c r="AWA263">
        <v>2.5</v>
      </c>
      <c r="AWB263">
        <v>2.5</v>
      </c>
      <c r="AWC263">
        <v>5</v>
      </c>
      <c r="AWD263">
        <v>4</v>
      </c>
      <c r="AWE263">
        <v>2.5</v>
      </c>
      <c r="AWF263">
        <v>2.5</v>
      </c>
      <c r="AWG263">
        <v>9</v>
      </c>
      <c r="AWH263" t="s">
        <v>1462</v>
      </c>
      <c r="AWI263" t="s">
        <v>1470</v>
      </c>
      <c r="AWJ263" t="s">
        <v>1463</v>
      </c>
      <c r="AWL263" t="s">
        <v>1462</v>
      </c>
      <c r="AWM263" t="s">
        <v>1469</v>
      </c>
      <c r="AWN263" t="s">
        <v>1463</v>
      </c>
      <c r="AWP263" t="s">
        <v>1463</v>
      </c>
      <c r="AWR263" t="s">
        <v>1463</v>
      </c>
      <c r="AWT263" t="s">
        <v>1462</v>
      </c>
      <c r="AWU263" t="s">
        <v>1469</v>
      </c>
      <c r="AWV263" t="s">
        <v>1462</v>
      </c>
      <c r="AWX263" t="s">
        <v>1463</v>
      </c>
      <c r="AWZ263" t="s">
        <v>1462</v>
      </c>
      <c r="AXA263" t="s">
        <v>1469</v>
      </c>
      <c r="AXB263" t="s">
        <v>1463</v>
      </c>
      <c r="AXD263" t="s">
        <v>1463</v>
      </c>
      <c r="AXI263">
        <v>2.5</v>
      </c>
      <c r="AXJ263">
        <v>2.5</v>
      </c>
      <c r="AXK263">
        <v>1</v>
      </c>
      <c r="AXN263">
        <v>1</v>
      </c>
      <c r="AXO263">
        <v>1</v>
      </c>
      <c r="AXP263">
        <v>1</v>
      </c>
      <c r="AXQ263">
        <v>1</v>
      </c>
      <c r="AXR263">
        <v>1</v>
      </c>
      <c r="AXS263">
        <v>1</v>
      </c>
      <c r="AXT263">
        <v>1</v>
      </c>
      <c r="AXU263">
        <v>1</v>
      </c>
      <c r="AXV263">
        <v>2</v>
      </c>
      <c r="AXW263">
        <v>1</v>
      </c>
      <c r="AXX263">
        <v>2</v>
      </c>
      <c r="AYA263">
        <v>10</v>
      </c>
      <c r="AYD263">
        <v>10</v>
      </c>
      <c r="AYE263" t="s">
        <v>1463</v>
      </c>
      <c r="AYF263" t="s">
        <v>1463</v>
      </c>
      <c r="AYG263">
        <v>10</v>
      </c>
      <c r="AYJ263">
        <v>10</v>
      </c>
      <c r="AYK263">
        <v>2.5</v>
      </c>
      <c r="AYL263">
        <v>5</v>
      </c>
      <c r="AYM263">
        <v>17.5</v>
      </c>
      <c r="AZF263">
        <v>2</v>
      </c>
      <c r="AZG263" t="s">
        <v>6995</v>
      </c>
      <c r="AZH263" t="s">
        <v>6996</v>
      </c>
      <c r="AZM263" t="s">
        <v>1462</v>
      </c>
      <c r="AZN263" t="s">
        <v>6997</v>
      </c>
      <c r="AZO263" t="s">
        <v>1462</v>
      </c>
      <c r="AZP263" t="s">
        <v>6998</v>
      </c>
      <c r="AZR263">
        <v>2.5</v>
      </c>
      <c r="AZS263">
        <v>5</v>
      </c>
      <c r="BCH263">
        <v>10</v>
      </c>
      <c r="BCI263">
        <v>2.5</v>
      </c>
      <c r="BCJ263">
        <v>2.5</v>
      </c>
      <c r="BCK263">
        <v>15</v>
      </c>
      <c r="BCL263">
        <v>1</v>
      </c>
      <c r="BCN263">
        <v>3</v>
      </c>
      <c r="BCP263">
        <v>2</v>
      </c>
      <c r="BCR263">
        <v>4</v>
      </c>
      <c r="BCT263">
        <v>5</v>
      </c>
      <c r="BCW263" t="s">
        <v>2555</v>
      </c>
      <c r="BCY263">
        <v>2.5</v>
      </c>
      <c r="BCZ263">
        <v>2.5</v>
      </c>
      <c r="BEH263">
        <v>10</v>
      </c>
      <c r="BEI263">
        <v>7.5</v>
      </c>
      <c r="BEJ263">
        <v>2.5</v>
      </c>
      <c r="BEK263">
        <v>20</v>
      </c>
      <c r="BEL263" t="s">
        <v>2567</v>
      </c>
      <c r="BEN263" t="s">
        <v>2567</v>
      </c>
      <c r="BEP263" t="s">
        <v>2567</v>
      </c>
      <c r="BER263" t="s">
        <v>2567</v>
      </c>
      <c r="BET263" t="s">
        <v>2567</v>
      </c>
      <c r="BEV263" t="s">
        <v>2567</v>
      </c>
      <c r="BEX263">
        <v>7.5</v>
      </c>
      <c r="BEY263">
        <v>2.5</v>
      </c>
      <c r="BGQ263">
        <v>0</v>
      </c>
      <c r="BGR263">
        <v>2.5</v>
      </c>
      <c r="BGS263">
        <v>2.5</v>
      </c>
      <c r="BGT263">
        <v>5</v>
      </c>
      <c r="BGU263" t="s">
        <v>1462</v>
      </c>
      <c r="BGV263" t="s">
        <v>4388</v>
      </c>
      <c r="BGW263" t="s">
        <v>3103</v>
      </c>
      <c r="BGX263" t="s">
        <v>3069</v>
      </c>
      <c r="BGY263" t="s">
        <v>3103</v>
      </c>
      <c r="BHK263">
        <v>2.5</v>
      </c>
      <c r="BHL263">
        <v>2.5</v>
      </c>
      <c r="BIT263">
        <v>10</v>
      </c>
      <c r="BIU263">
        <v>2.5</v>
      </c>
      <c r="BIV263">
        <v>2.5</v>
      </c>
      <c r="BIW263">
        <v>15</v>
      </c>
      <c r="BIX263">
        <v>3</v>
      </c>
      <c r="BIY263" t="s">
        <v>1794</v>
      </c>
      <c r="BIZ263" t="s">
        <v>1474</v>
      </c>
      <c r="BJA263" t="s">
        <v>2548</v>
      </c>
      <c r="BJB263">
        <v>2.5</v>
      </c>
      <c r="BJC263">
        <v>2.5</v>
      </c>
    </row>
    <row r="264" spans="1:1024 1026:1615" ht="15" x14ac:dyDescent="0.25">
      <c r="A264" t="s">
        <v>6920</v>
      </c>
      <c r="B264" t="s">
        <v>6999</v>
      </c>
      <c r="C264" t="s">
        <v>7000</v>
      </c>
      <c r="D264" t="s">
        <v>2553</v>
      </c>
      <c r="E264" t="s">
        <v>7001</v>
      </c>
      <c r="F264" t="s">
        <v>2606</v>
      </c>
      <c r="G264" t="s">
        <v>4350</v>
      </c>
      <c r="H264" t="s">
        <v>4351</v>
      </c>
      <c r="I264" t="s">
        <v>6135</v>
      </c>
      <c r="J264">
        <v>3.58040745</v>
      </c>
      <c r="K264">
        <v>33.690625949999998</v>
      </c>
      <c r="L264" s="116">
        <v>42452</v>
      </c>
      <c r="M264" t="s">
        <v>1471</v>
      </c>
      <c r="N264">
        <v>25</v>
      </c>
      <c r="O264" t="s">
        <v>2554</v>
      </c>
      <c r="Q264">
        <v>6.7</v>
      </c>
      <c r="R264">
        <v>7.5</v>
      </c>
      <c r="S264">
        <v>2.5</v>
      </c>
      <c r="T264">
        <v>16.7</v>
      </c>
      <c r="U264">
        <v>1</v>
      </c>
      <c r="V264">
        <v>1</v>
      </c>
      <c r="W264">
        <v>2</v>
      </c>
      <c r="X264">
        <v>1</v>
      </c>
      <c r="AA264" t="b">
        <v>1</v>
      </c>
      <c r="AG264">
        <v>1</v>
      </c>
      <c r="AH264">
        <v>1</v>
      </c>
      <c r="AI264">
        <v>1</v>
      </c>
      <c r="AM264">
        <v>1</v>
      </c>
      <c r="AO264">
        <v>1</v>
      </c>
      <c r="AS264">
        <v>1</v>
      </c>
      <c r="AT264">
        <v>1</v>
      </c>
      <c r="AU264">
        <v>1</v>
      </c>
      <c r="BS264" t="s">
        <v>1462</v>
      </c>
      <c r="BT264" t="s">
        <v>1462</v>
      </c>
      <c r="BU264" t="s">
        <v>7002</v>
      </c>
      <c r="BV264" t="s">
        <v>7002</v>
      </c>
      <c r="BW264">
        <v>7.5</v>
      </c>
      <c r="BX264">
        <v>2.5</v>
      </c>
      <c r="BY264">
        <v>6</v>
      </c>
      <c r="BZ264">
        <v>2.5</v>
      </c>
      <c r="CA264">
        <v>2.5</v>
      </c>
      <c r="CB264">
        <v>11</v>
      </c>
      <c r="CC264" t="s">
        <v>1462</v>
      </c>
      <c r="CD264" t="b">
        <v>1</v>
      </c>
      <c r="CE264" t="b">
        <v>1</v>
      </c>
      <c r="CF264">
        <v>10</v>
      </c>
      <c r="CH264" t="s">
        <v>1462</v>
      </c>
      <c r="CK264">
        <v>6</v>
      </c>
      <c r="CM264" t="s">
        <v>1463</v>
      </c>
      <c r="CR264" t="s">
        <v>1463</v>
      </c>
      <c r="CW264" t="s">
        <v>1463</v>
      </c>
      <c r="DB264" t="s">
        <v>1463</v>
      </c>
      <c r="DG264" t="s">
        <v>1463</v>
      </c>
      <c r="DM264" t="s">
        <v>1463</v>
      </c>
      <c r="DS264" t="b">
        <v>1</v>
      </c>
      <c r="DU264" t="b">
        <v>1</v>
      </c>
      <c r="DY264" t="b">
        <v>1</v>
      </c>
      <c r="EA264" t="b">
        <v>1</v>
      </c>
      <c r="EI264">
        <v>2.5</v>
      </c>
      <c r="EJ264">
        <v>2.5</v>
      </c>
      <c r="EN264">
        <v>0</v>
      </c>
      <c r="EO264" t="s">
        <v>1463</v>
      </c>
      <c r="FL264">
        <v>3.3</v>
      </c>
      <c r="FM264">
        <v>2.5</v>
      </c>
      <c r="FN264">
        <v>2.5</v>
      </c>
      <c r="FO264">
        <v>8.3000000000000007</v>
      </c>
      <c r="FP264" t="s">
        <v>1462</v>
      </c>
      <c r="FT264" t="b">
        <v>1</v>
      </c>
      <c r="FV264" t="s">
        <v>1464</v>
      </c>
      <c r="HJ264" t="b">
        <v>1</v>
      </c>
      <c r="HL264" t="s">
        <v>1464</v>
      </c>
      <c r="IW264" t="b">
        <v>1</v>
      </c>
      <c r="IY264" t="s">
        <v>1464</v>
      </c>
      <c r="JC264" t="b">
        <v>1</v>
      </c>
      <c r="JE264" t="s">
        <v>1464</v>
      </c>
      <c r="JL264" t="b">
        <v>1</v>
      </c>
      <c r="JN264" t="s">
        <v>1464</v>
      </c>
      <c r="KG264" t="s">
        <v>4871</v>
      </c>
      <c r="KH264" t="b">
        <v>1</v>
      </c>
      <c r="KJ264" t="s">
        <v>1465</v>
      </c>
      <c r="KK264" t="s">
        <v>1463</v>
      </c>
      <c r="KM264">
        <v>2.5</v>
      </c>
      <c r="KN264">
        <v>2.5</v>
      </c>
      <c r="KO264">
        <v>0</v>
      </c>
      <c r="KP264">
        <v>2.5</v>
      </c>
      <c r="KQ264">
        <v>2.5</v>
      </c>
      <c r="KR264">
        <v>5</v>
      </c>
      <c r="KS264" t="s">
        <v>1462</v>
      </c>
      <c r="KW264">
        <v>3</v>
      </c>
      <c r="LG264">
        <v>1</v>
      </c>
      <c r="MT264" t="s">
        <v>1462</v>
      </c>
      <c r="MU264" t="s">
        <v>6967</v>
      </c>
      <c r="MV264">
        <v>2.5</v>
      </c>
      <c r="MW264">
        <v>2.5</v>
      </c>
      <c r="MX264">
        <v>0</v>
      </c>
      <c r="MY264">
        <v>0</v>
      </c>
      <c r="MZ264">
        <v>2.5</v>
      </c>
      <c r="NA264">
        <v>2.5</v>
      </c>
      <c r="NM264" t="s">
        <v>2549</v>
      </c>
      <c r="NN264" t="s">
        <v>2549</v>
      </c>
      <c r="NO264" t="s">
        <v>2549</v>
      </c>
      <c r="NP264" t="s">
        <v>2549</v>
      </c>
      <c r="NQ264" t="s">
        <v>2549</v>
      </c>
      <c r="NR264" t="s">
        <v>2549</v>
      </c>
      <c r="NS264" t="s">
        <v>2549</v>
      </c>
      <c r="NT264" t="s">
        <v>2549</v>
      </c>
      <c r="NU264" t="s">
        <v>2549</v>
      </c>
      <c r="NV264" t="s">
        <v>2549</v>
      </c>
      <c r="NW264" t="s">
        <v>2550</v>
      </c>
      <c r="NX264" t="s">
        <v>2550</v>
      </c>
      <c r="NY264" t="s">
        <v>2569</v>
      </c>
      <c r="NZ264" t="s">
        <v>2550</v>
      </c>
      <c r="OA264" t="s">
        <v>2550</v>
      </c>
      <c r="OB264" t="s">
        <v>2550</v>
      </c>
      <c r="OC264" t="s">
        <v>2550</v>
      </c>
      <c r="OD264" t="s">
        <v>2550</v>
      </c>
      <c r="OE264" t="s">
        <v>2550</v>
      </c>
      <c r="OF264" t="s">
        <v>2550</v>
      </c>
      <c r="OG264">
        <v>0</v>
      </c>
      <c r="OH264">
        <v>2.5</v>
      </c>
      <c r="OJ264">
        <v>0</v>
      </c>
      <c r="OK264">
        <v>2.5</v>
      </c>
      <c r="OL264">
        <v>2.5</v>
      </c>
      <c r="QL264">
        <v>0</v>
      </c>
      <c r="QM264">
        <v>2.5</v>
      </c>
      <c r="RO264">
        <v>7.5</v>
      </c>
      <c r="RP264">
        <v>0</v>
      </c>
      <c r="RQ264">
        <v>2.5</v>
      </c>
      <c r="RR264">
        <v>10</v>
      </c>
      <c r="RS264" t="s">
        <v>1463</v>
      </c>
      <c r="RZ264" t="s">
        <v>1463</v>
      </c>
      <c r="SB264" t="s">
        <v>1463</v>
      </c>
      <c r="SH264" t="s">
        <v>1463</v>
      </c>
      <c r="SK264">
        <v>0</v>
      </c>
      <c r="SL264">
        <v>2.5</v>
      </c>
      <c r="SM264">
        <v>3.7</v>
      </c>
      <c r="SN264">
        <v>2.5</v>
      </c>
      <c r="SO264">
        <v>2.5</v>
      </c>
      <c r="SP264">
        <v>8.6999999999999993</v>
      </c>
      <c r="SQ264" t="s">
        <v>1463</v>
      </c>
      <c r="SR264" t="s">
        <v>2919</v>
      </c>
      <c r="TI264">
        <v>75</v>
      </c>
      <c r="TJ264" t="s">
        <v>7003</v>
      </c>
      <c r="TM264" t="b">
        <v>1</v>
      </c>
      <c r="TN264" t="b">
        <v>1</v>
      </c>
      <c r="TO264" t="b">
        <v>1</v>
      </c>
      <c r="TP264" t="b">
        <v>1</v>
      </c>
      <c r="TQ264" t="b">
        <v>1</v>
      </c>
      <c r="TS264" t="b">
        <v>1</v>
      </c>
      <c r="TT264" t="b">
        <v>1</v>
      </c>
      <c r="TU264" t="b">
        <v>1</v>
      </c>
      <c r="TX264">
        <v>2.5</v>
      </c>
      <c r="TY264">
        <v>2.5</v>
      </c>
      <c r="VI264">
        <v>5</v>
      </c>
      <c r="VJ264">
        <v>0</v>
      </c>
      <c r="VK264">
        <v>2.5</v>
      </c>
      <c r="VL264">
        <v>7.5</v>
      </c>
      <c r="VM264" t="s">
        <v>1463</v>
      </c>
      <c r="VO264" t="s">
        <v>1463</v>
      </c>
      <c r="VQ264" t="s">
        <v>1463</v>
      </c>
      <c r="VS264" t="s">
        <v>1463</v>
      </c>
      <c r="VV264" t="s">
        <v>1463</v>
      </c>
      <c r="VX264" t="s">
        <v>1462</v>
      </c>
      <c r="VY264" t="s">
        <v>7004</v>
      </c>
      <c r="VZ264">
        <v>0</v>
      </c>
      <c r="WA264">
        <v>2.5</v>
      </c>
      <c r="XJ264">
        <v>7</v>
      </c>
      <c r="XK264">
        <v>3.8</v>
      </c>
      <c r="XL264">
        <v>2.5</v>
      </c>
      <c r="XM264">
        <v>13.3</v>
      </c>
      <c r="XN264" t="s">
        <v>1462</v>
      </c>
      <c r="XO264" t="s">
        <v>1462</v>
      </c>
      <c r="XR264" t="b">
        <v>1</v>
      </c>
      <c r="XS264" t="b">
        <v>1</v>
      </c>
      <c r="XT264" t="b">
        <v>1</v>
      </c>
      <c r="XW264" t="b">
        <v>1</v>
      </c>
      <c r="XX264" t="b">
        <v>1</v>
      </c>
      <c r="YC264" t="s">
        <v>1462</v>
      </c>
      <c r="YD264" t="s">
        <v>7005</v>
      </c>
      <c r="YE264" t="s">
        <v>1462</v>
      </c>
      <c r="YF264" t="s">
        <v>6986</v>
      </c>
      <c r="YG264">
        <v>2.5</v>
      </c>
      <c r="YH264">
        <v>2.5</v>
      </c>
      <c r="YI264" t="s">
        <v>1462</v>
      </c>
      <c r="YP264" t="b">
        <v>1</v>
      </c>
      <c r="YU264">
        <v>5</v>
      </c>
      <c r="YV264">
        <v>2.5</v>
      </c>
      <c r="ZX264">
        <v>10</v>
      </c>
      <c r="ZY264">
        <v>2.5</v>
      </c>
      <c r="ZZ264">
        <v>2.5</v>
      </c>
      <c r="AAA264">
        <v>15</v>
      </c>
      <c r="AAB264" t="s">
        <v>1462</v>
      </c>
      <c r="AAD264" t="b">
        <v>1</v>
      </c>
      <c r="AAM264" t="b">
        <v>1</v>
      </c>
      <c r="AAO264" t="b">
        <v>1</v>
      </c>
      <c r="AAS264" t="s">
        <v>6944</v>
      </c>
      <c r="AAT264">
        <v>2.5</v>
      </c>
      <c r="AAU264">
        <v>2.5</v>
      </c>
      <c r="ADN264">
        <v>10</v>
      </c>
      <c r="ADO264">
        <v>5</v>
      </c>
      <c r="ADP264">
        <v>2.5</v>
      </c>
      <c r="ADQ264">
        <v>17.5</v>
      </c>
      <c r="ADR264" t="s">
        <v>2548</v>
      </c>
      <c r="ADS264">
        <v>0.5</v>
      </c>
      <c r="ADT264">
        <v>30</v>
      </c>
      <c r="ADU264" t="s">
        <v>1759</v>
      </c>
      <c r="ADV264">
        <v>0.5</v>
      </c>
      <c r="ADW264">
        <v>30</v>
      </c>
      <c r="ADX264" t="s">
        <v>2560</v>
      </c>
      <c r="ADY264">
        <v>1</v>
      </c>
      <c r="ADZ264">
        <v>20</v>
      </c>
      <c r="AEG264">
        <v>5</v>
      </c>
      <c r="AEH264">
        <v>2.5</v>
      </c>
      <c r="AEI264">
        <v>2</v>
      </c>
      <c r="AEJ264">
        <v>2.5</v>
      </c>
      <c r="AEK264">
        <v>2.5</v>
      </c>
      <c r="AEL264">
        <v>7</v>
      </c>
      <c r="AER264" t="b">
        <v>1</v>
      </c>
      <c r="AFC264">
        <v>2.5</v>
      </c>
      <c r="AFD264">
        <v>2.5</v>
      </c>
      <c r="AFE264">
        <v>0</v>
      </c>
      <c r="AFF264">
        <v>5</v>
      </c>
      <c r="AFG264">
        <v>2.5</v>
      </c>
      <c r="AFH264">
        <v>7.5</v>
      </c>
      <c r="AFI264" t="s">
        <v>1463</v>
      </c>
      <c r="AFK264" t="s">
        <v>1463</v>
      </c>
      <c r="AFM264" t="s">
        <v>1463</v>
      </c>
      <c r="AFO264" t="s">
        <v>1463</v>
      </c>
      <c r="AFQ264" t="s">
        <v>1463</v>
      </c>
      <c r="AFT264" t="s">
        <v>1463</v>
      </c>
      <c r="AFV264">
        <v>2</v>
      </c>
      <c r="AFW264">
        <v>2</v>
      </c>
      <c r="AFX264">
        <v>5</v>
      </c>
      <c r="AFY264">
        <v>2.5</v>
      </c>
      <c r="AFZ264">
        <v>2.5</v>
      </c>
      <c r="AGA264">
        <v>2.5</v>
      </c>
      <c r="AGB264">
        <v>2.5</v>
      </c>
      <c r="AGC264">
        <v>7.5</v>
      </c>
      <c r="AGD264">
        <v>3</v>
      </c>
      <c r="AGG264">
        <v>3</v>
      </c>
      <c r="AGJ264">
        <v>3</v>
      </c>
      <c r="AGQ264">
        <v>2.5</v>
      </c>
      <c r="AGR264">
        <v>2.5</v>
      </c>
      <c r="AGS264">
        <v>3</v>
      </c>
      <c r="AGT264">
        <v>2.5</v>
      </c>
      <c r="AGU264">
        <v>2.5</v>
      </c>
      <c r="AGV264">
        <v>8</v>
      </c>
      <c r="AGW264">
        <v>3</v>
      </c>
      <c r="AGY264" t="b">
        <v>1</v>
      </c>
      <c r="AGZ264" t="b">
        <v>1</v>
      </c>
      <c r="AHA264" t="b">
        <v>1</v>
      </c>
      <c r="AHD264">
        <v>2</v>
      </c>
      <c r="AHE264">
        <v>2</v>
      </c>
      <c r="AHF264">
        <v>3</v>
      </c>
      <c r="AKM264">
        <v>2.5</v>
      </c>
      <c r="AKN264">
        <v>2.5</v>
      </c>
      <c r="AKO264">
        <v>8.5</v>
      </c>
      <c r="AKP264">
        <v>2.5</v>
      </c>
      <c r="AKQ264">
        <v>2.5</v>
      </c>
      <c r="AKR264">
        <v>13.5</v>
      </c>
      <c r="AKS264" t="s">
        <v>1462</v>
      </c>
      <c r="AKT264" t="s">
        <v>1463</v>
      </c>
      <c r="AKV264" t="s">
        <v>1462</v>
      </c>
      <c r="AKX264" t="s">
        <v>1463</v>
      </c>
      <c r="AKZ264" t="s">
        <v>1463</v>
      </c>
      <c r="ALB264" t="s">
        <v>1463</v>
      </c>
      <c r="ALD264" t="s">
        <v>1463</v>
      </c>
      <c r="ALF264" t="s">
        <v>1462</v>
      </c>
      <c r="ALH264" t="s">
        <v>1463</v>
      </c>
      <c r="ALJ264" t="s">
        <v>1463</v>
      </c>
      <c r="ALL264" t="s">
        <v>1462</v>
      </c>
      <c r="ALN264" t="s">
        <v>1463</v>
      </c>
      <c r="ALP264" t="s">
        <v>1463</v>
      </c>
      <c r="ALR264" t="s">
        <v>1463</v>
      </c>
      <c r="ALT264" t="s">
        <v>1463</v>
      </c>
      <c r="AMF264" t="b">
        <v>1</v>
      </c>
      <c r="AML264" t="b">
        <v>1</v>
      </c>
      <c r="AMM264" t="b">
        <v>1</v>
      </c>
      <c r="AMQ264" t="b">
        <v>1</v>
      </c>
      <c r="AMW264" t="b">
        <v>1</v>
      </c>
      <c r="ANA264">
        <v>2.5</v>
      </c>
      <c r="ANB264">
        <v>2.5</v>
      </c>
      <c r="ANC264">
        <v>10</v>
      </c>
      <c r="AND264">
        <v>2.5</v>
      </c>
      <c r="ANE264">
        <v>5</v>
      </c>
      <c r="ANF264">
        <v>17.5</v>
      </c>
      <c r="ANG264" t="s">
        <v>1462</v>
      </c>
      <c r="ANH264" t="s">
        <v>3069</v>
      </c>
      <c r="ANI264" t="s">
        <v>1462</v>
      </c>
      <c r="ANJ264" t="s">
        <v>2616</v>
      </c>
      <c r="ANK264">
        <v>2.5</v>
      </c>
      <c r="ANL264">
        <v>5</v>
      </c>
      <c r="ANM264">
        <v>6</v>
      </c>
      <c r="ANN264">
        <v>2.5</v>
      </c>
      <c r="ANO264">
        <v>2.5</v>
      </c>
      <c r="ANP264">
        <v>11</v>
      </c>
      <c r="ANQ264" t="s">
        <v>2599</v>
      </c>
      <c r="ANR264" t="s">
        <v>1462</v>
      </c>
      <c r="ANT264">
        <v>2.5</v>
      </c>
      <c r="ANU264">
        <v>2.5</v>
      </c>
      <c r="AQR264">
        <v>5</v>
      </c>
      <c r="AQS264">
        <v>0</v>
      </c>
      <c r="AQT264">
        <v>2.5</v>
      </c>
      <c r="AQU264">
        <v>7.5</v>
      </c>
      <c r="AQV264" t="s">
        <v>1463</v>
      </c>
      <c r="ARA264" t="b">
        <v>1</v>
      </c>
      <c r="ARB264" t="b">
        <v>1</v>
      </c>
      <c r="ARD264" t="b">
        <v>1</v>
      </c>
      <c r="ARG264">
        <v>0</v>
      </c>
      <c r="ARH264">
        <v>2.5</v>
      </c>
      <c r="ARI264" t="s">
        <v>1463</v>
      </c>
      <c r="ARQ264" t="s">
        <v>1462</v>
      </c>
      <c r="ARS264" t="s">
        <v>6991</v>
      </c>
      <c r="ART264" t="s">
        <v>2616</v>
      </c>
      <c r="ASB264" t="b">
        <v>1</v>
      </c>
      <c r="ASC264" t="s">
        <v>6945</v>
      </c>
      <c r="ASD264">
        <v>0</v>
      </c>
      <c r="ASE264">
        <v>2.5</v>
      </c>
      <c r="ASF264">
        <v>6</v>
      </c>
      <c r="ASG264">
        <v>2.5</v>
      </c>
      <c r="ASH264">
        <v>2.5</v>
      </c>
      <c r="ASI264">
        <v>11</v>
      </c>
      <c r="ASJ264">
        <v>70</v>
      </c>
      <c r="ASM264" t="b">
        <v>1</v>
      </c>
      <c r="ASS264">
        <v>5</v>
      </c>
      <c r="AST264" t="s">
        <v>1462</v>
      </c>
      <c r="ASW264" t="b">
        <v>1</v>
      </c>
      <c r="ASY264" t="b">
        <v>1</v>
      </c>
      <c r="ATC264" t="s">
        <v>7006</v>
      </c>
      <c r="ATD264">
        <v>2.5</v>
      </c>
      <c r="ATE264">
        <v>2.5</v>
      </c>
      <c r="ATF264">
        <v>0</v>
      </c>
      <c r="ATG264">
        <v>0</v>
      </c>
      <c r="ATH264">
        <v>5</v>
      </c>
      <c r="ATI264">
        <v>5</v>
      </c>
      <c r="ATJ264" t="s">
        <v>1463</v>
      </c>
      <c r="AVZ264">
        <v>0</v>
      </c>
      <c r="AWA264">
        <v>2.5</v>
      </c>
      <c r="AWB264">
        <v>0</v>
      </c>
      <c r="AWC264">
        <v>7.5</v>
      </c>
      <c r="AWD264">
        <v>3</v>
      </c>
      <c r="AWE264">
        <v>2.5</v>
      </c>
      <c r="AWF264">
        <v>2.5</v>
      </c>
      <c r="AWG264">
        <v>8</v>
      </c>
      <c r="AWH264" t="s">
        <v>1462</v>
      </c>
      <c r="AWI264" t="s">
        <v>1470</v>
      </c>
      <c r="AWJ264" t="s">
        <v>1463</v>
      </c>
      <c r="AWL264" t="s">
        <v>1462</v>
      </c>
      <c r="AWM264" t="s">
        <v>2619</v>
      </c>
      <c r="AWN264" t="s">
        <v>1463</v>
      </c>
      <c r="AWP264" t="s">
        <v>1463</v>
      </c>
      <c r="AWR264" t="s">
        <v>1463</v>
      </c>
      <c r="AWT264" t="s">
        <v>1462</v>
      </c>
      <c r="AWU264" t="s">
        <v>1469</v>
      </c>
      <c r="AWV264" t="s">
        <v>1463</v>
      </c>
      <c r="AWX264" t="s">
        <v>1463</v>
      </c>
      <c r="AWZ264" t="s">
        <v>1463</v>
      </c>
      <c r="AXB264" t="s">
        <v>1462</v>
      </c>
      <c r="AXC264" t="s">
        <v>1469</v>
      </c>
      <c r="AXD264" t="s">
        <v>1463</v>
      </c>
      <c r="AXI264">
        <v>2.5</v>
      </c>
      <c r="AXJ264">
        <v>2.5</v>
      </c>
      <c r="AXK264">
        <v>2</v>
      </c>
      <c r="AXN264">
        <v>2</v>
      </c>
      <c r="AXO264">
        <v>1</v>
      </c>
      <c r="AXP264">
        <v>1</v>
      </c>
      <c r="AXQ264">
        <v>1</v>
      </c>
      <c r="AXR264">
        <v>1</v>
      </c>
      <c r="AXS264">
        <v>1</v>
      </c>
      <c r="AXT264">
        <v>1</v>
      </c>
      <c r="AXU264">
        <v>1</v>
      </c>
      <c r="AXV264">
        <v>1</v>
      </c>
      <c r="AXW264">
        <v>1</v>
      </c>
      <c r="AXX264">
        <v>1</v>
      </c>
      <c r="AYA264">
        <v>8</v>
      </c>
      <c r="AYD264">
        <v>8</v>
      </c>
      <c r="AYE264" t="s">
        <v>1463</v>
      </c>
      <c r="AYF264" t="s">
        <v>1463</v>
      </c>
      <c r="AYG264">
        <v>4</v>
      </c>
      <c r="AYJ264">
        <v>10</v>
      </c>
      <c r="AYK264">
        <v>5</v>
      </c>
      <c r="AYL264">
        <v>2.5</v>
      </c>
      <c r="AYM264">
        <v>17.5</v>
      </c>
      <c r="AZO264" t="s">
        <v>1462</v>
      </c>
      <c r="AZP264" t="s">
        <v>7007</v>
      </c>
      <c r="AZR264">
        <v>5</v>
      </c>
      <c r="AZS264">
        <v>2.5</v>
      </c>
      <c r="BCH264">
        <v>10</v>
      </c>
      <c r="BCI264">
        <v>2.5</v>
      </c>
      <c r="BCJ264">
        <v>2.5</v>
      </c>
      <c r="BCK264">
        <v>15</v>
      </c>
      <c r="BCL264">
        <v>2</v>
      </c>
      <c r="BCN264">
        <v>4</v>
      </c>
      <c r="BCP264">
        <v>1</v>
      </c>
      <c r="BCR264">
        <v>3</v>
      </c>
      <c r="BCT264">
        <v>5</v>
      </c>
      <c r="BCW264" t="s">
        <v>2555</v>
      </c>
      <c r="BCY264">
        <v>2.5</v>
      </c>
      <c r="BCZ264">
        <v>2.5</v>
      </c>
      <c r="BEH264">
        <v>6.7</v>
      </c>
      <c r="BEI264">
        <v>2.5</v>
      </c>
      <c r="BEJ264">
        <v>2.5</v>
      </c>
      <c r="BEK264">
        <v>11.7</v>
      </c>
      <c r="BEL264" t="s">
        <v>2552</v>
      </c>
      <c r="BEN264" t="s">
        <v>2557</v>
      </c>
      <c r="BEP264" t="s">
        <v>2552</v>
      </c>
      <c r="BER264" t="s">
        <v>2567</v>
      </c>
      <c r="BET264" t="s">
        <v>2557</v>
      </c>
      <c r="BEV264" t="s">
        <v>2567</v>
      </c>
      <c r="BEX264">
        <v>2.5</v>
      </c>
      <c r="BEY264">
        <v>2.5</v>
      </c>
      <c r="BGQ264">
        <v>0</v>
      </c>
      <c r="BGR264">
        <v>2.5</v>
      </c>
      <c r="BGS264">
        <v>2.5</v>
      </c>
      <c r="BGT264">
        <v>5</v>
      </c>
      <c r="BGU264" t="s">
        <v>1462</v>
      </c>
      <c r="BGV264" t="s">
        <v>2667</v>
      </c>
      <c r="BGW264" t="s">
        <v>3103</v>
      </c>
      <c r="BHK264">
        <v>2.5</v>
      </c>
      <c r="BHL264">
        <v>2.5</v>
      </c>
      <c r="BIT264">
        <v>10</v>
      </c>
      <c r="BIU264">
        <v>2.5</v>
      </c>
      <c r="BIV264">
        <v>2.5</v>
      </c>
      <c r="BIW264">
        <v>15</v>
      </c>
      <c r="BIX264">
        <v>3</v>
      </c>
      <c r="BIY264" t="s">
        <v>2594</v>
      </c>
      <c r="BIZ264" t="s">
        <v>2548</v>
      </c>
      <c r="BJA264" t="s">
        <v>1794</v>
      </c>
      <c r="BJB264">
        <v>2.5</v>
      </c>
      <c r="BJC264">
        <v>2.5</v>
      </c>
    </row>
    <row r="265" spans="1:1024 1026:1615" ht="15" x14ac:dyDescent="0.25">
      <c r="A265" t="s">
        <v>6936</v>
      </c>
      <c r="B265" t="s">
        <v>7008</v>
      </c>
      <c r="C265" t="s">
        <v>7009</v>
      </c>
      <c r="D265" t="s">
        <v>2570</v>
      </c>
      <c r="E265" t="s">
        <v>7010</v>
      </c>
      <c r="F265" t="s">
        <v>2606</v>
      </c>
      <c r="G265" t="s">
        <v>4350</v>
      </c>
      <c r="H265" t="s">
        <v>4351</v>
      </c>
      <c r="I265" t="s">
        <v>7011</v>
      </c>
      <c r="J265">
        <v>3.5130271967501101</v>
      </c>
      <c r="K265">
        <v>34.1337715554982</v>
      </c>
      <c r="L265" s="116">
        <v>42453</v>
      </c>
      <c r="M265" t="s">
        <v>1461</v>
      </c>
      <c r="N265">
        <v>19</v>
      </c>
      <c r="O265" t="s">
        <v>1472</v>
      </c>
      <c r="Q265">
        <v>6.7</v>
      </c>
      <c r="R265">
        <v>7.5</v>
      </c>
      <c r="S265">
        <v>2.5</v>
      </c>
      <c r="T265">
        <v>16.7</v>
      </c>
      <c r="U265">
        <v>1</v>
      </c>
      <c r="V265">
        <v>1</v>
      </c>
      <c r="W265">
        <v>3</v>
      </c>
      <c r="X265">
        <v>1</v>
      </c>
      <c r="AA265" t="b">
        <v>1</v>
      </c>
      <c r="AG265">
        <v>1</v>
      </c>
      <c r="AH265">
        <v>1</v>
      </c>
      <c r="AI265">
        <v>2</v>
      </c>
      <c r="AJ265">
        <v>1</v>
      </c>
      <c r="AS265">
        <v>1</v>
      </c>
      <c r="AT265">
        <v>1</v>
      </c>
      <c r="AU265">
        <v>1</v>
      </c>
      <c r="BS265" t="s">
        <v>1462</v>
      </c>
      <c r="BT265" t="s">
        <v>1462</v>
      </c>
      <c r="BU265" t="s">
        <v>6977</v>
      </c>
      <c r="BV265" t="s">
        <v>6977</v>
      </c>
      <c r="BW265">
        <v>7.5</v>
      </c>
      <c r="BX265">
        <v>2.5</v>
      </c>
      <c r="BY265">
        <v>7.5</v>
      </c>
      <c r="BZ265">
        <v>2.5</v>
      </c>
      <c r="CA265">
        <v>2.5</v>
      </c>
      <c r="CB265">
        <v>12.5</v>
      </c>
      <c r="CC265" t="s">
        <v>1462</v>
      </c>
      <c r="CD265" t="b">
        <v>1</v>
      </c>
      <c r="CF265">
        <v>20</v>
      </c>
      <c r="CH265" t="s">
        <v>1463</v>
      </c>
      <c r="CM265" t="s">
        <v>1463</v>
      </c>
      <c r="CR265" t="s">
        <v>1463</v>
      </c>
      <c r="CW265" t="s">
        <v>1462</v>
      </c>
      <c r="CX265" t="b">
        <v>1</v>
      </c>
      <c r="CY265" t="b">
        <v>1</v>
      </c>
      <c r="CZ265">
        <v>20</v>
      </c>
      <c r="DB265" t="s">
        <v>1463</v>
      </c>
      <c r="DG265" t="s">
        <v>1463</v>
      </c>
      <c r="DM265" t="s">
        <v>1463</v>
      </c>
      <c r="DS265" t="b">
        <v>1</v>
      </c>
      <c r="DU265" t="b">
        <v>1</v>
      </c>
      <c r="EC265" t="b">
        <v>1</v>
      </c>
      <c r="EI265">
        <v>2.5</v>
      </c>
      <c r="EJ265">
        <v>2.5</v>
      </c>
      <c r="EN265">
        <v>0</v>
      </c>
      <c r="EO265" t="s">
        <v>1463</v>
      </c>
      <c r="FL265">
        <v>1.3</v>
      </c>
      <c r="FM265">
        <v>2.5</v>
      </c>
      <c r="FN265">
        <v>2.5</v>
      </c>
      <c r="FO265">
        <v>6.3</v>
      </c>
      <c r="FP265" t="s">
        <v>1462</v>
      </c>
      <c r="FT265" t="b">
        <v>1</v>
      </c>
      <c r="FV265" t="s">
        <v>1464</v>
      </c>
      <c r="HD265" t="b">
        <v>1</v>
      </c>
      <c r="HF265" t="s">
        <v>2564</v>
      </c>
      <c r="KK265" t="s">
        <v>1463</v>
      </c>
      <c r="KM265">
        <v>2.5</v>
      </c>
      <c r="KN265">
        <v>2.5</v>
      </c>
      <c r="KO265">
        <v>0</v>
      </c>
      <c r="KR265">
        <v>0</v>
      </c>
      <c r="KS265" t="s">
        <v>1463</v>
      </c>
      <c r="RO265">
        <v>7.5</v>
      </c>
      <c r="RP265">
        <v>0</v>
      </c>
      <c r="RQ265">
        <v>2.5</v>
      </c>
      <c r="RR265">
        <v>10</v>
      </c>
      <c r="RS265" t="s">
        <v>1463</v>
      </c>
      <c r="RZ265" t="s">
        <v>1463</v>
      </c>
      <c r="SK265">
        <v>0</v>
      </c>
      <c r="SL265">
        <v>2.5</v>
      </c>
      <c r="SM265">
        <v>3.7</v>
      </c>
      <c r="SN265">
        <v>2.5</v>
      </c>
      <c r="SO265">
        <v>2.5</v>
      </c>
      <c r="SP265">
        <v>8.6999999999999993</v>
      </c>
      <c r="SQ265" t="s">
        <v>1463</v>
      </c>
      <c r="SR265" t="s">
        <v>6941</v>
      </c>
      <c r="TI265">
        <v>75</v>
      </c>
      <c r="TJ265" t="s">
        <v>7012</v>
      </c>
      <c r="TO265" t="b">
        <v>1</v>
      </c>
      <c r="TP265" t="b">
        <v>1</v>
      </c>
      <c r="TQ265" t="b">
        <v>1</v>
      </c>
      <c r="TS265" t="b">
        <v>1</v>
      </c>
      <c r="TT265" t="b">
        <v>1</v>
      </c>
      <c r="TU265" t="b">
        <v>1</v>
      </c>
      <c r="TX265">
        <v>2.5</v>
      </c>
      <c r="TY265">
        <v>2.5</v>
      </c>
      <c r="VI265">
        <v>5</v>
      </c>
      <c r="VJ265">
        <v>0</v>
      </c>
      <c r="VK265">
        <v>2.5</v>
      </c>
      <c r="VL265">
        <v>7.5</v>
      </c>
      <c r="VM265" t="s">
        <v>1463</v>
      </c>
      <c r="VO265" t="s">
        <v>1463</v>
      </c>
      <c r="VQ265" t="s">
        <v>1463</v>
      </c>
      <c r="VS265" t="s">
        <v>1463</v>
      </c>
      <c r="VV265" t="s">
        <v>1463</v>
      </c>
      <c r="VX265" t="s">
        <v>1462</v>
      </c>
      <c r="VY265" t="s">
        <v>7013</v>
      </c>
      <c r="VZ265">
        <v>0</v>
      </c>
      <c r="WA265">
        <v>2.5</v>
      </c>
      <c r="XJ265">
        <v>5</v>
      </c>
      <c r="XK265">
        <v>1.3</v>
      </c>
      <c r="XL265">
        <v>2.5</v>
      </c>
      <c r="XM265">
        <v>8.8000000000000007</v>
      </c>
      <c r="XN265" t="s">
        <v>1462</v>
      </c>
      <c r="XO265" t="s">
        <v>1462</v>
      </c>
      <c r="XQ265" t="b">
        <v>1</v>
      </c>
      <c r="XV265" t="b">
        <v>1</v>
      </c>
      <c r="XX265" t="b">
        <v>1</v>
      </c>
      <c r="YE265" t="s">
        <v>1462</v>
      </c>
      <c r="YF265" t="s">
        <v>6929</v>
      </c>
      <c r="YG265">
        <v>2.5</v>
      </c>
      <c r="YH265">
        <v>2.5</v>
      </c>
      <c r="YI265" t="s">
        <v>1463</v>
      </c>
      <c r="YU265">
        <v>0</v>
      </c>
      <c r="YV265">
        <v>2.5</v>
      </c>
      <c r="ZX265">
        <v>10</v>
      </c>
      <c r="ZY265">
        <v>2.5</v>
      </c>
      <c r="ZZ265">
        <v>2.5</v>
      </c>
      <c r="AAA265">
        <v>15</v>
      </c>
      <c r="AAB265" t="s">
        <v>1462</v>
      </c>
      <c r="AAD265" t="b">
        <v>1</v>
      </c>
      <c r="AAM265" t="b">
        <v>1</v>
      </c>
      <c r="AAO265" t="b">
        <v>1</v>
      </c>
      <c r="AAS265" t="s">
        <v>6944</v>
      </c>
      <c r="AAT265">
        <v>2.5</v>
      </c>
      <c r="AAU265">
        <v>2.5</v>
      </c>
      <c r="ADN265">
        <v>6</v>
      </c>
      <c r="ADO265">
        <v>2.5</v>
      </c>
      <c r="ADP265">
        <v>2.5</v>
      </c>
      <c r="ADQ265">
        <v>11</v>
      </c>
      <c r="ADR265" t="s">
        <v>2560</v>
      </c>
      <c r="ADS265">
        <v>0.5</v>
      </c>
      <c r="ADT265">
        <v>30</v>
      </c>
      <c r="ADU265" t="s">
        <v>1759</v>
      </c>
      <c r="ADV265">
        <v>1</v>
      </c>
      <c r="ADW265">
        <v>50</v>
      </c>
      <c r="AEG265">
        <v>2.5</v>
      </c>
      <c r="AEH265">
        <v>2.5</v>
      </c>
      <c r="AEI265">
        <v>7</v>
      </c>
      <c r="AEJ265">
        <v>2.5</v>
      </c>
      <c r="AEK265">
        <v>2.5</v>
      </c>
      <c r="AEL265">
        <v>12</v>
      </c>
      <c r="AER265" t="b">
        <v>1</v>
      </c>
      <c r="AET265" t="b">
        <v>1</v>
      </c>
      <c r="AFC265">
        <v>2.5</v>
      </c>
      <c r="AFD265">
        <v>2.5</v>
      </c>
      <c r="AFE265">
        <v>0</v>
      </c>
      <c r="AFF265">
        <v>7.5</v>
      </c>
      <c r="AFG265">
        <v>2.5</v>
      </c>
      <c r="AFH265">
        <v>10</v>
      </c>
      <c r="AFI265" t="s">
        <v>1463</v>
      </c>
      <c r="AFK265" t="s">
        <v>1463</v>
      </c>
      <c r="AFM265" t="s">
        <v>1463</v>
      </c>
      <c r="AFO265" t="s">
        <v>1463</v>
      </c>
      <c r="AFQ265" t="s">
        <v>1463</v>
      </c>
      <c r="AFT265" t="s">
        <v>1463</v>
      </c>
      <c r="AFV265">
        <v>3</v>
      </c>
      <c r="AFW265">
        <v>3</v>
      </c>
      <c r="AFX265">
        <v>7.5</v>
      </c>
      <c r="AFY265">
        <v>2.5</v>
      </c>
      <c r="AFZ265">
        <v>6.7</v>
      </c>
      <c r="AGA265">
        <v>2.5</v>
      </c>
      <c r="AGB265">
        <v>2.5</v>
      </c>
      <c r="AGC265">
        <v>11.7</v>
      </c>
      <c r="AGD265">
        <v>8</v>
      </c>
      <c r="AGE265">
        <v>150</v>
      </c>
      <c r="AGG265">
        <v>8</v>
      </c>
      <c r="AGH265">
        <v>2</v>
      </c>
      <c r="AGJ265">
        <v>8</v>
      </c>
      <c r="AGK265">
        <v>0</v>
      </c>
      <c r="AGQ265">
        <v>2.5</v>
      </c>
      <c r="AGR265">
        <v>2.5</v>
      </c>
      <c r="AGS265">
        <v>3</v>
      </c>
      <c r="AGT265">
        <v>5</v>
      </c>
      <c r="AGU265">
        <v>2.5</v>
      </c>
      <c r="AGV265">
        <v>10.5</v>
      </c>
      <c r="AGW265">
        <v>3</v>
      </c>
      <c r="AGY265" t="b">
        <v>1</v>
      </c>
      <c r="AGZ265" t="b">
        <v>1</v>
      </c>
      <c r="AHB265" t="b">
        <v>1</v>
      </c>
      <c r="AHD265">
        <v>3</v>
      </c>
      <c r="AHE265">
        <v>3</v>
      </c>
      <c r="AHF265">
        <v>3</v>
      </c>
      <c r="AKM265">
        <v>5</v>
      </c>
      <c r="AKN265">
        <v>2.5</v>
      </c>
      <c r="AKO265">
        <v>10</v>
      </c>
      <c r="AKP265">
        <v>2.5</v>
      </c>
      <c r="AKQ265">
        <v>2.5</v>
      </c>
      <c r="AKR265">
        <v>15</v>
      </c>
      <c r="AKS265" t="s">
        <v>1462</v>
      </c>
      <c r="AKT265" t="s">
        <v>1463</v>
      </c>
      <c r="AKV265" t="s">
        <v>1462</v>
      </c>
      <c r="AKX265" t="s">
        <v>1463</v>
      </c>
      <c r="AKZ265" t="s">
        <v>1463</v>
      </c>
      <c r="ALB265" t="s">
        <v>1462</v>
      </c>
      <c r="ALD265" t="s">
        <v>1463</v>
      </c>
      <c r="ALF265" t="s">
        <v>1462</v>
      </c>
      <c r="ALH265" t="s">
        <v>1463</v>
      </c>
      <c r="ALJ265" t="s">
        <v>1463</v>
      </c>
      <c r="ALL265" t="s">
        <v>1463</v>
      </c>
      <c r="ALN265" t="s">
        <v>1463</v>
      </c>
      <c r="ALP265" t="s">
        <v>1463</v>
      </c>
      <c r="ALR265" t="s">
        <v>1462</v>
      </c>
      <c r="ALT265" t="s">
        <v>1463</v>
      </c>
      <c r="AMF265" t="b">
        <v>1</v>
      </c>
      <c r="AML265" t="b">
        <v>1</v>
      </c>
      <c r="AMM265" t="b">
        <v>1</v>
      </c>
      <c r="AMQ265" t="b">
        <v>1</v>
      </c>
      <c r="AMW265" t="b">
        <v>1</v>
      </c>
      <c r="ANA265">
        <v>2.5</v>
      </c>
      <c r="ANB265">
        <v>2.5</v>
      </c>
      <c r="ANC265">
        <v>10</v>
      </c>
      <c r="AND265">
        <v>2.5</v>
      </c>
      <c r="ANE265">
        <v>2.5</v>
      </c>
      <c r="ANF265">
        <v>15</v>
      </c>
      <c r="ANG265" t="s">
        <v>1462</v>
      </c>
      <c r="ANH265" t="s">
        <v>3069</v>
      </c>
      <c r="ANI265" t="s">
        <v>1462</v>
      </c>
      <c r="ANJ265" t="s">
        <v>2616</v>
      </c>
      <c r="ANK265">
        <v>2.5</v>
      </c>
      <c r="ANL265">
        <v>2.5</v>
      </c>
      <c r="ANM265">
        <v>6</v>
      </c>
      <c r="ANN265">
        <v>2.5</v>
      </c>
      <c r="ANO265">
        <v>7.5</v>
      </c>
      <c r="ANP265">
        <v>16</v>
      </c>
      <c r="ANQ265" t="s">
        <v>2599</v>
      </c>
      <c r="ANR265" t="s">
        <v>1462</v>
      </c>
      <c r="ANT265">
        <v>2.5</v>
      </c>
      <c r="ANU265">
        <v>7.5</v>
      </c>
      <c r="AQR265">
        <v>5</v>
      </c>
      <c r="AQS265">
        <v>0</v>
      </c>
      <c r="AQT265">
        <v>2.5</v>
      </c>
      <c r="AQU265">
        <v>7.5</v>
      </c>
      <c r="AQV265" t="s">
        <v>1463</v>
      </c>
      <c r="ARA265" t="b">
        <v>1</v>
      </c>
      <c r="ARB265" t="b">
        <v>1</v>
      </c>
      <c r="ARD265" t="b">
        <v>1</v>
      </c>
      <c r="ARG265">
        <v>0</v>
      </c>
      <c r="ARH265">
        <v>2.5</v>
      </c>
      <c r="ARI265" t="s">
        <v>1463</v>
      </c>
      <c r="ARQ265" t="s">
        <v>1462</v>
      </c>
      <c r="ARS265" t="s">
        <v>6991</v>
      </c>
      <c r="ART265" t="s">
        <v>2616</v>
      </c>
      <c r="ASB265" t="b">
        <v>1</v>
      </c>
      <c r="ASC265" t="s">
        <v>6945</v>
      </c>
      <c r="ASD265">
        <v>0</v>
      </c>
      <c r="ASE265">
        <v>2.5</v>
      </c>
      <c r="ASF265">
        <v>5</v>
      </c>
      <c r="ASG265">
        <v>2.5</v>
      </c>
      <c r="ASH265">
        <v>2.5</v>
      </c>
      <c r="ASI265">
        <v>10</v>
      </c>
      <c r="ASJ265">
        <v>80</v>
      </c>
      <c r="ASM265" t="b">
        <v>1</v>
      </c>
      <c r="ASS265">
        <v>5</v>
      </c>
      <c r="AST265" t="s">
        <v>1462</v>
      </c>
      <c r="ASW265" t="b">
        <v>1</v>
      </c>
      <c r="ASY265" t="b">
        <v>1</v>
      </c>
      <c r="ATC265" t="s">
        <v>7014</v>
      </c>
      <c r="ATD265">
        <v>2.5</v>
      </c>
      <c r="ATE265">
        <v>2.5</v>
      </c>
      <c r="ATF265">
        <v>0</v>
      </c>
      <c r="ATG265">
        <v>0</v>
      </c>
      <c r="ATH265">
        <v>5</v>
      </c>
      <c r="ATI265">
        <v>5</v>
      </c>
      <c r="ATJ265" t="s">
        <v>1463</v>
      </c>
      <c r="AVZ265">
        <v>0</v>
      </c>
      <c r="AWA265">
        <v>2.5</v>
      </c>
      <c r="AWB265">
        <v>0</v>
      </c>
      <c r="AWC265">
        <v>7.5</v>
      </c>
      <c r="AWD265">
        <v>2</v>
      </c>
      <c r="AWE265">
        <v>2.5</v>
      </c>
      <c r="AWF265">
        <v>2.5</v>
      </c>
      <c r="AWG265">
        <v>7</v>
      </c>
      <c r="AWH265" t="s">
        <v>1462</v>
      </c>
      <c r="AWI265" t="s">
        <v>1470</v>
      </c>
      <c r="AWJ265" t="s">
        <v>1463</v>
      </c>
      <c r="AWL265" t="s">
        <v>1462</v>
      </c>
      <c r="AWM265" t="s">
        <v>2619</v>
      </c>
      <c r="AWN265" t="s">
        <v>1463</v>
      </c>
      <c r="AWP265" t="s">
        <v>1463</v>
      </c>
      <c r="AWR265" t="s">
        <v>1463</v>
      </c>
      <c r="AWT265" t="s">
        <v>1463</v>
      </c>
      <c r="AWV265" t="s">
        <v>1463</v>
      </c>
      <c r="AWX265" t="s">
        <v>1463</v>
      </c>
      <c r="AWZ265" t="s">
        <v>1463</v>
      </c>
      <c r="AXB265" t="s">
        <v>1462</v>
      </c>
      <c r="AXC265" t="s">
        <v>2619</v>
      </c>
      <c r="AXD265" t="s">
        <v>1463</v>
      </c>
      <c r="AXI265">
        <v>2.5</v>
      </c>
      <c r="AXJ265">
        <v>2.5</v>
      </c>
      <c r="AXK265">
        <v>1</v>
      </c>
      <c r="AXN265">
        <v>1</v>
      </c>
      <c r="AXO265">
        <v>1</v>
      </c>
      <c r="AXP265">
        <v>1</v>
      </c>
      <c r="AXQ265">
        <v>1</v>
      </c>
      <c r="AXR265">
        <v>1</v>
      </c>
      <c r="AXS265">
        <v>1</v>
      </c>
      <c r="AXT265">
        <v>1</v>
      </c>
      <c r="AXU265">
        <v>1</v>
      </c>
      <c r="AXV265">
        <v>2</v>
      </c>
      <c r="AXW265">
        <v>1</v>
      </c>
      <c r="AXX265">
        <v>2</v>
      </c>
      <c r="AYA265">
        <v>10</v>
      </c>
      <c r="AYD265">
        <v>10</v>
      </c>
      <c r="AYE265" t="s">
        <v>1463</v>
      </c>
      <c r="AYF265" t="s">
        <v>1463</v>
      </c>
      <c r="AYG265">
        <v>10</v>
      </c>
      <c r="AYJ265">
        <v>10</v>
      </c>
      <c r="AYK265">
        <v>2.5</v>
      </c>
      <c r="AYL265">
        <v>2.5</v>
      </c>
      <c r="AYM265">
        <v>15</v>
      </c>
      <c r="AZF265">
        <v>3</v>
      </c>
      <c r="AZG265" t="s">
        <v>7015</v>
      </c>
      <c r="AZH265" t="s">
        <v>7016</v>
      </c>
      <c r="AZM265" t="s">
        <v>1463</v>
      </c>
      <c r="AZO265" t="s">
        <v>1462</v>
      </c>
      <c r="AZP265" t="s">
        <v>6973</v>
      </c>
      <c r="AZR265">
        <v>2.5</v>
      </c>
      <c r="AZS265">
        <v>2.5</v>
      </c>
      <c r="BCH265">
        <v>10</v>
      </c>
      <c r="BCI265">
        <v>2.5</v>
      </c>
      <c r="BCJ265">
        <v>2.5</v>
      </c>
      <c r="BCK265">
        <v>15</v>
      </c>
      <c r="BCL265">
        <v>2</v>
      </c>
      <c r="BCN265" t="s">
        <v>2555</v>
      </c>
      <c r="BCP265">
        <v>1</v>
      </c>
      <c r="BCR265">
        <v>3</v>
      </c>
      <c r="BCT265">
        <v>4</v>
      </c>
      <c r="BCW265" t="s">
        <v>2555</v>
      </c>
      <c r="BCY265">
        <v>2.5</v>
      </c>
      <c r="BCZ265">
        <v>2.5</v>
      </c>
      <c r="BEH265">
        <v>2</v>
      </c>
      <c r="BEI265">
        <v>5</v>
      </c>
      <c r="BEJ265">
        <v>2.5</v>
      </c>
      <c r="BEK265">
        <v>9.5</v>
      </c>
      <c r="BEL265" t="s">
        <v>2552</v>
      </c>
      <c r="BEN265" t="s">
        <v>2562</v>
      </c>
      <c r="BEP265" t="s">
        <v>2562</v>
      </c>
      <c r="BER265" t="s">
        <v>2562</v>
      </c>
      <c r="BET265" t="s">
        <v>2556</v>
      </c>
      <c r="BEV265" t="s">
        <v>2552</v>
      </c>
      <c r="BEX265">
        <v>5</v>
      </c>
      <c r="BEY265">
        <v>2.5</v>
      </c>
      <c r="BGQ265" t="s">
        <v>1467</v>
      </c>
      <c r="BGR265">
        <v>0</v>
      </c>
      <c r="BGS265">
        <v>2.5</v>
      </c>
      <c r="BGT265">
        <v>2.5</v>
      </c>
      <c r="BGU265" t="s">
        <v>1463</v>
      </c>
      <c r="BHK265">
        <v>0</v>
      </c>
      <c r="BHL265">
        <v>2.5</v>
      </c>
      <c r="BIT265">
        <v>0</v>
      </c>
      <c r="BIU265">
        <v>2.5</v>
      </c>
      <c r="BIV265">
        <v>2.5</v>
      </c>
      <c r="BIW265">
        <v>5</v>
      </c>
      <c r="BIX265">
        <v>1</v>
      </c>
      <c r="BIY265" t="s">
        <v>1474</v>
      </c>
      <c r="BIZ265" t="s">
        <v>1468</v>
      </c>
      <c r="BJA265" t="s">
        <v>1468</v>
      </c>
      <c r="BJB265">
        <v>2.5</v>
      </c>
      <c r="BJC265">
        <v>2.5</v>
      </c>
    </row>
    <row r="266" spans="1:1024 1026:1615" ht="15" x14ac:dyDescent="0.25">
      <c r="A266" t="s">
        <v>6936</v>
      </c>
      <c r="B266" t="s">
        <v>7017</v>
      </c>
      <c r="C266" t="s">
        <v>7018</v>
      </c>
      <c r="D266" t="s">
        <v>1460</v>
      </c>
      <c r="F266" t="s">
        <v>2606</v>
      </c>
      <c r="G266" t="s">
        <v>4350</v>
      </c>
      <c r="H266" t="s">
        <v>4351</v>
      </c>
      <c r="I266" t="s">
        <v>7011</v>
      </c>
      <c r="J266">
        <v>3.65245015</v>
      </c>
      <c r="K266">
        <v>34.317368940000001</v>
      </c>
      <c r="L266" s="116">
        <v>42453</v>
      </c>
      <c r="M266" t="s">
        <v>1461</v>
      </c>
      <c r="N266">
        <v>45</v>
      </c>
      <c r="O266" t="s">
        <v>1472</v>
      </c>
      <c r="Q266">
        <v>6.7</v>
      </c>
      <c r="R266">
        <v>7.5</v>
      </c>
      <c r="S266">
        <v>2.5</v>
      </c>
      <c r="T266">
        <v>16.7</v>
      </c>
      <c r="U266">
        <v>1</v>
      </c>
      <c r="V266">
        <v>2</v>
      </c>
      <c r="W266">
        <v>3</v>
      </c>
      <c r="X266">
        <v>3</v>
      </c>
      <c r="AA266" t="b">
        <v>1</v>
      </c>
      <c r="BS266" t="s">
        <v>1462</v>
      </c>
      <c r="BT266" t="s">
        <v>1462</v>
      </c>
      <c r="BW266">
        <v>7.5</v>
      </c>
      <c r="BX266">
        <v>2.5</v>
      </c>
      <c r="BY266">
        <v>3.5</v>
      </c>
      <c r="BZ266">
        <v>2.5</v>
      </c>
      <c r="CA266">
        <v>2.5</v>
      </c>
      <c r="CB266">
        <v>8.5</v>
      </c>
      <c r="CC266" t="s">
        <v>1462</v>
      </c>
      <c r="CD266" t="b">
        <v>1</v>
      </c>
      <c r="CE266" t="b">
        <v>1</v>
      </c>
      <c r="CF266">
        <v>30</v>
      </c>
      <c r="CH266" t="s">
        <v>1463</v>
      </c>
      <c r="CM266" t="s">
        <v>1463</v>
      </c>
      <c r="CR266" t="s">
        <v>1463</v>
      </c>
      <c r="CW266" t="s">
        <v>1463</v>
      </c>
      <c r="DB266" t="s">
        <v>1463</v>
      </c>
      <c r="DG266" t="s">
        <v>1463</v>
      </c>
      <c r="DM266" t="s">
        <v>1463</v>
      </c>
      <c r="DS266" t="b">
        <v>1</v>
      </c>
      <c r="DU266" t="b">
        <v>1</v>
      </c>
      <c r="EA266" t="b">
        <v>1</v>
      </c>
      <c r="EI266">
        <v>2.5</v>
      </c>
      <c r="EJ266">
        <v>2.5</v>
      </c>
      <c r="EN266">
        <v>0</v>
      </c>
      <c r="EO266" t="s">
        <v>1463</v>
      </c>
      <c r="FL266">
        <v>3.3</v>
      </c>
      <c r="FM266">
        <v>5</v>
      </c>
      <c r="FN266">
        <v>2.5</v>
      </c>
      <c r="FO266">
        <v>10.8</v>
      </c>
      <c r="FP266" t="s">
        <v>1462</v>
      </c>
      <c r="FT266" t="b">
        <v>1</v>
      </c>
      <c r="FV266" t="s">
        <v>1464</v>
      </c>
      <c r="GC266" t="b">
        <v>1</v>
      </c>
      <c r="GE266" t="s">
        <v>2558</v>
      </c>
      <c r="HD266" t="b">
        <v>1</v>
      </c>
      <c r="HF266" t="s">
        <v>1464</v>
      </c>
      <c r="JC266" t="b">
        <v>1</v>
      </c>
      <c r="JE266" t="s">
        <v>1464</v>
      </c>
      <c r="KG266" t="s">
        <v>4388</v>
      </c>
      <c r="KH266" t="b">
        <v>1</v>
      </c>
      <c r="KJ266" t="s">
        <v>1464</v>
      </c>
      <c r="KK266" t="s">
        <v>1463</v>
      </c>
      <c r="KM266">
        <v>5</v>
      </c>
      <c r="KN266">
        <v>2.5</v>
      </c>
      <c r="KO266">
        <v>0</v>
      </c>
      <c r="KR266">
        <v>0</v>
      </c>
      <c r="KS266" t="s">
        <v>1463</v>
      </c>
      <c r="RO266">
        <v>7.5</v>
      </c>
      <c r="RP266">
        <v>0</v>
      </c>
      <c r="RQ266">
        <v>2.5</v>
      </c>
      <c r="RR266">
        <v>10</v>
      </c>
      <c r="RS266" t="s">
        <v>1463</v>
      </c>
      <c r="RZ266" t="s">
        <v>1463</v>
      </c>
      <c r="SK266">
        <v>0</v>
      </c>
      <c r="SL266">
        <v>2.5</v>
      </c>
      <c r="SM266">
        <v>3.7</v>
      </c>
      <c r="SN266">
        <v>5</v>
      </c>
      <c r="SO266">
        <v>2.5</v>
      </c>
      <c r="SP266">
        <v>11.2</v>
      </c>
      <c r="SQ266" t="s">
        <v>1463</v>
      </c>
      <c r="SR266" t="s">
        <v>6941</v>
      </c>
      <c r="TI266">
        <v>75</v>
      </c>
      <c r="TJ266" t="s">
        <v>7019</v>
      </c>
      <c r="TN266" t="b">
        <v>1</v>
      </c>
      <c r="TO266" t="b">
        <v>1</v>
      </c>
      <c r="TP266" t="b">
        <v>1</v>
      </c>
      <c r="TQ266" t="b">
        <v>1</v>
      </c>
      <c r="TS266" t="b">
        <v>1</v>
      </c>
      <c r="TT266" t="b">
        <v>1</v>
      </c>
      <c r="TU266" t="b">
        <v>1</v>
      </c>
      <c r="TX266">
        <v>5</v>
      </c>
      <c r="TY266">
        <v>2.5</v>
      </c>
      <c r="VI266">
        <v>5</v>
      </c>
      <c r="VJ266">
        <v>0</v>
      </c>
      <c r="VK266">
        <v>2.5</v>
      </c>
      <c r="VL266">
        <v>7.5</v>
      </c>
      <c r="VM266" t="s">
        <v>1463</v>
      </c>
      <c r="VO266" t="s">
        <v>1463</v>
      </c>
      <c r="VQ266" t="s">
        <v>1463</v>
      </c>
      <c r="VS266" t="s">
        <v>1463</v>
      </c>
      <c r="VV266" t="s">
        <v>1463</v>
      </c>
      <c r="VX266" t="s">
        <v>1462</v>
      </c>
      <c r="VY266" t="s">
        <v>6943</v>
      </c>
      <c r="VZ266">
        <v>0</v>
      </c>
      <c r="WA266">
        <v>2.5</v>
      </c>
      <c r="XJ266">
        <v>2.5</v>
      </c>
      <c r="XK266">
        <v>0</v>
      </c>
      <c r="XL266">
        <v>2.5</v>
      </c>
      <c r="XM266">
        <v>5</v>
      </c>
      <c r="XN266" t="s">
        <v>1462</v>
      </c>
      <c r="XO266" t="s">
        <v>1462</v>
      </c>
      <c r="XR266" t="b">
        <v>1</v>
      </c>
      <c r="XS266" t="b">
        <v>1</v>
      </c>
      <c r="XW266" t="b">
        <v>1</v>
      </c>
      <c r="XX266" t="b">
        <v>1</v>
      </c>
      <c r="YE266" t="s">
        <v>1463</v>
      </c>
      <c r="YF266" t="s">
        <v>4579</v>
      </c>
      <c r="YG266">
        <v>0</v>
      </c>
      <c r="YH266">
        <v>2.5</v>
      </c>
      <c r="YI266" t="s">
        <v>1463</v>
      </c>
      <c r="YU266">
        <v>0</v>
      </c>
      <c r="YV266">
        <v>2.5</v>
      </c>
      <c r="ZX266">
        <v>7</v>
      </c>
      <c r="ZY266">
        <v>2.5</v>
      </c>
      <c r="ZZ266">
        <v>2.5</v>
      </c>
      <c r="AAA266">
        <v>12</v>
      </c>
      <c r="AAB266" t="s">
        <v>1462</v>
      </c>
      <c r="AAM266" t="b">
        <v>1</v>
      </c>
      <c r="AAO266" t="b">
        <v>1</v>
      </c>
      <c r="AAS266" t="s">
        <v>6944</v>
      </c>
      <c r="AAT266">
        <v>2.5</v>
      </c>
      <c r="AAU266">
        <v>2.5</v>
      </c>
      <c r="ADN266">
        <v>6</v>
      </c>
      <c r="ADO266">
        <v>5</v>
      </c>
      <c r="ADP266">
        <v>2.5</v>
      </c>
      <c r="ADQ266">
        <v>13.5</v>
      </c>
      <c r="ADR266" t="s">
        <v>2560</v>
      </c>
      <c r="ADS266">
        <v>0.5</v>
      </c>
      <c r="ADT266">
        <v>20</v>
      </c>
      <c r="ADU266" t="s">
        <v>1759</v>
      </c>
      <c r="ADV266">
        <v>1</v>
      </c>
      <c r="ADW266">
        <v>40</v>
      </c>
      <c r="AEG266">
        <v>5</v>
      </c>
      <c r="AEH266">
        <v>2.5</v>
      </c>
      <c r="AEI266">
        <v>7</v>
      </c>
      <c r="AEJ266">
        <v>2.5</v>
      </c>
      <c r="AEK266">
        <v>2.5</v>
      </c>
      <c r="AEL266">
        <v>12</v>
      </c>
      <c r="AET266" t="b">
        <v>1</v>
      </c>
      <c r="AEX266" t="b">
        <v>1</v>
      </c>
      <c r="AFC266">
        <v>2.5</v>
      </c>
      <c r="AFD266">
        <v>2.5</v>
      </c>
      <c r="AFE266">
        <v>0</v>
      </c>
      <c r="AFF266">
        <v>5</v>
      </c>
      <c r="AFG266">
        <v>2.5</v>
      </c>
      <c r="AFH266">
        <v>7.5</v>
      </c>
      <c r="AFI266" t="s">
        <v>1463</v>
      </c>
      <c r="AFK266" t="s">
        <v>1463</v>
      </c>
      <c r="AFM266" t="s">
        <v>1463</v>
      </c>
      <c r="AFO266" t="s">
        <v>1463</v>
      </c>
      <c r="AFQ266" t="s">
        <v>1463</v>
      </c>
      <c r="AFT266" t="s">
        <v>1463</v>
      </c>
      <c r="AFV266">
        <v>2</v>
      </c>
      <c r="AFW266">
        <v>2</v>
      </c>
      <c r="AFX266">
        <v>5</v>
      </c>
      <c r="AFY266">
        <v>2.5</v>
      </c>
      <c r="AFZ266">
        <v>5</v>
      </c>
      <c r="AGA266">
        <v>5</v>
      </c>
      <c r="AGB266">
        <v>2.5</v>
      </c>
      <c r="AGC266">
        <v>12.5</v>
      </c>
      <c r="AGD266">
        <v>4</v>
      </c>
      <c r="AGE266">
        <v>150</v>
      </c>
      <c r="AGG266">
        <v>4</v>
      </c>
      <c r="AGH266">
        <v>3</v>
      </c>
      <c r="AGJ266">
        <v>4</v>
      </c>
      <c r="AGK266">
        <v>0</v>
      </c>
      <c r="AGQ266">
        <v>5</v>
      </c>
      <c r="AGR266">
        <v>2.5</v>
      </c>
      <c r="AGS266">
        <v>3</v>
      </c>
      <c r="AGT266">
        <v>5</v>
      </c>
      <c r="AGU266">
        <v>2.5</v>
      </c>
      <c r="AGV266">
        <v>10.5</v>
      </c>
      <c r="AGW266">
        <v>3</v>
      </c>
      <c r="AGY266" t="b">
        <v>1</v>
      </c>
      <c r="AGZ266" t="b">
        <v>1</v>
      </c>
      <c r="AHB266" t="b">
        <v>1</v>
      </c>
      <c r="AHD266">
        <v>3</v>
      </c>
      <c r="AHE266">
        <v>3</v>
      </c>
      <c r="AHF266">
        <v>3</v>
      </c>
      <c r="AKM266">
        <v>5</v>
      </c>
      <c r="AKN266">
        <v>2.5</v>
      </c>
      <c r="AKO266">
        <v>10</v>
      </c>
      <c r="AKP266">
        <v>2.5</v>
      </c>
      <c r="AKQ266">
        <v>2.5</v>
      </c>
      <c r="AKR266">
        <v>15</v>
      </c>
      <c r="AKS266" t="s">
        <v>1462</v>
      </c>
      <c r="AKT266" t="s">
        <v>1463</v>
      </c>
      <c r="AKV266" t="s">
        <v>1462</v>
      </c>
      <c r="AKX266" t="s">
        <v>1463</v>
      </c>
      <c r="AKZ266" t="s">
        <v>1463</v>
      </c>
      <c r="ALB266" t="s">
        <v>1462</v>
      </c>
      <c r="ALD266" t="s">
        <v>1463</v>
      </c>
      <c r="ALF266" t="s">
        <v>1462</v>
      </c>
      <c r="ALH266" t="s">
        <v>1463</v>
      </c>
      <c r="ALJ266" t="s">
        <v>1463</v>
      </c>
      <c r="ALL266" t="s">
        <v>1463</v>
      </c>
      <c r="ALN266" t="s">
        <v>1463</v>
      </c>
      <c r="ALP266" t="s">
        <v>1463</v>
      </c>
      <c r="ALR266" t="s">
        <v>1462</v>
      </c>
      <c r="ALT266" t="s">
        <v>1463</v>
      </c>
      <c r="AMF266" t="b">
        <v>1</v>
      </c>
      <c r="AML266" t="b">
        <v>1</v>
      </c>
      <c r="AMM266" t="b">
        <v>1</v>
      </c>
      <c r="AMQ266" t="b">
        <v>1</v>
      </c>
      <c r="AMW266" t="b">
        <v>1</v>
      </c>
      <c r="ANA266">
        <v>2.5</v>
      </c>
      <c r="ANB266">
        <v>2.5</v>
      </c>
      <c r="ANC266">
        <v>10</v>
      </c>
      <c r="AND266">
        <v>5</v>
      </c>
      <c r="ANE266">
        <v>5</v>
      </c>
      <c r="ANF266">
        <v>20</v>
      </c>
      <c r="ANG266" t="s">
        <v>1462</v>
      </c>
      <c r="ANH266" t="s">
        <v>7020</v>
      </c>
      <c r="ANI266" t="s">
        <v>1462</v>
      </c>
      <c r="ANJ266" t="s">
        <v>2616</v>
      </c>
      <c r="ANK266">
        <v>5</v>
      </c>
      <c r="ANL266">
        <v>5</v>
      </c>
      <c r="ANM266">
        <v>6</v>
      </c>
      <c r="ANN266">
        <v>2.5</v>
      </c>
      <c r="ANO266">
        <v>7.5</v>
      </c>
      <c r="ANP266">
        <v>16</v>
      </c>
      <c r="ANQ266" t="s">
        <v>2599</v>
      </c>
      <c r="ANR266" t="s">
        <v>1462</v>
      </c>
      <c r="ANT266">
        <v>2.5</v>
      </c>
      <c r="ANU266">
        <v>7.5</v>
      </c>
      <c r="AQR266">
        <v>2.5</v>
      </c>
      <c r="AQS266">
        <v>0</v>
      </c>
      <c r="AQT266">
        <v>2.5</v>
      </c>
      <c r="AQU266">
        <v>5</v>
      </c>
      <c r="AQV266" t="s">
        <v>1463</v>
      </c>
      <c r="ARB266" t="b">
        <v>1</v>
      </c>
      <c r="ARD266" t="b">
        <v>1</v>
      </c>
      <c r="ARG266">
        <v>0</v>
      </c>
      <c r="ARH266">
        <v>2.5</v>
      </c>
      <c r="ARI266" t="s">
        <v>1463</v>
      </c>
      <c r="ARQ266" t="s">
        <v>1463</v>
      </c>
      <c r="ASD266">
        <v>0</v>
      </c>
      <c r="ASE266">
        <v>2.5</v>
      </c>
      <c r="ASF266">
        <v>4</v>
      </c>
      <c r="ASG266">
        <v>5</v>
      </c>
      <c r="ASH266">
        <v>2.5</v>
      </c>
      <c r="ASI266">
        <v>11.5</v>
      </c>
      <c r="ASJ266">
        <v>80</v>
      </c>
      <c r="ASM266" t="b">
        <v>1</v>
      </c>
      <c r="ASS266">
        <v>4</v>
      </c>
      <c r="AST266" t="s">
        <v>1462</v>
      </c>
      <c r="ASW266" t="b">
        <v>1</v>
      </c>
      <c r="ASY266" t="b">
        <v>1</v>
      </c>
      <c r="ATC266" t="s">
        <v>7021</v>
      </c>
      <c r="ATD266">
        <v>5</v>
      </c>
      <c r="ATE266">
        <v>2.5</v>
      </c>
      <c r="ATF266">
        <v>0</v>
      </c>
      <c r="ATG266">
        <v>0</v>
      </c>
      <c r="ATH266">
        <v>3.8</v>
      </c>
      <c r="ATI266">
        <v>3.8</v>
      </c>
      <c r="ATJ266" t="s">
        <v>1463</v>
      </c>
      <c r="AVZ266">
        <v>0</v>
      </c>
      <c r="AWA266">
        <v>2.5</v>
      </c>
      <c r="AWB266">
        <v>0</v>
      </c>
      <c r="AWC266">
        <v>5</v>
      </c>
      <c r="AWD266">
        <v>3</v>
      </c>
      <c r="AWE266">
        <v>2.5</v>
      </c>
      <c r="AWF266">
        <v>2.5</v>
      </c>
      <c r="AWG266">
        <v>8</v>
      </c>
      <c r="AWH266" t="s">
        <v>1462</v>
      </c>
      <c r="AWI266" t="s">
        <v>1470</v>
      </c>
      <c r="AWJ266" t="s">
        <v>1463</v>
      </c>
      <c r="AWL266" t="s">
        <v>1462</v>
      </c>
      <c r="AWM266" t="s">
        <v>2619</v>
      </c>
      <c r="AWN266" t="s">
        <v>1463</v>
      </c>
      <c r="AWP266" t="s">
        <v>1463</v>
      </c>
      <c r="AWR266" t="s">
        <v>1463</v>
      </c>
      <c r="AWT266" t="s">
        <v>1463</v>
      </c>
      <c r="AWV266" t="s">
        <v>1462</v>
      </c>
      <c r="AWW266" t="s">
        <v>1470</v>
      </c>
      <c r="AWX266" t="s">
        <v>1463</v>
      </c>
      <c r="AWZ266" t="s">
        <v>1462</v>
      </c>
      <c r="AXA266" t="s">
        <v>1469</v>
      </c>
      <c r="AXB266" t="s">
        <v>1463</v>
      </c>
      <c r="AXD266" t="s">
        <v>1463</v>
      </c>
      <c r="AXI266">
        <v>2.5</v>
      </c>
      <c r="AXJ266">
        <v>2.5</v>
      </c>
      <c r="AXK266">
        <v>1</v>
      </c>
      <c r="AXN266">
        <v>1</v>
      </c>
      <c r="AXO266">
        <v>1</v>
      </c>
      <c r="AXP266">
        <v>1</v>
      </c>
      <c r="AXQ266">
        <v>1</v>
      </c>
      <c r="AXR266">
        <v>1</v>
      </c>
      <c r="AXS266">
        <v>1</v>
      </c>
      <c r="AXT266">
        <v>1</v>
      </c>
      <c r="AXU266">
        <v>1</v>
      </c>
      <c r="AXV266">
        <v>2</v>
      </c>
      <c r="AXW266">
        <v>1</v>
      </c>
      <c r="AXX266">
        <v>2</v>
      </c>
      <c r="AYA266">
        <v>9.3000000000000007</v>
      </c>
      <c r="AYD266">
        <v>9.3000000000000007</v>
      </c>
      <c r="AYE266" t="s">
        <v>1463</v>
      </c>
      <c r="AYF266" t="s">
        <v>1463</v>
      </c>
      <c r="AYG266">
        <v>8</v>
      </c>
      <c r="AYJ266">
        <v>10</v>
      </c>
      <c r="AYK266">
        <v>2.5</v>
      </c>
      <c r="AYL266">
        <v>5</v>
      </c>
      <c r="AYM266">
        <v>17.5</v>
      </c>
      <c r="AZO266" t="s">
        <v>1462</v>
      </c>
      <c r="AZP266" t="s">
        <v>7022</v>
      </c>
      <c r="AZR266">
        <v>2.5</v>
      </c>
      <c r="AZS266">
        <v>5</v>
      </c>
      <c r="BCH266">
        <v>10</v>
      </c>
      <c r="BCI266">
        <v>2.5</v>
      </c>
      <c r="BCJ266">
        <v>2.5</v>
      </c>
      <c r="BCK266">
        <v>15</v>
      </c>
      <c r="BCL266">
        <v>2</v>
      </c>
      <c r="BCN266" t="s">
        <v>2555</v>
      </c>
      <c r="BCP266">
        <v>1</v>
      </c>
      <c r="BCR266">
        <v>3</v>
      </c>
      <c r="BCT266">
        <v>4</v>
      </c>
      <c r="BCW266" t="s">
        <v>2555</v>
      </c>
      <c r="BCY266">
        <v>2.5</v>
      </c>
      <c r="BCZ266">
        <v>2.5</v>
      </c>
      <c r="BEH266">
        <v>2.5</v>
      </c>
      <c r="BEI266">
        <v>7.5</v>
      </c>
      <c r="BEJ266">
        <v>2.5</v>
      </c>
      <c r="BEK266">
        <v>12.5</v>
      </c>
      <c r="BEL266" t="s">
        <v>2552</v>
      </c>
      <c r="BEN266" t="s">
        <v>2552</v>
      </c>
      <c r="BEP266" t="s">
        <v>2557</v>
      </c>
      <c r="BER266" t="s">
        <v>2552</v>
      </c>
      <c r="BET266" t="s">
        <v>2552</v>
      </c>
      <c r="BEV266" t="s">
        <v>2552</v>
      </c>
      <c r="BEX266">
        <v>7.5</v>
      </c>
      <c r="BEY266">
        <v>2.5</v>
      </c>
      <c r="BGQ266" t="s">
        <v>1467</v>
      </c>
      <c r="BGR266">
        <v>0</v>
      </c>
      <c r="BGS266">
        <v>2.5</v>
      </c>
      <c r="BGT266">
        <v>2.5</v>
      </c>
      <c r="BGU266" t="s">
        <v>1463</v>
      </c>
      <c r="BHK266">
        <v>0</v>
      </c>
      <c r="BHL266">
        <v>2.5</v>
      </c>
      <c r="BIT266">
        <v>0</v>
      </c>
      <c r="BIU266">
        <v>2.5</v>
      </c>
      <c r="BIV266">
        <v>2.5</v>
      </c>
      <c r="BIW266">
        <v>5</v>
      </c>
      <c r="BIX266">
        <v>1</v>
      </c>
      <c r="BIY266" t="s">
        <v>2594</v>
      </c>
      <c r="BIZ266" t="s">
        <v>1468</v>
      </c>
      <c r="BJA266" t="s">
        <v>1468</v>
      </c>
      <c r="BJB266">
        <v>2.5</v>
      </c>
      <c r="BJC266">
        <v>2.5</v>
      </c>
    </row>
    <row r="267" spans="1:1024 1026:1615" ht="15" x14ac:dyDescent="0.25">
      <c r="A267" t="s">
        <v>6936</v>
      </c>
      <c r="B267" t="s">
        <v>7023</v>
      </c>
      <c r="C267" t="s">
        <v>7024</v>
      </c>
      <c r="D267" t="s">
        <v>1460</v>
      </c>
      <c r="F267" t="s">
        <v>2606</v>
      </c>
      <c r="G267" t="s">
        <v>4350</v>
      </c>
      <c r="H267" t="s">
        <v>4351</v>
      </c>
      <c r="I267" t="s">
        <v>7011</v>
      </c>
      <c r="J267">
        <v>3.6515828400000001</v>
      </c>
      <c r="K267">
        <v>34.317046070000004</v>
      </c>
      <c r="L267" s="116">
        <v>42453</v>
      </c>
      <c r="M267" t="s">
        <v>1471</v>
      </c>
      <c r="N267">
        <v>40</v>
      </c>
      <c r="O267" t="s">
        <v>1472</v>
      </c>
      <c r="Q267">
        <v>6.7</v>
      </c>
      <c r="R267">
        <v>7.5</v>
      </c>
      <c r="S267">
        <v>2.5</v>
      </c>
      <c r="T267">
        <v>16.7</v>
      </c>
      <c r="U267">
        <v>1</v>
      </c>
      <c r="V267">
        <v>1</v>
      </c>
      <c r="W267">
        <v>1</v>
      </c>
      <c r="X267">
        <v>3</v>
      </c>
      <c r="AB267" t="b">
        <v>1</v>
      </c>
      <c r="AG267">
        <v>1</v>
      </c>
      <c r="AH267">
        <v>1</v>
      </c>
      <c r="AI267">
        <v>1</v>
      </c>
      <c r="AJ267">
        <v>2</v>
      </c>
      <c r="AS267">
        <v>1</v>
      </c>
      <c r="AT267">
        <v>1</v>
      </c>
      <c r="AU267">
        <v>1</v>
      </c>
      <c r="AV267">
        <v>2</v>
      </c>
      <c r="BS267" t="s">
        <v>1462</v>
      </c>
      <c r="BT267" t="s">
        <v>1462</v>
      </c>
      <c r="BU267" t="s">
        <v>7025</v>
      </c>
      <c r="BV267" t="s">
        <v>7025</v>
      </c>
      <c r="BW267">
        <v>7.5</v>
      </c>
      <c r="BX267">
        <v>2.5</v>
      </c>
      <c r="BY267">
        <v>3.5</v>
      </c>
      <c r="BZ267">
        <v>2.5</v>
      </c>
      <c r="CA267">
        <v>2.5</v>
      </c>
      <c r="CB267">
        <v>8.5</v>
      </c>
      <c r="CC267" t="s">
        <v>1462</v>
      </c>
      <c r="CD267" t="b">
        <v>1</v>
      </c>
      <c r="CE267" t="b">
        <v>1</v>
      </c>
      <c r="CF267">
        <v>20</v>
      </c>
      <c r="CH267" t="s">
        <v>1463</v>
      </c>
      <c r="CM267" t="s">
        <v>1463</v>
      </c>
      <c r="CR267" t="s">
        <v>1463</v>
      </c>
      <c r="CW267" t="s">
        <v>1463</v>
      </c>
      <c r="DB267" t="s">
        <v>1463</v>
      </c>
      <c r="DG267" t="s">
        <v>1463</v>
      </c>
      <c r="DM267" t="s">
        <v>1463</v>
      </c>
      <c r="DU267" t="b">
        <v>1</v>
      </c>
      <c r="EA267" t="b">
        <v>1</v>
      </c>
      <c r="EB267" t="b">
        <v>1</v>
      </c>
      <c r="EI267">
        <v>2.5</v>
      </c>
      <c r="EJ267">
        <v>2.5</v>
      </c>
      <c r="EN267">
        <v>0</v>
      </c>
      <c r="EO267" t="s">
        <v>1463</v>
      </c>
      <c r="FL267">
        <v>3.3</v>
      </c>
      <c r="FM267">
        <v>2.5</v>
      </c>
      <c r="FN267">
        <v>2.5</v>
      </c>
      <c r="FO267">
        <v>8.3000000000000007</v>
      </c>
      <c r="FP267" t="s">
        <v>1462</v>
      </c>
      <c r="FT267" t="b">
        <v>1</v>
      </c>
      <c r="FV267" t="s">
        <v>2564</v>
      </c>
      <c r="FW267" t="b">
        <v>1</v>
      </c>
      <c r="FY267" t="s">
        <v>2564</v>
      </c>
      <c r="HD267" t="b">
        <v>1</v>
      </c>
      <c r="HF267" t="s">
        <v>1464</v>
      </c>
      <c r="JC267" t="b">
        <v>1</v>
      </c>
      <c r="JE267" t="s">
        <v>1464</v>
      </c>
      <c r="JU267" t="b">
        <v>1</v>
      </c>
      <c r="JW267" t="s">
        <v>2564</v>
      </c>
      <c r="KG267" t="s">
        <v>4871</v>
      </c>
      <c r="KH267" t="b">
        <v>1</v>
      </c>
      <c r="KJ267" t="s">
        <v>1464</v>
      </c>
      <c r="KK267" t="s">
        <v>1463</v>
      </c>
      <c r="KM267">
        <v>2.5</v>
      </c>
      <c r="KN267">
        <v>2.5</v>
      </c>
      <c r="KO267">
        <v>0</v>
      </c>
      <c r="KR267">
        <v>0</v>
      </c>
      <c r="KS267" t="s">
        <v>1463</v>
      </c>
      <c r="RO267">
        <v>7.5</v>
      </c>
      <c r="RP267">
        <v>0</v>
      </c>
      <c r="RQ267">
        <v>2.5</v>
      </c>
      <c r="RR267">
        <v>10</v>
      </c>
      <c r="RS267" t="s">
        <v>1463</v>
      </c>
      <c r="RZ267" t="s">
        <v>1463</v>
      </c>
      <c r="SK267">
        <v>0</v>
      </c>
      <c r="SL267">
        <v>2.5</v>
      </c>
      <c r="SM267">
        <v>3.7</v>
      </c>
      <c r="SN267">
        <v>5</v>
      </c>
      <c r="SO267">
        <v>2.5</v>
      </c>
      <c r="SP267">
        <v>11.2</v>
      </c>
      <c r="SQ267" t="s">
        <v>1463</v>
      </c>
      <c r="SR267" t="s">
        <v>7026</v>
      </c>
      <c r="TI267">
        <v>75</v>
      </c>
      <c r="TJ267" t="s">
        <v>7027</v>
      </c>
      <c r="TN267" t="b">
        <v>1</v>
      </c>
      <c r="TO267" t="b">
        <v>1</v>
      </c>
      <c r="TP267" t="b">
        <v>1</v>
      </c>
      <c r="TQ267" t="b">
        <v>1</v>
      </c>
      <c r="TT267" t="b">
        <v>1</v>
      </c>
      <c r="TU267" t="b">
        <v>1</v>
      </c>
      <c r="TX267">
        <v>5</v>
      </c>
      <c r="TY267">
        <v>2.5</v>
      </c>
      <c r="VI267">
        <v>0</v>
      </c>
      <c r="VJ267">
        <v>0</v>
      </c>
      <c r="VK267">
        <v>2.5</v>
      </c>
      <c r="VL267">
        <v>2.5</v>
      </c>
      <c r="VM267" t="s">
        <v>1463</v>
      </c>
      <c r="VO267" t="s">
        <v>1463</v>
      </c>
      <c r="VQ267" t="s">
        <v>1463</v>
      </c>
      <c r="VS267" t="s">
        <v>1463</v>
      </c>
      <c r="VV267" t="s">
        <v>1463</v>
      </c>
      <c r="VX267" t="s">
        <v>1463</v>
      </c>
      <c r="VZ267">
        <v>0</v>
      </c>
      <c r="WA267">
        <v>2.5</v>
      </c>
      <c r="XJ267">
        <v>2.5</v>
      </c>
      <c r="XK267">
        <v>1.3</v>
      </c>
      <c r="XL267">
        <v>2.5</v>
      </c>
      <c r="XM267">
        <v>6.3</v>
      </c>
      <c r="XN267" t="s">
        <v>1462</v>
      </c>
      <c r="XO267" t="s">
        <v>1462</v>
      </c>
      <c r="XR267" t="b">
        <v>1</v>
      </c>
      <c r="XS267" t="b">
        <v>1</v>
      </c>
      <c r="XV267" t="b">
        <v>1</v>
      </c>
      <c r="XW267" t="b">
        <v>1</v>
      </c>
      <c r="XX267" t="b">
        <v>1</v>
      </c>
      <c r="YC267" t="s">
        <v>1462</v>
      </c>
      <c r="YE267" t="s">
        <v>1463</v>
      </c>
      <c r="YF267" t="s">
        <v>4579</v>
      </c>
      <c r="YG267">
        <v>2.5</v>
      </c>
      <c r="YH267">
        <v>2.5</v>
      </c>
      <c r="YI267" t="s">
        <v>1463</v>
      </c>
      <c r="YU267">
        <v>0</v>
      </c>
      <c r="YV267">
        <v>2.5</v>
      </c>
      <c r="ZX267">
        <v>7</v>
      </c>
      <c r="ZY267">
        <v>2.5</v>
      </c>
      <c r="ZZ267">
        <v>2.5</v>
      </c>
      <c r="AAA267">
        <v>12</v>
      </c>
      <c r="AAB267" t="s">
        <v>1462</v>
      </c>
      <c r="AAD267" t="b">
        <v>1</v>
      </c>
      <c r="AAM267" t="b">
        <v>1</v>
      </c>
      <c r="AAS267" t="s">
        <v>7028</v>
      </c>
      <c r="AAT267">
        <v>2.5</v>
      </c>
      <c r="AAU267">
        <v>2.5</v>
      </c>
      <c r="ADN267">
        <v>6</v>
      </c>
      <c r="ADO267">
        <v>5</v>
      </c>
      <c r="ADP267">
        <v>2.5</v>
      </c>
      <c r="ADQ267">
        <v>13.5</v>
      </c>
      <c r="ADR267" t="s">
        <v>2560</v>
      </c>
      <c r="ADS267">
        <v>0.5</v>
      </c>
      <c r="ADT267">
        <v>30</v>
      </c>
      <c r="ADU267" t="s">
        <v>1759</v>
      </c>
      <c r="ADV267">
        <v>1</v>
      </c>
      <c r="ADW267">
        <v>60</v>
      </c>
      <c r="AEG267">
        <v>5</v>
      </c>
      <c r="AEH267">
        <v>2.5</v>
      </c>
      <c r="AEI267">
        <v>2</v>
      </c>
      <c r="AEJ267">
        <v>2.5</v>
      </c>
      <c r="AEK267">
        <v>2.5</v>
      </c>
      <c r="AEL267">
        <v>7</v>
      </c>
      <c r="AET267" t="b">
        <v>1</v>
      </c>
      <c r="AFC267">
        <v>2.5</v>
      </c>
      <c r="AFD267">
        <v>2.5</v>
      </c>
      <c r="AFE267">
        <v>0</v>
      </c>
      <c r="AFF267">
        <v>6.4</v>
      </c>
      <c r="AFG267">
        <v>2.5</v>
      </c>
      <c r="AFH267">
        <v>8.9</v>
      </c>
      <c r="AFI267" t="s">
        <v>1463</v>
      </c>
      <c r="AFK267" t="s">
        <v>1463</v>
      </c>
      <c r="AFM267" t="s">
        <v>1463</v>
      </c>
      <c r="AFO267" t="s">
        <v>1463</v>
      </c>
      <c r="AFQ267" t="s">
        <v>1463</v>
      </c>
      <c r="AFT267" t="s">
        <v>1463</v>
      </c>
      <c r="AFV267">
        <v>2</v>
      </c>
      <c r="AFW267">
        <v>3</v>
      </c>
      <c r="AFX267">
        <v>6.3888888888888804</v>
      </c>
      <c r="AFY267">
        <v>2.5</v>
      </c>
      <c r="AFZ267">
        <v>5</v>
      </c>
      <c r="AGA267">
        <v>2.5</v>
      </c>
      <c r="AGB267">
        <v>2.5</v>
      </c>
      <c r="AGC267">
        <v>10</v>
      </c>
      <c r="AGD267">
        <v>3</v>
      </c>
      <c r="AGE267">
        <v>150</v>
      </c>
      <c r="AGG267">
        <v>3</v>
      </c>
      <c r="AGH267">
        <v>3</v>
      </c>
      <c r="AGJ267">
        <v>3</v>
      </c>
      <c r="AGK267">
        <v>0</v>
      </c>
      <c r="AGQ267">
        <v>2.5</v>
      </c>
      <c r="AGR267">
        <v>2.5</v>
      </c>
      <c r="AGS267">
        <v>3.5</v>
      </c>
      <c r="AGT267">
        <v>5</v>
      </c>
      <c r="AGU267">
        <v>2.5</v>
      </c>
      <c r="AGV267">
        <v>11</v>
      </c>
      <c r="AGW267">
        <v>3</v>
      </c>
      <c r="AGY267" t="b">
        <v>1</v>
      </c>
      <c r="AGZ267" t="b">
        <v>1</v>
      </c>
      <c r="AHB267" t="b">
        <v>1</v>
      </c>
      <c r="AHD267">
        <v>2</v>
      </c>
      <c r="AHE267">
        <v>3</v>
      </c>
      <c r="AHF267">
        <v>3</v>
      </c>
      <c r="AKM267">
        <v>5</v>
      </c>
      <c r="AKN267">
        <v>2.5</v>
      </c>
      <c r="AKO267">
        <v>8.5</v>
      </c>
      <c r="AKP267">
        <v>2.5</v>
      </c>
      <c r="AKQ267">
        <v>2.5</v>
      </c>
      <c r="AKR267">
        <v>13.5</v>
      </c>
      <c r="AKS267" t="s">
        <v>1462</v>
      </c>
      <c r="AKT267" t="s">
        <v>1463</v>
      </c>
      <c r="AKV267" t="s">
        <v>1463</v>
      </c>
      <c r="AKX267" t="s">
        <v>1463</v>
      </c>
      <c r="AKZ267" t="s">
        <v>1463</v>
      </c>
      <c r="ALB267" t="s">
        <v>1462</v>
      </c>
      <c r="ALD267" t="s">
        <v>1463</v>
      </c>
      <c r="ALF267" t="s">
        <v>1462</v>
      </c>
      <c r="ALH267" t="s">
        <v>1463</v>
      </c>
      <c r="ALJ267" t="s">
        <v>1463</v>
      </c>
      <c r="ALL267" t="s">
        <v>1463</v>
      </c>
      <c r="ALN267" t="s">
        <v>1463</v>
      </c>
      <c r="ALP267" t="s">
        <v>1463</v>
      </c>
      <c r="ALR267" t="s">
        <v>1462</v>
      </c>
      <c r="ALT267" t="s">
        <v>1463</v>
      </c>
      <c r="AMF267" t="b">
        <v>1</v>
      </c>
      <c r="AML267" t="b">
        <v>1</v>
      </c>
      <c r="AMM267" t="b">
        <v>1</v>
      </c>
      <c r="AMW267" t="b">
        <v>1</v>
      </c>
      <c r="ANA267">
        <v>2.5</v>
      </c>
      <c r="ANB267">
        <v>2.5</v>
      </c>
      <c r="ANC267">
        <v>10</v>
      </c>
      <c r="AND267">
        <v>5</v>
      </c>
      <c r="ANE267">
        <v>5</v>
      </c>
      <c r="ANF267">
        <v>20</v>
      </c>
      <c r="ANG267" t="s">
        <v>1462</v>
      </c>
      <c r="ANH267" t="s">
        <v>3069</v>
      </c>
      <c r="ANI267" t="s">
        <v>1462</v>
      </c>
      <c r="ANJ267" t="s">
        <v>2616</v>
      </c>
      <c r="ANK267">
        <v>5</v>
      </c>
      <c r="ANL267">
        <v>5</v>
      </c>
      <c r="ANM267">
        <v>6</v>
      </c>
      <c r="ANN267">
        <v>2.5</v>
      </c>
      <c r="ANO267">
        <v>7.5</v>
      </c>
      <c r="ANP267">
        <v>16</v>
      </c>
      <c r="ANQ267" t="s">
        <v>2599</v>
      </c>
      <c r="ANR267" t="s">
        <v>1462</v>
      </c>
      <c r="ANT267">
        <v>2.5</v>
      </c>
      <c r="ANU267">
        <v>7.5</v>
      </c>
      <c r="AQR267">
        <v>2.5</v>
      </c>
      <c r="AQS267">
        <v>0</v>
      </c>
      <c r="AQT267">
        <v>2.5</v>
      </c>
      <c r="AQU267">
        <v>5</v>
      </c>
      <c r="AQV267" t="s">
        <v>1463</v>
      </c>
      <c r="ARB267" t="b">
        <v>1</v>
      </c>
      <c r="ARD267" t="b">
        <v>1</v>
      </c>
      <c r="ARG267">
        <v>0</v>
      </c>
      <c r="ARH267">
        <v>2.5</v>
      </c>
      <c r="ARI267" t="s">
        <v>1463</v>
      </c>
      <c r="ARQ267" t="s">
        <v>1463</v>
      </c>
      <c r="ASD267">
        <v>0</v>
      </c>
      <c r="ASE267">
        <v>2.5</v>
      </c>
      <c r="ASF267">
        <v>5</v>
      </c>
      <c r="ASG267">
        <v>2.5</v>
      </c>
      <c r="ASH267">
        <v>2.5</v>
      </c>
      <c r="ASI267">
        <v>10</v>
      </c>
      <c r="ASJ267">
        <v>70</v>
      </c>
      <c r="ASM267" t="b">
        <v>1</v>
      </c>
      <c r="ASS267">
        <v>4</v>
      </c>
      <c r="AST267" t="s">
        <v>1462</v>
      </c>
      <c r="ASW267" t="b">
        <v>1</v>
      </c>
      <c r="ASY267" t="b">
        <v>1</v>
      </c>
      <c r="ATC267" t="s">
        <v>7029</v>
      </c>
      <c r="ATD267">
        <v>2.5</v>
      </c>
      <c r="ATE267">
        <v>2.5</v>
      </c>
      <c r="ATF267">
        <v>0</v>
      </c>
      <c r="ATG267">
        <v>0</v>
      </c>
      <c r="ATH267">
        <v>5</v>
      </c>
      <c r="ATI267">
        <v>5</v>
      </c>
      <c r="ATJ267" t="s">
        <v>1463</v>
      </c>
      <c r="AVZ267">
        <v>0</v>
      </c>
      <c r="AWA267">
        <v>2.5</v>
      </c>
      <c r="AWB267">
        <v>0</v>
      </c>
      <c r="AWC267">
        <v>7.5</v>
      </c>
      <c r="AWD267">
        <v>1</v>
      </c>
      <c r="AWE267">
        <v>2.5</v>
      </c>
      <c r="AWF267">
        <v>2.5</v>
      </c>
      <c r="AWG267">
        <v>6</v>
      </c>
      <c r="AWH267" t="s">
        <v>1462</v>
      </c>
      <c r="AWJ267" t="s">
        <v>1463</v>
      </c>
      <c r="AWL267" t="s">
        <v>1462</v>
      </c>
      <c r="AWN267" t="s">
        <v>1463</v>
      </c>
      <c r="AWP267" t="s">
        <v>1463</v>
      </c>
      <c r="AWR267" t="s">
        <v>1463</v>
      </c>
      <c r="AWT267" t="s">
        <v>1463</v>
      </c>
      <c r="AWV267" t="s">
        <v>1463</v>
      </c>
      <c r="AWX267" t="s">
        <v>1463</v>
      </c>
      <c r="AWZ267" t="s">
        <v>1463</v>
      </c>
      <c r="AXB267" t="s">
        <v>1463</v>
      </c>
      <c r="AXD267" t="s">
        <v>1463</v>
      </c>
      <c r="AXI267">
        <v>2.5</v>
      </c>
      <c r="AXJ267">
        <v>2.5</v>
      </c>
      <c r="AXK267">
        <v>1</v>
      </c>
      <c r="AXN267">
        <v>1</v>
      </c>
      <c r="AXO267">
        <v>1</v>
      </c>
      <c r="AXP267">
        <v>1</v>
      </c>
      <c r="AXQ267">
        <v>1</v>
      </c>
      <c r="AXR267">
        <v>1</v>
      </c>
      <c r="AXS267">
        <v>1</v>
      </c>
      <c r="AXT267">
        <v>1</v>
      </c>
      <c r="AXU267">
        <v>1</v>
      </c>
      <c r="AXV267">
        <v>2</v>
      </c>
      <c r="AXW267">
        <v>1</v>
      </c>
      <c r="AXX267">
        <v>2</v>
      </c>
      <c r="AYA267">
        <v>10</v>
      </c>
      <c r="AYD267">
        <v>10</v>
      </c>
      <c r="AYE267" t="s">
        <v>1463</v>
      </c>
      <c r="AYF267" t="s">
        <v>1463</v>
      </c>
      <c r="AYG267">
        <v>10</v>
      </c>
      <c r="AYJ267">
        <v>10</v>
      </c>
      <c r="AYK267">
        <v>2.5</v>
      </c>
      <c r="AYL267">
        <v>5</v>
      </c>
      <c r="AYM267">
        <v>17.5</v>
      </c>
      <c r="AZO267" t="s">
        <v>1462</v>
      </c>
      <c r="AZP267" t="s">
        <v>7030</v>
      </c>
      <c r="AZR267">
        <v>2.5</v>
      </c>
      <c r="AZS267">
        <v>5</v>
      </c>
      <c r="BCH267">
        <v>10</v>
      </c>
      <c r="BCI267">
        <v>2.5</v>
      </c>
      <c r="BCJ267">
        <v>2.5</v>
      </c>
      <c r="BCK267">
        <v>15</v>
      </c>
      <c r="BCL267">
        <v>1</v>
      </c>
      <c r="BCN267" t="s">
        <v>2555</v>
      </c>
      <c r="BCP267">
        <v>2</v>
      </c>
      <c r="BCR267">
        <v>3</v>
      </c>
      <c r="BCT267">
        <v>4</v>
      </c>
      <c r="BCW267" t="s">
        <v>2555</v>
      </c>
      <c r="BCY267">
        <v>2.5</v>
      </c>
      <c r="BCZ267">
        <v>2.5</v>
      </c>
      <c r="BEH267">
        <v>3</v>
      </c>
      <c r="BEI267">
        <v>7.5</v>
      </c>
      <c r="BEJ267">
        <v>2.5</v>
      </c>
      <c r="BEK267">
        <v>13</v>
      </c>
      <c r="BEL267" t="s">
        <v>2552</v>
      </c>
      <c r="BEN267" t="s">
        <v>2552</v>
      </c>
      <c r="BEP267" t="s">
        <v>2552</v>
      </c>
      <c r="BER267" t="s">
        <v>2552</v>
      </c>
      <c r="BET267" t="s">
        <v>2556</v>
      </c>
      <c r="BEV267" t="s">
        <v>2552</v>
      </c>
      <c r="BEX267">
        <v>7.5</v>
      </c>
      <c r="BEY267">
        <v>2.5</v>
      </c>
      <c r="BGQ267" t="s">
        <v>1467</v>
      </c>
      <c r="BGR267">
        <v>0</v>
      </c>
      <c r="BGS267">
        <v>2.5</v>
      </c>
      <c r="BGT267">
        <v>2.5</v>
      </c>
      <c r="BGU267" t="s">
        <v>1463</v>
      </c>
      <c r="BHK267">
        <v>0</v>
      </c>
      <c r="BHL267">
        <v>2.5</v>
      </c>
      <c r="BIT267">
        <v>0</v>
      </c>
      <c r="BIU267">
        <v>0</v>
      </c>
      <c r="BIV267">
        <v>2.5</v>
      </c>
      <c r="BIW267">
        <v>2.5</v>
      </c>
      <c r="BIX267">
        <v>1</v>
      </c>
      <c r="BIY267" t="s">
        <v>2563</v>
      </c>
      <c r="BIZ267" t="s">
        <v>1468</v>
      </c>
      <c r="BJA267" t="s">
        <v>1468</v>
      </c>
      <c r="BJB267">
        <v>0</v>
      </c>
      <c r="BJC267">
        <v>2.5</v>
      </c>
    </row>
    <row r="268" spans="1:1024 1026:1615" ht="15" x14ac:dyDescent="0.25">
      <c r="A268" t="s">
        <v>6936</v>
      </c>
      <c r="B268" t="s">
        <v>7031</v>
      </c>
      <c r="C268" t="s">
        <v>7032</v>
      </c>
      <c r="D268" t="s">
        <v>1460</v>
      </c>
      <c r="F268" t="s">
        <v>2606</v>
      </c>
      <c r="G268" t="s">
        <v>4350</v>
      </c>
      <c r="H268" t="s">
        <v>4351</v>
      </c>
      <c r="I268" t="s">
        <v>7011</v>
      </c>
      <c r="J268">
        <v>3.65119354</v>
      </c>
      <c r="K268">
        <v>34.316978849999998</v>
      </c>
      <c r="L268" s="116">
        <v>42453</v>
      </c>
      <c r="M268" t="s">
        <v>1461</v>
      </c>
      <c r="N268">
        <v>38</v>
      </c>
      <c r="O268" t="s">
        <v>2554</v>
      </c>
      <c r="Q268">
        <v>6.7</v>
      </c>
      <c r="R268">
        <v>7.5</v>
      </c>
      <c r="S268">
        <v>2.5</v>
      </c>
      <c r="T268">
        <v>16.7</v>
      </c>
      <c r="U268">
        <v>1</v>
      </c>
      <c r="V268">
        <v>1</v>
      </c>
      <c r="W268">
        <v>1</v>
      </c>
      <c r="X268">
        <v>3</v>
      </c>
      <c r="AA268" t="b">
        <v>1</v>
      </c>
      <c r="AG268">
        <v>1</v>
      </c>
      <c r="AH268">
        <v>1</v>
      </c>
      <c r="AI268">
        <v>1</v>
      </c>
      <c r="AJ268">
        <v>2</v>
      </c>
      <c r="AM268">
        <v>1</v>
      </c>
      <c r="AO268">
        <v>1</v>
      </c>
      <c r="AS268">
        <v>1</v>
      </c>
      <c r="AT268">
        <v>1</v>
      </c>
      <c r="BS268" t="s">
        <v>1462</v>
      </c>
      <c r="BT268" t="s">
        <v>1462</v>
      </c>
      <c r="BU268" t="s">
        <v>6965</v>
      </c>
      <c r="BV268" t="s">
        <v>7033</v>
      </c>
      <c r="BW268">
        <v>7.5</v>
      </c>
      <c r="BX268">
        <v>2.5</v>
      </c>
      <c r="BY268">
        <v>7</v>
      </c>
      <c r="BZ268">
        <v>5</v>
      </c>
      <c r="CA268">
        <v>2.5</v>
      </c>
      <c r="CB268">
        <v>14.5</v>
      </c>
      <c r="CC268" t="s">
        <v>1462</v>
      </c>
      <c r="CD268" t="b">
        <v>1</v>
      </c>
      <c r="CF268">
        <v>20</v>
      </c>
      <c r="CH268" t="s">
        <v>1462</v>
      </c>
      <c r="CK268">
        <v>10</v>
      </c>
      <c r="CM268" t="s">
        <v>1463</v>
      </c>
      <c r="CR268" t="s">
        <v>1463</v>
      </c>
      <c r="CW268" t="s">
        <v>1463</v>
      </c>
      <c r="DB268" t="s">
        <v>1463</v>
      </c>
      <c r="DG268" t="s">
        <v>1462</v>
      </c>
      <c r="DI268" t="b">
        <v>1</v>
      </c>
      <c r="DJ268">
        <v>10</v>
      </c>
      <c r="DM268" t="s">
        <v>1463</v>
      </c>
      <c r="DS268" t="b">
        <v>1</v>
      </c>
      <c r="DU268" t="b">
        <v>1</v>
      </c>
      <c r="EC268" t="b">
        <v>1</v>
      </c>
      <c r="EI268">
        <v>5</v>
      </c>
      <c r="EJ268">
        <v>2.5</v>
      </c>
      <c r="EN268">
        <v>0</v>
      </c>
      <c r="EO268" t="s">
        <v>1463</v>
      </c>
      <c r="FL268">
        <v>10</v>
      </c>
      <c r="FM268">
        <v>2.5</v>
      </c>
      <c r="FN268">
        <v>2.5</v>
      </c>
      <c r="FO268">
        <v>15</v>
      </c>
      <c r="FP268" t="s">
        <v>1462</v>
      </c>
      <c r="FQ268" t="b">
        <v>1</v>
      </c>
      <c r="FS268" t="s">
        <v>1464</v>
      </c>
      <c r="FT268" t="b">
        <v>1</v>
      </c>
      <c r="FV268" t="s">
        <v>2564</v>
      </c>
      <c r="HD268" t="b">
        <v>1</v>
      </c>
      <c r="HF268" t="s">
        <v>1464</v>
      </c>
      <c r="JC268" t="b">
        <v>1</v>
      </c>
      <c r="JE268" t="s">
        <v>1464</v>
      </c>
      <c r="JU268" t="b">
        <v>1</v>
      </c>
      <c r="JW268" t="s">
        <v>1464</v>
      </c>
      <c r="KK268" t="s">
        <v>1462</v>
      </c>
      <c r="KL268" t="s">
        <v>4356</v>
      </c>
      <c r="KM268">
        <v>2.5</v>
      </c>
      <c r="KN268">
        <v>2.5</v>
      </c>
      <c r="KO268">
        <v>2</v>
      </c>
      <c r="KP268">
        <v>2.5</v>
      </c>
      <c r="KQ268">
        <v>2.5</v>
      </c>
      <c r="KR268">
        <v>7</v>
      </c>
      <c r="KS268" t="s">
        <v>1462</v>
      </c>
      <c r="KV268">
        <v>4</v>
      </c>
      <c r="KW268">
        <v>10</v>
      </c>
      <c r="LF268">
        <v>1</v>
      </c>
      <c r="LG268">
        <v>1</v>
      </c>
      <c r="MJ268" t="b">
        <v>1</v>
      </c>
      <c r="MK268" t="b">
        <v>1</v>
      </c>
      <c r="MT268" t="s">
        <v>1462</v>
      </c>
      <c r="MU268" t="s">
        <v>6967</v>
      </c>
      <c r="MV268">
        <v>2.5</v>
      </c>
      <c r="MW268">
        <v>2.5</v>
      </c>
      <c r="MX268">
        <v>0</v>
      </c>
      <c r="MY268">
        <v>0</v>
      </c>
      <c r="MZ268">
        <v>2.5</v>
      </c>
      <c r="NA268">
        <v>2.5</v>
      </c>
      <c r="NM268" t="s">
        <v>2549</v>
      </c>
      <c r="NN268" t="s">
        <v>2549</v>
      </c>
      <c r="NO268" t="s">
        <v>2549</v>
      </c>
      <c r="NP268" t="s">
        <v>2549</v>
      </c>
      <c r="NQ268" t="s">
        <v>2549</v>
      </c>
      <c r="NR268" t="s">
        <v>2549</v>
      </c>
      <c r="NS268" t="s">
        <v>2549</v>
      </c>
      <c r="NT268" t="s">
        <v>2549</v>
      </c>
      <c r="NU268" t="s">
        <v>2549</v>
      </c>
      <c r="NV268" t="s">
        <v>2549</v>
      </c>
      <c r="NW268" t="s">
        <v>2550</v>
      </c>
      <c r="NX268" t="s">
        <v>2569</v>
      </c>
      <c r="NY268" t="s">
        <v>2569</v>
      </c>
      <c r="NZ268" t="s">
        <v>2550</v>
      </c>
      <c r="OA268" t="s">
        <v>2550</v>
      </c>
      <c r="OB268" t="s">
        <v>2550</v>
      </c>
      <c r="OC268" t="s">
        <v>2550</v>
      </c>
      <c r="OD268" t="s">
        <v>2550</v>
      </c>
      <c r="OE268" t="s">
        <v>2550</v>
      </c>
      <c r="OF268" t="s">
        <v>2550</v>
      </c>
      <c r="OG268">
        <v>0</v>
      </c>
      <c r="OH268">
        <v>2.5</v>
      </c>
      <c r="OJ268">
        <v>0</v>
      </c>
      <c r="OK268">
        <v>2.5</v>
      </c>
      <c r="OL268">
        <v>2.5</v>
      </c>
      <c r="QL268">
        <v>0</v>
      </c>
      <c r="QM268">
        <v>2.5</v>
      </c>
      <c r="RO268">
        <v>7.5</v>
      </c>
      <c r="RP268">
        <v>0</v>
      </c>
      <c r="RQ268">
        <v>2.5</v>
      </c>
      <c r="RR268">
        <v>10</v>
      </c>
      <c r="RS268" t="s">
        <v>1463</v>
      </c>
      <c r="RZ268" t="s">
        <v>1463</v>
      </c>
      <c r="SB268" t="s">
        <v>1463</v>
      </c>
      <c r="SH268" t="s">
        <v>1463</v>
      </c>
      <c r="SK268">
        <v>0</v>
      </c>
      <c r="SL268">
        <v>2.5</v>
      </c>
      <c r="SM268">
        <v>3.7</v>
      </c>
      <c r="SN268">
        <v>5</v>
      </c>
      <c r="SO268">
        <v>2.5</v>
      </c>
      <c r="SP268">
        <v>11.2</v>
      </c>
      <c r="SQ268" t="s">
        <v>1463</v>
      </c>
      <c r="SR268" t="s">
        <v>2919</v>
      </c>
      <c r="TI268">
        <v>75</v>
      </c>
      <c r="TJ268" t="s">
        <v>7034</v>
      </c>
      <c r="TN268" t="b">
        <v>1</v>
      </c>
      <c r="TO268" t="b">
        <v>1</v>
      </c>
      <c r="TP268" t="b">
        <v>1</v>
      </c>
      <c r="TQ268" t="b">
        <v>1</v>
      </c>
      <c r="TS268" t="b">
        <v>1</v>
      </c>
      <c r="TU268" t="b">
        <v>1</v>
      </c>
      <c r="TX268">
        <v>5</v>
      </c>
      <c r="TY268">
        <v>2.5</v>
      </c>
      <c r="VI268">
        <v>5</v>
      </c>
      <c r="VJ268">
        <v>0</v>
      </c>
      <c r="VK268">
        <v>2.5</v>
      </c>
      <c r="VL268">
        <v>7.5</v>
      </c>
      <c r="VM268" t="s">
        <v>1463</v>
      </c>
      <c r="VO268" t="s">
        <v>1463</v>
      </c>
      <c r="VQ268" t="s">
        <v>1463</v>
      </c>
      <c r="VS268" t="s">
        <v>1463</v>
      </c>
      <c r="VV268" t="s">
        <v>1463</v>
      </c>
      <c r="VX268" t="s">
        <v>1462</v>
      </c>
      <c r="VY268" t="s">
        <v>2659</v>
      </c>
      <c r="VZ268">
        <v>0</v>
      </c>
      <c r="WA268">
        <v>2.5</v>
      </c>
      <c r="XJ268">
        <v>2.5</v>
      </c>
      <c r="XK268">
        <v>0</v>
      </c>
      <c r="XL268">
        <v>2.5</v>
      </c>
      <c r="XM268">
        <v>5</v>
      </c>
      <c r="XN268" t="s">
        <v>1462</v>
      </c>
      <c r="XO268" t="s">
        <v>1462</v>
      </c>
      <c r="XR268" t="b">
        <v>1</v>
      </c>
      <c r="XS268" t="b">
        <v>1</v>
      </c>
      <c r="XW268" t="b">
        <v>1</v>
      </c>
      <c r="XX268" t="b">
        <v>1</v>
      </c>
      <c r="YC268" t="s">
        <v>1462</v>
      </c>
      <c r="YE268" t="s">
        <v>1463</v>
      </c>
      <c r="YF268" t="s">
        <v>4579</v>
      </c>
      <c r="YG268">
        <v>0</v>
      </c>
      <c r="YH268">
        <v>2.5</v>
      </c>
      <c r="YI268" t="s">
        <v>1463</v>
      </c>
      <c r="YU268">
        <v>0</v>
      </c>
      <c r="YV268">
        <v>2.5</v>
      </c>
      <c r="ZX268">
        <v>10</v>
      </c>
      <c r="ZY268">
        <v>2.5</v>
      </c>
      <c r="ZZ268">
        <v>2.5</v>
      </c>
      <c r="AAA268">
        <v>15</v>
      </c>
      <c r="AAB268" t="s">
        <v>1462</v>
      </c>
      <c r="AAD268" t="b">
        <v>1</v>
      </c>
      <c r="AAM268" t="b">
        <v>1</v>
      </c>
      <c r="AAO268" t="b">
        <v>1</v>
      </c>
      <c r="AAS268" t="s">
        <v>7028</v>
      </c>
      <c r="AAT268">
        <v>2.5</v>
      </c>
      <c r="AAU268">
        <v>2.5</v>
      </c>
      <c r="ADN268">
        <v>6</v>
      </c>
      <c r="ADO268">
        <v>5</v>
      </c>
      <c r="ADP268">
        <v>2.5</v>
      </c>
      <c r="ADQ268">
        <v>13.5</v>
      </c>
      <c r="ADR268" t="s">
        <v>2560</v>
      </c>
      <c r="ADS268">
        <v>0.5</v>
      </c>
      <c r="ADT268">
        <v>30</v>
      </c>
      <c r="ADU268" t="s">
        <v>1759</v>
      </c>
      <c r="ADV268">
        <v>0.5</v>
      </c>
      <c r="ADW268">
        <v>30</v>
      </c>
      <c r="AEG268">
        <v>5</v>
      </c>
      <c r="AEH268">
        <v>2.5</v>
      </c>
      <c r="AEI268">
        <v>7</v>
      </c>
      <c r="AEJ268">
        <v>2.5</v>
      </c>
      <c r="AEK268">
        <v>2.5</v>
      </c>
      <c r="AEL268">
        <v>12</v>
      </c>
      <c r="AER268" t="b">
        <v>1</v>
      </c>
      <c r="AET268" t="b">
        <v>1</v>
      </c>
      <c r="AFC268">
        <v>2.5</v>
      </c>
      <c r="AFD268">
        <v>2.5</v>
      </c>
      <c r="AFE268">
        <v>0</v>
      </c>
      <c r="AFF268">
        <v>6.4</v>
      </c>
      <c r="AFG268">
        <v>2.5</v>
      </c>
      <c r="AFH268">
        <v>8.9</v>
      </c>
      <c r="AFI268" t="s">
        <v>1463</v>
      </c>
      <c r="AFK268" t="s">
        <v>1463</v>
      </c>
      <c r="AFM268" t="s">
        <v>1463</v>
      </c>
      <c r="AFO268" t="s">
        <v>1463</v>
      </c>
      <c r="AFQ268" t="s">
        <v>1463</v>
      </c>
      <c r="AFT268" t="s">
        <v>1463</v>
      </c>
      <c r="AFV268">
        <v>2</v>
      </c>
      <c r="AFW268">
        <v>3</v>
      </c>
      <c r="AFX268">
        <v>6.3888888888888804</v>
      </c>
      <c r="AFY268">
        <v>2.5</v>
      </c>
      <c r="AFZ268">
        <v>6.7</v>
      </c>
      <c r="AGA268">
        <v>5</v>
      </c>
      <c r="AGB268">
        <v>2.5</v>
      </c>
      <c r="AGC268">
        <v>14.2</v>
      </c>
      <c r="AGD268">
        <v>7</v>
      </c>
      <c r="AGE268">
        <v>150</v>
      </c>
      <c r="AGG268">
        <v>7</v>
      </c>
      <c r="AGH268">
        <v>1</v>
      </c>
      <c r="AGJ268">
        <v>7</v>
      </c>
      <c r="AGK268">
        <v>0</v>
      </c>
      <c r="AGQ268">
        <v>5</v>
      </c>
      <c r="AGR268">
        <v>2.5</v>
      </c>
      <c r="AGS268">
        <v>3</v>
      </c>
      <c r="AGT268">
        <v>2.5</v>
      </c>
      <c r="AGU268">
        <v>2.5</v>
      </c>
      <c r="AGV268">
        <v>8</v>
      </c>
      <c r="AGW268">
        <v>3</v>
      </c>
      <c r="AGY268" t="b">
        <v>1</v>
      </c>
      <c r="AGZ268" t="b">
        <v>1</v>
      </c>
      <c r="AHB268" t="b">
        <v>1</v>
      </c>
      <c r="AHD268">
        <v>2</v>
      </c>
      <c r="AHE268">
        <v>3</v>
      </c>
      <c r="AHF268">
        <v>3</v>
      </c>
      <c r="AKM268">
        <v>2.5</v>
      </c>
      <c r="AKN268">
        <v>2.5</v>
      </c>
      <c r="AKO268">
        <v>10</v>
      </c>
      <c r="AKP268">
        <v>2.5</v>
      </c>
      <c r="AKQ268">
        <v>2.5</v>
      </c>
      <c r="AKR268">
        <v>15</v>
      </c>
      <c r="AKS268" t="s">
        <v>1462</v>
      </c>
      <c r="AKT268" t="s">
        <v>1463</v>
      </c>
      <c r="AKV268" t="s">
        <v>1462</v>
      </c>
      <c r="AKX268" t="s">
        <v>1463</v>
      </c>
      <c r="AKZ268" t="s">
        <v>1463</v>
      </c>
      <c r="ALB268" t="s">
        <v>1462</v>
      </c>
      <c r="ALD268" t="s">
        <v>1463</v>
      </c>
      <c r="ALF268" t="s">
        <v>1462</v>
      </c>
      <c r="ALH268" t="s">
        <v>1463</v>
      </c>
      <c r="ALJ268" t="s">
        <v>1463</v>
      </c>
      <c r="ALL268" t="s">
        <v>1463</v>
      </c>
      <c r="ALN268" t="s">
        <v>1463</v>
      </c>
      <c r="ALP268" t="s">
        <v>1463</v>
      </c>
      <c r="ALR268" t="s">
        <v>1462</v>
      </c>
      <c r="ALT268" t="s">
        <v>1463</v>
      </c>
      <c r="AMF268" t="b">
        <v>1</v>
      </c>
      <c r="AML268" t="b">
        <v>1</v>
      </c>
      <c r="AMM268" t="b">
        <v>1</v>
      </c>
      <c r="AMQ268" t="b">
        <v>1</v>
      </c>
      <c r="AMW268" t="b">
        <v>1</v>
      </c>
      <c r="ANA268">
        <v>2.5</v>
      </c>
      <c r="ANB268">
        <v>2.5</v>
      </c>
      <c r="ANC268">
        <v>10</v>
      </c>
      <c r="AND268">
        <v>5</v>
      </c>
      <c r="ANE268">
        <v>5</v>
      </c>
      <c r="ANF268">
        <v>20</v>
      </c>
      <c r="ANG268" t="s">
        <v>1462</v>
      </c>
      <c r="ANH268" t="s">
        <v>3069</v>
      </c>
      <c r="ANI268" t="s">
        <v>1462</v>
      </c>
      <c r="ANJ268" t="s">
        <v>2616</v>
      </c>
      <c r="ANK268">
        <v>5</v>
      </c>
      <c r="ANL268">
        <v>5</v>
      </c>
      <c r="ANM268">
        <v>6</v>
      </c>
      <c r="ANN268">
        <v>2.5</v>
      </c>
      <c r="ANO268">
        <v>5</v>
      </c>
      <c r="ANP268">
        <v>13.5</v>
      </c>
      <c r="ANQ268" t="s">
        <v>2599</v>
      </c>
      <c r="ANR268" t="s">
        <v>1462</v>
      </c>
      <c r="ANT268">
        <v>2.5</v>
      </c>
      <c r="ANU268">
        <v>5</v>
      </c>
      <c r="AQR268">
        <v>2.5</v>
      </c>
      <c r="AQS268">
        <v>0</v>
      </c>
      <c r="AQT268">
        <v>2.5</v>
      </c>
      <c r="AQU268">
        <v>5</v>
      </c>
      <c r="AQV268" t="s">
        <v>1463</v>
      </c>
      <c r="ARB268" t="b">
        <v>1</v>
      </c>
      <c r="ARD268" t="b">
        <v>1</v>
      </c>
      <c r="ARG268">
        <v>0</v>
      </c>
      <c r="ARH268">
        <v>2.5</v>
      </c>
      <c r="ARI268" t="s">
        <v>1463</v>
      </c>
      <c r="ARQ268" t="s">
        <v>1463</v>
      </c>
      <c r="ASD268">
        <v>0</v>
      </c>
      <c r="ASE268">
        <v>2.5</v>
      </c>
      <c r="ASF268">
        <v>4</v>
      </c>
      <c r="ASG268">
        <v>2.5</v>
      </c>
      <c r="ASH268">
        <v>2.5</v>
      </c>
      <c r="ASI268">
        <v>9</v>
      </c>
      <c r="ASJ268">
        <v>80</v>
      </c>
      <c r="ASM268" t="b">
        <v>1</v>
      </c>
      <c r="ASS268">
        <v>4</v>
      </c>
      <c r="AST268" t="s">
        <v>1462</v>
      </c>
      <c r="ASW268" t="b">
        <v>1</v>
      </c>
      <c r="ASY268" t="b">
        <v>1</v>
      </c>
      <c r="ATC268" t="s">
        <v>7035</v>
      </c>
      <c r="ATD268">
        <v>2.5</v>
      </c>
      <c r="ATE268">
        <v>2.5</v>
      </c>
      <c r="ATF268">
        <v>0</v>
      </c>
      <c r="ATG268">
        <v>0</v>
      </c>
      <c r="ATH268">
        <v>5</v>
      </c>
      <c r="ATI268">
        <v>5</v>
      </c>
      <c r="ATJ268" t="s">
        <v>1463</v>
      </c>
      <c r="AVZ268">
        <v>0</v>
      </c>
      <c r="AWA268">
        <v>2.5</v>
      </c>
      <c r="AWB268">
        <v>0</v>
      </c>
      <c r="AWC268">
        <v>7.5</v>
      </c>
      <c r="AWD268">
        <v>3</v>
      </c>
      <c r="AWE268">
        <v>2.5</v>
      </c>
      <c r="AWF268">
        <v>2.5</v>
      </c>
      <c r="AWG268">
        <v>8</v>
      </c>
      <c r="AWH268" t="s">
        <v>1462</v>
      </c>
      <c r="AWI268" t="s">
        <v>1470</v>
      </c>
      <c r="AWJ268" t="s">
        <v>1463</v>
      </c>
      <c r="AWL268" t="s">
        <v>1462</v>
      </c>
      <c r="AWM268" t="s">
        <v>2619</v>
      </c>
      <c r="AWN268" t="s">
        <v>1463</v>
      </c>
      <c r="AWP268" t="s">
        <v>1463</v>
      </c>
      <c r="AWR268" t="s">
        <v>1463</v>
      </c>
      <c r="AWT268" t="s">
        <v>1463</v>
      </c>
      <c r="AWV268" t="s">
        <v>1462</v>
      </c>
      <c r="AWW268" t="s">
        <v>1470</v>
      </c>
      <c r="AWX268" t="s">
        <v>1463</v>
      </c>
      <c r="AWZ268" t="s">
        <v>1463</v>
      </c>
      <c r="AXB268" t="s">
        <v>1462</v>
      </c>
      <c r="AXC268" t="s">
        <v>2619</v>
      </c>
      <c r="AXD268" t="s">
        <v>1463</v>
      </c>
      <c r="AXI268">
        <v>2.5</v>
      </c>
      <c r="AXJ268">
        <v>2.5</v>
      </c>
      <c r="AXK268">
        <v>2</v>
      </c>
      <c r="AXN268">
        <v>2</v>
      </c>
      <c r="AXO268">
        <v>1</v>
      </c>
      <c r="AXP268">
        <v>1</v>
      </c>
      <c r="AXQ268">
        <v>1</v>
      </c>
      <c r="AXR268">
        <v>1</v>
      </c>
      <c r="AXS268">
        <v>1</v>
      </c>
      <c r="AXT268">
        <v>1</v>
      </c>
      <c r="AXU268">
        <v>1</v>
      </c>
      <c r="AXV268">
        <v>1</v>
      </c>
      <c r="AXW268">
        <v>1</v>
      </c>
      <c r="AXX268">
        <v>1</v>
      </c>
      <c r="AYA268">
        <v>10</v>
      </c>
      <c r="AYD268">
        <v>10</v>
      </c>
      <c r="AYE268" t="s">
        <v>1463</v>
      </c>
      <c r="AYF268" t="s">
        <v>1463</v>
      </c>
      <c r="AYG268">
        <v>10</v>
      </c>
      <c r="AYJ268">
        <v>10</v>
      </c>
      <c r="AYK268">
        <v>2.5</v>
      </c>
      <c r="AYL268">
        <v>2.5</v>
      </c>
      <c r="AYM268">
        <v>15</v>
      </c>
      <c r="AZO268" t="s">
        <v>1462</v>
      </c>
      <c r="AZP268" t="s">
        <v>7036</v>
      </c>
      <c r="AZR268">
        <v>2.5</v>
      </c>
      <c r="AZS268">
        <v>2.5</v>
      </c>
      <c r="BCH268">
        <v>10</v>
      </c>
      <c r="BCI268">
        <v>5</v>
      </c>
      <c r="BCJ268">
        <v>2.5</v>
      </c>
      <c r="BCK268">
        <v>17.5</v>
      </c>
      <c r="BCL268">
        <v>1</v>
      </c>
      <c r="BCN268">
        <v>3</v>
      </c>
      <c r="BCP268">
        <v>2</v>
      </c>
      <c r="BCR268">
        <v>4</v>
      </c>
      <c r="BCT268">
        <v>5</v>
      </c>
      <c r="BCW268" t="s">
        <v>2555</v>
      </c>
      <c r="BCY268">
        <v>5</v>
      </c>
      <c r="BCZ268">
        <v>2.5</v>
      </c>
      <c r="BEH268">
        <v>2.5</v>
      </c>
      <c r="BEI268">
        <v>7.5</v>
      </c>
      <c r="BEJ268">
        <v>2.5</v>
      </c>
      <c r="BEK268">
        <v>12.5</v>
      </c>
      <c r="BEL268" t="s">
        <v>2552</v>
      </c>
      <c r="BEN268" t="s">
        <v>2552</v>
      </c>
      <c r="BEP268" t="s">
        <v>2557</v>
      </c>
      <c r="BER268" t="s">
        <v>2552</v>
      </c>
      <c r="BET268" t="s">
        <v>2552</v>
      </c>
      <c r="BEV268" t="s">
        <v>2552</v>
      </c>
      <c r="BEX268">
        <v>7.5</v>
      </c>
      <c r="BEY268">
        <v>2.5</v>
      </c>
      <c r="BGQ268">
        <v>0</v>
      </c>
      <c r="BGR268">
        <v>2.5</v>
      </c>
      <c r="BGS268">
        <v>2.5</v>
      </c>
      <c r="BGT268">
        <v>5</v>
      </c>
      <c r="BGU268" t="s">
        <v>1462</v>
      </c>
      <c r="BGV268" t="s">
        <v>7037</v>
      </c>
      <c r="BGW268" t="s">
        <v>3103</v>
      </c>
      <c r="BHH268" t="s">
        <v>6422</v>
      </c>
      <c r="BHI268" t="s">
        <v>2985</v>
      </c>
      <c r="BHJ268" t="s">
        <v>2838</v>
      </c>
      <c r="BHK268">
        <v>2.5</v>
      </c>
      <c r="BHL268">
        <v>2.5</v>
      </c>
      <c r="BIT268">
        <v>5</v>
      </c>
      <c r="BIU268">
        <v>2.5</v>
      </c>
      <c r="BIV268">
        <v>2.5</v>
      </c>
      <c r="BIW268">
        <v>10</v>
      </c>
      <c r="BIX268">
        <v>2</v>
      </c>
      <c r="BIY268" t="s">
        <v>1794</v>
      </c>
      <c r="BIZ268" t="s">
        <v>1474</v>
      </c>
      <c r="BJA268" t="s">
        <v>1468</v>
      </c>
      <c r="BJB268">
        <v>2.5</v>
      </c>
      <c r="BJC268">
        <v>2.5</v>
      </c>
    </row>
    <row r="269" spans="1:1024 1026:1615" ht="15" x14ac:dyDescent="0.25">
      <c r="A269" t="s">
        <v>6936</v>
      </c>
      <c r="B269" t="s">
        <v>7038</v>
      </c>
      <c r="C269" t="s">
        <v>7039</v>
      </c>
      <c r="D269" t="s">
        <v>1460</v>
      </c>
      <c r="F269" t="s">
        <v>2606</v>
      </c>
      <c r="G269" t="s">
        <v>4350</v>
      </c>
      <c r="H269" t="s">
        <v>4351</v>
      </c>
      <c r="I269" t="s">
        <v>7011</v>
      </c>
      <c r="J269">
        <v>3.6526266700000001</v>
      </c>
      <c r="K269">
        <v>34.32068898</v>
      </c>
      <c r="L269" s="116">
        <v>42453</v>
      </c>
      <c r="M269" t="s">
        <v>1461</v>
      </c>
      <c r="N269">
        <v>18</v>
      </c>
      <c r="O269" t="s">
        <v>2554</v>
      </c>
      <c r="Q269">
        <v>6.7</v>
      </c>
      <c r="R269">
        <v>2.5</v>
      </c>
      <c r="S269">
        <v>2.5</v>
      </c>
      <c r="T269">
        <v>11.7</v>
      </c>
      <c r="U269">
        <v>1</v>
      </c>
      <c r="V269">
        <v>2</v>
      </c>
      <c r="W269">
        <v>2</v>
      </c>
      <c r="X269">
        <v>1</v>
      </c>
      <c r="AA269" t="b">
        <v>1</v>
      </c>
      <c r="AG269">
        <v>1</v>
      </c>
      <c r="AH269">
        <v>2</v>
      </c>
      <c r="AI269">
        <v>2</v>
      </c>
      <c r="AM269">
        <v>1</v>
      </c>
      <c r="AO269">
        <v>2</v>
      </c>
      <c r="BS269" t="s">
        <v>1462</v>
      </c>
      <c r="BT269" t="s">
        <v>1462</v>
      </c>
      <c r="BW269">
        <v>2.5</v>
      </c>
      <c r="BX269">
        <v>2.5</v>
      </c>
      <c r="BY269">
        <v>7</v>
      </c>
      <c r="BZ269">
        <v>2.5</v>
      </c>
      <c r="CA269">
        <v>2.5</v>
      </c>
      <c r="CB269">
        <v>12</v>
      </c>
      <c r="CC269" t="s">
        <v>1462</v>
      </c>
      <c r="CD269" t="b">
        <v>1</v>
      </c>
      <c r="CE269" t="b">
        <v>1</v>
      </c>
      <c r="CF269">
        <v>10</v>
      </c>
      <c r="CH269" t="s">
        <v>1462</v>
      </c>
      <c r="CK269">
        <v>10</v>
      </c>
      <c r="CM269" t="s">
        <v>1463</v>
      </c>
      <c r="CR269" t="s">
        <v>1463</v>
      </c>
      <c r="CW269" t="s">
        <v>1462</v>
      </c>
      <c r="CZ269">
        <v>6</v>
      </c>
      <c r="DB269" t="s">
        <v>1463</v>
      </c>
      <c r="DG269" t="s">
        <v>1463</v>
      </c>
      <c r="DM269" t="s">
        <v>1463</v>
      </c>
      <c r="DS269" t="b">
        <v>1</v>
      </c>
      <c r="DU269" t="b">
        <v>1</v>
      </c>
      <c r="EA269" t="b">
        <v>1</v>
      </c>
      <c r="EI269">
        <v>2.5</v>
      </c>
      <c r="EJ269">
        <v>2.5</v>
      </c>
      <c r="EN269">
        <v>0</v>
      </c>
      <c r="EO269" t="s">
        <v>1463</v>
      </c>
      <c r="FL269">
        <v>6.7</v>
      </c>
      <c r="FM269">
        <v>2.5</v>
      </c>
      <c r="FN269">
        <v>2.5</v>
      </c>
      <c r="FO269">
        <v>11.7</v>
      </c>
      <c r="FP269" t="s">
        <v>1462</v>
      </c>
      <c r="FQ269" t="b">
        <v>1</v>
      </c>
      <c r="FS269" t="s">
        <v>1464</v>
      </c>
      <c r="FT269" t="b">
        <v>1</v>
      </c>
      <c r="FV269" t="s">
        <v>1464</v>
      </c>
      <c r="FW269" t="b">
        <v>1</v>
      </c>
      <c r="FY269" t="s">
        <v>2564</v>
      </c>
      <c r="GC269" t="b">
        <v>1</v>
      </c>
      <c r="GE269" t="s">
        <v>2564</v>
      </c>
      <c r="HD269" t="b">
        <v>1</v>
      </c>
      <c r="HF269" t="s">
        <v>2564</v>
      </c>
      <c r="HP269" t="b">
        <v>1</v>
      </c>
      <c r="HR269" t="s">
        <v>2564</v>
      </c>
      <c r="JC269" t="b">
        <v>1</v>
      </c>
      <c r="JE269" t="s">
        <v>1464</v>
      </c>
      <c r="JL269" t="b">
        <v>1</v>
      </c>
      <c r="JN269" t="s">
        <v>1464</v>
      </c>
      <c r="KG269" t="s">
        <v>6411</v>
      </c>
      <c r="KH269" t="b">
        <v>1</v>
      </c>
      <c r="KJ269" t="s">
        <v>1464</v>
      </c>
      <c r="KK269" t="s">
        <v>1462</v>
      </c>
      <c r="KL269" t="s">
        <v>4356</v>
      </c>
      <c r="KM269">
        <v>2.5</v>
      </c>
      <c r="KN269">
        <v>2.5</v>
      </c>
      <c r="KO269">
        <v>0</v>
      </c>
      <c r="KP269">
        <v>2.5</v>
      </c>
      <c r="KQ269">
        <v>2.5</v>
      </c>
      <c r="KR269">
        <v>5</v>
      </c>
      <c r="KS269" t="s">
        <v>1462</v>
      </c>
      <c r="KV269">
        <v>5</v>
      </c>
      <c r="LF269">
        <v>1</v>
      </c>
      <c r="MJ269" t="b">
        <v>1</v>
      </c>
      <c r="MS269" t="s">
        <v>6967</v>
      </c>
      <c r="MT269" t="s">
        <v>1462</v>
      </c>
      <c r="MU269" t="s">
        <v>6967</v>
      </c>
      <c r="MV269">
        <v>2.5</v>
      </c>
      <c r="MW269">
        <v>2.5</v>
      </c>
      <c r="MX269">
        <v>0</v>
      </c>
      <c r="MY269">
        <v>2.5</v>
      </c>
      <c r="MZ269">
        <v>2.5</v>
      </c>
      <c r="NA269">
        <v>5</v>
      </c>
      <c r="NM269" t="s">
        <v>2549</v>
      </c>
      <c r="NN269" t="s">
        <v>2549</v>
      </c>
      <c r="NO269" t="s">
        <v>2549</v>
      </c>
      <c r="NP269" t="s">
        <v>2549</v>
      </c>
      <c r="NQ269" t="s">
        <v>2549</v>
      </c>
      <c r="NR269" t="s">
        <v>2549</v>
      </c>
      <c r="NS269" t="s">
        <v>2549</v>
      </c>
      <c r="NT269" t="s">
        <v>2549</v>
      </c>
      <c r="NU269" t="s">
        <v>2549</v>
      </c>
      <c r="NV269" t="s">
        <v>2549</v>
      </c>
      <c r="NW269" t="s">
        <v>2550</v>
      </c>
      <c r="NX269" t="s">
        <v>2569</v>
      </c>
      <c r="NY269" t="s">
        <v>2550</v>
      </c>
      <c r="NZ269" t="s">
        <v>2550</v>
      </c>
      <c r="OA269" t="s">
        <v>2550</v>
      </c>
      <c r="OB269" t="s">
        <v>2550</v>
      </c>
      <c r="OC269" t="s">
        <v>2550</v>
      </c>
      <c r="OD269" t="s">
        <v>2550</v>
      </c>
      <c r="OE269" t="s">
        <v>2550</v>
      </c>
      <c r="OF269" t="s">
        <v>2550</v>
      </c>
      <c r="OG269">
        <v>2.5</v>
      </c>
      <c r="OH269">
        <v>2.5</v>
      </c>
      <c r="OJ269">
        <v>0</v>
      </c>
      <c r="OK269">
        <v>2.5</v>
      </c>
      <c r="OL269">
        <v>2.5</v>
      </c>
      <c r="QL269">
        <v>0</v>
      </c>
      <c r="QM269">
        <v>2.5</v>
      </c>
      <c r="RO269">
        <v>7.5</v>
      </c>
      <c r="RP269">
        <v>0</v>
      </c>
      <c r="RQ269">
        <v>2.5</v>
      </c>
      <c r="RR269">
        <v>10</v>
      </c>
      <c r="RS269" t="s">
        <v>1463</v>
      </c>
      <c r="RZ269" t="s">
        <v>1463</v>
      </c>
      <c r="SB269" t="s">
        <v>1463</v>
      </c>
      <c r="SH269" t="s">
        <v>1463</v>
      </c>
      <c r="SK269">
        <v>0</v>
      </c>
      <c r="SL269">
        <v>2.5</v>
      </c>
      <c r="SM269">
        <v>3.7</v>
      </c>
      <c r="SN269">
        <v>2.5</v>
      </c>
      <c r="SO269">
        <v>2.5</v>
      </c>
      <c r="SP269">
        <v>8.6999999999999993</v>
      </c>
      <c r="SQ269" t="s">
        <v>1463</v>
      </c>
      <c r="SR269" t="s">
        <v>6941</v>
      </c>
      <c r="TI269">
        <v>75</v>
      </c>
      <c r="TJ269" t="s">
        <v>7040</v>
      </c>
      <c r="TM269" t="b">
        <v>1</v>
      </c>
      <c r="TN269" t="b">
        <v>1</v>
      </c>
      <c r="TO269" t="b">
        <v>1</v>
      </c>
      <c r="TP269" t="b">
        <v>1</v>
      </c>
      <c r="TS269" t="b">
        <v>1</v>
      </c>
      <c r="TT269" t="b">
        <v>1</v>
      </c>
      <c r="TU269" t="b">
        <v>1</v>
      </c>
      <c r="TX269">
        <v>2.5</v>
      </c>
      <c r="TY269">
        <v>2.5</v>
      </c>
      <c r="VI269">
        <v>5</v>
      </c>
      <c r="VJ269">
        <v>2.5</v>
      </c>
      <c r="VK269">
        <v>2.5</v>
      </c>
      <c r="VL269">
        <v>10</v>
      </c>
      <c r="VM269" t="s">
        <v>1463</v>
      </c>
      <c r="VO269" t="s">
        <v>1463</v>
      </c>
      <c r="VQ269" t="s">
        <v>1463</v>
      </c>
      <c r="VS269" t="s">
        <v>1463</v>
      </c>
      <c r="VV269" t="s">
        <v>1463</v>
      </c>
      <c r="VX269" t="s">
        <v>1462</v>
      </c>
      <c r="VY269" t="s">
        <v>7041</v>
      </c>
      <c r="VZ269">
        <v>2.5</v>
      </c>
      <c r="WA269">
        <v>2.5</v>
      </c>
      <c r="XJ269">
        <v>5</v>
      </c>
      <c r="XK269">
        <v>1.3</v>
      </c>
      <c r="XL269">
        <v>2.5</v>
      </c>
      <c r="XM269">
        <v>8.8000000000000007</v>
      </c>
      <c r="XN269" t="s">
        <v>1462</v>
      </c>
      <c r="XO269" t="s">
        <v>1462</v>
      </c>
      <c r="XQ269" t="b">
        <v>1</v>
      </c>
      <c r="XS269" t="b">
        <v>1</v>
      </c>
      <c r="XV269" t="b">
        <v>1</v>
      </c>
      <c r="XW269" t="b">
        <v>1</v>
      </c>
      <c r="XX269" t="b">
        <v>1</v>
      </c>
      <c r="YC269" t="s">
        <v>1462</v>
      </c>
      <c r="YD269" t="s">
        <v>7042</v>
      </c>
      <c r="YE269" t="s">
        <v>1462</v>
      </c>
      <c r="YF269" t="s">
        <v>6929</v>
      </c>
      <c r="YG269">
        <v>2.5</v>
      </c>
      <c r="YH269">
        <v>2.5</v>
      </c>
      <c r="YI269" t="s">
        <v>1463</v>
      </c>
      <c r="YU269">
        <v>0</v>
      </c>
      <c r="YV269">
        <v>2.5</v>
      </c>
      <c r="ZX269">
        <v>7</v>
      </c>
      <c r="ZY269">
        <v>2.5</v>
      </c>
      <c r="ZZ269">
        <v>2.5</v>
      </c>
      <c r="AAA269">
        <v>12</v>
      </c>
      <c r="AAB269" t="s">
        <v>1462</v>
      </c>
      <c r="AAM269" t="b">
        <v>1</v>
      </c>
      <c r="AAO269" t="b">
        <v>1</v>
      </c>
      <c r="AAS269" t="s">
        <v>7043</v>
      </c>
      <c r="AAT269">
        <v>2.5</v>
      </c>
      <c r="AAU269">
        <v>2.5</v>
      </c>
      <c r="ADN269">
        <v>6</v>
      </c>
      <c r="ADO269">
        <v>2.5</v>
      </c>
      <c r="ADP269">
        <v>2.5</v>
      </c>
      <c r="ADQ269">
        <v>11</v>
      </c>
      <c r="ADR269" t="s">
        <v>2560</v>
      </c>
      <c r="ADS269">
        <v>0.5</v>
      </c>
      <c r="ADT269">
        <v>30</v>
      </c>
      <c r="ADU269" t="s">
        <v>1759</v>
      </c>
      <c r="ADV269">
        <v>0.5</v>
      </c>
      <c r="ADW269">
        <v>30</v>
      </c>
      <c r="AEG269">
        <v>2.5</v>
      </c>
      <c r="AEH269">
        <v>2.5</v>
      </c>
      <c r="AEI269">
        <v>2</v>
      </c>
      <c r="AEJ269">
        <v>2.5</v>
      </c>
      <c r="AEK269">
        <v>2.5</v>
      </c>
      <c r="AEL269">
        <v>7</v>
      </c>
      <c r="AET269" t="b">
        <v>1</v>
      </c>
      <c r="AFC269">
        <v>2.5</v>
      </c>
      <c r="AFD269">
        <v>2.5</v>
      </c>
      <c r="AFE269">
        <v>0</v>
      </c>
      <c r="AFF269">
        <v>6.4</v>
      </c>
      <c r="AFG269">
        <v>2.5</v>
      </c>
      <c r="AFH269">
        <v>8.9</v>
      </c>
      <c r="AFI269" t="s">
        <v>1463</v>
      </c>
      <c r="AFK269" t="s">
        <v>1463</v>
      </c>
      <c r="AFM269" t="s">
        <v>1463</v>
      </c>
      <c r="AFO269" t="s">
        <v>1463</v>
      </c>
      <c r="AFQ269" t="s">
        <v>1463</v>
      </c>
      <c r="AFT269" t="s">
        <v>1463</v>
      </c>
      <c r="AFV269">
        <v>2</v>
      </c>
      <c r="AFW269">
        <v>3</v>
      </c>
      <c r="AFX269">
        <v>6.3888888888888804</v>
      </c>
      <c r="AFY269">
        <v>2.5</v>
      </c>
      <c r="AFZ269">
        <v>5</v>
      </c>
      <c r="AGA269">
        <v>2.5</v>
      </c>
      <c r="AGB269">
        <v>2.5</v>
      </c>
      <c r="AGC269">
        <v>10</v>
      </c>
      <c r="AGD269">
        <v>5</v>
      </c>
      <c r="AGE269">
        <v>150</v>
      </c>
      <c r="AGG269">
        <v>5</v>
      </c>
      <c r="AGH269">
        <v>1</v>
      </c>
      <c r="AGJ269">
        <v>5</v>
      </c>
      <c r="AGK269">
        <v>0</v>
      </c>
      <c r="AGQ269">
        <v>2.5</v>
      </c>
      <c r="AGR269">
        <v>2.5</v>
      </c>
      <c r="AGS269">
        <v>3</v>
      </c>
      <c r="AGT269">
        <v>5</v>
      </c>
      <c r="AGU269">
        <v>2.5</v>
      </c>
      <c r="AGV269">
        <v>10.5</v>
      </c>
      <c r="AGW269">
        <v>3</v>
      </c>
      <c r="AGY269" t="b">
        <v>1</v>
      </c>
      <c r="AGZ269" t="b">
        <v>1</v>
      </c>
      <c r="AHB269" t="b">
        <v>1</v>
      </c>
      <c r="AHD269">
        <v>3</v>
      </c>
      <c r="AHE269">
        <v>3</v>
      </c>
      <c r="AHF269">
        <v>3</v>
      </c>
      <c r="AKM269">
        <v>5</v>
      </c>
      <c r="AKN269">
        <v>2.5</v>
      </c>
      <c r="AKO269">
        <v>10</v>
      </c>
      <c r="AKP269">
        <v>2.5</v>
      </c>
      <c r="AKQ269">
        <v>2.5</v>
      </c>
      <c r="AKR269">
        <v>15</v>
      </c>
      <c r="AKS269" t="s">
        <v>1462</v>
      </c>
      <c r="AKT269" t="s">
        <v>1463</v>
      </c>
      <c r="AKV269" t="s">
        <v>1462</v>
      </c>
      <c r="AKX269" t="s">
        <v>1463</v>
      </c>
      <c r="AKZ269" t="s">
        <v>1463</v>
      </c>
      <c r="ALB269" t="s">
        <v>1462</v>
      </c>
      <c r="ALD269" t="s">
        <v>1463</v>
      </c>
      <c r="ALF269" t="s">
        <v>1462</v>
      </c>
      <c r="ALH269" t="s">
        <v>1463</v>
      </c>
      <c r="ALJ269" t="s">
        <v>1463</v>
      </c>
      <c r="ALL269" t="s">
        <v>1463</v>
      </c>
      <c r="ALN269" t="s">
        <v>1463</v>
      </c>
      <c r="ALP269" t="s">
        <v>1463</v>
      </c>
      <c r="ALR269" t="s">
        <v>1462</v>
      </c>
      <c r="ALT269" t="s">
        <v>1463</v>
      </c>
      <c r="AML269" t="b">
        <v>1</v>
      </c>
      <c r="AMM269" t="b">
        <v>1</v>
      </c>
      <c r="AMQ269" t="b">
        <v>1</v>
      </c>
      <c r="AMW269" t="b">
        <v>1</v>
      </c>
      <c r="ANA269">
        <v>2.5</v>
      </c>
      <c r="ANB269">
        <v>2.5</v>
      </c>
      <c r="ANC269">
        <v>10</v>
      </c>
      <c r="AND269">
        <v>2.5</v>
      </c>
      <c r="ANE269">
        <v>5</v>
      </c>
      <c r="ANF269">
        <v>17.5</v>
      </c>
      <c r="ANG269" t="s">
        <v>1462</v>
      </c>
      <c r="ANH269" t="s">
        <v>3069</v>
      </c>
      <c r="ANI269" t="s">
        <v>1462</v>
      </c>
      <c r="ANJ269" t="s">
        <v>2616</v>
      </c>
      <c r="ANK269">
        <v>2.5</v>
      </c>
      <c r="ANL269">
        <v>5</v>
      </c>
      <c r="ANM269">
        <v>6</v>
      </c>
      <c r="ANN269">
        <v>2.5</v>
      </c>
      <c r="ANO269">
        <v>10</v>
      </c>
      <c r="ANP269">
        <v>18.5</v>
      </c>
      <c r="ANQ269" t="s">
        <v>2599</v>
      </c>
      <c r="ANR269" t="s">
        <v>1462</v>
      </c>
      <c r="ANT269">
        <v>2.5</v>
      </c>
      <c r="ANU269">
        <v>10</v>
      </c>
      <c r="AQR269">
        <v>2.5</v>
      </c>
      <c r="AQS269">
        <v>0</v>
      </c>
      <c r="AQT269">
        <v>2.5</v>
      </c>
      <c r="AQU269">
        <v>5</v>
      </c>
      <c r="AQV269" t="s">
        <v>1463</v>
      </c>
      <c r="ARD269" t="b">
        <v>1</v>
      </c>
      <c r="ARG269">
        <v>0</v>
      </c>
      <c r="ARH269">
        <v>2.5</v>
      </c>
      <c r="ARI269" t="s">
        <v>1463</v>
      </c>
      <c r="ARQ269" t="s">
        <v>1463</v>
      </c>
      <c r="ASD269">
        <v>0</v>
      </c>
      <c r="ASE269">
        <v>2.5</v>
      </c>
      <c r="ASF269">
        <v>5</v>
      </c>
      <c r="ASG269">
        <v>2.5</v>
      </c>
      <c r="ASH269">
        <v>2.5</v>
      </c>
      <c r="ASI269">
        <v>10</v>
      </c>
      <c r="ASJ269">
        <v>70</v>
      </c>
      <c r="ASM269" t="b">
        <v>1</v>
      </c>
      <c r="ASS269">
        <v>4</v>
      </c>
      <c r="AST269" t="s">
        <v>1462</v>
      </c>
      <c r="ASW269" t="b">
        <v>1</v>
      </c>
      <c r="ASY269" t="b">
        <v>1</v>
      </c>
      <c r="ATC269" t="s">
        <v>7029</v>
      </c>
      <c r="ATD269">
        <v>2.5</v>
      </c>
      <c r="ATE269">
        <v>2.5</v>
      </c>
      <c r="ATF269">
        <v>0</v>
      </c>
      <c r="ATG269">
        <v>0</v>
      </c>
      <c r="ATH269">
        <v>5</v>
      </c>
      <c r="ATI269">
        <v>5</v>
      </c>
      <c r="ATJ269" t="s">
        <v>1463</v>
      </c>
      <c r="AVZ269">
        <v>0</v>
      </c>
      <c r="AWA269">
        <v>2.5</v>
      </c>
      <c r="AWB269">
        <v>0</v>
      </c>
      <c r="AWC269">
        <v>7.5</v>
      </c>
      <c r="AWD269">
        <v>2</v>
      </c>
      <c r="AWE269">
        <v>2.5</v>
      </c>
      <c r="AWF269">
        <v>2.5</v>
      </c>
      <c r="AWG269">
        <v>7</v>
      </c>
      <c r="AWH269" t="s">
        <v>1462</v>
      </c>
      <c r="AWI269" t="s">
        <v>1470</v>
      </c>
      <c r="AWJ269" t="s">
        <v>1463</v>
      </c>
      <c r="AWL269" t="s">
        <v>1462</v>
      </c>
      <c r="AWM269" t="s">
        <v>2619</v>
      </c>
      <c r="AWN269" t="s">
        <v>1463</v>
      </c>
      <c r="AWP269" t="s">
        <v>1463</v>
      </c>
      <c r="AWR269" t="s">
        <v>1463</v>
      </c>
      <c r="AWT269" t="s">
        <v>1463</v>
      </c>
      <c r="AWV269" t="s">
        <v>1462</v>
      </c>
      <c r="AWW269" t="s">
        <v>1470</v>
      </c>
      <c r="AWX269" t="s">
        <v>1463</v>
      </c>
      <c r="AWZ269" t="s">
        <v>1463</v>
      </c>
      <c r="AXB269" t="s">
        <v>1463</v>
      </c>
      <c r="AXD269" t="s">
        <v>1463</v>
      </c>
      <c r="AXI269">
        <v>2.5</v>
      </c>
      <c r="AXJ269">
        <v>2.5</v>
      </c>
      <c r="AXK269">
        <v>1</v>
      </c>
      <c r="AXN269">
        <v>1</v>
      </c>
      <c r="AXO269">
        <v>1</v>
      </c>
      <c r="AXP269">
        <v>1</v>
      </c>
      <c r="AXQ269">
        <v>1</v>
      </c>
      <c r="AXR269">
        <v>1</v>
      </c>
      <c r="AXS269">
        <v>1</v>
      </c>
      <c r="AXT269">
        <v>1</v>
      </c>
      <c r="AXU269">
        <v>1</v>
      </c>
      <c r="AXV269">
        <v>2</v>
      </c>
      <c r="AXW269">
        <v>1</v>
      </c>
      <c r="AXX269">
        <v>2</v>
      </c>
      <c r="AYA269">
        <v>10</v>
      </c>
      <c r="AYD269">
        <v>10</v>
      </c>
      <c r="AYE269" t="s">
        <v>1463</v>
      </c>
      <c r="AYF269" t="s">
        <v>1463</v>
      </c>
      <c r="AYG269">
        <v>10</v>
      </c>
      <c r="AYJ269">
        <v>10</v>
      </c>
      <c r="AYK269">
        <v>2.5</v>
      </c>
      <c r="AYL269">
        <v>5</v>
      </c>
      <c r="AYM269">
        <v>17.5</v>
      </c>
      <c r="AZO269" t="s">
        <v>1462</v>
      </c>
      <c r="AZP269" t="s">
        <v>7044</v>
      </c>
      <c r="AZR269">
        <v>2.5</v>
      </c>
      <c r="AZS269">
        <v>5</v>
      </c>
      <c r="BCH269">
        <v>10</v>
      </c>
      <c r="BCI269">
        <v>5</v>
      </c>
      <c r="BCJ269">
        <v>2.5</v>
      </c>
      <c r="BCK269">
        <v>17.5</v>
      </c>
      <c r="BCL269">
        <v>2</v>
      </c>
      <c r="BCN269">
        <v>3</v>
      </c>
      <c r="BCP269">
        <v>1</v>
      </c>
      <c r="BCR269">
        <v>4</v>
      </c>
      <c r="BCT269">
        <v>5</v>
      </c>
      <c r="BCW269" t="s">
        <v>2555</v>
      </c>
      <c r="BCY269">
        <v>5</v>
      </c>
      <c r="BCZ269">
        <v>2.5</v>
      </c>
      <c r="BEH269">
        <v>4.2</v>
      </c>
      <c r="BEI269">
        <v>7.5</v>
      </c>
      <c r="BEJ269">
        <v>2.5</v>
      </c>
      <c r="BEK269">
        <v>14.2</v>
      </c>
      <c r="BEL269" t="s">
        <v>2552</v>
      </c>
      <c r="BEN269" t="s">
        <v>2552</v>
      </c>
      <c r="BEP269" t="s">
        <v>2557</v>
      </c>
      <c r="BER269" t="s">
        <v>2567</v>
      </c>
      <c r="BET269" t="s">
        <v>2552</v>
      </c>
      <c r="BEV269" t="s">
        <v>2552</v>
      </c>
      <c r="BEX269">
        <v>7.5</v>
      </c>
      <c r="BEY269">
        <v>2.5</v>
      </c>
      <c r="BGQ269" t="s">
        <v>1467</v>
      </c>
      <c r="BGR269">
        <v>0</v>
      </c>
      <c r="BGS269">
        <v>2.5</v>
      </c>
      <c r="BGT269">
        <v>2.5</v>
      </c>
      <c r="BGU269" t="s">
        <v>1463</v>
      </c>
      <c r="BHK269">
        <v>0</v>
      </c>
      <c r="BHL269">
        <v>2.5</v>
      </c>
      <c r="BIT269">
        <v>0</v>
      </c>
      <c r="BIU269">
        <v>2.5</v>
      </c>
      <c r="BIV269">
        <v>2.5</v>
      </c>
      <c r="BIW269">
        <v>5</v>
      </c>
      <c r="BIX269">
        <v>1</v>
      </c>
      <c r="BIY269" t="s">
        <v>2594</v>
      </c>
      <c r="BIZ269" t="s">
        <v>1468</v>
      </c>
      <c r="BJA269" t="s">
        <v>1468</v>
      </c>
      <c r="BJB269">
        <v>2.5</v>
      </c>
      <c r="BJC269">
        <v>2.5</v>
      </c>
    </row>
    <row r="270" spans="1:1024 1026:1615" ht="15" x14ac:dyDescent="0.25">
      <c r="A270" t="s">
        <v>6920</v>
      </c>
      <c r="B270" t="s">
        <v>7045</v>
      </c>
      <c r="C270" t="s">
        <v>7046</v>
      </c>
      <c r="D270" t="s">
        <v>1460</v>
      </c>
      <c r="F270" t="s">
        <v>2606</v>
      </c>
      <c r="G270" t="s">
        <v>4350</v>
      </c>
      <c r="H270" t="s">
        <v>4351</v>
      </c>
      <c r="I270" t="s">
        <v>7011</v>
      </c>
      <c r="J270">
        <v>3.6526942</v>
      </c>
      <c r="K270">
        <v>34.320879740000002</v>
      </c>
      <c r="L270" s="116">
        <v>42453</v>
      </c>
      <c r="M270" t="s">
        <v>1471</v>
      </c>
      <c r="N270">
        <v>48</v>
      </c>
      <c r="O270" t="s">
        <v>1472</v>
      </c>
      <c r="Q270">
        <v>6.7</v>
      </c>
      <c r="R270">
        <v>2.5</v>
      </c>
      <c r="S270">
        <v>2.5</v>
      </c>
      <c r="T270">
        <v>11.7</v>
      </c>
      <c r="U270">
        <v>2</v>
      </c>
      <c r="V270">
        <v>2</v>
      </c>
      <c r="W270">
        <v>3</v>
      </c>
      <c r="X270">
        <v>1</v>
      </c>
      <c r="Y270">
        <v>1</v>
      </c>
      <c r="AE270" t="b">
        <v>1</v>
      </c>
      <c r="BS270" t="s">
        <v>1462</v>
      </c>
      <c r="BT270" t="s">
        <v>1462</v>
      </c>
      <c r="BU270" t="s">
        <v>7047</v>
      </c>
      <c r="BV270" t="s">
        <v>7048</v>
      </c>
      <c r="BW270">
        <v>2.5</v>
      </c>
      <c r="BX270">
        <v>2.5</v>
      </c>
      <c r="BY270">
        <v>3.5</v>
      </c>
      <c r="BZ270">
        <v>2.5</v>
      </c>
      <c r="CA270">
        <v>2.5</v>
      </c>
      <c r="CB270">
        <v>8.5</v>
      </c>
      <c r="CC270" t="s">
        <v>1462</v>
      </c>
      <c r="CD270" t="b">
        <v>1</v>
      </c>
      <c r="CE270" t="b">
        <v>1</v>
      </c>
      <c r="CF270">
        <v>30</v>
      </c>
      <c r="CH270" t="s">
        <v>1463</v>
      </c>
      <c r="CM270" t="s">
        <v>1463</v>
      </c>
      <c r="CR270" t="s">
        <v>1463</v>
      </c>
      <c r="CW270" t="s">
        <v>1463</v>
      </c>
      <c r="DB270" t="s">
        <v>1463</v>
      </c>
      <c r="DG270" t="s">
        <v>1463</v>
      </c>
      <c r="DM270" t="s">
        <v>1463</v>
      </c>
      <c r="DS270" t="b">
        <v>1</v>
      </c>
      <c r="DU270" t="b">
        <v>1</v>
      </c>
      <c r="EA270" t="b">
        <v>1</v>
      </c>
      <c r="EI270">
        <v>2.5</v>
      </c>
      <c r="EJ270">
        <v>2.5</v>
      </c>
      <c r="EN270">
        <v>0</v>
      </c>
      <c r="EO270" t="s">
        <v>1463</v>
      </c>
      <c r="FL270">
        <v>3.3</v>
      </c>
      <c r="FM270">
        <v>2.5</v>
      </c>
      <c r="FN270">
        <v>2.5</v>
      </c>
      <c r="FO270">
        <v>8.3000000000000007</v>
      </c>
      <c r="FP270" t="s">
        <v>1462</v>
      </c>
      <c r="FT270" t="b">
        <v>1</v>
      </c>
      <c r="FV270" t="s">
        <v>1464</v>
      </c>
      <c r="GC270" t="b">
        <v>1</v>
      </c>
      <c r="GE270" t="s">
        <v>2564</v>
      </c>
      <c r="HD270" t="b">
        <v>1</v>
      </c>
      <c r="HF270" t="s">
        <v>1464</v>
      </c>
      <c r="JC270" t="b">
        <v>1</v>
      </c>
      <c r="JE270" t="s">
        <v>1464</v>
      </c>
      <c r="KK270" t="s">
        <v>1463</v>
      </c>
      <c r="KM270">
        <v>2.5</v>
      </c>
      <c r="KN270">
        <v>2.5</v>
      </c>
      <c r="KO270">
        <v>0</v>
      </c>
      <c r="KR270">
        <v>0</v>
      </c>
      <c r="KS270" t="s">
        <v>1463</v>
      </c>
      <c r="RO270">
        <v>7.5</v>
      </c>
      <c r="RP270">
        <v>0</v>
      </c>
      <c r="RQ270">
        <v>2.5</v>
      </c>
      <c r="RR270">
        <v>10</v>
      </c>
      <c r="RS270" t="s">
        <v>1463</v>
      </c>
      <c r="RZ270" t="s">
        <v>1463</v>
      </c>
      <c r="SK270">
        <v>0</v>
      </c>
      <c r="SL270">
        <v>2.5</v>
      </c>
      <c r="SM270">
        <v>3.7</v>
      </c>
      <c r="SN270">
        <v>5</v>
      </c>
      <c r="SO270">
        <v>2.5</v>
      </c>
      <c r="SP270">
        <v>11.2</v>
      </c>
      <c r="SQ270" t="s">
        <v>1463</v>
      </c>
      <c r="SR270" t="s">
        <v>7026</v>
      </c>
      <c r="TI270">
        <v>75</v>
      </c>
      <c r="TJ270" t="s">
        <v>7049</v>
      </c>
      <c r="TN270" t="b">
        <v>1</v>
      </c>
      <c r="TO270" t="b">
        <v>1</v>
      </c>
      <c r="TP270" t="b">
        <v>1</v>
      </c>
      <c r="TQ270" t="b">
        <v>1</v>
      </c>
      <c r="TS270" t="b">
        <v>1</v>
      </c>
      <c r="TT270" t="b">
        <v>1</v>
      </c>
      <c r="TU270" t="b">
        <v>1</v>
      </c>
      <c r="TX270">
        <v>5</v>
      </c>
      <c r="TY270">
        <v>2.5</v>
      </c>
      <c r="VI270">
        <v>5</v>
      </c>
      <c r="VJ270">
        <v>0</v>
      </c>
      <c r="VK270">
        <v>2.5</v>
      </c>
      <c r="VL270">
        <v>7.5</v>
      </c>
      <c r="VM270" t="s">
        <v>1463</v>
      </c>
      <c r="VO270" t="s">
        <v>1463</v>
      </c>
      <c r="VQ270" t="s">
        <v>1463</v>
      </c>
      <c r="VS270" t="s">
        <v>1463</v>
      </c>
      <c r="VV270" t="s">
        <v>1463</v>
      </c>
      <c r="VX270" t="s">
        <v>1462</v>
      </c>
      <c r="VY270" t="s">
        <v>7050</v>
      </c>
      <c r="VZ270">
        <v>0</v>
      </c>
      <c r="WA270">
        <v>2.5</v>
      </c>
      <c r="XJ270">
        <v>2.5</v>
      </c>
      <c r="XK270">
        <v>0</v>
      </c>
      <c r="XL270">
        <v>2.5</v>
      </c>
      <c r="XM270">
        <v>5</v>
      </c>
      <c r="XN270" t="s">
        <v>1462</v>
      </c>
      <c r="XO270" t="s">
        <v>1462</v>
      </c>
      <c r="XR270" t="b">
        <v>1</v>
      </c>
      <c r="XS270" t="b">
        <v>1</v>
      </c>
      <c r="XV270" t="b">
        <v>1</v>
      </c>
      <c r="XW270" t="b">
        <v>1</v>
      </c>
      <c r="XX270" t="b">
        <v>1</v>
      </c>
      <c r="YC270" t="s">
        <v>1462</v>
      </c>
      <c r="YE270" t="s">
        <v>1463</v>
      </c>
      <c r="YF270" t="s">
        <v>4579</v>
      </c>
      <c r="YG270">
        <v>0</v>
      </c>
      <c r="YH270">
        <v>2.5</v>
      </c>
      <c r="YI270" t="s">
        <v>1463</v>
      </c>
      <c r="YU270">
        <v>0</v>
      </c>
      <c r="YV270">
        <v>2.5</v>
      </c>
      <c r="ZX270">
        <v>7</v>
      </c>
      <c r="ZY270">
        <v>2.5</v>
      </c>
      <c r="ZZ270">
        <v>2.5</v>
      </c>
      <c r="AAA270">
        <v>12</v>
      </c>
      <c r="AAB270" t="s">
        <v>1462</v>
      </c>
      <c r="AAM270" t="b">
        <v>1</v>
      </c>
      <c r="AAO270" t="b">
        <v>1</v>
      </c>
      <c r="AAS270" t="s">
        <v>6944</v>
      </c>
      <c r="AAT270">
        <v>2.5</v>
      </c>
      <c r="AAU270">
        <v>2.5</v>
      </c>
      <c r="ADN270">
        <v>6</v>
      </c>
      <c r="ADO270">
        <v>5</v>
      </c>
      <c r="ADP270">
        <v>2.5</v>
      </c>
      <c r="ADQ270">
        <v>13.5</v>
      </c>
      <c r="ADR270" t="s">
        <v>2560</v>
      </c>
      <c r="ADS270">
        <v>0.5</v>
      </c>
      <c r="ADT270">
        <v>20</v>
      </c>
      <c r="ADU270" t="s">
        <v>1759</v>
      </c>
      <c r="ADV270">
        <v>0.5</v>
      </c>
      <c r="ADW270">
        <v>20</v>
      </c>
      <c r="AEG270">
        <v>5</v>
      </c>
      <c r="AEH270">
        <v>2.5</v>
      </c>
      <c r="AEI270">
        <v>7</v>
      </c>
      <c r="AEJ270">
        <v>2.5</v>
      </c>
      <c r="AEK270">
        <v>2.5</v>
      </c>
      <c r="AEL270">
        <v>12</v>
      </c>
      <c r="AER270" t="b">
        <v>1</v>
      </c>
      <c r="AET270" t="b">
        <v>1</v>
      </c>
      <c r="AFC270">
        <v>2.5</v>
      </c>
      <c r="AFD270">
        <v>2.5</v>
      </c>
      <c r="AFE270">
        <v>0</v>
      </c>
      <c r="AFF270">
        <v>6.1</v>
      </c>
      <c r="AFG270">
        <v>2.5</v>
      </c>
      <c r="AFH270">
        <v>8.6</v>
      </c>
      <c r="AFI270" t="s">
        <v>1463</v>
      </c>
      <c r="AFK270" t="s">
        <v>1463</v>
      </c>
      <c r="AFM270" t="s">
        <v>1463</v>
      </c>
      <c r="AFO270" t="s">
        <v>1463</v>
      </c>
      <c r="AFQ270" t="s">
        <v>1463</v>
      </c>
      <c r="AFT270" t="s">
        <v>1463</v>
      </c>
      <c r="AFV270">
        <v>3</v>
      </c>
      <c r="AFW270">
        <v>2</v>
      </c>
      <c r="AFX270">
        <v>6.1111111111111098</v>
      </c>
      <c r="AFY270">
        <v>2.5</v>
      </c>
      <c r="AFZ270">
        <v>5</v>
      </c>
      <c r="AGA270">
        <v>0</v>
      </c>
      <c r="AGB270">
        <v>2.5</v>
      </c>
      <c r="AGC270">
        <v>7.5</v>
      </c>
      <c r="AGD270">
        <v>4</v>
      </c>
      <c r="AGE270">
        <v>150</v>
      </c>
      <c r="AGG270">
        <v>4</v>
      </c>
      <c r="AGH270">
        <v>2</v>
      </c>
      <c r="AGJ270">
        <v>4</v>
      </c>
      <c r="AGK270">
        <v>0</v>
      </c>
      <c r="AGQ270">
        <v>0</v>
      </c>
      <c r="AGR270">
        <v>2.5</v>
      </c>
      <c r="AGS270">
        <v>3.5</v>
      </c>
      <c r="AGT270">
        <v>5</v>
      </c>
      <c r="AGU270">
        <v>2.5</v>
      </c>
      <c r="AGV270">
        <v>11</v>
      </c>
      <c r="AGW270">
        <v>3</v>
      </c>
      <c r="AGY270" t="b">
        <v>1</v>
      </c>
      <c r="AGZ270" t="b">
        <v>1</v>
      </c>
      <c r="AHB270" t="b">
        <v>1</v>
      </c>
      <c r="AHD270">
        <v>3</v>
      </c>
      <c r="AHE270">
        <v>3</v>
      </c>
      <c r="AHF270">
        <v>3</v>
      </c>
      <c r="AKM270">
        <v>5</v>
      </c>
      <c r="AKN270">
        <v>2.5</v>
      </c>
      <c r="AKO270">
        <v>10</v>
      </c>
      <c r="AKP270">
        <v>2.5</v>
      </c>
      <c r="AKQ270">
        <v>2.5</v>
      </c>
      <c r="AKR270">
        <v>15</v>
      </c>
      <c r="AKS270" t="s">
        <v>1462</v>
      </c>
      <c r="AKT270" t="s">
        <v>1463</v>
      </c>
      <c r="AKV270" t="s">
        <v>1462</v>
      </c>
      <c r="AKX270" t="s">
        <v>1463</v>
      </c>
      <c r="AKZ270" t="s">
        <v>1463</v>
      </c>
      <c r="ALB270" t="s">
        <v>1462</v>
      </c>
      <c r="ALD270" t="s">
        <v>1463</v>
      </c>
      <c r="ALF270" t="s">
        <v>1462</v>
      </c>
      <c r="ALH270" t="s">
        <v>1463</v>
      </c>
      <c r="ALJ270" t="s">
        <v>1463</v>
      </c>
      <c r="ALL270" t="s">
        <v>1463</v>
      </c>
      <c r="ALN270" t="s">
        <v>1463</v>
      </c>
      <c r="ALP270" t="s">
        <v>1463</v>
      </c>
      <c r="ALR270" t="s">
        <v>1462</v>
      </c>
      <c r="ALT270" t="s">
        <v>1463</v>
      </c>
      <c r="AMF270" t="b">
        <v>1</v>
      </c>
      <c r="AML270" t="b">
        <v>1</v>
      </c>
      <c r="AMM270" t="b">
        <v>1</v>
      </c>
      <c r="AMW270" t="b">
        <v>1</v>
      </c>
      <c r="ANA270">
        <v>2.5</v>
      </c>
      <c r="ANB270">
        <v>2.5</v>
      </c>
      <c r="ANC270">
        <v>10</v>
      </c>
      <c r="AND270">
        <v>5</v>
      </c>
      <c r="ANE270">
        <v>5</v>
      </c>
      <c r="ANF270">
        <v>20</v>
      </c>
      <c r="ANG270" t="s">
        <v>1462</v>
      </c>
      <c r="ANH270" t="s">
        <v>3069</v>
      </c>
      <c r="ANI270" t="s">
        <v>1462</v>
      </c>
      <c r="ANJ270" t="s">
        <v>2616</v>
      </c>
      <c r="ANK270">
        <v>5</v>
      </c>
      <c r="ANL270">
        <v>5</v>
      </c>
      <c r="ANM270">
        <v>6</v>
      </c>
      <c r="ANN270">
        <v>2.5</v>
      </c>
      <c r="ANO270">
        <v>7.5</v>
      </c>
      <c r="ANP270">
        <v>16</v>
      </c>
      <c r="ANQ270" t="s">
        <v>2599</v>
      </c>
      <c r="ANR270" t="s">
        <v>1462</v>
      </c>
      <c r="ANT270">
        <v>2.5</v>
      </c>
      <c r="ANU270">
        <v>7.5</v>
      </c>
      <c r="AQR270">
        <v>2.5</v>
      </c>
      <c r="AQS270">
        <v>0</v>
      </c>
      <c r="AQT270">
        <v>2.5</v>
      </c>
      <c r="AQU270">
        <v>5</v>
      </c>
      <c r="AQV270" t="s">
        <v>1463</v>
      </c>
      <c r="ARA270" t="b">
        <v>1</v>
      </c>
      <c r="ARB270" t="b">
        <v>1</v>
      </c>
      <c r="ARD270" t="b">
        <v>1</v>
      </c>
      <c r="ARG270">
        <v>0</v>
      </c>
      <c r="ARH270">
        <v>2.5</v>
      </c>
      <c r="ARI270" t="s">
        <v>1463</v>
      </c>
      <c r="ARQ270" t="s">
        <v>1463</v>
      </c>
      <c r="ASD270">
        <v>0</v>
      </c>
      <c r="ASE270">
        <v>2.5</v>
      </c>
      <c r="ASF270">
        <v>4</v>
      </c>
      <c r="ASG270">
        <v>2.5</v>
      </c>
      <c r="ASH270">
        <v>2.5</v>
      </c>
      <c r="ASI270">
        <v>9</v>
      </c>
      <c r="ASJ270">
        <v>80</v>
      </c>
      <c r="ASM270" t="b">
        <v>1</v>
      </c>
      <c r="ASS270">
        <v>4</v>
      </c>
      <c r="AST270" t="s">
        <v>1462</v>
      </c>
      <c r="ASW270" t="b">
        <v>1</v>
      </c>
      <c r="ASY270" t="b">
        <v>1</v>
      </c>
      <c r="ATC270" t="s">
        <v>7051</v>
      </c>
      <c r="ATD270">
        <v>2.5</v>
      </c>
      <c r="ATE270">
        <v>2.5</v>
      </c>
      <c r="ATF270">
        <v>0</v>
      </c>
      <c r="ATG270">
        <v>0</v>
      </c>
      <c r="ATH270">
        <v>5</v>
      </c>
      <c r="ATI270">
        <v>5</v>
      </c>
      <c r="ATJ270" t="s">
        <v>1463</v>
      </c>
      <c r="AVZ270">
        <v>0</v>
      </c>
      <c r="AWA270">
        <v>2.5</v>
      </c>
      <c r="AWB270">
        <v>0</v>
      </c>
      <c r="AWC270">
        <v>7.5</v>
      </c>
      <c r="AWD270">
        <v>3</v>
      </c>
      <c r="AWE270">
        <v>2.5</v>
      </c>
      <c r="AWF270">
        <v>2.5</v>
      </c>
      <c r="AWG270">
        <v>8</v>
      </c>
      <c r="AWH270" t="s">
        <v>1462</v>
      </c>
      <c r="AWI270" t="s">
        <v>1470</v>
      </c>
      <c r="AWJ270" t="s">
        <v>1463</v>
      </c>
      <c r="AWL270" t="s">
        <v>1462</v>
      </c>
      <c r="AWM270" t="s">
        <v>2619</v>
      </c>
      <c r="AWN270" t="s">
        <v>1463</v>
      </c>
      <c r="AWP270" t="s">
        <v>1463</v>
      </c>
      <c r="AWR270" t="s">
        <v>1463</v>
      </c>
      <c r="AWT270" t="s">
        <v>1463</v>
      </c>
      <c r="AWV270" t="s">
        <v>1462</v>
      </c>
      <c r="AWW270" t="s">
        <v>1470</v>
      </c>
      <c r="AWX270" t="s">
        <v>1463</v>
      </c>
      <c r="AWZ270" t="s">
        <v>1462</v>
      </c>
      <c r="AXA270" t="s">
        <v>1469</v>
      </c>
      <c r="AXB270" t="s">
        <v>1463</v>
      </c>
      <c r="AXD270" t="s">
        <v>1463</v>
      </c>
      <c r="AXI270">
        <v>2.5</v>
      </c>
      <c r="AXJ270">
        <v>2.5</v>
      </c>
      <c r="AXK270">
        <v>1</v>
      </c>
      <c r="AXN270">
        <v>1</v>
      </c>
      <c r="AXO270">
        <v>1</v>
      </c>
      <c r="AXP270">
        <v>1</v>
      </c>
      <c r="AXQ270">
        <v>1</v>
      </c>
      <c r="AXR270">
        <v>1</v>
      </c>
      <c r="AXS270">
        <v>1</v>
      </c>
      <c r="AXT270">
        <v>1</v>
      </c>
      <c r="AXU270">
        <v>1</v>
      </c>
      <c r="AXV270">
        <v>2</v>
      </c>
      <c r="AXW270">
        <v>1</v>
      </c>
      <c r="AXX270">
        <v>2</v>
      </c>
      <c r="AYA270">
        <v>10</v>
      </c>
      <c r="AYD270">
        <v>10</v>
      </c>
      <c r="AYE270" t="s">
        <v>1463</v>
      </c>
      <c r="AYF270" t="s">
        <v>1463</v>
      </c>
      <c r="AYG270">
        <v>10</v>
      </c>
      <c r="AYJ270">
        <v>10</v>
      </c>
      <c r="AYK270">
        <v>2.5</v>
      </c>
      <c r="AYL270">
        <v>5</v>
      </c>
      <c r="AYM270">
        <v>17.5</v>
      </c>
      <c r="AZO270" t="s">
        <v>1462</v>
      </c>
      <c r="AZP270" t="s">
        <v>7052</v>
      </c>
      <c r="AZR270">
        <v>2.5</v>
      </c>
      <c r="AZS270">
        <v>5</v>
      </c>
      <c r="BCH270">
        <v>10</v>
      </c>
      <c r="BCI270">
        <v>2.5</v>
      </c>
      <c r="BCJ270">
        <v>2.5</v>
      </c>
      <c r="BCK270">
        <v>15</v>
      </c>
      <c r="BCL270">
        <v>2</v>
      </c>
      <c r="BCN270" t="s">
        <v>2555</v>
      </c>
      <c r="BCP270">
        <v>1</v>
      </c>
      <c r="BCR270">
        <v>3</v>
      </c>
      <c r="BCT270">
        <v>4</v>
      </c>
      <c r="BCW270" t="s">
        <v>2555</v>
      </c>
      <c r="BCY270">
        <v>2.5</v>
      </c>
      <c r="BCZ270">
        <v>2.5</v>
      </c>
      <c r="BEH270">
        <v>3</v>
      </c>
      <c r="BEI270">
        <v>5</v>
      </c>
      <c r="BEJ270">
        <v>2.5</v>
      </c>
      <c r="BEK270">
        <v>10.5</v>
      </c>
      <c r="BEL270" t="s">
        <v>2552</v>
      </c>
      <c r="BEN270" t="s">
        <v>2552</v>
      </c>
      <c r="BEP270" t="s">
        <v>2552</v>
      </c>
      <c r="BER270" t="s">
        <v>2552</v>
      </c>
      <c r="BET270" t="s">
        <v>2556</v>
      </c>
      <c r="BEV270" t="s">
        <v>2552</v>
      </c>
      <c r="BEX270">
        <v>5</v>
      </c>
      <c r="BEY270">
        <v>2.5</v>
      </c>
      <c r="BGQ270">
        <v>0</v>
      </c>
      <c r="BGR270">
        <v>2.5</v>
      </c>
      <c r="BGS270">
        <v>2.5</v>
      </c>
      <c r="BGT270">
        <v>5</v>
      </c>
      <c r="BGU270" t="s">
        <v>1462</v>
      </c>
      <c r="BGV270" t="s">
        <v>3069</v>
      </c>
      <c r="BGW270" t="s">
        <v>3103</v>
      </c>
      <c r="BHK270">
        <v>2.5</v>
      </c>
      <c r="BHL270">
        <v>2.5</v>
      </c>
      <c r="BIT270">
        <v>5</v>
      </c>
      <c r="BIU270">
        <v>2.5</v>
      </c>
      <c r="BIV270">
        <v>2.5</v>
      </c>
      <c r="BIW270">
        <v>10</v>
      </c>
      <c r="BIX270">
        <v>2</v>
      </c>
      <c r="BIY270" t="s">
        <v>2594</v>
      </c>
      <c r="BIZ270" t="s">
        <v>1794</v>
      </c>
      <c r="BJA270" t="s">
        <v>1468</v>
      </c>
      <c r="BJB270">
        <v>2.5</v>
      </c>
      <c r="BJC270">
        <v>2.5</v>
      </c>
    </row>
    <row r="271" spans="1:1024 1026:1615" ht="15" x14ac:dyDescent="0.25">
      <c r="A271" t="s">
        <v>6936</v>
      </c>
      <c r="B271" t="s">
        <v>7053</v>
      </c>
      <c r="C271" t="s">
        <v>7054</v>
      </c>
      <c r="D271" t="s">
        <v>1460</v>
      </c>
      <c r="F271" t="s">
        <v>2606</v>
      </c>
      <c r="G271" t="s">
        <v>4350</v>
      </c>
      <c r="H271" t="s">
        <v>4351</v>
      </c>
      <c r="J271">
        <v>3.6527242200000001</v>
      </c>
      <c r="K271">
        <v>34.320678899999997</v>
      </c>
      <c r="L271" s="116">
        <v>42453</v>
      </c>
      <c r="M271" t="s">
        <v>1461</v>
      </c>
      <c r="N271">
        <v>54</v>
      </c>
      <c r="O271" t="s">
        <v>2554</v>
      </c>
      <c r="Q271">
        <v>6.7</v>
      </c>
      <c r="R271">
        <v>7.5</v>
      </c>
      <c r="S271">
        <v>2.5</v>
      </c>
      <c r="T271">
        <v>16.7</v>
      </c>
      <c r="U271">
        <v>2</v>
      </c>
      <c r="V271">
        <v>2</v>
      </c>
      <c r="W271">
        <v>1</v>
      </c>
      <c r="X271">
        <v>2</v>
      </c>
      <c r="Y271">
        <v>1</v>
      </c>
      <c r="Z271">
        <v>1</v>
      </c>
      <c r="AF271" t="b">
        <v>1</v>
      </c>
      <c r="BS271" t="s">
        <v>1462</v>
      </c>
      <c r="BT271" t="s">
        <v>1462</v>
      </c>
      <c r="BW271">
        <v>7.5</v>
      </c>
      <c r="BX271">
        <v>2.5</v>
      </c>
      <c r="BY271">
        <v>6</v>
      </c>
      <c r="BZ271">
        <v>5</v>
      </c>
      <c r="CA271">
        <v>2.5</v>
      </c>
      <c r="CB271">
        <v>13.5</v>
      </c>
      <c r="CC271" t="s">
        <v>1462</v>
      </c>
      <c r="CD271" t="b">
        <v>1</v>
      </c>
      <c r="CE271" t="b">
        <v>1</v>
      </c>
      <c r="CF271">
        <v>30</v>
      </c>
      <c r="CH271" t="s">
        <v>1462</v>
      </c>
      <c r="CK271">
        <v>30</v>
      </c>
      <c r="CM271" t="s">
        <v>1463</v>
      </c>
      <c r="CR271" t="s">
        <v>1463</v>
      </c>
      <c r="CW271" t="s">
        <v>1463</v>
      </c>
      <c r="DB271" t="s">
        <v>1463</v>
      </c>
      <c r="DG271" t="s">
        <v>1463</v>
      </c>
      <c r="DM271" t="s">
        <v>1463</v>
      </c>
      <c r="DS271" t="b">
        <v>1</v>
      </c>
      <c r="DU271" t="b">
        <v>1</v>
      </c>
      <c r="EF271" t="b">
        <v>1</v>
      </c>
      <c r="EG271" t="s">
        <v>7055</v>
      </c>
      <c r="EI271">
        <v>5</v>
      </c>
      <c r="EJ271">
        <v>2.5</v>
      </c>
      <c r="EN271">
        <v>0</v>
      </c>
      <c r="EO271" t="s">
        <v>1463</v>
      </c>
      <c r="FL271">
        <v>3.3</v>
      </c>
      <c r="FM271">
        <v>2.5</v>
      </c>
      <c r="FN271">
        <v>2.5</v>
      </c>
      <c r="FO271">
        <v>8.3000000000000007</v>
      </c>
      <c r="FP271" t="s">
        <v>1462</v>
      </c>
      <c r="FT271" t="b">
        <v>1</v>
      </c>
      <c r="FV271" t="s">
        <v>1464</v>
      </c>
      <c r="FW271" t="b">
        <v>1</v>
      </c>
      <c r="FY271" t="s">
        <v>2564</v>
      </c>
      <c r="HD271" t="b">
        <v>1</v>
      </c>
      <c r="HF271" t="s">
        <v>1464</v>
      </c>
      <c r="JC271" t="b">
        <v>1</v>
      </c>
      <c r="JE271" t="s">
        <v>2564</v>
      </c>
      <c r="JU271" t="b">
        <v>1</v>
      </c>
      <c r="JW271" t="s">
        <v>2564</v>
      </c>
      <c r="KK271" t="s">
        <v>1463</v>
      </c>
      <c r="KM271">
        <v>2.5</v>
      </c>
      <c r="KN271">
        <v>2.5</v>
      </c>
      <c r="KO271">
        <v>0</v>
      </c>
      <c r="KP271">
        <v>2.5</v>
      </c>
      <c r="KQ271">
        <v>2.5</v>
      </c>
      <c r="KR271">
        <v>5</v>
      </c>
      <c r="KS271" t="s">
        <v>1462</v>
      </c>
      <c r="KV271">
        <v>6</v>
      </c>
      <c r="LF271">
        <v>1</v>
      </c>
      <c r="MJ271" t="b">
        <v>1</v>
      </c>
      <c r="MT271" t="s">
        <v>1462</v>
      </c>
      <c r="MU271" t="s">
        <v>6967</v>
      </c>
      <c r="MV271">
        <v>2.5</v>
      </c>
      <c r="MW271">
        <v>2.5</v>
      </c>
      <c r="MX271">
        <v>0</v>
      </c>
      <c r="MY271">
        <v>0</v>
      </c>
      <c r="MZ271">
        <v>2.5</v>
      </c>
      <c r="NA271">
        <v>2.5</v>
      </c>
      <c r="NM271" t="s">
        <v>2549</v>
      </c>
      <c r="NN271" t="s">
        <v>2549</v>
      </c>
      <c r="NO271" t="s">
        <v>2549</v>
      </c>
      <c r="NP271" t="s">
        <v>2549</v>
      </c>
      <c r="NQ271" t="s">
        <v>2549</v>
      </c>
      <c r="NR271" t="s">
        <v>2549</v>
      </c>
      <c r="NS271" t="s">
        <v>2549</v>
      </c>
      <c r="NT271" t="s">
        <v>2549</v>
      </c>
      <c r="NU271" t="s">
        <v>2549</v>
      </c>
      <c r="NV271" t="s">
        <v>2549</v>
      </c>
      <c r="NW271" t="s">
        <v>2550</v>
      </c>
      <c r="NX271" t="s">
        <v>2569</v>
      </c>
      <c r="NY271" t="s">
        <v>2550</v>
      </c>
      <c r="NZ271" t="s">
        <v>2550</v>
      </c>
      <c r="OA271" t="s">
        <v>2550</v>
      </c>
      <c r="OB271" t="s">
        <v>2550</v>
      </c>
      <c r="OC271" t="s">
        <v>2550</v>
      </c>
      <c r="OD271" t="s">
        <v>2550</v>
      </c>
      <c r="OE271" t="s">
        <v>2550</v>
      </c>
      <c r="OF271" t="s">
        <v>2550</v>
      </c>
      <c r="OG271">
        <v>0</v>
      </c>
      <c r="OH271">
        <v>2.5</v>
      </c>
      <c r="OJ271">
        <v>0</v>
      </c>
      <c r="OK271">
        <v>2.5</v>
      </c>
      <c r="OL271">
        <v>2.5</v>
      </c>
      <c r="QL271">
        <v>0</v>
      </c>
      <c r="QM271">
        <v>2.5</v>
      </c>
      <c r="RO271">
        <v>7.5</v>
      </c>
      <c r="RP271">
        <v>0</v>
      </c>
      <c r="RQ271">
        <v>2.5</v>
      </c>
      <c r="RR271">
        <v>10</v>
      </c>
      <c r="RS271" t="s">
        <v>1463</v>
      </c>
      <c r="RZ271" t="s">
        <v>1463</v>
      </c>
      <c r="SB271" t="s">
        <v>1463</v>
      </c>
      <c r="SH271" t="s">
        <v>1463</v>
      </c>
      <c r="SK271">
        <v>0</v>
      </c>
      <c r="SL271">
        <v>2.5</v>
      </c>
      <c r="SM271">
        <v>3.7</v>
      </c>
      <c r="SN271">
        <v>5</v>
      </c>
      <c r="SO271">
        <v>2.5</v>
      </c>
      <c r="SP271">
        <v>11.2</v>
      </c>
      <c r="SQ271" t="s">
        <v>1463</v>
      </c>
      <c r="SR271" t="s">
        <v>7056</v>
      </c>
      <c r="TI271">
        <v>75</v>
      </c>
      <c r="TJ271" t="s">
        <v>7057</v>
      </c>
      <c r="TN271" t="b">
        <v>1</v>
      </c>
      <c r="TO271" t="b">
        <v>1</v>
      </c>
      <c r="TP271" t="b">
        <v>1</v>
      </c>
      <c r="TQ271" t="b">
        <v>1</v>
      </c>
      <c r="TS271" t="b">
        <v>1</v>
      </c>
      <c r="TT271" t="b">
        <v>1</v>
      </c>
      <c r="TU271" t="b">
        <v>1</v>
      </c>
      <c r="TX271">
        <v>5</v>
      </c>
      <c r="TY271">
        <v>2.5</v>
      </c>
      <c r="VI271">
        <v>5</v>
      </c>
      <c r="VJ271">
        <v>0</v>
      </c>
      <c r="VK271">
        <v>2.5</v>
      </c>
      <c r="VL271">
        <v>7.5</v>
      </c>
      <c r="VM271" t="s">
        <v>1463</v>
      </c>
      <c r="VO271" t="s">
        <v>1463</v>
      </c>
      <c r="VQ271" t="s">
        <v>1463</v>
      </c>
      <c r="VS271" t="s">
        <v>1463</v>
      </c>
      <c r="VV271" t="s">
        <v>1463</v>
      </c>
      <c r="VX271" t="s">
        <v>1462</v>
      </c>
      <c r="VY271" t="s">
        <v>6943</v>
      </c>
      <c r="VZ271">
        <v>0</v>
      </c>
      <c r="WA271">
        <v>2.5</v>
      </c>
      <c r="XJ271">
        <v>5</v>
      </c>
      <c r="XK271">
        <v>1.3</v>
      </c>
      <c r="XL271">
        <v>2.5</v>
      </c>
      <c r="XM271">
        <v>8.8000000000000007</v>
      </c>
      <c r="XN271" t="s">
        <v>1462</v>
      </c>
      <c r="XO271" t="s">
        <v>1462</v>
      </c>
      <c r="XQ271" t="b">
        <v>1</v>
      </c>
      <c r="XS271" t="b">
        <v>1</v>
      </c>
      <c r="XV271" t="b">
        <v>1</v>
      </c>
      <c r="XW271" t="b">
        <v>1</v>
      </c>
      <c r="XX271" t="b">
        <v>1</v>
      </c>
      <c r="YC271" t="s">
        <v>1462</v>
      </c>
      <c r="YE271" t="s">
        <v>1462</v>
      </c>
      <c r="YF271" t="s">
        <v>6929</v>
      </c>
      <c r="YG271">
        <v>2.5</v>
      </c>
      <c r="YH271">
        <v>2.5</v>
      </c>
      <c r="YI271" t="s">
        <v>1463</v>
      </c>
      <c r="YU271">
        <v>0</v>
      </c>
      <c r="YV271">
        <v>2.5</v>
      </c>
      <c r="ZX271">
        <v>10</v>
      </c>
      <c r="ZY271">
        <v>2.5</v>
      </c>
      <c r="ZZ271">
        <v>2.5</v>
      </c>
      <c r="AAA271">
        <v>15</v>
      </c>
      <c r="AAB271" t="s">
        <v>1462</v>
      </c>
      <c r="AAD271" t="b">
        <v>1</v>
      </c>
      <c r="AAM271" t="b">
        <v>1</v>
      </c>
      <c r="AAO271" t="b">
        <v>1</v>
      </c>
      <c r="AAS271" t="s">
        <v>6944</v>
      </c>
      <c r="AAT271">
        <v>2.5</v>
      </c>
      <c r="AAU271">
        <v>2.5</v>
      </c>
      <c r="ADN271">
        <v>6</v>
      </c>
      <c r="ADO271">
        <v>5</v>
      </c>
      <c r="ADP271">
        <v>2.5</v>
      </c>
      <c r="ADQ271">
        <v>13.5</v>
      </c>
      <c r="ADR271" t="s">
        <v>2560</v>
      </c>
      <c r="ADS271">
        <v>0.5</v>
      </c>
      <c r="ADT271">
        <v>30</v>
      </c>
      <c r="ADU271" t="s">
        <v>1759</v>
      </c>
      <c r="ADV271">
        <v>0.5</v>
      </c>
      <c r="ADW271">
        <v>30</v>
      </c>
      <c r="AEG271">
        <v>5</v>
      </c>
      <c r="AEH271">
        <v>2.5</v>
      </c>
      <c r="AEI271">
        <v>2</v>
      </c>
      <c r="AEJ271">
        <v>2.5</v>
      </c>
      <c r="AEK271">
        <v>2.5</v>
      </c>
      <c r="AEL271">
        <v>7</v>
      </c>
      <c r="AET271" t="b">
        <v>1</v>
      </c>
      <c r="AFC271">
        <v>2.5</v>
      </c>
      <c r="AFD271">
        <v>2.5</v>
      </c>
      <c r="AFE271">
        <v>0</v>
      </c>
      <c r="AFF271">
        <v>6.1</v>
      </c>
      <c r="AFG271">
        <v>2.5</v>
      </c>
      <c r="AFH271">
        <v>8.6</v>
      </c>
      <c r="AFI271" t="s">
        <v>1463</v>
      </c>
      <c r="AFK271" t="s">
        <v>1463</v>
      </c>
      <c r="AFM271" t="s">
        <v>1463</v>
      </c>
      <c r="AFO271" t="s">
        <v>1463</v>
      </c>
      <c r="AFQ271" t="s">
        <v>1463</v>
      </c>
      <c r="AFT271" t="s">
        <v>1463</v>
      </c>
      <c r="AFV271">
        <v>2</v>
      </c>
      <c r="AFW271">
        <v>3</v>
      </c>
      <c r="AFX271">
        <v>6.1111111111111098</v>
      </c>
      <c r="AFY271">
        <v>2.5</v>
      </c>
      <c r="AFZ271">
        <v>6.7</v>
      </c>
      <c r="AGA271">
        <v>2.5</v>
      </c>
      <c r="AGB271">
        <v>2.5</v>
      </c>
      <c r="AGC271">
        <v>11.7</v>
      </c>
      <c r="AGD271">
        <v>7</v>
      </c>
      <c r="AGE271">
        <v>150</v>
      </c>
      <c r="AGG271">
        <v>7</v>
      </c>
      <c r="AGH271">
        <v>2</v>
      </c>
      <c r="AGJ271">
        <v>7</v>
      </c>
      <c r="AGK271">
        <v>0</v>
      </c>
      <c r="AGQ271">
        <v>2.5</v>
      </c>
      <c r="AGR271">
        <v>2.5</v>
      </c>
      <c r="AGS271">
        <v>3</v>
      </c>
      <c r="AGT271">
        <v>5</v>
      </c>
      <c r="AGU271">
        <v>2.5</v>
      </c>
      <c r="AGV271">
        <v>10.5</v>
      </c>
      <c r="AGW271">
        <v>3</v>
      </c>
      <c r="AGY271" t="b">
        <v>1</v>
      </c>
      <c r="AGZ271" t="b">
        <v>1</v>
      </c>
      <c r="AHB271" t="b">
        <v>1</v>
      </c>
      <c r="AHD271">
        <v>2</v>
      </c>
      <c r="AHE271">
        <v>3</v>
      </c>
      <c r="AHF271">
        <v>3</v>
      </c>
      <c r="AKM271">
        <v>5</v>
      </c>
      <c r="AKN271">
        <v>2.5</v>
      </c>
      <c r="AKO271">
        <v>10</v>
      </c>
      <c r="AKP271">
        <v>2.5</v>
      </c>
      <c r="AKQ271">
        <v>2.5</v>
      </c>
      <c r="AKR271">
        <v>15</v>
      </c>
      <c r="AKS271" t="s">
        <v>1462</v>
      </c>
      <c r="AKT271" t="s">
        <v>1463</v>
      </c>
      <c r="AKV271" t="s">
        <v>1462</v>
      </c>
      <c r="AKX271" t="s">
        <v>1463</v>
      </c>
      <c r="AKZ271" t="s">
        <v>1463</v>
      </c>
      <c r="ALB271" t="s">
        <v>1462</v>
      </c>
      <c r="ALD271" t="s">
        <v>1463</v>
      </c>
      <c r="ALF271" t="s">
        <v>1462</v>
      </c>
      <c r="ALH271" t="s">
        <v>1463</v>
      </c>
      <c r="ALJ271" t="s">
        <v>1463</v>
      </c>
      <c r="ALL271" t="s">
        <v>1463</v>
      </c>
      <c r="ALN271" t="s">
        <v>1463</v>
      </c>
      <c r="ALP271" t="s">
        <v>1463</v>
      </c>
      <c r="ALR271" t="s">
        <v>1462</v>
      </c>
      <c r="ALT271" t="s">
        <v>1463</v>
      </c>
      <c r="AMF271" t="b">
        <v>1</v>
      </c>
      <c r="AMI271" t="b">
        <v>1</v>
      </c>
      <c r="AML271" t="b">
        <v>1</v>
      </c>
      <c r="AMM271" t="b">
        <v>1</v>
      </c>
      <c r="AMP271" t="b">
        <v>1</v>
      </c>
      <c r="AMQ271" t="b">
        <v>1</v>
      </c>
      <c r="AMW271" t="b">
        <v>1</v>
      </c>
      <c r="ANA271">
        <v>2.5</v>
      </c>
      <c r="ANB271">
        <v>2.5</v>
      </c>
      <c r="ANC271">
        <v>10</v>
      </c>
      <c r="AND271">
        <v>2.5</v>
      </c>
      <c r="ANE271">
        <v>5</v>
      </c>
      <c r="ANF271">
        <v>17.5</v>
      </c>
      <c r="ANG271" t="s">
        <v>1462</v>
      </c>
      <c r="ANH271" t="s">
        <v>3069</v>
      </c>
      <c r="ANI271" t="s">
        <v>1462</v>
      </c>
      <c r="ANJ271" t="s">
        <v>2616</v>
      </c>
      <c r="ANK271">
        <v>2.5</v>
      </c>
      <c r="ANL271">
        <v>5</v>
      </c>
      <c r="ANM271">
        <v>6</v>
      </c>
      <c r="ANN271">
        <v>7.5</v>
      </c>
      <c r="ANO271">
        <v>2.5</v>
      </c>
      <c r="ANP271">
        <v>16</v>
      </c>
      <c r="ANQ271" t="s">
        <v>2599</v>
      </c>
      <c r="ANR271" t="s">
        <v>1462</v>
      </c>
      <c r="ANT271">
        <v>7.5</v>
      </c>
      <c r="ANU271">
        <v>2.5</v>
      </c>
      <c r="AQR271">
        <v>2.5</v>
      </c>
      <c r="AQS271">
        <v>2.5</v>
      </c>
      <c r="AQT271">
        <v>2.5</v>
      </c>
      <c r="AQU271">
        <v>7.5</v>
      </c>
      <c r="AQV271" t="s">
        <v>1463</v>
      </c>
      <c r="ARA271" t="b">
        <v>1</v>
      </c>
      <c r="ARB271" t="b">
        <v>1</v>
      </c>
      <c r="ARC271" t="b">
        <v>1</v>
      </c>
      <c r="ARD271" t="b">
        <v>1</v>
      </c>
      <c r="ARG271">
        <v>2.5</v>
      </c>
      <c r="ARH271">
        <v>2.5</v>
      </c>
      <c r="ARI271" t="s">
        <v>1463</v>
      </c>
      <c r="ARQ271" t="s">
        <v>1463</v>
      </c>
      <c r="ASD271">
        <v>2.5</v>
      </c>
      <c r="ASE271">
        <v>2.5</v>
      </c>
      <c r="ASF271">
        <v>5</v>
      </c>
      <c r="ASG271">
        <v>2.5</v>
      </c>
      <c r="ASH271">
        <v>2.5</v>
      </c>
      <c r="ASI271">
        <v>10</v>
      </c>
      <c r="ASJ271">
        <v>70</v>
      </c>
      <c r="ASM271" t="b">
        <v>1</v>
      </c>
      <c r="ASS271">
        <v>4</v>
      </c>
      <c r="AST271" t="s">
        <v>1462</v>
      </c>
      <c r="ASW271" t="b">
        <v>1</v>
      </c>
      <c r="ASY271" t="b">
        <v>1</v>
      </c>
      <c r="ATC271" t="s">
        <v>7058</v>
      </c>
      <c r="ATD271">
        <v>2.5</v>
      </c>
      <c r="ATE271">
        <v>2.5</v>
      </c>
      <c r="ATF271">
        <v>0</v>
      </c>
      <c r="ATG271">
        <v>0</v>
      </c>
      <c r="ATH271">
        <v>3.8</v>
      </c>
      <c r="ATI271">
        <v>3.8</v>
      </c>
      <c r="ATJ271" t="s">
        <v>1463</v>
      </c>
      <c r="AVZ271">
        <v>0</v>
      </c>
      <c r="AWA271">
        <v>2.5</v>
      </c>
      <c r="AWB271">
        <v>0</v>
      </c>
      <c r="AWC271">
        <v>5</v>
      </c>
      <c r="AWD271">
        <v>2</v>
      </c>
      <c r="AWE271">
        <v>2.5</v>
      </c>
      <c r="AWF271">
        <v>2.5</v>
      </c>
      <c r="AWG271">
        <v>7</v>
      </c>
      <c r="AWH271" t="s">
        <v>1462</v>
      </c>
      <c r="AWI271" t="s">
        <v>1470</v>
      </c>
      <c r="AWJ271" t="s">
        <v>1463</v>
      </c>
      <c r="AWL271" t="s">
        <v>1462</v>
      </c>
      <c r="AWM271" t="s">
        <v>2619</v>
      </c>
      <c r="AWN271" t="s">
        <v>1463</v>
      </c>
      <c r="AWP271" t="s">
        <v>1463</v>
      </c>
      <c r="AWR271" t="s">
        <v>1463</v>
      </c>
      <c r="AWT271" t="s">
        <v>1463</v>
      </c>
      <c r="AWV271" t="s">
        <v>1463</v>
      </c>
      <c r="AWX271" t="s">
        <v>1463</v>
      </c>
      <c r="AWZ271" t="s">
        <v>1462</v>
      </c>
      <c r="AXA271" t="s">
        <v>1469</v>
      </c>
      <c r="AXB271" t="s">
        <v>1463</v>
      </c>
      <c r="AXD271" t="s">
        <v>1463</v>
      </c>
      <c r="AXI271">
        <v>2.5</v>
      </c>
      <c r="AXJ271">
        <v>2.5</v>
      </c>
      <c r="AXK271">
        <v>1</v>
      </c>
      <c r="AXN271">
        <v>1</v>
      </c>
      <c r="AXO271">
        <v>1</v>
      </c>
      <c r="AXP271">
        <v>1</v>
      </c>
      <c r="AXQ271">
        <v>1</v>
      </c>
      <c r="AXR271">
        <v>1</v>
      </c>
      <c r="AXS271">
        <v>1</v>
      </c>
      <c r="AXT271">
        <v>1</v>
      </c>
      <c r="AXU271">
        <v>1</v>
      </c>
      <c r="AXV271">
        <v>2</v>
      </c>
      <c r="AXW271">
        <v>1</v>
      </c>
      <c r="AXX271">
        <v>2</v>
      </c>
      <c r="AYA271">
        <v>10</v>
      </c>
      <c r="AYD271">
        <v>10</v>
      </c>
      <c r="AYE271" t="s">
        <v>1463</v>
      </c>
      <c r="AYF271" t="s">
        <v>1463</v>
      </c>
      <c r="AYG271">
        <v>10</v>
      </c>
      <c r="AYJ271">
        <v>10</v>
      </c>
      <c r="AYK271">
        <v>2.5</v>
      </c>
      <c r="AYL271">
        <v>5</v>
      </c>
      <c r="AYM271">
        <v>17.5</v>
      </c>
      <c r="AZF271">
        <v>2</v>
      </c>
      <c r="AZG271" t="s">
        <v>7059</v>
      </c>
      <c r="AZH271" t="s">
        <v>7060</v>
      </c>
      <c r="AZM271" t="s">
        <v>1462</v>
      </c>
      <c r="AZN271" t="s">
        <v>7061</v>
      </c>
      <c r="AZO271" t="s">
        <v>1462</v>
      </c>
      <c r="AZP271" t="s">
        <v>7062</v>
      </c>
      <c r="AZR271">
        <v>2.5</v>
      </c>
      <c r="AZS271">
        <v>5</v>
      </c>
      <c r="BCH271">
        <v>10</v>
      </c>
      <c r="BCI271">
        <v>5</v>
      </c>
      <c r="BCJ271">
        <v>2.5</v>
      </c>
      <c r="BCK271">
        <v>17.5</v>
      </c>
      <c r="BCL271">
        <v>2</v>
      </c>
      <c r="BCN271">
        <v>3</v>
      </c>
      <c r="BCP271">
        <v>1</v>
      </c>
      <c r="BCR271">
        <v>4</v>
      </c>
      <c r="BCT271">
        <v>5</v>
      </c>
      <c r="BCW271" t="s">
        <v>2555</v>
      </c>
      <c r="BCY271">
        <v>5</v>
      </c>
      <c r="BCZ271">
        <v>2.5</v>
      </c>
      <c r="BEH271">
        <v>4.2</v>
      </c>
      <c r="BEI271">
        <v>7.5</v>
      </c>
      <c r="BEJ271">
        <v>2.5</v>
      </c>
      <c r="BEK271">
        <v>14.2</v>
      </c>
      <c r="BEL271" t="s">
        <v>2552</v>
      </c>
      <c r="BEN271" t="s">
        <v>2552</v>
      </c>
      <c r="BEP271" t="s">
        <v>2557</v>
      </c>
      <c r="BER271" t="s">
        <v>2567</v>
      </c>
      <c r="BET271" t="s">
        <v>2552</v>
      </c>
      <c r="BEV271" t="s">
        <v>2552</v>
      </c>
      <c r="BEX271">
        <v>7.5</v>
      </c>
      <c r="BEY271">
        <v>2.5</v>
      </c>
      <c r="BGQ271">
        <v>0</v>
      </c>
      <c r="BGR271">
        <v>2.5</v>
      </c>
      <c r="BGS271">
        <v>2.5</v>
      </c>
      <c r="BGT271">
        <v>5</v>
      </c>
      <c r="BGU271" t="s">
        <v>1462</v>
      </c>
      <c r="BGV271" t="s">
        <v>3069</v>
      </c>
      <c r="BGW271" t="s">
        <v>3103</v>
      </c>
      <c r="BGX271" t="s">
        <v>2984</v>
      </c>
      <c r="BGY271" t="s">
        <v>3103</v>
      </c>
      <c r="BHK271">
        <v>2.5</v>
      </c>
      <c r="BHL271">
        <v>2.5</v>
      </c>
      <c r="BIT271">
        <v>5</v>
      </c>
      <c r="BIU271">
        <v>5</v>
      </c>
      <c r="BIV271">
        <v>2.5</v>
      </c>
      <c r="BIW271">
        <v>12.5</v>
      </c>
      <c r="BIX271">
        <v>2</v>
      </c>
      <c r="BIY271" t="s">
        <v>2548</v>
      </c>
      <c r="BIZ271" t="s">
        <v>1794</v>
      </c>
      <c r="BJA271" t="s">
        <v>1468</v>
      </c>
      <c r="BJB271">
        <v>5</v>
      </c>
      <c r="BJC271">
        <v>2.5</v>
      </c>
    </row>
    <row r="272" spans="1:1024 1026:1615" ht="15" x14ac:dyDescent="0.25">
      <c r="A272" t="s">
        <v>6936</v>
      </c>
      <c r="B272" t="s">
        <v>7063</v>
      </c>
      <c r="C272" t="s">
        <v>7064</v>
      </c>
      <c r="D272" t="s">
        <v>1460</v>
      </c>
      <c r="F272" t="s">
        <v>2606</v>
      </c>
      <c r="G272" t="s">
        <v>4350</v>
      </c>
      <c r="H272" t="s">
        <v>4351</v>
      </c>
      <c r="I272" t="s">
        <v>4352</v>
      </c>
      <c r="J272">
        <v>3.6531365400000002</v>
      </c>
      <c r="K272">
        <v>34.291198719999997</v>
      </c>
      <c r="L272" s="116">
        <v>42453</v>
      </c>
      <c r="M272" t="s">
        <v>1461</v>
      </c>
      <c r="N272">
        <v>40</v>
      </c>
      <c r="O272" t="s">
        <v>2554</v>
      </c>
      <c r="Q272">
        <v>6.7</v>
      </c>
      <c r="R272">
        <v>7.5</v>
      </c>
      <c r="S272">
        <v>2.5</v>
      </c>
      <c r="T272">
        <v>16.7</v>
      </c>
      <c r="U272">
        <v>1</v>
      </c>
      <c r="V272">
        <v>2</v>
      </c>
      <c r="W272">
        <v>3</v>
      </c>
      <c r="X272">
        <v>1</v>
      </c>
      <c r="AA272" t="b">
        <v>1</v>
      </c>
      <c r="AG272">
        <v>1</v>
      </c>
      <c r="AH272">
        <v>2</v>
      </c>
      <c r="AI272">
        <v>2</v>
      </c>
      <c r="AM272">
        <v>1</v>
      </c>
      <c r="AO272">
        <v>2</v>
      </c>
      <c r="AS272">
        <v>1</v>
      </c>
      <c r="AT272">
        <v>2</v>
      </c>
      <c r="AU272">
        <v>2</v>
      </c>
      <c r="BS272" t="s">
        <v>1462</v>
      </c>
      <c r="BT272" t="s">
        <v>1462</v>
      </c>
      <c r="BW272">
        <v>7.5</v>
      </c>
      <c r="BX272">
        <v>2.5</v>
      </c>
      <c r="BY272">
        <v>6</v>
      </c>
      <c r="BZ272">
        <v>2.5</v>
      </c>
      <c r="CA272">
        <v>2.5</v>
      </c>
      <c r="CB272">
        <v>11</v>
      </c>
      <c r="CC272" t="s">
        <v>1462</v>
      </c>
      <c r="CD272" t="b">
        <v>1</v>
      </c>
      <c r="CE272" t="b">
        <v>1</v>
      </c>
      <c r="CF272">
        <v>25</v>
      </c>
      <c r="CH272" t="s">
        <v>1462</v>
      </c>
      <c r="CK272">
        <v>20</v>
      </c>
      <c r="CM272" t="s">
        <v>1463</v>
      </c>
      <c r="CR272" t="s">
        <v>1463</v>
      </c>
      <c r="CW272" t="s">
        <v>1463</v>
      </c>
      <c r="DB272" t="s">
        <v>1463</v>
      </c>
      <c r="DG272" t="s">
        <v>1463</v>
      </c>
      <c r="DM272" t="s">
        <v>1463</v>
      </c>
      <c r="DS272" t="b">
        <v>1</v>
      </c>
      <c r="DU272" t="b">
        <v>1</v>
      </c>
      <c r="EA272" t="b">
        <v>1</v>
      </c>
      <c r="EI272">
        <v>2.5</v>
      </c>
      <c r="EJ272">
        <v>2.5</v>
      </c>
      <c r="EN272">
        <v>0</v>
      </c>
      <c r="EO272" t="s">
        <v>1463</v>
      </c>
      <c r="FL272">
        <v>6.7</v>
      </c>
      <c r="FM272">
        <v>5</v>
      </c>
      <c r="FN272">
        <v>2.5</v>
      </c>
      <c r="FO272">
        <v>14.2</v>
      </c>
      <c r="FP272" t="s">
        <v>1462</v>
      </c>
      <c r="FT272" t="b">
        <v>1</v>
      </c>
      <c r="FV272" t="s">
        <v>1464</v>
      </c>
      <c r="GC272" t="b">
        <v>1</v>
      </c>
      <c r="GE272" t="s">
        <v>2564</v>
      </c>
      <c r="HD272" t="b">
        <v>1</v>
      </c>
      <c r="HF272" t="s">
        <v>1464</v>
      </c>
      <c r="IW272" t="b">
        <v>1</v>
      </c>
      <c r="IY272" t="s">
        <v>2564</v>
      </c>
      <c r="JC272" t="b">
        <v>1</v>
      </c>
      <c r="JE272" t="s">
        <v>1464</v>
      </c>
      <c r="KG272" t="s">
        <v>4871</v>
      </c>
      <c r="KH272" t="b">
        <v>1</v>
      </c>
      <c r="KJ272" t="s">
        <v>1464</v>
      </c>
      <c r="KK272" t="s">
        <v>1463</v>
      </c>
      <c r="KM272">
        <v>5</v>
      </c>
      <c r="KN272">
        <v>2.5</v>
      </c>
      <c r="KO272">
        <v>2</v>
      </c>
      <c r="KP272">
        <v>2.5</v>
      </c>
      <c r="KQ272">
        <v>2.5</v>
      </c>
      <c r="KR272">
        <v>7</v>
      </c>
      <c r="KS272" t="s">
        <v>1462</v>
      </c>
      <c r="KV272">
        <v>5</v>
      </c>
      <c r="KW272">
        <v>7</v>
      </c>
      <c r="LF272">
        <v>1</v>
      </c>
      <c r="LG272">
        <v>1</v>
      </c>
      <c r="MJ272" t="b">
        <v>1</v>
      </c>
      <c r="MK272" t="b">
        <v>1</v>
      </c>
      <c r="MT272" t="s">
        <v>1462</v>
      </c>
      <c r="MU272" t="s">
        <v>6967</v>
      </c>
      <c r="MV272">
        <v>2.5</v>
      </c>
      <c r="MW272">
        <v>2.5</v>
      </c>
      <c r="MX272">
        <v>0</v>
      </c>
      <c r="MY272">
        <v>0</v>
      </c>
      <c r="MZ272">
        <v>2.5</v>
      </c>
      <c r="NA272">
        <v>2.5</v>
      </c>
      <c r="NM272" t="s">
        <v>2549</v>
      </c>
      <c r="NN272" t="s">
        <v>2549</v>
      </c>
      <c r="NO272" t="s">
        <v>2549</v>
      </c>
      <c r="NP272" t="s">
        <v>2549</v>
      </c>
      <c r="NQ272" t="s">
        <v>2549</v>
      </c>
      <c r="NR272" t="s">
        <v>2549</v>
      </c>
      <c r="NS272" t="s">
        <v>2549</v>
      </c>
      <c r="NT272" t="s">
        <v>2549</v>
      </c>
      <c r="NU272" t="s">
        <v>2549</v>
      </c>
      <c r="NV272" t="s">
        <v>2549</v>
      </c>
      <c r="NW272" t="s">
        <v>2550</v>
      </c>
      <c r="NX272" t="s">
        <v>2569</v>
      </c>
      <c r="NY272" t="s">
        <v>2569</v>
      </c>
      <c r="NZ272" t="s">
        <v>2550</v>
      </c>
      <c r="OA272" t="s">
        <v>2550</v>
      </c>
      <c r="OB272" t="s">
        <v>2550</v>
      </c>
      <c r="OC272" t="s">
        <v>2550</v>
      </c>
      <c r="OD272" t="s">
        <v>2550</v>
      </c>
      <c r="OE272" t="s">
        <v>2550</v>
      </c>
      <c r="OF272" t="s">
        <v>2550</v>
      </c>
      <c r="OG272">
        <v>0</v>
      </c>
      <c r="OH272">
        <v>2.5</v>
      </c>
      <c r="OJ272">
        <v>0</v>
      </c>
      <c r="OK272">
        <v>2.5</v>
      </c>
      <c r="OL272">
        <v>2.5</v>
      </c>
      <c r="QL272">
        <v>0</v>
      </c>
      <c r="QM272">
        <v>2.5</v>
      </c>
      <c r="RO272">
        <v>7.5</v>
      </c>
      <c r="RP272">
        <v>0</v>
      </c>
      <c r="RQ272">
        <v>2.5</v>
      </c>
      <c r="RR272">
        <v>10</v>
      </c>
      <c r="RS272" t="s">
        <v>1463</v>
      </c>
      <c r="RZ272" t="s">
        <v>1463</v>
      </c>
      <c r="SB272" t="s">
        <v>1463</v>
      </c>
      <c r="SH272" t="s">
        <v>1463</v>
      </c>
      <c r="SK272">
        <v>0</v>
      </c>
      <c r="SL272">
        <v>2.5</v>
      </c>
      <c r="SM272">
        <v>3.7</v>
      </c>
      <c r="SN272">
        <v>5</v>
      </c>
      <c r="SO272">
        <v>2.5</v>
      </c>
      <c r="SP272">
        <v>11.2</v>
      </c>
      <c r="SQ272" t="s">
        <v>1463</v>
      </c>
      <c r="SR272" t="s">
        <v>2919</v>
      </c>
      <c r="TI272">
        <v>75</v>
      </c>
      <c r="TJ272" t="s">
        <v>7065</v>
      </c>
      <c r="TN272" t="b">
        <v>1</v>
      </c>
      <c r="TO272" t="b">
        <v>1</v>
      </c>
      <c r="TP272" t="b">
        <v>1</v>
      </c>
      <c r="TQ272" t="b">
        <v>1</v>
      </c>
      <c r="TS272" t="b">
        <v>1</v>
      </c>
      <c r="TT272" t="b">
        <v>1</v>
      </c>
      <c r="TU272" t="b">
        <v>1</v>
      </c>
      <c r="TX272">
        <v>5</v>
      </c>
      <c r="TY272">
        <v>2.5</v>
      </c>
      <c r="VI272">
        <v>5</v>
      </c>
      <c r="VJ272">
        <v>0</v>
      </c>
      <c r="VK272">
        <v>2.5</v>
      </c>
      <c r="VL272">
        <v>7.5</v>
      </c>
      <c r="VM272" t="s">
        <v>1463</v>
      </c>
      <c r="VO272" t="s">
        <v>1463</v>
      </c>
      <c r="VQ272" t="s">
        <v>1463</v>
      </c>
      <c r="VS272" t="s">
        <v>1463</v>
      </c>
      <c r="VV272" t="s">
        <v>1463</v>
      </c>
      <c r="VX272" t="s">
        <v>1462</v>
      </c>
      <c r="VY272" t="s">
        <v>2659</v>
      </c>
      <c r="VZ272">
        <v>0</v>
      </c>
      <c r="WA272">
        <v>2.5</v>
      </c>
      <c r="XJ272">
        <v>2.5</v>
      </c>
      <c r="XK272">
        <v>0</v>
      </c>
      <c r="XL272">
        <v>2.5</v>
      </c>
      <c r="XM272">
        <v>5</v>
      </c>
      <c r="XN272" t="s">
        <v>1462</v>
      </c>
      <c r="XO272" t="s">
        <v>1462</v>
      </c>
      <c r="XS272" t="b">
        <v>1</v>
      </c>
      <c r="XV272" t="b">
        <v>1</v>
      </c>
      <c r="XW272" t="b">
        <v>1</v>
      </c>
      <c r="XX272" t="b">
        <v>1</v>
      </c>
      <c r="YC272" t="s">
        <v>1462</v>
      </c>
      <c r="YE272" t="s">
        <v>1463</v>
      </c>
      <c r="YF272" t="s">
        <v>4579</v>
      </c>
      <c r="YG272">
        <v>0</v>
      </c>
      <c r="YH272">
        <v>2.5</v>
      </c>
      <c r="YI272" t="s">
        <v>1463</v>
      </c>
      <c r="YU272">
        <v>0</v>
      </c>
      <c r="YV272">
        <v>2.5</v>
      </c>
      <c r="ZX272">
        <v>10</v>
      </c>
      <c r="ZY272">
        <v>2.5</v>
      </c>
      <c r="ZZ272">
        <v>2.5</v>
      </c>
      <c r="AAA272">
        <v>15</v>
      </c>
      <c r="AAB272" t="s">
        <v>1462</v>
      </c>
      <c r="AAD272" t="b">
        <v>1</v>
      </c>
      <c r="AAM272" t="b">
        <v>1</v>
      </c>
      <c r="AAO272" t="b">
        <v>1</v>
      </c>
      <c r="AAS272" t="s">
        <v>6944</v>
      </c>
      <c r="AAT272">
        <v>2.5</v>
      </c>
      <c r="AAU272">
        <v>2.5</v>
      </c>
      <c r="ADN272">
        <v>6</v>
      </c>
      <c r="ADO272">
        <v>2.5</v>
      </c>
      <c r="ADP272">
        <v>2.5</v>
      </c>
      <c r="ADQ272">
        <v>11</v>
      </c>
      <c r="ADR272" t="s">
        <v>2560</v>
      </c>
      <c r="ADS272">
        <v>0.5</v>
      </c>
      <c r="ADT272">
        <v>20</v>
      </c>
      <c r="ADU272" t="s">
        <v>1759</v>
      </c>
      <c r="ADV272">
        <v>1</v>
      </c>
      <c r="ADW272">
        <v>40</v>
      </c>
      <c r="AEG272">
        <v>2.5</v>
      </c>
      <c r="AEH272">
        <v>2.5</v>
      </c>
      <c r="AEI272">
        <v>10</v>
      </c>
      <c r="AEJ272">
        <v>5</v>
      </c>
      <c r="AEK272">
        <v>2.5</v>
      </c>
      <c r="AEL272">
        <v>17.5</v>
      </c>
      <c r="AER272" t="b">
        <v>1</v>
      </c>
      <c r="AET272" t="b">
        <v>1</v>
      </c>
      <c r="AEX272" t="b">
        <v>1</v>
      </c>
      <c r="AFC272">
        <v>5</v>
      </c>
      <c r="AFD272">
        <v>2.5</v>
      </c>
      <c r="AFE272">
        <v>0</v>
      </c>
      <c r="AFF272">
        <v>5</v>
      </c>
      <c r="AFG272">
        <v>2.5</v>
      </c>
      <c r="AFH272">
        <v>7.5</v>
      </c>
      <c r="AFI272" t="s">
        <v>1463</v>
      </c>
      <c r="AFK272" t="s">
        <v>1463</v>
      </c>
      <c r="AFM272" t="s">
        <v>1463</v>
      </c>
      <c r="AFO272" t="s">
        <v>1463</v>
      </c>
      <c r="AFQ272" t="s">
        <v>1463</v>
      </c>
      <c r="AFT272" t="s">
        <v>1463</v>
      </c>
      <c r="AFV272">
        <v>2</v>
      </c>
      <c r="AFW272">
        <v>2</v>
      </c>
      <c r="AFX272">
        <v>5</v>
      </c>
      <c r="AFY272">
        <v>2.5</v>
      </c>
      <c r="AFZ272">
        <v>6.7</v>
      </c>
      <c r="AGA272">
        <v>5</v>
      </c>
      <c r="AGB272">
        <v>2.5</v>
      </c>
      <c r="AGC272">
        <v>14.2</v>
      </c>
      <c r="AGD272">
        <v>6</v>
      </c>
      <c r="AGE272">
        <v>100</v>
      </c>
      <c r="AGG272">
        <v>6</v>
      </c>
      <c r="AGH272">
        <v>2</v>
      </c>
      <c r="AGJ272">
        <v>6</v>
      </c>
      <c r="AGK272">
        <v>0</v>
      </c>
      <c r="AGQ272">
        <v>5</v>
      </c>
      <c r="AGR272">
        <v>2.5</v>
      </c>
      <c r="AGS272">
        <v>3</v>
      </c>
      <c r="AGT272">
        <v>5</v>
      </c>
      <c r="AGU272">
        <v>2.5</v>
      </c>
      <c r="AGV272">
        <v>10.5</v>
      </c>
      <c r="AGW272">
        <v>3</v>
      </c>
      <c r="AGY272" t="b">
        <v>1</v>
      </c>
      <c r="AGZ272" t="b">
        <v>1</v>
      </c>
      <c r="AHB272" t="b">
        <v>1</v>
      </c>
      <c r="AHD272">
        <v>3</v>
      </c>
      <c r="AHE272">
        <v>3</v>
      </c>
      <c r="AHF272">
        <v>3</v>
      </c>
      <c r="AKM272">
        <v>5</v>
      </c>
      <c r="AKN272">
        <v>2.5</v>
      </c>
      <c r="AKO272">
        <v>10</v>
      </c>
      <c r="AKP272">
        <v>2.5</v>
      </c>
      <c r="AKQ272">
        <v>2.5</v>
      </c>
      <c r="AKR272">
        <v>15</v>
      </c>
      <c r="AKS272" t="s">
        <v>1462</v>
      </c>
      <c r="AKT272" t="s">
        <v>1463</v>
      </c>
      <c r="AKV272" t="s">
        <v>1462</v>
      </c>
      <c r="AKX272" t="s">
        <v>1463</v>
      </c>
      <c r="AKZ272" t="s">
        <v>1463</v>
      </c>
      <c r="ALB272" t="s">
        <v>1462</v>
      </c>
      <c r="ALD272" t="s">
        <v>1463</v>
      </c>
      <c r="ALF272" t="s">
        <v>1462</v>
      </c>
      <c r="ALH272" t="s">
        <v>1463</v>
      </c>
      <c r="ALJ272" t="s">
        <v>1463</v>
      </c>
      <c r="ALL272" t="s">
        <v>1463</v>
      </c>
      <c r="ALN272" t="s">
        <v>1463</v>
      </c>
      <c r="ALP272" t="s">
        <v>1463</v>
      </c>
      <c r="ALR272" t="s">
        <v>1462</v>
      </c>
      <c r="ALT272" t="s">
        <v>1463</v>
      </c>
      <c r="AMF272" t="b">
        <v>1</v>
      </c>
      <c r="AMI272" t="b">
        <v>1</v>
      </c>
      <c r="AML272" t="b">
        <v>1</v>
      </c>
      <c r="AMM272" t="b">
        <v>1</v>
      </c>
      <c r="AMP272" t="b">
        <v>1</v>
      </c>
      <c r="AMQ272" t="b">
        <v>1</v>
      </c>
      <c r="AMW272" t="b">
        <v>1</v>
      </c>
      <c r="ANA272">
        <v>2.5</v>
      </c>
      <c r="ANB272">
        <v>2.5</v>
      </c>
      <c r="ANC272">
        <v>10</v>
      </c>
      <c r="AND272">
        <v>2.5</v>
      </c>
      <c r="ANE272">
        <v>5</v>
      </c>
      <c r="ANF272">
        <v>17.5</v>
      </c>
      <c r="ANG272" t="s">
        <v>1462</v>
      </c>
      <c r="ANH272" t="s">
        <v>3069</v>
      </c>
      <c r="ANI272" t="s">
        <v>1462</v>
      </c>
      <c r="ANJ272" t="s">
        <v>6990</v>
      </c>
      <c r="ANK272">
        <v>2.5</v>
      </c>
      <c r="ANL272">
        <v>5</v>
      </c>
      <c r="ANM272">
        <v>6</v>
      </c>
      <c r="ANN272">
        <v>2.5</v>
      </c>
      <c r="ANO272">
        <v>7.5</v>
      </c>
      <c r="ANP272">
        <v>16</v>
      </c>
      <c r="ANQ272" t="s">
        <v>2599</v>
      </c>
      <c r="ANR272" t="s">
        <v>1462</v>
      </c>
      <c r="ANT272">
        <v>2.5</v>
      </c>
      <c r="ANU272">
        <v>7.5</v>
      </c>
      <c r="AQR272">
        <v>2.5</v>
      </c>
      <c r="AQS272">
        <v>0</v>
      </c>
      <c r="AQT272">
        <v>2.5</v>
      </c>
      <c r="AQU272">
        <v>5</v>
      </c>
      <c r="AQV272" t="s">
        <v>1463</v>
      </c>
      <c r="ARA272" t="b">
        <v>1</v>
      </c>
      <c r="ARB272" t="b">
        <v>1</v>
      </c>
      <c r="ARD272" t="b">
        <v>1</v>
      </c>
      <c r="ARG272">
        <v>0</v>
      </c>
      <c r="ARH272">
        <v>2.5</v>
      </c>
      <c r="ARI272" t="s">
        <v>1463</v>
      </c>
      <c r="ARQ272" t="s">
        <v>1463</v>
      </c>
      <c r="ASD272">
        <v>0</v>
      </c>
      <c r="ASE272">
        <v>2.5</v>
      </c>
      <c r="ASF272">
        <v>3</v>
      </c>
      <c r="ASG272">
        <v>2.5</v>
      </c>
      <c r="ASH272">
        <v>2.5</v>
      </c>
      <c r="ASI272">
        <v>8</v>
      </c>
      <c r="ASJ272">
        <v>80</v>
      </c>
      <c r="ASM272" t="b">
        <v>1</v>
      </c>
      <c r="ASS272">
        <v>3</v>
      </c>
      <c r="AST272" t="s">
        <v>1462</v>
      </c>
      <c r="ASW272" t="b">
        <v>1</v>
      </c>
      <c r="ASY272" t="b">
        <v>1</v>
      </c>
      <c r="ATC272" t="s">
        <v>7066</v>
      </c>
      <c r="ATD272">
        <v>2.5</v>
      </c>
      <c r="ATE272">
        <v>2.5</v>
      </c>
      <c r="ATF272">
        <v>0</v>
      </c>
      <c r="ATG272">
        <v>0</v>
      </c>
      <c r="ATH272">
        <v>5</v>
      </c>
      <c r="ATI272">
        <v>5</v>
      </c>
      <c r="ATJ272" t="s">
        <v>1463</v>
      </c>
      <c r="AVZ272">
        <v>0</v>
      </c>
      <c r="AWA272">
        <v>5</v>
      </c>
      <c r="AWB272">
        <v>0</v>
      </c>
      <c r="AWC272">
        <v>5</v>
      </c>
      <c r="AWD272">
        <v>4</v>
      </c>
      <c r="AWE272">
        <v>5</v>
      </c>
      <c r="AWF272">
        <v>2.5</v>
      </c>
      <c r="AWG272">
        <v>11.5</v>
      </c>
      <c r="AWH272" t="s">
        <v>1462</v>
      </c>
      <c r="AWI272" t="s">
        <v>1470</v>
      </c>
      <c r="AWJ272" t="s">
        <v>1463</v>
      </c>
      <c r="AWL272" t="s">
        <v>1462</v>
      </c>
      <c r="AWM272" t="s">
        <v>1470</v>
      </c>
      <c r="AWN272" t="s">
        <v>1463</v>
      </c>
      <c r="AWP272" t="s">
        <v>1463</v>
      </c>
      <c r="AWR272" t="s">
        <v>1463</v>
      </c>
      <c r="AWT272" t="s">
        <v>1463</v>
      </c>
      <c r="AWV272" t="s">
        <v>1462</v>
      </c>
      <c r="AWW272" t="s">
        <v>1470</v>
      </c>
      <c r="AWX272" t="s">
        <v>1463</v>
      </c>
      <c r="AWZ272" t="s">
        <v>1462</v>
      </c>
      <c r="AXA272" t="s">
        <v>1469</v>
      </c>
      <c r="AXB272" t="s">
        <v>1462</v>
      </c>
      <c r="AXC272" t="s">
        <v>1469</v>
      </c>
      <c r="AXD272" t="s">
        <v>1463</v>
      </c>
      <c r="AXI272">
        <v>5</v>
      </c>
      <c r="AXJ272">
        <v>2.5</v>
      </c>
      <c r="AXK272">
        <v>2</v>
      </c>
      <c r="AXN272">
        <v>2</v>
      </c>
      <c r="AXO272">
        <v>1</v>
      </c>
      <c r="AXP272">
        <v>1</v>
      </c>
      <c r="AXQ272">
        <v>1</v>
      </c>
      <c r="AXR272">
        <v>1</v>
      </c>
      <c r="AXS272">
        <v>1</v>
      </c>
      <c r="AXT272">
        <v>1</v>
      </c>
      <c r="AXU272">
        <v>1</v>
      </c>
      <c r="AXV272">
        <v>1</v>
      </c>
      <c r="AXW272">
        <v>1</v>
      </c>
      <c r="AXX272">
        <v>1</v>
      </c>
      <c r="AYA272">
        <v>10</v>
      </c>
      <c r="AYD272">
        <v>10</v>
      </c>
      <c r="AYE272" t="s">
        <v>1463</v>
      </c>
      <c r="AYF272" t="s">
        <v>1463</v>
      </c>
      <c r="AYG272">
        <v>10</v>
      </c>
      <c r="AYJ272">
        <v>10</v>
      </c>
      <c r="AYK272">
        <v>2.5</v>
      </c>
      <c r="AYL272">
        <v>5</v>
      </c>
      <c r="AYM272">
        <v>17.5</v>
      </c>
      <c r="AZO272" t="s">
        <v>1462</v>
      </c>
      <c r="AZP272" t="s">
        <v>7036</v>
      </c>
      <c r="AZR272">
        <v>2.5</v>
      </c>
      <c r="AZS272">
        <v>5</v>
      </c>
      <c r="BCH272">
        <v>10</v>
      </c>
      <c r="BCI272">
        <v>2.5</v>
      </c>
      <c r="BCJ272">
        <v>2.5</v>
      </c>
      <c r="BCK272">
        <v>15</v>
      </c>
      <c r="BCL272">
        <v>1</v>
      </c>
      <c r="BCN272">
        <v>3</v>
      </c>
      <c r="BCP272">
        <v>2</v>
      </c>
      <c r="BCR272">
        <v>5</v>
      </c>
      <c r="BCT272">
        <v>4</v>
      </c>
      <c r="BCW272" t="s">
        <v>2555</v>
      </c>
      <c r="BCY272">
        <v>2.5</v>
      </c>
      <c r="BCZ272">
        <v>2.5</v>
      </c>
      <c r="BEH272">
        <v>2.5</v>
      </c>
      <c r="BEI272">
        <v>7.5</v>
      </c>
      <c r="BEJ272">
        <v>2.5</v>
      </c>
      <c r="BEK272">
        <v>12.5</v>
      </c>
      <c r="BEL272" t="s">
        <v>2552</v>
      </c>
      <c r="BEN272" t="s">
        <v>2552</v>
      </c>
      <c r="BEP272" t="s">
        <v>2557</v>
      </c>
      <c r="BER272" t="s">
        <v>2552</v>
      </c>
      <c r="BET272" t="s">
        <v>2552</v>
      </c>
      <c r="BEV272" t="s">
        <v>2552</v>
      </c>
      <c r="BEX272">
        <v>7.5</v>
      </c>
      <c r="BEY272">
        <v>2.5</v>
      </c>
      <c r="BGQ272">
        <v>0</v>
      </c>
      <c r="BGR272">
        <v>2.5</v>
      </c>
      <c r="BGS272">
        <v>2.5</v>
      </c>
      <c r="BGT272">
        <v>5</v>
      </c>
      <c r="BGU272" t="s">
        <v>1462</v>
      </c>
      <c r="BGV272" t="s">
        <v>3069</v>
      </c>
      <c r="BGW272" t="s">
        <v>3103</v>
      </c>
      <c r="BHK272">
        <v>2.5</v>
      </c>
      <c r="BHL272">
        <v>2.5</v>
      </c>
      <c r="BIT272">
        <v>5</v>
      </c>
      <c r="BIU272">
        <v>2.5</v>
      </c>
      <c r="BIV272">
        <v>2.5</v>
      </c>
      <c r="BIW272">
        <v>10</v>
      </c>
      <c r="BIX272">
        <v>2</v>
      </c>
      <c r="BIY272" t="s">
        <v>2594</v>
      </c>
      <c r="BIZ272" t="s">
        <v>1794</v>
      </c>
      <c r="BJA272" t="s">
        <v>1468</v>
      </c>
      <c r="BJB272">
        <v>2.5</v>
      </c>
      <c r="BJC272">
        <v>2.5</v>
      </c>
    </row>
    <row r="273" spans="1:1024 1026:1615" ht="15" x14ac:dyDescent="0.25">
      <c r="A273" t="s">
        <v>6920</v>
      </c>
      <c r="B273" t="s">
        <v>7067</v>
      </c>
      <c r="C273" t="s">
        <v>7068</v>
      </c>
      <c r="D273" t="s">
        <v>1460</v>
      </c>
      <c r="F273" t="s">
        <v>2606</v>
      </c>
      <c r="G273" t="s">
        <v>4350</v>
      </c>
      <c r="H273" t="s">
        <v>4351</v>
      </c>
      <c r="I273" t="s">
        <v>4352</v>
      </c>
      <c r="J273">
        <v>3.6531365400000002</v>
      </c>
      <c r="K273">
        <v>34.291198719999997</v>
      </c>
      <c r="L273" s="116">
        <v>42453</v>
      </c>
      <c r="M273" t="s">
        <v>1471</v>
      </c>
      <c r="N273">
        <v>43</v>
      </c>
      <c r="O273" t="s">
        <v>1472</v>
      </c>
      <c r="Q273">
        <v>6.7</v>
      </c>
      <c r="R273">
        <v>7.5</v>
      </c>
      <c r="S273">
        <v>2.5</v>
      </c>
      <c r="T273">
        <v>16.7</v>
      </c>
      <c r="U273">
        <v>1</v>
      </c>
      <c r="V273">
        <v>1</v>
      </c>
      <c r="W273">
        <v>3</v>
      </c>
      <c r="X273">
        <v>3</v>
      </c>
      <c r="AB273" t="b">
        <v>1</v>
      </c>
      <c r="AG273">
        <v>1</v>
      </c>
      <c r="AH273">
        <v>1</v>
      </c>
      <c r="AI273">
        <v>2</v>
      </c>
      <c r="AJ273">
        <v>2</v>
      </c>
      <c r="AS273">
        <v>1</v>
      </c>
      <c r="AT273">
        <v>1</v>
      </c>
      <c r="AU273">
        <v>1</v>
      </c>
      <c r="AV273">
        <v>1</v>
      </c>
      <c r="BS273" t="s">
        <v>1462</v>
      </c>
      <c r="BT273" t="s">
        <v>1462</v>
      </c>
      <c r="BU273" t="s">
        <v>7047</v>
      </c>
      <c r="BV273" t="s">
        <v>7069</v>
      </c>
      <c r="BW273">
        <v>7.5</v>
      </c>
      <c r="BX273">
        <v>2.5</v>
      </c>
      <c r="BY273">
        <v>3.5</v>
      </c>
      <c r="BZ273">
        <v>2.5</v>
      </c>
      <c r="CA273">
        <v>2.5</v>
      </c>
      <c r="CB273">
        <v>8.5</v>
      </c>
      <c r="CC273" t="s">
        <v>1462</v>
      </c>
      <c r="CD273" t="b">
        <v>1</v>
      </c>
      <c r="CE273" t="b">
        <v>1</v>
      </c>
      <c r="CF273">
        <v>30</v>
      </c>
      <c r="CH273" t="s">
        <v>1463</v>
      </c>
      <c r="CM273" t="s">
        <v>1463</v>
      </c>
      <c r="CR273" t="s">
        <v>1463</v>
      </c>
      <c r="CW273" t="s">
        <v>1463</v>
      </c>
      <c r="DB273" t="s">
        <v>1463</v>
      </c>
      <c r="DG273" t="s">
        <v>1463</v>
      </c>
      <c r="DM273" t="s">
        <v>1463</v>
      </c>
      <c r="DU273" t="b">
        <v>1</v>
      </c>
      <c r="EA273" t="b">
        <v>1</v>
      </c>
      <c r="EI273">
        <v>2.5</v>
      </c>
      <c r="EJ273">
        <v>2.5</v>
      </c>
      <c r="EN273">
        <v>0</v>
      </c>
      <c r="EO273" t="s">
        <v>1463</v>
      </c>
      <c r="FL273">
        <v>10</v>
      </c>
      <c r="FM273">
        <v>2.5</v>
      </c>
      <c r="FN273">
        <v>2.5</v>
      </c>
      <c r="FO273">
        <v>15</v>
      </c>
      <c r="FP273" t="s">
        <v>1462</v>
      </c>
      <c r="FT273" t="b">
        <v>1</v>
      </c>
      <c r="FV273" t="s">
        <v>1464</v>
      </c>
      <c r="GC273" t="b">
        <v>1</v>
      </c>
      <c r="GE273" t="s">
        <v>2564</v>
      </c>
      <c r="HD273" t="b">
        <v>1</v>
      </c>
      <c r="HF273" t="s">
        <v>1464</v>
      </c>
      <c r="JC273" t="b">
        <v>1</v>
      </c>
      <c r="JE273" t="s">
        <v>1464</v>
      </c>
      <c r="KG273" t="s">
        <v>4871</v>
      </c>
      <c r="KH273" t="b">
        <v>1</v>
      </c>
      <c r="KJ273" t="s">
        <v>1464</v>
      </c>
      <c r="KK273" t="s">
        <v>1462</v>
      </c>
      <c r="KL273" t="s">
        <v>5404</v>
      </c>
      <c r="KM273">
        <v>2.5</v>
      </c>
      <c r="KN273">
        <v>2.5</v>
      </c>
      <c r="KO273">
        <v>0</v>
      </c>
      <c r="KR273">
        <v>0</v>
      </c>
      <c r="KS273" t="s">
        <v>1463</v>
      </c>
      <c r="RO273">
        <v>7.5</v>
      </c>
      <c r="RP273">
        <v>0</v>
      </c>
      <c r="RQ273">
        <v>2.5</v>
      </c>
      <c r="RR273">
        <v>10</v>
      </c>
      <c r="RS273" t="s">
        <v>1463</v>
      </c>
      <c r="RZ273" t="s">
        <v>1463</v>
      </c>
      <c r="SK273">
        <v>0</v>
      </c>
      <c r="SL273">
        <v>2.5</v>
      </c>
      <c r="SM273">
        <v>3.7</v>
      </c>
      <c r="SN273">
        <v>5</v>
      </c>
      <c r="SO273">
        <v>2.5</v>
      </c>
      <c r="SP273">
        <v>11.2</v>
      </c>
      <c r="SQ273" t="s">
        <v>1463</v>
      </c>
      <c r="SR273" t="s">
        <v>6941</v>
      </c>
      <c r="TI273">
        <v>75</v>
      </c>
      <c r="TJ273" t="s">
        <v>7070</v>
      </c>
      <c r="TN273" t="b">
        <v>1</v>
      </c>
      <c r="TO273" t="b">
        <v>1</v>
      </c>
      <c r="TP273" t="b">
        <v>1</v>
      </c>
      <c r="TQ273" t="b">
        <v>1</v>
      </c>
      <c r="TS273" t="b">
        <v>1</v>
      </c>
      <c r="TT273" t="b">
        <v>1</v>
      </c>
      <c r="TU273" t="b">
        <v>1</v>
      </c>
      <c r="TX273">
        <v>5</v>
      </c>
      <c r="TY273">
        <v>2.5</v>
      </c>
      <c r="VI273">
        <v>5</v>
      </c>
      <c r="VJ273">
        <v>0</v>
      </c>
      <c r="VK273">
        <v>2.5</v>
      </c>
      <c r="VL273">
        <v>7.5</v>
      </c>
      <c r="VM273" t="s">
        <v>1463</v>
      </c>
      <c r="VO273" t="s">
        <v>1463</v>
      </c>
      <c r="VQ273" t="s">
        <v>1463</v>
      </c>
      <c r="VS273" t="s">
        <v>1463</v>
      </c>
      <c r="VV273" t="s">
        <v>1463</v>
      </c>
      <c r="VX273" t="s">
        <v>1462</v>
      </c>
      <c r="VY273" t="s">
        <v>7050</v>
      </c>
      <c r="VZ273">
        <v>0</v>
      </c>
      <c r="WA273">
        <v>2.5</v>
      </c>
      <c r="XJ273">
        <v>5</v>
      </c>
      <c r="XK273">
        <v>2.5</v>
      </c>
      <c r="XL273">
        <v>2.5</v>
      </c>
      <c r="XM273">
        <v>10</v>
      </c>
      <c r="XN273" t="s">
        <v>1463</v>
      </c>
      <c r="XO273" t="s">
        <v>1462</v>
      </c>
      <c r="XR273" t="b">
        <v>1</v>
      </c>
      <c r="XS273" t="b">
        <v>1</v>
      </c>
      <c r="XT273" t="b">
        <v>1</v>
      </c>
      <c r="XW273" t="b">
        <v>1</v>
      </c>
      <c r="XX273" t="b">
        <v>1</v>
      </c>
      <c r="YE273" t="s">
        <v>1463</v>
      </c>
      <c r="YF273" t="s">
        <v>4579</v>
      </c>
      <c r="YG273">
        <v>0</v>
      </c>
      <c r="YH273">
        <v>2.5</v>
      </c>
      <c r="YI273" t="s">
        <v>1462</v>
      </c>
      <c r="YP273" t="b">
        <v>1</v>
      </c>
      <c r="YU273">
        <v>5</v>
      </c>
      <c r="YV273">
        <v>2.5</v>
      </c>
      <c r="ZX273">
        <v>7</v>
      </c>
      <c r="ZY273">
        <v>5</v>
      </c>
      <c r="ZZ273">
        <v>2.5</v>
      </c>
      <c r="AAA273">
        <v>14.5</v>
      </c>
      <c r="AAB273" t="s">
        <v>1462</v>
      </c>
      <c r="AAM273" t="b">
        <v>1</v>
      </c>
      <c r="AAO273" t="b">
        <v>1</v>
      </c>
      <c r="AAS273" t="s">
        <v>6944</v>
      </c>
      <c r="AAT273">
        <v>5</v>
      </c>
      <c r="AAU273">
        <v>2.5</v>
      </c>
      <c r="ADN273">
        <v>6</v>
      </c>
      <c r="ADO273">
        <v>5</v>
      </c>
      <c r="ADP273">
        <v>2.5</v>
      </c>
      <c r="ADQ273">
        <v>13.5</v>
      </c>
      <c r="ADR273" t="s">
        <v>2560</v>
      </c>
      <c r="ADS273">
        <v>0.5</v>
      </c>
      <c r="ADT273">
        <v>20</v>
      </c>
      <c r="ADU273" t="s">
        <v>1759</v>
      </c>
      <c r="ADV273">
        <v>0.5</v>
      </c>
      <c r="ADW273">
        <v>20</v>
      </c>
      <c r="AEG273">
        <v>5</v>
      </c>
      <c r="AEH273">
        <v>2.5</v>
      </c>
      <c r="AEI273">
        <v>7</v>
      </c>
      <c r="AEJ273">
        <v>2.5</v>
      </c>
      <c r="AEK273">
        <v>2.5</v>
      </c>
      <c r="AEL273">
        <v>12</v>
      </c>
      <c r="AER273" t="b">
        <v>1</v>
      </c>
      <c r="AET273" t="b">
        <v>1</v>
      </c>
      <c r="AFC273">
        <v>2.5</v>
      </c>
      <c r="AFD273">
        <v>2.5</v>
      </c>
      <c r="AFE273">
        <v>0</v>
      </c>
      <c r="AFF273">
        <v>6.4</v>
      </c>
      <c r="AFG273">
        <v>2.5</v>
      </c>
      <c r="AFH273">
        <v>8.9</v>
      </c>
      <c r="AFI273" t="s">
        <v>1463</v>
      </c>
      <c r="AFK273" t="s">
        <v>1463</v>
      </c>
      <c r="AFM273" t="s">
        <v>1463</v>
      </c>
      <c r="AFO273" t="s">
        <v>1463</v>
      </c>
      <c r="AFQ273" t="s">
        <v>1463</v>
      </c>
      <c r="AFT273" t="s">
        <v>1463</v>
      </c>
      <c r="AFV273">
        <v>2</v>
      </c>
      <c r="AFW273">
        <v>3</v>
      </c>
      <c r="AFX273">
        <v>6.3888888888888804</v>
      </c>
      <c r="AFY273">
        <v>2.5</v>
      </c>
      <c r="AFZ273">
        <v>5</v>
      </c>
      <c r="AGA273">
        <v>2.5</v>
      </c>
      <c r="AGB273">
        <v>2.5</v>
      </c>
      <c r="AGC273">
        <v>10</v>
      </c>
      <c r="AGD273">
        <v>5</v>
      </c>
      <c r="AGE273">
        <v>100</v>
      </c>
      <c r="AGG273">
        <v>5</v>
      </c>
      <c r="AGH273">
        <v>3</v>
      </c>
      <c r="AGJ273">
        <v>5</v>
      </c>
      <c r="AGK273">
        <v>0</v>
      </c>
      <c r="AGQ273">
        <v>2.5</v>
      </c>
      <c r="AGR273">
        <v>2.5</v>
      </c>
      <c r="AGS273">
        <v>3</v>
      </c>
      <c r="AGT273">
        <v>5</v>
      </c>
      <c r="AGU273">
        <v>2.5</v>
      </c>
      <c r="AGV273">
        <v>10.5</v>
      </c>
      <c r="AGW273">
        <v>3</v>
      </c>
      <c r="AGY273" t="b">
        <v>1</v>
      </c>
      <c r="AGZ273" t="b">
        <v>1</v>
      </c>
      <c r="AHB273" t="b">
        <v>1</v>
      </c>
      <c r="AHD273">
        <v>3</v>
      </c>
      <c r="AHE273">
        <v>3</v>
      </c>
      <c r="AHF273">
        <v>3</v>
      </c>
      <c r="AKM273">
        <v>5</v>
      </c>
      <c r="AKN273">
        <v>2.5</v>
      </c>
      <c r="AKO273">
        <v>10</v>
      </c>
      <c r="AKP273">
        <v>2.5</v>
      </c>
      <c r="AKQ273">
        <v>2.5</v>
      </c>
      <c r="AKR273">
        <v>15</v>
      </c>
      <c r="AKS273" t="s">
        <v>1462</v>
      </c>
      <c r="AKT273" t="s">
        <v>1463</v>
      </c>
      <c r="AKV273" t="s">
        <v>1462</v>
      </c>
      <c r="AKX273" t="s">
        <v>1463</v>
      </c>
      <c r="AKZ273" t="s">
        <v>1463</v>
      </c>
      <c r="ALB273" t="s">
        <v>1462</v>
      </c>
      <c r="ALD273" t="s">
        <v>1463</v>
      </c>
      <c r="ALF273" t="s">
        <v>1462</v>
      </c>
      <c r="ALH273" t="s">
        <v>1463</v>
      </c>
      <c r="ALJ273" t="s">
        <v>1463</v>
      </c>
      <c r="ALL273" t="s">
        <v>1462</v>
      </c>
      <c r="ALN273" t="s">
        <v>1463</v>
      </c>
      <c r="ALR273" t="s">
        <v>1462</v>
      </c>
      <c r="ALT273" t="s">
        <v>1463</v>
      </c>
      <c r="AMF273" t="b">
        <v>1</v>
      </c>
      <c r="AMI273" t="b">
        <v>1</v>
      </c>
      <c r="AMJ273" t="b">
        <v>1</v>
      </c>
      <c r="AML273" t="b">
        <v>1</v>
      </c>
      <c r="AMM273" t="b">
        <v>1</v>
      </c>
      <c r="AMP273" t="b">
        <v>1</v>
      </c>
      <c r="AMQ273" t="b">
        <v>1</v>
      </c>
      <c r="AMW273" t="b">
        <v>1</v>
      </c>
      <c r="ANA273">
        <v>2.5</v>
      </c>
      <c r="ANB273">
        <v>2.5</v>
      </c>
      <c r="ANC273">
        <v>10</v>
      </c>
      <c r="AND273">
        <v>5</v>
      </c>
      <c r="ANE273">
        <v>2.5</v>
      </c>
      <c r="ANF273">
        <v>17.5</v>
      </c>
      <c r="ANG273" t="s">
        <v>1462</v>
      </c>
      <c r="ANH273" t="s">
        <v>3069</v>
      </c>
      <c r="ANI273" t="s">
        <v>1462</v>
      </c>
      <c r="ANJ273" t="s">
        <v>2616</v>
      </c>
      <c r="ANK273">
        <v>5</v>
      </c>
      <c r="ANL273">
        <v>2.5</v>
      </c>
      <c r="ANM273">
        <v>6</v>
      </c>
      <c r="ANN273">
        <v>2.5</v>
      </c>
      <c r="ANO273">
        <v>5</v>
      </c>
      <c r="ANP273">
        <v>13.5</v>
      </c>
      <c r="ANQ273" t="s">
        <v>2599</v>
      </c>
      <c r="ANR273" t="s">
        <v>1462</v>
      </c>
      <c r="ANT273">
        <v>2.5</v>
      </c>
      <c r="ANU273">
        <v>5</v>
      </c>
      <c r="AQR273">
        <v>2.5</v>
      </c>
      <c r="AQS273">
        <v>0</v>
      </c>
      <c r="AQT273">
        <v>2.5</v>
      </c>
      <c r="AQU273">
        <v>5</v>
      </c>
      <c r="AQV273" t="s">
        <v>1463</v>
      </c>
      <c r="ARA273" t="b">
        <v>1</v>
      </c>
      <c r="ARB273" t="b">
        <v>1</v>
      </c>
      <c r="ARC273" t="b">
        <v>1</v>
      </c>
      <c r="ARD273" t="b">
        <v>1</v>
      </c>
      <c r="ARG273">
        <v>0</v>
      </c>
      <c r="ARH273">
        <v>2.5</v>
      </c>
      <c r="ARI273" t="s">
        <v>1463</v>
      </c>
      <c r="ARQ273" t="s">
        <v>1463</v>
      </c>
      <c r="ASD273">
        <v>0</v>
      </c>
      <c r="ASE273">
        <v>2.5</v>
      </c>
      <c r="ASF273">
        <v>3</v>
      </c>
      <c r="ASG273">
        <v>2.5</v>
      </c>
      <c r="ASH273">
        <v>2.5</v>
      </c>
      <c r="ASI273">
        <v>8</v>
      </c>
      <c r="ASJ273">
        <v>80</v>
      </c>
      <c r="ASM273" t="b">
        <v>1</v>
      </c>
      <c r="ASS273">
        <v>3</v>
      </c>
      <c r="AST273" t="s">
        <v>1462</v>
      </c>
      <c r="ASW273" t="b">
        <v>1</v>
      </c>
      <c r="ASY273" t="b">
        <v>1</v>
      </c>
      <c r="ATC273" t="s">
        <v>7071</v>
      </c>
      <c r="ATD273">
        <v>2.5</v>
      </c>
      <c r="ATE273">
        <v>2.5</v>
      </c>
      <c r="ATF273">
        <v>0</v>
      </c>
      <c r="ATG273">
        <v>0</v>
      </c>
      <c r="ATH273">
        <v>3.8</v>
      </c>
      <c r="ATI273">
        <v>3.8</v>
      </c>
      <c r="ATJ273" t="s">
        <v>1463</v>
      </c>
      <c r="AVZ273">
        <v>0</v>
      </c>
      <c r="AWA273">
        <v>2.5</v>
      </c>
      <c r="AWB273">
        <v>0</v>
      </c>
      <c r="AWC273">
        <v>5</v>
      </c>
      <c r="AWD273">
        <v>4</v>
      </c>
      <c r="AWE273">
        <v>2.5</v>
      </c>
      <c r="AWF273">
        <v>2.5</v>
      </c>
      <c r="AWG273">
        <v>9</v>
      </c>
      <c r="AWH273" t="s">
        <v>1462</v>
      </c>
      <c r="AWJ273" t="s">
        <v>1463</v>
      </c>
      <c r="AWL273" t="s">
        <v>1462</v>
      </c>
      <c r="AWM273" t="s">
        <v>1470</v>
      </c>
      <c r="AWN273" t="s">
        <v>1463</v>
      </c>
      <c r="AWP273" t="s">
        <v>1463</v>
      </c>
      <c r="AWR273" t="s">
        <v>1463</v>
      </c>
      <c r="AWT273" t="s">
        <v>1462</v>
      </c>
      <c r="AWU273" t="s">
        <v>2592</v>
      </c>
      <c r="AWV273" t="s">
        <v>1463</v>
      </c>
      <c r="AWX273" t="s">
        <v>1463</v>
      </c>
      <c r="AWZ273" t="s">
        <v>1462</v>
      </c>
      <c r="AXA273" t="s">
        <v>1469</v>
      </c>
      <c r="AXB273" t="s">
        <v>1462</v>
      </c>
      <c r="AXC273" t="s">
        <v>1469</v>
      </c>
      <c r="AXD273" t="s">
        <v>1463</v>
      </c>
      <c r="AXI273">
        <v>2.5</v>
      </c>
      <c r="AXJ273">
        <v>2.5</v>
      </c>
      <c r="AXK273">
        <v>1</v>
      </c>
      <c r="AXN273">
        <v>1</v>
      </c>
      <c r="AXO273">
        <v>1</v>
      </c>
      <c r="AXP273">
        <v>1</v>
      </c>
      <c r="AXQ273">
        <v>1</v>
      </c>
      <c r="AXR273">
        <v>1</v>
      </c>
      <c r="AXS273">
        <v>1</v>
      </c>
      <c r="AXT273">
        <v>1</v>
      </c>
      <c r="AXU273">
        <v>1</v>
      </c>
      <c r="AXV273">
        <v>2</v>
      </c>
      <c r="AXW273">
        <v>1</v>
      </c>
      <c r="AXX273">
        <v>2</v>
      </c>
      <c r="AYA273">
        <v>10</v>
      </c>
      <c r="AYD273">
        <v>10</v>
      </c>
      <c r="AYE273" t="s">
        <v>1463</v>
      </c>
      <c r="AYF273" t="s">
        <v>1463</v>
      </c>
      <c r="AYG273">
        <v>10</v>
      </c>
      <c r="AYJ273">
        <v>9</v>
      </c>
      <c r="AYK273">
        <v>2.5</v>
      </c>
      <c r="AYL273">
        <v>5</v>
      </c>
      <c r="AYM273">
        <v>16.5</v>
      </c>
      <c r="AZC273">
        <v>2</v>
      </c>
      <c r="AZD273" t="s">
        <v>7072</v>
      </c>
      <c r="AZE273" t="s">
        <v>7073</v>
      </c>
      <c r="AZM273" t="s">
        <v>1462</v>
      </c>
      <c r="AZN273" t="s">
        <v>7074</v>
      </c>
      <c r="AZO273" t="s">
        <v>1462</v>
      </c>
      <c r="AZP273" t="s">
        <v>7075</v>
      </c>
      <c r="AZR273">
        <v>2.5</v>
      </c>
      <c r="AZS273">
        <v>5</v>
      </c>
      <c r="BCH273">
        <v>10</v>
      </c>
      <c r="BCI273">
        <v>2.5</v>
      </c>
      <c r="BCJ273">
        <v>2.5</v>
      </c>
      <c r="BCK273">
        <v>15</v>
      </c>
      <c r="BCL273">
        <v>1</v>
      </c>
      <c r="BCN273" t="s">
        <v>2555</v>
      </c>
      <c r="BCP273">
        <v>2</v>
      </c>
      <c r="BCR273">
        <v>3</v>
      </c>
      <c r="BCT273">
        <v>4</v>
      </c>
      <c r="BCW273" t="s">
        <v>2555</v>
      </c>
      <c r="BCY273">
        <v>2.5</v>
      </c>
      <c r="BCZ273">
        <v>2.5</v>
      </c>
      <c r="BEH273">
        <v>3</v>
      </c>
      <c r="BEI273">
        <v>7.5</v>
      </c>
      <c r="BEJ273">
        <v>2.5</v>
      </c>
      <c r="BEK273">
        <v>13</v>
      </c>
      <c r="BEL273" t="s">
        <v>2552</v>
      </c>
      <c r="BEN273" t="s">
        <v>2552</v>
      </c>
      <c r="BEP273" t="s">
        <v>2552</v>
      </c>
      <c r="BER273" t="s">
        <v>2552</v>
      </c>
      <c r="BET273" t="s">
        <v>2556</v>
      </c>
      <c r="BEV273" t="s">
        <v>2552</v>
      </c>
      <c r="BEX273">
        <v>7.5</v>
      </c>
      <c r="BEY273">
        <v>2.5</v>
      </c>
      <c r="BGQ273" t="s">
        <v>1467</v>
      </c>
      <c r="BGR273">
        <v>0</v>
      </c>
      <c r="BGS273">
        <v>2.5</v>
      </c>
      <c r="BGT273">
        <v>2.5</v>
      </c>
      <c r="BGU273" t="s">
        <v>1463</v>
      </c>
      <c r="BHK273">
        <v>0</v>
      </c>
      <c r="BHL273">
        <v>2.5</v>
      </c>
      <c r="BIT273">
        <v>0</v>
      </c>
      <c r="BIU273">
        <v>2.5</v>
      </c>
      <c r="BIV273">
        <v>2.5</v>
      </c>
      <c r="BIW273">
        <v>5</v>
      </c>
      <c r="BIX273">
        <v>1</v>
      </c>
      <c r="BIY273" t="s">
        <v>2594</v>
      </c>
      <c r="BIZ273" t="s">
        <v>1468</v>
      </c>
      <c r="BJA273" t="s">
        <v>1468</v>
      </c>
      <c r="BJB273">
        <v>2.5</v>
      </c>
      <c r="BJC273">
        <v>2.5</v>
      </c>
    </row>
    <row r="274" spans="1:1024 1026:1615" ht="15" x14ac:dyDescent="0.25">
      <c r="A274" t="s">
        <v>6920</v>
      </c>
      <c r="B274" t="s">
        <v>7076</v>
      </c>
      <c r="C274" t="s">
        <v>7077</v>
      </c>
      <c r="D274" t="s">
        <v>1460</v>
      </c>
      <c r="F274" t="s">
        <v>2606</v>
      </c>
      <c r="G274" t="s">
        <v>4350</v>
      </c>
      <c r="H274" t="s">
        <v>4351</v>
      </c>
      <c r="J274">
        <v>3.4199852100000001</v>
      </c>
      <c r="K274">
        <v>34.154529719999999</v>
      </c>
      <c r="L274" s="116">
        <v>42454</v>
      </c>
      <c r="M274" t="s">
        <v>1461</v>
      </c>
      <c r="N274">
        <v>50</v>
      </c>
      <c r="O274" t="s">
        <v>2554</v>
      </c>
      <c r="Q274">
        <v>6.7</v>
      </c>
      <c r="R274">
        <v>7.5</v>
      </c>
      <c r="S274">
        <v>2.5</v>
      </c>
      <c r="T274">
        <v>16.7</v>
      </c>
      <c r="U274">
        <v>3</v>
      </c>
      <c r="V274">
        <v>3</v>
      </c>
      <c r="W274">
        <v>2</v>
      </c>
      <c r="X274">
        <v>1</v>
      </c>
      <c r="Y274">
        <v>1</v>
      </c>
      <c r="Z274">
        <v>1</v>
      </c>
      <c r="AF274" t="b">
        <v>1</v>
      </c>
      <c r="BS274" t="s">
        <v>1462</v>
      </c>
      <c r="BT274" t="s">
        <v>1462</v>
      </c>
      <c r="BW274">
        <v>7.5</v>
      </c>
      <c r="BX274">
        <v>2.5</v>
      </c>
      <c r="BY274">
        <v>7.5</v>
      </c>
      <c r="BZ274">
        <v>5</v>
      </c>
      <c r="CA274">
        <v>2.5</v>
      </c>
      <c r="CB274">
        <v>15</v>
      </c>
      <c r="CC274" t="s">
        <v>1462</v>
      </c>
      <c r="CD274" t="b">
        <v>1</v>
      </c>
      <c r="CE274" t="b">
        <v>1</v>
      </c>
      <c r="CF274">
        <v>35</v>
      </c>
      <c r="CH274" t="s">
        <v>1462</v>
      </c>
      <c r="CI274" t="b">
        <v>1</v>
      </c>
      <c r="CK274">
        <v>35</v>
      </c>
      <c r="CM274" t="s">
        <v>1463</v>
      </c>
      <c r="CR274" t="s">
        <v>1463</v>
      </c>
      <c r="CW274" t="s">
        <v>1463</v>
      </c>
      <c r="DB274" t="s">
        <v>1463</v>
      </c>
      <c r="DG274" t="s">
        <v>1463</v>
      </c>
      <c r="DM274" t="s">
        <v>1463</v>
      </c>
      <c r="DS274" t="b">
        <v>1</v>
      </c>
      <c r="DU274" t="b">
        <v>1</v>
      </c>
      <c r="DY274" t="b">
        <v>1</v>
      </c>
      <c r="DZ274" t="b">
        <v>1</v>
      </c>
      <c r="EI274">
        <v>5</v>
      </c>
      <c r="EJ274">
        <v>2.5</v>
      </c>
      <c r="EN274">
        <v>0</v>
      </c>
      <c r="EO274" t="s">
        <v>1463</v>
      </c>
      <c r="FL274">
        <v>6.7</v>
      </c>
      <c r="FM274">
        <v>2.5</v>
      </c>
      <c r="FN274">
        <v>2.5</v>
      </c>
      <c r="FO274">
        <v>11.7</v>
      </c>
      <c r="FP274" t="s">
        <v>1462</v>
      </c>
      <c r="FT274" t="b">
        <v>1</v>
      </c>
      <c r="FV274" t="s">
        <v>1464</v>
      </c>
      <c r="HD274" t="b">
        <v>1</v>
      </c>
      <c r="HF274" t="s">
        <v>1464</v>
      </c>
      <c r="JC274" t="b">
        <v>1</v>
      </c>
      <c r="JE274" t="s">
        <v>1464</v>
      </c>
      <c r="KG274" t="s">
        <v>4388</v>
      </c>
      <c r="KH274" t="b">
        <v>1</v>
      </c>
      <c r="KJ274" t="s">
        <v>1464</v>
      </c>
      <c r="KK274" t="s">
        <v>1463</v>
      </c>
      <c r="KM274">
        <v>2.5</v>
      </c>
      <c r="KN274">
        <v>2.5</v>
      </c>
      <c r="KO274">
        <v>2</v>
      </c>
      <c r="KP274">
        <v>5</v>
      </c>
      <c r="KQ274">
        <v>2.5</v>
      </c>
      <c r="KR274">
        <v>9.5</v>
      </c>
      <c r="KS274" t="s">
        <v>1462</v>
      </c>
      <c r="KV274">
        <v>21</v>
      </c>
      <c r="KW274">
        <v>15</v>
      </c>
      <c r="LF274">
        <v>1</v>
      </c>
      <c r="LG274">
        <v>1</v>
      </c>
      <c r="LZ274" t="b">
        <v>1</v>
      </c>
      <c r="MA274" t="b">
        <v>1</v>
      </c>
      <c r="MJ274" t="b">
        <v>1</v>
      </c>
      <c r="MK274" t="b">
        <v>1</v>
      </c>
      <c r="MT274" t="s">
        <v>1462</v>
      </c>
      <c r="MU274" t="s">
        <v>6967</v>
      </c>
      <c r="MV274">
        <v>5</v>
      </c>
      <c r="MW274">
        <v>2.5</v>
      </c>
      <c r="MX274">
        <v>0</v>
      </c>
      <c r="MY274">
        <v>0</v>
      </c>
      <c r="MZ274">
        <v>2.5</v>
      </c>
      <c r="NA274">
        <v>2.5</v>
      </c>
      <c r="NM274" t="s">
        <v>2549</v>
      </c>
      <c r="NN274" t="s">
        <v>2549</v>
      </c>
      <c r="NO274" t="s">
        <v>2549</v>
      </c>
      <c r="NP274" t="s">
        <v>2549</v>
      </c>
      <c r="NQ274" t="s">
        <v>2549</v>
      </c>
      <c r="NR274" t="s">
        <v>2549</v>
      </c>
      <c r="NS274" t="s">
        <v>2549</v>
      </c>
      <c r="NT274" t="s">
        <v>2549</v>
      </c>
      <c r="NU274" t="s">
        <v>2549</v>
      </c>
      <c r="NV274" t="s">
        <v>2549</v>
      </c>
      <c r="NW274" t="s">
        <v>2550</v>
      </c>
      <c r="NX274" t="s">
        <v>2569</v>
      </c>
      <c r="NY274" t="s">
        <v>2569</v>
      </c>
      <c r="NZ274" t="s">
        <v>2550</v>
      </c>
      <c r="OA274" t="s">
        <v>2550</v>
      </c>
      <c r="OB274" t="s">
        <v>2550</v>
      </c>
      <c r="OC274" t="s">
        <v>2550</v>
      </c>
      <c r="OD274" t="s">
        <v>2550</v>
      </c>
      <c r="OE274" t="s">
        <v>2550</v>
      </c>
      <c r="OF274" t="s">
        <v>2550</v>
      </c>
      <c r="OG274">
        <v>0</v>
      </c>
      <c r="OH274">
        <v>2.5</v>
      </c>
      <c r="OJ274">
        <v>2.5</v>
      </c>
      <c r="OK274">
        <v>2.5</v>
      </c>
      <c r="OL274">
        <v>5</v>
      </c>
      <c r="OO274" t="b">
        <v>1</v>
      </c>
      <c r="OP274" t="b">
        <v>1</v>
      </c>
      <c r="OY274" t="s">
        <v>7078</v>
      </c>
      <c r="OZ274" t="s">
        <v>6980</v>
      </c>
      <c r="PI274" t="s">
        <v>6981</v>
      </c>
      <c r="PJ274" t="s">
        <v>6981</v>
      </c>
      <c r="QL274">
        <v>2.5</v>
      </c>
      <c r="QM274">
        <v>2.5</v>
      </c>
      <c r="RO274">
        <v>7.5</v>
      </c>
      <c r="RP274">
        <v>0</v>
      </c>
      <c r="RQ274">
        <v>2.5</v>
      </c>
      <c r="RR274">
        <v>10</v>
      </c>
      <c r="RS274" t="s">
        <v>1463</v>
      </c>
      <c r="RZ274" t="s">
        <v>1463</v>
      </c>
      <c r="SB274" t="s">
        <v>1463</v>
      </c>
      <c r="SH274" t="s">
        <v>1463</v>
      </c>
      <c r="SK274">
        <v>0</v>
      </c>
      <c r="SL274">
        <v>2.5</v>
      </c>
      <c r="SM274">
        <v>5.7</v>
      </c>
      <c r="SN274">
        <v>2.5</v>
      </c>
      <c r="SO274">
        <v>2.5</v>
      </c>
      <c r="SP274">
        <v>10.7</v>
      </c>
      <c r="SQ274" t="s">
        <v>1463</v>
      </c>
      <c r="SR274" t="s">
        <v>2919</v>
      </c>
      <c r="TI274">
        <v>50</v>
      </c>
      <c r="TJ274" t="s">
        <v>7079</v>
      </c>
      <c r="TM274" t="b">
        <v>1</v>
      </c>
      <c r="TN274" t="b">
        <v>1</v>
      </c>
      <c r="TO274" t="b">
        <v>1</v>
      </c>
      <c r="TP274" t="b">
        <v>1</v>
      </c>
      <c r="TQ274" t="b">
        <v>1</v>
      </c>
      <c r="TS274" t="b">
        <v>1</v>
      </c>
      <c r="TT274" t="b">
        <v>1</v>
      </c>
      <c r="TU274" t="b">
        <v>1</v>
      </c>
      <c r="TX274">
        <v>2.5</v>
      </c>
      <c r="TY274">
        <v>2.5</v>
      </c>
      <c r="VI274">
        <v>5</v>
      </c>
      <c r="VJ274">
        <v>0</v>
      </c>
      <c r="VK274">
        <v>2.5</v>
      </c>
      <c r="VL274">
        <v>7.5</v>
      </c>
      <c r="VM274" t="s">
        <v>1463</v>
      </c>
      <c r="VO274" t="s">
        <v>1463</v>
      </c>
      <c r="VQ274" t="s">
        <v>1463</v>
      </c>
      <c r="VS274" t="s">
        <v>1463</v>
      </c>
      <c r="VV274" t="s">
        <v>1463</v>
      </c>
      <c r="VX274" t="s">
        <v>1462</v>
      </c>
      <c r="VY274" t="s">
        <v>7080</v>
      </c>
      <c r="VZ274">
        <v>0</v>
      </c>
      <c r="WA274">
        <v>2.5</v>
      </c>
      <c r="XJ274">
        <v>7</v>
      </c>
      <c r="XK274">
        <v>3.8</v>
      </c>
      <c r="XL274">
        <v>2.5</v>
      </c>
      <c r="XM274">
        <v>13.3</v>
      </c>
      <c r="XN274" t="s">
        <v>1462</v>
      </c>
      <c r="XO274" t="s">
        <v>1462</v>
      </c>
      <c r="XR274" t="b">
        <v>1</v>
      </c>
      <c r="XS274" t="b">
        <v>1</v>
      </c>
      <c r="XU274" t="b">
        <v>1</v>
      </c>
      <c r="XW274" t="b">
        <v>1</v>
      </c>
      <c r="XX274" t="b">
        <v>1</v>
      </c>
      <c r="YC274" t="s">
        <v>1462</v>
      </c>
      <c r="YE274" t="s">
        <v>1462</v>
      </c>
      <c r="YF274" t="s">
        <v>6929</v>
      </c>
      <c r="YG274">
        <v>2.5</v>
      </c>
      <c r="YH274">
        <v>2.5</v>
      </c>
      <c r="YI274" t="s">
        <v>1462</v>
      </c>
      <c r="YP274" t="b">
        <v>1</v>
      </c>
      <c r="YU274">
        <v>5</v>
      </c>
      <c r="YV274">
        <v>2.5</v>
      </c>
      <c r="ZX274">
        <v>10</v>
      </c>
      <c r="ZY274">
        <v>2.5</v>
      </c>
      <c r="ZZ274">
        <v>2.5</v>
      </c>
      <c r="AAA274">
        <v>15</v>
      </c>
      <c r="AAB274" t="s">
        <v>1462</v>
      </c>
      <c r="AAD274" t="b">
        <v>1</v>
      </c>
      <c r="AAM274" t="b">
        <v>1</v>
      </c>
      <c r="AAN274" t="b">
        <v>1</v>
      </c>
      <c r="AAO274" t="b">
        <v>1</v>
      </c>
      <c r="AAS274" t="s">
        <v>7043</v>
      </c>
      <c r="AAT274">
        <v>2.5</v>
      </c>
      <c r="AAU274">
        <v>2.5</v>
      </c>
      <c r="ADN274">
        <v>10</v>
      </c>
      <c r="ADO274">
        <v>2.5</v>
      </c>
      <c r="ADP274">
        <v>2.5</v>
      </c>
      <c r="ADQ274">
        <v>15</v>
      </c>
      <c r="ADR274" t="s">
        <v>2560</v>
      </c>
      <c r="ADS274">
        <v>0.5</v>
      </c>
      <c r="ADT274">
        <v>20</v>
      </c>
      <c r="ADU274" t="s">
        <v>2560</v>
      </c>
      <c r="ADV274">
        <v>0.5</v>
      </c>
      <c r="ADW274">
        <v>20</v>
      </c>
      <c r="ADX274" t="s">
        <v>3580</v>
      </c>
      <c r="ADY274">
        <v>1</v>
      </c>
      <c r="ADZ274">
        <v>50</v>
      </c>
      <c r="AEG274">
        <v>2.5</v>
      </c>
      <c r="AEH274">
        <v>2.5</v>
      </c>
      <c r="AEI274">
        <v>10</v>
      </c>
      <c r="AEJ274">
        <v>2.5</v>
      </c>
      <c r="AEK274">
        <v>2.5</v>
      </c>
      <c r="AEL274">
        <v>15</v>
      </c>
      <c r="AER274" t="b">
        <v>1</v>
      </c>
      <c r="AEV274" t="b">
        <v>1</v>
      </c>
      <c r="AEX274" t="b">
        <v>1</v>
      </c>
      <c r="AFC274">
        <v>2.5</v>
      </c>
      <c r="AFD274">
        <v>2.5</v>
      </c>
      <c r="AFE274">
        <v>0</v>
      </c>
      <c r="AFF274">
        <v>4.7</v>
      </c>
      <c r="AFG274">
        <v>2.5</v>
      </c>
      <c r="AFH274">
        <v>7.2</v>
      </c>
      <c r="AFI274" t="s">
        <v>1463</v>
      </c>
      <c r="AFK274" t="s">
        <v>1463</v>
      </c>
      <c r="AFM274" t="s">
        <v>1463</v>
      </c>
      <c r="AFO274" t="s">
        <v>1463</v>
      </c>
      <c r="AFQ274" t="s">
        <v>1463</v>
      </c>
      <c r="AFT274" t="s">
        <v>1463</v>
      </c>
      <c r="AFV274">
        <v>2</v>
      </c>
      <c r="AFW274">
        <v>2</v>
      </c>
      <c r="AFX274">
        <v>4.7222222222222197</v>
      </c>
      <c r="AFY274">
        <v>2.5</v>
      </c>
      <c r="AFZ274">
        <v>5</v>
      </c>
      <c r="AGA274">
        <v>5</v>
      </c>
      <c r="AGB274">
        <v>2.5</v>
      </c>
      <c r="AGC274">
        <v>12.5</v>
      </c>
      <c r="AGD274">
        <v>15</v>
      </c>
      <c r="AGG274">
        <v>15</v>
      </c>
      <c r="AGJ274">
        <v>15</v>
      </c>
      <c r="AGQ274">
        <v>5</v>
      </c>
      <c r="AGR274">
        <v>2.5</v>
      </c>
      <c r="AGS274">
        <v>2</v>
      </c>
      <c r="AGT274">
        <v>2.5</v>
      </c>
      <c r="AGU274">
        <v>2.5</v>
      </c>
      <c r="AGV274">
        <v>7</v>
      </c>
      <c r="AGW274">
        <v>2</v>
      </c>
      <c r="AGY274" t="b">
        <v>1</v>
      </c>
      <c r="AGZ274" t="b">
        <v>1</v>
      </c>
      <c r="AHD274">
        <v>2</v>
      </c>
      <c r="AHE274">
        <v>2</v>
      </c>
      <c r="AHF274">
        <v>3</v>
      </c>
      <c r="AKM274">
        <v>2.5</v>
      </c>
      <c r="AKN274">
        <v>2.5</v>
      </c>
      <c r="AKO274">
        <v>10</v>
      </c>
      <c r="AKP274">
        <v>2.5</v>
      </c>
      <c r="AKQ274">
        <v>2.5</v>
      </c>
      <c r="AKR274">
        <v>15</v>
      </c>
      <c r="AKS274" t="s">
        <v>1462</v>
      </c>
      <c r="AKT274" t="s">
        <v>1463</v>
      </c>
      <c r="AKV274" t="s">
        <v>1462</v>
      </c>
      <c r="AKX274" t="s">
        <v>1463</v>
      </c>
      <c r="AKZ274" t="s">
        <v>1463</v>
      </c>
      <c r="ALB274" t="s">
        <v>1462</v>
      </c>
      <c r="ALD274" t="s">
        <v>1463</v>
      </c>
      <c r="ALF274" t="s">
        <v>1462</v>
      </c>
      <c r="ALH274" t="s">
        <v>1463</v>
      </c>
      <c r="ALJ274" t="s">
        <v>1463</v>
      </c>
      <c r="ALL274" t="s">
        <v>1463</v>
      </c>
      <c r="ALN274" t="s">
        <v>1463</v>
      </c>
      <c r="ALP274" t="s">
        <v>1463</v>
      </c>
      <c r="ALR274" t="s">
        <v>1463</v>
      </c>
      <c r="ALT274" t="s">
        <v>1463</v>
      </c>
      <c r="AMF274" t="b">
        <v>1</v>
      </c>
      <c r="AMI274" t="b">
        <v>1</v>
      </c>
      <c r="AML274" t="b">
        <v>1</v>
      </c>
      <c r="AMM274" t="b">
        <v>1</v>
      </c>
      <c r="AMQ274" t="b">
        <v>1</v>
      </c>
      <c r="AMW274" t="b">
        <v>1</v>
      </c>
      <c r="ANA274">
        <v>2.5</v>
      </c>
      <c r="ANB274">
        <v>2.5</v>
      </c>
      <c r="ANC274">
        <v>10</v>
      </c>
      <c r="AND274">
        <v>5</v>
      </c>
      <c r="ANE274">
        <v>5</v>
      </c>
      <c r="ANF274">
        <v>20</v>
      </c>
      <c r="ANG274" t="s">
        <v>1462</v>
      </c>
      <c r="ANH274" t="s">
        <v>6989</v>
      </c>
      <c r="ANI274" t="s">
        <v>1462</v>
      </c>
      <c r="ANJ274" t="s">
        <v>6990</v>
      </c>
      <c r="ANK274">
        <v>5</v>
      </c>
      <c r="ANL274">
        <v>5</v>
      </c>
      <c r="ANM274">
        <v>5</v>
      </c>
      <c r="ANN274">
        <v>2.5</v>
      </c>
      <c r="ANO274">
        <v>7.5</v>
      </c>
      <c r="ANP274">
        <v>15</v>
      </c>
      <c r="ANQ274" t="s">
        <v>2565</v>
      </c>
      <c r="ANR274" t="s">
        <v>1462</v>
      </c>
      <c r="ANT274">
        <v>2.5</v>
      </c>
      <c r="ANU274">
        <v>7.5</v>
      </c>
      <c r="AQR274">
        <v>5</v>
      </c>
      <c r="AQS274">
        <v>0</v>
      </c>
      <c r="AQT274">
        <v>2.5</v>
      </c>
      <c r="AQU274">
        <v>7.5</v>
      </c>
      <c r="AQV274" t="s">
        <v>1463</v>
      </c>
      <c r="ARA274" t="b">
        <v>1</v>
      </c>
      <c r="ARB274" t="b">
        <v>1</v>
      </c>
      <c r="ARD274" t="b">
        <v>1</v>
      </c>
      <c r="ARG274">
        <v>0</v>
      </c>
      <c r="ARH274">
        <v>2.5</v>
      </c>
      <c r="ARI274" t="s">
        <v>1463</v>
      </c>
      <c r="ARQ274" t="s">
        <v>1462</v>
      </c>
      <c r="ARS274" t="s">
        <v>6991</v>
      </c>
      <c r="ART274" t="s">
        <v>2616</v>
      </c>
      <c r="ASB274" t="b">
        <v>1</v>
      </c>
      <c r="ASC274" t="s">
        <v>6945</v>
      </c>
      <c r="ASD274">
        <v>0</v>
      </c>
      <c r="ASE274">
        <v>2.5</v>
      </c>
      <c r="ASF274">
        <v>3</v>
      </c>
      <c r="ASG274">
        <v>2.5</v>
      </c>
      <c r="ASH274">
        <v>2.5</v>
      </c>
      <c r="ASI274">
        <v>8</v>
      </c>
      <c r="ASJ274">
        <v>80</v>
      </c>
      <c r="ASM274" t="b">
        <v>1</v>
      </c>
      <c r="ASS274">
        <v>3</v>
      </c>
      <c r="AST274" t="s">
        <v>1462</v>
      </c>
      <c r="ASW274" t="b">
        <v>1</v>
      </c>
      <c r="ASY274" t="b">
        <v>1</v>
      </c>
      <c r="ATC274" t="s">
        <v>7081</v>
      </c>
      <c r="ATD274">
        <v>2.5</v>
      </c>
      <c r="ATE274">
        <v>2.5</v>
      </c>
      <c r="ATF274">
        <v>5.7</v>
      </c>
      <c r="ATG274">
        <v>5</v>
      </c>
      <c r="ATH274">
        <v>2.5</v>
      </c>
      <c r="ATI274">
        <v>13.2</v>
      </c>
      <c r="ATJ274" t="s">
        <v>1462</v>
      </c>
      <c r="AVG274" t="b">
        <v>1</v>
      </c>
      <c r="AVH274" t="s">
        <v>7082</v>
      </c>
      <c r="AVI274" t="s">
        <v>2566</v>
      </c>
      <c r="AVW274" t="s">
        <v>1462</v>
      </c>
      <c r="AVX274" t="s">
        <v>1463</v>
      </c>
      <c r="AVZ274">
        <v>5</v>
      </c>
      <c r="AWA274">
        <v>2.5</v>
      </c>
      <c r="AWB274">
        <v>5</v>
      </c>
      <c r="AWC274">
        <v>2.5</v>
      </c>
      <c r="AWD274">
        <v>4</v>
      </c>
      <c r="AWE274">
        <v>5</v>
      </c>
      <c r="AWF274">
        <v>2.5</v>
      </c>
      <c r="AWG274">
        <v>11.5</v>
      </c>
      <c r="AWH274" t="s">
        <v>1462</v>
      </c>
      <c r="AWI274" t="s">
        <v>1470</v>
      </c>
      <c r="AWJ274" t="s">
        <v>1462</v>
      </c>
      <c r="AWK274" t="s">
        <v>1469</v>
      </c>
      <c r="AWL274" t="s">
        <v>1462</v>
      </c>
      <c r="AWM274" t="s">
        <v>2619</v>
      </c>
      <c r="AWN274" t="s">
        <v>1463</v>
      </c>
      <c r="AWP274" t="s">
        <v>1463</v>
      </c>
      <c r="AWR274" t="s">
        <v>1463</v>
      </c>
      <c r="AWT274" t="s">
        <v>1463</v>
      </c>
      <c r="AWV274" t="s">
        <v>1463</v>
      </c>
      <c r="AWX274" t="s">
        <v>1463</v>
      </c>
      <c r="AWZ274" t="s">
        <v>1462</v>
      </c>
      <c r="AXA274" t="s">
        <v>1469</v>
      </c>
      <c r="AXB274" t="s">
        <v>1462</v>
      </c>
      <c r="AXC274" t="s">
        <v>1469</v>
      </c>
      <c r="AXD274" t="s">
        <v>1463</v>
      </c>
      <c r="AXI274">
        <v>5</v>
      </c>
      <c r="AXJ274">
        <v>2.5</v>
      </c>
      <c r="AXK274">
        <v>2</v>
      </c>
      <c r="AXN274">
        <v>2</v>
      </c>
      <c r="AXO274">
        <v>1</v>
      </c>
      <c r="AXP274">
        <v>1</v>
      </c>
      <c r="AXQ274">
        <v>1</v>
      </c>
      <c r="AXR274">
        <v>1</v>
      </c>
      <c r="AXS274">
        <v>1</v>
      </c>
      <c r="AXT274">
        <v>1</v>
      </c>
      <c r="AXU274">
        <v>1</v>
      </c>
      <c r="AXV274">
        <v>1</v>
      </c>
      <c r="AXW274">
        <v>1</v>
      </c>
      <c r="AXX274">
        <v>1</v>
      </c>
      <c r="AYA274">
        <v>10</v>
      </c>
      <c r="AYD274">
        <v>10</v>
      </c>
      <c r="AYE274" t="s">
        <v>1463</v>
      </c>
      <c r="AYF274" t="s">
        <v>1463</v>
      </c>
      <c r="AYG274">
        <v>10</v>
      </c>
      <c r="AYJ274">
        <v>10</v>
      </c>
      <c r="AYK274">
        <v>2.5</v>
      </c>
      <c r="AYL274">
        <v>5</v>
      </c>
      <c r="AYM274">
        <v>17.5</v>
      </c>
      <c r="AZO274" t="s">
        <v>1462</v>
      </c>
      <c r="AZP274" t="s">
        <v>7083</v>
      </c>
      <c r="AZR274">
        <v>2.5</v>
      </c>
      <c r="AZS274">
        <v>5</v>
      </c>
      <c r="BCH274">
        <v>10</v>
      </c>
      <c r="BCI274">
        <v>2.5</v>
      </c>
      <c r="BCJ274">
        <v>2.5</v>
      </c>
      <c r="BCK274">
        <v>15</v>
      </c>
      <c r="BCL274">
        <v>2</v>
      </c>
      <c r="BCN274">
        <v>1</v>
      </c>
      <c r="BCP274">
        <v>3</v>
      </c>
      <c r="BCR274">
        <v>4</v>
      </c>
      <c r="BCT274">
        <v>5</v>
      </c>
      <c r="BCW274" t="s">
        <v>2555</v>
      </c>
      <c r="BCY274">
        <v>2.5</v>
      </c>
      <c r="BCZ274">
        <v>2.5</v>
      </c>
      <c r="BEH274">
        <v>4.2</v>
      </c>
      <c r="BEI274">
        <v>7.5</v>
      </c>
      <c r="BEJ274">
        <v>2.5</v>
      </c>
      <c r="BEK274">
        <v>14.2</v>
      </c>
      <c r="BEL274" t="s">
        <v>2552</v>
      </c>
      <c r="BEN274" t="s">
        <v>2552</v>
      </c>
      <c r="BEP274" t="s">
        <v>2557</v>
      </c>
      <c r="BER274" t="s">
        <v>2567</v>
      </c>
      <c r="BET274" t="s">
        <v>2552</v>
      </c>
      <c r="BEV274" t="s">
        <v>2552</v>
      </c>
      <c r="BEX274">
        <v>7.5</v>
      </c>
      <c r="BEY274">
        <v>2.5</v>
      </c>
      <c r="BGQ274">
        <v>0</v>
      </c>
      <c r="BGR274">
        <v>5</v>
      </c>
      <c r="BGS274">
        <v>2.5</v>
      </c>
      <c r="BGT274">
        <v>7.5</v>
      </c>
      <c r="BGU274" t="s">
        <v>1462</v>
      </c>
      <c r="BGV274" t="s">
        <v>3069</v>
      </c>
      <c r="BGW274" t="s">
        <v>3103</v>
      </c>
      <c r="BGX274" t="s">
        <v>4388</v>
      </c>
      <c r="BGY274" t="s">
        <v>3103</v>
      </c>
      <c r="BHB274" t="s">
        <v>4822</v>
      </c>
      <c r="BHC274" t="s">
        <v>3103</v>
      </c>
      <c r="BHK274">
        <v>5</v>
      </c>
      <c r="BHL274">
        <v>2.5</v>
      </c>
      <c r="BIT274">
        <v>10</v>
      </c>
      <c r="BIU274">
        <v>2.5</v>
      </c>
      <c r="BIV274">
        <v>2.5</v>
      </c>
      <c r="BIW274">
        <v>15</v>
      </c>
      <c r="BIX274">
        <v>3</v>
      </c>
      <c r="BIY274" t="s">
        <v>1794</v>
      </c>
      <c r="BIZ274" t="s">
        <v>2548</v>
      </c>
      <c r="BJA274" t="s">
        <v>2548</v>
      </c>
      <c r="BJB274">
        <v>2.5</v>
      </c>
      <c r="BJC274">
        <v>2.5</v>
      </c>
    </row>
    <row r="275" spans="1:1024 1026:1615" ht="15" x14ac:dyDescent="0.25">
      <c r="A275" t="s">
        <v>6920</v>
      </c>
      <c r="B275" t="s">
        <v>7084</v>
      </c>
      <c r="C275" t="s">
        <v>7085</v>
      </c>
      <c r="D275" t="s">
        <v>1460</v>
      </c>
      <c r="F275" t="s">
        <v>2606</v>
      </c>
      <c r="G275" t="s">
        <v>4350</v>
      </c>
      <c r="H275" t="s">
        <v>4351</v>
      </c>
      <c r="J275">
        <v>3.4196503499999999</v>
      </c>
      <c r="K275">
        <v>34.15503082</v>
      </c>
      <c r="L275" s="116">
        <v>42454</v>
      </c>
      <c r="M275" t="s">
        <v>1461</v>
      </c>
      <c r="N275">
        <v>34</v>
      </c>
      <c r="O275" t="s">
        <v>1472</v>
      </c>
      <c r="Q275">
        <v>6.7</v>
      </c>
      <c r="R275">
        <v>7.5</v>
      </c>
      <c r="S275">
        <v>2.5</v>
      </c>
      <c r="T275">
        <v>16.7</v>
      </c>
      <c r="U275">
        <v>1</v>
      </c>
      <c r="V275">
        <v>1</v>
      </c>
      <c r="W275">
        <v>2</v>
      </c>
      <c r="X275">
        <v>2</v>
      </c>
      <c r="AA275" t="b">
        <v>1</v>
      </c>
      <c r="BS275" t="s">
        <v>1462</v>
      </c>
      <c r="BT275" t="s">
        <v>1462</v>
      </c>
      <c r="BU275" t="s">
        <v>7086</v>
      </c>
      <c r="BV275" t="s">
        <v>7086</v>
      </c>
      <c r="BW275">
        <v>7.5</v>
      </c>
      <c r="BX275">
        <v>2.5</v>
      </c>
      <c r="BY275">
        <v>2.5</v>
      </c>
      <c r="BZ275">
        <v>2.5</v>
      </c>
      <c r="CA275">
        <v>2.5</v>
      </c>
      <c r="CB275">
        <v>7.5</v>
      </c>
      <c r="CC275" t="s">
        <v>1462</v>
      </c>
      <c r="CE275" t="b">
        <v>1</v>
      </c>
      <c r="CF275">
        <v>15</v>
      </c>
      <c r="CH275" t="s">
        <v>1463</v>
      </c>
      <c r="CM275" t="s">
        <v>1462</v>
      </c>
      <c r="CP275">
        <v>6</v>
      </c>
      <c r="CR275" t="s">
        <v>1463</v>
      </c>
      <c r="CW275" t="s">
        <v>1463</v>
      </c>
      <c r="DB275" t="s">
        <v>1463</v>
      </c>
      <c r="DG275" t="s">
        <v>1463</v>
      </c>
      <c r="DM275" t="s">
        <v>1463</v>
      </c>
      <c r="DS275" t="b">
        <v>1</v>
      </c>
      <c r="DU275" t="b">
        <v>1</v>
      </c>
      <c r="DY275" t="b">
        <v>1</v>
      </c>
      <c r="DZ275" t="b">
        <v>1</v>
      </c>
      <c r="EI275">
        <v>2.5</v>
      </c>
      <c r="EJ275">
        <v>2.5</v>
      </c>
      <c r="EN275">
        <v>0</v>
      </c>
      <c r="EO275" t="s">
        <v>1463</v>
      </c>
      <c r="FL275">
        <v>3.3</v>
      </c>
      <c r="FM275">
        <v>2.5</v>
      </c>
      <c r="FN275">
        <v>2.5</v>
      </c>
      <c r="FO275">
        <v>8.3000000000000007</v>
      </c>
      <c r="FP275" t="s">
        <v>1462</v>
      </c>
      <c r="FT275" t="b">
        <v>1</v>
      </c>
      <c r="FV275" t="s">
        <v>1464</v>
      </c>
      <c r="GC275" t="b">
        <v>1</v>
      </c>
      <c r="GE275" t="s">
        <v>1464</v>
      </c>
      <c r="HD275" t="b">
        <v>1</v>
      </c>
      <c r="HF275" t="s">
        <v>1464</v>
      </c>
      <c r="JC275" t="b">
        <v>1</v>
      </c>
      <c r="JE275" t="s">
        <v>1464</v>
      </c>
      <c r="KG275" t="s">
        <v>7087</v>
      </c>
      <c r="KH275" t="b">
        <v>1</v>
      </c>
      <c r="KJ275" t="s">
        <v>1464</v>
      </c>
      <c r="KK275" t="s">
        <v>1463</v>
      </c>
      <c r="KM275">
        <v>2.5</v>
      </c>
      <c r="KN275">
        <v>2.5</v>
      </c>
      <c r="KO275">
        <v>0</v>
      </c>
      <c r="KR275">
        <v>0</v>
      </c>
      <c r="KS275" t="s">
        <v>1463</v>
      </c>
      <c r="RO275">
        <v>7.5</v>
      </c>
      <c r="RP275">
        <v>0</v>
      </c>
      <c r="RQ275">
        <v>2.5</v>
      </c>
      <c r="RR275">
        <v>10</v>
      </c>
      <c r="RS275" t="s">
        <v>1463</v>
      </c>
      <c r="RZ275" t="s">
        <v>1463</v>
      </c>
      <c r="SK275">
        <v>0</v>
      </c>
      <c r="SL275">
        <v>2.5</v>
      </c>
      <c r="SM275">
        <v>5.6</v>
      </c>
      <c r="SN275">
        <v>2.5</v>
      </c>
      <c r="SO275">
        <v>2.5</v>
      </c>
      <c r="SP275">
        <v>10.6</v>
      </c>
      <c r="SQ275" t="s">
        <v>1462</v>
      </c>
      <c r="SS275">
        <v>20</v>
      </c>
      <c r="ST275" t="s">
        <v>6982</v>
      </c>
      <c r="SU275" t="s">
        <v>1463</v>
      </c>
      <c r="SY275" t="b">
        <v>1</v>
      </c>
      <c r="SZ275" t="b">
        <v>1</v>
      </c>
      <c r="TA275" t="b">
        <v>1</v>
      </c>
      <c r="TB275" t="b">
        <v>1</v>
      </c>
      <c r="TD275" t="b">
        <v>1</v>
      </c>
      <c r="TE275" t="b">
        <v>1</v>
      </c>
      <c r="TF275" t="b">
        <v>1</v>
      </c>
      <c r="TI275">
        <v>50</v>
      </c>
      <c r="TJ275" t="s">
        <v>7088</v>
      </c>
      <c r="TM275" t="b">
        <v>1</v>
      </c>
      <c r="TN275" t="b">
        <v>1</v>
      </c>
      <c r="TO275" t="b">
        <v>1</v>
      </c>
      <c r="TP275" t="b">
        <v>1</v>
      </c>
      <c r="TQ275" t="b">
        <v>1</v>
      </c>
      <c r="TU275" t="b">
        <v>1</v>
      </c>
      <c r="TX275">
        <v>2.5</v>
      </c>
      <c r="TY275">
        <v>2.5</v>
      </c>
      <c r="VI275">
        <v>5</v>
      </c>
      <c r="VJ275">
        <v>0</v>
      </c>
      <c r="VK275">
        <v>2.5</v>
      </c>
      <c r="VL275">
        <v>7.5</v>
      </c>
      <c r="VM275" t="s">
        <v>1463</v>
      </c>
      <c r="VO275" t="s">
        <v>1463</v>
      </c>
      <c r="VQ275" t="s">
        <v>1463</v>
      </c>
      <c r="VS275" t="s">
        <v>1463</v>
      </c>
      <c r="VV275" t="s">
        <v>1463</v>
      </c>
      <c r="VX275" t="s">
        <v>1462</v>
      </c>
      <c r="VY275" t="s">
        <v>7089</v>
      </c>
      <c r="VZ275">
        <v>0</v>
      </c>
      <c r="WA275">
        <v>2.5</v>
      </c>
      <c r="XJ275">
        <v>7</v>
      </c>
      <c r="XK275">
        <v>1.3</v>
      </c>
      <c r="XL275">
        <v>2.5</v>
      </c>
      <c r="XM275">
        <v>10.8</v>
      </c>
      <c r="XN275" t="s">
        <v>1462</v>
      </c>
      <c r="XO275" t="s">
        <v>1462</v>
      </c>
      <c r="XR275" t="b">
        <v>1</v>
      </c>
      <c r="XS275" t="b">
        <v>1</v>
      </c>
      <c r="XW275" t="b">
        <v>1</v>
      </c>
      <c r="XX275" t="b">
        <v>1</v>
      </c>
      <c r="YC275" t="s">
        <v>1462</v>
      </c>
      <c r="YE275" t="s">
        <v>1462</v>
      </c>
      <c r="YF275" t="s">
        <v>6929</v>
      </c>
      <c r="YG275">
        <v>0</v>
      </c>
      <c r="YH275">
        <v>2.5</v>
      </c>
      <c r="YI275" t="s">
        <v>1462</v>
      </c>
      <c r="YP275" t="b">
        <v>1</v>
      </c>
      <c r="YU275">
        <v>2.5</v>
      </c>
      <c r="YV275">
        <v>2.5</v>
      </c>
      <c r="ZX275">
        <v>10</v>
      </c>
      <c r="ZY275">
        <v>2.5</v>
      </c>
      <c r="ZZ275">
        <v>2.5</v>
      </c>
      <c r="AAA275">
        <v>15</v>
      </c>
      <c r="AAB275" t="s">
        <v>1462</v>
      </c>
      <c r="AAD275" t="b">
        <v>1</v>
      </c>
      <c r="AAM275" t="b">
        <v>1</v>
      </c>
      <c r="AAO275" t="b">
        <v>1</v>
      </c>
      <c r="AAS275" t="s">
        <v>6944</v>
      </c>
      <c r="AAT275">
        <v>2.5</v>
      </c>
      <c r="AAU275">
        <v>2.5</v>
      </c>
      <c r="ADN275">
        <v>10</v>
      </c>
      <c r="ADO275">
        <v>2.5</v>
      </c>
      <c r="ADP275">
        <v>2.5</v>
      </c>
      <c r="ADQ275">
        <v>15</v>
      </c>
      <c r="ADR275" t="s">
        <v>1759</v>
      </c>
      <c r="ADS275">
        <v>0.5</v>
      </c>
      <c r="ADT275">
        <v>30</v>
      </c>
      <c r="ADU275" t="s">
        <v>2560</v>
      </c>
      <c r="ADV275">
        <v>0.5</v>
      </c>
      <c r="ADW275">
        <v>30</v>
      </c>
      <c r="ADX275" t="s">
        <v>3580</v>
      </c>
      <c r="ADY275">
        <v>1</v>
      </c>
      <c r="ADZ275">
        <v>60</v>
      </c>
      <c r="AEG275">
        <v>2.5</v>
      </c>
      <c r="AEH275">
        <v>2.5</v>
      </c>
      <c r="AEI275">
        <v>7</v>
      </c>
      <c r="AEJ275">
        <v>2.5</v>
      </c>
      <c r="AEK275">
        <v>2.5</v>
      </c>
      <c r="AEL275">
        <v>12</v>
      </c>
      <c r="AEQ275" t="b">
        <v>1</v>
      </c>
      <c r="AEX275" t="b">
        <v>1</v>
      </c>
      <c r="AFC275">
        <v>2.5</v>
      </c>
      <c r="AFD275">
        <v>2.5</v>
      </c>
      <c r="AFE275">
        <v>0</v>
      </c>
      <c r="AFF275">
        <v>3.9</v>
      </c>
      <c r="AFG275">
        <v>2.5</v>
      </c>
      <c r="AFH275">
        <v>6.4</v>
      </c>
      <c r="AFI275" t="s">
        <v>1463</v>
      </c>
      <c r="AFK275" t="s">
        <v>1463</v>
      </c>
      <c r="AFM275" t="s">
        <v>1463</v>
      </c>
      <c r="AFO275" t="s">
        <v>1463</v>
      </c>
      <c r="AFQ275" t="s">
        <v>1463</v>
      </c>
      <c r="AFT275" t="s">
        <v>1463</v>
      </c>
      <c r="AFV275">
        <v>2</v>
      </c>
      <c r="AFW275">
        <v>1</v>
      </c>
      <c r="AFX275">
        <v>3.88888888888888</v>
      </c>
      <c r="AFY275">
        <v>2.5</v>
      </c>
      <c r="AFZ275">
        <v>2.5</v>
      </c>
      <c r="AGA275">
        <v>2.5</v>
      </c>
      <c r="AGB275">
        <v>2.5</v>
      </c>
      <c r="AGC275">
        <v>7.5</v>
      </c>
      <c r="AGD275">
        <v>5</v>
      </c>
      <c r="AGG275">
        <v>5</v>
      </c>
      <c r="AGJ275">
        <v>5</v>
      </c>
      <c r="AGQ275">
        <v>2.5</v>
      </c>
      <c r="AGR275">
        <v>2.5</v>
      </c>
      <c r="AGS275">
        <v>2</v>
      </c>
      <c r="AGT275">
        <v>2.5</v>
      </c>
      <c r="AGU275">
        <v>2.5</v>
      </c>
      <c r="AGV275">
        <v>7</v>
      </c>
      <c r="AGW275">
        <v>2</v>
      </c>
      <c r="AGY275" t="b">
        <v>1</v>
      </c>
      <c r="AGZ275" t="b">
        <v>1</v>
      </c>
      <c r="AHD275">
        <v>2</v>
      </c>
      <c r="AHE275">
        <v>2</v>
      </c>
      <c r="AHF275">
        <v>3</v>
      </c>
      <c r="AKM275">
        <v>2.5</v>
      </c>
      <c r="AKN275">
        <v>2.5</v>
      </c>
      <c r="AKO275">
        <v>10</v>
      </c>
      <c r="AKP275">
        <v>2.5</v>
      </c>
      <c r="AKQ275">
        <v>2.5</v>
      </c>
      <c r="AKR275">
        <v>15</v>
      </c>
      <c r="AKS275" t="s">
        <v>1462</v>
      </c>
      <c r="AKT275" t="s">
        <v>1463</v>
      </c>
      <c r="AKV275" t="s">
        <v>1462</v>
      </c>
      <c r="AKX275" t="s">
        <v>1463</v>
      </c>
      <c r="AKZ275" t="s">
        <v>1463</v>
      </c>
      <c r="ALB275" t="s">
        <v>1462</v>
      </c>
      <c r="ALD275" t="s">
        <v>1462</v>
      </c>
      <c r="ALF275" t="s">
        <v>1463</v>
      </c>
      <c r="ALH275" t="s">
        <v>1463</v>
      </c>
      <c r="ALJ275" t="s">
        <v>1463</v>
      </c>
      <c r="ALL275" t="s">
        <v>1462</v>
      </c>
      <c r="ALN275" t="s">
        <v>1462</v>
      </c>
      <c r="ALP275" t="s">
        <v>1463</v>
      </c>
      <c r="ALR275" t="s">
        <v>1463</v>
      </c>
      <c r="ALT275" t="s">
        <v>1463</v>
      </c>
      <c r="AMF275" t="b">
        <v>1</v>
      </c>
      <c r="AML275" t="b">
        <v>1</v>
      </c>
      <c r="AMM275" t="b">
        <v>1</v>
      </c>
      <c r="AMQ275" t="b">
        <v>1</v>
      </c>
      <c r="AMW275" t="b">
        <v>1</v>
      </c>
      <c r="ANA275">
        <v>2.5</v>
      </c>
      <c r="ANB275">
        <v>2.5</v>
      </c>
      <c r="ANC275">
        <v>10</v>
      </c>
      <c r="AND275">
        <v>5</v>
      </c>
      <c r="ANE275">
        <v>2.5</v>
      </c>
      <c r="ANF275">
        <v>17.5</v>
      </c>
      <c r="ANG275" t="s">
        <v>1462</v>
      </c>
      <c r="ANH275" t="s">
        <v>3069</v>
      </c>
      <c r="ANI275" t="s">
        <v>1462</v>
      </c>
      <c r="ANJ275" t="s">
        <v>2616</v>
      </c>
      <c r="ANK275">
        <v>5</v>
      </c>
      <c r="ANL275">
        <v>2.5</v>
      </c>
      <c r="ANM275">
        <v>5</v>
      </c>
      <c r="ANN275">
        <v>5</v>
      </c>
      <c r="ANO275">
        <v>5</v>
      </c>
      <c r="ANP275">
        <v>15</v>
      </c>
      <c r="ANQ275" t="s">
        <v>2565</v>
      </c>
      <c r="ANR275" t="s">
        <v>1462</v>
      </c>
      <c r="ANT275">
        <v>5</v>
      </c>
      <c r="ANU275">
        <v>5</v>
      </c>
      <c r="AQR275">
        <v>5</v>
      </c>
      <c r="AQS275">
        <v>1.3</v>
      </c>
      <c r="AQT275">
        <v>2.5</v>
      </c>
      <c r="AQU275">
        <v>8.8000000000000007</v>
      </c>
      <c r="AQV275" t="s">
        <v>1463</v>
      </c>
      <c r="ARA275" t="b">
        <v>1</v>
      </c>
      <c r="ARB275" t="b">
        <v>1</v>
      </c>
      <c r="ARD275" t="b">
        <v>1</v>
      </c>
      <c r="ARG275">
        <v>0</v>
      </c>
      <c r="ARH275">
        <v>2.5</v>
      </c>
      <c r="ARI275" t="s">
        <v>1463</v>
      </c>
      <c r="ARQ275" t="s">
        <v>1462</v>
      </c>
      <c r="ARS275" t="s">
        <v>6991</v>
      </c>
      <c r="ART275" t="s">
        <v>2616</v>
      </c>
      <c r="ASB275" t="b">
        <v>1</v>
      </c>
      <c r="ASC275" t="s">
        <v>6945</v>
      </c>
      <c r="ASD275">
        <v>2.5</v>
      </c>
      <c r="ASE275">
        <v>2.5</v>
      </c>
      <c r="ASF275">
        <v>4</v>
      </c>
      <c r="ASG275">
        <v>2.5</v>
      </c>
      <c r="ASH275">
        <v>2.5</v>
      </c>
      <c r="ASI275">
        <v>9</v>
      </c>
      <c r="ASJ275">
        <v>70</v>
      </c>
      <c r="ASM275" t="b">
        <v>1</v>
      </c>
      <c r="ASS275">
        <v>3</v>
      </c>
      <c r="AST275" t="s">
        <v>1462</v>
      </c>
      <c r="ASW275" t="b">
        <v>1</v>
      </c>
      <c r="ASY275" t="b">
        <v>1</v>
      </c>
      <c r="ATC275" t="s">
        <v>7081</v>
      </c>
      <c r="ATD275">
        <v>2.5</v>
      </c>
      <c r="ATE275">
        <v>2.5</v>
      </c>
      <c r="ATF275">
        <v>5.7</v>
      </c>
      <c r="ATG275">
        <v>5</v>
      </c>
      <c r="ATH275">
        <v>3.8</v>
      </c>
      <c r="ATI275">
        <v>14.5</v>
      </c>
      <c r="ATJ275" t="s">
        <v>1462</v>
      </c>
      <c r="AVG275" t="b">
        <v>1</v>
      </c>
      <c r="AVH275" t="s">
        <v>7082</v>
      </c>
      <c r="AVI275" t="s">
        <v>2566</v>
      </c>
      <c r="AVW275" t="s">
        <v>1462</v>
      </c>
      <c r="AVX275" t="s">
        <v>1463</v>
      </c>
      <c r="AVZ275">
        <v>5</v>
      </c>
      <c r="AWA275">
        <v>5</v>
      </c>
      <c r="AWB275">
        <v>5</v>
      </c>
      <c r="AWC275">
        <v>2.5</v>
      </c>
      <c r="AWD275">
        <v>3</v>
      </c>
      <c r="AWE275">
        <v>2.5</v>
      </c>
      <c r="AWF275">
        <v>2.5</v>
      </c>
      <c r="AWG275">
        <v>8</v>
      </c>
      <c r="AWH275" t="s">
        <v>1462</v>
      </c>
      <c r="AWI275" t="s">
        <v>1470</v>
      </c>
      <c r="AWJ275" t="s">
        <v>1462</v>
      </c>
      <c r="AWK275" t="s">
        <v>1470</v>
      </c>
      <c r="AWL275" t="s">
        <v>1462</v>
      </c>
      <c r="AWM275" t="s">
        <v>2619</v>
      </c>
      <c r="AWN275" t="s">
        <v>1463</v>
      </c>
      <c r="AWP275" t="s">
        <v>1463</v>
      </c>
      <c r="AWR275" t="s">
        <v>1463</v>
      </c>
      <c r="AWT275" t="s">
        <v>1463</v>
      </c>
      <c r="AWV275" t="s">
        <v>1463</v>
      </c>
      <c r="AWX275" t="s">
        <v>1463</v>
      </c>
      <c r="AWZ275" t="s">
        <v>1462</v>
      </c>
      <c r="AXA275" t="s">
        <v>1469</v>
      </c>
      <c r="AXB275" t="s">
        <v>1463</v>
      </c>
      <c r="AXD275" t="s">
        <v>1463</v>
      </c>
      <c r="AXI275">
        <v>2.5</v>
      </c>
      <c r="AXJ275">
        <v>2.5</v>
      </c>
      <c r="AXK275">
        <v>1</v>
      </c>
      <c r="AXN275">
        <v>1</v>
      </c>
      <c r="AXO275">
        <v>1</v>
      </c>
      <c r="AXP275">
        <v>1</v>
      </c>
      <c r="AXQ275">
        <v>1</v>
      </c>
      <c r="AXR275">
        <v>1</v>
      </c>
      <c r="AXS275">
        <v>1</v>
      </c>
      <c r="AXT275">
        <v>1</v>
      </c>
      <c r="AXU275">
        <v>1</v>
      </c>
      <c r="AXV275">
        <v>2</v>
      </c>
      <c r="AXW275">
        <v>1</v>
      </c>
      <c r="AXX275">
        <v>2</v>
      </c>
      <c r="AYA275">
        <v>10</v>
      </c>
      <c r="AYD275">
        <v>10</v>
      </c>
      <c r="AYE275" t="s">
        <v>1463</v>
      </c>
      <c r="AYF275" t="s">
        <v>1463</v>
      </c>
      <c r="AYG275">
        <v>10</v>
      </c>
      <c r="AYJ275">
        <v>10</v>
      </c>
      <c r="AYK275">
        <v>5</v>
      </c>
      <c r="AYL275">
        <v>2.5</v>
      </c>
      <c r="AYM275">
        <v>17.5</v>
      </c>
      <c r="AZO275" t="s">
        <v>1462</v>
      </c>
      <c r="AZP275" t="s">
        <v>7090</v>
      </c>
      <c r="AZR275">
        <v>5</v>
      </c>
      <c r="AZS275">
        <v>2.5</v>
      </c>
      <c r="BCH275">
        <v>10</v>
      </c>
      <c r="BCI275">
        <v>2.5</v>
      </c>
      <c r="BCJ275">
        <v>2.5</v>
      </c>
      <c r="BCK275">
        <v>15</v>
      </c>
      <c r="BCL275">
        <v>1</v>
      </c>
      <c r="BCN275" t="s">
        <v>2555</v>
      </c>
      <c r="BCP275">
        <v>2</v>
      </c>
      <c r="BCR275">
        <v>3</v>
      </c>
      <c r="BCT275">
        <v>4</v>
      </c>
      <c r="BCW275" t="s">
        <v>2555</v>
      </c>
      <c r="BCY275">
        <v>2.5</v>
      </c>
      <c r="BCZ275">
        <v>2.5</v>
      </c>
      <c r="BEH275">
        <v>2.5</v>
      </c>
      <c r="BEI275">
        <v>7.5</v>
      </c>
      <c r="BEJ275">
        <v>2.5</v>
      </c>
      <c r="BEK275">
        <v>12.5</v>
      </c>
      <c r="BEL275" t="s">
        <v>2552</v>
      </c>
      <c r="BEN275" t="s">
        <v>2552</v>
      </c>
      <c r="BEP275" t="s">
        <v>2557</v>
      </c>
      <c r="BER275" t="s">
        <v>2552</v>
      </c>
      <c r="BET275" t="s">
        <v>2552</v>
      </c>
      <c r="BEV275" t="s">
        <v>2552</v>
      </c>
      <c r="BEX275">
        <v>7.5</v>
      </c>
      <c r="BEY275">
        <v>2.5</v>
      </c>
      <c r="BGQ275">
        <v>0</v>
      </c>
      <c r="BGR275">
        <v>2.5</v>
      </c>
      <c r="BGS275">
        <v>2.5</v>
      </c>
      <c r="BGT275">
        <v>5</v>
      </c>
      <c r="BGU275" t="s">
        <v>1462</v>
      </c>
      <c r="BGV275" t="s">
        <v>3069</v>
      </c>
      <c r="BGW275" t="s">
        <v>3103</v>
      </c>
      <c r="BHK275">
        <v>2.5</v>
      </c>
      <c r="BHL275">
        <v>2.5</v>
      </c>
      <c r="BIT275">
        <v>10</v>
      </c>
      <c r="BIU275">
        <v>2.5</v>
      </c>
      <c r="BIV275">
        <v>2.5</v>
      </c>
      <c r="BIW275">
        <v>15</v>
      </c>
      <c r="BIX275">
        <v>3</v>
      </c>
      <c r="BIY275" t="s">
        <v>2548</v>
      </c>
      <c r="BIZ275" t="s">
        <v>2548</v>
      </c>
      <c r="BJA275" t="s">
        <v>1794</v>
      </c>
      <c r="BJB275">
        <v>2.5</v>
      </c>
      <c r="BJC275">
        <v>2.5</v>
      </c>
    </row>
    <row r="276" spans="1:1024 1026:1615" ht="15" x14ac:dyDescent="0.25">
      <c r="A276" t="s">
        <v>6936</v>
      </c>
      <c r="B276" t="s">
        <v>7091</v>
      </c>
      <c r="C276" t="s">
        <v>7092</v>
      </c>
      <c r="D276" t="s">
        <v>2553</v>
      </c>
      <c r="E276" t="s">
        <v>7093</v>
      </c>
      <c r="F276" t="s">
        <v>2606</v>
      </c>
      <c r="G276" t="s">
        <v>4350</v>
      </c>
      <c r="H276" t="s">
        <v>6517</v>
      </c>
      <c r="I276" t="s">
        <v>7094</v>
      </c>
      <c r="J276">
        <v>2.4544950800000001</v>
      </c>
      <c r="K276">
        <v>34.785424820000003</v>
      </c>
      <c r="L276" s="116">
        <v>42459</v>
      </c>
      <c r="M276" t="s">
        <v>1471</v>
      </c>
      <c r="N276">
        <v>23</v>
      </c>
      <c r="O276" t="s">
        <v>1472</v>
      </c>
      <c r="Q276">
        <v>6.7</v>
      </c>
      <c r="R276">
        <v>7.5</v>
      </c>
      <c r="S276">
        <v>2.5</v>
      </c>
      <c r="T276">
        <v>16.7</v>
      </c>
      <c r="U276">
        <v>1</v>
      </c>
      <c r="V276">
        <v>1</v>
      </c>
      <c r="W276">
        <v>1</v>
      </c>
      <c r="X276">
        <v>1</v>
      </c>
      <c r="AA276" t="b">
        <v>1</v>
      </c>
      <c r="BS276" t="s">
        <v>1462</v>
      </c>
      <c r="BT276" t="s">
        <v>1462</v>
      </c>
      <c r="BW276">
        <v>7.5</v>
      </c>
      <c r="BX276">
        <v>2.5</v>
      </c>
      <c r="BY276">
        <v>6</v>
      </c>
      <c r="BZ276">
        <v>2.5</v>
      </c>
      <c r="CA276">
        <v>2.5</v>
      </c>
      <c r="CB276">
        <v>11</v>
      </c>
      <c r="CC276" t="s">
        <v>1462</v>
      </c>
      <c r="CD276" t="b">
        <v>1</v>
      </c>
      <c r="CE276" t="b">
        <v>1</v>
      </c>
      <c r="CF276">
        <v>10</v>
      </c>
      <c r="CH276" t="s">
        <v>1462</v>
      </c>
      <c r="CK276">
        <v>10</v>
      </c>
      <c r="CM276" t="s">
        <v>1463</v>
      </c>
      <c r="CR276" t="s">
        <v>1463</v>
      </c>
      <c r="CW276" t="s">
        <v>1463</v>
      </c>
      <c r="DB276" t="s">
        <v>1463</v>
      </c>
      <c r="DG276" t="s">
        <v>1463</v>
      </c>
      <c r="DM276" t="s">
        <v>1463</v>
      </c>
      <c r="DS276" t="b">
        <v>1</v>
      </c>
      <c r="DU276" t="b">
        <v>1</v>
      </c>
      <c r="EA276" t="b">
        <v>1</v>
      </c>
      <c r="EI276">
        <v>2.5</v>
      </c>
      <c r="EJ276">
        <v>2.5</v>
      </c>
      <c r="EN276">
        <v>0</v>
      </c>
      <c r="EO276" t="s">
        <v>1463</v>
      </c>
      <c r="FL276">
        <v>3.3</v>
      </c>
      <c r="FM276">
        <v>2.5</v>
      </c>
      <c r="FN276">
        <v>2.5</v>
      </c>
      <c r="FO276">
        <v>8.3000000000000007</v>
      </c>
      <c r="FP276" t="s">
        <v>1462</v>
      </c>
      <c r="FT276" t="b">
        <v>1</v>
      </c>
      <c r="FV276" t="s">
        <v>1464</v>
      </c>
      <c r="HD276" t="b">
        <v>1</v>
      </c>
      <c r="HF276" t="s">
        <v>1464</v>
      </c>
      <c r="HJ276" t="b">
        <v>1</v>
      </c>
      <c r="HL276" t="s">
        <v>1464</v>
      </c>
      <c r="JC276" t="b">
        <v>1</v>
      </c>
      <c r="JE276" t="s">
        <v>1464</v>
      </c>
      <c r="KG276" t="s">
        <v>4871</v>
      </c>
      <c r="KH276" t="b">
        <v>1</v>
      </c>
      <c r="KJ276" t="s">
        <v>1464</v>
      </c>
      <c r="KK276" t="s">
        <v>1463</v>
      </c>
      <c r="KM276">
        <v>2.5</v>
      </c>
      <c r="KN276">
        <v>2.5</v>
      </c>
      <c r="KO276">
        <v>0</v>
      </c>
      <c r="KR276">
        <v>0</v>
      </c>
      <c r="KS276" t="s">
        <v>1463</v>
      </c>
      <c r="RO276">
        <v>7.5</v>
      </c>
      <c r="RP276">
        <v>2.5</v>
      </c>
      <c r="RQ276">
        <v>2.5</v>
      </c>
      <c r="RR276">
        <v>12.5</v>
      </c>
      <c r="RS276" t="s">
        <v>1463</v>
      </c>
      <c r="RZ276" t="s">
        <v>1463</v>
      </c>
      <c r="SK276">
        <v>2.5</v>
      </c>
      <c r="SL276">
        <v>2.5</v>
      </c>
      <c r="SM276">
        <v>3.7</v>
      </c>
      <c r="SN276">
        <v>5</v>
      </c>
      <c r="SO276">
        <v>2.5</v>
      </c>
      <c r="SP276">
        <v>11.2</v>
      </c>
      <c r="SQ276" t="s">
        <v>1463</v>
      </c>
      <c r="SR276" t="s">
        <v>2919</v>
      </c>
      <c r="TI276">
        <v>75</v>
      </c>
      <c r="TJ276" t="s">
        <v>7095</v>
      </c>
      <c r="TM276" t="b">
        <v>1</v>
      </c>
      <c r="TN276" t="b">
        <v>1</v>
      </c>
      <c r="TO276" t="b">
        <v>1</v>
      </c>
      <c r="TP276" t="b">
        <v>1</v>
      </c>
      <c r="TQ276" t="b">
        <v>1</v>
      </c>
      <c r="TS276" t="b">
        <v>1</v>
      </c>
      <c r="TT276" t="b">
        <v>1</v>
      </c>
      <c r="TX276">
        <v>5</v>
      </c>
      <c r="TY276">
        <v>2.5</v>
      </c>
      <c r="VI276">
        <v>5</v>
      </c>
      <c r="VJ276">
        <v>0</v>
      </c>
      <c r="VK276">
        <v>2.5</v>
      </c>
      <c r="VL276">
        <v>7.5</v>
      </c>
      <c r="VM276" t="s">
        <v>1463</v>
      </c>
      <c r="VO276" t="s">
        <v>1463</v>
      </c>
      <c r="VQ276" t="s">
        <v>1463</v>
      </c>
      <c r="VS276" t="s">
        <v>1463</v>
      </c>
      <c r="VV276" t="s">
        <v>1463</v>
      </c>
      <c r="VX276" t="s">
        <v>1462</v>
      </c>
      <c r="VY276" t="s">
        <v>6329</v>
      </c>
      <c r="VZ276">
        <v>0</v>
      </c>
      <c r="WA276">
        <v>2.5</v>
      </c>
      <c r="XJ276">
        <v>7</v>
      </c>
      <c r="XK276">
        <v>2.5</v>
      </c>
      <c r="XL276">
        <v>2.5</v>
      </c>
      <c r="XM276">
        <v>12</v>
      </c>
      <c r="XN276" t="s">
        <v>1462</v>
      </c>
      <c r="XO276" t="s">
        <v>1462</v>
      </c>
      <c r="XR276" t="b">
        <v>1</v>
      </c>
      <c r="XS276" t="b">
        <v>1</v>
      </c>
      <c r="XV276" t="b">
        <v>1</v>
      </c>
      <c r="XW276" t="b">
        <v>1</v>
      </c>
      <c r="XX276" t="b">
        <v>1</v>
      </c>
      <c r="YB276" t="s">
        <v>7096</v>
      </c>
      <c r="YC276" t="s">
        <v>1462</v>
      </c>
      <c r="YE276" t="s">
        <v>1462</v>
      </c>
      <c r="YF276" t="s">
        <v>6929</v>
      </c>
      <c r="YG276">
        <v>2.5</v>
      </c>
      <c r="YH276">
        <v>2.5</v>
      </c>
      <c r="YI276" t="s">
        <v>1462</v>
      </c>
      <c r="YP276" t="b">
        <v>1</v>
      </c>
      <c r="YU276">
        <v>2.5</v>
      </c>
      <c r="YV276">
        <v>2.5</v>
      </c>
      <c r="ZX276">
        <v>10</v>
      </c>
      <c r="ZY276">
        <v>2.5</v>
      </c>
      <c r="ZZ276">
        <v>2.5</v>
      </c>
      <c r="AAA276">
        <v>15</v>
      </c>
      <c r="AAB276" t="s">
        <v>1462</v>
      </c>
      <c r="AAD276" t="b">
        <v>1</v>
      </c>
      <c r="AAM276" t="b">
        <v>1</v>
      </c>
      <c r="AAO276" t="b">
        <v>1</v>
      </c>
      <c r="AAS276" t="s">
        <v>6944</v>
      </c>
      <c r="AAT276">
        <v>2.5</v>
      </c>
      <c r="AAU276">
        <v>2.5</v>
      </c>
      <c r="ADN276">
        <v>6</v>
      </c>
      <c r="ADO276">
        <v>2.5</v>
      </c>
      <c r="ADP276">
        <v>2.5</v>
      </c>
      <c r="ADQ276">
        <v>11</v>
      </c>
      <c r="ADR276" t="s">
        <v>1759</v>
      </c>
      <c r="ADS276">
        <v>0.5</v>
      </c>
      <c r="ADT276">
        <v>20</v>
      </c>
      <c r="ADU276" t="s">
        <v>2560</v>
      </c>
      <c r="ADV276">
        <v>0.5</v>
      </c>
      <c r="ADW276">
        <v>20</v>
      </c>
      <c r="AEG276">
        <v>2.5</v>
      </c>
      <c r="AEH276">
        <v>2.5</v>
      </c>
      <c r="AEI276">
        <v>10</v>
      </c>
      <c r="AEJ276">
        <v>2.5</v>
      </c>
      <c r="AEK276">
        <v>2.5</v>
      </c>
      <c r="AEL276">
        <v>15</v>
      </c>
      <c r="AER276" t="b">
        <v>1</v>
      </c>
      <c r="AET276" t="b">
        <v>1</v>
      </c>
      <c r="AEX276" t="b">
        <v>1</v>
      </c>
      <c r="AFC276">
        <v>2.5</v>
      </c>
      <c r="AFD276">
        <v>2.5</v>
      </c>
      <c r="AFE276">
        <v>0</v>
      </c>
      <c r="AFF276">
        <v>5</v>
      </c>
      <c r="AFG276">
        <v>2.5</v>
      </c>
      <c r="AFH276">
        <v>7.5</v>
      </c>
      <c r="AFI276" t="s">
        <v>1463</v>
      </c>
      <c r="AFK276" t="s">
        <v>1463</v>
      </c>
      <c r="AFM276" t="s">
        <v>1463</v>
      </c>
      <c r="AFO276" t="s">
        <v>1463</v>
      </c>
      <c r="AFQ276" t="s">
        <v>1463</v>
      </c>
      <c r="AFT276" t="s">
        <v>1463</v>
      </c>
      <c r="AFV276">
        <v>2</v>
      </c>
      <c r="AFW276">
        <v>2</v>
      </c>
      <c r="AFX276">
        <v>5</v>
      </c>
      <c r="AFY276">
        <v>2.5</v>
      </c>
      <c r="AFZ276">
        <v>5</v>
      </c>
      <c r="AGA276">
        <v>5</v>
      </c>
      <c r="AGB276">
        <v>2.5</v>
      </c>
      <c r="AGC276">
        <v>12.5</v>
      </c>
      <c r="AGD276">
        <v>7</v>
      </c>
      <c r="AGG276">
        <v>7</v>
      </c>
      <c r="AGJ276">
        <v>7</v>
      </c>
      <c r="AGQ276">
        <v>5</v>
      </c>
      <c r="AGR276">
        <v>2.5</v>
      </c>
      <c r="AGS276">
        <v>3</v>
      </c>
      <c r="AGT276">
        <v>2.5</v>
      </c>
      <c r="AGU276">
        <v>2.5</v>
      </c>
      <c r="AGV276">
        <v>8</v>
      </c>
      <c r="AGW276">
        <v>3</v>
      </c>
      <c r="AGY276" t="b">
        <v>1</v>
      </c>
      <c r="AGZ276" t="b">
        <v>1</v>
      </c>
      <c r="AHB276" t="b">
        <v>1</v>
      </c>
      <c r="AHD276">
        <v>3</v>
      </c>
      <c r="AHE276">
        <v>3</v>
      </c>
      <c r="AHF276">
        <v>3</v>
      </c>
      <c r="AKM276">
        <v>2.5</v>
      </c>
      <c r="AKN276">
        <v>2.5</v>
      </c>
      <c r="AKO276">
        <v>10</v>
      </c>
      <c r="AKP276">
        <v>2.5</v>
      </c>
      <c r="AKQ276">
        <v>2.5</v>
      </c>
      <c r="AKR276">
        <v>15</v>
      </c>
      <c r="AKS276" t="s">
        <v>1462</v>
      </c>
      <c r="AKT276" t="s">
        <v>1463</v>
      </c>
      <c r="AKV276" t="s">
        <v>1462</v>
      </c>
      <c r="AKX276" t="s">
        <v>1463</v>
      </c>
      <c r="AKZ276" t="s">
        <v>1463</v>
      </c>
      <c r="ALB276" t="s">
        <v>1462</v>
      </c>
      <c r="ALD276" t="s">
        <v>1463</v>
      </c>
      <c r="ALF276" t="s">
        <v>1462</v>
      </c>
      <c r="ALH276" t="s">
        <v>1463</v>
      </c>
      <c r="ALJ276" t="s">
        <v>1463</v>
      </c>
      <c r="ALL276" t="s">
        <v>1463</v>
      </c>
      <c r="ALN276" t="s">
        <v>1463</v>
      </c>
      <c r="ALP276" t="s">
        <v>1463</v>
      </c>
      <c r="ALR276" t="s">
        <v>1462</v>
      </c>
      <c r="ALT276" t="s">
        <v>1463</v>
      </c>
      <c r="AMF276" t="b">
        <v>1</v>
      </c>
      <c r="AMI276" t="b">
        <v>1</v>
      </c>
      <c r="AML276" t="b">
        <v>1</v>
      </c>
      <c r="AMM276" t="b">
        <v>1</v>
      </c>
      <c r="AMQ276" t="b">
        <v>1</v>
      </c>
      <c r="AMW276" t="b">
        <v>1</v>
      </c>
      <c r="ANA276">
        <v>2.5</v>
      </c>
      <c r="ANB276">
        <v>2.5</v>
      </c>
      <c r="ANC276">
        <v>10</v>
      </c>
      <c r="AND276">
        <v>2.5</v>
      </c>
      <c r="ANE276">
        <v>5</v>
      </c>
      <c r="ANF276">
        <v>17.5</v>
      </c>
      <c r="ANG276" t="s">
        <v>1462</v>
      </c>
      <c r="ANH276" t="s">
        <v>3069</v>
      </c>
      <c r="ANI276" t="s">
        <v>1462</v>
      </c>
      <c r="ANJ276" t="s">
        <v>2616</v>
      </c>
      <c r="ANK276">
        <v>2.5</v>
      </c>
      <c r="ANL276">
        <v>5</v>
      </c>
      <c r="ANM276">
        <v>6</v>
      </c>
      <c r="ANN276">
        <v>2.5</v>
      </c>
      <c r="ANO276">
        <v>5</v>
      </c>
      <c r="ANP276">
        <v>13.5</v>
      </c>
      <c r="ANQ276" t="s">
        <v>2599</v>
      </c>
      <c r="ANR276" t="s">
        <v>1462</v>
      </c>
      <c r="ANT276">
        <v>2.5</v>
      </c>
      <c r="ANU276">
        <v>5</v>
      </c>
      <c r="AQR276">
        <v>2.5</v>
      </c>
      <c r="AQS276">
        <v>1.3</v>
      </c>
      <c r="AQT276">
        <v>2.5</v>
      </c>
      <c r="AQU276">
        <v>6.3</v>
      </c>
      <c r="AQV276" t="s">
        <v>1463</v>
      </c>
      <c r="ARA276" t="b">
        <v>1</v>
      </c>
      <c r="ARB276" t="b">
        <v>1</v>
      </c>
      <c r="ARD276" t="b">
        <v>1</v>
      </c>
      <c r="ARG276">
        <v>2.5</v>
      </c>
      <c r="ARH276">
        <v>2.5</v>
      </c>
      <c r="ARI276" t="s">
        <v>1463</v>
      </c>
      <c r="ARQ276" t="s">
        <v>1463</v>
      </c>
      <c r="ASD276">
        <v>0</v>
      </c>
      <c r="ASE276">
        <v>2.5</v>
      </c>
      <c r="ASF276">
        <v>4</v>
      </c>
      <c r="ASG276">
        <v>2.5</v>
      </c>
      <c r="ASH276">
        <v>2.5</v>
      </c>
      <c r="ASI276">
        <v>9</v>
      </c>
      <c r="ASJ276">
        <v>70</v>
      </c>
      <c r="ASM276" t="b">
        <v>1</v>
      </c>
      <c r="ASS276">
        <v>3</v>
      </c>
      <c r="AST276" t="s">
        <v>1462</v>
      </c>
      <c r="ASV276" t="b">
        <v>1</v>
      </c>
      <c r="ASW276" t="b">
        <v>1</v>
      </c>
      <c r="ASX276" t="b">
        <v>1</v>
      </c>
      <c r="ASY276" t="b">
        <v>1</v>
      </c>
      <c r="ATC276" t="s">
        <v>7097</v>
      </c>
      <c r="ATD276">
        <v>2.5</v>
      </c>
      <c r="ATE276">
        <v>2.5</v>
      </c>
      <c r="ATF276">
        <v>0</v>
      </c>
      <c r="ATG276">
        <v>0</v>
      </c>
      <c r="ATH276">
        <v>5</v>
      </c>
      <c r="ATI276">
        <v>5</v>
      </c>
      <c r="ATJ276" t="s">
        <v>1463</v>
      </c>
      <c r="AVZ276">
        <v>0</v>
      </c>
      <c r="AWA276">
        <v>2.5</v>
      </c>
      <c r="AWB276">
        <v>0</v>
      </c>
      <c r="AWC276">
        <v>7.5</v>
      </c>
      <c r="AWD276">
        <v>3</v>
      </c>
      <c r="AWE276">
        <v>2.5</v>
      </c>
      <c r="AWF276">
        <v>2.5</v>
      </c>
      <c r="AWG276">
        <v>8</v>
      </c>
      <c r="AWH276" t="s">
        <v>1462</v>
      </c>
      <c r="AWI276" t="s">
        <v>1470</v>
      </c>
      <c r="AWJ276" t="s">
        <v>1463</v>
      </c>
      <c r="AWL276" t="s">
        <v>1462</v>
      </c>
      <c r="AWN276" t="s">
        <v>1463</v>
      </c>
      <c r="AWP276" t="s">
        <v>1463</v>
      </c>
      <c r="AWR276" t="s">
        <v>1463</v>
      </c>
      <c r="AWT276" t="s">
        <v>1463</v>
      </c>
      <c r="AWV276" t="s">
        <v>1463</v>
      </c>
      <c r="AWX276" t="s">
        <v>1463</v>
      </c>
      <c r="AWZ276" t="s">
        <v>1462</v>
      </c>
      <c r="AXA276" t="s">
        <v>1469</v>
      </c>
      <c r="AXB276" t="s">
        <v>1462</v>
      </c>
      <c r="AXC276" t="s">
        <v>1469</v>
      </c>
      <c r="AXD276" t="s">
        <v>1463</v>
      </c>
      <c r="AXI276">
        <v>2.5</v>
      </c>
      <c r="AXJ276">
        <v>2.5</v>
      </c>
      <c r="AXK276">
        <v>1</v>
      </c>
      <c r="AXN276">
        <v>1</v>
      </c>
      <c r="AXO276">
        <v>1</v>
      </c>
      <c r="AXP276">
        <v>1</v>
      </c>
      <c r="AXQ276">
        <v>1</v>
      </c>
      <c r="AXR276">
        <v>1</v>
      </c>
      <c r="AXS276">
        <v>1</v>
      </c>
      <c r="AXT276">
        <v>1</v>
      </c>
      <c r="AXU276">
        <v>1</v>
      </c>
      <c r="AXV276">
        <v>2</v>
      </c>
      <c r="AXW276">
        <v>1</v>
      </c>
      <c r="AXX276">
        <v>2</v>
      </c>
      <c r="AYA276">
        <v>10</v>
      </c>
      <c r="AYD276">
        <v>10</v>
      </c>
      <c r="AYE276" t="s">
        <v>1463</v>
      </c>
      <c r="AYF276" t="s">
        <v>1463</v>
      </c>
      <c r="AYG276">
        <v>10</v>
      </c>
      <c r="AYJ276">
        <v>0</v>
      </c>
      <c r="AYK276">
        <v>2.5</v>
      </c>
      <c r="AYL276">
        <v>5</v>
      </c>
      <c r="AYM276">
        <v>7.5</v>
      </c>
      <c r="AZO276" t="s">
        <v>1463</v>
      </c>
      <c r="AZQ276" t="s">
        <v>7083</v>
      </c>
      <c r="AZR276">
        <v>2.5</v>
      </c>
      <c r="AZS276">
        <v>5</v>
      </c>
      <c r="BCH276">
        <v>10</v>
      </c>
      <c r="BCI276">
        <v>2.5</v>
      </c>
      <c r="BCJ276">
        <v>2.5</v>
      </c>
      <c r="BCK276">
        <v>15</v>
      </c>
      <c r="BCL276">
        <v>2</v>
      </c>
      <c r="BCN276" t="s">
        <v>2555</v>
      </c>
      <c r="BCP276">
        <v>1</v>
      </c>
      <c r="BCR276">
        <v>3</v>
      </c>
      <c r="BCT276">
        <v>4</v>
      </c>
      <c r="BCW276" t="s">
        <v>2555</v>
      </c>
      <c r="BCY276">
        <v>2.5</v>
      </c>
      <c r="BCZ276">
        <v>2.5</v>
      </c>
      <c r="BEH276">
        <v>10</v>
      </c>
      <c r="BEI276">
        <v>7.5</v>
      </c>
      <c r="BEJ276">
        <v>2.5</v>
      </c>
      <c r="BEK276">
        <v>20</v>
      </c>
      <c r="BEL276" t="s">
        <v>2552</v>
      </c>
      <c r="BEN276" t="s">
        <v>2567</v>
      </c>
      <c r="BEP276" t="s">
        <v>2567</v>
      </c>
      <c r="BER276" t="s">
        <v>2567</v>
      </c>
      <c r="BET276" t="s">
        <v>2567</v>
      </c>
      <c r="BEV276" t="s">
        <v>2567</v>
      </c>
      <c r="BEX276">
        <v>7.5</v>
      </c>
      <c r="BEY276">
        <v>2.5</v>
      </c>
      <c r="BGQ276" t="s">
        <v>1467</v>
      </c>
      <c r="BGR276">
        <v>0</v>
      </c>
      <c r="BGS276">
        <v>2.5</v>
      </c>
      <c r="BGT276">
        <v>2.5</v>
      </c>
      <c r="BGU276" t="s">
        <v>1463</v>
      </c>
      <c r="BHK276">
        <v>0</v>
      </c>
      <c r="BHL276">
        <v>2.5</v>
      </c>
      <c r="BIT276">
        <v>0</v>
      </c>
      <c r="BIU276">
        <v>2.5</v>
      </c>
      <c r="BIV276">
        <v>2.5</v>
      </c>
      <c r="BIW276">
        <v>5</v>
      </c>
      <c r="BIX276">
        <v>1</v>
      </c>
      <c r="BIY276" t="s">
        <v>2594</v>
      </c>
      <c r="BIZ276" t="s">
        <v>1468</v>
      </c>
      <c r="BJA276" t="s">
        <v>1468</v>
      </c>
      <c r="BJB276">
        <v>2.5</v>
      </c>
      <c r="BJC276">
        <v>2.5</v>
      </c>
    </row>
    <row r="277" spans="1:1024 1026:1615" ht="15" x14ac:dyDescent="0.25">
      <c r="A277" t="s">
        <v>6936</v>
      </c>
      <c r="B277" t="s">
        <v>7098</v>
      </c>
      <c r="C277" t="s">
        <v>7099</v>
      </c>
      <c r="D277" t="s">
        <v>1460</v>
      </c>
      <c r="F277" t="s">
        <v>2606</v>
      </c>
      <c r="G277" t="s">
        <v>4350</v>
      </c>
      <c r="H277" t="s">
        <v>6517</v>
      </c>
      <c r="I277" t="s">
        <v>7094</v>
      </c>
      <c r="J277">
        <v>2.4553384299999998</v>
      </c>
      <c r="K277">
        <v>34.786156130000002</v>
      </c>
      <c r="L277" s="116">
        <v>42459</v>
      </c>
      <c r="M277" t="s">
        <v>1461</v>
      </c>
      <c r="N277">
        <v>24</v>
      </c>
      <c r="O277" t="s">
        <v>2554</v>
      </c>
      <c r="Q277">
        <v>6.7</v>
      </c>
      <c r="R277">
        <v>7.5</v>
      </c>
      <c r="S277">
        <v>2.5</v>
      </c>
      <c r="T277">
        <v>16.7</v>
      </c>
      <c r="U277">
        <v>1</v>
      </c>
      <c r="V277">
        <v>1</v>
      </c>
      <c r="W277">
        <v>1</v>
      </c>
      <c r="X277">
        <v>2</v>
      </c>
      <c r="AA277" t="b">
        <v>1</v>
      </c>
      <c r="BS277" t="s">
        <v>1462</v>
      </c>
      <c r="BT277" t="s">
        <v>1462</v>
      </c>
      <c r="BW277">
        <v>7.5</v>
      </c>
      <c r="BX277">
        <v>2.5</v>
      </c>
      <c r="BY277">
        <v>6</v>
      </c>
      <c r="BZ277">
        <v>2.5</v>
      </c>
      <c r="CA277">
        <v>2.5</v>
      </c>
      <c r="CB277">
        <v>11</v>
      </c>
      <c r="CC277" t="s">
        <v>1462</v>
      </c>
      <c r="CD277" t="b">
        <v>1</v>
      </c>
      <c r="CE277" t="b">
        <v>1</v>
      </c>
      <c r="CF277">
        <v>6</v>
      </c>
      <c r="CH277" t="s">
        <v>1462</v>
      </c>
      <c r="CK277">
        <v>1</v>
      </c>
      <c r="CM277" t="s">
        <v>1463</v>
      </c>
      <c r="CR277" t="s">
        <v>1463</v>
      </c>
      <c r="CW277" t="s">
        <v>1463</v>
      </c>
      <c r="DB277" t="s">
        <v>1463</v>
      </c>
      <c r="DG277" t="s">
        <v>1463</v>
      </c>
      <c r="DM277" t="s">
        <v>1463</v>
      </c>
      <c r="DS277" t="b">
        <v>1</v>
      </c>
      <c r="DU277" t="b">
        <v>1</v>
      </c>
      <c r="EA277" t="b">
        <v>1</v>
      </c>
      <c r="EF277" t="b">
        <v>1</v>
      </c>
      <c r="EG277" t="s">
        <v>7100</v>
      </c>
      <c r="EI277">
        <v>2.5</v>
      </c>
      <c r="EJ277">
        <v>2.5</v>
      </c>
      <c r="EN277">
        <v>0</v>
      </c>
      <c r="EO277" t="s">
        <v>1463</v>
      </c>
      <c r="FL277">
        <v>2.2999999999999998</v>
      </c>
      <c r="FM277">
        <v>2.5</v>
      </c>
      <c r="FN277">
        <v>2.5</v>
      </c>
      <c r="FO277">
        <v>7.3</v>
      </c>
      <c r="FP277" t="s">
        <v>1462</v>
      </c>
      <c r="FT277" t="b">
        <v>1</v>
      </c>
      <c r="FV277" t="s">
        <v>1464</v>
      </c>
      <c r="HD277" t="b">
        <v>1</v>
      </c>
      <c r="HF277" t="s">
        <v>1464</v>
      </c>
      <c r="JC277" t="b">
        <v>1</v>
      </c>
      <c r="JE277" t="s">
        <v>1464</v>
      </c>
      <c r="KK277" t="s">
        <v>1463</v>
      </c>
      <c r="KM277">
        <v>2.5</v>
      </c>
      <c r="KN277">
        <v>2.5</v>
      </c>
      <c r="KO277">
        <v>0</v>
      </c>
      <c r="KP277">
        <v>0</v>
      </c>
      <c r="KQ277">
        <v>2.5</v>
      </c>
      <c r="KR277">
        <v>2.5</v>
      </c>
      <c r="KS277" t="s">
        <v>1462</v>
      </c>
      <c r="KW277">
        <v>1</v>
      </c>
      <c r="LG277">
        <v>1</v>
      </c>
      <c r="MK277" t="b">
        <v>1</v>
      </c>
      <c r="MT277" t="s">
        <v>1463</v>
      </c>
      <c r="MV277">
        <v>0</v>
      </c>
      <c r="MW277">
        <v>2.5</v>
      </c>
      <c r="MX277">
        <v>0</v>
      </c>
      <c r="MY277">
        <v>0</v>
      </c>
      <c r="MZ277">
        <v>2.5</v>
      </c>
      <c r="NA277">
        <v>2.5</v>
      </c>
      <c r="NM277" t="s">
        <v>2549</v>
      </c>
      <c r="NN277" t="s">
        <v>2549</v>
      </c>
      <c r="NO277" t="s">
        <v>2549</v>
      </c>
      <c r="NP277" t="s">
        <v>2549</v>
      </c>
      <c r="NQ277" t="s">
        <v>2549</v>
      </c>
      <c r="NR277" t="s">
        <v>2549</v>
      </c>
      <c r="NS277" t="s">
        <v>2549</v>
      </c>
      <c r="NT277" t="s">
        <v>2549</v>
      </c>
      <c r="NU277" t="s">
        <v>2549</v>
      </c>
      <c r="NV277" t="s">
        <v>2549</v>
      </c>
      <c r="NW277" t="s">
        <v>2550</v>
      </c>
      <c r="NX277" t="s">
        <v>2550</v>
      </c>
      <c r="NY277" t="s">
        <v>2569</v>
      </c>
      <c r="NZ277" t="s">
        <v>2550</v>
      </c>
      <c r="OA277" t="s">
        <v>2550</v>
      </c>
      <c r="OB277" t="s">
        <v>2550</v>
      </c>
      <c r="OC277" t="s">
        <v>2550</v>
      </c>
      <c r="OD277" t="s">
        <v>2550</v>
      </c>
      <c r="OE277" t="s">
        <v>2550</v>
      </c>
      <c r="OF277" t="s">
        <v>2550</v>
      </c>
      <c r="OG277">
        <v>0</v>
      </c>
      <c r="OH277">
        <v>2.5</v>
      </c>
      <c r="OJ277">
        <v>0</v>
      </c>
      <c r="OK277">
        <v>2.5</v>
      </c>
      <c r="OL277">
        <v>2.5</v>
      </c>
      <c r="QL277">
        <v>0</v>
      </c>
      <c r="QM277">
        <v>2.5</v>
      </c>
      <c r="RO277">
        <v>7.5</v>
      </c>
      <c r="RP277">
        <v>0</v>
      </c>
      <c r="RQ277">
        <v>2.5</v>
      </c>
      <c r="RR277">
        <v>10</v>
      </c>
      <c r="RS277" t="s">
        <v>1463</v>
      </c>
      <c r="RZ277" t="s">
        <v>1463</v>
      </c>
      <c r="SB277" t="s">
        <v>1463</v>
      </c>
      <c r="SH277" t="s">
        <v>1463</v>
      </c>
      <c r="SK277">
        <v>0</v>
      </c>
      <c r="SL277">
        <v>2.5</v>
      </c>
      <c r="SM277">
        <v>3.7</v>
      </c>
      <c r="SN277">
        <v>5</v>
      </c>
      <c r="SO277">
        <v>2.5</v>
      </c>
      <c r="SP277">
        <v>11.2</v>
      </c>
      <c r="SQ277" t="s">
        <v>1463</v>
      </c>
      <c r="SR277" t="s">
        <v>2919</v>
      </c>
      <c r="TI277">
        <v>75</v>
      </c>
      <c r="TJ277" t="s">
        <v>7101</v>
      </c>
      <c r="TN277" t="b">
        <v>1</v>
      </c>
      <c r="TO277" t="b">
        <v>1</v>
      </c>
      <c r="TP277" t="b">
        <v>1</v>
      </c>
      <c r="TQ277" t="b">
        <v>1</v>
      </c>
      <c r="TS277" t="b">
        <v>1</v>
      </c>
      <c r="TT277" t="b">
        <v>1</v>
      </c>
      <c r="TX277">
        <v>5</v>
      </c>
      <c r="TY277">
        <v>2.5</v>
      </c>
      <c r="VI277">
        <v>5</v>
      </c>
      <c r="VJ277">
        <v>0</v>
      </c>
      <c r="VK277">
        <v>2.5</v>
      </c>
      <c r="VL277">
        <v>7.5</v>
      </c>
      <c r="VM277" t="s">
        <v>1463</v>
      </c>
      <c r="VO277" t="s">
        <v>1463</v>
      </c>
      <c r="VQ277" t="s">
        <v>1463</v>
      </c>
      <c r="VS277" t="s">
        <v>1463</v>
      </c>
      <c r="VV277" t="s">
        <v>1463</v>
      </c>
      <c r="VX277" t="s">
        <v>1462</v>
      </c>
      <c r="VY277" t="s">
        <v>6956</v>
      </c>
      <c r="VZ277">
        <v>0</v>
      </c>
      <c r="WA277">
        <v>2.5</v>
      </c>
      <c r="XJ277">
        <v>5</v>
      </c>
      <c r="XK277">
        <v>2.5</v>
      </c>
      <c r="XL277">
        <v>2.5</v>
      </c>
      <c r="XM277">
        <v>10</v>
      </c>
      <c r="XN277" t="s">
        <v>1462</v>
      </c>
      <c r="XO277" t="s">
        <v>1462</v>
      </c>
      <c r="XR277" t="b">
        <v>1</v>
      </c>
      <c r="XS277" t="b">
        <v>1</v>
      </c>
      <c r="XU277" t="b">
        <v>1</v>
      </c>
      <c r="YC277" t="s">
        <v>1462</v>
      </c>
      <c r="YD277" t="s">
        <v>7102</v>
      </c>
      <c r="YE277" t="s">
        <v>1462</v>
      </c>
      <c r="YF277" t="s">
        <v>6929</v>
      </c>
      <c r="YG277">
        <v>2.5</v>
      </c>
      <c r="YH277">
        <v>2.5</v>
      </c>
      <c r="YI277" t="s">
        <v>1463</v>
      </c>
      <c r="YU277">
        <v>2.5</v>
      </c>
      <c r="YV277">
        <v>2.5</v>
      </c>
      <c r="ZX277">
        <v>10</v>
      </c>
      <c r="ZY277">
        <v>2.5</v>
      </c>
      <c r="ZZ277">
        <v>2.5</v>
      </c>
      <c r="AAA277">
        <v>15</v>
      </c>
      <c r="AAB277" t="s">
        <v>1462</v>
      </c>
      <c r="AAD277" t="b">
        <v>1</v>
      </c>
      <c r="AAM277" t="b">
        <v>1</v>
      </c>
      <c r="AAO277" t="b">
        <v>1</v>
      </c>
      <c r="AAS277" t="s">
        <v>7028</v>
      </c>
      <c r="AAT277">
        <v>2.5</v>
      </c>
      <c r="AAU277">
        <v>2.5</v>
      </c>
      <c r="ADN277">
        <v>6</v>
      </c>
      <c r="ADO277">
        <v>2.5</v>
      </c>
      <c r="ADP277">
        <v>2.5</v>
      </c>
      <c r="ADQ277">
        <v>11</v>
      </c>
      <c r="ADR277" t="s">
        <v>1759</v>
      </c>
      <c r="ADS277">
        <v>0.5</v>
      </c>
      <c r="ADT277">
        <v>20</v>
      </c>
      <c r="ADU277" t="s">
        <v>2560</v>
      </c>
      <c r="ADV277">
        <v>0.5</v>
      </c>
      <c r="ADW277">
        <v>20</v>
      </c>
      <c r="AEG277">
        <v>2.5</v>
      </c>
      <c r="AEH277">
        <v>2.5</v>
      </c>
      <c r="AEI277">
        <v>10</v>
      </c>
      <c r="AEJ277">
        <v>2.5</v>
      </c>
      <c r="AEK277">
        <v>2.5</v>
      </c>
      <c r="AEL277">
        <v>15</v>
      </c>
      <c r="AER277" t="b">
        <v>1</v>
      </c>
      <c r="AET277" t="b">
        <v>1</v>
      </c>
      <c r="AEX277" t="b">
        <v>1</v>
      </c>
      <c r="AFC277">
        <v>2.5</v>
      </c>
      <c r="AFD277">
        <v>2.5</v>
      </c>
      <c r="AFE277">
        <v>0</v>
      </c>
      <c r="AFF277">
        <v>5</v>
      </c>
      <c r="AFG277">
        <v>2.5</v>
      </c>
      <c r="AFH277">
        <v>7.5</v>
      </c>
      <c r="AFI277" t="s">
        <v>1463</v>
      </c>
      <c r="AFK277" t="s">
        <v>1463</v>
      </c>
      <c r="AFM277" t="s">
        <v>1463</v>
      </c>
      <c r="AFO277" t="s">
        <v>1463</v>
      </c>
      <c r="AFQ277" t="s">
        <v>1463</v>
      </c>
      <c r="AFT277" t="s">
        <v>1463</v>
      </c>
      <c r="AFV277">
        <v>2</v>
      </c>
      <c r="AFW277">
        <v>2</v>
      </c>
      <c r="AFX277">
        <v>5</v>
      </c>
      <c r="AFY277">
        <v>2.5</v>
      </c>
      <c r="AFZ277">
        <v>2.5</v>
      </c>
      <c r="AGA277">
        <v>2.5</v>
      </c>
      <c r="AGB277">
        <v>2.5</v>
      </c>
      <c r="AGC277">
        <v>7.5</v>
      </c>
      <c r="AGD277">
        <v>2</v>
      </c>
      <c r="AGG277">
        <v>2</v>
      </c>
      <c r="AGJ277">
        <v>2</v>
      </c>
      <c r="AGQ277">
        <v>2.5</v>
      </c>
      <c r="AGR277">
        <v>2.5</v>
      </c>
      <c r="AGS277">
        <v>3</v>
      </c>
      <c r="AGT277">
        <v>5</v>
      </c>
      <c r="AGU277">
        <v>2.5</v>
      </c>
      <c r="AGV277">
        <v>10.5</v>
      </c>
      <c r="AGW277">
        <v>3</v>
      </c>
      <c r="AGY277" t="b">
        <v>1</v>
      </c>
      <c r="AGZ277" t="b">
        <v>1</v>
      </c>
      <c r="AHB277" t="b">
        <v>1</v>
      </c>
      <c r="AHD277">
        <v>3</v>
      </c>
      <c r="AHE277">
        <v>3</v>
      </c>
      <c r="AHF277">
        <v>3</v>
      </c>
      <c r="AKM277">
        <v>5</v>
      </c>
      <c r="AKN277">
        <v>2.5</v>
      </c>
      <c r="AKO277">
        <v>3</v>
      </c>
      <c r="AKP277">
        <v>2.5</v>
      </c>
      <c r="AKQ277">
        <v>2.5</v>
      </c>
      <c r="AKR277">
        <v>8</v>
      </c>
      <c r="AKS277" t="s">
        <v>1462</v>
      </c>
      <c r="AKT277" t="s">
        <v>1463</v>
      </c>
      <c r="AKV277" t="s">
        <v>1463</v>
      </c>
      <c r="AKX277" t="s">
        <v>1463</v>
      </c>
      <c r="AKZ277" t="s">
        <v>1463</v>
      </c>
      <c r="ALB277" t="s">
        <v>1463</v>
      </c>
      <c r="ALD277" t="s">
        <v>1463</v>
      </c>
      <c r="ALF277" t="s">
        <v>1462</v>
      </c>
      <c r="ALH277" t="s">
        <v>1463</v>
      </c>
      <c r="ALJ277" t="s">
        <v>1463</v>
      </c>
      <c r="ALL277" t="s">
        <v>1463</v>
      </c>
      <c r="ALN277" t="s">
        <v>1463</v>
      </c>
      <c r="ALP277" t="s">
        <v>1463</v>
      </c>
      <c r="ALR277" t="s">
        <v>1462</v>
      </c>
      <c r="ALT277" t="s">
        <v>1463</v>
      </c>
      <c r="AMF277" t="b">
        <v>1</v>
      </c>
      <c r="AMI277" t="b">
        <v>1</v>
      </c>
      <c r="AML277" t="b">
        <v>1</v>
      </c>
      <c r="AMM277" t="b">
        <v>1</v>
      </c>
      <c r="AMQ277" t="b">
        <v>1</v>
      </c>
      <c r="AMW277" t="b">
        <v>1</v>
      </c>
      <c r="ANA277">
        <v>2.5</v>
      </c>
      <c r="ANB277">
        <v>2.5</v>
      </c>
      <c r="ANC277">
        <v>10</v>
      </c>
      <c r="AND277">
        <v>2.5</v>
      </c>
      <c r="ANE277">
        <v>5</v>
      </c>
      <c r="ANF277">
        <v>17.5</v>
      </c>
      <c r="ANG277" t="s">
        <v>1462</v>
      </c>
      <c r="ANH277" t="s">
        <v>3069</v>
      </c>
      <c r="ANI277" t="s">
        <v>1462</v>
      </c>
      <c r="ANJ277" t="s">
        <v>2616</v>
      </c>
      <c r="ANK277">
        <v>2.5</v>
      </c>
      <c r="ANL277">
        <v>5</v>
      </c>
      <c r="ANM277">
        <v>6</v>
      </c>
      <c r="ANN277">
        <v>2.5</v>
      </c>
      <c r="ANO277">
        <v>7.5</v>
      </c>
      <c r="ANP277">
        <v>16</v>
      </c>
      <c r="ANQ277" t="s">
        <v>2599</v>
      </c>
      <c r="ANR277" t="s">
        <v>1462</v>
      </c>
      <c r="ANT277">
        <v>2.5</v>
      </c>
      <c r="ANU277">
        <v>7.5</v>
      </c>
      <c r="AQR277">
        <v>2.5</v>
      </c>
      <c r="AQS277">
        <v>0</v>
      </c>
      <c r="AQT277">
        <v>2.5</v>
      </c>
      <c r="AQU277">
        <v>5</v>
      </c>
      <c r="AQV277" t="s">
        <v>1463</v>
      </c>
      <c r="ARA277" t="b">
        <v>1</v>
      </c>
      <c r="ARB277" t="b">
        <v>1</v>
      </c>
      <c r="ARD277" t="b">
        <v>1</v>
      </c>
      <c r="ARG277">
        <v>0</v>
      </c>
      <c r="ARH277">
        <v>2.5</v>
      </c>
      <c r="ARI277" t="s">
        <v>1463</v>
      </c>
      <c r="ARQ277" t="s">
        <v>1463</v>
      </c>
      <c r="ASD277">
        <v>0</v>
      </c>
      <c r="ASE277">
        <v>2.5</v>
      </c>
      <c r="ASF277">
        <v>4</v>
      </c>
      <c r="ASG277">
        <v>2.5</v>
      </c>
      <c r="ASH277">
        <v>2.5</v>
      </c>
      <c r="ASI277">
        <v>9</v>
      </c>
      <c r="ASJ277">
        <v>80</v>
      </c>
      <c r="ASM277" t="b">
        <v>1</v>
      </c>
      <c r="ASS277">
        <v>4</v>
      </c>
      <c r="AST277" t="s">
        <v>1462</v>
      </c>
      <c r="ASW277" t="b">
        <v>1</v>
      </c>
      <c r="ASY277" t="b">
        <v>1</v>
      </c>
      <c r="ASZ277" t="b">
        <v>1</v>
      </c>
      <c r="ATC277" t="s">
        <v>7103</v>
      </c>
      <c r="ATD277">
        <v>2.5</v>
      </c>
      <c r="ATE277">
        <v>2.5</v>
      </c>
      <c r="ATF277">
        <v>0</v>
      </c>
      <c r="ATG277">
        <v>0</v>
      </c>
      <c r="ATH277">
        <v>5</v>
      </c>
      <c r="ATI277">
        <v>5</v>
      </c>
      <c r="ATJ277" t="s">
        <v>1463</v>
      </c>
      <c r="AVZ277">
        <v>0</v>
      </c>
      <c r="AWA277">
        <v>2.5</v>
      </c>
      <c r="AWB277">
        <v>0</v>
      </c>
      <c r="AWC277">
        <v>7.5</v>
      </c>
      <c r="AWD277">
        <v>2</v>
      </c>
      <c r="AWE277">
        <v>2.5</v>
      </c>
      <c r="AWF277">
        <v>2.5</v>
      </c>
      <c r="AWG277">
        <v>7</v>
      </c>
      <c r="AWH277" t="s">
        <v>1462</v>
      </c>
      <c r="AWI277" t="s">
        <v>1470</v>
      </c>
      <c r="AWJ277" t="s">
        <v>1463</v>
      </c>
      <c r="AWL277" t="s">
        <v>1462</v>
      </c>
      <c r="AWM277" t="s">
        <v>2619</v>
      </c>
      <c r="AWN277" t="s">
        <v>1463</v>
      </c>
      <c r="AWP277" t="s">
        <v>1463</v>
      </c>
      <c r="AWR277" t="s">
        <v>1463</v>
      </c>
      <c r="AWT277" t="s">
        <v>1463</v>
      </c>
      <c r="AWV277" t="s">
        <v>1462</v>
      </c>
      <c r="AWW277" t="s">
        <v>1470</v>
      </c>
      <c r="AWX277" t="s">
        <v>1463</v>
      </c>
      <c r="AWZ277" t="s">
        <v>1463</v>
      </c>
      <c r="AXB277" t="s">
        <v>1463</v>
      </c>
      <c r="AXD277" t="s">
        <v>1463</v>
      </c>
      <c r="AXI277">
        <v>2.5</v>
      </c>
      <c r="AXJ277">
        <v>2.5</v>
      </c>
      <c r="AXK277">
        <v>1</v>
      </c>
      <c r="AXN277">
        <v>1</v>
      </c>
      <c r="AXO277">
        <v>1</v>
      </c>
      <c r="AXP277">
        <v>1</v>
      </c>
      <c r="AXQ277">
        <v>1</v>
      </c>
      <c r="AXR277">
        <v>1</v>
      </c>
      <c r="AXS277">
        <v>1</v>
      </c>
      <c r="AXT277">
        <v>1</v>
      </c>
      <c r="AXU277">
        <v>1</v>
      </c>
      <c r="AXV277">
        <v>2</v>
      </c>
      <c r="AXW277">
        <v>1</v>
      </c>
      <c r="AXX277">
        <v>2</v>
      </c>
      <c r="AYA277">
        <v>10</v>
      </c>
      <c r="AYD277">
        <v>10</v>
      </c>
      <c r="AYE277" t="s">
        <v>1463</v>
      </c>
      <c r="AYF277" t="s">
        <v>1463</v>
      </c>
      <c r="AYG277">
        <v>10</v>
      </c>
      <c r="AYJ277">
        <v>10</v>
      </c>
      <c r="AYK277">
        <v>2.5</v>
      </c>
      <c r="AYL277">
        <v>2.5</v>
      </c>
      <c r="AYM277">
        <v>15</v>
      </c>
      <c r="AZO277" t="s">
        <v>1462</v>
      </c>
      <c r="AZP277" t="s">
        <v>7062</v>
      </c>
      <c r="AZR277">
        <v>2.5</v>
      </c>
      <c r="AZS277">
        <v>2.5</v>
      </c>
      <c r="BCH277">
        <v>10</v>
      </c>
      <c r="BCI277">
        <v>2.5</v>
      </c>
      <c r="BCJ277">
        <v>2.5</v>
      </c>
      <c r="BCK277">
        <v>15</v>
      </c>
      <c r="BCL277">
        <v>1</v>
      </c>
      <c r="BCN277">
        <v>3</v>
      </c>
      <c r="BCP277">
        <v>2</v>
      </c>
      <c r="BCR277">
        <v>4</v>
      </c>
      <c r="BCT277">
        <v>5</v>
      </c>
      <c r="BCW277" t="s">
        <v>2555</v>
      </c>
      <c r="BCY277">
        <v>2.5</v>
      </c>
      <c r="BCZ277">
        <v>2.5</v>
      </c>
      <c r="BEH277">
        <v>9.1999999999999993</v>
      </c>
      <c r="BEI277">
        <v>7.5</v>
      </c>
      <c r="BEJ277">
        <v>2.5</v>
      </c>
      <c r="BEK277">
        <v>19.2</v>
      </c>
      <c r="BEL277" t="s">
        <v>2567</v>
      </c>
      <c r="BEN277" t="s">
        <v>2567</v>
      </c>
      <c r="BEP277" t="s">
        <v>2557</v>
      </c>
      <c r="BER277" t="s">
        <v>2567</v>
      </c>
      <c r="BET277" t="s">
        <v>2567</v>
      </c>
      <c r="BEV277" t="s">
        <v>2567</v>
      </c>
      <c r="BEX277">
        <v>7.5</v>
      </c>
      <c r="BEY277">
        <v>2.5</v>
      </c>
      <c r="BGQ277" t="s">
        <v>1467</v>
      </c>
      <c r="BGR277">
        <v>0</v>
      </c>
      <c r="BGS277">
        <v>5</v>
      </c>
      <c r="BGT277">
        <v>5</v>
      </c>
      <c r="BGU277" t="s">
        <v>1463</v>
      </c>
      <c r="BHK277">
        <v>0</v>
      </c>
      <c r="BHL277">
        <v>5</v>
      </c>
      <c r="BIT277">
        <v>0</v>
      </c>
      <c r="BIU277">
        <v>2.5</v>
      </c>
      <c r="BIV277">
        <v>2.5</v>
      </c>
      <c r="BIW277">
        <v>5</v>
      </c>
      <c r="BIX277">
        <v>1</v>
      </c>
      <c r="BIY277" t="s">
        <v>2594</v>
      </c>
      <c r="BIZ277" t="s">
        <v>2548</v>
      </c>
      <c r="BJA277" t="s">
        <v>1468</v>
      </c>
      <c r="BJB277">
        <v>2.5</v>
      </c>
      <c r="BJC277">
        <v>2.5</v>
      </c>
    </row>
    <row r="278" spans="1:1024 1026:1615" ht="15" x14ac:dyDescent="0.25">
      <c r="A278" t="s">
        <v>6920</v>
      </c>
      <c r="B278" t="s">
        <v>7104</v>
      </c>
      <c r="C278" t="s">
        <v>7105</v>
      </c>
      <c r="D278" t="s">
        <v>1460</v>
      </c>
      <c r="F278" t="s">
        <v>2606</v>
      </c>
      <c r="G278" t="s">
        <v>4350</v>
      </c>
      <c r="H278" t="s">
        <v>6517</v>
      </c>
      <c r="I278" t="s">
        <v>7094</v>
      </c>
      <c r="J278">
        <v>2.45572057</v>
      </c>
      <c r="K278">
        <v>34.78661262</v>
      </c>
      <c r="L278" s="116">
        <v>42459</v>
      </c>
      <c r="M278" t="s">
        <v>1461</v>
      </c>
      <c r="N278">
        <v>42</v>
      </c>
      <c r="O278" t="s">
        <v>2554</v>
      </c>
      <c r="Q278">
        <v>6.7</v>
      </c>
      <c r="R278">
        <v>7.5</v>
      </c>
      <c r="S278">
        <v>2.5</v>
      </c>
      <c r="T278">
        <v>16.7</v>
      </c>
      <c r="U278">
        <v>1</v>
      </c>
      <c r="V278">
        <v>1</v>
      </c>
      <c r="W278">
        <v>3</v>
      </c>
      <c r="X278">
        <v>3</v>
      </c>
      <c r="AA278" t="b">
        <v>1</v>
      </c>
      <c r="BS278" t="s">
        <v>1462</v>
      </c>
      <c r="BT278" t="s">
        <v>1462</v>
      </c>
      <c r="BW278">
        <v>7.5</v>
      </c>
      <c r="BX278">
        <v>2.5</v>
      </c>
      <c r="BY278">
        <v>7.5</v>
      </c>
      <c r="BZ278">
        <v>2.5</v>
      </c>
      <c r="CA278">
        <v>2.5</v>
      </c>
      <c r="CB278">
        <v>12.5</v>
      </c>
      <c r="CC278" t="s">
        <v>1462</v>
      </c>
      <c r="CD278" t="b">
        <v>1</v>
      </c>
      <c r="CE278" t="b">
        <v>1</v>
      </c>
      <c r="CF278">
        <v>25</v>
      </c>
      <c r="CH278" t="s">
        <v>1462</v>
      </c>
      <c r="CI278" t="b">
        <v>1</v>
      </c>
      <c r="CK278">
        <v>25</v>
      </c>
      <c r="CM278" t="s">
        <v>1463</v>
      </c>
      <c r="CR278" t="s">
        <v>1463</v>
      </c>
      <c r="CW278" t="s">
        <v>1463</v>
      </c>
      <c r="DB278" t="s">
        <v>1463</v>
      </c>
      <c r="DG278" t="s">
        <v>1463</v>
      </c>
      <c r="DM278" t="s">
        <v>1463</v>
      </c>
      <c r="DS278" t="b">
        <v>1</v>
      </c>
      <c r="DU278" t="b">
        <v>1</v>
      </c>
      <c r="DY278" t="b">
        <v>1</v>
      </c>
      <c r="EA278" t="b">
        <v>1</v>
      </c>
      <c r="EI278">
        <v>2.5</v>
      </c>
      <c r="EJ278">
        <v>2.5</v>
      </c>
      <c r="EN278">
        <v>0</v>
      </c>
      <c r="EO278" t="s">
        <v>1463</v>
      </c>
      <c r="FL278">
        <v>5.7</v>
      </c>
      <c r="FM278">
        <v>5</v>
      </c>
      <c r="FN278">
        <v>2.5</v>
      </c>
      <c r="FO278">
        <v>13.2</v>
      </c>
      <c r="FP278" t="s">
        <v>1462</v>
      </c>
      <c r="FT278" t="b">
        <v>1</v>
      </c>
      <c r="FV278" t="s">
        <v>1464</v>
      </c>
      <c r="HD278" t="b">
        <v>1</v>
      </c>
      <c r="HF278" t="s">
        <v>1464</v>
      </c>
      <c r="JC278" t="b">
        <v>1</v>
      </c>
      <c r="JE278" t="s">
        <v>1464</v>
      </c>
      <c r="KK278" t="s">
        <v>1462</v>
      </c>
      <c r="KM278">
        <v>5</v>
      </c>
      <c r="KN278">
        <v>2.5</v>
      </c>
      <c r="KO278">
        <v>2</v>
      </c>
      <c r="KP278">
        <v>2.5</v>
      </c>
      <c r="KQ278">
        <v>2.5</v>
      </c>
      <c r="KR278">
        <v>7</v>
      </c>
      <c r="KS278" t="s">
        <v>1462</v>
      </c>
      <c r="KV278">
        <v>7</v>
      </c>
      <c r="KW278">
        <v>3</v>
      </c>
      <c r="LF278">
        <v>1</v>
      </c>
      <c r="LG278">
        <v>1</v>
      </c>
      <c r="MJ278" t="b">
        <v>1</v>
      </c>
      <c r="MK278" t="b">
        <v>1</v>
      </c>
      <c r="MT278" t="s">
        <v>1462</v>
      </c>
      <c r="MU278" t="s">
        <v>6967</v>
      </c>
      <c r="MV278">
        <v>2.5</v>
      </c>
      <c r="MW278">
        <v>2.5</v>
      </c>
      <c r="MX278">
        <v>0</v>
      </c>
      <c r="MY278">
        <v>2.5</v>
      </c>
      <c r="MZ278">
        <v>2.5</v>
      </c>
      <c r="NA278">
        <v>5</v>
      </c>
      <c r="NM278" t="s">
        <v>2549</v>
      </c>
      <c r="NN278" t="s">
        <v>2549</v>
      </c>
      <c r="NO278" t="s">
        <v>2549</v>
      </c>
      <c r="NP278" t="s">
        <v>2549</v>
      </c>
      <c r="NQ278" t="s">
        <v>2549</v>
      </c>
      <c r="NR278" t="s">
        <v>2549</v>
      </c>
      <c r="NS278" t="s">
        <v>2549</v>
      </c>
      <c r="NT278" t="s">
        <v>2549</v>
      </c>
      <c r="NU278" t="s">
        <v>2549</v>
      </c>
      <c r="NV278" t="s">
        <v>2549</v>
      </c>
      <c r="NW278" t="s">
        <v>2550</v>
      </c>
      <c r="NX278" t="s">
        <v>2569</v>
      </c>
      <c r="NY278" t="s">
        <v>2569</v>
      </c>
      <c r="NZ278" t="s">
        <v>2550</v>
      </c>
      <c r="OA278" t="s">
        <v>2550</v>
      </c>
      <c r="OB278" t="s">
        <v>2550</v>
      </c>
      <c r="OC278" t="s">
        <v>2550</v>
      </c>
      <c r="OD278" t="s">
        <v>2550</v>
      </c>
      <c r="OE278" t="s">
        <v>2550</v>
      </c>
      <c r="OF278" t="s">
        <v>2550</v>
      </c>
      <c r="OG278">
        <v>2.5</v>
      </c>
      <c r="OH278">
        <v>2.5</v>
      </c>
      <c r="OJ278">
        <v>0</v>
      </c>
      <c r="OK278">
        <v>2.5</v>
      </c>
      <c r="OL278">
        <v>2.5</v>
      </c>
      <c r="QL278">
        <v>0</v>
      </c>
      <c r="QM278">
        <v>2.5</v>
      </c>
      <c r="RO278">
        <v>7.5</v>
      </c>
      <c r="RP278">
        <v>2.5</v>
      </c>
      <c r="RQ278">
        <v>2.5</v>
      </c>
      <c r="RR278">
        <v>12.5</v>
      </c>
      <c r="RS278" t="s">
        <v>1463</v>
      </c>
      <c r="RZ278" t="s">
        <v>1463</v>
      </c>
      <c r="SB278" t="s">
        <v>1463</v>
      </c>
      <c r="SH278" t="s">
        <v>1463</v>
      </c>
      <c r="SK278">
        <v>2.5</v>
      </c>
      <c r="SL278">
        <v>2.5</v>
      </c>
      <c r="SM278">
        <v>3.7</v>
      </c>
      <c r="SN278">
        <v>5</v>
      </c>
      <c r="SO278">
        <v>2.5</v>
      </c>
      <c r="SP278">
        <v>11.2</v>
      </c>
      <c r="SQ278" t="s">
        <v>1463</v>
      </c>
      <c r="SR278" t="s">
        <v>6941</v>
      </c>
      <c r="TI278">
        <v>75</v>
      </c>
      <c r="TJ278" t="s">
        <v>7106</v>
      </c>
      <c r="TN278" t="b">
        <v>1</v>
      </c>
      <c r="TO278" t="b">
        <v>1</v>
      </c>
      <c r="TP278" t="b">
        <v>1</v>
      </c>
      <c r="TT278" t="b">
        <v>1</v>
      </c>
      <c r="TU278" t="b">
        <v>1</v>
      </c>
      <c r="TX278">
        <v>5</v>
      </c>
      <c r="TY278">
        <v>2.5</v>
      </c>
      <c r="VI278">
        <v>5</v>
      </c>
      <c r="VJ278">
        <v>0</v>
      </c>
      <c r="VK278">
        <v>2.5</v>
      </c>
      <c r="VL278">
        <v>7.5</v>
      </c>
      <c r="VM278" t="s">
        <v>1463</v>
      </c>
      <c r="VO278" t="s">
        <v>1463</v>
      </c>
      <c r="VQ278" t="s">
        <v>1463</v>
      </c>
      <c r="VS278" t="s">
        <v>1463</v>
      </c>
      <c r="VV278" t="s">
        <v>1463</v>
      </c>
      <c r="VX278" t="s">
        <v>1462</v>
      </c>
      <c r="VY278" t="s">
        <v>7050</v>
      </c>
      <c r="VZ278">
        <v>0</v>
      </c>
      <c r="WA278">
        <v>2.5</v>
      </c>
      <c r="XJ278">
        <v>7</v>
      </c>
      <c r="XK278">
        <v>3.8</v>
      </c>
      <c r="XL278">
        <v>2.5</v>
      </c>
      <c r="XM278">
        <v>13.3</v>
      </c>
      <c r="XN278" t="s">
        <v>1462</v>
      </c>
      <c r="XO278" t="s">
        <v>1462</v>
      </c>
      <c r="XR278" t="b">
        <v>1</v>
      </c>
      <c r="XS278" t="b">
        <v>1</v>
      </c>
      <c r="XU278" t="b">
        <v>1</v>
      </c>
      <c r="YC278" t="s">
        <v>1462</v>
      </c>
      <c r="YE278" t="s">
        <v>1462</v>
      </c>
      <c r="YF278" t="s">
        <v>6986</v>
      </c>
      <c r="YG278">
        <v>2.5</v>
      </c>
      <c r="YH278">
        <v>2.5</v>
      </c>
      <c r="YI278" t="s">
        <v>1462</v>
      </c>
      <c r="YP278" t="b">
        <v>1</v>
      </c>
      <c r="YU278">
        <v>5</v>
      </c>
      <c r="YV278">
        <v>2.5</v>
      </c>
      <c r="ZX278">
        <v>7</v>
      </c>
      <c r="ZY278">
        <v>2.5</v>
      </c>
      <c r="ZZ278">
        <v>2.5</v>
      </c>
      <c r="AAA278">
        <v>12</v>
      </c>
      <c r="AAB278" t="s">
        <v>1462</v>
      </c>
      <c r="AAD278" t="b">
        <v>1</v>
      </c>
      <c r="AAM278" t="b">
        <v>1</v>
      </c>
      <c r="AAS278" t="s">
        <v>6944</v>
      </c>
      <c r="AAT278">
        <v>2.5</v>
      </c>
      <c r="AAU278">
        <v>2.5</v>
      </c>
      <c r="ADN278">
        <v>6</v>
      </c>
      <c r="ADO278">
        <v>5</v>
      </c>
      <c r="ADP278">
        <v>2.5</v>
      </c>
      <c r="ADQ278">
        <v>13.5</v>
      </c>
      <c r="ADR278" t="s">
        <v>1759</v>
      </c>
      <c r="ADS278">
        <v>0.5</v>
      </c>
      <c r="ADT278">
        <v>20</v>
      </c>
      <c r="ADU278" t="s">
        <v>3580</v>
      </c>
      <c r="ADV278">
        <v>0.5</v>
      </c>
      <c r="ADW278">
        <v>20</v>
      </c>
      <c r="AEG278">
        <v>5</v>
      </c>
      <c r="AEH278">
        <v>2.5</v>
      </c>
      <c r="AEI278">
        <v>2</v>
      </c>
      <c r="AEJ278">
        <v>2.5</v>
      </c>
      <c r="AEK278">
        <v>2.5</v>
      </c>
      <c r="AEL278">
        <v>7</v>
      </c>
      <c r="AET278" t="b">
        <v>1</v>
      </c>
      <c r="AFC278">
        <v>2.5</v>
      </c>
      <c r="AFD278">
        <v>2.5</v>
      </c>
      <c r="AFE278">
        <v>0</v>
      </c>
      <c r="AFF278">
        <v>5</v>
      </c>
      <c r="AFG278">
        <v>2.5</v>
      </c>
      <c r="AFH278">
        <v>7.5</v>
      </c>
      <c r="AFI278" t="s">
        <v>1463</v>
      </c>
      <c r="AFK278" t="s">
        <v>1463</v>
      </c>
      <c r="AFM278" t="s">
        <v>1463</v>
      </c>
      <c r="AFO278" t="s">
        <v>1463</v>
      </c>
      <c r="AFQ278" t="s">
        <v>1463</v>
      </c>
      <c r="AFT278" t="s">
        <v>1463</v>
      </c>
      <c r="AFV278">
        <v>2</v>
      </c>
      <c r="AFW278">
        <v>2</v>
      </c>
      <c r="AFX278">
        <v>5</v>
      </c>
      <c r="AFY278">
        <v>2.5</v>
      </c>
      <c r="AFZ278">
        <v>5</v>
      </c>
      <c r="AGA278">
        <v>5</v>
      </c>
      <c r="AGB278">
        <v>2.5</v>
      </c>
      <c r="AGC278">
        <v>12.5</v>
      </c>
      <c r="AGD278">
        <v>9</v>
      </c>
      <c r="AGG278">
        <v>9</v>
      </c>
      <c r="AGJ278">
        <v>9</v>
      </c>
      <c r="AGQ278">
        <v>5</v>
      </c>
      <c r="AGR278">
        <v>2.5</v>
      </c>
      <c r="AGS278">
        <v>3</v>
      </c>
      <c r="AGT278">
        <v>2.5</v>
      </c>
      <c r="AGU278">
        <v>2.5</v>
      </c>
      <c r="AGV278">
        <v>8</v>
      </c>
      <c r="AGW278">
        <v>3</v>
      </c>
      <c r="AGY278" t="b">
        <v>1</v>
      </c>
      <c r="AGZ278" t="b">
        <v>1</v>
      </c>
      <c r="AHB278" t="b">
        <v>1</v>
      </c>
      <c r="AHD278">
        <v>2</v>
      </c>
      <c r="AHE278">
        <v>3</v>
      </c>
      <c r="AHF278">
        <v>3</v>
      </c>
      <c r="AKM278">
        <v>2.5</v>
      </c>
      <c r="AKN278">
        <v>2.5</v>
      </c>
      <c r="AKO278">
        <v>10</v>
      </c>
      <c r="AKP278">
        <v>2.5</v>
      </c>
      <c r="AKQ278">
        <v>2.5</v>
      </c>
      <c r="AKR278">
        <v>15</v>
      </c>
      <c r="AKS278" t="s">
        <v>1462</v>
      </c>
      <c r="AKT278" t="s">
        <v>1463</v>
      </c>
      <c r="AKV278" t="s">
        <v>1462</v>
      </c>
      <c r="AKX278" t="s">
        <v>1463</v>
      </c>
      <c r="AKZ278" t="s">
        <v>1463</v>
      </c>
      <c r="ALB278" t="s">
        <v>1462</v>
      </c>
      <c r="ALD278" t="s">
        <v>1463</v>
      </c>
      <c r="ALF278" t="s">
        <v>1462</v>
      </c>
      <c r="ALH278" t="s">
        <v>1463</v>
      </c>
      <c r="ALJ278" t="s">
        <v>1463</v>
      </c>
      <c r="ALL278" t="s">
        <v>1463</v>
      </c>
      <c r="ALN278" t="s">
        <v>1463</v>
      </c>
      <c r="ALP278" t="s">
        <v>1463</v>
      </c>
      <c r="ALR278" t="s">
        <v>1462</v>
      </c>
      <c r="ALT278" t="s">
        <v>1463</v>
      </c>
      <c r="AMF278" t="b">
        <v>1</v>
      </c>
      <c r="AMI278" t="b">
        <v>1</v>
      </c>
      <c r="AML278" t="b">
        <v>1</v>
      </c>
      <c r="AMM278" t="b">
        <v>1</v>
      </c>
      <c r="AMQ278" t="b">
        <v>1</v>
      </c>
      <c r="AMW278" t="b">
        <v>1</v>
      </c>
      <c r="ANA278">
        <v>2.5</v>
      </c>
      <c r="ANB278">
        <v>2.5</v>
      </c>
      <c r="ANC278">
        <v>10</v>
      </c>
      <c r="AND278">
        <v>2.5</v>
      </c>
      <c r="ANE278">
        <v>2.5</v>
      </c>
      <c r="ANF278">
        <v>15</v>
      </c>
      <c r="ANG278" t="s">
        <v>1462</v>
      </c>
      <c r="ANH278" t="s">
        <v>3069</v>
      </c>
      <c r="ANI278" t="s">
        <v>1462</v>
      </c>
      <c r="ANJ278" t="s">
        <v>2616</v>
      </c>
      <c r="ANK278">
        <v>2.5</v>
      </c>
      <c r="ANL278">
        <v>2.5</v>
      </c>
      <c r="ANM278">
        <v>6</v>
      </c>
      <c r="ANN278">
        <v>2.5</v>
      </c>
      <c r="ANO278">
        <v>7.5</v>
      </c>
      <c r="ANP278">
        <v>16</v>
      </c>
      <c r="ANQ278" t="s">
        <v>2599</v>
      </c>
      <c r="ANR278" t="s">
        <v>1462</v>
      </c>
      <c r="ANT278">
        <v>2.5</v>
      </c>
      <c r="ANU278">
        <v>7.5</v>
      </c>
      <c r="AQR278">
        <v>2.5</v>
      </c>
      <c r="AQS278">
        <v>0</v>
      </c>
      <c r="AQT278">
        <v>2.5</v>
      </c>
      <c r="AQU278">
        <v>5</v>
      </c>
      <c r="AQV278" t="s">
        <v>1463</v>
      </c>
      <c r="ARA278" t="b">
        <v>1</v>
      </c>
      <c r="ARB278" t="b">
        <v>1</v>
      </c>
      <c r="ARD278" t="b">
        <v>1</v>
      </c>
      <c r="ARG278">
        <v>0</v>
      </c>
      <c r="ARH278">
        <v>2.5</v>
      </c>
      <c r="ARI278" t="s">
        <v>1463</v>
      </c>
      <c r="ARQ278" t="s">
        <v>1463</v>
      </c>
      <c r="ASD278">
        <v>0</v>
      </c>
      <c r="ASE278">
        <v>2.5</v>
      </c>
      <c r="ASF278">
        <v>5</v>
      </c>
      <c r="ASG278">
        <v>2.5</v>
      </c>
      <c r="ASH278">
        <v>2.5</v>
      </c>
      <c r="ASI278">
        <v>10</v>
      </c>
      <c r="ASJ278">
        <v>70</v>
      </c>
      <c r="ASM278" t="b">
        <v>1</v>
      </c>
      <c r="ASS278">
        <v>4</v>
      </c>
      <c r="AST278" t="s">
        <v>1462</v>
      </c>
      <c r="ASW278" t="b">
        <v>1</v>
      </c>
      <c r="ASY278" t="b">
        <v>1</v>
      </c>
      <c r="ATC278" t="s">
        <v>7107</v>
      </c>
      <c r="ATD278">
        <v>2.5</v>
      </c>
      <c r="ATE278">
        <v>2.5</v>
      </c>
      <c r="ATF278">
        <v>8</v>
      </c>
      <c r="ATG278">
        <v>3.8</v>
      </c>
      <c r="ATH278">
        <v>3.8</v>
      </c>
      <c r="ATI278">
        <v>15.6</v>
      </c>
      <c r="ATJ278" t="s">
        <v>1462</v>
      </c>
      <c r="ATN278" t="b">
        <v>1</v>
      </c>
      <c r="ATO278" t="s">
        <v>7108</v>
      </c>
      <c r="ATP278" t="s">
        <v>2568</v>
      </c>
      <c r="AVW278" t="s">
        <v>1462</v>
      </c>
      <c r="AVX278" t="s">
        <v>1463</v>
      </c>
      <c r="AVZ278">
        <v>2.5</v>
      </c>
      <c r="AWA278">
        <v>5</v>
      </c>
      <c r="AWB278">
        <v>5</v>
      </c>
      <c r="AWC278">
        <v>2.5</v>
      </c>
      <c r="AWD278">
        <v>4</v>
      </c>
      <c r="AWE278">
        <v>5</v>
      </c>
      <c r="AWF278">
        <v>2.5</v>
      </c>
      <c r="AWG278">
        <v>11.5</v>
      </c>
      <c r="AWH278" t="s">
        <v>1462</v>
      </c>
      <c r="AWI278" t="s">
        <v>1470</v>
      </c>
      <c r="AWJ278" t="s">
        <v>1462</v>
      </c>
      <c r="AWK278" t="s">
        <v>1469</v>
      </c>
      <c r="AWL278" t="s">
        <v>1462</v>
      </c>
      <c r="AWM278" t="s">
        <v>1470</v>
      </c>
      <c r="AWN278" t="s">
        <v>1463</v>
      </c>
      <c r="AWP278" t="s">
        <v>1463</v>
      </c>
      <c r="AWR278" t="s">
        <v>1463</v>
      </c>
      <c r="AWT278" t="s">
        <v>1463</v>
      </c>
      <c r="AWV278" t="s">
        <v>1463</v>
      </c>
      <c r="AWX278" t="s">
        <v>1462</v>
      </c>
      <c r="AWY278" t="s">
        <v>1470</v>
      </c>
      <c r="AWZ278" t="s">
        <v>1462</v>
      </c>
      <c r="AXA278" t="s">
        <v>1470</v>
      </c>
      <c r="AXB278" t="s">
        <v>1463</v>
      </c>
      <c r="AXD278" t="s">
        <v>1463</v>
      </c>
      <c r="AXI278">
        <v>5</v>
      </c>
      <c r="AXJ278">
        <v>2.5</v>
      </c>
      <c r="AXK278">
        <v>1</v>
      </c>
      <c r="AXN278">
        <v>1</v>
      </c>
      <c r="AXO278">
        <v>1</v>
      </c>
      <c r="AXP278">
        <v>1</v>
      </c>
      <c r="AXQ278">
        <v>1</v>
      </c>
      <c r="AXR278">
        <v>1</v>
      </c>
      <c r="AXS278">
        <v>1</v>
      </c>
      <c r="AXT278">
        <v>1</v>
      </c>
      <c r="AXU278">
        <v>1</v>
      </c>
      <c r="AXV278">
        <v>2</v>
      </c>
      <c r="AXW278">
        <v>1</v>
      </c>
      <c r="AXX278">
        <v>2</v>
      </c>
      <c r="AYA278">
        <v>10</v>
      </c>
      <c r="AYD278">
        <v>10</v>
      </c>
      <c r="AYE278" t="s">
        <v>1463</v>
      </c>
      <c r="AYF278" t="s">
        <v>1463</v>
      </c>
      <c r="AYG278">
        <v>10</v>
      </c>
      <c r="AYJ278">
        <v>10</v>
      </c>
      <c r="AYK278">
        <v>2.5</v>
      </c>
      <c r="AYL278">
        <v>2.5</v>
      </c>
      <c r="AYM278">
        <v>15</v>
      </c>
      <c r="AZO278" t="s">
        <v>1462</v>
      </c>
      <c r="AZP278" t="s">
        <v>7030</v>
      </c>
      <c r="AZR278">
        <v>2.5</v>
      </c>
      <c r="AZS278">
        <v>2.5</v>
      </c>
      <c r="BCH278">
        <v>10</v>
      </c>
      <c r="BCI278">
        <v>2.5</v>
      </c>
      <c r="BCJ278">
        <v>2.5</v>
      </c>
      <c r="BCK278">
        <v>15</v>
      </c>
      <c r="BCL278">
        <v>1</v>
      </c>
      <c r="BCN278">
        <v>3</v>
      </c>
      <c r="BCP278">
        <v>2</v>
      </c>
      <c r="BCR278">
        <v>4</v>
      </c>
      <c r="BCT278">
        <v>5</v>
      </c>
      <c r="BCW278" t="s">
        <v>2555</v>
      </c>
      <c r="BCY278">
        <v>2.5</v>
      </c>
      <c r="BCZ278">
        <v>2.5</v>
      </c>
      <c r="BEH278">
        <v>4.2</v>
      </c>
      <c r="BEI278">
        <v>7.5</v>
      </c>
      <c r="BEJ278">
        <v>2.5</v>
      </c>
      <c r="BEK278">
        <v>14.2</v>
      </c>
      <c r="BEL278" t="s">
        <v>2552</v>
      </c>
      <c r="BEN278" t="s">
        <v>2552</v>
      </c>
      <c r="BEP278" t="s">
        <v>2557</v>
      </c>
      <c r="BER278" t="s">
        <v>2567</v>
      </c>
      <c r="BET278" t="s">
        <v>2552</v>
      </c>
      <c r="BEV278" t="s">
        <v>2552</v>
      </c>
      <c r="BEX278">
        <v>7.5</v>
      </c>
      <c r="BEY278">
        <v>2.5</v>
      </c>
      <c r="BGQ278" t="s">
        <v>1467</v>
      </c>
      <c r="BGR278">
        <v>0</v>
      </c>
      <c r="BGS278">
        <v>2.5</v>
      </c>
      <c r="BGT278">
        <v>2.5</v>
      </c>
      <c r="BGU278" t="s">
        <v>1463</v>
      </c>
      <c r="BHK278">
        <v>0</v>
      </c>
      <c r="BHL278">
        <v>2.5</v>
      </c>
      <c r="BIT278">
        <v>5</v>
      </c>
      <c r="BIU278">
        <v>2.5</v>
      </c>
      <c r="BIV278">
        <v>2.5</v>
      </c>
      <c r="BIW278">
        <v>10</v>
      </c>
      <c r="BIX278">
        <v>2</v>
      </c>
      <c r="BIY278" t="s">
        <v>2594</v>
      </c>
      <c r="BIZ278" t="s">
        <v>2548</v>
      </c>
      <c r="BJA278" t="s">
        <v>1468</v>
      </c>
      <c r="BJB278">
        <v>2.5</v>
      </c>
      <c r="BJC278">
        <v>2.5</v>
      </c>
    </row>
    <row r="279" spans="1:1024 1026:1615" ht="15" x14ac:dyDescent="0.25">
      <c r="A279" t="s">
        <v>6936</v>
      </c>
      <c r="B279" t="s">
        <v>7109</v>
      </c>
      <c r="C279" t="s">
        <v>7110</v>
      </c>
      <c r="D279" t="s">
        <v>1460</v>
      </c>
      <c r="F279" t="s">
        <v>2606</v>
      </c>
      <c r="G279" t="s">
        <v>4350</v>
      </c>
      <c r="H279" t="s">
        <v>6517</v>
      </c>
      <c r="I279" t="s">
        <v>7094</v>
      </c>
      <c r="J279">
        <v>2.4560732199999999</v>
      </c>
      <c r="K279">
        <v>34.787144159999997</v>
      </c>
      <c r="L279" s="116">
        <v>42459</v>
      </c>
      <c r="M279" t="s">
        <v>1461</v>
      </c>
      <c r="N279">
        <v>37</v>
      </c>
      <c r="O279" t="s">
        <v>2554</v>
      </c>
      <c r="Q279">
        <v>6.7</v>
      </c>
      <c r="R279">
        <v>7.5</v>
      </c>
      <c r="S279">
        <v>2.5</v>
      </c>
      <c r="T279">
        <v>16.7</v>
      </c>
      <c r="U279">
        <v>1</v>
      </c>
      <c r="V279">
        <v>1</v>
      </c>
      <c r="W279">
        <v>3</v>
      </c>
      <c r="X279">
        <v>2</v>
      </c>
      <c r="AA279" t="b">
        <v>1</v>
      </c>
      <c r="BS279" t="s">
        <v>1462</v>
      </c>
      <c r="BT279" t="s">
        <v>1462</v>
      </c>
      <c r="BW279">
        <v>7.5</v>
      </c>
      <c r="BX279">
        <v>2.5</v>
      </c>
      <c r="BY279">
        <v>7</v>
      </c>
      <c r="BZ279">
        <v>2.5</v>
      </c>
      <c r="CA279">
        <v>2.5</v>
      </c>
      <c r="CB279">
        <v>12</v>
      </c>
      <c r="CC279" t="s">
        <v>1462</v>
      </c>
      <c r="CD279" t="b">
        <v>1</v>
      </c>
      <c r="CE279" t="b">
        <v>1</v>
      </c>
      <c r="CF279">
        <v>20</v>
      </c>
      <c r="CH279" t="s">
        <v>1462</v>
      </c>
      <c r="CK279">
        <v>10</v>
      </c>
      <c r="CM279" t="s">
        <v>1462</v>
      </c>
      <c r="CP279">
        <v>6</v>
      </c>
      <c r="CR279" t="s">
        <v>1463</v>
      </c>
      <c r="CW279" t="s">
        <v>1463</v>
      </c>
      <c r="DB279" t="s">
        <v>1463</v>
      </c>
      <c r="DG279" t="s">
        <v>1463</v>
      </c>
      <c r="DM279" t="s">
        <v>1463</v>
      </c>
      <c r="DU279" t="b">
        <v>1</v>
      </c>
      <c r="DY279" t="b">
        <v>1</v>
      </c>
      <c r="EC279" t="b">
        <v>1</v>
      </c>
      <c r="EI279">
        <v>2.5</v>
      </c>
      <c r="EJ279">
        <v>2.5</v>
      </c>
      <c r="EN279">
        <v>0</v>
      </c>
      <c r="EO279" t="s">
        <v>1463</v>
      </c>
      <c r="FL279">
        <v>2.2999999999999998</v>
      </c>
      <c r="FM279">
        <v>2.5</v>
      </c>
      <c r="FN279">
        <v>2.5</v>
      </c>
      <c r="FO279">
        <v>7.3</v>
      </c>
      <c r="FP279" t="s">
        <v>1462</v>
      </c>
      <c r="FT279" t="b">
        <v>1</v>
      </c>
      <c r="FV279" t="s">
        <v>1464</v>
      </c>
      <c r="HD279" t="b">
        <v>1</v>
      </c>
      <c r="HF279" t="s">
        <v>1464</v>
      </c>
      <c r="JC279" t="b">
        <v>1</v>
      </c>
      <c r="JE279" t="s">
        <v>1464</v>
      </c>
      <c r="KK279" t="s">
        <v>1463</v>
      </c>
      <c r="KM279">
        <v>2.5</v>
      </c>
      <c r="KN279">
        <v>2.5</v>
      </c>
      <c r="KO279">
        <v>0</v>
      </c>
      <c r="KP279">
        <v>2.5</v>
      </c>
      <c r="KQ279">
        <v>2.5</v>
      </c>
      <c r="KR279">
        <v>5</v>
      </c>
      <c r="KS279" t="s">
        <v>1462</v>
      </c>
      <c r="KV279">
        <v>2</v>
      </c>
      <c r="LF279">
        <v>1</v>
      </c>
      <c r="MJ279" t="b">
        <v>1</v>
      </c>
      <c r="MT279" t="s">
        <v>1462</v>
      </c>
      <c r="MU279" t="s">
        <v>6967</v>
      </c>
      <c r="MV279">
        <v>2.5</v>
      </c>
      <c r="MW279">
        <v>2.5</v>
      </c>
      <c r="MX279">
        <v>0</v>
      </c>
      <c r="MY279">
        <v>0</v>
      </c>
      <c r="MZ279">
        <v>2.5</v>
      </c>
      <c r="NA279">
        <v>2.5</v>
      </c>
      <c r="NM279" t="s">
        <v>2549</v>
      </c>
      <c r="NN279" t="s">
        <v>2549</v>
      </c>
      <c r="NO279" t="s">
        <v>2549</v>
      </c>
      <c r="NP279" t="s">
        <v>2549</v>
      </c>
      <c r="NQ279" t="s">
        <v>2549</v>
      </c>
      <c r="NR279" t="s">
        <v>2549</v>
      </c>
      <c r="NS279" t="s">
        <v>2549</v>
      </c>
      <c r="NT279" t="s">
        <v>2549</v>
      </c>
      <c r="NU279" t="s">
        <v>2549</v>
      </c>
      <c r="NV279" t="s">
        <v>2549</v>
      </c>
      <c r="NW279" t="s">
        <v>2550</v>
      </c>
      <c r="NX279" t="s">
        <v>2569</v>
      </c>
      <c r="NY279" t="s">
        <v>2550</v>
      </c>
      <c r="NZ279" t="s">
        <v>2550</v>
      </c>
      <c r="OA279" t="s">
        <v>2550</v>
      </c>
      <c r="OB279" t="s">
        <v>2550</v>
      </c>
      <c r="OC279" t="s">
        <v>2550</v>
      </c>
      <c r="OD279" t="s">
        <v>2550</v>
      </c>
      <c r="OE279" t="s">
        <v>2550</v>
      </c>
      <c r="OF279" t="s">
        <v>2550</v>
      </c>
      <c r="OG279">
        <v>0</v>
      </c>
      <c r="OH279">
        <v>2.5</v>
      </c>
      <c r="OJ279">
        <v>0</v>
      </c>
      <c r="OK279">
        <v>2.5</v>
      </c>
      <c r="OL279">
        <v>2.5</v>
      </c>
      <c r="QL279">
        <v>0</v>
      </c>
      <c r="QM279">
        <v>2.5</v>
      </c>
      <c r="RO279">
        <v>7.5</v>
      </c>
      <c r="RP279">
        <v>0</v>
      </c>
      <c r="RQ279">
        <v>2.5</v>
      </c>
      <c r="RR279">
        <v>10</v>
      </c>
      <c r="RS279" t="s">
        <v>1463</v>
      </c>
      <c r="RZ279" t="s">
        <v>1463</v>
      </c>
      <c r="SB279" t="s">
        <v>1463</v>
      </c>
      <c r="SH279" t="s">
        <v>1463</v>
      </c>
      <c r="SK279">
        <v>0</v>
      </c>
      <c r="SL279">
        <v>2.5</v>
      </c>
      <c r="SM279">
        <v>6.3</v>
      </c>
      <c r="SN279">
        <v>5</v>
      </c>
      <c r="SO279">
        <v>2.5</v>
      </c>
      <c r="SP279">
        <v>13.8</v>
      </c>
      <c r="SQ279" t="s">
        <v>1462</v>
      </c>
      <c r="SS279">
        <v>10</v>
      </c>
      <c r="ST279" t="s">
        <v>7111</v>
      </c>
      <c r="SU279" t="s">
        <v>1462</v>
      </c>
      <c r="SY279" t="b">
        <v>1</v>
      </c>
      <c r="SZ279" t="b">
        <v>1</v>
      </c>
      <c r="TA279" t="b">
        <v>1</v>
      </c>
      <c r="TB279" t="b">
        <v>1</v>
      </c>
      <c r="TD279" t="b">
        <v>1</v>
      </c>
      <c r="TE279" t="b">
        <v>1</v>
      </c>
      <c r="TI279">
        <v>75</v>
      </c>
      <c r="TJ279" t="s">
        <v>7112</v>
      </c>
      <c r="TN279" t="b">
        <v>1</v>
      </c>
      <c r="TO279" t="b">
        <v>1</v>
      </c>
      <c r="TP279" t="b">
        <v>1</v>
      </c>
      <c r="TT279" t="b">
        <v>1</v>
      </c>
      <c r="TU279" t="b">
        <v>1</v>
      </c>
      <c r="TX279">
        <v>5</v>
      </c>
      <c r="TY279">
        <v>2.5</v>
      </c>
      <c r="VI279">
        <v>5</v>
      </c>
      <c r="VJ279">
        <v>0</v>
      </c>
      <c r="VK279">
        <v>2.5</v>
      </c>
      <c r="VL279">
        <v>7.5</v>
      </c>
      <c r="VM279" t="s">
        <v>1463</v>
      </c>
      <c r="VO279" t="s">
        <v>1463</v>
      </c>
      <c r="VQ279" t="s">
        <v>1463</v>
      </c>
      <c r="VS279" t="s">
        <v>1463</v>
      </c>
      <c r="VV279" t="s">
        <v>1463</v>
      </c>
      <c r="VX279" t="s">
        <v>1462</v>
      </c>
      <c r="VY279" t="s">
        <v>7113</v>
      </c>
      <c r="VZ279">
        <v>0</v>
      </c>
      <c r="WA279">
        <v>2.5</v>
      </c>
      <c r="XJ279">
        <v>7</v>
      </c>
      <c r="XK279">
        <v>3.8</v>
      </c>
      <c r="XL279">
        <v>2.5</v>
      </c>
      <c r="XM279">
        <v>13.3</v>
      </c>
      <c r="XN279" t="s">
        <v>1462</v>
      </c>
      <c r="XO279" t="s">
        <v>1462</v>
      </c>
      <c r="XR279" t="b">
        <v>1</v>
      </c>
      <c r="XS279" t="b">
        <v>1</v>
      </c>
      <c r="XW279" t="b">
        <v>1</v>
      </c>
      <c r="YC279" t="s">
        <v>1462</v>
      </c>
      <c r="YE279" t="s">
        <v>1462</v>
      </c>
      <c r="YF279" t="s">
        <v>6929</v>
      </c>
      <c r="YG279">
        <v>2.5</v>
      </c>
      <c r="YH279">
        <v>2.5</v>
      </c>
      <c r="YI279" t="s">
        <v>1462</v>
      </c>
      <c r="YO279" t="b">
        <v>1</v>
      </c>
      <c r="YU279">
        <v>5</v>
      </c>
      <c r="YV279">
        <v>2.5</v>
      </c>
      <c r="ZX279">
        <v>10</v>
      </c>
      <c r="ZY279">
        <v>2.5</v>
      </c>
      <c r="ZZ279">
        <v>2.5</v>
      </c>
      <c r="AAA279">
        <v>15</v>
      </c>
      <c r="AAB279" t="s">
        <v>1462</v>
      </c>
      <c r="AAD279" t="b">
        <v>1</v>
      </c>
      <c r="AAM279" t="b">
        <v>1</v>
      </c>
      <c r="AAO279" t="b">
        <v>1</v>
      </c>
      <c r="AAS279" t="s">
        <v>6944</v>
      </c>
      <c r="AAT279">
        <v>2.5</v>
      </c>
      <c r="AAU279">
        <v>2.5</v>
      </c>
      <c r="ADN279">
        <v>6</v>
      </c>
      <c r="ADO279">
        <v>2.5</v>
      </c>
      <c r="ADP279">
        <v>2.5</v>
      </c>
      <c r="ADQ279">
        <v>11</v>
      </c>
      <c r="ADR279" t="s">
        <v>1759</v>
      </c>
      <c r="ADS279">
        <v>0.5</v>
      </c>
      <c r="ADT279">
        <v>20</v>
      </c>
      <c r="ADU279" t="s">
        <v>2560</v>
      </c>
      <c r="ADV279">
        <v>1</v>
      </c>
      <c r="ADW279">
        <v>40</v>
      </c>
      <c r="AEG279">
        <v>2.5</v>
      </c>
      <c r="AEH279">
        <v>2.5</v>
      </c>
      <c r="AEI279">
        <v>10</v>
      </c>
      <c r="AEJ279">
        <v>2.5</v>
      </c>
      <c r="AEK279">
        <v>2.5</v>
      </c>
      <c r="AEL279">
        <v>15</v>
      </c>
      <c r="AER279" t="b">
        <v>1</v>
      </c>
      <c r="AET279" t="b">
        <v>1</v>
      </c>
      <c r="AEX279" t="b">
        <v>1</v>
      </c>
      <c r="AFC279">
        <v>2.5</v>
      </c>
      <c r="AFD279">
        <v>2.5</v>
      </c>
      <c r="AFE279">
        <v>0</v>
      </c>
      <c r="AFF279">
        <v>6.1</v>
      </c>
      <c r="AFG279">
        <v>2.5</v>
      </c>
      <c r="AFH279">
        <v>8.6</v>
      </c>
      <c r="AFI279" t="s">
        <v>1463</v>
      </c>
      <c r="AFK279" t="s">
        <v>1463</v>
      </c>
      <c r="AFM279" t="s">
        <v>1463</v>
      </c>
      <c r="AFO279" t="s">
        <v>1463</v>
      </c>
      <c r="AFQ279" t="s">
        <v>1463</v>
      </c>
      <c r="AFT279" t="s">
        <v>1463</v>
      </c>
      <c r="AFV279">
        <v>2</v>
      </c>
      <c r="AFW279">
        <v>3</v>
      </c>
      <c r="AFX279">
        <v>6.1111111111111098</v>
      </c>
      <c r="AFY279">
        <v>2.5</v>
      </c>
      <c r="AFZ279">
        <v>5</v>
      </c>
      <c r="AGA279">
        <v>2.5</v>
      </c>
      <c r="AGB279">
        <v>2.5</v>
      </c>
      <c r="AGC279">
        <v>10</v>
      </c>
      <c r="AGD279">
        <v>6</v>
      </c>
      <c r="AGG279">
        <v>6</v>
      </c>
      <c r="AGJ279">
        <v>6</v>
      </c>
      <c r="AGQ279">
        <v>2.5</v>
      </c>
      <c r="AGR279">
        <v>2.5</v>
      </c>
      <c r="AGS279">
        <v>3</v>
      </c>
      <c r="AGT279">
        <v>5</v>
      </c>
      <c r="AGU279">
        <v>2.5</v>
      </c>
      <c r="AGV279">
        <v>10.5</v>
      </c>
      <c r="AGW279">
        <v>3</v>
      </c>
      <c r="AGY279" t="b">
        <v>1</v>
      </c>
      <c r="AGZ279" t="b">
        <v>1</v>
      </c>
      <c r="AHB279" t="b">
        <v>1</v>
      </c>
      <c r="AHD279">
        <v>3</v>
      </c>
      <c r="AHE279">
        <v>3</v>
      </c>
      <c r="AHF279">
        <v>3</v>
      </c>
      <c r="AKM279">
        <v>5</v>
      </c>
      <c r="AKN279">
        <v>2.5</v>
      </c>
      <c r="AKO279">
        <v>10</v>
      </c>
      <c r="AKP279">
        <v>2.5</v>
      </c>
      <c r="AKQ279">
        <v>2.5</v>
      </c>
      <c r="AKR279">
        <v>15</v>
      </c>
      <c r="AKS279" t="s">
        <v>1462</v>
      </c>
      <c r="AKT279" t="s">
        <v>1463</v>
      </c>
      <c r="AKV279" t="s">
        <v>1462</v>
      </c>
      <c r="AKX279" t="s">
        <v>1463</v>
      </c>
      <c r="AKZ279" t="s">
        <v>1462</v>
      </c>
      <c r="ALB279" t="s">
        <v>1462</v>
      </c>
      <c r="ALD279" t="s">
        <v>1463</v>
      </c>
      <c r="ALF279" t="s">
        <v>1463</v>
      </c>
      <c r="ALJ279" t="s">
        <v>1463</v>
      </c>
      <c r="ALL279" t="s">
        <v>1463</v>
      </c>
      <c r="ALN279" t="s">
        <v>1462</v>
      </c>
      <c r="ALP279" t="s">
        <v>1463</v>
      </c>
      <c r="ALR279" t="s">
        <v>1462</v>
      </c>
      <c r="ALT279" t="s">
        <v>1463</v>
      </c>
      <c r="AMF279" t="b">
        <v>1</v>
      </c>
      <c r="AMI279" t="b">
        <v>1</v>
      </c>
      <c r="AML279" t="b">
        <v>1</v>
      </c>
      <c r="AMM279" t="b">
        <v>1</v>
      </c>
      <c r="AMQ279" t="b">
        <v>1</v>
      </c>
      <c r="AMW279" t="b">
        <v>1</v>
      </c>
      <c r="ANA279">
        <v>2.5</v>
      </c>
      <c r="ANB279">
        <v>2.5</v>
      </c>
      <c r="ANC279">
        <v>10</v>
      </c>
      <c r="AND279">
        <v>2.5</v>
      </c>
      <c r="ANE279">
        <v>2.5</v>
      </c>
      <c r="ANF279">
        <v>15</v>
      </c>
      <c r="ANG279" t="s">
        <v>1462</v>
      </c>
      <c r="ANH279" t="s">
        <v>3069</v>
      </c>
      <c r="ANI279" t="s">
        <v>1462</v>
      </c>
      <c r="ANJ279" t="s">
        <v>2616</v>
      </c>
      <c r="ANK279">
        <v>2.5</v>
      </c>
      <c r="ANL279">
        <v>2.5</v>
      </c>
      <c r="ANM279">
        <v>6</v>
      </c>
      <c r="ANN279">
        <v>2.5</v>
      </c>
      <c r="ANO279">
        <v>7.5</v>
      </c>
      <c r="ANP279">
        <v>16</v>
      </c>
      <c r="ANQ279" t="s">
        <v>2599</v>
      </c>
      <c r="ANR279" t="s">
        <v>1462</v>
      </c>
      <c r="ANT279">
        <v>2.5</v>
      </c>
      <c r="ANU279">
        <v>7.5</v>
      </c>
      <c r="AQR279">
        <v>5</v>
      </c>
      <c r="AQS279">
        <v>0</v>
      </c>
      <c r="AQT279">
        <v>2.5</v>
      </c>
      <c r="AQU279">
        <v>7.5</v>
      </c>
      <c r="AQV279" t="s">
        <v>1463</v>
      </c>
      <c r="ARA279" t="b">
        <v>1</v>
      </c>
      <c r="ARB279" t="b">
        <v>1</v>
      </c>
      <c r="ARD279" t="b">
        <v>1</v>
      </c>
      <c r="ARG279">
        <v>0</v>
      </c>
      <c r="ARH279">
        <v>2.5</v>
      </c>
      <c r="ARI279" t="s">
        <v>1463</v>
      </c>
      <c r="ARQ279" t="s">
        <v>1462</v>
      </c>
      <c r="ARS279" t="s">
        <v>6991</v>
      </c>
      <c r="ART279" t="s">
        <v>2616</v>
      </c>
      <c r="ASB279" t="b">
        <v>1</v>
      </c>
      <c r="ASC279" t="s">
        <v>6945</v>
      </c>
      <c r="ASD279">
        <v>0</v>
      </c>
      <c r="ASE279">
        <v>2.5</v>
      </c>
      <c r="ASF279">
        <v>4</v>
      </c>
      <c r="ASG279">
        <v>2.5</v>
      </c>
      <c r="ASH279">
        <v>2.5</v>
      </c>
      <c r="ASI279">
        <v>9</v>
      </c>
      <c r="ASJ279">
        <v>70</v>
      </c>
      <c r="ASM279" t="b">
        <v>1</v>
      </c>
      <c r="ASS279">
        <v>3</v>
      </c>
      <c r="AST279" t="s">
        <v>1462</v>
      </c>
      <c r="ASV279" t="b">
        <v>1</v>
      </c>
      <c r="ASW279" t="b">
        <v>1</v>
      </c>
      <c r="ASX279" t="b">
        <v>1</v>
      </c>
      <c r="ASY279" t="b">
        <v>1</v>
      </c>
      <c r="ATC279" t="s">
        <v>7114</v>
      </c>
      <c r="ATD279">
        <v>2.5</v>
      </c>
      <c r="ATE279">
        <v>2.5</v>
      </c>
      <c r="ATF279">
        <v>8</v>
      </c>
      <c r="ATG279">
        <v>5</v>
      </c>
      <c r="ATH279">
        <v>3.8</v>
      </c>
      <c r="ATI279">
        <v>16.8</v>
      </c>
      <c r="ATJ279" t="s">
        <v>1462</v>
      </c>
      <c r="ATN279" t="b">
        <v>1</v>
      </c>
      <c r="ATO279" t="s">
        <v>7115</v>
      </c>
      <c r="ATP279" t="s">
        <v>2568</v>
      </c>
      <c r="AVW279" t="s">
        <v>1462</v>
      </c>
      <c r="AVZ279">
        <v>5</v>
      </c>
      <c r="AWA279">
        <v>5</v>
      </c>
      <c r="AWB279">
        <v>5</v>
      </c>
      <c r="AWC279">
        <v>2.5</v>
      </c>
      <c r="AWD279">
        <v>2</v>
      </c>
      <c r="AWE279">
        <v>2.5</v>
      </c>
      <c r="AWF279">
        <v>2.5</v>
      </c>
      <c r="AWG279">
        <v>7</v>
      </c>
      <c r="AWH279" t="s">
        <v>1462</v>
      </c>
      <c r="AWI279" t="s">
        <v>1470</v>
      </c>
      <c r="AWJ279" t="s">
        <v>1463</v>
      </c>
      <c r="AWL279" t="s">
        <v>1462</v>
      </c>
      <c r="AWM279" t="s">
        <v>2619</v>
      </c>
      <c r="AWN279" t="s">
        <v>1463</v>
      </c>
      <c r="AWP279" t="s">
        <v>1463</v>
      </c>
      <c r="AWR279" t="s">
        <v>1463</v>
      </c>
      <c r="AWT279" t="s">
        <v>1463</v>
      </c>
      <c r="AWV279" t="s">
        <v>1463</v>
      </c>
      <c r="AWX279" t="s">
        <v>1463</v>
      </c>
      <c r="AWZ279" t="s">
        <v>1462</v>
      </c>
      <c r="AXA279" t="s">
        <v>1469</v>
      </c>
      <c r="AXB279" t="s">
        <v>1463</v>
      </c>
      <c r="AXD279" t="s">
        <v>1463</v>
      </c>
      <c r="AXI279">
        <v>2.5</v>
      </c>
      <c r="AXJ279">
        <v>2.5</v>
      </c>
      <c r="AXK279">
        <v>1</v>
      </c>
      <c r="AXN279">
        <v>1</v>
      </c>
      <c r="AXO279">
        <v>1</v>
      </c>
      <c r="AXP279">
        <v>1</v>
      </c>
      <c r="AXQ279">
        <v>1</v>
      </c>
      <c r="AXR279">
        <v>1</v>
      </c>
      <c r="AXS279">
        <v>1</v>
      </c>
      <c r="AXT279">
        <v>1</v>
      </c>
      <c r="AXU279">
        <v>1</v>
      </c>
      <c r="AXV279">
        <v>2</v>
      </c>
      <c r="AXW279">
        <v>1</v>
      </c>
      <c r="AXX279">
        <v>2</v>
      </c>
      <c r="AYA279">
        <v>10</v>
      </c>
      <c r="AYD279">
        <v>10</v>
      </c>
      <c r="AYE279" t="s">
        <v>1463</v>
      </c>
      <c r="AYF279" t="s">
        <v>1463</v>
      </c>
      <c r="AYG279">
        <v>10</v>
      </c>
      <c r="AYJ279">
        <v>10</v>
      </c>
      <c r="AYK279">
        <v>2.5</v>
      </c>
      <c r="AYL279">
        <v>2.5</v>
      </c>
      <c r="AYM279">
        <v>15</v>
      </c>
      <c r="AZO279" t="s">
        <v>1462</v>
      </c>
      <c r="AZP279" t="s">
        <v>7083</v>
      </c>
      <c r="AZR279">
        <v>2.5</v>
      </c>
      <c r="AZS279">
        <v>2.5</v>
      </c>
      <c r="BCH279">
        <v>10</v>
      </c>
      <c r="BCI279">
        <v>2.5</v>
      </c>
      <c r="BCJ279">
        <v>2.5</v>
      </c>
      <c r="BCK279">
        <v>15</v>
      </c>
      <c r="BCL279">
        <v>1</v>
      </c>
      <c r="BCN279">
        <v>3</v>
      </c>
      <c r="BCP279">
        <v>2</v>
      </c>
      <c r="BCR279">
        <v>4</v>
      </c>
      <c r="BCT279">
        <v>5</v>
      </c>
      <c r="BCW279" t="s">
        <v>2555</v>
      </c>
      <c r="BCY279">
        <v>2.5</v>
      </c>
      <c r="BCZ279">
        <v>2.5</v>
      </c>
      <c r="BEH279">
        <v>10</v>
      </c>
      <c r="BEI279">
        <v>7.5</v>
      </c>
      <c r="BEJ279">
        <v>2.5</v>
      </c>
      <c r="BEK279">
        <v>20</v>
      </c>
      <c r="BEL279" t="s">
        <v>2552</v>
      </c>
      <c r="BEN279" t="s">
        <v>2567</v>
      </c>
      <c r="BEP279" t="s">
        <v>2567</v>
      </c>
      <c r="BER279" t="s">
        <v>2567</v>
      </c>
      <c r="BET279" t="s">
        <v>2567</v>
      </c>
      <c r="BEV279" t="s">
        <v>2567</v>
      </c>
      <c r="BEX279">
        <v>7.5</v>
      </c>
      <c r="BEY279">
        <v>2.5</v>
      </c>
      <c r="BGQ279" t="s">
        <v>1467</v>
      </c>
      <c r="BGR279">
        <v>0</v>
      </c>
      <c r="BGS279">
        <v>2.5</v>
      </c>
      <c r="BGT279">
        <v>2.5</v>
      </c>
      <c r="BGU279" t="s">
        <v>1463</v>
      </c>
      <c r="BHK279">
        <v>0</v>
      </c>
      <c r="BHL279">
        <v>2.5</v>
      </c>
      <c r="BIT279">
        <v>5</v>
      </c>
      <c r="BIU279">
        <v>2.5</v>
      </c>
      <c r="BIV279">
        <v>2.5</v>
      </c>
      <c r="BIW279">
        <v>10</v>
      </c>
      <c r="BIX279">
        <v>2</v>
      </c>
      <c r="BIY279" t="s">
        <v>1474</v>
      </c>
      <c r="BIZ279" t="s">
        <v>2594</v>
      </c>
      <c r="BJA279" t="s">
        <v>1468</v>
      </c>
      <c r="BJB279">
        <v>2.5</v>
      </c>
      <c r="BJC279">
        <v>2.5</v>
      </c>
    </row>
    <row r="280" spans="1:1024 1026:1615" ht="15" x14ac:dyDescent="0.25">
      <c r="A280" t="s">
        <v>6936</v>
      </c>
      <c r="B280" t="s">
        <v>7116</v>
      </c>
      <c r="C280" t="s">
        <v>7117</v>
      </c>
      <c r="D280" t="s">
        <v>1460</v>
      </c>
      <c r="F280" t="s">
        <v>2606</v>
      </c>
      <c r="G280" t="s">
        <v>4350</v>
      </c>
      <c r="H280" t="s">
        <v>6517</v>
      </c>
      <c r="J280">
        <v>2.4565082299999998</v>
      </c>
      <c r="K280">
        <v>34.787403679999997</v>
      </c>
      <c r="L280" s="116">
        <v>42459</v>
      </c>
      <c r="M280" t="s">
        <v>1461</v>
      </c>
      <c r="N280">
        <v>32</v>
      </c>
      <c r="O280" t="s">
        <v>1472</v>
      </c>
      <c r="Q280">
        <v>6.7</v>
      </c>
      <c r="R280">
        <v>7.5</v>
      </c>
      <c r="S280">
        <v>2.5</v>
      </c>
      <c r="T280">
        <v>16.7</v>
      </c>
      <c r="U280">
        <v>1</v>
      </c>
      <c r="V280">
        <v>1</v>
      </c>
      <c r="W280">
        <v>2</v>
      </c>
      <c r="X280">
        <v>1</v>
      </c>
      <c r="AA280" t="b">
        <v>1</v>
      </c>
      <c r="BS280" t="s">
        <v>1462</v>
      </c>
      <c r="BT280" t="s">
        <v>1462</v>
      </c>
      <c r="BW280">
        <v>7.5</v>
      </c>
      <c r="BX280">
        <v>2.5</v>
      </c>
      <c r="BY280">
        <v>3.5</v>
      </c>
      <c r="BZ280">
        <v>2.5</v>
      </c>
      <c r="CA280">
        <v>2.5</v>
      </c>
      <c r="CB280">
        <v>8.5</v>
      </c>
      <c r="CC280" t="s">
        <v>1462</v>
      </c>
      <c r="CD280" t="b">
        <v>1</v>
      </c>
      <c r="CE280" t="b">
        <v>1</v>
      </c>
      <c r="CF280">
        <v>20</v>
      </c>
      <c r="CH280" t="s">
        <v>1463</v>
      </c>
      <c r="CM280" t="s">
        <v>1463</v>
      </c>
      <c r="CR280" t="s">
        <v>1463</v>
      </c>
      <c r="CW280" t="s">
        <v>1463</v>
      </c>
      <c r="DB280" t="s">
        <v>1463</v>
      </c>
      <c r="DG280" t="s">
        <v>1463</v>
      </c>
      <c r="DM280" t="s">
        <v>1463</v>
      </c>
      <c r="DS280" t="b">
        <v>1</v>
      </c>
      <c r="DU280" t="b">
        <v>1</v>
      </c>
      <c r="DY280" t="b">
        <v>1</v>
      </c>
      <c r="DZ280" t="b">
        <v>1</v>
      </c>
      <c r="EI280">
        <v>2.5</v>
      </c>
      <c r="EJ280">
        <v>2.5</v>
      </c>
      <c r="EN280">
        <v>0</v>
      </c>
      <c r="EO280" t="s">
        <v>1463</v>
      </c>
      <c r="FL280">
        <v>6.7</v>
      </c>
      <c r="FM280">
        <v>5</v>
      </c>
      <c r="FN280">
        <v>2.5</v>
      </c>
      <c r="FO280">
        <v>14.2</v>
      </c>
      <c r="FP280" t="s">
        <v>1462</v>
      </c>
      <c r="FT280" t="b">
        <v>1</v>
      </c>
      <c r="FV280" t="s">
        <v>1464</v>
      </c>
      <c r="GC280" t="b">
        <v>1</v>
      </c>
      <c r="GE280" t="s">
        <v>2564</v>
      </c>
      <c r="HD280" t="b">
        <v>1</v>
      </c>
      <c r="HF280" t="s">
        <v>1464</v>
      </c>
      <c r="HJ280" t="b">
        <v>1</v>
      </c>
      <c r="HL280" t="s">
        <v>1464</v>
      </c>
      <c r="JC280" t="b">
        <v>1</v>
      </c>
      <c r="JE280" t="s">
        <v>1464</v>
      </c>
      <c r="KG280" t="s">
        <v>4871</v>
      </c>
      <c r="KH280" t="b">
        <v>1</v>
      </c>
      <c r="KJ280" t="s">
        <v>1464</v>
      </c>
      <c r="KK280" t="s">
        <v>1463</v>
      </c>
      <c r="KM280">
        <v>5</v>
      </c>
      <c r="KN280">
        <v>2.5</v>
      </c>
      <c r="KO280">
        <v>0</v>
      </c>
      <c r="KR280">
        <v>0</v>
      </c>
      <c r="KS280" t="s">
        <v>1463</v>
      </c>
      <c r="RO280">
        <v>7.5</v>
      </c>
      <c r="RP280">
        <v>0</v>
      </c>
      <c r="RQ280">
        <v>2.5</v>
      </c>
      <c r="RR280">
        <v>10</v>
      </c>
      <c r="RS280" t="s">
        <v>1463</v>
      </c>
      <c r="RZ280" t="s">
        <v>1463</v>
      </c>
      <c r="SK280">
        <v>0</v>
      </c>
      <c r="SL280">
        <v>2.5</v>
      </c>
      <c r="SM280">
        <v>3.7</v>
      </c>
      <c r="SN280">
        <v>5</v>
      </c>
      <c r="SO280">
        <v>2.5</v>
      </c>
      <c r="SP280">
        <v>11.2</v>
      </c>
      <c r="SQ280" t="s">
        <v>1463</v>
      </c>
      <c r="SR280" t="s">
        <v>6941</v>
      </c>
      <c r="TI280">
        <v>75</v>
      </c>
      <c r="TJ280" t="s">
        <v>7118</v>
      </c>
      <c r="TM280" t="b">
        <v>1</v>
      </c>
      <c r="TN280" t="b">
        <v>1</v>
      </c>
      <c r="TO280" t="b">
        <v>1</v>
      </c>
      <c r="TP280" t="b">
        <v>1</v>
      </c>
      <c r="TQ280" t="b">
        <v>1</v>
      </c>
      <c r="TS280" t="b">
        <v>1</v>
      </c>
      <c r="TT280" t="b">
        <v>1</v>
      </c>
      <c r="TX280">
        <v>5</v>
      </c>
      <c r="TY280">
        <v>2.5</v>
      </c>
      <c r="VI280">
        <v>5</v>
      </c>
      <c r="VJ280">
        <v>0</v>
      </c>
      <c r="VK280">
        <v>2.5</v>
      </c>
      <c r="VL280">
        <v>7.5</v>
      </c>
      <c r="VM280" t="s">
        <v>1463</v>
      </c>
      <c r="VN280" t="s">
        <v>6927</v>
      </c>
      <c r="VO280" t="s">
        <v>1463</v>
      </c>
      <c r="VQ280" t="s">
        <v>1463</v>
      </c>
      <c r="VS280" t="s">
        <v>1463</v>
      </c>
      <c r="VV280" t="s">
        <v>1463</v>
      </c>
      <c r="VX280" t="s">
        <v>1462</v>
      </c>
      <c r="VY280" t="s">
        <v>6956</v>
      </c>
      <c r="VZ280">
        <v>0</v>
      </c>
      <c r="WA280">
        <v>2.5</v>
      </c>
      <c r="XJ280">
        <v>7</v>
      </c>
      <c r="XK280">
        <v>3.8</v>
      </c>
      <c r="XL280">
        <v>2.5</v>
      </c>
      <c r="XM280">
        <v>13.3</v>
      </c>
      <c r="XN280" t="s">
        <v>1462</v>
      </c>
      <c r="XO280" t="s">
        <v>1462</v>
      </c>
      <c r="XR280" t="b">
        <v>1</v>
      </c>
      <c r="XS280" t="b">
        <v>1</v>
      </c>
      <c r="XW280" t="b">
        <v>1</v>
      </c>
      <c r="YC280" t="s">
        <v>1462</v>
      </c>
      <c r="YE280" t="s">
        <v>1462</v>
      </c>
      <c r="YF280" t="s">
        <v>6929</v>
      </c>
      <c r="YG280">
        <v>2.5</v>
      </c>
      <c r="YH280">
        <v>2.5</v>
      </c>
      <c r="YI280" t="s">
        <v>1462</v>
      </c>
      <c r="YP280" t="b">
        <v>1</v>
      </c>
      <c r="YU280">
        <v>5</v>
      </c>
      <c r="YV280">
        <v>2.5</v>
      </c>
      <c r="ZX280">
        <v>7</v>
      </c>
      <c r="ZY280">
        <v>2.5</v>
      </c>
      <c r="ZZ280">
        <v>2.5</v>
      </c>
      <c r="AAA280">
        <v>12</v>
      </c>
      <c r="AAB280" t="s">
        <v>1462</v>
      </c>
      <c r="AAM280" t="b">
        <v>1</v>
      </c>
      <c r="AAO280" t="b">
        <v>1</v>
      </c>
      <c r="AAS280" t="s">
        <v>7119</v>
      </c>
      <c r="AAT280">
        <v>2.5</v>
      </c>
      <c r="AAU280">
        <v>2.5</v>
      </c>
      <c r="ADN280">
        <v>6</v>
      </c>
      <c r="ADO280">
        <v>5</v>
      </c>
      <c r="ADP280">
        <v>2.5</v>
      </c>
      <c r="ADQ280">
        <v>13.5</v>
      </c>
      <c r="ADR280" t="s">
        <v>1759</v>
      </c>
      <c r="ADS280">
        <v>0.5</v>
      </c>
      <c r="ADT280">
        <v>30</v>
      </c>
      <c r="ADU280" t="s">
        <v>2560</v>
      </c>
      <c r="ADV280">
        <v>0.5</v>
      </c>
      <c r="ADW280">
        <v>30</v>
      </c>
      <c r="AEG280">
        <v>5</v>
      </c>
      <c r="AEH280">
        <v>2.5</v>
      </c>
      <c r="AEI280">
        <v>7</v>
      </c>
      <c r="AEJ280">
        <v>2.5</v>
      </c>
      <c r="AEK280">
        <v>2.5</v>
      </c>
      <c r="AEL280">
        <v>12</v>
      </c>
      <c r="AER280" t="b">
        <v>1</v>
      </c>
      <c r="AET280" t="b">
        <v>1</v>
      </c>
      <c r="AFC280">
        <v>2.5</v>
      </c>
      <c r="AFD280">
        <v>2.5</v>
      </c>
      <c r="AFE280">
        <v>0</v>
      </c>
      <c r="AFF280">
        <v>5</v>
      </c>
      <c r="AFG280">
        <v>2.5</v>
      </c>
      <c r="AFH280">
        <v>7.5</v>
      </c>
      <c r="AFI280" t="s">
        <v>1463</v>
      </c>
      <c r="AFK280" t="s">
        <v>1463</v>
      </c>
      <c r="AFM280" t="s">
        <v>1463</v>
      </c>
      <c r="AFO280" t="s">
        <v>1463</v>
      </c>
      <c r="AFQ280" t="s">
        <v>1463</v>
      </c>
      <c r="AFT280" t="s">
        <v>1463</v>
      </c>
      <c r="AFV280">
        <v>2</v>
      </c>
      <c r="AFW280">
        <v>2</v>
      </c>
      <c r="AFX280">
        <v>5</v>
      </c>
      <c r="AFY280">
        <v>2.5</v>
      </c>
      <c r="AFZ280">
        <v>5</v>
      </c>
      <c r="AGA280">
        <v>5</v>
      </c>
      <c r="AGB280">
        <v>2.5</v>
      </c>
      <c r="AGC280">
        <v>12.5</v>
      </c>
      <c r="AGD280">
        <v>6</v>
      </c>
      <c r="AGG280">
        <v>6</v>
      </c>
      <c r="AGJ280">
        <v>6</v>
      </c>
      <c r="AGQ280">
        <v>5</v>
      </c>
      <c r="AGR280">
        <v>2.5</v>
      </c>
      <c r="AGS280">
        <v>3</v>
      </c>
      <c r="AGT280">
        <v>5</v>
      </c>
      <c r="AGU280">
        <v>2.5</v>
      </c>
      <c r="AGV280">
        <v>10.5</v>
      </c>
      <c r="AGW280">
        <v>3</v>
      </c>
      <c r="AGY280" t="b">
        <v>1</v>
      </c>
      <c r="AGZ280" t="b">
        <v>1</v>
      </c>
      <c r="AHB280" t="b">
        <v>1</v>
      </c>
      <c r="AHD280">
        <v>3</v>
      </c>
      <c r="AHE280">
        <v>3</v>
      </c>
      <c r="AHF280">
        <v>3</v>
      </c>
      <c r="AKM280">
        <v>5</v>
      </c>
      <c r="AKN280">
        <v>2.5</v>
      </c>
      <c r="AKO280">
        <v>10</v>
      </c>
      <c r="AKP280">
        <v>2.5</v>
      </c>
      <c r="AKQ280">
        <v>2.5</v>
      </c>
      <c r="AKR280">
        <v>15</v>
      </c>
      <c r="AKS280" t="s">
        <v>1462</v>
      </c>
      <c r="AKT280" t="s">
        <v>1463</v>
      </c>
      <c r="AKV280" t="s">
        <v>1462</v>
      </c>
      <c r="AKX280" t="s">
        <v>1463</v>
      </c>
      <c r="AKZ280" t="s">
        <v>1463</v>
      </c>
      <c r="ALB280" t="s">
        <v>1462</v>
      </c>
      <c r="ALD280" t="s">
        <v>1463</v>
      </c>
      <c r="ALF280" t="s">
        <v>1462</v>
      </c>
      <c r="ALH280" t="s">
        <v>1462</v>
      </c>
      <c r="ALJ280" t="s">
        <v>1463</v>
      </c>
      <c r="ALL280" t="s">
        <v>1462</v>
      </c>
      <c r="ALN280" t="s">
        <v>1463</v>
      </c>
      <c r="ALP280" t="s">
        <v>1463</v>
      </c>
      <c r="ALR280" t="s">
        <v>1462</v>
      </c>
      <c r="ALT280" t="s">
        <v>1463</v>
      </c>
      <c r="AMF280" t="b">
        <v>1</v>
      </c>
      <c r="AMI280" t="b">
        <v>1</v>
      </c>
      <c r="AML280" t="b">
        <v>1</v>
      </c>
      <c r="AMM280" t="b">
        <v>1</v>
      </c>
      <c r="AMQ280" t="b">
        <v>1</v>
      </c>
      <c r="AMW280" t="b">
        <v>1</v>
      </c>
      <c r="ANA280">
        <v>2.5</v>
      </c>
      <c r="ANB280">
        <v>2.5</v>
      </c>
      <c r="ANC280">
        <v>10</v>
      </c>
      <c r="AND280">
        <v>2.5</v>
      </c>
      <c r="ANE280">
        <v>5</v>
      </c>
      <c r="ANF280">
        <v>17.5</v>
      </c>
      <c r="ANG280" t="s">
        <v>1462</v>
      </c>
      <c r="ANH280" t="s">
        <v>3069</v>
      </c>
      <c r="ANI280" t="s">
        <v>1462</v>
      </c>
      <c r="ANJ280" t="s">
        <v>2616</v>
      </c>
      <c r="ANK280">
        <v>2.5</v>
      </c>
      <c r="ANL280">
        <v>5</v>
      </c>
      <c r="ANM280">
        <v>6</v>
      </c>
      <c r="ANN280">
        <v>2.5</v>
      </c>
      <c r="ANO280">
        <v>7.5</v>
      </c>
      <c r="ANP280">
        <v>16</v>
      </c>
      <c r="ANQ280" t="s">
        <v>2599</v>
      </c>
      <c r="ANR280" t="s">
        <v>1462</v>
      </c>
      <c r="ANT280">
        <v>2.5</v>
      </c>
      <c r="ANU280">
        <v>7.5</v>
      </c>
      <c r="AQR280">
        <v>2.5</v>
      </c>
      <c r="AQS280">
        <v>0</v>
      </c>
      <c r="AQT280">
        <v>2.5</v>
      </c>
      <c r="AQU280">
        <v>5</v>
      </c>
      <c r="AQV280" t="s">
        <v>1463</v>
      </c>
      <c r="ARA280" t="b">
        <v>1</v>
      </c>
      <c r="ARB280" t="b">
        <v>1</v>
      </c>
      <c r="ARC280" t="b">
        <v>1</v>
      </c>
      <c r="ARD280" t="b">
        <v>1</v>
      </c>
      <c r="ARG280">
        <v>0</v>
      </c>
      <c r="ARH280">
        <v>2.5</v>
      </c>
      <c r="ARI280" t="s">
        <v>1463</v>
      </c>
      <c r="ARQ280" t="s">
        <v>1463</v>
      </c>
      <c r="ASD280">
        <v>0</v>
      </c>
      <c r="ASE280">
        <v>2.5</v>
      </c>
      <c r="ASF280">
        <v>4</v>
      </c>
      <c r="ASG280">
        <v>2.5</v>
      </c>
      <c r="ASH280">
        <v>2.5</v>
      </c>
      <c r="ASI280">
        <v>9</v>
      </c>
      <c r="ASJ280">
        <v>70</v>
      </c>
      <c r="ASM280" t="b">
        <v>1</v>
      </c>
      <c r="ASS280">
        <v>3</v>
      </c>
      <c r="AST280" t="s">
        <v>1462</v>
      </c>
      <c r="ASV280" t="b">
        <v>1</v>
      </c>
      <c r="ASW280" t="b">
        <v>1</v>
      </c>
      <c r="ASX280" t="b">
        <v>1</v>
      </c>
      <c r="ASY280" t="b">
        <v>1</v>
      </c>
      <c r="ATC280" t="s">
        <v>7120</v>
      </c>
      <c r="ATD280">
        <v>2.5</v>
      </c>
      <c r="ATE280">
        <v>2.5</v>
      </c>
      <c r="ATF280">
        <v>5.7</v>
      </c>
      <c r="ATG280">
        <v>6.3</v>
      </c>
      <c r="ATH280">
        <v>2.5</v>
      </c>
      <c r="ATI280">
        <v>14.5</v>
      </c>
      <c r="ATJ280" t="s">
        <v>1462</v>
      </c>
      <c r="AVG280" t="b">
        <v>1</v>
      </c>
      <c r="AVH280" t="s">
        <v>7121</v>
      </c>
      <c r="AVI280" t="s">
        <v>2566</v>
      </c>
      <c r="AVW280" t="s">
        <v>1462</v>
      </c>
      <c r="AVX280" t="s">
        <v>1463</v>
      </c>
      <c r="AVZ280">
        <v>7.5</v>
      </c>
      <c r="AWA280">
        <v>2.5</v>
      </c>
      <c r="AWB280">
        <v>5</v>
      </c>
      <c r="AWC280">
        <v>2.5</v>
      </c>
      <c r="AWD280">
        <v>4</v>
      </c>
      <c r="AWE280">
        <v>5</v>
      </c>
      <c r="AWF280">
        <v>2.5</v>
      </c>
      <c r="AWG280">
        <v>11.5</v>
      </c>
      <c r="AWH280" t="s">
        <v>1462</v>
      </c>
      <c r="AWI280" t="s">
        <v>1470</v>
      </c>
      <c r="AWJ280" t="s">
        <v>1463</v>
      </c>
      <c r="AWL280" t="s">
        <v>1462</v>
      </c>
      <c r="AWM280" t="s">
        <v>1469</v>
      </c>
      <c r="AWN280" t="s">
        <v>1463</v>
      </c>
      <c r="AWP280" t="s">
        <v>1463</v>
      </c>
      <c r="AWR280" t="s">
        <v>1463</v>
      </c>
      <c r="AWT280" t="s">
        <v>1463</v>
      </c>
      <c r="AWV280" t="s">
        <v>1463</v>
      </c>
      <c r="AWX280" t="s">
        <v>1462</v>
      </c>
      <c r="AWY280" t="s">
        <v>1469</v>
      </c>
      <c r="AWZ280" t="s">
        <v>1462</v>
      </c>
      <c r="AXA280" t="s">
        <v>1469</v>
      </c>
      <c r="AXB280" t="s">
        <v>1462</v>
      </c>
      <c r="AXC280" t="s">
        <v>1469</v>
      </c>
      <c r="AXD280" t="s">
        <v>1463</v>
      </c>
      <c r="AXI280">
        <v>5</v>
      </c>
      <c r="AXJ280">
        <v>2.5</v>
      </c>
      <c r="AXK280">
        <v>2</v>
      </c>
      <c r="AXN280">
        <v>2</v>
      </c>
      <c r="AXO280">
        <v>1</v>
      </c>
      <c r="AXP280">
        <v>1</v>
      </c>
      <c r="AXQ280">
        <v>1</v>
      </c>
      <c r="AXR280">
        <v>1</v>
      </c>
      <c r="AXS280">
        <v>1</v>
      </c>
      <c r="AXT280">
        <v>1</v>
      </c>
      <c r="AXU280">
        <v>1</v>
      </c>
      <c r="AXV280">
        <v>1</v>
      </c>
      <c r="AXW280">
        <v>1</v>
      </c>
      <c r="AXX280">
        <v>1</v>
      </c>
      <c r="AYA280">
        <v>10</v>
      </c>
      <c r="AYD280">
        <v>10</v>
      </c>
      <c r="AYE280" t="s">
        <v>1463</v>
      </c>
      <c r="AYF280" t="s">
        <v>1463</v>
      </c>
      <c r="AYG280">
        <v>10</v>
      </c>
      <c r="AYJ280">
        <v>10</v>
      </c>
      <c r="AYK280">
        <v>2.5</v>
      </c>
      <c r="AYL280">
        <v>5</v>
      </c>
      <c r="AYM280">
        <v>17.5</v>
      </c>
      <c r="AZO280" t="s">
        <v>1462</v>
      </c>
      <c r="AZP280" t="s">
        <v>7083</v>
      </c>
      <c r="AZR280">
        <v>2.5</v>
      </c>
      <c r="AZS280">
        <v>5</v>
      </c>
      <c r="BCH280">
        <v>10</v>
      </c>
      <c r="BCI280">
        <v>5</v>
      </c>
      <c r="BCJ280">
        <v>2.5</v>
      </c>
      <c r="BCK280">
        <v>17.5</v>
      </c>
      <c r="BCL280">
        <v>1</v>
      </c>
      <c r="BCN280" t="s">
        <v>2555</v>
      </c>
      <c r="BCP280">
        <v>2</v>
      </c>
      <c r="BCR280">
        <v>3</v>
      </c>
      <c r="BCT280">
        <v>4</v>
      </c>
      <c r="BCW280" t="s">
        <v>2555</v>
      </c>
      <c r="BCY280">
        <v>5</v>
      </c>
      <c r="BCZ280">
        <v>2.5</v>
      </c>
      <c r="BEH280">
        <v>9.1999999999999993</v>
      </c>
      <c r="BEI280">
        <v>7.5</v>
      </c>
      <c r="BEJ280">
        <v>2.5</v>
      </c>
      <c r="BEK280">
        <v>19.2</v>
      </c>
      <c r="BEL280" t="s">
        <v>2567</v>
      </c>
      <c r="BEN280" t="s">
        <v>2567</v>
      </c>
      <c r="BEP280" t="s">
        <v>2557</v>
      </c>
      <c r="BER280" t="s">
        <v>2567</v>
      </c>
      <c r="BET280" t="s">
        <v>2567</v>
      </c>
      <c r="BEV280" t="s">
        <v>2567</v>
      </c>
      <c r="BEX280">
        <v>7.5</v>
      </c>
      <c r="BEY280">
        <v>2.5</v>
      </c>
      <c r="BGQ280">
        <v>1</v>
      </c>
      <c r="BGR280">
        <v>2.5</v>
      </c>
      <c r="BGS280">
        <v>2.5</v>
      </c>
      <c r="BGT280">
        <v>6</v>
      </c>
      <c r="BGU280" t="s">
        <v>1462</v>
      </c>
      <c r="BGV280" t="s">
        <v>4871</v>
      </c>
      <c r="BGW280" t="s">
        <v>3103</v>
      </c>
      <c r="BGX280" t="s">
        <v>7122</v>
      </c>
      <c r="BGY280" t="s">
        <v>2653</v>
      </c>
      <c r="BHK280">
        <v>2.5</v>
      </c>
      <c r="BHL280">
        <v>2.5</v>
      </c>
      <c r="BIT280">
        <v>10</v>
      </c>
      <c r="BIU280">
        <v>2.5</v>
      </c>
      <c r="BIV280">
        <v>2.5</v>
      </c>
      <c r="BIW280">
        <v>15</v>
      </c>
      <c r="BIX280">
        <v>3</v>
      </c>
      <c r="BIY280" t="s">
        <v>1794</v>
      </c>
      <c r="BIZ280" t="s">
        <v>2548</v>
      </c>
      <c r="BJA280" t="s">
        <v>2548</v>
      </c>
      <c r="BJB280">
        <v>2.5</v>
      </c>
      <c r="BJC280">
        <v>2.5</v>
      </c>
    </row>
    <row r="281" spans="1:1024 1026:1615" ht="15" x14ac:dyDescent="0.25">
      <c r="A281" t="s">
        <v>6936</v>
      </c>
      <c r="B281" t="s">
        <v>7123</v>
      </c>
      <c r="C281" t="s">
        <v>7124</v>
      </c>
      <c r="D281" t="s">
        <v>1460</v>
      </c>
      <c r="F281" t="s">
        <v>2606</v>
      </c>
      <c r="G281" t="s">
        <v>4350</v>
      </c>
      <c r="H281" t="s">
        <v>6517</v>
      </c>
      <c r="I281" t="s">
        <v>7094</v>
      </c>
      <c r="J281">
        <v>2.4565082299999998</v>
      </c>
      <c r="K281">
        <v>34.787403679999997</v>
      </c>
      <c r="L281" s="116">
        <v>42459</v>
      </c>
      <c r="M281" t="s">
        <v>1461</v>
      </c>
      <c r="N281">
        <v>49</v>
      </c>
      <c r="O281" t="s">
        <v>2554</v>
      </c>
      <c r="Q281">
        <v>6.7</v>
      </c>
      <c r="R281">
        <v>7.5</v>
      </c>
      <c r="S281">
        <v>2.5</v>
      </c>
      <c r="T281">
        <v>16.7</v>
      </c>
      <c r="U281">
        <v>3</v>
      </c>
      <c r="V281">
        <v>4</v>
      </c>
      <c r="W281">
        <v>2</v>
      </c>
      <c r="X281">
        <v>1</v>
      </c>
      <c r="Y281">
        <v>1</v>
      </c>
      <c r="Z281">
        <v>1</v>
      </c>
      <c r="AF281" t="b">
        <v>1</v>
      </c>
      <c r="BS281" t="s">
        <v>1462</v>
      </c>
      <c r="BT281" t="s">
        <v>1462</v>
      </c>
      <c r="BU281" t="s">
        <v>7086</v>
      </c>
      <c r="BV281" t="s">
        <v>7125</v>
      </c>
      <c r="BW281">
        <v>7.5</v>
      </c>
      <c r="BX281">
        <v>2.5</v>
      </c>
      <c r="BY281">
        <v>6</v>
      </c>
      <c r="BZ281">
        <v>5</v>
      </c>
      <c r="CA281">
        <v>2.5</v>
      </c>
      <c r="CB281">
        <v>13.5</v>
      </c>
      <c r="CC281" t="s">
        <v>1462</v>
      </c>
      <c r="CD281" t="b">
        <v>1</v>
      </c>
      <c r="CE281" t="b">
        <v>1</v>
      </c>
      <c r="CF281">
        <v>35</v>
      </c>
      <c r="CH281" t="s">
        <v>1462</v>
      </c>
      <c r="CK281">
        <v>30</v>
      </c>
      <c r="CM281" t="s">
        <v>1463</v>
      </c>
      <c r="CR281" t="s">
        <v>1463</v>
      </c>
      <c r="CW281" t="s">
        <v>1463</v>
      </c>
      <c r="DB281" t="s">
        <v>1463</v>
      </c>
      <c r="DG281" t="s">
        <v>1463</v>
      </c>
      <c r="DM281" t="s">
        <v>1463</v>
      </c>
      <c r="DS281" t="b">
        <v>1</v>
      </c>
      <c r="DU281" t="b">
        <v>1</v>
      </c>
      <c r="DY281" t="b">
        <v>1</v>
      </c>
      <c r="DZ281" t="b">
        <v>1</v>
      </c>
      <c r="EI281">
        <v>5</v>
      </c>
      <c r="EJ281">
        <v>2.5</v>
      </c>
      <c r="EN281">
        <v>0</v>
      </c>
      <c r="EO281" t="s">
        <v>1463</v>
      </c>
      <c r="FL281">
        <v>3.3</v>
      </c>
      <c r="FM281">
        <v>5</v>
      </c>
      <c r="FN281">
        <v>2.5</v>
      </c>
      <c r="FO281">
        <v>10.8</v>
      </c>
      <c r="FP281" t="s">
        <v>1462</v>
      </c>
      <c r="FS281" t="s">
        <v>1464</v>
      </c>
      <c r="FT281" t="b">
        <v>1</v>
      </c>
      <c r="FV281" t="s">
        <v>1464</v>
      </c>
      <c r="FY281" t="s">
        <v>1464</v>
      </c>
      <c r="GB281" t="s">
        <v>1464</v>
      </c>
      <c r="GC281" t="b">
        <v>1</v>
      </c>
      <c r="GE281" t="s">
        <v>2564</v>
      </c>
      <c r="GH281" t="s">
        <v>1464</v>
      </c>
      <c r="GK281" t="s">
        <v>1464</v>
      </c>
      <c r="GN281" t="s">
        <v>1464</v>
      </c>
      <c r="GQ281" t="s">
        <v>1464</v>
      </c>
      <c r="GT281" t="s">
        <v>1464</v>
      </c>
      <c r="GW281" t="s">
        <v>1464</v>
      </c>
      <c r="GZ281" t="s">
        <v>1464</v>
      </c>
      <c r="HC281" t="s">
        <v>1464</v>
      </c>
      <c r="HD281" t="b">
        <v>1</v>
      </c>
      <c r="HF281" t="s">
        <v>1464</v>
      </c>
      <c r="HI281" t="s">
        <v>1464</v>
      </c>
      <c r="HL281" t="s">
        <v>1464</v>
      </c>
      <c r="HO281" t="s">
        <v>1464</v>
      </c>
      <c r="HR281" t="s">
        <v>1464</v>
      </c>
      <c r="HU281" t="s">
        <v>1464</v>
      </c>
      <c r="HX281" t="s">
        <v>1464</v>
      </c>
      <c r="IA281" t="s">
        <v>1464</v>
      </c>
      <c r="ID281" t="s">
        <v>1464</v>
      </c>
      <c r="IG281" t="s">
        <v>1464</v>
      </c>
      <c r="IJ281" t="s">
        <v>1464</v>
      </c>
      <c r="IM281" t="s">
        <v>1464</v>
      </c>
      <c r="IP281" t="s">
        <v>1464</v>
      </c>
      <c r="IS281" t="s">
        <v>1464</v>
      </c>
      <c r="IV281" t="s">
        <v>1464</v>
      </c>
      <c r="IW281" t="b">
        <v>1</v>
      </c>
      <c r="IY281" t="s">
        <v>1464</v>
      </c>
      <c r="JB281" t="s">
        <v>1464</v>
      </c>
      <c r="JC281" t="b">
        <v>1</v>
      </c>
      <c r="JE281" t="s">
        <v>1464</v>
      </c>
      <c r="JH281" t="s">
        <v>1464</v>
      </c>
      <c r="JK281" t="s">
        <v>1464</v>
      </c>
      <c r="JN281" t="s">
        <v>1464</v>
      </c>
      <c r="JQ281" t="s">
        <v>1464</v>
      </c>
      <c r="JT281" t="s">
        <v>1464</v>
      </c>
      <c r="JW281" t="s">
        <v>1464</v>
      </c>
      <c r="JZ281" t="s">
        <v>1464</v>
      </c>
      <c r="KC281" t="s">
        <v>1464</v>
      </c>
      <c r="KF281" t="s">
        <v>1464</v>
      </c>
      <c r="KJ281" t="s">
        <v>1464</v>
      </c>
      <c r="KK281" t="s">
        <v>1463</v>
      </c>
      <c r="KM281">
        <v>5</v>
      </c>
      <c r="KN281">
        <v>2.5</v>
      </c>
      <c r="KO281">
        <v>2</v>
      </c>
      <c r="KP281">
        <v>2.5</v>
      </c>
      <c r="KQ281">
        <v>2.5</v>
      </c>
      <c r="KR281">
        <v>7</v>
      </c>
      <c r="KS281" t="s">
        <v>1462</v>
      </c>
      <c r="KV281">
        <v>23</v>
      </c>
      <c r="KW281">
        <v>9</v>
      </c>
      <c r="LF281">
        <v>1</v>
      </c>
      <c r="LG281">
        <v>1</v>
      </c>
      <c r="MJ281" t="b">
        <v>1</v>
      </c>
      <c r="MK281" t="b">
        <v>1</v>
      </c>
      <c r="MT281" t="s">
        <v>1462</v>
      </c>
      <c r="MU281" t="s">
        <v>6967</v>
      </c>
      <c r="MV281">
        <v>2.5</v>
      </c>
      <c r="MW281">
        <v>2.5</v>
      </c>
      <c r="MX281">
        <v>0</v>
      </c>
      <c r="MY281">
        <v>0</v>
      </c>
      <c r="MZ281">
        <v>2.5</v>
      </c>
      <c r="NA281">
        <v>2.5</v>
      </c>
      <c r="NM281" t="s">
        <v>2549</v>
      </c>
      <c r="NN281" t="s">
        <v>2549</v>
      </c>
      <c r="NO281" t="s">
        <v>2549</v>
      </c>
      <c r="NP281" t="s">
        <v>2549</v>
      </c>
      <c r="NQ281" t="s">
        <v>2549</v>
      </c>
      <c r="NR281" t="s">
        <v>2549</v>
      </c>
      <c r="NS281" t="s">
        <v>2549</v>
      </c>
      <c r="NT281" t="s">
        <v>2549</v>
      </c>
      <c r="NU281" t="s">
        <v>2549</v>
      </c>
      <c r="NV281" t="s">
        <v>2549</v>
      </c>
      <c r="NW281" t="s">
        <v>2550</v>
      </c>
      <c r="NX281" t="s">
        <v>2569</v>
      </c>
      <c r="NY281" t="s">
        <v>2569</v>
      </c>
      <c r="NZ281" t="s">
        <v>2550</v>
      </c>
      <c r="OA281" t="s">
        <v>2550</v>
      </c>
      <c r="OB281" t="s">
        <v>2550</v>
      </c>
      <c r="OC281" t="s">
        <v>2550</v>
      </c>
      <c r="OD281" t="s">
        <v>2550</v>
      </c>
      <c r="OE281" t="s">
        <v>2550</v>
      </c>
      <c r="OF281" t="s">
        <v>2550</v>
      </c>
      <c r="OG281">
        <v>0</v>
      </c>
      <c r="OH281">
        <v>2.5</v>
      </c>
      <c r="OJ281">
        <v>0</v>
      </c>
      <c r="OK281">
        <v>2.5</v>
      </c>
      <c r="OL281">
        <v>2.5</v>
      </c>
      <c r="QL281">
        <v>0</v>
      </c>
      <c r="QM281">
        <v>2.5</v>
      </c>
      <c r="RO281">
        <v>7.5</v>
      </c>
      <c r="RP281">
        <v>0</v>
      </c>
      <c r="RQ281">
        <v>2.5</v>
      </c>
      <c r="RR281">
        <v>10</v>
      </c>
      <c r="RS281" t="s">
        <v>1463</v>
      </c>
      <c r="RZ281" t="s">
        <v>1463</v>
      </c>
      <c r="SB281" t="s">
        <v>1463</v>
      </c>
      <c r="SH281" t="s">
        <v>1463</v>
      </c>
      <c r="SK281">
        <v>0</v>
      </c>
      <c r="SL281">
        <v>2.5</v>
      </c>
      <c r="SM281">
        <v>3.7</v>
      </c>
      <c r="SN281">
        <v>5</v>
      </c>
      <c r="SO281">
        <v>2.5</v>
      </c>
      <c r="SP281">
        <v>11.2</v>
      </c>
      <c r="SQ281" t="s">
        <v>1463</v>
      </c>
      <c r="SR281" t="s">
        <v>2919</v>
      </c>
      <c r="TI281">
        <v>75</v>
      </c>
      <c r="TJ281" t="s">
        <v>7126</v>
      </c>
      <c r="TM281" t="b">
        <v>1</v>
      </c>
      <c r="TN281" t="b">
        <v>1</v>
      </c>
      <c r="TO281" t="b">
        <v>1</v>
      </c>
      <c r="TP281" t="b">
        <v>1</v>
      </c>
      <c r="TQ281" t="b">
        <v>1</v>
      </c>
      <c r="TS281" t="b">
        <v>1</v>
      </c>
      <c r="TT281" t="b">
        <v>1</v>
      </c>
      <c r="TU281" t="b">
        <v>1</v>
      </c>
      <c r="TX281">
        <v>5</v>
      </c>
      <c r="TY281">
        <v>2.5</v>
      </c>
      <c r="VI281">
        <v>5</v>
      </c>
      <c r="VJ281">
        <v>0</v>
      </c>
      <c r="VK281">
        <v>2.5</v>
      </c>
      <c r="VL281">
        <v>7.5</v>
      </c>
      <c r="VM281" t="s">
        <v>1463</v>
      </c>
      <c r="VN281" t="s">
        <v>6927</v>
      </c>
      <c r="VO281" t="s">
        <v>1463</v>
      </c>
      <c r="VQ281" t="s">
        <v>1463</v>
      </c>
      <c r="VS281" t="s">
        <v>1463</v>
      </c>
      <c r="VV281" t="s">
        <v>1463</v>
      </c>
      <c r="VX281" t="s">
        <v>1462</v>
      </c>
      <c r="VY281" t="s">
        <v>7050</v>
      </c>
      <c r="VZ281">
        <v>0</v>
      </c>
      <c r="WA281">
        <v>2.5</v>
      </c>
      <c r="XJ281">
        <v>8.6</v>
      </c>
      <c r="XK281">
        <v>3.8</v>
      </c>
      <c r="XL281">
        <v>2.5</v>
      </c>
      <c r="XM281">
        <v>14.9</v>
      </c>
      <c r="XN281" t="s">
        <v>1462</v>
      </c>
      <c r="XO281" t="s">
        <v>1462</v>
      </c>
      <c r="XR281" t="b">
        <v>1</v>
      </c>
      <c r="XS281" t="b">
        <v>1</v>
      </c>
      <c r="XW281" t="b">
        <v>1</v>
      </c>
      <c r="YC281" t="s">
        <v>1462</v>
      </c>
      <c r="YD281" t="s">
        <v>7127</v>
      </c>
      <c r="YE281" t="s">
        <v>1462</v>
      </c>
      <c r="YF281" t="s">
        <v>6986</v>
      </c>
      <c r="YG281">
        <v>2.5</v>
      </c>
      <c r="YH281">
        <v>2.5</v>
      </c>
      <c r="YI281" t="s">
        <v>1462</v>
      </c>
      <c r="YK281" t="b">
        <v>1</v>
      </c>
      <c r="YP281" t="b">
        <v>1</v>
      </c>
      <c r="YU281">
        <v>5</v>
      </c>
      <c r="YV281">
        <v>2.5</v>
      </c>
      <c r="ZX281">
        <v>7</v>
      </c>
      <c r="ZY281">
        <v>5</v>
      </c>
      <c r="ZZ281">
        <v>2.5</v>
      </c>
      <c r="AAA281">
        <v>14.5</v>
      </c>
      <c r="AAB281" t="s">
        <v>1462</v>
      </c>
      <c r="AAM281" t="b">
        <v>1</v>
      </c>
      <c r="AAO281" t="b">
        <v>1</v>
      </c>
      <c r="AAS281" t="s">
        <v>7128</v>
      </c>
      <c r="AAT281">
        <v>5</v>
      </c>
      <c r="AAU281">
        <v>2.5</v>
      </c>
      <c r="ADN281">
        <v>6</v>
      </c>
      <c r="ADO281">
        <v>5</v>
      </c>
      <c r="ADP281">
        <v>2.5</v>
      </c>
      <c r="ADQ281">
        <v>13.5</v>
      </c>
      <c r="ADR281" t="s">
        <v>1759</v>
      </c>
      <c r="ADS281">
        <v>0.5</v>
      </c>
      <c r="ADT281">
        <v>25</v>
      </c>
      <c r="ADU281" t="s">
        <v>2560</v>
      </c>
      <c r="ADV281">
        <v>0.5</v>
      </c>
      <c r="ADW281">
        <v>25</v>
      </c>
      <c r="AEG281">
        <v>5</v>
      </c>
      <c r="AEH281">
        <v>2.5</v>
      </c>
      <c r="AEI281">
        <v>2</v>
      </c>
      <c r="AEJ281">
        <v>2.5</v>
      </c>
      <c r="AEK281">
        <v>2.5</v>
      </c>
      <c r="AEL281">
        <v>7</v>
      </c>
      <c r="AET281" t="b">
        <v>1</v>
      </c>
      <c r="AFC281">
        <v>2.5</v>
      </c>
      <c r="AFD281">
        <v>2.5</v>
      </c>
      <c r="AFE281">
        <v>0</v>
      </c>
      <c r="AFF281">
        <v>5</v>
      </c>
      <c r="AFG281">
        <v>2.5</v>
      </c>
      <c r="AFH281">
        <v>7.5</v>
      </c>
      <c r="AFI281" t="s">
        <v>1463</v>
      </c>
      <c r="AFK281" t="s">
        <v>1463</v>
      </c>
      <c r="AFM281" t="s">
        <v>1463</v>
      </c>
      <c r="AFO281" t="s">
        <v>1463</v>
      </c>
      <c r="AFQ281" t="s">
        <v>1463</v>
      </c>
      <c r="AFT281" t="s">
        <v>1463</v>
      </c>
      <c r="AFV281">
        <v>2</v>
      </c>
      <c r="AFW281">
        <v>2</v>
      </c>
      <c r="AFX281">
        <v>5</v>
      </c>
      <c r="AFY281">
        <v>2.5</v>
      </c>
      <c r="AFZ281">
        <v>5</v>
      </c>
      <c r="AGA281">
        <v>5</v>
      </c>
      <c r="AGB281">
        <v>2.5</v>
      </c>
      <c r="AGC281">
        <v>12.5</v>
      </c>
      <c r="AGD281">
        <v>8</v>
      </c>
      <c r="AGG281">
        <v>8</v>
      </c>
      <c r="AGJ281">
        <v>8</v>
      </c>
      <c r="AGQ281">
        <v>5</v>
      </c>
      <c r="AGR281">
        <v>2.5</v>
      </c>
      <c r="AGS281">
        <v>3</v>
      </c>
      <c r="AGT281">
        <v>5</v>
      </c>
      <c r="AGU281">
        <v>2.5</v>
      </c>
      <c r="AGV281">
        <v>10.5</v>
      </c>
      <c r="AGW281">
        <v>3</v>
      </c>
      <c r="AGY281" t="b">
        <v>1</v>
      </c>
      <c r="AGZ281" t="b">
        <v>1</v>
      </c>
      <c r="AHB281" t="b">
        <v>1</v>
      </c>
      <c r="AHD281">
        <v>2</v>
      </c>
      <c r="AHE281">
        <v>3</v>
      </c>
      <c r="AHF281">
        <v>3</v>
      </c>
      <c r="AKM281">
        <v>5</v>
      </c>
      <c r="AKN281">
        <v>2.5</v>
      </c>
      <c r="AKO281">
        <v>10</v>
      </c>
      <c r="AKP281">
        <v>2.5</v>
      </c>
      <c r="AKQ281">
        <v>2.5</v>
      </c>
      <c r="AKR281">
        <v>15</v>
      </c>
      <c r="AKS281" t="s">
        <v>1462</v>
      </c>
      <c r="AKT281" t="s">
        <v>1463</v>
      </c>
      <c r="AKV281" t="s">
        <v>1462</v>
      </c>
      <c r="AKX281" t="s">
        <v>1463</v>
      </c>
      <c r="AKZ281" t="s">
        <v>1463</v>
      </c>
      <c r="ALB281" t="s">
        <v>1462</v>
      </c>
      <c r="ALD281" t="s">
        <v>1463</v>
      </c>
      <c r="ALF281" t="s">
        <v>1462</v>
      </c>
      <c r="ALH281" t="s">
        <v>1463</v>
      </c>
      <c r="ALJ281" t="s">
        <v>1463</v>
      </c>
      <c r="ALL281" t="s">
        <v>1462</v>
      </c>
      <c r="ALN281" t="s">
        <v>1463</v>
      </c>
      <c r="ALP281" t="s">
        <v>1463</v>
      </c>
      <c r="ALR281" t="s">
        <v>1462</v>
      </c>
      <c r="ALT281" t="s">
        <v>1463</v>
      </c>
      <c r="AMF281" t="b">
        <v>1</v>
      </c>
      <c r="AML281" t="b">
        <v>1</v>
      </c>
      <c r="AMM281" t="b">
        <v>1</v>
      </c>
      <c r="AMQ281" t="b">
        <v>1</v>
      </c>
      <c r="AMW281" t="b">
        <v>1</v>
      </c>
      <c r="ANA281">
        <v>2.5</v>
      </c>
      <c r="ANB281">
        <v>2.5</v>
      </c>
      <c r="ANC281">
        <v>10</v>
      </c>
      <c r="AND281">
        <v>5</v>
      </c>
      <c r="ANE281">
        <v>5</v>
      </c>
      <c r="ANF281">
        <v>20</v>
      </c>
      <c r="ANG281" t="s">
        <v>1462</v>
      </c>
      <c r="ANH281" t="s">
        <v>3069</v>
      </c>
      <c r="ANI281" t="s">
        <v>1462</v>
      </c>
      <c r="ANJ281" t="s">
        <v>6990</v>
      </c>
      <c r="ANK281">
        <v>5</v>
      </c>
      <c r="ANL281">
        <v>5</v>
      </c>
      <c r="ANM281">
        <v>6</v>
      </c>
      <c r="ANN281">
        <v>5</v>
      </c>
      <c r="ANO281">
        <v>2.5</v>
      </c>
      <c r="ANP281">
        <v>13.5</v>
      </c>
      <c r="ANQ281" t="s">
        <v>2599</v>
      </c>
      <c r="ANR281" t="s">
        <v>1462</v>
      </c>
      <c r="ANT281">
        <v>5</v>
      </c>
      <c r="ANU281">
        <v>2.5</v>
      </c>
      <c r="AQR281">
        <v>2.5</v>
      </c>
      <c r="AQS281">
        <v>0</v>
      </c>
      <c r="AQT281">
        <v>2.5</v>
      </c>
      <c r="AQU281">
        <v>5</v>
      </c>
      <c r="AQV281" t="s">
        <v>1463</v>
      </c>
      <c r="ARA281" t="b">
        <v>1</v>
      </c>
      <c r="ARB281" t="b">
        <v>1</v>
      </c>
      <c r="ARC281" t="b">
        <v>1</v>
      </c>
      <c r="ARD281" t="b">
        <v>1</v>
      </c>
      <c r="ARG281">
        <v>0</v>
      </c>
      <c r="ARH281">
        <v>2.5</v>
      </c>
      <c r="ARI281" t="s">
        <v>1463</v>
      </c>
      <c r="ARQ281" t="s">
        <v>1463</v>
      </c>
      <c r="ASD281">
        <v>0</v>
      </c>
      <c r="ASE281">
        <v>2.5</v>
      </c>
      <c r="ASF281">
        <v>5</v>
      </c>
      <c r="ASG281">
        <v>5</v>
      </c>
      <c r="ASH281">
        <v>2.5</v>
      </c>
      <c r="ASI281">
        <v>12.5</v>
      </c>
      <c r="ASJ281">
        <v>60</v>
      </c>
      <c r="ASM281" t="b">
        <v>1</v>
      </c>
      <c r="ASS281">
        <v>4</v>
      </c>
      <c r="AST281" t="s">
        <v>1462</v>
      </c>
      <c r="ASV281" t="b">
        <v>1</v>
      </c>
      <c r="ASW281" t="b">
        <v>1</v>
      </c>
      <c r="ASY281" t="b">
        <v>1</v>
      </c>
      <c r="ATC281" t="s">
        <v>7129</v>
      </c>
      <c r="ATD281">
        <v>5</v>
      </c>
      <c r="ATE281">
        <v>2.5</v>
      </c>
      <c r="ATF281">
        <v>5.7</v>
      </c>
      <c r="ATG281">
        <v>2.5</v>
      </c>
      <c r="ATH281">
        <v>5</v>
      </c>
      <c r="ATI281">
        <v>13.2</v>
      </c>
      <c r="ATJ281" t="s">
        <v>1462</v>
      </c>
      <c r="AUC281" t="b">
        <v>1</v>
      </c>
      <c r="AUD281" t="s">
        <v>7130</v>
      </c>
      <c r="AUE281" t="s">
        <v>2566</v>
      </c>
      <c r="AVW281" t="s">
        <v>1462</v>
      </c>
      <c r="AVX281" t="s">
        <v>1462</v>
      </c>
      <c r="AVY281" t="s">
        <v>7131</v>
      </c>
      <c r="AVZ281">
        <v>5</v>
      </c>
      <c r="AWA281">
        <v>2.5</v>
      </c>
      <c r="AWB281">
        <v>0</v>
      </c>
      <c r="AWC281">
        <v>7.5</v>
      </c>
      <c r="AWD281">
        <v>3</v>
      </c>
      <c r="AWE281">
        <v>5</v>
      </c>
      <c r="AWF281">
        <v>2.5</v>
      </c>
      <c r="AWG281">
        <v>10.5</v>
      </c>
      <c r="AWH281" t="s">
        <v>1463</v>
      </c>
      <c r="AWJ281" t="s">
        <v>1462</v>
      </c>
      <c r="AWK281" t="s">
        <v>1470</v>
      </c>
      <c r="AWL281" t="s">
        <v>1462</v>
      </c>
      <c r="AWM281" t="s">
        <v>2619</v>
      </c>
      <c r="AWN281" t="s">
        <v>1463</v>
      </c>
      <c r="AWP281" t="s">
        <v>1463</v>
      </c>
      <c r="AWR281" t="s">
        <v>1463</v>
      </c>
      <c r="AWT281" t="s">
        <v>1463</v>
      </c>
      <c r="AWV281" t="s">
        <v>1463</v>
      </c>
      <c r="AWX281" t="s">
        <v>1462</v>
      </c>
      <c r="AWY281" t="s">
        <v>1470</v>
      </c>
      <c r="AWZ281" t="s">
        <v>1463</v>
      </c>
      <c r="AXB281" t="s">
        <v>1462</v>
      </c>
      <c r="AXC281" t="s">
        <v>1469</v>
      </c>
      <c r="AXD281" t="s">
        <v>1463</v>
      </c>
      <c r="AXI281">
        <v>5</v>
      </c>
      <c r="AXJ281">
        <v>2.5</v>
      </c>
      <c r="AXK281">
        <v>1</v>
      </c>
      <c r="AXN281">
        <v>1</v>
      </c>
      <c r="AXO281">
        <v>1</v>
      </c>
      <c r="AXP281">
        <v>1</v>
      </c>
      <c r="AXQ281">
        <v>1</v>
      </c>
      <c r="AXR281">
        <v>1</v>
      </c>
      <c r="AXS281">
        <v>1</v>
      </c>
      <c r="AXT281">
        <v>1</v>
      </c>
      <c r="AXU281">
        <v>1</v>
      </c>
      <c r="AXV281">
        <v>2</v>
      </c>
      <c r="AXW281">
        <v>1</v>
      </c>
      <c r="AXX281">
        <v>2</v>
      </c>
      <c r="AYA281">
        <v>10</v>
      </c>
      <c r="AYD281">
        <v>10</v>
      </c>
      <c r="AYE281" t="s">
        <v>1463</v>
      </c>
      <c r="AYF281" t="s">
        <v>1463</v>
      </c>
      <c r="AYG281">
        <v>10</v>
      </c>
      <c r="AYJ281">
        <v>10</v>
      </c>
      <c r="AYK281">
        <v>2.5</v>
      </c>
      <c r="AYL281">
        <v>5</v>
      </c>
      <c r="AYM281">
        <v>17.5</v>
      </c>
      <c r="AZO281" t="s">
        <v>1462</v>
      </c>
      <c r="AZP281" t="s">
        <v>7132</v>
      </c>
      <c r="AZR281">
        <v>2.5</v>
      </c>
      <c r="AZS281">
        <v>5</v>
      </c>
      <c r="BCH281">
        <v>10</v>
      </c>
      <c r="BCI281">
        <v>5</v>
      </c>
      <c r="BCJ281">
        <v>2.5</v>
      </c>
      <c r="BCK281">
        <v>17.5</v>
      </c>
      <c r="BCL281">
        <v>1</v>
      </c>
      <c r="BCN281">
        <v>3</v>
      </c>
      <c r="BCP281">
        <v>2</v>
      </c>
      <c r="BCR281">
        <v>4</v>
      </c>
      <c r="BCT281">
        <v>5</v>
      </c>
      <c r="BCW281" t="s">
        <v>2555</v>
      </c>
      <c r="BCY281">
        <v>5</v>
      </c>
      <c r="BCZ281">
        <v>2.5</v>
      </c>
      <c r="BEH281">
        <v>9.1999999999999993</v>
      </c>
      <c r="BEI281">
        <v>7.5</v>
      </c>
      <c r="BEJ281">
        <v>2.5</v>
      </c>
      <c r="BEK281">
        <v>19.2</v>
      </c>
      <c r="BEL281" t="s">
        <v>2552</v>
      </c>
      <c r="BEN281" t="s">
        <v>2567</v>
      </c>
      <c r="BEP281" t="s">
        <v>2557</v>
      </c>
      <c r="BER281" t="s">
        <v>2567</v>
      </c>
      <c r="BET281" t="s">
        <v>2567</v>
      </c>
      <c r="BEV281" t="s">
        <v>2567</v>
      </c>
      <c r="BEX281">
        <v>7.5</v>
      </c>
      <c r="BEY281">
        <v>2.5</v>
      </c>
      <c r="BGQ281">
        <v>1</v>
      </c>
      <c r="BGR281">
        <v>2.5</v>
      </c>
      <c r="BGS281">
        <v>2.5</v>
      </c>
      <c r="BGT281">
        <v>6</v>
      </c>
      <c r="BGU281" t="s">
        <v>1462</v>
      </c>
      <c r="BGV281" t="s">
        <v>3069</v>
      </c>
      <c r="BGW281" t="s">
        <v>2653</v>
      </c>
      <c r="BHB281" t="s">
        <v>4822</v>
      </c>
      <c r="BHC281" t="s">
        <v>3103</v>
      </c>
      <c r="BHK281">
        <v>2.5</v>
      </c>
      <c r="BHL281">
        <v>2.5</v>
      </c>
      <c r="BIT281">
        <v>10</v>
      </c>
      <c r="BIU281">
        <v>2.5</v>
      </c>
      <c r="BIV281">
        <v>2.5</v>
      </c>
      <c r="BIW281">
        <v>15</v>
      </c>
      <c r="BIX281">
        <v>3</v>
      </c>
      <c r="BIY281" t="s">
        <v>1794</v>
      </c>
      <c r="BIZ281" t="s">
        <v>2548</v>
      </c>
      <c r="BJA281" t="s">
        <v>2548</v>
      </c>
      <c r="BJB281">
        <v>2.5</v>
      </c>
      <c r="BJC281">
        <v>2.5</v>
      </c>
    </row>
    <row r="282" spans="1:1024 1026:1615" ht="15" x14ac:dyDescent="0.25">
      <c r="A282" t="s">
        <v>6936</v>
      </c>
      <c r="B282" t="s">
        <v>7133</v>
      </c>
      <c r="C282" t="s">
        <v>7134</v>
      </c>
      <c r="D282" t="s">
        <v>1460</v>
      </c>
      <c r="F282" t="s">
        <v>2606</v>
      </c>
      <c r="G282" t="s">
        <v>4350</v>
      </c>
      <c r="H282" t="s">
        <v>6517</v>
      </c>
      <c r="I282" t="s">
        <v>6622</v>
      </c>
      <c r="J282">
        <v>2.4013020699999998</v>
      </c>
      <c r="K282">
        <v>34.786572990000003</v>
      </c>
      <c r="L282" s="116">
        <v>42459</v>
      </c>
      <c r="M282" t="s">
        <v>1461</v>
      </c>
      <c r="N282">
        <v>46</v>
      </c>
      <c r="O282" t="s">
        <v>2554</v>
      </c>
      <c r="Q282">
        <v>6.7</v>
      </c>
      <c r="R282">
        <v>7.5</v>
      </c>
      <c r="S282">
        <v>2.5</v>
      </c>
      <c r="T282">
        <v>16.7</v>
      </c>
      <c r="U282">
        <v>2</v>
      </c>
      <c r="V282">
        <v>2</v>
      </c>
      <c r="W282">
        <v>3</v>
      </c>
      <c r="X282">
        <v>1</v>
      </c>
      <c r="Z282">
        <v>1</v>
      </c>
      <c r="AF282" t="b">
        <v>1</v>
      </c>
      <c r="BS282" t="s">
        <v>1462</v>
      </c>
      <c r="BT282" t="s">
        <v>1462</v>
      </c>
      <c r="BU282" t="s">
        <v>7135</v>
      </c>
      <c r="BV282" t="s">
        <v>7136</v>
      </c>
      <c r="BW282">
        <v>7.5</v>
      </c>
      <c r="BX282">
        <v>2.5</v>
      </c>
      <c r="BY282">
        <v>8.5</v>
      </c>
      <c r="BZ282">
        <v>2.5</v>
      </c>
      <c r="CA282">
        <v>2.5</v>
      </c>
      <c r="CB282">
        <v>13.5</v>
      </c>
      <c r="CC282" t="s">
        <v>1462</v>
      </c>
      <c r="CD282" t="b">
        <v>1</v>
      </c>
      <c r="CE282" t="b">
        <v>1</v>
      </c>
      <c r="CF282">
        <v>30</v>
      </c>
      <c r="CH282" t="s">
        <v>1462</v>
      </c>
      <c r="CK282">
        <v>30</v>
      </c>
      <c r="CM282" t="s">
        <v>1463</v>
      </c>
      <c r="CR282" t="s">
        <v>1463</v>
      </c>
      <c r="CW282" t="s">
        <v>1463</v>
      </c>
      <c r="DB282" t="s">
        <v>1463</v>
      </c>
      <c r="DG282" t="s">
        <v>1462</v>
      </c>
      <c r="DH282" t="b">
        <v>1</v>
      </c>
      <c r="DJ282">
        <v>10</v>
      </c>
      <c r="DM282" t="s">
        <v>1463</v>
      </c>
      <c r="DS282" t="b">
        <v>1</v>
      </c>
      <c r="DU282" t="b">
        <v>1</v>
      </c>
      <c r="EC282" t="b">
        <v>1</v>
      </c>
      <c r="EI282">
        <v>2.5</v>
      </c>
      <c r="EJ282">
        <v>2.5</v>
      </c>
      <c r="EN282">
        <v>0</v>
      </c>
      <c r="EO282" t="s">
        <v>1463</v>
      </c>
      <c r="FL282">
        <v>3.3</v>
      </c>
      <c r="FM282">
        <v>2.5</v>
      </c>
      <c r="FN282">
        <v>2.5</v>
      </c>
      <c r="FO282">
        <v>8.3000000000000007</v>
      </c>
      <c r="FP282" t="s">
        <v>1462</v>
      </c>
      <c r="FT282" t="b">
        <v>1</v>
      </c>
      <c r="FV282" t="s">
        <v>1464</v>
      </c>
      <c r="GC282" t="b">
        <v>1</v>
      </c>
      <c r="GE282" t="s">
        <v>2564</v>
      </c>
      <c r="HD282" t="b">
        <v>1</v>
      </c>
      <c r="HF282" t="s">
        <v>1464</v>
      </c>
      <c r="HJ282" t="b">
        <v>1</v>
      </c>
      <c r="HL282" t="s">
        <v>1464</v>
      </c>
      <c r="JC282" t="b">
        <v>1</v>
      </c>
      <c r="JE282" t="s">
        <v>1464</v>
      </c>
      <c r="KG282" t="s">
        <v>4388</v>
      </c>
      <c r="KH282" t="b">
        <v>1</v>
      </c>
      <c r="KJ282" t="s">
        <v>1464</v>
      </c>
      <c r="KK282" t="s">
        <v>1463</v>
      </c>
      <c r="KM282">
        <v>2.5</v>
      </c>
      <c r="KN282">
        <v>2.5</v>
      </c>
      <c r="KO282">
        <v>2</v>
      </c>
      <c r="KP282">
        <v>2.5</v>
      </c>
      <c r="KQ282">
        <v>2.5</v>
      </c>
      <c r="KR282">
        <v>7</v>
      </c>
      <c r="KS282" t="s">
        <v>1462</v>
      </c>
      <c r="KV282">
        <v>13</v>
      </c>
      <c r="LA282">
        <v>25</v>
      </c>
      <c r="LF282">
        <v>1</v>
      </c>
      <c r="LK282">
        <v>1</v>
      </c>
      <c r="MJ282" t="b">
        <v>1</v>
      </c>
      <c r="MO282" t="b">
        <v>1</v>
      </c>
      <c r="MT282" t="s">
        <v>1462</v>
      </c>
      <c r="MU282" t="s">
        <v>7137</v>
      </c>
      <c r="MV282">
        <v>2.5</v>
      </c>
      <c r="MW282">
        <v>2.5</v>
      </c>
      <c r="MX282">
        <v>0</v>
      </c>
      <c r="MY282">
        <v>0</v>
      </c>
      <c r="MZ282">
        <v>2.5</v>
      </c>
      <c r="NA282">
        <v>2.5</v>
      </c>
      <c r="NM282" t="s">
        <v>2549</v>
      </c>
      <c r="NN282" t="s">
        <v>2549</v>
      </c>
      <c r="NO282" t="s">
        <v>2549</v>
      </c>
      <c r="NP282" t="s">
        <v>2549</v>
      </c>
      <c r="NQ282" t="s">
        <v>2549</v>
      </c>
      <c r="NR282" t="s">
        <v>2549</v>
      </c>
      <c r="NS282" t="s">
        <v>2549</v>
      </c>
      <c r="NT282" t="s">
        <v>2549</v>
      </c>
      <c r="NU282" t="s">
        <v>2549</v>
      </c>
      <c r="NV282" t="s">
        <v>2549</v>
      </c>
      <c r="NW282" t="s">
        <v>2550</v>
      </c>
      <c r="NX282" t="s">
        <v>2569</v>
      </c>
      <c r="NY282" t="s">
        <v>2550</v>
      </c>
      <c r="NZ282" t="s">
        <v>2550</v>
      </c>
      <c r="OA282" t="s">
        <v>2550</v>
      </c>
      <c r="OB282" t="s">
        <v>2550</v>
      </c>
      <c r="OC282" t="s">
        <v>2569</v>
      </c>
      <c r="OD282" t="s">
        <v>2550</v>
      </c>
      <c r="OE282" t="s">
        <v>2550</v>
      </c>
      <c r="OF282" t="s">
        <v>2550</v>
      </c>
      <c r="OG282">
        <v>0</v>
      </c>
      <c r="OH282">
        <v>2.5</v>
      </c>
      <c r="OJ282">
        <v>0</v>
      </c>
      <c r="OK282">
        <v>2.5</v>
      </c>
      <c r="OL282">
        <v>2.5</v>
      </c>
      <c r="QL282">
        <v>0</v>
      </c>
      <c r="QM282">
        <v>2.5</v>
      </c>
      <c r="RO282">
        <v>7.5</v>
      </c>
      <c r="RP282">
        <v>0</v>
      </c>
      <c r="RQ282">
        <v>2.5</v>
      </c>
      <c r="RR282">
        <v>10</v>
      </c>
      <c r="RS282" t="s">
        <v>1463</v>
      </c>
      <c r="RZ282" t="s">
        <v>1463</v>
      </c>
      <c r="SB282" t="s">
        <v>1463</v>
      </c>
      <c r="SH282" t="s">
        <v>1463</v>
      </c>
      <c r="SK282">
        <v>0</v>
      </c>
      <c r="SL282">
        <v>2.5</v>
      </c>
      <c r="SM282">
        <v>3.7</v>
      </c>
      <c r="SN282">
        <v>5</v>
      </c>
      <c r="SO282">
        <v>2.5</v>
      </c>
      <c r="SP282">
        <v>11.2</v>
      </c>
      <c r="SQ282" t="s">
        <v>1463</v>
      </c>
      <c r="SR282" t="s">
        <v>2919</v>
      </c>
      <c r="TI282">
        <v>75</v>
      </c>
      <c r="TJ282" t="s">
        <v>7138</v>
      </c>
      <c r="TM282" t="b">
        <v>1</v>
      </c>
      <c r="TN282" t="b">
        <v>1</v>
      </c>
      <c r="TO282" t="b">
        <v>1</v>
      </c>
      <c r="TP282" t="b">
        <v>1</v>
      </c>
      <c r="TQ282" t="b">
        <v>1</v>
      </c>
      <c r="TS282" t="b">
        <v>1</v>
      </c>
      <c r="TT282" t="b">
        <v>1</v>
      </c>
      <c r="TU282" t="b">
        <v>1</v>
      </c>
      <c r="TX282">
        <v>5</v>
      </c>
      <c r="TY282">
        <v>2.5</v>
      </c>
      <c r="VI282">
        <v>5</v>
      </c>
      <c r="VJ282">
        <v>0</v>
      </c>
      <c r="VK282">
        <v>2.5</v>
      </c>
      <c r="VL282">
        <v>7.5</v>
      </c>
      <c r="VM282" t="s">
        <v>1463</v>
      </c>
      <c r="VN282" t="s">
        <v>6927</v>
      </c>
      <c r="VO282" t="s">
        <v>1463</v>
      </c>
      <c r="VQ282" t="s">
        <v>1463</v>
      </c>
      <c r="VS282" t="s">
        <v>1463</v>
      </c>
      <c r="VV282" t="s">
        <v>1463</v>
      </c>
      <c r="VX282" t="s">
        <v>1462</v>
      </c>
      <c r="VY282" t="s">
        <v>6969</v>
      </c>
      <c r="VZ282">
        <v>0</v>
      </c>
      <c r="WA282">
        <v>2.5</v>
      </c>
      <c r="XJ282">
        <v>8.6</v>
      </c>
      <c r="XK282">
        <v>5</v>
      </c>
      <c r="XL282">
        <v>2.5</v>
      </c>
      <c r="XM282">
        <v>16.100000000000001</v>
      </c>
      <c r="XN282" t="s">
        <v>1462</v>
      </c>
      <c r="XO282" t="s">
        <v>1462</v>
      </c>
      <c r="XR282" t="b">
        <v>1</v>
      </c>
      <c r="XS282" t="b">
        <v>1</v>
      </c>
      <c r="XW282" t="b">
        <v>1</v>
      </c>
      <c r="YE282" t="s">
        <v>1462</v>
      </c>
      <c r="YF282" t="s">
        <v>6929</v>
      </c>
      <c r="YG282">
        <v>2.5</v>
      </c>
      <c r="YH282">
        <v>2.5</v>
      </c>
      <c r="YI282" t="s">
        <v>1462</v>
      </c>
      <c r="YK282" t="b">
        <v>1</v>
      </c>
      <c r="YO282" t="b">
        <v>1</v>
      </c>
      <c r="YU282">
        <v>7.5</v>
      </c>
      <c r="YV282">
        <v>2.5</v>
      </c>
      <c r="ZX282">
        <v>7</v>
      </c>
      <c r="ZY282">
        <v>2.5</v>
      </c>
      <c r="ZZ282">
        <v>2.5</v>
      </c>
      <c r="AAA282">
        <v>12</v>
      </c>
      <c r="AAB282" t="s">
        <v>1462</v>
      </c>
      <c r="AAM282" t="b">
        <v>1</v>
      </c>
      <c r="AAO282" t="b">
        <v>1</v>
      </c>
      <c r="AAS282" t="s">
        <v>7139</v>
      </c>
      <c r="AAT282">
        <v>2.5</v>
      </c>
      <c r="AAU282">
        <v>2.5</v>
      </c>
      <c r="ADN282">
        <v>6</v>
      </c>
      <c r="ADO282">
        <v>5</v>
      </c>
      <c r="ADP282">
        <v>2.5</v>
      </c>
      <c r="ADQ282">
        <v>13.5</v>
      </c>
      <c r="ADR282" t="s">
        <v>1759</v>
      </c>
      <c r="ADS282">
        <v>0.5</v>
      </c>
      <c r="ADT282">
        <v>30</v>
      </c>
      <c r="ADU282" t="s">
        <v>2560</v>
      </c>
      <c r="ADV282">
        <v>1</v>
      </c>
      <c r="ADW282">
        <v>50</v>
      </c>
      <c r="AEG282">
        <v>5</v>
      </c>
      <c r="AEH282">
        <v>2.5</v>
      </c>
      <c r="AEI282">
        <v>2</v>
      </c>
      <c r="AEJ282">
        <v>2.5</v>
      </c>
      <c r="AEK282">
        <v>2.5</v>
      </c>
      <c r="AEL282">
        <v>7</v>
      </c>
      <c r="AET282" t="b">
        <v>1</v>
      </c>
      <c r="AFC282">
        <v>2.5</v>
      </c>
      <c r="AFD282">
        <v>2.5</v>
      </c>
      <c r="AFE282">
        <v>0</v>
      </c>
      <c r="AFF282">
        <v>6.1</v>
      </c>
      <c r="AFG282">
        <v>2.5</v>
      </c>
      <c r="AFH282">
        <v>8.6</v>
      </c>
      <c r="AFI282" t="s">
        <v>1463</v>
      </c>
      <c r="AFK282" t="s">
        <v>1463</v>
      </c>
      <c r="AFM282" t="s">
        <v>1463</v>
      </c>
      <c r="AFO282" t="s">
        <v>1463</v>
      </c>
      <c r="AFQ282" t="s">
        <v>1463</v>
      </c>
      <c r="AFT282" t="s">
        <v>1463</v>
      </c>
      <c r="AFV282">
        <v>2</v>
      </c>
      <c r="AFW282">
        <v>3</v>
      </c>
      <c r="AFX282">
        <v>6.1111111111111098</v>
      </c>
      <c r="AFY282">
        <v>2.5</v>
      </c>
      <c r="AFZ282">
        <v>2.5</v>
      </c>
      <c r="AGA282">
        <v>2.5</v>
      </c>
      <c r="AGB282">
        <v>2.5</v>
      </c>
      <c r="AGC282">
        <v>7.5</v>
      </c>
      <c r="AGD282">
        <v>5</v>
      </c>
      <c r="AGG282">
        <v>5</v>
      </c>
      <c r="AGJ282">
        <v>5</v>
      </c>
      <c r="AGQ282">
        <v>2.5</v>
      </c>
      <c r="AGR282">
        <v>2.5</v>
      </c>
      <c r="AGS282">
        <v>3</v>
      </c>
      <c r="AGT282">
        <v>5</v>
      </c>
      <c r="AGU282">
        <v>2.5</v>
      </c>
      <c r="AGV282">
        <v>10.5</v>
      </c>
      <c r="AGW282">
        <v>3</v>
      </c>
      <c r="AGY282" t="b">
        <v>1</v>
      </c>
      <c r="AGZ282" t="b">
        <v>1</v>
      </c>
      <c r="AHB282" t="b">
        <v>1</v>
      </c>
      <c r="AHD282">
        <v>2</v>
      </c>
      <c r="AHE282">
        <v>2</v>
      </c>
      <c r="AHF282">
        <v>3</v>
      </c>
      <c r="AKM282">
        <v>5</v>
      </c>
      <c r="AKN282">
        <v>2.5</v>
      </c>
      <c r="AKO282">
        <v>10</v>
      </c>
      <c r="AKP282">
        <v>2.5</v>
      </c>
      <c r="AKQ282">
        <v>2.5</v>
      </c>
      <c r="AKR282">
        <v>15</v>
      </c>
      <c r="AKS282" t="s">
        <v>1462</v>
      </c>
      <c r="AKT282" t="s">
        <v>1463</v>
      </c>
      <c r="AKV282" t="s">
        <v>1462</v>
      </c>
      <c r="AKX282" t="s">
        <v>1463</v>
      </c>
      <c r="AKZ282" t="s">
        <v>1463</v>
      </c>
      <c r="ALB282" t="s">
        <v>1462</v>
      </c>
      <c r="ALD282" t="s">
        <v>1463</v>
      </c>
      <c r="ALF282" t="s">
        <v>1462</v>
      </c>
      <c r="ALH282" t="s">
        <v>1463</v>
      </c>
      <c r="ALJ282" t="s">
        <v>1463</v>
      </c>
      <c r="ALL282" t="s">
        <v>1463</v>
      </c>
      <c r="ALN282" t="s">
        <v>1463</v>
      </c>
      <c r="ALP282" t="s">
        <v>1463</v>
      </c>
      <c r="ALR282" t="s">
        <v>1462</v>
      </c>
      <c r="ALT282" t="s">
        <v>1463</v>
      </c>
      <c r="AMF282" t="b">
        <v>1</v>
      </c>
      <c r="AML282" t="b">
        <v>1</v>
      </c>
      <c r="AMM282" t="b">
        <v>1</v>
      </c>
      <c r="AMQ282" t="b">
        <v>1</v>
      </c>
      <c r="AMW282" t="b">
        <v>1</v>
      </c>
      <c r="ANA282">
        <v>2.5</v>
      </c>
      <c r="ANB282">
        <v>2.5</v>
      </c>
      <c r="ANC282">
        <v>0</v>
      </c>
      <c r="AND282">
        <v>5</v>
      </c>
      <c r="ANE282">
        <v>5</v>
      </c>
      <c r="ANF282">
        <v>10</v>
      </c>
      <c r="ANG282" t="s">
        <v>1463</v>
      </c>
      <c r="ANK282">
        <v>5</v>
      </c>
      <c r="ANL282">
        <v>5</v>
      </c>
      <c r="ANM282">
        <v>6</v>
      </c>
      <c r="ANN282">
        <v>2.5</v>
      </c>
      <c r="ANO282">
        <v>5</v>
      </c>
      <c r="ANP282">
        <v>13.5</v>
      </c>
      <c r="ANQ282" t="s">
        <v>2599</v>
      </c>
      <c r="ANR282" t="s">
        <v>1462</v>
      </c>
      <c r="ANT282">
        <v>2.5</v>
      </c>
      <c r="ANU282">
        <v>5</v>
      </c>
      <c r="AQR282">
        <v>2.5</v>
      </c>
      <c r="AQS282">
        <v>0</v>
      </c>
      <c r="AQT282">
        <v>2.5</v>
      </c>
      <c r="AQU282">
        <v>5</v>
      </c>
      <c r="AQV282" t="s">
        <v>1463</v>
      </c>
      <c r="ARA282" t="b">
        <v>1</v>
      </c>
      <c r="ARB282" t="b">
        <v>1</v>
      </c>
      <c r="ARD282" t="b">
        <v>1</v>
      </c>
      <c r="ARG282">
        <v>0</v>
      </c>
      <c r="ARH282">
        <v>2.5</v>
      </c>
      <c r="ARI282" t="s">
        <v>1463</v>
      </c>
      <c r="ARQ282" t="s">
        <v>1463</v>
      </c>
      <c r="ASD282">
        <v>0</v>
      </c>
      <c r="ASE282">
        <v>2.5</v>
      </c>
      <c r="ASF282">
        <v>4</v>
      </c>
      <c r="ASG282">
        <v>2.5</v>
      </c>
      <c r="ASH282">
        <v>2.5</v>
      </c>
      <c r="ASI282">
        <v>9</v>
      </c>
      <c r="ASJ282">
        <v>80</v>
      </c>
      <c r="ASM282" t="b">
        <v>1</v>
      </c>
      <c r="ASS282">
        <v>4</v>
      </c>
      <c r="AST282" t="s">
        <v>1462</v>
      </c>
      <c r="ASW282" t="b">
        <v>1</v>
      </c>
      <c r="ASX282" t="b">
        <v>1</v>
      </c>
      <c r="ASY282" t="b">
        <v>1</v>
      </c>
      <c r="ATC282" t="s">
        <v>7140</v>
      </c>
      <c r="ATD282">
        <v>2.5</v>
      </c>
      <c r="ATE282">
        <v>2.5</v>
      </c>
      <c r="ATF282">
        <v>2.2999999999999998</v>
      </c>
      <c r="ATG282">
        <v>2.5</v>
      </c>
      <c r="ATH282">
        <v>5</v>
      </c>
      <c r="ATI282">
        <v>9.8000000000000007</v>
      </c>
      <c r="ATJ282" t="s">
        <v>1462</v>
      </c>
      <c r="AUC282" t="b">
        <v>1</v>
      </c>
      <c r="AUD282" t="s">
        <v>7130</v>
      </c>
      <c r="AUE282" t="s">
        <v>2566</v>
      </c>
      <c r="AVW282" t="s">
        <v>1463</v>
      </c>
      <c r="AVX282" t="s">
        <v>1463</v>
      </c>
      <c r="AVZ282">
        <v>2.5</v>
      </c>
      <c r="AWA282">
        <v>2.5</v>
      </c>
      <c r="AWB282">
        <v>2.5</v>
      </c>
      <c r="AWC282">
        <v>7.5</v>
      </c>
      <c r="AWD282">
        <v>4</v>
      </c>
      <c r="AWE282">
        <v>5</v>
      </c>
      <c r="AWF282">
        <v>2.5</v>
      </c>
      <c r="AWG282">
        <v>11.5</v>
      </c>
      <c r="AWH282" t="s">
        <v>1462</v>
      </c>
      <c r="AWI282" t="s">
        <v>1470</v>
      </c>
      <c r="AWJ282" t="s">
        <v>1463</v>
      </c>
      <c r="AWL282" t="s">
        <v>1462</v>
      </c>
      <c r="AWM282" t="s">
        <v>2619</v>
      </c>
      <c r="AWN282" t="s">
        <v>1463</v>
      </c>
      <c r="AWP282" t="s">
        <v>1462</v>
      </c>
      <c r="AWQ282" t="s">
        <v>1469</v>
      </c>
      <c r="AWR282" t="s">
        <v>1463</v>
      </c>
      <c r="AWT282" t="s">
        <v>1463</v>
      </c>
      <c r="AWV282" t="s">
        <v>1463</v>
      </c>
      <c r="AWX282" t="s">
        <v>1463</v>
      </c>
      <c r="AWZ282" t="s">
        <v>1462</v>
      </c>
      <c r="AXA282" t="s">
        <v>1469</v>
      </c>
      <c r="AXB282" t="s">
        <v>1462</v>
      </c>
      <c r="AXC282" t="s">
        <v>1469</v>
      </c>
      <c r="AXD282" t="s">
        <v>1463</v>
      </c>
      <c r="AXI282">
        <v>5</v>
      </c>
      <c r="AXJ282">
        <v>2.5</v>
      </c>
      <c r="AXK282">
        <v>1</v>
      </c>
      <c r="AXN282">
        <v>1</v>
      </c>
      <c r="AXO282">
        <v>1</v>
      </c>
      <c r="AXP282">
        <v>1</v>
      </c>
      <c r="AXQ282">
        <v>1</v>
      </c>
      <c r="AXR282">
        <v>1</v>
      </c>
      <c r="AXS282">
        <v>1</v>
      </c>
      <c r="AXT282">
        <v>1</v>
      </c>
      <c r="AXU282">
        <v>1</v>
      </c>
      <c r="AXV282">
        <v>2</v>
      </c>
      <c r="AXW282">
        <v>1</v>
      </c>
      <c r="AXX282">
        <v>2</v>
      </c>
      <c r="AYA282">
        <v>10</v>
      </c>
      <c r="AYD282">
        <v>10</v>
      </c>
      <c r="AYE282" t="s">
        <v>1463</v>
      </c>
      <c r="AYF282" t="s">
        <v>1463</v>
      </c>
      <c r="AYG282">
        <v>10</v>
      </c>
      <c r="AYJ282">
        <v>10</v>
      </c>
      <c r="AYK282">
        <v>2.5</v>
      </c>
      <c r="AYL282">
        <v>5</v>
      </c>
      <c r="AYM282">
        <v>17.5</v>
      </c>
      <c r="AZO282" t="s">
        <v>1462</v>
      </c>
      <c r="AZP282" t="s">
        <v>7141</v>
      </c>
      <c r="AZR282">
        <v>2.5</v>
      </c>
      <c r="AZS282">
        <v>5</v>
      </c>
      <c r="BCH282">
        <v>10</v>
      </c>
      <c r="BCI282">
        <v>5</v>
      </c>
      <c r="BCJ282">
        <v>2.5</v>
      </c>
      <c r="BCK282">
        <v>17.5</v>
      </c>
      <c r="BCL282">
        <v>1</v>
      </c>
      <c r="BCN282">
        <v>2</v>
      </c>
      <c r="BCP282">
        <v>3</v>
      </c>
      <c r="BCR282">
        <v>5</v>
      </c>
      <c r="BCT282">
        <v>4</v>
      </c>
      <c r="BCW282" t="s">
        <v>2555</v>
      </c>
      <c r="BCY282">
        <v>5</v>
      </c>
      <c r="BCZ282">
        <v>2.5</v>
      </c>
      <c r="BEH282">
        <v>7.5</v>
      </c>
      <c r="BEI282">
        <v>7.5</v>
      </c>
      <c r="BEJ282">
        <v>2.5</v>
      </c>
      <c r="BEK282">
        <v>17.5</v>
      </c>
      <c r="BEL282" t="s">
        <v>2552</v>
      </c>
      <c r="BEN282" t="s">
        <v>2552</v>
      </c>
      <c r="BEP282" t="s">
        <v>2557</v>
      </c>
      <c r="BER282" t="s">
        <v>2567</v>
      </c>
      <c r="BET282" t="s">
        <v>2567</v>
      </c>
      <c r="BEV282" t="s">
        <v>2567</v>
      </c>
      <c r="BEX282">
        <v>7.5</v>
      </c>
      <c r="BEY282">
        <v>2.5</v>
      </c>
      <c r="BGQ282">
        <v>0</v>
      </c>
      <c r="BGR282">
        <v>2.5</v>
      </c>
      <c r="BGS282">
        <v>2.5</v>
      </c>
      <c r="BGT282">
        <v>5</v>
      </c>
      <c r="BGU282" t="s">
        <v>1462</v>
      </c>
      <c r="BGV282" t="s">
        <v>2667</v>
      </c>
      <c r="BGW282" t="s">
        <v>3103</v>
      </c>
      <c r="BGX282" t="s">
        <v>3069</v>
      </c>
      <c r="BGY282" t="s">
        <v>3103</v>
      </c>
      <c r="BHK282">
        <v>2.5</v>
      </c>
      <c r="BHL282">
        <v>2.5</v>
      </c>
      <c r="BIT282">
        <v>5</v>
      </c>
      <c r="BIU282">
        <v>2.5</v>
      </c>
      <c r="BIV282">
        <v>2.5</v>
      </c>
      <c r="BIW282">
        <v>10</v>
      </c>
      <c r="BIX282">
        <v>2</v>
      </c>
      <c r="BIY282" t="s">
        <v>1474</v>
      </c>
      <c r="BIZ282" t="s">
        <v>1794</v>
      </c>
      <c r="BJA282" t="s">
        <v>1468</v>
      </c>
      <c r="BJB282">
        <v>2.5</v>
      </c>
      <c r="BJC282">
        <v>2.5</v>
      </c>
    </row>
    <row r="283" spans="1:1024 1026:1615" ht="15" x14ac:dyDescent="0.25">
      <c r="A283" t="s">
        <v>6936</v>
      </c>
      <c r="B283" t="s">
        <v>7142</v>
      </c>
      <c r="C283" t="s">
        <v>7143</v>
      </c>
      <c r="D283" t="s">
        <v>1460</v>
      </c>
      <c r="F283" t="s">
        <v>2606</v>
      </c>
      <c r="G283" t="s">
        <v>4350</v>
      </c>
      <c r="H283" t="s">
        <v>6517</v>
      </c>
      <c r="I283" t="s">
        <v>7094</v>
      </c>
      <c r="J283">
        <v>2.4565082299999998</v>
      </c>
      <c r="K283">
        <v>34.787403679999997</v>
      </c>
      <c r="L283" s="116">
        <v>42459</v>
      </c>
      <c r="M283" t="s">
        <v>1471</v>
      </c>
      <c r="N283">
        <v>51</v>
      </c>
      <c r="O283" t="s">
        <v>1472</v>
      </c>
      <c r="Q283">
        <v>6.7</v>
      </c>
      <c r="R283">
        <v>5</v>
      </c>
      <c r="S283">
        <v>2.5</v>
      </c>
      <c r="T283">
        <v>14.2</v>
      </c>
      <c r="U283">
        <v>1</v>
      </c>
      <c r="V283">
        <v>2</v>
      </c>
      <c r="W283">
        <v>1</v>
      </c>
      <c r="Y283">
        <v>1</v>
      </c>
      <c r="AE283" t="b">
        <v>1</v>
      </c>
      <c r="BS283" t="s">
        <v>1462</v>
      </c>
      <c r="BT283" t="s">
        <v>1462</v>
      </c>
      <c r="BU283" t="s">
        <v>7144</v>
      </c>
      <c r="BV283" t="s">
        <v>7144</v>
      </c>
      <c r="BW283">
        <v>5</v>
      </c>
      <c r="BX283">
        <v>2.5</v>
      </c>
      <c r="BY283">
        <v>6</v>
      </c>
      <c r="BZ283">
        <v>2.5</v>
      </c>
      <c r="CA283">
        <v>2.5</v>
      </c>
      <c r="CB283">
        <v>11</v>
      </c>
      <c r="CC283" t="s">
        <v>1462</v>
      </c>
      <c r="CD283" t="b">
        <v>1</v>
      </c>
      <c r="CE283" t="b">
        <v>1</v>
      </c>
      <c r="CF283">
        <v>35</v>
      </c>
      <c r="CH283" t="s">
        <v>1463</v>
      </c>
      <c r="CM283" t="s">
        <v>1463</v>
      </c>
      <c r="CR283" t="s">
        <v>1463</v>
      </c>
      <c r="CW283" t="s">
        <v>1463</v>
      </c>
      <c r="DB283" t="s">
        <v>1463</v>
      </c>
      <c r="DG283" t="s">
        <v>1462</v>
      </c>
      <c r="DJ283">
        <v>4</v>
      </c>
      <c r="DS283" t="b">
        <v>1</v>
      </c>
      <c r="DU283" t="b">
        <v>1</v>
      </c>
      <c r="DY283" t="b">
        <v>1</v>
      </c>
      <c r="EA283" t="b">
        <v>1</v>
      </c>
      <c r="EI283">
        <v>2.5</v>
      </c>
      <c r="EJ283">
        <v>2.5</v>
      </c>
      <c r="EN283">
        <v>0</v>
      </c>
      <c r="EO283" t="s">
        <v>1463</v>
      </c>
      <c r="FL283">
        <v>10</v>
      </c>
      <c r="FM283">
        <v>5</v>
      </c>
      <c r="FN283">
        <v>2.5</v>
      </c>
      <c r="FO283">
        <v>17.5</v>
      </c>
      <c r="FP283" t="s">
        <v>1462</v>
      </c>
      <c r="FT283" t="b">
        <v>1</v>
      </c>
      <c r="FV283" t="s">
        <v>1464</v>
      </c>
      <c r="GC283" t="b">
        <v>1</v>
      </c>
      <c r="GE283" t="s">
        <v>2564</v>
      </c>
      <c r="HD283" t="b">
        <v>1</v>
      </c>
      <c r="HF283" t="s">
        <v>1464</v>
      </c>
      <c r="HJ283" t="b">
        <v>1</v>
      </c>
      <c r="HL283" t="s">
        <v>1464</v>
      </c>
      <c r="JC283" t="b">
        <v>1</v>
      </c>
      <c r="JE283" t="s">
        <v>1464</v>
      </c>
      <c r="KG283" t="s">
        <v>4388</v>
      </c>
      <c r="KH283" t="b">
        <v>1</v>
      </c>
      <c r="KJ283" t="s">
        <v>1464</v>
      </c>
      <c r="KK283" t="s">
        <v>1462</v>
      </c>
      <c r="KL283" t="s">
        <v>5404</v>
      </c>
      <c r="KM283">
        <v>5</v>
      </c>
      <c r="KN283">
        <v>2.5</v>
      </c>
      <c r="KO283">
        <v>0</v>
      </c>
      <c r="KR283">
        <v>0</v>
      </c>
      <c r="KS283" t="s">
        <v>1463</v>
      </c>
      <c r="RO283">
        <v>7.5</v>
      </c>
      <c r="RP283">
        <v>0</v>
      </c>
      <c r="RQ283">
        <v>2.5</v>
      </c>
      <c r="RR283">
        <v>10</v>
      </c>
      <c r="RS283" t="s">
        <v>1463</v>
      </c>
      <c r="RZ283" t="s">
        <v>1463</v>
      </c>
      <c r="SK283">
        <v>0</v>
      </c>
      <c r="SL283">
        <v>2.5</v>
      </c>
      <c r="SM283">
        <v>3.7</v>
      </c>
      <c r="SN283">
        <v>5</v>
      </c>
      <c r="SO283">
        <v>2.5</v>
      </c>
      <c r="SP283">
        <v>11.2</v>
      </c>
      <c r="SQ283" t="s">
        <v>1463</v>
      </c>
      <c r="SR283" t="s">
        <v>6941</v>
      </c>
      <c r="TI283">
        <v>75</v>
      </c>
      <c r="TJ283" t="s">
        <v>7145</v>
      </c>
      <c r="TM283" t="b">
        <v>1</v>
      </c>
      <c r="TN283" t="b">
        <v>1</v>
      </c>
      <c r="TO283" t="b">
        <v>1</v>
      </c>
      <c r="TP283" t="b">
        <v>1</v>
      </c>
      <c r="TQ283" t="b">
        <v>1</v>
      </c>
      <c r="TS283" t="b">
        <v>1</v>
      </c>
      <c r="TT283" t="b">
        <v>1</v>
      </c>
      <c r="TU283" t="b">
        <v>1</v>
      </c>
      <c r="TX283">
        <v>5</v>
      </c>
      <c r="TY283">
        <v>2.5</v>
      </c>
      <c r="VI283">
        <v>5</v>
      </c>
      <c r="VJ283">
        <v>0</v>
      </c>
      <c r="VK283">
        <v>2.5</v>
      </c>
      <c r="VL283">
        <v>7.5</v>
      </c>
      <c r="VM283" t="s">
        <v>1463</v>
      </c>
      <c r="VN283" t="s">
        <v>6927</v>
      </c>
      <c r="VO283" t="s">
        <v>1463</v>
      </c>
      <c r="VQ283" t="s">
        <v>1463</v>
      </c>
      <c r="VS283" t="s">
        <v>1463</v>
      </c>
      <c r="VV283" t="s">
        <v>1463</v>
      </c>
      <c r="VX283" t="s">
        <v>1462</v>
      </c>
      <c r="VY283" t="s">
        <v>7146</v>
      </c>
      <c r="VZ283">
        <v>0</v>
      </c>
      <c r="WA283">
        <v>2.5</v>
      </c>
      <c r="XJ283">
        <v>5</v>
      </c>
      <c r="XK283">
        <v>1.3</v>
      </c>
      <c r="XL283">
        <v>2.5</v>
      </c>
      <c r="XM283">
        <v>8.8000000000000007</v>
      </c>
      <c r="XN283" t="s">
        <v>1462</v>
      </c>
      <c r="XO283" t="s">
        <v>1462</v>
      </c>
      <c r="XR283" t="b">
        <v>1</v>
      </c>
      <c r="XS283" t="b">
        <v>1</v>
      </c>
      <c r="XW283" t="b">
        <v>1</v>
      </c>
      <c r="XX283" t="b">
        <v>1</v>
      </c>
      <c r="YC283" t="s">
        <v>1462</v>
      </c>
      <c r="YD283" t="s">
        <v>7147</v>
      </c>
      <c r="YE283" t="s">
        <v>1463</v>
      </c>
      <c r="YF283" t="s">
        <v>4579</v>
      </c>
      <c r="YG283">
        <v>0</v>
      </c>
      <c r="YH283">
        <v>2.5</v>
      </c>
      <c r="YI283" t="s">
        <v>1462</v>
      </c>
      <c r="YP283" t="b">
        <v>1</v>
      </c>
      <c r="YU283">
        <v>2.5</v>
      </c>
      <c r="YV283">
        <v>2.5</v>
      </c>
      <c r="ZX283">
        <v>10</v>
      </c>
      <c r="ZY283">
        <v>2.5</v>
      </c>
      <c r="ZZ283">
        <v>2.5</v>
      </c>
      <c r="AAA283">
        <v>15</v>
      </c>
      <c r="AAB283" t="s">
        <v>1462</v>
      </c>
      <c r="AAD283" t="b">
        <v>1</v>
      </c>
      <c r="AAM283" t="b">
        <v>1</v>
      </c>
      <c r="AAO283" t="b">
        <v>1</v>
      </c>
      <c r="AAS283" t="s">
        <v>6944</v>
      </c>
      <c r="AAT283">
        <v>2.5</v>
      </c>
      <c r="AAU283">
        <v>2.5</v>
      </c>
      <c r="ADN283">
        <v>6</v>
      </c>
      <c r="ADO283">
        <v>5</v>
      </c>
      <c r="ADP283">
        <v>2.5</v>
      </c>
      <c r="ADQ283">
        <v>13.5</v>
      </c>
      <c r="ADR283" t="s">
        <v>1759</v>
      </c>
      <c r="ADS283">
        <v>0.5</v>
      </c>
      <c r="ADT283">
        <v>30</v>
      </c>
      <c r="ADU283" t="s">
        <v>2560</v>
      </c>
      <c r="ADV283">
        <v>0.5</v>
      </c>
      <c r="ADW283">
        <v>30</v>
      </c>
      <c r="AEG283">
        <v>5</v>
      </c>
      <c r="AEH283">
        <v>2.5</v>
      </c>
      <c r="AEI283">
        <v>7</v>
      </c>
      <c r="AEJ283">
        <v>2.5</v>
      </c>
      <c r="AEK283">
        <v>2.5</v>
      </c>
      <c r="AEL283">
        <v>12</v>
      </c>
      <c r="AER283" t="b">
        <v>1</v>
      </c>
      <c r="AET283" t="b">
        <v>1</v>
      </c>
      <c r="AFC283">
        <v>2.5</v>
      </c>
      <c r="AFD283">
        <v>2.5</v>
      </c>
      <c r="AFE283">
        <v>0</v>
      </c>
      <c r="AFF283">
        <v>5</v>
      </c>
      <c r="AFG283">
        <v>2.5</v>
      </c>
      <c r="AFH283">
        <v>7.5</v>
      </c>
      <c r="AFI283" t="s">
        <v>1463</v>
      </c>
      <c r="AFK283" t="s">
        <v>1463</v>
      </c>
      <c r="AFM283" t="s">
        <v>1463</v>
      </c>
      <c r="AFO283" t="s">
        <v>1463</v>
      </c>
      <c r="AFQ283" t="s">
        <v>1463</v>
      </c>
      <c r="AFT283" t="s">
        <v>1463</v>
      </c>
      <c r="AFV283">
        <v>2</v>
      </c>
      <c r="AFW283">
        <v>2</v>
      </c>
      <c r="AFX283">
        <v>5</v>
      </c>
      <c r="AFY283">
        <v>2.5</v>
      </c>
      <c r="AFZ283">
        <v>5</v>
      </c>
      <c r="AGA283">
        <v>2.5</v>
      </c>
      <c r="AGB283">
        <v>2.5</v>
      </c>
      <c r="AGC283">
        <v>10</v>
      </c>
      <c r="AGD283">
        <v>6</v>
      </c>
      <c r="AGG283">
        <v>6</v>
      </c>
      <c r="AGJ283">
        <v>6</v>
      </c>
      <c r="AGQ283">
        <v>2.5</v>
      </c>
      <c r="AGR283">
        <v>2.5</v>
      </c>
      <c r="AGS283">
        <v>3</v>
      </c>
      <c r="AGT283">
        <v>2.5</v>
      </c>
      <c r="AGU283">
        <v>2.5</v>
      </c>
      <c r="AGV283">
        <v>8</v>
      </c>
      <c r="AGW283">
        <v>3</v>
      </c>
      <c r="AGY283" t="b">
        <v>1</v>
      </c>
      <c r="AGZ283" t="b">
        <v>1</v>
      </c>
      <c r="AHB283" t="b">
        <v>1</v>
      </c>
      <c r="AHD283">
        <v>2</v>
      </c>
      <c r="AHE283">
        <v>3</v>
      </c>
      <c r="AHF283">
        <v>3</v>
      </c>
      <c r="AKM283">
        <v>2.5</v>
      </c>
      <c r="AKN283">
        <v>2.5</v>
      </c>
      <c r="AKO283">
        <v>10</v>
      </c>
      <c r="AKP283">
        <v>2.5</v>
      </c>
      <c r="AKQ283">
        <v>2.5</v>
      </c>
      <c r="AKR283">
        <v>15</v>
      </c>
      <c r="AKS283" t="s">
        <v>1462</v>
      </c>
      <c r="AKT283" t="s">
        <v>1463</v>
      </c>
      <c r="AKV283" t="s">
        <v>1462</v>
      </c>
      <c r="AKX283" t="s">
        <v>1463</v>
      </c>
      <c r="AKZ283" t="s">
        <v>1462</v>
      </c>
      <c r="ALB283" t="s">
        <v>1462</v>
      </c>
      <c r="ALD283" t="s">
        <v>1463</v>
      </c>
      <c r="ALF283" t="s">
        <v>1462</v>
      </c>
      <c r="ALH283" t="s">
        <v>1463</v>
      </c>
      <c r="ALJ283" t="s">
        <v>1463</v>
      </c>
      <c r="ALL283" t="s">
        <v>1462</v>
      </c>
      <c r="ALN283" t="s">
        <v>1463</v>
      </c>
      <c r="ALP283" t="s">
        <v>1463</v>
      </c>
      <c r="ALR283" t="s">
        <v>1462</v>
      </c>
      <c r="ALT283" t="s">
        <v>1463</v>
      </c>
      <c r="AMF283" t="b">
        <v>1</v>
      </c>
      <c r="AML283" t="b">
        <v>1</v>
      </c>
      <c r="AMM283" t="b">
        <v>1</v>
      </c>
      <c r="AMQ283" t="b">
        <v>1</v>
      </c>
      <c r="AMW283" t="b">
        <v>1</v>
      </c>
      <c r="ANA283">
        <v>2.5</v>
      </c>
      <c r="ANB283">
        <v>2.5</v>
      </c>
      <c r="ANC283">
        <v>10</v>
      </c>
      <c r="AND283">
        <v>5</v>
      </c>
      <c r="ANE283">
        <v>2.5</v>
      </c>
      <c r="ANF283">
        <v>17.5</v>
      </c>
      <c r="ANG283" t="s">
        <v>1462</v>
      </c>
      <c r="ANH283" t="s">
        <v>7148</v>
      </c>
      <c r="ANI283" t="s">
        <v>1462</v>
      </c>
      <c r="ANJ283" t="s">
        <v>6990</v>
      </c>
      <c r="ANK283">
        <v>5</v>
      </c>
      <c r="ANL283">
        <v>2.5</v>
      </c>
      <c r="ANM283">
        <v>6</v>
      </c>
      <c r="ANN283">
        <v>5</v>
      </c>
      <c r="ANO283">
        <v>5</v>
      </c>
      <c r="ANP283">
        <v>16</v>
      </c>
      <c r="ANQ283" t="s">
        <v>2599</v>
      </c>
      <c r="ANR283" t="s">
        <v>1462</v>
      </c>
      <c r="ANT283">
        <v>5</v>
      </c>
      <c r="ANU283">
        <v>5</v>
      </c>
      <c r="AQR283">
        <v>2.5</v>
      </c>
      <c r="AQS283">
        <v>0</v>
      </c>
      <c r="AQT283">
        <v>2.5</v>
      </c>
      <c r="AQU283">
        <v>5</v>
      </c>
      <c r="AQV283" t="s">
        <v>1463</v>
      </c>
      <c r="ARA283" t="b">
        <v>1</v>
      </c>
      <c r="ARB283" t="b">
        <v>1</v>
      </c>
      <c r="ARD283" t="b">
        <v>1</v>
      </c>
      <c r="ARG283">
        <v>0</v>
      </c>
      <c r="ARH283">
        <v>2.5</v>
      </c>
      <c r="ARI283" t="s">
        <v>1463</v>
      </c>
      <c r="ARQ283" t="s">
        <v>1463</v>
      </c>
      <c r="ASD283">
        <v>0</v>
      </c>
      <c r="ASE283">
        <v>2.5</v>
      </c>
      <c r="ASF283">
        <v>4</v>
      </c>
      <c r="ASG283">
        <v>2.5</v>
      </c>
      <c r="ASH283">
        <v>2.5</v>
      </c>
      <c r="ASI283">
        <v>9</v>
      </c>
      <c r="ASJ283">
        <v>70</v>
      </c>
      <c r="ASM283" t="b">
        <v>1</v>
      </c>
      <c r="ASS283">
        <v>3</v>
      </c>
      <c r="AST283" t="s">
        <v>1462</v>
      </c>
      <c r="ASV283" t="b">
        <v>1</v>
      </c>
      <c r="ASW283" t="b">
        <v>1</v>
      </c>
      <c r="ASX283" t="b">
        <v>1</v>
      </c>
      <c r="ASY283" t="b">
        <v>1</v>
      </c>
      <c r="ATC283" t="s">
        <v>7149</v>
      </c>
      <c r="ATD283">
        <v>2.5</v>
      </c>
      <c r="ATE283">
        <v>2.5</v>
      </c>
      <c r="ATF283">
        <v>0</v>
      </c>
      <c r="ATG283">
        <v>0</v>
      </c>
      <c r="ATH283">
        <v>3.8</v>
      </c>
      <c r="ATI283">
        <v>3.8</v>
      </c>
      <c r="ATJ283" t="s">
        <v>1463</v>
      </c>
      <c r="AVZ283">
        <v>0</v>
      </c>
      <c r="AWA283">
        <v>2.5</v>
      </c>
      <c r="AWB283">
        <v>0</v>
      </c>
      <c r="AWC283">
        <v>5</v>
      </c>
      <c r="AWD283">
        <v>4</v>
      </c>
      <c r="AWE283">
        <v>5</v>
      </c>
      <c r="AWF283">
        <v>2.5</v>
      </c>
      <c r="AWG283">
        <v>11.5</v>
      </c>
      <c r="AWH283" t="s">
        <v>1462</v>
      </c>
      <c r="AWI283" t="s">
        <v>1470</v>
      </c>
      <c r="AWJ283" t="s">
        <v>1462</v>
      </c>
      <c r="AWK283" t="s">
        <v>1470</v>
      </c>
      <c r="AWL283" t="s">
        <v>1462</v>
      </c>
      <c r="AWM283" t="s">
        <v>2619</v>
      </c>
      <c r="AWN283" t="s">
        <v>1463</v>
      </c>
      <c r="AWP283" t="s">
        <v>1463</v>
      </c>
      <c r="AWR283" t="s">
        <v>1463</v>
      </c>
      <c r="AWT283" t="s">
        <v>1463</v>
      </c>
      <c r="AWV283" t="s">
        <v>1462</v>
      </c>
      <c r="AWW283" t="s">
        <v>1469</v>
      </c>
      <c r="AWX283" t="s">
        <v>1463</v>
      </c>
      <c r="AWZ283" t="s">
        <v>1462</v>
      </c>
      <c r="AXA283" t="s">
        <v>1469</v>
      </c>
      <c r="AXB283" t="s">
        <v>1463</v>
      </c>
      <c r="AXD283" t="s">
        <v>1463</v>
      </c>
      <c r="AXI283">
        <v>5</v>
      </c>
      <c r="AXJ283">
        <v>2.5</v>
      </c>
      <c r="AXK283">
        <v>2</v>
      </c>
      <c r="AXN283">
        <v>2</v>
      </c>
      <c r="AXO283">
        <v>1</v>
      </c>
      <c r="AXP283">
        <v>1</v>
      </c>
      <c r="AXQ283">
        <v>1</v>
      </c>
      <c r="AXR283">
        <v>1</v>
      </c>
      <c r="AXS283">
        <v>1</v>
      </c>
      <c r="AXT283">
        <v>1</v>
      </c>
      <c r="AXU283">
        <v>1</v>
      </c>
      <c r="AXV283">
        <v>1</v>
      </c>
      <c r="AXW283">
        <v>1</v>
      </c>
      <c r="AXX283">
        <v>1</v>
      </c>
      <c r="AYA283">
        <v>10</v>
      </c>
      <c r="AYD283">
        <v>10</v>
      </c>
      <c r="AYE283" t="s">
        <v>1463</v>
      </c>
      <c r="AYF283" t="s">
        <v>1463</v>
      </c>
      <c r="AYG283">
        <v>10</v>
      </c>
      <c r="AYJ283">
        <v>10</v>
      </c>
      <c r="AYK283">
        <v>2.5</v>
      </c>
      <c r="AYL283">
        <v>5</v>
      </c>
      <c r="AYM283">
        <v>17.5</v>
      </c>
      <c r="AZO283" t="s">
        <v>1462</v>
      </c>
      <c r="AZP283" t="s">
        <v>7150</v>
      </c>
      <c r="AZR283">
        <v>2.5</v>
      </c>
      <c r="AZS283">
        <v>5</v>
      </c>
      <c r="BCH283">
        <v>10</v>
      </c>
      <c r="BCI283">
        <v>2.5</v>
      </c>
      <c r="BCJ283">
        <v>2.5</v>
      </c>
      <c r="BCK283">
        <v>15</v>
      </c>
      <c r="BCL283">
        <v>1</v>
      </c>
      <c r="BCN283" t="s">
        <v>2555</v>
      </c>
      <c r="BCP283">
        <v>2</v>
      </c>
      <c r="BCR283">
        <v>4</v>
      </c>
      <c r="BCT283">
        <v>5</v>
      </c>
      <c r="BCW283" t="s">
        <v>2555</v>
      </c>
      <c r="BCY283">
        <v>2.5</v>
      </c>
      <c r="BCZ283">
        <v>2.5</v>
      </c>
      <c r="BEH283">
        <v>3</v>
      </c>
      <c r="BEI283">
        <v>5</v>
      </c>
      <c r="BEJ283">
        <v>2.5</v>
      </c>
      <c r="BEK283">
        <v>10.5</v>
      </c>
      <c r="BEL283" t="s">
        <v>2552</v>
      </c>
      <c r="BEN283" t="s">
        <v>2552</v>
      </c>
      <c r="BEP283" t="s">
        <v>2552</v>
      </c>
      <c r="BER283" t="s">
        <v>2552</v>
      </c>
      <c r="BET283" t="s">
        <v>2556</v>
      </c>
      <c r="BEV283" t="s">
        <v>2552</v>
      </c>
      <c r="BEX283">
        <v>5</v>
      </c>
      <c r="BEY283">
        <v>2.5</v>
      </c>
      <c r="BGQ283">
        <v>1</v>
      </c>
      <c r="BGR283">
        <v>2.5</v>
      </c>
      <c r="BGS283">
        <v>2.5</v>
      </c>
      <c r="BGT283">
        <v>6</v>
      </c>
      <c r="BGU283" t="s">
        <v>1462</v>
      </c>
      <c r="BGV283" t="s">
        <v>4388</v>
      </c>
      <c r="BGW283" t="s">
        <v>2653</v>
      </c>
      <c r="BGX283" t="s">
        <v>2667</v>
      </c>
      <c r="BGY283" t="s">
        <v>3103</v>
      </c>
      <c r="BHK283">
        <v>2.5</v>
      </c>
      <c r="BHL283">
        <v>2.5</v>
      </c>
      <c r="BIT283">
        <v>10</v>
      </c>
      <c r="BIU283">
        <v>2.5</v>
      </c>
      <c r="BIV283">
        <v>2.5</v>
      </c>
      <c r="BIW283">
        <v>15</v>
      </c>
      <c r="BIX283">
        <v>3</v>
      </c>
      <c r="BIY283" t="s">
        <v>2548</v>
      </c>
      <c r="BIZ283" t="s">
        <v>1794</v>
      </c>
      <c r="BJA283" t="s">
        <v>2594</v>
      </c>
      <c r="BJB283">
        <v>2.5</v>
      </c>
      <c r="BJC283">
        <v>2.5</v>
      </c>
    </row>
    <row r="284" spans="1:1024 1026:1615" ht="15" x14ac:dyDescent="0.25">
      <c r="A284" t="s">
        <v>6920</v>
      </c>
      <c r="B284" t="s">
        <v>7151</v>
      </c>
      <c r="C284" t="s">
        <v>7152</v>
      </c>
      <c r="D284" t="s">
        <v>1460</v>
      </c>
      <c r="F284" t="s">
        <v>2606</v>
      </c>
      <c r="G284" t="s">
        <v>4350</v>
      </c>
      <c r="H284" t="s">
        <v>6517</v>
      </c>
      <c r="I284" t="s">
        <v>7153</v>
      </c>
      <c r="J284">
        <v>2.40156334</v>
      </c>
      <c r="K284">
        <v>34.786789749999997</v>
      </c>
      <c r="L284" s="116">
        <v>42459</v>
      </c>
      <c r="M284" t="s">
        <v>1471</v>
      </c>
      <c r="N284">
        <v>43</v>
      </c>
      <c r="O284" t="s">
        <v>1472</v>
      </c>
      <c r="Q284">
        <v>6.7</v>
      </c>
      <c r="R284">
        <v>7.5</v>
      </c>
      <c r="S284">
        <v>2.5</v>
      </c>
      <c r="T284">
        <v>16.7</v>
      </c>
      <c r="U284">
        <v>1</v>
      </c>
      <c r="V284">
        <v>1</v>
      </c>
      <c r="W284">
        <v>3</v>
      </c>
      <c r="X284">
        <v>2</v>
      </c>
      <c r="AB284" t="b">
        <v>1</v>
      </c>
      <c r="BS284" t="s">
        <v>1462</v>
      </c>
      <c r="BT284" t="s">
        <v>1462</v>
      </c>
      <c r="BW284">
        <v>7.5</v>
      </c>
      <c r="BX284">
        <v>2.5</v>
      </c>
      <c r="BY284">
        <v>3.5</v>
      </c>
      <c r="BZ284">
        <v>2.5</v>
      </c>
      <c r="CA284">
        <v>2.5</v>
      </c>
      <c r="CB284">
        <v>8.5</v>
      </c>
      <c r="CC284" t="s">
        <v>1462</v>
      </c>
      <c r="CD284" t="b">
        <v>1</v>
      </c>
      <c r="CE284" t="b">
        <v>1</v>
      </c>
      <c r="CF284">
        <v>30</v>
      </c>
      <c r="CH284" t="s">
        <v>1463</v>
      </c>
      <c r="CM284" t="s">
        <v>1463</v>
      </c>
      <c r="CR284" t="s">
        <v>1463</v>
      </c>
      <c r="CW284" t="s">
        <v>1463</v>
      </c>
      <c r="DB284" t="s">
        <v>1463</v>
      </c>
      <c r="DG284" t="s">
        <v>1463</v>
      </c>
      <c r="DM284" t="s">
        <v>1463</v>
      </c>
      <c r="DS284" t="b">
        <v>1</v>
      </c>
      <c r="DU284" t="b">
        <v>1</v>
      </c>
      <c r="DY284" t="b">
        <v>1</v>
      </c>
      <c r="EA284" t="b">
        <v>1</v>
      </c>
      <c r="EF284" t="b">
        <v>1</v>
      </c>
      <c r="EG284" t="s">
        <v>7154</v>
      </c>
      <c r="EI284">
        <v>2.5</v>
      </c>
      <c r="EJ284">
        <v>2.5</v>
      </c>
      <c r="EN284">
        <v>0</v>
      </c>
      <c r="EO284" t="s">
        <v>1463</v>
      </c>
      <c r="FL284">
        <v>3.3</v>
      </c>
      <c r="FM284">
        <v>2.5</v>
      </c>
      <c r="FN284">
        <v>2.5</v>
      </c>
      <c r="FO284">
        <v>8.3000000000000007</v>
      </c>
      <c r="FP284" t="s">
        <v>1462</v>
      </c>
      <c r="FT284" t="b">
        <v>1</v>
      </c>
      <c r="FV284" t="s">
        <v>1464</v>
      </c>
      <c r="HD284" t="b">
        <v>1</v>
      </c>
      <c r="HF284" t="s">
        <v>1464</v>
      </c>
      <c r="HJ284" t="b">
        <v>1</v>
      </c>
      <c r="HL284" t="s">
        <v>1464</v>
      </c>
      <c r="IW284" t="b">
        <v>1</v>
      </c>
      <c r="IY284" t="s">
        <v>1464</v>
      </c>
      <c r="JC284" t="b">
        <v>1</v>
      </c>
      <c r="JE284" t="s">
        <v>1464</v>
      </c>
      <c r="KG284" t="s">
        <v>4388</v>
      </c>
      <c r="KH284" t="b">
        <v>1</v>
      </c>
      <c r="KJ284" t="s">
        <v>2564</v>
      </c>
      <c r="KK284" t="s">
        <v>1463</v>
      </c>
      <c r="KM284">
        <v>2.5</v>
      </c>
      <c r="KN284">
        <v>2.5</v>
      </c>
      <c r="KO284">
        <v>0</v>
      </c>
      <c r="KR284">
        <v>0</v>
      </c>
      <c r="KS284" t="s">
        <v>1463</v>
      </c>
      <c r="RO284">
        <v>7.5</v>
      </c>
      <c r="RP284">
        <v>0</v>
      </c>
      <c r="RQ284">
        <v>2.5</v>
      </c>
      <c r="RR284">
        <v>10</v>
      </c>
      <c r="RS284" t="s">
        <v>1463</v>
      </c>
      <c r="RZ284" t="s">
        <v>1463</v>
      </c>
      <c r="SK284">
        <v>0</v>
      </c>
      <c r="SL284">
        <v>2.5</v>
      </c>
      <c r="SM284">
        <v>3.7</v>
      </c>
      <c r="SN284">
        <v>5</v>
      </c>
      <c r="SO284">
        <v>2.5</v>
      </c>
      <c r="SP284">
        <v>11.2</v>
      </c>
      <c r="SQ284" t="s">
        <v>1463</v>
      </c>
      <c r="SR284" t="s">
        <v>2919</v>
      </c>
      <c r="TI284">
        <v>75</v>
      </c>
      <c r="TJ284" t="s">
        <v>7155</v>
      </c>
      <c r="TM284" t="b">
        <v>1</v>
      </c>
      <c r="TN284" t="b">
        <v>1</v>
      </c>
      <c r="TO284" t="b">
        <v>1</v>
      </c>
      <c r="TP284" t="b">
        <v>1</v>
      </c>
      <c r="TQ284" t="b">
        <v>1</v>
      </c>
      <c r="TS284" t="b">
        <v>1</v>
      </c>
      <c r="TT284" t="b">
        <v>1</v>
      </c>
      <c r="TU284" t="b">
        <v>1</v>
      </c>
      <c r="TX284">
        <v>5</v>
      </c>
      <c r="TY284">
        <v>2.5</v>
      </c>
      <c r="VI284">
        <v>5</v>
      </c>
      <c r="VJ284">
        <v>0</v>
      </c>
      <c r="VK284">
        <v>2.5</v>
      </c>
      <c r="VL284">
        <v>7.5</v>
      </c>
      <c r="VM284" t="s">
        <v>1463</v>
      </c>
      <c r="VN284" t="s">
        <v>6927</v>
      </c>
      <c r="VO284" t="s">
        <v>1463</v>
      </c>
      <c r="VQ284" t="s">
        <v>1463</v>
      </c>
      <c r="VS284" t="s">
        <v>1463</v>
      </c>
      <c r="VV284" t="s">
        <v>1463</v>
      </c>
      <c r="VX284" t="s">
        <v>1462</v>
      </c>
      <c r="VY284" t="s">
        <v>7156</v>
      </c>
      <c r="VZ284">
        <v>0</v>
      </c>
      <c r="WA284">
        <v>2.5</v>
      </c>
      <c r="XJ284">
        <v>5</v>
      </c>
      <c r="XK284">
        <v>2.5</v>
      </c>
      <c r="XL284">
        <v>2.5</v>
      </c>
      <c r="XM284">
        <v>10</v>
      </c>
      <c r="XN284" t="s">
        <v>1462</v>
      </c>
      <c r="XO284" t="s">
        <v>1462</v>
      </c>
      <c r="XR284" t="b">
        <v>1</v>
      </c>
      <c r="XS284" t="b">
        <v>1</v>
      </c>
      <c r="XW284" t="b">
        <v>1</v>
      </c>
      <c r="YC284" t="s">
        <v>1462</v>
      </c>
      <c r="YE284" t="s">
        <v>1463</v>
      </c>
      <c r="YF284" t="s">
        <v>7157</v>
      </c>
      <c r="YG284">
        <v>0</v>
      </c>
      <c r="YH284">
        <v>2.5</v>
      </c>
      <c r="YI284" t="s">
        <v>1462</v>
      </c>
      <c r="YO284" t="b">
        <v>1</v>
      </c>
      <c r="YU284">
        <v>5</v>
      </c>
      <c r="YV284">
        <v>2.5</v>
      </c>
      <c r="ZX284">
        <v>7</v>
      </c>
      <c r="ZY284">
        <v>2.5</v>
      </c>
      <c r="ZZ284">
        <v>2.5</v>
      </c>
      <c r="AAA284">
        <v>12</v>
      </c>
      <c r="AAB284" t="s">
        <v>1462</v>
      </c>
      <c r="AAM284" t="b">
        <v>1</v>
      </c>
      <c r="AAO284" t="b">
        <v>1</v>
      </c>
      <c r="AAS284" t="s">
        <v>6944</v>
      </c>
      <c r="AAT284">
        <v>2.5</v>
      </c>
      <c r="AAU284">
        <v>2.5</v>
      </c>
      <c r="ADN284">
        <v>6</v>
      </c>
      <c r="ADO284">
        <v>2.5</v>
      </c>
      <c r="ADP284">
        <v>2.5</v>
      </c>
      <c r="ADQ284">
        <v>11</v>
      </c>
      <c r="ADR284" t="s">
        <v>1759</v>
      </c>
      <c r="ADS284">
        <v>0.5</v>
      </c>
      <c r="ADT284">
        <v>30</v>
      </c>
      <c r="ADU284" t="s">
        <v>2560</v>
      </c>
      <c r="ADV284">
        <v>1</v>
      </c>
      <c r="ADW284">
        <v>60</v>
      </c>
      <c r="AEG284">
        <v>2.5</v>
      </c>
      <c r="AEH284">
        <v>2.5</v>
      </c>
      <c r="AEI284">
        <v>10</v>
      </c>
      <c r="AEJ284">
        <v>2.5</v>
      </c>
      <c r="AEK284">
        <v>2.5</v>
      </c>
      <c r="AEL284">
        <v>15</v>
      </c>
      <c r="AER284" t="b">
        <v>1</v>
      </c>
      <c r="AET284" t="b">
        <v>1</v>
      </c>
      <c r="AEX284" t="b">
        <v>1</v>
      </c>
      <c r="AFC284">
        <v>2.5</v>
      </c>
      <c r="AFD284">
        <v>2.5</v>
      </c>
      <c r="AFE284">
        <v>0</v>
      </c>
      <c r="AFF284">
        <v>6.1</v>
      </c>
      <c r="AFG284">
        <v>2.5</v>
      </c>
      <c r="AFH284">
        <v>8.6</v>
      </c>
      <c r="AFI284" t="s">
        <v>1463</v>
      </c>
      <c r="AFK284" t="s">
        <v>1463</v>
      </c>
      <c r="AFM284" t="s">
        <v>1463</v>
      </c>
      <c r="AFO284" t="s">
        <v>1463</v>
      </c>
      <c r="AFQ284" t="s">
        <v>1463</v>
      </c>
      <c r="AFT284" t="s">
        <v>1463</v>
      </c>
      <c r="AFV284">
        <v>3</v>
      </c>
      <c r="AFW284">
        <v>2</v>
      </c>
      <c r="AFX284">
        <v>6.1111111111111098</v>
      </c>
      <c r="AFY284">
        <v>2.5</v>
      </c>
      <c r="AFZ284">
        <v>2.5</v>
      </c>
      <c r="AGA284">
        <v>2.5</v>
      </c>
      <c r="AGB284">
        <v>2.5</v>
      </c>
      <c r="AGC284">
        <v>7.5</v>
      </c>
      <c r="AGD284">
        <v>5</v>
      </c>
      <c r="AGG284">
        <v>5</v>
      </c>
      <c r="AGJ284">
        <v>5</v>
      </c>
      <c r="AGQ284">
        <v>2.5</v>
      </c>
      <c r="AGR284">
        <v>2.5</v>
      </c>
      <c r="AGS284">
        <v>3</v>
      </c>
      <c r="AGT284">
        <v>5</v>
      </c>
      <c r="AGU284">
        <v>2.5</v>
      </c>
      <c r="AGV284">
        <v>10.5</v>
      </c>
      <c r="AGW284">
        <v>3</v>
      </c>
      <c r="AGY284" t="b">
        <v>1</v>
      </c>
      <c r="AGZ284" t="b">
        <v>1</v>
      </c>
      <c r="AHB284" t="b">
        <v>1</v>
      </c>
      <c r="AHD284">
        <v>2</v>
      </c>
      <c r="AHE284">
        <v>3</v>
      </c>
      <c r="AHF284">
        <v>3</v>
      </c>
      <c r="AKM284">
        <v>5</v>
      </c>
      <c r="AKN284">
        <v>2.5</v>
      </c>
      <c r="AKO284">
        <v>10</v>
      </c>
      <c r="AKP284">
        <v>2.5</v>
      </c>
      <c r="AKQ284">
        <v>2.5</v>
      </c>
      <c r="AKR284">
        <v>15</v>
      </c>
      <c r="AKS284" t="s">
        <v>1462</v>
      </c>
      <c r="AKT284" t="s">
        <v>1463</v>
      </c>
      <c r="AKV284" t="s">
        <v>1462</v>
      </c>
      <c r="AKX284" t="s">
        <v>1463</v>
      </c>
      <c r="AKZ284" t="s">
        <v>1463</v>
      </c>
      <c r="ALB284" t="s">
        <v>1462</v>
      </c>
      <c r="ALD284" t="s">
        <v>1463</v>
      </c>
      <c r="ALF284" t="s">
        <v>1462</v>
      </c>
      <c r="ALH284" t="s">
        <v>1463</v>
      </c>
      <c r="ALJ284" t="s">
        <v>1463</v>
      </c>
      <c r="ALL284" t="s">
        <v>1462</v>
      </c>
      <c r="ALN284" t="s">
        <v>1463</v>
      </c>
      <c r="ALP284" t="s">
        <v>1463</v>
      </c>
      <c r="ALR284" t="s">
        <v>1462</v>
      </c>
      <c r="ALT284" t="s">
        <v>1463</v>
      </c>
      <c r="AMF284" t="b">
        <v>1</v>
      </c>
      <c r="AMI284" t="b">
        <v>1</v>
      </c>
      <c r="AMJ284" t="b">
        <v>1</v>
      </c>
      <c r="AML284" t="b">
        <v>1</v>
      </c>
      <c r="AMM284" t="b">
        <v>1</v>
      </c>
      <c r="AMQ284" t="b">
        <v>1</v>
      </c>
      <c r="AMW284" t="b">
        <v>1</v>
      </c>
      <c r="ANA284">
        <v>2.5</v>
      </c>
      <c r="ANB284">
        <v>2.5</v>
      </c>
      <c r="ANC284">
        <v>10</v>
      </c>
      <c r="AND284">
        <v>5</v>
      </c>
      <c r="ANE284">
        <v>5</v>
      </c>
      <c r="ANF284">
        <v>20</v>
      </c>
      <c r="ANG284" t="s">
        <v>1462</v>
      </c>
      <c r="ANH284" t="s">
        <v>7158</v>
      </c>
      <c r="ANI284" t="s">
        <v>1462</v>
      </c>
      <c r="ANJ284" t="s">
        <v>6990</v>
      </c>
      <c r="ANK284">
        <v>5</v>
      </c>
      <c r="ANL284">
        <v>5</v>
      </c>
      <c r="ANM284">
        <v>6</v>
      </c>
      <c r="ANN284">
        <v>5</v>
      </c>
      <c r="ANO284">
        <v>5</v>
      </c>
      <c r="ANP284">
        <v>16</v>
      </c>
      <c r="ANQ284" t="s">
        <v>2599</v>
      </c>
      <c r="ANR284" t="s">
        <v>1462</v>
      </c>
      <c r="ANT284">
        <v>5</v>
      </c>
      <c r="ANU284">
        <v>5</v>
      </c>
      <c r="AQR284">
        <v>2.5</v>
      </c>
      <c r="AQS284">
        <v>0</v>
      </c>
      <c r="AQT284">
        <v>2.5</v>
      </c>
      <c r="AQU284">
        <v>5</v>
      </c>
      <c r="AQV284" t="s">
        <v>1463</v>
      </c>
      <c r="ARA284" t="b">
        <v>1</v>
      </c>
      <c r="ARB284" t="b">
        <v>1</v>
      </c>
      <c r="ARD284" t="b">
        <v>1</v>
      </c>
      <c r="ARG284">
        <v>0</v>
      </c>
      <c r="ARH284">
        <v>2.5</v>
      </c>
      <c r="ARI284" t="s">
        <v>1463</v>
      </c>
      <c r="ARQ284" t="s">
        <v>1463</v>
      </c>
      <c r="ASD284">
        <v>0</v>
      </c>
      <c r="ASE284">
        <v>2.5</v>
      </c>
      <c r="ASF284">
        <v>3</v>
      </c>
      <c r="ASG284">
        <v>2.5</v>
      </c>
      <c r="ASH284">
        <v>2.5</v>
      </c>
      <c r="ASI284">
        <v>8</v>
      </c>
      <c r="ASJ284">
        <v>80</v>
      </c>
      <c r="ASM284" t="b">
        <v>1</v>
      </c>
      <c r="ASS284">
        <v>3</v>
      </c>
      <c r="AST284" t="s">
        <v>1462</v>
      </c>
      <c r="ASV284" t="b">
        <v>1</v>
      </c>
      <c r="ASW284" t="b">
        <v>1</v>
      </c>
      <c r="ASX284" t="b">
        <v>1</v>
      </c>
      <c r="ASY284" t="b">
        <v>1</v>
      </c>
      <c r="ATC284" t="s">
        <v>7159</v>
      </c>
      <c r="ATD284">
        <v>2.5</v>
      </c>
      <c r="ATE284">
        <v>2.5</v>
      </c>
      <c r="ATF284">
        <v>0</v>
      </c>
      <c r="ATG284">
        <v>0</v>
      </c>
      <c r="ATH284">
        <v>3.8</v>
      </c>
      <c r="ATI284">
        <v>3.8</v>
      </c>
      <c r="ATJ284" t="s">
        <v>1463</v>
      </c>
      <c r="AVZ284">
        <v>0</v>
      </c>
      <c r="AWA284">
        <v>2.5</v>
      </c>
      <c r="AWB284">
        <v>0</v>
      </c>
      <c r="AWC284">
        <v>5</v>
      </c>
      <c r="AWD284">
        <v>3</v>
      </c>
      <c r="AWE284">
        <v>2.5</v>
      </c>
      <c r="AWF284">
        <v>2.5</v>
      </c>
      <c r="AWG284">
        <v>8</v>
      </c>
      <c r="AWH284" t="s">
        <v>1462</v>
      </c>
      <c r="AWI284" t="s">
        <v>1470</v>
      </c>
      <c r="AWJ284" t="s">
        <v>1463</v>
      </c>
      <c r="AWL284" t="s">
        <v>1462</v>
      </c>
      <c r="AWM284" t="s">
        <v>2619</v>
      </c>
      <c r="AWN284" t="s">
        <v>1463</v>
      </c>
      <c r="AWP284" t="s">
        <v>1463</v>
      </c>
      <c r="AWR284" t="s">
        <v>1463</v>
      </c>
      <c r="AWT284" t="s">
        <v>1463</v>
      </c>
      <c r="AWV284" t="s">
        <v>1462</v>
      </c>
      <c r="AWW284" t="s">
        <v>1470</v>
      </c>
      <c r="AWX284" t="s">
        <v>1463</v>
      </c>
      <c r="AWZ284" t="s">
        <v>1462</v>
      </c>
      <c r="AXA284" t="s">
        <v>1469</v>
      </c>
      <c r="AXB284" t="s">
        <v>1463</v>
      </c>
      <c r="AXD284" t="s">
        <v>1463</v>
      </c>
      <c r="AXI284">
        <v>2.5</v>
      </c>
      <c r="AXJ284">
        <v>2.5</v>
      </c>
      <c r="AXK284">
        <v>1</v>
      </c>
      <c r="AXN284">
        <v>1</v>
      </c>
      <c r="AXO284">
        <v>1</v>
      </c>
      <c r="AXP284">
        <v>1</v>
      </c>
      <c r="AXQ284">
        <v>1</v>
      </c>
      <c r="AXR284">
        <v>1</v>
      </c>
      <c r="AXS284">
        <v>1</v>
      </c>
      <c r="AXT284">
        <v>1</v>
      </c>
      <c r="AXU284">
        <v>1</v>
      </c>
      <c r="AXV284">
        <v>2</v>
      </c>
      <c r="AXW284">
        <v>1</v>
      </c>
      <c r="AXX284">
        <v>2</v>
      </c>
      <c r="AYA284">
        <v>10</v>
      </c>
      <c r="AYD284">
        <v>10</v>
      </c>
      <c r="AYE284" t="s">
        <v>1463</v>
      </c>
      <c r="AYF284" t="s">
        <v>1463</v>
      </c>
      <c r="AYG284">
        <v>10</v>
      </c>
      <c r="AYJ284">
        <v>10</v>
      </c>
      <c r="AYK284">
        <v>5</v>
      </c>
      <c r="AYL284">
        <v>5</v>
      </c>
      <c r="AYM284">
        <v>20</v>
      </c>
      <c r="AZO284" t="s">
        <v>1462</v>
      </c>
      <c r="AZP284" t="s">
        <v>7160</v>
      </c>
      <c r="AZR284">
        <v>5</v>
      </c>
      <c r="AZS284">
        <v>5</v>
      </c>
      <c r="BCH284">
        <v>10</v>
      </c>
      <c r="BCI284">
        <v>2.5</v>
      </c>
      <c r="BCJ284">
        <v>2.5</v>
      </c>
      <c r="BCK284">
        <v>15</v>
      </c>
      <c r="BCL284">
        <v>1</v>
      </c>
      <c r="BCN284" t="s">
        <v>2555</v>
      </c>
      <c r="BCP284">
        <v>2</v>
      </c>
      <c r="BCR284">
        <v>3</v>
      </c>
      <c r="BCT284">
        <v>4</v>
      </c>
      <c r="BCW284" t="s">
        <v>2555</v>
      </c>
      <c r="BCY284">
        <v>2.5</v>
      </c>
      <c r="BCZ284">
        <v>2.5</v>
      </c>
      <c r="BEH284">
        <v>3</v>
      </c>
      <c r="BEI284">
        <v>7.5</v>
      </c>
      <c r="BEJ284">
        <v>2.5</v>
      </c>
      <c r="BEK284">
        <v>13</v>
      </c>
      <c r="BEL284" t="s">
        <v>2552</v>
      </c>
      <c r="BEN284" t="s">
        <v>2552</v>
      </c>
      <c r="BEP284" t="s">
        <v>2552</v>
      </c>
      <c r="BER284" t="s">
        <v>2552</v>
      </c>
      <c r="BET284" t="s">
        <v>2556</v>
      </c>
      <c r="BEV284" t="s">
        <v>2552</v>
      </c>
      <c r="BEX284">
        <v>7.5</v>
      </c>
      <c r="BEY284">
        <v>2.5</v>
      </c>
      <c r="BGQ284">
        <v>1</v>
      </c>
      <c r="BGR284">
        <v>2.5</v>
      </c>
      <c r="BGS284">
        <v>2.5</v>
      </c>
      <c r="BGT284">
        <v>6</v>
      </c>
      <c r="BGU284" t="s">
        <v>1462</v>
      </c>
      <c r="BGV284" t="s">
        <v>4388</v>
      </c>
      <c r="BGW284" t="s">
        <v>2653</v>
      </c>
      <c r="BGX284" t="s">
        <v>2667</v>
      </c>
      <c r="BGY284" t="s">
        <v>3103</v>
      </c>
      <c r="BHK284">
        <v>2.5</v>
      </c>
      <c r="BHL284">
        <v>2.5</v>
      </c>
      <c r="BIT284">
        <v>10</v>
      </c>
      <c r="BIU284">
        <v>2.5</v>
      </c>
      <c r="BIV284">
        <v>2.5</v>
      </c>
      <c r="BIW284">
        <v>15</v>
      </c>
      <c r="BIX284">
        <v>4</v>
      </c>
      <c r="BIY284" t="s">
        <v>2548</v>
      </c>
      <c r="BIZ284" t="s">
        <v>2548</v>
      </c>
      <c r="BJA284" t="s">
        <v>1794</v>
      </c>
      <c r="BJB284">
        <v>2.5</v>
      </c>
      <c r="BJC284">
        <v>2.5</v>
      </c>
    </row>
    <row r="285" spans="1:1024 1026:1615" ht="15" x14ac:dyDescent="0.25">
      <c r="A285" t="s">
        <v>6936</v>
      </c>
      <c r="B285" t="s">
        <v>7161</v>
      </c>
      <c r="C285" t="s">
        <v>7162</v>
      </c>
      <c r="D285" t="s">
        <v>1460</v>
      </c>
      <c r="F285" t="s">
        <v>2606</v>
      </c>
      <c r="G285" t="s">
        <v>4350</v>
      </c>
      <c r="H285" t="s">
        <v>6517</v>
      </c>
      <c r="I285" t="s">
        <v>6622</v>
      </c>
      <c r="J285">
        <v>2.4014097200000002</v>
      </c>
      <c r="K285">
        <v>34.78671662</v>
      </c>
      <c r="L285" s="116">
        <v>42459</v>
      </c>
      <c r="M285" t="s">
        <v>1461</v>
      </c>
      <c r="N285">
        <v>42</v>
      </c>
      <c r="O285" t="s">
        <v>2554</v>
      </c>
      <c r="Q285">
        <v>6.7</v>
      </c>
      <c r="R285">
        <v>7.5</v>
      </c>
      <c r="S285">
        <v>2.5</v>
      </c>
      <c r="T285">
        <v>16.7</v>
      </c>
      <c r="U285">
        <v>1</v>
      </c>
      <c r="V285">
        <v>2</v>
      </c>
      <c r="W285">
        <v>2</v>
      </c>
      <c r="X285">
        <v>1</v>
      </c>
      <c r="AB285" t="b">
        <v>1</v>
      </c>
      <c r="BS285" t="s">
        <v>1462</v>
      </c>
      <c r="BT285" t="s">
        <v>1462</v>
      </c>
      <c r="BW285">
        <v>7.5</v>
      </c>
      <c r="BX285">
        <v>2.5</v>
      </c>
      <c r="BY285">
        <v>6</v>
      </c>
      <c r="BZ285">
        <v>2.5</v>
      </c>
      <c r="CA285">
        <v>2.5</v>
      </c>
      <c r="CB285">
        <v>11</v>
      </c>
      <c r="CC285" t="s">
        <v>1462</v>
      </c>
      <c r="CD285" t="b">
        <v>1</v>
      </c>
      <c r="CE285" t="b">
        <v>1</v>
      </c>
      <c r="CF285">
        <v>25</v>
      </c>
      <c r="CH285" t="s">
        <v>1462</v>
      </c>
      <c r="CK285">
        <v>20</v>
      </c>
      <c r="CM285" t="s">
        <v>1463</v>
      </c>
      <c r="CR285" t="s">
        <v>1463</v>
      </c>
      <c r="CW285" t="s">
        <v>1463</v>
      </c>
      <c r="DB285" t="s">
        <v>1463</v>
      </c>
      <c r="DG285" t="s">
        <v>1463</v>
      </c>
      <c r="DM285" t="s">
        <v>1463</v>
      </c>
      <c r="DS285" t="b">
        <v>1</v>
      </c>
      <c r="DU285" t="b">
        <v>1</v>
      </c>
      <c r="EC285" t="b">
        <v>1</v>
      </c>
      <c r="EF285" t="b">
        <v>1</v>
      </c>
      <c r="EG285" t="s">
        <v>7154</v>
      </c>
      <c r="EI285">
        <v>2.5</v>
      </c>
      <c r="EJ285">
        <v>2.5</v>
      </c>
      <c r="EN285">
        <v>0</v>
      </c>
      <c r="EO285" t="s">
        <v>1463</v>
      </c>
      <c r="FL285">
        <v>6.7</v>
      </c>
      <c r="FM285">
        <v>2.5</v>
      </c>
      <c r="FN285">
        <v>2.5</v>
      </c>
      <c r="FO285">
        <v>11.7</v>
      </c>
      <c r="FP285" t="s">
        <v>1462</v>
      </c>
      <c r="FT285" t="b">
        <v>1</v>
      </c>
      <c r="FV285" t="s">
        <v>1464</v>
      </c>
      <c r="HD285" t="b">
        <v>1</v>
      </c>
      <c r="HF285" t="s">
        <v>1464</v>
      </c>
      <c r="JC285" t="b">
        <v>1</v>
      </c>
      <c r="JE285" t="s">
        <v>1464</v>
      </c>
      <c r="KG285" t="s">
        <v>4388</v>
      </c>
      <c r="KH285" t="b">
        <v>1</v>
      </c>
      <c r="KJ285" t="s">
        <v>2564</v>
      </c>
      <c r="KK285" t="s">
        <v>1462</v>
      </c>
      <c r="KM285">
        <v>2.5</v>
      </c>
      <c r="KN285">
        <v>2.5</v>
      </c>
      <c r="KO285">
        <v>0</v>
      </c>
      <c r="KP285">
        <v>2.5</v>
      </c>
      <c r="KQ285">
        <v>2.5</v>
      </c>
      <c r="KR285">
        <v>5</v>
      </c>
      <c r="KS285" t="s">
        <v>1462</v>
      </c>
      <c r="KV285">
        <v>3</v>
      </c>
      <c r="LF285">
        <v>1</v>
      </c>
      <c r="MJ285" t="b">
        <v>1</v>
      </c>
      <c r="MT285" t="s">
        <v>1462</v>
      </c>
      <c r="MU285" t="s">
        <v>7163</v>
      </c>
      <c r="MV285">
        <v>2.5</v>
      </c>
      <c r="MW285">
        <v>2.5</v>
      </c>
      <c r="MX285">
        <v>0</v>
      </c>
      <c r="MY285">
        <v>0</v>
      </c>
      <c r="MZ285">
        <v>2.5</v>
      </c>
      <c r="NA285">
        <v>2.5</v>
      </c>
      <c r="NM285" t="s">
        <v>2549</v>
      </c>
      <c r="NN285" t="s">
        <v>2549</v>
      </c>
      <c r="NO285" t="s">
        <v>2549</v>
      </c>
      <c r="NP285" t="s">
        <v>2549</v>
      </c>
      <c r="NQ285" t="s">
        <v>2549</v>
      </c>
      <c r="NR285" t="s">
        <v>2549</v>
      </c>
      <c r="NS285" t="s">
        <v>2549</v>
      </c>
      <c r="NT285" t="s">
        <v>2549</v>
      </c>
      <c r="NU285" t="s">
        <v>2549</v>
      </c>
      <c r="NV285" t="s">
        <v>2549</v>
      </c>
      <c r="NW285" t="s">
        <v>2550</v>
      </c>
      <c r="NX285" t="s">
        <v>2569</v>
      </c>
      <c r="NY285" t="s">
        <v>2550</v>
      </c>
      <c r="NZ285" t="s">
        <v>2550</v>
      </c>
      <c r="OA285" t="s">
        <v>2550</v>
      </c>
      <c r="OB285" t="s">
        <v>2550</v>
      </c>
      <c r="OC285" t="s">
        <v>2550</v>
      </c>
      <c r="OD285" t="s">
        <v>2550</v>
      </c>
      <c r="OE285" t="s">
        <v>2550</v>
      </c>
      <c r="OF285" t="s">
        <v>2550</v>
      </c>
      <c r="OG285">
        <v>0</v>
      </c>
      <c r="OH285">
        <v>2.5</v>
      </c>
      <c r="OJ285">
        <v>0</v>
      </c>
      <c r="OK285">
        <v>2.5</v>
      </c>
      <c r="OL285">
        <v>2.5</v>
      </c>
      <c r="QL285">
        <v>0</v>
      </c>
      <c r="QM285">
        <v>2.5</v>
      </c>
      <c r="RO285">
        <v>7.5</v>
      </c>
      <c r="RP285">
        <v>0</v>
      </c>
      <c r="RQ285">
        <v>2.5</v>
      </c>
      <c r="RR285">
        <v>10</v>
      </c>
      <c r="RS285" t="s">
        <v>1463</v>
      </c>
      <c r="RZ285" t="s">
        <v>1463</v>
      </c>
      <c r="SB285" t="s">
        <v>1463</v>
      </c>
      <c r="SH285" t="s">
        <v>1463</v>
      </c>
      <c r="SK285">
        <v>0</v>
      </c>
      <c r="SL285">
        <v>2.5</v>
      </c>
      <c r="SM285">
        <v>3.7</v>
      </c>
      <c r="SN285">
        <v>5</v>
      </c>
      <c r="SO285">
        <v>2.5</v>
      </c>
      <c r="SP285">
        <v>11.2</v>
      </c>
      <c r="SQ285" t="s">
        <v>1463</v>
      </c>
      <c r="SR285" t="s">
        <v>6941</v>
      </c>
      <c r="TI285">
        <v>75</v>
      </c>
      <c r="TJ285" t="s">
        <v>7164</v>
      </c>
      <c r="TM285" t="b">
        <v>1</v>
      </c>
      <c r="TN285" t="b">
        <v>1</v>
      </c>
      <c r="TO285" t="b">
        <v>1</v>
      </c>
      <c r="TP285" t="b">
        <v>1</v>
      </c>
      <c r="TS285" t="b">
        <v>1</v>
      </c>
      <c r="TT285" t="b">
        <v>1</v>
      </c>
      <c r="TX285">
        <v>5</v>
      </c>
      <c r="TY285">
        <v>2.5</v>
      </c>
      <c r="VI285">
        <v>5</v>
      </c>
      <c r="VJ285">
        <v>0</v>
      </c>
      <c r="VK285">
        <v>2.5</v>
      </c>
      <c r="VL285">
        <v>7.5</v>
      </c>
      <c r="VM285" t="s">
        <v>1463</v>
      </c>
      <c r="VN285" t="s">
        <v>6927</v>
      </c>
      <c r="VO285" t="s">
        <v>1463</v>
      </c>
      <c r="VQ285" t="s">
        <v>1463</v>
      </c>
      <c r="VS285" t="s">
        <v>1463</v>
      </c>
      <c r="VV285" t="s">
        <v>1463</v>
      </c>
      <c r="VX285" t="s">
        <v>1462</v>
      </c>
      <c r="VY285" t="s">
        <v>7146</v>
      </c>
      <c r="VZ285">
        <v>0</v>
      </c>
      <c r="WA285">
        <v>2.5</v>
      </c>
      <c r="XJ285">
        <v>5</v>
      </c>
      <c r="XK285">
        <v>2.5</v>
      </c>
      <c r="XL285">
        <v>2.5</v>
      </c>
      <c r="XM285">
        <v>10</v>
      </c>
      <c r="XN285" t="s">
        <v>1462</v>
      </c>
      <c r="XO285" t="s">
        <v>1462</v>
      </c>
      <c r="XR285" t="b">
        <v>1</v>
      </c>
      <c r="XS285" t="b">
        <v>1</v>
      </c>
      <c r="XW285" t="b">
        <v>1</v>
      </c>
      <c r="YC285" t="s">
        <v>1462</v>
      </c>
      <c r="YE285" t="s">
        <v>1463</v>
      </c>
      <c r="YF285" t="s">
        <v>4579</v>
      </c>
      <c r="YG285">
        <v>0</v>
      </c>
      <c r="YH285">
        <v>2.5</v>
      </c>
      <c r="YI285" t="s">
        <v>1462</v>
      </c>
      <c r="YP285" t="b">
        <v>1</v>
      </c>
      <c r="YU285">
        <v>5</v>
      </c>
      <c r="YV285">
        <v>2.5</v>
      </c>
      <c r="ZX285">
        <v>10</v>
      </c>
      <c r="ZY285">
        <v>2.5</v>
      </c>
      <c r="ZZ285">
        <v>2.5</v>
      </c>
      <c r="AAA285">
        <v>15</v>
      </c>
      <c r="AAB285" t="s">
        <v>1462</v>
      </c>
      <c r="AAD285" t="b">
        <v>1</v>
      </c>
      <c r="AAM285" t="b">
        <v>1</v>
      </c>
      <c r="AAO285" t="b">
        <v>1</v>
      </c>
      <c r="AAS285" t="s">
        <v>7165</v>
      </c>
      <c r="AAT285">
        <v>2.5</v>
      </c>
      <c r="AAU285">
        <v>2.5</v>
      </c>
      <c r="ADN285">
        <v>6</v>
      </c>
      <c r="ADO285">
        <v>5</v>
      </c>
      <c r="ADP285">
        <v>2.5</v>
      </c>
      <c r="ADQ285">
        <v>13.5</v>
      </c>
      <c r="ADR285" t="s">
        <v>1759</v>
      </c>
      <c r="ADS285">
        <v>0.5</v>
      </c>
      <c r="ADT285">
        <v>20</v>
      </c>
      <c r="ADU285" t="s">
        <v>2560</v>
      </c>
      <c r="ADV285">
        <v>1</v>
      </c>
      <c r="ADW285">
        <v>50</v>
      </c>
      <c r="AEG285">
        <v>5</v>
      </c>
      <c r="AEH285">
        <v>2.5</v>
      </c>
      <c r="AEI285">
        <v>2</v>
      </c>
      <c r="AEJ285">
        <v>2.5</v>
      </c>
      <c r="AEK285">
        <v>2.5</v>
      </c>
      <c r="AEL285">
        <v>7</v>
      </c>
      <c r="AET285" t="b">
        <v>1</v>
      </c>
      <c r="AFC285">
        <v>2.5</v>
      </c>
      <c r="AFD285">
        <v>2.5</v>
      </c>
      <c r="AFE285">
        <v>0</v>
      </c>
      <c r="AFF285">
        <v>5</v>
      </c>
      <c r="AFG285">
        <v>2.5</v>
      </c>
      <c r="AFH285">
        <v>7.5</v>
      </c>
      <c r="AFI285" t="s">
        <v>1463</v>
      </c>
      <c r="AFK285" t="s">
        <v>1463</v>
      </c>
      <c r="AFM285" t="s">
        <v>1463</v>
      </c>
      <c r="AFO285" t="s">
        <v>1463</v>
      </c>
      <c r="AFQ285" t="s">
        <v>1463</v>
      </c>
      <c r="AFT285" t="s">
        <v>1463</v>
      </c>
      <c r="AFV285">
        <v>2</v>
      </c>
      <c r="AFW285">
        <v>2</v>
      </c>
      <c r="AFX285">
        <v>5</v>
      </c>
      <c r="AFY285">
        <v>2.5</v>
      </c>
      <c r="AFZ285">
        <v>2.5</v>
      </c>
      <c r="AGA285">
        <v>2.5</v>
      </c>
      <c r="AGB285">
        <v>2.5</v>
      </c>
      <c r="AGC285">
        <v>7.5</v>
      </c>
      <c r="AGD285">
        <v>4</v>
      </c>
      <c r="AGG285">
        <v>4</v>
      </c>
      <c r="AGJ285">
        <v>4</v>
      </c>
      <c r="AGQ285">
        <v>2.5</v>
      </c>
      <c r="AGR285">
        <v>2.5</v>
      </c>
      <c r="AGS285">
        <v>3</v>
      </c>
      <c r="AGT285">
        <v>5</v>
      </c>
      <c r="AGU285">
        <v>2.5</v>
      </c>
      <c r="AGV285">
        <v>10.5</v>
      </c>
      <c r="AGW285">
        <v>3</v>
      </c>
      <c r="AGY285" t="b">
        <v>1</v>
      </c>
      <c r="AGZ285" t="b">
        <v>1</v>
      </c>
      <c r="AHB285" t="b">
        <v>1</v>
      </c>
      <c r="AHD285">
        <v>2</v>
      </c>
      <c r="AHE285">
        <v>3</v>
      </c>
      <c r="AHF285">
        <v>3</v>
      </c>
      <c r="AKM285">
        <v>5</v>
      </c>
      <c r="AKN285">
        <v>2.5</v>
      </c>
      <c r="AKO285">
        <v>10</v>
      </c>
      <c r="AKP285">
        <v>2.5</v>
      </c>
      <c r="AKQ285">
        <v>2.5</v>
      </c>
      <c r="AKR285">
        <v>15</v>
      </c>
      <c r="AKS285" t="s">
        <v>1462</v>
      </c>
      <c r="AKT285" t="s">
        <v>1463</v>
      </c>
      <c r="AKV285" t="s">
        <v>1462</v>
      </c>
      <c r="AKX285" t="s">
        <v>1463</v>
      </c>
      <c r="AKZ285" t="s">
        <v>1463</v>
      </c>
      <c r="ALB285" t="s">
        <v>1462</v>
      </c>
      <c r="ALD285" t="s">
        <v>1463</v>
      </c>
      <c r="ALF285" t="s">
        <v>1462</v>
      </c>
      <c r="ALH285" t="s">
        <v>1463</v>
      </c>
      <c r="ALJ285" t="s">
        <v>1463</v>
      </c>
      <c r="ALL285" t="s">
        <v>1463</v>
      </c>
      <c r="ALN285" t="s">
        <v>1463</v>
      </c>
      <c r="ALP285" t="s">
        <v>1463</v>
      </c>
      <c r="ALR285" t="s">
        <v>1462</v>
      </c>
      <c r="ALT285" t="s">
        <v>1463</v>
      </c>
      <c r="AMF285" t="b">
        <v>1</v>
      </c>
      <c r="AMI285" t="b">
        <v>1</v>
      </c>
      <c r="AML285" t="b">
        <v>1</v>
      </c>
      <c r="AMM285" t="b">
        <v>1</v>
      </c>
      <c r="AMQ285" t="b">
        <v>1</v>
      </c>
      <c r="AMW285" t="b">
        <v>1</v>
      </c>
      <c r="ANA285">
        <v>2.5</v>
      </c>
      <c r="ANB285">
        <v>2.5</v>
      </c>
      <c r="ANC285">
        <v>10</v>
      </c>
      <c r="AND285">
        <v>5</v>
      </c>
      <c r="ANE285">
        <v>5</v>
      </c>
      <c r="ANF285">
        <v>20</v>
      </c>
      <c r="ANG285" t="s">
        <v>1462</v>
      </c>
      <c r="ANH285" t="s">
        <v>7148</v>
      </c>
      <c r="ANI285" t="s">
        <v>1462</v>
      </c>
      <c r="ANJ285" t="s">
        <v>6990</v>
      </c>
      <c r="ANK285">
        <v>5</v>
      </c>
      <c r="ANL285">
        <v>5</v>
      </c>
      <c r="ANM285">
        <v>6</v>
      </c>
      <c r="ANN285">
        <v>2.5</v>
      </c>
      <c r="ANO285">
        <v>7.5</v>
      </c>
      <c r="ANP285">
        <v>16</v>
      </c>
      <c r="ANQ285" t="s">
        <v>2599</v>
      </c>
      <c r="ANR285" t="s">
        <v>1462</v>
      </c>
      <c r="ANT285">
        <v>2.5</v>
      </c>
      <c r="ANU285">
        <v>7.5</v>
      </c>
      <c r="AQR285">
        <v>2.5</v>
      </c>
      <c r="AQS285">
        <v>0</v>
      </c>
      <c r="AQT285">
        <v>2.5</v>
      </c>
      <c r="AQU285">
        <v>5</v>
      </c>
      <c r="AQV285" t="s">
        <v>1463</v>
      </c>
      <c r="ARA285" t="b">
        <v>1</v>
      </c>
      <c r="ARB285" t="b">
        <v>1</v>
      </c>
      <c r="ARC285" t="b">
        <v>1</v>
      </c>
      <c r="ARD285" t="b">
        <v>1</v>
      </c>
      <c r="ARG285">
        <v>0</v>
      </c>
      <c r="ARH285">
        <v>2.5</v>
      </c>
      <c r="ARI285" t="s">
        <v>1463</v>
      </c>
      <c r="ARQ285" t="s">
        <v>1463</v>
      </c>
      <c r="ASD285">
        <v>0</v>
      </c>
      <c r="ASE285">
        <v>2.5</v>
      </c>
      <c r="ASF285">
        <v>3</v>
      </c>
      <c r="ASG285">
        <v>2.5</v>
      </c>
      <c r="ASH285">
        <v>2.5</v>
      </c>
      <c r="ASI285">
        <v>8</v>
      </c>
      <c r="ASJ285">
        <v>80</v>
      </c>
      <c r="ASM285" t="b">
        <v>1</v>
      </c>
      <c r="ASS285">
        <v>3</v>
      </c>
      <c r="AST285" t="s">
        <v>1462</v>
      </c>
      <c r="ASV285" t="b">
        <v>1</v>
      </c>
      <c r="ASW285" t="b">
        <v>1</v>
      </c>
      <c r="ASX285" t="b">
        <v>1</v>
      </c>
      <c r="ASY285" t="b">
        <v>1</v>
      </c>
      <c r="ATC285" t="s">
        <v>7166</v>
      </c>
      <c r="ATD285">
        <v>2.5</v>
      </c>
      <c r="ATE285">
        <v>2.5</v>
      </c>
      <c r="ATF285">
        <v>4.7</v>
      </c>
      <c r="ATG285">
        <v>2.5</v>
      </c>
      <c r="ATH285">
        <v>3.8</v>
      </c>
      <c r="ATI285">
        <v>11</v>
      </c>
      <c r="ATJ285" t="s">
        <v>1462</v>
      </c>
      <c r="ATT285" t="b">
        <v>1</v>
      </c>
      <c r="ATU285" t="s">
        <v>7167</v>
      </c>
      <c r="ATV285" t="s">
        <v>2566</v>
      </c>
      <c r="AVW285" t="s">
        <v>1463</v>
      </c>
      <c r="AVX285" t="s">
        <v>1463</v>
      </c>
      <c r="AVZ285">
        <v>5</v>
      </c>
      <c r="AWA285">
        <v>2.5</v>
      </c>
      <c r="AWB285">
        <v>0</v>
      </c>
      <c r="AWC285">
        <v>5</v>
      </c>
      <c r="AWD285">
        <v>4</v>
      </c>
      <c r="AWE285">
        <v>2.5</v>
      </c>
      <c r="AWF285">
        <v>2.5</v>
      </c>
      <c r="AWG285">
        <v>9</v>
      </c>
      <c r="AWH285" t="s">
        <v>1462</v>
      </c>
      <c r="AWI285" t="s">
        <v>1470</v>
      </c>
      <c r="AWJ285" t="s">
        <v>1463</v>
      </c>
      <c r="AWL285" t="s">
        <v>1462</v>
      </c>
      <c r="AWM285" t="s">
        <v>2619</v>
      </c>
      <c r="AWN285" t="s">
        <v>1463</v>
      </c>
      <c r="AWP285" t="s">
        <v>1463</v>
      </c>
      <c r="AWR285" t="s">
        <v>1463</v>
      </c>
      <c r="AWT285" t="s">
        <v>1463</v>
      </c>
      <c r="AWV285" t="s">
        <v>1462</v>
      </c>
      <c r="AWW285" t="s">
        <v>1470</v>
      </c>
      <c r="AWX285" t="s">
        <v>1462</v>
      </c>
      <c r="AWY285" t="s">
        <v>1470</v>
      </c>
      <c r="AWZ285" t="s">
        <v>1463</v>
      </c>
      <c r="AXB285" t="s">
        <v>1462</v>
      </c>
      <c r="AXC285" t="s">
        <v>1469</v>
      </c>
      <c r="AXD285" t="s">
        <v>1463</v>
      </c>
      <c r="AXI285">
        <v>2.5</v>
      </c>
      <c r="AXJ285">
        <v>2.5</v>
      </c>
      <c r="AXK285">
        <v>1</v>
      </c>
      <c r="AXN285">
        <v>1</v>
      </c>
      <c r="AXO285">
        <v>1</v>
      </c>
      <c r="AXP285">
        <v>1</v>
      </c>
      <c r="AXQ285">
        <v>1</v>
      </c>
      <c r="AXR285">
        <v>1</v>
      </c>
      <c r="AXS285">
        <v>1</v>
      </c>
      <c r="AXT285">
        <v>1</v>
      </c>
      <c r="AXU285">
        <v>1</v>
      </c>
      <c r="AXV285">
        <v>2</v>
      </c>
      <c r="AXW285">
        <v>1</v>
      </c>
      <c r="AXX285">
        <v>2</v>
      </c>
      <c r="AYA285">
        <v>10</v>
      </c>
      <c r="AYD285">
        <v>10</v>
      </c>
      <c r="AYE285" t="s">
        <v>1463</v>
      </c>
      <c r="AYF285" t="s">
        <v>1463</v>
      </c>
      <c r="AYG285">
        <v>10</v>
      </c>
      <c r="AYJ285">
        <v>10</v>
      </c>
      <c r="AYK285">
        <v>2.5</v>
      </c>
      <c r="AYL285">
        <v>5</v>
      </c>
      <c r="AYM285">
        <v>17.5</v>
      </c>
      <c r="AZO285" t="s">
        <v>1462</v>
      </c>
      <c r="AZP285" t="s">
        <v>7168</v>
      </c>
      <c r="AZR285">
        <v>2.5</v>
      </c>
      <c r="AZS285">
        <v>5</v>
      </c>
      <c r="BCH285">
        <v>10</v>
      </c>
      <c r="BCI285">
        <v>2.5</v>
      </c>
      <c r="BCJ285">
        <v>2.5</v>
      </c>
      <c r="BCK285">
        <v>15</v>
      </c>
      <c r="BCL285">
        <v>1</v>
      </c>
      <c r="BCN285">
        <v>3</v>
      </c>
      <c r="BCP285">
        <v>2</v>
      </c>
      <c r="BCR285">
        <v>5</v>
      </c>
      <c r="BCT285">
        <v>4</v>
      </c>
      <c r="BCW285" t="s">
        <v>2555</v>
      </c>
      <c r="BCY285">
        <v>2.5</v>
      </c>
      <c r="BCZ285">
        <v>2.5</v>
      </c>
      <c r="BEH285">
        <v>3</v>
      </c>
      <c r="BEI285">
        <v>7.5</v>
      </c>
      <c r="BEJ285">
        <v>2.5</v>
      </c>
      <c r="BEK285">
        <v>13</v>
      </c>
      <c r="BEL285" t="s">
        <v>2552</v>
      </c>
      <c r="BEN285" t="s">
        <v>2552</v>
      </c>
      <c r="BEP285" t="s">
        <v>2552</v>
      </c>
      <c r="BER285" t="s">
        <v>2552</v>
      </c>
      <c r="BET285" t="s">
        <v>2556</v>
      </c>
      <c r="BEV285" t="s">
        <v>2552</v>
      </c>
      <c r="BEX285">
        <v>7.5</v>
      </c>
      <c r="BEY285">
        <v>2.5</v>
      </c>
      <c r="BGQ285">
        <v>0.7</v>
      </c>
      <c r="BGR285">
        <v>2.5</v>
      </c>
      <c r="BGS285">
        <v>2.5</v>
      </c>
      <c r="BGT285">
        <v>5.7</v>
      </c>
      <c r="BGU285" t="s">
        <v>1462</v>
      </c>
      <c r="BGV285" t="s">
        <v>3069</v>
      </c>
      <c r="BGW285" t="s">
        <v>2653</v>
      </c>
      <c r="BGX285" t="s">
        <v>4388</v>
      </c>
      <c r="BGY285" t="s">
        <v>3103</v>
      </c>
      <c r="BHB285" t="s">
        <v>4822</v>
      </c>
      <c r="BHC285" t="s">
        <v>3103</v>
      </c>
      <c r="BHK285">
        <v>2.5</v>
      </c>
      <c r="BHL285">
        <v>2.5</v>
      </c>
      <c r="BIT285">
        <v>10</v>
      </c>
      <c r="BIU285">
        <v>2.5</v>
      </c>
      <c r="BIV285">
        <v>2.5</v>
      </c>
      <c r="BIW285">
        <v>15</v>
      </c>
      <c r="BIX285">
        <v>3</v>
      </c>
      <c r="BIY285" t="s">
        <v>1474</v>
      </c>
      <c r="BIZ285" t="s">
        <v>2548</v>
      </c>
      <c r="BJA285" t="s">
        <v>1794</v>
      </c>
      <c r="BJB285">
        <v>2.5</v>
      </c>
      <c r="BJC285">
        <v>2.5</v>
      </c>
    </row>
    <row r="286" spans="1:1024 1026:1615" ht="15" x14ac:dyDescent="0.25">
      <c r="A286" t="s">
        <v>6936</v>
      </c>
      <c r="B286" t="s">
        <v>7169</v>
      </c>
      <c r="C286" t="s">
        <v>7170</v>
      </c>
      <c r="D286" t="s">
        <v>2553</v>
      </c>
      <c r="E286" t="s">
        <v>7171</v>
      </c>
      <c r="F286" t="s">
        <v>2606</v>
      </c>
      <c r="G286" t="s">
        <v>4350</v>
      </c>
      <c r="H286" t="s">
        <v>6517</v>
      </c>
      <c r="I286" t="s">
        <v>7172</v>
      </c>
      <c r="J286">
        <v>2.4869878700000001</v>
      </c>
      <c r="K286">
        <v>34.608132259999998</v>
      </c>
      <c r="L286" s="116">
        <v>42464</v>
      </c>
      <c r="M286" t="s">
        <v>1461</v>
      </c>
      <c r="N286">
        <v>34</v>
      </c>
      <c r="O286" t="s">
        <v>2554</v>
      </c>
      <c r="Q286">
        <v>6.7</v>
      </c>
      <c r="R286">
        <v>7.5</v>
      </c>
      <c r="S286">
        <v>2.5</v>
      </c>
      <c r="T286">
        <v>16.7</v>
      </c>
      <c r="U286">
        <v>1</v>
      </c>
      <c r="V286">
        <v>3</v>
      </c>
      <c r="W286">
        <v>2</v>
      </c>
      <c r="X286">
        <v>1</v>
      </c>
      <c r="Y286">
        <v>1</v>
      </c>
      <c r="AA286" t="b">
        <v>1</v>
      </c>
      <c r="BS286" t="s">
        <v>1462</v>
      </c>
      <c r="BT286" t="s">
        <v>1462</v>
      </c>
      <c r="BU286" t="s">
        <v>7047</v>
      </c>
      <c r="BV286" t="s">
        <v>7173</v>
      </c>
      <c r="BW286">
        <v>7.5</v>
      </c>
      <c r="BX286">
        <v>2.5</v>
      </c>
      <c r="BY286">
        <v>7.5</v>
      </c>
      <c r="BZ286">
        <v>2.5</v>
      </c>
      <c r="CA286">
        <v>2.5</v>
      </c>
      <c r="CB286">
        <v>12.5</v>
      </c>
      <c r="CC286" t="s">
        <v>1462</v>
      </c>
      <c r="CD286" t="b">
        <v>1</v>
      </c>
      <c r="CE286" t="b">
        <v>1</v>
      </c>
      <c r="CF286">
        <v>25</v>
      </c>
      <c r="CH286" t="s">
        <v>1462</v>
      </c>
      <c r="CI286" t="b">
        <v>1</v>
      </c>
      <c r="CK286">
        <v>25</v>
      </c>
      <c r="CM286" t="s">
        <v>1463</v>
      </c>
      <c r="CR286" t="s">
        <v>1463</v>
      </c>
      <c r="CW286" t="s">
        <v>1463</v>
      </c>
      <c r="DB286" t="s">
        <v>1463</v>
      </c>
      <c r="DG286" t="s">
        <v>1463</v>
      </c>
      <c r="DM286" t="s">
        <v>1463</v>
      </c>
      <c r="DS286" t="b">
        <v>1</v>
      </c>
      <c r="DU286" t="b">
        <v>1</v>
      </c>
      <c r="EA286" t="b">
        <v>1</v>
      </c>
      <c r="EF286" t="b">
        <v>1</v>
      </c>
      <c r="EG286" t="s">
        <v>7100</v>
      </c>
      <c r="EI286">
        <v>2.5</v>
      </c>
      <c r="EJ286">
        <v>2.5</v>
      </c>
      <c r="EN286">
        <v>0</v>
      </c>
      <c r="EO286" t="s">
        <v>1463</v>
      </c>
      <c r="FL286">
        <v>2.2999999999999998</v>
      </c>
      <c r="FM286">
        <v>2.5</v>
      </c>
      <c r="FN286">
        <v>2.5</v>
      </c>
      <c r="FO286">
        <v>7.3</v>
      </c>
      <c r="FP286" t="s">
        <v>1462</v>
      </c>
      <c r="FS286" t="s">
        <v>1464</v>
      </c>
      <c r="FT286" t="b">
        <v>1</v>
      </c>
      <c r="FV286" t="s">
        <v>1464</v>
      </c>
      <c r="FY286" t="s">
        <v>1464</v>
      </c>
      <c r="GB286" t="s">
        <v>1464</v>
      </c>
      <c r="GE286" t="s">
        <v>1464</v>
      </c>
      <c r="GH286" t="s">
        <v>1464</v>
      </c>
      <c r="GK286" t="s">
        <v>1464</v>
      </c>
      <c r="GN286" t="s">
        <v>1464</v>
      </c>
      <c r="GQ286" t="s">
        <v>1464</v>
      </c>
      <c r="GT286" t="s">
        <v>1464</v>
      </c>
      <c r="GW286" t="s">
        <v>1464</v>
      </c>
      <c r="GZ286" t="s">
        <v>1464</v>
      </c>
      <c r="HC286" t="s">
        <v>1464</v>
      </c>
      <c r="HD286" t="b">
        <v>1</v>
      </c>
      <c r="HF286" t="s">
        <v>1464</v>
      </c>
      <c r="HI286" t="s">
        <v>1464</v>
      </c>
      <c r="HL286" t="s">
        <v>1464</v>
      </c>
      <c r="HO286" t="s">
        <v>1464</v>
      </c>
      <c r="HR286" t="s">
        <v>1464</v>
      </c>
      <c r="HU286" t="s">
        <v>1464</v>
      </c>
      <c r="HX286" t="s">
        <v>1464</v>
      </c>
      <c r="IA286" t="s">
        <v>1464</v>
      </c>
      <c r="ID286" t="s">
        <v>1464</v>
      </c>
      <c r="IG286" t="s">
        <v>1464</v>
      </c>
      <c r="IJ286" t="s">
        <v>1464</v>
      </c>
      <c r="IM286" t="s">
        <v>1464</v>
      </c>
      <c r="IP286" t="s">
        <v>1464</v>
      </c>
      <c r="IS286" t="s">
        <v>1464</v>
      </c>
      <c r="IV286" t="s">
        <v>1464</v>
      </c>
      <c r="IY286" t="s">
        <v>1464</v>
      </c>
      <c r="JB286" t="s">
        <v>1464</v>
      </c>
      <c r="JC286" t="b">
        <v>1</v>
      </c>
      <c r="JE286" t="s">
        <v>1464</v>
      </c>
      <c r="JH286" t="s">
        <v>1464</v>
      </c>
      <c r="JK286" t="s">
        <v>1464</v>
      </c>
      <c r="JN286" t="s">
        <v>1464</v>
      </c>
      <c r="JQ286" t="s">
        <v>1464</v>
      </c>
      <c r="JT286" t="s">
        <v>1464</v>
      </c>
      <c r="JW286" t="s">
        <v>1464</v>
      </c>
      <c r="JZ286" t="s">
        <v>1464</v>
      </c>
      <c r="KC286" t="s">
        <v>1464</v>
      </c>
      <c r="KF286" t="s">
        <v>1464</v>
      </c>
      <c r="KJ286" t="s">
        <v>1464</v>
      </c>
      <c r="KK286" t="s">
        <v>1463</v>
      </c>
      <c r="KM286">
        <v>2.5</v>
      </c>
      <c r="KN286">
        <v>2.5</v>
      </c>
      <c r="KO286">
        <v>2</v>
      </c>
      <c r="KP286">
        <v>2.5</v>
      </c>
      <c r="KQ286">
        <v>2.5</v>
      </c>
      <c r="KR286">
        <v>7</v>
      </c>
      <c r="KS286" t="s">
        <v>1462</v>
      </c>
      <c r="KV286">
        <v>6</v>
      </c>
      <c r="KW286">
        <v>5</v>
      </c>
      <c r="LF286">
        <v>1</v>
      </c>
      <c r="LG286">
        <v>1</v>
      </c>
      <c r="MJ286" t="b">
        <v>1</v>
      </c>
      <c r="MK286" t="b">
        <v>1</v>
      </c>
      <c r="MT286" t="s">
        <v>1463</v>
      </c>
      <c r="MV286">
        <v>2.5</v>
      </c>
      <c r="MW286">
        <v>2.5</v>
      </c>
      <c r="MX286">
        <v>0</v>
      </c>
      <c r="MY286">
        <v>0</v>
      </c>
      <c r="MZ286">
        <v>2.5</v>
      </c>
      <c r="NA286">
        <v>2.5</v>
      </c>
      <c r="NM286" t="s">
        <v>2549</v>
      </c>
      <c r="NN286" t="s">
        <v>2549</v>
      </c>
      <c r="NO286" t="s">
        <v>2549</v>
      </c>
      <c r="NP286" t="s">
        <v>2549</v>
      </c>
      <c r="NQ286" t="s">
        <v>2549</v>
      </c>
      <c r="NR286" t="s">
        <v>2549</v>
      </c>
      <c r="NS286" t="s">
        <v>2549</v>
      </c>
      <c r="NT286" t="s">
        <v>2549</v>
      </c>
      <c r="NU286" t="s">
        <v>2549</v>
      </c>
      <c r="NV286" t="s">
        <v>2549</v>
      </c>
      <c r="NW286" t="s">
        <v>2550</v>
      </c>
      <c r="NX286" t="s">
        <v>2569</v>
      </c>
      <c r="NY286" t="s">
        <v>2569</v>
      </c>
      <c r="NZ286" t="s">
        <v>2550</v>
      </c>
      <c r="OA286" t="s">
        <v>2550</v>
      </c>
      <c r="OB286" t="s">
        <v>2550</v>
      </c>
      <c r="OC286" t="s">
        <v>2550</v>
      </c>
      <c r="OD286" t="s">
        <v>2550</v>
      </c>
      <c r="OE286" t="s">
        <v>2550</v>
      </c>
      <c r="OF286" t="s">
        <v>2550</v>
      </c>
      <c r="OG286">
        <v>0</v>
      </c>
      <c r="OH286">
        <v>2.5</v>
      </c>
      <c r="OJ286">
        <v>0</v>
      </c>
      <c r="OK286">
        <v>2.5</v>
      </c>
      <c r="OL286">
        <v>2.5</v>
      </c>
      <c r="QL286">
        <v>0</v>
      </c>
      <c r="QM286">
        <v>2.5</v>
      </c>
      <c r="RO286">
        <v>7.5</v>
      </c>
      <c r="RP286">
        <v>0</v>
      </c>
      <c r="RQ286">
        <v>2.5</v>
      </c>
      <c r="RR286">
        <v>10</v>
      </c>
      <c r="RS286" t="s">
        <v>1463</v>
      </c>
      <c r="RZ286" t="s">
        <v>1463</v>
      </c>
      <c r="SB286" t="s">
        <v>1463</v>
      </c>
      <c r="SH286" t="s">
        <v>1463</v>
      </c>
      <c r="SK286">
        <v>0</v>
      </c>
      <c r="SL286">
        <v>2.5</v>
      </c>
      <c r="SM286">
        <v>5.7</v>
      </c>
      <c r="SN286">
        <v>2.5</v>
      </c>
      <c r="SO286">
        <v>2.5</v>
      </c>
      <c r="SP286">
        <v>10.7</v>
      </c>
      <c r="SQ286" t="s">
        <v>1463</v>
      </c>
      <c r="SR286" t="s">
        <v>2919</v>
      </c>
      <c r="TI286">
        <v>50</v>
      </c>
      <c r="TJ286" t="s">
        <v>7174</v>
      </c>
      <c r="TM286" t="b">
        <v>1</v>
      </c>
      <c r="TN286" t="b">
        <v>1</v>
      </c>
      <c r="TO286" t="b">
        <v>1</v>
      </c>
      <c r="TP286" t="b">
        <v>1</v>
      </c>
      <c r="TQ286" t="b">
        <v>1</v>
      </c>
      <c r="TS286" t="b">
        <v>1</v>
      </c>
      <c r="TT286" t="b">
        <v>1</v>
      </c>
      <c r="TX286">
        <v>2.5</v>
      </c>
      <c r="TY286">
        <v>2.5</v>
      </c>
      <c r="VI286">
        <v>5</v>
      </c>
      <c r="VJ286">
        <v>2.5</v>
      </c>
      <c r="VK286">
        <v>2.5</v>
      </c>
      <c r="VL286">
        <v>10</v>
      </c>
      <c r="VM286" t="s">
        <v>1463</v>
      </c>
      <c r="VO286" t="s">
        <v>1463</v>
      </c>
      <c r="VQ286" t="s">
        <v>1463</v>
      </c>
      <c r="VS286" t="s">
        <v>1463</v>
      </c>
      <c r="VV286" t="s">
        <v>1463</v>
      </c>
      <c r="VX286" t="s">
        <v>1462</v>
      </c>
      <c r="VY286" t="s">
        <v>7175</v>
      </c>
      <c r="VZ286">
        <v>2.5</v>
      </c>
      <c r="WA286">
        <v>2.5</v>
      </c>
      <c r="XJ286">
        <v>7</v>
      </c>
      <c r="XK286">
        <v>3.8</v>
      </c>
      <c r="XL286">
        <v>2.5</v>
      </c>
      <c r="XM286">
        <v>13.3</v>
      </c>
      <c r="XN286" t="s">
        <v>1462</v>
      </c>
      <c r="XO286" t="s">
        <v>1462</v>
      </c>
      <c r="XR286" t="b">
        <v>1</v>
      </c>
      <c r="XS286" t="b">
        <v>1</v>
      </c>
      <c r="XU286" t="b">
        <v>1</v>
      </c>
      <c r="XW286" t="b">
        <v>1</v>
      </c>
      <c r="YC286" t="s">
        <v>1463</v>
      </c>
      <c r="YE286" t="s">
        <v>1462</v>
      </c>
      <c r="YF286" t="s">
        <v>6929</v>
      </c>
      <c r="YG286">
        <v>2.5</v>
      </c>
      <c r="YH286">
        <v>2.5</v>
      </c>
      <c r="YI286" t="s">
        <v>1462</v>
      </c>
      <c r="YP286" t="b">
        <v>1</v>
      </c>
      <c r="YU286">
        <v>5</v>
      </c>
      <c r="YV286">
        <v>2.5</v>
      </c>
      <c r="ZX286">
        <v>7</v>
      </c>
      <c r="ZY286">
        <v>2.5</v>
      </c>
      <c r="ZZ286">
        <v>2.5</v>
      </c>
      <c r="AAA286">
        <v>12</v>
      </c>
      <c r="AAB286" t="s">
        <v>1462</v>
      </c>
      <c r="AAM286" t="b">
        <v>1</v>
      </c>
      <c r="AAO286" t="b">
        <v>1</v>
      </c>
      <c r="AAS286" t="s">
        <v>7176</v>
      </c>
      <c r="AAT286">
        <v>2.5</v>
      </c>
      <c r="AAU286">
        <v>2.5</v>
      </c>
      <c r="ADN286">
        <v>10</v>
      </c>
      <c r="ADO286">
        <v>2.5</v>
      </c>
      <c r="ADP286">
        <v>2.5</v>
      </c>
      <c r="ADQ286">
        <v>15</v>
      </c>
      <c r="ADR286" t="s">
        <v>1759</v>
      </c>
      <c r="ADS286">
        <v>0.5</v>
      </c>
      <c r="ADT286">
        <v>30</v>
      </c>
      <c r="ADU286" t="s">
        <v>2560</v>
      </c>
      <c r="ADV286">
        <v>1</v>
      </c>
      <c r="ADW286">
        <v>60</v>
      </c>
      <c r="ADX286" t="s">
        <v>3580</v>
      </c>
      <c r="ADY286">
        <v>0.5</v>
      </c>
      <c r="ADZ286">
        <v>30</v>
      </c>
      <c r="AEG286">
        <v>2.5</v>
      </c>
      <c r="AEH286">
        <v>2.5</v>
      </c>
      <c r="AEI286">
        <v>7</v>
      </c>
      <c r="AEJ286">
        <v>2.5</v>
      </c>
      <c r="AEK286">
        <v>2.5</v>
      </c>
      <c r="AEL286">
        <v>12</v>
      </c>
      <c r="AER286" t="b">
        <v>1</v>
      </c>
      <c r="AEX286" t="b">
        <v>1</v>
      </c>
      <c r="AFC286">
        <v>2.5</v>
      </c>
      <c r="AFD286">
        <v>2.5</v>
      </c>
      <c r="AFE286">
        <v>0</v>
      </c>
      <c r="AFF286">
        <v>3.9</v>
      </c>
      <c r="AFG286">
        <v>2.5</v>
      </c>
      <c r="AFH286">
        <v>6.4</v>
      </c>
      <c r="AFI286" t="s">
        <v>1463</v>
      </c>
      <c r="AFK286" t="s">
        <v>1463</v>
      </c>
      <c r="AFM286" t="s">
        <v>1463</v>
      </c>
      <c r="AFO286" t="s">
        <v>1463</v>
      </c>
      <c r="AFQ286" t="s">
        <v>1463</v>
      </c>
      <c r="AFT286" t="s">
        <v>1463</v>
      </c>
      <c r="AFV286">
        <v>2</v>
      </c>
      <c r="AFW286">
        <v>1</v>
      </c>
      <c r="AFX286">
        <v>3.88888888888888</v>
      </c>
      <c r="AFY286">
        <v>2.5</v>
      </c>
      <c r="AFZ286">
        <v>2.5</v>
      </c>
      <c r="AGA286">
        <v>2.5</v>
      </c>
      <c r="AGB286">
        <v>2.5</v>
      </c>
      <c r="AGC286">
        <v>7.5</v>
      </c>
      <c r="AGD286">
        <v>4</v>
      </c>
      <c r="AGG286">
        <v>4</v>
      </c>
      <c r="AGJ286">
        <v>4</v>
      </c>
      <c r="AGQ286">
        <v>2.5</v>
      </c>
      <c r="AGR286">
        <v>2.5</v>
      </c>
      <c r="AGS286">
        <v>2</v>
      </c>
      <c r="AGT286">
        <v>2.5</v>
      </c>
      <c r="AGU286">
        <v>2.5</v>
      </c>
      <c r="AGV286">
        <v>7</v>
      </c>
      <c r="AGW286">
        <v>2</v>
      </c>
      <c r="AGY286" t="b">
        <v>1</v>
      </c>
      <c r="AGZ286" t="b">
        <v>1</v>
      </c>
      <c r="AHD286">
        <v>2</v>
      </c>
      <c r="AHE286">
        <v>2</v>
      </c>
      <c r="AHF286">
        <v>3</v>
      </c>
      <c r="AKM286">
        <v>2.5</v>
      </c>
      <c r="AKN286">
        <v>2.5</v>
      </c>
      <c r="AKO286">
        <v>10</v>
      </c>
      <c r="AKP286">
        <v>2.5</v>
      </c>
      <c r="AKQ286">
        <v>2.5</v>
      </c>
      <c r="AKR286">
        <v>15</v>
      </c>
      <c r="AKS286" t="s">
        <v>1462</v>
      </c>
      <c r="AKT286" t="s">
        <v>1463</v>
      </c>
      <c r="AKV286" t="s">
        <v>1462</v>
      </c>
      <c r="AKX286" t="s">
        <v>1463</v>
      </c>
      <c r="AKZ286" t="s">
        <v>1463</v>
      </c>
      <c r="ALB286" t="s">
        <v>1462</v>
      </c>
      <c r="ALD286" t="s">
        <v>1463</v>
      </c>
      <c r="ALF286" t="s">
        <v>1462</v>
      </c>
      <c r="ALH286" t="s">
        <v>1463</v>
      </c>
      <c r="ALJ286" t="s">
        <v>1463</v>
      </c>
      <c r="ALL286" t="s">
        <v>1462</v>
      </c>
      <c r="ALN286" t="s">
        <v>1463</v>
      </c>
      <c r="ALP286" t="s">
        <v>1463</v>
      </c>
      <c r="ALR286" t="s">
        <v>1463</v>
      </c>
      <c r="ALT286" t="s">
        <v>1463</v>
      </c>
      <c r="AMF286" t="b">
        <v>1</v>
      </c>
      <c r="AML286" t="b">
        <v>1</v>
      </c>
      <c r="AMM286" t="b">
        <v>1</v>
      </c>
      <c r="AMW286" t="b">
        <v>1</v>
      </c>
      <c r="ANA286">
        <v>2.5</v>
      </c>
      <c r="ANB286">
        <v>2.5</v>
      </c>
      <c r="ANC286">
        <v>10</v>
      </c>
      <c r="AND286">
        <v>0</v>
      </c>
      <c r="ANE286">
        <v>2.5</v>
      </c>
      <c r="ANF286">
        <v>12.5</v>
      </c>
      <c r="ANG286" t="s">
        <v>1462</v>
      </c>
      <c r="ANH286" t="s">
        <v>3069</v>
      </c>
      <c r="ANI286" t="s">
        <v>1462</v>
      </c>
      <c r="ANJ286" t="s">
        <v>2616</v>
      </c>
      <c r="ANK286">
        <v>0</v>
      </c>
      <c r="ANL286">
        <v>2.5</v>
      </c>
      <c r="ANM286">
        <v>5</v>
      </c>
      <c r="ANN286">
        <v>2.5</v>
      </c>
      <c r="ANO286">
        <v>5</v>
      </c>
      <c r="ANP286">
        <v>12.5</v>
      </c>
      <c r="ANQ286" t="s">
        <v>2565</v>
      </c>
      <c r="ANR286" t="s">
        <v>1462</v>
      </c>
      <c r="ANT286">
        <v>2.5</v>
      </c>
      <c r="ANU286">
        <v>5</v>
      </c>
      <c r="AQR286">
        <v>2.5</v>
      </c>
      <c r="AQS286">
        <v>0</v>
      </c>
      <c r="AQT286">
        <v>2.5</v>
      </c>
      <c r="AQU286">
        <v>5</v>
      </c>
      <c r="AQV286" t="s">
        <v>1463</v>
      </c>
      <c r="ARA286" t="b">
        <v>1</v>
      </c>
      <c r="ARB286" t="b">
        <v>1</v>
      </c>
      <c r="ARC286" t="b">
        <v>1</v>
      </c>
      <c r="ARD286" t="b">
        <v>1</v>
      </c>
      <c r="ARG286">
        <v>0</v>
      </c>
      <c r="ARH286">
        <v>2.5</v>
      </c>
      <c r="ARI286" t="s">
        <v>1463</v>
      </c>
      <c r="ARQ286" t="s">
        <v>1463</v>
      </c>
      <c r="ASD286">
        <v>0</v>
      </c>
      <c r="ASE286">
        <v>2.5</v>
      </c>
      <c r="ASF286">
        <v>5</v>
      </c>
      <c r="ASG286">
        <v>2.5</v>
      </c>
      <c r="ASH286">
        <v>2.5</v>
      </c>
      <c r="ASI286">
        <v>10</v>
      </c>
      <c r="ASJ286">
        <v>70</v>
      </c>
      <c r="ASM286" t="b">
        <v>1</v>
      </c>
      <c r="ASS286">
        <v>4</v>
      </c>
      <c r="AST286" t="s">
        <v>1462</v>
      </c>
      <c r="ASV286" t="b">
        <v>1</v>
      </c>
      <c r="ASW286" t="b">
        <v>1</v>
      </c>
      <c r="ASX286" t="b">
        <v>1</v>
      </c>
      <c r="ASY286" t="b">
        <v>1</v>
      </c>
      <c r="ATC286" t="s">
        <v>7177</v>
      </c>
      <c r="ATD286">
        <v>2.5</v>
      </c>
      <c r="ATE286">
        <v>2.5</v>
      </c>
      <c r="ATF286">
        <v>0</v>
      </c>
      <c r="ATG286">
        <v>0</v>
      </c>
      <c r="ATH286">
        <v>5</v>
      </c>
      <c r="ATI286">
        <v>5</v>
      </c>
      <c r="ATJ286" t="s">
        <v>1463</v>
      </c>
      <c r="AVZ286">
        <v>0</v>
      </c>
      <c r="AWA286">
        <v>2.5</v>
      </c>
      <c r="AWB286">
        <v>0</v>
      </c>
      <c r="AWC286">
        <v>7.5</v>
      </c>
      <c r="AWD286">
        <v>2</v>
      </c>
      <c r="AWE286">
        <v>2.5</v>
      </c>
      <c r="AWF286">
        <v>2.5</v>
      </c>
      <c r="AWG286">
        <v>7</v>
      </c>
      <c r="AWH286" t="s">
        <v>1462</v>
      </c>
      <c r="AWI286" t="s">
        <v>1470</v>
      </c>
      <c r="AWJ286" t="s">
        <v>1463</v>
      </c>
      <c r="AWL286" t="s">
        <v>1462</v>
      </c>
      <c r="AWM286" t="s">
        <v>2619</v>
      </c>
      <c r="AWN286" t="s">
        <v>1463</v>
      </c>
      <c r="AWP286" t="s">
        <v>1463</v>
      </c>
      <c r="AWR286" t="s">
        <v>1463</v>
      </c>
      <c r="AWT286" t="s">
        <v>1463</v>
      </c>
      <c r="AWV286" t="s">
        <v>1462</v>
      </c>
      <c r="AWW286" t="s">
        <v>1470</v>
      </c>
      <c r="AWX286" t="s">
        <v>1463</v>
      </c>
      <c r="AWZ286" t="s">
        <v>1463</v>
      </c>
      <c r="AXB286" t="s">
        <v>1463</v>
      </c>
      <c r="AXD286" t="s">
        <v>1463</v>
      </c>
      <c r="AXI286">
        <v>2.5</v>
      </c>
      <c r="AXJ286">
        <v>2.5</v>
      </c>
      <c r="AXK286">
        <v>1</v>
      </c>
      <c r="AXN286">
        <v>1</v>
      </c>
      <c r="AXO286">
        <v>1</v>
      </c>
      <c r="AXP286">
        <v>1</v>
      </c>
      <c r="AXQ286">
        <v>1</v>
      </c>
      <c r="AXR286">
        <v>1</v>
      </c>
      <c r="AXS286">
        <v>1</v>
      </c>
      <c r="AXT286">
        <v>1</v>
      </c>
      <c r="AXU286">
        <v>1</v>
      </c>
      <c r="AXV286">
        <v>2</v>
      </c>
      <c r="AXW286">
        <v>1</v>
      </c>
      <c r="AXX286">
        <v>2</v>
      </c>
      <c r="AYA286">
        <v>9.3000000000000007</v>
      </c>
      <c r="AYD286">
        <v>9.3000000000000007</v>
      </c>
      <c r="AYE286" t="s">
        <v>1463</v>
      </c>
      <c r="AYF286" t="s">
        <v>1463</v>
      </c>
      <c r="AYG286">
        <v>8</v>
      </c>
      <c r="AYJ286">
        <v>10</v>
      </c>
      <c r="AYK286">
        <v>2.5</v>
      </c>
      <c r="AYL286">
        <v>2.5</v>
      </c>
      <c r="AYM286">
        <v>15</v>
      </c>
      <c r="AZO286" t="s">
        <v>1462</v>
      </c>
      <c r="AZP286" t="s">
        <v>7083</v>
      </c>
      <c r="AZR286">
        <v>2.5</v>
      </c>
      <c r="AZS286">
        <v>2.5</v>
      </c>
      <c r="BCH286">
        <v>10</v>
      </c>
      <c r="BCI286">
        <v>2.5</v>
      </c>
      <c r="BCJ286">
        <v>2.5</v>
      </c>
      <c r="BCK286">
        <v>15</v>
      </c>
      <c r="BCL286">
        <v>1</v>
      </c>
      <c r="BCN286">
        <v>2</v>
      </c>
      <c r="BCP286">
        <v>3</v>
      </c>
      <c r="BCR286">
        <v>5</v>
      </c>
      <c r="BCT286">
        <v>4</v>
      </c>
      <c r="BCW286" t="s">
        <v>2555</v>
      </c>
      <c r="BCY286">
        <v>2.5</v>
      </c>
      <c r="BCZ286">
        <v>2.5</v>
      </c>
      <c r="BEH286">
        <v>10</v>
      </c>
      <c r="BEI286">
        <v>7.5</v>
      </c>
      <c r="BEJ286">
        <v>2.5</v>
      </c>
      <c r="BEK286">
        <v>20</v>
      </c>
      <c r="BEL286" t="s">
        <v>2552</v>
      </c>
      <c r="BEN286" t="s">
        <v>2567</v>
      </c>
      <c r="BEP286" t="s">
        <v>2567</v>
      </c>
      <c r="BER286" t="s">
        <v>2567</v>
      </c>
      <c r="BET286" t="s">
        <v>2567</v>
      </c>
      <c r="BEV286" t="s">
        <v>2567</v>
      </c>
      <c r="BEX286">
        <v>7.5</v>
      </c>
      <c r="BEY286">
        <v>2.5</v>
      </c>
      <c r="BGQ286">
        <v>0</v>
      </c>
      <c r="BGR286">
        <v>2.5</v>
      </c>
      <c r="BGS286">
        <v>2.5</v>
      </c>
      <c r="BGT286">
        <v>5</v>
      </c>
      <c r="BGU286" t="s">
        <v>1462</v>
      </c>
      <c r="BGV286" t="s">
        <v>3069</v>
      </c>
      <c r="BGW286" t="s">
        <v>3103</v>
      </c>
      <c r="BHK286">
        <v>2.5</v>
      </c>
      <c r="BHL286">
        <v>2.5</v>
      </c>
      <c r="BIT286">
        <v>10</v>
      </c>
      <c r="BIU286">
        <v>2.5</v>
      </c>
      <c r="BIV286">
        <v>2.5</v>
      </c>
      <c r="BIW286">
        <v>15</v>
      </c>
      <c r="BIX286">
        <v>3</v>
      </c>
      <c r="BIY286" t="s">
        <v>2548</v>
      </c>
      <c r="BIZ286" t="s">
        <v>2594</v>
      </c>
      <c r="BJA286" t="s">
        <v>1794</v>
      </c>
      <c r="BJB286">
        <v>2.5</v>
      </c>
      <c r="BJC286">
        <v>2.5</v>
      </c>
    </row>
    <row r="287" spans="1:1024 1026:1615" ht="15" x14ac:dyDescent="0.25">
      <c r="A287" t="s">
        <v>6936</v>
      </c>
      <c r="B287" t="s">
        <v>7178</v>
      </c>
      <c r="C287" t="s">
        <v>7179</v>
      </c>
      <c r="D287" t="s">
        <v>1460</v>
      </c>
      <c r="F287" t="s">
        <v>2606</v>
      </c>
      <c r="G287" t="s">
        <v>4350</v>
      </c>
      <c r="H287" t="s">
        <v>6517</v>
      </c>
      <c r="I287" t="s">
        <v>7172</v>
      </c>
      <c r="J287">
        <v>2.4872665999999999</v>
      </c>
      <c r="K287">
        <v>34.608361559999999</v>
      </c>
      <c r="L287" s="116">
        <v>42464</v>
      </c>
      <c r="M287" t="s">
        <v>1471</v>
      </c>
      <c r="N287">
        <v>50</v>
      </c>
      <c r="O287" t="s">
        <v>1472</v>
      </c>
      <c r="Q287">
        <v>6.7</v>
      </c>
      <c r="R287">
        <v>7.5</v>
      </c>
      <c r="S287">
        <v>2.5</v>
      </c>
      <c r="T287">
        <v>16.7</v>
      </c>
      <c r="U287">
        <v>1</v>
      </c>
      <c r="V287">
        <v>2</v>
      </c>
      <c r="W287">
        <v>2</v>
      </c>
      <c r="X287">
        <v>1</v>
      </c>
      <c r="Y287">
        <v>1</v>
      </c>
      <c r="AE287" t="b">
        <v>1</v>
      </c>
      <c r="BS287" t="s">
        <v>1462</v>
      </c>
      <c r="BT287" t="s">
        <v>1462</v>
      </c>
      <c r="BW287">
        <v>7.5</v>
      </c>
      <c r="BX287">
        <v>2.5</v>
      </c>
      <c r="BY287">
        <v>3.5</v>
      </c>
      <c r="BZ287">
        <v>2.5</v>
      </c>
      <c r="CA287">
        <v>2.5</v>
      </c>
      <c r="CB287">
        <v>8.5</v>
      </c>
      <c r="CC287" t="s">
        <v>1462</v>
      </c>
      <c r="CD287" t="b">
        <v>1</v>
      </c>
      <c r="CE287" t="b">
        <v>1</v>
      </c>
      <c r="CF287">
        <v>35</v>
      </c>
      <c r="CH287" t="s">
        <v>1463</v>
      </c>
      <c r="CM287" t="s">
        <v>1463</v>
      </c>
      <c r="CR287" t="s">
        <v>1463</v>
      </c>
      <c r="CW287" t="s">
        <v>1463</v>
      </c>
      <c r="DB287" t="s">
        <v>1463</v>
      </c>
      <c r="DG287" t="s">
        <v>1463</v>
      </c>
      <c r="DM287" t="s">
        <v>1463</v>
      </c>
      <c r="DS287" t="b">
        <v>1</v>
      </c>
      <c r="DU287" t="b">
        <v>1</v>
      </c>
      <c r="DY287" t="b">
        <v>1</v>
      </c>
      <c r="EA287" t="b">
        <v>1</v>
      </c>
      <c r="EC287" t="b">
        <v>1</v>
      </c>
      <c r="EI287">
        <v>2.5</v>
      </c>
      <c r="EJ287">
        <v>2.5</v>
      </c>
      <c r="EN287">
        <v>0</v>
      </c>
      <c r="EO287" t="s">
        <v>1463</v>
      </c>
      <c r="FL287">
        <v>2.2999999999999998</v>
      </c>
      <c r="FM287">
        <v>2.5</v>
      </c>
      <c r="FN287">
        <v>2.5</v>
      </c>
      <c r="FO287">
        <v>7.3</v>
      </c>
      <c r="FP287" t="s">
        <v>1462</v>
      </c>
      <c r="FT287" t="b">
        <v>1</v>
      </c>
      <c r="FV287" t="s">
        <v>1464</v>
      </c>
      <c r="HD287" t="b">
        <v>1</v>
      </c>
      <c r="HF287" t="s">
        <v>1464</v>
      </c>
      <c r="JC287" t="b">
        <v>1</v>
      </c>
      <c r="JE287" t="s">
        <v>1464</v>
      </c>
      <c r="KK287" t="s">
        <v>1463</v>
      </c>
      <c r="KM287">
        <v>2.5</v>
      </c>
      <c r="KN287">
        <v>2.5</v>
      </c>
      <c r="KO287">
        <v>0</v>
      </c>
      <c r="KR287">
        <v>0</v>
      </c>
      <c r="KS287" t="s">
        <v>1463</v>
      </c>
      <c r="RO287">
        <v>7.5</v>
      </c>
      <c r="RP287">
        <v>0</v>
      </c>
      <c r="RQ287">
        <v>2.5</v>
      </c>
      <c r="RR287">
        <v>10</v>
      </c>
      <c r="RS287" t="s">
        <v>1463</v>
      </c>
      <c r="RZ287" t="s">
        <v>1463</v>
      </c>
      <c r="SK287">
        <v>0</v>
      </c>
      <c r="SL287">
        <v>2.5</v>
      </c>
      <c r="SM287">
        <v>5.7</v>
      </c>
      <c r="SN287">
        <v>2.5</v>
      </c>
      <c r="SO287">
        <v>2.5</v>
      </c>
      <c r="SP287">
        <v>10.7</v>
      </c>
      <c r="SQ287" t="s">
        <v>1463</v>
      </c>
      <c r="SR287" t="s">
        <v>2919</v>
      </c>
      <c r="TI287">
        <v>50</v>
      </c>
      <c r="TJ287" t="s">
        <v>7180</v>
      </c>
      <c r="TM287" t="b">
        <v>1</v>
      </c>
      <c r="TN287" t="b">
        <v>1</v>
      </c>
      <c r="TO287" t="b">
        <v>1</v>
      </c>
      <c r="TP287" t="b">
        <v>1</v>
      </c>
      <c r="TS287" t="b">
        <v>1</v>
      </c>
      <c r="TT287" t="b">
        <v>1</v>
      </c>
      <c r="TX287">
        <v>2.5</v>
      </c>
      <c r="TY287">
        <v>2.5</v>
      </c>
      <c r="VI287">
        <v>5</v>
      </c>
      <c r="VJ287">
        <v>2.5</v>
      </c>
      <c r="VK287">
        <v>2.5</v>
      </c>
      <c r="VL287">
        <v>10</v>
      </c>
      <c r="VM287" t="s">
        <v>1463</v>
      </c>
      <c r="VO287" t="s">
        <v>1463</v>
      </c>
      <c r="VQ287" t="s">
        <v>1463</v>
      </c>
      <c r="VS287" t="s">
        <v>1463</v>
      </c>
      <c r="VV287" t="s">
        <v>1463</v>
      </c>
      <c r="VX287" t="s">
        <v>1462</v>
      </c>
      <c r="VY287" t="s">
        <v>7181</v>
      </c>
      <c r="VZ287">
        <v>2.5</v>
      </c>
      <c r="WA287">
        <v>2.5</v>
      </c>
      <c r="XJ287">
        <v>7</v>
      </c>
      <c r="XK287">
        <v>3.8</v>
      </c>
      <c r="XL287">
        <v>2.5</v>
      </c>
      <c r="XM287">
        <v>13.3</v>
      </c>
      <c r="XN287" t="s">
        <v>1463</v>
      </c>
      <c r="XO287" t="s">
        <v>1462</v>
      </c>
      <c r="XR287" t="b">
        <v>1</v>
      </c>
      <c r="XS287" t="b">
        <v>1</v>
      </c>
      <c r="XU287" t="b">
        <v>1</v>
      </c>
      <c r="XW287" t="b">
        <v>1</v>
      </c>
      <c r="XX287" t="b">
        <v>1</v>
      </c>
      <c r="YC287" t="s">
        <v>1462</v>
      </c>
      <c r="YE287" t="s">
        <v>1462</v>
      </c>
      <c r="YF287" t="s">
        <v>6929</v>
      </c>
      <c r="YG287">
        <v>2.5</v>
      </c>
      <c r="YH287">
        <v>2.5</v>
      </c>
      <c r="YI287" t="s">
        <v>1462</v>
      </c>
      <c r="YP287" t="b">
        <v>1</v>
      </c>
      <c r="YU287">
        <v>5</v>
      </c>
      <c r="YV287">
        <v>2.5</v>
      </c>
      <c r="ZX287">
        <v>7</v>
      </c>
      <c r="ZY287">
        <v>2.5</v>
      </c>
      <c r="ZZ287">
        <v>2.5</v>
      </c>
      <c r="AAA287">
        <v>12</v>
      </c>
      <c r="AAB287" t="s">
        <v>1462</v>
      </c>
      <c r="AAM287" t="b">
        <v>1</v>
      </c>
      <c r="AAO287" t="b">
        <v>1</v>
      </c>
      <c r="AAS287" t="s">
        <v>6944</v>
      </c>
      <c r="AAT287">
        <v>2.5</v>
      </c>
      <c r="AAU287">
        <v>2.5</v>
      </c>
      <c r="ADN287">
        <v>10</v>
      </c>
      <c r="ADO287">
        <v>2.5</v>
      </c>
      <c r="ADP287">
        <v>2.5</v>
      </c>
      <c r="ADQ287">
        <v>15</v>
      </c>
      <c r="ADR287" t="s">
        <v>1759</v>
      </c>
      <c r="ADS287">
        <v>0.5</v>
      </c>
      <c r="ADT287">
        <v>30</v>
      </c>
      <c r="ADU287" t="s">
        <v>2560</v>
      </c>
      <c r="ADV287">
        <v>1</v>
      </c>
      <c r="ADW287">
        <v>60</v>
      </c>
      <c r="ADX287" t="s">
        <v>3580</v>
      </c>
      <c r="ADY287">
        <v>1</v>
      </c>
      <c r="ADZ287">
        <v>60</v>
      </c>
      <c r="AEG287">
        <v>2.5</v>
      </c>
      <c r="AEH287">
        <v>2.5</v>
      </c>
      <c r="AEI287">
        <v>2</v>
      </c>
      <c r="AEJ287">
        <v>2.5</v>
      </c>
      <c r="AEK287">
        <v>2.5</v>
      </c>
      <c r="AEL287">
        <v>7</v>
      </c>
      <c r="AER287" t="b">
        <v>1</v>
      </c>
      <c r="AFC287">
        <v>2.5</v>
      </c>
      <c r="AFD287">
        <v>2.5</v>
      </c>
      <c r="AFE287">
        <v>0</v>
      </c>
      <c r="AFF287">
        <v>6.1</v>
      </c>
      <c r="AFG287">
        <v>2.5</v>
      </c>
      <c r="AFH287">
        <v>8.6</v>
      </c>
      <c r="AFI287" t="s">
        <v>1463</v>
      </c>
      <c r="AFK287" t="s">
        <v>1463</v>
      </c>
      <c r="AFM287" t="s">
        <v>1463</v>
      </c>
      <c r="AFO287" t="s">
        <v>1463</v>
      </c>
      <c r="AFQ287" t="s">
        <v>1463</v>
      </c>
      <c r="AFT287" t="s">
        <v>1463</v>
      </c>
      <c r="AFV287">
        <v>2</v>
      </c>
      <c r="AFW287">
        <v>3</v>
      </c>
      <c r="AFX287">
        <v>6.1111111111111098</v>
      </c>
      <c r="AFY287">
        <v>2.5</v>
      </c>
      <c r="AFZ287">
        <v>2.5</v>
      </c>
      <c r="AGA287">
        <v>2.5</v>
      </c>
      <c r="AGB287">
        <v>2.5</v>
      </c>
      <c r="AGC287">
        <v>7.5</v>
      </c>
      <c r="AGD287">
        <v>5</v>
      </c>
      <c r="AGG287">
        <v>5</v>
      </c>
      <c r="AGJ287">
        <v>5</v>
      </c>
      <c r="AGQ287">
        <v>2.5</v>
      </c>
      <c r="AGR287">
        <v>2.5</v>
      </c>
      <c r="AGS287">
        <v>2</v>
      </c>
      <c r="AGT287">
        <v>2.5</v>
      </c>
      <c r="AGU287">
        <v>2.5</v>
      </c>
      <c r="AGV287">
        <v>7</v>
      </c>
      <c r="AGW287">
        <v>2</v>
      </c>
      <c r="AGY287" t="b">
        <v>1</v>
      </c>
      <c r="AGZ287" t="b">
        <v>1</v>
      </c>
      <c r="AHD287">
        <v>2</v>
      </c>
      <c r="AHE287">
        <v>2</v>
      </c>
      <c r="AHF287">
        <v>3</v>
      </c>
      <c r="AKM287">
        <v>2.5</v>
      </c>
      <c r="AKN287">
        <v>2.5</v>
      </c>
      <c r="AKO287">
        <v>10</v>
      </c>
      <c r="AKP287">
        <v>2.5</v>
      </c>
      <c r="AKQ287">
        <v>2.5</v>
      </c>
      <c r="AKR287">
        <v>15</v>
      </c>
      <c r="AKS287" t="s">
        <v>1462</v>
      </c>
      <c r="AKT287" t="s">
        <v>1463</v>
      </c>
      <c r="AKV287" t="s">
        <v>1462</v>
      </c>
      <c r="AKX287" t="s">
        <v>1463</v>
      </c>
      <c r="AKZ287" t="s">
        <v>1462</v>
      </c>
      <c r="ALB287" t="s">
        <v>1462</v>
      </c>
      <c r="ALD287" t="s">
        <v>1463</v>
      </c>
      <c r="ALF287" t="s">
        <v>1462</v>
      </c>
      <c r="ALH287" t="s">
        <v>1462</v>
      </c>
      <c r="ALJ287" t="s">
        <v>1463</v>
      </c>
      <c r="ALL287" t="s">
        <v>1462</v>
      </c>
      <c r="ALN287" t="s">
        <v>1463</v>
      </c>
      <c r="ALP287" t="s">
        <v>1463</v>
      </c>
      <c r="ALR287" t="s">
        <v>1463</v>
      </c>
      <c r="ALT287" t="s">
        <v>1463</v>
      </c>
      <c r="AMF287" t="b">
        <v>1</v>
      </c>
      <c r="AML287" t="b">
        <v>1</v>
      </c>
      <c r="AMM287" t="b">
        <v>1</v>
      </c>
      <c r="AMP287" t="b">
        <v>1</v>
      </c>
      <c r="AMQ287" t="b">
        <v>1</v>
      </c>
      <c r="AMW287" t="b">
        <v>1</v>
      </c>
      <c r="ANA287">
        <v>2.5</v>
      </c>
      <c r="ANB287">
        <v>2.5</v>
      </c>
      <c r="ANC287">
        <v>10</v>
      </c>
      <c r="AND287">
        <v>2.5</v>
      </c>
      <c r="ANE287">
        <v>2.5</v>
      </c>
      <c r="ANF287">
        <v>15</v>
      </c>
      <c r="ANG287" t="s">
        <v>1462</v>
      </c>
      <c r="ANH287" t="s">
        <v>3069</v>
      </c>
      <c r="ANI287" t="s">
        <v>1462</v>
      </c>
      <c r="ANJ287" t="s">
        <v>2616</v>
      </c>
      <c r="ANK287">
        <v>2.5</v>
      </c>
      <c r="ANL287">
        <v>2.5</v>
      </c>
      <c r="ANM287">
        <v>5</v>
      </c>
      <c r="ANN287">
        <v>5</v>
      </c>
      <c r="ANO287">
        <v>5</v>
      </c>
      <c r="ANP287">
        <v>15</v>
      </c>
      <c r="ANQ287" t="s">
        <v>2565</v>
      </c>
      <c r="ANR287" t="s">
        <v>1462</v>
      </c>
      <c r="ANT287">
        <v>5</v>
      </c>
      <c r="ANU287">
        <v>5</v>
      </c>
      <c r="AQR287">
        <v>2.5</v>
      </c>
      <c r="AQS287">
        <v>0</v>
      </c>
      <c r="AQT287">
        <v>2.5</v>
      </c>
      <c r="AQU287">
        <v>5</v>
      </c>
      <c r="AQV287" t="s">
        <v>1463</v>
      </c>
      <c r="ARA287" t="b">
        <v>1</v>
      </c>
      <c r="ARB287" t="b">
        <v>1</v>
      </c>
      <c r="ARC287" t="b">
        <v>1</v>
      </c>
      <c r="ARD287" t="b">
        <v>1</v>
      </c>
      <c r="ARG287">
        <v>0</v>
      </c>
      <c r="ARH287">
        <v>2.5</v>
      </c>
      <c r="ARI287" t="s">
        <v>1463</v>
      </c>
      <c r="ARQ287" t="s">
        <v>1463</v>
      </c>
      <c r="ASD287">
        <v>0</v>
      </c>
      <c r="ASE287">
        <v>2.5</v>
      </c>
      <c r="ASF287">
        <v>5</v>
      </c>
      <c r="ASG287">
        <v>2.5</v>
      </c>
      <c r="ASH287">
        <v>2.5</v>
      </c>
      <c r="ASI287">
        <v>10</v>
      </c>
      <c r="ASJ287">
        <v>70</v>
      </c>
      <c r="ASL287" t="b">
        <v>1</v>
      </c>
      <c r="ASM287" t="b">
        <v>1</v>
      </c>
      <c r="ASS287">
        <v>4</v>
      </c>
      <c r="AST287" t="s">
        <v>1462</v>
      </c>
      <c r="ASV287" t="b">
        <v>1</v>
      </c>
      <c r="ASW287" t="b">
        <v>1</v>
      </c>
      <c r="ASX287" t="b">
        <v>1</v>
      </c>
      <c r="ASY287" t="b">
        <v>1</v>
      </c>
      <c r="ATC287" t="s">
        <v>7182</v>
      </c>
      <c r="ATD287">
        <v>2.5</v>
      </c>
      <c r="ATE287">
        <v>2.5</v>
      </c>
      <c r="ATF287">
        <v>4.7</v>
      </c>
      <c r="ATG287">
        <v>2.5</v>
      </c>
      <c r="ATH287">
        <v>3.8</v>
      </c>
      <c r="ATI287">
        <v>11</v>
      </c>
      <c r="ATJ287" t="s">
        <v>1462</v>
      </c>
      <c r="ATT287" t="b">
        <v>1</v>
      </c>
      <c r="ATU287" t="s">
        <v>7167</v>
      </c>
      <c r="ATV287" t="s">
        <v>2561</v>
      </c>
      <c r="AVW287" t="s">
        <v>1463</v>
      </c>
      <c r="AVX287" t="s">
        <v>1463</v>
      </c>
      <c r="AVZ287">
        <v>2.5</v>
      </c>
      <c r="AWA287">
        <v>2.5</v>
      </c>
      <c r="AWB287">
        <v>2.5</v>
      </c>
      <c r="AWC287">
        <v>5</v>
      </c>
      <c r="AWD287">
        <v>3</v>
      </c>
      <c r="AWE287">
        <v>2.5</v>
      </c>
      <c r="AWF287">
        <v>2.5</v>
      </c>
      <c r="AWG287">
        <v>8</v>
      </c>
      <c r="AWH287" t="s">
        <v>1462</v>
      </c>
      <c r="AWI287" t="s">
        <v>1470</v>
      </c>
      <c r="AWJ287" t="s">
        <v>1463</v>
      </c>
      <c r="AWL287" t="s">
        <v>1462</v>
      </c>
      <c r="AWM287" t="s">
        <v>2619</v>
      </c>
      <c r="AWN287" t="s">
        <v>1463</v>
      </c>
      <c r="AWP287" t="s">
        <v>1463</v>
      </c>
      <c r="AWR287" t="s">
        <v>1463</v>
      </c>
      <c r="AWT287" t="s">
        <v>1462</v>
      </c>
      <c r="AWU287" t="s">
        <v>1470</v>
      </c>
      <c r="AWV287" t="s">
        <v>1463</v>
      </c>
      <c r="AWX287" t="s">
        <v>1463</v>
      </c>
      <c r="AWZ287" t="s">
        <v>1462</v>
      </c>
      <c r="AXA287" t="s">
        <v>1469</v>
      </c>
      <c r="AXB287" t="s">
        <v>1463</v>
      </c>
      <c r="AXD287" t="s">
        <v>1463</v>
      </c>
      <c r="AXI287">
        <v>2.5</v>
      </c>
      <c r="AXJ287">
        <v>2.5</v>
      </c>
      <c r="AXK287">
        <v>1</v>
      </c>
      <c r="AXN287">
        <v>1</v>
      </c>
      <c r="AXO287">
        <v>1</v>
      </c>
      <c r="AXP287">
        <v>1</v>
      </c>
      <c r="AXQ287">
        <v>1</v>
      </c>
      <c r="AXR287">
        <v>1</v>
      </c>
      <c r="AXS287">
        <v>1</v>
      </c>
      <c r="AXT287">
        <v>1</v>
      </c>
      <c r="AXU287">
        <v>1</v>
      </c>
      <c r="AXV287">
        <v>2</v>
      </c>
      <c r="AXW287">
        <v>1</v>
      </c>
      <c r="AXX287">
        <v>2</v>
      </c>
      <c r="AYA287">
        <v>10</v>
      </c>
      <c r="AYD287">
        <v>10</v>
      </c>
      <c r="AYE287" t="s">
        <v>1463</v>
      </c>
      <c r="AYF287" t="s">
        <v>1463</v>
      </c>
      <c r="AYG287">
        <v>10</v>
      </c>
      <c r="AYJ287">
        <v>10</v>
      </c>
      <c r="AYK287">
        <v>2.5</v>
      </c>
      <c r="AYL287">
        <v>5</v>
      </c>
      <c r="AYM287">
        <v>17.5</v>
      </c>
      <c r="AZO287" t="s">
        <v>1462</v>
      </c>
      <c r="AZP287" t="s">
        <v>7183</v>
      </c>
      <c r="AZR287">
        <v>2.5</v>
      </c>
      <c r="AZS287">
        <v>5</v>
      </c>
      <c r="BCH287">
        <v>10</v>
      </c>
      <c r="BCI287">
        <v>2.5</v>
      </c>
      <c r="BCJ287">
        <v>2.5</v>
      </c>
      <c r="BCK287">
        <v>15</v>
      </c>
      <c r="BCL287">
        <v>1</v>
      </c>
      <c r="BCN287" t="s">
        <v>2555</v>
      </c>
      <c r="BCP287">
        <v>2</v>
      </c>
      <c r="BCR287">
        <v>3</v>
      </c>
      <c r="BCT287">
        <v>4</v>
      </c>
      <c r="BCW287" t="s">
        <v>2555</v>
      </c>
      <c r="BCY287">
        <v>2.5</v>
      </c>
      <c r="BCZ287">
        <v>2.5</v>
      </c>
      <c r="BEH287">
        <v>3</v>
      </c>
      <c r="BEI287">
        <v>7.5</v>
      </c>
      <c r="BEJ287">
        <v>2.5</v>
      </c>
      <c r="BEK287">
        <v>13</v>
      </c>
      <c r="BEL287" t="s">
        <v>2552</v>
      </c>
      <c r="BEN287" t="s">
        <v>2552</v>
      </c>
      <c r="BEP287" t="s">
        <v>2552</v>
      </c>
      <c r="BER287" t="s">
        <v>2552</v>
      </c>
      <c r="BET287" t="s">
        <v>2556</v>
      </c>
      <c r="BEV287" t="s">
        <v>2552</v>
      </c>
      <c r="BEX287">
        <v>7.5</v>
      </c>
      <c r="BEY287">
        <v>2.5</v>
      </c>
      <c r="BGQ287">
        <v>0</v>
      </c>
      <c r="BGR287">
        <v>2.5</v>
      </c>
      <c r="BGS287">
        <v>2.5</v>
      </c>
      <c r="BGT287">
        <v>5</v>
      </c>
      <c r="BGU287" t="s">
        <v>1462</v>
      </c>
      <c r="BGV287" t="s">
        <v>2667</v>
      </c>
      <c r="BGW287" t="s">
        <v>3103</v>
      </c>
      <c r="BHK287">
        <v>2.5</v>
      </c>
      <c r="BHL287">
        <v>2.5</v>
      </c>
      <c r="BIT287">
        <v>10</v>
      </c>
      <c r="BIU287">
        <v>2.5</v>
      </c>
      <c r="BIV287">
        <v>2.5</v>
      </c>
      <c r="BIW287">
        <v>15</v>
      </c>
      <c r="BIX287">
        <v>3</v>
      </c>
      <c r="BIY287" t="s">
        <v>1474</v>
      </c>
      <c r="BIZ287" t="s">
        <v>2548</v>
      </c>
      <c r="BJA287" t="s">
        <v>2594</v>
      </c>
      <c r="BJB287">
        <v>2.5</v>
      </c>
      <c r="BJC287">
        <v>2.5</v>
      </c>
    </row>
    <row r="288" spans="1:1024 1026:1615" ht="15" x14ac:dyDescent="0.25">
      <c r="A288" t="s">
        <v>6936</v>
      </c>
      <c r="B288" t="s">
        <v>7184</v>
      </c>
      <c r="C288" t="s">
        <v>7185</v>
      </c>
      <c r="D288" t="s">
        <v>1460</v>
      </c>
      <c r="F288" t="s">
        <v>2606</v>
      </c>
      <c r="G288" t="s">
        <v>4350</v>
      </c>
      <c r="H288" t="s">
        <v>6517</v>
      </c>
      <c r="I288" t="s">
        <v>7172</v>
      </c>
      <c r="J288">
        <v>2.4872253500000001</v>
      </c>
      <c r="K288">
        <v>34.607914729999997</v>
      </c>
      <c r="L288" s="116">
        <v>42464</v>
      </c>
      <c r="M288" t="s">
        <v>1461</v>
      </c>
      <c r="N288">
        <v>51</v>
      </c>
      <c r="O288" t="s">
        <v>1472</v>
      </c>
      <c r="Q288">
        <v>6.7</v>
      </c>
      <c r="R288">
        <v>7.5</v>
      </c>
      <c r="S288">
        <v>2.5</v>
      </c>
      <c r="T288">
        <v>16.7</v>
      </c>
      <c r="U288">
        <v>1</v>
      </c>
      <c r="V288">
        <v>2</v>
      </c>
      <c r="W288">
        <v>2</v>
      </c>
      <c r="X288">
        <v>2</v>
      </c>
      <c r="Y288">
        <v>1</v>
      </c>
      <c r="Z288">
        <v>1</v>
      </c>
      <c r="AF288" t="b">
        <v>1</v>
      </c>
      <c r="BS288" t="s">
        <v>1462</v>
      </c>
      <c r="BT288" t="s">
        <v>1462</v>
      </c>
      <c r="BW288">
        <v>7.5</v>
      </c>
      <c r="BX288">
        <v>2.5</v>
      </c>
      <c r="BY288">
        <v>3.5</v>
      </c>
      <c r="BZ288">
        <v>2.5</v>
      </c>
      <c r="CA288">
        <v>2.5</v>
      </c>
      <c r="CB288">
        <v>8.5</v>
      </c>
      <c r="CC288" t="s">
        <v>1462</v>
      </c>
      <c r="CD288" t="b">
        <v>1</v>
      </c>
      <c r="CE288" t="b">
        <v>1</v>
      </c>
      <c r="CF288">
        <v>35</v>
      </c>
      <c r="CH288" t="s">
        <v>1463</v>
      </c>
      <c r="CM288" t="s">
        <v>1463</v>
      </c>
      <c r="CR288" t="s">
        <v>1463</v>
      </c>
      <c r="CW288" t="s">
        <v>1463</v>
      </c>
      <c r="DB288" t="s">
        <v>1463</v>
      </c>
      <c r="DG288" t="s">
        <v>1463</v>
      </c>
      <c r="DM288" t="s">
        <v>1463</v>
      </c>
      <c r="DU288" t="b">
        <v>1</v>
      </c>
      <c r="DY288" t="b">
        <v>1</v>
      </c>
      <c r="EF288" t="b">
        <v>1</v>
      </c>
      <c r="EG288" t="s">
        <v>7100</v>
      </c>
      <c r="EI288">
        <v>2.5</v>
      </c>
      <c r="EJ288">
        <v>2.5</v>
      </c>
      <c r="EN288">
        <v>0</v>
      </c>
      <c r="EO288" t="s">
        <v>1463</v>
      </c>
      <c r="FL288">
        <v>2.2999999999999998</v>
      </c>
      <c r="FM288">
        <v>2.5</v>
      </c>
      <c r="FN288">
        <v>2.5</v>
      </c>
      <c r="FO288">
        <v>7.3</v>
      </c>
      <c r="FP288" t="s">
        <v>1462</v>
      </c>
      <c r="FT288" t="b">
        <v>1</v>
      </c>
      <c r="FV288" t="s">
        <v>1464</v>
      </c>
      <c r="JC288" t="b">
        <v>1</v>
      </c>
      <c r="JE288" t="s">
        <v>1464</v>
      </c>
      <c r="KG288" t="s">
        <v>4871</v>
      </c>
      <c r="KH288" t="b">
        <v>1</v>
      </c>
      <c r="KJ288" t="s">
        <v>1464</v>
      </c>
      <c r="KK288" t="s">
        <v>1463</v>
      </c>
      <c r="KM288">
        <v>2.5</v>
      </c>
      <c r="KN288">
        <v>2.5</v>
      </c>
      <c r="KO288">
        <v>0</v>
      </c>
      <c r="KR288">
        <v>0</v>
      </c>
      <c r="KS288" t="s">
        <v>1463</v>
      </c>
      <c r="RO288">
        <v>7.5</v>
      </c>
      <c r="RP288">
        <v>0</v>
      </c>
      <c r="RQ288">
        <v>2.5</v>
      </c>
      <c r="RR288">
        <v>10</v>
      </c>
      <c r="RS288" t="s">
        <v>1463</v>
      </c>
      <c r="RZ288" t="s">
        <v>1463</v>
      </c>
      <c r="SK288">
        <v>0</v>
      </c>
      <c r="SL288">
        <v>2.5</v>
      </c>
      <c r="SM288">
        <v>3.7</v>
      </c>
      <c r="SN288">
        <v>2.5</v>
      </c>
      <c r="SO288">
        <v>2.5</v>
      </c>
      <c r="SP288">
        <v>8.6999999999999993</v>
      </c>
      <c r="SQ288" t="s">
        <v>1463</v>
      </c>
      <c r="SR288" t="s">
        <v>2919</v>
      </c>
      <c r="TI288">
        <v>75</v>
      </c>
      <c r="TJ288" t="s">
        <v>7186</v>
      </c>
      <c r="TM288" t="b">
        <v>1</v>
      </c>
      <c r="TN288" t="b">
        <v>1</v>
      </c>
      <c r="TO288" t="b">
        <v>1</v>
      </c>
      <c r="TP288" t="b">
        <v>1</v>
      </c>
      <c r="TQ288" t="b">
        <v>1</v>
      </c>
      <c r="TS288" t="b">
        <v>1</v>
      </c>
      <c r="TT288" t="b">
        <v>1</v>
      </c>
      <c r="TU288" t="b">
        <v>1</v>
      </c>
      <c r="TX288">
        <v>2.5</v>
      </c>
      <c r="TY288">
        <v>2.5</v>
      </c>
      <c r="VI288">
        <v>5</v>
      </c>
      <c r="VJ288">
        <v>0</v>
      </c>
      <c r="VK288">
        <v>2.5</v>
      </c>
      <c r="VL288">
        <v>7.5</v>
      </c>
      <c r="VM288" t="s">
        <v>1463</v>
      </c>
      <c r="VO288" t="s">
        <v>1463</v>
      </c>
      <c r="VQ288" t="s">
        <v>1463</v>
      </c>
      <c r="VS288" t="s">
        <v>1463</v>
      </c>
      <c r="VV288" t="s">
        <v>1463</v>
      </c>
      <c r="VX288" t="s">
        <v>1462</v>
      </c>
      <c r="VY288" t="s">
        <v>2659</v>
      </c>
      <c r="VZ288">
        <v>0</v>
      </c>
      <c r="WA288">
        <v>2.5</v>
      </c>
      <c r="XJ288">
        <v>7</v>
      </c>
      <c r="XK288">
        <v>3.8</v>
      </c>
      <c r="XL288">
        <v>2.5</v>
      </c>
      <c r="XM288">
        <v>13.3</v>
      </c>
      <c r="XN288" t="s">
        <v>1462</v>
      </c>
      <c r="XO288" t="s">
        <v>1462</v>
      </c>
      <c r="XR288" t="b">
        <v>1</v>
      </c>
      <c r="XS288" t="b">
        <v>1</v>
      </c>
      <c r="XW288" t="b">
        <v>1</v>
      </c>
      <c r="XX288" t="b">
        <v>1</v>
      </c>
      <c r="YC288" t="s">
        <v>1462</v>
      </c>
      <c r="YE288" t="s">
        <v>1462</v>
      </c>
      <c r="YF288" t="s">
        <v>6929</v>
      </c>
      <c r="YG288">
        <v>2.5</v>
      </c>
      <c r="YH288">
        <v>2.5</v>
      </c>
      <c r="YI288" t="s">
        <v>1462</v>
      </c>
      <c r="YO288" t="b">
        <v>1</v>
      </c>
      <c r="YU288">
        <v>5</v>
      </c>
      <c r="YV288">
        <v>2.5</v>
      </c>
      <c r="ZX288">
        <v>10</v>
      </c>
      <c r="ZY288">
        <v>2.5</v>
      </c>
      <c r="ZZ288">
        <v>2.5</v>
      </c>
      <c r="AAA288">
        <v>15</v>
      </c>
      <c r="AAB288" t="s">
        <v>1462</v>
      </c>
      <c r="AAD288" t="b">
        <v>1</v>
      </c>
      <c r="AAM288" t="b">
        <v>1</v>
      </c>
      <c r="AAO288" t="b">
        <v>1</v>
      </c>
      <c r="AAS288" t="s">
        <v>6944</v>
      </c>
      <c r="AAT288">
        <v>2.5</v>
      </c>
      <c r="AAU288">
        <v>2.5</v>
      </c>
      <c r="ADN288">
        <v>6</v>
      </c>
      <c r="ADO288">
        <v>2.5</v>
      </c>
      <c r="ADP288">
        <v>2.5</v>
      </c>
      <c r="ADQ288">
        <v>11</v>
      </c>
      <c r="ADR288" t="s">
        <v>1759</v>
      </c>
      <c r="ADS288">
        <v>0.5</v>
      </c>
      <c r="ADT288">
        <v>20</v>
      </c>
      <c r="ADU288" t="s">
        <v>2560</v>
      </c>
      <c r="ADV288">
        <v>1</v>
      </c>
      <c r="ADW288">
        <v>50</v>
      </c>
      <c r="AEG288">
        <v>2.5</v>
      </c>
      <c r="AEH288">
        <v>2.5</v>
      </c>
      <c r="AEI288">
        <v>7</v>
      </c>
      <c r="AEJ288">
        <v>2.5</v>
      </c>
      <c r="AEK288">
        <v>2.5</v>
      </c>
      <c r="AEL288">
        <v>12</v>
      </c>
      <c r="AER288" t="b">
        <v>1</v>
      </c>
      <c r="AEX288" t="b">
        <v>1</v>
      </c>
      <c r="AFC288">
        <v>2.5</v>
      </c>
      <c r="AFD288">
        <v>2.5</v>
      </c>
      <c r="AFE288">
        <v>0</v>
      </c>
      <c r="AFF288">
        <v>2.8</v>
      </c>
      <c r="AFG288">
        <v>2.5</v>
      </c>
      <c r="AFH288">
        <v>5.3</v>
      </c>
      <c r="AFI288" t="s">
        <v>1463</v>
      </c>
      <c r="AFK288" t="s">
        <v>1463</v>
      </c>
      <c r="AFM288" t="s">
        <v>1463</v>
      </c>
      <c r="AFO288" t="s">
        <v>1463</v>
      </c>
      <c r="AFQ288" t="s">
        <v>1463</v>
      </c>
      <c r="AFT288" t="s">
        <v>1463</v>
      </c>
      <c r="AFV288">
        <v>1</v>
      </c>
      <c r="AFW288">
        <v>1</v>
      </c>
      <c r="AFX288">
        <v>2.7777777777777701</v>
      </c>
      <c r="AFY288">
        <v>2.5</v>
      </c>
      <c r="AFZ288">
        <v>2.5</v>
      </c>
      <c r="AGA288">
        <v>2.5</v>
      </c>
      <c r="AGB288">
        <v>2.5</v>
      </c>
      <c r="AGC288">
        <v>7.5</v>
      </c>
      <c r="AGD288">
        <v>5</v>
      </c>
      <c r="AGG288">
        <v>5</v>
      </c>
      <c r="AGJ288">
        <v>5</v>
      </c>
      <c r="AGQ288">
        <v>2.5</v>
      </c>
      <c r="AGR288">
        <v>2.5</v>
      </c>
      <c r="AGS288">
        <v>2</v>
      </c>
      <c r="AGT288">
        <v>2.5</v>
      </c>
      <c r="AGU288">
        <v>2.5</v>
      </c>
      <c r="AGV288">
        <v>7</v>
      </c>
      <c r="AGW288">
        <v>2</v>
      </c>
      <c r="AGY288" t="b">
        <v>1</v>
      </c>
      <c r="AGZ288" t="b">
        <v>1</v>
      </c>
      <c r="AHD288">
        <v>2</v>
      </c>
      <c r="AHE288">
        <v>2</v>
      </c>
      <c r="AHF288">
        <v>2</v>
      </c>
      <c r="AKM288">
        <v>2.5</v>
      </c>
      <c r="AKN288">
        <v>2.5</v>
      </c>
      <c r="AKO288">
        <v>10</v>
      </c>
      <c r="AKP288">
        <v>2.5</v>
      </c>
      <c r="AKQ288">
        <v>2.5</v>
      </c>
      <c r="AKR288">
        <v>15</v>
      </c>
      <c r="AKS288" t="s">
        <v>1462</v>
      </c>
      <c r="AKT288" t="s">
        <v>1463</v>
      </c>
      <c r="AKV288" t="s">
        <v>1462</v>
      </c>
      <c r="AKX288" t="s">
        <v>1463</v>
      </c>
      <c r="AKZ288" t="s">
        <v>1462</v>
      </c>
      <c r="ALB288" t="s">
        <v>1463</v>
      </c>
      <c r="ALD288" t="s">
        <v>1463</v>
      </c>
      <c r="ALF288" t="s">
        <v>1462</v>
      </c>
      <c r="ALH288" t="s">
        <v>1463</v>
      </c>
      <c r="ALJ288" t="s">
        <v>1463</v>
      </c>
      <c r="ALL288" t="s">
        <v>1463</v>
      </c>
      <c r="ALN288" t="s">
        <v>1463</v>
      </c>
      <c r="ALP288" t="s">
        <v>1463</v>
      </c>
      <c r="ALR288" t="s">
        <v>1463</v>
      </c>
      <c r="ALT288" t="s">
        <v>1463</v>
      </c>
      <c r="AMF288" t="b">
        <v>1</v>
      </c>
      <c r="AML288" t="b">
        <v>1</v>
      </c>
      <c r="AMM288" t="b">
        <v>1</v>
      </c>
      <c r="AMQ288" t="b">
        <v>1</v>
      </c>
      <c r="AMW288" t="b">
        <v>1</v>
      </c>
      <c r="ANA288">
        <v>2.5</v>
      </c>
      <c r="ANB288">
        <v>2.5</v>
      </c>
      <c r="ANC288">
        <v>10</v>
      </c>
      <c r="AND288">
        <v>2.5</v>
      </c>
      <c r="ANE288">
        <v>5</v>
      </c>
      <c r="ANF288">
        <v>17.5</v>
      </c>
      <c r="ANG288" t="s">
        <v>1462</v>
      </c>
      <c r="ANH288" t="s">
        <v>3069</v>
      </c>
      <c r="ANI288" t="s">
        <v>1462</v>
      </c>
      <c r="ANJ288" t="s">
        <v>2616</v>
      </c>
      <c r="ANK288">
        <v>2.5</v>
      </c>
      <c r="ANL288">
        <v>5</v>
      </c>
      <c r="ANM288">
        <v>6</v>
      </c>
      <c r="ANN288">
        <v>2.5</v>
      </c>
      <c r="ANO288">
        <v>2.5</v>
      </c>
      <c r="ANP288">
        <v>11</v>
      </c>
      <c r="ANQ288" t="s">
        <v>2599</v>
      </c>
      <c r="ANR288" t="s">
        <v>1462</v>
      </c>
      <c r="ANT288">
        <v>2.5</v>
      </c>
      <c r="ANU288">
        <v>2.5</v>
      </c>
      <c r="AQR288">
        <v>5</v>
      </c>
      <c r="AQS288">
        <v>1.3</v>
      </c>
      <c r="AQT288">
        <v>2.5</v>
      </c>
      <c r="AQU288">
        <v>8.8000000000000007</v>
      </c>
      <c r="AQV288" t="s">
        <v>1463</v>
      </c>
      <c r="ARA288" t="b">
        <v>1</v>
      </c>
      <c r="ARB288" t="b">
        <v>1</v>
      </c>
      <c r="ARC288" t="b">
        <v>1</v>
      </c>
      <c r="ARD288" t="b">
        <v>1</v>
      </c>
      <c r="ARG288">
        <v>0</v>
      </c>
      <c r="ARH288">
        <v>2.5</v>
      </c>
      <c r="ARI288" t="s">
        <v>1463</v>
      </c>
      <c r="ARQ288" t="s">
        <v>1462</v>
      </c>
      <c r="ARS288" t="s">
        <v>6991</v>
      </c>
      <c r="ART288" t="s">
        <v>2616</v>
      </c>
      <c r="ASB288" t="b">
        <v>1</v>
      </c>
      <c r="ASC288" t="s">
        <v>6945</v>
      </c>
      <c r="ASD288">
        <v>2.5</v>
      </c>
      <c r="ASE288">
        <v>2.5</v>
      </c>
      <c r="ASF288">
        <v>3</v>
      </c>
      <c r="ASG288">
        <v>2.5</v>
      </c>
      <c r="ASH288">
        <v>2.5</v>
      </c>
      <c r="ASI288">
        <v>8</v>
      </c>
      <c r="ASJ288">
        <v>80</v>
      </c>
      <c r="ASM288" t="b">
        <v>1</v>
      </c>
      <c r="ASS288">
        <v>3</v>
      </c>
      <c r="AST288" t="s">
        <v>1462</v>
      </c>
      <c r="ASV288" t="b">
        <v>1</v>
      </c>
      <c r="ASW288" t="b">
        <v>1</v>
      </c>
      <c r="ASX288" t="b">
        <v>1</v>
      </c>
      <c r="ATC288" t="s">
        <v>7187</v>
      </c>
      <c r="ATD288">
        <v>2.5</v>
      </c>
      <c r="ATE288">
        <v>2.5</v>
      </c>
      <c r="ATF288">
        <v>4.7</v>
      </c>
      <c r="ATG288">
        <v>5</v>
      </c>
      <c r="ATH288">
        <v>2.5</v>
      </c>
      <c r="ATI288">
        <v>12.2</v>
      </c>
      <c r="ATJ288" t="s">
        <v>1462</v>
      </c>
      <c r="ATN288" t="b">
        <v>1</v>
      </c>
      <c r="ATO288" t="s">
        <v>7188</v>
      </c>
      <c r="ATP288" t="s">
        <v>2566</v>
      </c>
      <c r="AVW288" t="s">
        <v>1463</v>
      </c>
      <c r="AVX288" t="s">
        <v>1463</v>
      </c>
      <c r="AVZ288">
        <v>5</v>
      </c>
      <c r="AWA288">
        <v>2.5</v>
      </c>
      <c r="AWB288">
        <v>5</v>
      </c>
      <c r="AWC288">
        <v>2.5</v>
      </c>
      <c r="AWD288">
        <v>3</v>
      </c>
      <c r="AWE288">
        <v>2.5</v>
      </c>
      <c r="AWF288">
        <v>2.5</v>
      </c>
      <c r="AWG288">
        <v>8</v>
      </c>
      <c r="AWH288" t="s">
        <v>1462</v>
      </c>
      <c r="AWI288" t="s">
        <v>1470</v>
      </c>
      <c r="AWJ288" t="s">
        <v>1463</v>
      </c>
      <c r="AWL288" t="s">
        <v>1462</v>
      </c>
      <c r="AWM288" t="s">
        <v>2619</v>
      </c>
      <c r="AWN288" t="s">
        <v>1463</v>
      </c>
      <c r="AWP288" t="s">
        <v>1463</v>
      </c>
      <c r="AWR288" t="s">
        <v>1463</v>
      </c>
      <c r="AWT288" t="s">
        <v>1463</v>
      </c>
      <c r="AWV288" t="s">
        <v>1462</v>
      </c>
      <c r="AWW288" t="s">
        <v>1470</v>
      </c>
      <c r="AWX288" t="s">
        <v>1463</v>
      </c>
      <c r="AWZ288" t="s">
        <v>1462</v>
      </c>
      <c r="AXA288" t="s">
        <v>1469</v>
      </c>
      <c r="AXB288" t="s">
        <v>1463</v>
      </c>
      <c r="AXD288" t="s">
        <v>1463</v>
      </c>
      <c r="AXI288">
        <v>2.5</v>
      </c>
      <c r="AXJ288">
        <v>2.5</v>
      </c>
      <c r="AXK288">
        <v>1</v>
      </c>
      <c r="AXN288">
        <v>1</v>
      </c>
      <c r="AXO288">
        <v>1</v>
      </c>
      <c r="AXP288">
        <v>1</v>
      </c>
      <c r="AXQ288">
        <v>1</v>
      </c>
      <c r="AXR288">
        <v>1</v>
      </c>
      <c r="AXS288">
        <v>1</v>
      </c>
      <c r="AXT288">
        <v>1</v>
      </c>
      <c r="AXU288">
        <v>1</v>
      </c>
      <c r="AXV288">
        <v>2</v>
      </c>
      <c r="AXW288">
        <v>1</v>
      </c>
      <c r="AXX288">
        <v>2</v>
      </c>
      <c r="AYA288">
        <v>10</v>
      </c>
      <c r="AYD288">
        <v>10</v>
      </c>
      <c r="AYE288" t="s">
        <v>1463</v>
      </c>
      <c r="AYF288" t="s">
        <v>1463</v>
      </c>
      <c r="AYG288">
        <v>10</v>
      </c>
      <c r="AYJ288">
        <v>10</v>
      </c>
      <c r="AYK288">
        <v>2.5</v>
      </c>
      <c r="AYL288">
        <v>2.5</v>
      </c>
      <c r="AYM288">
        <v>15</v>
      </c>
      <c r="AZO288" t="s">
        <v>1462</v>
      </c>
      <c r="AZP288" t="s">
        <v>7083</v>
      </c>
      <c r="AZR288">
        <v>2.5</v>
      </c>
      <c r="AZS288">
        <v>2.5</v>
      </c>
      <c r="BCH288">
        <v>10</v>
      </c>
      <c r="BCI288">
        <v>2.5</v>
      </c>
      <c r="BCJ288">
        <v>2.5</v>
      </c>
      <c r="BCK288">
        <v>15</v>
      </c>
      <c r="BCL288">
        <v>1</v>
      </c>
      <c r="BCN288" t="s">
        <v>2555</v>
      </c>
      <c r="BCP288">
        <v>2</v>
      </c>
      <c r="BCR288">
        <v>3</v>
      </c>
      <c r="BCT288">
        <v>4</v>
      </c>
      <c r="BCW288" t="s">
        <v>2555</v>
      </c>
      <c r="BCY288">
        <v>2.5</v>
      </c>
      <c r="BCZ288">
        <v>2.5</v>
      </c>
      <c r="BEH288">
        <v>4.2</v>
      </c>
      <c r="BEI288">
        <v>7.5</v>
      </c>
      <c r="BEJ288">
        <v>2.5</v>
      </c>
      <c r="BEK288">
        <v>14.2</v>
      </c>
      <c r="BEL288" t="s">
        <v>2552</v>
      </c>
      <c r="BEN288" t="s">
        <v>2552</v>
      </c>
      <c r="BEP288" t="s">
        <v>2557</v>
      </c>
      <c r="BER288" t="s">
        <v>2567</v>
      </c>
      <c r="BET288" t="s">
        <v>2552</v>
      </c>
      <c r="BEV288" t="s">
        <v>2552</v>
      </c>
      <c r="BEX288">
        <v>7.5</v>
      </c>
      <c r="BEY288">
        <v>2.5</v>
      </c>
      <c r="BGQ288">
        <v>0</v>
      </c>
      <c r="BGR288">
        <v>2.5</v>
      </c>
      <c r="BGS288">
        <v>2.5</v>
      </c>
      <c r="BGT288">
        <v>5</v>
      </c>
      <c r="BGU288" t="s">
        <v>1462</v>
      </c>
      <c r="BGV288" t="s">
        <v>2667</v>
      </c>
      <c r="BGW288" t="s">
        <v>3103</v>
      </c>
      <c r="BHK288">
        <v>2.5</v>
      </c>
      <c r="BHL288">
        <v>2.5</v>
      </c>
      <c r="BIT288">
        <v>10</v>
      </c>
      <c r="BIU288">
        <v>2.5</v>
      </c>
      <c r="BIV288">
        <v>2.5</v>
      </c>
      <c r="BIW288">
        <v>15</v>
      </c>
      <c r="BIX288">
        <v>3</v>
      </c>
      <c r="BIY288" t="s">
        <v>2548</v>
      </c>
      <c r="BIZ288" t="s">
        <v>2548</v>
      </c>
      <c r="BJA288" t="s">
        <v>1794</v>
      </c>
      <c r="BJB288">
        <v>2.5</v>
      </c>
      <c r="BJC288">
        <v>2.5</v>
      </c>
    </row>
    <row r="289" spans="1:1024 1026:1615" ht="15" x14ac:dyDescent="0.25">
      <c r="A289" t="s">
        <v>6936</v>
      </c>
      <c r="B289" t="s">
        <v>7189</v>
      </c>
      <c r="C289" t="s">
        <v>7190</v>
      </c>
      <c r="D289" t="s">
        <v>2553</v>
      </c>
      <c r="E289" t="s">
        <v>7191</v>
      </c>
      <c r="F289" t="s">
        <v>2606</v>
      </c>
      <c r="G289" t="s">
        <v>4350</v>
      </c>
      <c r="H289" t="s">
        <v>6517</v>
      </c>
      <c r="I289" t="s">
        <v>7172</v>
      </c>
      <c r="J289">
        <v>2.4872775900000001</v>
      </c>
      <c r="K289">
        <v>34.608127449999998</v>
      </c>
      <c r="L289" s="116">
        <v>42464</v>
      </c>
      <c r="M289" t="s">
        <v>1471</v>
      </c>
      <c r="N289">
        <v>40</v>
      </c>
      <c r="O289" t="s">
        <v>1472</v>
      </c>
      <c r="Q289">
        <v>6.7</v>
      </c>
      <c r="R289">
        <v>2.5</v>
      </c>
      <c r="S289">
        <v>2.5</v>
      </c>
      <c r="T289">
        <v>11.7</v>
      </c>
      <c r="U289">
        <v>1</v>
      </c>
      <c r="V289">
        <v>1</v>
      </c>
      <c r="W289">
        <v>2</v>
      </c>
      <c r="X289">
        <v>3</v>
      </c>
      <c r="AA289" t="b">
        <v>1</v>
      </c>
      <c r="BS289" t="s">
        <v>1462</v>
      </c>
      <c r="BT289" t="s">
        <v>1462</v>
      </c>
      <c r="BU289" t="s">
        <v>7047</v>
      </c>
      <c r="BV289" t="s">
        <v>7192</v>
      </c>
      <c r="BW289">
        <v>2.5</v>
      </c>
      <c r="BX289">
        <v>2.5</v>
      </c>
      <c r="BY289">
        <v>3.5</v>
      </c>
      <c r="BZ289">
        <v>2.5</v>
      </c>
      <c r="CA289">
        <v>2.5</v>
      </c>
      <c r="CB289">
        <v>8.5</v>
      </c>
      <c r="CC289" t="s">
        <v>1462</v>
      </c>
      <c r="CD289" t="b">
        <v>1</v>
      </c>
      <c r="CE289" t="b">
        <v>1</v>
      </c>
      <c r="CF289">
        <v>25</v>
      </c>
      <c r="CH289" t="s">
        <v>1463</v>
      </c>
      <c r="CM289" t="s">
        <v>1463</v>
      </c>
      <c r="CR289" t="s">
        <v>1463</v>
      </c>
      <c r="CW289" t="s">
        <v>1463</v>
      </c>
      <c r="DB289" t="s">
        <v>1463</v>
      </c>
      <c r="DG289" t="s">
        <v>1463</v>
      </c>
      <c r="DM289" t="s">
        <v>1463</v>
      </c>
      <c r="DS289" t="b">
        <v>1</v>
      </c>
      <c r="DU289" t="b">
        <v>1</v>
      </c>
      <c r="DY289" t="b">
        <v>1</v>
      </c>
      <c r="EF289" t="b">
        <v>1</v>
      </c>
      <c r="EG289" t="s">
        <v>6978</v>
      </c>
      <c r="EI289">
        <v>2.5</v>
      </c>
      <c r="EJ289">
        <v>2.5</v>
      </c>
      <c r="EN289">
        <v>0</v>
      </c>
      <c r="EO289" t="s">
        <v>1463</v>
      </c>
      <c r="FL289">
        <v>3.5</v>
      </c>
      <c r="FM289">
        <v>2.5</v>
      </c>
      <c r="FN289">
        <v>2.5</v>
      </c>
      <c r="FO289">
        <v>8.5</v>
      </c>
      <c r="FP289" t="s">
        <v>1462</v>
      </c>
      <c r="FT289" t="b">
        <v>1</v>
      </c>
      <c r="FV289" t="s">
        <v>1464</v>
      </c>
      <c r="JC289" t="b">
        <v>1</v>
      </c>
      <c r="JE289" t="s">
        <v>1464</v>
      </c>
      <c r="KG289" t="s">
        <v>4871</v>
      </c>
      <c r="KH289" t="b">
        <v>1</v>
      </c>
      <c r="KJ289" t="s">
        <v>1464</v>
      </c>
      <c r="KM289">
        <v>2.5</v>
      </c>
      <c r="KN289">
        <v>2.5</v>
      </c>
      <c r="KO289">
        <v>0</v>
      </c>
      <c r="KR289">
        <v>0</v>
      </c>
      <c r="KS289" t="s">
        <v>1463</v>
      </c>
      <c r="RO289">
        <v>7.5</v>
      </c>
      <c r="RP289">
        <v>0</v>
      </c>
      <c r="RQ289">
        <v>2.5</v>
      </c>
      <c r="RR289">
        <v>10</v>
      </c>
      <c r="RS289" t="s">
        <v>1463</v>
      </c>
      <c r="RZ289" t="s">
        <v>1463</v>
      </c>
      <c r="SK289">
        <v>0</v>
      </c>
      <c r="SL289">
        <v>2.5</v>
      </c>
      <c r="SM289">
        <v>5.7</v>
      </c>
      <c r="SN289">
        <v>2.5</v>
      </c>
      <c r="SO289">
        <v>2.5</v>
      </c>
      <c r="SP289">
        <v>10.7</v>
      </c>
      <c r="SQ289" t="s">
        <v>1463</v>
      </c>
      <c r="SR289" t="s">
        <v>2919</v>
      </c>
      <c r="TI289">
        <v>50</v>
      </c>
      <c r="TJ289" t="s">
        <v>7193</v>
      </c>
      <c r="TM289" t="b">
        <v>1</v>
      </c>
      <c r="TN289" t="b">
        <v>1</v>
      </c>
      <c r="TO289" t="b">
        <v>1</v>
      </c>
      <c r="TP289" t="b">
        <v>1</v>
      </c>
      <c r="TQ289" t="b">
        <v>1</v>
      </c>
      <c r="TS289" t="b">
        <v>1</v>
      </c>
      <c r="TT289" t="b">
        <v>1</v>
      </c>
      <c r="TU289" t="b">
        <v>1</v>
      </c>
      <c r="TX289">
        <v>2.5</v>
      </c>
      <c r="TY289">
        <v>2.5</v>
      </c>
      <c r="VI289">
        <v>5</v>
      </c>
      <c r="VJ289">
        <v>2.5</v>
      </c>
      <c r="VK289">
        <v>2.5</v>
      </c>
      <c r="VL289">
        <v>10</v>
      </c>
      <c r="VM289" t="s">
        <v>1463</v>
      </c>
      <c r="VN289" t="s">
        <v>7194</v>
      </c>
      <c r="VO289" t="s">
        <v>1463</v>
      </c>
      <c r="VQ289" t="s">
        <v>1463</v>
      </c>
      <c r="VS289" t="s">
        <v>1463</v>
      </c>
      <c r="VV289" t="s">
        <v>1463</v>
      </c>
      <c r="VX289" t="s">
        <v>1462</v>
      </c>
      <c r="VY289" t="s">
        <v>7050</v>
      </c>
      <c r="VZ289">
        <v>2.5</v>
      </c>
      <c r="WA289">
        <v>2.5</v>
      </c>
      <c r="XJ289">
        <v>2.5</v>
      </c>
      <c r="XK289">
        <v>1.3</v>
      </c>
      <c r="XL289">
        <v>2.5</v>
      </c>
      <c r="XM289">
        <v>6.3</v>
      </c>
      <c r="XN289" t="s">
        <v>1462</v>
      </c>
      <c r="XO289" t="s">
        <v>1462</v>
      </c>
      <c r="XR289" t="b">
        <v>1</v>
      </c>
      <c r="XS289" t="b">
        <v>1</v>
      </c>
      <c r="XU289" t="b">
        <v>1</v>
      </c>
      <c r="XW289" t="b">
        <v>1</v>
      </c>
      <c r="YC289" t="s">
        <v>1462</v>
      </c>
      <c r="YE289" t="s">
        <v>1463</v>
      </c>
      <c r="YF289" t="s">
        <v>4579</v>
      </c>
      <c r="YG289">
        <v>2.5</v>
      </c>
      <c r="YH289">
        <v>2.5</v>
      </c>
      <c r="YI289" t="s">
        <v>1463</v>
      </c>
      <c r="YU289">
        <v>0</v>
      </c>
      <c r="YV289">
        <v>2.5</v>
      </c>
      <c r="ZX289">
        <v>7</v>
      </c>
      <c r="ZY289">
        <v>2.5</v>
      </c>
      <c r="ZZ289">
        <v>2.5</v>
      </c>
      <c r="AAA289">
        <v>12</v>
      </c>
      <c r="AAB289" t="s">
        <v>1462</v>
      </c>
      <c r="AAM289" t="b">
        <v>1</v>
      </c>
      <c r="AAO289" t="b">
        <v>1</v>
      </c>
      <c r="AAS289" t="s">
        <v>7195</v>
      </c>
      <c r="AAT289">
        <v>2.5</v>
      </c>
      <c r="AAU289">
        <v>2.5</v>
      </c>
      <c r="ADN289">
        <v>10</v>
      </c>
      <c r="ADO289">
        <v>2.5</v>
      </c>
      <c r="ADP289">
        <v>2.5</v>
      </c>
      <c r="ADQ289">
        <v>15</v>
      </c>
      <c r="ADR289" t="s">
        <v>1759</v>
      </c>
      <c r="ADS289">
        <v>0.5</v>
      </c>
      <c r="ADT289">
        <v>20</v>
      </c>
      <c r="ADU289" t="s">
        <v>3580</v>
      </c>
      <c r="ADV289">
        <v>1</v>
      </c>
      <c r="ADW289">
        <v>50</v>
      </c>
      <c r="ADX289" t="s">
        <v>2560</v>
      </c>
      <c r="ADY289">
        <v>1</v>
      </c>
      <c r="ADZ289">
        <v>50</v>
      </c>
      <c r="AEG289">
        <v>2.5</v>
      </c>
      <c r="AEH289">
        <v>2.5</v>
      </c>
      <c r="AEI289">
        <v>2</v>
      </c>
      <c r="AEJ289">
        <v>2.5</v>
      </c>
      <c r="AEK289">
        <v>2.5</v>
      </c>
      <c r="AEL289">
        <v>7</v>
      </c>
      <c r="AER289" t="b">
        <v>1</v>
      </c>
      <c r="AFC289">
        <v>2.5</v>
      </c>
      <c r="AFD289">
        <v>2.5</v>
      </c>
      <c r="AFE289">
        <v>0</v>
      </c>
      <c r="AFF289">
        <v>3.8</v>
      </c>
      <c r="AFG289">
        <v>2.5</v>
      </c>
      <c r="AFH289">
        <v>6.3</v>
      </c>
      <c r="AFI289" t="s">
        <v>1463</v>
      </c>
      <c r="AFK289" t="s">
        <v>1463</v>
      </c>
      <c r="AFM289" t="s">
        <v>1463</v>
      </c>
      <c r="AFO289" t="s">
        <v>1463</v>
      </c>
      <c r="AFQ289" t="s">
        <v>1463</v>
      </c>
      <c r="AFT289" t="s">
        <v>1463</v>
      </c>
      <c r="AFV289">
        <v>1</v>
      </c>
      <c r="AFW289">
        <v>2</v>
      </c>
      <c r="AFX289">
        <v>3.75</v>
      </c>
      <c r="AFY289">
        <v>2.5</v>
      </c>
      <c r="AFZ289">
        <v>5</v>
      </c>
      <c r="AGA289">
        <v>2.5</v>
      </c>
      <c r="AGB289">
        <v>2.5</v>
      </c>
      <c r="AGC289">
        <v>10</v>
      </c>
      <c r="AGD289">
        <v>6</v>
      </c>
      <c r="AGG289">
        <v>6</v>
      </c>
      <c r="AGJ289">
        <v>6</v>
      </c>
      <c r="AGQ289">
        <v>2.5</v>
      </c>
      <c r="AGR289">
        <v>2.5</v>
      </c>
      <c r="AGS289">
        <v>2</v>
      </c>
      <c r="AGT289">
        <v>2.5</v>
      </c>
      <c r="AGU289">
        <v>2.5</v>
      </c>
      <c r="AGV289">
        <v>7</v>
      </c>
      <c r="AGW289">
        <v>2</v>
      </c>
      <c r="AGY289" t="b">
        <v>1</v>
      </c>
      <c r="AGZ289" t="b">
        <v>1</v>
      </c>
      <c r="AHD289">
        <v>2</v>
      </c>
      <c r="AHE289">
        <v>2</v>
      </c>
      <c r="AHF289">
        <v>3</v>
      </c>
      <c r="AKM289">
        <v>2.5</v>
      </c>
      <c r="AKN289">
        <v>2.5</v>
      </c>
      <c r="AKO289">
        <v>10</v>
      </c>
      <c r="AKP289">
        <v>2.5</v>
      </c>
      <c r="AKQ289">
        <v>2.5</v>
      </c>
      <c r="AKR289">
        <v>15</v>
      </c>
      <c r="AKS289" t="s">
        <v>1462</v>
      </c>
      <c r="AKT289" t="s">
        <v>1463</v>
      </c>
      <c r="AKV289" t="s">
        <v>1462</v>
      </c>
      <c r="AKX289" t="s">
        <v>1463</v>
      </c>
      <c r="AKZ289" t="s">
        <v>1463</v>
      </c>
      <c r="ALB289" t="s">
        <v>1462</v>
      </c>
      <c r="ALD289" t="s">
        <v>1463</v>
      </c>
      <c r="ALF289" t="s">
        <v>1462</v>
      </c>
      <c r="ALH289" t="s">
        <v>1463</v>
      </c>
      <c r="ALJ289" t="s">
        <v>1463</v>
      </c>
      <c r="ALL289" t="s">
        <v>1463</v>
      </c>
      <c r="ALN289" t="s">
        <v>1463</v>
      </c>
      <c r="ALP289" t="s">
        <v>1463</v>
      </c>
      <c r="ALR289" t="s">
        <v>1463</v>
      </c>
      <c r="ALT289" t="s">
        <v>1463</v>
      </c>
      <c r="AMI289" t="b">
        <v>1</v>
      </c>
      <c r="AML289" t="b">
        <v>1</v>
      </c>
      <c r="AMM289" t="b">
        <v>1</v>
      </c>
      <c r="AMQ289" t="b">
        <v>1</v>
      </c>
      <c r="AMW289" t="b">
        <v>1</v>
      </c>
      <c r="ANA289">
        <v>2.5</v>
      </c>
      <c r="ANB289">
        <v>2.5</v>
      </c>
      <c r="ANC289">
        <v>0</v>
      </c>
      <c r="AND289">
        <v>2.5</v>
      </c>
      <c r="ANE289">
        <v>7.5</v>
      </c>
      <c r="ANF289">
        <v>10</v>
      </c>
      <c r="ANG289" t="s">
        <v>1463</v>
      </c>
      <c r="ANK289">
        <v>2.5</v>
      </c>
      <c r="ANL289">
        <v>7.5</v>
      </c>
      <c r="ANM289">
        <v>6</v>
      </c>
      <c r="ANN289">
        <v>5</v>
      </c>
      <c r="ANO289">
        <v>5</v>
      </c>
      <c r="ANP289">
        <v>16</v>
      </c>
      <c r="ANQ289" t="s">
        <v>2599</v>
      </c>
      <c r="ANR289" t="s">
        <v>1462</v>
      </c>
      <c r="ANT289">
        <v>5</v>
      </c>
      <c r="ANU289">
        <v>5</v>
      </c>
      <c r="AQR289">
        <v>5</v>
      </c>
      <c r="AQS289">
        <v>1.3</v>
      </c>
      <c r="AQT289">
        <v>2.5</v>
      </c>
      <c r="AQU289">
        <v>8.8000000000000007</v>
      </c>
      <c r="AQV289" t="s">
        <v>1463</v>
      </c>
      <c r="ARA289" t="b">
        <v>1</v>
      </c>
      <c r="ARB289" t="b">
        <v>1</v>
      </c>
      <c r="ARC289" t="b">
        <v>1</v>
      </c>
      <c r="ARG289">
        <v>0</v>
      </c>
      <c r="ARH289">
        <v>2.5</v>
      </c>
      <c r="ARI289" t="s">
        <v>1463</v>
      </c>
      <c r="ARQ289" t="s">
        <v>1462</v>
      </c>
      <c r="ARS289" t="s">
        <v>6991</v>
      </c>
      <c r="ART289" t="s">
        <v>2616</v>
      </c>
      <c r="ASB289" t="b">
        <v>1</v>
      </c>
      <c r="ASC289" t="s">
        <v>6945</v>
      </c>
      <c r="ASD289">
        <v>2.5</v>
      </c>
      <c r="ASE289">
        <v>2.5</v>
      </c>
      <c r="ASF289">
        <v>4</v>
      </c>
      <c r="ASG289">
        <v>2.5</v>
      </c>
      <c r="ASH289">
        <v>2.5</v>
      </c>
      <c r="ASI289">
        <v>9</v>
      </c>
      <c r="ASJ289">
        <v>70</v>
      </c>
      <c r="ASM289" t="b">
        <v>1</v>
      </c>
      <c r="ASS289">
        <v>3</v>
      </c>
      <c r="AST289" t="s">
        <v>1462</v>
      </c>
      <c r="ASV289" t="b">
        <v>1</v>
      </c>
      <c r="ASW289" t="b">
        <v>1</v>
      </c>
      <c r="ASX289" t="b">
        <v>1</v>
      </c>
      <c r="ASY289" t="b">
        <v>1</v>
      </c>
      <c r="ATC289" t="s">
        <v>7196</v>
      </c>
      <c r="ATD289">
        <v>2.5</v>
      </c>
      <c r="ATE289">
        <v>2.5</v>
      </c>
      <c r="ATF289">
        <v>0</v>
      </c>
      <c r="ATG289">
        <v>0</v>
      </c>
      <c r="ATH289">
        <v>3.8</v>
      </c>
      <c r="ATI289">
        <v>3.8</v>
      </c>
      <c r="ATJ289" t="s">
        <v>1463</v>
      </c>
      <c r="AVZ289">
        <v>0</v>
      </c>
      <c r="AWA289">
        <v>2.5</v>
      </c>
      <c r="AWB289">
        <v>0</v>
      </c>
      <c r="AWC289">
        <v>5</v>
      </c>
      <c r="AWD289">
        <v>2</v>
      </c>
      <c r="AWE289">
        <v>2.5</v>
      </c>
      <c r="AWF289">
        <v>2.5</v>
      </c>
      <c r="AWG289">
        <v>7</v>
      </c>
      <c r="AWH289" t="s">
        <v>1462</v>
      </c>
      <c r="AWI289" t="s">
        <v>1470</v>
      </c>
      <c r="AWJ289" t="s">
        <v>1463</v>
      </c>
      <c r="AWL289" t="s">
        <v>1462</v>
      </c>
      <c r="AWM289" t="s">
        <v>1470</v>
      </c>
      <c r="AWN289" t="s">
        <v>1463</v>
      </c>
      <c r="AWP289" t="s">
        <v>1463</v>
      </c>
      <c r="AWR289" t="s">
        <v>1463</v>
      </c>
      <c r="AWT289" t="s">
        <v>1463</v>
      </c>
      <c r="AWV289" t="s">
        <v>1462</v>
      </c>
      <c r="AWW289" t="s">
        <v>1470</v>
      </c>
      <c r="AWX289" t="s">
        <v>1463</v>
      </c>
      <c r="AWZ289" t="s">
        <v>1463</v>
      </c>
      <c r="AXB289" t="s">
        <v>1463</v>
      </c>
      <c r="AXD289" t="s">
        <v>1463</v>
      </c>
      <c r="AXI289">
        <v>2.5</v>
      </c>
      <c r="AXJ289">
        <v>2.5</v>
      </c>
      <c r="AXK289">
        <v>1</v>
      </c>
      <c r="AXN289">
        <v>1</v>
      </c>
      <c r="AXO289">
        <v>1</v>
      </c>
      <c r="AXP289">
        <v>1</v>
      </c>
      <c r="AXQ289">
        <v>1</v>
      </c>
      <c r="AXR289">
        <v>1</v>
      </c>
      <c r="AXS289">
        <v>1</v>
      </c>
      <c r="AXT289">
        <v>1</v>
      </c>
      <c r="AXU289">
        <v>1</v>
      </c>
      <c r="AXV289">
        <v>2</v>
      </c>
      <c r="AXW289">
        <v>1</v>
      </c>
      <c r="AXX289">
        <v>2</v>
      </c>
      <c r="AYA289">
        <v>10</v>
      </c>
      <c r="AYD289">
        <v>10</v>
      </c>
      <c r="AYE289" t="s">
        <v>1463</v>
      </c>
      <c r="AYF289" t="s">
        <v>1463</v>
      </c>
      <c r="AYG289">
        <v>10</v>
      </c>
      <c r="AYJ289">
        <v>10</v>
      </c>
      <c r="AYK289">
        <v>2.5</v>
      </c>
      <c r="AYL289">
        <v>2.5</v>
      </c>
      <c r="AYM289">
        <v>15</v>
      </c>
      <c r="AZO289" t="s">
        <v>1462</v>
      </c>
      <c r="AZP289" t="s">
        <v>7030</v>
      </c>
      <c r="AZR289">
        <v>2.5</v>
      </c>
      <c r="AZS289">
        <v>2.5</v>
      </c>
      <c r="BCH289">
        <v>10</v>
      </c>
      <c r="BCI289">
        <v>2.5</v>
      </c>
      <c r="BCJ289">
        <v>2.5</v>
      </c>
      <c r="BCK289">
        <v>15</v>
      </c>
      <c r="BCL289">
        <v>1</v>
      </c>
      <c r="BCN289" t="s">
        <v>2555</v>
      </c>
      <c r="BCP289">
        <v>2</v>
      </c>
      <c r="BCR289">
        <v>5</v>
      </c>
      <c r="BCT289">
        <v>4</v>
      </c>
      <c r="BCW289" t="s">
        <v>2555</v>
      </c>
      <c r="BCY289">
        <v>2.5</v>
      </c>
      <c r="BCZ289">
        <v>2.5</v>
      </c>
      <c r="BEH289">
        <v>6.7</v>
      </c>
      <c r="BEI289">
        <v>5</v>
      </c>
      <c r="BEJ289">
        <v>2.5</v>
      </c>
      <c r="BEK289">
        <v>14.2</v>
      </c>
      <c r="BEL289" t="s">
        <v>2552</v>
      </c>
      <c r="BEN289" t="s">
        <v>2557</v>
      </c>
      <c r="BEP289" t="s">
        <v>2552</v>
      </c>
      <c r="BER289" t="s">
        <v>2567</v>
      </c>
      <c r="BET289" t="s">
        <v>2557</v>
      </c>
      <c r="BEV289" t="s">
        <v>2567</v>
      </c>
      <c r="BEX289">
        <v>5</v>
      </c>
      <c r="BEY289">
        <v>2.5</v>
      </c>
      <c r="BGQ289">
        <v>0</v>
      </c>
      <c r="BGR289">
        <v>2.5</v>
      </c>
      <c r="BGS289">
        <v>2.5</v>
      </c>
      <c r="BGT289">
        <v>5</v>
      </c>
      <c r="BGU289" t="s">
        <v>1462</v>
      </c>
      <c r="BGV289" t="s">
        <v>2667</v>
      </c>
      <c r="BGW289" t="s">
        <v>3103</v>
      </c>
      <c r="BHK289">
        <v>2.5</v>
      </c>
      <c r="BHL289">
        <v>2.5</v>
      </c>
      <c r="BIT289">
        <v>10</v>
      </c>
      <c r="BIU289">
        <v>2.5</v>
      </c>
      <c r="BIV289">
        <v>2.5</v>
      </c>
      <c r="BIW289">
        <v>15</v>
      </c>
      <c r="BIX289">
        <v>3</v>
      </c>
      <c r="BIY289" t="s">
        <v>2548</v>
      </c>
      <c r="BIZ289" t="s">
        <v>2548</v>
      </c>
      <c r="BJA289" t="s">
        <v>1794</v>
      </c>
      <c r="BJB289">
        <v>2.5</v>
      </c>
      <c r="BJC289">
        <v>2.5</v>
      </c>
    </row>
    <row r="290" spans="1:1024 1026:1615" ht="15" x14ac:dyDescent="0.25">
      <c r="A290" t="s">
        <v>6936</v>
      </c>
      <c r="B290" t="s">
        <v>7197</v>
      </c>
      <c r="C290" t="s">
        <v>7198</v>
      </c>
      <c r="D290" t="s">
        <v>2553</v>
      </c>
      <c r="E290" t="s">
        <v>7199</v>
      </c>
      <c r="F290" t="s">
        <v>2606</v>
      </c>
      <c r="G290" t="s">
        <v>4350</v>
      </c>
      <c r="H290" t="s">
        <v>6517</v>
      </c>
      <c r="I290" t="s">
        <v>7172</v>
      </c>
      <c r="J290">
        <v>2.4871320200000002</v>
      </c>
      <c r="K290">
        <v>34.608110910000001</v>
      </c>
      <c r="L290" s="116">
        <v>42464</v>
      </c>
      <c r="M290" t="s">
        <v>1471</v>
      </c>
      <c r="N290">
        <v>20</v>
      </c>
      <c r="O290" t="s">
        <v>1472</v>
      </c>
      <c r="Q290">
        <v>6.7</v>
      </c>
      <c r="R290">
        <v>7.5</v>
      </c>
      <c r="S290">
        <v>2.5</v>
      </c>
      <c r="T290">
        <v>16.7</v>
      </c>
      <c r="U290">
        <v>1</v>
      </c>
      <c r="V290">
        <v>1</v>
      </c>
      <c r="W290">
        <v>1</v>
      </c>
      <c r="X290">
        <v>1</v>
      </c>
      <c r="AA290" t="b">
        <v>1</v>
      </c>
      <c r="BS290" t="s">
        <v>1462</v>
      </c>
      <c r="BT290" t="s">
        <v>1462</v>
      </c>
      <c r="BU290" t="s">
        <v>7200</v>
      </c>
      <c r="BV290" t="s">
        <v>7201</v>
      </c>
      <c r="BW290">
        <v>7.5</v>
      </c>
      <c r="BX290">
        <v>2.5</v>
      </c>
      <c r="BY290">
        <v>3.5</v>
      </c>
      <c r="BZ290">
        <v>2.5</v>
      </c>
      <c r="CA290">
        <v>2.5</v>
      </c>
      <c r="CB290">
        <v>8.5</v>
      </c>
      <c r="CC290" t="s">
        <v>1462</v>
      </c>
      <c r="CD290" t="b">
        <v>1</v>
      </c>
      <c r="CE290" t="b">
        <v>1</v>
      </c>
      <c r="CF290">
        <v>6</v>
      </c>
      <c r="CH290" t="s">
        <v>1463</v>
      </c>
      <c r="CM290" t="s">
        <v>1463</v>
      </c>
      <c r="CR290" t="s">
        <v>1463</v>
      </c>
      <c r="CW290" t="s">
        <v>1463</v>
      </c>
      <c r="DB290" t="s">
        <v>1463</v>
      </c>
      <c r="DG290" t="s">
        <v>1463</v>
      </c>
      <c r="DM290" t="s">
        <v>1463</v>
      </c>
      <c r="DS290" t="b">
        <v>1</v>
      </c>
      <c r="DU290" t="b">
        <v>1</v>
      </c>
      <c r="DY290" t="b">
        <v>1</v>
      </c>
      <c r="EF290" t="b">
        <v>1</v>
      </c>
      <c r="EG290" t="s">
        <v>7100</v>
      </c>
      <c r="EI290">
        <v>2.5</v>
      </c>
      <c r="EJ290">
        <v>2.5</v>
      </c>
      <c r="EN290">
        <v>0</v>
      </c>
      <c r="EO290" t="s">
        <v>1463</v>
      </c>
      <c r="FL290">
        <v>3.3</v>
      </c>
      <c r="FM290">
        <v>2.5</v>
      </c>
      <c r="FN290">
        <v>2.5</v>
      </c>
      <c r="FO290">
        <v>8.3000000000000007</v>
      </c>
      <c r="FP290" t="s">
        <v>1462</v>
      </c>
      <c r="FT290" t="b">
        <v>1</v>
      </c>
      <c r="FV290" t="s">
        <v>1464</v>
      </c>
      <c r="HD290" t="b">
        <v>1</v>
      </c>
      <c r="HF290" t="s">
        <v>1464</v>
      </c>
      <c r="JC290" t="b">
        <v>1</v>
      </c>
      <c r="JE290" t="s">
        <v>1464</v>
      </c>
      <c r="KG290" t="s">
        <v>4388</v>
      </c>
      <c r="KH290" t="b">
        <v>1</v>
      </c>
      <c r="KJ290" t="s">
        <v>1465</v>
      </c>
      <c r="KK290" t="s">
        <v>1463</v>
      </c>
      <c r="KM290">
        <v>2.5</v>
      </c>
      <c r="KN290">
        <v>2.5</v>
      </c>
      <c r="KO290">
        <v>0</v>
      </c>
      <c r="KR290">
        <v>0</v>
      </c>
      <c r="KS290" t="s">
        <v>1463</v>
      </c>
      <c r="RO290">
        <v>7.5</v>
      </c>
      <c r="RP290">
        <v>0</v>
      </c>
      <c r="RQ290">
        <v>2.5</v>
      </c>
      <c r="RR290">
        <v>10</v>
      </c>
      <c r="RS290" t="s">
        <v>1463</v>
      </c>
      <c r="RZ290" t="s">
        <v>1463</v>
      </c>
      <c r="SK290">
        <v>0</v>
      </c>
      <c r="SL290">
        <v>2.5</v>
      </c>
      <c r="SM290">
        <v>5.7</v>
      </c>
      <c r="SN290">
        <v>2.5</v>
      </c>
      <c r="SO290">
        <v>2.5</v>
      </c>
      <c r="SP290">
        <v>10.7</v>
      </c>
      <c r="SQ290" t="s">
        <v>1463</v>
      </c>
      <c r="SR290" t="s">
        <v>2919</v>
      </c>
      <c r="TI290">
        <v>50</v>
      </c>
      <c r="TJ290" t="s">
        <v>7202</v>
      </c>
      <c r="TM290" t="b">
        <v>1</v>
      </c>
      <c r="TN290" t="b">
        <v>1</v>
      </c>
      <c r="TO290" t="b">
        <v>1</v>
      </c>
      <c r="TP290" t="b">
        <v>1</v>
      </c>
      <c r="TQ290" t="b">
        <v>1</v>
      </c>
      <c r="TS290" t="b">
        <v>1</v>
      </c>
      <c r="TT290" t="b">
        <v>1</v>
      </c>
      <c r="TX290">
        <v>2.5</v>
      </c>
      <c r="TY290">
        <v>2.5</v>
      </c>
      <c r="VI290">
        <v>5</v>
      </c>
      <c r="VJ290">
        <v>2.5</v>
      </c>
      <c r="VK290">
        <v>2.5</v>
      </c>
      <c r="VL290">
        <v>10</v>
      </c>
      <c r="VM290" t="s">
        <v>1463</v>
      </c>
      <c r="VO290" t="s">
        <v>1463</v>
      </c>
      <c r="VQ290" t="s">
        <v>1463</v>
      </c>
      <c r="VS290" t="s">
        <v>1463</v>
      </c>
      <c r="VV290" t="s">
        <v>1463</v>
      </c>
      <c r="VX290" t="s">
        <v>1462</v>
      </c>
      <c r="VY290" t="s">
        <v>7203</v>
      </c>
      <c r="VZ290">
        <v>2.5</v>
      </c>
      <c r="WA290">
        <v>2.5</v>
      </c>
      <c r="XJ290">
        <v>2.5</v>
      </c>
      <c r="XK290">
        <v>1.3</v>
      </c>
      <c r="XL290">
        <v>2.5</v>
      </c>
      <c r="XM290">
        <v>6.3</v>
      </c>
      <c r="XN290" t="s">
        <v>1462</v>
      </c>
      <c r="XO290" t="s">
        <v>1462</v>
      </c>
      <c r="XR290" t="b">
        <v>1</v>
      </c>
      <c r="XS290" t="b">
        <v>1</v>
      </c>
      <c r="XW290" t="b">
        <v>1</v>
      </c>
      <c r="YC290" t="s">
        <v>1462</v>
      </c>
      <c r="YE290" t="s">
        <v>1463</v>
      </c>
      <c r="YF290" t="s">
        <v>4579</v>
      </c>
      <c r="YG290">
        <v>2.5</v>
      </c>
      <c r="YH290">
        <v>2.5</v>
      </c>
      <c r="YI290" t="s">
        <v>1463</v>
      </c>
      <c r="YU290">
        <v>0</v>
      </c>
      <c r="YV290">
        <v>2.5</v>
      </c>
      <c r="ZX290">
        <v>7</v>
      </c>
      <c r="ZY290">
        <v>2.5</v>
      </c>
      <c r="ZZ290">
        <v>2.5</v>
      </c>
      <c r="AAA290">
        <v>12</v>
      </c>
      <c r="AAB290" t="s">
        <v>1462</v>
      </c>
      <c r="AAM290" t="b">
        <v>1</v>
      </c>
      <c r="AAO290" t="b">
        <v>1</v>
      </c>
      <c r="AAS290" t="s">
        <v>7204</v>
      </c>
      <c r="AAT290">
        <v>2.5</v>
      </c>
      <c r="AAU290">
        <v>2.5</v>
      </c>
      <c r="ADN290">
        <v>10</v>
      </c>
      <c r="ADO290">
        <v>2.5</v>
      </c>
      <c r="ADP290">
        <v>2.5</v>
      </c>
      <c r="ADQ290">
        <v>15</v>
      </c>
      <c r="ADR290" t="s">
        <v>1759</v>
      </c>
      <c r="ADS290">
        <v>0.5</v>
      </c>
      <c r="ADT290">
        <v>20</v>
      </c>
      <c r="ADU290" t="s">
        <v>3580</v>
      </c>
      <c r="ADV290">
        <v>0.5</v>
      </c>
      <c r="ADW290">
        <v>20</v>
      </c>
      <c r="ADX290" t="s">
        <v>2560</v>
      </c>
      <c r="ADY290">
        <v>1</v>
      </c>
      <c r="ADZ290">
        <v>60</v>
      </c>
      <c r="AEG290">
        <v>2.5</v>
      </c>
      <c r="AEH290">
        <v>2.5</v>
      </c>
      <c r="AEI290">
        <v>7</v>
      </c>
      <c r="AEJ290">
        <v>2.5</v>
      </c>
      <c r="AEK290">
        <v>2.5</v>
      </c>
      <c r="AEL290">
        <v>12</v>
      </c>
      <c r="AER290" t="b">
        <v>1</v>
      </c>
      <c r="AEX290" t="b">
        <v>1</v>
      </c>
      <c r="AFC290">
        <v>2.5</v>
      </c>
      <c r="AFD290">
        <v>2.5</v>
      </c>
      <c r="AFE290">
        <v>0</v>
      </c>
      <c r="AFF290">
        <v>3.6</v>
      </c>
      <c r="AFG290">
        <v>2.5</v>
      </c>
      <c r="AFH290">
        <v>6.1</v>
      </c>
      <c r="AFI290" t="s">
        <v>1463</v>
      </c>
      <c r="AFK290" t="s">
        <v>1463</v>
      </c>
      <c r="AFM290" t="s">
        <v>1463</v>
      </c>
      <c r="AFO290" t="s">
        <v>1463</v>
      </c>
      <c r="AFQ290" t="s">
        <v>1463</v>
      </c>
      <c r="AFT290" t="s">
        <v>1463</v>
      </c>
      <c r="AFV290">
        <v>2</v>
      </c>
      <c r="AFW290">
        <v>1</v>
      </c>
      <c r="AFX290">
        <v>3.6111111111111098</v>
      </c>
      <c r="AFY290">
        <v>2.5</v>
      </c>
      <c r="AFZ290">
        <v>2.5</v>
      </c>
      <c r="AGA290">
        <v>2.5</v>
      </c>
      <c r="AGB290">
        <v>2.5</v>
      </c>
      <c r="AGC290">
        <v>7.5</v>
      </c>
      <c r="AGD290">
        <v>3</v>
      </c>
      <c r="AGG290">
        <v>3</v>
      </c>
      <c r="AGJ290">
        <v>3</v>
      </c>
      <c r="AGQ290">
        <v>2.5</v>
      </c>
      <c r="AGR290">
        <v>2.5</v>
      </c>
      <c r="AGS290">
        <v>2</v>
      </c>
      <c r="AGT290">
        <v>2.5</v>
      </c>
      <c r="AGU290">
        <v>2.5</v>
      </c>
      <c r="AGV290">
        <v>7</v>
      </c>
      <c r="AGW290">
        <v>2</v>
      </c>
      <c r="AGY290" t="b">
        <v>1</v>
      </c>
      <c r="AGZ290" t="b">
        <v>1</v>
      </c>
      <c r="AHD290">
        <v>2</v>
      </c>
      <c r="AHE290">
        <v>2</v>
      </c>
      <c r="AHF290">
        <v>3</v>
      </c>
      <c r="AKM290">
        <v>2.5</v>
      </c>
      <c r="AKN290">
        <v>2.5</v>
      </c>
      <c r="AKO290">
        <v>10</v>
      </c>
      <c r="AKP290">
        <v>2.5</v>
      </c>
      <c r="AKQ290">
        <v>2.5</v>
      </c>
      <c r="AKR290">
        <v>15</v>
      </c>
      <c r="AKS290" t="s">
        <v>1462</v>
      </c>
      <c r="AKT290" t="s">
        <v>1463</v>
      </c>
      <c r="AKV290" t="s">
        <v>1462</v>
      </c>
      <c r="AKX290" t="s">
        <v>1463</v>
      </c>
      <c r="AKZ290" t="s">
        <v>1463</v>
      </c>
      <c r="ALB290" t="s">
        <v>1462</v>
      </c>
      <c r="ALD290" t="s">
        <v>1463</v>
      </c>
      <c r="ALF290" t="s">
        <v>1462</v>
      </c>
      <c r="ALH290" t="s">
        <v>1463</v>
      </c>
      <c r="ALJ290" t="s">
        <v>1463</v>
      </c>
      <c r="ALL290" t="s">
        <v>1462</v>
      </c>
      <c r="ALN290" t="s">
        <v>1463</v>
      </c>
      <c r="ALP290" t="s">
        <v>1463</v>
      </c>
      <c r="ALR290" t="s">
        <v>1463</v>
      </c>
      <c r="ALT290" t="s">
        <v>1463</v>
      </c>
      <c r="AMF290" t="b">
        <v>1</v>
      </c>
      <c r="AML290" t="b">
        <v>1</v>
      </c>
      <c r="AMM290" t="b">
        <v>1</v>
      </c>
      <c r="AMQ290" t="b">
        <v>1</v>
      </c>
      <c r="AMW290" t="b">
        <v>1</v>
      </c>
      <c r="ANA290">
        <v>2.5</v>
      </c>
      <c r="ANB290">
        <v>2.5</v>
      </c>
      <c r="ANC290">
        <v>10</v>
      </c>
      <c r="AND290">
        <v>2.5</v>
      </c>
      <c r="ANE290">
        <v>2.5</v>
      </c>
      <c r="ANF290">
        <v>15</v>
      </c>
      <c r="ANG290" t="s">
        <v>1462</v>
      </c>
      <c r="ANH290" t="s">
        <v>6989</v>
      </c>
      <c r="ANI290" t="s">
        <v>1462</v>
      </c>
      <c r="ANJ290" t="s">
        <v>2616</v>
      </c>
      <c r="ANK290">
        <v>2.5</v>
      </c>
      <c r="ANL290">
        <v>2.5</v>
      </c>
      <c r="ANM290">
        <v>5</v>
      </c>
      <c r="ANN290">
        <v>2.5</v>
      </c>
      <c r="ANO290">
        <v>7.5</v>
      </c>
      <c r="ANP290">
        <v>15</v>
      </c>
      <c r="ANQ290" t="s">
        <v>2565</v>
      </c>
      <c r="ANR290" t="s">
        <v>1462</v>
      </c>
      <c r="ANT290">
        <v>2.5</v>
      </c>
      <c r="ANU290">
        <v>7.5</v>
      </c>
      <c r="AQR290">
        <v>2.5</v>
      </c>
      <c r="AQS290">
        <v>0</v>
      </c>
      <c r="AQT290">
        <v>2.5</v>
      </c>
      <c r="AQU290">
        <v>5</v>
      </c>
      <c r="AQV290" t="s">
        <v>1463</v>
      </c>
      <c r="ARA290" t="b">
        <v>1</v>
      </c>
      <c r="ARB290" t="b">
        <v>1</v>
      </c>
      <c r="ARC290" t="b">
        <v>1</v>
      </c>
      <c r="ARD290" t="b">
        <v>1</v>
      </c>
      <c r="ARG290">
        <v>0</v>
      </c>
      <c r="ARH290">
        <v>2.5</v>
      </c>
      <c r="ARI290" t="s">
        <v>1463</v>
      </c>
      <c r="ARQ290" t="s">
        <v>1463</v>
      </c>
      <c r="ASD290">
        <v>0</v>
      </c>
      <c r="ASE290">
        <v>2.5</v>
      </c>
      <c r="ASF290">
        <v>3</v>
      </c>
      <c r="ASG290">
        <v>2.5</v>
      </c>
      <c r="ASH290">
        <v>2.5</v>
      </c>
      <c r="ASI290">
        <v>8</v>
      </c>
      <c r="ASJ290">
        <v>80</v>
      </c>
      <c r="ASM290" t="b">
        <v>1</v>
      </c>
      <c r="ASS290">
        <v>3</v>
      </c>
      <c r="AST290" t="s">
        <v>1462</v>
      </c>
      <c r="ASV290" t="b">
        <v>1</v>
      </c>
      <c r="ASW290" t="b">
        <v>1</v>
      </c>
      <c r="ASX290" t="b">
        <v>1</v>
      </c>
      <c r="ASY290" t="b">
        <v>1</v>
      </c>
      <c r="ATC290" t="s">
        <v>7205</v>
      </c>
      <c r="ATD290">
        <v>2.5</v>
      </c>
      <c r="ATE290">
        <v>2.5</v>
      </c>
      <c r="ATF290">
        <v>0</v>
      </c>
      <c r="ATG290">
        <v>0</v>
      </c>
      <c r="ATH290">
        <v>5</v>
      </c>
      <c r="ATI290">
        <v>5</v>
      </c>
      <c r="ATJ290" t="s">
        <v>1463</v>
      </c>
      <c r="AVZ290">
        <v>0</v>
      </c>
      <c r="AWA290">
        <v>2.5</v>
      </c>
      <c r="AWB290">
        <v>0</v>
      </c>
      <c r="AWC290">
        <v>7.5</v>
      </c>
      <c r="AWD290">
        <v>3</v>
      </c>
      <c r="AWE290">
        <v>2.5</v>
      </c>
      <c r="AWF290">
        <v>2.5</v>
      </c>
      <c r="AWG290">
        <v>8</v>
      </c>
      <c r="AWH290" t="s">
        <v>1462</v>
      </c>
      <c r="AWI290" t="s">
        <v>1470</v>
      </c>
      <c r="AWJ290" t="s">
        <v>1463</v>
      </c>
      <c r="AWL290" t="s">
        <v>1462</v>
      </c>
      <c r="AWM290" t="s">
        <v>2619</v>
      </c>
      <c r="AWN290" t="s">
        <v>1463</v>
      </c>
      <c r="AWP290" t="s">
        <v>1463</v>
      </c>
      <c r="AWR290" t="s">
        <v>1463</v>
      </c>
      <c r="AWT290" t="s">
        <v>1463</v>
      </c>
      <c r="AWV290" t="s">
        <v>1462</v>
      </c>
      <c r="AWW290" t="s">
        <v>1470</v>
      </c>
      <c r="AWX290" t="s">
        <v>1463</v>
      </c>
      <c r="AWZ290" t="s">
        <v>1462</v>
      </c>
      <c r="AXA290" t="s">
        <v>1469</v>
      </c>
      <c r="AXB290" t="s">
        <v>1463</v>
      </c>
      <c r="AXD290" t="s">
        <v>1463</v>
      </c>
      <c r="AXI290">
        <v>2.5</v>
      </c>
      <c r="AXJ290">
        <v>2.5</v>
      </c>
      <c r="AXK290">
        <v>1</v>
      </c>
      <c r="AXN290">
        <v>1</v>
      </c>
      <c r="AXO290">
        <v>1</v>
      </c>
      <c r="AXP290">
        <v>1</v>
      </c>
      <c r="AXQ290">
        <v>1</v>
      </c>
      <c r="AXR290">
        <v>1</v>
      </c>
      <c r="AXS290">
        <v>1</v>
      </c>
      <c r="AXT290">
        <v>1</v>
      </c>
      <c r="AXU290">
        <v>1</v>
      </c>
      <c r="AXV290">
        <v>2</v>
      </c>
      <c r="AXW290">
        <v>1</v>
      </c>
      <c r="AXX290">
        <v>2</v>
      </c>
      <c r="AYA290">
        <v>7.3</v>
      </c>
      <c r="AYD290">
        <v>7.3</v>
      </c>
      <c r="AYE290" t="s">
        <v>1463</v>
      </c>
      <c r="AYF290" t="s">
        <v>1463</v>
      </c>
      <c r="AYG290">
        <v>2</v>
      </c>
      <c r="AYJ290">
        <v>10</v>
      </c>
      <c r="AYK290">
        <v>2.5</v>
      </c>
      <c r="AYL290">
        <v>5</v>
      </c>
      <c r="AYM290">
        <v>17.5</v>
      </c>
      <c r="AZO290" t="s">
        <v>1462</v>
      </c>
      <c r="AZP290" t="s">
        <v>7083</v>
      </c>
      <c r="AZR290">
        <v>2.5</v>
      </c>
      <c r="AZS290">
        <v>5</v>
      </c>
      <c r="BCH290">
        <v>10</v>
      </c>
      <c r="BCI290">
        <v>2.5</v>
      </c>
      <c r="BCJ290">
        <v>2.5</v>
      </c>
      <c r="BCK290">
        <v>15</v>
      </c>
      <c r="BCL290">
        <v>1</v>
      </c>
      <c r="BCN290" t="s">
        <v>2555</v>
      </c>
      <c r="BCP290">
        <v>2</v>
      </c>
      <c r="BCR290">
        <v>3</v>
      </c>
      <c r="BCT290">
        <v>4</v>
      </c>
      <c r="BCW290" t="s">
        <v>2555</v>
      </c>
      <c r="BCY290">
        <v>2.5</v>
      </c>
      <c r="BCZ290">
        <v>2.5</v>
      </c>
      <c r="BEH290">
        <v>7.5</v>
      </c>
      <c r="BEI290">
        <v>5</v>
      </c>
      <c r="BEJ290">
        <v>2.5</v>
      </c>
      <c r="BEK290">
        <v>15</v>
      </c>
      <c r="BEL290" t="s">
        <v>2552</v>
      </c>
      <c r="BEN290" t="s">
        <v>2557</v>
      </c>
      <c r="BEP290" t="s">
        <v>2552</v>
      </c>
      <c r="BER290" t="s">
        <v>2567</v>
      </c>
      <c r="BET290" t="s">
        <v>2567</v>
      </c>
      <c r="BEV290" t="s">
        <v>2567</v>
      </c>
      <c r="BEX290">
        <v>5</v>
      </c>
      <c r="BEY290">
        <v>2.5</v>
      </c>
      <c r="BGQ290">
        <v>2</v>
      </c>
      <c r="BGR290">
        <v>2.5</v>
      </c>
      <c r="BGS290">
        <v>2.5</v>
      </c>
      <c r="BGT290">
        <v>7</v>
      </c>
      <c r="BGU290" t="s">
        <v>1462</v>
      </c>
      <c r="BGV290" t="s">
        <v>4388</v>
      </c>
      <c r="BGW290" t="s">
        <v>2653</v>
      </c>
      <c r="BHK290">
        <v>2.5</v>
      </c>
      <c r="BHL290">
        <v>2.5</v>
      </c>
      <c r="BIT290">
        <v>5</v>
      </c>
      <c r="BIU290">
        <v>2.5</v>
      </c>
      <c r="BIV290">
        <v>2.5</v>
      </c>
      <c r="BIW290">
        <v>10</v>
      </c>
      <c r="BIX290">
        <v>2</v>
      </c>
      <c r="BIY290" t="s">
        <v>2548</v>
      </c>
      <c r="BIZ290" t="s">
        <v>2548</v>
      </c>
      <c r="BJA290" t="s">
        <v>1794</v>
      </c>
      <c r="BJB290">
        <v>2.5</v>
      </c>
      <c r="BJC290">
        <v>2.5</v>
      </c>
    </row>
    <row r="291" spans="1:1024 1026:1615" ht="15" x14ac:dyDescent="0.25">
      <c r="A291" t="s">
        <v>6936</v>
      </c>
      <c r="B291" t="s">
        <v>7206</v>
      </c>
      <c r="C291" t="s">
        <v>7207</v>
      </c>
      <c r="D291" t="s">
        <v>1460</v>
      </c>
      <c r="F291" t="s">
        <v>2606</v>
      </c>
      <c r="G291" t="s">
        <v>4350</v>
      </c>
      <c r="H291" t="s">
        <v>6517</v>
      </c>
      <c r="I291" t="s">
        <v>7172</v>
      </c>
      <c r="J291">
        <v>2.4870105100000002</v>
      </c>
      <c r="K291">
        <v>34.608363689999997</v>
      </c>
      <c r="L291" s="116">
        <v>42464</v>
      </c>
      <c r="M291" t="s">
        <v>1471</v>
      </c>
      <c r="N291">
        <v>48</v>
      </c>
      <c r="O291" t="s">
        <v>1472</v>
      </c>
      <c r="Q291">
        <v>6.7</v>
      </c>
      <c r="R291">
        <v>7.5</v>
      </c>
      <c r="S291">
        <v>2.5</v>
      </c>
      <c r="T291">
        <v>16.7</v>
      </c>
      <c r="U291">
        <v>2</v>
      </c>
      <c r="V291">
        <v>1</v>
      </c>
      <c r="W291">
        <v>3</v>
      </c>
      <c r="X291">
        <v>1</v>
      </c>
      <c r="Y291">
        <v>1</v>
      </c>
      <c r="AE291" t="b">
        <v>1</v>
      </c>
      <c r="BS291" t="s">
        <v>1462</v>
      </c>
      <c r="BT291" t="s">
        <v>1462</v>
      </c>
      <c r="BU291" t="s">
        <v>7208</v>
      </c>
      <c r="BV291" t="s">
        <v>7209</v>
      </c>
      <c r="BW291">
        <v>7.5</v>
      </c>
      <c r="BX291">
        <v>2.5</v>
      </c>
      <c r="BY291">
        <v>6</v>
      </c>
      <c r="BZ291">
        <v>2.5</v>
      </c>
      <c r="CA291">
        <v>2.5</v>
      </c>
      <c r="CB291">
        <v>11</v>
      </c>
      <c r="CC291" t="s">
        <v>1462</v>
      </c>
      <c r="CD291" t="b">
        <v>1</v>
      </c>
      <c r="CE291" t="b">
        <v>1</v>
      </c>
      <c r="CF291">
        <v>35</v>
      </c>
      <c r="CH291" t="s">
        <v>1463</v>
      </c>
      <c r="CM291" t="s">
        <v>1463</v>
      </c>
      <c r="CR291" t="s">
        <v>1463</v>
      </c>
      <c r="CW291" t="s">
        <v>1463</v>
      </c>
      <c r="DB291" t="s">
        <v>1463</v>
      </c>
      <c r="DG291" t="s">
        <v>1462</v>
      </c>
      <c r="DJ291">
        <v>5</v>
      </c>
      <c r="DM291" t="s">
        <v>1463</v>
      </c>
      <c r="DU291" t="b">
        <v>1</v>
      </c>
      <c r="DY291" t="b">
        <v>1</v>
      </c>
      <c r="EA291" t="b">
        <v>1</v>
      </c>
      <c r="EI291">
        <v>2.5</v>
      </c>
      <c r="EJ291">
        <v>2.5</v>
      </c>
      <c r="EN291">
        <v>0</v>
      </c>
      <c r="EO291" t="s">
        <v>1463</v>
      </c>
      <c r="FL291">
        <v>3.3</v>
      </c>
      <c r="FM291">
        <v>2.5</v>
      </c>
      <c r="FN291">
        <v>2.5</v>
      </c>
      <c r="FO291">
        <v>8.3000000000000007</v>
      </c>
      <c r="FP291" t="s">
        <v>1462</v>
      </c>
      <c r="FS291" t="s">
        <v>1464</v>
      </c>
      <c r="FT291" t="b">
        <v>1</v>
      </c>
      <c r="FV291" t="s">
        <v>1464</v>
      </c>
      <c r="FY291" t="s">
        <v>1464</v>
      </c>
      <c r="GB291" t="s">
        <v>1464</v>
      </c>
      <c r="GE291" t="s">
        <v>1464</v>
      </c>
      <c r="GH291" t="s">
        <v>1464</v>
      </c>
      <c r="GK291" t="s">
        <v>1464</v>
      </c>
      <c r="GN291" t="s">
        <v>1464</v>
      </c>
      <c r="GQ291" t="s">
        <v>1464</v>
      </c>
      <c r="GT291" t="s">
        <v>1464</v>
      </c>
      <c r="GW291" t="s">
        <v>1464</v>
      </c>
      <c r="GZ291" t="s">
        <v>1464</v>
      </c>
      <c r="HC291" t="s">
        <v>1464</v>
      </c>
      <c r="HD291" t="b">
        <v>1</v>
      </c>
      <c r="HF291" t="s">
        <v>1464</v>
      </c>
      <c r="HI291" t="s">
        <v>1464</v>
      </c>
      <c r="HL291" t="s">
        <v>1464</v>
      </c>
      <c r="HO291" t="s">
        <v>1464</v>
      </c>
      <c r="HR291" t="s">
        <v>1464</v>
      </c>
      <c r="HU291" t="s">
        <v>1464</v>
      </c>
      <c r="HX291" t="s">
        <v>1464</v>
      </c>
      <c r="IA291" t="s">
        <v>1464</v>
      </c>
      <c r="ID291" t="s">
        <v>1464</v>
      </c>
      <c r="IG291" t="s">
        <v>1464</v>
      </c>
      <c r="IJ291" t="s">
        <v>1464</v>
      </c>
      <c r="IM291" t="s">
        <v>1464</v>
      </c>
      <c r="IP291" t="s">
        <v>1464</v>
      </c>
      <c r="IS291" t="s">
        <v>1464</v>
      </c>
      <c r="IV291" t="s">
        <v>1464</v>
      </c>
      <c r="IW291" t="b">
        <v>1</v>
      </c>
      <c r="IY291" t="s">
        <v>1464</v>
      </c>
      <c r="JB291" t="s">
        <v>1464</v>
      </c>
      <c r="JC291" t="b">
        <v>1</v>
      </c>
      <c r="JE291" t="s">
        <v>1464</v>
      </c>
      <c r="JH291" t="s">
        <v>1464</v>
      </c>
      <c r="JK291" t="s">
        <v>1464</v>
      </c>
      <c r="JN291" t="s">
        <v>1464</v>
      </c>
      <c r="JQ291" t="s">
        <v>1464</v>
      </c>
      <c r="JT291" t="s">
        <v>1464</v>
      </c>
      <c r="JW291" t="s">
        <v>1464</v>
      </c>
      <c r="JZ291" t="s">
        <v>1464</v>
      </c>
      <c r="KC291" t="s">
        <v>1464</v>
      </c>
      <c r="KF291" t="s">
        <v>1464</v>
      </c>
      <c r="KG291" t="s">
        <v>4871</v>
      </c>
      <c r="KH291" t="b">
        <v>1</v>
      </c>
      <c r="KJ291" t="s">
        <v>1464</v>
      </c>
      <c r="KK291" t="s">
        <v>1463</v>
      </c>
      <c r="KM291">
        <v>2.5</v>
      </c>
      <c r="KN291">
        <v>2.5</v>
      </c>
      <c r="KO291">
        <v>0</v>
      </c>
      <c r="KR291">
        <v>0</v>
      </c>
      <c r="KS291" t="s">
        <v>1463</v>
      </c>
      <c r="RO291">
        <v>7.5</v>
      </c>
      <c r="RP291">
        <v>0</v>
      </c>
      <c r="RQ291">
        <v>2.5</v>
      </c>
      <c r="RR291">
        <v>10</v>
      </c>
      <c r="RS291" t="s">
        <v>1463</v>
      </c>
      <c r="RZ291" t="s">
        <v>1463</v>
      </c>
      <c r="SK291">
        <v>0</v>
      </c>
      <c r="SL291">
        <v>2.5</v>
      </c>
      <c r="SM291">
        <v>5.7</v>
      </c>
      <c r="SN291">
        <v>2.5</v>
      </c>
      <c r="SO291">
        <v>2.5</v>
      </c>
      <c r="SP291">
        <v>10.7</v>
      </c>
      <c r="SQ291" t="s">
        <v>1463</v>
      </c>
      <c r="SR291" t="s">
        <v>2919</v>
      </c>
      <c r="TI291">
        <v>50</v>
      </c>
      <c r="TJ291" t="s">
        <v>7210</v>
      </c>
      <c r="TM291" t="b">
        <v>1</v>
      </c>
      <c r="TN291" t="b">
        <v>1</v>
      </c>
      <c r="TO291" t="b">
        <v>1</v>
      </c>
      <c r="TP291" t="b">
        <v>1</v>
      </c>
      <c r="TQ291" t="b">
        <v>1</v>
      </c>
      <c r="TS291" t="b">
        <v>1</v>
      </c>
      <c r="TT291" t="b">
        <v>1</v>
      </c>
      <c r="TX291">
        <v>2.5</v>
      </c>
      <c r="TY291">
        <v>2.5</v>
      </c>
      <c r="VI291">
        <v>5</v>
      </c>
      <c r="VJ291">
        <v>0</v>
      </c>
      <c r="VK291">
        <v>2.5</v>
      </c>
      <c r="VL291">
        <v>7.5</v>
      </c>
      <c r="VM291" t="s">
        <v>1463</v>
      </c>
      <c r="VO291" t="s">
        <v>1463</v>
      </c>
      <c r="VQ291" t="s">
        <v>1463</v>
      </c>
      <c r="VS291" t="s">
        <v>1463</v>
      </c>
      <c r="VV291" t="s">
        <v>1463</v>
      </c>
      <c r="VX291" t="s">
        <v>1462</v>
      </c>
      <c r="VY291" t="s">
        <v>7211</v>
      </c>
      <c r="VZ291">
        <v>0</v>
      </c>
      <c r="WA291">
        <v>2.5</v>
      </c>
      <c r="XJ291">
        <v>5</v>
      </c>
      <c r="XK291">
        <v>2.5</v>
      </c>
      <c r="XL291">
        <v>2.5</v>
      </c>
      <c r="XM291">
        <v>10</v>
      </c>
      <c r="XN291" t="s">
        <v>1462</v>
      </c>
      <c r="XO291" t="s">
        <v>1462</v>
      </c>
      <c r="XR291" t="b">
        <v>1</v>
      </c>
      <c r="XS291" t="b">
        <v>1</v>
      </c>
      <c r="XT291" t="b">
        <v>1</v>
      </c>
      <c r="XU291" t="b">
        <v>1</v>
      </c>
      <c r="XW291" t="b">
        <v>1</v>
      </c>
      <c r="XX291" t="b">
        <v>1</v>
      </c>
      <c r="YC291" t="s">
        <v>1462</v>
      </c>
      <c r="YE291" t="s">
        <v>1463</v>
      </c>
      <c r="YF291" t="s">
        <v>4579</v>
      </c>
      <c r="YG291">
        <v>0</v>
      </c>
      <c r="YH291">
        <v>2.5</v>
      </c>
      <c r="YI291" t="s">
        <v>1462</v>
      </c>
      <c r="YP291" t="b">
        <v>1</v>
      </c>
      <c r="YU291">
        <v>5</v>
      </c>
      <c r="YV291">
        <v>2.5</v>
      </c>
      <c r="ZX291">
        <v>10</v>
      </c>
      <c r="ZY291">
        <v>2.5</v>
      </c>
      <c r="ZZ291">
        <v>2.5</v>
      </c>
      <c r="AAA291">
        <v>15</v>
      </c>
      <c r="AAB291" t="s">
        <v>1462</v>
      </c>
      <c r="AAD291" t="b">
        <v>1</v>
      </c>
      <c r="AAM291" t="b">
        <v>1</v>
      </c>
      <c r="AAO291" t="b">
        <v>1</v>
      </c>
      <c r="AAS291" t="s">
        <v>6944</v>
      </c>
      <c r="AAT291">
        <v>2.5</v>
      </c>
      <c r="AAU291">
        <v>2.5</v>
      </c>
      <c r="ADN291">
        <v>10</v>
      </c>
      <c r="ADO291">
        <v>2.5</v>
      </c>
      <c r="ADP291">
        <v>2.5</v>
      </c>
      <c r="ADQ291">
        <v>15</v>
      </c>
      <c r="ADR291" t="s">
        <v>1759</v>
      </c>
      <c r="ADS291">
        <v>0.5</v>
      </c>
      <c r="ADT291">
        <v>30</v>
      </c>
      <c r="ADU291" t="s">
        <v>3580</v>
      </c>
      <c r="ADV291">
        <v>0.5</v>
      </c>
      <c r="ADW291">
        <v>30</v>
      </c>
      <c r="ADX291" t="s">
        <v>2560</v>
      </c>
      <c r="ADY291">
        <v>1</v>
      </c>
      <c r="ADZ291">
        <v>60</v>
      </c>
      <c r="AEG291">
        <v>2.5</v>
      </c>
      <c r="AEH291">
        <v>2.5</v>
      </c>
      <c r="AEI291">
        <v>2</v>
      </c>
      <c r="AEJ291">
        <v>2.5</v>
      </c>
      <c r="AEK291">
        <v>2.5</v>
      </c>
      <c r="AEL291">
        <v>7</v>
      </c>
      <c r="AER291" t="b">
        <v>1</v>
      </c>
      <c r="AFC291">
        <v>2.5</v>
      </c>
      <c r="AFD291">
        <v>2.5</v>
      </c>
      <c r="AFE291">
        <v>0</v>
      </c>
      <c r="AFF291">
        <v>2.5</v>
      </c>
      <c r="AFG291">
        <v>2.5</v>
      </c>
      <c r="AFH291">
        <v>5</v>
      </c>
      <c r="AFI291" t="s">
        <v>1463</v>
      </c>
      <c r="AFK291" t="s">
        <v>1463</v>
      </c>
      <c r="AFM291" t="s">
        <v>1463</v>
      </c>
      <c r="AFO291" t="s">
        <v>1463</v>
      </c>
      <c r="AFQ291" t="s">
        <v>1463</v>
      </c>
      <c r="AFT291" t="s">
        <v>1463</v>
      </c>
      <c r="AFV291">
        <v>1</v>
      </c>
      <c r="AFW291">
        <v>1</v>
      </c>
      <c r="AFX291">
        <v>2.5</v>
      </c>
      <c r="AFY291">
        <v>2.5</v>
      </c>
      <c r="AFZ291">
        <v>2.5</v>
      </c>
      <c r="AGA291">
        <v>2.5</v>
      </c>
      <c r="AGB291">
        <v>2.5</v>
      </c>
      <c r="AGC291">
        <v>7.5</v>
      </c>
      <c r="AGD291">
        <v>5</v>
      </c>
      <c r="AGG291">
        <v>5</v>
      </c>
      <c r="AGJ291">
        <v>5</v>
      </c>
      <c r="AGQ291">
        <v>2.5</v>
      </c>
      <c r="AGR291">
        <v>2.5</v>
      </c>
      <c r="AGS291">
        <v>2</v>
      </c>
      <c r="AGT291">
        <v>2.5</v>
      </c>
      <c r="AGU291">
        <v>2.5</v>
      </c>
      <c r="AGV291">
        <v>7</v>
      </c>
      <c r="AGW291">
        <v>2</v>
      </c>
      <c r="AGY291" t="b">
        <v>1</v>
      </c>
      <c r="AGZ291" t="b">
        <v>1</v>
      </c>
      <c r="AHD291">
        <v>1</v>
      </c>
      <c r="AHE291">
        <v>2</v>
      </c>
      <c r="AHF291">
        <v>3</v>
      </c>
      <c r="AKM291">
        <v>2.5</v>
      </c>
      <c r="AKN291">
        <v>2.5</v>
      </c>
      <c r="AKO291">
        <v>10</v>
      </c>
      <c r="AKP291">
        <v>2.5</v>
      </c>
      <c r="AKQ291">
        <v>2.5</v>
      </c>
      <c r="AKR291">
        <v>15</v>
      </c>
      <c r="AKS291" t="s">
        <v>1462</v>
      </c>
      <c r="AKT291" t="s">
        <v>1463</v>
      </c>
      <c r="AKV291" t="s">
        <v>1462</v>
      </c>
      <c r="AKX291" t="s">
        <v>1463</v>
      </c>
      <c r="AKZ291" t="s">
        <v>1463</v>
      </c>
      <c r="ALB291" t="s">
        <v>1462</v>
      </c>
      <c r="ALD291" t="s">
        <v>1463</v>
      </c>
      <c r="ALF291" t="s">
        <v>1462</v>
      </c>
      <c r="ALH291" t="s">
        <v>1462</v>
      </c>
      <c r="ALJ291" t="s">
        <v>1463</v>
      </c>
      <c r="ALL291" t="s">
        <v>1462</v>
      </c>
      <c r="ALN291" t="s">
        <v>1463</v>
      </c>
      <c r="ALP291" t="s">
        <v>1463</v>
      </c>
      <c r="ALR291" t="s">
        <v>1463</v>
      </c>
      <c r="ALT291" t="s">
        <v>1463</v>
      </c>
      <c r="AMF291" t="b">
        <v>1</v>
      </c>
      <c r="AMJ291" t="b">
        <v>1</v>
      </c>
      <c r="AML291" t="b">
        <v>1</v>
      </c>
      <c r="AMM291" t="b">
        <v>1</v>
      </c>
      <c r="AMQ291" t="b">
        <v>1</v>
      </c>
      <c r="AMW291" t="b">
        <v>1</v>
      </c>
      <c r="ANA291">
        <v>2.5</v>
      </c>
      <c r="ANB291">
        <v>2.5</v>
      </c>
      <c r="ANC291">
        <v>10</v>
      </c>
      <c r="AND291">
        <v>5</v>
      </c>
      <c r="ANE291">
        <v>5</v>
      </c>
      <c r="ANF291">
        <v>20</v>
      </c>
      <c r="ANG291" t="s">
        <v>1462</v>
      </c>
      <c r="ANH291" t="s">
        <v>3069</v>
      </c>
      <c r="ANI291" t="s">
        <v>1462</v>
      </c>
      <c r="ANJ291" t="s">
        <v>2616</v>
      </c>
      <c r="ANK291">
        <v>5</v>
      </c>
      <c r="ANL291">
        <v>5</v>
      </c>
      <c r="ANM291">
        <v>5</v>
      </c>
      <c r="ANN291">
        <v>5</v>
      </c>
      <c r="ANO291">
        <v>5</v>
      </c>
      <c r="ANP291">
        <v>15</v>
      </c>
      <c r="ANQ291" t="s">
        <v>2565</v>
      </c>
      <c r="ANR291" t="s">
        <v>1462</v>
      </c>
      <c r="ANT291">
        <v>5</v>
      </c>
      <c r="ANU291">
        <v>5</v>
      </c>
      <c r="AQR291">
        <v>5</v>
      </c>
      <c r="AQS291">
        <v>1.3</v>
      </c>
      <c r="AQT291">
        <v>2.5</v>
      </c>
      <c r="AQU291">
        <v>8.8000000000000007</v>
      </c>
      <c r="AQV291" t="s">
        <v>1463</v>
      </c>
      <c r="ARA291" t="b">
        <v>1</v>
      </c>
      <c r="ARB291" t="b">
        <v>1</v>
      </c>
      <c r="ARD291" t="b">
        <v>1</v>
      </c>
      <c r="ARG291">
        <v>0</v>
      </c>
      <c r="ARH291">
        <v>2.5</v>
      </c>
      <c r="ARI291" t="s">
        <v>1463</v>
      </c>
      <c r="ARQ291" t="s">
        <v>1462</v>
      </c>
      <c r="ARS291" t="s">
        <v>6991</v>
      </c>
      <c r="ART291" t="s">
        <v>2616</v>
      </c>
      <c r="ASB291" t="b">
        <v>1</v>
      </c>
      <c r="ASC291" t="s">
        <v>7212</v>
      </c>
      <c r="ASD291">
        <v>2.5</v>
      </c>
      <c r="ASE291">
        <v>2.5</v>
      </c>
      <c r="ASF291">
        <v>4</v>
      </c>
      <c r="ASG291">
        <v>2.5</v>
      </c>
      <c r="ASH291">
        <v>2.5</v>
      </c>
      <c r="ASI291">
        <v>9</v>
      </c>
      <c r="ASJ291">
        <v>70</v>
      </c>
      <c r="ASL291" t="b">
        <v>1</v>
      </c>
      <c r="ASM291" t="b">
        <v>1</v>
      </c>
      <c r="ASS291">
        <v>3</v>
      </c>
      <c r="AST291" t="s">
        <v>1462</v>
      </c>
      <c r="ASW291" t="b">
        <v>1</v>
      </c>
      <c r="ASX291" t="b">
        <v>1</v>
      </c>
      <c r="ASY291" t="b">
        <v>1</v>
      </c>
      <c r="ATC291" t="s">
        <v>7213</v>
      </c>
      <c r="ATD291">
        <v>2.5</v>
      </c>
      <c r="ATE291">
        <v>2.5</v>
      </c>
      <c r="ATF291">
        <v>4.7</v>
      </c>
      <c r="ATG291">
        <v>6.3</v>
      </c>
      <c r="ATH291">
        <v>2.5</v>
      </c>
      <c r="ATI291">
        <v>13.5</v>
      </c>
      <c r="ATJ291" t="s">
        <v>1462</v>
      </c>
      <c r="ATK291" t="b">
        <v>1</v>
      </c>
      <c r="ATL291" t="s">
        <v>7214</v>
      </c>
      <c r="ATM291" t="s">
        <v>2568</v>
      </c>
      <c r="AVW291" t="s">
        <v>1463</v>
      </c>
      <c r="AVX291" t="s">
        <v>1463</v>
      </c>
      <c r="AVZ291">
        <v>7.5</v>
      </c>
      <c r="AWA291">
        <v>2.5</v>
      </c>
      <c r="AWB291">
        <v>5</v>
      </c>
      <c r="AWC291">
        <v>2.5</v>
      </c>
      <c r="AWD291">
        <v>3</v>
      </c>
      <c r="AWE291">
        <v>2.5</v>
      </c>
      <c r="AWF291">
        <v>2.5</v>
      </c>
      <c r="AWG291">
        <v>8</v>
      </c>
      <c r="AWH291" t="s">
        <v>1462</v>
      </c>
      <c r="AWI291" t="s">
        <v>1470</v>
      </c>
      <c r="AWJ291" t="s">
        <v>1463</v>
      </c>
      <c r="AWL291" t="s">
        <v>1462</v>
      </c>
      <c r="AWM291" t="s">
        <v>2619</v>
      </c>
      <c r="AWN291" t="s">
        <v>1463</v>
      </c>
      <c r="AWP291" t="s">
        <v>1463</v>
      </c>
      <c r="AWR291" t="s">
        <v>1463</v>
      </c>
      <c r="AWT291" t="s">
        <v>1463</v>
      </c>
      <c r="AWV291" t="s">
        <v>1462</v>
      </c>
      <c r="AWW291" t="s">
        <v>1470</v>
      </c>
      <c r="AWX291" t="s">
        <v>1463</v>
      </c>
      <c r="AWZ291" t="s">
        <v>1462</v>
      </c>
      <c r="AXA291" t="s">
        <v>1469</v>
      </c>
      <c r="AXB291" t="s">
        <v>1463</v>
      </c>
      <c r="AXD291" t="s">
        <v>1463</v>
      </c>
      <c r="AXI291">
        <v>2.5</v>
      </c>
      <c r="AXJ291">
        <v>2.5</v>
      </c>
      <c r="AXK291">
        <v>1</v>
      </c>
      <c r="AXN291">
        <v>1</v>
      </c>
      <c r="AXO291">
        <v>1</v>
      </c>
      <c r="AXP291">
        <v>1</v>
      </c>
      <c r="AXQ291">
        <v>1</v>
      </c>
      <c r="AXR291">
        <v>1</v>
      </c>
      <c r="AXS291">
        <v>1</v>
      </c>
      <c r="AXT291">
        <v>1</v>
      </c>
      <c r="AXU291">
        <v>1</v>
      </c>
      <c r="AXV291">
        <v>2</v>
      </c>
      <c r="AXW291">
        <v>1</v>
      </c>
      <c r="AXX291">
        <v>2</v>
      </c>
      <c r="AYA291">
        <v>10</v>
      </c>
      <c r="AYD291">
        <v>10</v>
      </c>
      <c r="AYE291" t="s">
        <v>1463</v>
      </c>
      <c r="AYF291" t="s">
        <v>1463</v>
      </c>
      <c r="AYG291">
        <v>10</v>
      </c>
      <c r="AYJ291">
        <v>10</v>
      </c>
      <c r="AYK291">
        <v>2.5</v>
      </c>
      <c r="AYL291">
        <v>2.5</v>
      </c>
      <c r="AYM291">
        <v>15</v>
      </c>
      <c r="AZO291" t="s">
        <v>1462</v>
      </c>
      <c r="AZP291" t="s">
        <v>7215</v>
      </c>
      <c r="AZR291">
        <v>2.5</v>
      </c>
      <c r="AZS291">
        <v>2.5</v>
      </c>
      <c r="BCH291">
        <v>10</v>
      </c>
      <c r="BCI291">
        <v>2.5</v>
      </c>
      <c r="BCJ291">
        <v>2.5</v>
      </c>
      <c r="BCK291">
        <v>15</v>
      </c>
      <c r="BCL291">
        <v>1</v>
      </c>
      <c r="BCN291" t="s">
        <v>2555</v>
      </c>
      <c r="BCP291">
        <v>2</v>
      </c>
      <c r="BCR291">
        <v>4</v>
      </c>
      <c r="BCT291">
        <v>3</v>
      </c>
      <c r="BCW291" t="s">
        <v>2555</v>
      </c>
      <c r="BCY291">
        <v>2.5</v>
      </c>
      <c r="BCZ291">
        <v>2.5</v>
      </c>
      <c r="BEH291">
        <v>3</v>
      </c>
      <c r="BEI291">
        <v>2.5</v>
      </c>
      <c r="BEJ291">
        <v>2.5</v>
      </c>
      <c r="BEK291">
        <v>8</v>
      </c>
      <c r="BEL291" t="s">
        <v>2552</v>
      </c>
      <c r="BEN291" t="s">
        <v>2552</v>
      </c>
      <c r="BEP291" t="s">
        <v>2552</v>
      </c>
      <c r="BER291" t="s">
        <v>2552</v>
      </c>
      <c r="BET291" t="s">
        <v>2556</v>
      </c>
      <c r="BEV291" t="s">
        <v>2552</v>
      </c>
      <c r="BEX291">
        <v>2.5</v>
      </c>
      <c r="BEY291">
        <v>2.5</v>
      </c>
      <c r="BGQ291" t="s">
        <v>1467</v>
      </c>
      <c r="BGR291">
        <v>0</v>
      </c>
      <c r="BGS291">
        <v>2.5</v>
      </c>
      <c r="BGT291">
        <v>2.5</v>
      </c>
      <c r="BGU291" t="s">
        <v>1463</v>
      </c>
      <c r="BHK291">
        <v>0</v>
      </c>
      <c r="BHL291">
        <v>2.5</v>
      </c>
      <c r="BIT291">
        <v>10</v>
      </c>
      <c r="BIU291">
        <v>2.5</v>
      </c>
      <c r="BIV291">
        <v>2.5</v>
      </c>
      <c r="BIW291">
        <v>15</v>
      </c>
      <c r="BIX291">
        <v>3</v>
      </c>
      <c r="BIY291" t="s">
        <v>2548</v>
      </c>
      <c r="BIZ291" t="s">
        <v>2594</v>
      </c>
      <c r="BJA291" t="s">
        <v>1468</v>
      </c>
      <c r="BJB291">
        <v>2.5</v>
      </c>
      <c r="BJC291">
        <v>2.5</v>
      </c>
    </row>
    <row r="292" spans="1:1024 1026:1615" ht="15" x14ac:dyDescent="0.25">
      <c r="A292" t="s">
        <v>6936</v>
      </c>
      <c r="B292" t="s">
        <v>7216</v>
      </c>
      <c r="C292" t="s">
        <v>7217</v>
      </c>
      <c r="D292" t="s">
        <v>1460</v>
      </c>
      <c r="F292" t="s">
        <v>2606</v>
      </c>
      <c r="G292" t="s">
        <v>4350</v>
      </c>
      <c r="H292" t="s">
        <v>6517</v>
      </c>
      <c r="I292" t="s">
        <v>7172</v>
      </c>
      <c r="J292">
        <v>2.4871536500000002</v>
      </c>
      <c r="K292">
        <v>34.608307629999999</v>
      </c>
      <c r="L292" s="116">
        <v>42464</v>
      </c>
      <c r="M292" t="s">
        <v>1461</v>
      </c>
      <c r="N292">
        <v>40</v>
      </c>
      <c r="O292" t="s">
        <v>2554</v>
      </c>
      <c r="Q292">
        <v>6.7</v>
      </c>
      <c r="R292">
        <v>7.5</v>
      </c>
      <c r="S292">
        <v>2.5</v>
      </c>
      <c r="T292">
        <v>16.7</v>
      </c>
      <c r="U292">
        <v>2</v>
      </c>
      <c r="V292">
        <v>1</v>
      </c>
      <c r="W292">
        <v>3</v>
      </c>
      <c r="X292">
        <v>2</v>
      </c>
      <c r="AA292" t="b">
        <v>1</v>
      </c>
      <c r="AG292">
        <v>1</v>
      </c>
      <c r="AH292">
        <v>1</v>
      </c>
      <c r="AI292">
        <v>2</v>
      </c>
      <c r="AJ292">
        <v>1</v>
      </c>
      <c r="AM292">
        <v>1</v>
      </c>
      <c r="AO292">
        <v>2</v>
      </c>
      <c r="AS292">
        <v>1</v>
      </c>
      <c r="AT292">
        <v>1</v>
      </c>
      <c r="AU292">
        <v>2</v>
      </c>
      <c r="AV292">
        <v>1</v>
      </c>
      <c r="BS292" t="s">
        <v>1462</v>
      </c>
      <c r="BT292" t="s">
        <v>1462</v>
      </c>
      <c r="BU292" t="s">
        <v>7086</v>
      </c>
      <c r="BV292" t="s">
        <v>7086</v>
      </c>
      <c r="BW292">
        <v>7.5</v>
      </c>
      <c r="BX292">
        <v>2.5</v>
      </c>
      <c r="BY292">
        <v>6</v>
      </c>
      <c r="BZ292">
        <v>2.5</v>
      </c>
      <c r="CA292">
        <v>2.5</v>
      </c>
      <c r="CB292">
        <v>11</v>
      </c>
      <c r="CC292" t="s">
        <v>1462</v>
      </c>
      <c r="CD292" t="b">
        <v>1</v>
      </c>
      <c r="CE292" t="b">
        <v>1</v>
      </c>
      <c r="CF292">
        <v>25</v>
      </c>
      <c r="CH292" t="s">
        <v>1462</v>
      </c>
      <c r="CK292">
        <v>30</v>
      </c>
      <c r="CM292" t="s">
        <v>1463</v>
      </c>
      <c r="CR292" t="s">
        <v>1463</v>
      </c>
      <c r="CW292" t="s">
        <v>1463</v>
      </c>
      <c r="DB292" t="s">
        <v>1463</v>
      </c>
      <c r="DG292" t="s">
        <v>1463</v>
      </c>
      <c r="DM292" t="s">
        <v>1463</v>
      </c>
      <c r="DS292" t="b">
        <v>1</v>
      </c>
      <c r="DU292" t="b">
        <v>1</v>
      </c>
      <c r="DY292" t="b">
        <v>1</v>
      </c>
      <c r="EA292" t="b">
        <v>1</v>
      </c>
      <c r="EI292">
        <v>2.5</v>
      </c>
      <c r="EJ292">
        <v>2.5</v>
      </c>
      <c r="EN292">
        <v>0</v>
      </c>
      <c r="EO292" t="s">
        <v>1463</v>
      </c>
      <c r="FL292">
        <v>3.3</v>
      </c>
      <c r="FM292">
        <v>2.5</v>
      </c>
      <c r="FN292">
        <v>2.5</v>
      </c>
      <c r="FO292">
        <v>8.3000000000000007</v>
      </c>
      <c r="FP292" t="s">
        <v>1462</v>
      </c>
      <c r="FT292" t="b">
        <v>1</v>
      </c>
      <c r="FV292" t="s">
        <v>1464</v>
      </c>
      <c r="HD292" t="b">
        <v>1</v>
      </c>
      <c r="HF292" t="s">
        <v>1464</v>
      </c>
      <c r="HJ292" t="b">
        <v>1</v>
      </c>
      <c r="HL292" t="s">
        <v>1464</v>
      </c>
      <c r="IW292" t="b">
        <v>1</v>
      </c>
      <c r="IY292" t="s">
        <v>1464</v>
      </c>
      <c r="JC292" t="b">
        <v>1</v>
      </c>
      <c r="JE292" t="s">
        <v>1464</v>
      </c>
      <c r="KG292" t="s">
        <v>7218</v>
      </c>
      <c r="KH292" t="b">
        <v>1</v>
      </c>
      <c r="KJ292" t="s">
        <v>2564</v>
      </c>
      <c r="KK292" t="s">
        <v>1463</v>
      </c>
      <c r="KM292">
        <v>2.5</v>
      </c>
      <c r="KN292">
        <v>2.5</v>
      </c>
      <c r="KO292">
        <v>2</v>
      </c>
      <c r="KP292">
        <v>2.5</v>
      </c>
      <c r="KQ292">
        <v>2.5</v>
      </c>
      <c r="KR292">
        <v>7</v>
      </c>
      <c r="KS292" t="s">
        <v>1462</v>
      </c>
      <c r="KV292">
        <v>6</v>
      </c>
      <c r="KW292">
        <v>15</v>
      </c>
      <c r="LF292">
        <v>1</v>
      </c>
      <c r="LG292">
        <v>1</v>
      </c>
      <c r="MJ292" t="b">
        <v>1</v>
      </c>
      <c r="MK292" t="b">
        <v>1</v>
      </c>
      <c r="MT292" t="s">
        <v>1462</v>
      </c>
      <c r="MU292" t="s">
        <v>7219</v>
      </c>
      <c r="MV292">
        <v>2.5</v>
      </c>
      <c r="MW292">
        <v>2.5</v>
      </c>
      <c r="MX292">
        <v>0</v>
      </c>
      <c r="MY292">
        <v>0</v>
      </c>
      <c r="MZ292">
        <v>2.5</v>
      </c>
      <c r="NA292">
        <v>2.5</v>
      </c>
      <c r="NX292" t="s">
        <v>2569</v>
      </c>
      <c r="NY292" t="s">
        <v>2569</v>
      </c>
      <c r="OG292">
        <v>0</v>
      </c>
      <c r="OH292">
        <v>2.5</v>
      </c>
      <c r="OJ292">
        <v>0</v>
      </c>
      <c r="OK292">
        <v>2.5</v>
      </c>
      <c r="OL292">
        <v>2.5</v>
      </c>
      <c r="QL292">
        <v>0</v>
      </c>
      <c r="QM292">
        <v>2.5</v>
      </c>
      <c r="RO292">
        <v>7.5</v>
      </c>
      <c r="RP292">
        <v>0</v>
      </c>
      <c r="RQ292">
        <v>2.5</v>
      </c>
      <c r="RR292">
        <v>10</v>
      </c>
      <c r="RS292" t="s">
        <v>1463</v>
      </c>
      <c r="RZ292" t="s">
        <v>1463</v>
      </c>
      <c r="SB292" t="s">
        <v>1463</v>
      </c>
      <c r="SH292" t="s">
        <v>1463</v>
      </c>
      <c r="SK292">
        <v>0</v>
      </c>
      <c r="SL292">
        <v>2.5</v>
      </c>
      <c r="SM292">
        <v>4.3</v>
      </c>
      <c r="SN292">
        <v>2.5</v>
      </c>
      <c r="SO292">
        <v>2.5</v>
      </c>
      <c r="SP292">
        <v>9.3000000000000007</v>
      </c>
      <c r="SQ292" t="s">
        <v>1462</v>
      </c>
      <c r="SS292">
        <v>10</v>
      </c>
      <c r="ST292" t="s">
        <v>7111</v>
      </c>
      <c r="SU292" t="s">
        <v>1463</v>
      </c>
      <c r="SV292" t="s">
        <v>7220</v>
      </c>
      <c r="SY292" t="b">
        <v>1</v>
      </c>
      <c r="SZ292" t="b">
        <v>1</v>
      </c>
      <c r="TA292" t="b">
        <v>1</v>
      </c>
      <c r="TB292" t="b">
        <v>1</v>
      </c>
      <c r="TD292" t="b">
        <v>1</v>
      </c>
      <c r="TE292" t="b">
        <v>1</v>
      </c>
      <c r="TF292" t="b">
        <v>1</v>
      </c>
      <c r="TI292">
        <v>50</v>
      </c>
      <c r="TJ292" t="s">
        <v>7221</v>
      </c>
      <c r="TM292" t="b">
        <v>1</v>
      </c>
      <c r="TN292" t="b">
        <v>1</v>
      </c>
      <c r="TO292" t="b">
        <v>1</v>
      </c>
      <c r="TP292" t="b">
        <v>1</v>
      </c>
      <c r="TQ292" t="b">
        <v>1</v>
      </c>
      <c r="TX292">
        <v>2.5</v>
      </c>
      <c r="TY292">
        <v>2.5</v>
      </c>
      <c r="VI292">
        <v>5</v>
      </c>
      <c r="VJ292">
        <v>0</v>
      </c>
      <c r="VK292">
        <v>2.5</v>
      </c>
      <c r="VL292">
        <v>7.5</v>
      </c>
      <c r="VM292" t="s">
        <v>1463</v>
      </c>
      <c r="VN292" t="s">
        <v>6927</v>
      </c>
      <c r="VO292" t="s">
        <v>1463</v>
      </c>
      <c r="VQ292" t="s">
        <v>1463</v>
      </c>
      <c r="VS292" t="s">
        <v>1463</v>
      </c>
      <c r="VV292" t="s">
        <v>1463</v>
      </c>
      <c r="VX292" t="s">
        <v>1462</v>
      </c>
      <c r="VY292" t="s">
        <v>7175</v>
      </c>
      <c r="VZ292">
        <v>0</v>
      </c>
      <c r="WA292">
        <v>2.5</v>
      </c>
      <c r="XJ292">
        <v>7</v>
      </c>
      <c r="XK292">
        <v>5</v>
      </c>
      <c r="XL292">
        <v>2.5</v>
      </c>
      <c r="XM292">
        <v>14.5</v>
      </c>
      <c r="XN292" t="s">
        <v>1462</v>
      </c>
      <c r="XO292" t="s">
        <v>1462</v>
      </c>
      <c r="XR292" t="b">
        <v>1</v>
      </c>
      <c r="XS292" t="b">
        <v>1</v>
      </c>
      <c r="XT292" t="b">
        <v>1</v>
      </c>
      <c r="XU292" t="b">
        <v>1</v>
      </c>
      <c r="XW292" t="b">
        <v>1</v>
      </c>
      <c r="XX292" t="b">
        <v>1</v>
      </c>
      <c r="YE292" t="s">
        <v>1462</v>
      </c>
      <c r="YF292" t="s">
        <v>6929</v>
      </c>
      <c r="YG292">
        <v>2.5</v>
      </c>
      <c r="YH292">
        <v>2.5</v>
      </c>
      <c r="YI292" t="s">
        <v>1462</v>
      </c>
      <c r="YO292" t="b">
        <v>1</v>
      </c>
      <c r="YU292">
        <v>7.5</v>
      </c>
      <c r="YV292">
        <v>2.5</v>
      </c>
      <c r="ZX292">
        <v>10</v>
      </c>
      <c r="ZY292">
        <v>2.5</v>
      </c>
      <c r="ZZ292">
        <v>2.5</v>
      </c>
      <c r="AAA292">
        <v>15</v>
      </c>
      <c r="AAB292" t="s">
        <v>1462</v>
      </c>
      <c r="AAD292" t="b">
        <v>1</v>
      </c>
      <c r="AAK292" t="b">
        <v>1</v>
      </c>
      <c r="AAM292" t="b">
        <v>1</v>
      </c>
      <c r="AAO292" t="b">
        <v>1</v>
      </c>
      <c r="AAS292" t="s">
        <v>6944</v>
      </c>
      <c r="AAT292">
        <v>2.5</v>
      </c>
      <c r="AAU292">
        <v>2.5</v>
      </c>
      <c r="ADN292">
        <v>10</v>
      </c>
      <c r="ADO292">
        <v>2.5</v>
      </c>
      <c r="ADP292">
        <v>2.5</v>
      </c>
      <c r="ADQ292">
        <v>15</v>
      </c>
      <c r="ADR292" t="s">
        <v>1759</v>
      </c>
      <c r="ADS292">
        <v>0.5</v>
      </c>
      <c r="ADT292">
        <v>30</v>
      </c>
      <c r="ADU292" t="s">
        <v>3580</v>
      </c>
      <c r="ADV292">
        <v>0.5</v>
      </c>
      <c r="ADW292">
        <v>30</v>
      </c>
      <c r="ADX292" t="s">
        <v>2560</v>
      </c>
      <c r="ADY292">
        <v>1</v>
      </c>
      <c r="ADZ292">
        <v>60</v>
      </c>
      <c r="AEG292">
        <v>2.5</v>
      </c>
      <c r="AEH292">
        <v>2.5</v>
      </c>
      <c r="AEI292">
        <v>10</v>
      </c>
      <c r="AEJ292">
        <v>2.5</v>
      </c>
      <c r="AEK292">
        <v>2.5</v>
      </c>
      <c r="AEL292">
        <v>15</v>
      </c>
      <c r="AER292" t="b">
        <v>1</v>
      </c>
      <c r="AEV292" t="b">
        <v>1</v>
      </c>
      <c r="AEX292" t="b">
        <v>1</v>
      </c>
      <c r="AFC292">
        <v>2.5</v>
      </c>
      <c r="AFD292">
        <v>2.5</v>
      </c>
      <c r="AFE292">
        <v>0</v>
      </c>
      <c r="AFF292">
        <v>4.7</v>
      </c>
      <c r="AFG292">
        <v>2.5</v>
      </c>
      <c r="AFH292">
        <v>7.2</v>
      </c>
      <c r="AFI292" t="s">
        <v>1463</v>
      </c>
      <c r="AFK292" t="s">
        <v>1463</v>
      </c>
      <c r="AFM292" t="s">
        <v>1463</v>
      </c>
      <c r="AFO292" t="s">
        <v>1463</v>
      </c>
      <c r="AFQ292" t="s">
        <v>1463</v>
      </c>
      <c r="AFT292" t="s">
        <v>1463</v>
      </c>
      <c r="AFV292">
        <v>2</v>
      </c>
      <c r="AFW292">
        <v>2</v>
      </c>
      <c r="AFX292">
        <v>4.7222222222222197</v>
      </c>
      <c r="AFY292">
        <v>2.5</v>
      </c>
      <c r="AFZ292">
        <v>2.5</v>
      </c>
      <c r="AGA292">
        <v>2.5</v>
      </c>
      <c r="AGB292">
        <v>2.5</v>
      </c>
      <c r="AGC292">
        <v>7.5</v>
      </c>
      <c r="AGD292">
        <v>5</v>
      </c>
      <c r="AGG292">
        <v>5</v>
      </c>
      <c r="AGJ292">
        <v>5</v>
      </c>
      <c r="AGQ292">
        <v>2.5</v>
      </c>
      <c r="AGR292">
        <v>2.5</v>
      </c>
      <c r="AGS292">
        <v>2</v>
      </c>
      <c r="AGT292">
        <v>2.5</v>
      </c>
      <c r="AGU292">
        <v>2.5</v>
      </c>
      <c r="AGV292">
        <v>7</v>
      </c>
      <c r="AGW292">
        <v>2</v>
      </c>
      <c r="AGY292" t="b">
        <v>1</v>
      </c>
      <c r="AGZ292" t="b">
        <v>1</v>
      </c>
      <c r="AHD292">
        <v>2</v>
      </c>
      <c r="AHE292">
        <v>3</v>
      </c>
      <c r="AHF292">
        <v>3</v>
      </c>
      <c r="AKM292">
        <v>2.5</v>
      </c>
      <c r="AKN292">
        <v>2.5</v>
      </c>
      <c r="AKO292">
        <v>10</v>
      </c>
      <c r="AKP292">
        <v>2.5</v>
      </c>
      <c r="AKQ292">
        <v>2.5</v>
      </c>
      <c r="AKR292">
        <v>15</v>
      </c>
      <c r="AKS292" t="s">
        <v>1462</v>
      </c>
      <c r="AKT292" t="s">
        <v>1463</v>
      </c>
      <c r="AKV292" t="s">
        <v>1462</v>
      </c>
      <c r="AKX292" t="s">
        <v>1463</v>
      </c>
      <c r="AKZ292" t="s">
        <v>1463</v>
      </c>
      <c r="ALB292" t="s">
        <v>1462</v>
      </c>
      <c r="ALD292" t="s">
        <v>1463</v>
      </c>
      <c r="ALF292" t="s">
        <v>1462</v>
      </c>
      <c r="ALH292" t="s">
        <v>1462</v>
      </c>
      <c r="ALJ292" t="s">
        <v>1463</v>
      </c>
      <c r="ALL292" t="s">
        <v>1462</v>
      </c>
      <c r="ALN292" t="s">
        <v>1462</v>
      </c>
      <c r="ALP292" t="s">
        <v>1463</v>
      </c>
      <c r="ALR292" t="s">
        <v>1463</v>
      </c>
      <c r="ALT292" t="s">
        <v>1463</v>
      </c>
      <c r="AMF292" t="b">
        <v>1</v>
      </c>
      <c r="AML292" t="b">
        <v>1</v>
      </c>
      <c r="AMM292" t="b">
        <v>1</v>
      </c>
      <c r="AMQ292" t="b">
        <v>1</v>
      </c>
      <c r="AMW292" t="b">
        <v>1</v>
      </c>
      <c r="ANA292">
        <v>2.5</v>
      </c>
      <c r="ANB292">
        <v>2.5</v>
      </c>
      <c r="ANC292">
        <v>10</v>
      </c>
      <c r="AND292">
        <v>7.5</v>
      </c>
      <c r="ANE292">
        <v>2.5</v>
      </c>
      <c r="ANF292">
        <v>20</v>
      </c>
      <c r="ANG292" t="s">
        <v>1462</v>
      </c>
      <c r="ANH292" t="s">
        <v>7222</v>
      </c>
      <c r="ANI292" t="s">
        <v>1462</v>
      </c>
      <c r="ANJ292" t="s">
        <v>6990</v>
      </c>
      <c r="ANK292">
        <v>7.5</v>
      </c>
      <c r="ANL292">
        <v>2.5</v>
      </c>
      <c r="ANM292">
        <v>5</v>
      </c>
      <c r="ANN292">
        <v>5</v>
      </c>
      <c r="ANO292">
        <v>2.5</v>
      </c>
      <c r="ANP292">
        <v>12.5</v>
      </c>
      <c r="ANQ292" t="s">
        <v>2565</v>
      </c>
      <c r="ANR292" t="s">
        <v>1462</v>
      </c>
      <c r="ANT292">
        <v>5</v>
      </c>
      <c r="ANU292">
        <v>2.5</v>
      </c>
      <c r="AQR292">
        <v>5</v>
      </c>
      <c r="AQS292">
        <v>0</v>
      </c>
      <c r="AQT292">
        <v>2.5</v>
      </c>
      <c r="AQU292">
        <v>7.5</v>
      </c>
      <c r="AQV292" t="s">
        <v>1463</v>
      </c>
      <c r="ARA292" t="b">
        <v>1</v>
      </c>
      <c r="ARB292" t="b">
        <v>1</v>
      </c>
      <c r="ARD292" t="b">
        <v>1</v>
      </c>
      <c r="ARG292">
        <v>0</v>
      </c>
      <c r="ARH292">
        <v>2.5</v>
      </c>
      <c r="ARI292" t="s">
        <v>1463</v>
      </c>
      <c r="ARQ292" t="s">
        <v>1462</v>
      </c>
      <c r="ARS292" t="s">
        <v>6991</v>
      </c>
      <c r="ART292" t="s">
        <v>2616</v>
      </c>
      <c r="ASB292" t="b">
        <v>1</v>
      </c>
      <c r="ASC292" t="s">
        <v>6945</v>
      </c>
      <c r="ASD292">
        <v>0</v>
      </c>
      <c r="ASE292">
        <v>2.5</v>
      </c>
      <c r="ASF292">
        <v>3</v>
      </c>
      <c r="ASG292">
        <v>2.5</v>
      </c>
      <c r="ASH292">
        <v>2.5</v>
      </c>
      <c r="ASI292">
        <v>8</v>
      </c>
      <c r="ASJ292">
        <v>80</v>
      </c>
      <c r="ASM292" t="b">
        <v>1</v>
      </c>
      <c r="ASS292">
        <v>3</v>
      </c>
      <c r="AST292" t="s">
        <v>1462</v>
      </c>
      <c r="ASV292" t="b">
        <v>1</v>
      </c>
      <c r="ASW292" t="b">
        <v>1</v>
      </c>
      <c r="ASX292" t="b">
        <v>1</v>
      </c>
      <c r="ASY292" t="b">
        <v>1</v>
      </c>
      <c r="ATC292" t="s">
        <v>7223</v>
      </c>
      <c r="ATD292">
        <v>2.5</v>
      </c>
      <c r="ATE292">
        <v>2.5</v>
      </c>
      <c r="ATF292">
        <v>7</v>
      </c>
      <c r="ATG292">
        <v>7.5</v>
      </c>
      <c r="ATH292">
        <v>2.5</v>
      </c>
      <c r="ATI292">
        <v>17</v>
      </c>
      <c r="ATJ292" t="s">
        <v>1462</v>
      </c>
      <c r="ATN292" t="b">
        <v>1</v>
      </c>
      <c r="ATO292" t="s">
        <v>7224</v>
      </c>
      <c r="ATP292" t="s">
        <v>2568</v>
      </c>
      <c r="AVZ292">
        <v>7.5</v>
      </c>
      <c r="AWA292">
        <v>2.5</v>
      </c>
      <c r="AWB292">
        <v>7.5</v>
      </c>
      <c r="AWC292">
        <v>2.5</v>
      </c>
      <c r="AWD292">
        <v>3</v>
      </c>
      <c r="AWE292">
        <v>2.5</v>
      </c>
      <c r="AWF292">
        <v>2.5</v>
      </c>
      <c r="AWG292">
        <v>8</v>
      </c>
      <c r="AWH292" t="s">
        <v>1462</v>
      </c>
      <c r="AWI292" t="s">
        <v>1470</v>
      </c>
      <c r="AWJ292" t="s">
        <v>1463</v>
      </c>
      <c r="AWL292" t="s">
        <v>1462</v>
      </c>
      <c r="AWM292" t="s">
        <v>2619</v>
      </c>
      <c r="AWN292" t="s">
        <v>1463</v>
      </c>
      <c r="AWP292" t="s">
        <v>1463</v>
      </c>
      <c r="AWR292" t="s">
        <v>1463</v>
      </c>
      <c r="AWT292" t="s">
        <v>1463</v>
      </c>
      <c r="AWV292" t="s">
        <v>1462</v>
      </c>
      <c r="AWW292" t="s">
        <v>1470</v>
      </c>
      <c r="AWX292" t="s">
        <v>1463</v>
      </c>
      <c r="AWZ292" t="s">
        <v>1462</v>
      </c>
      <c r="AXA292" t="s">
        <v>1469</v>
      </c>
      <c r="AXB292" t="s">
        <v>1463</v>
      </c>
      <c r="AXD292" t="s">
        <v>1463</v>
      </c>
      <c r="AXI292">
        <v>2.5</v>
      </c>
      <c r="AXJ292">
        <v>2.5</v>
      </c>
      <c r="AXK292">
        <v>1</v>
      </c>
      <c r="AXN292">
        <v>1</v>
      </c>
      <c r="AXO292">
        <v>1</v>
      </c>
      <c r="AXP292">
        <v>1</v>
      </c>
      <c r="AXQ292">
        <v>1</v>
      </c>
      <c r="AXR292">
        <v>1</v>
      </c>
      <c r="AXS292">
        <v>1</v>
      </c>
      <c r="AXT292">
        <v>1</v>
      </c>
      <c r="AXU292">
        <v>1</v>
      </c>
      <c r="AXV292">
        <v>2</v>
      </c>
      <c r="AXW292">
        <v>1</v>
      </c>
      <c r="AXX292">
        <v>2</v>
      </c>
      <c r="AYA292">
        <v>10</v>
      </c>
      <c r="AYD292">
        <v>10</v>
      </c>
      <c r="AYE292" t="s">
        <v>1463</v>
      </c>
      <c r="AYF292" t="s">
        <v>1463</v>
      </c>
      <c r="AYG292">
        <v>10</v>
      </c>
      <c r="AYJ292">
        <v>10</v>
      </c>
      <c r="AYK292">
        <v>2.5</v>
      </c>
      <c r="AYL292">
        <v>5</v>
      </c>
      <c r="AYM292">
        <v>17.5</v>
      </c>
      <c r="AZO292" t="s">
        <v>1462</v>
      </c>
      <c r="AZP292" t="s">
        <v>7083</v>
      </c>
      <c r="AZR292">
        <v>2.5</v>
      </c>
      <c r="AZS292">
        <v>5</v>
      </c>
      <c r="BCH292">
        <v>10</v>
      </c>
      <c r="BCI292">
        <v>2.5</v>
      </c>
      <c r="BCJ292">
        <v>2.5</v>
      </c>
      <c r="BCK292">
        <v>15</v>
      </c>
      <c r="BCL292">
        <v>1</v>
      </c>
      <c r="BCN292">
        <v>3</v>
      </c>
      <c r="BCP292">
        <v>2</v>
      </c>
      <c r="BCR292">
        <v>5</v>
      </c>
      <c r="BCT292">
        <v>4</v>
      </c>
      <c r="BCW292" t="s">
        <v>2555</v>
      </c>
      <c r="BCY292">
        <v>2.5</v>
      </c>
      <c r="BCZ292">
        <v>2.5</v>
      </c>
      <c r="BEH292">
        <v>10</v>
      </c>
      <c r="BEI292">
        <v>7.5</v>
      </c>
      <c r="BEJ292">
        <v>2.5</v>
      </c>
      <c r="BEK292">
        <v>20</v>
      </c>
      <c r="BEL292" t="s">
        <v>2567</v>
      </c>
      <c r="BEN292" t="s">
        <v>2567</v>
      </c>
      <c r="BEP292" t="s">
        <v>2567</v>
      </c>
      <c r="BER292" t="s">
        <v>2567</v>
      </c>
      <c r="BET292" t="s">
        <v>2567</v>
      </c>
      <c r="BEV292" t="s">
        <v>2567</v>
      </c>
      <c r="BEX292">
        <v>7.5</v>
      </c>
      <c r="BEY292">
        <v>2.5</v>
      </c>
      <c r="BGQ292">
        <v>0.7</v>
      </c>
      <c r="BGR292">
        <v>2.5</v>
      </c>
      <c r="BGS292">
        <v>2.5</v>
      </c>
      <c r="BGT292">
        <v>5.7</v>
      </c>
      <c r="BGU292" t="s">
        <v>1462</v>
      </c>
      <c r="BGV292" t="s">
        <v>4388</v>
      </c>
      <c r="BGW292" t="s">
        <v>3103</v>
      </c>
      <c r="BGX292" t="s">
        <v>3069</v>
      </c>
      <c r="BGY292" t="s">
        <v>2653</v>
      </c>
      <c r="BHB292" t="s">
        <v>4822</v>
      </c>
      <c r="BHC292" t="s">
        <v>3103</v>
      </c>
      <c r="BHK292">
        <v>2.5</v>
      </c>
      <c r="BHL292">
        <v>2.5</v>
      </c>
      <c r="BIT292">
        <v>10</v>
      </c>
      <c r="BIU292">
        <v>2.5</v>
      </c>
      <c r="BIV292">
        <v>2.5</v>
      </c>
      <c r="BIW292">
        <v>15</v>
      </c>
      <c r="BIX292">
        <v>3</v>
      </c>
      <c r="BIY292" t="s">
        <v>2548</v>
      </c>
      <c r="BIZ292" t="s">
        <v>2594</v>
      </c>
      <c r="BJA292" t="s">
        <v>1794</v>
      </c>
      <c r="BJB292">
        <v>2.5</v>
      </c>
      <c r="BJC292">
        <v>2.5</v>
      </c>
    </row>
    <row r="293" spans="1:1024 1026:1615" ht="15" x14ac:dyDescent="0.25">
      <c r="A293" t="s">
        <v>6936</v>
      </c>
      <c r="B293" t="s">
        <v>7225</v>
      </c>
      <c r="C293" t="s">
        <v>7226</v>
      </c>
      <c r="D293" t="s">
        <v>1460</v>
      </c>
      <c r="F293" t="s">
        <v>2606</v>
      </c>
      <c r="G293" t="s">
        <v>4350</v>
      </c>
      <c r="H293" t="s">
        <v>6517</v>
      </c>
      <c r="I293" t="s">
        <v>6891</v>
      </c>
      <c r="J293">
        <v>2.4995227299999998</v>
      </c>
      <c r="K293">
        <v>34.597048909999998</v>
      </c>
      <c r="L293" s="116">
        <v>42464</v>
      </c>
      <c r="M293" t="s">
        <v>1471</v>
      </c>
      <c r="N293">
        <v>44</v>
      </c>
      <c r="O293" t="s">
        <v>1472</v>
      </c>
      <c r="Q293">
        <v>8.3000000000000007</v>
      </c>
      <c r="R293">
        <v>7.5</v>
      </c>
      <c r="S293">
        <v>2.5</v>
      </c>
      <c r="T293">
        <v>18.3</v>
      </c>
      <c r="U293">
        <v>1</v>
      </c>
      <c r="V293">
        <v>3</v>
      </c>
      <c r="W293">
        <v>1</v>
      </c>
      <c r="X293">
        <v>2</v>
      </c>
      <c r="AA293" t="b">
        <v>1</v>
      </c>
      <c r="AG293">
        <v>1</v>
      </c>
      <c r="AH293">
        <v>3</v>
      </c>
      <c r="AI293">
        <v>1</v>
      </c>
      <c r="AJ293">
        <v>1</v>
      </c>
      <c r="AS293">
        <v>1</v>
      </c>
      <c r="AT293">
        <v>3</v>
      </c>
      <c r="AU293">
        <v>1</v>
      </c>
      <c r="BF293">
        <v>1</v>
      </c>
      <c r="BS293" t="s">
        <v>1462</v>
      </c>
      <c r="BT293" t="s">
        <v>1462</v>
      </c>
      <c r="BU293" t="s">
        <v>7047</v>
      </c>
      <c r="BV293" t="s">
        <v>7173</v>
      </c>
      <c r="BW293">
        <v>7.5</v>
      </c>
      <c r="BX293">
        <v>2.5</v>
      </c>
      <c r="BY293">
        <v>6</v>
      </c>
      <c r="BZ293">
        <v>2.5</v>
      </c>
      <c r="CA293">
        <v>2.5</v>
      </c>
      <c r="CB293">
        <v>11</v>
      </c>
      <c r="CC293" t="s">
        <v>1462</v>
      </c>
      <c r="CD293" t="b">
        <v>1</v>
      </c>
      <c r="CE293" t="b">
        <v>1</v>
      </c>
      <c r="CF293">
        <v>30</v>
      </c>
      <c r="CH293" t="s">
        <v>1463</v>
      </c>
      <c r="CM293" t="s">
        <v>1463</v>
      </c>
      <c r="CR293" t="s">
        <v>1463</v>
      </c>
      <c r="CW293" t="s">
        <v>1463</v>
      </c>
      <c r="DB293" t="s">
        <v>1463</v>
      </c>
      <c r="DG293" t="s">
        <v>1462</v>
      </c>
      <c r="DJ293">
        <v>7</v>
      </c>
      <c r="DM293" t="s">
        <v>1463</v>
      </c>
      <c r="DU293" t="b">
        <v>1</v>
      </c>
      <c r="DY293" t="b">
        <v>1</v>
      </c>
      <c r="EA293" t="b">
        <v>1</v>
      </c>
      <c r="EB293" t="b">
        <v>1</v>
      </c>
      <c r="EI293">
        <v>2.5</v>
      </c>
      <c r="EJ293">
        <v>2.5</v>
      </c>
      <c r="EN293">
        <v>0</v>
      </c>
      <c r="EO293" t="s">
        <v>1463</v>
      </c>
      <c r="FL293">
        <v>3.3</v>
      </c>
      <c r="FM293">
        <v>2.5</v>
      </c>
      <c r="FN293">
        <v>2.5</v>
      </c>
      <c r="FO293">
        <v>8.3000000000000007</v>
      </c>
      <c r="FP293" t="s">
        <v>1462</v>
      </c>
      <c r="FT293" t="b">
        <v>1</v>
      </c>
      <c r="FV293" t="s">
        <v>1464</v>
      </c>
      <c r="HD293" t="b">
        <v>1</v>
      </c>
      <c r="HF293" t="s">
        <v>1464</v>
      </c>
      <c r="JC293" t="b">
        <v>1</v>
      </c>
      <c r="JE293" t="s">
        <v>1464</v>
      </c>
      <c r="KG293" t="s">
        <v>4388</v>
      </c>
      <c r="KH293" t="b">
        <v>1</v>
      </c>
      <c r="KJ293" t="s">
        <v>1464</v>
      </c>
      <c r="KK293" t="s">
        <v>1463</v>
      </c>
      <c r="KM293">
        <v>2.5</v>
      </c>
      <c r="KN293">
        <v>2.5</v>
      </c>
      <c r="KO293">
        <v>0</v>
      </c>
      <c r="KR293">
        <v>0</v>
      </c>
      <c r="KS293" t="s">
        <v>1463</v>
      </c>
      <c r="RO293">
        <v>7.5</v>
      </c>
      <c r="RP293">
        <v>2.5</v>
      </c>
      <c r="RQ293">
        <v>2.5</v>
      </c>
      <c r="RR293">
        <v>12.5</v>
      </c>
      <c r="RS293" t="s">
        <v>1463</v>
      </c>
      <c r="RZ293" t="s">
        <v>1463</v>
      </c>
      <c r="SK293">
        <v>2.5</v>
      </c>
      <c r="SL293">
        <v>2.5</v>
      </c>
      <c r="SM293">
        <v>5.7</v>
      </c>
      <c r="SN293">
        <v>2.5</v>
      </c>
      <c r="SO293">
        <v>2.5</v>
      </c>
      <c r="SP293">
        <v>10.7</v>
      </c>
      <c r="SQ293" t="s">
        <v>1463</v>
      </c>
      <c r="SR293" t="s">
        <v>2919</v>
      </c>
      <c r="TI293">
        <v>50</v>
      </c>
      <c r="TJ293" t="s">
        <v>7227</v>
      </c>
      <c r="TM293" t="b">
        <v>1</v>
      </c>
      <c r="TN293" t="b">
        <v>1</v>
      </c>
      <c r="TO293" t="b">
        <v>1</v>
      </c>
      <c r="TP293" t="b">
        <v>1</v>
      </c>
      <c r="TS293" t="b">
        <v>1</v>
      </c>
      <c r="TT293" t="b">
        <v>1</v>
      </c>
      <c r="TU293" t="b">
        <v>1</v>
      </c>
      <c r="TX293">
        <v>2.5</v>
      </c>
      <c r="TY293">
        <v>2.5</v>
      </c>
      <c r="VI293">
        <v>5</v>
      </c>
      <c r="VJ293">
        <v>0</v>
      </c>
      <c r="VK293">
        <v>2.5</v>
      </c>
      <c r="VL293">
        <v>7.5</v>
      </c>
      <c r="VM293" t="s">
        <v>1463</v>
      </c>
      <c r="VN293" t="s">
        <v>6927</v>
      </c>
      <c r="VO293" t="s">
        <v>1463</v>
      </c>
      <c r="VQ293" t="s">
        <v>1463</v>
      </c>
      <c r="VS293" t="s">
        <v>1463</v>
      </c>
      <c r="VV293" t="s">
        <v>1463</v>
      </c>
      <c r="VX293" t="s">
        <v>1462</v>
      </c>
      <c r="VY293" t="s">
        <v>7228</v>
      </c>
      <c r="VZ293">
        <v>0</v>
      </c>
      <c r="WA293">
        <v>2.5</v>
      </c>
      <c r="XJ293">
        <v>2.5</v>
      </c>
      <c r="XK293">
        <v>1.3</v>
      </c>
      <c r="XL293">
        <v>2.5</v>
      </c>
      <c r="XM293">
        <v>6.3</v>
      </c>
      <c r="XN293" t="s">
        <v>1462</v>
      </c>
      <c r="XO293" t="s">
        <v>1462</v>
      </c>
      <c r="XR293" t="b">
        <v>1</v>
      </c>
      <c r="XS293" t="b">
        <v>1</v>
      </c>
      <c r="XT293" t="b">
        <v>1</v>
      </c>
      <c r="XU293" t="b">
        <v>1</v>
      </c>
      <c r="XW293" t="b">
        <v>1</v>
      </c>
      <c r="XX293" t="b">
        <v>1</v>
      </c>
      <c r="YC293" t="s">
        <v>1462</v>
      </c>
      <c r="YE293" t="s">
        <v>1463</v>
      </c>
      <c r="YF293" t="s">
        <v>4579</v>
      </c>
      <c r="YG293">
        <v>2.5</v>
      </c>
      <c r="YH293">
        <v>2.5</v>
      </c>
      <c r="YI293" t="s">
        <v>1463</v>
      </c>
      <c r="YU293">
        <v>0</v>
      </c>
      <c r="YV293">
        <v>2.5</v>
      </c>
      <c r="ZX293">
        <v>7</v>
      </c>
      <c r="ZY293">
        <v>2.5</v>
      </c>
      <c r="ZZ293">
        <v>2.5</v>
      </c>
      <c r="AAA293">
        <v>12</v>
      </c>
      <c r="AAB293" t="s">
        <v>1462</v>
      </c>
      <c r="AAM293" t="b">
        <v>1</v>
      </c>
      <c r="AAO293" t="b">
        <v>1</v>
      </c>
      <c r="AAS293" t="s">
        <v>6944</v>
      </c>
      <c r="AAT293">
        <v>2.5</v>
      </c>
      <c r="AAU293">
        <v>2.5</v>
      </c>
      <c r="ADN293">
        <v>10</v>
      </c>
      <c r="ADO293">
        <v>2.5</v>
      </c>
      <c r="ADP293">
        <v>2.5</v>
      </c>
      <c r="ADQ293">
        <v>15</v>
      </c>
      <c r="ADR293" t="s">
        <v>1759</v>
      </c>
      <c r="ADS293">
        <v>0.5</v>
      </c>
      <c r="ADT293">
        <v>30</v>
      </c>
      <c r="ADU293" t="s">
        <v>3580</v>
      </c>
      <c r="ADV293">
        <v>1</v>
      </c>
      <c r="ADW293">
        <v>60</v>
      </c>
      <c r="ADX293" t="s">
        <v>2560</v>
      </c>
      <c r="ADY293">
        <v>1</v>
      </c>
      <c r="ADZ293">
        <v>60</v>
      </c>
      <c r="AEG293">
        <v>2.5</v>
      </c>
      <c r="AEH293">
        <v>2.5</v>
      </c>
      <c r="AEI293">
        <v>2</v>
      </c>
      <c r="AEJ293">
        <v>2.5</v>
      </c>
      <c r="AEK293">
        <v>2.5</v>
      </c>
      <c r="AEL293">
        <v>7</v>
      </c>
      <c r="AER293" t="b">
        <v>1</v>
      </c>
      <c r="AFC293">
        <v>2.5</v>
      </c>
      <c r="AFD293">
        <v>2.5</v>
      </c>
      <c r="AFE293">
        <v>0</v>
      </c>
      <c r="AFF293">
        <v>3.6</v>
      </c>
      <c r="AFG293">
        <v>2.5</v>
      </c>
      <c r="AFH293">
        <v>6.1</v>
      </c>
      <c r="AFI293" t="s">
        <v>1463</v>
      </c>
      <c r="AFK293" t="s">
        <v>1463</v>
      </c>
      <c r="AFM293" t="s">
        <v>1463</v>
      </c>
      <c r="AFO293" t="s">
        <v>1463</v>
      </c>
      <c r="AFQ293" t="s">
        <v>1463</v>
      </c>
      <c r="AFT293" t="s">
        <v>1463</v>
      </c>
      <c r="AFV293">
        <v>2</v>
      </c>
      <c r="AFW293">
        <v>1</v>
      </c>
      <c r="AFX293">
        <v>3.6111111111111098</v>
      </c>
      <c r="AFY293">
        <v>2.5</v>
      </c>
      <c r="AFZ293">
        <v>5</v>
      </c>
      <c r="AGA293">
        <v>2.5</v>
      </c>
      <c r="AGB293">
        <v>2.5</v>
      </c>
      <c r="AGC293">
        <v>10</v>
      </c>
      <c r="AGD293">
        <v>7</v>
      </c>
      <c r="AGG293">
        <v>7</v>
      </c>
      <c r="AGJ293">
        <v>7</v>
      </c>
      <c r="AGQ293">
        <v>2.5</v>
      </c>
      <c r="AGR293">
        <v>2.5</v>
      </c>
      <c r="AGS293">
        <v>2</v>
      </c>
      <c r="AGT293">
        <v>2.5</v>
      </c>
      <c r="AGU293">
        <v>2.5</v>
      </c>
      <c r="AGV293">
        <v>7</v>
      </c>
      <c r="AGW293">
        <v>2</v>
      </c>
      <c r="AGY293" t="b">
        <v>1</v>
      </c>
      <c r="AGZ293" t="b">
        <v>1</v>
      </c>
      <c r="AHD293">
        <v>2</v>
      </c>
      <c r="AHE293">
        <v>3</v>
      </c>
      <c r="AHF293">
        <v>3</v>
      </c>
      <c r="AKM293">
        <v>2.5</v>
      </c>
      <c r="AKN293">
        <v>2.5</v>
      </c>
      <c r="AKO293">
        <v>10</v>
      </c>
      <c r="AKP293">
        <v>2.5</v>
      </c>
      <c r="AKQ293">
        <v>2.5</v>
      </c>
      <c r="AKR293">
        <v>15</v>
      </c>
      <c r="AKS293" t="s">
        <v>1462</v>
      </c>
      <c r="AKT293" t="s">
        <v>1463</v>
      </c>
      <c r="AKV293" t="s">
        <v>1462</v>
      </c>
      <c r="AKX293" t="s">
        <v>1463</v>
      </c>
      <c r="AKZ293" t="s">
        <v>1463</v>
      </c>
      <c r="ALB293" t="s">
        <v>1462</v>
      </c>
      <c r="ALD293" t="s">
        <v>1463</v>
      </c>
      <c r="ALF293" t="s">
        <v>1462</v>
      </c>
      <c r="ALH293" t="s">
        <v>1462</v>
      </c>
      <c r="ALJ293" t="s">
        <v>1463</v>
      </c>
      <c r="ALL293" t="s">
        <v>1462</v>
      </c>
      <c r="ALN293" t="s">
        <v>1463</v>
      </c>
      <c r="ALP293" t="s">
        <v>1463</v>
      </c>
      <c r="ALR293" t="s">
        <v>1463</v>
      </c>
      <c r="ALT293" t="s">
        <v>1463</v>
      </c>
      <c r="AMF293" t="b">
        <v>1</v>
      </c>
      <c r="AML293" t="b">
        <v>1</v>
      </c>
      <c r="AMM293" t="b">
        <v>1</v>
      </c>
      <c r="AMQ293" t="b">
        <v>1</v>
      </c>
      <c r="AMW293" t="b">
        <v>1</v>
      </c>
      <c r="ANA293">
        <v>2.5</v>
      </c>
      <c r="ANB293">
        <v>2.5</v>
      </c>
      <c r="ANC293">
        <v>10</v>
      </c>
      <c r="AND293">
        <v>5</v>
      </c>
      <c r="ANE293">
        <v>5</v>
      </c>
      <c r="ANF293">
        <v>20</v>
      </c>
      <c r="ANG293" t="s">
        <v>1462</v>
      </c>
      <c r="ANH293" t="s">
        <v>6989</v>
      </c>
      <c r="ANI293" t="s">
        <v>1462</v>
      </c>
      <c r="ANJ293" t="s">
        <v>2616</v>
      </c>
      <c r="ANK293">
        <v>5</v>
      </c>
      <c r="ANL293">
        <v>5</v>
      </c>
      <c r="ANM293">
        <v>5</v>
      </c>
      <c r="ANN293">
        <v>7.5</v>
      </c>
      <c r="ANO293">
        <v>2.5</v>
      </c>
      <c r="ANP293">
        <v>15</v>
      </c>
      <c r="ANQ293" t="s">
        <v>2565</v>
      </c>
      <c r="ANR293" t="s">
        <v>1462</v>
      </c>
      <c r="ANT293">
        <v>7.5</v>
      </c>
      <c r="ANU293">
        <v>2.5</v>
      </c>
      <c r="AQR293">
        <v>5</v>
      </c>
      <c r="AQS293">
        <v>0</v>
      </c>
      <c r="AQT293">
        <v>2.5</v>
      </c>
      <c r="AQU293">
        <v>7.5</v>
      </c>
      <c r="AQV293" t="s">
        <v>1463</v>
      </c>
      <c r="ARA293" t="b">
        <v>1</v>
      </c>
      <c r="ARB293" t="b">
        <v>1</v>
      </c>
      <c r="ARD293" t="b">
        <v>1</v>
      </c>
      <c r="ARG293">
        <v>0</v>
      </c>
      <c r="ARH293">
        <v>2.5</v>
      </c>
      <c r="ARI293" t="s">
        <v>1463</v>
      </c>
      <c r="ARQ293" t="s">
        <v>1462</v>
      </c>
      <c r="ARS293" t="s">
        <v>6991</v>
      </c>
      <c r="ART293" t="s">
        <v>2616</v>
      </c>
      <c r="ASB293" t="b">
        <v>1</v>
      </c>
      <c r="ASC293" t="s">
        <v>6945</v>
      </c>
      <c r="ASD293">
        <v>0</v>
      </c>
      <c r="ASE293">
        <v>2.5</v>
      </c>
      <c r="ASF293">
        <v>4</v>
      </c>
      <c r="ASG293">
        <v>2.5</v>
      </c>
      <c r="ASH293">
        <v>2.5</v>
      </c>
      <c r="ASI293">
        <v>9</v>
      </c>
      <c r="ASJ293">
        <v>80</v>
      </c>
      <c r="ASM293" t="b">
        <v>1</v>
      </c>
      <c r="ASS293">
        <v>4</v>
      </c>
      <c r="AST293" t="s">
        <v>1462</v>
      </c>
      <c r="ASV293" t="b">
        <v>1</v>
      </c>
      <c r="ASW293" t="b">
        <v>1</v>
      </c>
      <c r="ASX293" t="b">
        <v>1</v>
      </c>
      <c r="ASY293" t="b">
        <v>1</v>
      </c>
      <c r="ATC293" t="s">
        <v>7229</v>
      </c>
      <c r="ATD293">
        <v>2.5</v>
      </c>
      <c r="ATE293">
        <v>2.5</v>
      </c>
      <c r="ATF293">
        <v>0</v>
      </c>
      <c r="ATG293">
        <v>0</v>
      </c>
      <c r="ATH293">
        <v>5</v>
      </c>
      <c r="ATI293">
        <v>5</v>
      </c>
      <c r="ATJ293" t="s">
        <v>1463</v>
      </c>
      <c r="AVZ293">
        <v>0</v>
      </c>
      <c r="AWA293">
        <v>2.5</v>
      </c>
      <c r="AWB293">
        <v>0</v>
      </c>
      <c r="AWC293">
        <v>7.5</v>
      </c>
      <c r="AWD293">
        <v>4</v>
      </c>
      <c r="AWE293">
        <v>2.5</v>
      </c>
      <c r="AWF293">
        <v>2.5</v>
      </c>
      <c r="AWG293">
        <v>9</v>
      </c>
      <c r="AWH293" t="s">
        <v>1462</v>
      </c>
      <c r="AWI293" t="s">
        <v>1470</v>
      </c>
      <c r="AWJ293" t="s">
        <v>1463</v>
      </c>
      <c r="AWL293" t="s">
        <v>1462</v>
      </c>
      <c r="AWM293" t="s">
        <v>2619</v>
      </c>
      <c r="AWN293" t="s">
        <v>1463</v>
      </c>
      <c r="AWP293" t="s">
        <v>1463</v>
      </c>
      <c r="AWR293" t="s">
        <v>1463</v>
      </c>
      <c r="AWT293" t="s">
        <v>1462</v>
      </c>
      <c r="AWU293" t="s">
        <v>1470</v>
      </c>
      <c r="AWV293" t="s">
        <v>1463</v>
      </c>
      <c r="AWX293" t="s">
        <v>1462</v>
      </c>
      <c r="AWY293" t="s">
        <v>4525</v>
      </c>
      <c r="AWZ293" t="s">
        <v>1462</v>
      </c>
      <c r="AXA293" t="s">
        <v>1469</v>
      </c>
      <c r="AXB293" t="s">
        <v>1463</v>
      </c>
      <c r="AXD293" t="s">
        <v>1463</v>
      </c>
      <c r="AXI293">
        <v>2.5</v>
      </c>
      <c r="AXJ293">
        <v>2.5</v>
      </c>
      <c r="AXK293">
        <v>1</v>
      </c>
      <c r="AXN293">
        <v>1</v>
      </c>
      <c r="AXO293">
        <v>1</v>
      </c>
      <c r="AXP293">
        <v>1</v>
      </c>
      <c r="AXQ293">
        <v>1</v>
      </c>
      <c r="AXR293">
        <v>1</v>
      </c>
      <c r="AXS293">
        <v>1</v>
      </c>
      <c r="AXT293">
        <v>1</v>
      </c>
      <c r="AXU293">
        <v>1</v>
      </c>
      <c r="AXV293">
        <v>2</v>
      </c>
      <c r="AXW293">
        <v>1</v>
      </c>
      <c r="AXX293">
        <v>2</v>
      </c>
      <c r="AYA293">
        <v>10</v>
      </c>
      <c r="AYD293">
        <v>10</v>
      </c>
      <c r="AYE293" t="s">
        <v>1463</v>
      </c>
      <c r="AYF293" t="s">
        <v>1463</v>
      </c>
      <c r="AYG293">
        <v>10</v>
      </c>
      <c r="AYJ293">
        <v>10</v>
      </c>
      <c r="AYK293">
        <v>2.5</v>
      </c>
      <c r="AYL293">
        <v>2.5</v>
      </c>
      <c r="AYM293">
        <v>15</v>
      </c>
      <c r="AZC293">
        <v>2</v>
      </c>
      <c r="AZD293" t="s">
        <v>7230</v>
      </c>
      <c r="AZE293" t="s">
        <v>7231</v>
      </c>
      <c r="AZM293" t="s">
        <v>1462</v>
      </c>
      <c r="AZN293" t="s">
        <v>7083</v>
      </c>
      <c r="AZO293" t="s">
        <v>1462</v>
      </c>
      <c r="AZP293" t="s">
        <v>7232</v>
      </c>
      <c r="AZR293">
        <v>2.5</v>
      </c>
      <c r="AZS293">
        <v>2.5</v>
      </c>
      <c r="BCH293">
        <v>10</v>
      </c>
      <c r="BCI293">
        <v>2.5</v>
      </c>
      <c r="BCJ293">
        <v>2.5</v>
      </c>
      <c r="BCK293">
        <v>15</v>
      </c>
      <c r="BCL293">
        <v>2</v>
      </c>
      <c r="BCN293" t="s">
        <v>2555</v>
      </c>
      <c r="BCP293">
        <v>1</v>
      </c>
      <c r="BCR293">
        <v>3</v>
      </c>
      <c r="BCT293">
        <v>4</v>
      </c>
      <c r="BCW293" t="s">
        <v>2555</v>
      </c>
      <c r="BCY293">
        <v>2.5</v>
      </c>
      <c r="BCZ293">
        <v>2.5</v>
      </c>
      <c r="BEH293">
        <v>3</v>
      </c>
      <c r="BEI293">
        <v>7.5</v>
      </c>
      <c r="BEJ293">
        <v>2.5</v>
      </c>
      <c r="BEK293">
        <v>13</v>
      </c>
      <c r="BEL293" t="s">
        <v>2552</v>
      </c>
      <c r="BEN293" t="s">
        <v>2552</v>
      </c>
      <c r="BEP293" t="s">
        <v>2552</v>
      </c>
      <c r="BER293" t="s">
        <v>2552</v>
      </c>
      <c r="BET293" t="s">
        <v>2556</v>
      </c>
      <c r="BEV293" t="s">
        <v>2552</v>
      </c>
      <c r="BEX293">
        <v>7.5</v>
      </c>
      <c r="BEY293">
        <v>2.5</v>
      </c>
      <c r="BGQ293" t="s">
        <v>1467</v>
      </c>
      <c r="BGR293">
        <v>0</v>
      </c>
      <c r="BGS293">
        <v>2.5</v>
      </c>
      <c r="BGT293">
        <v>2.5</v>
      </c>
      <c r="BGU293" t="s">
        <v>1463</v>
      </c>
      <c r="BHK293">
        <v>0</v>
      </c>
      <c r="BHL293">
        <v>2.5</v>
      </c>
      <c r="BIT293">
        <v>10</v>
      </c>
      <c r="BIU293">
        <v>2.5</v>
      </c>
      <c r="BIV293">
        <v>2.5</v>
      </c>
      <c r="BIW293">
        <v>15</v>
      </c>
      <c r="BIX293">
        <v>3</v>
      </c>
      <c r="BIY293" t="s">
        <v>2548</v>
      </c>
      <c r="BIZ293" t="s">
        <v>2548</v>
      </c>
      <c r="BJA293" t="s">
        <v>2548</v>
      </c>
      <c r="BJB293">
        <v>2.5</v>
      </c>
      <c r="BJC293">
        <v>2.5</v>
      </c>
    </row>
    <row r="294" spans="1:1024 1026:1615" ht="15" x14ac:dyDescent="0.25">
      <c r="A294" t="s">
        <v>7233</v>
      </c>
      <c r="B294" t="s">
        <v>7234</v>
      </c>
      <c r="C294" t="s">
        <v>7235</v>
      </c>
      <c r="D294" t="s">
        <v>2553</v>
      </c>
      <c r="E294" t="s">
        <v>7236</v>
      </c>
      <c r="F294" t="s">
        <v>2606</v>
      </c>
      <c r="G294" t="s">
        <v>4350</v>
      </c>
      <c r="H294" t="s">
        <v>6517</v>
      </c>
      <c r="I294" t="s">
        <v>6891</v>
      </c>
      <c r="J294">
        <v>2.4991265399999998</v>
      </c>
      <c r="K294">
        <v>34.597121389999998</v>
      </c>
      <c r="L294" s="116">
        <v>42464</v>
      </c>
      <c r="M294" t="s">
        <v>1471</v>
      </c>
      <c r="N294">
        <v>34</v>
      </c>
      <c r="O294" t="s">
        <v>2554</v>
      </c>
      <c r="Q294">
        <v>6.7</v>
      </c>
      <c r="R294">
        <v>7.5</v>
      </c>
      <c r="S294">
        <v>2.5</v>
      </c>
      <c r="T294">
        <v>16.7</v>
      </c>
      <c r="U294">
        <v>1</v>
      </c>
      <c r="V294">
        <v>2</v>
      </c>
      <c r="W294">
        <v>2</v>
      </c>
      <c r="X294">
        <v>3</v>
      </c>
      <c r="AA294" t="b">
        <v>1</v>
      </c>
      <c r="AG294">
        <v>1</v>
      </c>
      <c r="AH294">
        <v>2</v>
      </c>
      <c r="AI294">
        <v>2</v>
      </c>
      <c r="AJ294">
        <v>1</v>
      </c>
      <c r="AM294">
        <v>1</v>
      </c>
      <c r="AO294">
        <v>2</v>
      </c>
      <c r="BS294" t="s">
        <v>1462</v>
      </c>
      <c r="BT294" t="s">
        <v>1462</v>
      </c>
      <c r="BU294" t="s">
        <v>7237</v>
      </c>
      <c r="BV294" t="s">
        <v>7238</v>
      </c>
      <c r="BW294">
        <v>7.5</v>
      </c>
      <c r="BX294">
        <v>2.5</v>
      </c>
      <c r="BY294">
        <v>7.5</v>
      </c>
      <c r="BZ294">
        <v>2.5</v>
      </c>
      <c r="CA294">
        <v>2.5</v>
      </c>
      <c r="CB294">
        <v>12.5</v>
      </c>
      <c r="CC294" t="s">
        <v>1462</v>
      </c>
      <c r="CD294" t="b">
        <v>1</v>
      </c>
      <c r="CE294" t="b">
        <v>1</v>
      </c>
      <c r="CF294">
        <v>18</v>
      </c>
      <c r="CH294" t="s">
        <v>1462</v>
      </c>
      <c r="CI294" t="b">
        <v>1</v>
      </c>
      <c r="CK294">
        <v>18</v>
      </c>
      <c r="CM294" t="s">
        <v>1463</v>
      </c>
      <c r="CR294" t="s">
        <v>1463</v>
      </c>
      <c r="CW294" t="s">
        <v>1463</v>
      </c>
      <c r="DB294" t="s">
        <v>1463</v>
      </c>
      <c r="DG294" t="s">
        <v>1463</v>
      </c>
      <c r="DM294" t="s">
        <v>1463</v>
      </c>
      <c r="DU294" t="b">
        <v>1</v>
      </c>
      <c r="DY294" t="b">
        <v>1</v>
      </c>
      <c r="EC294" t="b">
        <v>1</v>
      </c>
      <c r="EI294">
        <v>2.5</v>
      </c>
      <c r="EJ294">
        <v>2.5</v>
      </c>
      <c r="EN294">
        <v>0</v>
      </c>
      <c r="EO294" t="s">
        <v>1463</v>
      </c>
      <c r="FL294">
        <v>3.3</v>
      </c>
      <c r="FM294">
        <v>2.5</v>
      </c>
      <c r="FN294">
        <v>2.5</v>
      </c>
      <c r="FO294">
        <v>8.3000000000000007</v>
      </c>
      <c r="FP294" t="s">
        <v>1462</v>
      </c>
      <c r="FT294" t="b">
        <v>1</v>
      </c>
      <c r="FV294" t="s">
        <v>1464</v>
      </c>
      <c r="HD294" t="b">
        <v>1</v>
      </c>
      <c r="HF294" t="s">
        <v>1464</v>
      </c>
      <c r="IW294" t="b">
        <v>1</v>
      </c>
      <c r="IY294" t="s">
        <v>1464</v>
      </c>
      <c r="JC294" t="b">
        <v>1</v>
      </c>
      <c r="JE294" t="s">
        <v>1464</v>
      </c>
      <c r="KG294" t="s">
        <v>4871</v>
      </c>
      <c r="KH294" t="b">
        <v>1</v>
      </c>
      <c r="KJ294" t="s">
        <v>1464</v>
      </c>
      <c r="KK294" t="s">
        <v>1463</v>
      </c>
      <c r="KM294">
        <v>2.5</v>
      </c>
      <c r="KN294">
        <v>2.5</v>
      </c>
      <c r="KO294">
        <v>2</v>
      </c>
      <c r="KP294">
        <v>2.5</v>
      </c>
      <c r="KQ294">
        <v>2.5</v>
      </c>
      <c r="KR294">
        <v>7</v>
      </c>
      <c r="KS294" t="s">
        <v>1462</v>
      </c>
      <c r="KV294">
        <v>10</v>
      </c>
      <c r="KW294">
        <v>17</v>
      </c>
      <c r="LF294">
        <v>1</v>
      </c>
      <c r="LG294">
        <v>1</v>
      </c>
      <c r="LZ294" t="b">
        <v>1</v>
      </c>
      <c r="MA294" t="b">
        <v>1</v>
      </c>
      <c r="MJ294" t="b">
        <v>1</v>
      </c>
      <c r="MK294" t="b">
        <v>1</v>
      </c>
      <c r="MT294" t="s">
        <v>1462</v>
      </c>
      <c r="MU294" t="s">
        <v>7239</v>
      </c>
      <c r="MV294">
        <v>2.5</v>
      </c>
      <c r="MW294">
        <v>2.5</v>
      </c>
      <c r="MX294">
        <v>0</v>
      </c>
      <c r="MY294">
        <v>0</v>
      </c>
      <c r="MZ294">
        <v>2.5</v>
      </c>
      <c r="NA294">
        <v>2.5</v>
      </c>
      <c r="NM294" t="s">
        <v>2549</v>
      </c>
      <c r="NN294" t="s">
        <v>2549</v>
      </c>
      <c r="NO294" t="s">
        <v>2549</v>
      </c>
      <c r="NP294" t="s">
        <v>2549</v>
      </c>
      <c r="NQ294" t="s">
        <v>2549</v>
      </c>
      <c r="NR294" t="s">
        <v>2549</v>
      </c>
      <c r="NS294" t="s">
        <v>2549</v>
      </c>
      <c r="NT294" t="s">
        <v>2549</v>
      </c>
      <c r="NU294" t="s">
        <v>2549</v>
      </c>
      <c r="NV294" t="s">
        <v>2549</v>
      </c>
      <c r="NW294" t="s">
        <v>2550</v>
      </c>
      <c r="NX294" t="s">
        <v>2569</v>
      </c>
      <c r="NY294" t="s">
        <v>2569</v>
      </c>
      <c r="NZ294" t="s">
        <v>2550</v>
      </c>
      <c r="OA294" t="s">
        <v>2550</v>
      </c>
      <c r="OB294" t="s">
        <v>2550</v>
      </c>
      <c r="OC294" t="s">
        <v>2550</v>
      </c>
      <c r="OD294" t="s">
        <v>2550</v>
      </c>
      <c r="OE294" t="s">
        <v>2550</v>
      </c>
      <c r="OF294" t="s">
        <v>2550</v>
      </c>
      <c r="OG294">
        <v>0</v>
      </c>
      <c r="OH294">
        <v>2.5</v>
      </c>
      <c r="OJ294">
        <v>2.5</v>
      </c>
      <c r="OK294">
        <v>2.5</v>
      </c>
      <c r="OL294">
        <v>5</v>
      </c>
      <c r="QL294">
        <v>2.5</v>
      </c>
      <c r="QM294">
        <v>2.5</v>
      </c>
      <c r="RO294">
        <v>7.5</v>
      </c>
      <c r="RP294">
        <v>0</v>
      </c>
      <c r="RQ294">
        <v>2.5</v>
      </c>
      <c r="RR294">
        <v>10</v>
      </c>
      <c r="RS294" t="s">
        <v>1463</v>
      </c>
      <c r="RZ294" t="s">
        <v>1463</v>
      </c>
      <c r="SB294" t="s">
        <v>1463</v>
      </c>
      <c r="SH294" t="s">
        <v>1463</v>
      </c>
      <c r="SK294">
        <v>0</v>
      </c>
      <c r="SL294">
        <v>2.5</v>
      </c>
      <c r="SM294">
        <v>5.7</v>
      </c>
      <c r="SN294">
        <v>2.5</v>
      </c>
      <c r="SO294">
        <v>2.5</v>
      </c>
      <c r="SP294">
        <v>10.7</v>
      </c>
      <c r="SQ294" t="s">
        <v>1463</v>
      </c>
      <c r="SR294" t="s">
        <v>7240</v>
      </c>
      <c r="TI294">
        <v>50</v>
      </c>
      <c r="TJ294" t="s">
        <v>7241</v>
      </c>
      <c r="TM294" t="b">
        <v>1</v>
      </c>
      <c r="TN294" t="b">
        <v>1</v>
      </c>
      <c r="TO294" t="b">
        <v>1</v>
      </c>
      <c r="TP294" t="b">
        <v>1</v>
      </c>
      <c r="TQ294" t="b">
        <v>1</v>
      </c>
      <c r="TS294" t="b">
        <v>1</v>
      </c>
      <c r="TT294" t="b">
        <v>1</v>
      </c>
      <c r="TX294">
        <v>2.5</v>
      </c>
      <c r="TY294">
        <v>2.5</v>
      </c>
      <c r="VI294">
        <v>5</v>
      </c>
      <c r="VJ294">
        <v>2.5</v>
      </c>
      <c r="VK294">
        <v>2.5</v>
      </c>
      <c r="VL294">
        <v>10</v>
      </c>
      <c r="VM294" t="s">
        <v>1463</v>
      </c>
      <c r="VN294" t="s">
        <v>7242</v>
      </c>
      <c r="VO294" t="s">
        <v>1463</v>
      </c>
      <c r="VQ294" t="s">
        <v>1463</v>
      </c>
      <c r="VS294" t="s">
        <v>1463</v>
      </c>
      <c r="VV294" t="s">
        <v>1463</v>
      </c>
      <c r="VX294" t="s">
        <v>1462</v>
      </c>
      <c r="VY294" t="s">
        <v>7243</v>
      </c>
      <c r="VZ294">
        <v>2.5</v>
      </c>
      <c r="WA294">
        <v>2.5</v>
      </c>
      <c r="XJ294">
        <v>7</v>
      </c>
      <c r="XK294">
        <v>3.8</v>
      </c>
      <c r="XL294">
        <v>2.5</v>
      </c>
      <c r="XM294">
        <v>13.3</v>
      </c>
      <c r="XN294" t="s">
        <v>1462</v>
      </c>
      <c r="XO294" t="s">
        <v>1462</v>
      </c>
      <c r="XR294" t="b">
        <v>1</v>
      </c>
      <c r="XS294" t="b">
        <v>1</v>
      </c>
      <c r="XT294" t="b">
        <v>1</v>
      </c>
      <c r="XU294" t="b">
        <v>1</v>
      </c>
      <c r="XW294" t="b">
        <v>1</v>
      </c>
      <c r="XX294" t="b">
        <v>1</v>
      </c>
      <c r="YC294" t="s">
        <v>1462</v>
      </c>
      <c r="YE294" t="s">
        <v>1462</v>
      </c>
      <c r="YF294" t="s">
        <v>6986</v>
      </c>
      <c r="YG294">
        <v>2.5</v>
      </c>
      <c r="YH294">
        <v>2.5</v>
      </c>
      <c r="YI294" t="s">
        <v>1462</v>
      </c>
      <c r="YP294" t="b">
        <v>1</v>
      </c>
      <c r="YU294">
        <v>5</v>
      </c>
      <c r="YV294">
        <v>2.5</v>
      </c>
      <c r="ZX294">
        <v>7</v>
      </c>
      <c r="ZY294">
        <v>2.5</v>
      </c>
      <c r="ZZ294">
        <v>2.5</v>
      </c>
      <c r="AAA294">
        <v>12</v>
      </c>
      <c r="AAB294" t="s">
        <v>1462</v>
      </c>
      <c r="AAM294" t="b">
        <v>1</v>
      </c>
      <c r="AAO294" t="b">
        <v>1</v>
      </c>
      <c r="AAS294" t="s">
        <v>6944</v>
      </c>
      <c r="AAT294">
        <v>2.5</v>
      </c>
      <c r="AAU294">
        <v>2.5</v>
      </c>
      <c r="ADN294">
        <v>10</v>
      </c>
      <c r="ADO294">
        <v>2.5</v>
      </c>
      <c r="ADP294">
        <v>2.5</v>
      </c>
      <c r="ADQ294">
        <v>15</v>
      </c>
      <c r="ADR294" t="s">
        <v>1759</v>
      </c>
      <c r="ADS294">
        <v>0.5</v>
      </c>
      <c r="ADT294">
        <v>30</v>
      </c>
      <c r="ADU294" t="s">
        <v>2560</v>
      </c>
      <c r="ADV294">
        <v>1</v>
      </c>
      <c r="ADW294">
        <v>60</v>
      </c>
      <c r="ADX294" t="s">
        <v>3580</v>
      </c>
      <c r="ADY294">
        <v>1</v>
      </c>
      <c r="ADZ294">
        <v>60</v>
      </c>
      <c r="AEG294">
        <v>2.5</v>
      </c>
      <c r="AEH294">
        <v>2.5</v>
      </c>
      <c r="AEI294">
        <v>7</v>
      </c>
      <c r="AEJ294">
        <v>2.5</v>
      </c>
      <c r="AEK294">
        <v>2.5</v>
      </c>
      <c r="AEL294">
        <v>12</v>
      </c>
      <c r="AER294" t="b">
        <v>1</v>
      </c>
      <c r="AEX294" t="b">
        <v>1</v>
      </c>
      <c r="AFC294">
        <v>2.5</v>
      </c>
      <c r="AFD294">
        <v>2.5</v>
      </c>
      <c r="AFE294">
        <v>0</v>
      </c>
      <c r="AFF294">
        <v>3.6</v>
      </c>
      <c r="AFG294">
        <v>2.5</v>
      </c>
      <c r="AFH294">
        <v>6.1</v>
      </c>
      <c r="AFI294" t="s">
        <v>1463</v>
      </c>
      <c r="AFK294" t="s">
        <v>1463</v>
      </c>
      <c r="AFM294" t="s">
        <v>1463</v>
      </c>
      <c r="AFO294" t="s">
        <v>1463</v>
      </c>
      <c r="AFQ294" t="s">
        <v>1463</v>
      </c>
      <c r="AFT294" t="s">
        <v>1463</v>
      </c>
      <c r="AFV294">
        <v>2</v>
      </c>
      <c r="AFW294">
        <v>1</v>
      </c>
      <c r="AFX294">
        <v>3.6111111111111098</v>
      </c>
      <c r="AFY294">
        <v>2.5</v>
      </c>
      <c r="AFZ294">
        <v>5</v>
      </c>
      <c r="AGA294">
        <v>5</v>
      </c>
      <c r="AGB294">
        <v>2.5</v>
      </c>
      <c r="AGC294">
        <v>12.5</v>
      </c>
      <c r="AGD294">
        <v>10</v>
      </c>
      <c r="AGG294">
        <v>10</v>
      </c>
      <c r="AGJ294">
        <v>10</v>
      </c>
      <c r="AGQ294">
        <v>5</v>
      </c>
      <c r="AGR294">
        <v>2.5</v>
      </c>
      <c r="AGS294">
        <v>2</v>
      </c>
      <c r="AGT294">
        <v>2.5</v>
      </c>
      <c r="AGU294">
        <v>2.5</v>
      </c>
      <c r="AGV294">
        <v>7</v>
      </c>
      <c r="AGW294">
        <v>2</v>
      </c>
      <c r="AGY294" t="b">
        <v>1</v>
      </c>
      <c r="AGZ294" t="b">
        <v>1</v>
      </c>
      <c r="AHD294">
        <v>2</v>
      </c>
      <c r="AHE294">
        <v>2</v>
      </c>
      <c r="AHF294">
        <v>3</v>
      </c>
      <c r="AKM294">
        <v>2.5</v>
      </c>
      <c r="AKN294">
        <v>2.5</v>
      </c>
      <c r="AKO294">
        <v>10</v>
      </c>
      <c r="AKP294">
        <v>2.5</v>
      </c>
      <c r="AKQ294">
        <v>2.5</v>
      </c>
      <c r="AKR294">
        <v>15</v>
      </c>
      <c r="AKS294" t="s">
        <v>1462</v>
      </c>
      <c r="AKT294" t="s">
        <v>1463</v>
      </c>
      <c r="AKV294" t="s">
        <v>1462</v>
      </c>
      <c r="AKX294" t="s">
        <v>1463</v>
      </c>
      <c r="AKZ294" t="s">
        <v>1463</v>
      </c>
      <c r="ALB294" t="s">
        <v>1462</v>
      </c>
      <c r="ALD294" t="s">
        <v>1463</v>
      </c>
      <c r="ALF294" t="s">
        <v>1462</v>
      </c>
      <c r="ALH294" t="s">
        <v>1462</v>
      </c>
      <c r="ALJ294" t="s">
        <v>1463</v>
      </c>
      <c r="ALL294" t="s">
        <v>1462</v>
      </c>
      <c r="ALN294" t="s">
        <v>1463</v>
      </c>
      <c r="ALP294" t="s">
        <v>1463</v>
      </c>
      <c r="ALR294" t="s">
        <v>1463</v>
      </c>
      <c r="ALT294" t="s">
        <v>1463</v>
      </c>
      <c r="AMF294" t="b">
        <v>1</v>
      </c>
      <c r="AML294" t="b">
        <v>1</v>
      </c>
      <c r="AMM294" t="b">
        <v>1</v>
      </c>
      <c r="AMQ294" t="b">
        <v>1</v>
      </c>
      <c r="AMW294" t="b">
        <v>1</v>
      </c>
      <c r="ANA294">
        <v>2.5</v>
      </c>
      <c r="ANB294">
        <v>2.5</v>
      </c>
      <c r="ANC294">
        <v>10</v>
      </c>
      <c r="AND294">
        <v>5</v>
      </c>
      <c r="ANE294">
        <v>5</v>
      </c>
      <c r="ANF294">
        <v>20</v>
      </c>
      <c r="ANG294" t="s">
        <v>1462</v>
      </c>
      <c r="ANH294" t="s">
        <v>3069</v>
      </c>
      <c r="ANI294" t="s">
        <v>1462</v>
      </c>
      <c r="ANJ294" t="s">
        <v>2616</v>
      </c>
      <c r="ANK294">
        <v>5</v>
      </c>
      <c r="ANL294">
        <v>5</v>
      </c>
      <c r="ANM294">
        <v>5</v>
      </c>
      <c r="ANN294">
        <v>5</v>
      </c>
      <c r="ANO294">
        <v>2.5</v>
      </c>
      <c r="ANP294">
        <v>12.5</v>
      </c>
      <c r="ANQ294" t="s">
        <v>2565</v>
      </c>
      <c r="ANR294" t="s">
        <v>1462</v>
      </c>
      <c r="ANT294">
        <v>5</v>
      </c>
      <c r="ANU294">
        <v>2.5</v>
      </c>
      <c r="AQR294">
        <v>5</v>
      </c>
      <c r="AQS294">
        <v>0</v>
      </c>
      <c r="AQT294">
        <v>2.5</v>
      </c>
      <c r="AQU294">
        <v>7.5</v>
      </c>
      <c r="AQV294" t="s">
        <v>1463</v>
      </c>
      <c r="ARA294" t="b">
        <v>1</v>
      </c>
      <c r="ARB294" t="b">
        <v>1</v>
      </c>
      <c r="ARD294" t="b">
        <v>1</v>
      </c>
      <c r="ARG294">
        <v>0</v>
      </c>
      <c r="ARH294">
        <v>2.5</v>
      </c>
      <c r="ARI294" t="s">
        <v>1463</v>
      </c>
      <c r="ARQ294" t="s">
        <v>1462</v>
      </c>
      <c r="ARS294" t="s">
        <v>6991</v>
      </c>
      <c r="ART294" t="s">
        <v>2616</v>
      </c>
      <c r="ASB294" t="b">
        <v>1</v>
      </c>
      <c r="ASC294" t="s">
        <v>6945</v>
      </c>
      <c r="ASD294">
        <v>0</v>
      </c>
      <c r="ASE294">
        <v>2.5</v>
      </c>
      <c r="ASF294">
        <v>3</v>
      </c>
      <c r="ASG294">
        <v>2.5</v>
      </c>
      <c r="ASH294">
        <v>2.5</v>
      </c>
      <c r="ASI294">
        <v>8</v>
      </c>
      <c r="ASJ294">
        <v>80</v>
      </c>
      <c r="ASM294" t="b">
        <v>1</v>
      </c>
      <c r="ASS294">
        <v>3</v>
      </c>
      <c r="AST294" t="s">
        <v>1462</v>
      </c>
      <c r="ASV294" t="b">
        <v>1</v>
      </c>
      <c r="ASW294" t="b">
        <v>1</v>
      </c>
      <c r="ASX294" t="b">
        <v>1</v>
      </c>
      <c r="ASY294" t="b">
        <v>1</v>
      </c>
      <c r="ATC294" t="s">
        <v>7166</v>
      </c>
      <c r="ATD294">
        <v>2.5</v>
      </c>
      <c r="ATE294">
        <v>2.5</v>
      </c>
      <c r="ATF294">
        <v>2.2999999999999998</v>
      </c>
      <c r="ATG294">
        <v>3.8</v>
      </c>
      <c r="ATH294">
        <v>5</v>
      </c>
      <c r="ATI294">
        <v>11.1</v>
      </c>
      <c r="ATJ294" t="s">
        <v>1462</v>
      </c>
      <c r="AVG294" t="b">
        <v>1</v>
      </c>
      <c r="AVH294" t="s">
        <v>7244</v>
      </c>
      <c r="AVI294" t="s">
        <v>2568</v>
      </c>
      <c r="AVW294" t="s">
        <v>1463</v>
      </c>
      <c r="AVX294" t="s">
        <v>1463</v>
      </c>
      <c r="AVZ294">
        <v>7.5</v>
      </c>
      <c r="AWA294">
        <v>2.5</v>
      </c>
      <c r="AWB294">
        <v>0</v>
      </c>
      <c r="AWC294">
        <v>7.5</v>
      </c>
      <c r="AWD294">
        <v>3</v>
      </c>
      <c r="AWE294">
        <v>2.5</v>
      </c>
      <c r="AWF294">
        <v>2.5</v>
      </c>
      <c r="AWG294">
        <v>8</v>
      </c>
      <c r="AWH294" t="s">
        <v>1462</v>
      </c>
      <c r="AWI294" t="s">
        <v>1470</v>
      </c>
      <c r="AWJ294" t="s">
        <v>1463</v>
      </c>
      <c r="AWL294" t="s">
        <v>1462</v>
      </c>
      <c r="AWM294" t="s">
        <v>2619</v>
      </c>
      <c r="AWN294" t="s">
        <v>1463</v>
      </c>
      <c r="AWP294" t="s">
        <v>1463</v>
      </c>
      <c r="AWR294" t="s">
        <v>1463</v>
      </c>
      <c r="AWT294" t="s">
        <v>1463</v>
      </c>
      <c r="AWV294" t="s">
        <v>1463</v>
      </c>
      <c r="AWX294" t="s">
        <v>1463</v>
      </c>
      <c r="AWZ294" t="s">
        <v>1462</v>
      </c>
      <c r="AXA294" t="s">
        <v>1470</v>
      </c>
      <c r="AXB294" t="s">
        <v>1462</v>
      </c>
      <c r="AXC294" t="s">
        <v>1469</v>
      </c>
      <c r="AXD294" t="s">
        <v>1463</v>
      </c>
      <c r="AXI294">
        <v>2.5</v>
      </c>
      <c r="AXJ294">
        <v>2.5</v>
      </c>
      <c r="AXK294">
        <v>2</v>
      </c>
      <c r="AXN294">
        <v>2</v>
      </c>
      <c r="AXO294">
        <v>1</v>
      </c>
      <c r="AXP294">
        <v>1</v>
      </c>
      <c r="AXQ294">
        <v>1</v>
      </c>
      <c r="AXR294">
        <v>1</v>
      </c>
      <c r="AXS294">
        <v>1</v>
      </c>
      <c r="AXT294">
        <v>1</v>
      </c>
      <c r="AXU294">
        <v>1</v>
      </c>
      <c r="AXV294">
        <v>1</v>
      </c>
      <c r="AXW294">
        <v>1</v>
      </c>
      <c r="AXX294">
        <v>1</v>
      </c>
      <c r="AYA294">
        <v>10</v>
      </c>
      <c r="AYD294">
        <v>10</v>
      </c>
      <c r="AYE294" t="s">
        <v>1463</v>
      </c>
      <c r="AYF294" t="s">
        <v>1463</v>
      </c>
      <c r="AYG294">
        <v>10</v>
      </c>
      <c r="AYJ294">
        <v>10</v>
      </c>
      <c r="AYK294">
        <v>2.5</v>
      </c>
      <c r="AYL294">
        <v>2.5</v>
      </c>
      <c r="AYM294">
        <v>15</v>
      </c>
      <c r="AZO294" t="s">
        <v>1462</v>
      </c>
      <c r="AZP294" t="s">
        <v>7245</v>
      </c>
      <c r="AZR294">
        <v>2.5</v>
      </c>
      <c r="AZS294">
        <v>2.5</v>
      </c>
      <c r="BCH294">
        <v>10</v>
      </c>
      <c r="BCI294">
        <v>2.5</v>
      </c>
      <c r="BCJ294">
        <v>2.5</v>
      </c>
      <c r="BCK294">
        <v>15</v>
      </c>
      <c r="BCL294">
        <v>2</v>
      </c>
      <c r="BCN294">
        <v>3</v>
      </c>
      <c r="BCP294">
        <v>1</v>
      </c>
      <c r="BCR294">
        <v>4</v>
      </c>
      <c r="BCT294">
        <v>5</v>
      </c>
      <c r="BCW294" t="s">
        <v>2555</v>
      </c>
      <c r="BCY294">
        <v>2.5</v>
      </c>
      <c r="BCZ294">
        <v>2.5</v>
      </c>
      <c r="BEH294">
        <v>6.7</v>
      </c>
      <c r="BEI294">
        <v>5</v>
      </c>
      <c r="BEJ294">
        <v>2.5</v>
      </c>
      <c r="BEK294">
        <v>14.2</v>
      </c>
      <c r="BEL294" t="s">
        <v>2552</v>
      </c>
      <c r="BEN294" t="s">
        <v>2557</v>
      </c>
      <c r="BEP294" t="s">
        <v>2552</v>
      </c>
      <c r="BER294" t="s">
        <v>2567</v>
      </c>
      <c r="BET294" t="s">
        <v>2557</v>
      </c>
      <c r="BEV294" t="s">
        <v>2567</v>
      </c>
      <c r="BEX294">
        <v>5</v>
      </c>
      <c r="BEY294">
        <v>2.5</v>
      </c>
      <c r="BGQ294">
        <v>0</v>
      </c>
      <c r="BGR294">
        <v>2.5</v>
      </c>
      <c r="BGS294">
        <v>2.5</v>
      </c>
      <c r="BGT294">
        <v>5</v>
      </c>
      <c r="BGU294" t="s">
        <v>1462</v>
      </c>
      <c r="BHB294" t="s">
        <v>4822</v>
      </c>
      <c r="BHC294" t="s">
        <v>3103</v>
      </c>
      <c r="BHK294">
        <v>2.5</v>
      </c>
      <c r="BHL294">
        <v>2.5</v>
      </c>
      <c r="BIT294">
        <v>10</v>
      </c>
      <c r="BIU294">
        <v>2.5</v>
      </c>
      <c r="BIV294">
        <v>2.5</v>
      </c>
      <c r="BIW294">
        <v>15</v>
      </c>
      <c r="BIX294">
        <v>3</v>
      </c>
      <c r="BIY294" t="s">
        <v>1474</v>
      </c>
      <c r="BIZ294" t="s">
        <v>2548</v>
      </c>
      <c r="BJA294" t="s">
        <v>1794</v>
      </c>
      <c r="BJB294">
        <v>2.5</v>
      </c>
      <c r="BJC294">
        <v>2.5</v>
      </c>
    </row>
    <row r="295" spans="1:1024 1026:1615" ht="15" x14ac:dyDescent="0.25">
      <c r="A295" t="s">
        <v>6936</v>
      </c>
      <c r="B295" t="s">
        <v>7246</v>
      </c>
      <c r="C295" t="s">
        <v>7247</v>
      </c>
      <c r="D295" t="s">
        <v>1460</v>
      </c>
      <c r="F295" t="s">
        <v>2606</v>
      </c>
      <c r="G295" t="s">
        <v>4350</v>
      </c>
      <c r="H295" t="s">
        <v>6517</v>
      </c>
      <c r="I295" t="s">
        <v>6754</v>
      </c>
      <c r="J295">
        <v>2.58013081</v>
      </c>
      <c r="K295">
        <v>34.693065670000003</v>
      </c>
      <c r="L295" s="116">
        <v>42465</v>
      </c>
      <c r="M295" t="s">
        <v>1461</v>
      </c>
      <c r="N295">
        <v>43</v>
      </c>
      <c r="O295" t="s">
        <v>1472</v>
      </c>
      <c r="Q295">
        <v>6.7</v>
      </c>
      <c r="R295">
        <v>7.5</v>
      </c>
      <c r="S295">
        <v>2.5</v>
      </c>
      <c r="T295">
        <v>16.7</v>
      </c>
      <c r="U295">
        <v>1</v>
      </c>
      <c r="V295">
        <v>2</v>
      </c>
      <c r="W295">
        <v>2</v>
      </c>
      <c r="X295">
        <v>3</v>
      </c>
      <c r="AA295" t="b">
        <v>1</v>
      </c>
      <c r="AG295">
        <v>1</v>
      </c>
      <c r="AH295">
        <v>2</v>
      </c>
      <c r="AI295">
        <v>1</v>
      </c>
      <c r="AJ295">
        <v>2</v>
      </c>
      <c r="AS295">
        <v>1</v>
      </c>
      <c r="AT295">
        <v>1</v>
      </c>
      <c r="BS295" t="s">
        <v>1462</v>
      </c>
      <c r="BT295" t="s">
        <v>1462</v>
      </c>
      <c r="BU295" t="s">
        <v>7047</v>
      </c>
      <c r="BV295" t="s">
        <v>7025</v>
      </c>
      <c r="BW295">
        <v>7.5</v>
      </c>
      <c r="BX295">
        <v>2.5</v>
      </c>
      <c r="BY295">
        <v>6</v>
      </c>
      <c r="BZ295">
        <v>2.5</v>
      </c>
      <c r="CA295">
        <v>2.5</v>
      </c>
      <c r="CB295">
        <v>11</v>
      </c>
      <c r="CC295" t="s">
        <v>1462</v>
      </c>
      <c r="CD295" t="b">
        <v>1</v>
      </c>
      <c r="CE295" t="b">
        <v>1</v>
      </c>
      <c r="CF295">
        <v>25</v>
      </c>
      <c r="CH295" t="s">
        <v>1463</v>
      </c>
      <c r="CM295" t="s">
        <v>1463</v>
      </c>
      <c r="CR295" t="s">
        <v>1463</v>
      </c>
      <c r="CW295" t="s">
        <v>1463</v>
      </c>
      <c r="DB295" t="s">
        <v>1463</v>
      </c>
      <c r="DG295" t="s">
        <v>1462</v>
      </c>
      <c r="DJ295">
        <v>10</v>
      </c>
      <c r="DS295" t="b">
        <v>1</v>
      </c>
      <c r="DU295" t="b">
        <v>1</v>
      </c>
      <c r="EC295" t="b">
        <v>1</v>
      </c>
      <c r="EI295">
        <v>2.5</v>
      </c>
      <c r="EJ295">
        <v>2.5</v>
      </c>
      <c r="EN295">
        <v>0</v>
      </c>
      <c r="EO295" t="s">
        <v>1463</v>
      </c>
      <c r="FL295">
        <v>3.3</v>
      </c>
      <c r="FM295">
        <v>2.5</v>
      </c>
      <c r="FN295">
        <v>2.5</v>
      </c>
      <c r="FO295">
        <v>8.3000000000000007</v>
      </c>
      <c r="FP295" t="s">
        <v>1462</v>
      </c>
      <c r="FT295" t="b">
        <v>1</v>
      </c>
      <c r="FV295" t="s">
        <v>1464</v>
      </c>
      <c r="HD295" t="b">
        <v>1</v>
      </c>
      <c r="HF295" t="s">
        <v>1464</v>
      </c>
      <c r="HJ295" t="b">
        <v>1</v>
      </c>
      <c r="HL295" t="s">
        <v>1464</v>
      </c>
      <c r="JC295" t="b">
        <v>1</v>
      </c>
      <c r="JE295" t="s">
        <v>1464</v>
      </c>
      <c r="KK295" t="s">
        <v>1463</v>
      </c>
      <c r="KM295">
        <v>2.5</v>
      </c>
      <c r="KN295">
        <v>2.5</v>
      </c>
      <c r="KO295">
        <v>0</v>
      </c>
      <c r="KR295">
        <v>0</v>
      </c>
      <c r="KS295" t="s">
        <v>1463</v>
      </c>
      <c r="RO295">
        <v>7.5</v>
      </c>
      <c r="RP295">
        <v>0</v>
      </c>
      <c r="RQ295">
        <v>2.5</v>
      </c>
      <c r="RR295">
        <v>10</v>
      </c>
      <c r="RS295" t="s">
        <v>1463</v>
      </c>
      <c r="RZ295" t="s">
        <v>1463</v>
      </c>
      <c r="SK295">
        <v>0</v>
      </c>
      <c r="SL295">
        <v>2.5</v>
      </c>
      <c r="SM295">
        <v>5.7</v>
      </c>
      <c r="SN295">
        <v>2.5</v>
      </c>
      <c r="SO295">
        <v>2.5</v>
      </c>
      <c r="SP295">
        <v>10.7</v>
      </c>
      <c r="SQ295" t="s">
        <v>1463</v>
      </c>
      <c r="SR295" t="s">
        <v>2919</v>
      </c>
      <c r="TI295">
        <v>50</v>
      </c>
      <c r="TJ295" t="s">
        <v>7248</v>
      </c>
      <c r="TM295" t="b">
        <v>1</v>
      </c>
      <c r="TN295" t="b">
        <v>1</v>
      </c>
      <c r="TO295" t="b">
        <v>1</v>
      </c>
      <c r="TP295" t="b">
        <v>1</v>
      </c>
      <c r="TS295" t="b">
        <v>1</v>
      </c>
      <c r="TT295" t="b">
        <v>1</v>
      </c>
      <c r="TX295">
        <v>2.5</v>
      </c>
      <c r="TY295">
        <v>2.5</v>
      </c>
      <c r="VI295">
        <v>5</v>
      </c>
      <c r="VJ295">
        <v>0</v>
      </c>
      <c r="VK295">
        <v>2.5</v>
      </c>
      <c r="VL295">
        <v>7.5</v>
      </c>
      <c r="VM295" t="s">
        <v>1463</v>
      </c>
      <c r="VO295" t="s">
        <v>1463</v>
      </c>
      <c r="VQ295" t="s">
        <v>1463</v>
      </c>
      <c r="VS295" t="s">
        <v>1463</v>
      </c>
      <c r="VV295" t="s">
        <v>1463</v>
      </c>
      <c r="VX295" t="s">
        <v>1462</v>
      </c>
      <c r="VY295" t="s">
        <v>7175</v>
      </c>
      <c r="VZ295">
        <v>0</v>
      </c>
      <c r="WA295">
        <v>2.5</v>
      </c>
      <c r="XJ295">
        <v>8.6</v>
      </c>
      <c r="XK295">
        <v>3.8</v>
      </c>
      <c r="XL295">
        <v>2.5</v>
      </c>
      <c r="XM295">
        <v>14.9</v>
      </c>
      <c r="XN295" t="s">
        <v>1462</v>
      </c>
      <c r="XO295" t="s">
        <v>1462</v>
      </c>
      <c r="XR295" t="b">
        <v>1</v>
      </c>
      <c r="XS295" t="b">
        <v>1</v>
      </c>
      <c r="XT295" t="b">
        <v>1</v>
      </c>
      <c r="XW295" t="b">
        <v>1</v>
      </c>
      <c r="XX295" t="b">
        <v>1</v>
      </c>
      <c r="YC295" t="s">
        <v>1462</v>
      </c>
      <c r="YE295" t="s">
        <v>1462</v>
      </c>
      <c r="YF295" t="s">
        <v>6986</v>
      </c>
      <c r="YG295">
        <v>2.5</v>
      </c>
      <c r="YH295">
        <v>2.5</v>
      </c>
      <c r="YI295" t="s">
        <v>1462</v>
      </c>
      <c r="YK295" t="b">
        <v>1</v>
      </c>
      <c r="YO295" t="b">
        <v>1</v>
      </c>
      <c r="YU295">
        <v>5</v>
      </c>
      <c r="YV295">
        <v>2.5</v>
      </c>
      <c r="ZX295">
        <v>7</v>
      </c>
      <c r="ZY295">
        <v>2.5</v>
      </c>
      <c r="ZZ295">
        <v>2.5</v>
      </c>
      <c r="AAA295">
        <v>12</v>
      </c>
      <c r="AAB295" t="s">
        <v>1462</v>
      </c>
      <c r="AAM295" t="b">
        <v>1</v>
      </c>
      <c r="AAO295" t="b">
        <v>1</v>
      </c>
      <c r="AAS295" t="s">
        <v>6944</v>
      </c>
      <c r="AAT295">
        <v>2.5</v>
      </c>
      <c r="AAU295">
        <v>2.5</v>
      </c>
      <c r="ADN295">
        <v>10</v>
      </c>
      <c r="ADO295">
        <v>2.5</v>
      </c>
      <c r="ADP295">
        <v>2.5</v>
      </c>
      <c r="ADQ295">
        <v>15</v>
      </c>
      <c r="ADR295" t="s">
        <v>1759</v>
      </c>
      <c r="ADS295">
        <v>0.5</v>
      </c>
      <c r="ADT295">
        <v>30</v>
      </c>
      <c r="ADU295" t="s">
        <v>2560</v>
      </c>
      <c r="ADV295">
        <v>1</v>
      </c>
      <c r="ADW295">
        <v>60</v>
      </c>
      <c r="ADX295" t="s">
        <v>3580</v>
      </c>
      <c r="ADY295">
        <v>1</v>
      </c>
      <c r="ADZ295">
        <v>60</v>
      </c>
      <c r="AEG295">
        <v>2.5</v>
      </c>
      <c r="AEH295">
        <v>2.5</v>
      </c>
      <c r="AEI295">
        <v>2</v>
      </c>
      <c r="AEJ295">
        <v>2.5</v>
      </c>
      <c r="AEK295">
        <v>2.5</v>
      </c>
      <c r="AEL295">
        <v>7</v>
      </c>
      <c r="AER295" t="b">
        <v>1</v>
      </c>
      <c r="AFC295">
        <v>2.5</v>
      </c>
      <c r="AFD295">
        <v>2.5</v>
      </c>
      <c r="AFE295">
        <v>0</v>
      </c>
      <c r="AFF295">
        <v>5</v>
      </c>
      <c r="AFG295">
        <v>2.5</v>
      </c>
      <c r="AFH295">
        <v>7.5</v>
      </c>
      <c r="AFI295" t="s">
        <v>1463</v>
      </c>
      <c r="AFK295" t="s">
        <v>1463</v>
      </c>
      <c r="AFM295" t="s">
        <v>1463</v>
      </c>
      <c r="AFO295" t="s">
        <v>1463</v>
      </c>
      <c r="AFQ295" t="s">
        <v>1463</v>
      </c>
      <c r="AFT295" t="s">
        <v>1463</v>
      </c>
      <c r="AFV295">
        <v>2</v>
      </c>
      <c r="AFW295">
        <v>2</v>
      </c>
      <c r="AFX295">
        <v>5</v>
      </c>
      <c r="AFY295">
        <v>2.5</v>
      </c>
      <c r="AFZ295">
        <v>2.5</v>
      </c>
      <c r="AGA295">
        <v>2.5</v>
      </c>
      <c r="AGB295">
        <v>2.5</v>
      </c>
      <c r="AGC295">
        <v>7.5</v>
      </c>
      <c r="AGD295">
        <v>5</v>
      </c>
      <c r="AGG295">
        <v>5</v>
      </c>
      <c r="AGJ295">
        <v>5</v>
      </c>
      <c r="AGQ295">
        <v>2.5</v>
      </c>
      <c r="AGR295">
        <v>2.5</v>
      </c>
      <c r="AGS295">
        <v>3</v>
      </c>
      <c r="AGT295">
        <v>5</v>
      </c>
      <c r="AGU295">
        <v>2.5</v>
      </c>
      <c r="AGV295">
        <v>10.5</v>
      </c>
      <c r="AGW295">
        <v>3</v>
      </c>
      <c r="AGY295" t="b">
        <v>1</v>
      </c>
      <c r="AGZ295" t="b">
        <v>1</v>
      </c>
      <c r="AHA295" t="b">
        <v>1</v>
      </c>
      <c r="AHD295">
        <v>2</v>
      </c>
      <c r="AHE295">
        <v>3</v>
      </c>
      <c r="AHF295">
        <v>3</v>
      </c>
      <c r="AKM295">
        <v>5</v>
      </c>
      <c r="AKN295">
        <v>2.5</v>
      </c>
      <c r="AKO295">
        <v>10</v>
      </c>
      <c r="AKP295">
        <v>2.5</v>
      </c>
      <c r="AKQ295">
        <v>2.5</v>
      </c>
      <c r="AKR295">
        <v>15</v>
      </c>
      <c r="AKS295" t="s">
        <v>1462</v>
      </c>
      <c r="AKT295" t="s">
        <v>1463</v>
      </c>
      <c r="AKV295" t="s">
        <v>1462</v>
      </c>
      <c r="AKX295" t="s">
        <v>1463</v>
      </c>
      <c r="AKZ295" t="s">
        <v>1463</v>
      </c>
      <c r="ALB295" t="s">
        <v>1462</v>
      </c>
      <c r="ALD295" t="s">
        <v>1463</v>
      </c>
      <c r="ALF295" t="s">
        <v>1462</v>
      </c>
      <c r="ALH295" t="s">
        <v>1462</v>
      </c>
      <c r="ALJ295" t="s">
        <v>1463</v>
      </c>
      <c r="ALL295" t="s">
        <v>1462</v>
      </c>
      <c r="ALN295" t="s">
        <v>1463</v>
      </c>
      <c r="ALP295" t="s">
        <v>1463</v>
      </c>
      <c r="ALR295" t="s">
        <v>1463</v>
      </c>
      <c r="ALT295" t="s">
        <v>1463</v>
      </c>
      <c r="AMF295" t="b">
        <v>1</v>
      </c>
      <c r="AML295" t="b">
        <v>1</v>
      </c>
      <c r="AMM295" t="b">
        <v>1</v>
      </c>
      <c r="AMQ295" t="b">
        <v>1</v>
      </c>
      <c r="AMR295" t="b">
        <v>1</v>
      </c>
      <c r="AMW295" t="b">
        <v>1</v>
      </c>
      <c r="ANA295">
        <v>2.5</v>
      </c>
      <c r="ANB295">
        <v>2.5</v>
      </c>
      <c r="ANC295">
        <v>10</v>
      </c>
      <c r="AND295">
        <v>5</v>
      </c>
      <c r="ANE295">
        <v>2.5</v>
      </c>
      <c r="ANF295">
        <v>17.5</v>
      </c>
      <c r="ANG295" t="s">
        <v>1462</v>
      </c>
      <c r="ANH295" t="s">
        <v>3069</v>
      </c>
      <c r="ANI295" t="s">
        <v>1462</v>
      </c>
      <c r="ANJ295" t="s">
        <v>2616</v>
      </c>
      <c r="ANK295">
        <v>5</v>
      </c>
      <c r="ANL295">
        <v>2.5</v>
      </c>
      <c r="ANM295">
        <v>6</v>
      </c>
      <c r="ANN295">
        <v>7.5</v>
      </c>
      <c r="ANO295">
        <v>2.5</v>
      </c>
      <c r="ANP295">
        <v>16</v>
      </c>
      <c r="ANQ295" t="s">
        <v>2599</v>
      </c>
      <c r="ANR295" t="s">
        <v>1462</v>
      </c>
      <c r="ANT295">
        <v>7.5</v>
      </c>
      <c r="ANU295">
        <v>2.5</v>
      </c>
      <c r="AQR295">
        <v>5</v>
      </c>
      <c r="AQS295">
        <v>0</v>
      </c>
      <c r="AQT295">
        <v>2.5</v>
      </c>
      <c r="AQU295">
        <v>7.5</v>
      </c>
      <c r="AQV295" t="s">
        <v>1463</v>
      </c>
      <c r="ARA295" t="b">
        <v>1</v>
      </c>
      <c r="ARB295" t="b">
        <v>1</v>
      </c>
      <c r="ARC295" t="b">
        <v>1</v>
      </c>
      <c r="ARG295">
        <v>0</v>
      </c>
      <c r="ARH295">
        <v>2.5</v>
      </c>
      <c r="ARI295" t="s">
        <v>1463</v>
      </c>
      <c r="ARQ295" t="s">
        <v>1462</v>
      </c>
      <c r="ARS295" t="s">
        <v>6991</v>
      </c>
      <c r="ART295" t="s">
        <v>2616</v>
      </c>
      <c r="ASB295" t="b">
        <v>1</v>
      </c>
      <c r="ASC295" t="s">
        <v>6945</v>
      </c>
      <c r="ASD295">
        <v>0</v>
      </c>
      <c r="ASE295">
        <v>2.5</v>
      </c>
      <c r="ASF295">
        <v>5</v>
      </c>
      <c r="ASG295">
        <v>2.5</v>
      </c>
      <c r="ASH295">
        <v>2.5</v>
      </c>
      <c r="ASI295">
        <v>10</v>
      </c>
      <c r="ASJ295">
        <v>70</v>
      </c>
      <c r="ASM295" t="b">
        <v>1</v>
      </c>
      <c r="ASS295">
        <v>4</v>
      </c>
      <c r="AST295" t="s">
        <v>1462</v>
      </c>
      <c r="ASV295" t="b">
        <v>1</v>
      </c>
      <c r="ASW295" t="b">
        <v>1</v>
      </c>
      <c r="ASX295" t="b">
        <v>1</v>
      </c>
      <c r="ASY295" t="b">
        <v>1</v>
      </c>
      <c r="ATC295" t="s">
        <v>7249</v>
      </c>
      <c r="ATD295">
        <v>2.5</v>
      </c>
      <c r="ATE295">
        <v>2.5</v>
      </c>
      <c r="ATF295">
        <v>0</v>
      </c>
      <c r="ATG295">
        <v>0</v>
      </c>
      <c r="ATH295">
        <v>5</v>
      </c>
      <c r="ATI295">
        <v>5</v>
      </c>
      <c r="ATJ295" t="s">
        <v>1463</v>
      </c>
      <c r="AVZ295">
        <v>0</v>
      </c>
      <c r="AWA295">
        <v>2.5</v>
      </c>
      <c r="AWB295">
        <v>0</v>
      </c>
      <c r="AWC295">
        <v>7.5</v>
      </c>
      <c r="AWD295">
        <v>2</v>
      </c>
      <c r="AWE295">
        <v>2.5</v>
      </c>
      <c r="AWF295">
        <v>2.5</v>
      </c>
      <c r="AWG295">
        <v>7</v>
      </c>
      <c r="AWH295" t="s">
        <v>1462</v>
      </c>
      <c r="AWI295" t="s">
        <v>1470</v>
      </c>
      <c r="AWJ295" t="s">
        <v>1463</v>
      </c>
      <c r="AWL295" t="s">
        <v>1462</v>
      </c>
      <c r="AWM295" t="s">
        <v>2619</v>
      </c>
      <c r="AWN295" t="s">
        <v>1463</v>
      </c>
      <c r="AWP295" t="s">
        <v>1463</v>
      </c>
      <c r="AWR295" t="s">
        <v>1463</v>
      </c>
      <c r="AWT295" t="s">
        <v>1463</v>
      </c>
      <c r="AWV295" t="s">
        <v>1463</v>
      </c>
      <c r="AWX295" t="s">
        <v>1463</v>
      </c>
      <c r="AWZ295" t="s">
        <v>1462</v>
      </c>
      <c r="AXA295" t="s">
        <v>1469</v>
      </c>
      <c r="AXB295" t="s">
        <v>1463</v>
      </c>
      <c r="AXD295" t="s">
        <v>1463</v>
      </c>
      <c r="AXI295">
        <v>2.5</v>
      </c>
      <c r="AXJ295">
        <v>2.5</v>
      </c>
      <c r="AXK295">
        <v>1</v>
      </c>
      <c r="AXN295">
        <v>1</v>
      </c>
      <c r="AXO295">
        <v>1</v>
      </c>
      <c r="AXP295">
        <v>1</v>
      </c>
      <c r="AXQ295">
        <v>1</v>
      </c>
      <c r="AXR295">
        <v>1</v>
      </c>
      <c r="AXS295">
        <v>1</v>
      </c>
      <c r="AXT295">
        <v>1</v>
      </c>
      <c r="AXU295">
        <v>1</v>
      </c>
      <c r="AXV295">
        <v>2</v>
      </c>
      <c r="AXW295">
        <v>1</v>
      </c>
      <c r="AXX295">
        <v>2</v>
      </c>
      <c r="AYA295">
        <v>10</v>
      </c>
      <c r="AYD295">
        <v>10</v>
      </c>
      <c r="AYE295" t="s">
        <v>1463</v>
      </c>
      <c r="AYF295" t="s">
        <v>1463</v>
      </c>
      <c r="AYG295">
        <v>10</v>
      </c>
      <c r="AYJ295">
        <v>10</v>
      </c>
      <c r="AYK295">
        <v>2.5</v>
      </c>
      <c r="AYL295">
        <v>2.5</v>
      </c>
      <c r="AYM295">
        <v>15</v>
      </c>
      <c r="AZO295" t="s">
        <v>1462</v>
      </c>
      <c r="AZP295" t="s">
        <v>7083</v>
      </c>
      <c r="AZR295">
        <v>2.5</v>
      </c>
      <c r="AZS295">
        <v>2.5</v>
      </c>
      <c r="BCH295">
        <v>10</v>
      </c>
      <c r="BCI295">
        <v>2.5</v>
      </c>
      <c r="BCJ295">
        <v>2.5</v>
      </c>
      <c r="BCK295">
        <v>15</v>
      </c>
      <c r="BCL295">
        <v>1</v>
      </c>
      <c r="BCN295" t="s">
        <v>2555</v>
      </c>
      <c r="BCP295">
        <v>2</v>
      </c>
      <c r="BCR295">
        <v>4</v>
      </c>
      <c r="BCT295">
        <v>3</v>
      </c>
      <c r="BCW295" t="s">
        <v>2555</v>
      </c>
      <c r="BCY295">
        <v>2.5</v>
      </c>
      <c r="BCZ295">
        <v>2.5</v>
      </c>
      <c r="BEH295">
        <v>5.8</v>
      </c>
      <c r="BEI295">
        <v>2.5</v>
      </c>
      <c r="BEJ295">
        <v>2.5</v>
      </c>
      <c r="BEK295">
        <v>10.8</v>
      </c>
      <c r="BEL295" t="s">
        <v>2552</v>
      </c>
      <c r="BEN295" t="s">
        <v>2552</v>
      </c>
      <c r="BEP295" t="s">
        <v>2557</v>
      </c>
      <c r="BER295" t="s">
        <v>2567</v>
      </c>
      <c r="BET295" t="s">
        <v>2567</v>
      </c>
      <c r="BEV295" t="s">
        <v>2552</v>
      </c>
      <c r="BEX295">
        <v>2.5</v>
      </c>
      <c r="BEY295">
        <v>2.5</v>
      </c>
      <c r="BGQ295" t="s">
        <v>1467</v>
      </c>
      <c r="BGR295">
        <v>0</v>
      </c>
      <c r="BGS295">
        <v>2.5</v>
      </c>
      <c r="BGT295">
        <v>2.5</v>
      </c>
      <c r="BGU295" t="s">
        <v>1463</v>
      </c>
      <c r="BHK295">
        <v>0</v>
      </c>
      <c r="BHL295">
        <v>2.5</v>
      </c>
      <c r="BIT295">
        <v>10</v>
      </c>
      <c r="BIU295">
        <v>2.5</v>
      </c>
      <c r="BIV295">
        <v>2.5</v>
      </c>
      <c r="BIW295">
        <v>15</v>
      </c>
      <c r="BIX295">
        <v>3</v>
      </c>
      <c r="BIY295" t="s">
        <v>1474</v>
      </c>
      <c r="BIZ295" t="s">
        <v>2548</v>
      </c>
      <c r="BJA295" t="s">
        <v>1468</v>
      </c>
      <c r="BJB295">
        <v>2.5</v>
      </c>
      <c r="BJC295">
        <v>2.5</v>
      </c>
    </row>
    <row r="296" spans="1:1024 1026:1615" ht="15" x14ac:dyDescent="0.25">
      <c r="A296" t="s">
        <v>6936</v>
      </c>
      <c r="B296" t="s">
        <v>2697</v>
      </c>
      <c r="C296" t="s">
        <v>7250</v>
      </c>
      <c r="D296" t="s">
        <v>2553</v>
      </c>
      <c r="E296" t="s">
        <v>7251</v>
      </c>
      <c r="F296" t="s">
        <v>2606</v>
      </c>
      <c r="G296" t="s">
        <v>4350</v>
      </c>
      <c r="H296" t="s">
        <v>6517</v>
      </c>
      <c r="I296" t="s">
        <v>6754</v>
      </c>
      <c r="J296">
        <v>2.58013081</v>
      </c>
      <c r="K296">
        <v>34.693065670000003</v>
      </c>
      <c r="L296" s="116">
        <v>42465</v>
      </c>
      <c r="M296" t="s">
        <v>1471</v>
      </c>
      <c r="N296">
        <v>36</v>
      </c>
      <c r="O296" t="s">
        <v>1472</v>
      </c>
      <c r="Q296">
        <v>6.7</v>
      </c>
      <c r="R296">
        <v>7.5</v>
      </c>
      <c r="S296">
        <v>2.5</v>
      </c>
      <c r="T296">
        <v>16.7</v>
      </c>
      <c r="U296">
        <v>1</v>
      </c>
      <c r="V296">
        <v>1</v>
      </c>
      <c r="W296">
        <v>2</v>
      </c>
      <c r="X296">
        <v>1</v>
      </c>
      <c r="AA296" t="b">
        <v>1</v>
      </c>
      <c r="AG296">
        <v>1</v>
      </c>
      <c r="AH296">
        <v>1</v>
      </c>
      <c r="AI296">
        <v>2</v>
      </c>
      <c r="AJ296">
        <v>1</v>
      </c>
      <c r="AS296">
        <v>1</v>
      </c>
      <c r="AT296">
        <v>1</v>
      </c>
      <c r="AU296">
        <v>1</v>
      </c>
      <c r="AV296">
        <v>1</v>
      </c>
      <c r="BS296" t="s">
        <v>1462</v>
      </c>
      <c r="BT296" t="s">
        <v>1462</v>
      </c>
      <c r="BU296" t="s">
        <v>7252</v>
      </c>
      <c r="BV296" t="s">
        <v>7253</v>
      </c>
      <c r="BW296">
        <v>7.5</v>
      </c>
      <c r="BX296">
        <v>2.5</v>
      </c>
      <c r="BY296">
        <v>6</v>
      </c>
      <c r="BZ296">
        <v>2.5</v>
      </c>
      <c r="CA296">
        <v>2.5</v>
      </c>
      <c r="CB296">
        <v>11</v>
      </c>
      <c r="CC296" t="s">
        <v>1462</v>
      </c>
      <c r="CD296" t="b">
        <v>1</v>
      </c>
      <c r="CE296" t="b">
        <v>1</v>
      </c>
      <c r="CF296">
        <v>12</v>
      </c>
      <c r="CH296" t="s">
        <v>1463</v>
      </c>
      <c r="CM296" t="s">
        <v>1463</v>
      </c>
      <c r="CR296" t="s">
        <v>1463</v>
      </c>
      <c r="CW296" t="s">
        <v>1463</v>
      </c>
      <c r="DB296" t="s">
        <v>1463</v>
      </c>
      <c r="DG296" t="s">
        <v>1462</v>
      </c>
      <c r="DJ296">
        <v>4</v>
      </c>
      <c r="DU296" t="b">
        <v>1</v>
      </c>
      <c r="EA296" t="b">
        <v>1</v>
      </c>
      <c r="EF296" t="b">
        <v>1</v>
      </c>
      <c r="EG296" t="s">
        <v>7254</v>
      </c>
      <c r="EI296">
        <v>2.5</v>
      </c>
      <c r="EJ296">
        <v>2.5</v>
      </c>
      <c r="EN296">
        <v>0</v>
      </c>
      <c r="EO296" t="s">
        <v>1463</v>
      </c>
      <c r="FL296">
        <v>3.3</v>
      </c>
      <c r="FM296">
        <v>2.5</v>
      </c>
      <c r="FN296">
        <v>2.5</v>
      </c>
      <c r="FO296">
        <v>8.3000000000000007</v>
      </c>
      <c r="FP296" t="s">
        <v>1462</v>
      </c>
      <c r="FT296" t="b">
        <v>1</v>
      </c>
      <c r="FV296" t="s">
        <v>1464</v>
      </c>
      <c r="HD296" t="b">
        <v>1</v>
      </c>
      <c r="HF296" t="s">
        <v>1464</v>
      </c>
      <c r="JC296" t="b">
        <v>1</v>
      </c>
      <c r="JE296" t="s">
        <v>1464</v>
      </c>
      <c r="KG296" t="s">
        <v>4388</v>
      </c>
      <c r="KH296" t="b">
        <v>1</v>
      </c>
      <c r="KJ296" t="s">
        <v>1464</v>
      </c>
      <c r="KK296" t="s">
        <v>1463</v>
      </c>
      <c r="KM296">
        <v>2.5</v>
      </c>
      <c r="KN296">
        <v>2.5</v>
      </c>
      <c r="KO296">
        <v>0</v>
      </c>
      <c r="KR296">
        <v>0</v>
      </c>
      <c r="KS296" t="s">
        <v>1463</v>
      </c>
      <c r="RO296">
        <v>7.5</v>
      </c>
      <c r="RP296">
        <v>0</v>
      </c>
      <c r="RQ296">
        <v>2.5</v>
      </c>
      <c r="RR296">
        <v>10</v>
      </c>
      <c r="RS296" t="s">
        <v>1463</v>
      </c>
      <c r="RZ296" t="s">
        <v>1463</v>
      </c>
      <c r="SK296">
        <v>0</v>
      </c>
      <c r="SL296">
        <v>2.5</v>
      </c>
      <c r="SM296">
        <v>3.7</v>
      </c>
      <c r="SN296">
        <v>5</v>
      </c>
      <c r="SO296">
        <v>2.5</v>
      </c>
      <c r="SP296">
        <v>11.2</v>
      </c>
      <c r="SQ296" t="s">
        <v>1463</v>
      </c>
      <c r="SR296" t="s">
        <v>6941</v>
      </c>
      <c r="TI296">
        <v>75</v>
      </c>
      <c r="TJ296" t="s">
        <v>7255</v>
      </c>
      <c r="TM296" t="b">
        <v>1</v>
      </c>
      <c r="TN296" t="b">
        <v>1</v>
      </c>
      <c r="TO296" t="b">
        <v>1</v>
      </c>
      <c r="TP296" t="b">
        <v>1</v>
      </c>
      <c r="TS296" t="b">
        <v>1</v>
      </c>
      <c r="TT296" t="b">
        <v>1</v>
      </c>
      <c r="TU296" t="b">
        <v>1</v>
      </c>
      <c r="TX296">
        <v>5</v>
      </c>
      <c r="TY296">
        <v>2.5</v>
      </c>
      <c r="VI296">
        <v>5</v>
      </c>
      <c r="VJ296">
        <v>0</v>
      </c>
      <c r="VK296">
        <v>2.5</v>
      </c>
      <c r="VL296">
        <v>7.5</v>
      </c>
      <c r="VM296" t="s">
        <v>1463</v>
      </c>
      <c r="VN296" t="s">
        <v>6927</v>
      </c>
      <c r="VO296" t="s">
        <v>1463</v>
      </c>
      <c r="VQ296" t="s">
        <v>1463</v>
      </c>
      <c r="VS296" t="s">
        <v>1463</v>
      </c>
      <c r="VV296" t="s">
        <v>1463</v>
      </c>
      <c r="VX296" t="s">
        <v>1462</v>
      </c>
      <c r="VY296" t="s">
        <v>7041</v>
      </c>
      <c r="VZ296">
        <v>0</v>
      </c>
      <c r="WA296">
        <v>2.5</v>
      </c>
      <c r="XJ296">
        <v>8.6</v>
      </c>
      <c r="XK296">
        <v>3.8</v>
      </c>
      <c r="XL296">
        <v>2.5</v>
      </c>
      <c r="XM296">
        <v>14.9</v>
      </c>
      <c r="XN296" t="s">
        <v>1462</v>
      </c>
      <c r="XO296" t="s">
        <v>1462</v>
      </c>
      <c r="XR296" t="b">
        <v>1</v>
      </c>
      <c r="XS296" t="b">
        <v>1</v>
      </c>
      <c r="XT296" t="b">
        <v>1</v>
      </c>
      <c r="XU296" t="b">
        <v>1</v>
      </c>
      <c r="XW296" t="b">
        <v>1</v>
      </c>
      <c r="XX296" t="b">
        <v>1</v>
      </c>
      <c r="YC296" t="s">
        <v>1462</v>
      </c>
      <c r="YE296" t="s">
        <v>1462</v>
      </c>
      <c r="YF296" t="s">
        <v>6986</v>
      </c>
      <c r="YG296">
        <v>2.5</v>
      </c>
      <c r="YH296">
        <v>2.5</v>
      </c>
      <c r="YI296" t="s">
        <v>1462</v>
      </c>
      <c r="YK296" t="b">
        <v>1</v>
      </c>
      <c r="YO296" t="b">
        <v>1</v>
      </c>
      <c r="YU296">
        <v>5</v>
      </c>
      <c r="YV296">
        <v>2.5</v>
      </c>
      <c r="ZX296">
        <v>7</v>
      </c>
      <c r="ZY296">
        <v>2.5</v>
      </c>
      <c r="ZZ296">
        <v>2.5</v>
      </c>
      <c r="AAA296">
        <v>12</v>
      </c>
      <c r="AAB296" t="s">
        <v>1462</v>
      </c>
      <c r="AAM296" t="b">
        <v>1</v>
      </c>
      <c r="AAO296" t="b">
        <v>1</v>
      </c>
      <c r="AAS296" t="s">
        <v>7256</v>
      </c>
      <c r="AAT296">
        <v>2.5</v>
      </c>
      <c r="AAU296">
        <v>2.5</v>
      </c>
      <c r="ADN296">
        <v>6</v>
      </c>
      <c r="ADO296">
        <v>2.5</v>
      </c>
      <c r="ADP296">
        <v>2.5</v>
      </c>
      <c r="ADQ296">
        <v>11</v>
      </c>
      <c r="ADR296" t="s">
        <v>1759</v>
      </c>
      <c r="ADS296">
        <v>0.5</v>
      </c>
      <c r="ADT296">
        <v>30</v>
      </c>
      <c r="ADU296" t="s">
        <v>2560</v>
      </c>
      <c r="ADV296">
        <v>1</v>
      </c>
      <c r="ADW296">
        <v>60</v>
      </c>
      <c r="AEG296">
        <v>2.5</v>
      </c>
      <c r="AEH296">
        <v>2.5</v>
      </c>
      <c r="AEI296">
        <v>10</v>
      </c>
      <c r="AEJ296">
        <v>2.5</v>
      </c>
      <c r="AEK296">
        <v>2.5</v>
      </c>
      <c r="AEL296">
        <v>15</v>
      </c>
      <c r="AER296" t="b">
        <v>1</v>
      </c>
      <c r="AET296" t="b">
        <v>1</v>
      </c>
      <c r="AEU296" t="b">
        <v>1</v>
      </c>
      <c r="AEX296" t="b">
        <v>1</v>
      </c>
      <c r="AFC296">
        <v>2.5</v>
      </c>
      <c r="AFD296">
        <v>2.5</v>
      </c>
      <c r="AFE296">
        <v>0</v>
      </c>
      <c r="AFF296">
        <v>5</v>
      </c>
      <c r="AFG296">
        <v>2.5</v>
      </c>
      <c r="AFH296">
        <v>7.5</v>
      </c>
      <c r="AFI296" t="s">
        <v>1463</v>
      </c>
      <c r="AFK296" t="s">
        <v>1463</v>
      </c>
      <c r="AFM296" t="s">
        <v>1463</v>
      </c>
      <c r="AFO296" t="s">
        <v>1463</v>
      </c>
      <c r="AFQ296" t="s">
        <v>1463</v>
      </c>
      <c r="AFT296" t="s">
        <v>1463</v>
      </c>
      <c r="AFV296">
        <v>2</v>
      </c>
      <c r="AFW296">
        <v>2</v>
      </c>
      <c r="AFX296">
        <v>5</v>
      </c>
      <c r="AFY296">
        <v>2.5</v>
      </c>
      <c r="AFZ296">
        <v>2.5</v>
      </c>
      <c r="AGA296">
        <v>2.5</v>
      </c>
      <c r="AGB296">
        <v>2.5</v>
      </c>
      <c r="AGC296">
        <v>7.5</v>
      </c>
      <c r="AGD296">
        <v>4</v>
      </c>
      <c r="AGG296">
        <v>4</v>
      </c>
      <c r="AGJ296">
        <v>4</v>
      </c>
      <c r="AGQ296">
        <v>2.5</v>
      </c>
      <c r="AGR296">
        <v>2.5</v>
      </c>
      <c r="AGS296">
        <v>3</v>
      </c>
      <c r="AGT296">
        <v>2.5</v>
      </c>
      <c r="AGU296">
        <v>2.5</v>
      </c>
      <c r="AGV296">
        <v>8</v>
      </c>
      <c r="AGW296">
        <v>3</v>
      </c>
      <c r="AGY296" t="b">
        <v>1</v>
      </c>
      <c r="AGZ296" t="b">
        <v>1</v>
      </c>
      <c r="AHB296" t="b">
        <v>1</v>
      </c>
      <c r="AHD296">
        <v>2</v>
      </c>
      <c r="AHE296">
        <v>3</v>
      </c>
      <c r="AHF296">
        <v>3</v>
      </c>
      <c r="AKM296">
        <v>2.5</v>
      </c>
      <c r="AKN296">
        <v>2.5</v>
      </c>
      <c r="AKO296">
        <v>10</v>
      </c>
      <c r="AKP296">
        <v>2.5</v>
      </c>
      <c r="AKQ296">
        <v>2.5</v>
      </c>
      <c r="AKR296">
        <v>15</v>
      </c>
      <c r="AKS296" t="s">
        <v>1462</v>
      </c>
      <c r="AKT296" t="s">
        <v>1463</v>
      </c>
      <c r="AKV296" t="s">
        <v>1462</v>
      </c>
      <c r="AKX296" t="s">
        <v>1463</v>
      </c>
      <c r="AKZ296" t="s">
        <v>1463</v>
      </c>
      <c r="ALB296" t="s">
        <v>1462</v>
      </c>
      <c r="ALD296" t="s">
        <v>1463</v>
      </c>
      <c r="ALF296" t="s">
        <v>1462</v>
      </c>
      <c r="ALH296" t="s">
        <v>1462</v>
      </c>
      <c r="ALJ296" t="s">
        <v>1463</v>
      </c>
      <c r="ALL296" t="s">
        <v>1462</v>
      </c>
      <c r="ALN296" t="s">
        <v>1463</v>
      </c>
      <c r="ALP296" t="s">
        <v>1463</v>
      </c>
      <c r="ALR296" t="s">
        <v>1462</v>
      </c>
      <c r="ALT296" t="s">
        <v>1463</v>
      </c>
      <c r="AMF296" t="b">
        <v>1</v>
      </c>
      <c r="AMI296" t="b">
        <v>1</v>
      </c>
      <c r="AML296" t="b">
        <v>1</v>
      </c>
      <c r="AMM296" t="b">
        <v>1</v>
      </c>
      <c r="AMQ296" t="b">
        <v>1</v>
      </c>
      <c r="AMW296" t="b">
        <v>1</v>
      </c>
      <c r="ANA296">
        <v>2.5</v>
      </c>
      <c r="ANB296">
        <v>2.5</v>
      </c>
      <c r="ANC296">
        <v>10</v>
      </c>
      <c r="AND296">
        <v>2.5</v>
      </c>
      <c r="ANE296">
        <v>2.5</v>
      </c>
      <c r="ANF296">
        <v>15</v>
      </c>
      <c r="ANG296" t="s">
        <v>1462</v>
      </c>
      <c r="ANH296" t="s">
        <v>3069</v>
      </c>
      <c r="ANI296" t="s">
        <v>1462</v>
      </c>
      <c r="ANJ296" t="s">
        <v>2616</v>
      </c>
      <c r="ANK296">
        <v>2.5</v>
      </c>
      <c r="ANL296">
        <v>2.5</v>
      </c>
      <c r="ANM296">
        <v>6</v>
      </c>
      <c r="ANN296">
        <v>5</v>
      </c>
      <c r="ANO296">
        <v>2.5</v>
      </c>
      <c r="ANP296">
        <v>13.5</v>
      </c>
      <c r="ANQ296" t="s">
        <v>2599</v>
      </c>
      <c r="ANR296" t="s">
        <v>1462</v>
      </c>
      <c r="ANT296">
        <v>5</v>
      </c>
      <c r="ANU296">
        <v>2.5</v>
      </c>
      <c r="AQR296">
        <v>2.5</v>
      </c>
      <c r="AQS296">
        <v>1.3</v>
      </c>
      <c r="AQT296">
        <v>2.5</v>
      </c>
      <c r="AQU296">
        <v>6.3</v>
      </c>
      <c r="AQV296" t="s">
        <v>1463</v>
      </c>
      <c r="ARA296" t="b">
        <v>1</v>
      </c>
      <c r="ARB296" t="b">
        <v>1</v>
      </c>
      <c r="ARC296" t="b">
        <v>1</v>
      </c>
      <c r="ARD296" t="b">
        <v>1</v>
      </c>
      <c r="ARG296">
        <v>2.5</v>
      </c>
      <c r="ARH296">
        <v>2.5</v>
      </c>
      <c r="ARI296" t="s">
        <v>1463</v>
      </c>
      <c r="ARQ296" t="s">
        <v>1463</v>
      </c>
      <c r="ASD296">
        <v>0</v>
      </c>
      <c r="ASE296">
        <v>2.5</v>
      </c>
      <c r="ASF296">
        <v>5</v>
      </c>
      <c r="ASG296">
        <v>2.5</v>
      </c>
      <c r="ASH296">
        <v>2.5</v>
      </c>
      <c r="ASI296">
        <v>10</v>
      </c>
      <c r="ASJ296">
        <v>70</v>
      </c>
      <c r="ASM296" t="b">
        <v>1</v>
      </c>
      <c r="ASS296">
        <v>4</v>
      </c>
      <c r="AST296" t="s">
        <v>1462</v>
      </c>
      <c r="ASV296" t="b">
        <v>1</v>
      </c>
      <c r="ASW296" t="b">
        <v>1</v>
      </c>
      <c r="ASX296" t="b">
        <v>1</v>
      </c>
      <c r="ASY296" t="b">
        <v>1</v>
      </c>
      <c r="ATC296" t="s">
        <v>6971</v>
      </c>
      <c r="ATD296">
        <v>2.5</v>
      </c>
      <c r="ATE296">
        <v>2.5</v>
      </c>
      <c r="ATF296">
        <v>0</v>
      </c>
      <c r="ATG296">
        <v>0</v>
      </c>
      <c r="ATH296">
        <v>3.8</v>
      </c>
      <c r="ATI296">
        <v>3.8</v>
      </c>
      <c r="ATJ296" t="s">
        <v>1463</v>
      </c>
      <c r="AVZ296">
        <v>0</v>
      </c>
      <c r="AWA296">
        <v>2.5</v>
      </c>
      <c r="AWB296">
        <v>0</v>
      </c>
      <c r="AWC296">
        <v>5</v>
      </c>
      <c r="AWD296">
        <v>2</v>
      </c>
      <c r="AWE296">
        <v>2.5</v>
      </c>
      <c r="AWF296">
        <v>2.5</v>
      </c>
      <c r="AWG296">
        <v>7</v>
      </c>
      <c r="AWH296" t="s">
        <v>1462</v>
      </c>
      <c r="AWI296" t="s">
        <v>1470</v>
      </c>
      <c r="AWJ296" t="s">
        <v>1463</v>
      </c>
      <c r="AWL296" t="s">
        <v>1462</v>
      </c>
      <c r="AWM296" t="s">
        <v>2619</v>
      </c>
      <c r="AWN296" t="s">
        <v>1463</v>
      </c>
      <c r="AWP296" t="s">
        <v>1463</v>
      </c>
      <c r="AWR296" t="s">
        <v>1463</v>
      </c>
      <c r="AWT296" t="s">
        <v>1463</v>
      </c>
      <c r="AWV296" t="s">
        <v>1462</v>
      </c>
      <c r="AWW296" t="s">
        <v>1470</v>
      </c>
      <c r="AWX296" t="s">
        <v>1463</v>
      </c>
      <c r="AWZ296" t="s">
        <v>1463</v>
      </c>
      <c r="AXB296" t="s">
        <v>1463</v>
      </c>
      <c r="AXD296" t="s">
        <v>1463</v>
      </c>
      <c r="AXI296">
        <v>2.5</v>
      </c>
      <c r="AXJ296">
        <v>2.5</v>
      </c>
      <c r="AXK296">
        <v>2</v>
      </c>
      <c r="AXN296">
        <v>2</v>
      </c>
      <c r="AXO296">
        <v>1</v>
      </c>
      <c r="AXP296">
        <v>1</v>
      </c>
      <c r="AXQ296">
        <v>1</v>
      </c>
      <c r="AXR296">
        <v>1</v>
      </c>
      <c r="AXS296">
        <v>1</v>
      </c>
      <c r="AXT296">
        <v>1</v>
      </c>
      <c r="AXU296">
        <v>1</v>
      </c>
      <c r="AXV296">
        <v>1</v>
      </c>
      <c r="AXW296">
        <v>1</v>
      </c>
      <c r="AXX296">
        <v>1</v>
      </c>
      <c r="AYA296">
        <v>10</v>
      </c>
      <c r="AYD296">
        <v>10</v>
      </c>
      <c r="AYE296" t="s">
        <v>1463</v>
      </c>
      <c r="AYF296" t="s">
        <v>1463</v>
      </c>
      <c r="AYG296">
        <v>10</v>
      </c>
      <c r="AYJ296">
        <v>10</v>
      </c>
      <c r="AYK296">
        <v>5</v>
      </c>
      <c r="AYL296">
        <v>5</v>
      </c>
      <c r="AYM296">
        <v>20</v>
      </c>
      <c r="AZO296" t="s">
        <v>1462</v>
      </c>
      <c r="AZP296" t="s">
        <v>7083</v>
      </c>
      <c r="AZR296">
        <v>5</v>
      </c>
      <c r="AZS296">
        <v>5</v>
      </c>
      <c r="BCH296">
        <v>10</v>
      </c>
      <c r="BCI296">
        <v>2.5</v>
      </c>
      <c r="BCJ296">
        <v>2.5</v>
      </c>
      <c r="BCK296">
        <v>15</v>
      </c>
      <c r="BCL296">
        <v>1</v>
      </c>
      <c r="BCN296" t="s">
        <v>2555</v>
      </c>
      <c r="BCP296">
        <v>2</v>
      </c>
      <c r="BCR296">
        <v>3</v>
      </c>
      <c r="BCT296">
        <v>5</v>
      </c>
      <c r="BCW296" t="s">
        <v>2555</v>
      </c>
      <c r="BCY296">
        <v>2.5</v>
      </c>
      <c r="BCZ296">
        <v>2.5</v>
      </c>
      <c r="BEH296">
        <v>9.1999999999999993</v>
      </c>
      <c r="BEI296">
        <v>7.5</v>
      </c>
      <c r="BEJ296">
        <v>2.5</v>
      </c>
      <c r="BEK296">
        <v>19.2</v>
      </c>
      <c r="BEL296" t="s">
        <v>2552</v>
      </c>
      <c r="BEN296" t="s">
        <v>2567</v>
      </c>
      <c r="BEP296" t="s">
        <v>2557</v>
      </c>
      <c r="BER296" t="s">
        <v>2567</v>
      </c>
      <c r="BET296" t="s">
        <v>2567</v>
      </c>
      <c r="BEV296" t="s">
        <v>2567</v>
      </c>
      <c r="BEX296">
        <v>7.5</v>
      </c>
      <c r="BEY296">
        <v>2.5</v>
      </c>
      <c r="BGQ296" t="s">
        <v>1467</v>
      </c>
      <c r="BGR296">
        <v>0</v>
      </c>
      <c r="BGS296">
        <v>2.5</v>
      </c>
      <c r="BGT296">
        <v>2.5</v>
      </c>
      <c r="BGU296" t="s">
        <v>1463</v>
      </c>
      <c r="BHK296">
        <v>0</v>
      </c>
      <c r="BHL296">
        <v>2.5</v>
      </c>
      <c r="BIT296">
        <v>5</v>
      </c>
      <c r="BIU296">
        <v>2.5</v>
      </c>
      <c r="BIV296">
        <v>2.5</v>
      </c>
      <c r="BIW296">
        <v>10</v>
      </c>
      <c r="BIX296">
        <v>2</v>
      </c>
      <c r="BIY296" t="s">
        <v>2594</v>
      </c>
      <c r="BIZ296" t="s">
        <v>2548</v>
      </c>
      <c r="BJA296" t="s">
        <v>1468</v>
      </c>
      <c r="BJB296">
        <v>2.5</v>
      </c>
      <c r="BJC296">
        <v>2.5</v>
      </c>
    </row>
    <row r="297" spans="1:1024 1026:1615" ht="15" x14ac:dyDescent="0.25">
      <c r="A297" t="s">
        <v>6936</v>
      </c>
      <c r="B297" t="s">
        <v>7257</v>
      </c>
      <c r="C297" t="s">
        <v>7258</v>
      </c>
      <c r="D297" t="s">
        <v>1460</v>
      </c>
      <c r="F297" t="s">
        <v>2606</v>
      </c>
      <c r="G297" t="s">
        <v>4350</v>
      </c>
      <c r="H297" t="s">
        <v>6517</v>
      </c>
      <c r="I297" t="s">
        <v>7259</v>
      </c>
      <c r="J297">
        <v>2.5795882699999999</v>
      </c>
      <c r="K297">
        <v>34.695535700000001</v>
      </c>
      <c r="L297" s="116">
        <v>42465</v>
      </c>
      <c r="M297" t="s">
        <v>1461</v>
      </c>
      <c r="N297">
        <v>35</v>
      </c>
      <c r="O297" t="s">
        <v>2554</v>
      </c>
      <c r="Q297">
        <v>6.7</v>
      </c>
      <c r="R297">
        <v>2.5</v>
      </c>
      <c r="S297">
        <v>2.5</v>
      </c>
      <c r="T297">
        <v>11.7</v>
      </c>
      <c r="U297">
        <v>1</v>
      </c>
      <c r="V297">
        <v>1</v>
      </c>
      <c r="W297">
        <v>2</v>
      </c>
      <c r="X297">
        <v>1</v>
      </c>
      <c r="AA297" t="b">
        <v>1</v>
      </c>
      <c r="BS297" t="s">
        <v>1462</v>
      </c>
      <c r="BT297" t="s">
        <v>1462</v>
      </c>
      <c r="BU297" t="s">
        <v>7260</v>
      </c>
      <c r="BV297" t="s">
        <v>7261</v>
      </c>
      <c r="BW297">
        <v>2.5</v>
      </c>
      <c r="BX297">
        <v>2.5</v>
      </c>
      <c r="BY297">
        <v>7.5</v>
      </c>
      <c r="BZ297">
        <v>2.5</v>
      </c>
      <c r="CA297">
        <v>2.5</v>
      </c>
      <c r="CB297">
        <v>12.5</v>
      </c>
      <c r="CC297" t="s">
        <v>1462</v>
      </c>
      <c r="CD297" t="b">
        <v>1</v>
      </c>
      <c r="CE297" t="b">
        <v>1</v>
      </c>
      <c r="CF297">
        <v>20</v>
      </c>
      <c r="CH297" t="s">
        <v>1462</v>
      </c>
      <c r="CI297" t="b">
        <v>1</v>
      </c>
      <c r="CK297">
        <v>25</v>
      </c>
      <c r="CM297" t="s">
        <v>1463</v>
      </c>
      <c r="CR297" t="s">
        <v>1463</v>
      </c>
      <c r="CW297" t="s">
        <v>1463</v>
      </c>
      <c r="DB297" t="s">
        <v>1463</v>
      </c>
      <c r="DG297" t="s">
        <v>1463</v>
      </c>
      <c r="DM297" t="s">
        <v>1463</v>
      </c>
      <c r="DU297" t="b">
        <v>1</v>
      </c>
      <c r="DY297" t="b">
        <v>1</v>
      </c>
      <c r="EA297" t="b">
        <v>1</v>
      </c>
      <c r="EF297" t="b">
        <v>1</v>
      </c>
      <c r="EG297" t="s">
        <v>7254</v>
      </c>
      <c r="EI297">
        <v>2.5</v>
      </c>
      <c r="EJ297">
        <v>2.5</v>
      </c>
      <c r="EN297">
        <v>0</v>
      </c>
      <c r="EO297" t="s">
        <v>1463</v>
      </c>
      <c r="FL297">
        <v>3.3</v>
      </c>
      <c r="FM297">
        <v>2.5</v>
      </c>
      <c r="FN297">
        <v>2.5</v>
      </c>
      <c r="FO297">
        <v>8.3000000000000007</v>
      </c>
      <c r="FP297" t="s">
        <v>1462</v>
      </c>
      <c r="FT297" t="b">
        <v>1</v>
      </c>
      <c r="FV297" t="s">
        <v>1464</v>
      </c>
      <c r="HD297" t="b">
        <v>1</v>
      </c>
      <c r="HF297" t="s">
        <v>1464</v>
      </c>
      <c r="JC297" t="b">
        <v>1</v>
      </c>
      <c r="JE297" t="s">
        <v>1464</v>
      </c>
      <c r="KG297" t="s">
        <v>4871</v>
      </c>
      <c r="KH297" t="b">
        <v>1</v>
      </c>
      <c r="KJ297" t="s">
        <v>1464</v>
      </c>
      <c r="KK297" t="s">
        <v>1463</v>
      </c>
      <c r="KM297">
        <v>2.5</v>
      </c>
      <c r="KN297">
        <v>2.5</v>
      </c>
      <c r="KO297">
        <v>0</v>
      </c>
      <c r="KP297">
        <v>2.5</v>
      </c>
      <c r="KQ297">
        <v>2.5</v>
      </c>
      <c r="KR297">
        <v>5</v>
      </c>
      <c r="KS297" t="s">
        <v>1462</v>
      </c>
      <c r="KV297">
        <v>14</v>
      </c>
      <c r="LF297">
        <v>1</v>
      </c>
      <c r="MJ297" t="b">
        <v>1</v>
      </c>
      <c r="MT297" t="s">
        <v>1462</v>
      </c>
      <c r="MU297" t="s">
        <v>7137</v>
      </c>
      <c r="MV297">
        <v>2.5</v>
      </c>
      <c r="MW297">
        <v>2.5</v>
      </c>
      <c r="MX297">
        <v>0</v>
      </c>
      <c r="MY297">
        <v>2.5</v>
      </c>
      <c r="MZ297">
        <v>2.5</v>
      </c>
      <c r="NA297">
        <v>5</v>
      </c>
      <c r="NM297" t="s">
        <v>2549</v>
      </c>
      <c r="NN297" t="s">
        <v>2549</v>
      </c>
      <c r="NO297" t="s">
        <v>2549</v>
      </c>
      <c r="NP297" t="s">
        <v>2549</v>
      </c>
      <c r="NQ297" t="s">
        <v>2549</v>
      </c>
      <c r="NR297" t="s">
        <v>2549</v>
      </c>
      <c r="NS297" t="s">
        <v>2549</v>
      </c>
      <c r="NT297" t="s">
        <v>2549</v>
      </c>
      <c r="NU297" t="s">
        <v>2549</v>
      </c>
      <c r="NV297" t="s">
        <v>2549</v>
      </c>
      <c r="NW297" t="s">
        <v>2550</v>
      </c>
      <c r="NX297" t="s">
        <v>2569</v>
      </c>
      <c r="NY297" t="s">
        <v>2550</v>
      </c>
      <c r="NZ297" t="s">
        <v>2550</v>
      </c>
      <c r="OA297" t="s">
        <v>2550</v>
      </c>
      <c r="OB297" t="s">
        <v>2550</v>
      </c>
      <c r="OC297" t="s">
        <v>2550</v>
      </c>
      <c r="OD297" t="s">
        <v>2550</v>
      </c>
      <c r="OE297" t="s">
        <v>2550</v>
      </c>
      <c r="OF297" t="s">
        <v>2550</v>
      </c>
      <c r="OG297">
        <v>2.5</v>
      </c>
      <c r="OH297">
        <v>2.5</v>
      </c>
      <c r="OJ297">
        <v>0</v>
      </c>
      <c r="OK297">
        <v>2.5</v>
      </c>
      <c r="OL297">
        <v>2.5</v>
      </c>
      <c r="QL297">
        <v>0</v>
      </c>
      <c r="QM297">
        <v>2.5</v>
      </c>
      <c r="RO297">
        <v>7.5</v>
      </c>
      <c r="RP297">
        <v>0</v>
      </c>
      <c r="RQ297">
        <v>2.5</v>
      </c>
      <c r="RR297">
        <v>10</v>
      </c>
      <c r="RS297" t="s">
        <v>1463</v>
      </c>
      <c r="RZ297" t="s">
        <v>1463</v>
      </c>
      <c r="SB297" t="s">
        <v>1463</v>
      </c>
      <c r="SH297" t="s">
        <v>1463</v>
      </c>
      <c r="SK297">
        <v>0</v>
      </c>
      <c r="SL297">
        <v>2.5</v>
      </c>
      <c r="SM297">
        <v>3.7</v>
      </c>
      <c r="SN297">
        <v>5</v>
      </c>
      <c r="SO297">
        <v>2.5</v>
      </c>
      <c r="SP297">
        <v>11.2</v>
      </c>
      <c r="SQ297" t="s">
        <v>1463</v>
      </c>
      <c r="SR297" t="s">
        <v>2919</v>
      </c>
      <c r="TI297">
        <v>75</v>
      </c>
      <c r="TJ297" t="s">
        <v>7262</v>
      </c>
      <c r="TM297" t="b">
        <v>1</v>
      </c>
      <c r="TN297" t="b">
        <v>1</v>
      </c>
      <c r="TO297" t="b">
        <v>1</v>
      </c>
      <c r="TP297" t="b">
        <v>1</v>
      </c>
      <c r="TS297" t="b">
        <v>1</v>
      </c>
      <c r="TT297" t="b">
        <v>1</v>
      </c>
      <c r="TX297">
        <v>5</v>
      </c>
      <c r="TY297">
        <v>2.5</v>
      </c>
      <c r="VI297">
        <v>5</v>
      </c>
      <c r="VJ297">
        <v>5</v>
      </c>
      <c r="VK297">
        <v>2.5</v>
      </c>
      <c r="VL297">
        <v>12.5</v>
      </c>
      <c r="VM297" t="s">
        <v>1463</v>
      </c>
      <c r="VN297" t="s">
        <v>6927</v>
      </c>
      <c r="VO297" t="s">
        <v>1463</v>
      </c>
      <c r="VQ297" t="s">
        <v>1463</v>
      </c>
      <c r="VS297" t="s">
        <v>1463</v>
      </c>
      <c r="VV297" t="s">
        <v>1463</v>
      </c>
      <c r="VX297" t="s">
        <v>1462</v>
      </c>
      <c r="VY297" t="s">
        <v>6329</v>
      </c>
      <c r="VZ297">
        <v>5</v>
      </c>
      <c r="WA297">
        <v>2.5</v>
      </c>
      <c r="XJ297">
        <v>5</v>
      </c>
      <c r="XK297">
        <v>2.5</v>
      </c>
      <c r="XL297">
        <v>2.5</v>
      </c>
      <c r="XM297">
        <v>10</v>
      </c>
      <c r="XN297" t="s">
        <v>1462</v>
      </c>
      <c r="XO297" t="s">
        <v>1462</v>
      </c>
      <c r="XR297" t="b">
        <v>1</v>
      </c>
      <c r="XS297" t="b">
        <v>1</v>
      </c>
      <c r="XT297" t="b">
        <v>1</v>
      </c>
      <c r="XU297" t="b">
        <v>1</v>
      </c>
      <c r="XW297" t="b">
        <v>1</v>
      </c>
      <c r="XX297" t="b">
        <v>1</v>
      </c>
      <c r="YC297" t="s">
        <v>1462</v>
      </c>
      <c r="YE297" t="s">
        <v>1462</v>
      </c>
      <c r="YF297" t="s">
        <v>6929</v>
      </c>
      <c r="YG297">
        <v>2.5</v>
      </c>
      <c r="YH297">
        <v>2.5</v>
      </c>
      <c r="YI297" t="s">
        <v>1463</v>
      </c>
      <c r="YU297">
        <v>2.5</v>
      </c>
      <c r="YV297">
        <v>2.5</v>
      </c>
      <c r="ZX297">
        <v>10</v>
      </c>
      <c r="ZY297">
        <v>2.5</v>
      </c>
      <c r="ZZ297">
        <v>2.5</v>
      </c>
      <c r="AAA297">
        <v>15</v>
      </c>
      <c r="AAB297" t="s">
        <v>1462</v>
      </c>
      <c r="AAK297" t="b">
        <v>1</v>
      </c>
      <c r="AAM297" t="b">
        <v>1</v>
      </c>
      <c r="AAO297" t="b">
        <v>1</v>
      </c>
      <c r="AAS297" t="s">
        <v>6944</v>
      </c>
      <c r="AAT297">
        <v>2.5</v>
      </c>
      <c r="AAU297">
        <v>2.5</v>
      </c>
      <c r="ADN297">
        <v>6</v>
      </c>
      <c r="ADO297">
        <v>5</v>
      </c>
      <c r="ADP297">
        <v>2.5</v>
      </c>
      <c r="ADQ297">
        <v>13.5</v>
      </c>
      <c r="ADR297" t="s">
        <v>1759</v>
      </c>
      <c r="ADS297">
        <v>0.5</v>
      </c>
      <c r="ADT297">
        <v>30</v>
      </c>
      <c r="ADU297" t="s">
        <v>2560</v>
      </c>
      <c r="ADV297">
        <v>1</v>
      </c>
      <c r="ADW297">
        <v>60</v>
      </c>
      <c r="AEG297">
        <v>5</v>
      </c>
      <c r="AEH297">
        <v>2.5</v>
      </c>
      <c r="AEI297">
        <v>7</v>
      </c>
      <c r="AEJ297">
        <v>2.5</v>
      </c>
      <c r="AEK297">
        <v>2.5</v>
      </c>
      <c r="AEL297">
        <v>12</v>
      </c>
      <c r="AER297" t="b">
        <v>1</v>
      </c>
      <c r="AET297" t="b">
        <v>1</v>
      </c>
      <c r="AFC297">
        <v>2.5</v>
      </c>
      <c r="AFD297">
        <v>2.5</v>
      </c>
      <c r="AFE297">
        <v>0</v>
      </c>
      <c r="AFF297">
        <v>3.9</v>
      </c>
      <c r="AFG297">
        <v>2.5</v>
      </c>
      <c r="AFH297">
        <v>6.4</v>
      </c>
      <c r="AFI297" t="s">
        <v>1463</v>
      </c>
      <c r="AFK297" t="s">
        <v>1463</v>
      </c>
      <c r="AFM297" t="s">
        <v>1463</v>
      </c>
      <c r="AFO297" t="s">
        <v>1463</v>
      </c>
      <c r="AFQ297" t="s">
        <v>1463</v>
      </c>
      <c r="AFT297" t="s">
        <v>1463</v>
      </c>
      <c r="AFV297">
        <v>2</v>
      </c>
      <c r="AFW297">
        <v>1</v>
      </c>
      <c r="AFX297">
        <v>3.88888888888888</v>
      </c>
      <c r="AFY297">
        <v>2.5</v>
      </c>
      <c r="AFZ297">
        <v>2.5</v>
      </c>
      <c r="AGA297">
        <v>2.5</v>
      </c>
      <c r="AGB297">
        <v>2.5</v>
      </c>
      <c r="AGC297">
        <v>7.5</v>
      </c>
      <c r="AGD297">
        <v>5</v>
      </c>
      <c r="AGG297">
        <v>5</v>
      </c>
      <c r="AGJ297">
        <v>5</v>
      </c>
      <c r="AGQ297">
        <v>2.5</v>
      </c>
      <c r="AGR297">
        <v>2.5</v>
      </c>
      <c r="AGS297">
        <v>3</v>
      </c>
      <c r="AGT297">
        <v>2.5</v>
      </c>
      <c r="AGU297">
        <v>2.5</v>
      </c>
      <c r="AGV297">
        <v>8</v>
      </c>
      <c r="AGW297">
        <v>3</v>
      </c>
      <c r="AGY297" t="b">
        <v>1</v>
      </c>
      <c r="AGZ297" t="b">
        <v>1</v>
      </c>
      <c r="AHB297" t="b">
        <v>1</v>
      </c>
      <c r="AHD297">
        <v>2</v>
      </c>
      <c r="AHE297">
        <v>3</v>
      </c>
      <c r="AHF297">
        <v>3</v>
      </c>
      <c r="AKM297">
        <v>2.5</v>
      </c>
      <c r="AKN297">
        <v>2.5</v>
      </c>
      <c r="AKO297">
        <v>10</v>
      </c>
      <c r="AKP297">
        <v>2.5</v>
      </c>
      <c r="AKQ297">
        <v>2.5</v>
      </c>
      <c r="AKR297">
        <v>15</v>
      </c>
      <c r="AKS297" t="s">
        <v>1462</v>
      </c>
      <c r="AKT297" t="s">
        <v>1463</v>
      </c>
      <c r="AKV297" t="s">
        <v>1462</v>
      </c>
      <c r="AKX297" t="s">
        <v>1463</v>
      </c>
      <c r="AKZ297" t="s">
        <v>1463</v>
      </c>
      <c r="ALB297" t="s">
        <v>1462</v>
      </c>
      <c r="ALD297" t="s">
        <v>1463</v>
      </c>
      <c r="ALF297" t="s">
        <v>1462</v>
      </c>
      <c r="ALH297" t="s">
        <v>1463</v>
      </c>
      <c r="ALJ297" t="s">
        <v>1463</v>
      </c>
      <c r="ALL297" t="s">
        <v>1463</v>
      </c>
      <c r="ALN297" t="s">
        <v>1463</v>
      </c>
      <c r="ALP297" t="s">
        <v>1463</v>
      </c>
      <c r="ALR297" t="s">
        <v>1462</v>
      </c>
      <c r="ALT297" t="s">
        <v>1463</v>
      </c>
      <c r="AMF297" t="b">
        <v>1</v>
      </c>
      <c r="AML297" t="b">
        <v>1</v>
      </c>
      <c r="AMM297" t="b">
        <v>1</v>
      </c>
      <c r="AMQ297" t="b">
        <v>1</v>
      </c>
      <c r="AMW297" t="b">
        <v>1</v>
      </c>
      <c r="ANA297">
        <v>2.5</v>
      </c>
      <c r="ANB297">
        <v>2.5</v>
      </c>
      <c r="ANC297">
        <v>10</v>
      </c>
      <c r="AND297">
        <v>5</v>
      </c>
      <c r="ANE297">
        <v>5</v>
      </c>
      <c r="ANF297">
        <v>20</v>
      </c>
      <c r="ANG297" t="s">
        <v>1462</v>
      </c>
      <c r="ANH297" t="s">
        <v>3069</v>
      </c>
      <c r="ANI297" t="s">
        <v>1462</v>
      </c>
      <c r="ANJ297" t="s">
        <v>2616</v>
      </c>
      <c r="ANK297">
        <v>5</v>
      </c>
      <c r="ANL297">
        <v>5</v>
      </c>
      <c r="ANM297">
        <v>6</v>
      </c>
      <c r="ANN297">
        <v>5</v>
      </c>
      <c r="ANO297">
        <v>2.5</v>
      </c>
      <c r="ANP297">
        <v>13.5</v>
      </c>
      <c r="ANQ297" t="s">
        <v>2599</v>
      </c>
      <c r="ANR297" t="s">
        <v>1462</v>
      </c>
      <c r="ANS297" t="s">
        <v>7263</v>
      </c>
      <c r="ANT297">
        <v>5</v>
      </c>
      <c r="ANU297">
        <v>2.5</v>
      </c>
      <c r="AQR297">
        <v>4.4000000000000004</v>
      </c>
      <c r="AQS297">
        <v>0</v>
      </c>
      <c r="AQT297">
        <v>2.5</v>
      </c>
      <c r="AQU297">
        <v>6.9</v>
      </c>
      <c r="AQV297" t="s">
        <v>1462</v>
      </c>
      <c r="AQW297" t="s">
        <v>1462</v>
      </c>
      <c r="ARG297">
        <v>0</v>
      </c>
      <c r="ARH297">
        <v>2.5</v>
      </c>
      <c r="ARI297" t="s">
        <v>1463</v>
      </c>
      <c r="ARQ297" t="s">
        <v>1463</v>
      </c>
      <c r="ASB297" t="b">
        <v>1</v>
      </c>
      <c r="ASC297" t="s">
        <v>6945</v>
      </c>
      <c r="ASD297">
        <v>0</v>
      </c>
      <c r="ASE297">
        <v>2.5</v>
      </c>
      <c r="ASF297">
        <v>3</v>
      </c>
      <c r="ASG297">
        <v>2.5</v>
      </c>
      <c r="ASH297">
        <v>2.5</v>
      </c>
      <c r="ASI297">
        <v>8</v>
      </c>
      <c r="ASJ297">
        <v>80</v>
      </c>
      <c r="ASM297" t="b">
        <v>1</v>
      </c>
      <c r="ASS297">
        <v>3</v>
      </c>
      <c r="AST297" t="s">
        <v>1462</v>
      </c>
      <c r="ASV297" t="b">
        <v>1</v>
      </c>
      <c r="ASW297" t="b">
        <v>1</v>
      </c>
      <c r="ASX297" t="b">
        <v>1</v>
      </c>
      <c r="ASY297" t="b">
        <v>1</v>
      </c>
      <c r="ATC297" t="s">
        <v>7264</v>
      </c>
      <c r="ATD297">
        <v>2.5</v>
      </c>
      <c r="ATE297">
        <v>2.5</v>
      </c>
      <c r="ATF297">
        <v>0</v>
      </c>
      <c r="ATG297">
        <v>0</v>
      </c>
      <c r="ATH297">
        <v>2.5</v>
      </c>
      <c r="ATI297">
        <v>2.5</v>
      </c>
      <c r="ATJ297" t="s">
        <v>1463</v>
      </c>
      <c r="AVZ297">
        <v>0</v>
      </c>
      <c r="AWA297">
        <v>2.5</v>
      </c>
      <c r="AWB297">
        <v>0</v>
      </c>
      <c r="AWC297">
        <v>2.5</v>
      </c>
      <c r="AWD297">
        <v>3</v>
      </c>
      <c r="AWE297">
        <v>2.5</v>
      </c>
      <c r="AWF297">
        <v>2.5</v>
      </c>
      <c r="AWG297">
        <v>8</v>
      </c>
      <c r="AWH297" t="s">
        <v>1462</v>
      </c>
      <c r="AWI297" t="s">
        <v>1470</v>
      </c>
      <c r="AWJ297" t="s">
        <v>1463</v>
      </c>
      <c r="AWL297" t="s">
        <v>1462</v>
      </c>
      <c r="AWM297" t="s">
        <v>2619</v>
      </c>
      <c r="AWN297" t="s">
        <v>1463</v>
      </c>
      <c r="AWP297" t="s">
        <v>1463</v>
      </c>
      <c r="AWR297" t="s">
        <v>1463</v>
      </c>
      <c r="AWT297" t="s">
        <v>1463</v>
      </c>
      <c r="AWV297" t="s">
        <v>1462</v>
      </c>
      <c r="AWW297" t="s">
        <v>1470</v>
      </c>
      <c r="AWX297" t="s">
        <v>1463</v>
      </c>
      <c r="AWZ297" t="s">
        <v>1463</v>
      </c>
      <c r="AXB297" t="s">
        <v>1462</v>
      </c>
      <c r="AXC297" t="s">
        <v>1469</v>
      </c>
      <c r="AXD297" t="s">
        <v>1463</v>
      </c>
      <c r="AXI297">
        <v>2.5</v>
      </c>
      <c r="AXJ297">
        <v>2.5</v>
      </c>
      <c r="AXK297">
        <v>1</v>
      </c>
      <c r="AXN297">
        <v>1</v>
      </c>
      <c r="AXO297">
        <v>1</v>
      </c>
      <c r="AXP297">
        <v>1</v>
      </c>
      <c r="AXQ297">
        <v>1</v>
      </c>
      <c r="AXR297">
        <v>1</v>
      </c>
      <c r="AXS297">
        <v>1</v>
      </c>
      <c r="AXT297">
        <v>1</v>
      </c>
      <c r="AXU297">
        <v>1</v>
      </c>
      <c r="AXV297">
        <v>2</v>
      </c>
      <c r="AXW297">
        <v>1</v>
      </c>
      <c r="AXX297">
        <v>2</v>
      </c>
      <c r="AYA297">
        <v>10</v>
      </c>
      <c r="AYD297">
        <v>10</v>
      </c>
      <c r="AYE297" t="s">
        <v>1463</v>
      </c>
      <c r="AYF297" t="s">
        <v>1463</v>
      </c>
      <c r="AYG297">
        <v>10</v>
      </c>
      <c r="AYJ297">
        <v>10</v>
      </c>
      <c r="AYK297">
        <v>2.5</v>
      </c>
      <c r="AYL297">
        <v>2.5</v>
      </c>
      <c r="AYM297">
        <v>15</v>
      </c>
      <c r="AZO297" t="s">
        <v>1462</v>
      </c>
      <c r="AZP297" t="s">
        <v>7083</v>
      </c>
      <c r="AZR297">
        <v>2.5</v>
      </c>
      <c r="AZS297">
        <v>2.5</v>
      </c>
      <c r="BCH297">
        <v>10</v>
      </c>
      <c r="BCI297">
        <v>2.5</v>
      </c>
      <c r="BCJ297">
        <v>2.5</v>
      </c>
      <c r="BCK297">
        <v>15</v>
      </c>
      <c r="BCL297">
        <v>1</v>
      </c>
      <c r="BCN297" t="s">
        <v>2555</v>
      </c>
      <c r="BCP297">
        <v>2</v>
      </c>
      <c r="BCR297">
        <v>4</v>
      </c>
      <c r="BCT297">
        <v>3</v>
      </c>
      <c r="BCW297" t="s">
        <v>2555</v>
      </c>
      <c r="BCY297">
        <v>2.5</v>
      </c>
      <c r="BCZ297">
        <v>2.5</v>
      </c>
      <c r="BEH297">
        <v>9.1999999999999993</v>
      </c>
      <c r="BEI297">
        <v>5</v>
      </c>
      <c r="BEJ297">
        <v>5</v>
      </c>
      <c r="BEK297">
        <v>19.2</v>
      </c>
      <c r="BEL297" t="s">
        <v>2552</v>
      </c>
      <c r="BEN297" t="s">
        <v>2567</v>
      </c>
      <c r="BEP297" t="s">
        <v>2557</v>
      </c>
      <c r="BER297" t="s">
        <v>2567</v>
      </c>
      <c r="BET297" t="s">
        <v>2567</v>
      </c>
      <c r="BEV297" t="s">
        <v>2567</v>
      </c>
      <c r="BEX297">
        <v>5</v>
      </c>
      <c r="BEY297">
        <v>5</v>
      </c>
      <c r="BGQ297" t="s">
        <v>1467</v>
      </c>
      <c r="BGR297">
        <v>0</v>
      </c>
      <c r="BGS297">
        <v>2.5</v>
      </c>
      <c r="BGT297">
        <v>2.5</v>
      </c>
      <c r="BGU297" t="s">
        <v>1463</v>
      </c>
      <c r="BHK297">
        <v>0</v>
      </c>
      <c r="BHL297">
        <v>2.5</v>
      </c>
      <c r="BIT297">
        <v>10</v>
      </c>
      <c r="BIU297">
        <v>2.5</v>
      </c>
      <c r="BIV297">
        <v>2.5</v>
      </c>
      <c r="BIW297">
        <v>15</v>
      </c>
      <c r="BIX297">
        <v>3</v>
      </c>
      <c r="BIY297" t="s">
        <v>2548</v>
      </c>
      <c r="BIZ297" t="s">
        <v>2594</v>
      </c>
      <c r="BJA297" t="s">
        <v>2548</v>
      </c>
      <c r="BJB297">
        <v>2.5</v>
      </c>
      <c r="BJC297">
        <v>2.5</v>
      </c>
    </row>
    <row r="298" spans="1:1024 1026:1615" ht="15" x14ac:dyDescent="0.25">
      <c r="A298" t="s">
        <v>6936</v>
      </c>
      <c r="B298" t="s">
        <v>7023</v>
      </c>
      <c r="C298" t="s">
        <v>7265</v>
      </c>
      <c r="D298" t="s">
        <v>1460</v>
      </c>
      <c r="F298" t="s">
        <v>2606</v>
      </c>
      <c r="G298" t="s">
        <v>4350</v>
      </c>
      <c r="H298" t="s">
        <v>6517</v>
      </c>
      <c r="I298" t="s">
        <v>7259</v>
      </c>
      <c r="J298">
        <v>2.5795882699999999</v>
      </c>
      <c r="K298">
        <v>34.695573570000001</v>
      </c>
      <c r="L298" s="116">
        <v>42465</v>
      </c>
      <c r="M298" t="s">
        <v>1471</v>
      </c>
      <c r="N298">
        <v>46</v>
      </c>
      <c r="O298" t="s">
        <v>1472</v>
      </c>
      <c r="Q298">
        <v>6.5</v>
      </c>
      <c r="R298">
        <v>2.5</v>
      </c>
      <c r="S298">
        <v>2.5</v>
      </c>
      <c r="T298">
        <v>11.5</v>
      </c>
      <c r="U298">
        <v>3</v>
      </c>
      <c r="V298">
        <v>2</v>
      </c>
      <c r="W298">
        <v>3</v>
      </c>
      <c r="X298">
        <v>1</v>
      </c>
      <c r="Y298">
        <v>1</v>
      </c>
      <c r="AE298" t="b">
        <v>1</v>
      </c>
      <c r="AG298">
        <v>2</v>
      </c>
      <c r="AH298">
        <v>2</v>
      </c>
      <c r="AI298">
        <v>2</v>
      </c>
      <c r="AJ298">
        <v>1</v>
      </c>
      <c r="AK298">
        <v>1</v>
      </c>
      <c r="AS298">
        <v>2</v>
      </c>
      <c r="AT298">
        <v>2</v>
      </c>
      <c r="AU298">
        <v>2</v>
      </c>
      <c r="AV298">
        <v>1</v>
      </c>
      <c r="AW298">
        <v>1</v>
      </c>
      <c r="AY298">
        <v>1</v>
      </c>
      <c r="BE298">
        <v>1</v>
      </c>
      <c r="BS298" t="s">
        <v>1462</v>
      </c>
      <c r="BT298" t="s">
        <v>1462</v>
      </c>
      <c r="BU298" t="s">
        <v>6741</v>
      </c>
      <c r="BV298" t="s">
        <v>6977</v>
      </c>
      <c r="BW298">
        <v>2.5</v>
      </c>
      <c r="BX298">
        <v>2.5</v>
      </c>
      <c r="BY298">
        <v>7.5</v>
      </c>
      <c r="BZ298">
        <v>2.5</v>
      </c>
      <c r="CA298">
        <v>2.5</v>
      </c>
      <c r="CB298">
        <v>12.5</v>
      </c>
      <c r="CC298" t="s">
        <v>1462</v>
      </c>
      <c r="CD298" t="b">
        <v>1</v>
      </c>
      <c r="CE298" t="b">
        <v>1</v>
      </c>
      <c r="CF298">
        <v>25</v>
      </c>
      <c r="CH298" t="s">
        <v>1463</v>
      </c>
      <c r="CM298" t="s">
        <v>1463</v>
      </c>
      <c r="CR298" t="s">
        <v>1463</v>
      </c>
      <c r="CW298" t="s">
        <v>1463</v>
      </c>
      <c r="DB298" t="s">
        <v>1463</v>
      </c>
      <c r="DG298" t="s">
        <v>1462</v>
      </c>
      <c r="DH298" t="b">
        <v>1</v>
      </c>
      <c r="DJ298">
        <v>7</v>
      </c>
      <c r="DM298" t="s">
        <v>1463</v>
      </c>
      <c r="DS298" t="b">
        <v>1</v>
      </c>
      <c r="DU298" t="b">
        <v>1</v>
      </c>
      <c r="DY298" t="b">
        <v>1</v>
      </c>
      <c r="EC298" t="b">
        <v>1</v>
      </c>
      <c r="EF298" t="b">
        <v>1</v>
      </c>
      <c r="EG298" t="s">
        <v>7254</v>
      </c>
      <c r="EI298">
        <v>2.5</v>
      </c>
      <c r="EJ298">
        <v>2.5</v>
      </c>
      <c r="EN298">
        <v>0</v>
      </c>
      <c r="EO298" t="s">
        <v>1463</v>
      </c>
      <c r="FL298">
        <v>3.3</v>
      </c>
      <c r="FM298">
        <v>2.5</v>
      </c>
      <c r="FN298">
        <v>2.5</v>
      </c>
      <c r="FO298">
        <v>8.3000000000000007</v>
      </c>
      <c r="FP298" t="s">
        <v>1462</v>
      </c>
      <c r="FT298" t="b">
        <v>1</v>
      </c>
      <c r="FV298" t="s">
        <v>1464</v>
      </c>
      <c r="HD298" t="b">
        <v>1</v>
      </c>
      <c r="HF298" t="s">
        <v>1464</v>
      </c>
      <c r="HJ298" t="b">
        <v>1</v>
      </c>
      <c r="HL298" t="s">
        <v>1464</v>
      </c>
      <c r="JC298" t="b">
        <v>1</v>
      </c>
      <c r="JE298" t="s">
        <v>1464</v>
      </c>
      <c r="KG298" t="s">
        <v>4388</v>
      </c>
      <c r="KH298" t="b">
        <v>1</v>
      </c>
      <c r="KJ298" t="s">
        <v>1464</v>
      </c>
      <c r="KK298" t="s">
        <v>1463</v>
      </c>
      <c r="KM298">
        <v>2.5</v>
      </c>
      <c r="KN298">
        <v>2.5</v>
      </c>
      <c r="KO298">
        <v>0</v>
      </c>
      <c r="KR298">
        <v>0</v>
      </c>
      <c r="KS298" t="s">
        <v>1463</v>
      </c>
      <c r="RO298">
        <v>7.5</v>
      </c>
      <c r="RP298">
        <v>0</v>
      </c>
      <c r="RQ298">
        <v>2.5</v>
      </c>
      <c r="RR298">
        <v>10</v>
      </c>
      <c r="RS298" t="s">
        <v>1463</v>
      </c>
      <c r="RZ298" t="s">
        <v>1463</v>
      </c>
      <c r="SK298">
        <v>0</v>
      </c>
      <c r="SL298">
        <v>2.5</v>
      </c>
      <c r="SM298">
        <v>3.7</v>
      </c>
      <c r="SN298">
        <v>5</v>
      </c>
      <c r="SO298">
        <v>2.5</v>
      </c>
      <c r="SP298">
        <v>11.2</v>
      </c>
      <c r="SQ298" t="s">
        <v>1463</v>
      </c>
      <c r="SR298" t="s">
        <v>6941</v>
      </c>
      <c r="TI298">
        <v>75</v>
      </c>
      <c r="TJ298" t="s">
        <v>7266</v>
      </c>
      <c r="TM298" t="b">
        <v>1</v>
      </c>
      <c r="TN298" t="b">
        <v>1</v>
      </c>
      <c r="TO298" t="b">
        <v>1</v>
      </c>
      <c r="TP298" t="b">
        <v>1</v>
      </c>
      <c r="TS298" t="b">
        <v>1</v>
      </c>
      <c r="TT298" t="b">
        <v>1</v>
      </c>
      <c r="TU298" t="b">
        <v>1</v>
      </c>
      <c r="TX298">
        <v>5</v>
      </c>
      <c r="TY298">
        <v>2.5</v>
      </c>
      <c r="VI298">
        <v>5</v>
      </c>
      <c r="VJ298">
        <v>2.5</v>
      </c>
      <c r="VK298">
        <v>2.5</v>
      </c>
      <c r="VL298">
        <v>10</v>
      </c>
      <c r="VM298" t="s">
        <v>1463</v>
      </c>
      <c r="VN298" t="s">
        <v>6927</v>
      </c>
      <c r="VO298" t="s">
        <v>1463</v>
      </c>
      <c r="VQ298" t="s">
        <v>1463</v>
      </c>
      <c r="VS298" t="s">
        <v>1463</v>
      </c>
      <c r="VV298" t="s">
        <v>1463</v>
      </c>
      <c r="VX298" t="s">
        <v>1462</v>
      </c>
      <c r="VY298" t="s">
        <v>7267</v>
      </c>
      <c r="VZ298">
        <v>2.5</v>
      </c>
      <c r="WA298">
        <v>2.5</v>
      </c>
      <c r="XJ298">
        <v>5</v>
      </c>
      <c r="XK298">
        <v>0</v>
      </c>
      <c r="XL298">
        <v>2.5</v>
      </c>
      <c r="XM298">
        <v>7.5</v>
      </c>
      <c r="XN298" t="s">
        <v>1462</v>
      </c>
      <c r="XO298" t="s">
        <v>1462</v>
      </c>
      <c r="XR298" t="b">
        <v>1</v>
      </c>
      <c r="XS298" t="b">
        <v>1</v>
      </c>
      <c r="XT298" t="b">
        <v>1</v>
      </c>
      <c r="XW298" t="b">
        <v>1</v>
      </c>
      <c r="XX298" t="b">
        <v>1</v>
      </c>
      <c r="YC298" t="s">
        <v>1462</v>
      </c>
      <c r="YE298" t="s">
        <v>1462</v>
      </c>
      <c r="YG298">
        <v>0</v>
      </c>
      <c r="YH298">
        <v>2.5</v>
      </c>
      <c r="YI298" t="s">
        <v>1463</v>
      </c>
      <c r="YU298">
        <v>0</v>
      </c>
      <c r="YV298">
        <v>2.5</v>
      </c>
      <c r="ZX298">
        <v>0</v>
      </c>
      <c r="ZY298">
        <v>2.5</v>
      </c>
      <c r="ZZ298">
        <v>2.5</v>
      </c>
      <c r="AAA298">
        <v>5</v>
      </c>
      <c r="AAB298" t="s">
        <v>1463</v>
      </c>
      <c r="AAS298" t="s">
        <v>6944</v>
      </c>
      <c r="AAT298">
        <v>2.5</v>
      </c>
      <c r="AAU298">
        <v>2.5</v>
      </c>
      <c r="ADN298">
        <v>6</v>
      </c>
      <c r="ADO298">
        <v>2.5</v>
      </c>
      <c r="ADP298">
        <v>2.5</v>
      </c>
      <c r="ADQ298">
        <v>11</v>
      </c>
      <c r="ADR298" t="s">
        <v>1759</v>
      </c>
      <c r="ADS298">
        <v>0.5</v>
      </c>
      <c r="ADT298">
        <v>30</v>
      </c>
      <c r="ADU298" t="s">
        <v>2560</v>
      </c>
      <c r="ADV298">
        <v>1</v>
      </c>
      <c r="ADW298">
        <v>60</v>
      </c>
      <c r="AEG298">
        <v>2.5</v>
      </c>
      <c r="AEH298">
        <v>2.5</v>
      </c>
      <c r="AEI298">
        <v>10</v>
      </c>
      <c r="AEJ298">
        <v>2.5</v>
      </c>
      <c r="AEK298">
        <v>2.5</v>
      </c>
      <c r="AEL298">
        <v>15</v>
      </c>
      <c r="AER298" t="b">
        <v>1</v>
      </c>
      <c r="AET298" t="b">
        <v>1</v>
      </c>
      <c r="AEX298" t="b">
        <v>1</v>
      </c>
      <c r="AFC298">
        <v>2.5</v>
      </c>
      <c r="AFD298">
        <v>2.5</v>
      </c>
      <c r="AFE298">
        <v>0</v>
      </c>
      <c r="AFF298">
        <v>5</v>
      </c>
      <c r="AFG298">
        <v>2.5</v>
      </c>
      <c r="AFH298">
        <v>7.5</v>
      </c>
      <c r="AFI298" t="s">
        <v>1463</v>
      </c>
      <c r="AFK298" t="s">
        <v>1463</v>
      </c>
      <c r="AFM298" t="s">
        <v>1463</v>
      </c>
      <c r="AFO298" t="s">
        <v>1463</v>
      </c>
      <c r="AFQ298" t="s">
        <v>1463</v>
      </c>
      <c r="AFT298" t="s">
        <v>1463</v>
      </c>
      <c r="AFV298">
        <v>2</v>
      </c>
      <c r="AFW298">
        <v>2</v>
      </c>
      <c r="AFX298">
        <v>5</v>
      </c>
      <c r="AFY298">
        <v>2.5</v>
      </c>
      <c r="AFZ298">
        <v>5</v>
      </c>
      <c r="AGA298">
        <v>2.5</v>
      </c>
      <c r="AGB298">
        <v>2.5</v>
      </c>
      <c r="AGC298">
        <v>10</v>
      </c>
      <c r="AGD298">
        <v>6</v>
      </c>
      <c r="AGG298">
        <v>6</v>
      </c>
      <c r="AGJ298">
        <v>6</v>
      </c>
      <c r="AGQ298">
        <v>2.5</v>
      </c>
      <c r="AGR298">
        <v>2.5</v>
      </c>
      <c r="AGS298">
        <v>3</v>
      </c>
      <c r="AGT298">
        <v>2.5</v>
      </c>
      <c r="AGU298">
        <v>2.5</v>
      </c>
      <c r="AGV298">
        <v>8</v>
      </c>
      <c r="AGW298">
        <v>3</v>
      </c>
      <c r="AGY298" t="b">
        <v>1</v>
      </c>
      <c r="AGZ298" t="b">
        <v>1</v>
      </c>
      <c r="AHB298" t="b">
        <v>1</v>
      </c>
      <c r="AHD298">
        <v>2</v>
      </c>
      <c r="AHE298">
        <v>3</v>
      </c>
      <c r="AHF298">
        <v>3</v>
      </c>
      <c r="AKM298">
        <v>2.5</v>
      </c>
      <c r="AKN298">
        <v>2.5</v>
      </c>
      <c r="AKO298">
        <v>10</v>
      </c>
      <c r="AKP298">
        <v>2.5</v>
      </c>
      <c r="AKQ298">
        <v>2.5</v>
      </c>
      <c r="AKR298">
        <v>15</v>
      </c>
      <c r="AKS298" t="s">
        <v>1462</v>
      </c>
      <c r="AKT298" t="s">
        <v>1463</v>
      </c>
      <c r="AKV298" t="s">
        <v>1462</v>
      </c>
      <c r="AKX298" t="s">
        <v>1463</v>
      </c>
      <c r="AKZ298" t="s">
        <v>1463</v>
      </c>
      <c r="ALB298" t="s">
        <v>1462</v>
      </c>
      <c r="ALD298" t="s">
        <v>1463</v>
      </c>
      <c r="ALF298" t="s">
        <v>1462</v>
      </c>
      <c r="ALH298" t="s">
        <v>1462</v>
      </c>
      <c r="ALJ298" t="s">
        <v>1463</v>
      </c>
      <c r="ALL298" t="s">
        <v>1462</v>
      </c>
      <c r="ALN298" t="s">
        <v>1463</v>
      </c>
      <c r="ALP298" t="s">
        <v>1463</v>
      </c>
      <c r="ALR298" t="s">
        <v>1462</v>
      </c>
      <c r="ALT298" t="s">
        <v>1463</v>
      </c>
      <c r="AMF298" t="b">
        <v>1</v>
      </c>
      <c r="AML298" t="b">
        <v>1</v>
      </c>
      <c r="AMM298" t="b">
        <v>1</v>
      </c>
      <c r="AMQ298" t="b">
        <v>1</v>
      </c>
      <c r="AMW298" t="b">
        <v>1</v>
      </c>
      <c r="ANA298">
        <v>2.5</v>
      </c>
      <c r="ANB298">
        <v>2.5</v>
      </c>
      <c r="ANC298">
        <v>10</v>
      </c>
      <c r="AND298">
        <v>2.5</v>
      </c>
      <c r="ANE298">
        <v>2.5</v>
      </c>
      <c r="ANF298">
        <v>15</v>
      </c>
      <c r="ANG298" t="s">
        <v>1462</v>
      </c>
      <c r="ANH298" t="s">
        <v>3069</v>
      </c>
      <c r="ANI298" t="s">
        <v>1462</v>
      </c>
      <c r="ANJ298" t="s">
        <v>2616</v>
      </c>
      <c r="ANK298">
        <v>2.5</v>
      </c>
      <c r="ANL298">
        <v>2.5</v>
      </c>
      <c r="ANM298">
        <v>6</v>
      </c>
      <c r="ANN298">
        <v>5</v>
      </c>
      <c r="ANO298">
        <v>5</v>
      </c>
      <c r="ANP298">
        <v>16</v>
      </c>
      <c r="ANQ298" t="s">
        <v>2599</v>
      </c>
      <c r="ANR298" t="s">
        <v>1462</v>
      </c>
      <c r="ANT298">
        <v>5</v>
      </c>
      <c r="ANU298">
        <v>5</v>
      </c>
      <c r="AQR298">
        <v>5</v>
      </c>
      <c r="AQS298">
        <v>0</v>
      </c>
      <c r="AQT298">
        <v>2.5</v>
      </c>
      <c r="AQU298">
        <v>7.5</v>
      </c>
      <c r="AQV298" t="s">
        <v>1463</v>
      </c>
      <c r="ARA298" t="b">
        <v>1</v>
      </c>
      <c r="ARB298" t="b">
        <v>1</v>
      </c>
      <c r="ARC298" t="b">
        <v>1</v>
      </c>
      <c r="ARD298" t="b">
        <v>1</v>
      </c>
      <c r="ARG298">
        <v>0</v>
      </c>
      <c r="ARH298">
        <v>2.5</v>
      </c>
      <c r="ARI298" t="s">
        <v>1463</v>
      </c>
      <c r="ARQ298" t="s">
        <v>1462</v>
      </c>
      <c r="ARS298" t="s">
        <v>6991</v>
      </c>
      <c r="ART298" t="s">
        <v>7268</v>
      </c>
      <c r="ASB298" t="b">
        <v>1</v>
      </c>
      <c r="ASC298" t="s">
        <v>6945</v>
      </c>
      <c r="ASD298">
        <v>0</v>
      </c>
      <c r="ASE298">
        <v>2.5</v>
      </c>
      <c r="ASF298">
        <v>3</v>
      </c>
      <c r="ASG298">
        <v>2.5</v>
      </c>
      <c r="ASH298">
        <v>2.5</v>
      </c>
      <c r="ASI298">
        <v>8</v>
      </c>
      <c r="ASJ298">
        <v>80</v>
      </c>
      <c r="ASM298" t="b">
        <v>1</v>
      </c>
      <c r="ASS298">
        <v>3</v>
      </c>
      <c r="AST298" t="s">
        <v>1462</v>
      </c>
      <c r="ASV298" t="b">
        <v>1</v>
      </c>
      <c r="ASW298" t="b">
        <v>1</v>
      </c>
      <c r="ASY298" t="b">
        <v>1</v>
      </c>
      <c r="ATC298" t="s">
        <v>7166</v>
      </c>
      <c r="ATD298">
        <v>2.5</v>
      </c>
      <c r="ATE298">
        <v>2.5</v>
      </c>
      <c r="ATF298">
        <v>0</v>
      </c>
      <c r="ATG298">
        <v>0</v>
      </c>
      <c r="ATH298">
        <v>3.8</v>
      </c>
      <c r="ATI298">
        <v>3.8</v>
      </c>
      <c r="ATJ298" t="s">
        <v>1463</v>
      </c>
      <c r="AVZ298">
        <v>0</v>
      </c>
      <c r="AWA298">
        <v>2.5</v>
      </c>
      <c r="AWB298">
        <v>0</v>
      </c>
      <c r="AWC298">
        <v>5</v>
      </c>
      <c r="AWD298">
        <v>3</v>
      </c>
      <c r="AWE298">
        <v>2.5</v>
      </c>
      <c r="AWF298">
        <v>2.5</v>
      </c>
      <c r="AWG298">
        <v>8</v>
      </c>
      <c r="AWH298" t="s">
        <v>1462</v>
      </c>
      <c r="AWI298" t="s">
        <v>2708</v>
      </c>
      <c r="AWJ298" t="s">
        <v>1463</v>
      </c>
      <c r="AWL298" t="s">
        <v>1462</v>
      </c>
      <c r="AWM298" t="s">
        <v>2619</v>
      </c>
      <c r="AWN298" t="s">
        <v>1463</v>
      </c>
      <c r="AWP298" t="s">
        <v>1463</v>
      </c>
      <c r="AWR298" t="s">
        <v>1463</v>
      </c>
      <c r="AWT298" t="s">
        <v>1463</v>
      </c>
      <c r="AWV298" t="s">
        <v>1462</v>
      </c>
      <c r="AWW298" t="s">
        <v>1470</v>
      </c>
      <c r="AWX298" t="s">
        <v>1463</v>
      </c>
      <c r="AWZ298" t="s">
        <v>1462</v>
      </c>
      <c r="AXA298" t="s">
        <v>2708</v>
      </c>
      <c r="AXB298" t="s">
        <v>1463</v>
      </c>
      <c r="AXD298" t="s">
        <v>1463</v>
      </c>
      <c r="AXI298">
        <v>2.5</v>
      </c>
      <c r="AXJ298">
        <v>2.5</v>
      </c>
      <c r="AXK298">
        <v>1</v>
      </c>
      <c r="AXN298">
        <v>1</v>
      </c>
      <c r="AXO298">
        <v>1</v>
      </c>
      <c r="AXP298">
        <v>1</v>
      </c>
      <c r="AXQ298">
        <v>1</v>
      </c>
      <c r="AXR298">
        <v>1</v>
      </c>
      <c r="AXS298">
        <v>1</v>
      </c>
      <c r="AXT298">
        <v>1</v>
      </c>
      <c r="AXU298">
        <v>1</v>
      </c>
      <c r="AXV298">
        <v>2</v>
      </c>
      <c r="AXW298">
        <v>1</v>
      </c>
      <c r="AXX298">
        <v>2</v>
      </c>
      <c r="AYA298">
        <v>8.6999999999999993</v>
      </c>
      <c r="AYD298">
        <v>8.6999999999999993</v>
      </c>
      <c r="AYE298" t="s">
        <v>1463</v>
      </c>
      <c r="AYF298" t="s">
        <v>1463</v>
      </c>
      <c r="AYG298">
        <v>6</v>
      </c>
      <c r="AYJ298">
        <v>10</v>
      </c>
      <c r="AYK298">
        <v>2.5</v>
      </c>
      <c r="AYL298">
        <v>2.5</v>
      </c>
      <c r="AYM298">
        <v>15</v>
      </c>
      <c r="AZO298" t="s">
        <v>1462</v>
      </c>
      <c r="AZP298" t="s">
        <v>7083</v>
      </c>
      <c r="AZR298">
        <v>2.5</v>
      </c>
      <c r="AZS298">
        <v>2.5</v>
      </c>
      <c r="BCH298">
        <v>10</v>
      </c>
      <c r="BCI298">
        <v>2.5</v>
      </c>
      <c r="BCJ298">
        <v>2.5</v>
      </c>
      <c r="BCK298">
        <v>15</v>
      </c>
      <c r="BCL298">
        <v>1</v>
      </c>
      <c r="BCN298" t="s">
        <v>2555</v>
      </c>
      <c r="BCP298">
        <v>2</v>
      </c>
      <c r="BCR298">
        <v>3</v>
      </c>
      <c r="BCT298">
        <v>4</v>
      </c>
      <c r="BCW298" t="s">
        <v>2555</v>
      </c>
      <c r="BCY298">
        <v>2.5</v>
      </c>
      <c r="BCZ298">
        <v>2.5</v>
      </c>
      <c r="BEH298">
        <v>3</v>
      </c>
      <c r="BEI298">
        <v>7.5</v>
      </c>
      <c r="BEJ298">
        <v>2.5</v>
      </c>
      <c r="BEK298">
        <v>13</v>
      </c>
      <c r="BEL298" t="s">
        <v>2552</v>
      </c>
      <c r="BEN298" t="s">
        <v>2552</v>
      </c>
      <c r="BEP298" t="s">
        <v>2552</v>
      </c>
      <c r="BER298" t="s">
        <v>2552</v>
      </c>
      <c r="BET298" t="s">
        <v>2556</v>
      </c>
      <c r="BEV298" t="s">
        <v>2552</v>
      </c>
      <c r="BEX298">
        <v>7.5</v>
      </c>
      <c r="BEY298">
        <v>2.5</v>
      </c>
      <c r="BGQ298" t="s">
        <v>1467</v>
      </c>
      <c r="BGR298">
        <v>0</v>
      </c>
      <c r="BGS298">
        <v>2.5</v>
      </c>
      <c r="BGT298">
        <v>2.5</v>
      </c>
      <c r="BGU298" t="s">
        <v>1463</v>
      </c>
      <c r="BHK298">
        <v>0</v>
      </c>
      <c r="BHL298">
        <v>2.5</v>
      </c>
      <c r="BIT298">
        <v>10</v>
      </c>
      <c r="BIU298">
        <v>2.5</v>
      </c>
      <c r="BIV298">
        <v>2.5</v>
      </c>
      <c r="BIW298">
        <v>15</v>
      </c>
      <c r="BIX298">
        <v>3</v>
      </c>
      <c r="BIY298" t="s">
        <v>1474</v>
      </c>
      <c r="BIZ298" t="s">
        <v>2548</v>
      </c>
      <c r="BJA298" t="s">
        <v>2548</v>
      </c>
      <c r="BJB298">
        <v>2.5</v>
      </c>
      <c r="BJC298">
        <v>2.5</v>
      </c>
    </row>
    <row r="299" spans="1:1024 1026:1615" ht="15" x14ac:dyDescent="0.25">
      <c r="A299" t="s">
        <v>6936</v>
      </c>
      <c r="B299" t="s">
        <v>7269</v>
      </c>
      <c r="C299" t="s">
        <v>7270</v>
      </c>
      <c r="D299" t="s">
        <v>1460</v>
      </c>
      <c r="F299" t="s">
        <v>2606</v>
      </c>
      <c r="G299" t="s">
        <v>4350</v>
      </c>
      <c r="H299" t="s">
        <v>6517</v>
      </c>
      <c r="I299" t="s">
        <v>7259</v>
      </c>
      <c r="J299">
        <v>2.5795882699999999</v>
      </c>
      <c r="K299">
        <v>34.695573570000001</v>
      </c>
      <c r="L299" s="116">
        <v>42465</v>
      </c>
      <c r="M299" t="s">
        <v>1461</v>
      </c>
      <c r="N299">
        <v>51</v>
      </c>
      <c r="O299" t="s">
        <v>2554</v>
      </c>
      <c r="Q299">
        <v>6.7</v>
      </c>
      <c r="R299">
        <v>2.5</v>
      </c>
      <c r="S299">
        <v>2.5</v>
      </c>
      <c r="T299">
        <v>11.7</v>
      </c>
      <c r="V299">
        <v>3</v>
      </c>
      <c r="W299">
        <v>1</v>
      </c>
      <c r="Y299">
        <v>1</v>
      </c>
      <c r="Z299">
        <v>1</v>
      </c>
      <c r="AF299" t="b">
        <v>1</v>
      </c>
      <c r="AH299">
        <v>3</v>
      </c>
      <c r="AI299">
        <v>1</v>
      </c>
      <c r="AK299">
        <v>1</v>
      </c>
      <c r="AL299">
        <v>1</v>
      </c>
      <c r="AO299">
        <v>1</v>
      </c>
      <c r="AR299">
        <v>1</v>
      </c>
      <c r="AT299">
        <v>3</v>
      </c>
      <c r="AU299">
        <v>1</v>
      </c>
      <c r="AW299">
        <v>1</v>
      </c>
      <c r="AX299">
        <v>1</v>
      </c>
      <c r="BS299" t="s">
        <v>1462</v>
      </c>
      <c r="BT299" t="s">
        <v>1462</v>
      </c>
      <c r="BU299" t="s">
        <v>7271</v>
      </c>
      <c r="BV299" t="s">
        <v>7002</v>
      </c>
      <c r="BW299">
        <v>2.5</v>
      </c>
      <c r="BX299">
        <v>2.5</v>
      </c>
      <c r="BY299">
        <v>7.5</v>
      </c>
      <c r="BZ299">
        <v>5</v>
      </c>
      <c r="CA299">
        <v>2.5</v>
      </c>
      <c r="CB299">
        <v>15</v>
      </c>
      <c r="CC299" t="s">
        <v>1462</v>
      </c>
      <c r="CD299" t="b">
        <v>1</v>
      </c>
      <c r="CE299" t="b">
        <v>1</v>
      </c>
      <c r="CF299">
        <v>30</v>
      </c>
      <c r="CH299" t="s">
        <v>1462</v>
      </c>
      <c r="CI299" t="b">
        <v>1</v>
      </c>
      <c r="CK299">
        <v>30</v>
      </c>
      <c r="CM299" t="s">
        <v>1463</v>
      </c>
      <c r="CR299" t="s">
        <v>1463</v>
      </c>
      <c r="CW299" t="s">
        <v>1463</v>
      </c>
      <c r="DB299" t="s">
        <v>1463</v>
      </c>
      <c r="DG299" t="s">
        <v>1463</v>
      </c>
      <c r="DM299" t="s">
        <v>1463</v>
      </c>
      <c r="DS299" t="b">
        <v>1</v>
      </c>
      <c r="DU299" t="b">
        <v>1</v>
      </c>
      <c r="DY299" t="b">
        <v>1</v>
      </c>
      <c r="DZ299" t="b">
        <v>1</v>
      </c>
      <c r="EA299" t="b">
        <v>1</v>
      </c>
      <c r="EF299" t="b">
        <v>1</v>
      </c>
      <c r="EG299" t="s">
        <v>7272</v>
      </c>
      <c r="EI299">
        <v>5</v>
      </c>
      <c r="EJ299">
        <v>2.5</v>
      </c>
      <c r="EN299">
        <v>0</v>
      </c>
      <c r="EO299" t="s">
        <v>1463</v>
      </c>
      <c r="FL299">
        <v>3.3</v>
      </c>
      <c r="FM299">
        <v>2.5</v>
      </c>
      <c r="FN299">
        <v>2.5</v>
      </c>
      <c r="FO299">
        <v>8.3000000000000007</v>
      </c>
      <c r="FP299" t="s">
        <v>1462</v>
      </c>
      <c r="FT299" t="b">
        <v>1</v>
      </c>
      <c r="FV299" t="s">
        <v>1464</v>
      </c>
      <c r="HD299" t="b">
        <v>1</v>
      </c>
      <c r="HF299" t="s">
        <v>1464</v>
      </c>
      <c r="HJ299" t="b">
        <v>1</v>
      </c>
      <c r="HL299" t="s">
        <v>1464</v>
      </c>
      <c r="JC299" t="b">
        <v>1</v>
      </c>
      <c r="JE299" t="s">
        <v>1464</v>
      </c>
      <c r="KG299" t="s">
        <v>4388</v>
      </c>
      <c r="KH299" t="b">
        <v>1</v>
      </c>
      <c r="KJ299" t="s">
        <v>1464</v>
      </c>
      <c r="KK299" t="s">
        <v>1463</v>
      </c>
      <c r="KM299">
        <v>2.5</v>
      </c>
      <c r="KN299">
        <v>2.5</v>
      </c>
      <c r="KO299">
        <v>2</v>
      </c>
      <c r="KP299">
        <v>2.5</v>
      </c>
      <c r="KQ299">
        <v>2.5</v>
      </c>
      <c r="KR299">
        <v>7</v>
      </c>
      <c r="KS299" t="s">
        <v>1462</v>
      </c>
      <c r="KV299">
        <v>23</v>
      </c>
      <c r="KW299">
        <v>17</v>
      </c>
      <c r="LF299">
        <v>1</v>
      </c>
      <c r="LG299">
        <v>1</v>
      </c>
      <c r="MJ299" t="b">
        <v>1</v>
      </c>
      <c r="MK299" t="b">
        <v>1</v>
      </c>
      <c r="MT299" t="s">
        <v>1462</v>
      </c>
      <c r="MU299" t="s">
        <v>7273</v>
      </c>
      <c r="MV299">
        <v>2.5</v>
      </c>
      <c r="MW299">
        <v>2.5</v>
      </c>
      <c r="MX299">
        <v>0</v>
      </c>
      <c r="MY299">
        <v>0</v>
      </c>
      <c r="MZ299">
        <v>2.5</v>
      </c>
      <c r="NA299">
        <v>2.5</v>
      </c>
      <c r="NM299" t="s">
        <v>2549</v>
      </c>
      <c r="NN299" t="s">
        <v>2549</v>
      </c>
      <c r="NO299" t="s">
        <v>2549</v>
      </c>
      <c r="NP299" t="s">
        <v>2549</v>
      </c>
      <c r="NQ299" t="s">
        <v>2549</v>
      </c>
      <c r="NR299" t="s">
        <v>2549</v>
      </c>
      <c r="NS299" t="s">
        <v>2549</v>
      </c>
      <c r="NT299" t="s">
        <v>2549</v>
      </c>
      <c r="NU299" t="s">
        <v>2549</v>
      </c>
      <c r="NV299" t="s">
        <v>2549</v>
      </c>
      <c r="NW299" t="s">
        <v>2550</v>
      </c>
      <c r="NX299" t="s">
        <v>2569</v>
      </c>
      <c r="NY299" t="s">
        <v>2569</v>
      </c>
      <c r="NZ299" t="s">
        <v>2550</v>
      </c>
      <c r="OA299" t="s">
        <v>2550</v>
      </c>
      <c r="OB299" t="s">
        <v>2550</v>
      </c>
      <c r="OC299" t="s">
        <v>2550</v>
      </c>
      <c r="OD299" t="s">
        <v>2550</v>
      </c>
      <c r="OE299" t="s">
        <v>2550</v>
      </c>
      <c r="OF299" t="s">
        <v>2550</v>
      </c>
      <c r="OG299">
        <v>0</v>
      </c>
      <c r="OH299">
        <v>2.5</v>
      </c>
      <c r="OJ299">
        <v>0</v>
      </c>
      <c r="OK299">
        <v>2.5</v>
      </c>
      <c r="OL299">
        <v>2.5</v>
      </c>
      <c r="QL299">
        <v>0</v>
      </c>
      <c r="QM299">
        <v>2.5</v>
      </c>
      <c r="RO299">
        <v>7.5</v>
      </c>
      <c r="RP299">
        <v>0</v>
      </c>
      <c r="RQ299">
        <v>2.5</v>
      </c>
      <c r="RR299">
        <v>10</v>
      </c>
      <c r="RS299" t="s">
        <v>1463</v>
      </c>
      <c r="RZ299" t="s">
        <v>1463</v>
      </c>
      <c r="SB299" t="s">
        <v>1463</v>
      </c>
      <c r="SH299" t="s">
        <v>1463</v>
      </c>
      <c r="SK299">
        <v>0</v>
      </c>
      <c r="SL299">
        <v>2.5</v>
      </c>
      <c r="SM299">
        <v>3.7</v>
      </c>
      <c r="SN299">
        <v>5</v>
      </c>
      <c r="SO299">
        <v>2.5</v>
      </c>
      <c r="SP299">
        <v>11.2</v>
      </c>
      <c r="SQ299" t="s">
        <v>1463</v>
      </c>
      <c r="SR299" t="s">
        <v>2919</v>
      </c>
      <c r="TI299">
        <v>75</v>
      </c>
      <c r="TJ299" t="s">
        <v>7274</v>
      </c>
      <c r="TM299" t="b">
        <v>1</v>
      </c>
      <c r="TN299" t="b">
        <v>1</v>
      </c>
      <c r="TO299" t="b">
        <v>1</v>
      </c>
      <c r="TP299" t="b">
        <v>1</v>
      </c>
      <c r="TS299" t="b">
        <v>1</v>
      </c>
      <c r="TT299" t="b">
        <v>1</v>
      </c>
      <c r="TX299">
        <v>5</v>
      </c>
      <c r="TY299">
        <v>2.5</v>
      </c>
      <c r="VI299">
        <v>5</v>
      </c>
      <c r="VJ299">
        <v>0</v>
      </c>
      <c r="VK299">
        <v>2.5</v>
      </c>
      <c r="VL299">
        <v>7.5</v>
      </c>
      <c r="VM299" t="s">
        <v>1463</v>
      </c>
      <c r="VO299" t="s">
        <v>1463</v>
      </c>
      <c r="VQ299" t="s">
        <v>1463</v>
      </c>
      <c r="VS299" t="s">
        <v>1463</v>
      </c>
      <c r="VV299" t="s">
        <v>1463</v>
      </c>
      <c r="VX299" t="s">
        <v>1462</v>
      </c>
      <c r="VY299" t="s">
        <v>7267</v>
      </c>
      <c r="VZ299">
        <v>0</v>
      </c>
      <c r="WA299">
        <v>2.5</v>
      </c>
      <c r="XJ299">
        <v>7</v>
      </c>
      <c r="XK299">
        <v>2.5</v>
      </c>
      <c r="XL299">
        <v>2.5</v>
      </c>
      <c r="XM299">
        <v>12</v>
      </c>
      <c r="XN299" t="s">
        <v>1462</v>
      </c>
      <c r="XO299" t="s">
        <v>1462</v>
      </c>
      <c r="XR299" t="b">
        <v>1</v>
      </c>
      <c r="XS299" t="b">
        <v>1</v>
      </c>
      <c r="XT299" t="b">
        <v>1</v>
      </c>
      <c r="XU299" t="b">
        <v>1</v>
      </c>
      <c r="XW299" t="b">
        <v>1</v>
      </c>
      <c r="XX299" t="b">
        <v>1</v>
      </c>
      <c r="YC299" t="s">
        <v>1462</v>
      </c>
      <c r="YE299" t="s">
        <v>1462</v>
      </c>
      <c r="YG299">
        <v>0</v>
      </c>
      <c r="YH299">
        <v>2.5</v>
      </c>
      <c r="YI299" t="s">
        <v>1462</v>
      </c>
      <c r="YO299" t="b">
        <v>1</v>
      </c>
      <c r="YU299">
        <v>5</v>
      </c>
      <c r="YV299">
        <v>2.5</v>
      </c>
      <c r="ZX299">
        <v>10</v>
      </c>
      <c r="ZY299">
        <v>2.5</v>
      </c>
      <c r="ZZ299">
        <v>2.5</v>
      </c>
      <c r="AAA299">
        <v>15</v>
      </c>
      <c r="AAB299" t="s">
        <v>1462</v>
      </c>
      <c r="AAK299" t="b">
        <v>1</v>
      </c>
      <c r="AAM299" t="b">
        <v>1</v>
      </c>
      <c r="AAO299" t="b">
        <v>1</v>
      </c>
      <c r="AAS299" t="s">
        <v>6944</v>
      </c>
      <c r="AAT299">
        <v>2.5</v>
      </c>
      <c r="AAU299">
        <v>2.5</v>
      </c>
      <c r="ADN299">
        <v>6</v>
      </c>
      <c r="ADO299">
        <v>2.5</v>
      </c>
      <c r="ADP299">
        <v>2.5</v>
      </c>
      <c r="ADQ299">
        <v>11</v>
      </c>
      <c r="ADR299" t="s">
        <v>1759</v>
      </c>
      <c r="ADS299">
        <v>0.5</v>
      </c>
      <c r="ADT299">
        <v>30</v>
      </c>
      <c r="ADU299" t="s">
        <v>2560</v>
      </c>
      <c r="ADV299">
        <v>1</v>
      </c>
      <c r="ADW299">
        <v>60</v>
      </c>
      <c r="AEG299">
        <v>2.5</v>
      </c>
      <c r="AEH299">
        <v>2.5</v>
      </c>
      <c r="AEI299">
        <v>10</v>
      </c>
      <c r="AEJ299">
        <v>2.5</v>
      </c>
      <c r="AEK299">
        <v>2.5</v>
      </c>
      <c r="AEL299">
        <v>15</v>
      </c>
      <c r="AER299" t="b">
        <v>1</v>
      </c>
      <c r="AET299" t="b">
        <v>1</v>
      </c>
      <c r="AEU299" t="b">
        <v>1</v>
      </c>
      <c r="AEX299" t="b">
        <v>1</v>
      </c>
      <c r="AFC299">
        <v>2.5</v>
      </c>
      <c r="AFD299">
        <v>2.5</v>
      </c>
      <c r="AFE299">
        <v>0</v>
      </c>
      <c r="AFF299">
        <v>5</v>
      </c>
      <c r="AFG299">
        <v>2.5</v>
      </c>
      <c r="AFH299">
        <v>7.5</v>
      </c>
      <c r="AFI299" t="s">
        <v>1463</v>
      </c>
      <c r="AFK299" t="s">
        <v>1463</v>
      </c>
      <c r="AFM299" t="s">
        <v>1463</v>
      </c>
      <c r="AFO299" t="s">
        <v>1463</v>
      </c>
      <c r="AFQ299" t="s">
        <v>1463</v>
      </c>
      <c r="AFT299" t="s">
        <v>1463</v>
      </c>
      <c r="AFV299">
        <v>2</v>
      </c>
      <c r="AFW299">
        <v>2</v>
      </c>
      <c r="AFX299">
        <v>5</v>
      </c>
      <c r="AFY299">
        <v>2.5</v>
      </c>
      <c r="AFZ299">
        <v>5</v>
      </c>
      <c r="AGA299">
        <v>5</v>
      </c>
      <c r="AGB299">
        <v>2.5</v>
      </c>
      <c r="AGC299">
        <v>12.5</v>
      </c>
      <c r="AGD299">
        <v>10</v>
      </c>
      <c r="AGG299">
        <v>10</v>
      </c>
      <c r="AGJ299">
        <v>10</v>
      </c>
      <c r="AGQ299">
        <v>5</v>
      </c>
      <c r="AGR299">
        <v>2.5</v>
      </c>
      <c r="AGS299">
        <v>3</v>
      </c>
      <c r="AGT299">
        <v>2.5</v>
      </c>
      <c r="AGU299">
        <v>2.5</v>
      </c>
      <c r="AGV299">
        <v>8</v>
      </c>
      <c r="AGW299">
        <v>3</v>
      </c>
      <c r="AGY299" t="b">
        <v>1</v>
      </c>
      <c r="AGZ299" t="b">
        <v>1</v>
      </c>
      <c r="AHB299" t="b">
        <v>1</v>
      </c>
      <c r="AHD299">
        <v>2</v>
      </c>
      <c r="AHE299">
        <v>3</v>
      </c>
      <c r="AHF299">
        <v>3</v>
      </c>
      <c r="AKM299">
        <v>2.5</v>
      </c>
      <c r="AKN299">
        <v>2.5</v>
      </c>
      <c r="AKO299">
        <v>10</v>
      </c>
      <c r="AKP299">
        <v>2.5</v>
      </c>
      <c r="AKQ299">
        <v>2.5</v>
      </c>
      <c r="AKR299">
        <v>15</v>
      </c>
      <c r="AKS299" t="s">
        <v>1462</v>
      </c>
      <c r="AKT299" t="s">
        <v>1463</v>
      </c>
      <c r="AKV299" t="s">
        <v>1462</v>
      </c>
      <c r="AKX299" t="s">
        <v>1463</v>
      </c>
      <c r="AKZ299" t="s">
        <v>1463</v>
      </c>
      <c r="ALB299" t="s">
        <v>1462</v>
      </c>
      <c r="ALD299" t="s">
        <v>1463</v>
      </c>
      <c r="ALF299" t="s">
        <v>1462</v>
      </c>
      <c r="ALH299" t="s">
        <v>1462</v>
      </c>
      <c r="ALJ299" t="s">
        <v>1463</v>
      </c>
      <c r="ALL299" t="s">
        <v>1462</v>
      </c>
      <c r="ALN299" t="s">
        <v>1463</v>
      </c>
      <c r="ALP299" t="s">
        <v>1463</v>
      </c>
      <c r="ALR299" t="s">
        <v>1462</v>
      </c>
      <c r="ALT299" t="s">
        <v>1463</v>
      </c>
      <c r="AMF299" t="b">
        <v>1</v>
      </c>
      <c r="AML299" t="b">
        <v>1</v>
      </c>
      <c r="AMM299" t="b">
        <v>1</v>
      </c>
      <c r="AMQ299" t="b">
        <v>1</v>
      </c>
      <c r="AMW299" t="b">
        <v>1</v>
      </c>
      <c r="ANA299">
        <v>2.5</v>
      </c>
      <c r="ANB299">
        <v>2.5</v>
      </c>
      <c r="ANC299">
        <v>10</v>
      </c>
      <c r="AND299">
        <v>7.5</v>
      </c>
      <c r="ANE299">
        <v>2.5</v>
      </c>
      <c r="ANF299">
        <v>20</v>
      </c>
      <c r="ANG299" t="s">
        <v>1462</v>
      </c>
      <c r="ANH299" t="s">
        <v>3069</v>
      </c>
      <c r="ANI299" t="s">
        <v>1462</v>
      </c>
      <c r="ANJ299" t="s">
        <v>2616</v>
      </c>
      <c r="ANK299">
        <v>7.5</v>
      </c>
      <c r="ANL299">
        <v>2.5</v>
      </c>
      <c r="ANM299">
        <v>6</v>
      </c>
      <c r="ANN299">
        <v>7.5</v>
      </c>
      <c r="ANO299">
        <v>2.5</v>
      </c>
      <c r="ANP299">
        <v>16</v>
      </c>
      <c r="ANQ299" t="s">
        <v>2599</v>
      </c>
      <c r="ANR299" t="s">
        <v>1462</v>
      </c>
      <c r="ANT299">
        <v>7.5</v>
      </c>
      <c r="ANU299">
        <v>2.5</v>
      </c>
      <c r="AQR299">
        <v>5</v>
      </c>
      <c r="AQS299">
        <v>0</v>
      </c>
      <c r="AQT299">
        <v>2.5</v>
      </c>
      <c r="AQU299">
        <v>7.5</v>
      </c>
      <c r="AQV299" t="s">
        <v>1463</v>
      </c>
      <c r="ARA299" t="b">
        <v>1</v>
      </c>
      <c r="ARB299" t="b">
        <v>1</v>
      </c>
      <c r="ARC299" t="b">
        <v>1</v>
      </c>
      <c r="ARD299" t="b">
        <v>1</v>
      </c>
      <c r="ARG299">
        <v>0</v>
      </c>
      <c r="ARH299">
        <v>2.5</v>
      </c>
      <c r="ARI299" t="s">
        <v>1463</v>
      </c>
      <c r="ARQ299" t="s">
        <v>1462</v>
      </c>
      <c r="ARS299" t="s">
        <v>4680</v>
      </c>
      <c r="ART299" t="s">
        <v>2616</v>
      </c>
      <c r="ASB299" t="b">
        <v>1</v>
      </c>
      <c r="ASC299" t="s">
        <v>6945</v>
      </c>
      <c r="ASD299">
        <v>0</v>
      </c>
      <c r="ASE299">
        <v>2.5</v>
      </c>
      <c r="ASF299">
        <v>5</v>
      </c>
      <c r="ASG299">
        <v>2.5</v>
      </c>
      <c r="ASH299">
        <v>2.5</v>
      </c>
      <c r="ASI299">
        <v>10</v>
      </c>
      <c r="ASJ299">
        <v>70</v>
      </c>
      <c r="ASM299" t="b">
        <v>1</v>
      </c>
      <c r="ASS299">
        <v>4</v>
      </c>
      <c r="AST299" t="s">
        <v>1462</v>
      </c>
      <c r="ASW299" t="b">
        <v>1</v>
      </c>
      <c r="ASX299" t="b">
        <v>1</v>
      </c>
      <c r="ASY299" t="b">
        <v>1</v>
      </c>
      <c r="ATC299" t="s">
        <v>6971</v>
      </c>
      <c r="ATD299">
        <v>2.5</v>
      </c>
      <c r="ATE299">
        <v>2.5</v>
      </c>
      <c r="ATF299">
        <v>4.7</v>
      </c>
      <c r="ATG299">
        <v>0</v>
      </c>
      <c r="ATH299">
        <v>3.8</v>
      </c>
      <c r="ATI299">
        <v>8.5</v>
      </c>
      <c r="ATJ299" t="s">
        <v>1462</v>
      </c>
      <c r="ATT299" t="b">
        <v>1</v>
      </c>
      <c r="ATU299" t="s">
        <v>7167</v>
      </c>
      <c r="ATV299" t="s">
        <v>2568</v>
      </c>
      <c r="AVW299" t="s">
        <v>1463</v>
      </c>
      <c r="AVZ299">
        <v>0</v>
      </c>
      <c r="AWA299">
        <v>2.5</v>
      </c>
      <c r="AWB299">
        <v>0</v>
      </c>
      <c r="AWC299">
        <v>5</v>
      </c>
      <c r="AWD299">
        <v>3</v>
      </c>
      <c r="AWE299">
        <v>2.5</v>
      </c>
      <c r="AWF299">
        <v>2.5</v>
      </c>
      <c r="AWG299">
        <v>8</v>
      </c>
      <c r="AWH299" t="s">
        <v>1462</v>
      </c>
      <c r="AWI299" t="s">
        <v>1470</v>
      </c>
      <c r="AWJ299" t="s">
        <v>1463</v>
      </c>
      <c r="AWL299" t="s">
        <v>1462</v>
      </c>
      <c r="AWM299" t="s">
        <v>1469</v>
      </c>
      <c r="AWN299" t="s">
        <v>1463</v>
      </c>
      <c r="AWP299" t="s">
        <v>1463</v>
      </c>
      <c r="AWR299" t="s">
        <v>1463</v>
      </c>
      <c r="AWT299" t="s">
        <v>1463</v>
      </c>
      <c r="AWV299" t="s">
        <v>1462</v>
      </c>
      <c r="AWW299" t="s">
        <v>2708</v>
      </c>
      <c r="AWX299" t="s">
        <v>1463</v>
      </c>
      <c r="AWZ299" t="s">
        <v>1462</v>
      </c>
      <c r="AXA299" t="s">
        <v>1469</v>
      </c>
      <c r="AXB299" t="s">
        <v>1463</v>
      </c>
      <c r="AXD299" t="s">
        <v>1463</v>
      </c>
      <c r="AXI299">
        <v>2.5</v>
      </c>
      <c r="AXJ299">
        <v>2.5</v>
      </c>
      <c r="AXK299">
        <v>1</v>
      </c>
      <c r="AXN299">
        <v>1</v>
      </c>
      <c r="AXO299">
        <v>1</v>
      </c>
      <c r="AXP299">
        <v>1</v>
      </c>
      <c r="AXQ299">
        <v>1</v>
      </c>
      <c r="AXR299">
        <v>1</v>
      </c>
      <c r="AXS299">
        <v>1</v>
      </c>
      <c r="AXT299">
        <v>1</v>
      </c>
      <c r="AXU299">
        <v>1</v>
      </c>
      <c r="AXV299">
        <v>2</v>
      </c>
      <c r="AXW299">
        <v>1</v>
      </c>
      <c r="AXX299">
        <v>2</v>
      </c>
      <c r="AYA299">
        <v>10</v>
      </c>
      <c r="AYD299">
        <v>10</v>
      </c>
      <c r="AYE299" t="s">
        <v>1463</v>
      </c>
      <c r="AYF299" t="s">
        <v>1463</v>
      </c>
      <c r="AYG299">
        <v>10</v>
      </c>
      <c r="AYJ299">
        <v>10</v>
      </c>
      <c r="AYK299">
        <v>2.5</v>
      </c>
      <c r="AYL299">
        <v>5</v>
      </c>
      <c r="AYM299">
        <v>17.5</v>
      </c>
      <c r="AZO299" t="s">
        <v>1462</v>
      </c>
      <c r="AZP299" t="s">
        <v>7275</v>
      </c>
      <c r="AZR299">
        <v>2.5</v>
      </c>
      <c r="AZS299">
        <v>5</v>
      </c>
      <c r="BCH299">
        <v>10</v>
      </c>
      <c r="BCI299">
        <v>2.5</v>
      </c>
      <c r="BCJ299">
        <v>2.5</v>
      </c>
      <c r="BCK299">
        <v>15</v>
      </c>
      <c r="BCL299">
        <v>2</v>
      </c>
      <c r="BCN299">
        <v>1</v>
      </c>
      <c r="BCP299">
        <v>3</v>
      </c>
      <c r="BCR299">
        <v>5</v>
      </c>
      <c r="BCT299">
        <v>4</v>
      </c>
      <c r="BCW299" t="s">
        <v>2555</v>
      </c>
      <c r="BCY299">
        <v>2.5</v>
      </c>
      <c r="BCZ299">
        <v>2.5</v>
      </c>
      <c r="BEH299">
        <v>7.5</v>
      </c>
      <c r="BEI299">
        <v>7.5</v>
      </c>
      <c r="BEJ299">
        <v>2.5</v>
      </c>
      <c r="BEK299">
        <v>17.5</v>
      </c>
      <c r="BEL299" t="s">
        <v>2552</v>
      </c>
      <c r="BEN299" t="s">
        <v>2552</v>
      </c>
      <c r="BEP299" t="s">
        <v>2557</v>
      </c>
      <c r="BER299" t="s">
        <v>2567</v>
      </c>
      <c r="BET299" t="s">
        <v>2567</v>
      </c>
      <c r="BEV299" t="s">
        <v>2567</v>
      </c>
      <c r="BEX299">
        <v>7.5</v>
      </c>
      <c r="BEY299">
        <v>2.5</v>
      </c>
      <c r="BGQ299">
        <v>0</v>
      </c>
      <c r="BGR299">
        <v>2.5</v>
      </c>
      <c r="BGS299">
        <v>2.5</v>
      </c>
      <c r="BGT299">
        <v>5</v>
      </c>
      <c r="BGU299" t="s">
        <v>1462</v>
      </c>
      <c r="BGV299" t="s">
        <v>3069</v>
      </c>
      <c r="BGW299" t="s">
        <v>3103</v>
      </c>
      <c r="BHK299">
        <v>2.5</v>
      </c>
      <c r="BHL299">
        <v>2.5</v>
      </c>
      <c r="BIT299">
        <v>10</v>
      </c>
      <c r="BIU299">
        <v>2.5</v>
      </c>
      <c r="BIV299">
        <v>2.5</v>
      </c>
      <c r="BIW299">
        <v>15</v>
      </c>
      <c r="BIX299">
        <v>3</v>
      </c>
      <c r="BIY299" t="s">
        <v>2594</v>
      </c>
      <c r="BIZ299" t="s">
        <v>2548</v>
      </c>
      <c r="BJA299" t="s">
        <v>2548</v>
      </c>
      <c r="BJB299">
        <v>2.5</v>
      </c>
      <c r="BJC299">
        <v>2.5</v>
      </c>
    </row>
    <row r="300" spans="1:1024 1026:1615" ht="15" x14ac:dyDescent="0.25">
      <c r="A300" t="s">
        <v>6920</v>
      </c>
      <c r="B300" t="s">
        <v>7276</v>
      </c>
      <c r="C300" t="s">
        <v>7277</v>
      </c>
      <c r="D300" t="s">
        <v>2553</v>
      </c>
      <c r="E300" t="s">
        <v>7278</v>
      </c>
      <c r="F300" t="s">
        <v>2606</v>
      </c>
      <c r="G300" t="s">
        <v>4350</v>
      </c>
      <c r="H300" t="s">
        <v>4351</v>
      </c>
      <c r="I300" t="s">
        <v>6923</v>
      </c>
      <c r="J300">
        <v>3.5829203999999999</v>
      </c>
      <c r="K300">
        <v>33.686431079999998</v>
      </c>
      <c r="L300" s="116">
        <v>42452</v>
      </c>
      <c r="M300" t="s">
        <v>1471</v>
      </c>
      <c r="N300">
        <v>36</v>
      </c>
      <c r="O300" t="s">
        <v>2554</v>
      </c>
      <c r="Q300">
        <v>8.8000000000000007</v>
      </c>
      <c r="R300">
        <v>2.5</v>
      </c>
      <c r="S300">
        <v>2.5</v>
      </c>
      <c r="T300">
        <v>13.8</v>
      </c>
      <c r="U300">
        <v>1</v>
      </c>
      <c r="V300">
        <v>1</v>
      </c>
      <c r="W300">
        <v>3</v>
      </c>
      <c r="X300">
        <v>3</v>
      </c>
      <c r="AA300" t="b">
        <v>1</v>
      </c>
      <c r="AG300">
        <v>1</v>
      </c>
      <c r="AH300">
        <v>1</v>
      </c>
      <c r="AI300">
        <v>2</v>
      </c>
      <c r="AJ300">
        <v>2</v>
      </c>
      <c r="AS300">
        <v>1</v>
      </c>
      <c r="AT300">
        <v>1</v>
      </c>
      <c r="BG300">
        <v>1</v>
      </c>
      <c r="BH300">
        <v>1</v>
      </c>
      <c r="BS300" t="s">
        <v>1462</v>
      </c>
      <c r="BT300" t="s">
        <v>1462</v>
      </c>
      <c r="BU300" t="s">
        <v>7279</v>
      </c>
      <c r="BV300" t="s">
        <v>7279</v>
      </c>
      <c r="BW300">
        <v>2.5</v>
      </c>
      <c r="BX300">
        <v>2.5</v>
      </c>
      <c r="BY300">
        <v>6</v>
      </c>
      <c r="BZ300">
        <v>2.5</v>
      </c>
      <c r="CA300">
        <v>2.5</v>
      </c>
      <c r="CB300">
        <v>11</v>
      </c>
      <c r="CC300" t="s">
        <v>1462</v>
      </c>
      <c r="CD300" t="b">
        <v>1</v>
      </c>
      <c r="CE300" t="b">
        <v>1</v>
      </c>
      <c r="CF300">
        <v>20</v>
      </c>
      <c r="CH300" t="s">
        <v>1462</v>
      </c>
      <c r="CK300">
        <v>20</v>
      </c>
      <c r="CM300" t="s">
        <v>1463</v>
      </c>
      <c r="CR300" t="s">
        <v>1463</v>
      </c>
      <c r="CW300" t="s">
        <v>1463</v>
      </c>
      <c r="DB300" t="s">
        <v>1463</v>
      </c>
      <c r="DG300" t="s">
        <v>1463</v>
      </c>
      <c r="DM300" t="s">
        <v>1463</v>
      </c>
      <c r="DS300" t="b">
        <v>1</v>
      </c>
      <c r="DU300" t="b">
        <v>1</v>
      </c>
      <c r="EC300" t="b">
        <v>1</v>
      </c>
      <c r="EI300">
        <v>2.5</v>
      </c>
      <c r="EJ300">
        <v>2.5</v>
      </c>
      <c r="EN300">
        <v>0</v>
      </c>
      <c r="EO300" t="s">
        <v>1463</v>
      </c>
      <c r="FL300">
        <v>6.7</v>
      </c>
      <c r="FM300">
        <v>2.5</v>
      </c>
      <c r="FN300">
        <v>2.5</v>
      </c>
      <c r="FO300">
        <v>11.7</v>
      </c>
      <c r="FP300" t="s">
        <v>1462</v>
      </c>
      <c r="FQ300" t="b">
        <v>1</v>
      </c>
      <c r="FS300" t="s">
        <v>1464</v>
      </c>
      <c r="FT300" t="b">
        <v>1</v>
      </c>
      <c r="FV300" t="s">
        <v>1464</v>
      </c>
      <c r="GC300" t="b">
        <v>1</v>
      </c>
      <c r="GE300" t="s">
        <v>2564</v>
      </c>
      <c r="HD300" t="b">
        <v>1</v>
      </c>
      <c r="HF300" t="s">
        <v>1464</v>
      </c>
      <c r="JC300" t="b">
        <v>1</v>
      </c>
      <c r="JE300" t="s">
        <v>1464</v>
      </c>
      <c r="JL300" t="b">
        <v>1</v>
      </c>
      <c r="JN300" t="s">
        <v>1464</v>
      </c>
      <c r="KG300" t="s">
        <v>4871</v>
      </c>
      <c r="KH300" t="b">
        <v>1</v>
      </c>
      <c r="KJ300" t="s">
        <v>1464</v>
      </c>
      <c r="KK300" t="s">
        <v>1462</v>
      </c>
      <c r="KL300" t="s">
        <v>4356</v>
      </c>
      <c r="KM300">
        <v>2.5</v>
      </c>
      <c r="KN300">
        <v>2.5</v>
      </c>
      <c r="KO300">
        <v>2</v>
      </c>
      <c r="KP300">
        <v>2.5</v>
      </c>
      <c r="KQ300">
        <v>2.5</v>
      </c>
      <c r="KR300">
        <v>7</v>
      </c>
      <c r="KS300" t="s">
        <v>1462</v>
      </c>
      <c r="KV300">
        <v>7</v>
      </c>
      <c r="KW300">
        <v>20</v>
      </c>
      <c r="LF300">
        <v>1</v>
      </c>
      <c r="LG300">
        <v>1</v>
      </c>
      <c r="MT300" t="s">
        <v>1462</v>
      </c>
      <c r="MU300" t="s">
        <v>7280</v>
      </c>
      <c r="MV300">
        <v>2.5</v>
      </c>
      <c r="MW300">
        <v>2.5</v>
      </c>
      <c r="MX300">
        <v>0</v>
      </c>
      <c r="MY300">
        <v>0</v>
      </c>
      <c r="MZ300">
        <v>2.5</v>
      </c>
      <c r="NA300">
        <v>2.5</v>
      </c>
      <c r="NM300" t="s">
        <v>2549</v>
      </c>
      <c r="NN300" t="s">
        <v>2549</v>
      </c>
      <c r="NO300" t="s">
        <v>2549</v>
      </c>
      <c r="NP300" t="s">
        <v>2549</v>
      </c>
      <c r="NQ300" t="s">
        <v>2549</v>
      </c>
      <c r="NR300" t="s">
        <v>2549</v>
      </c>
      <c r="NS300" t="s">
        <v>2549</v>
      </c>
      <c r="NT300" t="s">
        <v>2549</v>
      </c>
      <c r="NU300" t="s">
        <v>2549</v>
      </c>
      <c r="NV300" t="s">
        <v>2549</v>
      </c>
      <c r="NW300" t="s">
        <v>2550</v>
      </c>
      <c r="NX300" t="s">
        <v>2569</v>
      </c>
      <c r="NY300" t="s">
        <v>2569</v>
      </c>
      <c r="NZ300" t="s">
        <v>2550</v>
      </c>
      <c r="OA300" t="s">
        <v>2550</v>
      </c>
      <c r="OB300" t="s">
        <v>2550</v>
      </c>
      <c r="OC300" t="s">
        <v>2550</v>
      </c>
      <c r="OD300" t="s">
        <v>2550</v>
      </c>
      <c r="OE300" t="s">
        <v>2550</v>
      </c>
      <c r="OF300" t="s">
        <v>2550</v>
      </c>
      <c r="OG300">
        <v>0</v>
      </c>
      <c r="OH300">
        <v>2.5</v>
      </c>
      <c r="OJ300">
        <v>0</v>
      </c>
      <c r="OK300">
        <v>2.5</v>
      </c>
      <c r="OL300">
        <v>2.5</v>
      </c>
      <c r="QL300">
        <v>0</v>
      </c>
      <c r="QM300">
        <v>2.5</v>
      </c>
      <c r="RO300">
        <v>7.5</v>
      </c>
      <c r="RP300">
        <v>0</v>
      </c>
      <c r="RQ300">
        <v>2.5</v>
      </c>
      <c r="RR300">
        <v>10</v>
      </c>
      <c r="RS300" t="s">
        <v>1463</v>
      </c>
      <c r="RZ300" t="s">
        <v>1463</v>
      </c>
      <c r="SB300" t="s">
        <v>1463</v>
      </c>
      <c r="SH300" t="s">
        <v>1463</v>
      </c>
      <c r="SK300">
        <v>0</v>
      </c>
      <c r="SL300">
        <v>2.5</v>
      </c>
      <c r="SM300">
        <v>3.7</v>
      </c>
      <c r="SN300">
        <v>5</v>
      </c>
      <c r="SO300">
        <v>2.5</v>
      </c>
      <c r="SP300">
        <v>11.2</v>
      </c>
      <c r="SQ300" t="s">
        <v>1463</v>
      </c>
      <c r="SR300" t="s">
        <v>6941</v>
      </c>
      <c r="TI300">
        <v>75</v>
      </c>
      <c r="TJ300" t="s">
        <v>7281</v>
      </c>
      <c r="TM300" t="b">
        <v>1</v>
      </c>
      <c r="TN300" t="b">
        <v>1</v>
      </c>
      <c r="TO300" t="b">
        <v>1</v>
      </c>
      <c r="TP300" t="b">
        <v>1</v>
      </c>
      <c r="TQ300" t="b">
        <v>1</v>
      </c>
      <c r="TS300" t="b">
        <v>1</v>
      </c>
      <c r="TT300" t="b">
        <v>1</v>
      </c>
      <c r="TX300">
        <v>5</v>
      </c>
      <c r="TY300">
        <v>2.5</v>
      </c>
      <c r="VI300">
        <v>5</v>
      </c>
      <c r="VJ300">
        <v>0</v>
      </c>
      <c r="VK300">
        <v>2.5</v>
      </c>
      <c r="VL300">
        <v>7.5</v>
      </c>
      <c r="VM300" t="s">
        <v>1463</v>
      </c>
      <c r="VO300" t="s">
        <v>1463</v>
      </c>
      <c r="VQ300" t="s">
        <v>1463</v>
      </c>
      <c r="VS300" t="s">
        <v>1463</v>
      </c>
      <c r="VV300" t="s">
        <v>1463</v>
      </c>
      <c r="VX300" t="s">
        <v>1462</v>
      </c>
      <c r="VY300" t="s">
        <v>7282</v>
      </c>
      <c r="VZ300">
        <v>0</v>
      </c>
      <c r="WA300">
        <v>2.5</v>
      </c>
      <c r="XJ300">
        <v>7</v>
      </c>
      <c r="XK300">
        <v>3.8</v>
      </c>
      <c r="XL300">
        <v>2.5</v>
      </c>
      <c r="XM300">
        <v>13.3</v>
      </c>
      <c r="XN300" t="s">
        <v>1462</v>
      </c>
      <c r="XO300" t="s">
        <v>1462</v>
      </c>
      <c r="XR300" t="b">
        <v>1</v>
      </c>
      <c r="XS300" t="b">
        <v>1</v>
      </c>
      <c r="XT300" t="b">
        <v>1</v>
      </c>
      <c r="XW300" t="b">
        <v>1</v>
      </c>
      <c r="XX300" t="b">
        <v>1</v>
      </c>
      <c r="YC300" t="s">
        <v>1462</v>
      </c>
      <c r="YE300" t="s">
        <v>1462</v>
      </c>
      <c r="YF300" t="s">
        <v>6929</v>
      </c>
      <c r="YG300">
        <v>2.5</v>
      </c>
      <c r="YH300">
        <v>2.5</v>
      </c>
      <c r="YI300" t="s">
        <v>1462</v>
      </c>
      <c r="YP300" t="b">
        <v>1</v>
      </c>
      <c r="YU300">
        <v>5</v>
      </c>
      <c r="YV300">
        <v>2.5</v>
      </c>
      <c r="ZX300">
        <v>10</v>
      </c>
      <c r="ZY300">
        <v>2.5</v>
      </c>
      <c r="ZZ300">
        <v>2.5</v>
      </c>
      <c r="AAA300">
        <v>15</v>
      </c>
      <c r="AAB300" t="s">
        <v>1462</v>
      </c>
      <c r="AAD300" t="b">
        <v>1</v>
      </c>
      <c r="AAM300" t="b">
        <v>1</v>
      </c>
      <c r="AAO300" t="b">
        <v>1</v>
      </c>
      <c r="AAS300" t="s">
        <v>6944</v>
      </c>
      <c r="AAT300">
        <v>2.5</v>
      </c>
      <c r="AAU300">
        <v>2.5</v>
      </c>
      <c r="ADN300">
        <v>6</v>
      </c>
      <c r="ADO300">
        <v>2.5</v>
      </c>
      <c r="ADP300">
        <v>2.5</v>
      </c>
      <c r="ADQ300">
        <v>11</v>
      </c>
      <c r="ADR300" t="s">
        <v>1759</v>
      </c>
      <c r="ADS300">
        <v>0.5</v>
      </c>
      <c r="ADT300">
        <v>30</v>
      </c>
      <c r="ADU300" t="s">
        <v>2560</v>
      </c>
      <c r="ADV300">
        <v>1</v>
      </c>
      <c r="ADW300">
        <v>50</v>
      </c>
      <c r="AEG300">
        <v>2.5</v>
      </c>
      <c r="AEH300">
        <v>2.5</v>
      </c>
      <c r="AEI300">
        <v>2</v>
      </c>
      <c r="AEJ300">
        <v>2.5</v>
      </c>
      <c r="AEK300">
        <v>2.5</v>
      </c>
      <c r="AEL300">
        <v>7</v>
      </c>
      <c r="AEX300" t="b">
        <v>1</v>
      </c>
      <c r="AFC300">
        <v>2.5</v>
      </c>
      <c r="AFD300">
        <v>2.5</v>
      </c>
      <c r="AFE300">
        <v>0</v>
      </c>
      <c r="AFF300">
        <v>3.9</v>
      </c>
      <c r="AFG300">
        <v>2.5</v>
      </c>
      <c r="AFH300">
        <v>6.4</v>
      </c>
      <c r="AFI300" t="s">
        <v>1463</v>
      </c>
      <c r="AFK300" t="s">
        <v>1463</v>
      </c>
      <c r="AFM300" t="s">
        <v>1463</v>
      </c>
      <c r="AFO300" t="s">
        <v>1463</v>
      </c>
      <c r="AFQ300" t="s">
        <v>1463</v>
      </c>
      <c r="AFT300" t="s">
        <v>1463</v>
      </c>
      <c r="AFV300">
        <v>2</v>
      </c>
      <c r="AFW300">
        <v>1</v>
      </c>
      <c r="AFX300">
        <v>3.88888888888888</v>
      </c>
      <c r="AFY300">
        <v>2.5</v>
      </c>
      <c r="AFZ300">
        <v>6.7</v>
      </c>
      <c r="AGA300">
        <v>2.5</v>
      </c>
      <c r="AGB300">
        <v>2.5</v>
      </c>
      <c r="AGC300">
        <v>11.7</v>
      </c>
      <c r="AGD300">
        <v>10</v>
      </c>
      <c r="AGE300">
        <v>150</v>
      </c>
      <c r="AGG300">
        <v>10</v>
      </c>
      <c r="AGH300">
        <v>2</v>
      </c>
      <c r="AGJ300">
        <v>10</v>
      </c>
      <c r="AGK300">
        <v>0</v>
      </c>
      <c r="AGQ300">
        <v>2.5</v>
      </c>
      <c r="AGR300">
        <v>2.5</v>
      </c>
      <c r="AGS300">
        <v>3</v>
      </c>
      <c r="AGT300">
        <v>2.5</v>
      </c>
      <c r="AGU300">
        <v>2.5</v>
      </c>
      <c r="AGV300">
        <v>8</v>
      </c>
      <c r="AGW300">
        <v>3</v>
      </c>
      <c r="AGY300" t="b">
        <v>1</v>
      </c>
      <c r="AGZ300" t="b">
        <v>1</v>
      </c>
      <c r="AHA300" t="b">
        <v>1</v>
      </c>
      <c r="AHD300">
        <v>2</v>
      </c>
      <c r="AHE300">
        <v>2</v>
      </c>
      <c r="AHF300">
        <v>3</v>
      </c>
      <c r="AKM300">
        <v>2.5</v>
      </c>
      <c r="AKN300">
        <v>2.5</v>
      </c>
      <c r="AKO300">
        <v>10</v>
      </c>
      <c r="AKP300">
        <v>2.5</v>
      </c>
      <c r="AKQ300">
        <v>2.5</v>
      </c>
      <c r="AKR300">
        <v>15</v>
      </c>
      <c r="AKS300" t="s">
        <v>1462</v>
      </c>
      <c r="AKT300" t="s">
        <v>1463</v>
      </c>
      <c r="AKV300" t="s">
        <v>1462</v>
      </c>
      <c r="AKX300" t="s">
        <v>1463</v>
      </c>
      <c r="AKZ300" t="s">
        <v>1463</v>
      </c>
      <c r="ALB300" t="s">
        <v>1462</v>
      </c>
      <c r="ALD300" t="s">
        <v>1463</v>
      </c>
      <c r="ALF300" t="s">
        <v>1462</v>
      </c>
      <c r="ALH300" t="s">
        <v>1463</v>
      </c>
      <c r="ALJ300" t="s">
        <v>1463</v>
      </c>
      <c r="ALL300" t="s">
        <v>1463</v>
      </c>
      <c r="ALN300" t="s">
        <v>1463</v>
      </c>
      <c r="ALP300" t="s">
        <v>1463</v>
      </c>
      <c r="ALR300" t="s">
        <v>1463</v>
      </c>
      <c r="ALT300" t="s">
        <v>1463</v>
      </c>
      <c r="AMF300" t="b">
        <v>1</v>
      </c>
      <c r="AML300" t="b">
        <v>1</v>
      </c>
      <c r="AMM300" t="b">
        <v>1</v>
      </c>
      <c r="AMQ300" t="b">
        <v>1</v>
      </c>
      <c r="AMW300" t="b">
        <v>1</v>
      </c>
      <c r="ANA300">
        <v>2.5</v>
      </c>
      <c r="ANB300">
        <v>2.5</v>
      </c>
      <c r="ANC300">
        <v>10</v>
      </c>
      <c r="AND300">
        <v>2.5</v>
      </c>
      <c r="ANE300">
        <v>5</v>
      </c>
      <c r="ANF300">
        <v>17.5</v>
      </c>
      <c r="ANG300" t="s">
        <v>1462</v>
      </c>
      <c r="ANH300" t="s">
        <v>3069</v>
      </c>
      <c r="ANI300" t="s">
        <v>1462</v>
      </c>
      <c r="ANJ300" t="s">
        <v>2616</v>
      </c>
      <c r="ANK300">
        <v>2.5</v>
      </c>
      <c r="ANL300">
        <v>5</v>
      </c>
      <c r="ANM300">
        <v>6</v>
      </c>
      <c r="ANN300">
        <v>2.5</v>
      </c>
      <c r="ANO300">
        <v>7.5</v>
      </c>
      <c r="ANP300">
        <v>16</v>
      </c>
      <c r="ANQ300" t="s">
        <v>2599</v>
      </c>
      <c r="ANR300" t="s">
        <v>1462</v>
      </c>
      <c r="ANT300">
        <v>2.5</v>
      </c>
      <c r="ANU300">
        <v>7.5</v>
      </c>
      <c r="AQR300">
        <v>5</v>
      </c>
      <c r="AQS300">
        <v>1.3</v>
      </c>
      <c r="AQT300">
        <v>2.5</v>
      </c>
      <c r="AQU300">
        <v>8.8000000000000007</v>
      </c>
      <c r="AQV300" t="s">
        <v>1463</v>
      </c>
      <c r="ARA300" t="b">
        <v>1</v>
      </c>
      <c r="ARB300" t="b">
        <v>1</v>
      </c>
      <c r="ARC300" t="b">
        <v>1</v>
      </c>
      <c r="ARD300" t="b">
        <v>1</v>
      </c>
      <c r="ARG300">
        <v>2.5</v>
      </c>
      <c r="ARH300">
        <v>2.5</v>
      </c>
      <c r="ARI300" t="s">
        <v>1463</v>
      </c>
      <c r="ARQ300" t="s">
        <v>1462</v>
      </c>
      <c r="ARS300" t="s">
        <v>6991</v>
      </c>
      <c r="ART300" t="s">
        <v>2616</v>
      </c>
      <c r="ASB300" t="b">
        <v>1</v>
      </c>
      <c r="ASC300" t="s">
        <v>6945</v>
      </c>
      <c r="ASD300">
        <v>0</v>
      </c>
      <c r="ASE300">
        <v>2.5</v>
      </c>
      <c r="ASF300">
        <v>5</v>
      </c>
      <c r="ASG300">
        <v>2.5</v>
      </c>
      <c r="ASH300">
        <v>2.5</v>
      </c>
      <c r="ASI300">
        <v>10</v>
      </c>
      <c r="ASJ300">
        <v>70</v>
      </c>
      <c r="ASL300" t="b">
        <v>1</v>
      </c>
      <c r="ASM300" t="b">
        <v>1</v>
      </c>
      <c r="ASS300">
        <v>4</v>
      </c>
      <c r="AST300" t="s">
        <v>1462</v>
      </c>
      <c r="ASW300" t="b">
        <v>1</v>
      </c>
      <c r="ASY300" t="b">
        <v>1</v>
      </c>
      <c r="ATC300" t="s">
        <v>6971</v>
      </c>
      <c r="ATD300">
        <v>2.5</v>
      </c>
      <c r="ATE300">
        <v>2.5</v>
      </c>
      <c r="ATF300">
        <v>5.7</v>
      </c>
      <c r="ATG300">
        <v>0</v>
      </c>
      <c r="ATH300">
        <v>5</v>
      </c>
      <c r="ATI300">
        <v>10.7</v>
      </c>
      <c r="ATJ300" t="s">
        <v>1462</v>
      </c>
      <c r="AVG300" t="b">
        <v>1</v>
      </c>
      <c r="AVH300" t="s">
        <v>7283</v>
      </c>
      <c r="AVI300" t="s">
        <v>2566</v>
      </c>
      <c r="AVW300" t="s">
        <v>1462</v>
      </c>
      <c r="AVX300" t="s">
        <v>1463</v>
      </c>
      <c r="AVZ300">
        <v>0</v>
      </c>
      <c r="AWA300">
        <v>2.5</v>
      </c>
      <c r="AWB300">
        <v>0</v>
      </c>
      <c r="AWC300">
        <v>7.5</v>
      </c>
      <c r="AWD300">
        <v>4</v>
      </c>
      <c r="AWE300">
        <v>2.5</v>
      </c>
      <c r="AWF300">
        <v>2.5</v>
      </c>
      <c r="AWG300">
        <v>9</v>
      </c>
      <c r="AWH300" t="s">
        <v>1462</v>
      </c>
      <c r="AWI300" t="s">
        <v>1470</v>
      </c>
      <c r="AWJ300" t="s">
        <v>1462</v>
      </c>
      <c r="AWK300" t="s">
        <v>4525</v>
      </c>
      <c r="AWL300" t="s">
        <v>1462</v>
      </c>
      <c r="AWM300" t="s">
        <v>2619</v>
      </c>
      <c r="AWN300" t="s">
        <v>1462</v>
      </c>
      <c r="AWO300" t="s">
        <v>4525</v>
      </c>
      <c r="AWP300" t="s">
        <v>1463</v>
      </c>
      <c r="AWR300" t="s">
        <v>1463</v>
      </c>
      <c r="AWT300" t="s">
        <v>1463</v>
      </c>
      <c r="AWV300" t="s">
        <v>1462</v>
      </c>
      <c r="AWW300" t="s">
        <v>1470</v>
      </c>
      <c r="AWX300" t="s">
        <v>1463</v>
      </c>
      <c r="AWZ300" t="s">
        <v>1463</v>
      </c>
      <c r="AXB300" t="s">
        <v>1463</v>
      </c>
      <c r="AXD300" t="s">
        <v>1463</v>
      </c>
      <c r="AXI300">
        <v>2.5</v>
      </c>
      <c r="AXJ300">
        <v>2.5</v>
      </c>
      <c r="AXK300">
        <v>2</v>
      </c>
      <c r="AXN300">
        <v>2</v>
      </c>
      <c r="AXO300">
        <v>1</v>
      </c>
      <c r="AXP300">
        <v>1</v>
      </c>
      <c r="AXQ300">
        <v>1</v>
      </c>
      <c r="AXR300">
        <v>1</v>
      </c>
      <c r="AXS300">
        <v>1</v>
      </c>
      <c r="AXT300">
        <v>1</v>
      </c>
      <c r="AXU300">
        <v>1</v>
      </c>
      <c r="AXV300">
        <v>1</v>
      </c>
      <c r="AXW300">
        <v>1</v>
      </c>
      <c r="AXX300">
        <v>1</v>
      </c>
      <c r="AYA300">
        <v>10</v>
      </c>
      <c r="AYD300">
        <v>10</v>
      </c>
      <c r="AYE300" t="s">
        <v>1463</v>
      </c>
      <c r="AYF300" t="s">
        <v>1463</v>
      </c>
      <c r="AYG300">
        <v>10</v>
      </c>
      <c r="AYJ300">
        <v>10</v>
      </c>
      <c r="AYK300">
        <v>2.5</v>
      </c>
      <c r="AYL300">
        <v>2.5</v>
      </c>
      <c r="AYM300">
        <v>15</v>
      </c>
      <c r="AZF300">
        <v>3</v>
      </c>
      <c r="AZG300" t="s">
        <v>7284</v>
      </c>
      <c r="AZH300" t="s">
        <v>7285</v>
      </c>
      <c r="AZM300" t="s">
        <v>1463</v>
      </c>
      <c r="AZO300" t="s">
        <v>1462</v>
      </c>
      <c r="AZP300" t="s">
        <v>6973</v>
      </c>
      <c r="AZR300">
        <v>2.5</v>
      </c>
      <c r="AZS300">
        <v>2.5</v>
      </c>
      <c r="BCH300">
        <v>10</v>
      </c>
      <c r="BCI300">
        <v>2.5</v>
      </c>
      <c r="BCJ300">
        <v>2.5</v>
      </c>
      <c r="BCK300">
        <v>15</v>
      </c>
      <c r="BCL300">
        <v>3</v>
      </c>
      <c r="BCN300">
        <v>2</v>
      </c>
      <c r="BCP300">
        <v>1</v>
      </c>
      <c r="BCR300">
        <v>4</v>
      </c>
      <c r="BCT300">
        <v>5</v>
      </c>
      <c r="BCW300" t="s">
        <v>2555</v>
      </c>
      <c r="BCY300">
        <v>2.5</v>
      </c>
      <c r="BCZ300">
        <v>2.5</v>
      </c>
      <c r="BEH300">
        <v>10</v>
      </c>
      <c r="BEI300">
        <v>7.5</v>
      </c>
      <c r="BEJ300">
        <v>2.5</v>
      </c>
      <c r="BEK300">
        <v>20</v>
      </c>
      <c r="BEL300" t="s">
        <v>2567</v>
      </c>
      <c r="BEN300" t="s">
        <v>2567</v>
      </c>
      <c r="BEP300" t="s">
        <v>2567</v>
      </c>
      <c r="BER300" t="s">
        <v>2567</v>
      </c>
      <c r="BET300" t="s">
        <v>2567</v>
      </c>
      <c r="BEV300" t="s">
        <v>2567</v>
      </c>
      <c r="BEX300">
        <v>7.5</v>
      </c>
      <c r="BEY300">
        <v>2.5</v>
      </c>
      <c r="BGQ300">
        <v>0</v>
      </c>
      <c r="BGR300">
        <v>2.5</v>
      </c>
      <c r="BGS300">
        <v>2.5</v>
      </c>
      <c r="BGT300">
        <v>5</v>
      </c>
      <c r="BGU300" t="s">
        <v>1462</v>
      </c>
      <c r="BGV300" t="s">
        <v>3069</v>
      </c>
      <c r="BGW300" t="s">
        <v>3103</v>
      </c>
      <c r="BHB300" t="s">
        <v>4822</v>
      </c>
      <c r="BHC300" t="s">
        <v>3103</v>
      </c>
      <c r="BHK300">
        <v>2.5</v>
      </c>
      <c r="BHL300">
        <v>2.5</v>
      </c>
      <c r="BIT300">
        <v>5</v>
      </c>
      <c r="BIU300">
        <v>2.5</v>
      </c>
      <c r="BIV300">
        <v>2.5</v>
      </c>
      <c r="BIW300">
        <v>10</v>
      </c>
      <c r="BIX300">
        <v>2</v>
      </c>
      <c r="BIY300" t="s">
        <v>1794</v>
      </c>
      <c r="BIZ300" t="s">
        <v>1474</v>
      </c>
      <c r="BJA300" t="s">
        <v>1468</v>
      </c>
      <c r="BJB300">
        <v>2.5</v>
      </c>
      <c r="BJC300">
        <v>2.5</v>
      </c>
    </row>
    <row r="301" spans="1:1024 1026:1615" ht="15" x14ac:dyDescent="0.25">
      <c r="A301" t="s">
        <v>6936</v>
      </c>
      <c r="B301" t="s">
        <v>7286</v>
      </c>
      <c r="C301" t="s">
        <v>7287</v>
      </c>
      <c r="D301" t="s">
        <v>1460</v>
      </c>
      <c r="F301" t="s">
        <v>2606</v>
      </c>
      <c r="G301" t="s">
        <v>4350</v>
      </c>
      <c r="H301" t="s">
        <v>4351</v>
      </c>
      <c r="I301" t="s">
        <v>6923</v>
      </c>
      <c r="J301">
        <v>3.5832359600000001</v>
      </c>
      <c r="K301">
        <v>33.686477889999999</v>
      </c>
      <c r="L301" s="116">
        <v>42452</v>
      </c>
      <c r="M301" t="s">
        <v>1471</v>
      </c>
      <c r="N301">
        <v>56</v>
      </c>
      <c r="O301" t="s">
        <v>1472</v>
      </c>
      <c r="Q301">
        <v>6.7</v>
      </c>
      <c r="R301">
        <v>5</v>
      </c>
      <c r="S301">
        <v>2.5</v>
      </c>
      <c r="T301">
        <v>14.2</v>
      </c>
      <c r="U301">
        <v>1</v>
      </c>
      <c r="V301">
        <v>3</v>
      </c>
      <c r="W301">
        <v>2</v>
      </c>
      <c r="X301">
        <v>3</v>
      </c>
      <c r="Y301">
        <v>1</v>
      </c>
      <c r="AE301" t="b">
        <v>1</v>
      </c>
      <c r="AG301">
        <v>1</v>
      </c>
      <c r="AH301">
        <v>3</v>
      </c>
      <c r="AI301">
        <v>1</v>
      </c>
      <c r="AJ301">
        <v>2</v>
      </c>
      <c r="AK301">
        <v>1</v>
      </c>
      <c r="BS301" t="s">
        <v>1462</v>
      </c>
      <c r="BT301" t="s">
        <v>1462</v>
      </c>
      <c r="BU301" t="s">
        <v>7288</v>
      </c>
      <c r="BV301" t="s">
        <v>7288</v>
      </c>
      <c r="BW301">
        <v>5</v>
      </c>
      <c r="BX301">
        <v>2.5</v>
      </c>
      <c r="BY301">
        <v>3.5</v>
      </c>
      <c r="BZ301">
        <v>2.5</v>
      </c>
      <c r="CA301">
        <v>2.5</v>
      </c>
      <c r="CB301">
        <v>8.5</v>
      </c>
      <c r="CC301" t="s">
        <v>1462</v>
      </c>
      <c r="CD301" t="b">
        <v>1</v>
      </c>
      <c r="CE301" t="b">
        <v>1</v>
      </c>
      <c r="CF301">
        <v>35</v>
      </c>
      <c r="CH301" t="s">
        <v>1463</v>
      </c>
      <c r="CM301" t="s">
        <v>1463</v>
      </c>
      <c r="CR301" t="s">
        <v>1463</v>
      </c>
      <c r="CW301" t="s">
        <v>1463</v>
      </c>
      <c r="DB301" t="s">
        <v>1463</v>
      </c>
      <c r="DG301" t="s">
        <v>1463</v>
      </c>
      <c r="DM301" t="s">
        <v>1463</v>
      </c>
      <c r="EI301">
        <v>2.5</v>
      </c>
      <c r="EJ301">
        <v>2.5</v>
      </c>
      <c r="EN301">
        <v>0</v>
      </c>
      <c r="EO301" t="s">
        <v>1463</v>
      </c>
      <c r="FL301">
        <v>3.3</v>
      </c>
      <c r="FM301">
        <v>2.5</v>
      </c>
      <c r="FN301">
        <v>2.5</v>
      </c>
      <c r="FO301">
        <v>8.3000000000000007</v>
      </c>
      <c r="FP301" t="s">
        <v>1462</v>
      </c>
      <c r="FT301" t="b">
        <v>1</v>
      </c>
      <c r="FV301" t="s">
        <v>1464</v>
      </c>
      <c r="HD301" t="b">
        <v>1</v>
      </c>
      <c r="HF301" t="s">
        <v>1464</v>
      </c>
      <c r="JC301" t="b">
        <v>1</v>
      </c>
      <c r="JE301" t="s">
        <v>1464</v>
      </c>
      <c r="KG301" t="s">
        <v>4388</v>
      </c>
      <c r="KH301" t="b">
        <v>1</v>
      </c>
      <c r="KJ301" t="s">
        <v>1464</v>
      </c>
      <c r="KK301" t="s">
        <v>1463</v>
      </c>
      <c r="KM301">
        <v>2.5</v>
      </c>
      <c r="KN301">
        <v>2.5</v>
      </c>
      <c r="KO301">
        <v>0</v>
      </c>
      <c r="KR301">
        <v>0</v>
      </c>
      <c r="KS301" t="s">
        <v>1463</v>
      </c>
      <c r="RO301">
        <v>7.5</v>
      </c>
      <c r="RP301">
        <v>0</v>
      </c>
      <c r="RQ301">
        <v>2.5</v>
      </c>
      <c r="RR301">
        <v>10</v>
      </c>
      <c r="RS301" t="s">
        <v>1463</v>
      </c>
      <c r="RZ301" t="s">
        <v>1463</v>
      </c>
      <c r="SK301">
        <v>0</v>
      </c>
      <c r="SL301">
        <v>2.5</v>
      </c>
      <c r="SM301">
        <v>3.7</v>
      </c>
      <c r="SN301">
        <v>5</v>
      </c>
      <c r="SO301">
        <v>2.5</v>
      </c>
      <c r="SP301">
        <v>11.2</v>
      </c>
      <c r="SQ301" t="s">
        <v>1463</v>
      </c>
      <c r="SR301" t="s">
        <v>2919</v>
      </c>
      <c r="TI301">
        <v>75</v>
      </c>
      <c r="TJ301" t="s">
        <v>7289</v>
      </c>
      <c r="TM301" t="b">
        <v>1</v>
      </c>
      <c r="TN301" t="b">
        <v>1</v>
      </c>
      <c r="TO301" t="b">
        <v>1</v>
      </c>
      <c r="TP301" t="b">
        <v>1</v>
      </c>
      <c r="TQ301" t="b">
        <v>1</v>
      </c>
      <c r="TS301" t="b">
        <v>1</v>
      </c>
      <c r="TT301" t="b">
        <v>1</v>
      </c>
      <c r="TX301">
        <v>5</v>
      </c>
      <c r="TY301">
        <v>2.5</v>
      </c>
      <c r="VI301">
        <v>5</v>
      </c>
      <c r="VJ301">
        <v>0</v>
      </c>
      <c r="VK301">
        <v>2.5</v>
      </c>
      <c r="VL301">
        <v>7.5</v>
      </c>
      <c r="VM301" t="s">
        <v>1463</v>
      </c>
      <c r="VO301" t="s">
        <v>1463</v>
      </c>
      <c r="VQ301" t="s">
        <v>1463</v>
      </c>
      <c r="VS301" t="s">
        <v>1463</v>
      </c>
      <c r="VV301" t="s">
        <v>1463</v>
      </c>
      <c r="VX301" t="s">
        <v>1462</v>
      </c>
      <c r="VY301" t="s">
        <v>7290</v>
      </c>
      <c r="VZ301">
        <v>0</v>
      </c>
      <c r="WA301">
        <v>2.5</v>
      </c>
      <c r="XJ301">
        <v>7</v>
      </c>
      <c r="XK301">
        <v>2.5</v>
      </c>
      <c r="XL301">
        <v>2.5</v>
      </c>
      <c r="XM301">
        <v>12</v>
      </c>
      <c r="XN301" t="s">
        <v>1462</v>
      </c>
      <c r="XO301" t="s">
        <v>1462</v>
      </c>
      <c r="XR301" t="b">
        <v>1</v>
      </c>
      <c r="XS301" t="b">
        <v>1</v>
      </c>
      <c r="XT301" t="b">
        <v>1</v>
      </c>
      <c r="XW301" t="b">
        <v>1</v>
      </c>
      <c r="XX301" t="b">
        <v>1</v>
      </c>
      <c r="YC301" t="s">
        <v>1462</v>
      </c>
      <c r="YE301" t="s">
        <v>1462</v>
      </c>
      <c r="YF301" t="s">
        <v>6929</v>
      </c>
      <c r="YG301">
        <v>2.5</v>
      </c>
      <c r="YH301">
        <v>2.5</v>
      </c>
      <c r="YI301" t="s">
        <v>1462</v>
      </c>
      <c r="YP301" t="b">
        <v>1</v>
      </c>
      <c r="YU301">
        <v>2.5</v>
      </c>
      <c r="YV301">
        <v>2.5</v>
      </c>
      <c r="ZX301">
        <v>10</v>
      </c>
      <c r="ZY301">
        <v>2.5</v>
      </c>
      <c r="ZZ301">
        <v>2.5</v>
      </c>
      <c r="AAA301">
        <v>15</v>
      </c>
      <c r="AAB301" t="s">
        <v>1462</v>
      </c>
      <c r="AAD301" t="b">
        <v>1</v>
      </c>
      <c r="AAM301" t="b">
        <v>1</v>
      </c>
      <c r="AAO301" t="b">
        <v>1</v>
      </c>
      <c r="AAR301" t="s">
        <v>7291</v>
      </c>
      <c r="AAS301" t="s">
        <v>7028</v>
      </c>
      <c r="AAT301">
        <v>2.5</v>
      </c>
      <c r="AAU301">
        <v>2.5</v>
      </c>
      <c r="ADN301">
        <v>10</v>
      </c>
      <c r="ADO301">
        <v>5</v>
      </c>
      <c r="ADP301">
        <v>2.5</v>
      </c>
      <c r="ADQ301">
        <v>17.5</v>
      </c>
      <c r="ADR301" t="s">
        <v>1759</v>
      </c>
      <c r="ADS301">
        <v>0.5</v>
      </c>
      <c r="ADT301">
        <v>30</v>
      </c>
      <c r="ADU301" t="s">
        <v>2560</v>
      </c>
      <c r="ADV301">
        <v>1</v>
      </c>
      <c r="ADW301">
        <v>50</v>
      </c>
      <c r="ADX301" t="s">
        <v>2548</v>
      </c>
      <c r="ADY301">
        <v>0.5</v>
      </c>
      <c r="ADZ301">
        <v>30</v>
      </c>
      <c r="AEG301">
        <v>5</v>
      </c>
      <c r="AEH301">
        <v>2.5</v>
      </c>
      <c r="AEI301">
        <v>7</v>
      </c>
      <c r="AEJ301">
        <v>2.5</v>
      </c>
      <c r="AEK301">
        <v>2.5</v>
      </c>
      <c r="AEL301">
        <v>12</v>
      </c>
      <c r="AER301" t="b">
        <v>1</v>
      </c>
      <c r="AEX301" t="b">
        <v>1</v>
      </c>
      <c r="AFC301">
        <v>2.5</v>
      </c>
      <c r="AFD301">
        <v>2.5</v>
      </c>
      <c r="AFE301">
        <v>0</v>
      </c>
      <c r="AFF301">
        <v>5</v>
      </c>
      <c r="AFG301">
        <v>2.5</v>
      </c>
      <c r="AFH301">
        <v>7.5</v>
      </c>
      <c r="AFI301" t="s">
        <v>1463</v>
      </c>
      <c r="AFK301" t="s">
        <v>1463</v>
      </c>
      <c r="AFM301" t="s">
        <v>1463</v>
      </c>
      <c r="AFO301" t="s">
        <v>1463</v>
      </c>
      <c r="AFQ301" t="s">
        <v>1463</v>
      </c>
      <c r="AFT301" t="s">
        <v>1463</v>
      </c>
      <c r="AFV301">
        <v>2</v>
      </c>
      <c r="AFW301">
        <v>2</v>
      </c>
      <c r="AFX301">
        <v>5</v>
      </c>
      <c r="AFY301">
        <v>2.5</v>
      </c>
      <c r="AFZ301">
        <v>5</v>
      </c>
      <c r="AGA301">
        <v>2.5</v>
      </c>
      <c r="AGB301">
        <v>2.5</v>
      </c>
      <c r="AGC301">
        <v>10</v>
      </c>
      <c r="AGD301">
        <v>5</v>
      </c>
      <c r="AGE301">
        <v>150</v>
      </c>
      <c r="AGG301">
        <v>5</v>
      </c>
      <c r="AGH301">
        <v>5</v>
      </c>
      <c r="AGJ301">
        <v>5</v>
      </c>
      <c r="AGK301">
        <v>0</v>
      </c>
      <c r="AGQ301">
        <v>2.5</v>
      </c>
      <c r="AGR301">
        <v>2.5</v>
      </c>
      <c r="AGS301">
        <v>3</v>
      </c>
      <c r="AGT301">
        <v>2.5</v>
      </c>
      <c r="AGU301">
        <v>2.5</v>
      </c>
      <c r="AGV301">
        <v>8</v>
      </c>
      <c r="AGW301">
        <v>3</v>
      </c>
      <c r="AGY301" t="b">
        <v>1</v>
      </c>
      <c r="AGZ301" t="b">
        <v>1</v>
      </c>
      <c r="AHA301" t="b">
        <v>1</v>
      </c>
      <c r="AHD301">
        <v>2</v>
      </c>
      <c r="AHE301">
        <v>3</v>
      </c>
      <c r="AHF301">
        <v>3</v>
      </c>
      <c r="AKM301">
        <v>2.5</v>
      </c>
      <c r="AKN301">
        <v>2.5</v>
      </c>
      <c r="AKO301">
        <v>10</v>
      </c>
      <c r="AKP301">
        <v>2.5</v>
      </c>
      <c r="AKQ301">
        <v>2.5</v>
      </c>
      <c r="AKR301">
        <v>15</v>
      </c>
      <c r="AKS301" t="s">
        <v>1462</v>
      </c>
      <c r="AKT301" t="s">
        <v>1463</v>
      </c>
      <c r="AKV301" t="s">
        <v>1462</v>
      </c>
      <c r="AKX301" t="s">
        <v>1463</v>
      </c>
      <c r="AKZ301" t="s">
        <v>1463</v>
      </c>
      <c r="ALB301" t="s">
        <v>1462</v>
      </c>
      <c r="ALD301" t="s">
        <v>1463</v>
      </c>
      <c r="ALF301" t="s">
        <v>1462</v>
      </c>
      <c r="ALH301" t="s">
        <v>1463</v>
      </c>
      <c r="ALJ301" t="s">
        <v>1463</v>
      </c>
      <c r="ALL301" t="s">
        <v>1462</v>
      </c>
      <c r="ALN301" t="s">
        <v>1463</v>
      </c>
      <c r="ALP301" t="s">
        <v>1463</v>
      </c>
      <c r="ALR301" t="s">
        <v>1462</v>
      </c>
      <c r="ALT301" t="s">
        <v>1463</v>
      </c>
      <c r="AMF301" t="b">
        <v>1</v>
      </c>
      <c r="AML301" t="b">
        <v>1</v>
      </c>
      <c r="AMM301" t="b">
        <v>1</v>
      </c>
      <c r="AMQ301" t="b">
        <v>1</v>
      </c>
      <c r="AMW301" t="b">
        <v>1</v>
      </c>
      <c r="ANA301">
        <v>2.5</v>
      </c>
      <c r="ANB301">
        <v>2.5</v>
      </c>
      <c r="ANC301">
        <v>10</v>
      </c>
      <c r="AND301">
        <v>5</v>
      </c>
      <c r="ANE301">
        <v>5</v>
      </c>
      <c r="ANF301">
        <v>20</v>
      </c>
      <c r="ANG301" t="s">
        <v>1462</v>
      </c>
      <c r="ANH301" t="s">
        <v>6989</v>
      </c>
      <c r="ANI301" t="s">
        <v>1462</v>
      </c>
      <c r="ANJ301" t="s">
        <v>2616</v>
      </c>
      <c r="ANK301">
        <v>5</v>
      </c>
      <c r="ANL301">
        <v>5</v>
      </c>
      <c r="ANM301">
        <v>6</v>
      </c>
      <c r="ANN301">
        <v>2.5</v>
      </c>
      <c r="ANO301">
        <v>5</v>
      </c>
      <c r="ANP301">
        <v>13.5</v>
      </c>
      <c r="ANQ301" t="s">
        <v>2599</v>
      </c>
      <c r="ANR301" t="s">
        <v>1462</v>
      </c>
      <c r="ANT301">
        <v>2.5</v>
      </c>
      <c r="ANU301">
        <v>5</v>
      </c>
      <c r="AQR301">
        <v>5</v>
      </c>
      <c r="AQS301">
        <v>0</v>
      </c>
      <c r="AQT301">
        <v>2.5</v>
      </c>
      <c r="AQU301">
        <v>7.5</v>
      </c>
      <c r="AQV301" t="s">
        <v>1463</v>
      </c>
      <c r="ARA301" t="b">
        <v>1</v>
      </c>
      <c r="ARB301" t="b">
        <v>1</v>
      </c>
      <c r="ARD301" t="b">
        <v>1</v>
      </c>
      <c r="ARG301">
        <v>0</v>
      </c>
      <c r="ARH301">
        <v>2.5</v>
      </c>
      <c r="ARI301" t="s">
        <v>1463</v>
      </c>
      <c r="ARQ301" t="s">
        <v>1462</v>
      </c>
      <c r="ARS301" t="s">
        <v>6991</v>
      </c>
      <c r="ART301" t="s">
        <v>2616</v>
      </c>
      <c r="ASB301" t="b">
        <v>1</v>
      </c>
      <c r="ASC301" t="s">
        <v>6945</v>
      </c>
      <c r="ASD301">
        <v>0</v>
      </c>
      <c r="ASE301">
        <v>2.5</v>
      </c>
      <c r="ASF301">
        <v>4</v>
      </c>
      <c r="ASG301">
        <v>2.5</v>
      </c>
      <c r="ASH301">
        <v>2.5</v>
      </c>
      <c r="ASI301">
        <v>9</v>
      </c>
      <c r="ASJ301">
        <v>70</v>
      </c>
      <c r="ASM301" t="b">
        <v>1</v>
      </c>
      <c r="ASS301">
        <v>3</v>
      </c>
      <c r="AST301" t="s">
        <v>1462</v>
      </c>
      <c r="ASW301" t="b">
        <v>1</v>
      </c>
      <c r="ASX301" t="b">
        <v>1</v>
      </c>
      <c r="ASY301" t="b">
        <v>1</v>
      </c>
      <c r="ATC301" t="s">
        <v>7292</v>
      </c>
      <c r="ATD301">
        <v>2.5</v>
      </c>
      <c r="ATE301">
        <v>2.5</v>
      </c>
      <c r="ATF301">
        <v>0</v>
      </c>
      <c r="ATG301">
        <v>0</v>
      </c>
      <c r="ATH301">
        <v>5</v>
      </c>
      <c r="ATI301">
        <v>5</v>
      </c>
      <c r="ATJ301" t="s">
        <v>1463</v>
      </c>
      <c r="AVZ301">
        <v>0</v>
      </c>
      <c r="AWA301">
        <v>2.5</v>
      </c>
      <c r="AWB301">
        <v>0</v>
      </c>
      <c r="AWC301">
        <v>7.5</v>
      </c>
      <c r="AWD301">
        <v>2</v>
      </c>
      <c r="AWE301">
        <v>2.5</v>
      </c>
      <c r="AWF301">
        <v>2.5</v>
      </c>
      <c r="AWG301">
        <v>7</v>
      </c>
      <c r="AWH301" t="s">
        <v>1462</v>
      </c>
      <c r="AWI301" t="s">
        <v>1470</v>
      </c>
      <c r="AWJ301" t="s">
        <v>1463</v>
      </c>
      <c r="AWL301" t="s">
        <v>1463</v>
      </c>
      <c r="AWN301" t="s">
        <v>1463</v>
      </c>
      <c r="AWP301" t="s">
        <v>1463</v>
      </c>
      <c r="AWR301" t="s">
        <v>1463</v>
      </c>
      <c r="AWT301" t="s">
        <v>1463</v>
      </c>
      <c r="AWV301" t="s">
        <v>1462</v>
      </c>
      <c r="AWW301" t="s">
        <v>1470</v>
      </c>
      <c r="AWX301" t="s">
        <v>1463</v>
      </c>
      <c r="AWZ301" t="s">
        <v>1462</v>
      </c>
      <c r="AXA301" t="s">
        <v>1469</v>
      </c>
      <c r="AXB301" t="s">
        <v>1463</v>
      </c>
      <c r="AXD301" t="s">
        <v>1463</v>
      </c>
      <c r="AXI301">
        <v>2.5</v>
      </c>
      <c r="AXJ301">
        <v>2.5</v>
      </c>
      <c r="AXK301">
        <v>2</v>
      </c>
      <c r="AXN301">
        <v>2</v>
      </c>
      <c r="AXO301">
        <v>1</v>
      </c>
      <c r="AXP301">
        <v>1</v>
      </c>
      <c r="AXQ301">
        <v>1</v>
      </c>
      <c r="AXR301">
        <v>1</v>
      </c>
      <c r="AXS301">
        <v>1</v>
      </c>
      <c r="AXT301">
        <v>1</v>
      </c>
      <c r="AXU301">
        <v>1</v>
      </c>
      <c r="AXV301">
        <v>1</v>
      </c>
      <c r="AXW301">
        <v>1</v>
      </c>
      <c r="AXX301">
        <v>1</v>
      </c>
      <c r="AYA301">
        <v>10</v>
      </c>
      <c r="AYD301">
        <v>10</v>
      </c>
      <c r="AYE301" t="s">
        <v>1463</v>
      </c>
      <c r="AYF301" t="s">
        <v>1463</v>
      </c>
      <c r="AYG301">
        <v>10</v>
      </c>
      <c r="AYJ301">
        <v>9</v>
      </c>
      <c r="AYK301">
        <v>2.5</v>
      </c>
      <c r="AYL301">
        <v>5</v>
      </c>
      <c r="AYM301">
        <v>16.5</v>
      </c>
      <c r="AZC301">
        <v>2</v>
      </c>
      <c r="AZD301" t="s">
        <v>7293</v>
      </c>
      <c r="AZE301" t="s">
        <v>7294</v>
      </c>
      <c r="AZO301" t="s">
        <v>1462</v>
      </c>
      <c r="AZP301" t="s">
        <v>7295</v>
      </c>
      <c r="AZR301">
        <v>2.5</v>
      </c>
      <c r="AZS301">
        <v>5</v>
      </c>
      <c r="BCH301">
        <v>10</v>
      </c>
      <c r="BCI301">
        <v>2.5</v>
      </c>
      <c r="BCJ301">
        <v>2.5</v>
      </c>
      <c r="BCK301">
        <v>15</v>
      </c>
      <c r="BCL301">
        <v>1</v>
      </c>
      <c r="BCN301" t="s">
        <v>2555</v>
      </c>
      <c r="BCP301">
        <v>2</v>
      </c>
      <c r="BCR301">
        <v>3</v>
      </c>
      <c r="BCT301">
        <v>4</v>
      </c>
      <c r="BCW301" t="s">
        <v>2555</v>
      </c>
      <c r="BCY301">
        <v>2.5</v>
      </c>
      <c r="BCZ301">
        <v>2.5</v>
      </c>
      <c r="BEH301">
        <v>3</v>
      </c>
      <c r="BEI301">
        <v>2.5</v>
      </c>
      <c r="BEJ301">
        <v>2.5</v>
      </c>
      <c r="BEK301">
        <v>8</v>
      </c>
      <c r="BEL301" t="s">
        <v>2552</v>
      </c>
      <c r="BEN301" t="s">
        <v>2552</v>
      </c>
      <c r="BEP301" t="s">
        <v>2552</v>
      </c>
      <c r="BER301" t="s">
        <v>2552</v>
      </c>
      <c r="BET301" t="s">
        <v>2556</v>
      </c>
      <c r="BEV301" t="s">
        <v>2552</v>
      </c>
      <c r="BEX301">
        <v>2.5</v>
      </c>
      <c r="BEY301">
        <v>2.5</v>
      </c>
      <c r="BGQ301">
        <v>0</v>
      </c>
      <c r="BGR301">
        <v>2.5</v>
      </c>
      <c r="BGS301">
        <v>2.5</v>
      </c>
      <c r="BGT301">
        <v>5</v>
      </c>
      <c r="BGU301" t="s">
        <v>1462</v>
      </c>
      <c r="BGV301" t="s">
        <v>2667</v>
      </c>
      <c r="BGW301" t="s">
        <v>3103</v>
      </c>
      <c r="BHK301">
        <v>2.5</v>
      </c>
      <c r="BHL301">
        <v>2.5</v>
      </c>
      <c r="BIT301">
        <v>5</v>
      </c>
      <c r="BIU301">
        <v>2.5</v>
      </c>
      <c r="BIV301">
        <v>2.5</v>
      </c>
      <c r="BIW301">
        <v>10</v>
      </c>
      <c r="BIX301">
        <v>2</v>
      </c>
      <c r="BIY301" t="s">
        <v>1794</v>
      </c>
      <c r="BIZ301" t="s">
        <v>2594</v>
      </c>
      <c r="BJA301" t="s">
        <v>1468</v>
      </c>
      <c r="BJB301">
        <v>2.5</v>
      </c>
      <c r="BJC301">
        <v>2.5</v>
      </c>
    </row>
    <row r="302" spans="1:1024 1026:1615" ht="15" x14ac:dyDescent="0.25">
      <c r="A302" t="s">
        <v>6936</v>
      </c>
      <c r="B302" t="s">
        <v>7296</v>
      </c>
      <c r="C302" t="s">
        <v>7297</v>
      </c>
      <c r="D302" t="s">
        <v>2553</v>
      </c>
      <c r="E302" t="s">
        <v>7298</v>
      </c>
      <c r="F302" t="s">
        <v>2606</v>
      </c>
      <c r="G302" t="s">
        <v>4350</v>
      </c>
      <c r="H302" t="s">
        <v>4351</v>
      </c>
      <c r="I302" t="s">
        <v>6923</v>
      </c>
      <c r="J302">
        <v>3.5783469000000001</v>
      </c>
      <c r="K302">
        <v>33.698501499999999</v>
      </c>
      <c r="L302" s="116">
        <v>42452</v>
      </c>
      <c r="M302" t="s">
        <v>1471</v>
      </c>
      <c r="N302">
        <v>46</v>
      </c>
      <c r="O302" t="s">
        <v>1472</v>
      </c>
      <c r="Q302">
        <v>8.3000000000000007</v>
      </c>
      <c r="R302">
        <v>7.5</v>
      </c>
      <c r="S302">
        <v>2.5</v>
      </c>
      <c r="T302">
        <v>18.3</v>
      </c>
      <c r="U302">
        <v>1</v>
      </c>
      <c r="V302">
        <v>2</v>
      </c>
      <c r="W302">
        <v>1</v>
      </c>
      <c r="X302">
        <v>2</v>
      </c>
      <c r="Y302">
        <v>1</v>
      </c>
      <c r="Z302">
        <v>1</v>
      </c>
      <c r="AF302" t="b">
        <v>1</v>
      </c>
      <c r="AG302">
        <v>1</v>
      </c>
      <c r="AH302">
        <v>2</v>
      </c>
      <c r="AI302">
        <v>1</v>
      </c>
      <c r="AJ302">
        <v>1</v>
      </c>
      <c r="AK302">
        <v>1</v>
      </c>
      <c r="AL302">
        <v>1</v>
      </c>
      <c r="AT302">
        <v>2</v>
      </c>
      <c r="AV302">
        <v>1</v>
      </c>
      <c r="AW302">
        <v>1</v>
      </c>
      <c r="BE302">
        <v>1</v>
      </c>
      <c r="BS302" t="s">
        <v>1462</v>
      </c>
      <c r="BT302" t="s">
        <v>1462</v>
      </c>
      <c r="BW302">
        <v>7.5</v>
      </c>
      <c r="BX302">
        <v>2.5</v>
      </c>
      <c r="BY302">
        <v>3.5</v>
      </c>
      <c r="BZ302">
        <v>2.5</v>
      </c>
      <c r="CA302">
        <v>2.5</v>
      </c>
      <c r="CB302">
        <v>8.5</v>
      </c>
      <c r="CC302" t="s">
        <v>1462</v>
      </c>
      <c r="CD302" t="b">
        <v>1</v>
      </c>
      <c r="CE302" t="b">
        <v>1</v>
      </c>
      <c r="CF302">
        <v>30</v>
      </c>
      <c r="CH302" t="s">
        <v>1463</v>
      </c>
      <c r="CM302" t="s">
        <v>1463</v>
      </c>
      <c r="CR302" t="s">
        <v>1463</v>
      </c>
      <c r="CW302" t="s">
        <v>1463</v>
      </c>
      <c r="DB302" t="s">
        <v>1463</v>
      </c>
      <c r="DG302" t="s">
        <v>1463</v>
      </c>
      <c r="DM302" t="s">
        <v>1463</v>
      </c>
      <c r="DS302" t="b">
        <v>1</v>
      </c>
      <c r="DU302" t="b">
        <v>1</v>
      </c>
      <c r="EF302" t="b">
        <v>1</v>
      </c>
      <c r="EG302" t="s">
        <v>7299</v>
      </c>
      <c r="EI302">
        <v>2.5</v>
      </c>
      <c r="EJ302">
        <v>2.5</v>
      </c>
      <c r="EN302">
        <v>0</v>
      </c>
      <c r="EO302" t="s">
        <v>1463</v>
      </c>
      <c r="FL302">
        <v>3.3</v>
      </c>
      <c r="FM302">
        <v>2.5</v>
      </c>
      <c r="FN302">
        <v>2.5</v>
      </c>
      <c r="FO302">
        <v>8.3000000000000007</v>
      </c>
      <c r="FP302" t="s">
        <v>1462</v>
      </c>
      <c r="FT302" t="b">
        <v>1</v>
      </c>
      <c r="FV302" t="s">
        <v>1464</v>
      </c>
      <c r="HD302" t="b">
        <v>1</v>
      </c>
      <c r="HF302" t="s">
        <v>1464</v>
      </c>
      <c r="JC302" t="b">
        <v>1</v>
      </c>
      <c r="JE302" t="s">
        <v>1464</v>
      </c>
      <c r="KG302" t="s">
        <v>4388</v>
      </c>
      <c r="KH302" t="b">
        <v>1</v>
      </c>
      <c r="KJ302" t="s">
        <v>1464</v>
      </c>
      <c r="KK302" t="s">
        <v>1463</v>
      </c>
      <c r="KM302">
        <v>2.5</v>
      </c>
      <c r="KN302">
        <v>2.5</v>
      </c>
      <c r="KO302">
        <v>0</v>
      </c>
      <c r="KR302">
        <v>0</v>
      </c>
      <c r="KS302" t="s">
        <v>1463</v>
      </c>
      <c r="RO302">
        <v>7.5</v>
      </c>
      <c r="RP302">
        <v>2.5</v>
      </c>
      <c r="RQ302">
        <v>2.5</v>
      </c>
      <c r="RR302">
        <v>12.5</v>
      </c>
      <c r="RS302" t="s">
        <v>1463</v>
      </c>
      <c r="RZ302" t="s">
        <v>1463</v>
      </c>
      <c r="SK302">
        <v>2.5</v>
      </c>
      <c r="SL302">
        <v>2.5</v>
      </c>
      <c r="SM302">
        <v>3.7</v>
      </c>
      <c r="SN302">
        <v>5</v>
      </c>
      <c r="SO302">
        <v>2.5</v>
      </c>
      <c r="SP302">
        <v>11.2</v>
      </c>
      <c r="SQ302" t="s">
        <v>1463</v>
      </c>
      <c r="SR302" t="s">
        <v>6941</v>
      </c>
      <c r="TI302">
        <v>75</v>
      </c>
      <c r="TJ302" t="s">
        <v>7300</v>
      </c>
      <c r="TM302" t="b">
        <v>1</v>
      </c>
      <c r="TN302" t="b">
        <v>1</v>
      </c>
      <c r="TO302" t="b">
        <v>1</v>
      </c>
      <c r="TP302" t="b">
        <v>1</v>
      </c>
      <c r="TQ302" t="b">
        <v>1</v>
      </c>
      <c r="TS302" t="b">
        <v>1</v>
      </c>
      <c r="TT302" t="b">
        <v>1</v>
      </c>
      <c r="TU302" t="b">
        <v>1</v>
      </c>
      <c r="TX302">
        <v>5</v>
      </c>
      <c r="TY302">
        <v>2.5</v>
      </c>
      <c r="VI302">
        <v>5</v>
      </c>
      <c r="VJ302">
        <v>0</v>
      </c>
      <c r="VK302">
        <v>2.5</v>
      </c>
      <c r="VL302">
        <v>7.5</v>
      </c>
      <c r="VM302" t="s">
        <v>1463</v>
      </c>
      <c r="VN302" t="s">
        <v>6927</v>
      </c>
      <c r="VO302" t="s">
        <v>1463</v>
      </c>
      <c r="VQ302" t="s">
        <v>1463</v>
      </c>
      <c r="VS302" t="s">
        <v>1463</v>
      </c>
      <c r="VV302" t="s">
        <v>1463</v>
      </c>
      <c r="VX302" t="s">
        <v>1462</v>
      </c>
      <c r="VY302" t="s">
        <v>7301</v>
      </c>
      <c r="VZ302">
        <v>0</v>
      </c>
      <c r="WA302">
        <v>2.5</v>
      </c>
      <c r="XJ302">
        <v>7</v>
      </c>
      <c r="XK302">
        <v>2.5</v>
      </c>
      <c r="XL302">
        <v>2.5</v>
      </c>
      <c r="XM302">
        <v>12</v>
      </c>
      <c r="XN302" t="s">
        <v>1462</v>
      </c>
      <c r="XO302" t="s">
        <v>1462</v>
      </c>
      <c r="XR302" t="b">
        <v>1</v>
      </c>
      <c r="XT302" t="b">
        <v>1</v>
      </c>
      <c r="XW302" t="b">
        <v>1</v>
      </c>
      <c r="XX302" t="b">
        <v>1</v>
      </c>
      <c r="YC302" t="s">
        <v>1462</v>
      </c>
      <c r="YE302" t="s">
        <v>1462</v>
      </c>
      <c r="YF302" t="s">
        <v>6929</v>
      </c>
      <c r="YG302">
        <v>2.5</v>
      </c>
      <c r="YH302">
        <v>2.5</v>
      </c>
      <c r="YI302" t="s">
        <v>1462</v>
      </c>
      <c r="YP302" t="b">
        <v>1</v>
      </c>
      <c r="YU302">
        <v>2.5</v>
      </c>
      <c r="YV302">
        <v>2.5</v>
      </c>
      <c r="ZX302">
        <v>10</v>
      </c>
      <c r="ZY302">
        <v>2.5</v>
      </c>
      <c r="ZZ302">
        <v>2.5</v>
      </c>
      <c r="AAA302">
        <v>15</v>
      </c>
      <c r="AAB302" t="s">
        <v>1462</v>
      </c>
      <c r="AAD302" t="b">
        <v>1</v>
      </c>
      <c r="AAM302" t="b">
        <v>1</v>
      </c>
      <c r="AAO302" t="b">
        <v>1</v>
      </c>
      <c r="AAS302" t="s">
        <v>6944</v>
      </c>
      <c r="AAT302">
        <v>2.5</v>
      </c>
      <c r="AAU302">
        <v>2.5</v>
      </c>
      <c r="ADN302">
        <v>10</v>
      </c>
      <c r="ADO302">
        <v>5</v>
      </c>
      <c r="ADP302">
        <v>2.5</v>
      </c>
      <c r="ADQ302">
        <v>17.5</v>
      </c>
      <c r="ADR302" t="s">
        <v>2548</v>
      </c>
      <c r="ADS302">
        <v>0.5</v>
      </c>
      <c r="ADT302">
        <v>20</v>
      </c>
      <c r="ADU302" t="s">
        <v>2560</v>
      </c>
      <c r="ADV302">
        <v>1</v>
      </c>
      <c r="ADW302">
        <v>50</v>
      </c>
      <c r="ADX302" t="s">
        <v>1759</v>
      </c>
      <c r="ADY302">
        <v>1</v>
      </c>
      <c r="ADZ302">
        <v>50</v>
      </c>
      <c r="AEG302">
        <v>5</v>
      </c>
      <c r="AEH302">
        <v>2.5</v>
      </c>
      <c r="AEI302">
        <v>7</v>
      </c>
      <c r="AEJ302">
        <v>2.5</v>
      </c>
      <c r="AEK302">
        <v>2.5</v>
      </c>
      <c r="AEL302">
        <v>12</v>
      </c>
      <c r="AER302" t="b">
        <v>1</v>
      </c>
      <c r="AEX302" t="b">
        <v>1</v>
      </c>
      <c r="AFC302">
        <v>2.5</v>
      </c>
      <c r="AFD302">
        <v>2.5</v>
      </c>
      <c r="AFE302">
        <v>0</v>
      </c>
      <c r="AFF302">
        <v>5.3</v>
      </c>
      <c r="AFG302">
        <v>2.5</v>
      </c>
      <c r="AFH302">
        <v>7.8</v>
      </c>
      <c r="AFI302" t="s">
        <v>1463</v>
      </c>
      <c r="AFK302" t="s">
        <v>1463</v>
      </c>
      <c r="AFM302" t="s">
        <v>1463</v>
      </c>
      <c r="AFO302" t="s">
        <v>1463</v>
      </c>
      <c r="AFQ302" t="s">
        <v>1463</v>
      </c>
      <c r="AFT302" t="s">
        <v>1463</v>
      </c>
      <c r="AFV302">
        <v>2</v>
      </c>
      <c r="AFW302">
        <v>2</v>
      </c>
      <c r="AFX302">
        <v>5.2777777777777697</v>
      </c>
      <c r="AFY302">
        <v>2.5</v>
      </c>
      <c r="AFZ302">
        <v>6.7</v>
      </c>
      <c r="AGA302">
        <v>2.5</v>
      </c>
      <c r="AGB302">
        <v>2.5</v>
      </c>
      <c r="AGC302">
        <v>11.7</v>
      </c>
      <c r="AGD302">
        <v>6</v>
      </c>
      <c r="AGE302">
        <v>150</v>
      </c>
      <c r="AGG302">
        <v>6</v>
      </c>
      <c r="AGH302">
        <v>1</v>
      </c>
      <c r="AGJ302">
        <v>6</v>
      </c>
      <c r="AGK302">
        <v>0</v>
      </c>
      <c r="AGQ302">
        <v>2.5</v>
      </c>
      <c r="AGR302">
        <v>2.5</v>
      </c>
      <c r="AGS302">
        <v>3.5</v>
      </c>
      <c r="AGT302">
        <v>2.5</v>
      </c>
      <c r="AGU302">
        <v>2.5</v>
      </c>
      <c r="AGV302">
        <v>8.5</v>
      </c>
      <c r="AGW302">
        <v>3</v>
      </c>
      <c r="AGY302" t="b">
        <v>1</v>
      </c>
      <c r="AGZ302" t="b">
        <v>1</v>
      </c>
      <c r="AHA302" t="b">
        <v>1</v>
      </c>
      <c r="AHD302">
        <v>3</v>
      </c>
      <c r="AHE302">
        <v>3</v>
      </c>
      <c r="AHF302">
        <v>3</v>
      </c>
      <c r="AKM302">
        <v>2.5</v>
      </c>
      <c r="AKN302">
        <v>2.5</v>
      </c>
      <c r="AKO302">
        <v>10</v>
      </c>
      <c r="AKP302">
        <v>2.5</v>
      </c>
      <c r="AKQ302">
        <v>2.5</v>
      </c>
      <c r="AKR302">
        <v>15</v>
      </c>
      <c r="AKS302" t="s">
        <v>1462</v>
      </c>
      <c r="AKT302" t="s">
        <v>1463</v>
      </c>
      <c r="AKV302" t="s">
        <v>1462</v>
      </c>
      <c r="AKX302" t="s">
        <v>1463</v>
      </c>
      <c r="AKZ302" t="s">
        <v>1463</v>
      </c>
      <c r="ALB302" t="s">
        <v>1462</v>
      </c>
      <c r="ALD302" t="s">
        <v>1463</v>
      </c>
      <c r="ALF302" t="s">
        <v>1462</v>
      </c>
      <c r="ALH302" t="s">
        <v>1463</v>
      </c>
      <c r="ALJ302" t="s">
        <v>1463</v>
      </c>
      <c r="ALL302" t="s">
        <v>1463</v>
      </c>
      <c r="ALN302" t="s">
        <v>1463</v>
      </c>
      <c r="ALP302" t="s">
        <v>1463</v>
      </c>
      <c r="ALR302" t="s">
        <v>1463</v>
      </c>
      <c r="ALT302" t="s">
        <v>1463</v>
      </c>
      <c r="AMF302" t="b">
        <v>1</v>
      </c>
      <c r="AMM302" t="b">
        <v>1</v>
      </c>
      <c r="AMQ302" t="b">
        <v>1</v>
      </c>
      <c r="AMW302" t="b">
        <v>1</v>
      </c>
      <c r="ANA302">
        <v>2.5</v>
      </c>
      <c r="ANB302">
        <v>2.5</v>
      </c>
      <c r="ANC302">
        <v>10</v>
      </c>
      <c r="AND302">
        <v>2.5</v>
      </c>
      <c r="ANE302">
        <v>2.5</v>
      </c>
      <c r="ANF302">
        <v>15</v>
      </c>
      <c r="ANG302" t="s">
        <v>1462</v>
      </c>
      <c r="ANH302" t="s">
        <v>7148</v>
      </c>
      <c r="ANI302" t="s">
        <v>1462</v>
      </c>
      <c r="ANJ302" t="s">
        <v>6990</v>
      </c>
      <c r="ANK302">
        <v>2.5</v>
      </c>
      <c r="ANL302">
        <v>2.5</v>
      </c>
      <c r="ANM302">
        <v>6</v>
      </c>
      <c r="ANN302">
        <v>2.5</v>
      </c>
      <c r="ANO302">
        <v>5</v>
      </c>
      <c r="ANP302">
        <v>13.5</v>
      </c>
      <c r="ANQ302" t="s">
        <v>2599</v>
      </c>
      <c r="ANR302" t="s">
        <v>1462</v>
      </c>
      <c r="ANT302">
        <v>2.5</v>
      </c>
      <c r="ANU302">
        <v>5</v>
      </c>
      <c r="AQR302">
        <v>2.5</v>
      </c>
      <c r="AQS302">
        <v>0</v>
      </c>
      <c r="AQT302">
        <v>2.5</v>
      </c>
      <c r="AQU302">
        <v>5</v>
      </c>
      <c r="AQV302" t="s">
        <v>1463</v>
      </c>
      <c r="ARA302" t="b">
        <v>1</v>
      </c>
      <c r="ARB302" t="b">
        <v>1</v>
      </c>
      <c r="ARC302" t="b">
        <v>1</v>
      </c>
      <c r="ARD302" t="b">
        <v>1</v>
      </c>
      <c r="ARG302">
        <v>0</v>
      </c>
      <c r="ARH302">
        <v>2.5</v>
      </c>
      <c r="ARI302" t="s">
        <v>1463</v>
      </c>
      <c r="ARQ302" t="s">
        <v>1463</v>
      </c>
      <c r="ASD302">
        <v>0</v>
      </c>
      <c r="ASE302">
        <v>2.5</v>
      </c>
      <c r="ASF302">
        <v>5</v>
      </c>
      <c r="ASG302">
        <v>2.5</v>
      </c>
      <c r="ASH302">
        <v>2.5</v>
      </c>
      <c r="ASI302">
        <v>10</v>
      </c>
      <c r="ASJ302">
        <v>70</v>
      </c>
      <c r="ASM302" t="b">
        <v>1</v>
      </c>
      <c r="ASS302">
        <v>4</v>
      </c>
      <c r="AST302" t="s">
        <v>1462</v>
      </c>
      <c r="ASW302" t="b">
        <v>1</v>
      </c>
      <c r="ASX302" t="b">
        <v>1</v>
      </c>
      <c r="ASY302" t="b">
        <v>1</v>
      </c>
      <c r="ATC302" t="s">
        <v>7302</v>
      </c>
      <c r="ATD302">
        <v>2.5</v>
      </c>
      <c r="ATE302">
        <v>2.5</v>
      </c>
      <c r="ATF302">
        <v>5.7</v>
      </c>
      <c r="ATG302">
        <v>2.5</v>
      </c>
      <c r="ATH302">
        <v>2.5</v>
      </c>
      <c r="ATI302">
        <v>10.7</v>
      </c>
      <c r="ATJ302" t="s">
        <v>1462</v>
      </c>
      <c r="AUU302" t="b">
        <v>1</v>
      </c>
      <c r="AUV302" t="s">
        <v>7303</v>
      </c>
      <c r="AUW302" t="s">
        <v>2566</v>
      </c>
      <c r="AVW302" t="s">
        <v>1462</v>
      </c>
      <c r="AVX302" t="s">
        <v>1462</v>
      </c>
      <c r="AVZ302">
        <v>2.5</v>
      </c>
      <c r="AWA302">
        <v>2.5</v>
      </c>
      <c r="AWB302">
        <v>2.5</v>
      </c>
      <c r="AWC302">
        <v>2.5</v>
      </c>
      <c r="AWD302">
        <v>2</v>
      </c>
      <c r="AWE302">
        <v>2.5</v>
      </c>
      <c r="AWF302">
        <v>2.5</v>
      </c>
      <c r="AWG302">
        <v>7</v>
      </c>
      <c r="AWH302" t="s">
        <v>1462</v>
      </c>
      <c r="AWI302" t="s">
        <v>1470</v>
      </c>
      <c r="AWJ302" t="s">
        <v>1463</v>
      </c>
      <c r="AWL302" t="s">
        <v>1462</v>
      </c>
      <c r="AWM302" t="s">
        <v>2619</v>
      </c>
      <c r="AWN302" t="s">
        <v>1463</v>
      </c>
      <c r="AWP302" t="s">
        <v>1463</v>
      </c>
      <c r="AWR302" t="s">
        <v>1463</v>
      </c>
      <c r="AWT302" t="s">
        <v>1463</v>
      </c>
      <c r="AWV302" t="s">
        <v>1462</v>
      </c>
      <c r="AWW302" t="s">
        <v>1470</v>
      </c>
      <c r="AWX302" t="s">
        <v>1463</v>
      </c>
      <c r="AWZ302" t="s">
        <v>1463</v>
      </c>
      <c r="AXB302" t="s">
        <v>1463</v>
      </c>
      <c r="AXD302" t="s">
        <v>1463</v>
      </c>
      <c r="AXI302">
        <v>2.5</v>
      </c>
      <c r="AXJ302">
        <v>2.5</v>
      </c>
      <c r="AXK302">
        <v>2</v>
      </c>
      <c r="AXN302">
        <v>2</v>
      </c>
      <c r="AXO302">
        <v>1</v>
      </c>
      <c r="AXP302">
        <v>1</v>
      </c>
      <c r="AXQ302">
        <v>1</v>
      </c>
      <c r="AXR302">
        <v>1</v>
      </c>
      <c r="AXS302">
        <v>1</v>
      </c>
      <c r="AXT302">
        <v>1</v>
      </c>
      <c r="AXU302">
        <v>1</v>
      </c>
      <c r="AXV302">
        <v>1</v>
      </c>
      <c r="AXW302">
        <v>1</v>
      </c>
      <c r="AXX302">
        <v>2</v>
      </c>
      <c r="AYA302">
        <v>10</v>
      </c>
      <c r="AYD302">
        <v>10</v>
      </c>
      <c r="AYE302" t="s">
        <v>1463</v>
      </c>
      <c r="AYF302" t="s">
        <v>1463</v>
      </c>
      <c r="AYG302">
        <v>10</v>
      </c>
      <c r="AYJ302">
        <v>10</v>
      </c>
      <c r="AYK302">
        <v>2.5</v>
      </c>
      <c r="AYL302">
        <v>2.5</v>
      </c>
      <c r="AYM302">
        <v>15</v>
      </c>
      <c r="AZO302" t="s">
        <v>1462</v>
      </c>
      <c r="AZP302" t="s">
        <v>7304</v>
      </c>
      <c r="AZR302">
        <v>2.5</v>
      </c>
      <c r="AZS302">
        <v>2.5</v>
      </c>
      <c r="BCH302">
        <v>10</v>
      </c>
      <c r="BCI302">
        <v>2.5</v>
      </c>
      <c r="BCJ302">
        <v>2.5</v>
      </c>
      <c r="BCK302">
        <v>15</v>
      </c>
      <c r="BCL302">
        <v>1</v>
      </c>
      <c r="BCN302" t="s">
        <v>2555</v>
      </c>
      <c r="BCP302">
        <v>2</v>
      </c>
      <c r="BCR302">
        <v>3</v>
      </c>
      <c r="BCT302">
        <v>4</v>
      </c>
      <c r="BCW302" t="s">
        <v>2555</v>
      </c>
      <c r="BCY302">
        <v>2.5</v>
      </c>
      <c r="BCZ302">
        <v>2.5</v>
      </c>
      <c r="BEH302">
        <v>6.7</v>
      </c>
      <c r="BEI302">
        <v>5</v>
      </c>
      <c r="BEJ302">
        <v>2.5</v>
      </c>
      <c r="BEK302">
        <v>14.2</v>
      </c>
      <c r="BEL302" t="s">
        <v>2552</v>
      </c>
      <c r="BEN302" t="s">
        <v>2557</v>
      </c>
      <c r="BEP302" t="s">
        <v>2552</v>
      </c>
      <c r="BER302" t="s">
        <v>2567</v>
      </c>
      <c r="BET302" t="s">
        <v>2557</v>
      </c>
      <c r="BEV302" t="s">
        <v>2567</v>
      </c>
      <c r="BEX302">
        <v>5</v>
      </c>
      <c r="BEY302">
        <v>2.5</v>
      </c>
      <c r="BGQ302">
        <v>0</v>
      </c>
      <c r="BGR302">
        <v>2.5</v>
      </c>
      <c r="BGS302">
        <v>2.5</v>
      </c>
      <c r="BGT302">
        <v>5</v>
      </c>
      <c r="BGU302" t="s">
        <v>1462</v>
      </c>
      <c r="BGV302" t="s">
        <v>4388</v>
      </c>
      <c r="BGW302" t="s">
        <v>3103</v>
      </c>
      <c r="BHK302">
        <v>2.5</v>
      </c>
      <c r="BHL302">
        <v>2.5</v>
      </c>
      <c r="BIT302">
        <v>5</v>
      </c>
      <c r="BIU302">
        <v>2.5</v>
      </c>
      <c r="BIV302">
        <v>2.5</v>
      </c>
      <c r="BIW302">
        <v>10</v>
      </c>
      <c r="BIX302">
        <v>2</v>
      </c>
      <c r="BIY302" t="s">
        <v>1794</v>
      </c>
      <c r="BIZ302" t="s">
        <v>2548</v>
      </c>
      <c r="BJA302" t="s">
        <v>1468</v>
      </c>
      <c r="BJB302">
        <v>2.5</v>
      </c>
      <c r="BJC302">
        <v>2.5</v>
      </c>
    </row>
    <row r="303" spans="1:1024 1026:1615" ht="15" x14ac:dyDescent="0.25">
      <c r="A303" t="s">
        <v>6936</v>
      </c>
      <c r="B303" t="s">
        <v>7305</v>
      </c>
      <c r="C303" t="s">
        <v>7306</v>
      </c>
      <c r="D303" t="s">
        <v>2553</v>
      </c>
      <c r="E303" t="s">
        <v>7307</v>
      </c>
      <c r="F303" t="s">
        <v>2606</v>
      </c>
      <c r="G303" t="s">
        <v>4350</v>
      </c>
      <c r="H303" t="s">
        <v>4351</v>
      </c>
      <c r="I303" t="s">
        <v>6923</v>
      </c>
      <c r="J303">
        <v>3.58346769</v>
      </c>
      <c r="K303">
        <v>33.685726250000002</v>
      </c>
      <c r="L303" s="116">
        <v>42452</v>
      </c>
      <c r="M303" t="s">
        <v>1471</v>
      </c>
      <c r="N303">
        <v>30</v>
      </c>
      <c r="O303" t="s">
        <v>1472</v>
      </c>
      <c r="Q303">
        <v>6.7</v>
      </c>
      <c r="R303">
        <v>7.5</v>
      </c>
      <c r="S303">
        <v>2.5</v>
      </c>
      <c r="T303">
        <v>16.7</v>
      </c>
      <c r="U303">
        <v>1</v>
      </c>
      <c r="V303">
        <v>1</v>
      </c>
      <c r="W303">
        <v>3</v>
      </c>
      <c r="X303">
        <v>1</v>
      </c>
      <c r="AA303" t="b">
        <v>1</v>
      </c>
      <c r="AG303">
        <v>1</v>
      </c>
      <c r="AH303">
        <v>1</v>
      </c>
      <c r="AI303">
        <v>2</v>
      </c>
      <c r="AS303">
        <v>1</v>
      </c>
      <c r="AT303">
        <v>1</v>
      </c>
      <c r="AU303">
        <v>1</v>
      </c>
      <c r="BS303" t="s">
        <v>1462</v>
      </c>
      <c r="BT303" t="s">
        <v>1462</v>
      </c>
      <c r="BU303" t="s">
        <v>6741</v>
      </c>
      <c r="BV303" t="s">
        <v>6977</v>
      </c>
      <c r="BW303">
        <v>7.5</v>
      </c>
      <c r="BX303">
        <v>2.5</v>
      </c>
      <c r="BY303">
        <v>7.5</v>
      </c>
      <c r="BZ303">
        <v>2.5</v>
      </c>
      <c r="CA303">
        <v>2.5</v>
      </c>
      <c r="CB303">
        <v>12.5</v>
      </c>
      <c r="CC303" t="s">
        <v>1462</v>
      </c>
      <c r="CD303" t="b">
        <v>1</v>
      </c>
      <c r="CE303" t="b">
        <v>1</v>
      </c>
      <c r="CF303">
        <v>15</v>
      </c>
      <c r="CH303" t="s">
        <v>1463</v>
      </c>
      <c r="CM303" t="s">
        <v>1463</v>
      </c>
      <c r="CR303" t="s">
        <v>1463</v>
      </c>
      <c r="CW303" t="s">
        <v>1463</v>
      </c>
      <c r="DB303" t="s">
        <v>1463</v>
      </c>
      <c r="DG303" t="s">
        <v>1462</v>
      </c>
      <c r="DH303" t="b">
        <v>1</v>
      </c>
      <c r="DJ303">
        <v>2</v>
      </c>
      <c r="DM303" t="s">
        <v>1463</v>
      </c>
      <c r="DS303" t="b">
        <v>1</v>
      </c>
      <c r="DU303" t="b">
        <v>1</v>
      </c>
      <c r="DY303" t="b">
        <v>1</v>
      </c>
      <c r="EF303" t="b">
        <v>1</v>
      </c>
      <c r="EG303" t="s">
        <v>7308</v>
      </c>
      <c r="EI303">
        <v>2.5</v>
      </c>
      <c r="EJ303">
        <v>2.5</v>
      </c>
      <c r="EN303">
        <v>0</v>
      </c>
      <c r="EO303" t="s">
        <v>1463</v>
      </c>
      <c r="FL303">
        <v>3.3</v>
      </c>
      <c r="FM303">
        <v>2.5</v>
      </c>
      <c r="FN303">
        <v>2.5</v>
      </c>
      <c r="FO303">
        <v>8.3000000000000007</v>
      </c>
      <c r="FP303" t="s">
        <v>1462</v>
      </c>
      <c r="FT303" t="b">
        <v>1</v>
      </c>
      <c r="FV303" t="s">
        <v>1464</v>
      </c>
      <c r="HD303" t="b">
        <v>1</v>
      </c>
      <c r="HF303" t="s">
        <v>1464</v>
      </c>
      <c r="IW303" t="b">
        <v>1</v>
      </c>
      <c r="IY303" t="s">
        <v>1464</v>
      </c>
      <c r="JC303" t="b">
        <v>1</v>
      </c>
      <c r="JE303" t="s">
        <v>1464</v>
      </c>
      <c r="KG303" t="s">
        <v>4871</v>
      </c>
      <c r="KH303" t="b">
        <v>1</v>
      </c>
      <c r="KJ303" t="s">
        <v>1465</v>
      </c>
      <c r="KK303" t="s">
        <v>1463</v>
      </c>
      <c r="KM303">
        <v>2.5</v>
      </c>
      <c r="KN303">
        <v>2.5</v>
      </c>
      <c r="KO303">
        <v>0</v>
      </c>
      <c r="KR303">
        <v>0</v>
      </c>
      <c r="KS303" t="s">
        <v>1463</v>
      </c>
      <c r="RO303">
        <v>7.5</v>
      </c>
      <c r="RP303">
        <v>0</v>
      </c>
      <c r="RQ303">
        <v>2.5</v>
      </c>
      <c r="RR303">
        <v>10</v>
      </c>
      <c r="RS303" t="s">
        <v>1463</v>
      </c>
      <c r="RZ303" t="s">
        <v>1463</v>
      </c>
      <c r="SK303">
        <v>0</v>
      </c>
      <c r="SL303">
        <v>2.5</v>
      </c>
      <c r="SM303">
        <v>3.7</v>
      </c>
      <c r="SN303">
        <v>5</v>
      </c>
      <c r="SO303">
        <v>2.5</v>
      </c>
      <c r="SP303">
        <v>11.2</v>
      </c>
      <c r="SQ303" t="s">
        <v>1463</v>
      </c>
      <c r="SR303" t="s">
        <v>7309</v>
      </c>
      <c r="TI303">
        <v>75</v>
      </c>
      <c r="TJ303" t="s">
        <v>7310</v>
      </c>
      <c r="TM303" t="b">
        <v>1</v>
      </c>
      <c r="TN303" t="b">
        <v>1</v>
      </c>
      <c r="TO303" t="b">
        <v>1</v>
      </c>
      <c r="TP303" t="b">
        <v>1</v>
      </c>
      <c r="TQ303" t="b">
        <v>1</v>
      </c>
      <c r="TT303" t="b">
        <v>1</v>
      </c>
      <c r="TU303" t="b">
        <v>1</v>
      </c>
      <c r="TX303">
        <v>5</v>
      </c>
      <c r="TY303">
        <v>2.5</v>
      </c>
      <c r="VI303">
        <v>5</v>
      </c>
      <c r="VJ303">
        <v>0</v>
      </c>
      <c r="VK303">
        <v>2.5</v>
      </c>
      <c r="VL303">
        <v>7.5</v>
      </c>
      <c r="VM303" t="s">
        <v>1463</v>
      </c>
      <c r="VO303" t="s">
        <v>1463</v>
      </c>
      <c r="VQ303" t="s">
        <v>1463</v>
      </c>
      <c r="VS303" t="s">
        <v>1463</v>
      </c>
      <c r="VV303" t="s">
        <v>1463</v>
      </c>
      <c r="VX303" t="s">
        <v>1462</v>
      </c>
      <c r="VY303" t="s">
        <v>7311</v>
      </c>
      <c r="VZ303">
        <v>0</v>
      </c>
      <c r="WA303">
        <v>2.5</v>
      </c>
      <c r="XJ303">
        <v>5</v>
      </c>
      <c r="XK303">
        <v>2.5</v>
      </c>
      <c r="XL303">
        <v>2.5</v>
      </c>
      <c r="XM303">
        <v>10</v>
      </c>
      <c r="XN303" t="s">
        <v>1462</v>
      </c>
      <c r="XO303" t="s">
        <v>1462</v>
      </c>
      <c r="XR303" t="b">
        <v>1</v>
      </c>
      <c r="XT303" t="b">
        <v>1</v>
      </c>
      <c r="XW303" t="b">
        <v>1</v>
      </c>
      <c r="XX303" t="b">
        <v>1</v>
      </c>
      <c r="YE303" t="s">
        <v>1462</v>
      </c>
      <c r="YF303" t="s">
        <v>6986</v>
      </c>
      <c r="YG303">
        <v>5</v>
      </c>
      <c r="YH303">
        <v>2.5</v>
      </c>
      <c r="YI303" t="s">
        <v>1463</v>
      </c>
      <c r="YU303">
        <v>0</v>
      </c>
      <c r="YV303">
        <v>2.5</v>
      </c>
      <c r="ZX303">
        <v>7</v>
      </c>
      <c r="ZY303">
        <v>2.5</v>
      </c>
      <c r="ZZ303">
        <v>2.5</v>
      </c>
      <c r="AAA303">
        <v>12</v>
      </c>
      <c r="AAB303" t="s">
        <v>1462</v>
      </c>
      <c r="AAM303" t="b">
        <v>1</v>
      </c>
      <c r="AAO303" t="b">
        <v>1</v>
      </c>
      <c r="AAS303" t="s">
        <v>6944</v>
      </c>
      <c r="AAT303">
        <v>2.5</v>
      </c>
      <c r="AAU303">
        <v>2.5</v>
      </c>
      <c r="ADN303">
        <v>6</v>
      </c>
      <c r="ADO303">
        <v>5</v>
      </c>
      <c r="ADP303">
        <v>2.5</v>
      </c>
      <c r="ADQ303">
        <v>13.5</v>
      </c>
      <c r="ADR303" t="s">
        <v>1759</v>
      </c>
      <c r="ADS303">
        <v>0.5</v>
      </c>
      <c r="ADT303">
        <v>30</v>
      </c>
      <c r="ADU303" t="s">
        <v>2560</v>
      </c>
      <c r="ADV303">
        <v>0.5</v>
      </c>
      <c r="ADW303">
        <v>30</v>
      </c>
      <c r="AEG303">
        <v>5</v>
      </c>
      <c r="AEH303">
        <v>2.5</v>
      </c>
      <c r="AEI303">
        <v>7</v>
      </c>
      <c r="AEJ303">
        <v>5</v>
      </c>
      <c r="AEK303">
        <v>2.5</v>
      </c>
      <c r="AEL303">
        <v>14.5</v>
      </c>
      <c r="AER303" t="b">
        <v>1</v>
      </c>
      <c r="AEX303" t="b">
        <v>1</v>
      </c>
      <c r="AFC303">
        <v>5</v>
      </c>
      <c r="AFD303">
        <v>2.5</v>
      </c>
      <c r="AFE303">
        <v>0</v>
      </c>
      <c r="AFF303">
        <v>5</v>
      </c>
      <c r="AFG303">
        <v>2.5</v>
      </c>
      <c r="AFH303">
        <v>7.5</v>
      </c>
      <c r="AFI303" t="s">
        <v>1463</v>
      </c>
      <c r="AFK303" t="s">
        <v>1463</v>
      </c>
      <c r="AFM303" t="s">
        <v>1463</v>
      </c>
      <c r="AFO303" t="s">
        <v>1463</v>
      </c>
      <c r="AFQ303" t="s">
        <v>1463</v>
      </c>
      <c r="AFT303" t="s">
        <v>1463</v>
      </c>
      <c r="AFV303">
        <v>2</v>
      </c>
      <c r="AFW303">
        <v>2</v>
      </c>
      <c r="AFX303">
        <v>5</v>
      </c>
      <c r="AFY303">
        <v>2.5</v>
      </c>
      <c r="AFZ303">
        <v>5</v>
      </c>
      <c r="AGA303">
        <v>2.5</v>
      </c>
      <c r="AGB303">
        <v>2.5</v>
      </c>
      <c r="AGC303">
        <v>10</v>
      </c>
      <c r="AGD303">
        <v>3</v>
      </c>
      <c r="AGE303">
        <v>150</v>
      </c>
      <c r="AGG303">
        <v>3</v>
      </c>
      <c r="AGH303">
        <v>2</v>
      </c>
      <c r="AGJ303">
        <v>3</v>
      </c>
      <c r="AGK303">
        <v>0</v>
      </c>
      <c r="AGQ303">
        <v>2.5</v>
      </c>
      <c r="AGR303">
        <v>2.5</v>
      </c>
      <c r="AGS303">
        <v>3.5</v>
      </c>
      <c r="AGT303">
        <v>2.5</v>
      </c>
      <c r="AGU303">
        <v>2.5</v>
      </c>
      <c r="AGV303">
        <v>8.5</v>
      </c>
      <c r="AGW303">
        <v>3</v>
      </c>
      <c r="AGY303" t="b">
        <v>1</v>
      </c>
      <c r="AGZ303" t="b">
        <v>1</v>
      </c>
      <c r="AHA303" t="b">
        <v>1</v>
      </c>
      <c r="AHD303">
        <v>2</v>
      </c>
      <c r="AHE303">
        <v>3</v>
      </c>
      <c r="AHF303">
        <v>3</v>
      </c>
      <c r="AKM303">
        <v>2.5</v>
      </c>
      <c r="AKN303">
        <v>2.5</v>
      </c>
      <c r="AKO303">
        <v>6.5</v>
      </c>
      <c r="AKP303">
        <v>2.5</v>
      </c>
      <c r="AKQ303">
        <v>2.5</v>
      </c>
      <c r="AKR303">
        <v>11.5</v>
      </c>
      <c r="AKS303" t="s">
        <v>1462</v>
      </c>
      <c r="AKT303" t="s">
        <v>1463</v>
      </c>
      <c r="AKV303" t="s">
        <v>1463</v>
      </c>
      <c r="AKX303" t="s">
        <v>1463</v>
      </c>
      <c r="AKZ303" t="s">
        <v>1463</v>
      </c>
      <c r="ALB303" t="s">
        <v>1462</v>
      </c>
      <c r="ALD303" t="s">
        <v>1463</v>
      </c>
      <c r="ALF303" t="s">
        <v>1462</v>
      </c>
      <c r="ALH303" t="s">
        <v>1463</v>
      </c>
      <c r="ALJ303" t="s">
        <v>1463</v>
      </c>
      <c r="ALL303" t="s">
        <v>1463</v>
      </c>
      <c r="ALN303" t="s">
        <v>1463</v>
      </c>
      <c r="ALR303" t="s">
        <v>1463</v>
      </c>
      <c r="ALT303" t="s">
        <v>1463</v>
      </c>
      <c r="AMF303" t="b">
        <v>1</v>
      </c>
      <c r="AML303" t="b">
        <v>1</v>
      </c>
      <c r="AMM303" t="b">
        <v>1</v>
      </c>
      <c r="AMQ303" t="b">
        <v>1</v>
      </c>
      <c r="AMW303" t="b">
        <v>1</v>
      </c>
      <c r="ANA303">
        <v>2.5</v>
      </c>
      <c r="ANB303">
        <v>2.5</v>
      </c>
      <c r="ANC303">
        <v>10</v>
      </c>
      <c r="AND303">
        <v>2.5</v>
      </c>
      <c r="ANE303">
        <v>2.5</v>
      </c>
      <c r="ANF303">
        <v>15</v>
      </c>
      <c r="ANG303" t="s">
        <v>1462</v>
      </c>
      <c r="ANH303" t="s">
        <v>3069</v>
      </c>
      <c r="ANI303" t="s">
        <v>1462</v>
      </c>
      <c r="ANJ303" t="s">
        <v>2616</v>
      </c>
      <c r="ANK303">
        <v>2.5</v>
      </c>
      <c r="ANL303">
        <v>2.5</v>
      </c>
      <c r="ANM303">
        <v>6</v>
      </c>
      <c r="ANN303">
        <v>2.5</v>
      </c>
      <c r="ANO303">
        <v>7.5</v>
      </c>
      <c r="ANP303">
        <v>16</v>
      </c>
      <c r="ANQ303" t="s">
        <v>2599</v>
      </c>
      <c r="ANR303" t="s">
        <v>1462</v>
      </c>
      <c r="ANT303">
        <v>2.5</v>
      </c>
      <c r="ANU303">
        <v>7.5</v>
      </c>
      <c r="AQR303">
        <v>5</v>
      </c>
      <c r="AQS303">
        <v>1.3</v>
      </c>
      <c r="AQT303">
        <v>2.5</v>
      </c>
      <c r="AQU303">
        <v>8.8000000000000007</v>
      </c>
      <c r="AQV303" t="s">
        <v>1463</v>
      </c>
      <c r="ARA303" t="b">
        <v>1</v>
      </c>
      <c r="ARC303" t="b">
        <v>1</v>
      </c>
      <c r="ARG303">
        <v>2.5</v>
      </c>
      <c r="ARH303">
        <v>2.5</v>
      </c>
      <c r="ARI303" t="s">
        <v>1463</v>
      </c>
      <c r="ARQ303" t="s">
        <v>1462</v>
      </c>
      <c r="ARS303" t="s">
        <v>6991</v>
      </c>
      <c r="ART303" t="s">
        <v>2616</v>
      </c>
      <c r="ASB303" t="b">
        <v>1</v>
      </c>
      <c r="ASC303" t="s">
        <v>6945</v>
      </c>
      <c r="ASD303">
        <v>0</v>
      </c>
      <c r="ASE303">
        <v>2.5</v>
      </c>
      <c r="ASF303">
        <v>5</v>
      </c>
      <c r="ASG303">
        <v>2.5</v>
      </c>
      <c r="ASH303">
        <v>2.5</v>
      </c>
      <c r="ASI303">
        <v>10</v>
      </c>
      <c r="ASJ303">
        <v>80</v>
      </c>
      <c r="ASM303" t="b">
        <v>1</v>
      </c>
      <c r="ASS303">
        <v>5</v>
      </c>
      <c r="AST303" t="s">
        <v>1462</v>
      </c>
      <c r="ASW303" t="b">
        <v>1</v>
      </c>
      <c r="ASX303" t="b">
        <v>1</v>
      </c>
      <c r="ASY303" t="b">
        <v>1</v>
      </c>
      <c r="ASZ303" t="b">
        <v>1</v>
      </c>
      <c r="ATC303" t="s">
        <v>7312</v>
      </c>
      <c r="ATD303">
        <v>2.5</v>
      </c>
      <c r="ATE303">
        <v>2.5</v>
      </c>
      <c r="ATF303">
        <v>0</v>
      </c>
      <c r="ATG303">
        <v>0</v>
      </c>
      <c r="ATH303">
        <v>2.5</v>
      </c>
      <c r="ATI303">
        <v>2.5</v>
      </c>
      <c r="ATJ303" t="s">
        <v>1463</v>
      </c>
      <c r="AVZ303">
        <v>0</v>
      </c>
      <c r="AWA303">
        <v>2.5</v>
      </c>
      <c r="AWB303">
        <v>0</v>
      </c>
      <c r="AWC303">
        <v>2.5</v>
      </c>
      <c r="AWD303">
        <v>4</v>
      </c>
      <c r="AWE303">
        <v>2.5</v>
      </c>
      <c r="AWF303">
        <v>2.5</v>
      </c>
      <c r="AWG303">
        <v>9</v>
      </c>
      <c r="AWH303" t="s">
        <v>1462</v>
      </c>
      <c r="AWI303" t="s">
        <v>1470</v>
      </c>
      <c r="AWJ303" t="s">
        <v>1462</v>
      </c>
      <c r="AWK303" t="s">
        <v>1470</v>
      </c>
      <c r="AWL303" t="s">
        <v>1462</v>
      </c>
      <c r="AWM303" t="s">
        <v>2619</v>
      </c>
      <c r="AWN303" t="s">
        <v>1463</v>
      </c>
      <c r="AWP303" t="s">
        <v>1463</v>
      </c>
      <c r="AWR303" t="s">
        <v>1463</v>
      </c>
      <c r="AWT303" t="s">
        <v>1463</v>
      </c>
      <c r="AWV303" t="s">
        <v>1462</v>
      </c>
      <c r="AWW303" t="s">
        <v>1470</v>
      </c>
      <c r="AWX303" t="s">
        <v>1463</v>
      </c>
      <c r="AWZ303" t="s">
        <v>1462</v>
      </c>
      <c r="AXA303" t="s">
        <v>1469</v>
      </c>
      <c r="AXB303" t="s">
        <v>1463</v>
      </c>
      <c r="AXD303" t="s">
        <v>1463</v>
      </c>
      <c r="AXI303">
        <v>2.5</v>
      </c>
      <c r="AXJ303">
        <v>2.5</v>
      </c>
      <c r="AXK303">
        <v>1</v>
      </c>
      <c r="AXN303">
        <v>1</v>
      </c>
      <c r="AXO303">
        <v>1</v>
      </c>
      <c r="AXP303">
        <v>1</v>
      </c>
      <c r="AXQ303">
        <v>1</v>
      </c>
      <c r="AXR303">
        <v>1</v>
      </c>
      <c r="AXS303">
        <v>1</v>
      </c>
      <c r="AXT303">
        <v>1</v>
      </c>
      <c r="AXU303">
        <v>1</v>
      </c>
      <c r="AXV303">
        <v>2</v>
      </c>
      <c r="AXW303">
        <v>1</v>
      </c>
      <c r="AXX303">
        <v>2</v>
      </c>
      <c r="AYA303">
        <v>10</v>
      </c>
      <c r="AYD303">
        <v>10</v>
      </c>
      <c r="AYE303" t="s">
        <v>1463</v>
      </c>
      <c r="AYF303" t="s">
        <v>1463</v>
      </c>
      <c r="AYG303">
        <v>10</v>
      </c>
      <c r="AYJ303">
        <v>10</v>
      </c>
      <c r="AYK303">
        <v>2.5</v>
      </c>
      <c r="AYL303">
        <v>2.5</v>
      </c>
      <c r="AYM303">
        <v>15</v>
      </c>
      <c r="AZO303" t="s">
        <v>1462</v>
      </c>
      <c r="AZP303" t="s">
        <v>7313</v>
      </c>
      <c r="AZR303">
        <v>2.5</v>
      </c>
      <c r="AZS303">
        <v>2.5</v>
      </c>
      <c r="BCH303">
        <v>10</v>
      </c>
      <c r="BCI303">
        <v>2.5</v>
      </c>
      <c r="BCJ303">
        <v>2.5</v>
      </c>
      <c r="BCK303">
        <v>15</v>
      </c>
      <c r="BCL303">
        <v>1</v>
      </c>
      <c r="BCN303" t="s">
        <v>2555</v>
      </c>
      <c r="BCP303">
        <v>2</v>
      </c>
      <c r="BCR303">
        <v>3</v>
      </c>
      <c r="BCT303">
        <v>4</v>
      </c>
      <c r="BCY303">
        <v>2.5</v>
      </c>
      <c r="BCZ303">
        <v>2.5</v>
      </c>
      <c r="BEH303">
        <v>10</v>
      </c>
      <c r="BEI303">
        <v>7.5</v>
      </c>
      <c r="BEJ303">
        <v>2.5</v>
      </c>
      <c r="BEK303">
        <v>20</v>
      </c>
      <c r="BEL303" t="s">
        <v>2567</v>
      </c>
      <c r="BEN303" t="s">
        <v>2567</v>
      </c>
      <c r="BEP303" t="s">
        <v>2567</v>
      </c>
      <c r="BER303" t="s">
        <v>2567</v>
      </c>
      <c r="BET303" t="s">
        <v>2567</v>
      </c>
      <c r="BEV303" t="s">
        <v>2567</v>
      </c>
      <c r="BEX303">
        <v>7.5</v>
      </c>
      <c r="BEY303">
        <v>2.5</v>
      </c>
      <c r="BGQ303">
        <v>0</v>
      </c>
      <c r="BGR303">
        <v>2.5</v>
      </c>
      <c r="BGS303">
        <v>2.5</v>
      </c>
      <c r="BGT303">
        <v>5</v>
      </c>
      <c r="BGU303" t="s">
        <v>1462</v>
      </c>
      <c r="BGV303" t="s">
        <v>3069</v>
      </c>
      <c r="BGW303" t="s">
        <v>3103</v>
      </c>
      <c r="BHK303">
        <v>2.5</v>
      </c>
      <c r="BHL303">
        <v>2.5</v>
      </c>
      <c r="BIT303">
        <v>10</v>
      </c>
      <c r="BIU303">
        <v>2.5</v>
      </c>
      <c r="BIV303">
        <v>2.5</v>
      </c>
      <c r="BIW303">
        <v>15</v>
      </c>
      <c r="BIX303">
        <v>3</v>
      </c>
      <c r="BIY303" t="s">
        <v>1794</v>
      </c>
      <c r="BIZ303" t="s">
        <v>2548</v>
      </c>
      <c r="BJA303" t="s">
        <v>2548</v>
      </c>
      <c r="BJB303">
        <v>2.5</v>
      </c>
      <c r="BJC303">
        <v>2.5</v>
      </c>
    </row>
    <row r="304" spans="1:1024 1026:1615" ht="15" x14ac:dyDescent="0.25">
      <c r="A304" t="s">
        <v>6936</v>
      </c>
      <c r="B304" t="s">
        <v>7314</v>
      </c>
      <c r="C304" t="s">
        <v>7315</v>
      </c>
      <c r="D304" t="s">
        <v>1460</v>
      </c>
      <c r="F304" t="s">
        <v>2606</v>
      </c>
      <c r="G304" t="s">
        <v>4350</v>
      </c>
      <c r="H304" t="s">
        <v>4351</v>
      </c>
      <c r="I304" t="s">
        <v>7316</v>
      </c>
      <c r="J304">
        <v>3.42032208</v>
      </c>
      <c r="K304">
        <v>34.14469047</v>
      </c>
      <c r="L304" s="116">
        <v>42451</v>
      </c>
      <c r="M304" t="s">
        <v>1461</v>
      </c>
      <c r="N304">
        <v>56</v>
      </c>
      <c r="O304" t="s">
        <v>2554</v>
      </c>
      <c r="Q304">
        <v>8.3000000000000007</v>
      </c>
      <c r="R304">
        <v>7.5</v>
      </c>
      <c r="S304">
        <v>2.5</v>
      </c>
      <c r="T304">
        <v>18.3</v>
      </c>
      <c r="U304">
        <v>3</v>
      </c>
      <c r="V304">
        <v>2</v>
      </c>
      <c r="W304">
        <v>2</v>
      </c>
      <c r="X304">
        <v>3</v>
      </c>
      <c r="Y304">
        <v>1</v>
      </c>
      <c r="Z304">
        <v>1</v>
      </c>
      <c r="AF304" t="b">
        <v>1</v>
      </c>
      <c r="AG304">
        <v>3</v>
      </c>
      <c r="AH304">
        <v>2</v>
      </c>
      <c r="AI304">
        <v>1</v>
      </c>
      <c r="AJ304">
        <v>2</v>
      </c>
      <c r="AK304">
        <v>1</v>
      </c>
      <c r="AL304">
        <v>1</v>
      </c>
      <c r="AM304">
        <v>3</v>
      </c>
      <c r="AO304">
        <v>1</v>
      </c>
      <c r="AR304">
        <v>1</v>
      </c>
      <c r="AS304">
        <v>3</v>
      </c>
      <c r="AT304">
        <v>2</v>
      </c>
      <c r="AU304">
        <v>1</v>
      </c>
      <c r="AV304">
        <v>2</v>
      </c>
      <c r="AW304">
        <v>1</v>
      </c>
      <c r="AX304">
        <v>1</v>
      </c>
      <c r="BE304">
        <v>2</v>
      </c>
      <c r="BK304">
        <v>1</v>
      </c>
      <c r="BS304" t="s">
        <v>1462</v>
      </c>
      <c r="BT304" t="s">
        <v>1462</v>
      </c>
      <c r="BU304" t="s">
        <v>7047</v>
      </c>
      <c r="BV304" t="s">
        <v>7317</v>
      </c>
      <c r="BW304">
        <v>7.5</v>
      </c>
      <c r="BX304">
        <v>2.5</v>
      </c>
      <c r="BY304">
        <v>6</v>
      </c>
      <c r="BZ304">
        <v>2.5</v>
      </c>
      <c r="CA304">
        <v>2.5</v>
      </c>
      <c r="CB304">
        <v>11</v>
      </c>
      <c r="CC304" t="s">
        <v>1462</v>
      </c>
      <c r="CD304" t="b">
        <v>1</v>
      </c>
      <c r="CF304">
        <v>40</v>
      </c>
      <c r="CH304" t="s">
        <v>1462</v>
      </c>
      <c r="CJ304" t="b">
        <v>1</v>
      </c>
      <c r="CK304">
        <v>40</v>
      </c>
      <c r="CM304" t="s">
        <v>1463</v>
      </c>
      <c r="CR304" t="s">
        <v>1463</v>
      </c>
      <c r="CW304" t="s">
        <v>1463</v>
      </c>
      <c r="DB304" t="s">
        <v>1463</v>
      </c>
      <c r="DG304" t="s">
        <v>1463</v>
      </c>
      <c r="DM304" t="s">
        <v>1463</v>
      </c>
      <c r="DS304" t="b">
        <v>1</v>
      </c>
      <c r="DU304" t="b">
        <v>1</v>
      </c>
      <c r="DY304" t="b">
        <v>1</v>
      </c>
      <c r="EB304" t="b">
        <v>1</v>
      </c>
      <c r="EI304">
        <v>2.5</v>
      </c>
      <c r="EJ304">
        <v>2.5</v>
      </c>
      <c r="EN304">
        <v>0</v>
      </c>
      <c r="EO304" t="s">
        <v>1463</v>
      </c>
      <c r="FL304">
        <v>2.2999999999999998</v>
      </c>
      <c r="FM304">
        <v>2.5</v>
      </c>
      <c r="FN304">
        <v>2.5</v>
      </c>
      <c r="FO304">
        <v>7.3</v>
      </c>
      <c r="FP304" t="s">
        <v>1462</v>
      </c>
      <c r="FT304" t="b">
        <v>1</v>
      </c>
      <c r="FV304" t="s">
        <v>2564</v>
      </c>
      <c r="HD304" t="b">
        <v>1</v>
      </c>
      <c r="HF304" t="s">
        <v>1464</v>
      </c>
      <c r="JC304" t="b">
        <v>1</v>
      </c>
      <c r="JE304" t="s">
        <v>1464</v>
      </c>
      <c r="KK304" t="s">
        <v>1463</v>
      </c>
      <c r="KM304">
        <v>2.5</v>
      </c>
      <c r="KN304">
        <v>2.5</v>
      </c>
      <c r="KO304">
        <v>5</v>
      </c>
      <c r="KP304">
        <v>5</v>
      </c>
      <c r="KQ304">
        <v>2.5</v>
      </c>
      <c r="KR304">
        <v>12.5</v>
      </c>
      <c r="KS304" t="s">
        <v>1462</v>
      </c>
      <c r="KV304">
        <v>13</v>
      </c>
      <c r="KW304">
        <v>28</v>
      </c>
      <c r="KX304">
        <v>3</v>
      </c>
      <c r="LB304">
        <v>5</v>
      </c>
      <c r="LF304">
        <v>1</v>
      </c>
      <c r="LG304">
        <v>1</v>
      </c>
      <c r="LH304">
        <v>1</v>
      </c>
      <c r="LL304">
        <v>1</v>
      </c>
      <c r="LZ304" t="b">
        <v>1</v>
      </c>
      <c r="MA304" t="b">
        <v>1</v>
      </c>
      <c r="MB304" t="b">
        <v>1</v>
      </c>
      <c r="MF304" t="b">
        <v>1</v>
      </c>
      <c r="MT304" t="s">
        <v>1462</v>
      </c>
      <c r="MU304" t="s">
        <v>7318</v>
      </c>
      <c r="MV304">
        <v>5</v>
      </c>
      <c r="MW304">
        <v>2.5</v>
      </c>
      <c r="MX304">
        <v>0</v>
      </c>
      <c r="MY304">
        <v>0</v>
      </c>
      <c r="MZ304">
        <v>2.5</v>
      </c>
      <c r="NA304">
        <v>2.5</v>
      </c>
      <c r="NM304" t="s">
        <v>2549</v>
      </c>
      <c r="NN304" t="s">
        <v>2549</v>
      </c>
      <c r="NO304" t="s">
        <v>2549</v>
      </c>
      <c r="NP304" t="s">
        <v>2549</v>
      </c>
      <c r="NQ304" t="s">
        <v>2549</v>
      </c>
      <c r="NR304" t="s">
        <v>2549</v>
      </c>
      <c r="NS304" t="s">
        <v>2549</v>
      </c>
      <c r="NT304" t="s">
        <v>2549</v>
      </c>
      <c r="NU304" t="s">
        <v>2549</v>
      </c>
      <c r="NV304" t="s">
        <v>2549</v>
      </c>
      <c r="NW304" t="s">
        <v>2550</v>
      </c>
      <c r="NX304" t="s">
        <v>2569</v>
      </c>
      <c r="NY304" t="s">
        <v>2569</v>
      </c>
      <c r="NZ304" t="s">
        <v>2569</v>
      </c>
      <c r="OA304" t="s">
        <v>2550</v>
      </c>
      <c r="OB304" t="s">
        <v>2550</v>
      </c>
      <c r="OC304" t="s">
        <v>2550</v>
      </c>
      <c r="OD304" t="s">
        <v>2569</v>
      </c>
      <c r="OE304" t="s">
        <v>2550</v>
      </c>
      <c r="OF304" t="s">
        <v>2550</v>
      </c>
      <c r="OG304">
        <v>0</v>
      </c>
      <c r="OH304">
        <v>2.5</v>
      </c>
      <c r="OJ304">
        <v>0</v>
      </c>
      <c r="OK304">
        <v>2.5</v>
      </c>
      <c r="OL304">
        <v>2.5</v>
      </c>
      <c r="QL304">
        <v>0</v>
      </c>
      <c r="QM304">
        <v>2.5</v>
      </c>
      <c r="RO304">
        <v>7.5</v>
      </c>
      <c r="RP304">
        <v>0</v>
      </c>
      <c r="RQ304">
        <v>0</v>
      </c>
      <c r="RR304">
        <v>7.5</v>
      </c>
      <c r="RS304" t="s">
        <v>1463</v>
      </c>
      <c r="RZ304" t="s">
        <v>1463</v>
      </c>
      <c r="SB304" t="s">
        <v>1463</v>
      </c>
      <c r="SH304" t="s">
        <v>1463</v>
      </c>
      <c r="SK304">
        <v>0</v>
      </c>
      <c r="SL304">
        <v>0</v>
      </c>
      <c r="SM304">
        <v>3.7</v>
      </c>
      <c r="SN304">
        <v>2.5</v>
      </c>
      <c r="SO304">
        <v>2.5</v>
      </c>
      <c r="SP304">
        <v>8.6999999999999993</v>
      </c>
      <c r="SQ304" t="s">
        <v>1463</v>
      </c>
      <c r="SR304" t="s">
        <v>2919</v>
      </c>
      <c r="TI304">
        <v>75</v>
      </c>
      <c r="TJ304" t="s">
        <v>7319</v>
      </c>
      <c r="TM304" t="b">
        <v>1</v>
      </c>
      <c r="TN304" t="b">
        <v>1</v>
      </c>
      <c r="TO304" t="b">
        <v>1</v>
      </c>
      <c r="TP304" t="b">
        <v>1</v>
      </c>
      <c r="TQ304" t="b">
        <v>1</v>
      </c>
      <c r="TS304" t="b">
        <v>1</v>
      </c>
      <c r="TT304" t="b">
        <v>1</v>
      </c>
      <c r="TU304" t="b">
        <v>1</v>
      </c>
      <c r="TX304">
        <v>2.5</v>
      </c>
      <c r="TY304">
        <v>2.5</v>
      </c>
      <c r="VI304">
        <v>5</v>
      </c>
      <c r="VJ304">
        <v>0</v>
      </c>
      <c r="VK304">
        <v>2.5</v>
      </c>
      <c r="VL304">
        <v>7.5</v>
      </c>
      <c r="VM304" t="s">
        <v>1463</v>
      </c>
      <c r="VN304" t="s">
        <v>6927</v>
      </c>
      <c r="VO304" t="s">
        <v>1463</v>
      </c>
      <c r="VQ304" t="s">
        <v>1463</v>
      </c>
      <c r="VS304" t="s">
        <v>1463</v>
      </c>
      <c r="VV304" t="s">
        <v>1463</v>
      </c>
      <c r="VX304" t="s">
        <v>1462</v>
      </c>
      <c r="VY304" t="s">
        <v>7320</v>
      </c>
      <c r="VZ304">
        <v>0</v>
      </c>
      <c r="WA304">
        <v>2.5</v>
      </c>
      <c r="XJ304">
        <v>5</v>
      </c>
      <c r="XK304">
        <v>1.3</v>
      </c>
      <c r="XL304">
        <v>2.5</v>
      </c>
      <c r="XM304">
        <v>8.8000000000000007</v>
      </c>
      <c r="XN304" t="s">
        <v>1462</v>
      </c>
      <c r="XO304" t="s">
        <v>1462</v>
      </c>
      <c r="XR304" t="b">
        <v>1</v>
      </c>
      <c r="XS304" t="b">
        <v>1</v>
      </c>
      <c r="XT304" t="b">
        <v>1</v>
      </c>
      <c r="XU304" t="b">
        <v>1</v>
      </c>
      <c r="XX304" t="b">
        <v>1</v>
      </c>
      <c r="YC304" t="s">
        <v>1462</v>
      </c>
      <c r="YD304" t="s">
        <v>7321</v>
      </c>
      <c r="YE304" t="s">
        <v>1462</v>
      </c>
      <c r="YF304" t="s">
        <v>6929</v>
      </c>
      <c r="YG304">
        <v>2.5</v>
      </c>
      <c r="YH304">
        <v>2.5</v>
      </c>
      <c r="YI304" t="s">
        <v>1463</v>
      </c>
      <c r="YU304">
        <v>0</v>
      </c>
      <c r="YV304">
        <v>2.5</v>
      </c>
      <c r="ZX304">
        <v>10</v>
      </c>
      <c r="ZY304">
        <v>2.5</v>
      </c>
      <c r="ZZ304">
        <v>2.5</v>
      </c>
      <c r="AAA304">
        <v>15</v>
      </c>
      <c r="AAB304" t="s">
        <v>1462</v>
      </c>
      <c r="AAD304" t="b">
        <v>1</v>
      </c>
      <c r="AAM304" t="b">
        <v>1</v>
      </c>
      <c r="AAO304" t="b">
        <v>1</v>
      </c>
      <c r="AAS304" t="s">
        <v>6944</v>
      </c>
      <c r="AAT304">
        <v>2.5</v>
      </c>
      <c r="AAU304">
        <v>2.5</v>
      </c>
      <c r="ADN304">
        <v>10</v>
      </c>
      <c r="ADO304">
        <v>2.5</v>
      </c>
      <c r="ADP304">
        <v>2.5</v>
      </c>
      <c r="ADQ304">
        <v>15</v>
      </c>
      <c r="ADR304" t="s">
        <v>1759</v>
      </c>
      <c r="ADS304">
        <v>0.5</v>
      </c>
      <c r="ADT304">
        <v>30</v>
      </c>
      <c r="ADU304" t="s">
        <v>2560</v>
      </c>
      <c r="ADV304">
        <v>1</v>
      </c>
      <c r="ADW304">
        <v>50</v>
      </c>
      <c r="ADX304" t="s">
        <v>3580</v>
      </c>
      <c r="ADY304">
        <v>1.5</v>
      </c>
      <c r="ADZ304">
        <v>90</v>
      </c>
      <c r="AEG304">
        <v>2.5</v>
      </c>
      <c r="AEH304">
        <v>2.5</v>
      </c>
      <c r="AEI304">
        <v>7</v>
      </c>
      <c r="AEJ304">
        <v>2.5</v>
      </c>
      <c r="AEK304">
        <v>2.5</v>
      </c>
      <c r="AEL304">
        <v>12</v>
      </c>
      <c r="AER304" t="b">
        <v>1</v>
      </c>
      <c r="AEX304" t="b">
        <v>1</v>
      </c>
      <c r="AFC304">
        <v>2.5</v>
      </c>
      <c r="AFD304">
        <v>2.5</v>
      </c>
      <c r="AFE304">
        <v>0</v>
      </c>
      <c r="AFF304">
        <v>3.6</v>
      </c>
      <c r="AFG304">
        <v>2.5</v>
      </c>
      <c r="AFH304">
        <v>6.1</v>
      </c>
      <c r="AFI304" t="s">
        <v>1463</v>
      </c>
      <c r="AFK304" t="s">
        <v>1463</v>
      </c>
      <c r="AFM304" t="s">
        <v>1463</v>
      </c>
      <c r="AFO304" t="s">
        <v>1463</v>
      </c>
      <c r="AFQ304" t="s">
        <v>1463</v>
      </c>
      <c r="AFT304" t="s">
        <v>1463</v>
      </c>
      <c r="AFV304">
        <v>2</v>
      </c>
      <c r="AFW304">
        <v>1</v>
      </c>
      <c r="AFX304">
        <v>3.6111111111111098</v>
      </c>
      <c r="AFY304">
        <v>2.5</v>
      </c>
      <c r="AFZ304">
        <v>6.7</v>
      </c>
      <c r="AGA304">
        <v>5</v>
      </c>
      <c r="AGB304">
        <v>2.5</v>
      </c>
      <c r="AGC304">
        <v>14.2</v>
      </c>
      <c r="AGD304">
        <v>10</v>
      </c>
      <c r="AGE304">
        <v>100</v>
      </c>
      <c r="AGG304">
        <v>10</v>
      </c>
      <c r="AGH304">
        <v>4</v>
      </c>
      <c r="AGJ304">
        <v>10</v>
      </c>
      <c r="AGK304">
        <v>0</v>
      </c>
      <c r="AGQ304">
        <v>5</v>
      </c>
      <c r="AGR304">
        <v>2.5</v>
      </c>
      <c r="AGS304">
        <v>2</v>
      </c>
      <c r="AGT304">
        <v>2.5</v>
      </c>
      <c r="AGU304">
        <v>2.5</v>
      </c>
      <c r="AGV304">
        <v>7</v>
      </c>
      <c r="AGW304">
        <v>2</v>
      </c>
      <c r="AGY304" t="b">
        <v>1</v>
      </c>
      <c r="AGZ304" t="b">
        <v>1</v>
      </c>
      <c r="AHD304">
        <v>2</v>
      </c>
      <c r="AHE304">
        <v>2</v>
      </c>
      <c r="AHF304">
        <v>3</v>
      </c>
      <c r="AKM304">
        <v>2.5</v>
      </c>
      <c r="AKN304">
        <v>2.5</v>
      </c>
      <c r="AKO304">
        <v>10</v>
      </c>
      <c r="AKP304">
        <v>2.5</v>
      </c>
      <c r="AKQ304">
        <v>2.5</v>
      </c>
      <c r="AKR304">
        <v>15</v>
      </c>
      <c r="AKS304" t="s">
        <v>1462</v>
      </c>
      <c r="AKT304" t="s">
        <v>1463</v>
      </c>
      <c r="AKV304" t="s">
        <v>1462</v>
      </c>
      <c r="AKX304" t="s">
        <v>1463</v>
      </c>
      <c r="AKZ304" t="s">
        <v>1463</v>
      </c>
      <c r="ALB304" t="s">
        <v>1462</v>
      </c>
      <c r="ALD304" t="s">
        <v>1463</v>
      </c>
      <c r="ALF304" t="s">
        <v>1462</v>
      </c>
      <c r="ALH304" t="s">
        <v>1463</v>
      </c>
      <c r="ALJ304" t="s">
        <v>1463</v>
      </c>
      <c r="ALL304" t="s">
        <v>1463</v>
      </c>
      <c r="ALN304" t="s">
        <v>1463</v>
      </c>
      <c r="ALP304" t="s">
        <v>1463</v>
      </c>
      <c r="ALR304" t="s">
        <v>1463</v>
      </c>
      <c r="ALT304" t="s">
        <v>1463</v>
      </c>
      <c r="AMF304" t="b">
        <v>1</v>
      </c>
      <c r="AML304" t="b">
        <v>1</v>
      </c>
      <c r="AMM304" t="b">
        <v>1</v>
      </c>
      <c r="AMQ304" t="b">
        <v>1</v>
      </c>
      <c r="AMW304" t="b">
        <v>1</v>
      </c>
      <c r="ANA304">
        <v>2.5</v>
      </c>
      <c r="ANB304">
        <v>2.5</v>
      </c>
      <c r="ANC304">
        <v>10</v>
      </c>
      <c r="AND304">
        <v>2.5</v>
      </c>
      <c r="ANE304">
        <v>2.5</v>
      </c>
      <c r="ANF304">
        <v>15</v>
      </c>
      <c r="ANG304" t="s">
        <v>1462</v>
      </c>
      <c r="ANH304" t="s">
        <v>3069</v>
      </c>
      <c r="ANI304" t="s">
        <v>1462</v>
      </c>
      <c r="ANJ304" t="s">
        <v>6990</v>
      </c>
      <c r="ANK304">
        <v>2.5</v>
      </c>
      <c r="ANL304">
        <v>2.5</v>
      </c>
      <c r="ANM304">
        <v>6</v>
      </c>
      <c r="ANN304">
        <v>2.5</v>
      </c>
      <c r="ANO304">
        <v>5</v>
      </c>
      <c r="ANP304">
        <v>13.5</v>
      </c>
      <c r="ANQ304" t="s">
        <v>2599</v>
      </c>
      <c r="ANR304" t="s">
        <v>1462</v>
      </c>
      <c r="ANT304">
        <v>2.5</v>
      </c>
      <c r="ANU304">
        <v>5</v>
      </c>
      <c r="AQR304">
        <v>5</v>
      </c>
      <c r="AQS304">
        <v>0</v>
      </c>
      <c r="AQT304">
        <v>2.5</v>
      </c>
      <c r="AQU304">
        <v>7.5</v>
      </c>
      <c r="AQV304" t="s">
        <v>1463</v>
      </c>
      <c r="ARB304" t="b">
        <v>1</v>
      </c>
      <c r="ARC304" t="b">
        <v>1</v>
      </c>
      <c r="ARD304" t="b">
        <v>1</v>
      </c>
      <c r="ARG304">
        <v>0</v>
      </c>
      <c r="ARH304">
        <v>2.5</v>
      </c>
      <c r="ARI304" t="s">
        <v>1463</v>
      </c>
      <c r="ARQ304" t="s">
        <v>1462</v>
      </c>
      <c r="ARS304" t="s">
        <v>6991</v>
      </c>
      <c r="ART304" t="s">
        <v>2616</v>
      </c>
      <c r="ASB304" t="b">
        <v>1</v>
      </c>
      <c r="ASC304" t="s">
        <v>6945</v>
      </c>
      <c r="ASD304">
        <v>0</v>
      </c>
      <c r="ASE304">
        <v>2.5</v>
      </c>
      <c r="ASF304">
        <v>4</v>
      </c>
      <c r="ASG304">
        <v>2.5</v>
      </c>
      <c r="ASH304">
        <v>2.5</v>
      </c>
      <c r="ASI304">
        <v>9</v>
      </c>
      <c r="ASJ304">
        <v>70</v>
      </c>
      <c r="ASM304" t="b">
        <v>1</v>
      </c>
      <c r="ASS304">
        <v>3</v>
      </c>
      <c r="AST304" t="s">
        <v>1462</v>
      </c>
      <c r="ASW304" t="b">
        <v>1</v>
      </c>
      <c r="ASX304" t="b">
        <v>1</v>
      </c>
      <c r="ASY304" t="b">
        <v>1</v>
      </c>
      <c r="ATC304" t="s">
        <v>7322</v>
      </c>
      <c r="ATD304">
        <v>2.5</v>
      </c>
      <c r="ATE304">
        <v>2.5</v>
      </c>
      <c r="ATF304">
        <v>0</v>
      </c>
      <c r="ATG304">
        <v>0</v>
      </c>
      <c r="ATH304">
        <v>3.8</v>
      </c>
      <c r="ATI304">
        <v>3.8</v>
      </c>
      <c r="ATJ304" t="s">
        <v>1463</v>
      </c>
      <c r="AVZ304">
        <v>0</v>
      </c>
      <c r="AWA304">
        <v>2.5</v>
      </c>
      <c r="AWB304">
        <v>0</v>
      </c>
      <c r="AWC304">
        <v>5</v>
      </c>
      <c r="AWD304">
        <v>4</v>
      </c>
      <c r="AWE304">
        <v>2.5</v>
      </c>
      <c r="AWF304">
        <v>2.5</v>
      </c>
      <c r="AWG304">
        <v>9</v>
      </c>
      <c r="AWH304" t="s">
        <v>1462</v>
      </c>
      <c r="AWI304" t="s">
        <v>1470</v>
      </c>
      <c r="AWJ304" t="s">
        <v>1463</v>
      </c>
      <c r="AWL304" t="s">
        <v>1462</v>
      </c>
      <c r="AWM304" t="s">
        <v>2619</v>
      </c>
      <c r="AWN304" t="s">
        <v>1463</v>
      </c>
      <c r="AWP304" t="s">
        <v>1463</v>
      </c>
      <c r="AWR304" t="s">
        <v>1462</v>
      </c>
      <c r="AWS304" t="s">
        <v>1469</v>
      </c>
      <c r="AWT304" t="s">
        <v>1463</v>
      </c>
      <c r="AWV304" t="s">
        <v>1462</v>
      </c>
      <c r="AWW304" t="s">
        <v>1470</v>
      </c>
      <c r="AWX304" t="s">
        <v>1463</v>
      </c>
      <c r="AWZ304" t="s">
        <v>1462</v>
      </c>
      <c r="AXA304" t="s">
        <v>1469</v>
      </c>
      <c r="AXB304" t="s">
        <v>1463</v>
      </c>
      <c r="AXD304" t="s">
        <v>1463</v>
      </c>
      <c r="AXI304">
        <v>2.5</v>
      </c>
      <c r="AXJ304">
        <v>2.5</v>
      </c>
      <c r="AXK304">
        <v>1</v>
      </c>
      <c r="AXN304">
        <v>1</v>
      </c>
      <c r="AXO304">
        <v>1</v>
      </c>
      <c r="AXP304">
        <v>1</v>
      </c>
      <c r="AXQ304">
        <v>1</v>
      </c>
      <c r="AXR304">
        <v>1</v>
      </c>
      <c r="AXS304">
        <v>1</v>
      </c>
      <c r="AXT304">
        <v>1</v>
      </c>
      <c r="AXU304">
        <v>1</v>
      </c>
      <c r="AXV304">
        <v>2</v>
      </c>
      <c r="AXW304">
        <v>1</v>
      </c>
      <c r="AXX304">
        <v>2</v>
      </c>
      <c r="AYA304">
        <v>10</v>
      </c>
      <c r="AYD304">
        <v>10</v>
      </c>
      <c r="AYE304" t="s">
        <v>1463</v>
      </c>
      <c r="AYF304" t="s">
        <v>1463</v>
      </c>
      <c r="AYG304">
        <v>10</v>
      </c>
      <c r="AYJ304">
        <v>10</v>
      </c>
      <c r="AYK304">
        <v>2.5</v>
      </c>
      <c r="AYL304">
        <v>5</v>
      </c>
      <c r="AYM304">
        <v>17.5</v>
      </c>
      <c r="AZO304" t="s">
        <v>1462</v>
      </c>
      <c r="AZP304" t="s">
        <v>7323</v>
      </c>
      <c r="AZR304">
        <v>2.5</v>
      </c>
      <c r="AZS304">
        <v>5</v>
      </c>
      <c r="BCH304">
        <v>10</v>
      </c>
      <c r="BCI304">
        <v>2.5</v>
      </c>
      <c r="BCJ304">
        <v>2.5</v>
      </c>
      <c r="BCK304">
        <v>15</v>
      </c>
      <c r="BCL304">
        <v>1</v>
      </c>
      <c r="BCN304">
        <v>3</v>
      </c>
      <c r="BCP304">
        <v>2</v>
      </c>
      <c r="BCR304">
        <v>4</v>
      </c>
      <c r="BCT304">
        <v>5</v>
      </c>
      <c r="BCW304" t="s">
        <v>2555</v>
      </c>
      <c r="BCY304">
        <v>2.5</v>
      </c>
      <c r="BCZ304">
        <v>2.5</v>
      </c>
      <c r="BEH304">
        <v>10</v>
      </c>
      <c r="BEI304">
        <v>5</v>
      </c>
      <c r="BEJ304">
        <v>2.5</v>
      </c>
      <c r="BEK304">
        <v>17.5</v>
      </c>
      <c r="BEL304" t="s">
        <v>2552</v>
      </c>
      <c r="BEN304" t="s">
        <v>2567</v>
      </c>
      <c r="BEP304" t="s">
        <v>2567</v>
      </c>
      <c r="BER304" t="s">
        <v>2567</v>
      </c>
      <c r="BET304" t="s">
        <v>2567</v>
      </c>
      <c r="BEV304" t="s">
        <v>2567</v>
      </c>
      <c r="BEX304">
        <v>5</v>
      </c>
      <c r="BEY304">
        <v>2.5</v>
      </c>
      <c r="BGQ304">
        <v>0</v>
      </c>
      <c r="BGR304">
        <v>0</v>
      </c>
      <c r="BGS304">
        <v>2.5</v>
      </c>
      <c r="BGT304">
        <v>2.5</v>
      </c>
      <c r="BGU304" t="s">
        <v>1462</v>
      </c>
      <c r="BGV304" t="s">
        <v>2667</v>
      </c>
      <c r="BGW304" t="s">
        <v>3103</v>
      </c>
      <c r="BHB304" t="s">
        <v>4822</v>
      </c>
      <c r="BHC304" t="s">
        <v>3103</v>
      </c>
      <c r="BHK304">
        <v>0</v>
      </c>
      <c r="BHL304">
        <v>2.5</v>
      </c>
      <c r="BIT304">
        <v>10</v>
      </c>
      <c r="BIU304">
        <v>2.5</v>
      </c>
      <c r="BIV304">
        <v>2.5</v>
      </c>
      <c r="BIW304">
        <v>15</v>
      </c>
      <c r="BIX304">
        <v>3</v>
      </c>
      <c r="BIY304" t="s">
        <v>1794</v>
      </c>
      <c r="BIZ304" t="s">
        <v>2548</v>
      </c>
      <c r="BJA304" t="s">
        <v>2563</v>
      </c>
      <c r="BJB304">
        <v>2.5</v>
      </c>
      <c r="BJC304">
        <v>2.5</v>
      </c>
    </row>
    <row r="305" spans="1:1023 1026:1615" ht="15" x14ac:dyDescent="0.25">
      <c r="A305" t="s">
        <v>6936</v>
      </c>
      <c r="B305" t="s">
        <v>7324</v>
      </c>
      <c r="C305" t="s">
        <v>7325</v>
      </c>
      <c r="D305" t="s">
        <v>1460</v>
      </c>
      <c r="F305" t="s">
        <v>2606</v>
      </c>
      <c r="G305" t="s">
        <v>4350</v>
      </c>
      <c r="H305" t="s">
        <v>4351</v>
      </c>
      <c r="I305" t="s">
        <v>7316</v>
      </c>
      <c r="J305">
        <v>3.4194775000000002</v>
      </c>
      <c r="K305">
        <v>34.144686299999996</v>
      </c>
      <c r="L305" s="116">
        <v>42451</v>
      </c>
      <c r="M305" t="s">
        <v>1471</v>
      </c>
      <c r="N305">
        <v>44</v>
      </c>
      <c r="O305" t="s">
        <v>1472</v>
      </c>
      <c r="Q305">
        <v>8.3000000000000007</v>
      </c>
      <c r="R305">
        <v>7.5</v>
      </c>
      <c r="S305">
        <v>2.5</v>
      </c>
      <c r="T305">
        <v>18.3</v>
      </c>
      <c r="U305">
        <v>1</v>
      </c>
      <c r="V305">
        <v>2</v>
      </c>
      <c r="W305">
        <v>2</v>
      </c>
      <c r="X305">
        <v>3</v>
      </c>
      <c r="AB305" t="b">
        <v>1</v>
      </c>
      <c r="AG305">
        <v>1</v>
      </c>
      <c r="AH305">
        <v>1</v>
      </c>
      <c r="AI305">
        <v>1</v>
      </c>
      <c r="AJ305">
        <v>1</v>
      </c>
      <c r="AS305">
        <v>1</v>
      </c>
      <c r="AT305">
        <v>1</v>
      </c>
      <c r="AU305">
        <v>1</v>
      </c>
      <c r="AV305">
        <v>1</v>
      </c>
      <c r="BE305">
        <v>1</v>
      </c>
      <c r="BS305" t="s">
        <v>1462</v>
      </c>
      <c r="BT305" t="s">
        <v>1462</v>
      </c>
      <c r="BU305" t="s">
        <v>7326</v>
      </c>
      <c r="BV305" t="s">
        <v>7327</v>
      </c>
      <c r="BW305">
        <v>7.5</v>
      </c>
      <c r="BX305">
        <v>2.5</v>
      </c>
      <c r="BY305">
        <v>3.5</v>
      </c>
      <c r="BZ305">
        <v>2.5</v>
      </c>
      <c r="CA305">
        <v>2.5</v>
      </c>
      <c r="CB305">
        <v>8.5</v>
      </c>
      <c r="CC305" t="s">
        <v>1462</v>
      </c>
      <c r="CD305" t="b">
        <v>1</v>
      </c>
      <c r="CE305" t="b">
        <v>1</v>
      </c>
      <c r="CF305">
        <v>30</v>
      </c>
      <c r="CH305" t="s">
        <v>1463</v>
      </c>
      <c r="CM305" t="s">
        <v>1463</v>
      </c>
      <c r="CR305" t="s">
        <v>1463</v>
      </c>
      <c r="CW305" t="s">
        <v>1463</v>
      </c>
      <c r="DB305" t="s">
        <v>1463</v>
      </c>
      <c r="DG305" t="s">
        <v>1463</v>
      </c>
      <c r="DM305" t="s">
        <v>1463</v>
      </c>
      <c r="DS305" t="b">
        <v>1</v>
      </c>
      <c r="DU305" t="b">
        <v>1</v>
      </c>
      <c r="DY305" t="b">
        <v>1</v>
      </c>
      <c r="EA305" t="b">
        <v>1</v>
      </c>
      <c r="EI305">
        <v>2.5</v>
      </c>
      <c r="EJ305">
        <v>2.5</v>
      </c>
      <c r="EN305">
        <v>0</v>
      </c>
      <c r="EO305" t="s">
        <v>1463</v>
      </c>
      <c r="FL305">
        <v>2.2999999999999998</v>
      </c>
      <c r="FM305">
        <v>2.5</v>
      </c>
      <c r="FN305">
        <v>2.5</v>
      </c>
      <c r="FO305">
        <v>7.3</v>
      </c>
      <c r="FP305" t="s">
        <v>1462</v>
      </c>
      <c r="FT305" t="b">
        <v>1</v>
      </c>
      <c r="FV305" t="s">
        <v>2564</v>
      </c>
      <c r="HD305" t="b">
        <v>1</v>
      </c>
      <c r="HF305" t="s">
        <v>1464</v>
      </c>
      <c r="JC305" t="b">
        <v>1</v>
      </c>
      <c r="JE305" t="s">
        <v>1464</v>
      </c>
      <c r="KK305" t="s">
        <v>1463</v>
      </c>
      <c r="KM305">
        <v>2.5</v>
      </c>
      <c r="KN305">
        <v>2.5</v>
      </c>
      <c r="KO305">
        <v>0</v>
      </c>
      <c r="KR305">
        <v>0</v>
      </c>
      <c r="KS305" t="s">
        <v>1463</v>
      </c>
      <c r="RO305">
        <v>7.5</v>
      </c>
      <c r="RP305">
        <v>0</v>
      </c>
      <c r="RQ305">
        <v>2.5</v>
      </c>
      <c r="RR305">
        <v>10</v>
      </c>
      <c r="RS305" t="s">
        <v>1463</v>
      </c>
      <c r="RZ305" t="s">
        <v>1463</v>
      </c>
      <c r="SK305">
        <v>0</v>
      </c>
      <c r="SL305">
        <v>2.5</v>
      </c>
      <c r="SM305">
        <v>5.7</v>
      </c>
      <c r="SN305">
        <v>5</v>
      </c>
      <c r="SO305">
        <v>2.5</v>
      </c>
      <c r="SP305">
        <v>13.2</v>
      </c>
      <c r="SQ305" t="s">
        <v>1463</v>
      </c>
      <c r="SR305" t="s">
        <v>2919</v>
      </c>
      <c r="TI305">
        <v>50</v>
      </c>
      <c r="TJ305" t="s">
        <v>7328</v>
      </c>
      <c r="TM305" t="b">
        <v>1</v>
      </c>
      <c r="TN305" t="b">
        <v>1</v>
      </c>
      <c r="TP305" t="b">
        <v>1</v>
      </c>
      <c r="TQ305" t="b">
        <v>1</v>
      </c>
      <c r="TT305" t="b">
        <v>1</v>
      </c>
      <c r="TU305" t="b">
        <v>1</v>
      </c>
      <c r="TX305">
        <v>5</v>
      </c>
      <c r="TY305">
        <v>2.5</v>
      </c>
      <c r="VI305">
        <v>5</v>
      </c>
      <c r="VJ305">
        <v>0</v>
      </c>
      <c r="VK305">
        <v>2.5</v>
      </c>
      <c r="VL305">
        <v>7.5</v>
      </c>
      <c r="VM305" t="s">
        <v>1463</v>
      </c>
      <c r="VN305" t="s">
        <v>6927</v>
      </c>
      <c r="VO305" t="s">
        <v>1463</v>
      </c>
      <c r="VQ305" t="s">
        <v>1463</v>
      </c>
      <c r="VS305" t="s">
        <v>1463</v>
      </c>
      <c r="VV305" t="s">
        <v>1463</v>
      </c>
      <c r="VX305" t="s">
        <v>1462</v>
      </c>
      <c r="VY305" t="s">
        <v>7004</v>
      </c>
      <c r="VZ305">
        <v>0</v>
      </c>
      <c r="WA305">
        <v>2.5</v>
      </c>
      <c r="XJ305">
        <v>7</v>
      </c>
      <c r="XK305">
        <v>3.8</v>
      </c>
      <c r="XL305">
        <v>2.5</v>
      </c>
      <c r="XM305">
        <v>13.3</v>
      </c>
      <c r="XN305" t="s">
        <v>1462</v>
      </c>
      <c r="XO305" t="s">
        <v>1462</v>
      </c>
      <c r="XR305" t="b">
        <v>1</v>
      </c>
      <c r="XS305" t="b">
        <v>1</v>
      </c>
      <c r="XU305" t="b">
        <v>1</v>
      </c>
      <c r="XW305" t="b">
        <v>1</v>
      </c>
      <c r="XX305" t="b">
        <v>1</v>
      </c>
      <c r="YE305" t="s">
        <v>1462</v>
      </c>
      <c r="YF305" t="s">
        <v>6929</v>
      </c>
      <c r="YG305">
        <v>2.5</v>
      </c>
      <c r="YH305">
        <v>2.5</v>
      </c>
      <c r="YI305" t="s">
        <v>1462</v>
      </c>
      <c r="YO305" t="b">
        <v>1</v>
      </c>
      <c r="YU305">
        <v>5</v>
      </c>
      <c r="YV305">
        <v>2.5</v>
      </c>
      <c r="ZX305">
        <v>10</v>
      </c>
      <c r="ZY305">
        <v>2.5</v>
      </c>
      <c r="ZZ305">
        <v>2.5</v>
      </c>
      <c r="AAA305">
        <v>15</v>
      </c>
      <c r="AAB305" t="s">
        <v>1462</v>
      </c>
      <c r="AAD305" t="b">
        <v>1</v>
      </c>
      <c r="AAM305" t="b">
        <v>1</v>
      </c>
      <c r="AAO305" t="b">
        <v>1</v>
      </c>
      <c r="AAS305" t="s">
        <v>7329</v>
      </c>
      <c r="AAT305">
        <v>2.5</v>
      </c>
      <c r="AAU305">
        <v>2.5</v>
      </c>
      <c r="ADN305">
        <v>10</v>
      </c>
      <c r="ADO305">
        <v>5</v>
      </c>
      <c r="ADP305">
        <v>2.5</v>
      </c>
      <c r="ADQ305">
        <v>17.5</v>
      </c>
      <c r="ADR305" t="s">
        <v>1759</v>
      </c>
      <c r="ADS305">
        <v>0.5</v>
      </c>
      <c r="ADT305">
        <v>20</v>
      </c>
      <c r="ADU305" t="s">
        <v>3580</v>
      </c>
      <c r="ADV305">
        <v>1</v>
      </c>
      <c r="ADW305">
        <v>50</v>
      </c>
      <c r="ADX305" t="s">
        <v>2560</v>
      </c>
      <c r="ADY305">
        <v>1</v>
      </c>
      <c r="ADZ305">
        <v>50</v>
      </c>
      <c r="AEG305">
        <v>5</v>
      </c>
      <c r="AEH305">
        <v>2.5</v>
      </c>
      <c r="AEI305">
        <v>7</v>
      </c>
      <c r="AEJ305">
        <v>2.5</v>
      </c>
      <c r="AEK305">
        <v>2.5</v>
      </c>
      <c r="AEL305">
        <v>12</v>
      </c>
      <c r="AER305" t="b">
        <v>1</v>
      </c>
      <c r="AEX305" t="b">
        <v>1</v>
      </c>
      <c r="AFC305">
        <v>2.5</v>
      </c>
      <c r="AFD305">
        <v>2.5</v>
      </c>
      <c r="AFE305">
        <v>0</v>
      </c>
      <c r="AFF305">
        <v>3.6</v>
      </c>
      <c r="AFG305">
        <v>2.5</v>
      </c>
      <c r="AFH305">
        <v>6.1</v>
      </c>
      <c r="AFI305" t="s">
        <v>1463</v>
      </c>
      <c r="AFK305" t="s">
        <v>1463</v>
      </c>
      <c r="AFM305" t="s">
        <v>1463</v>
      </c>
      <c r="AFO305" t="s">
        <v>1463</v>
      </c>
      <c r="AFQ305" t="s">
        <v>1463</v>
      </c>
      <c r="AFT305" t="s">
        <v>1463</v>
      </c>
      <c r="AFV305">
        <v>2</v>
      </c>
      <c r="AFW305">
        <v>1</v>
      </c>
      <c r="AFX305">
        <v>3.6111111111111098</v>
      </c>
      <c r="AFY305">
        <v>2.5</v>
      </c>
      <c r="AFZ305">
        <v>6.7</v>
      </c>
      <c r="AGA305">
        <v>5</v>
      </c>
      <c r="AGB305">
        <v>2.5</v>
      </c>
      <c r="AGC305">
        <v>14.2</v>
      </c>
      <c r="AGD305">
        <v>7</v>
      </c>
      <c r="AGE305">
        <v>100</v>
      </c>
      <c r="AGG305">
        <v>7</v>
      </c>
      <c r="AGH305">
        <v>2</v>
      </c>
      <c r="AGJ305">
        <v>7</v>
      </c>
      <c r="AGK305">
        <v>0</v>
      </c>
      <c r="AGQ305">
        <v>5</v>
      </c>
      <c r="AGR305">
        <v>2.5</v>
      </c>
      <c r="AGS305">
        <v>2</v>
      </c>
      <c r="AGT305">
        <v>2.5</v>
      </c>
      <c r="AGU305">
        <v>2.5</v>
      </c>
      <c r="AGV305">
        <v>7</v>
      </c>
      <c r="AGW305">
        <v>2</v>
      </c>
      <c r="AGY305" t="b">
        <v>1</v>
      </c>
      <c r="AGZ305" t="b">
        <v>1</v>
      </c>
      <c r="AHD305">
        <v>2</v>
      </c>
      <c r="AHE305">
        <v>2</v>
      </c>
      <c r="AHF305">
        <v>3</v>
      </c>
      <c r="AKM305">
        <v>2.5</v>
      </c>
      <c r="AKN305">
        <v>2.5</v>
      </c>
      <c r="AKO305">
        <v>10</v>
      </c>
      <c r="AKP305">
        <v>2.5</v>
      </c>
      <c r="AKQ305">
        <v>2.5</v>
      </c>
      <c r="AKR305">
        <v>15</v>
      </c>
      <c r="AKS305" t="s">
        <v>1462</v>
      </c>
      <c r="AKT305" t="s">
        <v>1463</v>
      </c>
      <c r="AKV305" t="s">
        <v>1462</v>
      </c>
      <c r="AKX305" t="s">
        <v>1463</v>
      </c>
      <c r="AKZ305" t="s">
        <v>1463</v>
      </c>
      <c r="ALB305" t="s">
        <v>1462</v>
      </c>
      <c r="ALD305" t="s">
        <v>1463</v>
      </c>
      <c r="ALF305" t="s">
        <v>1462</v>
      </c>
      <c r="ALH305" t="s">
        <v>1463</v>
      </c>
      <c r="ALJ305" t="s">
        <v>1463</v>
      </c>
      <c r="ALL305" t="s">
        <v>1463</v>
      </c>
      <c r="ALN305" t="s">
        <v>1463</v>
      </c>
      <c r="ALP305" t="s">
        <v>1463</v>
      </c>
      <c r="ALR305" t="s">
        <v>1463</v>
      </c>
      <c r="ALT305" t="s">
        <v>1463</v>
      </c>
      <c r="AMF305" t="b">
        <v>1</v>
      </c>
      <c r="AML305" t="b">
        <v>1</v>
      </c>
      <c r="AMM305" t="b">
        <v>1</v>
      </c>
      <c r="AMQ305" t="b">
        <v>1</v>
      </c>
      <c r="AMW305" t="b">
        <v>1</v>
      </c>
      <c r="ANA305">
        <v>2.5</v>
      </c>
      <c r="ANB305">
        <v>2.5</v>
      </c>
      <c r="ANC305">
        <v>10</v>
      </c>
      <c r="AND305">
        <v>5</v>
      </c>
      <c r="ANE305">
        <v>5</v>
      </c>
      <c r="ANF305">
        <v>20</v>
      </c>
      <c r="ANG305" t="s">
        <v>1462</v>
      </c>
      <c r="ANH305" t="s">
        <v>3069</v>
      </c>
      <c r="ANI305" t="s">
        <v>1462</v>
      </c>
      <c r="ANJ305" t="s">
        <v>3069</v>
      </c>
      <c r="ANK305">
        <v>5</v>
      </c>
      <c r="ANL305">
        <v>5</v>
      </c>
      <c r="ANM305">
        <v>5</v>
      </c>
      <c r="ANN305">
        <v>2.5</v>
      </c>
      <c r="ANO305">
        <v>5</v>
      </c>
      <c r="ANP305">
        <v>12.5</v>
      </c>
      <c r="ANQ305" t="s">
        <v>2565</v>
      </c>
      <c r="ANR305" t="s">
        <v>1462</v>
      </c>
      <c r="ANT305">
        <v>2.5</v>
      </c>
      <c r="ANU305">
        <v>5</v>
      </c>
      <c r="AQR305">
        <v>5</v>
      </c>
      <c r="AQS305">
        <v>0</v>
      </c>
      <c r="AQT305">
        <v>2.5</v>
      </c>
      <c r="AQU305">
        <v>7.5</v>
      </c>
      <c r="AQV305" t="s">
        <v>1463</v>
      </c>
      <c r="ARA305" t="b">
        <v>1</v>
      </c>
      <c r="ARC305" t="b">
        <v>1</v>
      </c>
      <c r="ARG305">
        <v>0</v>
      </c>
      <c r="ARH305">
        <v>2.5</v>
      </c>
      <c r="ARI305" t="s">
        <v>1463</v>
      </c>
      <c r="ARQ305" t="s">
        <v>1462</v>
      </c>
      <c r="ARS305" t="s">
        <v>6991</v>
      </c>
      <c r="ART305" t="s">
        <v>2616</v>
      </c>
      <c r="ASB305" t="b">
        <v>1</v>
      </c>
      <c r="ASC305" t="s">
        <v>6945</v>
      </c>
      <c r="ASD305">
        <v>0</v>
      </c>
      <c r="ASE305">
        <v>2.5</v>
      </c>
      <c r="ASF305">
        <v>4</v>
      </c>
      <c r="ASG305">
        <v>2.5</v>
      </c>
      <c r="ASH305">
        <v>2.5</v>
      </c>
      <c r="ASI305">
        <v>9</v>
      </c>
      <c r="ASJ305">
        <v>70</v>
      </c>
      <c r="ASM305" t="b">
        <v>1</v>
      </c>
      <c r="ASS305">
        <v>3</v>
      </c>
      <c r="AST305" t="s">
        <v>1462</v>
      </c>
      <c r="ASW305" t="b">
        <v>1</v>
      </c>
      <c r="ASX305" t="b">
        <v>1</v>
      </c>
      <c r="ATC305" t="s">
        <v>6946</v>
      </c>
      <c r="ATD305">
        <v>2.5</v>
      </c>
      <c r="ATE305">
        <v>2.5</v>
      </c>
      <c r="ATF305">
        <v>8</v>
      </c>
      <c r="ATG305">
        <v>7.5</v>
      </c>
      <c r="ATH305">
        <v>2.5</v>
      </c>
      <c r="ATI305">
        <v>18</v>
      </c>
      <c r="ATJ305" t="s">
        <v>1462</v>
      </c>
      <c r="ATN305" t="b">
        <v>1</v>
      </c>
      <c r="ATO305" t="s">
        <v>7330</v>
      </c>
      <c r="ATP305" t="s">
        <v>2566</v>
      </c>
      <c r="AVW305" t="s">
        <v>1462</v>
      </c>
      <c r="AVX305" t="s">
        <v>1462</v>
      </c>
      <c r="AVZ305">
        <v>7.5</v>
      </c>
      <c r="AWA305">
        <v>2.5</v>
      </c>
      <c r="AWB305">
        <v>7.5</v>
      </c>
      <c r="AWC305">
        <v>2.5</v>
      </c>
      <c r="AWD305">
        <v>4</v>
      </c>
      <c r="AWE305">
        <v>2.5</v>
      </c>
      <c r="AWF305">
        <v>2.5</v>
      </c>
      <c r="AWG305">
        <v>9</v>
      </c>
      <c r="AWH305" t="s">
        <v>1462</v>
      </c>
      <c r="AWI305" t="s">
        <v>1470</v>
      </c>
      <c r="AWJ305" t="s">
        <v>1463</v>
      </c>
      <c r="AWL305" t="s">
        <v>1462</v>
      </c>
      <c r="AWM305" t="s">
        <v>2619</v>
      </c>
      <c r="AWN305" t="s">
        <v>1463</v>
      </c>
      <c r="AWP305" t="s">
        <v>1462</v>
      </c>
      <c r="AWQ305" t="s">
        <v>1469</v>
      </c>
      <c r="AWR305" t="s">
        <v>1463</v>
      </c>
      <c r="AWT305" t="s">
        <v>1463</v>
      </c>
      <c r="AWV305" t="s">
        <v>1462</v>
      </c>
      <c r="AWW305" t="s">
        <v>1470</v>
      </c>
      <c r="AWX305" t="s">
        <v>1463</v>
      </c>
      <c r="AWZ305" t="s">
        <v>1462</v>
      </c>
      <c r="AXA305" t="s">
        <v>1470</v>
      </c>
      <c r="AXB305" t="s">
        <v>1463</v>
      </c>
      <c r="AXD305" t="s">
        <v>1463</v>
      </c>
      <c r="AXI305">
        <v>2.5</v>
      </c>
      <c r="AXJ305">
        <v>2.5</v>
      </c>
      <c r="AXK305">
        <v>1</v>
      </c>
      <c r="AXN305">
        <v>1</v>
      </c>
      <c r="AXO305">
        <v>1</v>
      </c>
      <c r="AXP305">
        <v>1</v>
      </c>
      <c r="AXQ305">
        <v>1</v>
      </c>
      <c r="AXR305">
        <v>1</v>
      </c>
      <c r="AXS305">
        <v>1</v>
      </c>
      <c r="AXT305">
        <v>1</v>
      </c>
      <c r="AXU305">
        <v>1</v>
      </c>
      <c r="AXV305">
        <v>2</v>
      </c>
      <c r="AXW305">
        <v>1</v>
      </c>
      <c r="AXX305">
        <v>2</v>
      </c>
      <c r="AYA305">
        <v>10</v>
      </c>
      <c r="AYD305">
        <v>10</v>
      </c>
      <c r="AYE305" t="s">
        <v>1463</v>
      </c>
      <c r="AYF305" t="s">
        <v>1463</v>
      </c>
      <c r="AYG305">
        <v>10</v>
      </c>
      <c r="AYJ305">
        <v>10</v>
      </c>
      <c r="AYK305">
        <v>2.5</v>
      </c>
      <c r="AYL305">
        <v>2.5</v>
      </c>
      <c r="AYM305">
        <v>15</v>
      </c>
      <c r="AZO305" t="s">
        <v>1462</v>
      </c>
      <c r="AZP305" t="s">
        <v>7295</v>
      </c>
      <c r="AZR305">
        <v>2.5</v>
      </c>
      <c r="AZS305">
        <v>2.5</v>
      </c>
      <c r="BCH305">
        <v>10</v>
      </c>
      <c r="BCI305">
        <v>2.5</v>
      </c>
      <c r="BCJ305">
        <v>2.5</v>
      </c>
      <c r="BCK305">
        <v>15</v>
      </c>
      <c r="BCL305">
        <v>2</v>
      </c>
      <c r="BCN305" t="s">
        <v>2555</v>
      </c>
      <c r="BCP305">
        <v>1</v>
      </c>
      <c r="BCR305">
        <v>3</v>
      </c>
      <c r="BCT305">
        <v>4</v>
      </c>
      <c r="BCY305">
        <v>2.5</v>
      </c>
      <c r="BCZ305">
        <v>2.5</v>
      </c>
      <c r="BEH305">
        <v>3</v>
      </c>
      <c r="BEI305">
        <v>7.5</v>
      </c>
      <c r="BEJ305">
        <v>2.5</v>
      </c>
      <c r="BEK305">
        <v>13</v>
      </c>
      <c r="BEL305" t="s">
        <v>2552</v>
      </c>
      <c r="BEN305" t="s">
        <v>2552</v>
      </c>
      <c r="BEP305" t="s">
        <v>2552</v>
      </c>
      <c r="BER305" t="s">
        <v>2552</v>
      </c>
      <c r="BET305" t="s">
        <v>2556</v>
      </c>
      <c r="BEV305" t="s">
        <v>2552</v>
      </c>
      <c r="BEX305">
        <v>7.5</v>
      </c>
      <c r="BEY305">
        <v>2.5</v>
      </c>
      <c r="BGQ305">
        <v>0</v>
      </c>
      <c r="BGR305">
        <v>0</v>
      </c>
      <c r="BGS305">
        <v>2.5</v>
      </c>
      <c r="BGT305">
        <v>2.5</v>
      </c>
      <c r="BGU305" t="s">
        <v>1462</v>
      </c>
      <c r="BGV305" t="s">
        <v>2667</v>
      </c>
      <c r="BGW305" t="s">
        <v>3103</v>
      </c>
      <c r="BHK305">
        <v>0</v>
      </c>
      <c r="BHL305">
        <v>2.5</v>
      </c>
      <c r="BIT305">
        <v>10</v>
      </c>
      <c r="BIU305">
        <v>2.5</v>
      </c>
      <c r="BIV305">
        <v>2.5</v>
      </c>
      <c r="BIW305">
        <v>15</v>
      </c>
      <c r="BIX305">
        <v>3</v>
      </c>
      <c r="BIY305" t="s">
        <v>2594</v>
      </c>
      <c r="BIZ305" t="s">
        <v>2548</v>
      </c>
      <c r="BJA305" t="s">
        <v>1794</v>
      </c>
      <c r="BJB305">
        <v>2.5</v>
      </c>
      <c r="BJC305">
        <v>2.5</v>
      </c>
    </row>
    <row r="306" spans="1:1023 1026:1615" ht="15" x14ac:dyDescent="0.25">
      <c r="A306" t="s">
        <v>6936</v>
      </c>
      <c r="B306" t="s">
        <v>7331</v>
      </c>
      <c r="C306" t="s">
        <v>7332</v>
      </c>
      <c r="D306" t="s">
        <v>1460</v>
      </c>
      <c r="F306" t="s">
        <v>2606</v>
      </c>
      <c r="G306" t="s">
        <v>4350</v>
      </c>
      <c r="H306" t="s">
        <v>4351</v>
      </c>
      <c r="I306" t="s">
        <v>7316</v>
      </c>
      <c r="J306">
        <v>3.4200975300000001</v>
      </c>
      <c r="K306">
        <v>34.144986510000003</v>
      </c>
      <c r="L306" s="116">
        <v>42451</v>
      </c>
      <c r="M306" t="s">
        <v>1461</v>
      </c>
      <c r="N306">
        <v>47</v>
      </c>
      <c r="O306" t="s">
        <v>2554</v>
      </c>
      <c r="Q306">
        <v>6.7</v>
      </c>
      <c r="R306">
        <v>7.5</v>
      </c>
      <c r="S306">
        <v>2.5</v>
      </c>
      <c r="T306">
        <v>16.7</v>
      </c>
      <c r="V306">
        <v>2</v>
      </c>
      <c r="W306">
        <v>3</v>
      </c>
      <c r="X306">
        <v>2</v>
      </c>
      <c r="Y306">
        <v>1</v>
      </c>
      <c r="Z306">
        <v>1</v>
      </c>
      <c r="AF306" t="b">
        <v>1</v>
      </c>
      <c r="AH306">
        <v>2</v>
      </c>
      <c r="AI306">
        <v>2</v>
      </c>
      <c r="AJ306">
        <v>1</v>
      </c>
      <c r="AK306">
        <v>1</v>
      </c>
      <c r="AL306">
        <v>1</v>
      </c>
      <c r="AO306">
        <v>2</v>
      </c>
      <c r="AR306">
        <v>1</v>
      </c>
      <c r="AT306">
        <v>2</v>
      </c>
      <c r="AU306">
        <v>2</v>
      </c>
      <c r="AX306">
        <v>1</v>
      </c>
      <c r="BS306" t="s">
        <v>1462</v>
      </c>
      <c r="BT306" t="s">
        <v>1462</v>
      </c>
      <c r="BU306" t="s">
        <v>7333</v>
      </c>
      <c r="BV306" t="s">
        <v>7334</v>
      </c>
      <c r="BW306">
        <v>7.5</v>
      </c>
      <c r="BX306">
        <v>2.5</v>
      </c>
      <c r="BY306">
        <v>6</v>
      </c>
      <c r="BZ306">
        <v>2.5</v>
      </c>
      <c r="CA306">
        <v>2.5</v>
      </c>
      <c r="CB306">
        <v>11</v>
      </c>
      <c r="CC306" t="s">
        <v>1462</v>
      </c>
      <c r="CD306" t="b">
        <v>1</v>
      </c>
      <c r="CE306" t="b">
        <v>1</v>
      </c>
      <c r="CF306">
        <v>30</v>
      </c>
      <c r="CH306" t="s">
        <v>1462</v>
      </c>
      <c r="CK306">
        <v>30</v>
      </c>
      <c r="CM306" t="s">
        <v>1463</v>
      </c>
      <c r="CR306" t="s">
        <v>1463</v>
      </c>
      <c r="CW306" t="s">
        <v>1463</v>
      </c>
      <c r="DB306" t="s">
        <v>1463</v>
      </c>
      <c r="DG306" t="s">
        <v>1463</v>
      </c>
      <c r="DM306" t="s">
        <v>1463</v>
      </c>
      <c r="DS306" t="b">
        <v>1</v>
      </c>
      <c r="DU306" t="b">
        <v>1</v>
      </c>
      <c r="EC306" t="b">
        <v>1</v>
      </c>
      <c r="EI306">
        <v>2.5</v>
      </c>
      <c r="EJ306">
        <v>2.5</v>
      </c>
      <c r="EN306">
        <v>0</v>
      </c>
      <c r="EO306" t="s">
        <v>1463</v>
      </c>
      <c r="FL306">
        <v>2.2999999999999998</v>
      </c>
      <c r="FM306">
        <v>2.5</v>
      </c>
      <c r="FN306">
        <v>2.5</v>
      </c>
      <c r="FO306">
        <v>7.3</v>
      </c>
      <c r="FP306" t="s">
        <v>1462</v>
      </c>
      <c r="FT306" t="b">
        <v>1</v>
      </c>
      <c r="FV306" t="s">
        <v>1464</v>
      </c>
      <c r="HD306" t="b">
        <v>1</v>
      </c>
      <c r="HF306" t="s">
        <v>1464</v>
      </c>
      <c r="JC306" t="b">
        <v>1</v>
      </c>
      <c r="JE306" t="s">
        <v>1464</v>
      </c>
      <c r="KK306" t="s">
        <v>1463</v>
      </c>
      <c r="KM306">
        <v>2.5</v>
      </c>
      <c r="KN306">
        <v>2.5</v>
      </c>
      <c r="KO306">
        <v>0</v>
      </c>
      <c r="KP306">
        <v>2.5</v>
      </c>
      <c r="KQ306">
        <v>2.5</v>
      </c>
      <c r="KR306">
        <v>5</v>
      </c>
      <c r="KS306" t="s">
        <v>1462</v>
      </c>
      <c r="KV306">
        <v>5</v>
      </c>
      <c r="LF306">
        <v>1</v>
      </c>
      <c r="LZ306" t="b">
        <v>1</v>
      </c>
      <c r="MJ306" t="b">
        <v>1</v>
      </c>
      <c r="MT306" t="s">
        <v>1462</v>
      </c>
      <c r="MU306" t="s">
        <v>7335</v>
      </c>
      <c r="MV306">
        <v>2.5</v>
      </c>
      <c r="MW306">
        <v>2.5</v>
      </c>
      <c r="MX306">
        <v>0</v>
      </c>
      <c r="MY306">
        <v>0</v>
      </c>
      <c r="MZ306">
        <v>2.5</v>
      </c>
      <c r="NA306">
        <v>2.5</v>
      </c>
      <c r="NM306" t="s">
        <v>2549</v>
      </c>
      <c r="NN306" t="s">
        <v>2549</v>
      </c>
      <c r="NO306" t="s">
        <v>2549</v>
      </c>
      <c r="NP306" t="s">
        <v>2549</v>
      </c>
      <c r="NQ306" t="s">
        <v>2549</v>
      </c>
      <c r="NR306" t="s">
        <v>2549</v>
      </c>
      <c r="NS306" t="s">
        <v>2549</v>
      </c>
      <c r="NT306" t="s">
        <v>2549</v>
      </c>
      <c r="NU306" t="s">
        <v>2549</v>
      </c>
      <c r="NV306" t="s">
        <v>2549</v>
      </c>
      <c r="NW306" t="s">
        <v>2550</v>
      </c>
      <c r="NX306" t="s">
        <v>2569</v>
      </c>
      <c r="NY306" t="s">
        <v>2550</v>
      </c>
      <c r="NZ306" t="s">
        <v>2550</v>
      </c>
      <c r="OA306" t="s">
        <v>2550</v>
      </c>
      <c r="OB306" t="s">
        <v>2550</v>
      </c>
      <c r="OC306" t="s">
        <v>2550</v>
      </c>
      <c r="OD306" t="s">
        <v>2550</v>
      </c>
      <c r="OE306" t="s">
        <v>2550</v>
      </c>
      <c r="OF306" t="s">
        <v>2550</v>
      </c>
      <c r="OG306">
        <v>0</v>
      </c>
      <c r="OH306">
        <v>2.5</v>
      </c>
      <c r="OJ306">
        <v>0</v>
      </c>
      <c r="OK306">
        <v>2.5</v>
      </c>
      <c r="OL306">
        <v>2.5</v>
      </c>
      <c r="QL306">
        <v>0</v>
      </c>
      <c r="QM306">
        <v>2.5</v>
      </c>
      <c r="RO306">
        <v>7.5</v>
      </c>
      <c r="RP306">
        <v>0</v>
      </c>
      <c r="RQ306">
        <v>2.5</v>
      </c>
      <c r="RR306">
        <v>10</v>
      </c>
      <c r="RS306" t="s">
        <v>1463</v>
      </c>
      <c r="RZ306" t="s">
        <v>1463</v>
      </c>
      <c r="SB306" t="s">
        <v>1463</v>
      </c>
      <c r="SH306" t="s">
        <v>1463</v>
      </c>
      <c r="SK306">
        <v>0</v>
      </c>
      <c r="SL306">
        <v>2.5</v>
      </c>
      <c r="SM306">
        <v>5.7</v>
      </c>
      <c r="SN306">
        <v>2.5</v>
      </c>
      <c r="SO306">
        <v>2.5</v>
      </c>
      <c r="SP306">
        <v>10.7</v>
      </c>
      <c r="SQ306" t="s">
        <v>1462</v>
      </c>
      <c r="SS306">
        <v>6</v>
      </c>
      <c r="ST306" t="s">
        <v>7111</v>
      </c>
      <c r="SU306" t="s">
        <v>1463</v>
      </c>
      <c r="SY306" t="b">
        <v>1</v>
      </c>
      <c r="SZ306" t="b">
        <v>1</v>
      </c>
      <c r="TD306" t="b">
        <v>1</v>
      </c>
      <c r="TE306" t="b">
        <v>1</v>
      </c>
      <c r="TF306" t="b">
        <v>1</v>
      </c>
      <c r="TI306">
        <v>50</v>
      </c>
      <c r="TJ306" t="s">
        <v>7336</v>
      </c>
      <c r="TM306" t="b">
        <v>1</v>
      </c>
      <c r="TO306" t="b">
        <v>1</v>
      </c>
      <c r="TP306" t="b">
        <v>1</v>
      </c>
      <c r="TT306" t="b">
        <v>1</v>
      </c>
      <c r="TU306" t="b">
        <v>1</v>
      </c>
      <c r="TX306">
        <v>2.5</v>
      </c>
      <c r="TY306">
        <v>2.5</v>
      </c>
      <c r="VI306">
        <v>5</v>
      </c>
      <c r="VJ306">
        <v>0</v>
      </c>
      <c r="VK306">
        <v>2.5</v>
      </c>
      <c r="VL306">
        <v>7.5</v>
      </c>
      <c r="VM306" t="s">
        <v>1463</v>
      </c>
      <c r="VO306" t="s">
        <v>1463</v>
      </c>
      <c r="VQ306" t="s">
        <v>1463</v>
      </c>
      <c r="VS306" t="s">
        <v>1463</v>
      </c>
      <c r="VV306" t="s">
        <v>1463</v>
      </c>
      <c r="VX306" t="s">
        <v>1462</v>
      </c>
      <c r="VY306" t="s">
        <v>7337</v>
      </c>
      <c r="VZ306">
        <v>0</v>
      </c>
      <c r="WA306">
        <v>2.5</v>
      </c>
      <c r="XJ306">
        <v>7</v>
      </c>
      <c r="XK306">
        <v>5</v>
      </c>
      <c r="XL306">
        <v>2.5</v>
      </c>
      <c r="XM306">
        <v>14.5</v>
      </c>
      <c r="XN306" t="s">
        <v>1462</v>
      </c>
      <c r="XO306" t="s">
        <v>1462</v>
      </c>
      <c r="XR306" t="b">
        <v>1</v>
      </c>
      <c r="XS306" t="b">
        <v>1</v>
      </c>
      <c r="XU306" t="b">
        <v>1</v>
      </c>
      <c r="XX306" t="b">
        <v>1</v>
      </c>
      <c r="YC306" t="s">
        <v>1462</v>
      </c>
      <c r="YE306" t="s">
        <v>1462</v>
      </c>
      <c r="YF306" t="s">
        <v>7338</v>
      </c>
      <c r="YG306">
        <v>2.5</v>
      </c>
      <c r="YH306">
        <v>2.5</v>
      </c>
      <c r="YI306" t="s">
        <v>1462</v>
      </c>
      <c r="YO306" t="b">
        <v>1</v>
      </c>
      <c r="YU306">
        <v>7.5</v>
      </c>
      <c r="YV306">
        <v>2.5</v>
      </c>
      <c r="ZX306">
        <v>10</v>
      </c>
      <c r="ZY306">
        <v>2.5</v>
      </c>
      <c r="ZZ306">
        <v>2.5</v>
      </c>
      <c r="AAA306">
        <v>15</v>
      </c>
      <c r="AAB306" t="s">
        <v>1462</v>
      </c>
      <c r="AAD306" t="b">
        <v>1</v>
      </c>
      <c r="AAM306" t="b">
        <v>1</v>
      </c>
      <c r="AAO306" t="b">
        <v>1</v>
      </c>
      <c r="AAS306" t="s">
        <v>6944</v>
      </c>
      <c r="AAT306">
        <v>2.5</v>
      </c>
      <c r="AAU306">
        <v>2.5</v>
      </c>
      <c r="ADN306">
        <v>10</v>
      </c>
      <c r="ADO306">
        <v>2.5</v>
      </c>
      <c r="ADP306">
        <v>2.5</v>
      </c>
      <c r="ADQ306">
        <v>15</v>
      </c>
      <c r="ADR306" t="s">
        <v>1759</v>
      </c>
      <c r="ADS306">
        <v>0.5</v>
      </c>
      <c r="ADT306">
        <v>25</v>
      </c>
      <c r="ADU306" t="s">
        <v>2560</v>
      </c>
      <c r="ADV306">
        <v>1</v>
      </c>
      <c r="ADW306">
        <v>60</v>
      </c>
      <c r="ADX306" t="s">
        <v>3580</v>
      </c>
      <c r="ADY306">
        <v>1</v>
      </c>
      <c r="ADZ306">
        <v>60</v>
      </c>
      <c r="AEG306">
        <v>2.5</v>
      </c>
      <c r="AEH306">
        <v>2.5</v>
      </c>
      <c r="AEI306">
        <v>2</v>
      </c>
      <c r="AEJ306">
        <v>2.5</v>
      </c>
      <c r="AEK306">
        <v>2.5</v>
      </c>
      <c r="AEL306">
        <v>7</v>
      </c>
      <c r="AEX306" t="b">
        <v>1</v>
      </c>
      <c r="AFC306">
        <v>2.5</v>
      </c>
      <c r="AFD306">
        <v>2.5</v>
      </c>
      <c r="AFE306">
        <v>0</v>
      </c>
      <c r="AFF306">
        <v>3.6</v>
      </c>
      <c r="AFG306">
        <v>2.5</v>
      </c>
      <c r="AFH306">
        <v>6.1</v>
      </c>
      <c r="AFI306" t="s">
        <v>1463</v>
      </c>
      <c r="AFK306" t="s">
        <v>1463</v>
      </c>
      <c r="AFM306" t="s">
        <v>1463</v>
      </c>
      <c r="AFO306" t="s">
        <v>1463</v>
      </c>
      <c r="AFQ306" t="s">
        <v>1463</v>
      </c>
      <c r="AFT306" t="s">
        <v>1463</v>
      </c>
      <c r="AFV306">
        <v>2</v>
      </c>
      <c r="AFW306">
        <v>1</v>
      </c>
      <c r="AFX306">
        <v>3.6111111111111098</v>
      </c>
      <c r="AFY306">
        <v>2.5</v>
      </c>
      <c r="AFZ306">
        <v>6.7</v>
      </c>
      <c r="AGA306">
        <v>5</v>
      </c>
      <c r="AGB306">
        <v>2.5</v>
      </c>
      <c r="AGC306">
        <v>14.2</v>
      </c>
      <c r="AGD306">
        <v>10</v>
      </c>
      <c r="AGE306">
        <v>100</v>
      </c>
      <c r="AGG306">
        <v>10</v>
      </c>
      <c r="AGH306">
        <v>3</v>
      </c>
      <c r="AGJ306">
        <v>10</v>
      </c>
      <c r="AGK306">
        <v>0</v>
      </c>
      <c r="AGQ306">
        <v>5</v>
      </c>
      <c r="AGR306">
        <v>2.5</v>
      </c>
      <c r="AGS306">
        <v>2</v>
      </c>
      <c r="AGT306">
        <v>2.5</v>
      </c>
      <c r="AGU306">
        <v>2.5</v>
      </c>
      <c r="AGV306">
        <v>7</v>
      </c>
      <c r="AGW306">
        <v>2</v>
      </c>
      <c r="AGY306" t="b">
        <v>1</v>
      </c>
      <c r="AGZ306" t="b">
        <v>1</v>
      </c>
      <c r="AHD306">
        <v>2</v>
      </c>
      <c r="AHE306">
        <v>2</v>
      </c>
      <c r="AHF306">
        <v>3</v>
      </c>
      <c r="AKM306">
        <v>2.5</v>
      </c>
      <c r="AKN306">
        <v>2.5</v>
      </c>
      <c r="AKO306">
        <v>10</v>
      </c>
      <c r="AKP306">
        <v>2.5</v>
      </c>
      <c r="AKQ306">
        <v>2.5</v>
      </c>
      <c r="AKR306">
        <v>15</v>
      </c>
      <c r="AKS306" t="s">
        <v>1462</v>
      </c>
      <c r="AKT306" t="s">
        <v>1463</v>
      </c>
      <c r="AKV306" t="s">
        <v>1462</v>
      </c>
      <c r="AKX306" t="s">
        <v>1463</v>
      </c>
      <c r="AKZ306" t="s">
        <v>1463</v>
      </c>
      <c r="ALB306" t="s">
        <v>1462</v>
      </c>
      <c r="ALD306" t="s">
        <v>1463</v>
      </c>
      <c r="ALF306" t="s">
        <v>1462</v>
      </c>
      <c r="ALH306" t="s">
        <v>1463</v>
      </c>
      <c r="ALJ306" t="s">
        <v>1463</v>
      </c>
      <c r="ALL306" t="s">
        <v>1463</v>
      </c>
      <c r="ALN306" t="s">
        <v>1463</v>
      </c>
      <c r="ALP306" t="s">
        <v>1463</v>
      </c>
      <c r="ALR306" t="s">
        <v>1463</v>
      </c>
      <c r="ALT306" t="s">
        <v>1463</v>
      </c>
      <c r="AMF306" t="b">
        <v>1</v>
      </c>
      <c r="AML306" t="b">
        <v>1</v>
      </c>
      <c r="AMM306" t="b">
        <v>1</v>
      </c>
      <c r="AMQ306" t="b">
        <v>1</v>
      </c>
      <c r="AMW306" t="b">
        <v>1</v>
      </c>
      <c r="ANA306">
        <v>2.5</v>
      </c>
      <c r="ANB306">
        <v>2.5</v>
      </c>
      <c r="ANC306">
        <v>10</v>
      </c>
      <c r="AND306">
        <v>2.5</v>
      </c>
      <c r="ANE306">
        <v>5</v>
      </c>
      <c r="ANF306">
        <v>17.5</v>
      </c>
      <c r="ANG306" t="s">
        <v>1462</v>
      </c>
      <c r="ANH306" t="s">
        <v>3069</v>
      </c>
      <c r="ANI306" t="s">
        <v>1462</v>
      </c>
      <c r="ANJ306" t="s">
        <v>6990</v>
      </c>
      <c r="ANK306">
        <v>2.5</v>
      </c>
      <c r="ANL306">
        <v>5</v>
      </c>
      <c r="ANM306">
        <v>6</v>
      </c>
      <c r="ANN306">
        <v>2.5</v>
      </c>
      <c r="ANO306">
        <v>7.5</v>
      </c>
      <c r="ANP306">
        <v>16</v>
      </c>
      <c r="ANQ306" t="s">
        <v>2599</v>
      </c>
      <c r="ANR306" t="s">
        <v>1462</v>
      </c>
      <c r="ANT306">
        <v>2.5</v>
      </c>
      <c r="ANU306">
        <v>7.5</v>
      </c>
      <c r="AQR306">
        <v>5</v>
      </c>
      <c r="AQS306">
        <v>0</v>
      </c>
      <c r="AQT306">
        <v>2.5</v>
      </c>
      <c r="AQU306">
        <v>7.5</v>
      </c>
      <c r="AQV306" t="s">
        <v>1463</v>
      </c>
      <c r="ARA306" t="b">
        <v>1</v>
      </c>
      <c r="ARB306" t="b">
        <v>1</v>
      </c>
      <c r="ARC306" t="b">
        <v>1</v>
      </c>
      <c r="ARD306" t="b">
        <v>1</v>
      </c>
      <c r="ARG306">
        <v>0</v>
      </c>
      <c r="ARH306">
        <v>2.5</v>
      </c>
      <c r="ARI306" t="s">
        <v>1463</v>
      </c>
      <c r="ARQ306" t="s">
        <v>1462</v>
      </c>
      <c r="ARS306" t="s">
        <v>6991</v>
      </c>
      <c r="ART306" t="s">
        <v>2616</v>
      </c>
      <c r="ASB306" t="b">
        <v>1</v>
      </c>
      <c r="ASC306" t="s">
        <v>6945</v>
      </c>
      <c r="ASD306">
        <v>0</v>
      </c>
      <c r="ASE306">
        <v>2.5</v>
      </c>
      <c r="ASF306">
        <v>4</v>
      </c>
      <c r="ASG306">
        <v>2.5</v>
      </c>
      <c r="ASH306">
        <v>2.5</v>
      </c>
      <c r="ASI306">
        <v>9</v>
      </c>
      <c r="ASJ306">
        <v>70</v>
      </c>
      <c r="ASM306" t="b">
        <v>1</v>
      </c>
      <c r="ASS306">
        <v>3</v>
      </c>
      <c r="AST306" t="s">
        <v>1462</v>
      </c>
      <c r="ASW306" t="b">
        <v>1</v>
      </c>
      <c r="ASX306" t="b">
        <v>1</v>
      </c>
      <c r="ASY306" t="b">
        <v>1</v>
      </c>
      <c r="ATC306" t="s">
        <v>7339</v>
      </c>
      <c r="ATD306">
        <v>2.5</v>
      </c>
      <c r="ATE306">
        <v>2.5</v>
      </c>
      <c r="ATF306">
        <v>8</v>
      </c>
      <c r="ATG306">
        <v>6.3</v>
      </c>
      <c r="ATH306">
        <v>2.5</v>
      </c>
      <c r="ATI306">
        <v>16.8</v>
      </c>
      <c r="ATJ306" t="s">
        <v>1462</v>
      </c>
      <c r="ATN306" t="b">
        <v>1</v>
      </c>
      <c r="ATO306" t="s">
        <v>7340</v>
      </c>
      <c r="ATP306" t="s">
        <v>2561</v>
      </c>
      <c r="AVW306" t="s">
        <v>1462</v>
      </c>
      <c r="AVX306" t="s">
        <v>1463</v>
      </c>
      <c r="AVZ306">
        <v>5</v>
      </c>
      <c r="AWA306">
        <v>2.5</v>
      </c>
      <c r="AWB306">
        <v>7.5</v>
      </c>
      <c r="AWC306">
        <v>2.5</v>
      </c>
      <c r="AWD306">
        <v>3</v>
      </c>
      <c r="AWE306">
        <v>2.5</v>
      </c>
      <c r="AWF306">
        <v>2.5</v>
      </c>
      <c r="AWG306">
        <v>8</v>
      </c>
      <c r="AWH306" t="s">
        <v>1462</v>
      </c>
      <c r="AWI306" t="s">
        <v>1470</v>
      </c>
      <c r="AWJ306" t="s">
        <v>1463</v>
      </c>
      <c r="AWL306" t="s">
        <v>1462</v>
      </c>
      <c r="AWM306" t="s">
        <v>1470</v>
      </c>
      <c r="AWN306" t="s">
        <v>1463</v>
      </c>
      <c r="AWP306" t="s">
        <v>1463</v>
      </c>
      <c r="AWR306" t="s">
        <v>1463</v>
      </c>
      <c r="AWT306" t="s">
        <v>1463</v>
      </c>
      <c r="AWV306" t="s">
        <v>1462</v>
      </c>
      <c r="AWW306" t="s">
        <v>1470</v>
      </c>
      <c r="AWX306" t="s">
        <v>1463</v>
      </c>
      <c r="AWZ306" t="s">
        <v>1462</v>
      </c>
      <c r="AXA306" t="s">
        <v>1469</v>
      </c>
      <c r="AXB306" t="s">
        <v>1463</v>
      </c>
      <c r="AXD306" t="s">
        <v>1463</v>
      </c>
      <c r="AXI306">
        <v>2.5</v>
      </c>
      <c r="AXJ306">
        <v>2.5</v>
      </c>
      <c r="AXK306">
        <v>1</v>
      </c>
      <c r="AXN306">
        <v>1</v>
      </c>
      <c r="AXO306">
        <v>1</v>
      </c>
      <c r="AXP306">
        <v>1</v>
      </c>
      <c r="AXQ306">
        <v>1</v>
      </c>
      <c r="AXR306">
        <v>1</v>
      </c>
      <c r="AXS306">
        <v>1</v>
      </c>
      <c r="AXT306">
        <v>1</v>
      </c>
      <c r="AXU306">
        <v>1</v>
      </c>
      <c r="AXV306">
        <v>2</v>
      </c>
      <c r="AXW306">
        <v>1</v>
      </c>
      <c r="AXX306">
        <v>2</v>
      </c>
      <c r="AYA306">
        <v>10</v>
      </c>
      <c r="AYD306">
        <v>10</v>
      </c>
      <c r="AYE306" t="s">
        <v>1463</v>
      </c>
      <c r="AYF306" t="s">
        <v>1463</v>
      </c>
      <c r="AYG306">
        <v>10</v>
      </c>
      <c r="AYJ306">
        <v>10</v>
      </c>
      <c r="AYK306">
        <v>0</v>
      </c>
      <c r="AYL306">
        <v>7.5</v>
      </c>
      <c r="AYM306">
        <v>17.5</v>
      </c>
      <c r="AZO306" t="s">
        <v>1462</v>
      </c>
      <c r="AZP306" t="s">
        <v>6973</v>
      </c>
      <c r="AZR306">
        <v>0</v>
      </c>
      <c r="AZS306">
        <v>7.5</v>
      </c>
      <c r="BCH306">
        <v>10</v>
      </c>
      <c r="BCI306">
        <v>2.5</v>
      </c>
      <c r="BCJ306">
        <v>2.5</v>
      </c>
      <c r="BCK306">
        <v>15</v>
      </c>
      <c r="BCL306">
        <v>1</v>
      </c>
      <c r="BCN306">
        <v>3</v>
      </c>
      <c r="BCP306">
        <v>2</v>
      </c>
      <c r="BCR306">
        <v>4</v>
      </c>
      <c r="BCT306">
        <v>5</v>
      </c>
      <c r="BCY306">
        <v>2.5</v>
      </c>
      <c r="BCZ306">
        <v>2.5</v>
      </c>
      <c r="BEH306">
        <v>10</v>
      </c>
      <c r="BEI306">
        <v>5</v>
      </c>
      <c r="BEJ306">
        <v>2.5</v>
      </c>
      <c r="BEK306">
        <v>17.5</v>
      </c>
      <c r="BEL306" t="s">
        <v>2552</v>
      </c>
      <c r="BEN306" t="s">
        <v>2567</v>
      </c>
      <c r="BEP306" t="s">
        <v>2567</v>
      </c>
      <c r="BER306" t="s">
        <v>2567</v>
      </c>
      <c r="BET306" t="s">
        <v>2567</v>
      </c>
      <c r="BEV306" t="s">
        <v>2567</v>
      </c>
      <c r="BEX306">
        <v>5</v>
      </c>
      <c r="BEY306">
        <v>2.5</v>
      </c>
      <c r="BGQ306">
        <v>2</v>
      </c>
      <c r="BGR306">
        <v>0</v>
      </c>
      <c r="BGS306">
        <v>2.5</v>
      </c>
      <c r="BGT306">
        <v>4.5</v>
      </c>
      <c r="BGU306" t="s">
        <v>1462</v>
      </c>
      <c r="BGV306" t="s">
        <v>3069</v>
      </c>
      <c r="BGW306" t="s">
        <v>2653</v>
      </c>
      <c r="BHK306">
        <v>0</v>
      </c>
      <c r="BHL306">
        <v>2.5</v>
      </c>
      <c r="BIT306">
        <v>5</v>
      </c>
      <c r="BIU306">
        <v>2.5</v>
      </c>
      <c r="BIV306">
        <v>2.5</v>
      </c>
      <c r="BIW306">
        <v>10</v>
      </c>
      <c r="BIX306">
        <v>2</v>
      </c>
      <c r="BIY306" t="s">
        <v>1474</v>
      </c>
      <c r="BIZ306" t="s">
        <v>1794</v>
      </c>
      <c r="BJA306" t="s">
        <v>1468</v>
      </c>
      <c r="BJB306">
        <v>2.5</v>
      </c>
      <c r="BJC306">
        <v>2.5</v>
      </c>
    </row>
    <row r="307" spans="1:1023 1026:1615" ht="15" x14ac:dyDescent="0.25">
      <c r="A307" t="s">
        <v>6920</v>
      </c>
      <c r="B307" t="s">
        <v>7341</v>
      </c>
      <c r="C307" t="s">
        <v>7342</v>
      </c>
      <c r="D307" t="s">
        <v>1460</v>
      </c>
      <c r="F307" t="s">
        <v>2606</v>
      </c>
      <c r="G307" t="s">
        <v>4350</v>
      </c>
      <c r="H307" t="s">
        <v>4351</v>
      </c>
      <c r="I307" t="s">
        <v>7316</v>
      </c>
      <c r="J307">
        <v>3.4187569899999999</v>
      </c>
      <c r="K307">
        <v>34.14447629</v>
      </c>
      <c r="L307" s="116">
        <v>42451</v>
      </c>
      <c r="M307" t="s">
        <v>1461</v>
      </c>
      <c r="N307">
        <v>30</v>
      </c>
      <c r="O307" t="s">
        <v>1472</v>
      </c>
      <c r="Q307">
        <v>6.7</v>
      </c>
      <c r="R307">
        <v>7.5</v>
      </c>
      <c r="S307">
        <v>2.5</v>
      </c>
      <c r="T307">
        <v>16.7</v>
      </c>
      <c r="U307">
        <v>1</v>
      </c>
      <c r="V307">
        <v>1</v>
      </c>
      <c r="W307">
        <v>1</v>
      </c>
      <c r="X307">
        <v>2</v>
      </c>
      <c r="AA307" t="b">
        <v>1</v>
      </c>
      <c r="AG307">
        <v>1</v>
      </c>
      <c r="AH307">
        <v>1</v>
      </c>
      <c r="AJ307">
        <v>1</v>
      </c>
      <c r="AS307">
        <v>1</v>
      </c>
      <c r="AT307">
        <v>1</v>
      </c>
      <c r="BS307" t="s">
        <v>1462</v>
      </c>
      <c r="BT307" t="s">
        <v>1462</v>
      </c>
      <c r="BU307" t="s">
        <v>7343</v>
      </c>
      <c r="BV307" t="s">
        <v>7344</v>
      </c>
      <c r="BW307">
        <v>7.5</v>
      </c>
      <c r="BX307">
        <v>2.5</v>
      </c>
      <c r="BY307">
        <v>3.5</v>
      </c>
      <c r="BZ307">
        <v>2.5</v>
      </c>
      <c r="CA307">
        <v>2.5</v>
      </c>
      <c r="CB307">
        <v>8.5</v>
      </c>
      <c r="CC307" t="s">
        <v>1462</v>
      </c>
      <c r="CD307" t="b">
        <v>1</v>
      </c>
      <c r="CE307" t="b">
        <v>1</v>
      </c>
      <c r="CF307">
        <v>15</v>
      </c>
      <c r="CH307" t="s">
        <v>1463</v>
      </c>
      <c r="CM307" t="s">
        <v>1463</v>
      </c>
      <c r="CR307" t="s">
        <v>1463</v>
      </c>
      <c r="CW307" t="s">
        <v>1463</v>
      </c>
      <c r="DB307" t="s">
        <v>1463</v>
      </c>
      <c r="DG307" t="s">
        <v>1463</v>
      </c>
      <c r="DM307" t="s">
        <v>1463</v>
      </c>
      <c r="DY307" t="b">
        <v>1</v>
      </c>
      <c r="EA307" t="b">
        <v>1</v>
      </c>
      <c r="EC307" t="b">
        <v>1</v>
      </c>
      <c r="EI307">
        <v>2.5</v>
      </c>
      <c r="EJ307">
        <v>2.5</v>
      </c>
      <c r="EN307">
        <v>0</v>
      </c>
      <c r="EO307" t="s">
        <v>1463</v>
      </c>
      <c r="FL307">
        <v>3.3</v>
      </c>
      <c r="FM307">
        <v>2.5</v>
      </c>
      <c r="FN307">
        <v>2.5</v>
      </c>
      <c r="FO307">
        <v>8.3000000000000007</v>
      </c>
      <c r="FP307" t="s">
        <v>1462</v>
      </c>
      <c r="FT307" t="b">
        <v>1</v>
      </c>
      <c r="FV307" t="s">
        <v>1464</v>
      </c>
      <c r="HD307" t="b">
        <v>1</v>
      </c>
      <c r="HF307" t="s">
        <v>1464</v>
      </c>
      <c r="HJ307" t="b">
        <v>1</v>
      </c>
      <c r="HL307" t="s">
        <v>1464</v>
      </c>
      <c r="JC307" t="b">
        <v>1</v>
      </c>
      <c r="JE307" t="s">
        <v>1464</v>
      </c>
      <c r="KG307" t="s">
        <v>4871</v>
      </c>
      <c r="KH307" t="b">
        <v>1</v>
      </c>
      <c r="KJ307" t="s">
        <v>1465</v>
      </c>
      <c r="KK307" t="s">
        <v>1463</v>
      </c>
      <c r="KM307">
        <v>2.5</v>
      </c>
      <c r="KN307">
        <v>2.5</v>
      </c>
      <c r="KO307">
        <v>0</v>
      </c>
      <c r="KR307">
        <v>0</v>
      </c>
      <c r="KS307" t="s">
        <v>1463</v>
      </c>
      <c r="RO307">
        <v>7.5</v>
      </c>
      <c r="RP307">
        <v>0</v>
      </c>
      <c r="RQ307">
        <v>2.5</v>
      </c>
      <c r="RR307">
        <v>10</v>
      </c>
      <c r="RS307" t="s">
        <v>1463</v>
      </c>
      <c r="RZ307" t="s">
        <v>1463</v>
      </c>
      <c r="SK307">
        <v>0</v>
      </c>
      <c r="SL307">
        <v>2.5</v>
      </c>
      <c r="SM307">
        <v>5.7</v>
      </c>
      <c r="SN307">
        <v>5</v>
      </c>
      <c r="SO307">
        <v>2.5</v>
      </c>
      <c r="SP307">
        <v>13.2</v>
      </c>
      <c r="SQ307" t="s">
        <v>1463</v>
      </c>
      <c r="SR307" t="s">
        <v>2919</v>
      </c>
      <c r="TI307">
        <v>50</v>
      </c>
      <c r="TJ307" t="s">
        <v>7345</v>
      </c>
      <c r="TM307" t="b">
        <v>1</v>
      </c>
      <c r="TN307" t="b">
        <v>1</v>
      </c>
      <c r="TO307" t="b">
        <v>1</v>
      </c>
      <c r="TP307" t="b">
        <v>1</v>
      </c>
      <c r="TQ307" t="b">
        <v>1</v>
      </c>
      <c r="TS307" t="b">
        <v>1</v>
      </c>
      <c r="TT307" t="b">
        <v>1</v>
      </c>
      <c r="TX307">
        <v>5</v>
      </c>
      <c r="TY307">
        <v>2.5</v>
      </c>
      <c r="VI307">
        <v>5</v>
      </c>
      <c r="VJ307">
        <v>0</v>
      </c>
      <c r="VK307">
        <v>2.5</v>
      </c>
      <c r="VL307">
        <v>7.5</v>
      </c>
      <c r="VM307" t="s">
        <v>1463</v>
      </c>
      <c r="VO307" t="s">
        <v>1463</v>
      </c>
      <c r="VQ307" t="s">
        <v>1463</v>
      </c>
      <c r="VS307" t="s">
        <v>1463</v>
      </c>
      <c r="VV307" t="s">
        <v>1463</v>
      </c>
      <c r="VX307" t="s">
        <v>1462</v>
      </c>
      <c r="VY307" t="s">
        <v>7004</v>
      </c>
      <c r="VZ307">
        <v>0</v>
      </c>
      <c r="WA307">
        <v>2.5</v>
      </c>
      <c r="XJ307">
        <v>5</v>
      </c>
      <c r="XK307">
        <v>1.3</v>
      </c>
      <c r="XL307">
        <v>2.5</v>
      </c>
      <c r="XM307">
        <v>8.8000000000000007</v>
      </c>
      <c r="XN307" t="s">
        <v>1462</v>
      </c>
      <c r="XO307" t="s">
        <v>1462</v>
      </c>
      <c r="XR307" t="b">
        <v>1</v>
      </c>
      <c r="XS307" t="b">
        <v>1</v>
      </c>
      <c r="XU307" t="b">
        <v>1</v>
      </c>
      <c r="YE307" t="s">
        <v>1462</v>
      </c>
      <c r="YF307" t="s">
        <v>6929</v>
      </c>
      <c r="YG307">
        <v>2.5</v>
      </c>
      <c r="YH307">
        <v>2.5</v>
      </c>
      <c r="YI307" t="s">
        <v>1463</v>
      </c>
      <c r="YU307">
        <v>0</v>
      </c>
      <c r="YV307">
        <v>2.5</v>
      </c>
      <c r="ZX307">
        <v>10</v>
      </c>
      <c r="ZY307">
        <v>2.5</v>
      </c>
      <c r="ZZ307">
        <v>2.5</v>
      </c>
      <c r="AAA307">
        <v>15</v>
      </c>
      <c r="AAB307" t="s">
        <v>1462</v>
      </c>
      <c r="AAD307" t="b">
        <v>1</v>
      </c>
      <c r="AAM307" t="b">
        <v>1</v>
      </c>
      <c r="AAO307" t="b">
        <v>1</v>
      </c>
      <c r="AAR307" t="s">
        <v>7291</v>
      </c>
      <c r="AAS307" t="s">
        <v>6970</v>
      </c>
      <c r="AAT307">
        <v>2.5</v>
      </c>
      <c r="AAU307">
        <v>2.5</v>
      </c>
      <c r="ADN307">
        <v>10</v>
      </c>
      <c r="ADO307">
        <v>5</v>
      </c>
      <c r="ADP307">
        <v>2.5</v>
      </c>
      <c r="ADQ307">
        <v>17.5</v>
      </c>
      <c r="ADR307" t="s">
        <v>1759</v>
      </c>
      <c r="ADS307">
        <v>0.5</v>
      </c>
      <c r="ADT307">
        <v>30</v>
      </c>
      <c r="ADU307" t="s">
        <v>2560</v>
      </c>
      <c r="ADV307">
        <v>1</v>
      </c>
      <c r="ADW307">
        <v>60</v>
      </c>
      <c r="ADX307" t="s">
        <v>3580</v>
      </c>
      <c r="ADY307">
        <v>1</v>
      </c>
      <c r="ADZ307">
        <v>60</v>
      </c>
      <c r="AEG307">
        <v>5</v>
      </c>
      <c r="AEH307">
        <v>2.5</v>
      </c>
      <c r="AEI307">
        <v>2</v>
      </c>
      <c r="AEJ307">
        <v>2.5</v>
      </c>
      <c r="AEK307">
        <v>2.5</v>
      </c>
      <c r="AEL307">
        <v>7</v>
      </c>
      <c r="AEX307" t="b">
        <v>1</v>
      </c>
      <c r="AFC307">
        <v>2.5</v>
      </c>
      <c r="AFD307">
        <v>2.5</v>
      </c>
      <c r="AFE307">
        <v>0</v>
      </c>
      <c r="AFF307">
        <v>4.7</v>
      </c>
      <c r="AFG307">
        <v>2.5</v>
      </c>
      <c r="AFH307">
        <v>7.2</v>
      </c>
      <c r="AFI307" t="s">
        <v>1463</v>
      </c>
      <c r="AFK307" t="s">
        <v>1463</v>
      </c>
      <c r="AFM307" t="s">
        <v>1463</v>
      </c>
      <c r="AFO307" t="s">
        <v>1463</v>
      </c>
      <c r="AFQ307" t="s">
        <v>1463</v>
      </c>
      <c r="AFT307" t="s">
        <v>1463</v>
      </c>
      <c r="AFV307">
        <v>2</v>
      </c>
      <c r="AFW307">
        <v>2</v>
      </c>
      <c r="AFX307">
        <v>4.7222222222222197</v>
      </c>
      <c r="AFY307">
        <v>2.5</v>
      </c>
      <c r="AFZ307">
        <v>6.7</v>
      </c>
      <c r="AGA307">
        <v>2.5</v>
      </c>
      <c r="AGB307">
        <v>2.5</v>
      </c>
      <c r="AGC307">
        <v>11.7</v>
      </c>
      <c r="AGD307">
        <v>9</v>
      </c>
      <c r="AGE307">
        <v>100</v>
      </c>
      <c r="AGG307">
        <v>9</v>
      </c>
      <c r="AGH307">
        <v>1</v>
      </c>
      <c r="AGJ307">
        <v>9</v>
      </c>
      <c r="AGK307">
        <v>1</v>
      </c>
      <c r="AGQ307">
        <v>2.5</v>
      </c>
      <c r="AGR307">
        <v>2.5</v>
      </c>
      <c r="AGS307">
        <v>2</v>
      </c>
      <c r="AGT307">
        <v>2.5</v>
      </c>
      <c r="AGU307">
        <v>2.5</v>
      </c>
      <c r="AGV307">
        <v>7</v>
      </c>
      <c r="AGW307">
        <v>2</v>
      </c>
      <c r="AGY307" t="b">
        <v>1</v>
      </c>
      <c r="AGZ307" t="b">
        <v>1</v>
      </c>
      <c r="AHD307">
        <v>2</v>
      </c>
      <c r="AHE307">
        <v>2</v>
      </c>
      <c r="AHF307">
        <v>2</v>
      </c>
      <c r="AKM307">
        <v>2.5</v>
      </c>
      <c r="AKN307">
        <v>2.5</v>
      </c>
      <c r="AKO307">
        <v>10</v>
      </c>
      <c r="AKP307">
        <v>2.5</v>
      </c>
      <c r="AKQ307">
        <v>2.5</v>
      </c>
      <c r="AKR307">
        <v>15</v>
      </c>
      <c r="AKS307" t="s">
        <v>1462</v>
      </c>
      <c r="AKT307" t="s">
        <v>1463</v>
      </c>
      <c r="AKV307" t="s">
        <v>1462</v>
      </c>
      <c r="AKX307" t="s">
        <v>1463</v>
      </c>
      <c r="AKZ307" t="s">
        <v>1463</v>
      </c>
      <c r="ALB307" t="s">
        <v>1462</v>
      </c>
      <c r="ALD307" t="s">
        <v>1463</v>
      </c>
      <c r="ALF307" t="s">
        <v>1462</v>
      </c>
      <c r="ALH307" t="s">
        <v>1463</v>
      </c>
      <c r="ALJ307" t="s">
        <v>1463</v>
      </c>
      <c r="ALL307" t="s">
        <v>1463</v>
      </c>
      <c r="ALN307" t="s">
        <v>1463</v>
      </c>
      <c r="ALP307" t="s">
        <v>1463</v>
      </c>
      <c r="ALR307" t="s">
        <v>1463</v>
      </c>
      <c r="ALT307" t="s">
        <v>1463</v>
      </c>
      <c r="AML307" t="b">
        <v>1</v>
      </c>
      <c r="AMM307" t="b">
        <v>1</v>
      </c>
      <c r="AMQ307" t="b">
        <v>1</v>
      </c>
      <c r="AMW307" t="b">
        <v>1</v>
      </c>
      <c r="ANA307">
        <v>2.5</v>
      </c>
      <c r="ANB307">
        <v>2.5</v>
      </c>
      <c r="ANC307">
        <v>10</v>
      </c>
      <c r="AND307">
        <v>2.5</v>
      </c>
      <c r="ANE307">
        <v>2.5</v>
      </c>
      <c r="ANF307">
        <v>15</v>
      </c>
      <c r="ANG307" t="s">
        <v>1462</v>
      </c>
      <c r="ANH307" t="s">
        <v>3069</v>
      </c>
      <c r="ANI307" t="s">
        <v>1462</v>
      </c>
      <c r="ANJ307" t="s">
        <v>2616</v>
      </c>
      <c r="ANK307">
        <v>2.5</v>
      </c>
      <c r="ANL307">
        <v>2.5</v>
      </c>
      <c r="ANM307">
        <v>6</v>
      </c>
      <c r="ANN307">
        <v>5</v>
      </c>
      <c r="ANO307">
        <v>5</v>
      </c>
      <c r="ANP307">
        <v>16</v>
      </c>
      <c r="ANQ307" t="s">
        <v>2599</v>
      </c>
      <c r="ANR307" t="s">
        <v>1462</v>
      </c>
      <c r="ANT307">
        <v>5</v>
      </c>
      <c r="ANU307">
        <v>5</v>
      </c>
      <c r="AQR307">
        <v>5</v>
      </c>
      <c r="AQS307">
        <v>0</v>
      </c>
      <c r="AQT307">
        <v>2.5</v>
      </c>
      <c r="AQU307">
        <v>7.5</v>
      </c>
      <c r="AQV307" t="s">
        <v>1463</v>
      </c>
      <c r="ARA307" t="b">
        <v>1</v>
      </c>
      <c r="ARC307" t="b">
        <v>1</v>
      </c>
      <c r="ARD307" t="b">
        <v>1</v>
      </c>
      <c r="ARG307">
        <v>0</v>
      </c>
      <c r="ARH307">
        <v>2.5</v>
      </c>
      <c r="ARI307" t="s">
        <v>1463</v>
      </c>
      <c r="ARQ307" t="s">
        <v>1462</v>
      </c>
      <c r="ARS307" t="s">
        <v>6991</v>
      </c>
      <c r="ART307" t="s">
        <v>2616</v>
      </c>
      <c r="ASB307" t="b">
        <v>1</v>
      </c>
      <c r="ASC307" t="s">
        <v>4372</v>
      </c>
      <c r="ASD307">
        <v>0</v>
      </c>
      <c r="ASE307">
        <v>2.5</v>
      </c>
      <c r="ASF307">
        <v>4</v>
      </c>
      <c r="ASG307">
        <v>2.5</v>
      </c>
      <c r="ASH307">
        <v>2.5</v>
      </c>
      <c r="ASI307">
        <v>9</v>
      </c>
      <c r="ASJ307">
        <v>70</v>
      </c>
      <c r="ASM307" t="b">
        <v>1</v>
      </c>
      <c r="ASS307">
        <v>3</v>
      </c>
      <c r="AST307" t="s">
        <v>1462</v>
      </c>
      <c r="ASY307" t="b">
        <v>1</v>
      </c>
      <c r="ATC307" t="s">
        <v>7346</v>
      </c>
      <c r="ATD307">
        <v>2.5</v>
      </c>
      <c r="ATE307">
        <v>2.5</v>
      </c>
      <c r="ATF307">
        <v>0</v>
      </c>
      <c r="ATG307">
        <v>0</v>
      </c>
      <c r="ATH307">
        <v>5</v>
      </c>
      <c r="ATI307">
        <v>5</v>
      </c>
      <c r="ATJ307" t="s">
        <v>1463</v>
      </c>
      <c r="AVZ307">
        <v>0</v>
      </c>
      <c r="AWA307">
        <v>2.5</v>
      </c>
      <c r="AWB307">
        <v>0</v>
      </c>
      <c r="AWC307">
        <v>7.5</v>
      </c>
      <c r="AWD307">
        <v>4</v>
      </c>
      <c r="AWE307">
        <v>5</v>
      </c>
      <c r="AWF307">
        <v>2.5</v>
      </c>
      <c r="AWG307">
        <v>11.5</v>
      </c>
      <c r="AWH307" t="s">
        <v>1462</v>
      </c>
      <c r="AWI307" t="s">
        <v>1470</v>
      </c>
      <c r="AWJ307" t="s">
        <v>1462</v>
      </c>
      <c r="AWK307" t="s">
        <v>1469</v>
      </c>
      <c r="AWL307" t="s">
        <v>1462</v>
      </c>
      <c r="AWM307" t="s">
        <v>2619</v>
      </c>
      <c r="AWN307" t="s">
        <v>1463</v>
      </c>
      <c r="AWP307" t="s">
        <v>1463</v>
      </c>
      <c r="AWR307" t="s">
        <v>1463</v>
      </c>
      <c r="AWT307" t="s">
        <v>1463</v>
      </c>
      <c r="AWV307" t="s">
        <v>1462</v>
      </c>
      <c r="AWW307" t="s">
        <v>1470</v>
      </c>
      <c r="AWX307" t="s">
        <v>1463</v>
      </c>
      <c r="AWZ307" t="s">
        <v>1462</v>
      </c>
      <c r="AXA307" t="s">
        <v>1469</v>
      </c>
      <c r="AXB307" t="s">
        <v>1463</v>
      </c>
      <c r="AXD307" t="s">
        <v>1463</v>
      </c>
      <c r="AXI307">
        <v>5</v>
      </c>
      <c r="AXJ307">
        <v>2.5</v>
      </c>
      <c r="AXK307">
        <v>1</v>
      </c>
      <c r="AXN307">
        <v>1</v>
      </c>
      <c r="AXO307">
        <v>1</v>
      </c>
      <c r="AXP307">
        <v>1</v>
      </c>
      <c r="AXQ307">
        <v>1</v>
      </c>
      <c r="AXR307">
        <v>1</v>
      </c>
      <c r="AXS307">
        <v>1</v>
      </c>
      <c r="AXT307">
        <v>1</v>
      </c>
      <c r="AXU307">
        <v>1</v>
      </c>
      <c r="AXV307">
        <v>2</v>
      </c>
      <c r="AXW307">
        <v>1</v>
      </c>
      <c r="AXX307">
        <v>2</v>
      </c>
      <c r="AYA307">
        <v>10</v>
      </c>
      <c r="AYD307">
        <v>10</v>
      </c>
      <c r="AYE307" t="s">
        <v>1463</v>
      </c>
      <c r="AYF307" t="s">
        <v>1463</v>
      </c>
      <c r="AYG307">
        <v>10</v>
      </c>
      <c r="AYJ307">
        <v>10</v>
      </c>
      <c r="AYK307">
        <v>0</v>
      </c>
      <c r="AYL307">
        <v>7.5</v>
      </c>
      <c r="AYM307">
        <v>17.5</v>
      </c>
      <c r="AZO307" t="s">
        <v>1462</v>
      </c>
      <c r="AZP307" t="s">
        <v>6973</v>
      </c>
      <c r="AZR307">
        <v>0</v>
      </c>
      <c r="AZS307">
        <v>7.5</v>
      </c>
      <c r="BCH307">
        <v>10</v>
      </c>
      <c r="BCI307">
        <v>2.5</v>
      </c>
      <c r="BCJ307">
        <v>2.5</v>
      </c>
      <c r="BCK307">
        <v>15</v>
      </c>
      <c r="BCL307">
        <v>1</v>
      </c>
      <c r="BCN307" t="s">
        <v>2555</v>
      </c>
      <c r="BCP307">
        <v>2</v>
      </c>
      <c r="BCR307">
        <v>3</v>
      </c>
      <c r="BCT307">
        <v>4</v>
      </c>
      <c r="BCY307">
        <v>2.5</v>
      </c>
      <c r="BCZ307">
        <v>2.5</v>
      </c>
      <c r="BEH307">
        <v>10</v>
      </c>
      <c r="BEI307">
        <v>7.5</v>
      </c>
      <c r="BEJ307">
        <v>2.5</v>
      </c>
      <c r="BEK307">
        <v>20</v>
      </c>
      <c r="BEL307" t="s">
        <v>2567</v>
      </c>
      <c r="BEN307" t="s">
        <v>2567</v>
      </c>
      <c r="BEP307" t="s">
        <v>2567</v>
      </c>
      <c r="BER307" t="s">
        <v>2567</v>
      </c>
      <c r="BET307" t="s">
        <v>2567</v>
      </c>
      <c r="BEV307" t="s">
        <v>2567</v>
      </c>
      <c r="BEX307">
        <v>7.5</v>
      </c>
      <c r="BEY307">
        <v>2.5</v>
      </c>
      <c r="BGQ307">
        <v>0</v>
      </c>
      <c r="BGR307">
        <v>2.5</v>
      </c>
      <c r="BGS307">
        <v>2.5</v>
      </c>
      <c r="BGT307">
        <v>5</v>
      </c>
      <c r="BGU307" t="s">
        <v>1462</v>
      </c>
      <c r="BGV307" t="s">
        <v>3069</v>
      </c>
      <c r="BGW307" t="s">
        <v>3103</v>
      </c>
      <c r="BHK307">
        <v>2.5</v>
      </c>
      <c r="BHL307">
        <v>2.5</v>
      </c>
      <c r="BIT307">
        <v>10</v>
      </c>
      <c r="BIU307">
        <v>2.5</v>
      </c>
      <c r="BIV307">
        <v>2.5</v>
      </c>
      <c r="BIW307">
        <v>15</v>
      </c>
      <c r="BIX307">
        <v>3</v>
      </c>
      <c r="BIY307" t="s">
        <v>1474</v>
      </c>
      <c r="BIZ307" t="s">
        <v>1794</v>
      </c>
      <c r="BJA307" t="s">
        <v>2594</v>
      </c>
      <c r="BJB307">
        <v>2.5</v>
      </c>
      <c r="BJC307">
        <v>2.5</v>
      </c>
    </row>
    <row r="308" spans="1:1023 1026:1615" ht="15" x14ac:dyDescent="0.25">
      <c r="A308" t="s">
        <v>6936</v>
      </c>
      <c r="B308" t="s">
        <v>7347</v>
      </c>
      <c r="C308" t="s">
        <v>7348</v>
      </c>
      <c r="D308" t="s">
        <v>1460</v>
      </c>
      <c r="F308" t="s">
        <v>2606</v>
      </c>
      <c r="G308" t="s">
        <v>4350</v>
      </c>
      <c r="H308" t="s">
        <v>4351</v>
      </c>
      <c r="I308" t="s">
        <v>7316</v>
      </c>
      <c r="J308">
        <v>3.41942653</v>
      </c>
      <c r="K308">
        <v>34.144239200000001</v>
      </c>
      <c r="L308" s="116">
        <v>42451</v>
      </c>
      <c r="M308" t="s">
        <v>1461</v>
      </c>
      <c r="N308">
        <v>62</v>
      </c>
      <c r="O308" t="s">
        <v>2554</v>
      </c>
      <c r="Q308">
        <v>7.3</v>
      </c>
      <c r="R308">
        <v>7.5</v>
      </c>
      <c r="S308">
        <v>2.5</v>
      </c>
      <c r="T308">
        <v>17.3</v>
      </c>
      <c r="U308">
        <v>3</v>
      </c>
      <c r="V308">
        <v>3</v>
      </c>
      <c r="W308">
        <v>2</v>
      </c>
      <c r="X308">
        <v>3</v>
      </c>
      <c r="Y308">
        <v>1</v>
      </c>
      <c r="Z308">
        <v>1</v>
      </c>
      <c r="AF308" t="b">
        <v>1</v>
      </c>
      <c r="AG308">
        <v>3</v>
      </c>
      <c r="AH308">
        <v>3</v>
      </c>
      <c r="AI308">
        <v>2</v>
      </c>
      <c r="AJ308">
        <v>1</v>
      </c>
      <c r="AK308">
        <v>1</v>
      </c>
      <c r="AM308">
        <v>3</v>
      </c>
      <c r="AO308">
        <v>2</v>
      </c>
      <c r="AS308">
        <v>3</v>
      </c>
      <c r="AT308">
        <v>3</v>
      </c>
      <c r="AU308">
        <v>2</v>
      </c>
      <c r="AW308">
        <v>1</v>
      </c>
      <c r="BD308">
        <v>1</v>
      </c>
      <c r="BE308">
        <v>2</v>
      </c>
      <c r="BK308">
        <v>1</v>
      </c>
      <c r="BS308" t="s">
        <v>1462</v>
      </c>
      <c r="BT308" t="s">
        <v>1462</v>
      </c>
      <c r="BU308" t="s">
        <v>7349</v>
      </c>
      <c r="BV308" t="s">
        <v>7349</v>
      </c>
      <c r="BW308">
        <v>7.5</v>
      </c>
      <c r="BX308">
        <v>2.5</v>
      </c>
      <c r="BY308">
        <v>7.5</v>
      </c>
      <c r="BZ308">
        <v>2.5</v>
      </c>
      <c r="CA308">
        <v>2.5</v>
      </c>
      <c r="CB308">
        <v>12.5</v>
      </c>
      <c r="CC308" t="s">
        <v>1462</v>
      </c>
      <c r="CD308" t="b">
        <v>1</v>
      </c>
      <c r="CE308" t="b">
        <v>1</v>
      </c>
      <c r="CF308">
        <v>40</v>
      </c>
      <c r="CH308" t="s">
        <v>1462</v>
      </c>
      <c r="CI308" t="b">
        <v>1</v>
      </c>
      <c r="CK308">
        <v>40</v>
      </c>
      <c r="CM308" t="s">
        <v>1463</v>
      </c>
      <c r="CR308" t="s">
        <v>1463</v>
      </c>
      <c r="CW308" t="s">
        <v>1463</v>
      </c>
      <c r="DB308" t="s">
        <v>1463</v>
      </c>
      <c r="DG308" t="s">
        <v>1463</v>
      </c>
      <c r="DM308" t="s">
        <v>1463</v>
      </c>
      <c r="DS308" t="b">
        <v>1</v>
      </c>
      <c r="DU308" t="b">
        <v>1</v>
      </c>
      <c r="DY308" t="b">
        <v>1</v>
      </c>
      <c r="EA308" t="b">
        <v>1</v>
      </c>
      <c r="EI308">
        <v>2.5</v>
      </c>
      <c r="EJ308">
        <v>2.5</v>
      </c>
      <c r="EN308">
        <v>0</v>
      </c>
      <c r="EO308" t="s">
        <v>1463</v>
      </c>
      <c r="FL308">
        <v>1.3</v>
      </c>
      <c r="FM308">
        <v>2.5</v>
      </c>
      <c r="FN308">
        <v>2.5</v>
      </c>
      <c r="FO308">
        <v>6.3</v>
      </c>
      <c r="FP308" t="s">
        <v>1462</v>
      </c>
      <c r="FT308" t="b">
        <v>1</v>
      </c>
      <c r="FV308" t="s">
        <v>1464</v>
      </c>
      <c r="JC308" t="b">
        <v>1</v>
      </c>
      <c r="JE308" t="s">
        <v>1464</v>
      </c>
      <c r="KK308" t="s">
        <v>1463</v>
      </c>
      <c r="KM308">
        <v>2.5</v>
      </c>
      <c r="KN308">
        <v>2.5</v>
      </c>
      <c r="KO308">
        <v>0</v>
      </c>
      <c r="KP308">
        <v>2.5</v>
      </c>
      <c r="KQ308">
        <v>2.5</v>
      </c>
      <c r="KR308">
        <v>5</v>
      </c>
      <c r="KS308" t="s">
        <v>1462</v>
      </c>
      <c r="KV308">
        <v>9</v>
      </c>
      <c r="LF308">
        <v>1</v>
      </c>
      <c r="MT308" t="s">
        <v>1462</v>
      </c>
      <c r="MU308" t="s">
        <v>6967</v>
      </c>
      <c r="MV308">
        <v>2.5</v>
      </c>
      <c r="MW308">
        <v>2.5</v>
      </c>
      <c r="MX308">
        <v>0</v>
      </c>
      <c r="MY308">
        <v>0</v>
      </c>
      <c r="MZ308">
        <v>2.5</v>
      </c>
      <c r="NA308">
        <v>2.5</v>
      </c>
      <c r="NM308" t="s">
        <v>2549</v>
      </c>
      <c r="NN308" t="s">
        <v>2549</v>
      </c>
      <c r="NO308" t="s">
        <v>2549</v>
      </c>
      <c r="NP308" t="s">
        <v>2549</v>
      </c>
      <c r="NQ308" t="s">
        <v>2549</v>
      </c>
      <c r="NR308" t="s">
        <v>2549</v>
      </c>
      <c r="NS308" t="s">
        <v>2549</v>
      </c>
      <c r="NT308" t="s">
        <v>2549</v>
      </c>
      <c r="NU308" t="s">
        <v>2549</v>
      </c>
      <c r="NV308" t="s">
        <v>2549</v>
      </c>
      <c r="NW308" t="s">
        <v>2550</v>
      </c>
      <c r="NX308" t="s">
        <v>2569</v>
      </c>
      <c r="NY308" t="s">
        <v>2550</v>
      </c>
      <c r="NZ308" t="s">
        <v>2550</v>
      </c>
      <c r="OA308" t="s">
        <v>2550</v>
      </c>
      <c r="OB308" t="s">
        <v>2550</v>
      </c>
      <c r="OC308" t="s">
        <v>2550</v>
      </c>
      <c r="OD308" t="s">
        <v>2550</v>
      </c>
      <c r="OE308" t="s">
        <v>2550</v>
      </c>
      <c r="OF308" t="s">
        <v>2550</v>
      </c>
      <c r="OG308">
        <v>0</v>
      </c>
      <c r="OH308">
        <v>2.5</v>
      </c>
      <c r="OJ308">
        <v>0</v>
      </c>
      <c r="OK308">
        <v>2.5</v>
      </c>
      <c r="OL308">
        <v>2.5</v>
      </c>
      <c r="QL308">
        <v>0</v>
      </c>
      <c r="QM308">
        <v>2.5</v>
      </c>
      <c r="RO308">
        <v>7.5</v>
      </c>
      <c r="RP308">
        <v>0</v>
      </c>
      <c r="RQ308">
        <v>2.5</v>
      </c>
      <c r="RR308">
        <v>10</v>
      </c>
      <c r="RS308" t="s">
        <v>1463</v>
      </c>
      <c r="RZ308" t="s">
        <v>1463</v>
      </c>
      <c r="SB308" t="s">
        <v>1463</v>
      </c>
      <c r="SH308" t="s">
        <v>1463</v>
      </c>
      <c r="SK308">
        <v>0</v>
      </c>
      <c r="SL308">
        <v>2.5</v>
      </c>
      <c r="SM308">
        <v>5.7</v>
      </c>
      <c r="SN308">
        <v>5</v>
      </c>
      <c r="SO308">
        <v>2.5</v>
      </c>
      <c r="SP308">
        <v>13.2</v>
      </c>
      <c r="SQ308" t="s">
        <v>1463</v>
      </c>
      <c r="SR308" t="s">
        <v>2919</v>
      </c>
      <c r="TI308">
        <v>50</v>
      </c>
      <c r="TJ308" t="s">
        <v>7350</v>
      </c>
      <c r="TM308" t="b">
        <v>1</v>
      </c>
      <c r="TN308" t="b">
        <v>1</v>
      </c>
      <c r="TO308" t="b">
        <v>1</v>
      </c>
      <c r="TP308" t="b">
        <v>1</v>
      </c>
      <c r="TQ308" t="b">
        <v>1</v>
      </c>
      <c r="TX308">
        <v>5</v>
      </c>
      <c r="TY308">
        <v>2.5</v>
      </c>
      <c r="VI308">
        <v>5</v>
      </c>
      <c r="VJ308">
        <v>0</v>
      </c>
      <c r="VK308">
        <v>2.5</v>
      </c>
      <c r="VL308">
        <v>7.5</v>
      </c>
      <c r="VM308" t="s">
        <v>1463</v>
      </c>
      <c r="VN308" t="s">
        <v>6927</v>
      </c>
      <c r="VO308" t="s">
        <v>1463</v>
      </c>
      <c r="VQ308" t="s">
        <v>1463</v>
      </c>
      <c r="VS308" t="s">
        <v>1463</v>
      </c>
      <c r="VV308" t="s">
        <v>1463</v>
      </c>
      <c r="VX308" t="s">
        <v>1462</v>
      </c>
      <c r="VY308" t="s">
        <v>7351</v>
      </c>
      <c r="VZ308">
        <v>0</v>
      </c>
      <c r="WA308">
        <v>2.5</v>
      </c>
      <c r="XJ308">
        <v>7</v>
      </c>
      <c r="XK308">
        <v>2.5</v>
      </c>
      <c r="XL308">
        <v>2.5</v>
      </c>
      <c r="XM308">
        <v>12</v>
      </c>
      <c r="XN308" t="s">
        <v>1462</v>
      </c>
      <c r="XO308" t="s">
        <v>1462</v>
      </c>
      <c r="XR308" t="b">
        <v>1</v>
      </c>
      <c r="XS308" t="b">
        <v>1</v>
      </c>
      <c r="XU308" t="b">
        <v>1</v>
      </c>
      <c r="XW308" t="b">
        <v>1</v>
      </c>
      <c r="YC308" t="s">
        <v>1462</v>
      </c>
      <c r="YE308" t="s">
        <v>1462</v>
      </c>
      <c r="YF308" t="s">
        <v>6986</v>
      </c>
      <c r="YG308">
        <v>2.5</v>
      </c>
      <c r="YH308">
        <v>2.5</v>
      </c>
      <c r="YI308" t="s">
        <v>1462</v>
      </c>
      <c r="YP308" t="b">
        <v>1</v>
      </c>
      <c r="YU308">
        <v>2.5</v>
      </c>
      <c r="YV308">
        <v>2.5</v>
      </c>
      <c r="ZX308">
        <v>7</v>
      </c>
      <c r="ZY308">
        <v>2.5</v>
      </c>
      <c r="ZZ308">
        <v>2.5</v>
      </c>
      <c r="AAA308">
        <v>12</v>
      </c>
      <c r="AAB308" t="s">
        <v>1462</v>
      </c>
      <c r="AAD308" t="b">
        <v>1</v>
      </c>
      <c r="AAM308" t="b">
        <v>1</v>
      </c>
      <c r="AAS308" t="s">
        <v>7028</v>
      </c>
      <c r="AAT308">
        <v>2.5</v>
      </c>
      <c r="AAU308">
        <v>2.5</v>
      </c>
      <c r="ADN308">
        <v>10</v>
      </c>
      <c r="ADO308">
        <v>5</v>
      </c>
      <c r="ADP308">
        <v>2.5</v>
      </c>
      <c r="ADQ308">
        <v>17.5</v>
      </c>
      <c r="ADR308" t="s">
        <v>2560</v>
      </c>
      <c r="ADS308">
        <v>0.5</v>
      </c>
      <c r="ADT308">
        <v>30</v>
      </c>
      <c r="ADU308" t="s">
        <v>2560</v>
      </c>
      <c r="ADV308">
        <v>1</v>
      </c>
      <c r="ADW308">
        <v>60</v>
      </c>
      <c r="ADX308" t="s">
        <v>3580</v>
      </c>
      <c r="ADY308">
        <v>1</v>
      </c>
      <c r="ADZ308">
        <v>60</v>
      </c>
      <c r="AEG308">
        <v>5</v>
      </c>
      <c r="AEH308">
        <v>2.5</v>
      </c>
      <c r="AEI308">
        <v>7</v>
      </c>
      <c r="AEJ308">
        <v>2.5</v>
      </c>
      <c r="AEK308">
        <v>2.5</v>
      </c>
      <c r="AEL308">
        <v>12</v>
      </c>
      <c r="AER308" t="b">
        <v>1</v>
      </c>
      <c r="AEX308" t="b">
        <v>1</v>
      </c>
      <c r="AFC308">
        <v>2.5</v>
      </c>
      <c r="AFD308">
        <v>2.5</v>
      </c>
      <c r="AFE308">
        <v>0</v>
      </c>
      <c r="AFF308">
        <v>3.6</v>
      </c>
      <c r="AFG308">
        <v>2.5</v>
      </c>
      <c r="AFH308">
        <v>6.1</v>
      </c>
      <c r="AFI308" t="s">
        <v>1463</v>
      </c>
      <c r="AFK308" t="s">
        <v>1463</v>
      </c>
      <c r="AFM308" t="s">
        <v>1463</v>
      </c>
      <c r="AFO308" t="s">
        <v>1463</v>
      </c>
      <c r="AFQ308" t="s">
        <v>1463</v>
      </c>
      <c r="AFT308" t="s">
        <v>1463</v>
      </c>
      <c r="AFV308">
        <v>2</v>
      </c>
      <c r="AFW308">
        <v>1</v>
      </c>
      <c r="AFX308">
        <v>3.6111111111111098</v>
      </c>
      <c r="AFY308">
        <v>2.5</v>
      </c>
      <c r="AFZ308">
        <v>5</v>
      </c>
      <c r="AGA308">
        <v>2.5</v>
      </c>
      <c r="AGB308">
        <v>2.5</v>
      </c>
      <c r="AGC308">
        <v>10</v>
      </c>
      <c r="AGD308">
        <v>10</v>
      </c>
      <c r="AGG308">
        <v>10</v>
      </c>
      <c r="AGJ308">
        <v>10</v>
      </c>
      <c r="AGQ308">
        <v>2.5</v>
      </c>
      <c r="AGR308">
        <v>2.5</v>
      </c>
      <c r="AGS308">
        <v>2</v>
      </c>
      <c r="AGT308">
        <v>2.5</v>
      </c>
      <c r="AGU308">
        <v>2.5</v>
      </c>
      <c r="AGV308">
        <v>7</v>
      </c>
      <c r="AGW308">
        <v>2</v>
      </c>
      <c r="AGY308" t="b">
        <v>1</v>
      </c>
      <c r="AGZ308" t="b">
        <v>1</v>
      </c>
      <c r="AHD308">
        <v>2</v>
      </c>
      <c r="AHE308">
        <v>1</v>
      </c>
      <c r="AHF308">
        <v>2</v>
      </c>
      <c r="AKM308">
        <v>2.5</v>
      </c>
      <c r="AKN308">
        <v>2.5</v>
      </c>
      <c r="AKO308">
        <v>10</v>
      </c>
      <c r="AKP308">
        <v>2.5</v>
      </c>
      <c r="AKQ308">
        <v>2.5</v>
      </c>
      <c r="AKR308">
        <v>15</v>
      </c>
      <c r="AKS308" t="s">
        <v>1462</v>
      </c>
      <c r="AKT308" t="s">
        <v>1463</v>
      </c>
      <c r="AKV308" t="s">
        <v>1462</v>
      </c>
      <c r="AKX308" t="s">
        <v>1463</v>
      </c>
      <c r="AKZ308" t="s">
        <v>1463</v>
      </c>
      <c r="ALB308" t="s">
        <v>1462</v>
      </c>
      <c r="ALD308" t="s">
        <v>1463</v>
      </c>
      <c r="ALF308" t="s">
        <v>1462</v>
      </c>
      <c r="ALH308" t="s">
        <v>1463</v>
      </c>
      <c r="ALJ308" t="s">
        <v>1463</v>
      </c>
      <c r="ALL308" t="s">
        <v>1463</v>
      </c>
      <c r="ALN308" t="s">
        <v>1463</v>
      </c>
      <c r="ALP308" t="s">
        <v>1463</v>
      </c>
      <c r="ALR308" t="s">
        <v>1463</v>
      </c>
      <c r="ALT308" t="s">
        <v>1463</v>
      </c>
      <c r="AML308" t="b">
        <v>1</v>
      </c>
      <c r="AMM308" t="b">
        <v>1</v>
      </c>
      <c r="AMQ308" t="b">
        <v>1</v>
      </c>
      <c r="AMW308" t="b">
        <v>1</v>
      </c>
      <c r="ANA308">
        <v>2.5</v>
      </c>
      <c r="ANB308">
        <v>2.5</v>
      </c>
      <c r="ANC308">
        <v>10</v>
      </c>
      <c r="AND308">
        <v>2.5</v>
      </c>
      <c r="ANE308">
        <v>5</v>
      </c>
      <c r="ANF308">
        <v>17.5</v>
      </c>
      <c r="ANG308" t="s">
        <v>1462</v>
      </c>
      <c r="ANH308" t="s">
        <v>3069</v>
      </c>
      <c r="ANI308" t="s">
        <v>1462</v>
      </c>
      <c r="ANJ308" t="s">
        <v>6990</v>
      </c>
      <c r="ANK308">
        <v>2.5</v>
      </c>
      <c r="ANL308">
        <v>5</v>
      </c>
      <c r="ANM308">
        <v>6</v>
      </c>
      <c r="ANN308">
        <v>2.5</v>
      </c>
      <c r="ANO308">
        <v>5</v>
      </c>
      <c r="ANP308">
        <v>13.5</v>
      </c>
      <c r="ANQ308" t="s">
        <v>2599</v>
      </c>
      <c r="ANR308" t="s">
        <v>1462</v>
      </c>
      <c r="ANT308">
        <v>2.5</v>
      </c>
      <c r="ANU308">
        <v>5</v>
      </c>
      <c r="AQR308">
        <v>2.5</v>
      </c>
      <c r="AQS308">
        <v>0</v>
      </c>
      <c r="AQT308">
        <v>2.5</v>
      </c>
      <c r="AQU308">
        <v>5</v>
      </c>
      <c r="AQV308" t="s">
        <v>1463</v>
      </c>
      <c r="ARA308" t="b">
        <v>1</v>
      </c>
      <c r="ARB308" t="b">
        <v>1</v>
      </c>
      <c r="ARC308" t="b">
        <v>1</v>
      </c>
      <c r="ARD308" t="b">
        <v>1</v>
      </c>
      <c r="ARG308">
        <v>0</v>
      </c>
      <c r="ARH308">
        <v>2.5</v>
      </c>
      <c r="ARI308" t="s">
        <v>1463</v>
      </c>
      <c r="ARQ308" t="s">
        <v>1463</v>
      </c>
      <c r="ASD308">
        <v>0</v>
      </c>
      <c r="ASE308">
        <v>2.5</v>
      </c>
      <c r="ASF308">
        <v>4</v>
      </c>
      <c r="ASG308">
        <v>2.5</v>
      </c>
      <c r="ASH308">
        <v>2.5</v>
      </c>
      <c r="ASI308">
        <v>9</v>
      </c>
      <c r="ASJ308">
        <v>70</v>
      </c>
      <c r="ASM308" t="b">
        <v>1</v>
      </c>
      <c r="ASS308">
        <v>3</v>
      </c>
      <c r="AST308" t="s">
        <v>1462</v>
      </c>
      <c r="ASW308" t="b">
        <v>1</v>
      </c>
      <c r="ASX308" t="b">
        <v>1</v>
      </c>
      <c r="ASY308" t="b">
        <v>1</v>
      </c>
      <c r="ATC308" t="s">
        <v>7352</v>
      </c>
      <c r="ATD308">
        <v>2.5</v>
      </c>
      <c r="ATE308">
        <v>2.5</v>
      </c>
      <c r="ATF308">
        <v>0</v>
      </c>
      <c r="ATG308">
        <v>0</v>
      </c>
      <c r="ATH308">
        <v>2.5</v>
      </c>
      <c r="ATI308">
        <v>2.5</v>
      </c>
      <c r="ATJ308" t="s">
        <v>1463</v>
      </c>
      <c r="AVZ308">
        <v>0</v>
      </c>
      <c r="AWA308">
        <v>2.5</v>
      </c>
      <c r="AWB308">
        <v>0</v>
      </c>
      <c r="AWC308">
        <v>2.5</v>
      </c>
      <c r="AWD308">
        <v>3</v>
      </c>
      <c r="AWE308">
        <v>2.5</v>
      </c>
      <c r="AWF308">
        <v>2.5</v>
      </c>
      <c r="AWG308">
        <v>8</v>
      </c>
      <c r="AWH308" t="s">
        <v>1462</v>
      </c>
      <c r="AWI308" t="s">
        <v>1470</v>
      </c>
      <c r="AWJ308" t="s">
        <v>1463</v>
      </c>
      <c r="AWL308" t="s">
        <v>1462</v>
      </c>
      <c r="AWM308" t="s">
        <v>2619</v>
      </c>
      <c r="AWN308" t="s">
        <v>1463</v>
      </c>
      <c r="AWP308" t="s">
        <v>1463</v>
      </c>
      <c r="AWR308" t="s">
        <v>1463</v>
      </c>
      <c r="AWT308" t="s">
        <v>1463</v>
      </c>
      <c r="AWV308" t="s">
        <v>1462</v>
      </c>
      <c r="AWW308" t="s">
        <v>1470</v>
      </c>
      <c r="AWX308" t="s">
        <v>1463</v>
      </c>
      <c r="AWZ308" t="s">
        <v>1462</v>
      </c>
      <c r="AXA308" t="s">
        <v>1469</v>
      </c>
      <c r="AXB308" t="s">
        <v>1463</v>
      </c>
      <c r="AXD308" t="s">
        <v>1463</v>
      </c>
      <c r="AXI308">
        <v>2.5</v>
      </c>
      <c r="AXJ308">
        <v>2.5</v>
      </c>
      <c r="AXK308">
        <v>1</v>
      </c>
      <c r="AXN308">
        <v>1</v>
      </c>
      <c r="AXO308">
        <v>1</v>
      </c>
      <c r="AXP308">
        <v>1</v>
      </c>
      <c r="AXQ308">
        <v>1</v>
      </c>
      <c r="AXR308">
        <v>1</v>
      </c>
      <c r="AXS308">
        <v>1</v>
      </c>
      <c r="AXT308">
        <v>1</v>
      </c>
      <c r="AXU308">
        <v>1</v>
      </c>
      <c r="AXV308">
        <v>2</v>
      </c>
      <c r="AXW308">
        <v>1</v>
      </c>
      <c r="AXX308">
        <v>2</v>
      </c>
      <c r="AYA308">
        <v>10</v>
      </c>
      <c r="AYD308">
        <v>10</v>
      </c>
      <c r="AYE308" t="s">
        <v>1463</v>
      </c>
      <c r="AYF308" t="s">
        <v>1463</v>
      </c>
      <c r="AYG308">
        <v>10</v>
      </c>
      <c r="AYJ308">
        <v>10</v>
      </c>
      <c r="AYK308">
        <v>2.5</v>
      </c>
      <c r="AYL308">
        <v>2.5</v>
      </c>
      <c r="AYM308">
        <v>15</v>
      </c>
      <c r="AZO308" t="s">
        <v>1462</v>
      </c>
      <c r="AZP308" t="s">
        <v>7083</v>
      </c>
      <c r="AZR308">
        <v>2.5</v>
      </c>
      <c r="AZS308">
        <v>2.5</v>
      </c>
      <c r="BCH308">
        <v>10</v>
      </c>
      <c r="BCI308">
        <v>2.5</v>
      </c>
      <c r="BCJ308">
        <v>2.5</v>
      </c>
      <c r="BCK308">
        <v>15</v>
      </c>
      <c r="BCL308">
        <v>3</v>
      </c>
      <c r="BCN308">
        <v>2</v>
      </c>
      <c r="BCP308">
        <v>1</v>
      </c>
      <c r="BCR308">
        <v>4</v>
      </c>
      <c r="BCT308">
        <v>5</v>
      </c>
      <c r="BCY308">
        <v>2.5</v>
      </c>
      <c r="BCZ308">
        <v>2.5</v>
      </c>
      <c r="BEH308">
        <v>7.5</v>
      </c>
      <c r="BEI308">
        <v>5</v>
      </c>
      <c r="BEJ308">
        <v>2.5</v>
      </c>
      <c r="BEK308">
        <v>15</v>
      </c>
      <c r="BEL308" t="s">
        <v>2552</v>
      </c>
      <c r="BEN308" t="s">
        <v>2552</v>
      </c>
      <c r="BEP308" t="s">
        <v>2557</v>
      </c>
      <c r="BER308" t="s">
        <v>2567</v>
      </c>
      <c r="BET308" t="s">
        <v>2567</v>
      </c>
      <c r="BEV308" t="s">
        <v>2567</v>
      </c>
      <c r="BEX308">
        <v>5</v>
      </c>
      <c r="BEY308">
        <v>2.5</v>
      </c>
      <c r="BGQ308">
        <v>2</v>
      </c>
      <c r="BGR308">
        <v>2.5</v>
      </c>
      <c r="BGS308">
        <v>2.5</v>
      </c>
      <c r="BGT308">
        <v>7</v>
      </c>
      <c r="BGU308" t="s">
        <v>1462</v>
      </c>
      <c r="BGV308" t="s">
        <v>3069</v>
      </c>
      <c r="BGW308" t="s">
        <v>2653</v>
      </c>
      <c r="BHK308">
        <v>2.5</v>
      </c>
      <c r="BHL308">
        <v>2.5</v>
      </c>
      <c r="BIT308">
        <v>10</v>
      </c>
      <c r="BIU308">
        <v>2.5</v>
      </c>
      <c r="BIV308">
        <v>2.5</v>
      </c>
      <c r="BIW308">
        <v>15</v>
      </c>
      <c r="BIX308">
        <v>3</v>
      </c>
      <c r="BIY308" t="s">
        <v>2594</v>
      </c>
      <c r="BIZ308" t="s">
        <v>1794</v>
      </c>
      <c r="BJA308" t="s">
        <v>1468</v>
      </c>
      <c r="BJB308">
        <v>2.5</v>
      </c>
      <c r="BJC308">
        <v>2.5</v>
      </c>
    </row>
    <row r="309" spans="1:1023 1026:1615" ht="15" x14ac:dyDescent="0.25">
      <c r="A309" t="s">
        <v>6920</v>
      </c>
      <c r="B309" t="s">
        <v>7353</v>
      </c>
      <c r="C309" t="s">
        <v>7354</v>
      </c>
      <c r="D309" t="s">
        <v>1460</v>
      </c>
      <c r="F309" t="s">
        <v>2606</v>
      </c>
      <c r="G309" t="s">
        <v>4350</v>
      </c>
      <c r="H309" t="s">
        <v>4351</v>
      </c>
      <c r="I309" t="s">
        <v>7316</v>
      </c>
      <c r="J309">
        <v>3.4193283000000001</v>
      </c>
      <c r="K309">
        <v>34.144351720000003</v>
      </c>
      <c r="L309" s="116">
        <v>42451</v>
      </c>
      <c r="M309" t="s">
        <v>1471</v>
      </c>
      <c r="N309">
        <v>45</v>
      </c>
      <c r="O309" t="s">
        <v>1472</v>
      </c>
      <c r="Q309">
        <v>8.3000000000000007</v>
      </c>
      <c r="R309">
        <v>7.5</v>
      </c>
      <c r="S309">
        <v>2.5</v>
      </c>
      <c r="T309">
        <v>18.3</v>
      </c>
      <c r="U309">
        <v>2</v>
      </c>
      <c r="V309">
        <v>1</v>
      </c>
      <c r="W309">
        <v>1</v>
      </c>
      <c r="X309">
        <v>3</v>
      </c>
      <c r="Y309">
        <v>1</v>
      </c>
      <c r="AE309" t="b">
        <v>1</v>
      </c>
      <c r="AG309">
        <v>2</v>
      </c>
      <c r="AH309">
        <v>1</v>
      </c>
      <c r="AI309">
        <v>1</v>
      </c>
      <c r="AJ309">
        <v>1</v>
      </c>
      <c r="AK309">
        <v>1</v>
      </c>
      <c r="AS309">
        <v>2</v>
      </c>
      <c r="AT309">
        <v>1</v>
      </c>
      <c r="AU309">
        <v>1</v>
      </c>
      <c r="AV309">
        <v>1</v>
      </c>
      <c r="AW309">
        <v>1</v>
      </c>
      <c r="BE309">
        <v>1</v>
      </c>
      <c r="BS309" t="s">
        <v>1462</v>
      </c>
      <c r="BT309" t="s">
        <v>1462</v>
      </c>
      <c r="BU309" t="s">
        <v>6741</v>
      </c>
      <c r="BV309" t="s">
        <v>7355</v>
      </c>
      <c r="BW309">
        <v>7.5</v>
      </c>
      <c r="BX309">
        <v>2.5</v>
      </c>
      <c r="BY309">
        <v>0</v>
      </c>
      <c r="BZ309">
        <v>2.5</v>
      </c>
      <c r="CA309">
        <v>2.5</v>
      </c>
      <c r="CB309">
        <v>5</v>
      </c>
      <c r="CC309" t="s">
        <v>1462</v>
      </c>
      <c r="CE309" t="b">
        <v>1</v>
      </c>
      <c r="CF309">
        <v>35</v>
      </c>
      <c r="CH309" t="s">
        <v>1463</v>
      </c>
      <c r="CM309" t="s">
        <v>1463</v>
      </c>
      <c r="CR309" t="s">
        <v>1463</v>
      </c>
      <c r="CW309" t="s">
        <v>1463</v>
      </c>
      <c r="DB309" t="s">
        <v>1463</v>
      </c>
      <c r="DG309" t="s">
        <v>1463</v>
      </c>
      <c r="DM309" t="s">
        <v>1463</v>
      </c>
      <c r="DS309" t="b">
        <v>1</v>
      </c>
      <c r="DU309" t="b">
        <v>1</v>
      </c>
      <c r="DY309" t="b">
        <v>1</v>
      </c>
      <c r="EA309" t="b">
        <v>1</v>
      </c>
      <c r="EI309">
        <v>2.5</v>
      </c>
      <c r="EJ309">
        <v>2.5</v>
      </c>
      <c r="EN309">
        <v>0</v>
      </c>
      <c r="EO309" t="s">
        <v>1463</v>
      </c>
      <c r="FL309">
        <v>3.3</v>
      </c>
      <c r="FM309">
        <v>2.5</v>
      </c>
      <c r="FN309">
        <v>2.5</v>
      </c>
      <c r="FO309">
        <v>8.3000000000000007</v>
      </c>
      <c r="FP309" t="s">
        <v>1462</v>
      </c>
      <c r="FT309" t="b">
        <v>1</v>
      </c>
      <c r="FV309" t="s">
        <v>2564</v>
      </c>
      <c r="HD309" t="b">
        <v>1</v>
      </c>
      <c r="HF309" t="s">
        <v>1464</v>
      </c>
      <c r="JC309" t="b">
        <v>1</v>
      </c>
      <c r="JE309" t="s">
        <v>1464</v>
      </c>
      <c r="KG309" t="s">
        <v>4871</v>
      </c>
      <c r="KH309" t="b">
        <v>1</v>
      </c>
      <c r="KJ309" t="s">
        <v>1465</v>
      </c>
      <c r="KK309" t="s">
        <v>1463</v>
      </c>
      <c r="KM309">
        <v>2.5</v>
      </c>
      <c r="KN309">
        <v>2.5</v>
      </c>
      <c r="KO309">
        <v>0</v>
      </c>
      <c r="KR309">
        <v>0</v>
      </c>
      <c r="KS309" t="s">
        <v>1463</v>
      </c>
      <c r="RO309">
        <v>7.5</v>
      </c>
      <c r="RP309">
        <v>0</v>
      </c>
      <c r="RQ309">
        <v>2.5</v>
      </c>
      <c r="RR309">
        <v>10</v>
      </c>
      <c r="RS309" t="s">
        <v>1463</v>
      </c>
      <c r="RZ309" t="s">
        <v>1463</v>
      </c>
      <c r="SK309">
        <v>0</v>
      </c>
      <c r="SL309">
        <v>2.5</v>
      </c>
      <c r="SM309">
        <v>5.7</v>
      </c>
      <c r="SN309">
        <v>2.5</v>
      </c>
      <c r="SO309">
        <v>2.5</v>
      </c>
      <c r="SP309">
        <v>10.7</v>
      </c>
      <c r="SQ309" t="s">
        <v>1463</v>
      </c>
      <c r="SR309" t="s">
        <v>2919</v>
      </c>
      <c r="TI309">
        <v>50</v>
      </c>
      <c r="TJ309" t="s">
        <v>7356</v>
      </c>
      <c r="TN309" t="b">
        <v>1</v>
      </c>
      <c r="TP309" t="b">
        <v>1</v>
      </c>
      <c r="TQ309" t="b">
        <v>1</v>
      </c>
      <c r="TX309">
        <v>2.5</v>
      </c>
      <c r="TY309">
        <v>2.5</v>
      </c>
      <c r="VI309">
        <v>0</v>
      </c>
      <c r="VJ309">
        <v>0</v>
      </c>
      <c r="VK309">
        <v>2.5</v>
      </c>
      <c r="VL309">
        <v>2.5</v>
      </c>
      <c r="VM309" t="s">
        <v>1463</v>
      </c>
      <c r="VO309" t="s">
        <v>1463</v>
      </c>
      <c r="VQ309" t="s">
        <v>1463</v>
      </c>
      <c r="VS309" t="s">
        <v>1463</v>
      </c>
      <c r="VV309" t="s">
        <v>1463</v>
      </c>
      <c r="VX309" t="s">
        <v>1463</v>
      </c>
      <c r="VZ309">
        <v>0</v>
      </c>
      <c r="WA309">
        <v>2.5</v>
      </c>
      <c r="XJ309">
        <v>5</v>
      </c>
      <c r="XK309">
        <v>1.3</v>
      </c>
      <c r="XL309">
        <v>2.5</v>
      </c>
      <c r="XM309">
        <v>8.8000000000000007</v>
      </c>
      <c r="XN309" t="s">
        <v>1462</v>
      </c>
      <c r="XO309" t="s">
        <v>1462</v>
      </c>
      <c r="XR309" t="b">
        <v>1</v>
      </c>
      <c r="XS309" t="b">
        <v>1</v>
      </c>
      <c r="XU309" t="b">
        <v>1</v>
      </c>
      <c r="YC309" t="s">
        <v>1462</v>
      </c>
      <c r="YD309" t="s">
        <v>7357</v>
      </c>
      <c r="YE309" t="s">
        <v>1462</v>
      </c>
      <c r="YF309" t="s">
        <v>6929</v>
      </c>
      <c r="YG309">
        <v>2.5</v>
      </c>
      <c r="YH309">
        <v>2.5</v>
      </c>
      <c r="YI309" t="s">
        <v>1463</v>
      </c>
      <c r="YU309">
        <v>0</v>
      </c>
      <c r="YV309">
        <v>2.5</v>
      </c>
      <c r="ZX309">
        <v>10</v>
      </c>
      <c r="ZY309">
        <v>2.5</v>
      </c>
      <c r="ZZ309">
        <v>2.5</v>
      </c>
      <c r="AAA309">
        <v>15</v>
      </c>
      <c r="AAB309" t="s">
        <v>1462</v>
      </c>
      <c r="AAD309" t="b">
        <v>1</v>
      </c>
      <c r="AAM309" t="b">
        <v>1</v>
      </c>
      <c r="AAO309" t="b">
        <v>1</v>
      </c>
      <c r="AAS309" t="s">
        <v>7043</v>
      </c>
      <c r="AAT309">
        <v>2.5</v>
      </c>
      <c r="AAU309">
        <v>2.5</v>
      </c>
      <c r="ADN309">
        <v>10</v>
      </c>
      <c r="ADO309">
        <v>2.5</v>
      </c>
      <c r="ADP309">
        <v>2.5</v>
      </c>
      <c r="ADQ309">
        <v>15</v>
      </c>
      <c r="ADR309" t="s">
        <v>1759</v>
      </c>
      <c r="ADS309">
        <v>0.5</v>
      </c>
      <c r="ADT309">
        <v>30</v>
      </c>
      <c r="ADU309" t="s">
        <v>3580</v>
      </c>
      <c r="ADV309">
        <v>1</v>
      </c>
      <c r="ADW309">
        <v>50</v>
      </c>
      <c r="ADX309" t="s">
        <v>2560</v>
      </c>
      <c r="ADY309">
        <v>1.5</v>
      </c>
      <c r="ADZ309">
        <v>70</v>
      </c>
      <c r="AEG309">
        <v>2.5</v>
      </c>
      <c r="AEH309">
        <v>2.5</v>
      </c>
      <c r="AEI309">
        <v>7</v>
      </c>
      <c r="AEJ309">
        <v>2.5</v>
      </c>
      <c r="AEK309">
        <v>2.5</v>
      </c>
      <c r="AEL309">
        <v>12</v>
      </c>
      <c r="AER309" t="b">
        <v>1</v>
      </c>
      <c r="AEX309" t="b">
        <v>1</v>
      </c>
      <c r="AFC309">
        <v>2.5</v>
      </c>
      <c r="AFD309">
        <v>2.5</v>
      </c>
      <c r="AFE309">
        <v>0</v>
      </c>
      <c r="AFF309">
        <v>5</v>
      </c>
      <c r="AFG309">
        <v>2.5</v>
      </c>
      <c r="AFH309">
        <v>7.5</v>
      </c>
      <c r="AFI309" t="s">
        <v>1463</v>
      </c>
      <c r="AFK309" t="s">
        <v>1463</v>
      </c>
      <c r="AFM309" t="s">
        <v>1463</v>
      </c>
      <c r="AFO309" t="s">
        <v>1463</v>
      </c>
      <c r="AFQ309" t="s">
        <v>1463</v>
      </c>
      <c r="AFT309" t="s">
        <v>1463</v>
      </c>
      <c r="AFV309">
        <v>2</v>
      </c>
      <c r="AFW309">
        <v>2</v>
      </c>
      <c r="AFX309">
        <v>5</v>
      </c>
      <c r="AFY309">
        <v>2.5</v>
      </c>
      <c r="AFZ309">
        <v>6.7</v>
      </c>
      <c r="AGA309">
        <v>2.5</v>
      </c>
      <c r="AGB309">
        <v>2.5</v>
      </c>
      <c r="AGC309">
        <v>11.7</v>
      </c>
      <c r="AGD309">
        <v>7</v>
      </c>
      <c r="AGE309">
        <v>100</v>
      </c>
      <c r="AGG309">
        <v>7</v>
      </c>
      <c r="AGH309">
        <v>2</v>
      </c>
      <c r="AGJ309">
        <v>7</v>
      </c>
      <c r="AGK309">
        <v>0</v>
      </c>
      <c r="AGQ309">
        <v>2.5</v>
      </c>
      <c r="AGR309">
        <v>2.5</v>
      </c>
      <c r="AGS309">
        <v>2</v>
      </c>
      <c r="AGT309">
        <v>2.5</v>
      </c>
      <c r="AGU309">
        <v>2.5</v>
      </c>
      <c r="AGV309">
        <v>7</v>
      </c>
      <c r="AGW309">
        <v>2</v>
      </c>
      <c r="AGY309" t="b">
        <v>1</v>
      </c>
      <c r="AGZ309" t="b">
        <v>1</v>
      </c>
      <c r="AHD309">
        <v>2</v>
      </c>
      <c r="AHE309">
        <v>2</v>
      </c>
      <c r="AHF309">
        <v>2</v>
      </c>
      <c r="AKM309">
        <v>2.5</v>
      </c>
      <c r="AKN309">
        <v>2.5</v>
      </c>
      <c r="AKO309">
        <v>10</v>
      </c>
      <c r="AKP309">
        <v>2.5</v>
      </c>
      <c r="AKQ309">
        <v>2.5</v>
      </c>
      <c r="AKR309">
        <v>15</v>
      </c>
      <c r="AKS309" t="s">
        <v>1462</v>
      </c>
      <c r="AKT309" t="s">
        <v>1463</v>
      </c>
      <c r="AKV309" t="s">
        <v>1462</v>
      </c>
      <c r="AKX309" t="s">
        <v>1463</v>
      </c>
      <c r="AKZ309" t="s">
        <v>1463</v>
      </c>
      <c r="ALB309" t="s">
        <v>1462</v>
      </c>
      <c r="ALD309" t="s">
        <v>1463</v>
      </c>
      <c r="ALF309" t="s">
        <v>1462</v>
      </c>
      <c r="ALH309" t="s">
        <v>1462</v>
      </c>
      <c r="ALJ309" t="s">
        <v>1463</v>
      </c>
      <c r="ALL309" t="s">
        <v>1462</v>
      </c>
      <c r="ALN309" t="s">
        <v>1463</v>
      </c>
      <c r="ALP309" t="s">
        <v>1463</v>
      </c>
      <c r="ALR309" t="s">
        <v>1463</v>
      </c>
      <c r="ALT309" t="s">
        <v>1463</v>
      </c>
      <c r="AMF309" t="b">
        <v>1</v>
      </c>
      <c r="AML309" t="b">
        <v>1</v>
      </c>
      <c r="AMM309" t="b">
        <v>1</v>
      </c>
      <c r="AMQ309" t="b">
        <v>1</v>
      </c>
      <c r="AMW309" t="b">
        <v>1</v>
      </c>
      <c r="ANA309">
        <v>2.5</v>
      </c>
      <c r="ANB309">
        <v>2.5</v>
      </c>
      <c r="ANC309">
        <v>0</v>
      </c>
      <c r="AND309">
        <v>0</v>
      </c>
      <c r="ANE309">
        <v>2.5</v>
      </c>
      <c r="ANF309">
        <v>2.5</v>
      </c>
      <c r="ANG309" t="s">
        <v>1463</v>
      </c>
      <c r="ANK309">
        <v>0</v>
      </c>
      <c r="ANL309">
        <v>2.5</v>
      </c>
      <c r="ANM309">
        <v>6</v>
      </c>
      <c r="ANN309">
        <v>5</v>
      </c>
      <c r="ANO309">
        <v>5</v>
      </c>
      <c r="ANP309">
        <v>16</v>
      </c>
      <c r="ANQ309" t="s">
        <v>2599</v>
      </c>
      <c r="ANR309" t="s">
        <v>1462</v>
      </c>
      <c r="ANT309">
        <v>5</v>
      </c>
      <c r="ANU309">
        <v>5</v>
      </c>
      <c r="AQR309">
        <v>5</v>
      </c>
      <c r="AQS309">
        <v>1.3</v>
      </c>
      <c r="AQT309">
        <v>2.5</v>
      </c>
      <c r="AQU309">
        <v>8.8000000000000007</v>
      </c>
      <c r="AQV309" t="s">
        <v>1463</v>
      </c>
      <c r="ARA309" t="b">
        <v>1</v>
      </c>
      <c r="ARD309" t="b">
        <v>1</v>
      </c>
      <c r="ARG309">
        <v>0</v>
      </c>
      <c r="ARH309">
        <v>2.5</v>
      </c>
      <c r="ARI309" t="s">
        <v>1463</v>
      </c>
      <c r="ARQ309" t="s">
        <v>1462</v>
      </c>
      <c r="ARS309" t="s">
        <v>6991</v>
      </c>
      <c r="ART309" t="s">
        <v>6990</v>
      </c>
      <c r="ASB309" t="b">
        <v>1</v>
      </c>
      <c r="ASC309" t="s">
        <v>6945</v>
      </c>
      <c r="ASD309">
        <v>2.5</v>
      </c>
      <c r="ASE309">
        <v>2.5</v>
      </c>
      <c r="ASF309">
        <v>4</v>
      </c>
      <c r="ASG309">
        <v>2.5</v>
      </c>
      <c r="ASH309">
        <v>2.5</v>
      </c>
      <c r="ASI309">
        <v>9</v>
      </c>
      <c r="ASJ309">
        <v>70</v>
      </c>
      <c r="ASM309" t="b">
        <v>1</v>
      </c>
      <c r="ASS309">
        <v>3</v>
      </c>
      <c r="AST309" t="s">
        <v>1462</v>
      </c>
      <c r="ASW309" t="b">
        <v>1</v>
      </c>
      <c r="ASX309" t="b">
        <v>1</v>
      </c>
      <c r="ASY309" t="b">
        <v>1</v>
      </c>
      <c r="ATC309" t="s">
        <v>7358</v>
      </c>
      <c r="ATD309">
        <v>2.5</v>
      </c>
      <c r="ATE309">
        <v>2.5</v>
      </c>
      <c r="ATF309">
        <v>5.7</v>
      </c>
      <c r="ATG309">
        <v>3.8</v>
      </c>
      <c r="ATH309">
        <v>2.5</v>
      </c>
      <c r="ATI309">
        <v>12</v>
      </c>
      <c r="ATJ309" t="s">
        <v>1462</v>
      </c>
      <c r="AVG309" t="b">
        <v>1</v>
      </c>
      <c r="AVH309" t="s">
        <v>7359</v>
      </c>
      <c r="AVI309" t="s">
        <v>2566</v>
      </c>
      <c r="AVW309" t="s">
        <v>1462</v>
      </c>
      <c r="AVX309" t="s">
        <v>1462</v>
      </c>
      <c r="AVZ309">
        <v>5</v>
      </c>
      <c r="AWA309">
        <v>2.5</v>
      </c>
      <c r="AWB309">
        <v>2.5</v>
      </c>
      <c r="AWC309">
        <v>2.5</v>
      </c>
      <c r="AWD309">
        <v>3</v>
      </c>
      <c r="AWE309">
        <v>2.5</v>
      </c>
      <c r="AWF309">
        <v>2.5</v>
      </c>
      <c r="AWG309">
        <v>8</v>
      </c>
      <c r="AWH309" t="s">
        <v>1462</v>
      </c>
      <c r="AWI309" t="s">
        <v>2708</v>
      </c>
      <c r="AWJ309" t="s">
        <v>1463</v>
      </c>
      <c r="AWL309" t="s">
        <v>1462</v>
      </c>
      <c r="AWM309" t="s">
        <v>2619</v>
      </c>
      <c r="AWN309" t="s">
        <v>1463</v>
      </c>
      <c r="AWP309" t="s">
        <v>1463</v>
      </c>
      <c r="AWR309" t="s">
        <v>1463</v>
      </c>
      <c r="AWT309" t="s">
        <v>1463</v>
      </c>
      <c r="AWV309" t="s">
        <v>1462</v>
      </c>
      <c r="AWW309" t="s">
        <v>2708</v>
      </c>
      <c r="AWX309" t="s">
        <v>1463</v>
      </c>
      <c r="AWZ309" t="s">
        <v>1462</v>
      </c>
      <c r="AXA309" t="s">
        <v>1469</v>
      </c>
      <c r="AXB309" t="s">
        <v>1463</v>
      </c>
      <c r="AXD309" t="s">
        <v>1463</v>
      </c>
      <c r="AXI309">
        <v>2.5</v>
      </c>
      <c r="AXJ309">
        <v>2.5</v>
      </c>
      <c r="AXK309">
        <v>1</v>
      </c>
      <c r="AXN309">
        <v>1</v>
      </c>
      <c r="AXO309">
        <v>1</v>
      </c>
      <c r="AXP309">
        <v>1</v>
      </c>
      <c r="AXQ309">
        <v>1</v>
      </c>
      <c r="AXR309">
        <v>1</v>
      </c>
      <c r="AXS309">
        <v>1</v>
      </c>
      <c r="AXT309">
        <v>1</v>
      </c>
      <c r="AXU309">
        <v>1</v>
      </c>
      <c r="AXV309">
        <v>2</v>
      </c>
      <c r="AXW309">
        <v>1</v>
      </c>
      <c r="AXX309">
        <v>2</v>
      </c>
      <c r="AYA309">
        <v>10</v>
      </c>
      <c r="AYD309">
        <v>10</v>
      </c>
      <c r="AYE309" t="s">
        <v>1463</v>
      </c>
      <c r="AYF309" t="s">
        <v>1463</v>
      </c>
      <c r="AYG309">
        <v>10</v>
      </c>
      <c r="AYJ309">
        <v>10</v>
      </c>
      <c r="AYK309">
        <v>0</v>
      </c>
      <c r="AYL309">
        <v>2.5</v>
      </c>
      <c r="AYM309">
        <v>12.5</v>
      </c>
      <c r="AZO309" t="s">
        <v>1462</v>
      </c>
      <c r="AZP309" t="s">
        <v>7044</v>
      </c>
      <c r="AZR309">
        <v>0</v>
      </c>
      <c r="AZS309">
        <v>2.5</v>
      </c>
      <c r="BCH309">
        <v>10</v>
      </c>
      <c r="BCI309">
        <v>2.5</v>
      </c>
      <c r="BCJ309">
        <v>2.5</v>
      </c>
      <c r="BCK309">
        <v>15</v>
      </c>
      <c r="BCL309">
        <v>1</v>
      </c>
      <c r="BCN309" t="s">
        <v>2555</v>
      </c>
      <c r="BCP309">
        <v>2</v>
      </c>
      <c r="BCR309">
        <v>3</v>
      </c>
      <c r="BCT309">
        <v>4</v>
      </c>
      <c r="BCY309">
        <v>2.5</v>
      </c>
      <c r="BCZ309">
        <v>2.5</v>
      </c>
      <c r="BEH309">
        <v>3</v>
      </c>
      <c r="BEI309">
        <v>7.5</v>
      </c>
      <c r="BEJ309">
        <v>2.5</v>
      </c>
      <c r="BEK309">
        <v>13</v>
      </c>
      <c r="BEL309" t="s">
        <v>2552</v>
      </c>
      <c r="BEN309" t="s">
        <v>2552</v>
      </c>
      <c r="BEP309" t="s">
        <v>2552</v>
      </c>
      <c r="BER309" t="s">
        <v>2552</v>
      </c>
      <c r="BET309" t="s">
        <v>2556</v>
      </c>
      <c r="BEV309" t="s">
        <v>2552</v>
      </c>
      <c r="BEX309">
        <v>7.5</v>
      </c>
      <c r="BEY309">
        <v>2.5</v>
      </c>
      <c r="BGQ309">
        <v>0</v>
      </c>
      <c r="BGR309">
        <v>2.5</v>
      </c>
      <c r="BGS309">
        <v>2.5</v>
      </c>
      <c r="BGT309">
        <v>5</v>
      </c>
      <c r="BGU309" t="s">
        <v>1462</v>
      </c>
      <c r="BGV309" t="s">
        <v>2667</v>
      </c>
      <c r="BGW309" t="s">
        <v>3103</v>
      </c>
      <c r="BHK309">
        <v>2.5</v>
      </c>
      <c r="BHL309">
        <v>2.5</v>
      </c>
      <c r="BIT309">
        <v>10</v>
      </c>
      <c r="BIU309">
        <v>2.5</v>
      </c>
      <c r="BIV309">
        <v>2.5</v>
      </c>
      <c r="BIW309">
        <v>15</v>
      </c>
      <c r="BIX309">
        <v>3</v>
      </c>
      <c r="BIY309" t="s">
        <v>1466</v>
      </c>
      <c r="BIZ309" t="s">
        <v>2548</v>
      </c>
      <c r="BJA309" t="s">
        <v>1794</v>
      </c>
      <c r="BJB309">
        <v>2.5</v>
      </c>
      <c r="BJC309">
        <v>2.5</v>
      </c>
    </row>
    <row r="310" spans="1:1023 1026:1615" ht="15" x14ac:dyDescent="0.25">
      <c r="A310" t="s">
        <v>6936</v>
      </c>
      <c r="B310" t="s">
        <v>7360</v>
      </c>
      <c r="C310" t="s">
        <v>7361</v>
      </c>
      <c r="D310" t="s">
        <v>1460</v>
      </c>
      <c r="F310" t="s">
        <v>2606</v>
      </c>
      <c r="G310" t="s">
        <v>4350</v>
      </c>
      <c r="H310" t="s">
        <v>4351</v>
      </c>
      <c r="I310" t="s">
        <v>7316</v>
      </c>
      <c r="J310">
        <v>2.7411260828375799</v>
      </c>
      <c r="K310">
        <v>33.477541627362299</v>
      </c>
      <c r="L310" s="116">
        <v>42451</v>
      </c>
      <c r="M310" t="s">
        <v>1461</v>
      </c>
      <c r="N310">
        <v>38</v>
      </c>
      <c r="O310" t="s">
        <v>2554</v>
      </c>
      <c r="Q310">
        <v>6.7</v>
      </c>
      <c r="R310">
        <v>7.5</v>
      </c>
      <c r="S310">
        <v>2.5</v>
      </c>
      <c r="T310">
        <v>16.7</v>
      </c>
      <c r="U310">
        <v>1</v>
      </c>
      <c r="V310">
        <v>1</v>
      </c>
      <c r="W310">
        <v>2</v>
      </c>
      <c r="X310">
        <v>3</v>
      </c>
      <c r="AA310" t="b">
        <v>1</v>
      </c>
      <c r="AG310">
        <v>1</v>
      </c>
      <c r="AH310">
        <v>1</v>
      </c>
      <c r="AI310">
        <v>1</v>
      </c>
      <c r="AJ310">
        <v>2</v>
      </c>
      <c r="AM310">
        <v>1</v>
      </c>
      <c r="AN310">
        <v>1</v>
      </c>
      <c r="AS310">
        <v>1</v>
      </c>
      <c r="AT310">
        <v>1</v>
      </c>
      <c r="AU310">
        <v>1</v>
      </c>
      <c r="AV310">
        <v>1</v>
      </c>
      <c r="BS310" t="s">
        <v>1462</v>
      </c>
      <c r="BT310" t="s">
        <v>1462</v>
      </c>
      <c r="BU310" t="s">
        <v>7362</v>
      </c>
      <c r="BV310" t="s">
        <v>7363</v>
      </c>
      <c r="BW310">
        <v>7.5</v>
      </c>
      <c r="BX310">
        <v>2.5</v>
      </c>
      <c r="BY310">
        <v>8.5</v>
      </c>
      <c r="BZ310">
        <v>2.5</v>
      </c>
      <c r="CA310">
        <v>2.5</v>
      </c>
      <c r="CB310">
        <v>13.5</v>
      </c>
      <c r="CC310" t="s">
        <v>1462</v>
      </c>
      <c r="CD310" t="b">
        <v>1</v>
      </c>
      <c r="CF310">
        <v>25</v>
      </c>
      <c r="CH310" t="s">
        <v>1462</v>
      </c>
      <c r="CK310">
        <v>25</v>
      </c>
      <c r="CM310" t="s">
        <v>1463</v>
      </c>
      <c r="CR310" t="s">
        <v>1463</v>
      </c>
      <c r="CW310" t="s">
        <v>1463</v>
      </c>
      <c r="DB310" t="s">
        <v>1463</v>
      </c>
      <c r="DG310" t="s">
        <v>1462</v>
      </c>
      <c r="DH310" t="b">
        <v>1</v>
      </c>
      <c r="DI310" t="b">
        <v>1</v>
      </c>
      <c r="DJ310">
        <v>2</v>
      </c>
      <c r="DM310" t="s">
        <v>1463</v>
      </c>
      <c r="DS310" t="b">
        <v>1</v>
      </c>
      <c r="DU310" t="b">
        <v>1</v>
      </c>
      <c r="DY310" t="b">
        <v>1</v>
      </c>
      <c r="EA310" t="b">
        <v>1</v>
      </c>
      <c r="EI310">
        <v>2.5</v>
      </c>
      <c r="EJ310">
        <v>2.5</v>
      </c>
      <c r="EN310">
        <v>0</v>
      </c>
      <c r="EO310" t="s">
        <v>1463</v>
      </c>
      <c r="FL310">
        <v>2.2999999999999998</v>
      </c>
      <c r="FM310">
        <v>2.5</v>
      </c>
      <c r="FN310">
        <v>2.5</v>
      </c>
      <c r="FO310">
        <v>7.3</v>
      </c>
      <c r="FP310" t="s">
        <v>1462</v>
      </c>
      <c r="FT310" t="b">
        <v>1</v>
      </c>
      <c r="FV310" t="s">
        <v>1464</v>
      </c>
      <c r="HD310" t="b">
        <v>1</v>
      </c>
      <c r="HF310" t="s">
        <v>1464</v>
      </c>
      <c r="JC310" t="b">
        <v>1</v>
      </c>
      <c r="JE310" t="s">
        <v>1464</v>
      </c>
      <c r="KK310" t="s">
        <v>1463</v>
      </c>
      <c r="KM310">
        <v>2.5</v>
      </c>
      <c r="KN310">
        <v>2.5</v>
      </c>
      <c r="KO310">
        <v>3.5</v>
      </c>
      <c r="KP310">
        <v>2.5</v>
      </c>
      <c r="KQ310">
        <v>2.5</v>
      </c>
      <c r="KR310">
        <v>8.5</v>
      </c>
      <c r="KS310" t="s">
        <v>1462</v>
      </c>
      <c r="KV310">
        <v>12</v>
      </c>
      <c r="KW310">
        <v>2</v>
      </c>
      <c r="LA310">
        <v>6</v>
      </c>
      <c r="LF310">
        <v>1</v>
      </c>
      <c r="LG310">
        <v>1</v>
      </c>
      <c r="LK310">
        <v>1</v>
      </c>
      <c r="MT310" t="s">
        <v>1462</v>
      </c>
      <c r="MU310" t="s">
        <v>6967</v>
      </c>
      <c r="MV310">
        <v>2.5</v>
      </c>
      <c r="MW310">
        <v>2.5</v>
      </c>
      <c r="MX310">
        <v>0</v>
      </c>
      <c r="MY310">
        <v>0</v>
      </c>
      <c r="MZ310">
        <v>2.5</v>
      </c>
      <c r="NA310">
        <v>2.5</v>
      </c>
      <c r="NX310" t="s">
        <v>2569</v>
      </c>
      <c r="NY310" t="s">
        <v>2569</v>
      </c>
      <c r="OC310" t="s">
        <v>2569</v>
      </c>
      <c r="OG310">
        <v>0</v>
      </c>
      <c r="OH310">
        <v>2.5</v>
      </c>
      <c r="OJ310">
        <v>2.5</v>
      </c>
      <c r="OK310">
        <v>2.5</v>
      </c>
      <c r="OL310">
        <v>5</v>
      </c>
      <c r="OO310" t="b">
        <v>1</v>
      </c>
      <c r="OP310" t="b">
        <v>1</v>
      </c>
      <c r="OY310" t="s">
        <v>6980</v>
      </c>
      <c r="OZ310" t="s">
        <v>6980</v>
      </c>
      <c r="PI310" t="s">
        <v>6981</v>
      </c>
      <c r="PJ310" t="s">
        <v>6981</v>
      </c>
      <c r="QL310">
        <v>2.5</v>
      </c>
      <c r="QM310">
        <v>2.5</v>
      </c>
      <c r="RO310">
        <v>7.5</v>
      </c>
      <c r="RP310">
        <v>0</v>
      </c>
      <c r="RQ310">
        <v>2.5</v>
      </c>
      <c r="RR310">
        <v>10</v>
      </c>
      <c r="RS310" t="s">
        <v>1463</v>
      </c>
      <c r="RZ310" t="s">
        <v>1463</v>
      </c>
      <c r="SB310" t="s">
        <v>1463</v>
      </c>
      <c r="SH310" t="s">
        <v>1463</v>
      </c>
      <c r="SK310">
        <v>0</v>
      </c>
      <c r="SL310">
        <v>2.5</v>
      </c>
      <c r="SM310">
        <v>5.7</v>
      </c>
      <c r="SN310">
        <v>2.5</v>
      </c>
      <c r="SO310">
        <v>2.5</v>
      </c>
      <c r="SP310">
        <v>10.7</v>
      </c>
      <c r="SQ310" t="s">
        <v>1463</v>
      </c>
      <c r="SR310" t="s">
        <v>2919</v>
      </c>
      <c r="TI310">
        <v>50</v>
      </c>
      <c r="TJ310" t="s">
        <v>7350</v>
      </c>
      <c r="TM310" t="b">
        <v>1</v>
      </c>
      <c r="TO310" t="b">
        <v>1</v>
      </c>
      <c r="TP310" t="b">
        <v>1</v>
      </c>
      <c r="TQ310" t="b">
        <v>1</v>
      </c>
      <c r="TX310">
        <v>2.5</v>
      </c>
      <c r="TY310">
        <v>2.5</v>
      </c>
      <c r="VI310">
        <v>0</v>
      </c>
      <c r="VJ310">
        <v>0</v>
      </c>
      <c r="VK310">
        <v>2.5</v>
      </c>
      <c r="VL310">
        <v>2.5</v>
      </c>
      <c r="VM310" t="s">
        <v>1463</v>
      </c>
      <c r="VO310" t="s">
        <v>1463</v>
      </c>
      <c r="VQ310" t="s">
        <v>1463</v>
      </c>
      <c r="VS310" t="s">
        <v>1463</v>
      </c>
      <c r="VV310" t="s">
        <v>1463</v>
      </c>
      <c r="VX310" t="s">
        <v>1463</v>
      </c>
      <c r="VZ310">
        <v>0</v>
      </c>
      <c r="WA310">
        <v>2.5</v>
      </c>
      <c r="XJ310">
        <v>5</v>
      </c>
      <c r="XK310">
        <v>1.3</v>
      </c>
      <c r="XL310">
        <v>2.5</v>
      </c>
      <c r="XM310">
        <v>8.8000000000000007</v>
      </c>
      <c r="XN310" t="s">
        <v>1462</v>
      </c>
      <c r="XO310" t="s">
        <v>1462</v>
      </c>
      <c r="XR310" t="b">
        <v>1</v>
      </c>
      <c r="XS310" t="b">
        <v>1</v>
      </c>
      <c r="XU310" t="b">
        <v>1</v>
      </c>
      <c r="XX310" t="b">
        <v>1</v>
      </c>
      <c r="YE310" t="s">
        <v>1463</v>
      </c>
      <c r="YF310" t="s">
        <v>4579</v>
      </c>
      <c r="YG310">
        <v>0</v>
      </c>
      <c r="YH310">
        <v>2.5</v>
      </c>
      <c r="YI310" t="s">
        <v>1462</v>
      </c>
      <c r="YP310" t="b">
        <v>1</v>
      </c>
      <c r="YU310">
        <v>2.5</v>
      </c>
      <c r="YV310">
        <v>2.5</v>
      </c>
      <c r="ZX310">
        <v>10</v>
      </c>
      <c r="ZY310">
        <v>2.5</v>
      </c>
      <c r="ZZ310">
        <v>2.5</v>
      </c>
      <c r="AAA310">
        <v>15</v>
      </c>
      <c r="AAB310" t="s">
        <v>1462</v>
      </c>
      <c r="AAD310" t="b">
        <v>1</v>
      </c>
      <c r="AAM310" t="b">
        <v>1</v>
      </c>
      <c r="AAO310" t="b">
        <v>1</v>
      </c>
      <c r="AAS310" t="s">
        <v>6930</v>
      </c>
      <c r="AAT310">
        <v>2.5</v>
      </c>
      <c r="AAU310">
        <v>2.5</v>
      </c>
      <c r="ADN310">
        <v>10</v>
      </c>
      <c r="ADO310">
        <v>2.5</v>
      </c>
      <c r="ADP310">
        <v>2.5</v>
      </c>
      <c r="ADQ310">
        <v>15</v>
      </c>
      <c r="ADR310" t="s">
        <v>1759</v>
      </c>
      <c r="ADS310">
        <v>0.5</v>
      </c>
      <c r="ADT310">
        <v>30</v>
      </c>
      <c r="ADU310" t="s">
        <v>3580</v>
      </c>
      <c r="ADV310">
        <v>1.5</v>
      </c>
      <c r="ADW310">
        <v>60</v>
      </c>
      <c r="ADX310" t="s">
        <v>2560</v>
      </c>
      <c r="ADY310">
        <v>2</v>
      </c>
      <c r="ADZ310">
        <v>100</v>
      </c>
      <c r="AEG310">
        <v>2.5</v>
      </c>
      <c r="AEH310">
        <v>2.5</v>
      </c>
      <c r="AEI310">
        <v>7</v>
      </c>
      <c r="AEJ310">
        <v>2.5</v>
      </c>
      <c r="AEK310">
        <v>2.5</v>
      </c>
      <c r="AEL310">
        <v>12</v>
      </c>
      <c r="AEV310" t="b">
        <v>1</v>
      </c>
      <c r="AEX310" t="b">
        <v>1</v>
      </c>
      <c r="AFC310">
        <v>2.5</v>
      </c>
      <c r="AFD310">
        <v>2.5</v>
      </c>
      <c r="AFE310">
        <v>0</v>
      </c>
      <c r="AFF310">
        <v>4.7</v>
      </c>
      <c r="AFG310">
        <v>5</v>
      </c>
      <c r="AFH310">
        <v>9.6999999999999993</v>
      </c>
      <c r="AFI310" t="s">
        <v>1463</v>
      </c>
      <c r="AFK310" t="s">
        <v>1463</v>
      </c>
      <c r="AFM310" t="s">
        <v>1463</v>
      </c>
      <c r="AFO310" t="s">
        <v>1463</v>
      </c>
      <c r="AFQ310" t="s">
        <v>1463</v>
      </c>
      <c r="AFT310" t="s">
        <v>1463</v>
      </c>
      <c r="AFV310">
        <v>2</v>
      </c>
      <c r="AFW310">
        <v>2</v>
      </c>
      <c r="AFX310">
        <v>4.7222222222222197</v>
      </c>
      <c r="AFY310">
        <v>5</v>
      </c>
      <c r="AFZ310">
        <v>6.7</v>
      </c>
      <c r="AGA310">
        <v>5</v>
      </c>
      <c r="AGB310">
        <v>2.5</v>
      </c>
      <c r="AGC310">
        <v>14.2</v>
      </c>
      <c r="AGD310">
        <v>10</v>
      </c>
      <c r="AGE310">
        <v>100</v>
      </c>
      <c r="AGG310">
        <v>10</v>
      </c>
      <c r="AGH310">
        <v>4</v>
      </c>
      <c r="AGJ310">
        <v>10</v>
      </c>
      <c r="AGK310">
        <v>0</v>
      </c>
      <c r="AGQ310">
        <v>5</v>
      </c>
      <c r="AGR310">
        <v>2.5</v>
      </c>
      <c r="AGS310">
        <v>2</v>
      </c>
      <c r="AGT310">
        <v>2.5</v>
      </c>
      <c r="AGU310">
        <v>2.5</v>
      </c>
      <c r="AGV310">
        <v>7</v>
      </c>
      <c r="AGW310">
        <v>2</v>
      </c>
      <c r="AGY310" t="b">
        <v>1</v>
      </c>
      <c r="AGZ310" t="b">
        <v>1</v>
      </c>
      <c r="AHC310" t="b">
        <v>1</v>
      </c>
      <c r="AHD310">
        <v>1</v>
      </c>
      <c r="AHE310">
        <v>2</v>
      </c>
      <c r="AHF310">
        <v>2</v>
      </c>
      <c r="AKM310">
        <v>2.5</v>
      </c>
      <c r="AKN310">
        <v>2.5</v>
      </c>
      <c r="AKO310">
        <v>10</v>
      </c>
      <c r="AKP310">
        <v>2.5</v>
      </c>
      <c r="AKQ310">
        <v>2.5</v>
      </c>
      <c r="AKR310">
        <v>15</v>
      </c>
      <c r="AKS310" t="s">
        <v>1462</v>
      </c>
      <c r="AKT310" t="s">
        <v>1463</v>
      </c>
      <c r="AKV310" t="s">
        <v>1462</v>
      </c>
      <c r="AKX310" t="s">
        <v>1463</v>
      </c>
      <c r="AKZ310" t="s">
        <v>1463</v>
      </c>
      <c r="ALB310" t="s">
        <v>1462</v>
      </c>
      <c r="ALD310" t="s">
        <v>1463</v>
      </c>
      <c r="ALF310" t="s">
        <v>1462</v>
      </c>
      <c r="ALH310" t="s">
        <v>1463</v>
      </c>
      <c r="ALJ310" t="s">
        <v>1463</v>
      </c>
      <c r="ALL310" t="s">
        <v>1463</v>
      </c>
      <c r="ALN310" t="s">
        <v>1463</v>
      </c>
      <c r="ALP310" t="s">
        <v>1463</v>
      </c>
      <c r="ALR310" t="s">
        <v>1463</v>
      </c>
      <c r="ALT310" t="s">
        <v>1463</v>
      </c>
      <c r="AMF310" t="b">
        <v>1</v>
      </c>
      <c r="AML310" t="b">
        <v>1</v>
      </c>
      <c r="AMM310" t="b">
        <v>1</v>
      </c>
      <c r="AMQ310" t="b">
        <v>1</v>
      </c>
      <c r="AMW310" t="b">
        <v>1</v>
      </c>
      <c r="ANA310">
        <v>2.5</v>
      </c>
      <c r="ANB310">
        <v>2.5</v>
      </c>
      <c r="ANC310">
        <v>10</v>
      </c>
      <c r="AND310">
        <v>2.5</v>
      </c>
      <c r="ANE310">
        <v>2.5</v>
      </c>
      <c r="ANF310">
        <v>15</v>
      </c>
      <c r="ANG310" t="s">
        <v>1462</v>
      </c>
      <c r="ANH310" t="s">
        <v>3069</v>
      </c>
      <c r="ANI310" t="s">
        <v>1462</v>
      </c>
      <c r="ANJ310" t="s">
        <v>2616</v>
      </c>
      <c r="ANK310">
        <v>2.5</v>
      </c>
      <c r="ANL310">
        <v>2.5</v>
      </c>
      <c r="ANM310">
        <v>6</v>
      </c>
      <c r="ANN310">
        <v>2.5</v>
      </c>
      <c r="ANO310">
        <v>5</v>
      </c>
      <c r="ANP310">
        <v>13.5</v>
      </c>
      <c r="ANQ310" t="s">
        <v>2599</v>
      </c>
      <c r="ANR310" t="s">
        <v>1462</v>
      </c>
      <c r="ANT310">
        <v>2.5</v>
      </c>
      <c r="ANU310">
        <v>5</v>
      </c>
      <c r="AQR310">
        <v>5</v>
      </c>
      <c r="AQS310">
        <v>0</v>
      </c>
      <c r="AQT310">
        <v>2.5</v>
      </c>
      <c r="AQU310">
        <v>7.5</v>
      </c>
      <c r="AQV310" t="s">
        <v>1463</v>
      </c>
      <c r="ARA310" t="b">
        <v>1</v>
      </c>
      <c r="ARB310" t="b">
        <v>1</v>
      </c>
      <c r="ARD310" t="b">
        <v>1</v>
      </c>
      <c r="ARG310">
        <v>0</v>
      </c>
      <c r="ARH310">
        <v>2.5</v>
      </c>
      <c r="ARI310" t="s">
        <v>1463</v>
      </c>
      <c r="ARQ310" t="s">
        <v>1462</v>
      </c>
      <c r="ARS310" t="s">
        <v>6991</v>
      </c>
      <c r="ART310" t="s">
        <v>2616</v>
      </c>
      <c r="ASB310" t="b">
        <v>1</v>
      </c>
      <c r="ASC310" t="s">
        <v>7364</v>
      </c>
      <c r="ASD310">
        <v>0</v>
      </c>
      <c r="ASE310">
        <v>2.5</v>
      </c>
      <c r="ASF310">
        <v>4</v>
      </c>
      <c r="ASG310">
        <v>2.5</v>
      </c>
      <c r="ASH310">
        <v>2.5</v>
      </c>
      <c r="ASI310">
        <v>9</v>
      </c>
      <c r="ASJ310">
        <v>70</v>
      </c>
      <c r="ASM310" t="b">
        <v>1</v>
      </c>
      <c r="ASS310">
        <v>3</v>
      </c>
      <c r="AST310" t="s">
        <v>1462</v>
      </c>
      <c r="ASW310" t="b">
        <v>1</v>
      </c>
      <c r="ASY310" t="b">
        <v>1</v>
      </c>
      <c r="ATC310" t="s">
        <v>7358</v>
      </c>
      <c r="ATD310">
        <v>2.5</v>
      </c>
      <c r="ATE310">
        <v>2.5</v>
      </c>
      <c r="ATF310">
        <v>0</v>
      </c>
      <c r="ATG310">
        <v>0</v>
      </c>
      <c r="ATH310">
        <v>3.8</v>
      </c>
      <c r="ATI310">
        <v>3.8</v>
      </c>
      <c r="ATJ310" t="s">
        <v>1463</v>
      </c>
      <c r="AVZ310">
        <v>0</v>
      </c>
      <c r="AWA310">
        <v>2.5</v>
      </c>
      <c r="AWB310">
        <v>0</v>
      </c>
      <c r="AWC310">
        <v>5</v>
      </c>
      <c r="AWD310">
        <v>2</v>
      </c>
      <c r="AWE310">
        <v>5</v>
      </c>
      <c r="AWF310">
        <v>2.5</v>
      </c>
      <c r="AWG310">
        <v>9.5</v>
      </c>
      <c r="AWH310" t="s">
        <v>1462</v>
      </c>
      <c r="AWI310" t="s">
        <v>1470</v>
      </c>
      <c r="AWJ310" t="s">
        <v>1463</v>
      </c>
      <c r="AWL310" t="s">
        <v>1462</v>
      </c>
      <c r="AWM310" t="s">
        <v>2619</v>
      </c>
      <c r="AWN310" t="s">
        <v>1463</v>
      </c>
      <c r="AWP310" t="s">
        <v>1463</v>
      </c>
      <c r="AWR310" t="s">
        <v>1463</v>
      </c>
      <c r="AWT310" t="s">
        <v>1463</v>
      </c>
      <c r="AWV310" t="s">
        <v>1463</v>
      </c>
      <c r="AWX310" t="s">
        <v>1463</v>
      </c>
      <c r="AWZ310" t="s">
        <v>1462</v>
      </c>
      <c r="AXA310" t="s">
        <v>1469</v>
      </c>
      <c r="AXB310" t="s">
        <v>1463</v>
      </c>
      <c r="AXD310" t="s">
        <v>1463</v>
      </c>
      <c r="AXI310">
        <v>5</v>
      </c>
      <c r="AXJ310">
        <v>2.5</v>
      </c>
      <c r="AXK310">
        <v>1</v>
      </c>
      <c r="AXN310">
        <v>1</v>
      </c>
      <c r="AXO310">
        <v>1</v>
      </c>
      <c r="AXP310">
        <v>1</v>
      </c>
      <c r="AXQ310">
        <v>1</v>
      </c>
      <c r="AXR310">
        <v>1</v>
      </c>
      <c r="AXS310">
        <v>1</v>
      </c>
      <c r="AXT310">
        <v>1</v>
      </c>
      <c r="AXU310">
        <v>1</v>
      </c>
      <c r="AXV310">
        <v>2</v>
      </c>
      <c r="AXW310">
        <v>1</v>
      </c>
      <c r="AXX310">
        <v>2</v>
      </c>
      <c r="AYA310">
        <v>10</v>
      </c>
      <c r="AYD310">
        <v>10</v>
      </c>
      <c r="AYE310" t="s">
        <v>1463</v>
      </c>
      <c r="AYF310" t="s">
        <v>1463</v>
      </c>
      <c r="AYG310">
        <v>10</v>
      </c>
      <c r="AYJ310">
        <v>10</v>
      </c>
      <c r="AYK310">
        <v>2.5</v>
      </c>
      <c r="AYL310">
        <v>2.5</v>
      </c>
      <c r="AYM310">
        <v>15</v>
      </c>
      <c r="AZC310">
        <v>3</v>
      </c>
      <c r="AZD310" t="s">
        <v>7365</v>
      </c>
      <c r="AZE310" t="s">
        <v>7366</v>
      </c>
      <c r="AZO310" t="s">
        <v>1462</v>
      </c>
      <c r="AZP310" t="s">
        <v>7367</v>
      </c>
      <c r="AZR310">
        <v>2.5</v>
      </c>
      <c r="AZS310">
        <v>2.5</v>
      </c>
      <c r="BCH310">
        <v>10</v>
      </c>
      <c r="BCI310">
        <v>2.5</v>
      </c>
      <c r="BCJ310">
        <v>2.5</v>
      </c>
      <c r="BCK310">
        <v>15</v>
      </c>
      <c r="BCL310">
        <v>1</v>
      </c>
      <c r="BCN310">
        <v>4</v>
      </c>
      <c r="BCP310">
        <v>2</v>
      </c>
      <c r="BCR310">
        <v>3</v>
      </c>
      <c r="BCT310">
        <v>5</v>
      </c>
      <c r="BCY310">
        <v>2.5</v>
      </c>
      <c r="BCZ310">
        <v>2.5</v>
      </c>
      <c r="BEH310">
        <v>8.3000000000000007</v>
      </c>
      <c r="BEI310">
        <v>7.5</v>
      </c>
      <c r="BEJ310">
        <v>2.5</v>
      </c>
      <c r="BEK310">
        <v>18.3</v>
      </c>
      <c r="BEL310" t="s">
        <v>2552</v>
      </c>
      <c r="BEN310" t="s">
        <v>2552</v>
      </c>
      <c r="BEP310" t="s">
        <v>2567</v>
      </c>
      <c r="BER310" t="s">
        <v>2567</v>
      </c>
      <c r="BET310" t="s">
        <v>2567</v>
      </c>
      <c r="BEV310" t="s">
        <v>2567</v>
      </c>
      <c r="BEX310">
        <v>7.5</v>
      </c>
      <c r="BEY310">
        <v>2.5</v>
      </c>
      <c r="BGQ310">
        <v>0</v>
      </c>
      <c r="BGR310">
        <v>2.5</v>
      </c>
      <c r="BGS310">
        <v>2.5</v>
      </c>
      <c r="BGT310">
        <v>5</v>
      </c>
      <c r="BGU310" t="s">
        <v>1462</v>
      </c>
      <c r="BGV310" t="s">
        <v>2667</v>
      </c>
      <c r="BGW310" t="s">
        <v>3103</v>
      </c>
      <c r="BHB310" t="s">
        <v>4822</v>
      </c>
      <c r="BHC310" t="s">
        <v>3103</v>
      </c>
      <c r="BHK310">
        <v>2.5</v>
      </c>
      <c r="BHL310">
        <v>2.5</v>
      </c>
      <c r="BIT310">
        <v>10</v>
      </c>
      <c r="BIU310">
        <v>2.5</v>
      </c>
      <c r="BIV310">
        <v>2.5</v>
      </c>
      <c r="BIW310">
        <v>15</v>
      </c>
      <c r="BIX310">
        <v>3</v>
      </c>
      <c r="BIY310" t="s">
        <v>1794</v>
      </c>
      <c r="BIZ310" t="s">
        <v>2594</v>
      </c>
      <c r="BJA310" t="s">
        <v>2548</v>
      </c>
      <c r="BJB310">
        <v>2.5</v>
      </c>
      <c r="BJC310">
        <v>2.5</v>
      </c>
    </row>
    <row r="311" spans="1:1023 1026:1615" ht="15" x14ac:dyDescent="0.25">
      <c r="A311" t="s">
        <v>7368</v>
      </c>
      <c r="B311" t="s">
        <v>7369</v>
      </c>
      <c r="C311" t="s">
        <v>7370</v>
      </c>
      <c r="D311" t="s">
        <v>1460</v>
      </c>
      <c r="F311" t="s">
        <v>2606</v>
      </c>
      <c r="G311" t="s">
        <v>4350</v>
      </c>
      <c r="H311" t="s">
        <v>5555</v>
      </c>
      <c r="I311" t="s">
        <v>7371</v>
      </c>
      <c r="J311">
        <v>1.83962779</v>
      </c>
      <c r="K311">
        <v>34.736949539999998</v>
      </c>
      <c r="L311" s="116">
        <v>42414</v>
      </c>
      <c r="M311" t="s">
        <v>1461</v>
      </c>
      <c r="N311">
        <v>42</v>
      </c>
      <c r="O311" t="s">
        <v>2554</v>
      </c>
      <c r="Q311">
        <v>6.7</v>
      </c>
      <c r="R311">
        <v>7.5</v>
      </c>
      <c r="S311">
        <v>2.5</v>
      </c>
      <c r="T311">
        <v>16.7</v>
      </c>
      <c r="U311">
        <v>1</v>
      </c>
      <c r="V311">
        <v>1</v>
      </c>
      <c r="W311">
        <v>2</v>
      </c>
      <c r="X311">
        <v>2</v>
      </c>
      <c r="AA311" t="b">
        <v>1</v>
      </c>
      <c r="AG311">
        <v>1</v>
      </c>
      <c r="AH311">
        <v>1</v>
      </c>
      <c r="AI311">
        <v>1</v>
      </c>
      <c r="AM311">
        <v>1</v>
      </c>
      <c r="AO311">
        <v>1</v>
      </c>
      <c r="AS311">
        <v>1</v>
      </c>
      <c r="AT311">
        <v>1</v>
      </c>
      <c r="BS311" t="s">
        <v>1462</v>
      </c>
      <c r="BT311" t="s">
        <v>1462</v>
      </c>
      <c r="BW311">
        <v>7.5</v>
      </c>
      <c r="BX311">
        <v>2.5</v>
      </c>
      <c r="BY311">
        <v>7.5</v>
      </c>
      <c r="BZ311">
        <v>5</v>
      </c>
      <c r="CA311">
        <v>2.5</v>
      </c>
      <c r="CB311">
        <v>15</v>
      </c>
      <c r="CC311" t="s">
        <v>1462</v>
      </c>
      <c r="CD311" t="b">
        <v>1</v>
      </c>
      <c r="CE311" t="b">
        <v>1</v>
      </c>
      <c r="CF311">
        <v>25</v>
      </c>
      <c r="CH311" t="s">
        <v>1462</v>
      </c>
      <c r="CI311" t="b">
        <v>1</v>
      </c>
      <c r="CK311">
        <v>25</v>
      </c>
      <c r="CM311" t="s">
        <v>1463</v>
      </c>
      <c r="CR311" t="s">
        <v>1463</v>
      </c>
      <c r="CW311" t="s">
        <v>1463</v>
      </c>
      <c r="DB311" t="s">
        <v>1463</v>
      </c>
      <c r="DG311" t="s">
        <v>1463</v>
      </c>
      <c r="DM311" t="s">
        <v>1463</v>
      </c>
      <c r="DS311" t="b">
        <v>1</v>
      </c>
      <c r="DU311" t="b">
        <v>1</v>
      </c>
      <c r="EC311" t="b">
        <v>1</v>
      </c>
      <c r="EI311">
        <v>5</v>
      </c>
      <c r="EJ311">
        <v>2.5</v>
      </c>
      <c r="EN311">
        <v>0</v>
      </c>
      <c r="EO311" t="s">
        <v>1463</v>
      </c>
      <c r="FL311">
        <v>10</v>
      </c>
      <c r="FM311">
        <v>5</v>
      </c>
      <c r="FN311">
        <v>2.5</v>
      </c>
      <c r="FO311">
        <v>17.5</v>
      </c>
      <c r="FP311" t="s">
        <v>1462</v>
      </c>
      <c r="FQ311" t="b">
        <v>1</v>
      </c>
      <c r="FS311" t="s">
        <v>1464</v>
      </c>
      <c r="FT311" t="b">
        <v>1</v>
      </c>
      <c r="FV311" t="s">
        <v>1464</v>
      </c>
      <c r="FY311" t="s">
        <v>1464</v>
      </c>
      <c r="GB311" t="s">
        <v>1464</v>
      </c>
      <c r="GC311" t="b">
        <v>1</v>
      </c>
      <c r="GE311" t="s">
        <v>1464</v>
      </c>
      <c r="GH311" t="s">
        <v>1464</v>
      </c>
      <c r="GK311" t="s">
        <v>1464</v>
      </c>
      <c r="GN311" t="s">
        <v>1464</v>
      </c>
      <c r="GQ311" t="s">
        <v>1464</v>
      </c>
      <c r="GT311" t="s">
        <v>1464</v>
      </c>
      <c r="GW311" t="s">
        <v>1464</v>
      </c>
      <c r="GZ311" t="s">
        <v>1464</v>
      </c>
      <c r="HC311" t="s">
        <v>1464</v>
      </c>
      <c r="HD311" t="b">
        <v>1</v>
      </c>
      <c r="HF311" t="s">
        <v>1464</v>
      </c>
      <c r="HI311" t="s">
        <v>1464</v>
      </c>
      <c r="HL311" t="s">
        <v>1464</v>
      </c>
      <c r="HO311" t="s">
        <v>1464</v>
      </c>
      <c r="HR311" t="s">
        <v>1464</v>
      </c>
      <c r="HU311" t="s">
        <v>1464</v>
      </c>
      <c r="HX311" t="s">
        <v>1464</v>
      </c>
      <c r="IA311" t="s">
        <v>1464</v>
      </c>
      <c r="ID311" t="s">
        <v>1464</v>
      </c>
      <c r="IG311" t="s">
        <v>1464</v>
      </c>
      <c r="IJ311" t="s">
        <v>1464</v>
      </c>
      <c r="IM311" t="s">
        <v>1464</v>
      </c>
      <c r="IP311" t="s">
        <v>1464</v>
      </c>
      <c r="IS311" t="s">
        <v>1464</v>
      </c>
      <c r="IV311" t="s">
        <v>1464</v>
      </c>
      <c r="IY311" t="s">
        <v>1464</v>
      </c>
      <c r="JB311" t="s">
        <v>1464</v>
      </c>
      <c r="JC311" t="b">
        <v>1</v>
      </c>
      <c r="JE311" t="s">
        <v>1464</v>
      </c>
      <c r="JH311" t="s">
        <v>1464</v>
      </c>
      <c r="JK311" t="s">
        <v>1464</v>
      </c>
      <c r="JN311" t="s">
        <v>1464</v>
      </c>
      <c r="JQ311" t="s">
        <v>1464</v>
      </c>
      <c r="JT311" t="s">
        <v>1464</v>
      </c>
      <c r="JW311" t="s">
        <v>1464</v>
      </c>
      <c r="JZ311" t="s">
        <v>1464</v>
      </c>
      <c r="KC311" t="s">
        <v>1464</v>
      </c>
      <c r="KF311" t="s">
        <v>1464</v>
      </c>
      <c r="KG311" t="s">
        <v>4388</v>
      </c>
      <c r="KH311" t="b">
        <v>1</v>
      </c>
      <c r="KJ311" t="s">
        <v>1464</v>
      </c>
      <c r="KK311" t="s">
        <v>1462</v>
      </c>
      <c r="KM311">
        <v>5</v>
      </c>
      <c r="KN311">
        <v>2.5</v>
      </c>
      <c r="KO311">
        <v>2</v>
      </c>
      <c r="KP311">
        <v>2.5</v>
      </c>
      <c r="KQ311">
        <v>2.5</v>
      </c>
      <c r="KR311">
        <v>7</v>
      </c>
      <c r="KS311" t="s">
        <v>1462</v>
      </c>
      <c r="KV311">
        <v>12</v>
      </c>
      <c r="KW311">
        <v>6</v>
      </c>
      <c r="LF311">
        <v>1</v>
      </c>
      <c r="LG311">
        <v>1</v>
      </c>
      <c r="MT311" t="s">
        <v>1462</v>
      </c>
      <c r="MU311" t="s">
        <v>7280</v>
      </c>
      <c r="MV311">
        <v>2.5</v>
      </c>
      <c r="MW311">
        <v>2.5</v>
      </c>
      <c r="MX311">
        <v>0</v>
      </c>
      <c r="MY311">
        <v>2.5</v>
      </c>
      <c r="MZ311">
        <v>2.5</v>
      </c>
      <c r="NA311">
        <v>5</v>
      </c>
      <c r="NM311" t="s">
        <v>2549</v>
      </c>
      <c r="NN311" t="s">
        <v>2549</v>
      </c>
      <c r="NO311" t="s">
        <v>2549</v>
      </c>
      <c r="NP311" t="s">
        <v>2549</v>
      </c>
      <c r="NQ311" t="s">
        <v>2549</v>
      </c>
      <c r="NR311" t="s">
        <v>2549</v>
      </c>
      <c r="NS311" t="s">
        <v>2549</v>
      </c>
      <c r="NT311" t="s">
        <v>2549</v>
      </c>
      <c r="NU311" t="s">
        <v>2549</v>
      </c>
      <c r="NV311" t="s">
        <v>2549</v>
      </c>
      <c r="NW311" t="s">
        <v>2550</v>
      </c>
      <c r="NX311" t="s">
        <v>2569</v>
      </c>
      <c r="NY311" t="s">
        <v>2569</v>
      </c>
      <c r="NZ311" t="s">
        <v>2550</v>
      </c>
      <c r="OA311" t="s">
        <v>2550</v>
      </c>
      <c r="OB311" t="s">
        <v>2550</v>
      </c>
      <c r="OC311" t="s">
        <v>2550</v>
      </c>
      <c r="OD311" t="s">
        <v>2550</v>
      </c>
      <c r="OE311" t="s">
        <v>2550</v>
      </c>
      <c r="OF311" t="s">
        <v>2550</v>
      </c>
      <c r="OG311">
        <v>2.5</v>
      </c>
      <c r="OH311">
        <v>2.5</v>
      </c>
      <c r="OJ311">
        <v>0</v>
      </c>
      <c r="OK311">
        <v>2.5</v>
      </c>
      <c r="OL311">
        <v>2.5</v>
      </c>
      <c r="QL311">
        <v>0</v>
      </c>
      <c r="QM311">
        <v>2.5</v>
      </c>
      <c r="RO311">
        <v>7.5</v>
      </c>
      <c r="RP311">
        <v>0</v>
      </c>
      <c r="RQ311">
        <v>2.5</v>
      </c>
      <c r="RR311">
        <v>10</v>
      </c>
      <c r="RS311" t="s">
        <v>1463</v>
      </c>
      <c r="RZ311" t="s">
        <v>1463</v>
      </c>
      <c r="SB311" t="s">
        <v>1463</v>
      </c>
      <c r="SH311" t="s">
        <v>1463</v>
      </c>
      <c r="SK311">
        <v>0</v>
      </c>
      <c r="SL311">
        <v>2.5</v>
      </c>
      <c r="SM311">
        <v>3.7</v>
      </c>
      <c r="SN311">
        <v>2.5</v>
      </c>
      <c r="SO311">
        <v>2.5</v>
      </c>
      <c r="SP311">
        <v>8.6999999999999993</v>
      </c>
      <c r="SQ311" t="s">
        <v>1463</v>
      </c>
      <c r="SR311" t="s">
        <v>2919</v>
      </c>
      <c r="TI311">
        <v>75</v>
      </c>
      <c r="TJ311" t="s">
        <v>7372</v>
      </c>
      <c r="TM311" t="b">
        <v>1</v>
      </c>
      <c r="TN311" t="b">
        <v>1</v>
      </c>
      <c r="TO311" t="b">
        <v>1</v>
      </c>
      <c r="TP311" t="b">
        <v>1</v>
      </c>
      <c r="TQ311" t="b">
        <v>1</v>
      </c>
      <c r="TU311" t="b">
        <v>1</v>
      </c>
      <c r="TX311">
        <v>2.5</v>
      </c>
      <c r="TY311">
        <v>2.5</v>
      </c>
      <c r="VI311">
        <v>5</v>
      </c>
      <c r="VJ311">
        <v>0</v>
      </c>
      <c r="VK311">
        <v>2.5</v>
      </c>
      <c r="VL311">
        <v>7.5</v>
      </c>
      <c r="VM311" t="s">
        <v>1463</v>
      </c>
      <c r="VO311" t="s">
        <v>1463</v>
      </c>
      <c r="VQ311" t="s">
        <v>1463</v>
      </c>
      <c r="VS311" t="s">
        <v>1463</v>
      </c>
      <c r="VV311" t="s">
        <v>1463</v>
      </c>
      <c r="VX311" t="s">
        <v>1462</v>
      </c>
      <c r="VY311" t="s">
        <v>2659</v>
      </c>
      <c r="VZ311">
        <v>0</v>
      </c>
      <c r="WA311">
        <v>2.5</v>
      </c>
      <c r="XJ311">
        <v>7</v>
      </c>
      <c r="XK311">
        <v>2.5</v>
      </c>
      <c r="XL311">
        <v>2.5</v>
      </c>
      <c r="XM311">
        <v>12</v>
      </c>
      <c r="XN311" t="s">
        <v>1462</v>
      </c>
      <c r="XO311" t="s">
        <v>1462</v>
      </c>
      <c r="XQ311" t="b">
        <v>1</v>
      </c>
      <c r="XT311" t="b">
        <v>1</v>
      </c>
      <c r="YE311" t="s">
        <v>1462</v>
      </c>
      <c r="YF311" t="s">
        <v>6929</v>
      </c>
      <c r="YG311">
        <v>2.5</v>
      </c>
      <c r="YH311">
        <v>2.5</v>
      </c>
      <c r="YI311" t="s">
        <v>1462</v>
      </c>
      <c r="YP311" t="b">
        <v>1</v>
      </c>
      <c r="YU311">
        <v>2.5</v>
      </c>
      <c r="YV311">
        <v>2.5</v>
      </c>
      <c r="ZX311">
        <v>7</v>
      </c>
      <c r="ZY311">
        <v>2.5</v>
      </c>
      <c r="ZZ311">
        <v>2.5</v>
      </c>
      <c r="AAA311">
        <v>12</v>
      </c>
      <c r="AAB311" t="s">
        <v>1462</v>
      </c>
      <c r="AAM311" t="b">
        <v>1</v>
      </c>
      <c r="AAO311" t="b">
        <v>1</v>
      </c>
      <c r="AAS311" t="s">
        <v>7373</v>
      </c>
      <c r="AAT311">
        <v>2.5</v>
      </c>
      <c r="AAU311">
        <v>2.5</v>
      </c>
      <c r="ADN311">
        <v>10</v>
      </c>
      <c r="ADO311">
        <v>5</v>
      </c>
      <c r="ADP311">
        <v>2.5</v>
      </c>
      <c r="ADQ311">
        <v>17.5</v>
      </c>
      <c r="ADR311" t="s">
        <v>2548</v>
      </c>
      <c r="ADS311">
        <v>0.5</v>
      </c>
      <c r="ADT311">
        <v>30</v>
      </c>
      <c r="ADU311" t="s">
        <v>1759</v>
      </c>
      <c r="ADV311">
        <v>0.5</v>
      </c>
      <c r="ADW311">
        <v>30</v>
      </c>
      <c r="ADX311" t="s">
        <v>2560</v>
      </c>
      <c r="ADY311">
        <v>1.5</v>
      </c>
      <c r="ADZ311">
        <v>90</v>
      </c>
      <c r="AEG311">
        <v>5</v>
      </c>
      <c r="AEH311">
        <v>2.5</v>
      </c>
      <c r="AEI311">
        <v>7</v>
      </c>
      <c r="AEJ311">
        <v>2.5</v>
      </c>
      <c r="AEK311">
        <v>2.5</v>
      </c>
      <c r="AEL311">
        <v>12</v>
      </c>
      <c r="AEU311" t="b">
        <v>1</v>
      </c>
      <c r="AEX311" t="b">
        <v>1</v>
      </c>
      <c r="AFC311">
        <v>2.5</v>
      </c>
      <c r="AFD311">
        <v>2.5</v>
      </c>
      <c r="AFE311">
        <v>0</v>
      </c>
      <c r="AFF311">
        <v>6.3</v>
      </c>
      <c r="AFG311">
        <v>2.5</v>
      </c>
      <c r="AFH311">
        <v>8.8000000000000007</v>
      </c>
      <c r="AFI311" t="s">
        <v>1463</v>
      </c>
      <c r="AFK311" t="s">
        <v>1463</v>
      </c>
      <c r="AFM311" t="s">
        <v>1463</v>
      </c>
      <c r="AFO311" t="s">
        <v>1463</v>
      </c>
      <c r="AFQ311" t="s">
        <v>1463</v>
      </c>
      <c r="AFT311" t="s">
        <v>1463</v>
      </c>
      <c r="AFV311">
        <v>3</v>
      </c>
      <c r="AFW311">
        <v>2</v>
      </c>
      <c r="AFX311">
        <v>6.25</v>
      </c>
      <c r="AFY311">
        <v>2.5</v>
      </c>
      <c r="AFZ311">
        <v>5</v>
      </c>
      <c r="AGA311">
        <v>2.5</v>
      </c>
      <c r="AGB311">
        <v>2.5</v>
      </c>
      <c r="AGC311">
        <v>10</v>
      </c>
      <c r="AGD311">
        <v>6</v>
      </c>
      <c r="AGG311">
        <v>6</v>
      </c>
      <c r="AGJ311">
        <v>6</v>
      </c>
      <c r="AGQ311">
        <v>2.5</v>
      </c>
      <c r="AGR311">
        <v>2.5</v>
      </c>
      <c r="AGS311">
        <v>3</v>
      </c>
      <c r="AGT311">
        <v>5</v>
      </c>
      <c r="AGU311">
        <v>2.5</v>
      </c>
      <c r="AGV311">
        <v>10.5</v>
      </c>
      <c r="AGW311">
        <v>3</v>
      </c>
      <c r="AGY311" t="b">
        <v>1</v>
      </c>
      <c r="AGZ311" t="b">
        <v>1</v>
      </c>
      <c r="AHA311" t="b">
        <v>1</v>
      </c>
      <c r="AHD311">
        <v>2</v>
      </c>
      <c r="AHE311">
        <v>2</v>
      </c>
      <c r="AHF311">
        <v>3</v>
      </c>
      <c r="AKM311">
        <v>5</v>
      </c>
      <c r="AKN311">
        <v>2.5</v>
      </c>
      <c r="AKO311">
        <v>10</v>
      </c>
      <c r="AKP311">
        <v>2.5</v>
      </c>
      <c r="AKQ311">
        <v>2.5</v>
      </c>
      <c r="AKR311">
        <v>15</v>
      </c>
      <c r="AKS311" t="s">
        <v>1462</v>
      </c>
      <c r="AKT311" t="s">
        <v>1463</v>
      </c>
      <c r="AKV311" t="s">
        <v>1462</v>
      </c>
      <c r="AKX311" t="s">
        <v>1463</v>
      </c>
      <c r="AKZ311" t="s">
        <v>1463</v>
      </c>
      <c r="ALB311" t="s">
        <v>1462</v>
      </c>
      <c r="ALD311" t="s">
        <v>1463</v>
      </c>
      <c r="ALF311" t="s">
        <v>1462</v>
      </c>
      <c r="ALH311" t="s">
        <v>1462</v>
      </c>
      <c r="ALJ311" t="s">
        <v>1463</v>
      </c>
      <c r="ALL311" t="s">
        <v>1463</v>
      </c>
      <c r="ALN311" t="s">
        <v>1463</v>
      </c>
      <c r="ALP311" t="s">
        <v>1463</v>
      </c>
      <c r="ALR311" t="s">
        <v>1462</v>
      </c>
      <c r="ALT311" t="s">
        <v>1463</v>
      </c>
      <c r="AML311" t="b">
        <v>1</v>
      </c>
      <c r="AMP311" t="b">
        <v>1</v>
      </c>
      <c r="AMQ311" t="b">
        <v>1</v>
      </c>
      <c r="AMW311" t="b">
        <v>1</v>
      </c>
      <c r="ANA311">
        <v>2.5</v>
      </c>
      <c r="ANB311">
        <v>2.5</v>
      </c>
      <c r="ANC311">
        <v>10</v>
      </c>
      <c r="AND311">
        <v>2.5</v>
      </c>
      <c r="ANE311">
        <v>2.5</v>
      </c>
      <c r="ANF311">
        <v>15</v>
      </c>
      <c r="ANG311" t="s">
        <v>1462</v>
      </c>
      <c r="ANH311" t="s">
        <v>4388</v>
      </c>
      <c r="ANI311" t="s">
        <v>1462</v>
      </c>
      <c r="ANJ311" t="s">
        <v>6990</v>
      </c>
      <c r="ANK311">
        <v>2.5</v>
      </c>
      <c r="ANL311">
        <v>2.5</v>
      </c>
      <c r="ANM311">
        <v>6</v>
      </c>
      <c r="ANN311">
        <v>2.5</v>
      </c>
      <c r="ANO311">
        <v>2.5</v>
      </c>
      <c r="ANP311">
        <v>11</v>
      </c>
      <c r="ANQ311" t="s">
        <v>2599</v>
      </c>
      <c r="ANR311" t="s">
        <v>1462</v>
      </c>
      <c r="ANS311" t="s">
        <v>7374</v>
      </c>
      <c r="ANT311">
        <v>2.5</v>
      </c>
      <c r="ANU311">
        <v>2.5</v>
      </c>
      <c r="AQR311">
        <v>2.5</v>
      </c>
      <c r="AQS311">
        <v>0</v>
      </c>
      <c r="AQT311">
        <v>2.5</v>
      </c>
      <c r="AQU311">
        <v>5</v>
      </c>
      <c r="AQV311" t="s">
        <v>1463</v>
      </c>
      <c r="ARA311" t="b">
        <v>1</v>
      </c>
      <c r="ARC311" t="b">
        <v>1</v>
      </c>
      <c r="ARD311" t="b">
        <v>1</v>
      </c>
      <c r="ARG311">
        <v>0</v>
      </c>
      <c r="ARH311">
        <v>2.5</v>
      </c>
      <c r="ARI311" t="s">
        <v>1463</v>
      </c>
      <c r="ARQ311" t="s">
        <v>1463</v>
      </c>
      <c r="ASD311">
        <v>0</v>
      </c>
      <c r="ASE311">
        <v>2.5</v>
      </c>
      <c r="ASF311">
        <v>4</v>
      </c>
      <c r="ASG311">
        <v>2.5</v>
      </c>
      <c r="ASH311">
        <v>5</v>
      </c>
      <c r="ASI311">
        <v>11.5</v>
      </c>
      <c r="ASJ311">
        <v>60</v>
      </c>
      <c r="ASM311" t="b">
        <v>1</v>
      </c>
      <c r="ASS311">
        <v>3</v>
      </c>
      <c r="AST311" t="s">
        <v>1462</v>
      </c>
      <c r="ASW311" t="b">
        <v>1</v>
      </c>
      <c r="ASY311" t="b">
        <v>1</v>
      </c>
      <c r="ATC311" t="s">
        <v>7375</v>
      </c>
      <c r="ATD311">
        <v>2.5</v>
      </c>
      <c r="ATE311">
        <v>5</v>
      </c>
      <c r="ATF311">
        <v>0</v>
      </c>
      <c r="ATG311">
        <v>0</v>
      </c>
      <c r="ATH311">
        <v>5</v>
      </c>
      <c r="ATI311">
        <v>5</v>
      </c>
      <c r="ATJ311" t="s">
        <v>1463</v>
      </c>
      <c r="AVZ311">
        <v>0</v>
      </c>
      <c r="AWA311">
        <v>2.5</v>
      </c>
      <c r="AWB311">
        <v>0</v>
      </c>
      <c r="AWC311">
        <v>7.5</v>
      </c>
      <c r="AWD311">
        <v>2</v>
      </c>
      <c r="AWE311">
        <v>2.5</v>
      </c>
      <c r="AWF311">
        <v>2.5</v>
      </c>
      <c r="AWG311">
        <v>7</v>
      </c>
      <c r="AWH311" t="s">
        <v>1462</v>
      </c>
      <c r="AWI311" t="s">
        <v>1470</v>
      </c>
      <c r="AWJ311" t="s">
        <v>1463</v>
      </c>
      <c r="AWL311" t="s">
        <v>1462</v>
      </c>
      <c r="AWM311" t="s">
        <v>2619</v>
      </c>
      <c r="AWN311" t="s">
        <v>1463</v>
      </c>
      <c r="AWP311" t="s">
        <v>1463</v>
      </c>
      <c r="AWR311" t="s">
        <v>1463</v>
      </c>
      <c r="AWT311" t="s">
        <v>1463</v>
      </c>
      <c r="AWV311" t="s">
        <v>1463</v>
      </c>
      <c r="AWX311" t="s">
        <v>1463</v>
      </c>
      <c r="AWZ311" t="s">
        <v>1462</v>
      </c>
      <c r="AXA311" t="s">
        <v>1469</v>
      </c>
      <c r="AXB311" t="s">
        <v>1463</v>
      </c>
      <c r="AXD311" t="s">
        <v>1463</v>
      </c>
      <c r="AXI311">
        <v>2.5</v>
      </c>
      <c r="AXJ311">
        <v>2.5</v>
      </c>
      <c r="AXK311">
        <v>2</v>
      </c>
      <c r="AXN311">
        <v>2</v>
      </c>
      <c r="AXO311">
        <v>1</v>
      </c>
      <c r="AXP311">
        <v>1</v>
      </c>
      <c r="AXQ311">
        <v>1</v>
      </c>
      <c r="AXR311">
        <v>1</v>
      </c>
      <c r="AXS311">
        <v>1</v>
      </c>
      <c r="AXT311">
        <v>1</v>
      </c>
      <c r="AXU311">
        <v>1</v>
      </c>
      <c r="AXV311">
        <v>1</v>
      </c>
      <c r="AXW311">
        <v>1</v>
      </c>
      <c r="AXX311">
        <v>1</v>
      </c>
      <c r="AYA311">
        <v>10</v>
      </c>
      <c r="AYD311">
        <v>10</v>
      </c>
      <c r="AYE311" t="s">
        <v>1463</v>
      </c>
      <c r="AYF311" t="s">
        <v>1463</v>
      </c>
      <c r="AYG311">
        <v>10</v>
      </c>
      <c r="AYJ311">
        <v>10</v>
      </c>
      <c r="AYK311">
        <v>2.5</v>
      </c>
      <c r="AYL311">
        <v>5</v>
      </c>
      <c r="AYM311">
        <v>17.5</v>
      </c>
      <c r="AZO311" t="s">
        <v>1462</v>
      </c>
      <c r="AZP311" t="s">
        <v>7083</v>
      </c>
      <c r="AZR311">
        <v>2.5</v>
      </c>
      <c r="AZS311">
        <v>5</v>
      </c>
      <c r="BCH311">
        <v>10</v>
      </c>
      <c r="BCI311">
        <v>2.5</v>
      </c>
      <c r="BCJ311">
        <v>2.5</v>
      </c>
      <c r="BCK311">
        <v>15</v>
      </c>
      <c r="BCL311">
        <v>1</v>
      </c>
      <c r="BCN311">
        <v>3</v>
      </c>
      <c r="BCP311">
        <v>2</v>
      </c>
      <c r="BCR311">
        <v>4</v>
      </c>
      <c r="BCT311" t="s">
        <v>2555</v>
      </c>
      <c r="BCW311" t="s">
        <v>2555</v>
      </c>
      <c r="BCY311">
        <v>2.5</v>
      </c>
      <c r="BCZ311">
        <v>2.5</v>
      </c>
      <c r="BEH311">
        <v>7.5</v>
      </c>
      <c r="BEI311">
        <v>7.5</v>
      </c>
      <c r="BEJ311">
        <v>2.5</v>
      </c>
      <c r="BEK311">
        <v>17.5</v>
      </c>
      <c r="BEL311" t="s">
        <v>2552</v>
      </c>
      <c r="BEN311" t="s">
        <v>2552</v>
      </c>
      <c r="BEP311" t="s">
        <v>2557</v>
      </c>
      <c r="BER311" t="s">
        <v>2567</v>
      </c>
      <c r="BET311" t="s">
        <v>2567</v>
      </c>
      <c r="BEV311" t="s">
        <v>2567</v>
      </c>
      <c r="BEX311">
        <v>7.5</v>
      </c>
      <c r="BEY311">
        <v>2.5</v>
      </c>
      <c r="BGQ311">
        <v>0</v>
      </c>
      <c r="BGR311">
        <v>2.5</v>
      </c>
      <c r="BGS311">
        <v>2.5</v>
      </c>
      <c r="BGT311">
        <v>5</v>
      </c>
      <c r="BGU311" t="s">
        <v>1462</v>
      </c>
      <c r="BGV311" t="s">
        <v>2667</v>
      </c>
      <c r="BGW311" t="s">
        <v>3103</v>
      </c>
      <c r="BGX311" t="s">
        <v>4388</v>
      </c>
      <c r="BGY311" t="s">
        <v>3103</v>
      </c>
      <c r="BHK311">
        <v>2.5</v>
      </c>
      <c r="BHL311">
        <v>2.5</v>
      </c>
      <c r="BIT311">
        <v>5</v>
      </c>
      <c r="BIU311">
        <v>2.5</v>
      </c>
      <c r="BIV311">
        <v>2.5</v>
      </c>
      <c r="BIW311">
        <v>10</v>
      </c>
      <c r="BIX311">
        <v>2</v>
      </c>
      <c r="BIY311" t="s">
        <v>1794</v>
      </c>
      <c r="BIZ311" t="s">
        <v>2594</v>
      </c>
      <c r="BJA311" t="s">
        <v>1468</v>
      </c>
      <c r="BJB311">
        <v>2.5</v>
      </c>
      <c r="BJC311">
        <v>2.5</v>
      </c>
    </row>
    <row r="312" spans="1:1023 1026:1615" ht="15" x14ac:dyDescent="0.25">
      <c r="A312" t="s">
        <v>7368</v>
      </c>
      <c r="B312" t="s">
        <v>7376</v>
      </c>
      <c r="C312" t="s">
        <v>7377</v>
      </c>
      <c r="D312" t="s">
        <v>1460</v>
      </c>
      <c r="F312" t="s">
        <v>2606</v>
      </c>
      <c r="G312" t="s">
        <v>4350</v>
      </c>
      <c r="H312" t="s">
        <v>5555</v>
      </c>
      <c r="I312" t="s">
        <v>7371</v>
      </c>
      <c r="J312">
        <v>1.83962779</v>
      </c>
      <c r="K312">
        <v>34.736949539999998</v>
      </c>
      <c r="L312" s="116">
        <v>42414</v>
      </c>
      <c r="M312" t="s">
        <v>1461</v>
      </c>
      <c r="N312">
        <v>32</v>
      </c>
      <c r="O312" t="s">
        <v>1472</v>
      </c>
      <c r="Q312">
        <v>6.7</v>
      </c>
      <c r="R312">
        <v>7.5</v>
      </c>
      <c r="S312">
        <v>2.5</v>
      </c>
      <c r="T312">
        <v>16.7</v>
      </c>
      <c r="U312">
        <v>1</v>
      </c>
      <c r="V312">
        <v>1</v>
      </c>
      <c r="W312">
        <v>3</v>
      </c>
      <c r="X312">
        <v>1</v>
      </c>
      <c r="AA312" t="b">
        <v>1</v>
      </c>
      <c r="AG312">
        <v>1</v>
      </c>
      <c r="AH312">
        <v>1</v>
      </c>
      <c r="AI312">
        <v>2</v>
      </c>
      <c r="AS312">
        <v>1</v>
      </c>
      <c r="AT312">
        <v>1</v>
      </c>
      <c r="AU312">
        <v>1</v>
      </c>
      <c r="BS312" t="s">
        <v>1462</v>
      </c>
      <c r="BT312" t="s">
        <v>1462</v>
      </c>
      <c r="BW312">
        <v>7.5</v>
      </c>
      <c r="BX312">
        <v>2.5</v>
      </c>
      <c r="BY312">
        <v>7.5</v>
      </c>
      <c r="BZ312">
        <v>2.5</v>
      </c>
      <c r="CA312">
        <v>2.5</v>
      </c>
      <c r="CB312">
        <v>12.5</v>
      </c>
      <c r="CC312" t="s">
        <v>1462</v>
      </c>
      <c r="CD312" t="b">
        <v>1</v>
      </c>
      <c r="CF312">
        <v>10</v>
      </c>
      <c r="CH312" t="s">
        <v>1463</v>
      </c>
      <c r="CM312" t="s">
        <v>1463</v>
      </c>
      <c r="CR312" t="s">
        <v>1463</v>
      </c>
      <c r="CW312" t="s">
        <v>1463</v>
      </c>
      <c r="DB312" t="s">
        <v>1463</v>
      </c>
      <c r="DG312" t="s">
        <v>1462</v>
      </c>
      <c r="DH312" t="b">
        <v>1</v>
      </c>
      <c r="DI312" t="b">
        <v>1</v>
      </c>
      <c r="DJ312">
        <v>5</v>
      </c>
      <c r="DM312" t="s">
        <v>1463</v>
      </c>
      <c r="DS312" t="b">
        <v>1</v>
      </c>
      <c r="DU312" t="b">
        <v>1</v>
      </c>
      <c r="EA312" t="b">
        <v>1</v>
      </c>
      <c r="EI312">
        <v>2.5</v>
      </c>
      <c r="EJ312">
        <v>2.5</v>
      </c>
      <c r="EN312">
        <v>0</v>
      </c>
      <c r="EO312" t="s">
        <v>1463</v>
      </c>
      <c r="FL312">
        <v>10</v>
      </c>
      <c r="FM312">
        <v>2.5</v>
      </c>
      <c r="FN312">
        <v>2.5</v>
      </c>
      <c r="FO312">
        <v>15</v>
      </c>
      <c r="FP312" t="s">
        <v>1462</v>
      </c>
      <c r="FQ312" t="b">
        <v>1</v>
      </c>
      <c r="FS312" t="s">
        <v>1464</v>
      </c>
      <c r="FT312" t="b">
        <v>1</v>
      </c>
      <c r="FV312" t="s">
        <v>1465</v>
      </c>
      <c r="GC312" t="b">
        <v>1</v>
      </c>
      <c r="GE312" t="s">
        <v>1473</v>
      </c>
      <c r="HD312" t="b">
        <v>1</v>
      </c>
      <c r="HF312" t="s">
        <v>1464</v>
      </c>
      <c r="JC312" t="b">
        <v>1</v>
      </c>
      <c r="JE312" t="s">
        <v>1464</v>
      </c>
      <c r="KK312" t="s">
        <v>1462</v>
      </c>
      <c r="KM312">
        <v>2.5</v>
      </c>
      <c r="KN312">
        <v>2.5</v>
      </c>
      <c r="KO312">
        <v>0</v>
      </c>
      <c r="KR312">
        <v>0</v>
      </c>
      <c r="KS312" t="s">
        <v>1463</v>
      </c>
      <c r="RO312">
        <v>7.5</v>
      </c>
      <c r="RP312">
        <v>0</v>
      </c>
      <c r="RQ312">
        <v>2.5</v>
      </c>
      <c r="RR312">
        <v>10</v>
      </c>
      <c r="RS312" t="s">
        <v>1463</v>
      </c>
      <c r="RZ312" t="s">
        <v>1463</v>
      </c>
      <c r="SK312">
        <v>0</v>
      </c>
      <c r="SL312">
        <v>2.5</v>
      </c>
      <c r="SM312">
        <v>3.7</v>
      </c>
      <c r="SN312">
        <v>5</v>
      </c>
      <c r="SO312">
        <v>2.5</v>
      </c>
      <c r="SP312">
        <v>11.2</v>
      </c>
      <c r="SQ312" t="s">
        <v>1463</v>
      </c>
      <c r="SR312" t="s">
        <v>7378</v>
      </c>
      <c r="TI312">
        <v>75</v>
      </c>
      <c r="TJ312" t="s">
        <v>7379</v>
      </c>
      <c r="TM312" t="b">
        <v>1</v>
      </c>
      <c r="TN312" t="b">
        <v>1</v>
      </c>
      <c r="TO312" t="b">
        <v>1</v>
      </c>
      <c r="TP312" t="b">
        <v>1</v>
      </c>
      <c r="TQ312" t="b">
        <v>1</v>
      </c>
      <c r="TU312" t="b">
        <v>1</v>
      </c>
      <c r="TX312">
        <v>5</v>
      </c>
      <c r="TY312">
        <v>2.5</v>
      </c>
      <c r="VI312">
        <v>5</v>
      </c>
      <c r="VJ312">
        <v>0</v>
      </c>
      <c r="VK312">
        <v>2.5</v>
      </c>
      <c r="VL312">
        <v>7.5</v>
      </c>
      <c r="VM312" t="s">
        <v>1463</v>
      </c>
      <c r="VO312" t="s">
        <v>1463</v>
      </c>
      <c r="VQ312" t="s">
        <v>1463</v>
      </c>
      <c r="VS312" t="s">
        <v>1463</v>
      </c>
      <c r="VV312" t="s">
        <v>1463</v>
      </c>
      <c r="VX312" t="s">
        <v>1462</v>
      </c>
      <c r="VY312" t="s">
        <v>2659</v>
      </c>
      <c r="VZ312">
        <v>0</v>
      </c>
      <c r="WA312">
        <v>2.5</v>
      </c>
      <c r="XJ312">
        <v>5</v>
      </c>
      <c r="XK312">
        <v>1.3</v>
      </c>
      <c r="XL312">
        <v>2.5</v>
      </c>
      <c r="XM312">
        <v>8.8000000000000007</v>
      </c>
      <c r="XN312" t="s">
        <v>1462</v>
      </c>
      <c r="XO312" t="s">
        <v>1462</v>
      </c>
      <c r="XQ312" t="b">
        <v>1</v>
      </c>
      <c r="XW312" t="b">
        <v>1</v>
      </c>
      <c r="XX312" t="b">
        <v>1</v>
      </c>
      <c r="YC312" t="s">
        <v>1462</v>
      </c>
      <c r="YE312" t="s">
        <v>1463</v>
      </c>
      <c r="YF312" t="s">
        <v>4579</v>
      </c>
      <c r="YG312">
        <v>0</v>
      </c>
      <c r="YH312">
        <v>2.5</v>
      </c>
      <c r="YI312" t="s">
        <v>1462</v>
      </c>
      <c r="YP312" t="b">
        <v>1</v>
      </c>
      <c r="YU312">
        <v>2.5</v>
      </c>
      <c r="YV312">
        <v>2.5</v>
      </c>
      <c r="ZX312">
        <v>10</v>
      </c>
      <c r="ZY312">
        <v>2.5</v>
      </c>
      <c r="ZZ312">
        <v>2.5</v>
      </c>
      <c r="AAA312">
        <v>15</v>
      </c>
      <c r="AAB312" t="s">
        <v>1462</v>
      </c>
      <c r="AAD312" t="b">
        <v>1</v>
      </c>
      <c r="AAM312" t="b">
        <v>1</v>
      </c>
      <c r="AAO312" t="b">
        <v>1</v>
      </c>
      <c r="AAS312" t="s">
        <v>7380</v>
      </c>
      <c r="AAT312">
        <v>2.5</v>
      </c>
      <c r="AAU312">
        <v>2.5</v>
      </c>
      <c r="ADN312">
        <v>10</v>
      </c>
      <c r="ADO312">
        <v>5</v>
      </c>
      <c r="ADP312">
        <v>2.5</v>
      </c>
      <c r="ADQ312">
        <v>17.5</v>
      </c>
      <c r="ADR312" t="s">
        <v>2548</v>
      </c>
      <c r="ADS312">
        <v>0.5</v>
      </c>
      <c r="ADT312">
        <v>30</v>
      </c>
      <c r="ADU312" t="s">
        <v>1759</v>
      </c>
      <c r="ADV312">
        <v>0.5</v>
      </c>
      <c r="ADW312">
        <v>30</v>
      </c>
      <c r="ADX312" t="s">
        <v>2560</v>
      </c>
      <c r="ADY312">
        <v>1.5</v>
      </c>
      <c r="ADZ312">
        <v>70</v>
      </c>
      <c r="AEG312">
        <v>5</v>
      </c>
      <c r="AEH312">
        <v>2.5</v>
      </c>
      <c r="AEI312">
        <v>7</v>
      </c>
      <c r="AEJ312">
        <v>2.5</v>
      </c>
      <c r="AEK312">
        <v>2.5</v>
      </c>
      <c r="AEL312">
        <v>12</v>
      </c>
      <c r="AEU312" t="b">
        <v>1</v>
      </c>
      <c r="AEX312" t="b">
        <v>1</v>
      </c>
      <c r="AFC312">
        <v>2.5</v>
      </c>
      <c r="AFD312">
        <v>2.5</v>
      </c>
      <c r="AFE312">
        <v>0</v>
      </c>
      <c r="AFF312">
        <v>6.1</v>
      </c>
      <c r="AFG312">
        <v>0</v>
      </c>
      <c r="AFH312">
        <v>6.1</v>
      </c>
      <c r="AFI312" t="s">
        <v>1463</v>
      </c>
      <c r="AFK312" t="s">
        <v>1463</v>
      </c>
      <c r="AFM312" t="s">
        <v>1463</v>
      </c>
      <c r="AFO312" t="s">
        <v>1463</v>
      </c>
      <c r="AFQ312" t="s">
        <v>1463</v>
      </c>
      <c r="AFT312" t="s">
        <v>1463</v>
      </c>
      <c r="AFV312">
        <v>3</v>
      </c>
      <c r="AFW312">
        <v>2</v>
      </c>
      <c r="AFX312">
        <v>6.1111111111111098</v>
      </c>
      <c r="AFY312">
        <v>0</v>
      </c>
      <c r="AFZ312">
        <v>2.5</v>
      </c>
      <c r="AGA312">
        <v>5</v>
      </c>
      <c r="AGB312">
        <v>2.5</v>
      </c>
      <c r="AGC312">
        <v>10</v>
      </c>
      <c r="AGD312">
        <v>5</v>
      </c>
      <c r="AGG312">
        <v>5</v>
      </c>
      <c r="AGJ312">
        <v>5</v>
      </c>
      <c r="AGQ312">
        <v>5</v>
      </c>
      <c r="AGR312">
        <v>2.5</v>
      </c>
      <c r="AGS312">
        <v>3</v>
      </c>
      <c r="AGT312">
        <v>2.5</v>
      </c>
      <c r="AGU312">
        <v>2.5</v>
      </c>
      <c r="AGV312">
        <v>8</v>
      </c>
      <c r="AGW312">
        <v>3</v>
      </c>
      <c r="AGY312" t="b">
        <v>1</v>
      </c>
      <c r="AGZ312" t="b">
        <v>1</v>
      </c>
      <c r="AHA312" t="b">
        <v>1</v>
      </c>
      <c r="AHD312">
        <v>2</v>
      </c>
      <c r="AHE312">
        <v>2</v>
      </c>
      <c r="AHF312">
        <v>3</v>
      </c>
      <c r="AKM312">
        <v>2.5</v>
      </c>
      <c r="AKN312">
        <v>2.5</v>
      </c>
      <c r="AKO312">
        <v>10</v>
      </c>
      <c r="AKP312">
        <v>5</v>
      </c>
      <c r="AKQ312">
        <v>2.5</v>
      </c>
      <c r="AKR312">
        <v>17.5</v>
      </c>
      <c r="AKS312" t="s">
        <v>1462</v>
      </c>
      <c r="AKT312" t="s">
        <v>1463</v>
      </c>
      <c r="AKV312" t="s">
        <v>1462</v>
      </c>
      <c r="AKX312" t="s">
        <v>1463</v>
      </c>
      <c r="AKZ312" t="s">
        <v>1463</v>
      </c>
      <c r="ALB312" t="s">
        <v>1462</v>
      </c>
      <c r="ALD312" t="s">
        <v>1463</v>
      </c>
      <c r="ALF312" t="s">
        <v>1462</v>
      </c>
      <c r="ALH312" t="s">
        <v>1462</v>
      </c>
      <c r="ALJ312" t="s">
        <v>1463</v>
      </c>
      <c r="ALL312" t="s">
        <v>1463</v>
      </c>
      <c r="ALN312" t="s">
        <v>1463</v>
      </c>
      <c r="ALP312" t="s">
        <v>1463</v>
      </c>
      <c r="ALR312" t="s">
        <v>1462</v>
      </c>
      <c r="ALT312" t="s">
        <v>1463</v>
      </c>
      <c r="AMI312" t="b">
        <v>1</v>
      </c>
      <c r="AML312" t="b">
        <v>1</v>
      </c>
      <c r="AMM312" t="b">
        <v>1</v>
      </c>
      <c r="AMQ312" t="b">
        <v>1</v>
      </c>
      <c r="AMW312" t="b">
        <v>1</v>
      </c>
      <c r="ANA312">
        <v>5</v>
      </c>
      <c r="ANB312">
        <v>2.5</v>
      </c>
      <c r="ANC312">
        <v>10</v>
      </c>
      <c r="AND312">
        <v>2.5</v>
      </c>
      <c r="ANE312">
        <v>2.5</v>
      </c>
      <c r="ANF312">
        <v>15</v>
      </c>
      <c r="ANG312" t="s">
        <v>1462</v>
      </c>
      <c r="ANH312" t="s">
        <v>3069</v>
      </c>
      <c r="ANI312" t="s">
        <v>1462</v>
      </c>
      <c r="ANJ312" t="s">
        <v>6990</v>
      </c>
      <c r="ANK312">
        <v>2.5</v>
      </c>
      <c r="ANL312">
        <v>2.5</v>
      </c>
      <c r="ANM312">
        <v>6</v>
      </c>
      <c r="ANN312">
        <v>2.5</v>
      </c>
      <c r="ANO312">
        <v>7.5</v>
      </c>
      <c r="ANP312">
        <v>16</v>
      </c>
      <c r="ANQ312" t="s">
        <v>2599</v>
      </c>
      <c r="ANR312" t="s">
        <v>1462</v>
      </c>
      <c r="ANT312">
        <v>2.5</v>
      </c>
      <c r="ANU312">
        <v>7.5</v>
      </c>
      <c r="AQR312">
        <v>2.5</v>
      </c>
      <c r="AQS312">
        <v>0</v>
      </c>
      <c r="AQT312">
        <v>2.5</v>
      </c>
      <c r="AQU312">
        <v>5</v>
      </c>
      <c r="AQV312" t="s">
        <v>1463</v>
      </c>
      <c r="ARB312" t="b">
        <v>1</v>
      </c>
      <c r="ARD312" t="b">
        <v>1</v>
      </c>
      <c r="ARG312">
        <v>0</v>
      </c>
      <c r="ARH312">
        <v>2.5</v>
      </c>
      <c r="ARI312" t="s">
        <v>1463</v>
      </c>
      <c r="ARQ312" t="s">
        <v>1463</v>
      </c>
      <c r="ASD312">
        <v>0</v>
      </c>
      <c r="ASE312">
        <v>2.5</v>
      </c>
      <c r="ASF312">
        <v>3</v>
      </c>
      <c r="ASG312">
        <v>2.5</v>
      </c>
      <c r="ASH312">
        <v>2.5</v>
      </c>
      <c r="ASI312">
        <v>8</v>
      </c>
      <c r="ASJ312">
        <v>60</v>
      </c>
      <c r="ASM312" t="b">
        <v>1</v>
      </c>
      <c r="ASS312">
        <v>2</v>
      </c>
      <c r="AST312" t="s">
        <v>1462</v>
      </c>
      <c r="ASW312" t="b">
        <v>1</v>
      </c>
      <c r="ASY312" t="b">
        <v>1</v>
      </c>
      <c r="ATC312" t="s">
        <v>7381</v>
      </c>
      <c r="ATD312">
        <v>2.5</v>
      </c>
      <c r="ATE312">
        <v>2.5</v>
      </c>
      <c r="ATF312">
        <v>0</v>
      </c>
      <c r="ATG312">
        <v>0</v>
      </c>
      <c r="ATH312">
        <v>2.5</v>
      </c>
      <c r="ATI312">
        <v>2.5</v>
      </c>
      <c r="ATJ312" t="s">
        <v>1463</v>
      </c>
      <c r="AVZ312">
        <v>0</v>
      </c>
      <c r="AWA312">
        <v>2.5</v>
      </c>
      <c r="AWB312">
        <v>0</v>
      </c>
      <c r="AWC312">
        <v>2.5</v>
      </c>
      <c r="AWD312">
        <v>3</v>
      </c>
      <c r="AWE312">
        <v>5</v>
      </c>
      <c r="AWF312">
        <v>2.5</v>
      </c>
      <c r="AWG312">
        <v>10.5</v>
      </c>
      <c r="AWH312" t="s">
        <v>1462</v>
      </c>
      <c r="AWI312" t="s">
        <v>1470</v>
      </c>
      <c r="AWJ312" t="s">
        <v>1463</v>
      </c>
      <c r="AWL312" t="s">
        <v>1462</v>
      </c>
      <c r="AWM312" t="s">
        <v>2619</v>
      </c>
      <c r="AWN312" t="s">
        <v>1463</v>
      </c>
      <c r="AWP312" t="s">
        <v>1463</v>
      </c>
      <c r="AWR312" t="s">
        <v>1463</v>
      </c>
      <c r="AWT312" t="s">
        <v>1463</v>
      </c>
      <c r="AWV312" t="s">
        <v>1462</v>
      </c>
      <c r="AWW312" t="s">
        <v>1470</v>
      </c>
      <c r="AWX312" t="s">
        <v>1463</v>
      </c>
      <c r="AWZ312" t="s">
        <v>1463</v>
      </c>
      <c r="AXB312" t="s">
        <v>1462</v>
      </c>
      <c r="AXC312" t="s">
        <v>1469</v>
      </c>
      <c r="AXD312" t="s">
        <v>1463</v>
      </c>
      <c r="AXI312">
        <v>5</v>
      </c>
      <c r="AXJ312">
        <v>2.5</v>
      </c>
      <c r="AXK312">
        <v>6</v>
      </c>
      <c r="AXN312">
        <v>6</v>
      </c>
      <c r="AXO312">
        <v>1</v>
      </c>
      <c r="AXP312">
        <v>1</v>
      </c>
      <c r="AXQ312">
        <v>1</v>
      </c>
      <c r="AXR312">
        <v>1</v>
      </c>
      <c r="AXS312">
        <v>1</v>
      </c>
      <c r="AXT312">
        <v>0</v>
      </c>
      <c r="AXU312">
        <v>0</v>
      </c>
      <c r="AXW312">
        <v>0</v>
      </c>
      <c r="AYA312">
        <v>10</v>
      </c>
      <c r="AYD312">
        <v>10</v>
      </c>
      <c r="AYE312" t="s">
        <v>1463</v>
      </c>
      <c r="AYF312" t="s">
        <v>1463</v>
      </c>
      <c r="AYG312">
        <v>10</v>
      </c>
      <c r="AYJ312">
        <v>10</v>
      </c>
      <c r="AYK312">
        <v>2.5</v>
      </c>
      <c r="AYL312">
        <v>2.5</v>
      </c>
      <c r="AYM312">
        <v>15</v>
      </c>
      <c r="AZO312" t="s">
        <v>1462</v>
      </c>
      <c r="AZP312" t="s">
        <v>7382</v>
      </c>
      <c r="AZR312">
        <v>2.5</v>
      </c>
      <c r="AZS312">
        <v>2.5</v>
      </c>
      <c r="BCH312">
        <v>10</v>
      </c>
      <c r="BCI312">
        <v>2.5</v>
      </c>
      <c r="BCJ312">
        <v>5</v>
      </c>
      <c r="BCK312">
        <v>17.5</v>
      </c>
      <c r="BCL312">
        <v>1</v>
      </c>
      <c r="BCN312" t="s">
        <v>2555</v>
      </c>
      <c r="BCP312">
        <v>2</v>
      </c>
      <c r="BCR312">
        <v>3</v>
      </c>
      <c r="BCT312" t="s">
        <v>2555</v>
      </c>
      <c r="BCW312" t="s">
        <v>2555</v>
      </c>
      <c r="BCY312">
        <v>2.5</v>
      </c>
      <c r="BCZ312">
        <v>5</v>
      </c>
      <c r="BEH312">
        <v>4.2</v>
      </c>
      <c r="BEI312">
        <v>5</v>
      </c>
      <c r="BEJ312">
        <v>2.5</v>
      </c>
      <c r="BEK312">
        <v>11.7</v>
      </c>
      <c r="BEL312" t="s">
        <v>2552</v>
      </c>
      <c r="BEN312" t="s">
        <v>2552</v>
      </c>
      <c r="BEP312" t="s">
        <v>2557</v>
      </c>
      <c r="BER312" t="s">
        <v>2567</v>
      </c>
      <c r="BET312" t="s">
        <v>2552</v>
      </c>
      <c r="BEV312" t="s">
        <v>2552</v>
      </c>
      <c r="BEX312">
        <v>5</v>
      </c>
      <c r="BEY312">
        <v>2.5</v>
      </c>
      <c r="BGQ312">
        <v>0</v>
      </c>
      <c r="BGR312">
        <v>2.5</v>
      </c>
      <c r="BGS312">
        <v>2.5</v>
      </c>
      <c r="BGT312">
        <v>5</v>
      </c>
      <c r="BGU312" t="s">
        <v>1462</v>
      </c>
      <c r="BGV312" t="s">
        <v>2667</v>
      </c>
      <c r="BGW312" t="s">
        <v>3103</v>
      </c>
      <c r="BGX312" t="s">
        <v>3069</v>
      </c>
      <c r="BGY312" t="s">
        <v>3103</v>
      </c>
      <c r="BHK312">
        <v>2.5</v>
      </c>
      <c r="BHL312">
        <v>2.5</v>
      </c>
      <c r="BIT312">
        <v>5</v>
      </c>
      <c r="BIU312">
        <v>2.5</v>
      </c>
      <c r="BIV312">
        <v>2.5</v>
      </c>
      <c r="BIW312">
        <v>10</v>
      </c>
      <c r="BIX312">
        <v>2</v>
      </c>
      <c r="BIY312" t="s">
        <v>2594</v>
      </c>
      <c r="BIZ312" t="s">
        <v>1794</v>
      </c>
      <c r="BJA312" t="s">
        <v>1468</v>
      </c>
      <c r="BJB312">
        <v>2.5</v>
      </c>
      <c r="BJC312">
        <v>2.5</v>
      </c>
    </row>
    <row r="313" spans="1:1023 1026:1615" ht="15" x14ac:dyDescent="0.25">
      <c r="A313" t="s">
        <v>7368</v>
      </c>
      <c r="B313" t="s">
        <v>7383</v>
      </c>
      <c r="C313" t="s">
        <v>7384</v>
      </c>
      <c r="D313" t="s">
        <v>1460</v>
      </c>
      <c r="F313" t="s">
        <v>2606</v>
      </c>
      <c r="G313" t="s">
        <v>4350</v>
      </c>
      <c r="H313" t="s">
        <v>5555</v>
      </c>
      <c r="I313" t="s">
        <v>7371</v>
      </c>
      <c r="J313">
        <v>1.8398233399999999</v>
      </c>
      <c r="K313">
        <v>34.736608029999999</v>
      </c>
      <c r="L313" s="116">
        <v>42414</v>
      </c>
      <c r="M313" t="s">
        <v>1471</v>
      </c>
      <c r="N313">
        <v>43</v>
      </c>
      <c r="O313" t="s">
        <v>2554</v>
      </c>
      <c r="Q313">
        <v>8.3000000000000007</v>
      </c>
      <c r="R313">
        <v>7.5</v>
      </c>
      <c r="S313">
        <v>2.5</v>
      </c>
      <c r="T313">
        <v>18.3</v>
      </c>
      <c r="U313">
        <v>1</v>
      </c>
      <c r="V313">
        <v>1</v>
      </c>
      <c r="W313">
        <v>3</v>
      </c>
      <c r="X313">
        <v>2</v>
      </c>
      <c r="AB313" t="b">
        <v>1</v>
      </c>
      <c r="AG313">
        <v>1</v>
      </c>
      <c r="AH313">
        <v>1</v>
      </c>
      <c r="AI313">
        <v>1</v>
      </c>
      <c r="AJ313">
        <v>1</v>
      </c>
      <c r="AM313">
        <v>1</v>
      </c>
      <c r="AO313">
        <v>1</v>
      </c>
      <c r="AS313">
        <v>1</v>
      </c>
      <c r="AT313">
        <v>1</v>
      </c>
      <c r="BE313">
        <v>1</v>
      </c>
      <c r="BS313" t="s">
        <v>1462</v>
      </c>
      <c r="BT313" t="s">
        <v>1462</v>
      </c>
      <c r="BW313">
        <v>7.5</v>
      </c>
      <c r="BX313">
        <v>2.5</v>
      </c>
      <c r="BY313">
        <v>7.5</v>
      </c>
      <c r="BZ313">
        <v>2.5</v>
      </c>
      <c r="CA313">
        <v>2.5</v>
      </c>
      <c r="CB313">
        <v>12.5</v>
      </c>
      <c r="CC313" t="s">
        <v>1462</v>
      </c>
      <c r="CD313" t="b">
        <v>1</v>
      </c>
      <c r="CE313" t="b">
        <v>1</v>
      </c>
      <c r="CF313">
        <v>25</v>
      </c>
      <c r="CH313" t="s">
        <v>1462</v>
      </c>
      <c r="CI313" t="b">
        <v>1</v>
      </c>
      <c r="CK313">
        <v>25</v>
      </c>
      <c r="CM313" t="s">
        <v>1463</v>
      </c>
      <c r="CR313" t="s">
        <v>1463</v>
      </c>
      <c r="CW313" t="s">
        <v>1463</v>
      </c>
      <c r="DB313" t="s">
        <v>1463</v>
      </c>
      <c r="DG313" t="s">
        <v>1463</v>
      </c>
      <c r="DM313" t="s">
        <v>1463</v>
      </c>
      <c r="DS313" t="b">
        <v>1</v>
      </c>
      <c r="DU313" t="b">
        <v>1</v>
      </c>
      <c r="EC313" t="b">
        <v>1</v>
      </c>
      <c r="EI313">
        <v>2.5</v>
      </c>
      <c r="EJ313">
        <v>2.5</v>
      </c>
      <c r="EN313">
        <v>0</v>
      </c>
      <c r="EO313" t="s">
        <v>1463</v>
      </c>
      <c r="FL313">
        <v>6.7</v>
      </c>
      <c r="FM313">
        <v>2.5</v>
      </c>
      <c r="FN313">
        <v>2.5</v>
      </c>
      <c r="FO313">
        <v>11.7</v>
      </c>
      <c r="FP313" t="s">
        <v>1462</v>
      </c>
      <c r="FQ313" t="b">
        <v>1</v>
      </c>
      <c r="FS313" t="s">
        <v>1464</v>
      </c>
      <c r="FV313" t="s">
        <v>1464</v>
      </c>
      <c r="FY313" t="s">
        <v>1464</v>
      </c>
      <c r="GB313" t="s">
        <v>1464</v>
      </c>
      <c r="GC313" t="b">
        <v>1</v>
      </c>
      <c r="GE313" t="s">
        <v>1464</v>
      </c>
      <c r="GH313" t="s">
        <v>1464</v>
      </c>
      <c r="GK313" t="s">
        <v>1464</v>
      </c>
      <c r="GN313" t="s">
        <v>1464</v>
      </c>
      <c r="GQ313" t="s">
        <v>1464</v>
      </c>
      <c r="GT313" t="s">
        <v>1464</v>
      </c>
      <c r="GW313" t="s">
        <v>1464</v>
      </c>
      <c r="GZ313" t="s">
        <v>1464</v>
      </c>
      <c r="HC313" t="s">
        <v>1464</v>
      </c>
      <c r="HD313" t="b">
        <v>1</v>
      </c>
      <c r="HF313" t="s">
        <v>1464</v>
      </c>
      <c r="HI313" t="s">
        <v>1464</v>
      </c>
      <c r="HJ313" t="b">
        <v>1</v>
      </c>
      <c r="HL313" t="s">
        <v>1464</v>
      </c>
      <c r="HO313" t="s">
        <v>1464</v>
      </c>
      <c r="HR313" t="s">
        <v>1464</v>
      </c>
      <c r="HU313" t="s">
        <v>1464</v>
      </c>
      <c r="HX313" t="s">
        <v>1464</v>
      </c>
      <c r="IA313" t="s">
        <v>1464</v>
      </c>
      <c r="ID313" t="s">
        <v>1464</v>
      </c>
      <c r="IG313" t="s">
        <v>1464</v>
      </c>
      <c r="IJ313" t="s">
        <v>1464</v>
      </c>
      <c r="IM313" t="s">
        <v>1464</v>
      </c>
      <c r="IP313" t="s">
        <v>1464</v>
      </c>
      <c r="IS313" t="s">
        <v>1464</v>
      </c>
      <c r="IV313" t="s">
        <v>1464</v>
      </c>
      <c r="IY313" t="s">
        <v>1464</v>
      </c>
      <c r="JB313" t="s">
        <v>1464</v>
      </c>
      <c r="JC313" t="b">
        <v>1</v>
      </c>
      <c r="JE313" t="s">
        <v>1464</v>
      </c>
      <c r="JH313" t="s">
        <v>1464</v>
      </c>
      <c r="JK313" t="s">
        <v>1464</v>
      </c>
      <c r="JN313" t="s">
        <v>1464</v>
      </c>
      <c r="JQ313" t="s">
        <v>1464</v>
      </c>
      <c r="JT313" t="s">
        <v>1464</v>
      </c>
      <c r="JW313" t="s">
        <v>1464</v>
      </c>
      <c r="JZ313" t="s">
        <v>1464</v>
      </c>
      <c r="KC313" t="s">
        <v>1464</v>
      </c>
      <c r="KF313" t="s">
        <v>1464</v>
      </c>
      <c r="KJ313" t="s">
        <v>1464</v>
      </c>
      <c r="KK313" t="s">
        <v>1462</v>
      </c>
      <c r="KM313">
        <v>2.5</v>
      </c>
      <c r="KN313">
        <v>2.5</v>
      </c>
      <c r="KO313">
        <v>0</v>
      </c>
      <c r="KP313">
        <v>2.5</v>
      </c>
      <c r="KQ313">
        <v>2.5</v>
      </c>
      <c r="KR313">
        <v>5</v>
      </c>
      <c r="KS313" t="s">
        <v>1462</v>
      </c>
      <c r="KV313">
        <v>3</v>
      </c>
      <c r="LF313">
        <v>1</v>
      </c>
      <c r="MT313" t="s">
        <v>1462</v>
      </c>
      <c r="MU313" t="s">
        <v>7385</v>
      </c>
      <c r="MV313">
        <v>2.5</v>
      </c>
      <c r="MW313">
        <v>2.5</v>
      </c>
      <c r="MX313">
        <v>0</v>
      </c>
      <c r="MY313">
        <v>0</v>
      </c>
      <c r="MZ313">
        <v>2.5</v>
      </c>
      <c r="NA313">
        <v>2.5</v>
      </c>
      <c r="NX313" t="s">
        <v>2569</v>
      </c>
      <c r="OG313">
        <v>0</v>
      </c>
      <c r="OH313">
        <v>2.5</v>
      </c>
      <c r="OJ313">
        <v>2.5</v>
      </c>
      <c r="OK313">
        <v>2.5</v>
      </c>
      <c r="OL313">
        <v>5</v>
      </c>
      <c r="QL313">
        <v>2.5</v>
      </c>
      <c r="QM313">
        <v>2.5</v>
      </c>
      <c r="RO313">
        <v>7.5</v>
      </c>
      <c r="RP313">
        <v>0</v>
      </c>
      <c r="RQ313">
        <v>2.5</v>
      </c>
      <c r="RR313">
        <v>10</v>
      </c>
      <c r="RS313" t="s">
        <v>1463</v>
      </c>
      <c r="RZ313" t="s">
        <v>1463</v>
      </c>
      <c r="SB313" t="s">
        <v>1463</v>
      </c>
      <c r="SH313" t="s">
        <v>1463</v>
      </c>
      <c r="SK313">
        <v>0</v>
      </c>
      <c r="SL313">
        <v>2.5</v>
      </c>
      <c r="SM313">
        <v>3.7</v>
      </c>
      <c r="SN313">
        <v>5</v>
      </c>
      <c r="SO313">
        <v>2.5</v>
      </c>
      <c r="SP313">
        <v>11.2</v>
      </c>
      <c r="SQ313" t="s">
        <v>1463</v>
      </c>
      <c r="SR313" t="s">
        <v>2919</v>
      </c>
      <c r="TI313">
        <v>75</v>
      </c>
      <c r="TJ313" t="s">
        <v>7386</v>
      </c>
      <c r="TM313" t="b">
        <v>1</v>
      </c>
      <c r="TN313" t="b">
        <v>1</v>
      </c>
      <c r="TO313" t="b">
        <v>1</v>
      </c>
      <c r="TS313" t="b">
        <v>1</v>
      </c>
      <c r="TT313" t="b">
        <v>1</v>
      </c>
      <c r="TU313" t="b">
        <v>1</v>
      </c>
      <c r="TX313">
        <v>5</v>
      </c>
      <c r="TY313">
        <v>2.5</v>
      </c>
      <c r="VI313">
        <v>5</v>
      </c>
      <c r="VJ313">
        <v>0</v>
      </c>
      <c r="VK313">
        <v>2.5</v>
      </c>
      <c r="VL313">
        <v>7.5</v>
      </c>
      <c r="VM313" t="s">
        <v>1463</v>
      </c>
      <c r="VN313" t="s">
        <v>6927</v>
      </c>
      <c r="VO313" t="s">
        <v>1463</v>
      </c>
      <c r="VQ313" t="s">
        <v>1463</v>
      </c>
      <c r="VS313" t="s">
        <v>1463</v>
      </c>
      <c r="VV313" t="s">
        <v>1463</v>
      </c>
      <c r="VX313" t="s">
        <v>1462</v>
      </c>
      <c r="VY313" t="s">
        <v>2659</v>
      </c>
      <c r="VZ313">
        <v>0</v>
      </c>
      <c r="WA313">
        <v>2.5</v>
      </c>
      <c r="XJ313">
        <v>7</v>
      </c>
      <c r="XK313">
        <v>5</v>
      </c>
      <c r="XL313">
        <v>2.5</v>
      </c>
      <c r="XM313">
        <v>14.5</v>
      </c>
      <c r="XN313" t="s">
        <v>1462</v>
      </c>
      <c r="XO313" t="s">
        <v>1462</v>
      </c>
      <c r="XQ313" t="b">
        <v>1</v>
      </c>
      <c r="XX313" t="b">
        <v>1</v>
      </c>
      <c r="YC313" t="s">
        <v>1462</v>
      </c>
      <c r="YE313" t="s">
        <v>1462</v>
      </c>
      <c r="YF313" t="s">
        <v>6986</v>
      </c>
      <c r="YG313">
        <v>5</v>
      </c>
      <c r="YH313">
        <v>2.5</v>
      </c>
      <c r="YI313" t="s">
        <v>1462</v>
      </c>
      <c r="YP313" t="b">
        <v>1</v>
      </c>
      <c r="YU313">
        <v>5</v>
      </c>
      <c r="YV313">
        <v>2.5</v>
      </c>
      <c r="ZX313">
        <v>10</v>
      </c>
      <c r="ZY313">
        <v>2.5</v>
      </c>
      <c r="ZZ313">
        <v>2.5</v>
      </c>
      <c r="AAA313">
        <v>15</v>
      </c>
      <c r="AAB313" t="s">
        <v>1462</v>
      </c>
      <c r="AAD313" t="b">
        <v>1</v>
      </c>
      <c r="AAM313" t="b">
        <v>1</v>
      </c>
      <c r="AAO313" t="b">
        <v>1</v>
      </c>
      <c r="AAS313" t="s">
        <v>6944</v>
      </c>
      <c r="AAT313">
        <v>2.5</v>
      </c>
      <c r="AAU313">
        <v>2.5</v>
      </c>
      <c r="ADN313">
        <v>6</v>
      </c>
      <c r="ADO313">
        <v>5</v>
      </c>
      <c r="ADP313">
        <v>2.5</v>
      </c>
      <c r="ADQ313">
        <v>13.5</v>
      </c>
      <c r="ADR313" t="s">
        <v>1759</v>
      </c>
      <c r="ADS313">
        <v>0.5</v>
      </c>
      <c r="ADT313">
        <v>20</v>
      </c>
      <c r="ADU313" t="s">
        <v>2560</v>
      </c>
      <c r="ADV313">
        <v>1</v>
      </c>
      <c r="ADW313">
        <v>50</v>
      </c>
      <c r="AEG313">
        <v>5</v>
      </c>
      <c r="AEH313">
        <v>2.5</v>
      </c>
      <c r="AEI313">
        <v>7</v>
      </c>
      <c r="AEJ313">
        <v>2.5</v>
      </c>
      <c r="AEK313">
        <v>2.5</v>
      </c>
      <c r="AEL313">
        <v>12</v>
      </c>
      <c r="AEU313" t="b">
        <v>1</v>
      </c>
      <c r="AEX313" t="b">
        <v>1</v>
      </c>
      <c r="AFC313">
        <v>2.5</v>
      </c>
      <c r="AFD313">
        <v>2.5</v>
      </c>
      <c r="AFE313">
        <v>0</v>
      </c>
      <c r="AFF313">
        <v>6.1</v>
      </c>
      <c r="AFG313">
        <v>2.5</v>
      </c>
      <c r="AFH313">
        <v>8.6</v>
      </c>
      <c r="AFI313" t="s">
        <v>1463</v>
      </c>
      <c r="AFK313" t="s">
        <v>1463</v>
      </c>
      <c r="AFM313" t="s">
        <v>1463</v>
      </c>
      <c r="AFO313" t="s">
        <v>1463</v>
      </c>
      <c r="AFQ313" t="s">
        <v>1463</v>
      </c>
      <c r="AFT313" t="s">
        <v>1463</v>
      </c>
      <c r="AFV313">
        <v>3</v>
      </c>
      <c r="AFW313">
        <v>2</v>
      </c>
      <c r="AFX313">
        <v>6.1111111111111098</v>
      </c>
      <c r="AFY313">
        <v>2.5</v>
      </c>
      <c r="AFZ313">
        <v>2.5</v>
      </c>
      <c r="AGA313">
        <v>2.5</v>
      </c>
      <c r="AGB313">
        <v>2.5</v>
      </c>
      <c r="AGC313">
        <v>7.5</v>
      </c>
      <c r="AGD313">
        <v>5</v>
      </c>
      <c r="AGG313">
        <v>5</v>
      </c>
      <c r="AGJ313">
        <v>5</v>
      </c>
      <c r="AGQ313">
        <v>2.5</v>
      </c>
      <c r="AGR313">
        <v>2.5</v>
      </c>
      <c r="AGS313">
        <v>3</v>
      </c>
      <c r="AGT313">
        <v>5</v>
      </c>
      <c r="AGU313">
        <v>2.5</v>
      </c>
      <c r="AGV313">
        <v>10.5</v>
      </c>
      <c r="AGW313">
        <v>3</v>
      </c>
      <c r="AGY313" t="b">
        <v>1</v>
      </c>
      <c r="AGZ313" t="b">
        <v>1</v>
      </c>
      <c r="AHA313" t="b">
        <v>1</v>
      </c>
      <c r="AHD313">
        <v>2</v>
      </c>
      <c r="AHE313">
        <v>2</v>
      </c>
      <c r="AHF313">
        <v>2</v>
      </c>
      <c r="AKM313">
        <v>5</v>
      </c>
      <c r="AKN313">
        <v>2.5</v>
      </c>
      <c r="AKO313">
        <v>10</v>
      </c>
      <c r="AKP313">
        <v>2.5</v>
      </c>
      <c r="AKQ313">
        <v>2.5</v>
      </c>
      <c r="AKR313">
        <v>15</v>
      </c>
      <c r="AKS313" t="s">
        <v>1462</v>
      </c>
      <c r="AKT313" t="s">
        <v>1463</v>
      </c>
      <c r="AKV313" t="s">
        <v>1462</v>
      </c>
      <c r="AKX313" t="s">
        <v>1463</v>
      </c>
      <c r="AKZ313" t="s">
        <v>1463</v>
      </c>
      <c r="ALB313" t="s">
        <v>1462</v>
      </c>
      <c r="ALD313" t="s">
        <v>1463</v>
      </c>
      <c r="ALF313" t="s">
        <v>1462</v>
      </c>
      <c r="ALH313" t="s">
        <v>1463</v>
      </c>
      <c r="ALJ313" t="s">
        <v>1463</v>
      </c>
      <c r="ALL313" t="s">
        <v>1463</v>
      </c>
      <c r="ALN313" t="s">
        <v>1463</v>
      </c>
      <c r="ALP313" t="s">
        <v>1463</v>
      </c>
      <c r="ALR313" t="s">
        <v>1462</v>
      </c>
      <c r="ALT313" t="s">
        <v>1463</v>
      </c>
      <c r="AMI313" t="b">
        <v>1</v>
      </c>
      <c r="AMM313" t="b">
        <v>1</v>
      </c>
      <c r="AMN313" t="b">
        <v>1</v>
      </c>
      <c r="AMQ313" t="b">
        <v>1</v>
      </c>
      <c r="AMW313" t="b">
        <v>1</v>
      </c>
      <c r="ANA313">
        <v>2.5</v>
      </c>
      <c r="ANB313">
        <v>2.5</v>
      </c>
      <c r="ANC313">
        <v>10</v>
      </c>
      <c r="AND313">
        <v>2.5</v>
      </c>
      <c r="ANE313">
        <v>2.5</v>
      </c>
      <c r="ANF313">
        <v>15</v>
      </c>
      <c r="ANG313" t="s">
        <v>1462</v>
      </c>
      <c r="ANH313" t="s">
        <v>3069</v>
      </c>
      <c r="ANI313" t="s">
        <v>1462</v>
      </c>
      <c r="ANJ313" t="s">
        <v>2616</v>
      </c>
      <c r="ANK313">
        <v>2.5</v>
      </c>
      <c r="ANL313">
        <v>2.5</v>
      </c>
      <c r="ANM313">
        <v>6</v>
      </c>
      <c r="ANN313">
        <v>2.5</v>
      </c>
      <c r="ANO313">
        <v>7.5</v>
      </c>
      <c r="ANP313">
        <v>16</v>
      </c>
      <c r="ANQ313" t="s">
        <v>2599</v>
      </c>
      <c r="ANR313" t="s">
        <v>1462</v>
      </c>
      <c r="ANT313">
        <v>2.5</v>
      </c>
      <c r="ANU313">
        <v>7.5</v>
      </c>
      <c r="AQR313">
        <v>2.5</v>
      </c>
      <c r="AQS313">
        <v>0</v>
      </c>
      <c r="AQT313">
        <v>2.5</v>
      </c>
      <c r="AQU313">
        <v>5</v>
      </c>
      <c r="AQV313" t="s">
        <v>1463</v>
      </c>
      <c r="ARA313" t="b">
        <v>1</v>
      </c>
      <c r="ARB313" t="b">
        <v>1</v>
      </c>
      <c r="ARC313" t="b">
        <v>1</v>
      </c>
      <c r="ARD313" t="b">
        <v>1</v>
      </c>
      <c r="ARG313">
        <v>0</v>
      </c>
      <c r="ARH313">
        <v>2.5</v>
      </c>
      <c r="ARI313" t="s">
        <v>1463</v>
      </c>
      <c r="ARQ313" t="s">
        <v>1463</v>
      </c>
      <c r="ASD313">
        <v>0</v>
      </c>
      <c r="ASE313">
        <v>2.5</v>
      </c>
      <c r="ASF313">
        <v>4</v>
      </c>
      <c r="ASG313">
        <v>2.5</v>
      </c>
      <c r="ASH313">
        <v>2.5</v>
      </c>
      <c r="ASI313">
        <v>9</v>
      </c>
      <c r="ASJ313">
        <v>60</v>
      </c>
      <c r="ASM313" t="b">
        <v>1</v>
      </c>
      <c r="ASS313">
        <v>3</v>
      </c>
      <c r="AST313" t="s">
        <v>1462</v>
      </c>
      <c r="ASW313" t="b">
        <v>1</v>
      </c>
      <c r="ASY313" t="b">
        <v>1</v>
      </c>
      <c r="ATC313" t="s">
        <v>7387</v>
      </c>
      <c r="ATD313">
        <v>2.5</v>
      </c>
      <c r="ATE313">
        <v>2.5</v>
      </c>
      <c r="ATF313">
        <v>8</v>
      </c>
      <c r="ATG313">
        <v>6.3</v>
      </c>
      <c r="ATH313">
        <v>2.5</v>
      </c>
      <c r="ATI313">
        <v>16.8</v>
      </c>
      <c r="ATJ313" t="s">
        <v>1462</v>
      </c>
      <c r="ATK313" t="b">
        <v>1</v>
      </c>
      <c r="ATL313" t="s">
        <v>7388</v>
      </c>
      <c r="ATM313" t="s">
        <v>2566</v>
      </c>
      <c r="AVW313" t="s">
        <v>1462</v>
      </c>
      <c r="AVX313" t="s">
        <v>1463</v>
      </c>
      <c r="AVZ313">
        <v>7.5</v>
      </c>
      <c r="AWA313">
        <v>2.5</v>
      </c>
      <c r="AWB313">
        <v>5</v>
      </c>
      <c r="AWC313">
        <v>2.5</v>
      </c>
      <c r="AWD313">
        <v>4</v>
      </c>
      <c r="AWE313">
        <v>2.5</v>
      </c>
      <c r="AWF313">
        <v>2.5</v>
      </c>
      <c r="AWG313">
        <v>9</v>
      </c>
      <c r="AWH313" t="s">
        <v>1462</v>
      </c>
      <c r="AWI313" t="s">
        <v>1470</v>
      </c>
      <c r="AWJ313" t="s">
        <v>1463</v>
      </c>
      <c r="AWL313" t="s">
        <v>1463</v>
      </c>
      <c r="AWN313" t="s">
        <v>1463</v>
      </c>
      <c r="AWP313" t="s">
        <v>1463</v>
      </c>
      <c r="AWR313" t="s">
        <v>1463</v>
      </c>
      <c r="AWT313" t="s">
        <v>1463</v>
      </c>
      <c r="AWV313" t="s">
        <v>1462</v>
      </c>
      <c r="AWW313" t="s">
        <v>1470</v>
      </c>
      <c r="AWX313" t="s">
        <v>1462</v>
      </c>
      <c r="AWY313" t="s">
        <v>1470</v>
      </c>
      <c r="AWZ313" t="s">
        <v>1462</v>
      </c>
      <c r="AXA313" t="s">
        <v>1469</v>
      </c>
      <c r="AXB313" t="s">
        <v>1462</v>
      </c>
      <c r="AXC313" t="s">
        <v>1469</v>
      </c>
      <c r="AXD313" t="s">
        <v>1463</v>
      </c>
      <c r="AXI313">
        <v>2.5</v>
      </c>
      <c r="AXJ313">
        <v>2.5</v>
      </c>
      <c r="AXK313">
        <v>5</v>
      </c>
      <c r="AXN313">
        <v>5</v>
      </c>
      <c r="AXO313">
        <v>1</v>
      </c>
      <c r="AXP313">
        <v>1</v>
      </c>
      <c r="AXQ313">
        <v>1</v>
      </c>
      <c r="AXR313">
        <v>1</v>
      </c>
      <c r="AXS313">
        <v>1</v>
      </c>
      <c r="AXT313">
        <v>1</v>
      </c>
      <c r="AXU313">
        <v>0</v>
      </c>
      <c r="AXW313">
        <v>0</v>
      </c>
      <c r="AYA313">
        <v>10</v>
      </c>
      <c r="AYD313">
        <v>10</v>
      </c>
      <c r="AYE313" t="s">
        <v>1463</v>
      </c>
      <c r="AYF313" t="s">
        <v>1463</v>
      </c>
      <c r="AYG313">
        <v>10</v>
      </c>
      <c r="AYJ313">
        <v>10</v>
      </c>
      <c r="AYK313">
        <v>2.5</v>
      </c>
      <c r="AYL313">
        <v>2.5</v>
      </c>
      <c r="AYM313">
        <v>15</v>
      </c>
      <c r="AZO313" t="s">
        <v>1462</v>
      </c>
      <c r="AZP313" t="s">
        <v>7083</v>
      </c>
      <c r="AZR313">
        <v>2.5</v>
      </c>
      <c r="AZS313">
        <v>2.5</v>
      </c>
      <c r="BCH313">
        <v>10</v>
      </c>
      <c r="BCI313">
        <v>2.5</v>
      </c>
      <c r="BCJ313">
        <v>2.5</v>
      </c>
      <c r="BCK313">
        <v>15</v>
      </c>
      <c r="BCL313">
        <v>1</v>
      </c>
      <c r="BCN313">
        <v>3</v>
      </c>
      <c r="BCP313">
        <v>2</v>
      </c>
      <c r="BCR313">
        <v>4</v>
      </c>
      <c r="BCT313" t="s">
        <v>2555</v>
      </c>
      <c r="BCW313" t="s">
        <v>2555</v>
      </c>
      <c r="BCY313">
        <v>2.5</v>
      </c>
      <c r="BCZ313">
        <v>2.5</v>
      </c>
      <c r="BEH313">
        <v>3</v>
      </c>
      <c r="BEI313">
        <v>5</v>
      </c>
      <c r="BEJ313">
        <v>2.5</v>
      </c>
      <c r="BEK313">
        <v>10.5</v>
      </c>
      <c r="BEL313" t="s">
        <v>2552</v>
      </c>
      <c r="BEN313" t="s">
        <v>2552</v>
      </c>
      <c r="BEP313" t="s">
        <v>2552</v>
      </c>
      <c r="BER313" t="s">
        <v>2552</v>
      </c>
      <c r="BET313" t="s">
        <v>2556</v>
      </c>
      <c r="BEV313" t="s">
        <v>2552</v>
      </c>
      <c r="BEX313">
        <v>5</v>
      </c>
      <c r="BEY313">
        <v>2.5</v>
      </c>
      <c r="BGQ313">
        <v>0</v>
      </c>
      <c r="BGR313">
        <v>2.5</v>
      </c>
      <c r="BGS313">
        <v>2.5</v>
      </c>
      <c r="BGT313">
        <v>5</v>
      </c>
      <c r="BGU313" t="s">
        <v>1462</v>
      </c>
      <c r="BGV313" t="s">
        <v>2667</v>
      </c>
      <c r="BGW313" t="s">
        <v>3103</v>
      </c>
      <c r="BHB313" t="s">
        <v>4822</v>
      </c>
      <c r="BHC313" t="s">
        <v>3103</v>
      </c>
      <c r="BHK313">
        <v>2.5</v>
      </c>
      <c r="BHL313">
        <v>2.5</v>
      </c>
      <c r="BIT313">
        <v>5</v>
      </c>
      <c r="BIU313">
        <v>2.5</v>
      </c>
      <c r="BIV313">
        <v>2.5</v>
      </c>
      <c r="BIW313">
        <v>10</v>
      </c>
      <c r="BIX313">
        <v>2</v>
      </c>
      <c r="BIY313" t="s">
        <v>1794</v>
      </c>
      <c r="BIZ313" t="s">
        <v>1468</v>
      </c>
      <c r="BJA313" t="s">
        <v>1468</v>
      </c>
      <c r="BJB313">
        <v>2.5</v>
      </c>
      <c r="BJC313">
        <v>2.5</v>
      </c>
    </row>
    <row r="314" spans="1:1023 1026:1615" ht="15" x14ac:dyDescent="0.25">
      <c r="A314" t="s">
        <v>7368</v>
      </c>
      <c r="B314" t="s">
        <v>7389</v>
      </c>
      <c r="C314" t="s">
        <v>7390</v>
      </c>
      <c r="D314" t="s">
        <v>1460</v>
      </c>
      <c r="F314" t="s">
        <v>2606</v>
      </c>
      <c r="G314" t="s">
        <v>4350</v>
      </c>
      <c r="H314" t="s">
        <v>5555</v>
      </c>
      <c r="I314" t="s">
        <v>7371</v>
      </c>
      <c r="J314">
        <v>1.8403470799999999</v>
      </c>
      <c r="K314">
        <v>34.73643345</v>
      </c>
      <c r="L314" s="116">
        <v>42414</v>
      </c>
      <c r="M314" t="s">
        <v>1461</v>
      </c>
      <c r="N314">
        <v>42</v>
      </c>
      <c r="O314" t="s">
        <v>2554</v>
      </c>
      <c r="Q314">
        <v>8.3000000000000007</v>
      </c>
      <c r="R314">
        <v>7.5</v>
      </c>
      <c r="S314">
        <v>2.5</v>
      </c>
      <c r="T314">
        <v>18.3</v>
      </c>
      <c r="U314">
        <v>2</v>
      </c>
      <c r="V314">
        <v>2</v>
      </c>
      <c r="W314">
        <v>1</v>
      </c>
      <c r="X314">
        <v>3</v>
      </c>
      <c r="Y314">
        <v>1</v>
      </c>
      <c r="Z314">
        <v>1</v>
      </c>
      <c r="AF314" t="b">
        <v>1</v>
      </c>
      <c r="AG314">
        <v>2</v>
      </c>
      <c r="AH314">
        <v>2</v>
      </c>
      <c r="AJ314">
        <v>2</v>
      </c>
      <c r="AK314">
        <v>1</v>
      </c>
      <c r="AL314">
        <v>1</v>
      </c>
      <c r="AM314">
        <v>2</v>
      </c>
      <c r="AR314">
        <v>1</v>
      </c>
      <c r="BE314">
        <v>2</v>
      </c>
      <c r="BH314">
        <v>1</v>
      </c>
      <c r="BK314">
        <v>2</v>
      </c>
      <c r="BS314" t="s">
        <v>1462</v>
      </c>
      <c r="BT314" t="s">
        <v>1462</v>
      </c>
      <c r="BU314" t="s">
        <v>7391</v>
      </c>
      <c r="BV314" t="s">
        <v>7392</v>
      </c>
      <c r="BW314">
        <v>7.5</v>
      </c>
      <c r="BX314">
        <v>2.5</v>
      </c>
      <c r="BY314">
        <v>6</v>
      </c>
      <c r="BZ314">
        <v>5</v>
      </c>
      <c r="CA314">
        <v>2.5</v>
      </c>
      <c r="CB314">
        <v>13.5</v>
      </c>
      <c r="CC314" t="s">
        <v>1462</v>
      </c>
      <c r="CD314" t="b">
        <v>1</v>
      </c>
      <c r="CF314">
        <v>25</v>
      </c>
      <c r="CH314" t="s">
        <v>1462</v>
      </c>
      <c r="CJ314" t="b">
        <v>1</v>
      </c>
      <c r="CK314">
        <v>25</v>
      </c>
      <c r="CM314" t="s">
        <v>1463</v>
      </c>
      <c r="CR314" t="s">
        <v>1463</v>
      </c>
      <c r="CW314" t="s">
        <v>1463</v>
      </c>
      <c r="DB314" t="s">
        <v>1463</v>
      </c>
      <c r="DG314" t="s">
        <v>1463</v>
      </c>
      <c r="DM314" t="s">
        <v>1463</v>
      </c>
      <c r="DS314" t="b">
        <v>1</v>
      </c>
      <c r="DU314" t="b">
        <v>1</v>
      </c>
      <c r="EC314" t="b">
        <v>1</v>
      </c>
      <c r="EI314">
        <v>5</v>
      </c>
      <c r="EJ314">
        <v>2.5</v>
      </c>
      <c r="EN314">
        <v>0</v>
      </c>
      <c r="EO314" t="s">
        <v>1463</v>
      </c>
      <c r="FL314">
        <v>10</v>
      </c>
      <c r="FM314">
        <v>5</v>
      </c>
      <c r="FN314">
        <v>2.5</v>
      </c>
      <c r="FO314">
        <v>17.5</v>
      </c>
      <c r="FP314" t="s">
        <v>1462</v>
      </c>
      <c r="FQ314" t="b">
        <v>1</v>
      </c>
      <c r="FS314" t="s">
        <v>1464</v>
      </c>
      <c r="FT314" t="b">
        <v>1</v>
      </c>
      <c r="FV314" t="s">
        <v>1464</v>
      </c>
      <c r="FY314" t="s">
        <v>1464</v>
      </c>
      <c r="GB314" t="s">
        <v>1464</v>
      </c>
      <c r="GC314" t="b">
        <v>1</v>
      </c>
      <c r="GE314" t="s">
        <v>1473</v>
      </c>
      <c r="GH314" t="s">
        <v>1464</v>
      </c>
      <c r="GK314" t="s">
        <v>1464</v>
      </c>
      <c r="GN314" t="s">
        <v>1464</v>
      </c>
      <c r="GQ314" t="s">
        <v>1464</v>
      </c>
      <c r="GT314" t="s">
        <v>1464</v>
      </c>
      <c r="GU314" t="b">
        <v>1</v>
      </c>
      <c r="GW314" t="s">
        <v>1464</v>
      </c>
      <c r="GZ314" t="s">
        <v>1464</v>
      </c>
      <c r="HC314" t="s">
        <v>1464</v>
      </c>
      <c r="HD314" t="b">
        <v>1</v>
      </c>
      <c r="HF314" t="s">
        <v>1464</v>
      </c>
      <c r="HI314" t="s">
        <v>1464</v>
      </c>
      <c r="HL314" t="s">
        <v>1464</v>
      </c>
      <c r="HO314" t="s">
        <v>1464</v>
      </c>
      <c r="HR314" t="s">
        <v>1464</v>
      </c>
      <c r="HU314" t="s">
        <v>1464</v>
      </c>
      <c r="HX314" t="s">
        <v>1464</v>
      </c>
      <c r="IA314" t="s">
        <v>1464</v>
      </c>
      <c r="ID314" t="s">
        <v>1464</v>
      </c>
      <c r="IG314" t="s">
        <v>1464</v>
      </c>
      <c r="IJ314" t="s">
        <v>1464</v>
      </c>
      <c r="IM314" t="s">
        <v>1464</v>
      </c>
      <c r="IP314" t="s">
        <v>1464</v>
      </c>
      <c r="IS314" t="s">
        <v>1464</v>
      </c>
      <c r="IV314" t="s">
        <v>1464</v>
      </c>
      <c r="IY314" t="s">
        <v>1464</v>
      </c>
      <c r="JB314" t="s">
        <v>1464</v>
      </c>
      <c r="JC314" t="b">
        <v>1</v>
      </c>
      <c r="JE314" t="s">
        <v>1464</v>
      </c>
      <c r="JH314" t="s">
        <v>1464</v>
      </c>
      <c r="JK314" t="s">
        <v>1464</v>
      </c>
      <c r="JN314" t="s">
        <v>1464</v>
      </c>
      <c r="JQ314" t="s">
        <v>1464</v>
      </c>
      <c r="JT314" t="s">
        <v>1464</v>
      </c>
      <c r="JW314" t="s">
        <v>1464</v>
      </c>
      <c r="JZ314" t="s">
        <v>1464</v>
      </c>
      <c r="KC314" t="s">
        <v>1464</v>
      </c>
      <c r="KF314" t="s">
        <v>1464</v>
      </c>
      <c r="KJ314" t="s">
        <v>1464</v>
      </c>
      <c r="KK314" t="s">
        <v>1462</v>
      </c>
      <c r="KM314">
        <v>5</v>
      </c>
      <c r="KN314">
        <v>2.5</v>
      </c>
      <c r="KO314">
        <v>2</v>
      </c>
      <c r="KP314">
        <v>2.5</v>
      </c>
      <c r="KQ314">
        <v>2.5</v>
      </c>
      <c r="KR314">
        <v>7</v>
      </c>
      <c r="KS314" t="s">
        <v>1462</v>
      </c>
      <c r="KV314">
        <v>16</v>
      </c>
      <c r="KW314">
        <v>12</v>
      </c>
      <c r="LF314">
        <v>1</v>
      </c>
      <c r="LG314">
        <v>1</v>
      </c>
      <c r="MT314" t="s">
        <v>1462</v>
      </c>
      <c r="MU314" t="s">
        <v>7393</v>
      </c>
      <c r="MV314">
        <v>2.5</v>
      </c>
      <c r="MW314">
        <v>2.5</v>
      </c>
      <c r="MX314">
        <v>0</v>
      </c>
      <c r="MY314">
        <v>2.5</v>
      </c>
      <c r="MZ314">
        <v>2.5</v>
      </c>
      <c r="NA314">
        <v>5</v>
      </c>
      <c r="NM314" t="s">
        <v>2549</v>
      </c>
      <c r="NN314" t="s">
        <v>2549</v>
      </c>
      <c r="NO314" t="s">
        <v>2549</v>
      </c>
      <c r="NP314" t="s">
        <v>2549</v>
      </c>
      <c r="NQ314" t="s">
        <v>2549</v>
      </c>
      <c r="NR314" t="s">
        <v>2549</v>
      </c>
      <c r="NS314" t="s">
        <v>2549</v>
      </c>
      <c r="NT314" t="s">
        <v>2549</v>
      </c>
      <c r="NU314" t="s">
        <v>2549</v>
      </c>
      <c r="NV314" t="s">
        <v>2549</v>
      </c>
      <c r="NW314" t="s">
        <v>2550</v>
      </c>
      <c r="NX314" t="s">
        <v>2569</v>
      </c>
      <c r="NY314" t="s">
        <v>2569</v>
      </c>
      <c r="NZ314" t="s">
        <v>2550</v>
      </c>
      <c r="OA314" t="s">
        <v>2550</v>
      </c>
      <c r="OB314" t="s">
        <v>2550</v>
      </c>
      <c r="OC314" t="s">
        <v>2550</v>
      </c>
      <c r="OD314" t="s">
        <v>2550</v>
      </c>
      <c r="OE314" t="s">
        <v>2550</v>
      </c>
      <c r="OF314" t="s">
        <v>2550</v>
      </c>
      <c r="OG314">
        <v>2.5</v>
      </c>
      <c r="OH314">
        <v>2.5</v>
      </c>
      <c r="OJ314">
        <v>5</v>
      </c>
      <c r="OK314">
        <v>2.5</v>
      </c>
      <c r="OL314">
        <v>7.5</v>
      </c>
      <c r="OO314" t="b">
        <v>1</v>
      </c>
      <c r="OP314" t="b">
        <v>1</v>
      </c>
      <c r="OY314" t="s">
        <v>6980</v>
      </c>
      <c r="OZ314" t="s">
        <v>6980</v>
      </c>
      <c r="PI314" t="s">
        <v>6981</v>
      </c>
      <c r="PJ314" t="s">
        <v>6981</v>
      </c>
      <c r="QL314">
        <v>5</v>
      </c>
      <c r="QM314">
        <v>2.5</v>
      </c>
      <c r="RO314">
        <v>7.5</v>
      </c>
      <c r="RP314">
        <v>0</v>
      </c>
      <c r="RQ314">
        <v>2.5</v>
      </c>
      <c r="RR314">
        <v>10</v>
      </c>
      <c r="RS314" t="s">
        <v>1463</v>
      </c>
      <c r="RZ314" t="s">
        <v>1463</v>
      </c>
      <c r="SB314" t="s">
        <v>1463</v>
      </c>
      <c r="SH314" t="s">
        <v>1463</v>
      </c>
      <c r="SK314">
        <v>0</v>
      </c>
      <c r="SL314">
        <v>2.5</v>
      </c>
      <c r="SM314">
        <v>3.7</v>
      </c>
      <c r="SN314">
        <v>5</v>
      </c>
      <c r="SO314">
        <v>2.5</v>
      </c>
      <c r="SP314">
        <v>11.2</v>
      </c>
      <c r="SQ314" t="s">
        <v>1463</v>
      </c>
      <c r="SR314" t="s">
        <v>7378</v>
      </c>
      <c r="TI314">
        <v>75</v>
      </c>
      <c r="TJ314" t="s">
        <v>7394</v>
      </c>
      <c r="TM314" t="b">
        <v>1</v>
      </c>
      <c r="TN314" t="b">
        <v>1</v>
      </c>
      <c r="TO314" t="b">
        <v>1</v>
      </c>
      <c r="TP314" t="b">
        <v>1</v>
      </c>
      <c r="TQ314" t="b">
        <v>1</v>
      </c>
      <c r="TS314" t="b">
        <v>1</v>
      </c>
      <c r="TT314" t="b">
        <v>1</v>
      </c>
      <c r="TU314" t="b">
        <v>1</v>
      </c>
      <c r="TX314">
        <v>5</v>
      </c>
      <c r="TY314">
        <v>2.5</v>
      </c>
      <c r="VI314">
        <v>5</v>
      </c>
      <c r="VJ314">
        <v>0</v>
      </c>
      <c r="VK314">
        <v>2.5</v>
      </c>
      <c r="VL314">
        <v>7.5</v>
      </c>
      <c r="VM314" t="s">
        <v>1463</v>
      </c>
      <c r="VO314" t="s">
        <v>1463</v>
      </c>
      <c r="VQ314" t="s">
        <v>1463</v>
      </c>
      <c r="VS314" t="s">
        <v>1463</v>
      </c>
      <c r="VV314" t="s">
        <v>1463</v>
      </c>
      <c r="VX314" t="s">
        <v>1462</v>
      </c>
      <c r="VY314" t="s">
        <v>2659</v>
      </c>
      <c r="VZ314">
        <v>0</v>
      </c>
      <c r="WA314">
        <v>2.5</v>
      </c>
      <c r="XJ314">
        <v>7</v>
      </c>
      <c r="XK314">
        <v>5</v>
      </c>
      <c r="XL314">
        <v>2.5</v>
      </c>
      <c r="XM314">
        <v>14.5</v>
      </c>
      <c r="XN314" t="s">
        <v>1462</v>
      </c>
      <c r="XO314" t="s">
        <v>1462</v>
      </c>
      <c r="XQ314" t="b">
        <v>1</v>
      </c>
      <c r="XW314" t="b">
        <v>1</v>
      </c>
      <c r="YE314" t="s">
        <v>1462</v>
      </c>
      <c r="YF314" t="s">
        <v>6986</v>
      </c>
      <c r="YG314">
        <v>5</v>
      </c>
      <c r="YH314">
        <v>2.5</v>
      </c>
      <c r="YI314" t="s">
        <v>1462</v>
      </c>
      <c r="YP314" t="b">
        <v>1</v>
      </c>
      <c r="YU314">
        <v>5</v>
      </c>
      <c r="YV314">
        <v>2.5</v>
      </c>
      <c r="ZX314">
        <v>10</v>
      </c>
      <c r="ZY314">
        <v>2.5</v>
      </c>
      <c r="ZZ314">
        <v>2.5</v>
      </c>
      <c r="AAA314">
        <v>15</v>
      </c>
      <c r="AAB314" t="s">
        <v>1462</v>
      </c>
      <c r="AAD314" t="b">
        <v>1</v>
      </c>
      <c r="AAM314" t="b">
        <v>1</v>
      </c>
      <c r="AAO314" t="b">
        <v>1</v>
      </c>
      <c r="AAS314" t="s">
        <v>7028</v>
      </c>
      <c r="AAT314">
        <v>2.5</v>
      </c>
      <c r="AAU314">
        <v>2.5</v>
      </c>
      <c r="ADN314">
        <v>6</v>
      </c>
      <c r="ADO314">
        <v>5</v>
      </c>
      <c r="ADP314">
        <v>2.5</v>
      </c>
      <c r="ADQ314">
        <v>13.5</v>
      </c>
      <c r="ADR314" t="s">
        <v>1759</v>
      </c>
      <c r="ADS314">
        <v>0.5</v>
      </c>
      <c r="ADT314">
        <v>20</v>
      </c>
      <c r="ADU314" t="s">
        <v>2560</v>
      </c>
      <c r="ADV314">
        <v>1.5</v>
      </c>
      <c r="ADW314">
        <v>70</v>
      </c>
      <c r="AEG314">
        <v>5</v>
      </c>
      <c r="AEH314">
        <v>2.5</v>
      </c>
      <c r="AEI314">
        <v>7</v>
      </c>
      <c r="AEJ314">
        <v>2.5</v>
      </c>
      <c r="AEK314">
        <v>2.5</v>
      </c>
      <c r="AEL314">
        <v>12</v>
      </c>
      <c r="AEU314" t="b">
        <v>1</v>
      </c>
      <c r="AEX314" t="b">
        <v>1</v>
      </c>
      <c r="AFC314">
        <v>2.5</v>
      </c>
      <c r="AFD314">
        <v>2.5</v>
      </c>
      <c r="AFE314">
        <v>0</v>
      </c>
      <c r="AFF314">
        <v>6.4</v>
      </c>
      <c r="AFG314">
        <v>2.5</v>
      </c>
      <c r="AFH314">
        <v>8.9</v>
      </c>
      <c r="AFI314" t="s">
        <v>1463</v>
      </c>
      <c r="AFK314" t="s">
        <v>1463</v>
      </c>
      <c r="AFM314" t="s">
        <v>1463</v>
      </c>
      <c r="AFO314" t="s">
        <v>1463</v>
      </c>
      <c r="AFQ314" t="s">
        <v>1463</v>
      </c>
      <c r="AFT314" t="s">
        <v>1463</v>
      </c>
      <c r="AFV314">
        <v>3</v>
      </c>
      <c r="AFW314">
        <v>2</v>
      </c>
      <c r="AFX314">
        <v>6.3888888888888804</v>
      </c>
      <c r="AFY314">
        <v>2.5</v>
      </c>
      <c r="AFZ314">
        <v>5</v>
      </c>
      <c r="AGA314">
        <v>2.5</v>
      </c>
      <c r="AGB314">
        <v>2.5</v>
      </c>
      <c r="AGC314">
        <v>10</v>
      </c>
      <c r="AGD314">
        <v>10</v>
      </c>
      <c r="AGG314">
        <v>10</v>
      </c>
      <c r="AGJ314">
        <v>10</v>
      </c>
      <c r="AGQ314">
        <v>2.5</v>
      </c>
      <c r="AGR314">
        <v>2.5</v>
      </c>
      <c r="AGS314">
        <v>3</v>
      </c>
      <c r="AGT314">
        <v>5</v>
      </c>
      <c r="AGU314">
        <v>2.5</v>
      </c>
      <c r="AGV314">
        <v>10.5</v>
      </c>
      <c r="AGW314">
        <v>3</v>
      </c>
      <c r="AGY314" t="b">
        <v>1</v>
      </c>
      <c r="AGZ314" t="b">
        <v>1</v>
      </c>
      <c r="AHA314" t="b">
        <v>1</v>
      </c>
      <c r="AHD314">
        <v>2</v>
      </c>
      <c r="AHE314">
        <v>3</v>
      </c>
      <c r="AHF314">
        <v>2</v>
      </c>
      <c r="AKM314">
        <v>5</v>
      </c>
      <c r="AKN314">
        <v>2.5</v>
      </c>
      <c r="AKO314">
        <v>10</v>
      </c>
      <c r="AKP314">
        <v>2.5</v>
      </c>
      <c r="AKQ314">
        <v>2.5</v>
      </c>
      <c r="AKR314">
        <v>15</v>
      </c>
      <c r="AKS314" t="s">
        <v>1462</v>
      </c>
      <c r="AKT314" t="s">
        <v>1463</v>
      </c>
      <c r="AKV314" t="s">
        <v>1462</v>
      </c>
      <c r="AKX314" t="s">
        <v>1463</v>
      </c>
      <c r="AKZ314" t="s">
        <v>1463</v>
      </c>
      <c r="ALB314" t="s">
        <v>1462</v>
      </c>
      <c r="ALD314" t="s">
        <v>1463</v>
      </c>
      <c r="ALF314" t="s">
        <v>1462</v>
      </c>
      <c r="ALH314" t="s">
        <v>1463</v>
      </c>
      <c r="ALJ314" t="s">
        <v>1463</v>
      </c>
      <c r="ALL314" t="s">
        <v>1463</v>
      </c>
      <c r="ALN314" t="s">
        <v>1463</v>
      </c>
      <c r="ALP314" t="s">
        <v>1463</v>
      </c>
      <c r="ALR314" t="s">
        <v>1463</v>
      </c>
      <c r="ALT314" t="s">
        <v>1463</v>
      </c>
      <c r="AML314" t="b">
        <v>1</v>
      </c>
      <c r="AMM314" t="b">
        <v>1</v>
      </c>
      <c r="AMQ314" t="b">
        <v>1</v>
      </c>
      <c r="AMW314" t="b">
        <v>1</v>
      </c>
      <c r="ANA314">
        <v>2.5</v>
      </c>
      <c r="ANB314">
        <v>2.5</v>
      </c>
      <c r="ANC314">
        <v>10</v>
      </c>
      <c r="AND314">
        <v>2.5</v>
      </c>
      <c r="ANE314">
        <v>5</v>
      </c>
      <c r="ANF314">
        <v>17.5</v>
      </c>
      <c r="ANG314" t="s">
        <v>1462</v>
      </c>
      <c r="ANH314" t="s">
        <v>3069</v>
      </c>
      <c r="ANI314" t="s">
        <v>1462</v>
      </c>
      <c r="ANJ314" t="s">
        <v>2616</v>
      </c>
      <c r="ANK314">
        <v>2.5</v>
      </c>
      <c r="ANL314">
        <v>5</v>
      </c>
      <c r="ANM314">
        <v>6</v>
      </c>
      <c r="ANN314">
        <v>2.5</v>
      </c>
      <c r="ANO314">
        <v>5</v>
      </c>
      <c r="ANP314">
        <v>13.5</v>
      </c>
      <c r="ANQ314" t="s">
        <v>2599</v>
      </c>
      <c r="ANR314" t="s">
        <v>1462</v>
      </c>
      <c r="ANT314">
        <v>2.5</v>
      </c>
      <c r="ANU314">
        <v>5</v>
      </c>
      <c r="AQR314">
        <v>2.5</v>
      </c>
      <c r="AQS314">
        <v>0</v>
      </c>
      <c r="AQT314">
        <v>2.5</v>
      </c>
      <c r="AQU314">
        <v>5</v>
      </c>
      <c r="AQV314" t="s">
        <v>1463</v>
      </c>
      <c r="ARD314" t="b">
        <v>1</v>
      </c>
      <c r="ARG314">
        <v>0</v>
      </c>
      <c r="ARH314">
        <v>2.5</v>
      </c>
      <c r="ARI314" t="s">
        <v>1463</v>
      </c>
      <c r="ARQ314" t="s">
        <v>1463</v>
      </c>
      <c r="ASD314">
        <v>0</v>
      </c>
      <c r="ASE314">
        <v>2.5</v>
      </c>
      <c r="ASF314">
        <v>4</v>
      </c>
      <c r="ASG314">
        <v>2.5</v>
      </c>
      <c r="ASH314">
        <v>2.5</v>
      </c>
      <c r="ASI314">
        <v>9</v>
      </c>
      <c r="ASJ314">
        <v>60</v>
      </c>
      <c r="ASM314" t="b">
        <v>1</v>
      </c>
      <c r="ASS314">
        <v>3</v>
      </c>
      <c r="AST314" t="s">
        <v>1462</v>
      </c>
      <c r="ASW314" t="b">
        <v>1</v>
      </c>
      <c r="ASY314" t="b">
        <v>1</v>
      </c>
      <c r="ATC314" t="s">
        <v>7395</v>
      </c>
      <c r="ATD314">
        <v>2.5</v>
      </c>
      <c r="ATE314">
        <v>2.5</v>
      </c>
      <c r="ATF314">
        <v>0</v>
      </c>
      <c r="ATG314">
        <v>0</v>
      </c>
      <c r="ATH314">
        <v>3.8</v>
      </c>
      <c r="ATI314">
        <v>3.8</v>
      </c>
      <c r="ATJ314" t="s">
        <v>1463</v>
      </c>
      <c r="AVZ314">
        <v>0</v>
      </c>
      <c r="AWA314">
        <v>2.5</v>
      </c>
      <c r="AWB314">
        <v>0</v>
      </c>
      <c r="AWC314">
        <v>5</v>
      </c>
      <c r="AWD314">
        <v>3</v>
      </c>
      <c r="AWE314">
        <v>5</v>
      </c>
      <c r="AWF314">
        <v>2.5</v>
      </c>
      <c r="AWG314">
        <v>10.5</v>
      </c>
      <c r="AWH314" t="s">
        <v>1462</v>
      </c>
      <c r="AWI314" t="s">
        <v>1470</v>
      </c>
      <c r="AWJ314" t="s">
        <v>1462</v>
      </c>
      <c r="AWK314" t="s">
        <v>1469</v>
      </c>
      <c r="AWL314" t="s">
        <v>1463</v>
      </c>
      <c r="AWN314" t="s">
        <v>1463</v>
      </c>
      <c r="AWP314" t="s">
        <v>1463</v>
      </c>
      <c r="AWR314" t="s">
        <v>1463</v>
      </c>
      <c r="AWT314" t="s">
        <v>1462</v>
      </c>
      <c r="AWU314" t="s">
        <v>1469</v>
      </c>
      <c r="AWV314" t="s">
        <v>1463</v>
      </c>
      <c r="AWX314" t="s">
        <v>1463</v>
      </c>
      <c r="AWZ314" t="s">
        <v>1462</v>
      </c>
      <c r="AXA314" t="s">
        <v>1469</v>
      </c>
      <c r="AXB314" t="s">
        <v>1463</v>
      </c>
      <c r="AXD314" t="s">
        <v>1463</v>
      </c>
      <c r="AXI314">
        <v>5</v>
      </c>
      <c r="AXJ314">
        <v>2.5</v>
      </c>
      <c r="AXK314">
        <v>6</v>
      </c>
      <c r="AXN314">
        <v>6</v>
      </c>
      <c r="AXO314">
        <v>1</v>
      </c>
      <c r="AXP314">
        <v>1</v>
      </c>
      <c r="AXQ314">
        <v>1</v>
      </c>
      <c r="AXR314">
        <v>1</v>
      </c>
      <c r="AXS314">
        <v>1</v>
      </c>
      <c r="AXT314">
        <v>0</v>
      </c>
      <c r="AXU314">
        <v>0</v>
      </c>
      <c r="AXW314">
        <v>0</v>
      </c>
      <c r="AYA314">
        <v>10</v>
      </c>
      <c r="AYD314">
        <v>10</v>
      </c>
      <c r="AYE314" t="s">
        <v>1463</v>
      </c>
      <c r="AYF314" t="s">
        <v>1463</v>
      </c>
      <c r="AYG314">
        <v>10</v>
      </c>
      <c r="AYJ314">
        <v>10</v>
      </c>
      <c r="AYK314">
        <v>2.5</v>
      </c>
      <c r="AYL314">
        <v>7.5</v>
      </c>
      <c r="AYM314">
        <v>20</v>
      </c>
      <c r="AZO314" t="s">
        <v>1462</v>
      </c>
      <c r="AZP314" t="s">
        <v>7083</v>
      </c>
      <c r="AZR314">
        <v>2.5</v>
      </c>
      <c r="AZS314">
        <v>7.5</v>
      </c>
      <c r="BCH314">
        <v>10</v>
      </c>
      <c r="BCI314">
        <v>2.5</v>
      </c>
      <c r="BCJ314">
        <v>2.5</v>
      </c>
      <c r="BCK314">
        <v>15</v>
      </c>
      <c r="BCL314">
        <v>3</v>
      </c>
      <c r="BCN314">
        <v>2</v>
      </c>
      <c r="BCP314">
        <v>1</v>
      </c>
      <c r="BCR314">
        <v>4</v>
      </c>
      <c r="BCT314" t="s">
        <v>2555</v>
      </c>
      <c r="BCW314" t="s">
        <v>2555</v>
      </c>
      <c r="BCY314">
        <v>2.5</v>
      </c>
      <c r="BCZ314">
        <v>2.5</v>
      </c>
      <c r="BEH314">
        <v>7.5</v>
      </c>
      <c r="BEI314">
        <v>5</v>
      </c>
      <c r="BEJ314">
        <v>2.5</v>
      </c>
      <c r="BEK314">
        <v>15</v>
      </c>
      <c r="BEL314" t="s">
        <v>2552</v>
      </c>
      <c r="BEN314" t="s">
        <v>2552</v>
      </c>
      <c r="BEP314" t="s">
        <v>2557</v>
      </c>
      <c r="BER314" t="s">
        <v>2567</v>
      </c>
      <c r="BET314" t="s">
        <v>2567</v>
      </c>
      <c r="BEV314" t="s">
        <v>2567</v>
      </c>
      <c r="BEX314">
        <v>5</v>
      </c>
      <c r="BEY314">
        <v>2.5</v>
      </c>
      <c r="BGQ314">
        <v>0</v>
      </c>
      <c r="BGR314">
        <v>2.5</v>
      </c>
      <c r="BGS314">
        <v>2.5</v>
      </c>
      <c r="BGT314">
        <v>5</v>
      </c>
      <c r="BGU314" t="s">
        <v>1462</v>
      </c>
      <c r="BHB314" t="s">
        <v>4822</v>
      </c>
      <c r="BHC314" t="s">
        <v>3103</v>
      </c>
      <c r="BHK314">
        <v>2.5</v>
      </c>
      <c r="BHL314">
        <v>2.5</v>
      </c>
      <c r="BIT314">
        <v>5</v>
      </c>
      <c r="BIU314">
        <v>2.5</v>
      </c>
      <c r="BIV314">
        <v>2.5</v>
      </c>
      <c r="BIW314">
        <v>10</v>
      </c>
      <c r="BIX314">
        <v>2</v>
      </c>
      <c r="BIY314" t="s">
        <v>1794</v>
      </c>
      <c r="BIZ314" t="s">
        <v>1474</v>
      </c>
      <c r="BJA314" t="s">
        <v>1468</v>
      </c>
      <c r="BJB314">
        <v>2.5</v>
      </c>
      <c r="BJC314">
        <v>2.5</v>
      </c>
    </row>
    <row r="315" spans="1:1023 1026:1615" ht="15" x14ac:dyDescent="0.25">
      <c r="A315" t="s">
        <v>7368</v>
      </c>
      <c r="B315" t="s">
        <v>7396</v>
      </c>
      <c r="C315" t="s">
        <v>7397</v>
      </c>
      <c r="D315" t="s">
        <v>2553</v>
      </c>
      <c r="E315" t="s">
        <v>7398</v>
      </c>
      <c r="F315" t="s">
        <v>2606</v>
      </c>
      <c r="G315" t="s">
        <v>4350</v>
      </c>
      <c r="H315" t="s">
        <v>5555</v>
      </c>
      <c r="I315" t="s">
        <v>7371</v>
      </c>
      <c r="J315">
        <v>1.8401181600000001</v>
      </c>
      <c r="K315">
        <v>34.736535019999998</v>
      </c>
      <c r="L315" s="116">
        <v>42413</v>
      </c>
      <c r="M315" t="s">
        <v>1471</v>
      </c>
      <c r="N315">
        <v>62</v>
      </c>
      <c r="O315" t="s">
        <v>2554</v>
      </c>
      <c r="Q315">
        <v>6.7</v>
      </c>
      <c r="R315">
        <v>7.5</v>
      </c>
      <c r="S315">
        <v>2.5</v>
      </c>
      <c r="T315">
        <v>16.7</v>
      </c>
      <c r="U315">
        <v>1</v>
      </c>
      <c r="V315">
        <v>1</v>
      </c>
      <c r="W315">
        <v>2</v>
      </c>
      <c r="X315">
        <v>1</v>
      </c>
      <c r="Y315">
        <v>1</v>
      </c>
      <c r="Z315">
        <v>1</v>
      </c>
      <c r="AF315" t="b">
        <v>1</v>
      </c>
      <c r="BS315" t="s">
        <v>1462</v>
      </c>
      <c r="BT315" t="s">
        <v>1462</v>
      </c>
      <c r="BW315">
        <v>7.5</v>
      </c>
      <c r="BX315">
        <v>2.5</v>
      </c>
      <c r="BY315">
        <v>7</v>
      </c>
      <c r="BZ315">
        <v>5</v>
      </c>
      <c r="CA315">
        <v>2.5</v>
      </c>
      <c r="CB315">
        <v>14.5</v>
      </c>
      <c r="CC315" t="s">
        <v>1462</v>
      </c>
      <c r="CD315" t="b">
        <v>1</v>
      </c>
      <c r="CE315" t="b">
        <v>1</v>
      </c>
      <c r="CF315">
        <v>40</v>
      </c>
      <c r="CH315" t="s">
        <v>1462</v>
      </c>
      <c r="CK315">
        <v>40</v>
      </c>
      <c r="CM315" t="s">
        <v>1463</v>
      </c>
      <c r="CR315" t="s">
        <v>1463</v>
      </c>
      <c r="CW315" t="s">
        <v>1462</v>
      </c>
      <c r="CZ315">
        <v>3</v>
      </c>
      <c r="DB315" t="s">
        <v>1463</v>
      </c>
      <c r="DG315" t="s">
        <v>1463</v>
      </c>
      <c r="DM315" t="s">
        <v>1463</v>
      </c>
      <c r="DS315" t="b">
        <v>1</v>
      </c>
      <c r="DU315" t="b">
        <v>1</v>
      </c>
      <c r="EC315" t="b">
        <v>1</v>
      </c>
      <c r="EI315">
        <v>5</v>
      </c>
      <c r="EJ315">
        <v>2.5</v>
      </c>
      <c r="EN315">
        <v>0</v>
      </c>
      <c r="EO315" t="s">
        <v>1463</v>
      </c>
      <c r="FL315">
        <v>5.7</v>
      </c>
      <c r="FM315">
        <v>2.5</v>
      </c>
      <c r="FN315">
        <v>2.5</v>
      </c>
      <c r="FO315">
        <v>10.7</v>
      </c>
      <c r="FP315" t="s">
        <v>1462</v>
      </c>
      <c r="FT315" t="b">
        <v>1</v>
      </c>
      <c r="FV315" t="s">
        <v>1464</v>
      </c>
      <c r="HD315" t="b">
        <v>1</v>
      </c>
      <c r="HF315" t="s">
        <v>1464</v>
      </c>
      <c r="JC315" t="b">
        <v>1</v>
      </c>
      <c r="JE315" t="s">
        <v>1464</v>
      </c>
      <c r="KK315" t="s">
        <v>1462</v>
      </c>
      <c r="KM315">
        <v>2.5</v>
      </c>
      <c r="KN315">
        <v>2.5</v>
      </c>
      <c r="KO315">
        <v>3.5</v>
      </c>
      <c r="KP315">
        <v>5</v>
      </c>
      <c r="KQ315">
        <v>2.5</v>
      </c>
      <c r="KR315">
        <v>11</v>
      </c>
      <c r="KS315" t="s">
        <v>1462</v>
      </c>
      <c r="KV315">
        <v>4</v>
      </c>
      <c r="KW315">
        <v>30</v>
      </c>
      <c r="LA315">
        <v>20</v>
      </c>
      <c r="LF315">
        <v>1</v>
      </c>
      <c r="LG315">
        <v>1</v>
      </c>
      <c r="LK315">
        <v>1</v>
      </c>
      <c r="MT315" t="s">
        <v>1462</v>
      </c>
      <c r="MU315" t="s">
        <v>7399</v>
      </c>
      <c r="MV315">
        <v>5</v>
      </c>
      <c r="MW315">
        <v>2.5</v>
      </c>
      <c r="MX315">
        <v>0</v>
      </c>
      <c r="MY315">
        <v>0</v>
      </c>
      <c r="MZ315">
        <v>2.5</v>
      </c>
      <c r="NA315">
        <v>2.5</v>
      </c>
      <c r="NM315" t="s">
        <v>2549</v>
      </c>
      <c r="NN315" t="s">
        <v>2549</v>
      </c>
      <c r="NO315" t="s">
        <v>2549</v>
      </c>
      <c r="NP315" t="s">
        <v>2549</v>
      </c>
      <c r="NQ315" t="s">
        <v>2549</v>
      </c>
      <c r="NR315" t="s">
        <v>2549</v>
      </c>
      <c r="NS315" t="s">
        <v>2549</v>
      </c>
      <c r="NT315" t="s">
        <v>2549</v>
      </c>
      <c r="NU315" t="s">
        <v>2549</v>
      </c>
      <c r="NV315" t="s">
        <v>2549</v>
      </c>
      <c r="NW315" t="s">
        <v>2550</v>
      </c>
      <c r="NX315" t="s">
        <v>2569</v>
      </c>
      <c r="NY315" t="s">
        <v>2569</v>
      </c>
      <c r="NZ315" t="s">
        <v>2550</v>
      </c>
      <c r="OA315" t="s">
        <v>2550</v>
      </c>
      <c r="OB315" t="s">
        <v>2550</v>
      </c>
      <c r="OC315" t="s">
        <v>2569</v>
      </c>
      <c r="OD315" t="s">
        <v>2550</v>
      </c>
      <c r="OE315" t="s">
        <v>2550</v>
      </c>
      <c r="OF315" t="s">
        <v>2550</v>
      </c>
      <c r="OG315">
        <v>0</v>
      </c>
      <c r="OH315">
        <v>2.5</v>
      </c>
      <c r="OJ315">
        <v>2.5</v>
      </c>
      <c r="OK315">
        <v>5</v>
      </c>
      <c r="OL315">
        <v>7.5</v>
      </c>
      <c r="QL315">
        <v>2.5</v>
      </c>
      <c r="QM315">
        <v>5</v>
      </c>
      <c r="RO315">
        <v>7.5</v>
      </c>
      <c r="RP315">
        <v>0</v>
      </c>
      <c r="RQ315">
        <v>2.5</v>
      </c>
      <c r="RR315">
        <v>10</v>
      </c>
      <c r="RS315" t="s">
        <v>1463</v>
      </c>
      <c r="RZ315" t="s">
        <v>1463</v>
      </c>
      <c r="SB315" t="s">
        <v>1463</v>
      </c>
      <c r="SH315" t="s">
        <v>1463</v>
      </c>
      <c r="SK315">
        <v>0</v>
      </c>
      <c r="SL315">
        <v>2.5</v>
      </c>
      <c r="SM315">
        <v>3.7</v>
      </c>
      <c r="SN315">
        <v>2.5</v>
      </c>
      <c r="SO315">
        <v>2.5</v>
      </c>
      <c r="SP315">
        <v>8.6999999999999993</v>
      </c>
      <c r="SQ315" t="s">
        <v>1463</v>
      </c>
      <c r="SR315" t="s">
        <v>2919</v>
      </c>
      <c r="TI315">
        <v>75</v>
      </c>
      <c r="TJ315" t="s">
        <v>7400</v>
      </c>
      <c r="TN315" t="b">
        <v>1</v>
      </c>
      <c r="TO315" t="b">
        <v>1</v>
      </c>
      <c r="TP315" t="b">
        <v>1</v>
      </c>
      <c r="TQ315" t="b">
        <v>1</v>
      </c>
      <c r="TU315" t="b">
        <v>1</v>
      </c>
      <c r="TX315">
        <v>2.5</v>
      </c>
      <c r="TY315">
        <v>2.5</v>
      </c>
      <c r="VI315">
        <v>5</v>
      </c>
      <c r="VJ315">
        <v>2.5</v>
      </c>
      <c r="VK315">
        <v>2.5</v>
      </c>
      <c r="VL315">
        <v>10</v>
      </c>
      <c r="VM315" t="s">
        <v>1463</v>
      </c>
      <c r="VO315" t="s">
        <v>1463</v>
      </c>
      <c r="VQ315" t="s">
        <v>1463</v>
      </c>
      <c r="VS315" t="s">
        <v>1463</v>
      </c>
      <c r="VV315" t="s">
        <v>1463</v>
      </c>
      <c r="VX315" t="s">
        <v>1462</v>
      </c>
      <c r="VY315" t="s">
        <v>2659</v>
      </c>
      <c r="VZ315">
        <v>2.5</v>
      </c>
      <c r="WA315">
        <v>2.5</v>
      </c>
      <c r="XJ315">
        <v>7</v>
      </c>
      <c r="XK315">
        <v>3.8</v>
      </c>
      <c r="XL315">
        <v>2.5</v>
      </c>
      <c r="XM315">
        <v>13.3</v>
      </c>
      <c r="XN315" t="s">
        <v>1462</v>
      </c>
      <c r="XO315" t="s">
        <v>1462</v>
      </c>
      <c r="XQ315" t="b">
        <v>1</v>
      </c>
      <c r="XW315" t="b">
        <v>1</v>
      </c>
      <c r="XX315" t="b">
        <v>1</v>
      </c>
      <c r="YC315" t="s">
        <v>1462</v>
      </c>
      <c r="YE315" t="s">
        <v>1462</v>
      </c>
      <c r="YF315" t="s">
        <v>6986</v>
      </c>
      <c r="YG315">
        <v>2.5</v>
      </c>
      <c r="YH315">
        <v>2.5</v>
      </c>
      <c r="YI315" t="s">
        <v>1462</v>
      </c>
      <c r="YO315" t="b">
        <v>1</v>
      </c>
      <c r="YU315">
        <v>5</v>
      </c>
      <c r="YV315">
        <v>2.5</v>
      </c>
      <c r="ZX315">
        <v>10</v>
      </c>
      <c r="ZY315">
        <v>2.5</v>
      </c>
      <c r="ZZ315">
        <v>5</v>
      </c>
      <c r="AAA315">
        <v>17.5</v>
      </c>
      <c r="AAB315" t="s">
        <v>1462</v>
      </c>
      <c r="AAD315" t="b">
        <v>1</v>
      </c>
      <c r="AAE315" t="s">
        <v>7401</v>
      </c>
      <c r="AAM315" t="b">
        <v>1</v>
      </c>
      <c r="AAO315" t="b">
        <v>1</v>
      </c>
      <c r="AAS315" t="s">
        <v>7402</v>
      </c>
      <c r="AAT315">
        <v>2.5</v>
      </c>
      <c r="AAU315">
        <v>5</v>
      </c>
      <c r="ADN315">
        <v>10</v>
      </c>
      <c r="ADO315">
        <v>5</v>
      </c>
      <c r="ADP315">
        <v>2.5</v>
      </c>
      <c r="ADQ315">
        <v>17.5</v>
      </c>
      <c r="ADR315" t="s">
        <v>2548</v>
      </c>
      <c r="ADS315">
        <v>0.5</v>
      </c>
      <c r="ADT315">
        <v>20</v>
      </c>
      <c r="ADU315" t="s">
        <v>1759</v>
      </c>
      <c r="ADV315">
        <v>0.5</v>
      </c>
      <c r="ADW315">
        <v>40</v>
      </c>
      <c r="ADX315" t="s">
        <v>2560</v>
      </c>
      <c r="ADY315">
        <v>1</v>
      </c>
      <c r="ADZ315">
        <v>40</v>
      </c>
      <c r="AEG315">
        <v>5</v>
      </c>
      <c r="AEH315">
        <v>2.5</v>
      </c>
      <c r="AEI315">
        <v>2</v>
      </c>
      <c r="AEJ315">
        <v>2.5</v>
      </c>
      <c r="AEK315">
        <v>2.5</v>
      </c>
      <c r="AEL315">
        <v>7</v>
      </c>
      <c r="AEX315" t="b">
        <v>1</v>
      </c>
      <c r="AFC315">
        <v>2.5</v>
      </c>
      <c r="AFD315">
        <v>2.5</v>
      </c>
      <c r="AFE315">
        <v>0</v>
      </c>
      <c r="AFF315">
        <v>6.1</v>
      </c>
      <c r="AFG315">
        <v>2.5</v>
      </c>
      <c r="AFH315">
        <v>8.6</v>
      </c>
      <c r="AFI315" t="s">
        <v>1463</v>
      </c>
      <c r="AFK315" t="s">
        <v>1463</v>
      </c>
      <c r="AFM315" t="s">
        <v>1463</v>
      </c>
      <c r="AFO315" t="s">
        <v>1463</v>
      </c>
      <c r="AFQ315" t="s">
        <v>1463</v>
      </c>
      <c r="AFT315" t="s">
        <v>1463</v>
      </c>
      <c r="AFV315">
        <v>3</v>
      </c>
      <c r="AFW315">
        <v>2</v>
      </c>
      <c r="AFX315">
        <v>6.1111111111111098</v>
      </c>
      <c r="AFY315">
        <v>2.5</v>
      </c>
      <c r="AFZ315">
        <v>5</v>
      </c>
      <c r="AGA315">
        <v>2.5</v>
      </c>
      <c r="AGB315">
        <v>2.5</v>
      </c>
      <c r="AGC315">
        <v>10</v>
      </c>
      <c r="AGD315">
        <v>7</v>
      </c>
      <c r="AGG315">
        <v>7</v>
      </c>
      <c r="AGJ315">
        <v>7</v>
      </c>
      <c r="AGQ315">
        <v>2.5</v>
      </c>
      <c r="AGR315">
        <v>2.5</v>
      </c>
      <c r="AGS315">
        <v>3</v>
      </c>
      <c r="AGT315">
        <v>2.5</v>
      </c>
      <c r="AGU315">
        <v>2.5</v>
      </c>
      <c r="AGV315">
        <v>8</v>
      </c>
      <c r="AGW315">
        <v>3</v>
      </c>
      <c r="AGY315" t="b">
        <v>1</v>
      </c>
      <c r="AGZ315" t="b">
        <v>1</v>
      </c>
      <c r="AHA315" t="b">
        <v>1</v>
      </c>
      <c r="AHD315">
        <v>2</v>
      </c>
      <c r="AHE315">
        <v>3</v>
      </c>
      <c r="AHF315">
        <v>3</v>
      </c>
      <c r="AKM315">
        <v>2.5</v>
      </c>
      <c r="AKN315">
        <v>2.5</v>
      </c>
      <c r="AKO315">
        <v>10</v>
      </c>
      <c r="AKP315">
        <v>2.5</v>
      </c>
      <c r="AKQ315">
        <v>2.5</v>
      </c>
      <c r="AKR315">
        <v>15</v>
      </c>
      <c r="AKS315" t="s">
        <v>1462</v>
      </c>
      <c r="AKT315" t="s">
        <v>1463</v>
      </c>
      <c r="AKV315" t="s">
        <v>1462</v>
      </c>
      <c r="AKX315" t="s">
        <v>1463</v>
      </c>
      <c r="AKZ315" t="s">
        <v>1463</v>
      </c>
      <c r="ALB315" t="s">
        <v>1462</v>
      </c>
      <c r="ALD315" t="s">
        <v>1463</v>
      </c>
      <c r="ALF315" t="s">
        <v>1462</v>
      </c>
      <c r="ALH315" t="s">
        <v>1463</v>
      </c>
      <c r="ALJ315" t="s">
        <v>1463</v>
      </c>
      <c r="ALL315" t="s">
        <v>1463</v>
      </c>
      <c r="ALN315" t="s">
        <v>1463</v>
      </c>
      <c r="ALP315" t="s">
        <v>1463</v>
      </c>
      <c r="ALR315" t="s">
        <v>1463</v>
      </c>
      <c r="ALT315" t="s">
        <v>1463</v>
      </c>
      <c r="AML315" t="b">
        <v>1</v>
      </c>
      <c r="AMM315" t="b">
        <v>1</v>
      </c>
      <c r="AMQ315" t="b">
        <v>1</v>
      </c>
      <c r="AMW315" t="b">
        <v>1</v>
      </c>
      <c r="ANA315">
        <v>2.5</v>
      </c>
      <c r="ANB315">
        <v>2.5</v>
      </c>
      <c r="ANC315">
        <v>10</v>
      </c>
      <c r="AND315">
        <v>2.5</v>
      </c>
      <c r="ANE315">
        <v>2.5</v>
      </c>
      <c r="ANF315">
        <v>15</v>
      </c>
      <c r="ANG315" t="s">
        <v>1462</v>
      </c>
      <c r="ANH315" t="s">
        <v>7403</v>
      </c>
      <c r="ANI315" t="s">
        <v>1462</v>
      </c>
      <c r="ANJ315" t="s">
        <v>2616</v>
      </c>
      <c r="ANK315">
        <v>2.5</v>
      </c>
      <c r="ANL315">
        <v>2.5</v>
      </c>
      <c r="ANM315">
        <v>6</v>
      </c>
      <c r="ANN315">
        <v>2.5</v>
      </c>
      <c r="ANO315">
        <v>2.5</v>
      </c>
      <c r="ANP315">
        <v>11</v>
      </c>
      <c r="ANQ315" t="s">
        <v>2599</v>
      </c>
      <c r="ANR315" t="s">
        <v>1462</v>
      </c>
      <c r="ANS315" t="s">
        <v>7404</v>
      </c>
      <c r="ANT315">
        <v>2.5</v>
      </c>
      <c r="ANU315">
        <v>2.5</v>
      </c>
      <c r="AQR315">
        <v>2.5</v>
      </c>
      <c r="AQS315">
        <v>1.3</v>
      </c>
      <c r="AQT315">
        <v>2.5</v>
      </c>
      <c r="AQU315">
        <v>6.3</v>
      </c>
      <c r="AQV315" t="s">
        <v>1463</v>
      </c>
      <c r="ARA315" t="b">
        <v>1</v>
      </c>
      <c r="ARD315" t="b">
        <v>1</v>
      </c>
      <c r="ARG315">
        <v>2.5</v>
      </c>
      <c r="ARH315">
        <v>2.5</v>
      </c>
      <c r="ARI315" t="s">
        <v>1463</v>
      </c>
      <c r="ARQ315" t="s">
        <v>1463</v>
      </c>
      <c r="ASD315">
        <v>0</v>
      </c>
      <c r="ASE315">
        <v>2.5</v>
      </c>
      <c r="ASF315">
        <v>6</v>
      </c>
      <c r="ASG315">
        <v>2.5</v>
      </c>
      <c r="ASH315">
        <v>2.5</v>
      </c>
      <c r="ASI315">
        <v>11</v>
      </c>
      <c r="ASJ315">
        <v>70</v>
      </c>
      <c r="ASM315" t="b">
        <v>1</v>
      </c>
      <c r="ASS315">
        <v>6</v>
      </c>
      <c r="AST315" t="s">
        <v>1462</v>
      </c>
      <c r="ASW315" t="b">
        <v>1</v>
      </c>
      <c r="ASY315" t="b">
        <v>1</v>
      </c>
      <c r="ATC315" t="s">
        <v>7405</v>
      </c>
      <c r="ATD315">
        <v>2.5</v>
      </c>
      <c r="ATE315">
        <v>2.5</v>
      </c>
      <c r="ATF315">
        <v>8</v>
      </c>
      <c r="ATG315">
        <v>7.5</v>
      </c>
      <c r="ATH315">
        <v>2.5</v>
      </c>
      <c r="ATI315">
        <v>18</v>
      </c>
      <c r="ATJ315" t="s">
        <v>1462</v>
      </c>
      <c r="ATK315" t="b">
        <v>1</v>
      </c>
      <c r="ATL315" t="s">
        <v>7406</v>
      </c>
      <c r="ATM315" t="s">
        <v>2561</v>
      </c>
      <c r="AVW315" t="s">
        <v>1462</v>
      </c>
      <c r="AVX315" t="s">
        <v>1463</v>
      </c>
      <c r="AVZ315">
        <v>7.5</v>
      </c>
      <c r="AWA315">
        <v>2.5</v>
      </c>
      <c r="AWB315">
        <v>7.5</v>
      </c>
      <c r="AWC315">
        <v>2.5</v>
      </c>
      <c r="AWD315">
        <v>4</v>
      </c>
      <c r="AWE315">
        <v>5</v>
      </c>
      <c r="AWF315">
        <v>2.5</v>
      </c>
      <c r="AWG315">
        <v>11.5</v>
      </c>
      <c r="AWH315" t="s">
        <v>1462</v>
      </c>
      <c r="AWI315" t="s">
        <v>1470</v>
      </c>
      <c r="AWJ315" t="s">
        <v>1462</v>
      </c>
      <c r="AWK315" t="s">
        <v>1470</v>
      </c>
      <c r="AWL315" t="s">
        <v>1462</v>
      </c>
      <c r="AWM315" t="s">
        <v>2619</v>
      </c>
      <c r="AWN315" t="s">
        <v>1463</v>
      </c>
      <c r="AWP315" t="s">
        <v>1463</v>
      </c>
      <c r="AWR315" t="s">
        <v>1463</v>
      </c>
      <c r="AWT315" t="s">
        <v>1463</v>
      </c>
      <c r="AWV315" t="s">
        <v>1462</v>
      </c>
      <c r="AWW315" t="s">
        <v>1470</v>
      </c>
      <c r="AWX315" t="s">
        <v>1463</v>
      </c>
      <c r="AWZ315" t="s">
        <v>1463</v>
      </c>
      <c r="AXB315" t="s">
        <v>1462</v>
      </c>
      <c r="AXC315" t="s">
        <v>1469</v>
      </c>
      <c r="AXD315" t="s">
        <v>1463</v>
      </c>
      <c r="AXI315">
        <v>5</v>
      </c>
      <c r="AXJ315">
        <v>2.5</v>
      </c>
      <c r="AXK315">
        <v>6</v>
      </c>
      <c r="AXN315">
        <v>6</v>
      </c>
      <c r="AXO315">
        <v>1</v>
      </c>
      <c r="AXP315">
        <v>1</v>
      </c>
      <c r="AXQ315">
        <v>1</v>
      </c>
      <c r="AXR315">
        <v>1</v>
      </c>
      <c r="AXS315">
        <v>1</v>
      </c>
      <c r="AXT315">
        <v>0</v>
      </c>
      <c r="AXU315">
        <v>0</v>
      </c>
      <c r="AXW315">
        <v>0</v>
      </c>
      <c r="AYA315">
        <v>10</v>
      </c>
      <c r="AYD315">
        <v>10</v>
      </c>
      <c r="AYE315" t="s">
        <v>1463</v>
      </c>
      <c r="AYF315" t="s">
        <v>1463</v>
      </c>
      <c r="AYG315">
        <v>10</v>
      </c>
      <c r="AYJ315">
        <v>10</v>
      </c>
      <c r="AYK315">
        <v>2.5</v>
      </c>
      <c r="AYL315">
        <v>2.5</v>
      </c>
      <c r="AYM315">
        <v>15</v>
      </c>
      <c r="AZO315" t="s">
        <v>1462</v>
      </c>
      <c r="AZP315" t="s">
        <v>7407</v>
      </c>
      <c r="AZR315">
        <v>2.5</v>
      </c>
      <c r="AZS315">
        <v>2.5</v>
      </c>
      <c r="BCH315">
        <v>10</v>
      </c>
      <c r="BCI315">
        <v>2.5</v>
      </c>
      <c r="BCJ315">
        <v>2.5</v>
      </c>
      <c r="BCK315">
        <v>15</v>
      </c>
      <c r="BCL315">
        <v>1</v>
      </c>
      <c r="BCN315">
        <v>3</v>
      </c>
      <c r="BCP315">
        <v>2</v>
      </c>
      <c r="BCR315">
        <v>4</v>
      </c>
      <c r="BCT315" t="s">
        <v>2555</v>
      </c>
      <c r="BCW315" t="s">
        <v>2555</v>
      </c>
      <c r="BCY315">
        <v>2.5</v>
      </c>
      <c r="BCZ315">
        <v>2.5</v>
      </c>
      <c r="BEH315">
        <v>6.7</v>
      </c>
      <c r="BEI315">
        <v>5</v>
      </c>
      <c r="BEJ315">
        <v>2.5</v>
      </c>
      <c r="BEK315">
        <v>14.2</v>
      </c>
      <c r="BEL315" t="s">
        <v>2552</v>
      </c>
      <c r="BEN315" t="s">
        <v>2557</v>
      </c>
      <c r="BEP315" t="s">
        <v>2552</v>
      </c>
      <c r="BER315" t="s">
        <v>2567</v>
      </c>
      <c r="BET315" t="s">
        <v>2557</v>
      </c>
      <c r="BEV315" t="s">
        <v>2567</v>
      </c>
      <c r="BEX315">
        <v>5</v>
      </c>
      <c r="BEY315">
        <v>2.5</v>
      </c>
      <c r="BGQ315">
        <v>1</v>
      </c>
      <c r="BGR315">
        <v>2.5</v>
      </c>
      <c r="BGS315">
        <v>2.5</v>
      </c>
      <c r="BGT315">
        <v>6</v>
      </c>
      <c r="BGU315" t="s">
        <v>1462</v>
      </c>
      <c r="BGV315" t="s">
        <v>2984</v>
      </c>
      <c r="BGW315" t="s">
        <v>3103</v>
      </c>
      <c r="BGX315" t="s">
        <v>3069</v>
      </c>
      <c r="BGY315" t="s">
        <v>2653</v>
      </c>
      <c r="BHK315">
        <v>2.5</v>
      </c>
      <c r="BHL315">
        <v>2.5</v>
      </c>
      <c r="BIT315">
        <v>5</v>
      </c>
      <c r="BIU315">
        <v>2.5</v>
      </c>
      <c r="BIV315">
        <v>2.5</v>
      </c>
      <c r="BIW315">
        <v>10</v>
      </c>
      <c r="BIX315">
        <v>2</v>
      </c>
      <c r="BIY315" t="s">
        <v>1474</v>
      </c>
      <c r="BIZ315" t="s">
        <v>1794</v>
      </c>
      <c r="BJA315" t="s">
        <v>1468</v>
      </c>
      <c r="BJB315">
        <v>2.5</v>
      </c>
      <c r="BJC315">
        <v>2.5</v>
      </c>
    </row>
    <row r="316" spans="1:1023 1026:1615" ht="15" x14ac:dyDescent="0.25">
      <c r="A316" t="s">
        <v>7368</v>
      </c>
      <c r="B316" t="s">
        <v>7408</v>
      </c>
      <c r="C316" t="s">
        <v>7409</v>
      </c>
      <c r="D316" t="s">
        <v>2553</v>
      </c>
      <c r="E316" t="s">
        <v>7410</v>
      </c>
      <c r="F316" t="s">
        <v>2606</v>
      </c>
      <c r="G316" t="s">
        <v>4350</v>
      </c>
      <c r="H316" t="s">
        <v>5555</v>
      </c>
      <c r="I316" t="s">
        <v>7411</v>
      </c>
      <c r="J316">
        <v>1.8387141600000001</v>
      </c>
      <c r="K316">
        <v>34.738068749999996</v>
      </c>
      <c r="L316" s="116">
        <v>42413</v>
      </c>
      <c r="M316" t="s">
        <v>1471</v>
      </c>
      <c r="N316">
        <v>24</v>
      </c>
      <c r="O316" t="s">
        <v>1472</v>
      </c>
      <c r="Q316">
        <v>8.3000000000000007</v>
      </c>
      <c r="R316">
        <v>7.5</v>
      </c>
      <c r="S316">
        <v>2.5</v>
      </c>
      <c r="T316">
        <v>18.3</v>
      </c>
      <c r="U316">
        <v>1</v>
      </c>
      <c r="V316">
        <v>1</v>
      </c>
      <c r="X316">
        <v>2</v>
      </c>
      <c r="AA316" t="b">
        <v>1</v>
      </c>
      <c r="AG316">
        <v>1</v>
      </c>
      <c r="AH316">
        <v>1</v>
      </c>
      <c r="BE316">
        <v>1</v>
      </c>
      <c r="BK316">
        <v>1</v>
      </c>
      <c r="BS316" t="s">
        <v>1462</v>
      </c>
      <c r="BT316" t="s">
        <v>1462</v>
      </c>
      <c r="BW316">
        <v>7.5</v>
      </c>
      <c r="BX316">
        <v>2.5</v>
      </c>
      <c r="BY316">
        <v>0</v>
      </c>
      <c r="BZ316">
        <v>2.5</v>
      </c>
      <c r="CA316">
        <v>2.5</v>
      </c>
      <c r="CB316">
        <v>5</v>
      </c>
      <c r="CC316" t="s">
        <v>1462</v>
      </c>
      <c r="CE316" t="b">
        <v>1</v>
      </c>
      <c r="CF316">
        <v>8</v>
      </c>
      <c r="CH316" t="s">
        <v>1463</v>
      </c>
      <c r="CM316" t="s">
        <v>1463</v>
      </c>
      <c r="CR316" t="s">
        <v>1463</v>
      </c>
      <c r="CW316" t="s">
        <v>1463</v>
      </c>
      <c r="DB316" t="s">
        <v>1463</v>
      </c>
      <c r="DG316" t="s">
        <v>1463</v>
      </c>
      <c r="DM316" t="s">
        <v>1463</v>
      </c>
      <c r="DS316" t="b">
        <v>1</v>
      </c>
      <c r="DU316" t="b">
        <v>1</v>
      </c>
      <c r="EC316" t="b">
        <v>1</v>
      </c>
      <c r="EI316">
        <v>2.5</v>
      </c>
      <c r="EJ316">
        <v>2.5</v>
      </c>
      <c r="EN316">
        <v>0</v>
      </c>
      <c r="EO316" t="s">
        <v>1463</v>
      </c>
      <c r="FL316">
        <v>2.2999999999999998</v>
      </c>
      <c r="FM316">
        <v>2.5</v>
      </c>
      <c r="FN316">
        <v>2.5</v>
      </c>
      <c r="FO316">
        <v>7.3</v>
      </c>
      <c r="FP316" t="s">
        <v>1462</v>
      </c>
      <c r="FS316" t="s">
        <v>1464</v>
      </c>
      <c r="FT316" t="b">
        <v>1</v>
      </c>
      <c r="FV316" t="s">
        <v>1464</v>
      </c>
      <c r="FY316" t="s">
        <v>1464</v>
      </c>
      <c r="GB316" t="s">
        <v>1464</v>
      </c>
      <c r="GE316" t="s">
        <v>1464</v>
      </c>
      <c r="GH316" t="s">
        <v>1464</v>
      </c>
      <c r="GK316" t="s">
        <v>1464</v>
      </c>
      <c r="GN316" t="s">
        <v>1464</v>
      </c>
      <c r="GQ316" t="s">
        <v>1464</v>
      </c>
      <c r="GT316" t="s">
        <v>1464</v>
      </c>
      <c r="GW316" t="s">
        <v>1464</v>
      </c>
      <c r="GZ316" t="s">
        <v>1464</v>
      </c>
      <c r="HC316" t="s">
        <v>1464</v>
      </c>
      <c r="HD316" t="b">
        <v>1</v>
      </c>
      <c r="HF316" t="s">
        <v>1464</v>
      </c>
      <c r="HI316" t="s">
        <v>1464</v>
      </c>
      <c r="HL316" t="s">
        <v>1464</v>
      </c>
      <c r="HO316" t="s">
        <v>1464</v>
      </c>
      <c r="HR316" t="s">
        <v>1464</v>
      </c>
      <c r="HU316" t="s">
        <v>1464</v>
      </c>
      <c r="HX316" t="s">
        <v>1464</v>
      </c>
      <c r="IA316" t="s">
        <v>1464</v>
      </c>
      <c r="ID316" t="s">
        <v>1464</v>
      </c>
      <c r="IG316" t="s">
        <v>1464</v>
      </c>
      <c r="IJ316" t="s">
        <v>1464</v>
      </c>
      <c r="IM316" t="s">
        <v>1464</v>
      </c>
      <c r="IP316" t="s">
        <v>1464</v>
      </c>
      <c r="IS316" t="s">
        <v>1464</v>
      </c>
      <c r="IV316" t="s">
        <v>1464</v>
      </c>
      <c r="IY316" t="s">
        <v>1464</v>
      </c>
      <c r="JB316" t="s">
        <v>1464</v>
      </c>
      <c r="JE316" t="s">
        <v>1464</v>
      </c>
      <c r="JH316" t="s">
        <v>1464</v>
      </c>
      <c r="JK316" t="s">
        <v>1464</v>
      </c>
      <c r="JN316" t="s">
        <v>1464</v>
      </c>
      <c r="JQ316" t="s">
        <v>1464</v>
      </c>
      <c r="JT316" t="s">
        <v>1464</v>
      </c>
      <c r="JW316" t="s">
        <v>1464</v>
      </c>
      <c r="JZ316" t="s">
        <v>1464</v>
      </c>
      <c r="KC316" t="s">
        <v>1464</v>
      </c>
      <c r="KF316" t="s">
        <v>1464</v>
      </c>
      <c r="KG316" t="s">
        <v>4388</v>
      </c>
      <c r="KH316" t="b">
        <v>1</v>
      </c>
      <c r="KJ316" t="s">
        <v>1464</v>
      </c>
      <c r="KK316" t="s">
        <v>1463</v>
      </c>
      <c r="KM316">
        <v>2.5</v>
      </c>
      <c r="KN316">
        <v>2.5</v>
      </c>
      <c r="KO316">
        <v>0</v>
      </c>
      <c r="KR316">
        <v>0</v>
      </c>
      <c r="KS316" t="s">
        <v>1463</v>
      </c>
      <c r="RO316">
        <v>7.5</v>
      </c>
      <c r="RP316">
        <v>0</v>
      </c>
      <c r="RQ316">
        <v>2.5</v>
      </c>
      <c r="RR316">
        <v>10</v>
      </c>
      <c r="RS316" t="s">
        <v>1463</v>
      </c>
      <c r="RZ316" t="s">
        <v>1463</v>
      </c>
      <c r="SK316">
        <v>0</v>
      </c>
      <c r="SL316">
        <v>2.5</v>
      </c>
      <c r="SM316">
        <v>3.7</v>
      </c>
      <c r="SN316">
        <v>2.5</v>
      </c>
      <c r="SO316">
        <v>2.5</v>
      </c>
      <c r="SP316">
        <v>8.6999999999999993</v>
      </c>
      <c r="SQ316" t="s">
        <v>1463</v>
      </c>
      <c r="SR316" t="s">
        <v>2919</v>
      </c>
      <c r="TI316">
        <v>75</v>
      </c>
      <c r="TJ316" t="s">
        <v>7412</v>
      </c>
      <c r="TN316" t="b">
        <v>1</v>
      </c>
      <c r="TO316" t="b">
        <v>1</v>
      </c>
      <c r="TP316" t="b">
        <v>1</v>
      </c>
      <c r="TQ316" t="b">
        <v>1</v>
      </c>
      <c r="TU316" t="b">
        <v>1</v>
      </c>
      <c r="TX316">
        <v>2.5</v>
      </c>
      <c r="TY316">
        <v>2.5</v>
      </c>
      <c r="VI316">
        <v>5</v>
      </c>
      <c r="VJ316">
        <v>0</v>
      </c>
      <c r="VK316">
        <v>2.5</v>
      </c>
      <c r="VL316">
        <v>7.5</v>
      </c>
      <c r="VM316" t="s">
        <v>1463</v>
      </c>
      <c r="VO316" t="s">
        <v>1463</v>
      </c>
      <c r="VQ316" t="s">
        <v>1463</v>
      </c>
      <c r="VS316" t="s">
        <v>1463</v>
      </c>
      <c r="VV316" t="s">
        <v>1463</v>
      </c>
      <c r="VX316" t="s">
        <v>1462</v>
      </c>
      <c r="VY316" t="s">
        <v>7050</v>
      </c>
      <c r="VZ316">
        <v>0</v>
      </c>
      <c r="WA316">
        <v>2.5</v>
      </c>
      <c r="XJ316">
        <v>5</v>
      </c>
      <c r="XK316">
        <v>1.3</v>
      </c>
      <c r="XL316">
        <v>2.5</v>
      </c>
      <c r="XM316">
        <v>8.8000000000000007</v>
      </c>
      <c r="XN316" t="s">
        <v>1462</v>
      </c>
      <c r="XO316" t="s">
        <v>1462</v>
      </c>
      <c r="XQ316" t="b">
        <v>1</v>
      </c>
      <c r="XT316" t="b">
        <v>1</v>
      </c>
      <c r="XW316" t="b">
        <v>1</v>
      </c>
      <c r="YC316" t="s">
        <v>1462</v>
      </c>
      <c r="YE316" t="s">
        <v>1462</v>
      </c>
      <c r="YF316" t="s">
        <v>6986</v>
      </c>
      <c r="YG316">
        <v>2.5</v>
      </c>
      <c r="YH316">
        <v>2.5</v>
      </c>
      <c r="YI316" t="s">
        <v>1463</v>
      </c>
      <c r="YU316">
        <v>0</v>
      </c>
      <c r="YV316">
        <v>2.5</v>
      </c>
      <c r="ZX316">
        <v>10</v>
      </c>
      <c r="ZY316">
        <v>5</v>
      </c>
      <c r="ZZ316">
        <v>2.5</v>
      </c>
      <c r="AAA316">
        <v>17.5</v>
      </c>
      <c r="AAB316" t="s">
        <v>1462</v>
      </c>
      <c r="AAD316" t="b">
        <v>1</v>
      </c>
      <c r="AAM316" t="b">
        <v>1</v>
      </c>
      <c r="AAO316" t="b">
        <v>1</v>
      </c>
      <c r="AAS316" t="s">
        <v>6944</v>
      </c>
      <c r="AAT316">
        <v>5</v>
      </c>
      <c r="AAU316">
        <v>2.5</v>
      </c>
      <c r="ADN316">
        <v>10</v>
      </c>
      <c r="ADO316">
        <v>5</v>
      </c>
      <c r="ADP316">
        <v>2.5</v>
      </c>
      <c r="ADQ316">
        <v>17.5</v>
      </c>
      <c r="ADR316" t="s">
        <v>1759</v>
      </c>
      <c r="ADS316">
        <v>0.5</v>
      </c>
      <c r="ADT316">
        <v>20</v>
      </c>
      <c r="ADU316" t="s">
        <v>2548</v>
      </c>
      <c r="ADV316">
        <v>0.5</v>
      </c>
      <c r="ADW316">
        <v>20</v>
      </c>
      <c r="ADX316" t="s">
        <v>2560</v>
      </c>
      <c r="ADY316">
        <v>1.5</v>
      </c>
      <c r="ADZ316">
        <v>70</v>
      </c>
      <c r="AEG316">
        <v>5</v>
      </c>
      <c r="AEH316">
        <v>2.5</v>
      </c>
      <c r="AEI316">
        <v>7</v>
      </c>
      <c r="AEJ316">
        <v>2.5</v>
      </c>
      <c r="AEK316">
        <v>2.5</v>
      </c>
      <c r="AEL316">
        <v>12</v>
      </c>
      <c r="AEU316" t="b">
        <v>1</v>
      </c>
      <c r="AEX316" t="b">
        <v>1</v>
      </c>
      <c r="AFC316">
        <v>2.5</v>
      </c>
      <c r="AFD316">
        <v>2.5</v>
      </c>
      <c r="AFE316">
        <v>0</v>
      </c>
      <c r="AFF316">
        <v>6.1</v>
      </c>
      <c r="AFG316">
        <v>2.5</v>
      </c>
      <c r="AFH316">
        <v>8.6</v>
      </c>
      <c r="AFI316" t="s">
        <v>1463</v>
      </c>
      <c r="AFK316" t="s">
        <v>1463</v>
      </c>
      <c r="AFM316" t="s">
        <v>1463</v>
      </c>
      <c r="AFO316" t="s">
        <v>1463</v>
      </c>
      <c r="AFQ316" t="s">
        <v>1463</v>
      </c>
      <c r="AFT316" t="s">
        <v>1463</v>
      </c>
      <c r="AFV316">
        <v>3</v>
      </c>
      <c r="AFW316">
        <v>2</v>
      </c>
      <c r="AFX316">
        <v>6.1111111111111098</v>
      </c>
      <c r="AFY316">
        <v>2.5</v>
      </c>
      <c r="AFZ316">
        <v>2.5</v>
      </c>
      <c r="AGA316">
        <v>2.5</v>
      </c>
      <c r="AGB316">
        <v>2.5</v>
      </c>
      <c r="AGC316">
        <v>7.5</v>
      </c>
      <c r="AGD316">
        <v>4</v>
      </c>
      <c r="AGG316">
        <v>4</v>
      </c>
      <c r="AGJ316">
        <v>4</v>
      </c>
      <c r="AGQ316">
        <v>2.5</v>
      </c>
      <c r="AGR316">
        <v>2.5</v>
      </c>
      <c r="AGS316">
        <v>3</v>
      </c>
      <c r="AGT316">
        <v>5</v>
      </c>
      <c r="AGU316">
        <v>2.5</v>
      </c>
      <c r="AGV316">
        <v>10.5</v>
      </c>
      <c r="AGW316">
        <v>3</v>
      </c>
      <c r="AGY316" t="b">
        <v>1</v>
      </c>
      <c r="AGZ316" t="b">
        <v>1</v>
      </c>
      <c r="AHA316" t="b">
        <v>1</v>
      </c>
      <c r="AHD316">
        <v>2</v>
      </c>
      <c r="AHE316">
        <v>2</v>
      </c>
      <c r="AHF316">
        <v>3</v>
      </c>
      <c r="AKM316">
        <v>5</v>
      </c>
      <c r="AKN316">
        <v>2.5</v>
      </c>
      <c r="AKO316">
        <v>10</v>
      </c>
      <c r="AKP316">
        <v>2.5</v>
      </c>
      <c r="AKQ316">
        <v>2.5</v>
      </c>
      <c r="AKR316">
        <v>15</v>
      </c>
      <c r="AKS316" t="s">
        <v>1462</v>
      </c>
      <c r="AKT316" t="s">
        <v>1463</v>
      </c>
      <c r="AKV316" t="s">
        <v>1462</v>
      </c>
      <c r="AKX316" t="s">
        <v>1463</v>
      </c>
      <c r="AKZ316" t="s">
        <v>1463</v>
      </c>
      <c r="ALB316" t="s">
        <v>1462</v>
      </c>
      <c r="ALD316" t="s">
        <v>1463</v>
      </c>
      <c r="ALF316" t="s">
        <v>1462</v>
      </c>
      <c r="ALH316" t="s">
        <v>1462</v>
      </c>
      <c r="ALJ316" t="s">
        <v>1463</v>
      </c>
      <c r="ALL316" t="s">
        <v>1463</v>
      </c>
      <c r="ALN316" t="s">
        <v>1463</v>
      </c>
      <c r="ALP316" t="s">
        <v>1463</v>
      </c>
      <c r="ALR316" t="s">
        <v>1463</v>
      </c>
      <c r="ALT316" t="s">
        <v>1463</v>
      </c>
      <c r="AML316" t="b">
        <v>1</v>
      </c>
      <c r="AMM316" t="b">
        <v>1</v>
      </c>
      <c r="AMQ316" t="b">
        <v>1</v>
      </c>
      <c r="AMW316" t="b">
        <v>1</v>
      </c>
      <c r="ANA316">
        <v>2.5</v>
      </c>
      <c r="ANB316">
        <v>2.5</v>
      </c>
      <c r="ANC316">
        <v>10</v>
      </c>
      <c r="AND316">
        <v>2.5</v>
      </c>
      <c r="ANE316">
        <v>2.5</v>
      </c>
      <c r="ANF316">
        <v>15</v>
      </c>
      <c r="ANG316" t="s">
        <v>1462</v>
      </c>
      <c r="ANH316" t="s">
        <v>7148</v>
      </c>
      <c r="ANI316" t="s">
        <v>1462</v>
      </c>
      <c r="ANJ316" t="s">
        <v>6460</v>
      </c>
      <c r="ANK316">
        <v>2.5</v>
      </c>
      <c r="ANL316">
        <v>2.5</v>
      </c>
      <c r="ANM316">
        <v>6</v>
      </c>
      <c r="ANN316">
        <v>2.5</v>
      </c>
      <c r="ANO316">
        <v>7.5</v>
      </c>
      <c r="ANP316">
        <v>16</v>
      </c>
      <c r="ANQ316" t="s">
        <v>2599</v>
      </c>
      <c r="ANR316" t="s">
        <v>1462</v>
      </c>
      <c r="ANT316">
        <v>2.5</v>
      </c>
      <c r="ANU316">
        <v>7.5</v>
      </c>
      <c r="AQR316">
        <v>2.5</v>
      </c>
      <c r="AQS316">
        <v>0</v>
      </c>
      <c r="AQT316">
        <v>2.5</v>
      </c>
      <c r="AQU316">
        <v>5</v>
      </c>
      <c r="AQV316" t="s">
        <v>1463</v>
      </c>
      <c r="ARC316" t="b">
        <v>1</v>
      </c>
      <c r="ARD316" t="b">
        <v>1</v>
      </c>
      <c r="ARG316">
        <v>0</v>
      </c>
      <c r="ARH316">
        <v>2.5</v>
      </c>
      <c r="ARI316" t="s">
        <v>1463</v>
      </c>
      <c r="ARQ316" t="s">
        <v>1463</v>
      </c>
      <c r="ASD316">
        <v>0</v>
      </c>
      <c r="ASE316">
        <v>2.5</v>
      </c>
      <c r="ASF316">
        <v>6</v>
      </c>
      <c r="ASG316">
        <v>2.5</v>
      </c>
      <c r="ASH316">
        <v>2.5</v>
      </c>
      <c r="ASI316">
        <v>11</v>
      </c>
      <c r="ASJ316">
        <v>70</v>
      </c>
      <c r="ASM316" t="b">
        <v>1</v>
      </c>
      <c r="ASS316">
        <v>5</v>
      </c>
      <c r="AST316" t="s">
        <v>1462</v>
      </c>
      <c r="ASW316" t="b">
        <v>1</v>
      </c>
      <c r="ASY316" t="b">
        <v>1</v>
      </c>
      <c r="ATC316" t="s">
        <v>7413</v>
      </c>
      <c r="ATD316">
        <v>2.5</v>
      </c>
      <c r="ATE316">
        <v>2.5</v>
      </c>
      <c r="ATF316">
        <v>0</v>
      </c>
      <c r="ATG316">
        <v>0</v>
      </c>
      <c r="ATH316">
        <v>6.3</v>
      </c>
      <c r="ATI316">
        <v>6.3</v>
      </c>
      <c r="ATJ316" t="s">
        <v>1463</v>
      </c>
      <c r="AVZ316">
        <v>0</v>
      </c>
      <c r="AWA316">
        <v>5</v>
      </c>
      <c r="AWB316">
        <v>0</v>
      </c>
      <c r="AWC316">
        <v>7.5</v>
      </c>
      <c r="AWD316">
        <v>2</v>
      </c>
      <c r="AWE316">
        <v>2.5</v>
      </c>
      <c r="AWF316">
        <v>2.5</v>
      </c>
      <c r="AWG316">
        <v>7</v>
      </c>
      <c r="AWH316" t="s">
        <v>1462</v>
      </c>
      <c r="AWI316" t="s">
        <v>1470</v>
      </c>
      <c r="AWJ316" t="s">
        <v>1463</v>
      </c>
      <c r="AWL316" t="s">
        <v>1463</v>
      </c>
      <c r="AWN316" t="s">
        <v>1463</v>
      </c>
      <c r="AWP316" t="s">
        <v>1463</v>
      </c>
      <c r="AWR316" t="s">
        <v>1463</v>
      </c>
      <c r="AWT316" t="s">
        <v>1463</v>
      </c>
      <c r="AWV316" t="s">
        <v>1462</v>
      </c>
      <c r="AWW316" t="s">
        <v>1470</v>
      </c>
      <c r="AWX316" t="s">
        <v>1463</v>
      </c>
      <c r="AWZ316" t="s">
        <v>1462</v>
      </c>
      <c r="AXA316" t="s">
        <v>1469</v>
      </c>
      <c r="AXB316" t="s">
        <v>1463</v>
      </c>
      <c r="AXD316" t="s">
        <v>1463</v>
      </c>
      <c r="AXI316">
        <v>2.5</v>
      </c>
      <c r="AXJ316">
        <v>2.5</v>
      </c>
      <c r="AXK316">
        <v>1</v>
      </c>
      <c r="AXN316">
        <v>1</v>
      </c>
      <c r="AXO316">
        <v>1</v>
      </c>
      <c r="AXP316">
        <v>1</v>
      </c>
      <c r="AXQ316">
        <v>1</v>
      </c>
      <c r="AXR316">
        <v>1</v>
      </c>
      <c r="AXS316">
        <v>1</v>
      </c>
      <c r="AXT316">
        <v>1</v>
      </c>
      <c r="AXU316">
        <v>1</v>
      </c>
      <c r="AXV316">
        <v>2</v>
      </c>
      <c r="AXW316">
        <v>1</v>
      </c>
      <c r="AXX316">
        <v>2</v>
      </c>
      <c r="AYA316">
        <v>8</v>
      </c>
      <c r="AYD316">
        <v>8</v>
      </c>
      <c r="AYE316" t="s">
        <v>1463</v>
      </c>
      <c r="AYF316" t="s">
        <v>1463</v>
      </c>
      <c r="AYG316">
        <v>4</v>
      </c>
      <c r="AYJ316">
        <v>10</v>
      </c>
      <c r="AYK316">
        <v>2.5</v>
      </c>
      <c r="AYL316">
        <v>2.5</v>
      </c>
      <c r="AYM316">
        <v>15</v>
      </c>
      <c r="AZO316" t="s">
        <v>1462</v>
      </c>
      <c r="AZP316" t="s">
        <v>7414</v>
      </c>
      <c r="AZR316">
        <v>2.5</v>
      </c>
      <c r="AZS316">
        <v>2.5</v>
      </c>
      <c r="BCH316">
        <v>10</v>
      </c>
      <c r="BCI316">
        <v>2.5</v>
      </c>
      <c r="BCJ316">
        <v>2.5</v>
      </c>
      <c r="BCK316">
        <v>15</v>
      </c>
      <c r="BCL316">
        <v>1</v>
      </c>
      <c r="BCN316" t="s">
        <v>2555</v>
      </c>
      <c r="BCP316">
        <v>3</v>
      </c>
      <c r="BCR316">
        <v>2</v>
      </c>
      <c r="BCT316" t="s">
        <v>2555</v>
      </c>
      <c r="BCW316" t="s">
        <v>2555</v>
      </c>
      <c r="BCY316">
        <v>2.5</v>
      </c>
      <c r="BCZ316">
        <v>2.5</v>
      </c>
      <c r="BEH316">
        <v>10</v>
      </c>
      <c r="BEI316">
        <v>5</v>
      </c>
      <c r="BEJ316">
        <v>2.5</v>
      </c>
      <c r="BEK316">
        <v>17.5</v>
      </c>
      <c r="BEL316" t="s">
        <v>2552</v>
      </c>
      <c r="BEN316" t="s">
        <v>2567</v>
      </c>
      <c r="BEP316" t="s">
        <v>2567</v>
      </c>
      <c r="BER316" t="s">
        <v>2567</v>
      </c>
      <c r="BET316" t="s">
        <v>2567</v>
      </c>
      <c r="BEV316" t="s">
        <v>2567</v>
      </c>
      <c r="BEX316">
        <v>5</v>
      </c>
      <c r="BEY316">
        <v>2.5</v>
      </c>
      <c r="BGQ316">
        <v>0</v>
      </c>
      <c r="BGR316">
        <v>2.5</v>
      </c>
      <c r="BGS316">
        <v>2.5</v>
      </c>
      <c r="BGT316">
        <v>5</v>
      </c>
      <c r="BGU316" t="s">
        <v>1462</v>
      </c>
      <c r="BGV316" t="s">
        <v>4388</v>
      </c>
      <c r="BGW316" t="s">
        <v>3103</v>
      </c>
      <c r="BHK316">
        <v>2.5</v>
      </c>
      <c r="BHL316">
        <v>2.5</v>
      </c>
      <c r="BIT316">
        <v>5</v>
      </c>
      <c r="BIU316">
        <v>2.5</v>
      </c>
      <c r="BIV316">
        <v>2.5</v>
      </c>
      <c r="BIW316">
        <v>10</v>
      </c>
      <c r="BIX316">
        <v>2</v>
      </c>
      <c r="BIY316" t="s">
        <v>1474</v>
      </c>
      <c r="BIZ316" t="s">
        <v>1794</v>
      </c>
      <c r="BJA316" t="s">
        <v>1468</v>
      </c>
      <c r="BJB316">
        <v>2.5</v>
      </c>
      <c r="BJC316">
        <v>2.5</v>
      </c>
    </row>
    <row r="317" spans="1:1023 1026:1615" ht="15" x14ac:dyDescent="0.25">
      <c r="A317" t="s">
        <v>7368</v>
      </c>
      <c r="B317" t="s">
        <v>7415</v>
      </c>
      <c r="C317" t="s">
        <v>7416</v>
      </c>
      <c r="D317" t="s">
        <v>2570</v>
      </c>
      <c r="E317" t="s">
        <v>7417</v>
      </c>
      <c r="F317" t="s">
        <v>2606</v>
      </c>
      <c r="G317" t="s">
        <v>4350</v>
      </c>
      <c r="H317" t="s">
        <v>5555</v>
      </c>
      <c r="I317" t="s">
        <v>7371</v>
      </c>
      <c r="J317">
        <v>1.83850695</v>
      </c>
      <c r="K317">
        <v>34.739088109999997</v>
      </c>
      <c r="L317" s="116">
        <v>42413</v>
      </c>
      <c r="M317" t="s">
        <v>1461</v>
      </c>
      <c r="N317">
        <v>19</v>
      </c>
      <c r="O317" t="s">
        <v>2554</v>
      </c>
      <c r="Q317">
        <v>8.3000000000000007</v>
      </c>
      <c r="R317">
        <v>5</v>
      </c>
      <c r="S317">
        <v>2.5</v>
      </c>
      <c r="T317">
        <v>15.8</v>
      </c>
      <c r="U317">
        <v>2</v>
      </c>
      <c r="V317">
        <v>1</v>
      </c>
      <c r="W317">
        <v>2</v>
      </c>
      <c r="X317">
        <v>1</v>
      </c>
      <c r="AA317" t="b">
        <v>1</v>
      </c>
      <c r="AG317">
        <v>1</v>
      </c>
      <c r="AH317">
        <v>1</v>
      </c>
      <c r="AI317">
        <v>2</v>
      </c>
      <c r="AJ317">
        <v>1</v>
      </c>
      <c r="AS317">
        <v>1</v>
      </c>
      <c r="AT317">
        <v>1</v>
      </c>
      <c r="BE317">
        <v>1</v>
      </c>
      <c r="BK317">
        <v>1</v>
      </c>
      <c r="BS317" t="s">
        <v>1462</v>
      </c>
      <c r="BT317" t="s">
        <v>1462</v>
      </c>
      <c r="BW317">
        <v>5</v>
      </c>
      <c r="BX317">
        <v>2.5</v>
      </c>
      <c r="BY317">
        <v>6</v>
      </c>
      <c r="BZ317">
        <v>5</v>
      </c>
      <c r="CA317">
        <v>2.5</v>
      </c>
      <c r="CB317">
        <v>13.5</v>
      </c>
      <c r="CC317" t="s">
        <v>1462</v>
      </c>
      <c r="CD317" t="b">
        <v>1</v>
      </c>
      <c r="CE317" t="b">
        <v>1</v>
      </c>
      <c r="CF317">
        <v>20</v>
      </c>
      <c r="CH317" t="s">
        <v>1462</v>
      </c>
      <c r="CK317">
        <v>20</v>
      </c>
      <c r="CM317" t="s">
        <v>1463</v>
      </c>
      <c r="CR317" t="s">
        <v>1463</v>
      </c>
      <c r="CW317" t="s">
        <v>1463</v>
      </c>
      <c r="DB317" t="s">
        <v>1463</v>
      </c>
      <c r="DG317" t="s">
        <v>1463</v>
      </c>
      <c r="DM317" t="s">
        <v>1463</v>
      </c>
      <c r="DS317" t="b">
        <v>1</v>
      </c>
      <c r="DU317" t="b">
        <v>1</v>
      </c>
      <c r="EC317" t="b">
        <v>1</v>
      </c>
      <c r="EI317">
        <v>5</v>
      </c>
      <c r="EJ317">
        <v>2.5</v>
      </c>
      <c r="EN317">
        <v>0</v>
      </c>
      <c r="EO317" t="s">
        <v>1463</v>
      </c>
      <c r="FL317">
        <v>6.7</v>
      </c>
      <c r="FM317">
        <v>5</v>
      </c>
      <c r="FN317">
        <v>2.5</v>
      </c>
      <c r="FO317">
        <v>14.2</v>
      </c>
      <c r="FP317" t="s">
        <v>1462</v>
      </c>
      <c r="FQ317" t="b">
        <v>1</v>
      </c>
      <c r="FS317" t="s">
        <v>1464</v>
      </c>
      <c r="FT317" t="b">
        <v>1</v>
      </c>
      <c r="FV317" t="s">
        <v>1464</v>
      </c>
      <c r="FY317" t="s">
        <v>1464</v>
      </c>
      <c r="GB317" t="s">
        <v>1464</v>
      </c>
      <c r="GC317" t="b">
        <v>1</v>
      </c>
      <c r="GE317" t="s">
        <v>1464</v>
      </c>
      <c r="GH317" t="s">
        <v>1464</v>
      </c>
      <c r="GK317" t="s">
        <v>1464</v>
      </c>
      <c r="GN317" t="s">
        <v>1464</v>
      </c>
      <c r="GQ317" t="s">
        <v>1464</v>
      </c>
      <c r="GT317" t="s">
        <v>1464</v>
      </c>
      <c r="GW317" t="s">
        <v>1464</v>
      </c>
      <c r="GZ317" t="s">
        <v>1464</v>
      </c>
      <c r="HC317" t="s">
        <v>1464</v>
      </c>
      <c r="HD317" t="b">
        <v>1</v>
      </c>
      <c r="HF317" t="s">
        <v>1464</v>
      </c>
      <c r="HI317" t="s">
        <v>1464</v>
      </c>
      <c r="HL317" t="s">
        <v>1464</v>
      </c>
      <c r="HO317" t="s">
        <v>1464</v>
      </c>
      <c r="HR317" t="s">
        <v>1464</v>
      </c>
      <c r="HU317" t="s">
        <v>1464</v>
      </c>
      <c r="HX317" t="s">
        <v>1464</v>
      </c>
      <c r="IA317" t="s">
        <v>1464</v>
      </c>
      <c r="ID317" t="s">
        <v>1464</v>
      </c>
      <c r="IG317" t="s">
        <v>1464</v>
      </c>
      <c r="IJ317" t="s">
        <v>1464</v>
      </c>
      <c r="IM317" t="s">
        <v>1464</v>
      </c>
      <c r="IP317" t="s">
        <v>1464</v>
      </c>
      <c r="IS317" t="s">
        <v>1464</v>
      </c>
      <c r="IV317" t="s">
        <v>1464</v>
      </c>
      <c r="IY317" t="s">
        <v>1464</v>
      </c>
      <c r="JB317" t="s">
        <v>1464</v>
      </c>
      <c r="JE317" t="s">
        <v>1464</v>
      </c>
      <c r="JH317" t="s">
        <v>1464</v>
      </c>
      <c r="JK317" t="s">
        <v>1464</v>
      </c>
      <c r="JN317" t="s">
        <v>1464</v>
      </c>
      <c r="JQ317" t="s">
        <v>1464</v>
      </c>
      <c r="JT317" t="s">
        <v>1464</v>
      </c>
      <c r="JW317" t="s">
        <v>1464</v>
      </c>
      <c r="JZ317" t="s">
        <v>1464</v>
      </c>
      <c r="KC317" t="s">
        <v>1464</v>
      </c>
      <c r="KF317" t="s">
        <v>1464</v>
      </c>
      <c r="KJ317" t="s">
        <v>1464</v>
      </c>
      <c r="KK317" t="s">
        <v>1462</v>
      </c>
      <c r="KL317" t="s">
        <v>7418</v>
      </c>
      <c r="KM317">
        <v>5</v>
      </c>
      <c r="KN317">
        <v>2.5</v>
      </c>
      <c r="KO317">
        <v>0</v>
      </c>
      <c r="KP317">
        <v>2.5</v>
      </c>
      <c r="KQ317">
        <v>2.5</v>
      </c>
      <c r="KR317">
        <v>5</v>
      </c>
      <c r="KS317" t="s">
        <v>1462</v>
      </c>
      <c r="KV317">
        <v>15</v>
      </c>
      <c r="LF317">
        <v>1</v>
      </c>
      <c r="LZ317" t="b">
        <v>1</v>
      </c>
      <c r="MT317" t="s">
        <v>1462</v>
      </c>
      <c r="MU317" t="s">
        <v>2957</v>
      </c>
      <c r="MV317">
        <v>2.5</v>
      </c>
      <c r="MW317">
        <v>2.5</v>
      </c>
      <c r="MX317">
        <v>0</v>
      </c>
      <c r="MY317">
        <v>0</v>
      </c>
      <c r="MZ317">
        <v>2.5</v>
      </c>
      <c r="NA317">
        <v>2.5</v>
      </c>
      <c r="NB317" t="s">
        <v>7419</v>
      </c>
      <c r="NM317" t="s">
        <v>2549</v>
      </c>
      <c r="NN317" t="s">
        <v>2549</v>
      </c>
      <c r="NO317" t="s">
        <v>2549</v>
      </c>
      <c r="NP317" t="s">
        <v>2549</v>
      </c>
      <c r="NQ317" t="s">
        <v>2549</v>
      </c>
      <c r="NR317" t="s">
        <v>2549</v>
      </c>
      <c r="NS317" t="s">
        <v>2549</v>
      </c>
      <c r="NT317" t="s">
        <v>2549</v>
      </c>
      <c r="NU317" t="s">
        <v>2549</v>
      </c>
      <c r="NV317" t="s">
        <v>2549</v>
      </c>
      <c r="NW317" t="s">
        <v>2550</v>
      </c>
      <c r="NX317" t="s">
        <v>2569</v>
      </c>
      <c r="NY317" t="s">
        <v>2550</v>
      </c>
      <c r="NZ317" t="s">
        <v>2550</v>
      </c>
      <c r="OA317" t="s">
        <v>2550</v>
      </c>
      <c r="OB317" t="s">
        <v>2550</v>
      </c>
      <c r="OC317" t="s">
        <v>2550</v>
      </c>
      <c r="OD317" t="s">
        <v>2550</v>
      </c>
      <c r="OE317" t="s">
        <v>2550</v>
      </c>
      <c r="OF317" t="s">
        <v>2550</v>
      </c>
      <c r="OG317">
        <v>0</v>
      </c>
      <c r="OH317">
        <v>2.5</v>
      </c>
      <c r="OJ317">
        <v>2.5</v>
      </c>
      <c r="OK317">
        <v>2.5</v>
      </c>
      <c r="OL317">
        <v>5</v>
      </c>
      <c r="QL317">
        <v>2.5</v>
      </c>
      <c r="QM317">
        <v>2.5</v>
      </c>
      <c r="RO317">
        <v>7.5</v>
      </c>
      <c r="RP317">
        <v>0</v>
      </c>
      <c r="RQ317">
        <v>2.5</v>
      </c>
      <c r="RR317">
        <v>10</v>
      </c>
      <c r="RS317" t="s">
        <v>1463</v>
      </c>
      <c r="RZ317" t="s">
        <v>1463</v>
      </c>
      <c r="SB317" t="s">
        <v>1463</v>
      </c>
      <c r="SH317" t="s">
        <v>1463</v>
      </c>
      <c r="SK317">
        <v>0</v>
      </c>
      <c r="SL317">
        <v>2.5</v>
      </c>
      <c r="SM317">
        <v>3.7</v>
      </c>
      <c r="SN317">
        <v>5</v>
      </c>
      <c r="SO317">
        <v>2.5</v>
      </c>
      <c r="SP317">
        <v>11.2</v>
      </c>
      <c r="SQ317" t="s">
        <v>1463</v>
      </c>
      <c r="SR317" t="s">
        <v>7240</v>
      </c>
      <c r="TI317">
        <v>75</v>
      </c>
      <c r="TJ317" t="s">
        <v>7420</v>
      </c>
      <c r="TN317" t="b">
        <v>1</v>
      </c>
      <c r="TO317" t="b">
        <v>1</v>
      </c>
      <c r="TP317" t="b">
        <v>1</v>
      </c>
      <c r="TQ317" t="b">
        <v>1</v>
      </c>
      <c r="TS317" t="b">
        <v>1</v>
      </c>
      <c r="TT317" t="b">
        <v>1</v>
      </c>
      <c r="TU317" t="b">
        <v>1</v>
      </c>
      <c r="TX317">
        <v>5</v>
      </c>
      <c r="TY317">
        <v>2.5</v>
      </c>
      <c r="VI317">
        <v>0</v>
      </c>
      <c r="VJ317">
        <v>0</v>
      </c>
      <c r="VK317">
        <v>2.5</v>
      </c>
      <c r="VL317">
        <v>2.5</v>
      </c>
      <c r="VM317" t="s">
        <v>1463</v>
      </c>
      <c r="VO317" t="s">
        <v>1463</v>
      </c>
      <c r="VQ317" t="s">
        <v>1463</v>
      </c>
      <c r="VS317" t="s">
        <v>1463</v>
      </c>
      <c r="VV317" t="s">
        <v>1463</v>
      </c>
      <c r="VX317" t="s">
        <v>1463</v>
      </c>
      <c r="VZ317">
        <v>0</v>
      </c>
      <c r="WA317">
        <v>2.5</v>
      </c>
      <c r="XJ317">
        <v>9.1999999999999993</v>
      </c>
      <c r="XK317">
        <v>3.8</v>
      </c>
      <c r="XL317">
        <v>2.5</v>
      </c>
      <c r="XM317">
        <v>15.5</v>
      </c>
      <c r="XN317" t="s">
        <v>1462</v>
      </c>
      <c r="XO317" t="s">
        <v>1462</v>
      </c>
      <c r="XQ317" t="b">
        <v>1</v>
      </c>
      <c r="XS317" t="b">
        <v>1</v>
      </c>
      <c r="XW317" t="b">
        <v>1</v>
      </c>
      <c r="XX317" t="b">
        <v>1</v>
      </c>
      <c r="YC317" t="s">
        <v>1462</v>
      </c>
      <c r="YE317" t="s">
        <v>1462</v>
      </c>
      <c r="YF317" t="s">
        <v>6986</v>
      </c>
      <c r="YG317">
        <v>2.5</v>
      </c>
      <c r="YH317">
        <v>2.5</v>
      </c>
      <c r="YI317" t="s">
        <v>1462</v>
      </c>
      <c r="YO317" t="b">
        <v>1</v>
      </c>
      <c r="YP317" t="b">
        <v>1</v>
      </c>
      <c r="YU317">
        <v>5</v>
      </c>
      <c r="YV317">
        <v>2.5</v>
      </c>
      <c r="ZX317">
        <v>10</v>
      </c>
      <c r="ZY317">
        <v>2.5</v>
      </c>
      <c r="ZZ317">
        <v>2.5</v>
      </c>
      <c r="AAA317">
        <v>15</v>
      </c>
      <c r="AAB317" t="s">
        <v>1462</v>
      </c>
      <c r="AAD317" t="b">
        <v>1</v>
      </c>
      <c r="AAM317" t="b">
        <v>1</v>
      </c>
      <c r="AAO317" t="b">
        <v>1</v>
      </c>
      <c r="AAS317" t="s">
        <v>6944</v>
      </c>
      <c r="AAT317">
        <v>2.5</v>
      </c>
      <c r="AAU317">
        <v>2.5</v>
      </c>
      <c r="ADN317">
        <v>6</v>
      </c>
      <c r="ADO317">
        <v>2.5</v>
      </c>
      <c r="ADP317">
        <v>2.5</v>
      </c>
      <c r="ADQ317">
        <v>11</v>
      </c>
      <c r="ADR317" t="s">
        <v>1759</v>
      </c>
      <c r="ADS317">
        <v>0.5</v>
      </c>
      <c r="ADT317">
        <v>30</v>
      </c>
      <c r="ADU317" t="s">
        <v>2560</v>
      </c>
      <c r="ADV317">
        <v>1</v>
      </c>
      <c r="ADW317">
        <v>50</v>
      </c>
      <c r="AEG317">
        <v>2.5</v>
      </c>
      <c r="AEH317">
        <v>2.5</v>
      </c>
      <c r="AEI317">
        <v>10</v>
      </c>
      <c r="AEJ317">
        <v>5</v>
      </c>
      <c r="AEK317">
        <v>2.5</v>
      </c>
      <c r="AEL317">
        <v>17.5</v>
      </c>
      <c r="AER317" t="b">
        <v>1</v>
      </c>
      <c r="AET317" t="b">
        <v>1</v>
      </c>
      <c r="AEU317" t="b">
        <v>1</v>
      </c>
      <c r="AEX317" t="b">
        <v>1</v>
      </c>
      <c r="AFC317">
        <v>5</v>
      </c>
      <c r="AFD317">
        <v>2.5</v>
      </c>
      <c r="AFE317">
        <v>0</v>
      </c>
      <c r="AFF317">
        <v>6.1</v>
      </c>
      <c r="AFG317">
        <v>2.5</v>
      </c>
      <c r="AFH317">
        <v>8.6</v>
      </c>
      <c r="AFI317" t="s">
        <v>1463</v>
      </c>
      <c r="AFK317" t="s">
        <v>1463</v>
      </c>
      <c r="AFM317" t="s">
        <v>1463</v>
      </c>
      <c r="AFO317" t="s">
        <v>1463</v>
      </c>
      <c r="AFQ317" t="s">
        <v>1463</v>
      </c>
      <c r="AFT317" t="s">
        <v>1463</v>
      </c>
      <c r="AFV317">
        <v>3</v>
      </c>
      <c r="AFW317">
        <v>2</v>
      </c>
      <c r="AFX317">
        <v>6.1111111111111098</v>
      </c>
      <c r="AFY317">
        <v>2.5</v>
      </c>
      <c r="AFZ317">
        <v>5</v>
      </c>
      <c r="AGA317">
        <v>5</v>
      </c>
      <c r="AGB317">
        <v>2.5</v>
      </c>
      <c r="AGC317">
        <v>12.5</v>
      </c>
      <c r="AGD317">
        <v>15</v>
      </c>
      <c r="AGG317">
        <v>15</v>
      </c>
      <c r="AGJ317">
        <v>15</v>
      </c>
      <c r="AGQ317">
        <v>5</v>
      </c>
      <c r="AGR317">
        <v>2.5</v>
      </c>
      <c r="AGS317">
        <v>3</v>
      </c>
      <c r="AGT317">
        <v>5</v>
      </c>
      <c r="AGU317">
        <v>2.5</v>
      </c>
      <c r="AGV317">
        <v>10.5</v>
      </c>
      <c r="AGW317">
        <v>3</v>
      </c>
      <c r="AGY317" t="b">
        <v>1</v>
      </c>
      <c r="AGZ317" t="b">
        <v>1</v>
      </c>
      <c r="AHA317" t="b">
        <v>1</v>
      </c>
      <c r="AHD317">
        <v>2</v>
      </c>
      <c r="AHE317">
        <v>3</v>
      </c>
      <c r="AHF317">
        <v>3</v>
      </c>
      <c r="AKM317">
        <v>5</v>
      </c>
      <c r="AKN317">
        <v>2.5</v>
      </c>
      <c r="AKO317">
        <v>10</v>
      </c>
      <c r="AKP317">
        <v>5</v>
      </c>
      <c r="AKQ317">
        <v>2.5</v>
      </c>
      <c r="AKR317">
        <v>17.5</v>
      </c>
      <c r="AKS317" t="s">
        <v>1462</v>
      </c>
      <c r="AKT317" t="s">
        <v>1463</v>
      </c>
      <c r="AKV317" t="s">
        <v>1462</v>
      </c>
      <c r="AKX317" t="s">
        <v>1463</v>
      </c>
      <c r="AKZ317" t="s">
        <v>1463</v>
      </c>
      <c r="ALB317" t="s">
        <v>1462</v>
      </c>
      <c r="ALD317" t="s">
        <v>1463</v>
      </c>
      <c r="ALF317" t="s">
        <v>1462</v>
      </c>
      <c r="ALH317" t="s">
        <v>1462</v>
      </c>
      <c r="ALJ317" t="s">
        <v>1463</v>
      </c>
      <c r="ALL317" t="s">
        <v>1462</v>
      </c>
      <c r="ALN317" t="s">
        <v>1463</v>
      </c>
      <c r="ALP317" t="s">
        <v>1463</v>
      </c>
      <c r="ALR317" t="s">
        <v>1462</v>
      </c>
      <c r="ALT317" t="s">
        <v>1463</v>
      </c>
      <c r="AML317" t="b">
        <v>1</v>
      </c>
      <c r="AMM317" t="b">
        <v>1</v>
      </c>
      <c r="AMQ317" t="b">
        <v>1</v>
      </c>
      <c r="AMW317" t="b">
        <v>1</v>
      </c>
      <c r="ANA317">
        <v>5</v>
      </c>
      <c r="ANB317">
        <v>2.5</v>
      </c>
      <c r="ANC317">
        <v>10</v>
      </c>
      <c r="AND317">
        <v>5</v>
      </c>
      <c r="ANE317">
        <v>5</v>
      </c>
      <c r="ANF317">
        <v>20</v>
      </c>
      <c r="ANG317" t="s">
        <v>1462</v>
      </c>
      <c r="ANH317" t="s">
        <v>3069</v>
      </c>
      <c r="ANI317" t="s">
        <v>1462</v>
      </c>
      <c r="ANJ317" t="s">
        <v>7421</v>
      </c>
      <c r="ANK317">
        <v>5</v>
      </c>
      <c r="ANL317">
        <v>5</v>
      </c>
      <c r="ANM317">
        <v>6</v>
      </c>
      <c r="ANN317">
        <v>2.5</v>
      </c>
      <c r="ANO317">
        <v>5</v>
      </c>
      <c r="ANP317">
        <v>13.5</v>
      </c>
      <c r="ANQ317" t="s">
        <v>2599</v>
      </c>
      <c r="ANR317" t="s">
        <v>1462</v>
      </c>
      <c r="ANT317">
        <v>2.5</v>
      </c>
      <c r="ANU317">
        <v>5</v>
      </c>
      <c r="AQR317">
        <v>2.5</v>
      </c>
      <c r="AQS317">
        <v>0</v>
      </c>
      <c r="AQT317">
        <v>2.5</v>
      </c>
      <c r="AQU317">
        <v>5</v>
      </c>
      <c r="AQV317" t="s">
        <v>1463</v>
      </c>
      <c r="ARA317" t="b">
        <v>1</v>
      </c>
      <c r="ARD317" t="b">
        <v>1</v>
      </c>
      <c r="ARG317">
        <v>0</v>
      </c>
      <c r="ARH317">
        <v>2.5</v>
      </c>
      <c r="ARI317" t="s">
        <v>1463</v>
      </c>
      <c r="ARQ317" t="s">
        <v>1463</v>
      </c>
      <c r="ASD317">
        <v>0</v>
      </c>
      <c r="ASE317">
        <v>2.5</v>
      </c>
      <c r="ASF317">
        <v>3</v>
      </c>
      <c r="ASG317">
        <v>2.5</v>
      </c>
      <c r="ASH317">
        <v>2.5</v>
      </c>
      <c r="ASI317">
        <v>8</v>
      </c>
      <c r="ASJ317">
        <v>60</v>
      </c>
      <c r="ASM317" t="b">
        <v>1</v>
      </c>
      <c r="ASP317" t="b">
        <v>1</v>
      </c>
      <c r="ASS317">
        <v>2</v>
      </c>
      <c r="AST317" t="s">
        <v>1462</v>
      </c>
      <c r="ASW317" t="b">
        <v>1</v>
      </c>
      <c r="ASY317" t="b">
        <v>1</v>
      </c>
      <c r="ATC317" t="s">
        <v>7422</v>
      </c>
      <c r="ATD317">
        <v>2.5</v>
      </c>
      <c r="ATE317">
        <v>2.5</v>
      </c>
      <c r="ATF317">
        <v>7</v>
      </c>
      <c r="ATG317">
        <v>7.5</v>
      </c>
      <c r="ATH317">
        <v>2.5</v>
      </c>
      <c r="ATI317">
        <v>17</v>
      </c>
      <c r="ATJ317" t="s">
        <v>1462</v>
      </c>
      <c r="ATN317" t="b">
        <v>1</v>
      </c>
      <c r="ATO317" t="s">
        <v>7423</v>
      </c>
      <c r="ATP317" t="s">
        <v>2568</v>
      </c>
      <c r="AVZ317">
        <v>7.5</v>
      </c>
      <c r="AWA317">
        <v>2.5</v>
      </c>
      <c r="AWB317">
        <v>7.5</v>
      </c>
      <c r="AWC317">
        <v>2.5</v>
      </c>
      <c r="AWD317">
        <v>3</v>
      </c>
      <c r="AWE317">
        <v>2.5</v>
      </c>
      <c r="AWF317">
        <v>2.5</v>
      </c>
      <c r="AWG317">
        <v>8</v>
      </c>
      <c r="AWH317" t="s">
        <v>1462</v>
      </c>
      <c r="AWI317" t="s">
        <v>1470</v>
      </c>
      <c r="AWJ317" t="s">
        <v>1463</v>
      </c>
      <c r="AWL317" t="s">
        <v>1463</v>
      </c>
      <c r="AWN317" t="s">
        <v>1463</v>
      </c>
      <c r="AWP317" t="s">
        <v>1463</v>
      </c>
      <c r="AWR317" t="s">
        <v>1463</v>
      </c>
      <c r="AWT317" t="s">
        <v>1463</v>
      </c>
      <c r="AWV317" t="s">
        <v>1462</v>
      </c>
      <c r="AWW317" t="s">
        <v>1470</v>
      </c>
      <c r="AWX317" t="s">
        <v>1463</v>
      </c>
      <c r="AWZ317" t="s">
        <v>1462</v>
      </c>
      <c r="AXA317" t="s">
        <v>1469</v>
      </c>
      <c r="AXB317" t="s">
        <v>1462</v>
      </c>
      <c r="AXC317" t="s">
        <v>1469</v>
      </c>
      <c r="AXD317" t="s">
        <v>1463</v>
      </c>
      <c r="AXI317">
        <v>2.5</v>
      </c>
      <c r="AXJ317">
        <v>2.5</v>
      </c>
      <c r="AXK317">
        <v>5</v>
      </c>
      <c r="AXN317">
        <v>5</v>
      </c>
      <c r="AXO317">
        <v>1</v>
      </c>
      <c r="AXP317">
        <v>1</v>
      </c>
      <c r="AXQ317">
        <v>1</v>
      </c>
      <c r="AXR317">
        <v>1</v>
      </c>
      <c r="AXS317">
        <v>1</v>
      </c>
      <c r="AXT317">
        <v>1</v>
      </c>
      <c r="AXU317">
        <v>0</v>
      </c>
      <c r="AXW317">
        <v>0</v>
      </c>
      <c r="AYA317">
        <v>10</v>
      </c>
      <c r="AYD317">
        <v>10</v>
      </c>
      <c r="AYE317" t="s">
        <v>1463</v>
      </c>
      <c r="AYF317" t="s">
        <v>1463</v>
      </c>
      <c r="AYG317">
        <v>10</v>
      </c>
      <c r="AYJ317">
        <v>10</v>
      </c>
      <c r="AYK317">
        <v>5</v>
      </c>
      <c r="AYL317">
        <v>5</v>
      </c>
      <c r="AYM317">
        <v>20</v>
      </c>
      <c r="AZO317" t="s">
        <v>1462</v>
      </c>
      <c r="AZP317" t="s">
        <v>7424</v>
      </c>
      <c r="AZR317">
        <v>5</v>
      </c>
      <c r="AZS317">
        <v>5</v>
      </c>
      <c r="BCH317">
        <v>10</v>
      </c>
      <c r="BCI317">
        <v>5</v>
      </c>
      <c r="BCJ317">
        <v>2.5</v>
      </c>
      <c r="BCK317">
        <v>17.5</v>
      </c>
      <c r="BCL317">
        <v>1</v>
      </c>
      <c r="BCN317">
        <v>3</v>
      </c>
      <c r="BCP317">
        <v>2</v>
      </c>
      <c r="BCR317">
        <v>4</v>
      </c>
      <c r="BCT317" t="s">
        <v>2555</v>
      </c>
      <c r="BCW317" t="s">
        <v>2555</v>
      </c>
      <c r="BCY317">
        <v>5</v>
      </c>
      <c r="BCZ317">
        <v>2.5</v>
      </c>
      <c r="BEH317">
        <v>2</v>
      </c>
      <c r="BEI317">
        <v>2.5</v>
      </c>
      <c r="BEJ317">
        <v>2.5</v>
      </c>
      <c r="BEK317">
        <v>7</v>
      </c>
      <c r="BEL317" t="s">
        <v>2552</v>
      </c>
      <c r="BEN317" t="s">
        <v>2562</v>
      </c>
      <c r="BEP317" t="s">
        <v>2562</v>
      </c>
      <c r="BER317" t="s">
        <v>2562</v>
      </c>
      <c r="BET317" t="s">
        <v>2556</v>
      </c>
      <c r="BEV317" t="s">
        <v>2552</v>
      </c>
      <c r="BEX317">
        <v>2.5</v>
      </c>
      <c r="BEY317">
        <v>2.5</v>
      </c>
      <c r="BGQ317">
        <v>0</v>
      </c>
      <c r="BGR317">
        <v>2.5</v>
      </c>
      <c r="BGS317">
        <v>2.5</v>
      </c>
      <c r="BGT317">
        <v>5</v>
      </c>
      <c r="BGU317" t="s">
        <v>1462</v>
      </c>
      <c r="BGV317" t="s">
        <v>3069</v>
      </c>
      <c r="BGW317" t="s">
        <v>3103</v>
      </c>
      <c r="BHK317">
        <v>2.5</v>
      </c>
      <c r="BHL317">
        <v>2.5</v>
      </c>
      <c r="BIT317">
        <v>5</v>
      </c>
      <c r="BIU317">
        <v>2.5</v>
      </c>
      <c r="BIV317">
        <v>2.5</v>
      </c>
      <c r="BIW317">
        <v>10</v>
      </c>
      <c r="BIX317">
        <v>2</v>
      </c>
      <c r="BIY317" t="s">
        <v>1474</v>
      </c>
      <c r="BIZ317" t="s">
        <v>1794</v>
      </c>
      <c r="BJA317" t="s">
        <v>1468</v>
      </c>
      <c r="BJB317">
        <v>2.5</v>
      </c>
      <c r="BJC317">
        <v>2.5</v>
      </c>
    </row>
    <row r="318" spans="1:1023 1026:1615" ht="15" x14ac:dyDescent="0.25">
      <c r="A318" t="s">
        <v>7368</v>
      </c>
      <c r="B318" t="s">
        <v>7425</v>
      </c>
      <c r="C318" t="s">
        <v>7426</v>
      </c>
      <c r="D318" t="s">
        <v>1460</v>
      </c>
      <c r="F318" t="s">
        <v>2606</v>
      </c>
      <c r="G318" t="s">
        <v>4350</v>
      </c>
      <c r="H318" t="s">
        <v>5555</v>
      </c>
      <c r="I318" t="s">
        <v>7371</v>
      </c>
      <c r="J318">
        <v>1.8524134999999999</v>
      </c>
      <c r="K318">
        <v>34.721067699999999</v>
      </c>
      <c r="L318" s="116">
        <v>42413</v>
      </c>
      <c r="M318" t="s">
        <v>1461</v>
      </c>
      <c r="N318">
        <v>35</v>
      </c>
      <c r="O318" t="s">
        <v>1472</v>
      </c>
      <c r="Q318">
        <v>6.7</v>
      </c>
      <c r="R318">
        <v>7.5</v>
      </c>
      <c r="S318">
        <v>2.5</v>
      </c>
      <c r="T318">
        <v>16.7</v>
      </c>
      <c r="U318">
        <v>1</v>
      </c>
      <c r="V318">
        <v>1</v>
      </c>
      <c r="W318">
        <v>1</v>
      </c>
      <c r="X318">
        <v>1</v>
      </c>
      <c r="AA318" t="b">
        <v>1</v>
      </c>
      <c r="AG318">
        <v>1</v>
      </c>
      <c r="AH318">
        <v>1</v>
      </c>
      <c r="AJ318">
        <v>1</v>
      </c>
      <c r="AS318">
        <v>1</v>
      </c>
      <c r="BS318" t="s">
        <v>1462</v>
      </c>
      <c r="BT318" t="s">
        <v>1462</v>
      </c>
      <c r="BW318">
        <v>7.5</v>
      </c>
      <c r="BX318">
        <v>2.5</v>
      </c>
      <c r="BY318">
        <v>7.5</v>
      </c>
      <c r="BZ318">
        <v>5</v>
      </c>
      <c r="CA318">
        <v>2.5</v>
      </c>
      <c r="CB318">
        <v>15</v>
      </c>
      <c r="CC318" t="s">
        <v>1462</v>
      </c>
      <c r="CD318" t="b">
        <v>1</v>
      </c>
      <c r="CE318" t="b">
        <v>1</v>
      </c>
      <c r="CF318">
        <v>3</v>
      </c>
      <c r="CH318" t="s">
        <v>1463</v>
      </c>
      <c r="CM318" t="s">
        <v>1463</v>
      </c>
      <c r="CR318" t="s">
        <v>1463</v>
      </c>
      <c r="CW318" t="s">
        <v>1463</v>
      </c>
      <c r="DB318" t="s">
        <v>1463</v>
      </c>
      <c r="DG318" t="s">
        <v>1462</v>
      </c>
      <c r="DH318" t="b">
        <v>1</v>
      </c>
      <c r="DJ318">
        <v>1</v>
      </c>
      <c r="DM318" t="s">
        <v>1463</v>
      </c>
      <c r="DU318" t="b">
        <v>1</v>
      </c>
      <c r="EF318" t="b">
        <v>1</v>
      </c>
      <c r="EG318" t="s">
        <v>7427</v>
      </c>
      <c r="EI318">
        <v>5</v>
      </c>
      <c r="EJ318">
        <v>2.5</v>
      </c>
      <c r="EN318">
        <v>0</v>
      </c>
      <c r="EO318" t="s">
        <v>1463</v>
      </c>
      <c r="FL318">
        <v>3.3</v>
      </c>
      <c r="FM318">
        <v>5</v>
      </c>
      <c r="FN318">
        <v>2.5</v>
      </c>
      <c r="FO318">
        <v>10.8</v>
      </c>
      <c r="FP318" t="s">
        <v>1462</v>
      </c>
      <c r="FS318" t="s">
        <v>1464</v>
      </c>
      <c r="FT318" t="b">
        <v>1</v>
      </c>
      <c r="FV318" t="s">
        <v>1464</v>
      </c>
      <c r="FY318" t="s">
        <v>1464</v>
      </c>
      <c r="GB318" t="s">
        <v>1464</v>
      </c>
      <c r="GE318" t="s">
        <v>1464</v>
      </c>
      <c r="GH318" t="s">
        <v>1464</v>
      </c>
      <c r="GK318" t="s">
        <v>1464</v>
      </c>
      <c r="GN318" t="s">
        <v>1464</v>
      </c>
      <c r="GQ318" t="s">
        <v>1464</v>
      </c>
      <c r="GT318" t="s">
        <v>1464</v>
      </c>
      <c r="GW318" t="s">
        <v>1464</v>
      </c>
      <c r="GZ318" t="s">
        <v>1464</v>
      </c>
      <c r="HC318" t="s">
        <v>1464</v>
      </c>
      <c r="HD318" t="b">
        <v>1</v>
      </c>
      <c r="HF318" t="s">
        <v>1464</v>
      </c>
      <c r="HI318" t="s">
        <v>1464</v>
      </c>
      <c r="HL318" t="s">
        <v>1464</v>
      </c>
      <c r="HO318" t="s">
        <v>1464</v>
      </c>
      <c r="HR318" t="s">
        <v>1464</v>
      </c>
      <c r="HU318" t="s">
        <v>1464</v>
      </c>
      <c r="HX318" t="s">
        <v>1464</v>
      </c>
      <c r="IA318" t="s">
        <v>1464</v>
      </c>
      <c r="ID318" t="s">
        <v>1464</v>
      </c>
      <c r="IG318" t="s">
        <v>1464</v>
      </c>
      <c r="IJ318" t="s">
        <v>1464</v>
      </c>
      <c r="IK318" t="b">
        <v>1</v>
      </c>
      <c r="IM318" t="s">
        <v>1464</v>
      </c>
      <c r="IP318" t="s">
        <v>1464</v>
      </c>
      <c r="IS318" t="s">
        <v>1464</v>
      </c>
      <c r="IV318" t="s">
        <v>1464</v>
      </c>
      <c r="IY318" t="s">
        <v>1464</v>
      </c>
      <c r="JB318" t="s">
        <v>1464</v>
      </c>
      <c r="JE318" t="s">
        <v>1464</v>
      </c>
      <c r="JH318" t="s">
        <v>1464</v>
      </c>
      <c r="JK318" t="s">
        <v>1464</v>
      </c>
      <c r="JN318" t="s">
        <v>1464</v>
      </c>
      <c r="JQ318" t="s">
        <v>1464</v>
      </c>
      <c r="JT318" t="s">
        <v>1464</v>
      </c>
      <c r="JU318" t="b">
        <v>1</v>
      </c>
      <c r="JW318" t="s">
        <v>1464</v>
      </c>
      <c r="JZ318" t="s">
        <v>1464</v>
      </c>
      <c r="KC318" t="s">
        <v>1464</v>
      </c>
      <c r="KF318" t="s">
        <v>1464</v>
      </c>
      <c r="KJ318" t="s">
        <v>1464</v>
      </c>
      <c r="KK318" t="s">
        <v>1463</v>
      </c>
      <c r="KM318">
        <v>5</v>
      </c>
      <c r="KN318">
        <v>2.5</v>
      </c>
      <c r="KO318">
        <v>0</v>
      </c>
      <c r="KR318">
        <v>0</v>
      </c>
      <c r="KS318" t="s">
        <v>1463</v>
      </c>
      <c r="RO318">
        <v>7.5</v>
      </c>
      <c r="RP318">
        <v>0</v>
      </c>
      <c r="RQ318">
        <v>5</v>
      </c>
      <c r="RR318">
        <v>12.5</v>
      </c>
      <c r="RS318" t="s">
        <v>1463</v>
      </c>
      <c r="RZ318" t="s">
        <v>1463</v>
      </c>
      <c r="SK318">
        <v>0</v>
      </c>
      <c r="SL318">
        <v>5</v>
      </c>
      <c r="SM318">
        <v>3.7</v>
      </c>
      <c r="SN318">
        <v>5</v>
      </c>
      <c r="SO318">
        <v>2.5</v>
      </c>
      <c r="SP318">
        <v>11.2</v>
      </c>
      <c r="SQ318" t="s">
        <v>1463</v>
      </c>
      <c r="SR318" t="s">
        <v>2919</v>
      </c>
      <c r="TI318">
        <v>75</v>
      </c>
      <c r="TJ318" t="s">
        <v>7428</v>
      </c>
      <c r="TM318" t="b">
        <v>1</v>
      </c>
      <c r="TN318" t="b">
        <v>1</v>
      </c>
      <c r="TO318" t="b">
        <v>1</v>
      </c>
      <c r="TP318" t="b">
        <v>1</v>
      </c>
      <c r="TQ318" t="b">
        <v>1</v>
      </c>
      <c r="TS318" t="b">
        <v>1</v>
      </c>
      <c r="TT318" t="b">
        <v>1</v>
      </c>
      <c r="TU318" t="b">
        <v>1</v>
      </c>
      <c r="TX318">
        <v>5</v>
      </c>
      <c r="TY318">
        <v>2.5</v>
      </c>
      <c r="VI318">
        <v>5</v>
      </c>
      <c r="VJ318">
        <v>0</v>
      </c>
      <c r="VK318">
        <v>5</v>
      </c>
      <c r="VL318">
        <v>10</v>
      </c>
      <c r="VM318" t="s">
        <v>1463</v>
      </c>
      <c r="VO318" t="s">
        <v>1463</v>
      </c>
      <c r="VQ318" t="s">
        <v>1463</v>
      </c>
      <c r="VS318" t="s">
        <v>1463</v>
      </c>
      <c r="VV318" t="s">
        <v>1463</v>
      </c>
      <c r="VX318" t="s">
        <v>1462</v>
      </c>
      <c r="VY318" t="s">
        <v>7429</v>
      </c>
      <c r="VZ318">
        <v>0</v>
      </c>
      <c r="WA318">
        <v>5</v>
      </c>
      <c r="XJ318">
        <v>7</v>
      </c>
      <c r="XK318">
        <v>5</v>
      </c>
      <c r="XL318">
        <v>2.5</v>
      </c>
      <c r="XM318">
        <v>14.5</v>
      </c>
      <c r="XN318" t="s">
        <v>1462</v>
      </c>
      <c r="XO318" t="s">
        <v>1462</v>
      </c>
      <c r="XQ318" t="b">
        <v>1</v>
      </c>
      <c r="XT318" t="b">
        <v>1</v>
      </c>
      <c r="XX318" t="b">
        <v>1</v>
      </c>
      <c r="YC318" t="s">
        <v>1462</v>
      </c>
      <c r="YE318" t="s">
        <v>1462</v>
      </c>
      <c r="YF318" t="s">
        <v>6986</v>
      </c>
      <c r="YG318">
        <v>5</v>
      </c>
      <c r="YH318">
        <v>2.5</v>
      </c>
      <c r="YI318" t="s">
        <v>1462</v>
      </c>
      <c r="YP318" t="b">
        <v>1</v>
      </c>
      <c r="YU318">
        <v>5</v>
      </c>
      <c r="YV318">
        <v>2.5</v>
      </c>
      <c r="ZX318">
        <v>10</v>
      </c>
      <c r="ZY318">
        <v>2.5</v>
      </c>
      <c r="ZZ318">
        <v>2.5</v>
      </c>
      <c r="AAA318">
        <v>15</v>
      </c>
      <c r="AAB318" t="s">
        <v>1462</v>
      </c>
      <c r="AAD318" t="b">
        <v>1</v>
      </c>
      <c r="AAM318" t="b">
        <v>1</v>
      </c>
      <c r="AAO318" t="b">
        <v>1</v>
      </c>
      <c r="AAS318" t="s">
        <v>6970</v>
      </c>
      <c r="AAT318">
        <v>2.5</v>
      </c>
      <c r="AAU318">
        <v>2.5</v>
      </c>
      <c r="ADN318">
        <v>6</v>
      </c>
      <c r="ADO318">
        <v>5</v>
      </c>
      <c r="ADP318">
        <v>2.5</v>
      </c>
      <c r="ADQ318">
        <v>13.5</v>
      </c>
      <c r="ADR318" t="s">
        <v>1759</v>
      </c>
      <c r="ADS318">
        <v>0.5</v>
      </c>
      <c r="ADT318">
        <v>20</v>
      </c>
      <c r="ADU318" t="s">
        <v>2560</v>
      </c>
      <c r="ADV318">
        <v>1</v>
      </c>
      <c r="ADW318">
        <v>50</v>
      </c>
      <c r="AEG318">
        <v>5</v>
      </c>
      <c r="AEH318">
        <v>2.5</v>
      </c>
      <c r="AEI318">
        <v>7</v>
      </c>
      <c r="AEJ318">
        <v>5</v>
      </c>
      <c r="AEK318">
        <v>2.5</v>
      </c>
      <c r="AEL318">
        <v>14.5</v>
      </c>
      <c r="AEU318" t="b">
        <v>1</v>
      </c>
      <c r="AEX318" t="b">
        <v>1</v>
      </c>
      <c r="AFC318">
        <v>5</v>
      </c>
      <c r="AFD318">
        <v>2.5</v>
      </c>
      <c r="AFE318">
        <v>0</v>
      </c>
      <c r="AFF318">
        <v>5</v>
      </c>
      <c r="AFG318">
        <v>2.5</v>
      </c>
      <c r="AFH318">
        <v>7.5</v>
      </c>
      <c r="AFI318" t="s">
        <v>1463</v>
      </c>
      <c r="AFK318" t="s">
        <v>1463</v>
      </c>
      <c r="AFM318" t="s">
        <v>1463</v>
      </c>
      <c r="AFO318" t="s">
        <v>1463</v>
      </c>
      <c r="AFQ318" t="s">
        <v>1463</v>
      </c>
      <c r="AFT318" t="s">
        <v>1463</v>
      </c>
      <c r="AFV318">
        <v>2</v>
      </c>
      <c r="AFW318">
        <v>2</v>
      </c>
      <c r="AFX318">
        <v>5</v>
      </c>
      <c r="AFY318">
        <v>2.5</v>
      </c>
      <c r="AFZ318">
        <v>2.5</v>
      </c>
      <c r="AGA318">
        <v>2.5</v>
      </c>
      <c r="AGB318">
        <v>2.5</v>
      </c>
      <c r="AGC318">
        <v>7.5</v>
      </c>
      <c r="AGD318">
        <v>3</v>
      </c>
      <c r="AGG318">
        <v>3</v>
      </c>
      <c r="AGJ318">
        <v>3</v>
      </c>
      <c r="AGQ318">
        <v>2.5</v>
      </c>
      <c r="AGR318">
        <v>2.5</v>
      </c>
      <c r="AGS318">
        <v>3</v>
      </c>
      <c r="AGT318">
        <v>5</v>
      </c>
      <c r="AGU318">
        <v>2.5</v>
      </c>
      <c r="AGV318">
        <v>10.5</v>
      </c>
      <c r="AGW318">
        <v>3</v>
      </c>
      <c r="AGY318" t="b">
        <v>1</v>
      </c>
      <c r="AGZ318" t="b">
        <v>1</v>
      </c>
      <c r="AHA318" t="b">
        <v>1</v>
      </c>
      <c r="AHD318">
        <v>2</v>
      </c>
      <c r="AHE318">
        <v>2</v>
      </c>
      <c r="AHF318">
        <v>3</v>
      </c>
      <c r="AKM318">
        <v>5</v>
      </c>
      <c r="AKN318">
        <v>2.5</v>
      </c>
      <c r="AKO318">
        <v>10</v>
      </c>
      <c r="AKP318">
        <v>2.5</v>
      </c>
      <c r="AKQ318">
        <v>2.5</v>
      </c>
      <c r="AKR318">
        <v>15</v>
      </c>
      <c r="AKS318" t="s">
        <v>1462</v>
      </c>
      <c r="AKT318" t="s">
        <v>1463</v>
      </c>
      <c r="AKV318" t="s">
        <v>1462</v>
      </c>
      <c r="AKX318" t="s">
        <v>1463</v>
      </c>
      <c r="AKZ318" t="s">
        <v>1463</v>
      </c>
      <c r="ALB318" t="s">
        <v>1462</v>
      </c>
      <c r="ALD318" t="s">
        <v>1463</v>
      </c>
      <c r="ALF318" t="s">
        <v>1462</v>
      </c>
      <c r="ALH318" t="s">
        <v>1462</v>
      </c>
      <c r="ALJ318" t="s">
        <v>1463</v>
      </c>
      <c r="ALL318" t="s">
        <v>1463</v>
      </c>
      <c r="ALN318" t="s">
        <v>1463</v>
      </c>
      <c r="ALP318" t="s">
        <v>1463</v>
      </c>
      <c r="ALR318" t="s">
        <v>1463</v>
      </c>
      <c r="ALT318" t="s">
        <v>1463</v>
      </c>
      <c r="AML318" t="b">
        <v>1</v>
      </c>
      <c r="AMM318" t="b">
        <v>1</v>
      </c>
      <c r="AMP318" t="b">
        <v>1</v>
      </c>
      <c r="AMQ318" t="b">
        <v>1</v>
      </c>
      <c r="AMW318" t="b">
        <v>1</v>
      </c>
      <c r="ANA318">
        <v>2.5</v>
      </c>
      <c r="ANB318">
        <v>2.5</v>
      </c>
      <c r="ANC318">
        <v>10</v>
      </c>
      <c r="AND318">
        <v>5</v>
      </c>
      <c r="ANE318">
        <v>2.5</v>
      </c>
      <c r="ANF318">
        <v>17.5</v>
      </c>
      <c r="ANG318" t="s">
        <v>1462</v>
      </c>
      <c r="ANH318" t="s">
        <v>3069</v>
      </c>
      <c r="ANI318" t="s">
        <v>1462</v>
      </c>
      <c r="ANJ318" t="s">
        <v>2616</v>
      </c>
      <c r="ANK318">
        <v>5</v>
      </c>
      <c r="ANL318">
        <v>2.5</v>
      </c>
      <c r="ANM318">
        <v>5</v>
      </c>
      <c r="ANN318">
        <v>5</v>
      </c>
      <c r="ANO318">
        <v>5</v>
      </c>
      <c r="ANP318">
        <v>15</v>
      </c>
      <c r="ANQ318" t="s">
        <v>2565</v>
      </c>
      <c r="ANR318" t="s">
        <v>1462</v>
      </c>
      <c r="ANT318">
        <v>5</v>
      </c>
      <c r="ANU318">
        <v>5</v>
      </c>
      <c r="AQR318">
        <v>2.5</v>
      </c>
      <c r="AQS318">
        <v>2.5</v>
      </c>
      <c r="AQT318">
        <v>3.8</v>
      </c>
      <c r="AQU318">
        <v>8.8000000000000007</v>
      </c>
      <c r="AQV318" t="s">
        <v>1463</v>
      </c>
      <c r="ARA318" t="b">
        <v>1</v>
      </c>
      <c r="ARD318" t="b">
        <v>1</v>
      </c>
      <c r="ARG318">
        <v>0</v>
      </c>
      <c r="ARH318">
        <v>2.5</v>
      </c>
      <c r="ARI318" t="s">
        <v>1463</v>
      </c>
      <c r="ARQ318" t="s">
        <v>1463</v>
      </c>
      <c r="ASD318">
        <v>5</v>
      </c>
      <c r="ASE318">
        <v>5</v>
      </c>
      <c r="ASF318">
        <v>5</v>
      </c>
      <c r="ASG318">
        <v>2.5</v>
      </c>
      <c r="ASH318">
        <v>2.5</v>
      </c>
      <c r="ASI318">
        <v>10</v>
      </c>
      <c r="ASJ318">
        <v>60</v>
      </c>
      <c r="ASM318" t="b">
        <v>1</v>
      </c>
      <c r="ASS318">
        <v>4</v>
      </c>
      <c r="AST318" t="s">
        <v>1462</v>
      </c>
      <c r="ASW318" t="b">
        <v>1</v>
      </c>
      <c r="ASY318" t="b">
        <v>1</v>
      </c>
      <c r="ATC318" t="s">
        <v>7430</v>
      </c>
      <c r="ATD318">
        <v>2.5</v>
      </c>
      <c r="ATE318">
        <v>2.5</v>
      </c>
      <c r="ATF318">
        <v>0</v>
      </c>
      <c r="ATG318">
        <v>0</v>
      </c>
      <c r="ATH318">
        <v>5</v>
      </c>
      <c r="ATI318">
        <v>5</v>
      </c>
      <c r="ATJ318" t="s">
        <v>1463</v>
      </c>
      <c r="AVZ318">
        <v>0</v>
      </c>
      <c r="AWA318">
        <v>2.5</v>
      </c>
      <c r="AWB318">
        <v>0</v>
      </c>
      <c r="AWC318">
        <v>7.5</v>
      </c>
      <c r="AWD318">
        <v>4</v>
      </c>
      <c r="AWE318">
        <v>5</v>
      </c>
      <c r="AWF318">
        <v>2.5</v>
      </c>
      <c r="AWG318">
        <v>11.5</v>
      </c>
      <c r="AWH318" t="s">
        <v>1462</v>
      </c>
      <c r="AWI318" t="s">
        <v>1470</v>
      </c>
      <c r="AWJ318" t="s">
        <v>1463</v>
      </c>
      <c r="AWL318" t="s">
        <v>1462</v>
      </c>
      <c r="AWM318" t="s">
        <v>1469</v>
      </c>
      <c r="AWN318" t="s">
        <v>1462</v>
      </c>
      <c r="AWO318" t="s">
        <v>1470</v>
      </c>
      <c r="AWP318" t="s">
        <v>1463</v>
      </c>
      <c r="AWR318" t="s">
        <v>1463</v>
      </c>
      <c r="AWT318" t="s">
        <v>1463</v>
      </c>
      <c r="AWV318" t="s">
        <v>1463</v>
      </c>
      <c r="AWX318" t="s">
        <v>1462</v>
      </c>
      <c r="AWY318" t="s">
        <v>1469</v>
      </c>
      <c r="AWZ318" t="s">
        <v>1463</v>
      </c>
      <c r="AXB318" t="s">
        <v>1462</v>
      </c>
      <c r="AXC318" t="s">
        <v>1469</v>
      </c>
      <c r="AXD318" t="s">
        <v>1463</v>
      </c>
      <c r="AXI318">
        <v>5</v>
      </c>
      <c r="AXJ318">
        <v>2.5</v>
      </c>
      <c r="AXK318">
        <v>5</v>
      </c>
      <c r="AXN318">
        <v>5</v>
      </c>
      <c r="AXO318">
        <v>1</v>
      </c>
      <c r="AXP318">
        <v>1</v>
      </c>
      <c r="AXQ318">
        <v>1</v>
      </c>
      <c r="AXR318">
        <v>1</v>
      </c>
      <c r="AXS318">
        <v>1</v>
      </c>
      <c r="AXT318">
        <v>1</v>
      </c>
      <c r="AXU318">
        <v>0</v>
      </c>
      <c r="AXW318">
        <v>0</v>
      </c>
      <c r="AYA318">
        <v>7.3</v>
      </c>
      <c r="AYD318">
        <v>7.3</v>
      </c>
      <c r="AYE318" t="s">
        <v>1463</v>
      </c>
      <c r="AYF318" t="s">
        <v>1463</v>
      </c>
      <c r="AYG318">
        <v>2</v>
      </c>
      <c r="AYJ318">
        <v>10</v>
      </c>
      <c r="AYK318">
        <v>2.5</v>
      </c>
      <c r="AYL318">
        <v>5</v>
      </c>
      <c r="AYM318">
        <v>17.5</v>
      </c>
      <c r="AZO318" t="s">
        <v>1462</v>
      </c>
      <c r="AZP318" t="s">
        <v>7030</v>
      </c>
      <c r="AZR318">
        <v>2.5</v>
      </c>
      <c r="AZS318">
        <v>5</v>
      </c>
      <c r="BCH318">
        <v>10</v>
      </c>
      <c r="BCI318">
        <v>2.5</v>
      </c>
      <c r="BCJ318">
        <v>2.5</v>
      </c>
      <c r="BCK318">
        <v>15</v>
      </c>
      <c r="BCL318">
        <v>2</v>
      </c>
      <c r="BCN318" t="s">
        <v>2555</v>
      </c>
      <c r="BCP318">
        <v>1</v>
      </c>
      <c r="BCR318">
        <v>3</v>
      </c>
      <c r="BCT318" t="s">
        <v>2555</v>
      </c>
      <c r="BCW318" t="s">
        <v>2555</v>
      </c>
      <c r="BCY318">
        <v>2.5</v>
      </c>
      <c r="BCZ318">
        <v>2.5</v>
      </c>
      <c r="BEH318">
        <v>7.5</v>
      </c>
      <c r="BEI318">
        <v>5</v>
      </c>
      <c r="BEJ318">
        <v>2.5</v>
      </c>
      <c r="BEK318">
        <v>15</v>
      </c>
      <c r="BEL318" t="s">
        <v>2552</v>
      </c>
      <c r="BEN318" t="s">
        <v>2552</v>
      </c>
      <c r="BEP318" t="s">
        <v>2557</v>
      </c>
      <c r="BER318" t="s">
        <v>2567</v>
      </c>
      <c r="BET318" t="s">
        <v>2567</v>
      </c>
      <c r="BEV318" t="s">
        <v>2567</v>
      </c>
      <c r="BEX318">
        <v>5</v>
      </c>
      <c r="BEY318">
        <v>2.5</v>
      </c>
      <c r="BGQ318">
        <v>0</v>
      </c>
      <c r="BGR318">
        <v>2.5</v>
      </c>
      <c r="BGS318">
        <v>2.5</v>
      </c>
      <c r="BGT318">
        <v>5</v>
      </c>
      <c r="BGU318" t="s">
        <v>1462</v>
      </c>
      <c r="BGV318" t="s">
        <v>3814</v>
      </c>
      <c r="BGW318" t="s">
        <v>3103</v>
      </c>
      <c r="BHK318">
        <v>2.5</v>
      </c>
      <c r="BHL318">
        <v>2.5</v>
      </c>
      <c r="BIT318">
        <v>5</v>
      </c>
      <c r="BIU318">
        <v>5</v>
      </c>
      <c r="BIV318">
        <v>2.5</v>
      </c>
      <c r="BIW318">
        <v>12.5</v>
      </c>
      <c r="BIX318">
        <v>2</v>
      </c>
      <c r="BIY318" t="s">
        <v>2548</v>
      </c>
      <c r="BIZ318" t="s">
        <v>1794</v>
      </c>
      <c r="BJA318" t="s">
        <v>1468</v>
      </c>
      <c r="BJB318">
        <v>5</v>
      </c>
      <c r="BJC318">
        <v>2.5</v>
      </c>
    </row>
    <row r="319" spans="1:1023 1026:1615" ht="15" x14ac:dyDescent="0.25">
      <c r="A319" t="s">
        <v>7368</v>
      </c>
      <c r="B319" t="s">
        <v>7431</v>
      </c>
      <c r="C319" t="s">
        <v>7432</v>
      </c>
      <c r="D319" t="s">
        <v>1460</v>
      </c>
      <c r="F319" t="s">
        <v>2606</v>
      </c>
      <c r="G319" t="s">
        <v>4350</v>
      </c>
      <c r="H319" t="s">
        <v>5555</v>
      </c>
      <c r="I319" t="s">
        <v>7433</v>
      </c>
      <c r="J319">
        <v>2.0582698499999998</v>
      </c>
      <c r="K319">
        <v>34.562988930000003</v>
      </c>
      <c r="L319" s="116">
        <v>42412</v>
      </c>
      <c r="M319" t="s">
        <v>1461</v>
      </c>
      <c r="N319">
        <v>51</v>
      </c>
      <c r="O319" t="s">
        <v>2554</v>
      </c>
      <c r="Q319">
        <v>8.3000000000000007</v>
      </c>
      <c r="R319">
        <v>7.5</v>
      </c>
      <c r="S319">
        <v>2.5</v>
      </c>
      <c r="T319">
        <v>18.3</v>
      </c>
      <c r="U319">
        <v>2</v>
      </c>
      <c r="W319">
        <v>2</v>
      </c>
      <c r="X319">
        <v>3</v>
      </c>
      <c r="Z319">
        <v>1</v>
      </c>
      <c r="AF319" t="b">
        <v>1</v>
      </c>
      <c r="AG319">
        <v>2</v>
      </c>
      <c r="AI319">
        <v>2</v>
      </c>
      <c r="AJ319">
        <v>1</v>
      </c>
      <c r="AL319">
        <v>1</v>
      </c>
      <c r="AM319">
        <v>2</v>
      </c>
      <c r="AO319">
        <v>1</v>
      </c>
      <c r="AR319">
        <v>1</v>
      </c>
      <c r="AS319">
        <v>2</v>
      </c>
      <c r="BE319">
        <v>1</v>
      </c>
      <c r="BK319">
        <v>1</v>
      </c>
      <c r="BS319" t="s">
        <v>1462</v>
      </c>
      <c r="BT319" t="s">
        <v>1462</v>
      </c>
      <c r="BW319">
        <v>7.5</v>
      </c>
      <c r="BX319">
        <v>2.5</v>
      </c>
      <c r="BY319">
        <v>8.5</v>
      </c>
      <c r="BZ319">
        <v>5</v>
      </c>
      <c r="CA319">
        <v>2.5</v>
      </c>
      <c r="CB319">
        <v>16</v>
      </c>
      <c r="CC319" t="s">
        <v>1462</v>
      </c>
      <c r="CD319" t="b">
        <v>1</v>
      </c>
      <c r="CF319">
        <v>35</v>
      </c>
      <c r="CH319" t="s">
        <v>1462</v>
      </c>
      <c r="CI319" t="b">
        <v>1</v>
      </c>
      <c r="CJ319" t="b">
        <v>1</v>
      </c>
      <c r="CK319">
        <v>35</v>
      </c>
      <c r="CM319" t="s">
        <v>1463</v>
      </c>
      <c r="CR319" t="s">
        <v>1463</v>
      </c>
      <c r="CW319" t="s">
        <v>1463</v>
      </c>
      <c r="DB319" t="s">
        <v>1463</v>
      </c>
      <c r="DG319" t="s">
        <v>1462</v>
      </c>
      <c r="DH319" t="b">
        <v>1</v>
      </c>
      <c r="DJ319">
        <v>9</v>
      </c>
      <c r="DM319" t="s">
        <v>1463</v>
      </c>
      <c r="DS319" t="b">
        <v>1</v>
      </c>
      <c r="DU319" t="b">
        <v>1</v>
      </c>
      <c r="EC319" t="b">
        <v>1</v>
      </c>
      <c r="EF319" t="b">
        <v>1</v>
      </c>
      <c r="EG319" t="s">
        <v>7055</v>
      </c>
      <c r="EI319">
        <v>5</v>
      </c>
      <c r="EJ319">
        <v>2.5</v>
      </c>
      <c r="EN319">
        <v>0</v>
      </c>
      <c r="EO319" t="s">
        <v>1463</v>
      </c>
      <c r="FL319">
        <v>10</v>
      </c>
      <c r="FM319">
        <v>5</v>
      </c>
      <c r="FN319">
        <v>2.5</v>
      </c>
      <c r="FO319">
        <v>17.5</v>
      </c>
      <c r="FP319" t="s">
        <v>1462</v>
      </c>
      <c r="FS319" t="s">
        <v>1464</v>
      </c>
      <c r="FT319" t="b">
        <v>1</v>
      </c>
      <c r="FV319" t="s">
        <v>1465</v>
      </c>
      <c r="FY319" t="s">
        <v>1464</v>
      </c>
      <c r="GB319" t="s">
        <v>1464</v>
      </c>
      <c r="GC319" t="b">
        <v>1</v>
      </c>
      <c r="GE319" t="s">
        <v>1464</v>
      </c>
      <c r="GH319" t="s">
        <v>1464</v>
      </c>
      <c r="GK319" t="s">
        <v>1464</v>
      </c>
      <c r="GN319" t="s">
        <v>1464</v>
      </c>
      <c r="GQ319" t="s">
        <v>1464</v>
      </c>
      <c r="GT319" t="s">
        <v>1464</v>
      </c>
      <c r="GW319" t="s">
        <v>1464</v>
      </c>
      <c r="GZ319" t="s">
        <v>1464</v>
      </c>
      <c r="HA319" t="b">
        <v>1</v>
      </c>
      <c r="HC319" t="s">
        <v>1464</v>
      </c>
      <c r="HD319" t="b">
        <v>1</v>
      </c>
      <c r="HF319" t="s">
        <v>1465</v>
      </c>
      <c r="HI319" t="s">
        <v>1464</v>
      </c>
      <c r="HL319" t="s">
        <v>1464</v>
      </c>
      <c r="HO319" t="s">
        <v>1464</v>
      </c>
      <c r="HR319" t="s">
        <v>1464</v>
      </c>
      <c r="HU319" t="s">
        <v>1464</v>
      </c>
      <c r="HX319" t="s">
        <v>1464</v>
      </c>
      <c r="IA319" t="s">
        <v>1464</v>
      </c>
      <c r="ID319" t="s">
        <v>1464</v>
      </c>
      <c r="IG319" t="s">
        <v>1464</v>
      </c>
      <c r="IJ319" t="s">
        <v>1464</v>
      </c>
      <c r="IK319" t="b">
        <v>1</v>
      </c>
      <c r="IM319" t="s">
        <v>1464</v>
      </c>
      <c r="IP319" t="s">
        <v>1464</v>
      </c>
      <c r="IS319" t="s">
        <v>1464</v>
      </c>
      <c r="IV319" t="s">
        <v>1464</v>
      </c>
      <c r="IY319" t="s">
        <v>1464</v>
      </c>
      <c r="JB319" t="s">
        <v>1464</v>
      </c>
      <c r="JC319" t="b">
        <v>1</v>
      </c>
      <c r="JE319" t="s">
        <v>1464</v>
      </c>
      <c r="JH319" t="s">
        <v>1464</v>
      </c>
      <c r="JK319" t="s">
        <v>1464</v>
      </c>
      <c r="JN319" t="s">
        <v>1464</v>
      </c>
      <c r="JQ319" t="s">
        <v>1464</v>
      </c>
      <c r="JT319" t="s">
        <v>1464</v>
      </c>
      <c r="JW319" t="s">
        <v>1464</v>
      </c>
      <c r="JZ319" t="s">
        <v>1464</v>
      </c>
      <c r="KC319" t="s">
        <v>1464</v>
      </c>
      <c r="KF319" t="s">
        <v>1464</v>
      </c>
      <c r="KJ319" t="s">
        <v>1464</v>
      </c>
      <c r="KK319" t="s">
        <v>1462</v>
      </c>
      <c r="KM319">
        <v>5</v>
      </c>
      <c r="KN319">
        <v>2.5</v>
      </c>
      <c r="KO319">
        <v>2</v>
      </c>
      <c r="KP319">
        <v>2.5</v>
      </c>
      <c r="KQ319">
        <v>2.5</v>
      </c>
      <c r="KR319">
        <v>7</v>
      </c>
      <c r="KS319" t="s">
        <v>1462</v>
      </c>
      <c r="KV319">
        <v>15</v>
      </c>
      <c r="LA319">
        <v>9</v>
      </c>
      <c r="LF319">
        <v>1</v>
      </c>
      <c r="LK319">
        <v>1</v>
      </c>
      <c r="LZ319" t="b">
        <v>1</v>
      </c>
      <c r="MT319" t="s">
        <v>1462</v>
      </c>
      <c r="MU319" t="s">
        <v>7280</v>
      </c>
      <c r="MV319">
        <v>2.5</v>
      </c>
      <c r="MW319">
        <v>2.5</v>
      </c>
      <c r="MX319">
        <v>0</v>
      </c>
      <c r="MY319">
        <v>0</v>
      </c>
      <c r="MZ319">
        <v>2.5</v>
      </c>
      <c r="NA319">
        <v>2.5</v>
      </c>
      <c r="NM319" t="s">
        <v>2549</v>
      </c>
      <c r="NN319" t="s">
        <v>2549</v>
      </c>
      <c r="NO319" t="s">
        <v>2549</v>
      </c>
      <c r="NP319" t="s">
        <v>2549</v>
      </c>
      <c r="NQ319" t="s">
        <v>2549</v>
      </c>
      <c r="NR319" t="s">
        <v>2549</v>
      </c>
      <c r="NS319" t="s">
        <v>2549</v>
      </c>
      <c r="NT319" t="s">
        <v>2549</v>
      </c>
      <c r="NU319" t="s">
        <v>2549</v>
      </c>
      <c r="NV319" t="s">
        <v>2549</v>
      </c>
      <c r="NW319" t="s">
        <v>2550</v>
      </c>
      <c r="NX319" t="s">
        <v>2569</v>
      </c>
      <c r="NY319" t="s">
        <v>2550</v>
      </c>
      <c r="NZ319" t="s">
        <v>2550</v>
      </c>
      <c r="OA319" t="s">
        <v>2550</v>
      </c>
      <c r="OB319" t="s">
        <v>2550</v>
      </c>
      <c r="OC319" t="s">
        <v>2550</v>
      </c>
      <c r="OD319" t="s">
        <v>2550</v>
      </c>
      <c r="OE319" t="s">
        <v>2550</v>
      </c>
      <c r="OF319" t="s">
        <v>2550</v>
      </c>
      <c r="OG319">
        <v>0</v>
      </c>
      <c r="OH319">
        <v>2.5</v>
      </c>
      <c r="OJ319">
        <v>5</v>
      </c>
      <c r="OK319">
        <v>2.5</v>
      </c>
      <c r="OL319">
        <v>7.5</v>
      </c>
      <c r="OO319" t="b">
        <v>1</v>
      </c>
      <c r="OY319" t="s">
        <v>7434</v>
      </c>
      <c r="PI319" t="s">
        <v>6981</v>
      </c>
      <c r="QL319">
        <v>5</v>
      </c>
      <c r="QM319">
        <v>2.5</v>
      </c>
      <c r="RO319">
        <v>7.5</v>
      </c>
      <c r="RP319">
        <v>0</v>
      </c>
      <c r="RQ319">
        <v>2.5</v>
      </c>
      <c r="RR319">
        <v>10</v>
      </c>
      <c r="RS319" t="s">
        <v>1463</v>
      </c>
      <c r="RZ319" t="s">
        <v>1463</v>
      </c>
      <c r="SB319" t="s">
        <v>1463</v>
      </c>
      <c r="SH319" t="s">
        <v>1463</v>
      </c>
      <c r="SK319">
        <v>0</v>
      </c>
      <c r="SL319">
        <v>2.5</v>
      </c>
      <c r="SM319">
        <v>3.7</v>
      </c>
      <c r="SN319">
        <v>5</v>
      </c>
      <c r="SO319">
        <v>2.5</v>
      </c>
      <c r="SP319">
        <v>11.2</v>
      </c>
      <c r="SQ319" t="s">
        <v>1463</v>
      </c>
      <c r="SR319" t="s">
        <v>2919</v>
      </c>
      <c r="TI319">
        <v>75</v>
      </c>
      <c r="TJ319" t="s">
        <v>7435</v>
      </c>
      <c r="TN319" t="b">
        <v>1</v>
      </c>
      <c r="TO319" t="b">
        <v>1</v>
      </c>
      <c r="TP319" t="b">
        <v>1</v>
      </c>
      <c r="TQ319" t="b">
        <v>1</v>
      </c>
      <c r="TS319" t="b">
        <v>1</v>
      </c>
      <c r="TT319" t="b">
        <v>1</v>
      </c>
      <c r="TU319" t="b">
        <v>1</v>
      </c>
      <c r="TX319">
        <v>5</v>
      </c>
      <c r="TY319">
        <v>2.5</v>
      </c>
      <c r="VI319">
        <v>5</v>
      </c>
      <c r="VJ319">
        <v>0</v>
      </c>
      <c r="VK319">
        <v>2.5</v>
      </c>
      <c r="VL319">
        <v>7.5</v>
      </c>
      <c r="VM319" t="s">
        <v>1463</v>
      </c>
      <c r="VN319" t="s">
        <v>7436</v>
      </c>
      <c r="VO319" t="s">
        <v>1463</v>
      </c>
      <c r="VQ319" t="s">
        <v>1463</v>
      </c>
      <c r="VS319" t="s">
        <v>1463</v>
      </c>
      <c r="VV319" t="s">
        <v>1463</v>
      </c>
      <c r="VX319" t="s">
        <v>1462</v>
      </c>
      <c r="VY319" t="s">
        <v>7146</v>
      </c>
      <c r="VZ319">
        <v>0</v>
      </c>
      <c r="WA319">
        <v>2.5</v>
      </c>
      <c r="XJ319">
        <v>5</v>
      </c>
      <c r="XK319">
        <v>2.5</v>
      </c>
      <c r="XL319">
        <v>2.5</v>
      </c>
      <c r="XM319">
        <v>10</v>
      </c>
      <c r="XN319" t="s">
        <v>1462</v>
      </c>
      <c r="XO319" t="s">
        <v>1462</v>
      </c>
      <c r="XQ319" t="b">
        <v>1</v>
      </c>
      <c r="XT319" t="b">
        <v>1</v>
      </c>
      <c r="XX319" t="b">
        <v>1</v>
      </c>
      <c r="YB319" t="s">
        <v>7437</v>
      </c>
      <c r="YE319" t="s">
        <v>1462</v>
      </c>
      <c r="YF319" t="s">
        <v>6986</v>
      </c>
      <c r="YG319">
        <v>5</v>
      </c>
      <c r="YH319">
        <v>2.5</v>
      </c>
      <c r="YI319" t="s">
        <v>1463</v>
      </c>
      <c r="YU319">
        <v>0</v>
      </c>
      <c r="YV319">
        <v>2.5</v>
      </c>
      <c r="ZX319">
        <v>10</v>
      </c>
      <c r="ZY319">
        <v>2.5</v>
      </c>
      <c r="ZZ319">
        <v>2.5</v>
      </c>
      <c r="AAA319">
        <v>15</v>
      </c>
      <c r="AAB319" t="s">
        <v>1462</v>
      </c>
      <c r="AAF319" t="b">
        <v>1</v>
      </c>
      <c r="AAM319" t="b">
        <v>1</v>
      </c>
      <c r="AAO319" t="b">
        <v>1</v>
      </c>
      <c r="AAR319" t="s">
        <v>7438</v>
      </c>
      <c r="AAS319" t="s">
        <v>7028</v>
      </c>
      <c r="AAT319">
        <v>2.5</v>
      </c>
      <c r="AAU319">
        <v>2.5</v>
      </c>
      <c r="ADN319">
        <v>6</v>
      </c>
      <c r="ADO319">
        <v>5</v>
      </c>
      <c r="ADP319">
        <v>2.5</v>
      </c>
      <c r="ADQ319">
        <v>13.5</v>
      </c>
      <c r="ADR319" t="s">
        <v>1759</v>
      </c>
      <c r="ADS319">
        <v>0.5</v>
      </c>
      <c r="ADT319">
        <v>30</v>
      </c>
      <c r="ADU319" t="s">
        <v>2560</v>
      </c>
      <c r="ADV319">
        <v>1</v>
      </c>
      <c r="ADW319">
        <v>60</v>
      </c>
      <c r="AEG319">
        <v>5</v>
      </c>
      <c r="AEH319">
        <v>2.5</v>
      </c>
      <c r="AEI319">
        <v>7</v>
      </c>
      <c r="AEJ319">
        <v>2.5</v>
      </c>
      <c r="AEK319">
        <v>2.5</v>
      </c>
      <c r="AEL319">
        <v>12</v>
      </c>
      <c r="AEU319" t="b">
        <v>1</v>
      </c>
      <c r="AEX319" t="b">
        <v>1</v>
      </c>
      <c r="AFC319">
        <v>2.5</v>
      </c>
      <c r="AFD319">
        <v>2.5</v>
      </c>
      <c r="AFE319">
        <v>0</v>
      </c>
      <c r="AFF319">
        <v>5</v>
      </c>
      <c r="AFG319">
        <v>2.5</v>
      </c>
      <c r="AFH319">
        <v>7.5</v>
      </c>
      <c r="AFI319" t="s">
        <v>1463</v>
      </c>
      <c r="AFK319" t="s">
        <v>1463</v>
      </c>
      <c r="AFM319" t="s">
        <v>1463</v>
      </c>
      <c r="AFO319" t="s">
        <v>1463</v>
      </c>
      <c r="AFQ319" t="s">
        <v>1463</v>
      </c>
      <c r="AFT319" t="s">
        <v>1463</v>
      </c>
      <c r="AFV319">
        <v>2</v>
      </c>
      <c r="AFW319">
        <v>2</v>
      </c>
      <c r="AFX319">
        <v>5</v>
      </c>
      <c r="AFY319">
        <v>2.5</v>
      </c>
      <c r="AFZ319">
        <v>5</v>
      </c>
      <c r="AGA319">
        <v>5</v>
      </c>
      <c r="AGB319">
        <v>2.5</v>
      </c>
      <c r="AGC319">
        <v>12.5</v>
      </c>
      <c r="AGD319">
        <v>15</v>
      </c>
      <c r="AGG319">
        <v>10</v>
      </c>
      <c r="AGJ319">
        <v>15</v>
      </c>
      <c r="AGQ319">
        <v>5</v>
      </c>
      <c r="AGR319">
        <v>2.5</v>
      </c>
      <c r="AGS319">
        <v>2</v>
      </c>
      <c r="AGT319">
        <v>5</v>
      </c>
      <c r="AGU319">
        <v>2.5</v>
      </c>
      <c r="AGV319">
        <v>9.5</v>
      </c>
      <c r="AGW319">
        <v>2</v>
      </c>
      <c r="AGY319" t="b">
        <v>1</v>
      </c>
      <c r="AGZ319" t="b">
        <v>1</v>
      </c>
      <c r="AHD319">
        <v>2</v>
      </c>
      <c r="AHE319">
        <v>2</v>
      </c>
      <c r="AHF319">
        <v>3</v>
      </c>
      <c r="AKM319">
        <v>5</v>
      </c>
      <c r="AKN319">
        <v>2.5</v>
      </c>
      <c r="AKO319">
        <v>10</v>
      </c>
      <c r="AKP319">
        <v>2.5</v>
      </c>
      <c r="AKQ319">
        <v>2.5</v>
      </c>
      <c r="AKR319">
        <v>15</v>
      </c>
      <c r="AKS319" t="s">
        <v>1462</v>
      </c>
      <c r="AKT319" t="s">
        <v>1463</v>
      </c>
      <c r="AKV319" t="s">
        <v>1462</v>
      </c>
      <c r="AKX319" t="s">
        <v>1463</v>
      </c>
      <c r="AKZ319" t="s">
        <v>1463</v>
      </c>
      <c r="ALB319" t="s">
        <v>1462</v>
      </c>
      <c r="ALD319" t="s">
        <v>1463</v>
      </c>
      <c r="ALF319" t="s">
        <v>1462</v>
      </c>
      <c r="ALH319" t="s">
        <v>1463</v>
      </c>
      <c r="ALJ319" t="s">
        <v>1463</v>
      </c>
      <c r="ALL319" t="s">
        <v>1463</v>
      </c>
      <c r="ALN319" t="s">
        <v>1463</v>
      </c>
      <c r="ALP319" t="s">
        <v>1463</v>
      </c>
      <c r="ALR319" t="s">
        <v>1463</v>
      </c>
      <c r="ALT319" t="s">
        <v>1463</v>
      </c>
      <c r="AML319" t="b">
        <v>1</v>
      </c>
      <c r="AMM319" t="b">
        <v>1</v>
      </c>
      <c r="AMP319" t="b">
        <v>1</v>
      </c>
      <c r="AMQ319" t="b">
        <v>1</v>
      </c>
      <c r="AMW319" t="b">
        <v>1</v>
      </c>
      <c r="ANA319">
        <v>2.5</v>
      </c>
      <c r="ANB319">
        <v>2.5</v>
      </c>
      <c r="ANC319">
        <v>10</v>
      </c>
      <c r="AND319">
        <v>2.5</v>
      </c>
      <c r="ANE319">
        <v>2.5</v>
      </c>
      <c r="ANF319">
        <v>15</v>
      </c>
      <c r="ANG319" t="s">
        <v>1462</v>
      </c>
      <c r="ANH319" t="s">
        <v>3069</v>
      </c>
      <c r="ANI319" t="s">
        <v>1462</v>
      </c>
      <c r="ANJ319" t="s">
        <v>2616</v>
      </c>
      <c r="ANK319">
        <v>2.5</v>
      </c>
      <c r="ANL319">
        <v>2.5</v>
      </c>
      <c r="ANM319">
        <v>6</v>
      </c>
      <c r="ANN319">
        <v>2.5</v>
      </c>
      <c r="ANO319">
        <v>7.5</v>
      </c>
      <c r="ANP319">
        <v>16</v>
      </c>
      <c r="ANQ319" t="s">
        <v>2599</v>
      </c>
      <c r="ANR319" t="s">
        <v>1462</v>
      </c>
      <c r="ANT319">
        <v>2.5</v>
      </c>
      <c r="ANU319">
        <v>7.5</v>
      </c>
      <c r="AQR319">
        <v>2.5</v>
      </c>
      <c r="AQS319">
        <v>0</v>
      </c>
      <c r="AQT319">
        <v>2.5</v>
      </c>
      <c r="AQU319">
        <v>5</v>
      </c>
      <c r="AQV319" t="s">
        <v>1463</v>
      </c>
      <c r="ARA319" t="b">
        <v>1</v>
      </c>
      <c r="ARB319" t="b">
        <v>1</v>
      </c>
      <c r="ARC319" t="b">
        <v>1</v>
      </c>
      <c r="ARD319" t="b">
        <v>1</v>
      </c>
      <c r="ARG319">
        <v>0</v>
      </c>
      <c r="ARH319">
        <v>2.5</v>
      </c>
      <c r="ARI319" t="s">
        <v>1463</v>
      </c>
      <c r="ARQ319" t="s">
        <v>1463</v>
      </c>
      <c r="ASD319">
        <v>0</v>
      </c>
      <c r="ASE319">
        <v>2.5</v>
      </c>
      <c r="ASF319">
        <v>6</v>
      </c>
      <c r="ASG319">
        <v>2.5</v>
      </c>
      <c r="ASH319">
        <v>2.5</v>
      </c>
      <c r="ASI319">
        <v>11</v>
      </c>
      <c r="ASJ319">
        <v>60</v>
      </c>
      <c r="ASM319" t="b">
        <v>1</v>
      </c>
      <c r="ASS319">
        <v>80</v>
      </c>
      <c r="AST319" t="s">
        <v>1462</v>
      </c>
      <c r="ASW319" t="b">
        <v>1</v>
      </c>
      <c r="ASY319" t="b">
        <v>1</v>
      </c>
      <c r="ATC319" t="s">
        <v>7439</v>
      </c>
      <c r="ATD319">
        <v>2.5</v>
      </c>
      <c r="ATE319">
        <v>2.5</v>
      </c>
      <c r="ATF319">
        <v>0</v>
      </c>
      <c r="ATG319">
        <v>0</v>
      </c>
      <c r="ATH319">
        <v>3.8</v>
      </c>
      <c r="ATI319">
        <v>3.8</v>
      </c>
      <c r="ATJ319" t="s">
        <v>1463</v>
      </c>
      <c r="AVZ319">
        <v>0</v>
      </c>
      <c r="AWA319">
        <v>2.5</v>
      </c>
      <c r="AWB319">
        <v>0</v>
      </c>
      <c r="AWC319">
        <v>5</v>
      </c>
      <c r="AWD319">
        <v>4</v>
      </c>
      <c r="AWE319">
        <v>5</v>
      </c>
      <c r="AWF319">
        <v>2.5</v>
      </c>
      <c r="AWG319">
        <v>11.5</v>
      </c>
      <c r="AWH319" t="s">
        <v>1462</v>
      </c>
      <c r="AWI319" t="s">
        <v>1470</v>
      </c>
      <c r="AWJ319" t="s">
        <v>1463</v>
      </c>
      <c r="AWL319" t="s">
        <v>1462</v>
      </c>
      <c r="AWM319" t="s">
        <v>2619</v>
      </c>
      <c r="AWN319" t="s">
        <v>1463</v>
      </c>
      <c r="AWP319" t="s">
        <v>1463</v>
      </c>
      <c r="AWR319" t="s">
        <v>1462</v>
      </c>
      <c r="AWS319" t="s">
        <v>1469</v>
      </c>
      <c r="AWT319" t="s">
        <v>1463</v>
      </c>
      <c r="AWV319" t="s">
        <v>1463</v>
      </c>
      <c r="AWX319" t="s">
        <v>1462</v>
      </c>
      <c r="AWY319" t="s">
        <v>1470</v>
      </c>
      <c r="AWZ319" t="s">
        <v>1463</v>
      </c>
      <c r="AXB319" t="s">
        <v>1462</v>
      </c>
      <c r="AXC319" t="s">
        <v>1469</v>
      </c>
      <c r="AXD319" t="s">
        <v>1463</v>
      </c>
      <c r="AXI319">
        <v>5</v>
      </c>
      <c r="AXJ319">
        <v>2.5</v>
      </c>
      <c r="AXK319">
        <v>6</v>
      </c>
      <c r="AXN319">
        <v>6</v>
      </c>
      <c r="AXO319">
        <v>1</v>
      </c>
      <c r="AXP319">
        <v>1</v>
      </c>
      <c r="AXQ319">
        <v>1</v>
      </c>
      <c r="AXR319">
        <v>1</v>
      </c>
      <c r="AXS319">
        <v>1</v>
      </c>
      <c r="AXT319">
        <v>0</v>
      </c>
      <c r="AXU319">
        <v>0</v>
      </c>
      <c r="AXW319">
        <v>0</v>
      </c>
      <c r="AYA319">
        <v>10</v>
      </c>
      <c r="AYD319">
        <v>10</v>
      </c>
      <c r="AYE319" t="s">
        <v>1463</v>
      </c>
      <c r="AYF319" t="s">
        <v>1463</v>
      </c>
      <c r="AYG319">
        <v>10</v>
      </c>
      <c r="AYJ319">
        <v>10</v>
      </c>
      <c r="AYK319">
        <v>5</v>
      </c>
      <c r="AYL319">
        <v>5</v>
      </c>
      <c r="AYM319">
        <v>20</v>
      </c>
      <c r="AZO319" t="s">
        <v>1462</v>
      </c>
      <c r="AZP319" t="s">
        <v>7440</v>
      </c>
      <c r="AZR319">
        <v>5</v>
      </c>
      <c r="AZS319">
        <v>5</v>
      </c>
      <c r="BCH319">
        <v>10</v>
      </c>
      <c r="BCI319">
        <v>5</v>
      </c>
      <c r="BCJ319">
        <v>2.5</v>
      </c>
      <c r="BCK319">
        <v>17.5</v>
      </c>
      <c r="BCL319">
        <v>1</v>
      </c>
      <c r="BCN319">
        <v>3</v>
      </c>
      <c r="BCP319">
        <v>2</v>
      </c>
      <c r="BCR319">
        <v>5</v>
      </c>
      <c r="BCT319" t="s">
        <v>2555</v>
      </c>
      <c r="BCV319" t="s">
        <v>7441</v>
      </c>
      <c r="BCW319">
        <v>4</v>
      </c>
      <c r="BCY319">
        <v>5</v>
      </c>
      <c r="BCZ319">
        <v>2.5</v>
      </c>
      <c r="BEH319">
        <v>4.2</v>
      </c>
      <c r="BEI319">
        <v>7.5</v>
      </c>
      <c r="BEJ319">
        <v>2.5</v>
      </c>
      <c r="BEK319">
        <v>14.2</v>
      </c>
      <c r="BEL319" t="s">
        <v>2552</v>
      </c>
      <c r="BEN319" t="s">
        <v>2552</v>
      </c>
      <c r="BEP319" t="s">
        <v>2557</v>
      </c>
      <c r="BER319" t="s">
        <v>2567</v>
      </c>
      <c r="BET319" t="s">
        <v>2552</v>
      </c>
      <c r="BEV319" t="s">
        <v>2552</v>
      </c>
      <c r="BEX319">
        <v>7.5</v>
      </c>
      <c r="BEY319">
        <v>2.5</v>
      </c>
      <c r="BGQ319">
        <v>0</v>
      </c>
      <c r="BGR319">
        <v>2.5</v>
      </c>
      <c r="BGS319">
        <v>2.5</v>
      </c>
      <c r="BGT319">
        <v>5</v>
      </c>
      <c r="BGU319" t="s">
        <v>1462</v>
      </c>
      <c r="BGV319" t="s">
        <v>2667</v>
      </c>
      <c r="BGW319" t="s">
        <v>3103</v>
      </c>
      <c r="BHB319" t="s">
        <v>4822</v>
      </c>
      <c r="BHC319" t="s">
        <v>3103</v>
      </c>
      <c r="BHK319">
        <v>2.5</v>
      </c>
      <c r="BHL319">
        <v>2.5</v>
      </c>
      <c r="BIT319">
        <v>5</v>
      </c>
      <c r="BIU319">
        <v>2.5</v>
      </c>
      <c r="BIV319">
        <v>2.5</v>
      </c>
      <c r="BIW319">
        <v>10</v>
      </c>
      <c r="BIX319">
        <v>2</v>
      </c>
      <c r="BIY319" t="s">
        <v>2548</v>
      </c>
      <c r="BIZ319" t="s">
        <v>1794</v>
      </c>
      <c r="BJA319" t="s">
        <v>1468</v>
      </c>
      <c r="BJB319">
        <v>2.5</v>
      </c>
      <c r="BJC319">
        <v>2.5</v>
      </c>
    </row>
    <row r="320" spans="1:1023 1026:1615" ht="15" x14ac:dyDescent="0.25">
      <c r="A320" t="s">
        <v>7368</v>
      </c>
      <c r="B320" t="s">
        <v>7442</v>
      </c>
      <c r="C320" t="s">
        <v>7443</v>
      </c>
      <c r="D320" t="s">
        <v>2553</v>
      </c>
      <c r="E320" t="s">
        <v>7444</v>
      </c>
      <c r="F320" t="s">
        <v>2606</v>
      </c>
      <c r="G320" t="s">
        <v>4350</v>
      </c>
      <c r="H320" t="s">
        <v>5555</v>
      </c>
      <c r="I320" t="s">
        <v>7433</v>
      </c>
      <c r="J320">
        <v>2.05803007</v>
      </c>
      <c r="K320">
        <v>34.563165900000001</v>
      </c>
      <c r="L320" s="116">
        <v>42412</v>
      </c>
      <c r="M320" t="s">
        <v>1471</v>
      </c>
      <c r="N320">
        <v>40</v>
      </c>
      <c r="O320" t="s">
        <v>2554</v>
      </c>
      <c r="Q320">
        <v>5</v>
      </c>
      <c r="R320">
        <v>7.5</v>
      </c>
      <c r="S320">
        <v>2.5</v>
      </c>
      <c r="T320">
        <v>15</v>
      </c>
      <c r="U320">
        <v>1</v>
      </c>
      <c r="V320">
        <v>1</v>
      </c>
      <c r="W320">
        <v>3</v>
      </c>
      <c r="X320">
        <v>3</v>
      </c>
      <c r="AA320" t="b">
        <v>1</v>
      </c>
      <c r="AG320">
        <v>1</v>
      </c>
      <c r="AH320">
        <v>1</v>
      </c>
      <c r="AI320">
        <v>2</v>
      </c>
      <c r="AJ320">
        <v>1</v>
      </c>
      <c r="AM320">
        <v>1</v>
      </c>
      <c r="AO320">
        <v>2</v>
      </c>
      <c r="AS320">
        <v>1</v>
      </c>
      <c r="AU320">
        <v>2</v>
      </c>
      <c r="BB320">
        <v>1</v>
      </c>
      <c r="BG320">
        <v>1</v>
      </c>
      <c r="BS320" t="s">
        <v>1462</v>
      </c>
      <c r="BT320" t="s">
        <v>1462</v>
      </c>
      <c r="BU320" t="s">
        <v>7445</v>
      </c>
      <c r="BV320" t="s">
        <v>7047</v>
      </c>
      <c r="BW320">
        <v>7.5</v>
      </c>
      <c r="BX320">
        <v>2.5</v>
      </c>
      <c r="BY320">
        <v>7.5</v>
      </c>
      <c r="BZ320">
        <v>2.5</v>
      </c>
      <c r="CA320">
        <v>2.5</v>
      </c>
      <c r="CB320">
        <v>12.5</v>
      </c>
      <c r="CC320" t="s">
        <v>1462</v>
      </c>
      <c r="CD320" t="b">
        <v>1</v>
      </c>
      <c r="CF320">
        <v>25</v>
      </c>
      <c r="CH320" t="s">
        <v>1462</v>
      </c>
      <c r="CI320" t="b">
        <v>1</v>
      </c>
      <c r="CJ320" t="b">
        <v>1</v>
      </c>
      <c r="CK320">
        <v>25</v>
      </c>
      <c r="CM320" t="s">
        <v>1463</v>
      </c>
      <c r="CR320" t="s">
        <v>1463</v>
      </c>
      <c r="CW320" t="s">
        <v>1463</v>
      </c>
      <c r="DB320" t="s">
        <v>1463</v>
      </c>
      <c r="DG320" t="s">
        <v>1463</v>
      </c>
      <c r="DM320" t="s">
        <v>1463</v>
      </c>
      <c r="DS320" t="b">
        <v>1</v>
      </c>
      <c r="DU320" t="b">
        <v>1</v>
      </c>
      <c r="EA320" t="b">
        <v>1</v>
      </c>
      <c r="EI320">
        <v>2.5</v>
      </c>
      <c r="EJ320">
        <v>2.5</v>
      </c>
      <c r="EN320">
        <v>0</v>
      </c>
      <c r="EO320" t="s">
        <v>1463</v>
      </c>
      <c r="FL320">
        <v>3.3</v>
      </c>
      <c r="FM320">
        <v>2.5</v>
      </c>
      <c r="FN320">
        <v>2.5</v>
      </c>
      <c r="FO320">
        <v>8.3000000000000007</v>
      </c>
      <c r="FP320" t="s">
        <v>1462</v>
      </c>
      <c r="FT320" t="b">
        <v>1</v>
      </c>
      <c r="FV320" t="s">
        <v>1465</v>
      </c>
      <c r="HD320" t="b">
        <v>1</v>
      </c>
      <c r="HF320" t="s">
        <v>1465</v>
      </c>
      <c r="IN320" t="b">
        <v>1</v>
      </c>
      <c r="IP320" t="s">
        <v>1464</v>
      </c>
      <c r="JC320" t="b">
        <v>1</v>
      </c>
      <c r="JE320" t="s">
        <v>1464</v>
      </c>
      <c r="KK320" t="s">
        <v>1463</v>
      </c>
      <c r="KM320">
        <v>2.5</v>
      </c>
      <c r="KN320">
        <v>2.5</v>
      </c>
      <c r="KO320">
        <v>2</v>
      </c>
      <c r="KP320">
        <v>2.5</v>
      </c>
      <c r="KQ320">
        <v>2.5</v>
      </c>
      <c r="KR320">
        <v>7</v>
      </c>
      <c r="KS320" t="s">
        <v>1462</v>
      </c>
      <c r="KV320">
        <v>14</v>
      </c>
      <c r="KW320">
        <v>13</v>
      </c>
      <c r="LF320">
        <v>1</v>
      </c>
      <c r="LG320">
        <v>1</v>
      </c>
      <c r="LZ320" t="b">
        <v>1</v>
      </c>
      <c r="MA320" t="b">
        <v>1</v>
      </c>
      <c r="MT320" t="s">
        <v>1462</v>
      </c>
      <c r="MU320" t="s">
        <v>2957</v>
      </c>
      <c r="MV320">
        <v>2.5</v>
      </c>
      <c r="MW320">
        <v>2.5</v>
      </c>
      <c r="MX320">
        <v>0</v>
      </c>
      <c r="MY320">
        <v>2.5</v>
      </c>
      <c r="MZ320">
        <v>2.5</v>
      </c>
      <c r="NA320">
        <v>5</v>
      </c>
      <c r="NM320" t="s">
        <v>2549</v>
      </c>
      <c r="NN320" t="s">
        <v>2549</v>
      </c>
      <c r="NO320" t="s">
        <v>2549</v>
      </c>
      <c r="NP320" t="s">
        <v>2549</v>
      </c>
      <c r="NQ320" t="s">
        <v>2549</v>
      </c>
      <c r="NR320" t="s">
        <v>2549</v>
      </c>
      <c r="NS320" t="s">
        <v>2549</v>
      </c>
      <c r="NT320" t="s">
        <v>2549</v>
      </c>
      <c r="NU320" t="s">
        <v>2549</v>
      </c>
      <c r="NV320" t="s">
        <v>2549</v>
      </c>
      <c r="NW320" t="s">
        <v>2550</v>
      </c>
      <c r="NX320" t="s">
        <v>2569</v>
      </c>
      <c r="NY320" t="s">
        <v>2569</v>
      </c>
      <c r="NZ320" t="s">
        <v>2550</v>
      </c>
      <c r="OA320" t="s">
        <v>2550</v>
      </c>
      <c r="OB320" t="s">
        <v>2550</v>
      </c>
      <c r="OC320" t="s">
        <v>2550</v>
      </c>
      <c r="OD320" t="s">
        <v>2550</v>
      </c>
      <c r="OE320" t="s">
        <v>2550</v>
      </c>
      <c r="OF320" t="s">
        <v>2550</v>
      </c>
      <c r="OG320">
        <v>2.5</v>
      </c>
      <c r="OH320">
        <v>2.5</v>
      </c>
      <c r="OJ320">
        <v>0</v>
      </c>
      <c r="OK320">
        <v>2.5</v>
      </c>
      <c r="OL320">
        <v>2.5</v>
      </c>
      <c r="QL320">
        <v>0</v>
      </c>
      <c r="QM320">
        <v>2.5</v>
      </c>
      <c r="RO320">
        <v>7.5</v>
      </c>
      <c r="RP320">
        <v>0</v>
      </c>
      <c r="RQ320">
        <v>2.5</v>
      </c>
      <c r="RR320">
        <v>10</v>
      </c>
      <c r="RS320" t="s">
        <v>1463</v>
      </c>
      <c r="RZ320" t="s">
        <v>1463</v>
      </c>
      <c r="SB320" t="s">
        <v>1463</v>
      </c>
      <c r="SH320" t="s">
        <v>1463</v>
      </c>
      <c r="SK320">
        <v>0</v>
      </c>
      <c r="SL320">
        <v>2.5</v>
      </c>
      <c r="SM320">
        <v>3.7</v>
      </c>
      <c r="SN320">
        <v>5</v>
      </c>
      <c r="SO320">
        <v>2.5</v>
      </c>
      <c r="SP320">
        <v>11.2</v>
      </c>
      <c r="SQ320" t="s">
        <v>1463</v>
      </c>
      <c r="SR320" t="s">
        <v>2919</v>
      </c>
      <c r="TI320">
        <v>75</v>
      </c>
      <c r="TJ320" t="s">
        <v>7446</v>
      </c>
      <c r="TN320" t="b">
        <v>1</v>
      </c>
      <c r="TO320" t="b">
        <v>1</v>
      </c>
      <c r="TP320" t="b">
        <v>1</v>
      </c>
      <c r="TQ320" t="b">
        <v>1</v>
      </c>
      <c r="TU320" t="b">
        <v>1</v>
      </c>
      <c r="TX320">
        <v>5</v>
      </c>
      <c r="TY320">
        <v>2.5</v>
      </c>
      <c r="VI320">
        <v>5</v>
      </c>
      <c r="VJ320">
        <v>2.5</v>
      </c>
      <c r="VK320">
        <v>2.5</v>
      </c>
      <c r="VL320">
        <v>10</v>
      </c>
      <c r="VM320" t="s">
        <v>1463</v>
      </c>
      <c r="VN320" t="s">
        <v>7447</v>
      </c>
      <c r="VO320" t="s">
        <v>1463</v>
      </c>
      <c r="VQ320" t="s">
        <v>1463</v>
      </c>
      <c r="VS320" t="s">
        <v>1463</v>
      </c>
      <c r="VV320" t="s">
        <v>1463</v>
      </c>
      <c r="VX320" t="s">
        <v>1462</v>
      </c>
      <c r="VY320" t="s">
        <v>2659</v>
      </c>
      <c r="VZ320">
        <v>2.5</v>
      </c>
      <c r="WA320">
        <v>2.5</v>
      </c>
      <c r="XJ320">
        <v>5</v>
      </c>
      <c r="XK320">
        <v>2.5</v>
      </c>
      <c r="XL320">
        <v>2.5</v>
      </c>
      <c r="XM320">
        <v>10</v>
      </c>
      <c r="XN320" t="s">
        <v>1462</v>
      </c>
      <c r="XO320" t="s">
        <v>1462</v>
      </c>
      <c r="XQ320" t="b">
        <v>1</v>
      </c>
      <c r="XT320" t="b">
        <v>1</v>
      </c>
      <c r="XX320" t="b">
        <v>1</v>
      </c>
      <c r="YB320" t="s">
        <v>7448</v>
      </c>
      <c r="YC320" t="s">
        <v>1462</v>
      </c>
      <c r="YE320" t="s">
        <v>1462</v>
      </c>
      <c r="YF320" t="s">
        <v>6986</v>
      </c>
      <c r="YG320">
        <v>2.5</v>
      </c>
      <c r="YH320">
        <v>2.5</v>
      </c>
      <c r="YI320" t="s">
        <v>1463</v>
      </c>
      <c r="YU320">
        <v>2.5</v>
      </c>
      <c r="YV320">
        <v>2.5</v>
      </c>
      <c r="ZX320">
        <v>10</v>
      </c>
      <c r="ZY320">
        <v>2.5</v>
      </c>
      <c r="ZZ320">
        <v>2.5</v>
      </c>
      <c r="AAA320">
        <v>15</v>
      </c>
      <c r="AAB320" t="s">
        <v>1462</v>
      </c>
      <c r="AAD320" t="b">
        <v>1</v>
      </c>
      <c r="AAM320" t="b">
        <v>1</v>
      </c>
      <c r="AAO320" t="b">
        <v>1</v>
      </c>
      <c r="AAS320" t="s">
        <v>6944</v>
      </c>
      <c r="AAT320">
        <v>2.5</v>
      </c>
      <c r="AAU320">
        <v>2.5</v>
      </c>
      <c r="ADN320">
        <v>6</v>
      </c>
      <c r="ADO320">
        <v>5</v>
      </c>
      <c r="ADP320">
        <v>2.5</v>
      </c>
      <c r="ADQ320">
        <v>13.5</v>
      </c>
      <c r="ADR320" t="s">
        <v>1759</v>
      </c>
      <c r="ADS320">
        <v>0.5</v>
      </c>
      <c r="ADT320">
        <v>25</v>
      </c>
      <c r="ADU320" t="s">
        <v>2560</v>
      </c>
      <c r="ADV320">
        <v>1</v>
      </c>
      <c r="ADW320">
        <v>60</v>
      </c>
      <c r="AEG320">
        <v>5</v>
      </c>
      <c r="AEH320">
        <v>2.5</v>
      </c>
      <c r="AEI320">
        <v>7</v>
      </c>
      <c r="AEJ320">
        <v>2.5</v>
      </c>
      <c r="AEK320">
        <v>2.5</v>
      </c>
      <c r="AEL320">
        <v>12</v>
      </c>
      <c r="AEU320" t="b">
        <v>1</v>
      </c>
      <c r="AEV320" t="b">
        <v>1</v>
      </c>
      <c r="AFC320">
        <v>2.5</v>
      </c>
      <c r="AFD320">
        <v>2.5</v>
      </c>
      <c r="AFE320">
        <v>0</v>
      </c>
      <c r="AFF320">
        <v>3.6</v>
      </c>
      <c r="AFG320">
        <v>2.5</v>
      </c>
      <c r="AFH320">
        <v>6.1</v>
      </c>
      <c r="AFI320" t="s">
        <v>1463</v>
      </c>
      <c r="AFK320" t="s">
        <v>1463</v>
      </c>
      <c r="AFM320" t="s">
        <v>1463</v>
      </c>
      <c r="AFO320" t="s">
        <v>1463</v>
      </c>
      <c r="AFQ320" t="s">
        <v>1463</v>
      </c>
      <c r="AFT320" t="s">
        <v>1463</v>
      </c>
      <c r="AFV320">
        <v>2</v>
      </c>
      <c r="AFW320">
        <v>1</v>
      </c>
      <c r="AFX320">
        <v>3.6111111111111098</v>
      </c>
      <c r="AFY320">
        <v>2.5</v>
      </c>
      <c r="AFZ320">
        <v>5</v>
      </c>
      <c r="AGA320">
        <v>2.5</v>
      </c>
      <c r="AGB320">
        <v>2.5</v>
      </c>
      <c r="AGC320">
        <v>10</v>
      </c>
      <c r="AGD320">
        <v>8</v>
      </c>
      <c r="AGG320">
        <v>8</v>
      </c>
      <c r="AGJ320">
        <v>8</v>
      </c>
      <c r="AGQ320">
        <v>2.5</v>
      </c>
      <c r="AGR320">
        <v>2.5</v>
      </c>
      <c r="AGS320">
        <v>2</v>
      </c>
      <c r="AGT320">
        <v>5</v>
      </c>
      <c r="AGU320">
        <v>2.5</v>
      </c>
      <c r="AGV320">
        <v>9.5</v>
      </c>
      <c r="AGW320">
        <v>2</v>
      </c>
      <c r="AGY320" t="b">
        <v>1</v>
      </c>
      <c r="AGZ320" t="b">
        <v>1</v>
      </c>
      <c r="AHD320">
        <v>2</v>
      </c>
      <c r="AHE320">
        <v>2</v>
      </c>
      <c r="AHF320">
        <v>4</v>
      </c>
      <c r="AKM320">
        <v>5</v>
      </c>
      <c r="AKN320">
        <v>2.5</v>
      </c>
      <c r="AKO320">
        <v>10</v>
      </c>
      <c r="AKP320">
        <v>5</v>
      </c>
      <c r="AKQ320">
        <v>2.5</v>
      </c>
      <c r="AKR320">
        <v>17.5</v>
      </c>
      <c r="AKS320" t="s">
        <v>1462</v>
      </c>
      <c r="AKT320" t="s">
        <v>1463</v>
      </c>
      <c r="AKV320" t="s">
        <v>1462</v>
      </c>
      <c r="AKX320" t="s">
        <v>1463</v>
      </c>
      <c r="AKZ320" t="s">
        <v>1463</v>
      </c>
      <c r="ALB320" t="s">
        <v>1462</v>
      </c>
      <c r="ALD320" t="s">
        <v>1463</v>
      </c>
      <c r="ALF320" t="s">
        <v>1463</v>
      </c>
      <c r="ALH320" t="s">
        <v>1462</v>
      </c>
      <c r="ALJ320" t="s">
        <v>1463</v>
      </c>
      <c r="ALL320" t="s">
        <v>1463</v>
      </c>
      <c r="ALN320" t="s">
        <v>1463</v>
      </c>
      <c r="ALP320" t="s">
        <v>1463</v>
      </c>
      <c r="ALR320" t="s">
        <v>1463</v>
      </c>
      <c r="ALT320" t="s">
        <v>1463</v>
      </c>
      <c r="AML320" t="b">
        <v>1</v>
      </c>
      <c r="AMM320" t="b">
        <v>1</v>
      </c>
      <c r="AMQ320" t="b">
        <v>1</v>
      </c>
      <c r="AMW320" t="b">
        <v>1</v>
      </c>
      <c r="ANA320">
        <v>5</v>
      </c>
      <c r="ANB320">
        <v>2.5</v>
      </c>
      <c r="ANC320">
        <v>10</v>
      </c>
      <c r="AND320">
        <v>2.5</v>
      </c>
      <c r="ANE320">
        <v>2.5</v>
      </c>
      <c r="ANF320">
        <v>15</v>
      </c>
      <c r="ANG320" t="s">
        <v>1462</v>
      </c>
      <c r="ANH320" t="s">
        <v>3069</v>
      </c>
      <c r="ANI320" t="s">
        <v>1462</v>
      </c>
      <c r="ANJ320" t="s">
        <v>6990</v>
      </c>
      <c r="ANK320">
        <v>2.5</v>
      </c>
      <c r="ANL320">
        <v>2.5</v>
      </c>
      <c r="ANM320">
        <v>6</v>
      </c>
      <c r="ANN320">
        <v>5</v>
      </c>
      <c r="ANO320">
        <v>5</v>
      </c>
      <c r="ANP320">
        <v>16</v>
      </c>
      <c r="ANQ320" t="s">
        <v>2599</v>
      </c>
      <c r="ANR320" t="s">
        <v>1462</v>
      </c>
      <c r="ANT320">
        <v>5</v>
      </c>
      <c r="ANU320">
        <v>5</v>
      </c>
      <c r="AQR320">
        <v>5</v>
      </c>
      <c r="AQS320">
        <v>0</v>
      </c>
      <c r="AQT320">
        <v>2.5</v>
      </c>
      <c r="AQU320">
        <v>7.5</v>
      </c>
      <c r="AQV320" t="s">
        <v>1463</v>
      </c>
      <c r="ARA320" t="b">
        <v>1</v>
      </c>
      <c r="ARB320" t="b">
        <v>1</v>
      </c>
      <c r="ARC320" t="b">
        <v>1</v>
      </c>
      <c r="ARD320" t="b">
        <v>1</v>
      </c>
      <c r="ARG320">
        <v>0</v>
      </c>
      <c r="ARH320">
        <v>2.5</v>
      </c>
      <c r="ARI320" t="s">
        <v>1463</v>
      </c>
      <c r="ARQ320" t="s">
        <v>1462</v>
      </c>
      <c r="ARS320" t="s">
        <v>4680</v>
      </c>
      <c r="ART320" t="s">
        <v>2616</v>
      </c>
      <c r="ASB320" t="b">
        <v>1</v>
      </c>
      <c r="ASC320" t="s">
        <v>6945</v>
      </c>
      <c r="ASD320">
        <v>0</v>
      </c>
      <c r="ASE320">
        <v>2.5</v>
      </c>
      <c r="ASF320">
        <v>6</v>
      </c>
      <c r="ASG320">
        <v>2.5</v>
      </c>
      <c r="ASH320">
        <v>2.5</v>
      </c>
      <c r="ASI320">
        <v>11</v>
      </c>
      <c r="ASJ320">
        <v>70</v>
      </c>
      <c r="ASL320" t="b">
        <v>1</v>
      </c>
      <c r="ASM320" t="b">
        <v>1</v>
      </c>
      <c r="ASS320">
        <v>6</v>
      </c>
      <c r="AST320" t="s">
        <v>1462</v>
      </c>
      <c r="ASW320" t="b">
        <v>1</v>
      </c>
      <c r="ASY320" t="b">
        <v>1</v>
      </c>
      <c r="ATC320" t="s">
        <v>7449</v>
      </c>
      <c r="ATD320">
        <v>2.5</v>
      </c>
      <c r="ATE320">
        <v>2.5</v>
      </c>
      <c r="ATF320">
        <v>0</v>
      </c>
      <c r="ATG320">
        <v>0</v>
      </c>
      <c r="ATH320">
        <v>5</v>
      </c>
      <c r="ATI320">
        <v>5</v>
      </c>
      <c r="ATJ320" t="s">
        <v>1463</v>
      </c>
      <c r="AVZ320">
        <v>0</v>
      </c>
      <c r="AWA320">
        <v>5</v>
      </c>
      <c r="AWB320">
        <v>0</v>
      </c>
      <c r="AWC320">
        <v>5</v>
      </c>
      <c r="AWD320">
        <v>3</v>
      </c>
      <c r="AWE320">
        <v>5</v>
      </c>
      <c r="AWF320">
        <v>2.5</v>
      </c>
      <c r="AWG320">
        <v>10.5</v>
      </c>
      <c r="AWH320" t="s">
        <v>1462</v>
      </c>
      <c r="AWI320" t="s">
        <v>1470</v>
      </c>
      <c r="AWJ320" t="s">
        <v>1463</v>
      </c>
      <c r="AWL320" t="s">
        <v>1462</v>
      </c>
      <c r="AWM320" t="s">
        <v>2619</v>
      </c>
      <c r="AWN320" t="s">
        <v>1463</v>
      </c>
      <c r="AWP320" t="s">
        <v>1463</v>
      </c>
      <c r="AWR320" t="s">
        <v>1463</v>
      </c>
      <c r="AWT320" t="s">
        <v>1463</v>
      </c>
      <c r="AWV320" t="s">
        <v>1462</v>
      </c>
      <c r="AWW320" t="s">
        <v>1470</v>
      </c>
      <c r="AWX320" t="s">
        <v>1463</v>
      </c>
      <c r="AWZ320" t="s">
        <v>1462</v>
      </c>
      <c r="AXA320" t="s">
        <v>1469</v>
      </c>
      <c r="AXB320" t="s">
        <v>1463</v>
      </c>
      <c r="AXD320" t="s">
        <v>1463</v>
      </c>
      <c r="AXI320">
        <v>5</v>
      </c>
      <c r="AXJ320">
        <v>2.5</v>
      </c>
      <c r="AXK320">
        <v>6</v>
      </c>
      <c r="AXN320">
        <v>6</v>
      </c>
      <c r="AXO320">
        <v>1</v>
      </c>
      <c r="AXP320">
        <v>1</v>
      </c>
      <c r="AXQ320">
        <v>1</v>
      </c>
      <c r="AXR320">
        <v>1</v>
      </c>
      <c r="AXS320">
        <v>1</v>
      </c>
      <c r="AXT320">
        <v>0</v>
      </c>
      <c r="AXU320">
        <v>0</v>
      </c>
      <c r="AXW320">
        <v>0</v>
      </c>
      <c r="AYA320">
        <v>10</v>
      </c>
      <c r="AYD320">
        <v>10</v>
      </c>
      <c r="AYE320" t="s">
        <v>1463</v>
      </c>
      <c r="AYF320" t="s">
        <v>1463</v>
      </c>
      <c r="AYG320">
        <v>10</v>
      </c>
      <c r="AYJ320">
        <v>10</v>
      </c>
      <c r="AYK320">
        <v>2.5</v>
      </c>
      <c r="AYL320">
        <v>5</v>
      </c>
      <c r="AYM320">
        <v>17.5</v>
      </c>
      <c r="AZO320" t="s">
        <v>1462</v>
      </c>
      <c r="AZP320" t="s">
        <v>7083</v>
      </c>
      <c r="AZR320">
        <v>2.5</v>
      </c>
      <c r="AZS320">
        <v>5</v>
      </c>
      <c r="BCH320">
        <v>10</v>
      </c>
      <c r="BCI320">
        <v>5</v>
      </c>
      <c r="BCJ320">
        <v>2.5</v>
      </c>
      <c r="BCK320">
        <v>17.5</v>
      </c>
      <c r="BCL320">
        <v>1</v>
      </c>
      <c r="BCN320">
        <v>3</v>
      </c>
      <c r="BCP320">
        <v>2</v>
      </c>
      <c r="BCR320">
        <v>4</v>
      </c>
      <c r="BCT320" t="s">
        <v>2555</v>
      </c>
      <c r="BCW320" t="s">
        <v>2555</v>
      </c>
      <c r="BCY320">
        <v>5</v>
      </c>
      <c r="BCZ320">
        <v>2.5</v>
      </c>
      <c r="BEH320">
        <v>5.8</v>
      </c>
      <c r="BEI320">
        <v>5</v>
      </c>
      <c r="BEJ320">
        <v>2.5</v>
      </c>
      <c r="BEK320">
        <v>13.3</v>
      </c>
      <c r="BEL320" t="s">
        <v>2552</v>
      </c>
      <c r="BEN320" t="s">
        <v>2557</v>
      </c>
      <c r="BEP320" t="s">
        <v>2552</v>
      </c>
      <c r="BER320" t="s">
        <v>2567</v>
      </c>
      <c r="BET320" t="s">
        <v>2557</v>
      </c>
      <c r="BEV320" t="s">
        <v>2557</v>
      </c>
      <c r="BEX320">
        <v>5</v>
      </c>
      <c r="BEY320">
        <v>2.5</v>
      </c>
      <c r="BGQ320">
        <v>0</v>
      </c>
      <c r="BGR320">
        <v>2.5</v>
      </c>
      <c r="BGS320">
        <v>2.5</v>
      </c>
      <c r="BGT320">
        <v>5</v>
      </c>
      <c r="BGU320" t="s">
        <v>1462</v>
      </c>
      <c r="BGV320" t="s">
        <v>3069</v>
      </c>
      <c r="BGW320" t="s">
        <v>3103</v>
      </c>
      <c r="BGX320" t="s">
        <v>4680</v>
      </c>
      <c r="BGY320" t="s">
        <v>3103</v>
      </c>
      <c r="BHK320">
        <v>2.5</v>
      </c>
      <c r="BHL320">
        <v>2.5</v>
      </c>
      <c r="BIT320">
        <v>5</v>
      </c>
      <c r="BIU320">
        <v>2.5</v>
      </c>
      <c r="BIV320">
        <v>2.5</v>
      </c>
      <c r="BIW320">
        <v>10</v>
      </c>
      <c r="BIX320">
        <v>2</v>
      </c>
      <c r="BIY320" t="s">
        <v>2594</v>
      </c>
      <c r="BIZ320" t="s">
        <v>1794</v>
      </c>
      <c r="BJA320" t="s">
        <v>1468</v>
      </c>
      <c r="BJB320">
        <v>2.5</v>
      </c>
      <c r="BJC320">
        <v>2.5</v>
      </c>
    </row>
    <row r="321" spans="1:1022 1026:1615" ht="15" x14ac:dyDescent="0.25">
      <c r="A321" t="s">
        <v>7368</v>
      </c>
      <c r="B321" t="s">
        <v>7450</v>
      </c>
      <c r="C321" t="s">
        <v>7451</v>
      </c>
      <c r="D321" t="s">
        <v>1460</v>
      </c>
      <c r="F321" t="s">
        <v>2606</v>
      </c>
      <c r="G321" t="s">
        <v>7452</v>
      </c>
      <c r="H321" t="s">
        <v>5555</v>
      </c>
      <c r="I321" t="s">
        <v>7433</v>
      </c>
      <c r="J321">
        <v>2.0577658900000002</v>
      </c>
      <c r="K321">
        <v>34.563029309999997</v>
      </c>
      <c r="L321" s="116">
        <v>42412</v>
      </c>
      <c r="M321" t="s">
        <v>1471</v>
      </c>
      <c r="N321">
        <v>65</v>
      </c>
      <c r="O321" t="s">
        <v>1472</v>
      </c>
      <c r="Q321">
        <v>8.3000000000000007</v>
      </c>
      <c r="R321">
        <v>5</v>
      </c>
      <c r="S321">
        <v>2.5</v>
      </c>
      <c r="T321">
        <v>15.8</v>
      </c>
      <c r="U321">
        <v>3</v>
      </c>
      <c r="V321">
        <v>2</v>
      </c>
      <c r="W321">
        <v>1</v>
      </c>
      <c r="Y321">
        <v>1</v>
      </c>
      <c r="AE321" t="b">
        <v>1</v>
      </c>
      <c r="AG321">
        <v>3</v>
      </c>
      <c r="AH321">
        <v>2</v>
      </c>
      <c r="AK321">
        <v>1</v>
      </c>
      <c r="AS321">
        <v>2</v>
      </c>
      <c r="AT321">
        <v>2</v>
      </c>
      <c r="AW321">
        <v>1</v>
      </c>
      <c r="BE321">
        <v>1</v>
      </c>
      <c r="BF321">
        <v>1</v>
      </c>
      <c r="BS321" t="s">
        <v>1462</v>
      </c>
      <c r="BT321" t="s">
        <v>1462</v>
      </c>
      <c r="BW321">
        <v>5</v>
      </c>
      <c r="BX321">
        <v>2.5</v>
      </c>
      <c r="BY321">
        <v>3.5</v>
      </c>
      <c r="BZ321">
        <v>2.5</v>
      </c>
      <c r="CA321">
        <v>2.5</v>
      </c>
      <c r="CB321">
        <v>8.5</v>
      </c>
      <c r="CC321" t="s">
        <v>1462</v>
      </c>
      <c r="CD321" t="b">
        <v>1</v>
      </c>
      <c r="CE321" t="b">
        <v>1</v>
      </c>
      <c r="CF321">
        <v>45</v>
      </c>
      <c r="CH321" t="s">
        <v>1463</v>
      </c>
      <c r="CM321" t="s">
        <v>1463</v>
      </c>
      <c r="CR321" t="s">
        <v>1463</v>
      </c>
      <c r="CW321" t="s">
        <v>1463</v>
      </c>
      <c r="DB321" t="s">
        <v>1463</v>
      </c>
      <c r="DG321" t="s">
        <v>1463</v>
      </c>
      <c r="DM321" t="s">
        <v>1463</v>
      </c>
      <c r="DS321" t="b">
        <v>1</v>
      </c>
      <c r="DU321" t="b">
        <v>1</v>
      </c>
      <c r="DV321" t="b">
        <v>1</v>
      </c>
      <c r="EB321" t="b">
        <v>1</v>
      </c>
      <c r="EC321" t="b">
        <v>1</v>
      </c>
      <c r="EI321">
        <v>2.5</v>
      </c>
      <c r="EJ321">
        <v>2.5</v>
      </c>
      <c r="EN321">
        <v>0</v>
      </c>
      <c r="EO321" t="s">
        <v>1463</v>
      </c>
      <c r="FL321">
        <v>5.7</v>
      </c>
      <c r="FM321">
        <v>0</v>
      </c>
      <c r="FN321">
        <v>2.5</v>
      </c>
      <c r="FO321">
        <v>8.1999999999999993</v>
      </c>
      <c r="FP321" t="s">
        <v>1462</v>
      </c>
      <c r="FT321" t="b">
        <v>1</v>
      </c>
      <c r="FV321" t="s">
        <v>1464</v>
      </c>
      <c r="IW321" t="b">
        <v>1</v>
      </c>
      <c r="IY321" t="s">
        <v>1464</v>
      </c>
      <c r="JC321" t="b">
        <v>1</v>
      </c>
      <c r="JE321" t="s">
        <v>1464</v>
      </c>
      <c r="KK321" t="s">
        <v>1462</v>
      </c>
      <c r="KM321">
        <v>0</v>
      </c>
      <c r="KN321">
        <v>2.5</v>
      </c>
      <c r="KO321">
        <v>0</v>
      </c>
      <c r="KR321">
        <v>0</v>
      </c>
      <c r="KS321" t="s">
        <v>1463</v>
      </c>
      <c r="RO321">
        <v>7.5</v>
      </c>
      <c r="RP321">
        <v>0</v>
      </c>
      <c r="RQ321">
        <v>2.5</v>
      </c>
      <c r="RR321">
        <v>10</v>
      </c>
      <c r="RS321" t="s">
        <v>1463</v>
      </c>
      <c r="RZ321" t="s">
        <v>1463</v>
      </c>
      <c r="SK321">
        <v>0</v>
      </c>
      <c r="SL321">
        <v>2.5</v>
      </c>
      <c r="SM321">
        <v>3.7</v>
      </c>
      <c r="SN321">
        <v>2.5</v>
      </c>
      <c r="SO321">
        <v>2.5</v>
      </c>
      <c r="SP321">
        <v>8.6999999999999993</v>
      </c>
      <c r="SQ321" t="s">
        <v>1463</v>
      </c>
      <c r="SR321" t="s">
        <v>7453</v>
      </c>
      <c r="TI321">
        <v>75</v>
      </c>
      <c r="TJ321" t="s">
        <v>7454</v>
      </c>
      <c r="TN321" t="b">
        <v>1</v>
      </c>
      <c r="TQ321" t="b">
        <v>1</v>
      </c>
      <c r="TU321" t="b">
        <v>1</v>
      </c>
      <c r="TX321">
        <v>2.5</v>
      </c>
      <c r="TY321">
        <v>2.5</v>
      </c>
      <c r="VI321">
        <v>5</v>
      </c>
      <c r="VJ321">
        <v>2.5</v>
      </c>
      <c r="VK321">
        <v>2.5</v>
      </c>
      <c r="VL321">
        <v>10</v>
      </c>
      <c r="VM321" t="s">
        <v>1463</v>
      </c>
      <c r="VO321" t="s">
        <v>1463</v>
      </c>
      <c r="VQ321" t="s">
        <v>1463</v>
      </c>
      <c r="VS321" t="s">
        <v>1463</v>
      </c>
      <c r="VX321" t="s">
        <v>1462</v>
      </c>
      <c r="VY321" t="s">
        <v>7050</v>
      </c>
      <c r="VZ321">
        <v>2.5</v>
      </c>
      <c r="WA321">
        <v>2.5</v>
      </c>
      <c r="XJ321">
        <v>2.5</v>
      </c>
      <c r="XK321">
        <v>0</v>
      </c>
      <c r="XL321">
        <v>2.5</v>
      </c>
      <c r="XM321">
        <v>5</v>
      </c>
      <c r="XN321" t="s">
        <v>1462</v>
      </c>
      <c r="XO321" t="s">
        <v>1462</v>
      </c>
      <c r="XQ321" t="b">
        <v>1</v>
      </c>
      <c r="XT321" t="b">
        <v>1</v>
      </c>
      <c r="XW321" t="b">
        <v>1</v>
      </c>
      <c r="XX321" t="b">
        <v>1</v>
      </c>
      <c r="YE321" t="s">
        <v>1463</v>
      </c>
      <c r="YF321" t="s">
        <v>4579</v>
      </c>
      <c r="YG321">
        <v>0</v>
      </c>
      <c r="YH321">
        <v>2.5</v>
      </c>
      <c r="YI321" t="s">
        <v>1463</v>
      </c>
      <c r="YU321">
        <v>0</v>
      </c>
      <c r="YV321">
        <v>2.5</v>
      </c>
      <c r="ZX321">
        <v>10</v>
      </c>
      <c r="ZY321">
        <v>5</v>
      </c>
      <c r="ZZ321">
        <v>2.5</v>
      </c>
      <c r="AAA321">
        <v>17.5</v>
      </c>
      <c r="AAB321" t="s">
        <v>1462</v>
      </c>
      <c r="AAD321" t="b">
        <v>1</v>
      </c>
      <c r="AAM321" t="b">
        <v>1</v>
      </c>
      <c r="AAO321" t="b">
        <v>1</v>
      </c>
      <c r="AAS321" t="s">
        <v>7455</v>
      </c>
      <c r="AAT321">
        <v>5</v>
      </c>
      <c r="AAU321">
        <v>2.5</v>
      </c>
      <c r="ADN321">
        <v>10</v>
      </c>
      <c r="ADO321">
        <v>5</v>
      </c>
      <c r="ADP321">
        <v>2.5</v>
      </c>
      <c r="ADQ321">
        <v>17.5</v>
      </c>
      <c r="ADR321" t="s">
        <v>1759</v>
      </c>
      <c r="ADS321">
        <v>0.5</v>
      </c>
      <c r="ADT321">
        <v>30</v>
      </c>
      <c r="ADU321" t="s">
        <v>2560</v>
      </c>
      <c r="ADV321">
        <v>1</v>
      </c>
      <c r="ADW321">
        <v>60</v>
      </c>
      <c r="ADX321" t="s">
        <v>3580</v>
      </c>
      <c r="ADY321">
        <v>1</v>
      </c>
      <c r="ADZ321">
        <v>60</v>
      </c>
      <c r="AEG321">
        <v>5</v>
      </c>
      <c r="AEH321">
        <v>2.5</v>
      </c>
      <c r="AEI321">
        <v>7</v>
      </c>
      <c r="AEJ321">
        <v>2.5</v>
      </c>
      <c r="AEK321">
        <v>2.5</v>
      </c>
      <c r="AEL321">
        <v>12</v>
      </c>
      <c r="AEU321" t="b">
        <v>1</v>
      </c>
      <c r="AEX321" t="b">
        <v>1</v>
      </c>
      <c r="AFC321">
        <v>2.5</v>
      </c>
      <c r="AFD321">
        <v>2.5</v>
      </c>
      <c r="AFE321">
        <v>0</v>
      </c>
      <c r="AFF321">
        <v>5.3</v>
      </c>
      <c r="AFG321">
        <v>0</v>
      </c>
      <c r="AFH321">
        <v>5.3</v>
      </c>
      <c r="AFI321" t="s">
        <v>1463</v>
      </c>
      <c r="AFK321" t="s">
        <v>1463</v>
      </c>
      <c r="AFM321" t="s">
        <v>1463</v>
      </c>
      <c r="AFO321" t="s">
        <v>1463</v>
      </c>
      <c r="AFQ321" t="s">
        <v>1463</v>
      </c>
      <c r="AFT321" t="s">
        <v>1463</v>
      </c>
      <c r="AFV321">
        <v>2</v>
      </c>
      <c r="AFW321">
        <v>2</v>
      </c>
      <c r="AFX321">
        <v>5.2777777777777697</v>
      </c>
      <c r="AFY321">
        <v>0</v>
      </c>
      <c r="AFZ321">
        <v>5</v>
      </c>
      <c r="AGA321">
        <v>2.5</v>
      </c>
      <c r="AGB321">
        <v>2.5</v>
      </c>
      <c r="AGC321">
        <v>10</v>
      </c>
      <c r="AGD321">
        <v>6</v>
      </c>
      <c r="AGG321">
        <v>6</v>
      </c>
      <c r="AGJ321">
        <v>6</v>
      </c>
      <c r="AGQ321">
        <v>2.5</v>
      </c>
      <c r="AGR321">
        <v>2.5</v>
      </c>
      <c r="AGS321">
        <v>3</v>
      </c>
      <c r="AGT321">
        <v>2.5</v>
      </c>
      <c r="AGU321">
        <v>2.5</v>
      </c>
      <c r="AGV321">
        <v>8</v>
      </c>
      <c r="AGW321">
        <v>3</v>
      </c>
      <c r="AGY321" t="b">
        <v>1</v>
      </c>
      <c r="AGZ321" t="b">
        <v>1</v>
      </c>
      <c r="AHA321" t="b">
        <v>1</v>
      </c>
      <c r="AHD321">
        <v>2</v>
      </c>
      <c r="AHE321">
        <v>3</v>
      </c>
      <c r="AHF321">
        <v>4</v>
      </c>
      <c r="AKM321">
        <v>2.5</v>
      </c>
      <c r="AKN321">
        <v>2.5</v>
      </c>
      <c r="AKO321">
        <v>10</v>
      </c>
      <c r="AKP321">
        <v>5</v>
      </c>
      <c r="AKQ321">
        <v>2.5</v>
      </c>
      <c r="AKR321">
        <v>17.5</v>
      </c>
      <c r="AKS321" t="s">
        <v>1462</v>
      </c>
      <c r="AKT321" t="s">
        <v>1463</v>
      </c>
      <c r="AKV321" t="s">
        <v>1462</v>
      </c>
      <c r="AKX321" t="s">
        <v>1463</v>
      </c>
      <c r="AKZ321" t="s">
        <v>1463</v>
      </c>
      <c r="ALB321" t="s">
        <v>1462</v>
      </c>
      <c r="ALD321" t="s">
        <v>1463</v>
      </c>
      <c r="ALF321" t="s">
        <v>1462</v>
      </c>
      <c r="ALH321" t="s">
        <v>1462</v>
      </c>
      <c r="ALJ321" t="s">
        <v>1463</v>
      </c>
      <c r="ALL321" t="s">
        <v>1463</v>
      </c>
      <c r="ALN321" t="s">
        <v>1463</v>
      </c>
      <c r="ALP321" t="s">
        <v>1463</v>
      </c>
      <c r="ALR321" t="s">
        <v>1463</v>
      </c>
      <c r="ALT321" t="s">
        <v>1463</v>
      </c>
      <c r="AMF321" t="b">
        <v>1</v>
      </c>
      <c r="AML321" t="b">
        <v>1</v>
      </c>
      <c r="AMM321" t="b">
        <v>1</v>
      </c>
      <c r="AMQ321" t="b">
        <v>1</v>
      </c>
      <c r="AMW321" t="b">
        <v>1</v>
      </c>
      <c r="ANA321">
        <v>5</v>
      </c>
      <c r="ANB321">
        <v>2.5</v>
      </c>
      <c r="ANC321">
        <v>10</v>
      </c>
      <c r="AND321">
        <v>5</v>
      </c>
      <c r="ANE321">
        <v>2.5</v>
      </c>
      <c r="ANF321">
        <v>17.5</v>
      </c>
      <c r="ANG321" t="s">
        <v>1462</v>
      </c>
      <c r="ANH321" t="s">
        <v>3069</v>
      </c>
      <c r="ANI321" t="s">
        <v>1462</v>
      </c>
      <c r="ANJ321" t="s">
        <v>6990</v>
      </c>
      <c r="ANK321">
        <v>5</v>
      </c>
      <c r="ANL321">
        <v>2.5</v>
      </c>
      <c r="ANM321">
        <v>6</v>
      </c>
      <c r="ANN321">
        <v>5</v>
      </c>
      <c r="ANO321">
        <v>5</v>
      </c>
      <c r="ANP321">
        <v>16</v>
      </c>
      <c r="ANQ321" t="s">
        <v>2599</v>
      </c>
      <c r="ANR321" t="s">
        <v>1462</v>
      </c>
      <c r="ANT321">
        <v>5</v>
      </c>
      <c r="ANU321">
        <v>5</v>
      </c>
      <c r="AQR321">
        <v>2.5</v>
      </c>
      <c r="AQS321">
        <v>1.3</v>
      </c>
      <c r="AQT321">
        <v>2.5</v>
      </c>
      <c r="AQU321">
        <v>6.3</v>
      </c>
      <c r="AQV321" t="s">
        <v>1463</v>
      </c>
      <c r="ARA321" t="b">
        <v>1</v>
      </c>
      <c r="ARB321" t="b">
        <v>1</v>
      </c>
      <c r="ARC321" t="b">
        <v>1</v>
      </c>
      <c r="ARD321" t="b">
        <v>1</v>
      </c>
      <c r="ARG321">
        <v>0</v>
      </c>
      <c r="ARH321">
        <v>2.5</v>
      </c>
      <c r="ARI321" t="s">
        <v>1463</v>
      </c>
      <c r="ARQ321" t="s">
        <v>1463</v>
      </c>
      <c r="ASD321">
        <v>2.5</v>
      </c>
      <c r="ASE321">
        <v>2.5</v>
      </c>
      <c r="ASF321">
        <v>6</v>
      </c>
      <c r="ASG321">
        <v>2.5</v>
      </c>
      <c r="ASH321">
        <v>2.5</v>
      </c>
      <c r="ASI321">
        <v>11</v>
      </c>
      <c r="ASJ321">
        <v>70</v>
      </c>
      <c r="ASM321" t="b">
        <v>1</v>
      </c>
      <c r="ASS321">
        <v>5</v>
      </c>
      <c r="AST321" t="s">
        <v>1462</v>
      </c>
      <c r="ASW321" t="b">
        <v>1</v>
      </c>
      <c r="ASY321" t="b">
        <v>1</v>
      </c>
      <c r="ATC321" t="s">
        <v>7456</v>
      </c>
      <c r="ATD321">
        <v>2.5</v>
      </c>
      <c r="ATE321">
        <v>2.5</v>
      </c>
      <c r="ATF321">
        <v>0</v>
      </c>
      <c r="ATG321">
        <v>0</v>
      </c>
      <c r="ATH321">
        <v>6.3</v>
      </c>
      <c r="ATI321">
        <v>6.3</v>
      </c>
      <c r="ATJ321" t="s">
        <v>1463</v>
      </c>
      <c r="AVZ321">
        <v>0</v>
      </c>
      <c r="AWA321">
        <v>5</v>
      </c>
      <c r="AWB321">
        <v>0</v>
      </c>
      <c r="AWC321">
        <v>7.5</v>
      </c>
      <c r="AWD321">
        <v>2</v>
      </c>
      <c r="AWE321">
        <v>2.5</v>
      </c>
      <c r="AWF321">
        <v>2.5</v>
      </c>
      <c r="AWG321">
        <v>7</v>
      </c>
      <c r="AWH321" t="s">
        <v>1462</v>
      </c>
      <c r="AWI321" t="s">
        <v>1470</v>
      </c>
      <c r="AWJ321" t="s">
        <v>1463</v>
      </c>
      <c r="AWL321" t="s">
        <v>1462</v>
      </c>
      <c r="AWM321" t="s">
        <v>2619</v>
      </c>
      <c r="AWN321" t="s">
        <v>1463</v>
      </c>
      <c r="AWP321" t="s">
        <v>1463</v>
      </c>
      <c r="AWR321" t="s">
        <v>1463</v>
      </c>
      <c r="AWT321" t="s">
        <v>1463</v>
      </c>
      <c r="AWV321" t="s">
        <v>1463</v>
      </c>
      <c r="AWX321" t="s">
        <v>1463</v>
      </c>
      <c r="AWZ321" t="s">
        <v>1462</v>
      </c>
      <c r="AXA321" t="s">
        <v>1469</v>
      </c>
      <c r="AXB321" t="s">
        <v>1463</v>
      </c>
      <c r="AXD321" t="s">
        <v>1463</v>
      </c>
      <c r="AXI321">
        <v>2.5</v>
      </c>
      <c r="AXJ321">
        <v>2.5</v>
      </c>
      <c r="AXK321">
        <v>1</v>
      </c>
      <c r="AXN321">
        <v>1</v>
      </c>
      <c r="AXO321">
        <v>1</v>
      </c>
      <c r="AXP321">
        <v>1</v>
      </c>
      <c r="AXQ321">
        <v>1</v>
      </c>
      <c r="AXR321">
        <v>1</v>
      </c>
      <c r="AXS321">
        <v>1</v>
      </c>
      <c r="AXT321">
        <v>1</v>
      </c>
      <c r="AXU321">
        <v>1</v>
      </c>
      <c r="AXV321">
        <v>2</v>
      </c>
      <c r="AXW321">
        <v>1</v>
      </c>
      <c r="AXX321">
        <v>2</v>
      </c>
      <c r="AYA321">
        <v>10</v>
      </c>
      <c r="AYD321">
        <v>10</v>
      </c>
      <c r="AYE321" t="s">
        <v>1463</v>
      </c>
      <c r="AYF321" t="s">
        <v>1463</v>
      </c>
      <c r="AYG321">
        <v>10</v>
      </c>
      <c r="AYJ321">
        <v>10</v>
      </c>
      <c r="AYK321">
        <v>2.5</v>
      </c>
      <c r="AYL321">
        <v>5</v>
      </c>
      <c r="AYM321">
        <v>17.5</v>
      </c>
      <c r="AZO321" t="s">
        <v>1462</v>
      </c>
      <c r="AZP321" t="s">
        <v>7083</v>
      </c>
      <c r="AZR321">
        <v>2.5</v>
      </c>
      <c r="AZS321">
        <v>5</v>
      </c>
      <c r="BCH321">
        <v>10</v>
      </c>
      <c r="BCI321">
        <v>2.5</v>
      </c>
      <c r="BCJ321">
        <v>2.5</v>
      </c>
      <c r="BCK321">
        <v>15</v>
      </c>
      <c r="BCL321">
        <v>1</v>
      </c>
      <c r="BCN321" t="s">
        <v>2555</v>
      </c>
      <c r="BCP321">
        <v>2</v>
      </c>
      <c r="BCR321">
        <v>3</v>
      </c>
      <c r="BCT321" t="s">
        <v>2555</v>
      </c>
      <c r="BCW321" t="s">
        <v>2555</v>
      </c>
      <c r="BCY321">
        <v>2.5</v>
      </c>
      <c r="BCZ321">
        <v>2.5</v>
      </c>
      <c r="BEH321">
        <v>3</v>
      </c>
      <c r="BEI321">
        <v>7.5</v>
      </c>
      <c r="BEJ321">
        <v>2.5</v>
      </c>
      <c r="BEK321">
        <v>13</v>
      </c>
      <c r="BEL321" t="s">
        <v>2552</v>
      </c>
      <c r="BEN321" t="s">
        <v>2552</v>
      </c>
      <c r="BEP321" t="s">
        <v>2552</v>
      </c>
      <c r="BER321" t="s">
        <v>2552</v>
      </c>
      <c r="BET321" t="s">
        <v>2556</v>
      </c>
      <c r="BEV321" t="s">
        <v>2552</v>
      </c>
      <c r="BEX321">
        <v>7.5</v>
      </c>
      <c r="BEY321">
        <v>2.5</v>
      </c>
      <c r="BGQ321">
        <v>0</v>
      </c>
      <c r="BGR321">
        <v>2.5</v>
      </c>
      <c r="BGS321">
        <v>2.5</v>
      </c>
      <c r="BGT321">
        <v>5</v>
      </c>
      <c r="BGU321" t="s">
        <v>1462</v>
      </c>
      <c r="BGV321" t="s">
        <v>2667</v>
      </c>
      <c r="BGW321" t="s">
        <v>3103</v>
      </c>
      <c r="BHK321">
        <v>2.5</v>
      </c>
      <c r="BHL321">
        <v>2.5</v>
      </c>
      <c r="BIT321">
        <v>10</v>
      </c>
      <c r="BIU321">
        <v>2.5</v>
      </c>
      <c r="BIV321">
        <v>2.5</v>
      </c>
      <c r="BIW321">
        <v>15</v>
      </c>
      <c r="BIX321">
        <v>3</v>
      </c>
      <c r="BIY321" t="s">
        <v>1474</v>
      </c>
      <c r="BIZ321" t="s">
        <v>1794</v>
      </c>
      <c r="BJA321" t="s">
        <v>2563</v>
      </c>
      <c r="BJB321">
        <v>2.5</v>
      </c>
      <c r="BJC321">
        <v>2.5</v>
      </c>
    </row>
    <row r="322" spans="1:1022 1026:1615" ht="15" x14ac:dyDescent="0.25">
      <c r="A322" t="s">
        <v>7368</v>
      </c>
      <c r="B322" t="s">
        <v>7457</v>
      </c>
      <c r="C322" t="s">
        <v>7458</v>
      </c>
      <c r="D322" t="s">
        <v>1460</v>
      </c>
      <c r="F322" t="s">
        <v>2606</v>
      </c>
      <c r="G322" t="s">
        <v>4350</v>
      </c>
      <c r="H322" t="s">
        <v>5555</v>
      </c>
      <c r="I322" t="s">
        <v>7433</v>
      </c>
      <c r="J322">
        <v>2.05811952</v>
      </c>
      <c r="K322">
        <v>34.563237299999997</v>
      </c>
      <c r="L322" s="116">
        <v>42412</v>
      </c>
      <c r="M322" t="s">
        <v>1471</v>
      </c>
      <c r="N322">
        <v>54</v>
      </c>
      <c r="O322" t="s">
        <v>1472</v>
      </c>
      <c r="Q322">
        <v>5</v>
      </c>
      <c r="R322">
        <v>5</v>
      </c>
      <c r="S322">
        <v>2.5</v>
      </c>
      <c r="T322">
        <v>12.5</v>
      </c>
      <c r="U322">
        <v>2</v>
      </c>
      <c r="V322">
        <v>4</v>
      </c>
      <c r="W322">
        <v>1</v>
      </c>
      <c r="X322">
        <v>1</v>
      </c>
      <c r="Y322">
        <v>1</v>
      </c>
      <c r="AE322" t="b">
        <v>1</v>
      </c>
      <c r="AG322">
        <v>1</v>
      </c>
      <c r="AH322">
        <v>3</v>
      </c>
      <c r="AI322">
        <v>1</v>
      </c>
      <c r="AK322">
        <v>1</v>
      </c>
      <c r="AS322">
        <v>1</v>
      </c>
      <c r="AT322">
        <v>2</v>
      </c>
      <c r="AW322">
        <v>1</v>
      </c>
      <c r="AY322">
        <v>1</v>
      </c>
      <c r="BS322" t="s">
        <v>1462</v>
      </c>
      <c r="BT322" t="s">
        <v>1462</v>
      </c>
      <c r="BW322">
        <v>5</v>
      </c>
      <c r="BX322">
        <v>2.5</v>
      </c>
      <c r="BY322">
        <v>6</v>
      </c>
      <c r="BZ322">
        <v>2.5</v>
      </c>
      <c r="CA322">
        <v>2.5</v>
      </c>
      <c r="CB322">
        <v>11</v>
      </c>
      <c r="CC322" t="s">
        <v>1462</v>
      </c>
      <c r="CD322" t="b">
        <v>1</v>
      </c>
      <c r="CE322" t="b">
        <v>1</v>
      </c>
      <c r="CF322">
        <v>40</v>
      </c>
      <c r="CH322" t="s">
        <v>1463</v>
      </c>
      <c r="CM322" t="s">
        <v>1463</v>
      </c>
      <c r="CR322" t="s">
        <v>1463</v>
      </c>
      <c r="CW322" t="s">
        <v>1463</v>
      </c>
      <c r="DB322" t="s">
        <v>1463</v>
      </c>
      <c r="DG322" t="s">
        <v>1462</v>
      </c>
      <c r="DJ322">
        <v>6</v>
      </c>
      <c r="DM322" t="s">
        <v>1463</v>
      </c>
      <c r="DS322" t="b">
        <v>1</v>
      </c>
      <c r="DU322" t="b">
        <v>1</v>
      </c>
      <c r="EA322" t="b">
        <v>1</v>
      </c>
      <c r="EB322" t="b">
        <v>1</v>
      </c>
      <c r="EI322">
        <v>2.5</v>
      </c>
      <c r="EJ322">
        <v>2.5</v>
      </c>
      <c r="EN322">
        <v>0</v>
      </c>
      <c r="EO322" t="s">
        <v>1463</v>
      </c>
      <c r="FL322">
        <v>3.3</v>
      </c>
      <c r="FM322">
        <v>2.5</v>
      </c>
      <c r="FN322">
        <v>2.5</v>
      </c>
      <c r="FO322">
        <v>8.3000000000000007</v>
      </c>
      <c r="FP322" t="s">
        <v>1462</v>
      </c>
      <c r="FT322" t="b">
        <v>1</v>
      </c>
      <c r="FV322" t="s">
        <v>1464</v>
      </c>
      <c r="HD322" t="b">
        <v>1</v>
      </c>
      <c r="HF322" t="s">
        <v>1464</v>
      </c>
      <c r="IK322" t="b">
        <v>1</v>
      </c>
      <c r="IM322" t="s">
        <v>1473</v>
      </c>
      <c r="JC322" t="b">
        <v>1</v>
      </c>
      <c r="JE322" t="s">
        <v>1464</v>
      </c>
      <c r="KK322" t="s">
        <v>1463</v>
      </c>
      <c r="KM322">
        <v>2.5</v>
      </c>
      <c r="KN322">
        <v>2.5</v>
      </c>
      <c r="KO322">
        <v>0</v>
      </c>
      <c r="KR322">
        <v>0</v>
      </c>
      <c r="KS322" t="s">
        <v>1463</v>
      </c>
      <c r="RO322">
        <v>7.5</v>
      </c>
      <c r="RP322">
        <v>0</v>
      </c>
      <c r="RQ322">
        <v>2.5</v>
      </c>
      <c r="RR322">
        <v>10</v>
      </c>
      <c r="RS322" t="s">
        <v>1463</v>
      </c>
      <c r="RZ322" t="s">
        <v>1463</v>
      </c>
      <c r="SK322">
        <v>0</v>
      </c>
      <c r="SL322">
        <v>2.5</v>
      </c>
      <c r="SM322">
        <v>3.7</v>
      </c>
      <c r="SN322">
        <v>2.5</v>
      </c>
      <c r="SO322">
        <v>2.5</v>
      </c>
      <c r="SP322">
        <v>8.6999999999999993</v>
      </c>
      <c r="SQ322" t="s">
        <v>1463</v>
      </c>
      <c r="SR322" t="s">
        <v>2919</v>
      </c>
      <c r="TI322">
        <v>75</v>
      </c>
      <c r="TJ322" t="s">
        <v>7459</v>
      </c>
      <c r="TN322" t="b">
        <v>1</v>
      </c>
      <c r="TO322" t="b">
        <v>1</v>
      </c>
      <c r="TP322" t="b">
        <v>1</v>
      </c>
      <c r="TQ322" t="b">
        <v>1</v>
      </c>
      <c r="TU322" t="b">
        <v>1</v>
      </c>
      <c r="TX322">
        <v>2.5</v>
      </c>
      <c r="TY322">
        <v>2.5</v>
      </c>
      <c r="VI322">
        <v>0</v>
      </c>
      <c r="VJ322">
        <v>0</v>
      </c>
      <c r="VK322">
        <v>2.5</v>
      </c>
      <c r="VL322">
        <v>2.5</v>
      </c>
      <c r="VM322" t="s">
        <v>1463</v>
      </c>
      <c r="VN322" t="s">
        <v>7460</v>
      </c>
      <c r="VO322" t="s">
        <v>1463</v>
      </c>
      <c r="VQ322" t="s">
        <v>1463</v>
      </c>
      <c r="VS322" t="s">
        <v>1463</v>
      </c>
      <c r="VV322" t="s">
        <v>1463</v>
      </c>
      <c r="VX322" t="s">
        <v>1463</v>
      </c>
      <c r="VZ322">
        <v>0</v>
      </c>
      <c r="WA322">
        <v>2.5</v>
      </c>
      <c r="XJ322">
        <v>5</v>
      </c>
      <c r="XK322">
        <v>1.3</v>
      </c>
      <c r="XL322">
        <v>2.5</v>
      </c>
      <c r="XM322">
        <v>8.8000000000000007</v>
      </c>
      <c r="XN322" t="s">
        <v>1462</v>
      </c>
      <c r="XO322" t="s">
        <v>1462</v>
      </c>
      <c r="XQ322" t="b">
        <v>1</v>
      </c>
      <c r="XT322" t="b">
        <v>1</v>
      </c>
      <c r="XX322" t="b">
        <v>1</v>
      </c>
      <c r="YB322" t="s">
        <v>7461</v>
      </c>
      <c r="YE322" t="s">
        <v>1463</v>
      </c>
      <c r="YF322" t="s">
        <v>4579</v>
      </c>
      <c r="YG322">
        <v>0</v>
      </c>
      <c r="YH322">
        <v>2.5</v>
      </c>
      <c r="YI322" t="s">
        <v>1462</v>
      </c>
      <c r="YP322" t="b">
        <v>1</v>
      </c>
      <c r="YT322" t="s">
        <v>7462</v>
      </c>
      <c r="YU322">
        <v>2.5</v>
      </c>
      <c r="YV322">
        <v>2.5</v>
      </c>
      <c r="ZX322">
        <v>7</v>
      </c>
      <c r="ZY322">
        <v>2.5</v>
      </c>
      <c r="ZZ322">
        <v>2.5</v>
      </c>
      <c r="AAA322">
        <v>12</v>
      </c>
      <c r="AAB322" t="s">
        <v>1462</v>
      </c>
      <c r="AAD322" t="b">
        <v>1</v>
      </c>
      <c r="AAM322" t="b">
        <v>1</v>
      </c>
      <c r="AAR322" t="s">
        <v>7291</v>
      </c>
      <c r="AAS322" t="s">
        <v>7463</v>
      </c>
      <c r="AAT322">
        <v>2.5</v>
      </c>
      <c r="AAU322">
        <v>2.5</v>
      </c>
      <c r="ADN322">
        <v>10</v>
      </c>
      <c r="ADO322">
        <v>5</v>
      </c>
      <c r="ADP322">
        <v>2.5</v>
      </c>
      <c r="ADQ322">
        <v>17.5</v>
      </c>
      <c r="ADR322" t="s">
        <v>1759</v>
      </c>
      <c r="ADS322">
        <v>0.5</v>
      </c>
      <c r="ADT322">
        <v>30</v>
      </c>
      <c r="ADU322" t="s">
        <v>2560</v>
      </c>
      <c r="ADV322">
        <v>1</v>
      </c>
      <c r="ADW322">
        <v>70</v>
      </c>
      <c r="ADX322" t="s">
        <v>3580</v>
      </c>
      <c r="ADY322">
        <v>1</v>
      </c>
      <c r="ADZ322">
        <v>70</v>
      </c>
      <c r="AEG322">
        <v>5</v>
      </c>
      <c r="AEH322">
        <v>2.5</v>
      </c>
      <c r="AEI322">
        <v>2</v>
      </c>
      <c r="AEJ322">
        <v>2.5</v>
      </c>
      <c r="AEK322">
        <v>2.5</v>
      </c>
      <c r="AEL322">
        <v>7</v>
      </c>
      <c r="AEX322" t="b">
        <v>1</v>
      </c>
      <c r="AFC322">
        <v>2.5</v>
      </c>
      <c r="AFD322">
        <v>2.5</v>
      </c>
      <c r="AFE322">
        <v>0</v>
      </c>
      <c r="AFF322">
        <v>5</v>
      </c>
      <c r="AFG322">
        <v>2.5</v>
      </c>
      <c r="AFH322">
        <v>7.5</v>
      </c>
      <c r="AFI322" t="s">
        <v>1463</v>
      </c>
      <c r="AFK322" t="s">
        <v>1463</v>
      </c>
      <c r="AFM322" t="s">
        <v>1463</v>
      </c>
      <c r="AFO322" t="s">
        <v>1463</v>
      </c>
      <c r="AFQ322" t="s">
        <v>1463</v>
      </c>
      <c r="AFT322" t="s">
        <v>1463</v>
      </c>
      <c r="AFV322">
        <v>2</v>
      </c>
      <c r="AFW322">
        <v>2</v>
      </c>
      <c r="AFX322">
        <v>5</v>
      </c>
      <c r="AFY322">
        <v>2.5</v>
      </c>
      <c r="AFZ322">
        <v>6.7</v>
      </c>
      <c r="AGA322">
        <v>2.5</v>
      </c>
      <c r="AGB322">
        <v>2.5</v>
      </c>
      <c r="AGC322">
        <v>11.7</v>
      </c>
      <c r="AGD322">
        <v>7</v>
      </c>
      <c r="AGE322">
        <v>200</v>
      </c>
      <c r="AGG322">
        <v>7</v>
      </c>
      <c r="AGH322">
        <v>2</v>
      </c>
      <c r="AGJ322">
        <v>7</v>
      </c>
      <c r="AGK322">
        <v>0</v>
      </c>
      <c r="AGQ322">
        <v>2.5</v>
      </c>
      <c r="AGR322">
        <v>2.5</v>
      </c>
      <c r="AGS322">
        <v>2</v>
      </c>
      <c r="AGT322">
        <v>5</v>
      </c>
      <c r="AGU322">
        <v>2.5</v>
      </c>
      <c r="AGV322">
        <v>9.5</v>
      </c>
      <c r="AGW322">
        <v>2</v>
      </c>
      <c r="AGY322" t="b">
        <v>1</v>
      </c>
      <c r="AGZ322" t="b">
        <v>1</v>
      </c>
      <c r="AHD322">
        <v>2</v>
      </c>
      <c r="AHE322">
        <v>1</v>
      </c>
      <c r="AHF322">
        <v>3</v>
      </c>
      <c r="AKM322">
        <v>5</v>
      </c>
      <c r="AKN322">
        <v>2.5</v>
      </c>
      <c r="AKO322">
        <v>10</v>
      </c>
      <c r="AKP322">
        <v>2.5</v>
      </c>
      <c r="AKQ322">
        <v>2.5</v>
      </c>
      <c r="AKR322">
        <v>15</v>
      </c>
      <c r="AKS322" t="s">
        <v>1462</v>
      </c>
      <c r="AKT322" t="s">
        <v>1463</v>
      </c>
      <c r="AKV322" t="s">
        <v>1462</v>
      </c>
      <c r="AKX322" t="s">
        <v>1463</v>
      </c>
      <c r="AKZ322" t="s">
        <v>1463</v>
      </c>
      <c r="ALB322" t="s">
        <v>1462</v>
      </c>
      <c r="ALD322" t="s">
        <v>1463</v>
      </c>
      <c r="ALF322" t="s">
        <v>1462</v>
      </c>
      <c r="ALH322" t="s">
        <v>1463</v>
      </c>
      <c r="ALJ322" t="s">
        <v>1463</v>
      </c>
      <c r="ALL322" t="s">
        <v>1463</v>
      </c>
      <c r="ALN322" t="s">
        <v>1463</v>
      </c>
      <c r="ALP322" t="s">
        <v>1463</v>
      </c>
      <c r="ALR322" t="s">
        <v>1463</v>
      </c>
      <c r="ALT322" t="s">
        <v>1463</v>
      </c>
      <c r="AML322" t="b">
        <v>1</v>
      </c>
      <c r="AMM322" t="b">
        <v>1</v>
      </c>
      <c r="AMQ322" t="b">
        <v>1</v>
      </c>
      <c r="AMW322" t="b">
        <v>1</v>
      </c>
      <c r="ANA322">
        <v>2.5</v>
      </c>
      <c r="ANB322">
        <v>2.5</v>
      </c>
      <c r="ANC322">
        <v>10</v>
      </c>
      <c r="AND322">
        <v>5</v>
      </c>
      <c r="ANE322">
        <v>2.5</v>
      </c>
      <c r="ANF322">
        <v>17.5</v>
      </c>
      <c r="ANG322" t="s">
        <v>1462</v>
      </c>
      <c r="ANH322" t="s">
        <v>3069</v>
      </c>
      <c r="ANI322" t="s">
        <v>1462</v>
      </c>
      <c r="ANJ322" t="s">
        <v>6990</v>
      </c>
      <c r="ANK322">
        <v>5</v>
      </c>
      <c r="ANL322">
        <v>2.5</v>
      </c>
      <c r="ANM322">
        <v>6</v>
      </c>
      <c r="ANN322">
        <v>2.5</v>
      </c>
      <c r="ANO322">
        <v>7.5</v>
      </c>
      <c r="ANP322">
        <v>16</v>
      </c>
      <c r="ANQ322" t="s">
        <v>2599</v>
      </c>
      <c r="ANR322" t="s">
        <v>1462</v>
      </c>
      <c r="ANT322">
        <v>2.5</v>
      </c>
      <c r="ANU322">
        <v>7.5</v>
      </c>
      <c r="AQR322">
        <v>2.5</v>
      </c>
      <c r="AQS322">
        <v>0</v>
      </c>
      <c r="AQT322">
        <v>2.5</v>
      </c>
      <c r="AQU322">
        <v>5</v>
      </c>
      <c r="AQV322" t="s">
        <v>1463</v>
      </c>
      <c r="ARA322" t="b">
        <v>1</v>
      </c>
      <c r="ARC322" t="b">
        <v>1</v>
      </c>
      <c r="ARD322" t="b">
        <v>1</v>
      </c>
      <c r="ARG322">
        <v>0</v>
      </c>
      <c r="ARH322">
        <v>2.5</v>
      </c>
      <c r="ARI322" t="s">
        <v>1463</v>
      </c>
      <c r="ARQ322" t="s">
        <v>1463</v>
      </c>
      <c r="ASD322">
        <v>0</v>
      </c>
      <c r="ASE322">
        <v>2.5</v>
      </c>
      <c r="ASF322">
        <v>6</v>
      </c>
      <c r="ASG322">
        <v>2.5</v>
      </c>
      <c r="ASH322">
        <v>2.5</v>
      </c>
      <c r="ASI322">
        <v>11</v>
      </c>
      <c r="ASJ322">
        <v>70</v>
      </c>
      <c r="ASM322" t="b">
        <v>1</v>
      </c>
      <c r="ASS322">
        <v>5</v>
      </c>
      <c r="AST322" t="s">
        <v>1462</v>
      </c>
      <c r="ASW322" t="b">
        <v>1</v>
      </c>
      <c r="ASY322" t="b">
        <v>1</v>
      </c>
      <c r="ATC322" t="s">
        <v>7464</v>
      </c>
      <c r="ATD322">
        <v>2.5</v>
      </c>
      <c r="ATE322">
        <v>2.5</v>
      </c>
      <c r="ATF322">
        <v>0</v>
      </c>
      <c r="ATG322">
        <v>0</v>
      </c>
      <c r="ATH322">
        <v>6.3</v>
      </c>
      <c r="ATI322">
        <v>6.3</v>
      </c>
      <c r="ATJ322" t="s">
        <v>1463</v>
      </c>
      <c r="AVZ322">
        <v>0</v>
      </c>
      <c r="AWA322">
        <v>5</v>
      </c>
      <c r="AWB322">
        <v>0</v>
      </c>
      <c r="AWC322">
        <v>7.5</v>
      </c>
      <c r="AWD322">
        <v>3</v>
      </c>
      <c r="AWE322">
        <v>2.5</v>
      </c>
      <c r="AWF322">
        <v>2.5</v>
      </c>
      <c r="AWG322">
        <v>8</v>
      </c>
      <c r="AWH322" t="s">
        <v>1462</v>
      </c>
      <c r="AWI322" t="s">
        <v>1470</v>
      </c>
      <c r="AWJ322" t="s">
        <v>1462</v>
      </c>
      <c r="AWK322" t="s">
        <v>1469</v>
      </c>
      <c r="AWL322" t="s">
        <v>1463</v>
      </c>
      <c r="AWN322" t="s">
        <v>1463</v>
      </c>
      <c r="AWP322" t="s">
        <v>1463</v>
      </c>
      <c r="AWR322" t="s">
        <v>1462</v>
      </c>
      <c r="AWS322" t="s">
        <v>1470</v>
      </c>
      <c r="AWT322" t="s">
        <v>1463</v>
      </c>
      <c r="AWV322" t="s">
        <v>1463</v>
      </c>
      <c r="AWX322" t="s">
        <v>1463</v>
      </c>
      <c r="AWZ322" t="s">
        <v>1462</v>
      </c>
      <c r="AXA322" t="s">
        <v>1469</v>
      </c>
      <c r="AXB322" t="s">
        <v>1463</v>
      </c>
      <c r="AXD322" t="s">
        <v>1463</v>
      </c>
      <c r="AXI322">
        <v>2.5</v>
      </c>
      <c r="AXJ322">
        <v>2.5</v>
      </c>
      <c r="AXK322">
        <v>3</v>
      </c>
      <c r="AXN322">
        <v>3</v>
      </c>
      <c r="AXO322">
        <v>1</v>
      </c>
      <c r="AXP322">
        <v>0</v>
      </c>
      <c r="AXQ322">
        <v>1</v>
      </c>
      <c r="AXR322">
        <v>1</v>
      </c>
      <c r="AXS322">
        <v>1</v>
      </c>
      <c r="AXT322">
        <v>1</v>
      </c>
      <c r="AXU322">
        <v>1</v>
      </c>
      <c r="AXV322">
        <v>1</v>
      </c>
      <c r="AXW322">
        <v>1</v>
      </c>
      <c r="AXX322">
        <v>1</v>
      </c>
      <c r="AYA322">
        <v>10</v>
      </c>
      <c r="AYD322">
        <v>10</v>
      </c>
      <c r="AYE322" t="s">
        <v>1463</v>
      </c>
      <c r="AYF322" t="s">
        <v>1463</v>
      </c>
      <c r="AYG322">
        <v>10</v>
      </c>
      <c r="AYJ322">
        <v>10</v>
      </c>
      <c r="AYK322">
        <v>2.5</v>
      </c>
      <c r="AYL322">
        <v>5</v>
      </c>
      <c r="AYM322">
        <v>17.5</v>
      </c>
      <c r="AYQ322">
        <v>2</v>
      </c>
      <c r="AYR322" t="s">
        <v>7465</v>
      </c>
      <c r="AYS322" t="s">
        <v>7466</v>
      </c>
      <c r="AZF322">
        <v>2</v>
      </c>
      <c r="AZG322" t="s">
        <v>7467</v>
      </c>
      <c r="AZH322" t="s">
        <v>7468</v>
      </c>
      <c r="AZO322" t="s">
        <v>1462</v>
      </c>
      <c r="AZP322" t="s">
        <v>7083</v>
      </c>
      <c r="AZR322">
        <v>2.5</v>
      </c>
      <c r="AZS322">
        <v>5</v>
      </c>
      <c r="BCH322">
        <v>10</v>
      </c>
      <c r="BCI322">
        <v>2.5</v>
      </c>
      <c r="BCJ322">
        <v>2.5</v>
      </c>
      <c r="BCK322">
        <v>15</v>
      </c>
      <c r="BCL322">
        <v>1</v>
      </c>
      <c r="BCN322" t="s">
        <v>2555</v>
      </c>
      <c r="BCP322">
        <v>2</v>
      </c>
      <c r="BCR322">
        <v>3</v>
      </c>
      <c r="BCT322" t="s">
        <v>2555</v>
      </c>
      <c r="BCW322" t="s">
        <v>2555</v>
      </c>
      <c r="BCY322">
        <v>2.5</v>
      </c>
      <c r="BCZ322">
        <v>2.5</v>
      </c>
      <c r="BEH322">
        <v>3</v>
      </c>
      <c r="BEI322">
        <v>7.5</v>
      </c>
      <c r="BEJ322">
        <v>2.5</v>
      </c>
      <c r="BEK322">
        <v>13</v>
      </c>
      <c r="BEL322" t="s">
        <v>2552</v>
      </c>
      <c r="BEN322" t="s">
        <v>2552</v>
      </c>
      <c r="BEP322" t="s">
        <v>2552</v>
      </c>
      <c r="BER322" t="s">
        <v>2552</v>
      </c>
      <c r="BET322" t="s">
        <v>2556</v>
      </c>
      <c r="BEV322" t="s">
        <v>2552</v>
      </c>
      <c r="BEX322">
        <v>7.5</v>
      </c>
      <c r="BEY322">
        <v>2.5</v>
      </c>
      <c r="BGQ322">
        <v>1</v>
      </c>
      <c r="BGR322">
        <v>2.5</v>
      </c>
      <c r="BGS322">
        <v>2.5</v>
      </c>
      <c r="BGT322">
        <v>6</v>
      </c>
      <c r="BGU322" t="s">
        <v>1462</v>
      </c>
      <c r="BGV322" t="s">
        <v>3069</v>
      </c>
      <c r="BGW322" t="s">
        <v>2653</v>
      </c>
      <c r="BGX322" t="s">
        <v>2667</v>
      </c>
      <c r="BGY322" t="s">
        <v>3103</v>
      </c>
      <c r="BHK322">
        <v>2.5</v>
      </c>
      <c r="BHL322">
        <v>2.5</v>
      </c>
      <c r="BIT322">
        <v>5</v>
      </c>
      <c r="BIU322">
        <v>2.5</v>
      </c>
      <c r="BIV322">
        <v>2.5</v>
      </c>
      <c r="BIW322">
        <v>10</v>
      </c>
      <c r="BIX322">
        <v>2</v>
      </c>
      <c r="BIY322" t="s">
        <v>2563</v>
      </c>
      <c r="BIZ322" t="s">
        <v>1794</v>
      </c>
      <c r="BJA322" t="s">
        <v>1468</v>
      </c>
      <c r="BJB322">
        <v>2.5</v>
      </c>
      <c r="BJC322">
        <v>2.5</v>
      </c>
    </row>
    <row r="323" spans="1:1022 1026:1615" ht="15" x14ac:dyDescent="0.25">
      <c r="A323" t="s">
        <v>7368</v>
      </c>
      <c r="B323" t="s">
        <v>7469</v>
      </c>
      <c r="C323" t="s">
        <v>7470</v>
      </c>
      <c r="D323" t="s">
        <v>2553</v>
      </c>
      <c r="E323" t="s">
        <v>7471</v>
      </c>
      <c r="F323" t="s">
        <v>2606</v>
      </c>
      <c r="G323" t="s">
        <v>4350</v>
      </c>
      <c r="H323" t="s">
        <v>5555</v>
      </c>
      <c r="I323" t="s">
        <v>7433</v>
      </c>
      <c r="J323">
        <v>2.0580904000000002</v>
      </c>
      <c r="K323">
        <v>34.562046440000003</v>
      </c>
      <c r="L323" s="116">
        <v>42412</v>
      </c>
      <c r="M323" t="s">
        <v>1471</v>
      </c>
      <c r="N323">
        <v>30</v>
      </c>
      <c r="O323" t="s">
        <v>1472</v>
      </c>
      <c r="Q323">
        <v>6.7</v>
      </c>
      <c r="R323">
        <v>7.5</v>
      </c>
      <c r="S323">
        <v>2.5</v>
      </c>
      <c r="T323">
        <v>16.7</v>
      </c>
      <c r="U323">
        <v>1</v>
      </c>
      <c r="V323">
        <v>1</v>
      </c>
      <c r="W323">
        <v>2</v>
      </c>
      <c r="X323">
        <v>1</v>
      </c>
      <c r="AA323" t="b">
        <v>1</v>
      </c>
      <c r="AG323">
        <v>1</v>
      </c>
      <c r="AH323">
        <v>1</v>
      </c>
      <c r="AI323">
        <v>1</v>
      </c>
      <c r="AS323">
        <v>1</v>
      </c>
      <c r="AT323">
        <v>1</v>
      </c>
      <c r="BS323" t="s">
        <v>1462</v>
      </c>
      <c r="BT323" t="s">
        <v>1462</v>
      </c>
      <c r="BW323">
        <v>7.5</v>
      </c>
      <c r="BX323">
        <v>2.5</v>
      </c>
      <c r="BY323">
        <v>6</v>
      </c>
      <c r="BZ323">
        <v>2.5</v>
      </c>
      <c r="CA323">
        <v>2.5</v>
      </c>
      <c r="CB323">
        <v>11</v>
      </c>
      <c r="CC323" t="s">
        <v>1462</v>
      </c>
      <c r="CD323" t="b">
        <v>1</v>
      </c>
      <c r="CE323" t="b">
        <v>1</v>
      </c>
      <c r="CF323">
        <v>20</v>
      </c>
      <c r="CH323" t="s">
        <v>1463</v>
      </c>
      <c r="CM323" t="s">
        <v>1462</v>
      </c>
      <c r="CP323">
        <v>6</v>
      </c>
      <c r="CR323" t="s">
        <v>1463</v>
      </c>
      <c r="CW323" t="s">
        <v>1463</v>
      </c>
      <c r="DB323" t="s">
        <v>1463</v>
      </c>
      <c r="DG323" t="s">
        <v>1463</v>
      </c>
      <c r="DM323" t="s">
        <v>1463</v>
      </c>
      <c r="DS323" t="b">
        <v>1</v>
      </c>
      <c r="DU323" t="b">
        <v>1</v>
      </c>
      <c r="DZ323" t="b">
        <v>1</v>
      </c>
      <c r="EF323" t="b">
        <v>1</v>
      </c>
      <c r="EG323" t="s">
        <v>7308</v>
      </c>
      <c r="EI323">
        <v>2.5</v>
      </c>
      <c r="EJ323">
        <v>2.5</v>
      </c>
      <c r="EN323">
        <v>0</v>
      </c>
      <c r="EO323" t="s">
        <v>1463</v>
      </c>
      <c r="FL323">
        <v>6.7</v>
      </c>
      <c r="FM323">
        <v>2.5</v>
      </c>
      <c r="FN323">
        <v>2.5</v>
      </c>
      <c r="FO323">
        <v>11.7</v>
      </c>
      <c r="FP323" t="s">
        <v>1462</v>
      </c>
      <c r="FQ323" t="b">
        <v>1</v>
      </c>
      <c r="FS323" t="s">
        <v>1464</v>
      </c>
      <c r="FT323" t="b">
        <v>1</v>
      </c>
      <c r="FV323" t="s">
        <v>1464</v>
      </c>
      <c r="GC323" t="b">
        <v>1</v>
      </c>
      <c r="GE323" t="s">
        <v>1464</v>
      </c>
      <c r="HD323" t="b">
        <v>1</v>
      </c>
      <c r="HF323" t="s">
        <v>1473</v>
      </c>
      <c r="IK323" t="b">
        <v>1</v>
      </c>
      <c r="IM323" t="s">
        <v>1464</v>
      </c>
      <c r="JC323" t="b">
        <v>1</v>
      </c>
      <c r="JE323" t="s">
        <v>1464</v>
      </c>
      <c r="KG323" t="s">
        <v>7472</v>
      </c>
      <c r="KH323" t="b">
        <v>1</v>
      </c>
      <c r="KJ323" t="s">
        <v>1464</v>
      </c>
      <c r="KK323" t="s">
        <v>1462</v>
      </c>
      <c r="KM323">
        <v>2.5</v>
      </c>
      <c r="KN323">
        <v>2.5</v>
      </c>
      <c r="KO323">
        <v>0</v>
      </c>
      <c r="KR323">
        <v>0</v>
      </c>
      <c r="KS323" t="s">
        <v>1463</v>
      </c>
      <c r="RO323">
        <v>7.5</v>
      </c>
      <c r="RP323">
        <v>0</v>
      </c>
      <c r="RQ323">
        <v>2.5</v>
      </c>
      <c r="RR323">
        <v>10</v>
      </c>
      <c r="RS323" t="s">
        <v>1463</v>
      </c>
      <c r="RZ323" t="s">
        <v>1463</v>
      </c>
      <c r="SK323">
        <v>0</v>
      </c>
      <c r="SL323">
        <v>2.5</v>
      </c>
      <c r="SM323">
        <v>4.7</v>
      </c>
      <c r="SN323">
        <v>2.5</v>
      </c>
      <c r="SO323">
        <v>2.5</v>
      </c>
      <c r="SP323">
        <v>9.6999999999999993</v>
      </c>
      <c r="SQ323" t="s">
        <v>1462</v>
      </c>
      <c r="SS323">
        <v>12</v>
      </c>
      <c r="ST323" t="s">
        <v>7473</v>
      </c>
      <c r="SU323" t="s">
        <v>1463</v>
      </c>
      <c r="SZ323" t="b">
        <v>1</v>
      </c>
      <c r="TB323" t="b">
        <v>1</v>
      </c>
      <c r="TI323">
        <v>75</v>
      </c>
      <c r="TJ323" t="s">
        <v>7474</v>
      </c>
      <c r="TN323" t="b">
        <v>1</v>
      </c>
      <c r="TO323" t="b">
        <v>1</v>
      </c>
      <c r="TP323" t="b">
        <v>1</v>
      </c>
      <c r="TQ323" t="b">
        <v>1</v>
      </c>
      <c r="TU323" t="b">
        <v>1</v>
      </c>
      <c r="TX323">
        <v>2.5</v>
      </c>
      <c r="TY323">
        <v>2.5</v>
      </c>
      <c r="VI323">
        <v>5</v>
      </c>
      <c r="VJ323">
        <v>0</v>
      </c>
      <c r="VK323">
        <v>2.5</v>
      </c>
      <c r="VL323">
        <v>7.5</v>
      </c>
      <c r="VM323" t="s">
        <v>1463</v>
      </c>
      <c r="VO323" t="s">
        <v>1463</v>
      </c>
      <c r="VQ323" t="s">
        <v>1463</v>
      </c>
      <c r="VS323" t="s">
        <v>1463</v>
      </c>
      <c r="VV323" t="s">
        <v>1463</v>
      </c>
      <c r="VX323" t="s">
        <v>1462</v>
      </c>
      <c r="VY323" t="s">
        <v>7475</v>
      </c>
      <c r="VZ323">
        <v>0</v>
      </c>
      <c r="WA323">
        <v>2.5</v>
      </c>
      <c r="XJ323">
        <v>5</v>
      </c>
      <c r="XK323">
        <v>1.3</v>
      </c>
      <c r="XL323">
        <v>2.5</v>
      </c>
      <c r="XM323">
        <v>8.8000000000000007</v>
      </c>
      <c r="XN323" t="s">
        <v>1462</v>
      </c>
      <c r="XO323" t="s">
        <v>1462</v>
      </c>
      <c r="XQ323" t="b">
        <v>1</v>
      </c>
      <c r="XV323" t="b">
        <v>1</v>
      </c>
      <c r="XW323" t="b">
        <v>1</v>
      </c>
      <c r="YC323" t="s">
        <v>1462</v>
      </c>
      <c r="YE323" t="s">
        <v>1462</v>
      </c>
      <c r="YF323" t="s">
        <v>6929</v>
      </c>
      <c r="YG323">
        <v>2.5</v>
      </c>
      <c r="YH323">
        <v>2.5</v>
      </c>
      <c r="YI323" t="s">
        <v>1463</v>
      </c>
      <c r="YU323">
        <v>0</v>
      </c>
      <c r="YV323">
        <v>2.5</v>
      </c>
      <c r="ZX323">
        <v>7</v>
      </c>
      <c r="ZY323">
        <v>5</v>
      </c>
      <c r="ZZ323">
        <v>2.5</v>
      </c>
      <c r="AAA323">
        <v>14.5</v>
      </c>
      <c r="AAB323" t="s">
        <v>1462</v>
      </c>
      <c r="AAD323" t="b">
        <v>1</v>
      </c>
      <c r="AAM323" t="b">
        <v>1</v>
      </c>
      <c r="AAS323" t="s">
        <v>7043</v>
      </c>
      <c r="AAT323">
        <v>5</v>
      </c>
      <c r="AAU323">
        <v>2.5</v>
      </c>
      <c r="ADN323">
        <v>10</v>
      </c>
      <c r="ADO323">
        <v>2.5</v>
      </c>
      <c r="ADP323">
        <v>2.5</v>
      </c>
      <c r="ADQ323">
        <v>15</v>
      </c>
      <c r="ADR323" t="s">
        <v>1759</v>
      </c>
      <c r="ADS323">
        <v>0.5</v>
      </c>
      <c r="ADT323">
        <v>30</v>
      </c>
      <c r="ADU323" t="s">
        <v>2560</v>
      </c>
      <c r="ADV323">
        <v>1</v>
      </c>
      <c r="ADW323">
        <v>60</v>
      </c>
      <c r="ADX323" t="s">
        <v>3580</v>
      </c>
      <c r="ADY323">
        <v>1.5</v>
      </c>
      <c r="ADZ323">
        <v>90</v>
      </c>
      <c r="AEG323">
        <v>2.5</v>
      </c>
      <c r="AEH323">
        <v>2.5</v>
      </c>
      <c r="AEI323">
        <v>7</v>
      </c>
      <c r="AEJ323">
        <v>2.5</v>
      </c>
      <c r="AEK323">
        <v>2.5</v>
      </c>
      <c r="AEL323">
        <v>12</v>
      </c>
      <c r="AEU323" t="b">
        <v>1</v>
      </c>
      <c r="AEX323" t="b">
        <v>1</v>
      </c>
      <c r="AFC323">
        <v>2.5</v>
      </c>
      <c r="AFD323">
        <v>2.5</v>
      </c>
      <c r="AFE323">
        <v>0</v>
      </c>
      <c r="AFF323">
        <v>5.3</v>
      </c>
      <c r="AFG323">
        <v>2.5</v>
      </c>
      <c r="AFH323">
        <v>7.8</v>
      </c>
      <c r="AFI323" t="s">
        <v>1463</v>
      </c>
      <c r="AFK323" t="s">
        <v>1463</v>
      </c>
      <c r="AFM323" t="s">
        <v>1463</v>
      </c>
      <c r="AFO323" t="s">
        <v>1463</v>
      </c>
      <c r="AFQ323" t="s">
        <v>1463</v>
      </c>
      <c r="AFT323" t="s">
        <v>1463</v>
      </c>
      <c r="AFV323">
        <v>2</v>
      </c>
      <c r="AFW323">
        <v>2</v>
      </c>
      <c r="AFX323">
        <v>5.2777777777777697</v>
      </c>
      <c r="AFY323">
        <v>2.5</v>
      </c>
      <c r="AFZ323">
        <v>5</v>
      </c>
      <c r="AGA323">
        <v>2.5</v>
      </c>
      <c r="AGB323">
        <v>2.5</v>
      </c>
      <c r="AGC323">
        <v>10</v>
      </c>
      <c r="AGD323">
        <v>4</v>
      </c>
      <c r="AGE323">
        <v>200</v>
      </c>
      <c r="AGG323">
        <v>4</v>
      </c>
      <c r="AGH323">
        <v>1</v>
      </c>
      <c r="AGJ323">
        <v>4</v>
      </c>
      <c r="AGK323">
        <v>0</v>
      </c>
      <c r="AGQ323">
        <v>2.5</v>
      </c>
      <c r="AGR323">
        <v>2.5</v>
      </c>
      <c r="AGS323">
        <v>2</v>
      </c>
      <c r="AGT323">
        <v>5</v>
      </c>
      <c r="AGU323">
        <v>2.5</v>
      </c>
      <c r="AGV323">
        <v>9.5</v>
      </c>
      <c r="AGW323">
        <v>2</v>
      </c>
      <c r="AGY323" t="b">
        <v>1</v>
      </c>
      <c r="AGZ323" t="b">
        <v>1</v>
      </c>
      <c r="AHD323">
        <v>0</v>
      </c>
      <c r="AHE323">
        <v>2</v>
      </c>
      <c r="AHF323">
        <v>0</v>
      </c>
      <c r="AKM323">
        <v>5</v>
      </c>
      <c r="AKN323">
        <v>2.5</v>
      </c>
      <c r="AKO323">
        <v>10</v>
      </c>
      <c r="AKP323">
        <v>5</v>
      </c>
      <c r="AKQ323">
        <v>2.5</v>
      </c>
      <c r="AKR323">
        <v>17.5</v>
      </c>
      <c r="AKS323" t="s">
        <v>1462</v>
      </c>
      <c r="AKT323" t="s">
        <v>1463</v>
      </c>
      <c r="AKV323" t="s">
        <v>1462</v>
      </c>
      <c r="AKX323" t="s">
        <v>1463</v>
      </c>
      <c r="AKZ323" t="s">
        <v>1462</v>
      </c>
      <c r="ALB323" t="s">
        <v>1462</v>
      </c>
      <c r="ALD323" t="s">
        <v>1463</v>
      </c>
      <c r="ALF323" t="s">
        <v>1462</v>
      </c>
      <c r="ALH323" t="s">
        <v>1462</v>
      </c>
      <c r="ALJ323" t="s">
        <v>1463</v>
      </c>
      <c r="ALL323" t="s">
        <v>1463</v>
      </c>
      <c r="ALN323" t="s">
        <v>1463</v>
      </c>
      <c r="ALP323" t="s">
        <v>1463</v>
      </c>
      <c r="ALR323" t="s">
        <v>1463</v>
      </c>
      <c r="ALT323" t="s">
        <v>1463</v>
      </c>
      <c r="AMF323" t="b">
        <v>1</v>
      </c>
      <c r="AMM323" t="b">
        <v>1</v>
      </c>
      <c r="AMN323" t="b">
        <v>1</v>
      </c>
      <c r="AMQ323" t="b">
        <v>1</v>
      </c>
      <c r="AMW323" t="b">
        <v>1</v>
      </c>
      <c r="AMX323" t="b">
        <v>1</v>
      </c>
      <c r="ANA323">
        <v>5</v>
      </c>
      <c r="ANB323">
        <v>2.5</v>
      </c>
      <c r="ANC323">
        <v>10</v>
      </c>
      <c r="AND323">
        <v>5</v>
      </c>
      <c r="ANE323">
        <v>2.5</v>
      </c>
      <c r="ANF323">
        <v>17.5</v>
      </c>
      <c r="ANG323" t="s">
        <v>1462</v>
      </c>
      <c r="ANH323" t="s">
        <v>7148</v>
      </c>
      <c r="ANI323" t="s">
        <v>1462</v>
      </c>
      <c r="ANJ323" t="s">
        <v>6990</v>
      </c>
      <c r="ANK323">
        <v>5</v>
      </c>
      <c r="ANL323">
        <v>2.5</v>
      </c>
      <c r="ANM323">
        <v>5</v>
      </c>
      <c r="ANN323">
        <v>2.5</v>
      </c>
      <c r="ANO323">
        <v>2.5</v>
      </c>
      <c r="ANP323">
        <v>10</v>
      </c>
      <c r="ANQ323" t="s">
        <v>2565</v>
      </c>
      <c r="ANR323" t="s">
        <v>1462</v>
      </c>
      <c r="ANT323">
        <v>2.5</v>
      </c>
      <c r="ANU323">
        <v>2.5</v>
      </c>
      <c r="AQR323">
        <v>2.5</v>
      </c>
      <c r="AQS323">
        <v>0</v>
      </c>
      <c r="AQT323">
        <v>2.5</v>
      </c>
      <c r="AQU323">
        <v>5</v>
      </c>
      <c r="AQV323" t="s">
        <v>1463</v>
      </c>
      <c r="ARD323" t="b">
        <v>1</v>
      </c>
      <c r="ARG323">
        <v>0</v>
      </c>
      <c r="ARH323">
        <v>2.5</v>
      </c>
      <c r="ARI323" t="s">
        <v>1463</v>
      </c>
      <c r="ARQ323" t="s">
        <v>1463</v>
      </c>
      <c r="ASD323">
        <v>0</v>
      </c>
      <c r="ASE323">
        <v>2.5</v>
      </c>
      <c r="ASF323">
        <v>6</v>
      </c>
      <c r="ASG323">
        <v>2.5</v>
      </c>
      <c r="ASH323">
        <v>2.5</v>
      </c>
      <c r="ASI323">
        <v>11</v>
      </c>
      <c r="ASJ323">
        <v>70</v>
      </c>
      <c r="ASM323" t="b">
        <v>1</v>
      </c>
      <c r="ASS323">
        <v>5</v>
      </c>
      <c r="AST323" t="s">
        <v>1462</v>
      </c>
      <c r="ASW323" t="b">
        <v>1</v>
      </c>
      <c r="ASY323" t="b">
        <v>1</v>
      </c>
      <c r="ATC323" t="s">
        <v>7476</v>
      </c>
      <c r="ATD323">
        <v>2.5</v>
      </c>
      <c r="ATE323">
        <v>2.5</v>
      </c>
      <c r="ATF323">
        <v>0</v>
      </c>
      <c r="ATG323">
        <v>0</v>
      </c>
      <c r="ATH323">
        <v>3.8</v>
      </c>
      <c r="ATI323">
        <v>3.8</v>
      </c>
      <c r="ATJ323" t="s">
        <v>1463</v>
      </c>
      <c r="AVZ323">
        <v>0</v>
      </c>
      <c r="AWA323">
        <v>2.5</v>
      </c>
      <c r="AWB323">
        <v>0</v>
      </c>
      <c r="AWC323">
        <v>5</v>
      </c>
      <c r="AWD323">
        <v>4</v>
      </c>
      <c r="AWE323">
        <v>5</v>
      </c>
      <c r="AWF323">
        <v>2.5</v>
      </c>
      <c r="AWG323">
        <v>11.5</v>
      </c>
      <c r="AWH323" t="s">
        <v>1462</v>
      </c>
      <c r="AWI323" t="s">
        <v>1470</v>
      </c>
      <c r="AWJ323" t="s">
        <v>1463</v>
      </c>
      <c r="AWL323" t="s">
        <v>1462</v>
      </c>
      <c r="AWM323" t="s">
        <v>2619</v>
      </c>
      <c r="AWN323" t="s">
        <v>1463</v>
      </c>
      <c r="AWP323" t="s">
        <v>1463</v>
      </c>
      <c r="AWR323" t="s">
        <v>1463</v>
      </c>
      <c r="AWT323" t="s">
        <v>1462</v>
      </c>
      <c r="AWU323" t="s">
        <v>1470</v>
      </c>
      <c r="AWV323" t="s">
        <v>1463</v>
      </c>
      <c r="AWX323" t="s">
        <v>1463</v>
      </c>
      <c r="AWZ323" t="s">
        <v>1462</v>
      </c>
      <c r="AXA323" t="s">
        <v>1469</v>
      </c>
      <c r="AXB323" t="s">
        <v>1462</v>
      </c>
      <c r="AXC323" t="s">
        <v>1469</v>
      </c>
      <c r="AXD323" t="s">
        <v>1463</v>
      </c>
      <c r="AXI323">
        <v>5</v>
      </c>
      <c r="AXJ323">
        <v>2.5</v>
      </c>
      <c r="AXK323">
        <v>1</v>
      </c>
      <c r="AXN323">
        <v>1</v>
      </c>
      <c r="AXO323">
        <v>1</v>
      </c>
      <c r="AXP323">
        <v>1</v>
      </c>
      <c r="AXQ323">
        <v>1</v>
      </c>
      <c r="AXR323">
        <v>1</v>
      </c>
      <c r="AXS323">
        <v>1</v>
      </c>
      <c r="AXT323">
        <v>1</v>
      </c>
      <c r="AXU323">
        <v>1</v>
      </c>
      <c r="AXV323">
        <v>2</v>
      </c>
      <c r="AXW323">
        <v>1</v>
      </c>
      <c r="AXX323">
        <v>2</v>
      </c>
      <c r="AYA323">
        <v>8.6999999999999993</v>
      </c>
      <c r="AYD323">
        <v>8.6999999999999993</v>
      </c>
      <c r="AYE323" t="s">
        <v>1463</v>
      </c>
      <c r="AYF323" t="s">
        <v>1463</v>
      </c>
      <c r="AYG323">
        <v>6</v>
      </c>
      <c r="AYJ323">
        <v>10</v>
      </c>
      <c r="AYK323">
        <v>5</v>
      </c>
      <c r="AYL323">
        <v>5</v>
      </c>
      <c r="AYM323">
        <v>20</v>
      </c>
      <c r="AZO323" t="s">
        <v>1462</v>
      </c>
      <c r="AZP323" t="s">
        <v>7083</v>
      </c>
      <c r="AZR323">
        <v>5</v>
      </c>
      <c r="AZS323">
        <v>5</v>
      </c>
      <c r="BCH323">
        <v>10</v>
      </c>
      <c r="BCI323">
        <v>2.5</v>
      </c>
      <c r="BCJ323">
        <v>2.5</v>
      </c>
      <c r="BCK323">
        <v>15</v>
      </c>
      <c r="BCL323">
        <v>1</v>
      </c>
      <c r="BCN323" t="s">
        <v>2555</v>
      </c>
      <c r="BCP323">
        <v>2</v>
      </c>
      <c r="BCR323">
        <v>3</v>
      </c>
      <c r="BCT323" t="s">
        <v>2555</v>
      </c>
      <c r="BCW323" t="s">
        <v>2555</v>
      </c>
      <c r="BCY323">
        <v>2.5</v>
      </c>
      <c r="BCZ323">
        <v>2.5</v>
      </c>
      <c r="BEH323">
        <v>10</v>
      </c>
      <c r="BEI323">
        <v>5</v>
      </c>
      <c r="BEJ323">
        <v>2.5</v>
      </c>
      <c r="BEK323">
        <v>17.5</v>
      </c>
      <c r="BEL323" t="s">
        <v>2552</v>
      </c>
      <c r="BEN323" t="s">
        <v>2567</v>
      </c>
      <c r="BEP323" t="s">
        <v>2567</v>
      </c>
      <c r="BER323" t="s">
        <v>2567</v>
      </c>
      <c r="BET323" t="s">
        <v>2567</v>
      </c>
      <c r="BEV323" t="s">
        <v>2567</v>
      </c>
      <c r="BEX323">
        <v>5</v>
      </c>
      <c r="BEY323">
        <v>2.5</v>
      </c>
      <c r="BGQ323">
        <v>5</v>
      </c>
      <c r="BGR323">
        <v>2.5</v>
      </c>
      <c r="BGS323">
        <v>2.5</v>
      </c>
      <c r="BGT323">
        <v>10</v>
      </c>
      <c r="BGU323" t="s">
        <v>1462</v>
      </c>
      <c r="BGV323" t="s">
        <v>3069</v>
      </c>
      <c r="BGW323" t="s">
        <v>3103</v>
      </c>
      <c r="BGX323" t="s">
        <v>4388</v>
      </c>
      <c r="BGY323" t="s">
        <v>2838</v>
      </c>
      <c r="BHK323">
        <v>2.5</v>
      </c>
      <c r="BHL323">
        <v>2.5</v>
      </c>
      <c r="BIT323">
        <v>5</v>
      </c>
      <c r="BIU323">
        <v>2.5</v>
      </c>
      <c r="BIV323">
        <v>2.5</v>
      </c>
      <c r="BIW323">
        <v>10</v>
      </c>
      <c r="BIX323">
        <v>2</v>
      </c>
      <c r="BIY323" t="s">
        <v>1794</v>
      </c>
      <c r="BIZ323" t="s">
        <v>2594</v>
      </c>
      <c r="BJA323" t="s">
        <v>1468</v>
      </c>
      <c r="BJB323">
        <v>2.5</v>
      </c>
      <c r="BJC323">
        <v>2.5</v>
      </c>
    </row>
    <row r="324" spans="1:1022 1026:1615" ht="15" x14ac:dyDescent="0.25">
      <c r="A324" t="s">
        <v>7368</v>
      </c>
      <c r="B324" t="s">
        <v>7477</v>
      </c>
      <c r="C324" t="s">
        <v>7478</v>
      </c>
      <c r="D324" t="s">
        <v>1460</v>
      </c>
      <c r="F324" t="s">
        <v>2606</v>
      </c>
      <c r="G324" t="s">
        <v>4350</v>
      </c>
      <c r="H324" t="s">
        <v>5555</v>
      </c>
      <c r="I324" t="s">
        <v>7433</v>
      </c>
      <c r="J324">
        <v>2.0580895799999999</v>
      </c>
      <c r="K324">
        <v>34.561875030000003</v>
      </c>
      <c r="L324" s="116">
        <v>42412</v>
      </c>
      <c r="M324" t="s">
        <v>1471</v>
      </c>
      <c r="N324">
        <v>22</v>
      </c>
      <c r="O324" t="s">
        <v>1472</v>
      </c>
      <c r="Q324">
        <v>6.7</v>
      </c>
      <c r="R324">
        <v>5</v>
      </c>
      <c r="S324">
        <v>2.5</v>
      </c>
      <c r="T324">
        <v>14.2</v>
      </c>
      <c r="U324">
        <v>1</v>
      </c>
      <c r="V324">
        <v>1</v>
      </c>
      <c r="W324">
        <v>1</v>
      </c>
      <c r="X324">
        <v>2</v>
      </c>
      <c r="AA324" t="b">
        <v>1</v>
      </c>
      <c r="AG324">
        <v>1</v>
      </c>
      <c r="AH324">
        <v>1</v>
      </c>
      <c r="AJ324">
        <v>1</v>
      </c>
      <c r="AS324">
        <v>1</v>
      </c>
      <c r="BS324" t="s">
        <v>1462</v>
      </c>
      <c r="BT324" t="s">
        <v>1462</v>
      </c>
      <c r="BW324">
        <v>5</v>
      </c>
      <c r="BX324">
        <v>2.5</v>
      </c>
      <c r="BY324">
        <v>6</v>
      </c>
      <c r="BZ324">
        <v>2.5</v>
      </c>
      <c r="CA324">
        <v>2.5</v>
      </c>
      <c r="CB324">
        <v>11</v>
      </c>
      <c r="CC324" t="s">
        <v>1462</v>
      </c>
      <c r="CD324" t="b">
        <v>1</v>
      </c>
      <c r="CE324" t="b">
        <v>1</v>
      </c>
      <c r="CF324">
        <v>10</v>
      </c>
      <c r="CH324" t="s">
        <v>1463</v>
      </c>
      <c r="CM324" t="s">
        <v>1463</v>
      </c>
      <c r="CR324" t="s">
        <v>1463</v>
      </c>
      <c r="CW324" t="s">
        <v>1463</v>
      </c>
      <c r="DB324" t="s">
        <v>1463</v>
      </c>
      <c r="DG324" t="s">
        <v>1462</v>
      </c>
      <c r="DJ324">
        <v>3</v>
      </c>
      <c r="DS324" t="b">
        <v>1</v>
      </c>
      <c r="DU324" t="b">
        <v>1</v>
      </c>
      <c r="EA324" t="b">
        <v>1</v>
      </c>
      <c r="EI324">
        <v>2.5</v>
      </c>
      <c r="EJ324">
        <v>2.5</v>
      </c>
      <c r="EN324">
        <v>0</v>
      </c>
      <c r="EO324" t="s">
        <v>1463</v>
      </c>
      <c r="FL324">
        <v>5</v>
      </c>
      <c r="FM324">
        <v>2.5</v>
      </c>
      <c r="FN324">
        <v>2.5</v>
      </c>
      <c r="FO324">
        <v>10</v>
      </c>
      <c r="FP324" t="s">
        <v>1462</v>
      </c>
      <c r="FT324" t="b">
        <v>1</v>
      </c>
      <c r="FV324" t="s">
        <v>1464</v>
      </c>
      <c r="HD324" t="b">
        <v>1</v>
      </c>
      <c r="HF324" t="s">
        <v>1464</v>
      </c>
      <c r="IN324" t="b">
        <v>1</v>
      </c>
      <c r="IP324" t="s">
        <v>1464</v>
      </c>
      <c r="JC324" t="b">
        <v>1</v>
      </c>
      <c r="JE324" t="s">
        <v>1464</v>
      </c>
      <c r="KG324" t="s">
        <v>4388</v>
      </c>
      <c r="KH324" t="b">
        <v>1</v>
      </c>
      <c r="KJ324" t="s">
        <v>1464</v>
      </c>
      <c r="KM324">
        <v>2.5</v>
      </c>
      <c r="KN324">
        <v>2.5</v>
      </c>
      <c r="KO324">
        <v>0</v>
      </c>
      <c r="KR324">
        <v>0</v>
      </c>
      <c r="KS324" t="s">
        <v>1463</v>
      </c>
      <c r="RO324">
        <v>7.5</v>
      </c>
      <c r="RP324">
        <v>0</v>
      </c>
      <c r="RQ324">
        <v>2.5</v>
      </c>
      <c r="RR324">
        <v>10</v>
      </c>
      <c r="RS324" t="s">
        <v>1463</v>
      </c>
      <c r="RZ324" t="s">
        <v>1463</v>
      </c>
      <c r="SK324">
        <v>0</v>
      </c>
      <c r="SL324">
        <v>2.5</v>
      </c>
      <c r="SM324">
        <v>3.7</v>
      </c>
      <c r="SN324">
        <v>5</v>
      </c>
      <c r="SO324">
        <v>2.5</v>
      </c>
      <c r="SP324">
        <v>11.2</v>
      </c>
      <c r="SQ324" t="s">
        <v>1463</v>
      </c>
      <c r="SR324" t="s">
        <v>2919</v>
      </c>
      <c r="TI324">
        <v>75</v>
      </c>
      <c r="TJ324" t="s">
        <v>7479</v>
      </c>
      <c r="TN324" t="b">
        <v>1</v>
      </c>
      <c r="TO324" t="b">
        <v>1</v>
      </c>
      <c r="TP324" t="b">
        <v>1</v>
      </c>
      <c r="TQ324" t="b">
        <v>1</v>
      </c>
      <c r="TX324">
        <v>5</v>
      </c>
      <c r="TY324">
        <v>2.5</v>
      </c>
      <c r="VI324">
        <v>0</v>
      </c>
      <c r="VJ324">
        <v>0</v>
      </c>
      <c r="VK324">
        <v>2.5</v>
      </c>
      <c r="VL324">
        <v>2.5</v>
      </c>
      <c r="VM324" t="s">
        <v>1463</v>
      </c>
      <c r="VO324" t="s">
        <v>1463</v>
      </c>
      <c r="VQ324" t="s">
        <v>1463</v>
      </c>
      <c r="VS324" t="s">
        <v>1463</v>
      </c>
      <c r="VV324" t="s">
        <v>1463</v>
      </c>
      <c r="VX324" t="s">
        <v>1463</v>
      </c>
      <c r="VZ324">
        <v>0</v>
      </c>
      <c r="WA324">
        <v>2.5</v>
      </c>
      <c r="XJ324">
        <v>2.5</v>
      </c>
      <c r="XK324">
        <v>0</v>
      </c>
      <c r="XL324">
        <v>2.5</v>
      </c>
      <c r="XM324">
        <v>5</v>
      </c>
      <c r="XN324" t="s">
        <v>1462</v>
      </c>
      <c r="XO324" t="s">
        <v>1462</v>
      </c>
      <c r="XQ324" t="b">
        <v>1</v>
      </c>
      <c r="XT324" t="b">
        <v>1</v>
      </c>
      <c r="YC324" t="s">
        <v>1462</v>
      </c>
      <c r="YE324" t="s">
        <v>1463</v>
      </c>
      <c r="YF324" t="s">
        <v>4579</v>
      </c>
      <c r="YG324">
        <v>0</v>
      </c>
      <c r="YH324">
        <v>2.5</v>
      </c>
      <c r="YI324" t="s">
        <v>1463</v>
      </c>
      <c r="YU324">
        <v>0</v>
      </c>
      <c r="YV324">
        <v>2.5</v>
      </c>
      <c r="ZX324">
        <v>7</v>
      </c>
      <c r="ZY324">
        <v>2.5</v>
      </c>
      <c r="ZZ324">
        <v>2.5</v>
      </c>
      <c r="AAA324">
        <v>12</v>
      </c>
      <c r="AAB324" t="s">
        <v>1462</v>
      </c>
      <c r="AAM324" t="b">
        <v>1</v>
      </c>
      <c r="AAO324" t="b">
        <v>1</v>
      </c>
      <c r="AAS324" t="s">
        <v>6944</v>
      </c>
      <c r="AAT324">
        <v>2.5</v>
      </c>
      <c r="AAU324">
        <v>2.5</v>
      </c>
      <c r="ADN324">
        <v>10</v>
      </c>
      <c r="ADO324">
        <v>5</v>
      </c>
      <c r="ADP324">
        <v>2.5</v>
      </c>
      <c r="ADQ324">
        <v>17.5</v>
      </c>
      <c r="ADR324" t="s">
        <v>1759</v>
      </c>
      <c r="ADS324">
        <v>0.5</v>
      </c>
      <c r="ADT324">
        <v>30</v>
      </c>
      <c r="ADU324" t="s">
        <v>2560</v>
      </c>
      <c r="ADV324">
        <v>1</v>
      </c>
      <c r="ADW324">
        <v>60</v>
      </c>
      <c r="ADX324" t="s">
        <v>3580</v>
      </c>
      <c r="ADY324">
        <v>1.5</v>
      </c>
      <c r="ADZ324">
        <v>90</v>
      </c>
      <c r="AEG324">
        <v>5</v>
      </c>
      <c r="AEH324">
        <v>2.5</v>
      </c>
      <c r="AEI324">
        <v>10</v>
      </c>
      <c r="AEJ324">
        <v>5</v>
      </c>
      <c r="AEK324">
        <v>2.5</v>
      </c>
      <c r="AEL324">
        <v>17.5</v>
      </c>
      <c r="AEU324" t="b">
        <v>1</v>
      </c>
      <c r="AEV324" t="b">
        <v>1</v>
      </c>
      <c r="AEX324" t="b">
        <v>1</v>
      </c>
      <c r="AFC324">
        <v>5</v>
      </c>
      <c r="AFD324">
        <v>2.5</v>
      </c>
      <c r="AFE324">
        <v>0</v>
      </c>
      <c r="AFF324">
        <v>5</v>
      </c>
      <c r="AFG324">
        <v>2.5</v>
      </c>
      <c r="AFH324">
        <v>7.5</v>
      </c>
      <c r="AFI324" t="s">
        <v>1463</v>
      </c>
      <c r="AFK324" t="s">
        <v>1463</v>
      </c>
      <c r="AFM324" t="s">
        <v>1463</v>
      </c>
      <c r="AFO324" t="s">
        <v>1463</v>
      </c>
      <c r="AFQ324" t="s">
        <v>1463</v>
      </c>
      <c r="AFT324" t="s">
        <v>1463</v>
      </c>
      <c r="AFV324">
        <v>3</v>
      </c>
      <c r="AFW324">
        <v>1</v>
      </c>
      <c r="AFX324">
        <v>5</v>
      </c>
      <c r="AFY324">
        <v>2.5</v>
      </c>
      <c r="AFZ324">
        <v>5</v>
      </c>
      <c r="AGA324">
        <v>2.5</v>
      </c>
      <c r="AGB324">
        <v>2.5</v>
      </c>
      <c r="AGC324">
        <v>10</v>
      </c>
      <c r="AGD324">
        <v>4</v>
      </c>
      <c r="AGE324">
        <v>200</v>
      </c>
      <c r="AGG324">
        <v>4</v>
      </c>
      <c r="AGH324">
        <v>2</v>
      </c>
      <c r="AGJ324">
        <v>4</v>
      </c>
      <c r="AGK324">
        <v>0</v>
      </c>
      <c r="AGQ324">
        <v>2.5</v>
      </c>
      <c r="AGR324">
        <v>2.5</v>
      </c>
      <c r="AGS324">
        <v>2</v>
      </c>
      <c r="AGT324">
        <v>5</v>
      </c>
      <c r="AGU324">
        <v>2.5</v>
      </c>
      <c r="AGV324">
        <v>9.5</v>
      </c>
      <c r="AGW324">
        <v>2</v>
      </c>
      <c r="AGY324" t="b">
        <v>1</v>
      </c>
      <c r="AGZ324" t="b">
        <v>1</v>
      </c>
      <c r="AHD324">
        <v>1</v>
      </c>
      <c r="AHE324">
        <v>2</v>
      </c>
      <c r="AHF324">
        <v>4</v>
      </c>
      <c r="AKM324">
        <v>5</v>
      </c>
      <c r="AKN324">
        <v>2.5</v>
      </c>
      <c r="AKO324">
        <v>10</v>
      </c>
      <c r="AKP324">
        <v>5</v>
      </c>
      <c r="AKQ324">
        <v>2.5</v>
      </c>
      <c r="AKR324">
        <v>17.5</v>
      </c>
      <c r="AKS324" t="s">
        <v>1462</v>
      </c>
      <c r="AKT324" t="s">
        <v>1463</v>
      </c>
      <c r="AKV324" t="s">
        <v>1462</v>
      </c>
      <c r="AKX324" t="s">
        <v>1463</v>
      </c>
      <c r="AKZ324" t="s">
        <v>1463</v>
      </c>
      <c r="ALB324" t="s">
        <v>1463</v>
      </c>
      <c r="ALD324" t="s">
        <v>1462</v>
      </c>
      <c r="ALF324" t="s">
        <v>1462</v>
      </c>
      <c r="ALH324" t="s">
        <v>1462</v>
      </c>
      <c r="ALJ324" t="s">
        <v>1463</v>
      </c>
      <c r="ALL324" t="s">
        <v>1463</v>
      </c>
      <c r="ALN324" t="s">
        <v>1463</v>
      </c>
      <c r="ALP324" t="s">
        <v>1463</v>
      </c>
      <c r="ALR324" t="s">
        <v>1463</v>
      </c>
      <c r="ALT324" t="s">
        <v>1463</v>
      </c>
      <c r="AMH324" t="b">
        <v>1</v>
      </c>
      <c r="AML324" t="b">
        <v>1</v>
      </c>
      <c r="AMM324" t="b">
        <v>1</v>
      </c>
      <c r="AMN324" t="b">
        <v>1</v>
      </c>
      <c r="AMQ324" t="b">
        <v>1</v>
      </c>
      <c r="AMT324" t="b">
        <v>1</v>
      </c>
      <c r="AMU324" t="b">
        <v>1</v>
      </c>
      <c r="AMW324" t="b">
        <v>1</v>
      </c>
      <c r="ANA324">
        <v>5</v>
      </c>
      <c r="ANB324">
        <v>2.5</v>
      </c>
      <c r="ANC324">
        <v>10</v>
      </c>
      <c r="AND324">
        <v>2.5</v>
      </c>
      <c r="ANE324">
        <v>2.5</v>
      </c>
      <c r="ANF324">
        <v>15</v>
      </c>
      <c r="ANG324" t="s">
        <v>1462</v>
      </c>
      <c r="ANH324" t="s">
        <v>3069</v>
      </c>
      <c r="ANI324" t="s">
        <v>1462</v>
      </c>
      <c r="ANJ324" t="s">
        <v>2616</v>
      </c>
      <c r="ANK324">
        <v>2.5</v>
      </c>
      <c r="ANL324">
        <v>2.5</v>
      </c>
      <c r="ANM324">
        <v>6</v>
      </c>
      <c r="ANN324">
        <v>2.5</v>
      </c>
      <c r="ANO324">
        <v>2.5</v>
      </c>
      <c r="ANP324">
        <v>11</v>
      </c>
      <c r="ANQ324" t="s">
        <v>2599</v>
      </c>
      <c r="ANR324" t="s">
        <v>1462</v>
      </c>
      <c r="ANT324">
        <v>2.5</v>
      </c>
      <c r="ANU324">
        <v>2.5</v>
      </c>
      <c r="AQR324">
        <v>5</v>
      </c>
      <c r="AQS324">
        <v>0</v>
      </c>
      <c r="AQT324">
        <v>2.5</v>
      </c>
      <c r="AQU324">
        <v>7.5</v>
      </c>
      <c r="AQV324" t="s">
        <v>1463</v>
      </c>
      <c r="ARA324" t="b">
        <v>1</v>
      </c>
      <c r="ARB324" t="b">
        <v>1</v>
      </c>
      <c r="ARC324" t="b">
        <v>1</v>
      </c>
      <c r="ARG324">
        <v>0</v>
      </c>
      <c r="ARH324">
        <v>2.5</v>
      </c>
      <c r="ARI324" t="s">
        <v>1463</v>
      </c>
      <c r="ARQ324" t="s">
        <v>1462</v>
      </c>
      <c r="ARS324" t="s">
        <v>4680</v>
      </c>
      <c r="ART324" t="s">
        <v>2616</v>
      </c>
      <c r="ASB324" t="b">
        <v>1</v>
      </c>
      <c r="ASC324" t="s">
        <v>7480</v>
      </c>
      <c r="ASD324">
        <v>0</v>
      </c>
      <c r="ASE324">
        <v>2.5</v>
      </c>
      <c r="ASF324">
        <v>6</v>
      </c>
      <c r="ASG324">
        <v>2.5</v>
      </c>
      <c r="ASH324">
        <v>2.5</v>
      </c>
      <c r="ASI324">
        <v>11</v>
      </c>
      <c r="ASJ324">
        <v>70</v>
      </c>
      <c r="ASM324" t="b">
        <v>1</v>
      </c>
      <c r="ASS324">
        <v>5</v>
      </c>
      <c r="AST324" t="s">
        <v>1462</v>
      </c>
      <c r="ASW324" t="b">
        <v>1</v>
      </c>
      <c r="ASY324" t="b">
        <v>1</v>
      </c>
      <c r="ATC324" t="s">
        <v>7481</v>
      </c>
      <c r="ATD324">
        <v>2.5</v>
      </c>
      <c r="ATE324">
        <v>2.5</v>
      </c>
      <c r="ATF324">
        <v>0</v>
      </c>
      <c r="ATG324">
        <v>0</v>
      </c>
      <c r="ATH324">
        <v>3.8</v>
      </c>
      <c r="ATI324">
        <v>3.8</v>
      </c>
      <c r="ATJ324" t="s">
        <v>1463</v>
      </c>
      <c r="AVZ324">
        <v>0</v>
      </c>
      <c r="AWA324">
        <v>5</v>
      </c>
      <c r="AWB324">
        <v>0</v>
      </c>
      <c r="AWC324">
        <v>2.5</v>
      </c>
      <c r="AWD324">
        <v>1</v>
      </c>
      <c r="AWE324">
        <v>2.5</v>
      </c>
      <c r="AWF324">
        <v>2.5</v>
      </c>
      <c r="AWG324">
        <v>6</v>
      </c>
      <c r="AWH324" t="s">
        <v>1462</v>
      </c>
      <c r="AWI324" t="s">
        <v>1470</v>
      </c>
      <c r="AWJ324" t="s">
        <v>1463</v>
      </c>
      <c r="AWL324" t="s">
        <v>1462</v>
      </c>
      <c r="AWM324" t="s">
        <v>2619</v>
      </c>
      <c r="AWN324" t="s">
        <v>1463</v>
      </c>
      <c r="AWP324" t="s">
        <v>1463</v>
      </c>
      <c r="AWR324" t="s">
        <v>1463</v>
      </c>
      <c r="AWT324" t="s">
        <v>1463</v>
      </c>
      <c r="AWV324" t="s">
        <v>1463</v>
      </c>
      <c r="AWX324" t="s">
        <v>1463</v>
      </c>
      <c r="AWZ324" t="s">
        <v>1463</v>
      </c>
      <c r="AXB324" t="s">
        <v>1463</v>
      </c>
      <c r="AXD324" t="s">
        <v>1463</v>
      </c>
      <c r="AXI324">
        <v>2.5</v>
      </c>
      <c r="AXJ324">
        <v>2.5</v>
      </c>
      <c r="AXK324">
        <v>1</v>
      </c>
      <c r="AXN324">
        <v>1</v>
      </c>
      <c r="AXO324">
        <v>1</v>
      </c>
      <c r="AXP324">
        <v>1</v>
      </c>
      <c r="AXQ324">
        <v>1</v>
      </c>
      <c r="AXR324">
        <v>1</v>
      </c>
      <c r="AXS324">
        <v>1</v>
      </c>
      <c r="AXT324">
        <v>1</v>
      </c>
      <c r="AXU324">
        <v>1</v>
      </c>
      <c r="AXV324">
        <v>2</v>
      </c>
      <c r="AXW324">
        <v>1</v>
      </c>
      <c r="AXX324">
        <v>2</v>
      </c>
      <c r="AYA324">
        <v>8</v>
      </c>
      <c r="AYD324">
        <v>8</v>
      </c>
      <c r="AYE324" t="s">
        <v>1463</v>
      </c>
      <c r="AYF324" t="s">
        <v>1463</v>
      </c>
      <c r="AYG324">
        <v>4</v>
      </c>
      <c r="AYJ324">
        <v>10</v>
      </c>
      <c r="AYK324">
        <v>2.5</v>
      </c>
      <c r="AYL324">
        <v>5</v>
      </c>
      <c r="AYM324">
        <v>17.5</v>
      </c>
      <c r="AZO324" t="s">
        <v>1462</v>
      </c>
      <c r="AZP324" t="s">
        <v>7044</v>
      </c>
      <c r="AZR324">
        <v>2.5</v>
      </c>
      <c r="AZS324">
        <v>5</v>
      </c>
      <c r="BCH324">
        <v>10</v>
      </c>
      <c r="BCI324">
        <v>2.5</v>
      </c>
      <c r="BCJ324">
        <v>2.5</v>
      </c>
      <c r="BCK324">
        <v>15</v>
      </c>
      <c r="BCL324">
        <v>1</v>
      </c>
      <c r="BCN324" t="s">
        <v>2555</v>
      </c>
      <c r="BCP324">
        <v>2</v>
      </c>
      <c r="BCR324">
        <v>3</v>
      </c>
      <c r="BCT324" t="s">
        <v>2555</v>
      </c>
      <c r="BCW324" t="s">
        <v>2555</v>
      </c>
      <c r="BCY324">
        <v>2.5</v>
      </c>
      <c r="BCZ324">
        <v>2.5</v>
      </c>
      <c r="BEH324">
        <v>4.2</v>
      </c>
      <c r="BEI324">
        <v>5</v>
      </c>
      <c r="BEJ324">
        <v>2.5</v>
      </c>
      <c r="BEK324">
        <v>11.7</v>
      </c>
      <c r="BEL324" t="s">
        <v>2552</v>
      </c>
      <c r="BEN324" t="s">
        <v>2557</v>
      </c>
      <c r="BEP324" t="s">
        <v>2552</v>
      </c>
      <c r="BER324" t="s">
        <v>2557</v>
      </c>
      <c r="BET324" t="s">
        <v>2557</v>
      </c>
      <c r="BEV324" t="s">
        <v>2557</v>
      </c>
      <c r="BEX324">
        <v>5</v>
      </c>
      <c r="BEY324">
        <v>2.5</v>
      </c>
      <c r="BGQ324">
        <v>1</v>
      </c>
      <c r="BGR324">
        <v>2.5</v>
      </c>
      <c r="BGS324">
        <v>2.5</v>
      </c>
      <c r="BGT324">
        <v>6</v>
      </c>
      <c r="BGU324" t="s">
        <v>1462</v>
      </c>
      <c r="BGV324" t="s">
        <v>3069</v>
      </c>
      <c r="BGW324" t="s">
        <v>2653</v>
      </c>
      <c r="BGX324" t="s">
        <v>2667</v>
      </c>
      <c r="BGY324" t="s">
        <v>3103</v>
      </c>
      <c r="BHK324">
        <v>2.5</v>
      </c>
      <c r="BHL324">
        <v>2.5</v>
      </c>
      <c r="BIT324">
        <v>5</v>
      </c>
      <c r="BIU324">
        <v>2.5</v>
      </c>
      <c r="BIV324">
        <v>2.5</v>
      </c>
      <c r="BIW324">
        <v>10</v>
      </c>
      <c r="BIX324">
        <v>2</v>
      </c>
      <c r="BIY324" t="s">
        <v>1794</v>
      </c>
      <c r="BIZ324" t="s">
        <v>2594</v>
      </c>
      <c r="BJA324" t="s">
        <v>1468</v>
      </c>
      <c r="BJB324">
        <v>2.5</v>
      </c>
      <c r="BJC324">
        <v>2.5</v>
      </c>
    </row>
    <row r="325" spans="1:1022 1026:1615" ht="15" x14ac:dyDescent="0.25">
      <c r="A325" t="s">
        <v>7368</v>
      </c>
      <c r="B325" t="s">
        <v>7482</v>
      </c>
      <c r="C325" t="s">
        <v>7483</v>
      </c>
      <c r="D325" t="s">
        <v>2553</v>
      </c>
      <c r="E325" t="s">
        <v>7484</v>
      </c>
      <c r="F325" t="s">
        <v>2606</v>
      </c>
      <c r="G325" t="s">
        <v>4350</v>
      </c>
      <c r="H325" t="s">
        <v>5555</v>
      </c>
      <c r="I325" t="s">
        <v>7433</v>
      </c>
      <c r="J325">
        <v>2.05782048444205</v>
      </c>
      <c r="K325">
        <v>34.563068927516802</v>
      </c>
      <c r="L325" s="116">
        <v>42412</v>
      </c>
      <c r="M325" t="s">
        <v>1471</v>
      </c>
      <c r="N325">
        <v>36</v>
      </c>
      <c r="O325" t="s">
        <v>2554</v>
      </c>
      <c r="Q325">
        <v>6.7</v>
      </c>
      <c r="R325">
        <v>7.5</v>
      </c>
      <c r="S325">
        <v>2.5</v>
      </c>
      <c r="T325">
        <v>16.7</v>
      </c>
      <c r="U325">
        <v>1</v>
      </c>
      <c r="V325">
        <v>1</v>
      </c>
      <c r="W325">
        <v>2</v>
      </c>
      <c r="X325">
        <v>2</v>
      </c>
      <c r="AA325" t="b">
        <v>1</v>
      </c>
      <c r="AG325">
        <v>1</v>
      </c>
      <c r="AH325">
        <v>1</v>
      </c>
      <c r="AI325">
        <v>1</v>
      </c>
      <c r="AJ325">
        <v>1</v>
      </c>
      <c r="AM325">
        <v>1</v>
      </c>
      <c r="AO325">
        <v>1</v>
      </c>
      <c r="AS325">
        <v>1</v>
      </c>
      <c r="AT325">
        <v>1</v>
      </c>
      <c r="AU325">
        <v>1</v>
      </c>
      <c r="BS325" t="s">
        <v>1462</v>
      </c>
      <c r="BT325" t="s">
        <v>1462</v>
      </c>
      <c r="BW325">
        <v>7.5</v>
      </c>
      <c r="BX325">
        <v>2.5</v>
      </c>
      <c r="BY325">
        <v>6</v>
      </c>
      <c r="BZ325">
        <v>2.5</v>
      </c>
      <c r="CA325">
        <v>2.5</v>
      </c>
      <c r="CB325">
        <v>11</v>
      </c>
      <c r="CC325" t="s">
        <v>1462</v>
      </c>
      <c r="CD325" t="b">
        <v>1</v>
      </c>
      <c r="CE325" t="b">
        <v>1</v>
      </c>
      <c r="CF325">
        <v>25</v>
      </c>
      <c r="CH325" t="s">
        <v>1462</v>
      </c>
      <c r="CK325">
        <v>25</v>
      </c>
      <c r="CM325" t="s">
        <v>1463</v>
      </c>
      <c r="CR325" t="s">
        <v>1463</v>
      </c>
      <c r="CW325" t="s">
        <v>1463</v>
      </c>
      <c r="DB325" t="s">
        <v>1463</v>
      </c>
      <c r="DG325" t="s">
        <v>1463</v>
      </c>
      <c r="DM325" t="s">
        <v>1463</v>
      </c>
      <c r="DS325" t="b">
        <v>1</v>
      </c>
      <c r="DU325" t="b">
        <v>1</v>
      </c>
      <c r="EC325" t="b">
        <v>1</v>
      </c>
      <c r="EI325">
        <v>2.5</v>
      </c>
      <c r="EJ325">
        <v>2.5</v>
      </c>
      <c r="EN325">
        <v>0</v>
      </c>
      <c r="EO325" t="s">
        <v>1463</v>
      </c>
      <c r="FL325">
        <v>2.2999999999999998</v>
      </c>
      <c r="FM325">
        <v>2.5</v>
      </c>
      <c r="FN325">
        <v>2.5</v>
      </c>
      <c r="FO325">
        <v>7.3</v>
      </c>
      <c r="FP325" t="s">
        <v>1462</v>
      </c>
      <c r="FQ325" t="b">
        <v>1</v>
      </c>
      <c r="FS325" t="s">
        <v>2564</v>
      </c>
      <c r="FT325" t="b">
        <v>1</v>
      </c>
      <c r="FV325" t="s">
        <v>1464</v>
      </c>
      <c r="JC325" t="b">
        <v>1</v>
      </c>
      <c r="JE325" t="s">
        <v>1464</v>
      </c>
      <c r="KK325" t="s">
        <v>1463</v>
      </c>
      <c r="KM325">
        <v>2.5</v>
      </c>
      <c r="KN325">
        <v>2.5</v>
      </c>
      <c r="KO325">
        <v>0</v>
      </c>
      <c r="KP325">
        <v>2.5</v>
      </c>
      <c r="KQ325">
        <v>2.5</v>
      </c>
      <c r="KR325">
        <v>5</v>
      </c>
      <c r="KS325" t="s">
        <v>1462</v>
      </c>
      <c r="KV325">
        <v>10</v>
      </c>
      <c r="LF325">
        <v>1</v>
      </c>
      <c r="LZ325" t="b">
        <v>1</v>
      </c>
      <c r="MT325" t="s">
        <v>1462</v>
      </c>
      <c r="MU325" t="s">
        <v>7485</v>
      </c>
      <c r="MV325">
        <v>2.5</v>
      </c>
      <c r="MW325">
        <v>2.5</v>
      </c>
      <c r="MX325">
        <v>0</v>
      </c>
      <c r="MY325">
        <v>2.5</v>
      </c>
      <c r="MZ325">
        <v>2.5</v>
      </c>
      <c r="NA325">
        <v>5</v>
      </c>
      <c r="NM325" t="s">
        <v>2549</v>
      </c>
      <c r="NN325" t="s">
        <v>2549</v>
      </c>
      <c r="NO325" t="s">
        <v>2549</v>
      </c>
      <c r="NP325" t="s">
        <v>2549</v>
      </c>
      <c r="NQ325" t="s">
        <v>2549</v>
      </c>
      <c r="NR325" t="s">
        <v>2549</v>
      </c>
      <c r="NS325" t="s">
        <v>2549</v>
      </c>
      <c r="NT325" t="s">
        <v>2549</v>
      </c>
      <c r="NU325" t="s">
        <v>2549</v>
      </c>
      <c r="NV325" t="s">
        <v>2549</v>
      </c>
      <c r="NW325" t="s">
        <v>2550</v>
      </c>
      <c r="NX325" t="s">
        <v>2569</v>
      </c>
      <c r="NY325" t="s">
        <v>2550</v>
      </c>
      <c r="NZ325" t="s">
        <v>2550</v>
      </c>
      <c r="OA325" t="s">
        <v>2550</v>
      </c>
      <c r="OB325" t="s">
        <v>2550</v>
      </c>
      <c r="OC325" t="s">
        <v>2550</v>
      </c>
      <c r="OD325" t="s">
        <v>2550</v>
      </c>
      <c r="OE325" t="s">
        <v>2550</v>
      </c>
      <c r="OF325" t="s">
        <v>2550</v>
      </c>
      <c r="OG325">
        <v>2.5</v>
      </c>
      <c r="OH325">
        <v>2.5</v>
      </c>
      <c r="OJ325">
        <v>2.5</v>
      </c>
      <c r="OK325">
        <v>2.5</v>
      </c>
      <c r="OL325">
        <v>5</v>
      </c>
      <c r="QL325">
        <v>2.5</v>
      </c>
      <c r="QM325">
        <v>2.5</v>
      </c>
      <c r="RO325">
        <v>7.5</v>
      </c>
      <c r="RP325">
        <v>0</v>
      </c>
      <c r="RQ325">
        <v>2.5</v>
      </c>
      <c r="RR325">
        <v>10</v>
      </c>
      <c r="RS325" t="s">
        <v>1463</v>
      </c>
      <c r="RZ325" t="s">
        <v>1463</v>
      </c>
      <c r="SB325" t="s">
        <v>1463</v>
      </c>
      <c r="SH325" t="s">
        <v>1463</v>
      </c>
      <c r="SK325">
        <v>0</v>
      </c>
      <c r="SL325">
        <v>2.5</v>
      </c>
      <c r="SM325">
        <v>3.7</v>
      </c>
      <c r="SN325">
        <v>2.5</v>
      </c>
      <c r="SO325">
        <v>2.5</v>
      </c>
      <c r="SP325">
        <v>8.6999999999999993</v>
      </c>
      <c r="SQ325" t="s">
        <v>1463</v>
      </c>
      <c r="SR325" t="s">
        <v>2919</v>
      </c>
      <c r="TI325">
        <v>75</v>
      </c>
      <c r="TJ325" t="s">
        <v>7486</v>
      </c>
      <c r="TN325" t="b">
        <v>1</v>
      </c>
      <c r="TO325" t="b">
        <v>1</v>
      </c>
      <c r="TP325" t="b">
        <v>1</v>
      </c>
      <c r="TQ325" t="b">
        <v>1</v>
      </c>
      <c r="TT325" t="b">
        <v>1</v>
      </c>
      <c r="TU325" t="b">
        <v>1</v>
      </c>
      <c r="TX325">
        <v>2.5</v>
      </c>
      <c r="TY325">
        <v>2.5</v>
      </c>
      <c r="VI325">
        <v>5</v>
      </c>
      <c r="VJ325">
        <v>0</v>
      </c>
      <c r="VK325">
        <v>2.5</v>
      </c>
      <c r="VL325">
        <v>7.5</v>
      </c>
      <c r="VM325" t="s">
        <v>1463</v>
      </c>
      <c r="VO325" t="s">
        <v>1463</v>
      </c>
      <c r="VQ325" t="s">
        <v>1463</v>
      </c>
      <c r="VS325" t="s">
        <v>1463</v>
      </c>
      <c r="VV325" t="s">
        <v>1463</v>
      </c>
      <c r="VX325" t="s">
        <v>1462</v>
      </c>
      <c r="VY325" t="s">
        <v>2659</v>
      </c>
      <c r="VZ325">
        <v>0</v>
      </c>
      <c r="WA325">
        <v>2.5</v>
      </c>
      <c r="XJ325">
        <v>7</v>
      </c>
      <c r="XK325">
        <v>2.5</v>
      </c>
      <c r="XL325">
        <v>2.5</v>
      </c>
      <c r="XM325">
        <v>12</v>
      </c>
      <c r="XN325" t="s">
        <v>1462</v>
      </c>
      <c r="XO325" t="s">
        <v>1462</v>
      </c>
      <c r="XQ325" t="b">
        <v>1</v>
      </c>
      <c r="YC325" t="s">
        <v>1462</v>
      </c>
      <c r="YE325" t="s">
        <v>1462</v>
      </c>
      <c r="YF325" t="s">
        <v>6929</v>
      </c>
      <c r="YG325">
        <v>2.5</v>
      </c>
      <c r="YH325">
        <v>2.5</v>
      </c>
      <c r="YI325" t="s">
        <v>1462</v>
      </c>
      <c r="YO325" t="b">
        <v>1</v>
      </c>
      <c r="YU325">
        <v>2.5</v>
      </c>
      <c r="YV325">
        <v>2.5</v>
      </c>
      <c r="ZX325">
        <v>7</v>
      </c>
      <c r="ZY325">
        <v>2.5</v>
      </c>
      <c r="ZZ325">
        <v>2.5</v>
      </c>
      <c r="AAA325">
        <v>12</v>
      </c>
      <c r="AAB325" t="s">
        <v>1462</v>
      </c>
      <c r="AAM325" t="b">
        <v>1</v>
      </c>
      <c r="AAO325" t="b">
        <v>1</v>
      </c>
      <c r="AAS325" t="s">
        <v>6944</v>
      </c>
      <c r="AAT325">
        <v>2.5</v>
      </c>
      <c r="AAU325">
        <v>2.5</v>
      </c>
      <c r="ADN325">
        <v>10</v>
      </c>
      <c r="ADO325">
        <v>5</v>
      </c>
      <c r="ADP325">
        <v>2.5</v>
      </c>
      <c r="ADQ325">
        <v>17.5</v>
      </c>
      <c r="ADR325" t="s">
        <v>1759</v>
      </c>
      <c r="ADS325">
        <v>0.5</v>
      </c>
      <c r="ADT325">
        <v>30</v>
      </c>
      <c r="ADU325" t="s">
        <v>2560</v>
      </c>
      <c r="ADV325">
        <v>1</v>
      </c>
      <c r="ADW325">
        <v>60</v>
      </c>
      <c r="ADX325" t="s">
        <v>3580</v>
      </c>
      <c r="ADY325">
        <v>1.5</v>
      </c>
      <c r="ADZ325">
        <v>90</v>
      </c>
      <c r="AEG325">
        <v>5</v>
      </c>
      <c r="AEH325">
        <v>2.5</v>
      </c>
      <c r="AEI325">
        <v>7</v>
      </c>
      <c r="AEJ325">
        <v>2.5</v>
      </c>
      <c r="AEK325">
        <v>2.5</v>
      </c>
      <c r="AEL325">
        <v>12</v>
      </c>
      <c r="AEU325" t="b">
        <v>1</v>
      </c>
      <c r="AEX325" t="b">
        <v>1</v>
      </c>
      <c r="AFC325">
        <v>2.5</v>
      </c>
      <c r="AFD325">
        <v>2.5</v>
      </c>
      <c r="AFE325">
        <v>0</v>
      </c>
      <c r="AFF325">
        <v>6.4</v>
      </c>
      <c r="AFG325">
        <v>2.5</v>
      </c>
      <c r="AFH325">
        <v>8.9</v>
      </c>
      <c r="AFI325" t="s">
        <v>1463</v>
      </c>
      <c r="AFK325" t="s">
        <v>1463</v>
      </c>
      <c r="AFM325" t="s">
        <v>1463</v>
      </c>
      <c r="AFO325" t="s">
        <v>1463</v>
      </c>
      <c r="AFQ325" t="s">
        <v>1463</v>
      </c>
      <c r="AFT325" t="s">
        <v>1463</v>
      </c>
      <c r="AFV325">
        <v>3</v>
      </c>
      <c r="AFW325">
        <v>2</v>
      </c>
      <c r="AFX325">
        <v>6.3888888888888804</v>
      </c>
      <c r="AFY325">
        <v>2.5</v>
      </c>
      <c r="AFZ325">
        <v>6.7</v>
      </c>
      <c r="AGA325">
        <v>5</v>
      </c>
      <c r="AGB325">
        <v>2.5</v>
      </c>
      <c r="AGC325">
        <v>14.2</v>
      </c>
      <c r="AGD325">
        <v>6</v>
      </c>
      <c r="AGE325">
        <v>200</v>
      </c>
      <c r="AGG325">
        <v>6</v>
      </c>
      <c r="AGH325">
        <v>2</v>
      </c>
      <c r="AGJ325">
        <v>6</v>
      </c>
      <c r="AGK325">
        <v>0</v>
      </c>
      <c r="AGQ325">
        <v>5</v>
      </c>
      <c r="AGR325">
        <v>2.5</v>
      </c>
      <c r="AGS325">
        <v>2</v>
      </c>
      <c r="AGT325">
        <v>5</v>
      </c>
      <c r="AGU325">
        <v>2.5</v>
      </c>
      <c r="AGV325">
        <v>9.5</v>
      </c>
      <c r="AGW325">
        <v>2</v>
      </c>
      <c r="AGY325" t="b">
        <v>1</v>
      </c>
      <c r="AGZ325" t="b">
        <v>1</v>
      </c>
      <c r="AHD325">
        <v>2</v>
      </c>
      <c r="AHE325">
        <v>3</v>
      </c>
      <c r="AHF325">
        <v>3</v>
      </c>
      <c r="AKM325">
        <v>5</v>
      </c>
      <c r="AKN325">
        <v>2.5</v>
      </c>
      <c r="AKO325">
        <v>10</v>
      </c>
      <c r="AKP325">
        <v>5</v>
      </c>
      <c r="AKQ325">
        <v>2.5</v>
      </c>
      <c r="AKR325">
        <v>17.5</v>
      </c>
      <c r="AKS325" t="s">
        <v>1462</v>
      </c>
      <c r="AKT325" t="s">
        <v>1463</v>
      </c>
      <c r="AKV325" t="s">
        <v>1462</v>
      </c>
      <c r="AKX325" t="s">
        <v>1463</v>
      </c>
      <c r="AKZ325" t="s">
        <v>1462</v>
      </c>
      <c r="ALB325" t="s">
        <v>1462</v>
      </c>
      <c r="ALD325" t="s">
        <v>1463</v>
      </c>
      <c r="ALF325" t="s">
        <v>1462</v>
      </c>
      <c r="ALH325" t="s">
        <v>1462</v>
      </c>
      <c r="ALJ325" t="s">
        <v>1463</v>
      </c>
      <c r="ALL325" t="s">
        <v>1463</v>
      </c>
      <c r="ALN325" t="s">
        <v>1463</v>
      </c>
      <c r="ALP325" t="s">
        <v>1463</v>
      </c>
      <c r="ALR325" t="s">
        <v>1463</v>
      </c>
      <c r="ALT325" t="s">
        <v>1463</v>
      </c>
      <c r="AML325" t="b">
        <v>1</v>
      </c>
      <c r="AMM325" t="b">
        <v>1</v>
      </c>
      <c r="AMQ325" t="b">
        <v>1</v>
      </c>
      <c r="AMW325" t="b">
        <v>1</v>
      </c>
      <c r="ANA325">
        <v>5</v>
      </c>
      <c r="ANB325">
        <v>2.5</v>
      </c>
      <c r="ANC325">
        <v>10</v>
      </c>
      <c r="AND325">
        <v>2.5</v>
      </c>
      <c r="ANE325">
        <v>5</v>
      </c>
      <c r="ANF325">
        <v>17.5</v>
      </c>
      <c r="ANG325" t="s">
        <v>1462</v>
      </c>
      <c r="ANH325" t="s">
        <v>3069</v>
      </c>
      <c r="ANI325" t="s">
        <v>1462</v>
      </c>
      <c r="ANJ325" t="s">
        <v>2616</v>
      </c>
      <c r="ANK325">
        <v>2.5</v>
      </c>
      <c r="ANL325">
        <v>5</v>
      </c>
      <c r="ANM325">
        <v>6</v>
      </c>
      <c r="ANN325">
        <v>2.5</v>
      </c>
      <c r="ANO325">
        <v>7.5</v>
      </c>
      <c r="ANP325">
        <v>16</v>
      </c>
      <c r="ANQ325" t="s">
        <v>2599</v>
      </c>
      <c r="ANR325" t="s">
        <v>1462</v>
      </c>
      <c r="ANT325">
        <v>2.5</v>
      </c>
      <c r="ANU325">
        <v>7.5</v>
      </c>
      <c r="AQR325">
        <v>2.5</v>
      </c>
      <c r="AQS325">
        <v>1.3</v>
      </c>
      <c r="AQT325">
        <v>2.5</v>
      </c>
      <c r="AQU325">
        <v>6.3</v>
      </c>
      <c r="AQV325" t="s">
        <v>1463</v>
      </c>
      <c r="ARA325" t="b">
        <v>1</v>
      </c>
      <c r="ARC325" t="b">
        <v>1</v>
      </c>
      <c r="ARG325">
        <v>0</v>
      </c>
      <c r="ARH325">
        <v>2.5</v>
      </c>
      <c r="ARI325" t="s">
        <v>1463</v>
      </c>
      <c r="ARQ325" t="s">
        <v>1463</v>
      </c>
      <c r="ASD325">
        <v>2.5</v>
      </c>
      <c r="ASE325">
        <v>2.5</v>
      </c>
      <c r="ASF325">
        <v>6</v>
      </c>
      <c r="ASG325">
        <v>2.5</v>
      </c>
      <c r="ASH325">
        <v>2.5</v>
      </c>
      <c r="ASI325">
        <v>11</v>
      </c>
      <c r="ASJ325">
        <v>60</v>
      </c>
      <c r="ASM325" t="b">
        <v>1</v>
      </c>
      <c r="ASS325">
        <v>6</v>
      </c>
      <c r="AST325" t="s">
        <v>1462</v>
      </c>
      <c r="ASW325" t="b">
        <v>1</v>
      </c>
      <c r="ASY325" t="b">
        <v>1</v>
      </c>
      <c r="ATC325" t="s">
        <v>7487</v>
      </c>
      <c r="ATD325">
        <v>2.5</v>
      </c>
      <c r="ATE325">
        <v>2.5</v>
      </c>
      <c r="ATF325">
        <v>4.7</v>
      </c>
      <c r="ATG325">
        <v>6.3</v>
      </c>
      <c r="ATH325">
        <v>2.5</v>
      </c>
      <c r="ATI325">
        <v>13.5</v>
      </c>
      <c r="ATJ325" t="s">
        <v>1462</v>
      </c>
      <c r="ATN325" t="b">
        <v>1</v>
      </c>
      <c r="ATO325" t="s">
        <v>7488</v>
      </c>
      <c r="ATP325" t="s">
        <v>2568</v>
      </c>
      <c r="AVW325" t="s">
        <v>1463</v>
      </c>
      <c r="AVX325" t="s">
        <v>1463</v>
      </c>
      <c r="AVZ325">
        <v>5</v>
      </c>
      <c r="AWA325">
        <v>2.5</v>
      </c>
      <c r="AWB325">
        <v>7.5</v>
      </c>
      <c r="AWC325">
        <v>2.5</v>
      </c>
      <c r="AWD325">
        <v>4</v>
      </c>
      <c r="AWE325">
        <v>5</v>
      </c>
      <c r="AWF325">
        <v>2.5</v>
      </c>
      <c r="AWG325">
        <v>11.5</v>
      </c>
      <c r="AWH325" t="s">
        <v>1462</v>
      </c>
      <c r="AWI325" t="s">
        <v>1470</v>
      </c>
      <c r="AWJ325" t="s">
        <v>1463</v>
      </c>
      <c r="AWL325" t="s">
        <v>1462</v>
      </c>
      <c r="AWM325" t="s">
        <v>2895</v>
      </c>
      <c r="AWN325" t="s">
        <v>1463</v>
      </c>
      <c r="AWP325" t="s">
        <v>1463</v>
      </c>
      <c r="AWR325" t="s">
        <v>1463</v>
      </c>
      <c r="AWT325" t="s">
        <v>1462</v>
      </c>
      <c r="AWU325" t="s">
        <v>1469</v>
      </c>
      <c r="AWV325" t="s">
        <v>1463</v>
      </c>
      <c r="AWX325" t="s">
        <v>1462</v>
      </c>
      <c r="AWY325" t="s">
        <v>1470</v>
      </c>
      <c r="AWZ325" t="s">
        <v>1462</v>
      </c>
      <c r="AXA325" t="s">
        <v>1469</v>
      </c>
      <c r="AXB325" t="s">
        <v>1463</v>
      </c>
      <c r="AXD325" t="s">
        <v>1463</v>
      </c>
      <c r="AXI325">
        <v>5</v>
      </c>
      <c r="AXJ325">
        <v>2.5</v>
      </c>
      <c r="AXK325">
        <v>6</v>
      </c>
      <c r="AXN325">
        <v>6</v>
      </c>
      <c r="AXO325">
        <v>1</v>
      </c>
      <c r="AXP325">
        <v>1</v>
      </c>
      <c r="AXQ325">
        <v>0</v>
      </c>
      <c r="AXR325">
        <v>1</v>
      </c>
      <c r="AXS325">
        <v>1</v>
      </c>
      <c r="AXT325">
        <v>1</v>
      </c>
      <c r="AXU325">
        <v>0</v>
      </c>
      <c r="AXW325">
        <v>0</v>
      </c>
      <c r="AYA325">
        <v>8</v>
      </c>
      <c r="AYD325">
        <v>8</v>
      </c>
      <c r="AYE325" t="s">
        <v>1463</v>
      </c>
      <c r="AYF325" t="s">
        <v>1463</v>
      </c>
      <c r="AYG325">
        <v>4</v>
      </c>
      <c r="AYJ325">
        <v>10</v>
      </c>
      <c r="AYK325">
        <v>2.5</v>
      </c>
      <c r="AYL325">
        <v>2.5</v>
      </c>
      <c r="AYM325">
        <v>15</v>
      </c>
      <c r="AZO325" t="s">
        <v>1462</v>
      </c>
      <c r="AZP325" t="s">
        <v>6973</v>
      </c>
      <c r="AZR325">
        <v>2.5</v>
      </c>
      <c r="AZS325">
        <v>2.5</v>
      </c>
      <c r="BCH325">
        <v>10</v>
      </c>
      <c r="BCI325">
        <v>5</v>
      </c>
      <c r="BCJ325">
        <v>2.5</v>
      </c>
      <c r="BCK325">
        <v>17.5</v>
      </c>
      <c r="BCL325">
        <v>1</v>
      </c>
      <c r="BCN325">
        <v>3</v>
      </c>
      <c r="BCP325">
        <v>2</v>
      </c>
      <c r="BCR325">
        <v>4</v>
      </c>
      <c r="BCT325" t="s">
        <v>2555</v>
      </c>
      <c r="BCW325" t="s">
        <v>2555</v>
      </c>
      <c r="BCY325">
        <v>5</v>
      </c>
      <c r="BCZ325">
        <v>2.5</v>
      </c>
      <c r="BEH325">
        <v>9.1999999999999993</v>
      </c>
      <c r="BEI325">
        <v>5</v>
      </c>
      <c r="BEJ325">
        <v>2.5</v>
      </c>
      <c r="BEK325">
        <v>16.7</v>
      </c>
      <c r="BEL325" t="s">
        <v>2552</v>
      </c>
      <c r="BEN325" t="s">
        <v>2567</v>
      </c>
      <c r="BEP325" t="s">
        <v>2552</v>
      </c>
      <c r="BER325" t="s">
        <v>2567</v>
      </c>
      <c r="BET325" t="s">
        <v>2567</v>
      </c>
      <c r="BEV325" t="s">
        <v>2567</v>
      </c>
      <c r="BEX325">
        <v>5</v>
      </c>
      <c r="BEY325">
        <v>2.5</v>
      </c>
      <c r="BGQ325">
        <v>2</v>
      </c>
      <c r="BGR325">
        <v>2.5</v>
      </c>
      <c r="BGS325">
        <v>2.5</v>
      </c>
      <c r="BGT325">
        <v>7</v>
      </c>
      <c r="BGU325" t="s">
        <v>1462</v>
      </c>
      <c r="BGV325" t="s">
        <v>2667</v>
      </c>
      <c r="BGW325" t="s">
        <v>2653</v>
      </c>
      <c r="BHK325">
        <v>2.5</v>
      </c>
      <c r="BHL325">
        <v>2.5</v>
      </c>
      <c r="BIT325">
        <v>5</v>
      </c>
      <c r="BIU325">
        <v>2.5</v>
      </c>
      <c r="BIV325">
        <v>2.5</v>
      </c>
      <c r="BIW325">
        <v>10</v>
      </c>
      <c r="BIX325">
        <v>2</v>
      </c>
      <c r="BIY325" t="s">
        <v>1794</v>
      </c>
      <c r="BIZ325" t="s">
        <v>1474</v>
      </c>
      <c r="BJA325" t="s">
        <v>1468</v>
      </c>
      <c r="BJB325">
        <v>2.5</v>
      </c>
      <c r="BJC325">
        <v>2.5</v>
      </c>
    </row>
    <row r="326" spans="1:1022 1026:1615" ht="15" x14ac:dyDescent="0.25">
      <c r="A326" t="s">
        <v>7368</v>
      </c>
      <c r="B326" t="s">
        <v>7489</v>
      </c>
      <c r="C326" t="s">
        <v>7490</v>
      </c>
      <c r="D326" t="s">
        <v>2553</v>
      </c>
      <c r="E326" t="s">
        <v>7491</v>
      </c>
      <c r="F326" t="s">
        <v>2606</v>
      </c>
      <c r="G326" t="s">
        <v>4350</v>
      </c>
      <c r="H326" t="s">
        <v>5555</v>
      </c>
      <c r="I326" t="s">
        <v>7433</v>
      </c>
      <c r="J326">
        <v>2.0582917699999999</v>
      </c>
      <c r="K326">
        <v>34.562792569999999</v>
      </c>
      <c r="L326" s="116">
        <v>42412</v>
      </c>
      <c r="M326" t="s">
        <v>1471</v>
      </c>
      <c r="N326">
        <v>52</v>
      </c>
      <c r="O326" t="s">
        <v>2554</v>
      </c>
      <c r="Q326">
        <v>6.7</v>
      </c>
      <c r="R326">
        <v>7.5</v>
      </c>
      <c r="S326">
        <v>10</v>
      </c>
      <c r="T326">
        <v>24.2</v>
      </c>
      <c r="U326">
        <v>3</v>
      </c>
      <c r="V326">
        <v>2</v>
      </c>
      <c r="X326">
        <v>2</v>
      </c>
      <c r="Y326">
        <v>1</v>
      </c>
      <c r="Z326">
        <v>1</v>
      </c>
      <c r="AF326" t="b">
        <v>1</v>
      </c>
      <c r="AG326">
        <v>3</v>
      </c>
      <c r="AH326">
        <v>2</v>
      </c>
      <c r="AJ326">
        <v>1</v>
      </c>
      <c r="AK326">
        <v>1</v>
      </c>
      <c r="AL326">
        <v>1</v>
      </c>
      <c r="AM326">
        <v>3</v>
      </c>
      <c r="AS326">
        <v>3</v>
      </c>
      <c r="AX326">
        <v>1</v>
      </c>
      <c r="BS326" t="s">
        <v>1462</v>
      </c>
      <c r="BT326" t="s">
        <v>1462</v>
      </c>
      <c r="BW326">
        <v>7.5</v>
      </c>
      <c r="BX326">
        <v>10</v>
      </c>
      <c r="BY326">
        <v>7</v>
      </c>
      <c r="BZ326">
        <v>2.5</v>
      </c>
      <c r="CA326">
        <v>2.5</v>
      </c>
      <c r="CB326">
        <v>12</v>
      </c>
      <c r="CC326" t="s">
        <v>1462</v>
      </c>
      <c r="CD326" t="b">
        <v>1</v>
      </c>
      <c r="CE326" t="b">
        <v>1</v>
      </c>
      <c r="CF326">
        <v>40</v>
      </c>
      <c r="CH326" t="s">
        <v>1462</v>
      </c>
      <c r="CK326">
        <v>40</v>
      </c>
      <c r="CM326" t="s">
        <v>1462</v>
      </c>
      <c r="CP326">
        <v>10</v>
      </c>
      <c r="CR326" t="s">
        <v>1463</v>
      </c>
      <c r="CW326" t="s">
        <v>1463</v>
      </c>
      <c r="DB326" t="s">
        <v>1463</v>
      </c>
      <c r="DG326" t="s">
        <v>1463</v>
      </c>
      <c r="DM326" t="s">
        <v>1463</v>
      </c>
      <c r="DS326" t="b">
        <v>1</v>
      </c>
      <c r="DU326" t="b">
        <v>1</v>
      </c>
      <c r="EA326" t="b">
        <v>1</v>
      </c>
      <c r="EI326">
        <v>2.5</v>
      </c>
      <c r="EJ326">
        <v>2.5</v>
      </c>
      <c r="EN326">
        <v>0</v>
      </c>
      <c r="EO326" t="s">
        <v>1463</v>
      </c>
      <c r="FL326">
        <v>6.7</v>
      </c>
      <c r="FM326">
        <v>5</v>
      </c>
      <c r="FN326">
        <v>2.5</v>
      </c>
      <c r="FO326">
        <v>14.2</v>
      </c>
      <c r="FP326" t="s">
        <v>1462</v>
      </c>
      <c r="FQ326" t="b">
        <v>1</v>
      </c>
      <c r="FS326" t="s">
        <v>2564</v>
      </c>
      <c r="FT326" t="b">
        <v>1</v>
      </c>
      <c r="FV326" t="s">
        <v>1464</v>
      </c>
      <c r="GC326" t="b">
        <v>1</v>
      </c>
      <c r="GE326" t="s">
        <v>1464</v>
      </c>
      <c r="JC326" t="b">
        <v>1</v>
      </c>
      <c r="JE326" t="s">
        <v>1464</v>
      </c>
      <c r="KK326" t="s">
        <v>1462</v>
      </c>
      <c r="KM326">
        <v>5</v>
      </c>
      <c r="KN326">
        <v>2.5</v>
      </c>
      <c r="KO326">
        <v>2</v>
      </c>
      <c r="KP326">
        <v>2.5</v>
      </c>
      <c r="KQ326">
        <v>2.5</v>
      </c>
      <c r="KR326">
        <v>7</v>
      </c>
      <c r="KS326" t="s">
        <v>1462</v>
      </c>
      <c r="KV326">
        <v>6</v>
      </c>
      <c r="KW326">
        <v>9</v>
      </c>
      <c r="LF326">
        <v>1</v>
      </c>
      <c r="LG326">
        <v>1</v>
      </c>
      <c r="LZ326" t="b">
        <v>1</v>
      </c>
      <c r="MA326" t="b">
        <v>1</v>
      </c>
      <c r="MT326" t="s">
        <v>1462</v>
      </c>
      <c r="MU326" t="s">
        <v>7485</v>
      </c>
      <c r="MV326">
        <v>2.5</v>
      </c>
      <c r="MW326">
        <v>2.5</v>
      </c>
      <c r="MX326">
        <v>0</v>
      </c>
      <c r="MY326">
        <v>0</v>
      </c>
      <c r="MZ326">
        <v>2.5</v>
      </c>
      <c r="NA326">
        <v>2.5</v>
      </c>
      <c r="NM326" t="s">
        <v>2549</v>
      </c>
      <c r="NN326" t="s">
        <v>2549</v>
      </c>
      <c r="NO326" t="s">
        <v>2549</v>
      </c>
      <c r="NP326" t="s">
        <v>2549</v>
      </c>
      <c r="NQ326" t="s">
        <v>2549</v>
      </c>
      <c r="NR326" t="s">
        <v>2549</v>
      </c>
      <c r="NS326" t="s">
        <v>2549</v>
      </c>
      <c r="NT326" t="s">
        <v>2549</v>
      </c>
      <c r="NU326" t="s">
        <v>2549</v>
      </c>
      <c r="NV326" t="s">
        <v>2549</v>
      </c>
      <c r="NW326" t="s">
        <v>2550</v>
      </c>
      <c r="NX326" t="s">
        <v>2569</v>
      </c>
      <c r="NY326" t="s">
        <v>2569</v>
      </c>
      <c r="NZ326" t="s">
        <v>2550</v>
      </c>
      <c r="OA326" t="s">
        <v>2550</v>
      </c>
      <c r="OB326" t="s">
        <v>2550</v>
      </c>
      <c r="OC326" t="s">
        <v>2550</v>
      </c>
      <c r="OD326" t="s">
        <v>2550</v>
      </c>
      <c r="OE326" t="s">
        <v>2550</v>
      </c>
      <c r="OF326" t="s">
        <v>2550</v>
      </c>
      <c r="OG326">
        <v>0</v>
      </c>
      <c r="OH326">
        <v>2.5</v>
      </c>
      <c r="OJ326">
        <v>0</v>
      </c>
      <c r="OK326">
        <v>2.5</v>
      </c>
      <c r="OL326">
        <v>2.5</v>
      </c>
      <c r="QL326">
        <v>0</v>
      </c>
      <c r="QM326">
        <v>2.5</v>
      </c>
      <c r="RO326">
        <v>7.5</v>
      </c>
      <c r="RP326">
        <v>0</v>
      </c>
      <c r="RQ326">
        <v>2.5</v>
      </c>
      <c r="RR326">
        <v>10</v>
      </c>
      <c r="RS326" t="s">
        <v>1463</v>
      </c>
      <c r="RZ326" t="s">
        <v>1463</v>
      </c>
      <c r="SB326" t="s">
        <v>1463</v>
      </c>
      <c r="SH326" t="s">
        <v>1463</v>
      </c>
      <c r="SK326">
        <v>0</v>
      </c>
      <c r="SL326">
        <v>2.5</v>
      </c>
      <c r="SM326">
        <v>5.0999999999999996</v>
      </c>
      <c r="SN326">
        <v>5</v>
      </c>
      <c r="SO326">
        <v>2.5</v>
      </c>
      <c r="SP326">
        <v>12.6</v>
      </c>
      <c r="SQ326" t="s">
        <v>1462</v>
      </c>
      <c r="SS326">
        <v>20</v>
      </c>
      <c r="ST326" t="s">
        <v>7492</v>
      </c>
      <c r="SU326" t="s">
        <v>1463</v>
      </c>
      <c r="SY326" t="b">
        <v>1</v>
      </c>
      <c r="SZ326" t="b">
        <v>1</v>
      </c>
      <c r="TA326" t="b">
        <v>1</v>
      </c>
      <c r="TB326" t="b">
        <v>1</v>
      </c>
      <c r="TE326" t="b">
        <v>1</v>
      </c>
      <c r="TI326">
        <v>75</v>
      </c>
      <c r="TJ326" t="s">
        <v>7493</v>
      </c>
      <c r="TN326" t="b">
        <v>1</v>
      </c>
      <c r="TO326" t="b">
        <v>1</v>
      </c>
      <c r="TP326" t="b">
        <v>1</v>
      </c>
      <c r="TQ326" t="b">
        <v>1</v>
      </c>
      <c r="TS326" t="b">
        <v>1</v>
      </c>
      <c r="TT326" t="b">
        <v>1</v>
      </c>
      <c r="TU326" t="b">
        <v>1</v>
      </c>
      <c r="TX326">
        <v>5</v>
      </c>
      <c r="TY326">
        <v>2.5</v>
      </c>
      <c r="VI326">
        <v>5</v>
      </c>
      <c r="VJ326">
        <v>0</v>
      </c>
      <c r="VK326">
        <v>2.5</v>
      </c>
      <c r="VL326">
        <v>7.5</v>
      </c>
      <c r="VM326" t="s">
        <v>1463</v>
      </c>
      <c r="VO326" t="s">
        <v>1463</v>
      </c>
      <c r="VQ326" t="s">
        <v>1463</v>
      </c>
      <c r="VS326" t="s">
        <v>1463</v>
      </c>
      <c r="VV326" t="s">
        <v>1463</v>
      </c>
      <c r="VX326" t="s">
        <v>1462</v>
      </c>
      <c r="VY326" t="s">
        <v>2659</v>
      </c>
      <c r="VZ326">
        <v>0</v>
      </c>
      <c r="WA326">
        <v>2.5</v>
      </c>
      <c r="XJ326">
        <v>5</v>
      </c>
      <c r="XK326">
        <v>1.3</v>
      </c>
      <c r="XL326">
        <v>2.5</v>
      </c>
      <c r="XM326">
        <v>8.8000000000000007</v>
      </c>
      <c r="XN326" t="s">
        <v>1462</v>
      </c>
      <c r="XO326" t="s">
        <v>1462</v>
      </c>
      <c r="XQ326" t="b">
        <v>1</v>
      </c>
      <c r="YE326" t="s">
        <v>1462</v>
      </c>
      <c r="YF326" t="s">
        <v>6929</v>
      </c>
      <c r="YG326">
        <v>2.5</v>
      </c>
      <c r="YH326">
        <v>2.5</v>
      </c>
      <c r="YI326" t="s">
        <v>1463</v>
      </c>
      <c r="YU326">
        <v>0</v>
      </c>
      <c r="YV326">
        <v>2.5</v>
      </c>
      <c r="ZX326">
        <v>7</v>
      </c>
      <c r="ZY326">
        <v>2.5</v>
      </c>
      <c r="ZZ326">
        <v>2.5</v>
      </c>
      <c r="AAA326">
        <v>12</v>
      </c>
      <c r="AAB326" t="s">
        <v>1462</v>
      </c>
      <c r="AAD326" t="b">
        <v>1</v>
      </c>
      <c r="AAM326" t="b">
        <v>1</v>
      </c>
      <c r="AAS326" t="s">
        <v>7455</v>
      </c>
      <c r="AAT326">
        <v>2.5</v>
      </c>
      <c r="AAU326">
        <v>2.5</v>
      </c>
      <c r="ADN326">
        <v>10</v>
      </c>
      <c r="ADO326">
        <v>2.5</v>
      </c>
      <c r="ADP326">
        <v>2.5</v>
      </c>
      <c r="ADQ326">
        <v>15</v>
      </c>
      <c r="ADR326" t="s">
        <v>1759</v>
      </c>
      <c r="ADS326">
        <v>0.5</v>
      </c>
      <c r="ADT326">
        <v>30</v>
      </c>
      <c r="ADU326" t="s">
        <v>2560</v>
      </c>
      <c r="ADV326">
        <v>1</v>
      </c>
      <c r="ADW326">
        <v>60</v>
      </c>
      <c r="ADX326" t="s">
        <v>2560</v>
      </c>
      <c r="ADY326">
        <v>1.5</v>
      </c>
      <c r="ADZ326">
        <v>90</v>
      </c>
      <c r="AEG326">
        <v>2.5</v>
      </c>
      <c r="AEH326">
        <v>2.5</v>
      </c>
      <c r="AEI326">
        <v>10</v>
      </c>
      <c r="AEJ326">
        <v>5</v>
      </c>
      <c r="AEK326">
        <v>2.5</v>
      </c>
      <c r="AEL326">
        <v>17.5</v>
      </c>
      <c r="AES326" t="b">
        <v>1</v>
      </c>
      <c r="AEU326" t="b">
        <v>1</v>
      </c>
      <c r="AEX326" t="b">
        <v>1</v>
      </c>
      <c r="AFC326">
        <v>5</v>
      </c>
      <c r="AFD326">
        <v>2.5</v>
      </c>
      <c r="AFE326">
        <v>0</v>
      </c>
      <c r="AFF326">
        <v>6.1</v>
      </c>
      <c r="AFG326">
        <v>2.5</v>
      </c>
      <c r="AFH326">
        <v>8.6</v>
      </c>
      <c r="AFI326" t="s">
        <v>1463</v>
      </c>
      <c r="AFK326" t="s">
        <v>1463</v>
      </c>
      <c r="AFM326" t="s">
        <v>1463</v>
      </c>
      <c r="AFO326" t="s">
        <v>1463</v>
      </c>
      <c r="AFQ326" t="s">
        <v>1463</v>
      </c>
      <c r="AFT326" t="s">
        <v>1463</v>
      </c>
      <c r="AFV326">
        <v>3</v>
      </c>
      <c r="AFW326">
        <v>2</v>
      </c>
      <c r="AFX326">
        <v>6.1111111111111098</v>
      </c>
      <c r="AFY326">
        <v>2.5</v>
      </c>
      <c r="AFZ326">
        <v>6.7</v>
      </c>
      <c r="AGA326">
        <v>5</v>
      </c>
      <c r="AGB326">
        <v>2.5</v>
      </c>
      <c r="AGC326">
        <v>14.2</v>
      </c>
      <c r="AGD326">
        <v>12</v>
      </c>
      <c r="AGE326">
        <v>150</v>
      </c>
      <c r="AGG326">
        <v>12</v>
      </c>
      <c r="AGH326">
        <v>2</v>
      </c>
      <c r="AGJ326">
        <v>12</v>
      </c>
      <c r="AGK326">
        <v>150</v>
      </c>
      <c r="AGQ326">
        <v>5</v>
      </c>
      <c r="AGR326">
        <v>2.5</v>
      </c>
      <c r="AGS326">
        <v>2.5</v>
      </c>
      <c r="AGT326">
        <v>5</v>
      </c>
      <c r="AGU326">
        <v>2.5</v>
      </c>
      <c r="AGV326">
        <v>10</v>
      </c>
      <c r="AGW326">
        <v>2</v>
      </c>
      <c r="AGY326" t="b">
        <v>1</v>
      </c>
      <c r="AGZ326" t="b">
        <v>1</v>
      </c>
      <c r="AHD326">
        <v>2</v>
      </c>
      <c r="AHE326">
        <v>2</v>
      </c>
      <c r="AHF326">
        <v>3</v>
      </c>
      <c r="AKM326">
        <v>5</v>
      </c>
      <c r="AKN326">
        <v>2.5</v>
      </c>
      <c r="AKO326">
        <v>10</v>
      </c>
      <c r="AKP326">
        <v>2.5</v>
      </c>
      <c r="AKQ326">
        <v>2.5</v>
      </c>
      <c r="AKR326">
        <v>15</v>
      </c>
      <c r="AKS326" t="s">
        <v>1462</v>
      </c>
      <c r="AKT326" t="s">
        <v>1463</v>
      </c>
      <c r="AKV326" t="s">
        <v>1462</v>
      </c>
      <c r="AKX326" t="s">
        <v>1463</v>
      </c>
      <c r="AKZ326" t="s">
        <v>1463</v>
      </c>
      <c r="ALB326" t="s">
        <v>1462</v>
      </c>
      <c r="ALD326" t="s">
        <v>1463</v>
      </c>
      <c r="ALF326" t="s">
        <v>1462</v>
      </c>
      <c r="ALH326" t="s">
        <v>1462</v>
      </c>
      <c r="ALJ326" t="s">
        <v>1463</v>
      </c>
      <c r="ALL326" t="s">
        <v>1463</v>
      </c>
      <c r="ALN326" t="s">
        <v>1462</v>
      </c>
      <c r="ALP326" t="s">
        <v>1463</v>
      </c>
      <c r="ALR326" t="s">
        <v>1463</v>
      </c>
      <c r="ALT326" t="s">
        <v>1463</v>
      </c>
      <c r="AML326" t="b">
        <v>1</v>
      </c>
      <c r="AMM326" t="b">
        <v>1</v>
      </c>
      <c r="AMQ326" t="b">
        <v>1</v>
      </c>
      <c r="AMW326" t="b">
        <v>1</v>
      </c>
      <c r="ANA326">
        <v>2.5</v>
      </c>
      <c r="ANB326">
        <v>2.5</v>
      </c>
      <c r="ANC326">
        <v>10</v>
      </c>
      <c r="AND326">
        <v>2.5</v>
      </c>
      <c r="ANE326">
        <v>2.5</v>
      </c>
      <c r="ANF326">
        <v>15</v>
      </c>
      <c r="ANG326" t="s">
        <v>1462</v>
      </c>
      <c r="ANH326" t="s">
        <v>3069</v>
      </c>
      <c r="ANI326" t="s">
        <v>1462</v>
      </c>
      <c r="ANJ326" t="s">
        <v>2616</v>
      </c>
      <c r="ANK326">
        <v>2.5</v>
      </c>
      <c r="ANL326">
        <v>2.5</v>
      </c>
      <c r="ANM326">
        <v>6</v>
      </c>
      <c r="ANN326">
        <v>2.5</v>
      </c>
      <c r="ANO326">
        <v>5</v>
      </c>
      <c r="ANP326">
        <v>13.5</v>
      </c>
      <c r="ANQ326" t="s">
        <v>2599</v>
      </c>
      <c r="ANR326" t="s">
        <v>1462</v>
      </c>
      <c r="ANT326">
        <v>2.5</v>
      </c>
      <c r="ANU326">
        <v>5</v>
      </c>
      <c r="AQR326">
        <v>2.5</v>
      </c>
      <c r="AQS326">
        <v>0</v>
      </c>
      <c r="AQT326">
        <v>2.5</v>
      </c>
      <c r="AQU326">
        <v>5</v>
      </c>
      <c r="AQV326" t="s">
        <v>1463</v>
      </c>
      <c r="ARA326" t="b">
        <v>1</v>
      </c>
      <c r="ARB326" t="b">
        <v>1</v>
      </c>
      <c r="ARC326" t="b">
        <v>1</v>
      </c>
      <c r="ARD326" t="b">
        <v>1</v>
      </c>
      <c r="ARG326">
        <v>0</v>
      </c>
      <c r="ARH326">
        <v>2.5</v>
      </c>
      <c r="ARI326" t="s">
        <v>1463</v>
      </c>
      <c r="ARQ326" t="s">
        <v>1463</v>
      </c>
      <c r="ASD326">
        <v>0</v>
      </c>
      <c r="ASE326">
        <v>2.5</v>
      </c>
      <c r="ASF326">
        <v>6</v>
      </c>
      <c r="ASG326">
        <v>2.5</v>
      </c>
      <c r="ASH326">
        <v>2.5</v>
      </c>
      <c r="ASI326">
        <v>11</v>
      </c>
      <c r="ASJ326">
        <v>70</v>
      </c>
      <c r="ASM326" t="b">
        <v>1</v>
      </c>
      <c r="ASS326">
        <v>5</v>
      </c>
      <c r="AST326" t="s">
        <v>1462</v>
      </c>
      <c r="ASW326" t="b">
        <v>1</v>
      </c>
      <c r="ASY326" t="b">
        <v>1</v>
      </c>
      <c r="ATC326" t="s">
        <v>7494</v>
      </c>
      <c r="ATD326">
        <v>2.5</v>
      </c>
      <c r="ATE326">
        <v>2.5</v>
      </c>
      <c r="ATF326">
        <v>0</v>
      </c>
      <c r="ATG326">
        <v>0</v>
      </c>
      <c r="ATH326">
        <v>5</v>
      </c>
      <c r="ATI326">
        <v>5</v>
      </c>
      <c r="ATJ326" t="s">
        <v>1463</v>
      </c>
      <c r="AVZ326">
        <v>0</v>
      </c>
      <c r="AWA326">
        <v>2.5</v>
      </c>
      <c r="AWB326">
        <v>0</v>
      </c>
      <c r="AWC326">
        <v>7.5</v>
      </c>
      <c r="AWD326">
        <v>3</v>
      </c>
      <c r="AWE326">
        <v>5</v>
      </c>
      <c r="AWF326">
        <v>2.5</v>
      </c>
      <c r="AWG326">
        <v>10.5</v>
      </c>
      <c r="AWH326" t="s">
        <v>1462</v>
      </c>
      <c r="AWI326" t="s">
        <v>1470</v>
      </c>
      <c r="AWJ326" t="s">
        <v>1463</v>
      </c>
      <c r="AWL326" t="s">
        <v>1463</v>
      </c>
      <c r="AWN326" t="s">
        <v>1462</v>
      </c>
      <c r="AWO326" t="s">
        <v>2619</v>
      </c>
      <c r="AWP326" t="s">
        <v>1463</v>
      </c>
      <c r="AWR326" t="s">
        <v>1463</v>
      </c>
      <c r="AWT326" t="s">
        <v>1463</v>
      </c>
      <c r="AWV326" t="s">
        <v>1462</v>
      </c>
      <c r="AWW326" t="s">
        <v>1470</v>
      </c>
      <c r="AWX326" t="s">
        <v>1463</v>
      </c>
      <c r="AWZ326" t="s">
        <v>1463</v>
      </c>
      <c r="AXB326" t="s">
        <v>1462</v>
      </c>
      <c r="AXC326" t="s">
        <v>1469</v>
      </c>
      <c r="AXD326" t="s">
        <v>1463</v>
      </c>
      <c r="AXI326">
        <v>5</v>
      </c>
      <c r="AXJ326">
        <v>2.5</v>
      </c>
      <c r="AXK326">
        <v>5</v>
      </c>
      <c r="AXN326">
        <v>5</v>
      </c>
      <c r="AXO326">
        <v>1</v>
      </c>
      <c r="AXP326">
        <v>1</v>
      </c>
      <c r="AXQ326">
        <v>1</v>
      </c>
      <c r="AXR326">
        <v>1</v>
      </c>
      <c r="AXS326">
        <v>1</v>
      </c>
      <c r="AXT326">
        <v>1</v>
      </c>
      <c r="AXU326">
        <v>0</v>
      </c>
      <c r="AXW326">
        <v>0</v>
      </c>
      <c r="AYA326">
        <v>10</v>
      </c>
      <c r="AYD326">
        <v>10</v>
      </c>
      <c r="AYE326" t="s">
        <v>1463</v>
      </c>
      <c r="AYF326" t="s">
        <v>1463</v>
      </c>
      <c r="AYG326">
        <v>10</v>
      </c>
      <c r="AYJ326">
        <v>10</v>
      </c>
      <c r="AYK326">
        <v>2.5</v>
      </c>
      <c r="AYL326">
        <v>5</v>
      </c>
      <c r="AYM326">
        <v>17.5</v>
      </c>
      <c r="AZO326" t="s">
        <v>1462</v>
      </c>
      <c r="AZP326" t="s">
        <v>7083</v>
      </c>
      <c r="AZR326">
        <v>2.5</v>
      </c>
      <c r="AZS326">
        <v>5</v>
      </c>
      <c r="BCH326">
        <v>10</v>
      </c>
      <c r="BCI326">
        <v>5</v>
      </c>
      <c r="BCJ326">
        <v>2.5</v>
      </c>
      <c r="BCK326">
        <v>17.5</v>
      </c>
      <c r="BCL326">
        <v>1</v>
      </c>
      <c r="BCN326">
        <v>3</v>
      </c>
      <c r="BCP326">
        <v>2</v>
      </c>
      <c r="BCR326">
        <v>4</v>
      </c>
      <c r="BCT326" t="s">
        <v>2555</v>
      </c>
      <c r="BCW326" t="s">
        <v>2555</v>
      </c>
      <c r="BCY326">
        <v>5</v>
      </c>
      <c r="BCZ326">
        <v>2.5</v>
      </c>
      <c r="BEH326">
        <v>7.5</v>
      </c>
      <c r="BEI326">
        <v>7.5</v>
      </c>
      <c r="BEJ326">
        <v>2.5</v>
      </c>
      <c r="BEK326">
        <v>17.5</v>
      </c>
      <c r="BEL326" t="s">
        <v>2552</v>
      </c>
      <c r="BEN326" t="s">
        <v>2557</v>
      </c>
      <c r="BEP326" t="s">
        <v>2552</v>
      </c>
      <c r="BER326" t="s">
        <v>2567</v>
      </c>
      <c r="BET326" t="s">
        <v>2567</v>
      </c>
      <c r="BEV326" t="s">
        <v>2567</v>
      </c>
      <c r="BEX326">
        <v>7.5</v>
      </c>
      <c r="BEY326">
        <v>2.5</v>
      </c>
      <c r="BGQ326" t="s">
        <v>1467</v>
      </c>
      <c r="BGR326">
        <v>2.5</v>
      </c>
      <c r="BGS326">
        <v>2.5</v>
      </c>
      <c r="BGT326">
        <v>5</v>
      </c>
      <c r="BGU326" t="s">
        <v>1462</v>
      </c>
      <c r="BHK326">
        <v>2.5</v>
      </c>
      <c r="BHL326">
        <v>2.5</v>
      </c>
      <c r="BIT326">
        <v>5</v>
      </c>
      <c r="BIU326">
        <v>2.5</v>
      </c>
      <c r="BIV326">
        <v>2.5</v>
      </c>
      <c r="BIW326">
        <v>10</v>
      </c>
      <c r="BIX326">
        <v>2</v>
      </c>
      <c r="BIY326" t="s">
        <v>1794</v>
      </c>
      <c r="BIZ326" t="s">
        <v>2594</v>
      </c>
      <c r="BJA326" t="s">
        <v>2548</v>
      </c>
      <c r="BJB326">
        <v>2.5</v>
      </c>
      <c r="BJC326">
        <v>2.5</v>
      </c>
    </row>
    <row r="327" spans="1:1022 1026:1615" ht="15" x14ac:dyDescent="0.25">
      <c r="A327" t="s">
        <v>7368</v>
      </c>
      <c r="B327" t="s">
        <v>7495</v>
      </c>
      <c r="C327" t="s">
        <v>7496</v>
      </c>
      <c r="D327" t="s">
        <v>2553</v>
      </c>
      <c r="E327" t="s">
        <v>7497</v>
      </c>
      <c r="F327" t="s">
        <v>2606</v>
      </c>
      <c r="G327" t="s">
        <v>4350</v>
      </c>
      <c r="H327" t="s">
        <v>5555</v>
      </c>
      <c r="I327" t="s">
        <v>7498</v>
      </c>
      <c r="J327">
        <v>1.76504478</v>
      </c>
      <c r="K327">
        <v>34.58206405</v>
      </c>
      <c r="L327" s="116">
        <v>42411</v>
      </c>
      <c r="M327" t="s">
        <v>1471</v>
      </c>
      <c r="N327">
        <v>20</v>
      </c>
      <c r="O327" t="s">
        <v>1472</v>
      </c>
      <c r="Q327">
        <v>6.7</v>
      </c>
      <c r="R327">
        <v>5</v>
      </c>
      <c r="S327">
        <v>2.5</v>
      </c>
      <c r="T327">
        <v>14.2</v>
      </c>
      <c r="U327">
        <v>1</v>
      </c>
      <c r="V327">
        <v>1</v>
      </c>
      <c r="W327">
        <v>1</v>
      </c>
      <c r="X327">
        <v>1</v>
      </c>
      <c r="AA327" t="b">
        <v>1</v>
      </c>
      <c r="AG327">
        <v>1</v>
      </c>
      <c r="AH327">
        <v>1</v>
      </c>
      <c r="AS327">
        <v>1</v>
      </c>
      <c r="AT327">
        <v>1</v>
      </c>
      <c r="BS327" t="s">
        <v>1462</v>
      </c>
      <c r="BT327" t="s">
        <v>1462</v>
      </c>
      <c r="BW327">
        <v>5</v>
      </c>
      <c r="BX327">
        <v>2.5</v>
      </c>
      <c r="BY327">
        <v>6</v>
      </c>
      <c r="BZ327">
        <v>2.5</v>
      </c>
      <c r="CA327">
        <v>2.5</v>
      </c>
      <c r="CB327">
        <v>11</v>
      </c>
      <c r="CC327" t="s">
        <v>1462</v>
      </c>
      <c r="CD327" t="b">
        <v>1</v>
      </c>
      <c r="CE327" t="b">
        <v>1</v>
      </c>
      <c r="CF327">
        <v>6</v>
      </c>
      <c r="CH327" t="s">
        <v>1463</v>
      </c>
      <c r="CM327" t="s">
        <v>1462</v>
      </c>
      <c r="CP327">
        <v>5</v>
      </c>
      <c r="CR327" t="s">
        <v>1463</v>
      </c>
      <c r="CW327" t="s">
        <v>1463</v>
      </c>
      <c r="DB327" t="s">
        <v>1463</v>
      </c>
      <c r="DG327" t="s">
        <v>1463</v>
      </c>
      <c r="DM327" t="s">
        <v>1463</v>
      </c>
      <c r="DS327" t="b">
        <v>1</v>
      </c>
      <c r="DU327" t="b">
        <v>1</v>
      </c>
      <c r="EC327" t="b">
        <v>1</v>
      </c>
      <c r="EI327">
        <v>2.5</v>
      </c>
      <c r="EJ327">
        <v>2.5</v>
      </c>
      <c r="EN327">
        <v>0</v>
      </c>
      <c r="EO327" t="s">
        <v>1463</v>
      </c>
      <c r="FL327">
        <v>3.3</v>
      </c>
      <c r="FM327">
        <v>2.5</v>
      </c>
      <c r="FN327">
        <v>2.5</v>
      </c>
      <c r="FO327">
        <v>8.3000000000000007</v>
      </c>
      <c r="FP327" t="s">
        <v>1462</v>
      </c>
      <c r="FT327" t="b">
        <v>1</v>
      </c>
      <c r="FV327" t="s">
        <v>1464</v>
      </c>
      <c r="HD327" t="b">
        <v>1</v>
      </c>
      <c r="HF327" t="s">
        <v>1464</v>
      </c>
      <c r="IK327" t="b">
        <v>1</v>
      </c>
      <c r="IM327" t="s">
        <v>1464</v>
      </c>
      <c r="JC327" t="b">
        <v>1</v>
      </c>
      <c r="JE327" t="s">
        <v>1464</v>
      </c>
      <c r="KG327" t="s">
        <v>4871</v>
      </c>
      <c r="KH327" t="b">
        <v>1</v>
      </c>
      <c r="KJ327" t="s">
        <v>1464</v>
      </c>
      <c r="KK327" t="s">
        <v>1463</v>
      </c>
      <c r="KM327">
        <v>2.5</v>
      </c>
      <c r="KN327">
        <v>2.5</v>
      </c>
      <c r="KO327">
        <v>0</v>
      </c>
      <c r="KR327">
        <v>0</v>
      </c>
      <c r="KS327" t="s">
        <v>1463</v>
      </c>
      <c r="RO327">
        <v>7.5</v>
      </c>
      <c r="RP327">
        <v>0</v>
      </c>
      <c r="RQ327">
        <v>2.5</v>
      </c>
      <c r="RR327">
        <v>10</v>
      </c>
      <c r="RS327" t="s">
        <v>1463</v>
      </c>
      <c r="RZ327" t="s">
        <v>1463</v>
      </c>
      <c r="SK327">
        <v>0</v>
      </c>
      <c r="SL327">
        <v>2.5</v>
      </c>
      <c r="SM327">
        <v>6</v>
      </c>
      <c r="SN327">
        <v>2.5</v>
      </c>
      <c r="SO327">
        <v>2.5</v>
      </c>
      <c r="SP327">
        <v>11</v>
      </c>
      <c r="SQ327" t="s">
        <v>1462</v>
      </c>
      <c r="SS327">
        <v>35</v>
      </c>
      <c r="ST327" t="s">
        <v>7499</v>
      </c>
      <c r="SY327" t="b">
        <v>1</v>
      </c>
      <c r="SZ327" t="b">
        <v>1</v>
      </c>
      <c r="TA327" t="b">
        <v>1</v>
      </c>
      <c r="TB327" t="b">
        <v>1</v>
      </c>
      <c r="TE327" t="b">
        <v>1</v>
      </c>
      <c r="TF327" t="b">
        <v>1</v>
      </c>
      <c r="TI327">
        <v>75</v>
      </c>
      <c r="TJ327" t="s">
        <v>7500</v>
      </c>
      <c r="TN327" t="b">
        <v>1</v>
      </c>
      <c r="TO327" t="b">
        <v>1</v>
      </c>
      <c r="TP327" t="b">
        <v>1</v>
      </c>
      <c r="TQ327" t="b">
        <v>1</v>
      </c>
      <c r="TT327" t="b">
        <v>1</v>
      </c>
      <c r="TU327" t="b">
        <v>1</v>
      </c>
      <c r="TX327">
        <v>2.5</v>
      </c>
      <c r="TY327">
        <v>2.5</v>
      </c>
      <c r="VI327">
        <v>5</v>
      </c>
      <c r="VJ327">
        <v>0</v>
      </c>
      <c r="VK327">
        <v>2.5</v>
      </c>
      <c r="VL327">
        <v>7.5</v>
      </c>
      <c r="VM327" t="s">
        <v>1463</v>
      </c>
      <c r="VO327" t="s">
        <v>1463</v>
      </c>
      <c r="VQ327" t="s">
        <v>1463</v>
      </c>
      <c r="VS327" t="s">
        <v>1463</v>
      </c>
      <c r="VV327" t="s">
        <v>1463</v>
      </c>
      <c r="VX327" t="s">
        <v>1462</v>
      </c>
      <c r="VY327" t="s">
        <v>7501</v>
      </c>
      <c r="VZ327">
        <v>0</v>
      </c>
      <c r="WA327">
        <v>2.5</v>
      </c>
      <c r="XJ327">
        <v>5</v>
      </c>
      <c r="XK327">
        <v>3.8</v>
      </c>
      <c r="XL327">
        <v>2.5</v>
      </c>
      <c r="XM327">
        <v>11.3</v>
      </c>
      <c r="XN327" t="s">
        <v>1462</v>
      </c>
      <c r="XO327" t="s">
        <v>1462</v>
      </c>
      <c r="XQ327" t="b">
        <v>1</v>
      </c>
      <c r="XT327" t="b">
        <v>1</v>
      </c>
      <c r="XW327" t="b">
        <v>1</v>
      </c>
      <c r="YB327" t="s">
        <v>7502</v>
      </c>
      <c r="YC327" t="s">
        <v>1462</v>
      </c>
      <c r="YE327" t="s">
        <v>1462</v>
      </c>
      <c r="YF327" t="s">
        <v>6986</v>
      </c>
      <c r="YG327">
        <v>5</v>
      </c>
      <c r="YH327">
        <v>2.5</v>
      </c>
      <c r="YI327" t="s">
        <v>1463</v>
      </c>
      <c r="YU327">
        <v>2.5</v>
      </c>
      <c r="YV327">
        <v>2.5</v>
      </c>
      <c r="ZX327">
        <v>7</v>
      </c>
      <c r="ZY327">
        <v>2.5</v>
      </c>
      <c r="ZZ327">
        <v>2.5</v>
      </c>
      <c r="AAA327">
        <v>12</v>
      </c>
      <c r="AAB327" t="s">
        <v>1462</v>
      </c>
      <c r="AAD327" t="b">
        <v>1</v>
      </c>
      <c r="AAM327" t="b">
        <v>1</v>
      </c>
      <c r="AAS327" t="s">
        <v>7043</v>
      </c>
      <c r="AAT327">
        <v>2.5</v>
      </c>
      <c r="AAU327">
        <v>2.5</v>
      </c>
      <c r="ADN327">
        <v>6</v>
      </c>
      <c r="ADO327">
        <v>2.5</v>
      </c>
      <c r="ADP327">
        <v>2.5</v>
      </c>
      <c r="ADQ327">
        <v>11</v>
      </c>
      <c r="ADR327" t="s">
        <v>1759</v>
      </c>
      <c r="ADS327">
        <v>0.5</v>
      </c>
      <c r="ADT327">
        <v>30</v>
      </c>
      <c r="ADU327" t="s">
        <v>2560</v>
      </c>
      <c r="ADV327">
        <v>1</v>
      </c>
      <c r="ADW327">
        <v>60</v>
      </c>
      <c r="AEG327">
        <v>2.5</v>
      </c>
      <c r="AEH327">
        <v>2.5</v>
      </c>
      <c r="AEI327">
        <v>7</v>
      </c>
      <c r="AEJ327">
        <v>2.5</v>
      </c>
      <c r="AEK327">
        <v>2.5</v>
      </c>
      <c r="AEL327">
        <v>12</v>
      </c>
      <c r="AEU327" t="b">
        <v>1</v>
      </c>
      <c r="AEX327" t="b">
        <v>1</v>
      </c>
      <c r="AFC327">
        <v>2.5</v>
      </c>
      <c r="AFD327">
        <v>2.5</v>
      </c>
      <c r="AFE327">
        <v>0</v>
      </c>
      <c r="AFF327">
        <v>6.1</v>
      </c>
      <c r="AFG327">
        <v>2.5</v>
      </c>
      <c r="AFH327">
        <v>8.6</v>
      </c>
      <c r="AFI327" t="s">
        <v>1463</v>
      </c>
      <c r="AFK327" t="s">
        <v>1463</v>
      </c>
      <c r="AFM327" t="s">
        <v>1463</v>
      </c>
      <c r="AFO327" t="s">
        <v>1463</v>
      </c>
      <c r="AFQ327" t="s">
        <v>1463</v>
      </c>
      <c r="AFT327" t="s">
        <v>1463</v>
      </c>
      <c r="AFV327">
        <v>3</v>
      </c>
      <c r="AFW327">
        <v>2</v>
      </c>
      <c r="AFX327">
        <v>6.1111111111111098</v>
      </c>
      <c r="AFY327">
        <v>2.5</v>
      </c>
      <c r="AFZ327">
        <v>5</v>
      </c>
      <c r="AGA327">
        <v>2.5</v>
      </c>
      <c r="AGB327">
        <v>2.5</v>
      </c>
      <c r="AGC327">
        <v>10</v>
      </c>
      <c r="AGD327">
        <v>5</v>
      </c>
      <c r="AGE327">
        <v>200</v>
      </c>
      <c r="AGG327">
        <v>5</v>
      </c>
      <c r="AGH327">
        <v>4</v>
      </c>
      <c r="AGJ327">
        <v>5</v>
      </c>
      <c r="AGK327">
        <v>0</v>
      </c>
      <c r="AGQ327">
        <v>2.5</v>
      </c>
      <c r="AGR327">
        <v>2.5</v>
      </c>
      <c r="AGS327">
        <v>2</v>
      </c>
      <c r="AGT327">
        <v>2.5</v>
      </c>
      <c r="AGU327">
        <v>2.5</v>
      </c>
      <c r="AGV327">
        <v>7</v>
      </c>
      <c r="AGW327">
        <v>2</v>
      </c>
      <c r="AGY327" t="b">
        <v>1</v>
      </c>
      <c r="AGZ327" t="b">
        <v>1</v>
      </c>
      <c r="AHD327">
        <v>2</v>
      </c>
      <c r="AHE327">
        <v>2</v>
      </c>
      <c r="AHF327">
        <v>4</v>
      </c>
      <c r="AKM327">
        <v>2.5</v>
      </c>
      <c r="AKN327">
        <v>2.5</v>
      </c>
      <c r="AKO327">
        <v>10</v>
      </c>
      <c r="AKP327">
        <v>2.5</v>
      </c>
      <c r="AKQ327">
        <v>2.5</v>
      </c>
      <c r="AKR327">
        <v>15</v>
      </c>
      <c r="AKS327" t="s">
        <v>1462</v>
      </c>
      <c r="AKT327" t="s">
        <v>1463</v>
      </c>
      <c r="AKV327" t="s">
        <v>1462</v>
      </c>
      <c r="AKX327" t="s">
        <v>1463</v>
      </c>
      <c r="AKZ327" t="s">
        <v>1463</v>
      </c>
      <c r="ALB327" t="s">
        <v>1462</v>
      </c>
      <c r="ALD327" t="s">
        <v>1463</v>
      </c>
      <c r="ALF327" t="s">
        <v>1462</v>
      </c>
      <c r="ALH327" t="s">
        <v>1462</v>
      </c>
      <c r="ALJ327" t="s">
        <v>1463</v>
      </c>
      <c r="ALL327" t="s">
        <v>1463</v>
      </c>
      <c r="ALN327" t="s">
        <v>1463</v>
      </c>
      <c r="ALP327" t="s">
        <v>1463</v>
      </c>
      <c r="ALR327" t="s">
        <v>1463</v>
      </c>
      <c r="ALT327" t="s">
        <v>1463</v>
      </c>
      <c r="AMF327" t="b">
        <v>1</v>
      </c>
      <c r="AML327" t="b">
        <v>1</v>
      </c>
      <c r="AMM327" t="b">
        <v>1</v>
      </c>
      <c r="AMQ327" t="b">
        <v>1</v>
      </c>
      <c r="AMW327" t="b">
        <v>1</v>
      </c>
      <c r="ANA327">
        <v>2.5</v>
      </c>
      <c r="ANB327">
        <v>2.5</v>
      </c>
      <c r="ANC327">
        <v>10</v>
      </c>
      <c r="AND327">
        <v>2.5</v>
      </c>
      <c r="ANE327">
        <v>2.5</v>
      </c>
      <c r="ANF327">
        <v>15</v>
      </c>
      <c r="ANG327" t="s">
        <v>1462</v>
      </c>
      <c r="ANH327" t="s">
        <v>3069</v>
      </c>
      <c r="ANI327" t="s">
        <v>1462</v>
      </c>
      <c r="ANJ327" t="s">
        <v>2616</v>
      </c>
      <c r="ANK327">
        <v>2.5</v>
      </c>
      <c r="ANL327">
        <v>2.5</v>
      </c>
      <c r="ANM327">
        <v>6</v>
      </c>
      <c r="ANN327">
        <v>2.5</v>
      </c>
      <c r="ANO327">
        <v>7.5</v>
      </c>
      <c r="ANP327">
        <v>16</v>
      </c>
      <c r="ANQ327" t="s">
        <v>2599</v>
      </c>
      <c r="ANR327" t="s">
        <v>1462</v>
      </c>
      <c r="ANT327">
        <v>2.5</v>
      </c>
      <c r="ANU327">
        <v>7.5</v>
      </c>
      <c r="AQR327">
        <v>2.5</v>
      </c>
      <c r="AQS327">
        <v>0</v>
      </c>
      <c r="AQT327">
        <v>2.5</v>
      </c>
      <c r="AQU327">
        <v>5</v>
      </c>
      <c r="AQV327" t="s">
        <v>1463</v>
      </c>
      <c r="ARA327" t="b">
        <v>1</v>
      </c>
      <c r="ARB327" t="b">
        <v>1</v>
      </c>
      <c r="ARC327" t="b">
        <v>1</v>
      </c>
      <c r="ARD327" t="b">
        <v>1</v>
      </c>
      <c r="ARG327">
        <v>0</v>
      </c>
      <c r="ARH327">
        <v>2.5</v>
      </c>
      <c r="ARI327" t="s">
        <v>1463</v>
      </c>
      <c r="ARQ327" t="s">
        <v>1463</v>
      </c>
      <c r="ASD327">
        <v>0</v>
      </c>
      <c r="ASE327">
        <v>2.5</v>
      </c>
      <c r="ASF327">
        <v>6</v>
      </c>
      <c r="ASG327">
        <v>2.5</v>
      </c>
      <c r="ASH327">
        <v>2.5</v>
      </c>
      <c r="ASI327">
        <v>11</v>
      </c>
      <c r="ASJ327">
        <v>60</v>
      </c>
      <c r="ASM327" t="b">
        <v>1</v>
      </c>
      <c r="ASS327">
        <v>5</v>
      </c>
      <c r="AST327" t="s">
        <v>1462</v>
      </c>
      <c r="ASW327" t="b">
        <v>1</v>
      </c>
      <c r="ASY327" t="b">
        <v>1</v>
      </c>
      <c r="ATC327" t="s">
        <v>7503</v>
      </c>
      <c r="ATD327">
        <v>2.5</v>
      </c>
      <c r="ATE327">
        <v>2.5</v>
      </c>
      <c r="ATF327">
        <v>0</v>
      </c>
      <c r="ATG327">
        <v>2.5</v>
      </c>
      <c r="ATH327">
        <v>1.3</v>
      </c>
      <c r="ATI327">
        <v>3.8</v>
      </c>
      <c r="ATJ327" t="s">
        <v>1463</v>
      </c>
      <c r="AVZ327">
        <v>5</v>
      </c>
      <c r="AWA327">
        <v>0</v>
      </c>
      <c r="AWB327">
        <v>0</v>
      </c>
      <c r="AWC327">
        <v>2.5</v>
      </c>
      <c r="AWD327">
        <v>3</v>
      </c>
      <c r="AWE327">
        <v>5</v>
      </c>
      <c r="AWF327">
        <v>2.5</v>
      </c>
      <c r="AWG327">
        <v>10.5</v>
      </c>
      <c r="AWH327" t="s">
        <v>1462</v>
      </c>
      <c r="AWI327" t="s">
        <v>1470</v>
      </c>
      <c r="AWJ327" t="s">
        <v>1462</v>
      </c>
      <c r="AWK327" t="s">
        <v>1470</v>
      </c>
      <c r="AWL327" t="s">
        <v>1462</v>
      </c>
      <c r="AWM327" t="s">
        <v>2619</v>
      </c>
      <c r="AWN327" t="s">
        <v>1463</v>
      </c>
      <c r="AWP327" t="s">
        <v>1463</v>
      </c>
      <c r="AWR327" t="s">
        <v>1463</v>
      </c>
      <c r="AWT327" t="s">
        <v>1463</v>
      </c>
      <c r="AWV327" t="s">
        <v>1463</v>
      </c>
      <c r="AWX327" t="s">
        <v>1463</v>
      </c>
      <c r="AWZ327" t="s">
        <v>1462</v>
      </c>
      <c r="AXA327" t="s">
        <v>1469</v>
      </c>
      <c r="AXB327" t="s">
        <v>1463</v>
      </c>
      <c r="AXD327" t="s">
        <v>1463</v>
      </c>
      <c r="AXI327">
        <v>5</v>
      </c>
      <c r="AXJ327">
        <v>2.5</v>
      </c>
      <c r="AXK327">
        <v>2</v>
      </c>
      <c r="AXN327">
        <v>2</v>
      </c>
      <c r="AXO327">
        <v>1</v>
      </c>
      <c r="AXP327">
        <v>1</v>
      </c>
      <c r="AXQ327">
        <v>1</v>
      </c>
      <c r="AXR327">
        <v>1</v>
      </c>
      <c r="AXS327">
        <v>1</v>
      </c>
      <c r="AXT327">
        <v>1</v>
      </c>
      <c r="AXU327">
        <v>1</v>
      </c>
      <c r="AXV327">
        <v>1</v>
      </c>
      <c r="AXW327">
        <v>1</v>
      </c>
      <c r="AXX327">
        <v>1</v>
      </c>
      <c r="AYA327">
        <v>8</v>
      </c>
      <c r="AYD327">
        <v>8</v>
      </c>
      <c r="AYE327" t="s">
        <v>1463</v>
      </c>
      <c r="AYF327" t="s">
        <v>1463</v>
      </c>
      <c r="AYG327">
        <v>4</v>
      </c>
      <c r="AYJ327">
        <v>10</v>
      </c>
      <c r="AYK327">
        <v>2.5</v>
      </c>
      <c r="AYL327">
        <v>2.5</v>
      </c>
      <c r="AYM327">
        <v>15</v>
      </c>
      <c r="AZO327" t="s">
        <v>1462</v>
      </c>
      <c r="AZP327" t="s">
        <v>7083</v>
      </c>
      <c r="AZR327">
        <v>2.5</v>
      </c>
      <c r="AZS327">
        <v>2.5</v>
      </c>
      <c r="BCH327">
        <v>10</v>
      </c>
      <c r="BCI327">
        <v>2.5</v>
      </c>
      <c r="BCJ327">
        <v>2.5</v>
      </c>
      <c r="BCK327">
        <v>15</v>
      </c>
      <c r="BCL327">
        <v>1</v>
      </c>
      <c r="BCN327" t="s">
        <v>2555</v>
      </c>
      <c r="BCP327">
        <v>2</v>
      </c>
      <c r="BCR327">
        <v>3</v>
      </c>
      <c r="BCT327" t="s">
        <v>2555</v>
      </c>
      <c r="BCW327" t="s">
        <v>2555</v>
      </c>
      <c r="BCY327">
        <v>2.5</v>
      </c>
      <c r="BCZ327">
        <v>2.5</v>
      </c>
      <c r="BEH327">
        <v>7.5</v>
      </c>
      <c r="BEI327">
        <v>5</v>
      </c>
      <c r="BEJ327">
        <v>2.5</v>
      </c>
      <c r="BEK327">
        <v>15</v>
      </c>
      <c r="BEL327" t="s">
        <v>2552</v>
      </c>
      <c r="BEN327" t="s">
        <v>2557</v>
      </c>
      <c r="BEP327" t="s">
        <v>2552</v>
      </c>
      <c r="BER327" t="s">
        <v>2567</v>
      </c>
      <c r="BET327" t="s">
        <v>2567</v>
      </c>
      <c r="BEV327" t="s">
        <v>2567</v>
      </c>
      <c r="BEX327">
        <v>5</v>
      </c>
      <c r="BEY327">
        <v>2.5</v>
      </c>
      <c r="BGQ327">
        <v>2</v>
      </c>
      <c r="BGR327">
        <v>2.5</v>
      </c>
      <c r="BGS327">
        <v>2.5</v>
      </c>
      <c r="BGT327">
        <v>7</v>
      </c>
      <c r="BGU327" t="s">
        <v>1462</v>
      </c>
      <c r="BGV327" t="s">
        <v>3069</v>
      </c>
      <c r="BGW327" t="s">
        <v>2653</v>
      </c>
      <c r="BHK327">
        <v>2.5</v>
      </c>
      <c r="BHL327">
        <v>2.5</v>
      </c>
      <c r="BIT327">
        <v>5</v>
      </c>
      <c r="BIU327">
        <v>2.5</v>
      </c>
      <c r="BIV327">
        <v>2.5</v>
      </c>
      <c r="BIW327">
        <v>10</v>
      </c>
      <c r="BIX327">
        <v>2</v>
      </c>
      <c r="BIY327" t="s">
        <v>2594</v>
      </c>
      <c r="BIZ327" t="s">
        <v>1794</v>
      </c>
      <c r="BJA327" t="s">
        <v>1468</v>
      </c>
      <c r="BJB327">
        <v>2.5</v>
      </c>
      <c r="BJC327">
        <v>2.5</v>
      </c>
    </row>
    <row r="328" spans="1:1022 1026:1615" ht="15" x14ac:dyDescent="0.25">
      <c r="A328" t="s">
        <v>7368</v>
      </c>
      <c r="B328" t="s">
        <v>7504</v>
      </c>
      <c r="C328" t="s">
        <v>7505</v>
      </c>
      <c r="D328" t="s">
        <v>1460</v>
      </c>
      <c r="F328" t="s">
        <v>2606</v>
      </c>
      <c r="G328" t="s">
        <v>4350</v>
      </c>
      <c r="H328" t="s">
        <v>5555</v>
      </c>
      <c r="I328" t="s">
        <v>7498</v>
      </c>
      <c r="J328">
        <v>1.7651176799999999</v>
      </c>
      <c r="K328">
        <v>34.58225513</v>
      </c>
      <c r="L328" s="116">
        <v>42411</v>
      </c>
      <c r="M328" t="s">
        <v>1461</v>
      </c>
      <c r="N328">
        <v>55</v>
      </c>
      <c r="O328" t="s">
        <v>2554</v>
      </c>
      <c r="Q328">
        <v>5.7</v>
      </c>
      <c r="R328">
        <v>7.5</v>
      </c>
      <c r="S328">
        <v>2.5</v>
      </c>
      <c r="T328">
        <v>15.7</v>
      </c>
      <c r="U328">
        <v>3</v>
      </c>
      <c r="V328">
        <v>3</v>
      </c>
      <c r="W328">
        <v>1</v>
      </c>
      <c r="X328">
        <v>1</v>
      </c>
      <c r="Y328">
        <v>1</v>
      </c>
      <c r="Z328">
        <v>1</v>
      </c>
      <c r="AE328" t="b">
        <v>1</v>
      </c>
      <c r="AG328">
        <v>3</v>
      </c>
      <c r="AH328">
        <v>2</v>
      </c>
      <c r="AI328">
        <v>1</v>
      </c>
      <c r="AK328">
        <v>1</v>
      </c>
      <c r="AL328">
        <v>1</v>
      </c>
      <c r="AS328">
        <v>3</v>
      </c>
      <c r="AT328">
        <v>2</v>
      </c>
      <c r="AW328">
        <v>1</v>
      </c>
      <c r="AX328">
        <v>1</v>
      </c>
      <c r="AZ328">
        <v>1</v>
      </c>
      <c r="BS328" t="s">
        <v>1462</v>
      </c>
      <c r="BT328" t="s">
        <v>1462</v>
      </c>
      <c r="BW328">
        <v>7.5</v>
      </c>
      <c r="BX328">
        <v>2.5</v>
      </c>
      <c r="BY328">
        <v>8.5</v>
      </c>
      <c r="BZ328">
        <v>2.5</v>
      </c>
      <c r="CA328">
        <v>0</v>
      </c>
      <c r="CB328">
        <v>11</v>
      </c>
      <c r="CC328" t="s">
        <v>1462</v>
      </c>
      <c r="CD328" t="b">
        <v>1</v>
      </c>
      <c r="CE328" t="b">
        <v>1</v>
      </c>
      <c r="CF328">
        <v>30</v>
      </c>
      <c r="CH328" t="s">
        <v>1462</v>
      </c>
      <c r="CI328" t="b">
        <v>1</v>
      </c>
      <c r="CK328">
        <v>30</v>
      </c>
      <c r="CM328" t="s">
        <v>1462</v>
      </c>
      <c r="CP328">
        <v>15</v>
      </c>
      <c r="CR328" t="s">
        <v>1463</v>
      </c>
      <c r="CW328" t="s">
        <v>1463</v>
      </c>
      <c r="DB328" t="s">
        <v>1463</v>
      </c>
      <c r="DG328" t="s">
        <v>1463</v>
      </c>
      <c r="DM328" t="s">
        <v>1463</v>
      </c>
      <c r="DS328" t="b">
        <v>1</v>
      </c>
      <c r="DU328" t="b">
        <v>1</v>
      </c>
      <c r="DZ328" t="b">
        <v>1</v>
      </c>
      <c r="EA328" t="b">
        <v>1</v>
      </c>
      <c r="EI328">
        <v>2.5</v>
      </c>
      <c r="EJ328">
        <v>0</v>
      </c>
      <c r="EN328">
        <v>0</v>
      </c>
      <c r="EO328" t="s">
        <v>1463</v>
      </c>
      <c r="FL328">
        <v>6.7</v>
      </c>
      <c r="FM328">
        <v>2.5</v>
      </c>
      <c r="FN328">
        <v>2.5</v>
      </c>
      <c r="FO328">
        <v>11.7</v>
      </c>
      <c r="FP328" t="s">
        <v>1462</v>
      </c>
      <c r="FT328" t="b">
        <v>1</v>
      </c>
      <c r="FV328" t="s">
        <v>1464</v>
      </c>
      <c r="GC328" t="b">
        <v>1</v>
      </c>
      <c r="GE328" t="s">
        <v>1464</v>
      </c>
      <c r="IQ328" t="b">
        <v>1</v>
      </c>
      <c r="IS328" t="s">
        <v>1464</v>
      </c>
      <c r="JC328" t="b">
        <v>1</v>
      </c>
      <c r="JE328" t="s">
        <v>1464</v>
      </c>
      <c r="KK328" t="s">
        <v>1462</v>
      </c>
      <c r="KM328">
        <v>2.5</v>
      </c>
      <c r="KN328">
        <v>2.5</v>
      </c>
      <c r="KO328">
        <v>2</v>
      </c>
      <c r="KP328">
        <v>2.5</v>
      </c>
      <c r="KQ328">
        <v>2.5</v>
      </c>
      <c r="KR328">
        <v>7</v>
      </c>
      <c r="KS328" t="s">
        <v>1462</v>
      </c>
      <c r="KV328">
        <v>6</v>
      </c>
      <c r="KW328">
        <v>14</v>
      </c>
      <c r="LF328">
        <v>1</v>
      </c>
      <c r="LG328">
        <v>1</v>
      </c>
      <c r="MT328" t="s">
        <v>1463</v>
      </c>
      <c r="MV328">
        <v>2.5</v>
      </c>
      <c r="MW328">
        <v>2.5</v>
      </c>
      <c r="MX328">
        <v>0</v>
      </c>
      <c r="MY328">
        <v>2.5</v>
      </c>
      <c r="MZ328">
        <v>2.5</v>
      </c>
      <c r="NA328">
        <v>5</v>
      </c>
      <c r="NM328" t="s">
        <v>2549</v>
      </c>
      <c r="NN328" t="s">
        <v>2549</v>
      </c>
      <c r="NO328" t="s">
        <v>2549</v>
      </c>
      <c r="NP328" t="s">
        <v>2549</v>
      </c>
      <c r="NQ328" t="s">
        <v>2549</v>
      </c>
      <c r="NR328" t="s">
        <v>2549</v>
      </c>
      <c r="NS328" t="s">
        <v>2549</v>
      </c>
      <c r="NT328" t="s">
        <v>2549</v>
      </c>
      <c r="NU328" t="s">
        <v>2549</v>
      </c>
      <c r="NV328" t="s">
        <v>2549</v>
      </c>
      <c r="NW328" t="s">
        <v>2550</v>
      </c>
      <c r="NX328" t="s">
        <v>2569</v>
      </c>
      <c r="NY328" t="s">
        <v>2569</v>
      </c>
      <c r="NZ328" t="s">
        <v>2550</v>
      </c>
      <c r="OA328" t="s">
        <v>2550</v>
      </c>
      <c r="OB328" t="s">
        <v>2550</v>
      </c>
      <c r="OC328" t="s">
        <v>2550</v>
      </c>
      <c r="OD328" t="s">
        <v>2550</v>
      </c>
      <c r="OE328" t="s">
        <v>2550</v>
      </c>
      <c r="OF328" t="s">
        <v>2550</v>
      </c>
      <c r="OG328">
        <v>2.5</v>
      </c>
      <c r="OH328">
        <v>2.5</v>
      </c>
      <c r="OJ328">
        <v>2.5</v>
      </c>
      <c r="OK328">
        <v>2.5</v>
      </c>
      <c r="OL328">
        <v>5</v>
      </c>
      <c r="QL328">
        <v>2.5</v>
      </c>
      <c r="QM328">
        <v>2.5</v>
      </c>
      <c r="RO328">
        <v>7.5</v>
      </c>
      <c r="RP328">
        <v>0</v>
      </c>
      <c r="RQ328">
        <v>2.5</v>
      </c>
      <c r="RR328">
        <v>10</v>
      </c>
      <c r="RS328" t="s">
        <v>1463</v>
      </c>
      <c r="RZ328" t="s">
        <v>1463</v>
      </c>
      <c r="SB328" t="s">
        <v>1463</v>
      </c>
      <c r="SH328" t="s">
        <v>1463</v>
      </c>
      <c r="SK328">
        <v>0</v>
      </c>
      <c r="SL328">
        <v>2.5</v>
      </c>
      <c r="SM328">
        <v>4.7</v>
      </c>
      <c r="SN328">
        <v>2.5</v>
      </c>
      <c r="SO328">
        <v>2.5</v>
      </c>
      <c r="SP328">
        <v>9.6999999999999993</v>
      </c>
      <c r="SQ328" t="s">
        <v>1462</v>
      </c>
      <c r="SS328">
        <v>50</v>
      </c>
      <c r="ST328" t="s">
        <v>7506</v>
      </c>
      <c r="SU328" t="s">
        <v>1463</v>
      </c>
      <c r="SY328" t="b">
        <v>1</v>
      </c>
      <c r="SZ328" t="b">
        <v>1</v>
      </c>
      <c r="TA328" t="b">
        <v>1</v>
      </c>
      <c r="TB328" t="b">
        <v>1</v>
      </c>
      <c r="TD328" t="b">
        <v>1</v>
      </c>
      <c r="TE328" t="b">
        <v>1</v>
      </c>
      <c r="TF328" t="b">
        <v>1</v>
      </c>
      <c r="TI328">
        <v>75</v>
      </c>
      <c r="TJ328" t="s">
        <v>7507</v>
      </c>
      <c r="TN328" t="b">
        <v>1</v>
      </c>
      <c r="TO328" t="b">
        <v>1</v>
      </c>
      <c r="TP328" t="b">
        <v>1</v>
      </c>
      <c r="TQ328" t="b">
        <v>1</v>
      </c>
      <c r="TU328" t="b">
        <v>1</v>
      </c>
      <c r="TX328">
        <v>2.5</v>
      </c>
      <c r="TY328">
        <v>2.5</v>
      </c>
      <c r="VI328">
        <v>5</v>
      </c>
      <c r="VJ328">
        <v>2.5</v>
      </c>
      <c r="VK328">
        <v>2.5</v>
      </c>
      <c r="VL328">
        <v>10</v>
      </c>
      <c r="VM328" t="s">
        <v>1463</v>
      </c>
      <c r="VO328" t="s">
        <v>1463</v>
      </c>
      <c r="VQ328" t="s">
        <v>1463</v>
      </c>
      <c r="VS328" t="s">
        <v>1463</v>
      </c>
      <c r="VV328" t="s">
        <v>1463</v>
      </c>
      <c r="VX328" t="s">
        <v>1462</v>
      </c>
      <c r="VY328" t="s">
        <v>2659</v>
      </c>
      <c r="VZ328">
        <v>2.5</v>
      </c>
      <c r="WA328">
        <v>2.5</v>
      </c>
      <c r="XJ328">
        <v>5</v>
      </c>
      <c r="XK328">
        <v>1.3</v>
      </c>
      <c r="XL328">
        <v>2.5</v>
      </c>
      <c r="XM328">
        <v>8.8000000000000007</v>
      </c>
      <c r="XN328" t="s">
        <v>1462</v>
      </c>
      <c r="XO328" t="s">
        <v>1462</v>
      </c>
      <c r="XQ328" t="b">
        <v>1</v>
      </c>
      <c r="XT328" t="b">
        <v>1</v>
      </c>
      <c r="XX328" t="b">
        <v>1</v>
      </c>
      <c r="YB328" t="s">
        <v>7508</v>
      </c>
      <c r="YC328" t="s">
        <v>1462</v>
      </c>
      <c r="YE328" t="s">
        <v>1462</v>
      </c>
      <c r="YF328" t="s">
        <v>6986</v>
      </c>
      <c r="YG328">
        <v>2.5</v>
      </c>
      <c r="YH328">
        <v>2.5</v>
      </c>
      <c r="YI328" t="s">
        <v>1463</v>
      </c>
      <c r="YU328">
        <v>0</v>
      </c>
      <c r="YV328">
        <v>2.5</v>
      </c>
      <c r="ZX328">
        <v>7</v>
      </c>
      <c r="ZY328">
        <v>2.5</v>
      </c>
      <c r="ZZ328">
        <v>2.5</v>
      </c>
      <c r="AAA328">
        <v>12</v>
      </c>
      <c r="AAB328" t="s">
        <v>1462</v>
      </c>
      <c r="AAM328" t="b">
        <v>1</v>
      </c>
      <c r="AAO328" t="b">
        <v>1</v>
      </c>
      <c r="AAS328" t="s">
        <v>7043</v>
      </c>
      <c r="AAT328">
        <v>2.5</v>
      </c>
      <c r="AAU328">
        <v>2.5</v>
      </c>
      <c r="ADN328">
        <v>6</v>
      </c>
      <c r="ADO328">
        <v>2.5</v>
      </c>
      <c r="ADP328">
        <v>2.5</v>
      </c>
      <c r="ADQ328">
        <v>11</v>
      </c>
      <c r="ADR328" t="s">
        <v>1759</v>
      </c>
      <c r="ADS328">
        <v>0.5</v>
      </c>
      <c r="ADT328">
        <v>30</v>
      </c>
      <c r="ADU328" t="s">
        <v>2560</v>
      </c>
      <c r="ADV328">
        <v>1</v>
      </c>
      <c r="ADW328">
        <v>60</v>
      </c>
      <c r="AEG328">
        <v>2.5</v>
      </c>
      <c r="AEH328">
        <v>2.5</v>
      </c>
      <c r="AEI328">
        <v>7</v>
      </c>
      <c r="AEJ328">
        <v>2.5</v>
      </c>
      <c r="AEK328">
        <v>2.5</v>
      </c>
      <c r="AEL328">
        <v>12</v>
      </c>
      <c r="AEU328" t="b">
        <v>1</v>
      </c>
      <c r="AEX328" t="b">
        <v>1</v>
      </c>
      <c r="AFC328">
        <v>2.5</v>
      </c>
      <c r="AFD328">
        <v>2.5</v>
      </c>
      <c r="AFE328">
        <v>0</v>
      </c>
      <c r="AFF328">
        <v>6.1</v>
      </c>
      <c r="AFG328">
        <v>2.5</v>
      </c>
      <c r="AFH328">
        <v>8.6</v>
      </c>
      <c r="AFI328" t="s">
        <v>1463</v>
      </c>
      <c r="AFK328" t="s">
        <v>1463</v>
      </c>
      <c r="AFM328" t="s">
        <v>1463</v>
      </c>
      <c r="AFO328" t="s">
        <v>1463</v>
      </c>
      <c r="AFQ328" t="s">
        <v>1463</v>
      </c>
      <c r="AFT328" t="s">
        <v>1463</v>
      </c>
      <c r="AFV328">
        <v>3</v>
      </c>
      <c r="AFW328">
        <v>2</v>
      </c>
      <c r="AFX328">
        <v>6.1111111111111098</v>
      </c>
      <c r="AFY328">
        <v>2.5</v>
      </c>
      <c r="AFZ328">
        <v>6.7</v>
      </c>
      <c r="AGA328">
        <v>2.5</v>
      </c>
      <c r="AGB328">
        <v>2.5</v>
      </c>
      <c r="AGC328">
        <v>11.7</v>
      </c>
      <c r="AGD328">
        <v>8</v>
      </c>
      <c r="AGE328">
        <v>200</v>
      </c>
      <c r="AGG328">
        <v>8</v>
      </c>
      <c r="AGH328">
        <v>3</v>
      </c>
      <c r="AGJ328">
        <v>8</v>
      </c>
      <c r="AGK328">
        <v>0</v>
      </c>
      <c r="AGQ328">
        <v>2.5</v>
      </c>
      <c r="AGR328">
        <v>2.5</v>
      </c>
      <c r="AGS328">
        <v>2.5</v>
      </c>
      <c r="AGT328">
        <v>2.5</v>
      </c>
      <c r="AGU328">
        <v>2.5</v>
      </c>
      <c r="AGV328">
        <v>7.5</v>
      </c>
      <c r="AGW328">
        <v>2</v>
      </c>
      <c r="AGY328" t="b">
        <v>1</v>
      </c>
      <c r="AGZ328" t="b">
        <v>1</v>
      </c>
      <c r="AHD328">
        <v>2</v>
      </c>
      <c r="AHE328">
        <v>2</v>
      </c>
      <c r="AHF328">
        <v>2</v>
      </c>
      <c r="AKM328">
        <v>2.5</v>
      </c>
      <c r="AKN328">
        <v>2.5</v>
      </c>
      <c r="AKO328">
        <v>10</v>
      </c>
      <c r="AKP328">
        <v>2.5</v>
      </c>
      <c r="AKQ328">
        <v>2.5</v>
      </c>
      <c r="AKR328">
        <v>15</v>
      </c>
      <c r="AKS328" t="s">
        <v>1462</v>
      </c>
      <c r="AKT328" t="s">
        <v>1463</v>
      </c>
      <c r="AKV328" t="s">
        <v>1462</v>
      </c>
      <c r="AKX328" t="s">
        <v>1463</v>
      </c>
      <c r="AKZ328" t="s">
        <v>1463</v>
      </c>
      <c r="ALB328" t="s">
        <v>1462</v>
      </c>
      <c r="ALD328" t="s">
        <v>1463</v>
      </c>
      <c r="ALF328" t="s">
        <v>1462</v>
      </c>
      <c r="ALH328" t="s">
        <v>1462</v>
      </c>
      <c r="ALJ328" t="s">
        <v>1463</v>
      </c>
      <c r="ALL328" t="s">
        <v>1463</v>
      </c>
      <c r="ALN328" t="s">
        <v>1462</v>
      </c>
      <c r="ALP328" t="s">
        <v>1463</v>
      </c>
      <c r="ALR328" t="s">
        <v>1463</v>
      </c>
      <c r="ALT328" t="s">
        <v>1463</v>
      </c>
      <c r="AMF328" t="b">
        <v>1</v>
      </c>
      <c r="AML328" t="b">
        <v>1</v>
      </c>
      <c r="AMQ328" t="b">
        <v>1</v>
      </c>
      <c r="ANA328">
        <v>2.5</v>
      </c>
      <c r="ANB328">
        <v>2.5</v>
      </c>
      <c r="ANC328">
        <v>10</v>
      </c>
      <c r="AND328">
        <v>2.5</v>
      </c>
      <c r="ANE328">
        <v>2.5</v>
      </c>
      <c r="ANF328">
        <v>15</v>
      </c>
      <c r="ANG328" t="s">
        <v>1462</v>
      </c>
      <c r="ANH328" t="s">
        <v>3069</v>
      </c>
      <c r="ANI328" t="s">
        <v>1462</v>
      </c>
      <c r="ANJ328" t="s">
        <v>2616</v>
      </c>
      <c r="ANK328">
        <v>2.5</v>
      </c>
      <c r="ANL328">
        <v>2.5</v>
      </c>
      <c r="ANM328">
        <v>6</v>
      </c>
      <c r="ANN328">
        <v>2.5</v>
      </c>
      <c r="ANO328">
        <v>2.5</v>
      </c>
      <c r="ANP328">
        <v>11</v>
      </c>
      <c r="ANQ328" t="s">
        <v>2599</v>
      </c>
      <c r="ANR328" t="s">
        <v>1462</v>
      </c>
      <c r="ANT328">
        <v>2.5</v>
      </c>
      <c r="ANU328">
        <v>2.5</v>
      </c>
      <c r="AQR328">
        <v>2.5</v>
      </c>
      <c r="AQS328">
        <v>2.5</v>
      </c>
      <c r="AQT328">
        <v>2.5</v>
      </c>
      <c r="AQU328">
        <v>7.5</v>
      </c>
      <c r="AQV328" t="s">
        <v>1463</v>
      </c>
      <c r="ARC328" t="b">
        <v>1</v>
      </c>
      <c r="ARD328" t="b">
        <v>1</v>
      </c>
      <c r="ARG328">
        <v>2.5</v>
      </c>
      <c r="ARH328">
        <v>2.5</v>
      </c>
      <c r="ARI328" t="s">
        <v>1463</v>
      </c>
      <c r="ARQ328" t="s">
        <v>1463</v>
      </c>
      <c r="ASD328">
        <v>2.5</v>
      </c>
      <c r="ASE328">
        <v>2.5</v>
      </c>
      <c r="ASF328">
        <v>6</v>
      </c>
      <c r="ASG328">
        <v>2.5</v>
      </c>
      <c r="ASH328">
        <v>2.5</v>
      </c>
      <c r="ASI328">
        <v>11</v>
      </c>
      <c r="ASJ328">
        <v>70</v>
      </c>
      <c r="ASM328" t="b">
        <v>1</v>
      </c>
      <c r="ASS328">
        <v>5</v>
      </c>
      <c r="AST328" t="s">
        <v>1462</v>
      </c>
      <c r="ASW328" t="b">
        <v>1</v>
      </c>
      <c r="ASY328" t="b">
        <v>1</v>
      </c>
      <c r="ATC328" t="s">
        <v>7509</v>
      </c>
      <c r="ATD328">
        <v>2.5</v>
      </c>
      <c r="ATE328">
        <v>2.5</v>
      </c>
      <c r="ATF328">
        <v>0</v>
      </c>
      <c r="ATG328">
        <v>0</v>
      </c>
      <c r="ATH328">
        <v>3.8</v>
      </c>
      <c r="ATI328">
        <v>3.8</v>
      </c>
      <c r="ATJ328" t="s">
        <v>1463</v>
      </c>
      <c r="AVZ328">
        <v>0</v>
      </c>
      <c r="AWA328">
        <v>2.5</v>
      </c>
      <c r="AWB328">
        <v>0</v>
      </c>
      <c r="AWC328">
        <v>5</v>
      </c>
      <c r="AWD328">
        <v>4</v>
      </c>
      <c r="AWE328">
        <v>2.5</v>
      </c>
      <c r="AWF328">
        <v>2.5</v>
      </c>
      <c r="AWG328">
        <v>9</v>
      </c>
      <c r="AWH328" t="s">
        <v>1462</v>
      </c>
      <c r="AWI328" t="s">
        <v>1470</v>
      </c>
      <c r="AWJ328" t="s">
        <v>1463</v>
      </c>
      <c r="AWL328" t="s">
        <v>1462</v>
      </c>
      <c r="AWM328" t="s">
        <v>2619</v>
      </c>
      <c r="AWN328" t="s">
        <v>1462</v>
      </c>
      <c r="AWO328" t="s">
        <v>1469</v>
      </c>
      <c r="AWP328" t="s">
        <v>1463</v>
      </c>
      <c r="AWR328" t="s">
        <v>1463</v>
      </c>
      <c r="AWT328" t="s">
        <v>1462</v>
      </c>
      <c r="AWU328" t="s">
        <v>1469</v>
      </c>
      <c r="AWV328" t="s">
        <v>1463</v>
      </c>
      <c r="AWX328" t="s">
        <v>1463</v>
      </c>
      <c r="AWZ328" t="s">
        <v>1462</v>
      </c>
      <c r="AXA328" t="s">
        <v>1469</v>
      </c>
      <c r="AXB328" t="s">
        <v>1463</v>
      </c>
      <c r="AXD328" t="s">
        <v>1463</v>
      </c>
      <c r="AXI328">
        <v>2.5</v>
      </c>
      <c r="AXJ328">
        <v>2.5</v>
      </c>
      <c r="AXK328">
        <v>1</v>
      </c>
      <c r="AXN328">
        <v>1</v>
      </c>
      <c r="AXO328">
        <v>1</v>
      </c>
      <c r="AXP328">
        <v>1</v>
      </c>
      <c r="AXQ328">
        <v>1</v>
      </c>
      <c r="AXR328">
        <v>1</v>
      </c>
      <c r="AXS328">
        <v>1</v>
      </c>
      <c r="AXT328">
        <v>1</v>
      </c>
      <c r="AXU328">
        <v>1</v>
      </c>
      <c r="AXV328">
        <v>2</v>
      </c>
      <c r="AXW328">
        <v>1</v>
      </c>
      <c r="AXX328">
        <v>2</v>
      </c>
      <c r="AYA328">
        <v>10</v>
      </c>
      <c r="AYD328">
        <v>10</v>
      </c>
      <c r="AYE328" t="s">
        <v>1463</v>
      </c>
      <c r="AYF328" t="s">
        <v>1463</v>
      </c>
      <c r="AYG328">
        <v>10</v>
      </c>
      <c r="AYJ328">
        <v>10</v>
      </c>
      <c r="AYK328">
        <v>2.5</v>
      </c>
      <c r="AYL328">
        <v>2.5</v>
      </c>
      <c r="AYM328">
        <v>15</v>
      </c>
      <c r="AZO328" t="s">
        <v>1462</v>
      </c>
      <c r="AZP328" t="s">
        <v>7083</v>
      </c>
      <c r="AZR328">
        <v>2.5</v>
      </c>
      <c r="AZS328">
        <v>2.5</v>
      </c>
      <c r="BCH328">
        <v>10</v>
      </c>
      <c r="BCI328">
        <v>5</v>
      </c>
      <c r="BCJ328">
        <v>2.5</v>
      </c>
      <c r="BCK328">
        <v>17.5</v>
      </c>
      <c r="BCL328">
        <v>1</v>
      </c>
      <c r="BCN328">
        <v>3</v>
      </c>
      <c r="BCP328">
        <v>2</v>
      </c>
      <c r="BCR328">
        <v>4</v>
      </c>
      <c r="BCT328" t="s">
        <v>2555</v>
      </c>
      <c r="BCW328" t="s">
        <v>2555</v>
      </c>
      <c r="BCY328">
        <v>5</v>
      </c>
      <c r="BCZ328">
        <v>2.5</v>
      </c>
      <c r="BEH328">
        <v>7.5</v>
      </c>
      <c r="BEI328">
        <v>7.5</v>
      </c>
      <c r="BEJ328">
        <v>2.5</v>
      </c>
      <c r="BEK328">
        <v>17.5</v>
      </c>
      <c r="BEL328" t="s">
        <v>2552</v>
      </c>
      <c r="BEN328" t="s">
        <v>2552</v>
      </c>
      <c r="BEP328" t="s">
        <v>2557</v>
      </c>
      <c r="BER328" t="s">
        <v>2567</v>
      </c>
      <c r="BET328" t="s">
        <v>2567</v>
      </c>
      <c r="BEV328" t="s">
        <v>2567</v>
      </c>
      <c r="BEX328">
        <v>7.5</v>
      </c>
      <c r="BEY328">
        <v>2.5</v>
      </c>
      <c r="BGQ328">
        <v>2</v>
      </c>
      <c r="BGR328">
        <v>2.5</v>
      </c>
      <c r="BGS328">
        <v>2.5</v>
      </c>
      <c r="BGT328">
        <v>7</v>
      </c>
      <c r="BGU328" t="s">
        <v>1462</v>
      </c>
      <c r="BGV328" t="s">
        <v>2667</v>
      </c>
      <c r="BGW328" t="s">
        <v>2653</v>
      </c>
      <c r="BHK328">
        <v>2.5</v>
      </c>
      <c r="BHL328">
        <v>2.5</v>
      </c>
      <c r="BIT328">
        <v>5</v>
      </c>
      <c r="BIU328">
        <v>2.5</v>
      </c>
      <c r="BIV328">
        <v>2.5</v>
      </c>
      <c r="BIW328">
        <v>10</v>
      </c>
      <c r="BIX328">
        <v>2</v>
      </c>
      <c r="BIY328" t="s">
        <v>2594</v>
      </c>
      <c r="BIZ328" t="s">
        <v>1794</v>
      </c>
      <c r="BJA328" t="s">
        <v>2548</v>
      </c>
      <c r="BJB328">
        <v>2.5</v>
      </c>
      <c r="BJC328">
        <v>2.5</v>
      </c>
    </row>
    <row r="329" spans="1:1022 1026:1615" ht="15" x14ac:dyDescent="0.25">
      <c r="A329" t="s">
        <v>7368</v>
      </c>
      <c r="B329" t="s">
        <v>7510</v>
      </c>
      <c r="C329" t="s">
        <v>7511</v>
      </c>
      <c r="D329" t="s">
        <v>1460</v>
      </c>
      <c r="F329" t="s">
        <v>2606</v>
      </c>
      <c r="G329" t="s">
        <v>4350</v>
      </c>
      <c r="H329" t="s">
        <v>5555</v>
      </c>
      <c r="I329" t="s">
        <v>7498</v>
      </c>
      <c r="J329">
        <v>1.76370249</v>
      </c>
      <c r="K329">
        <v>34.581806290000003</v>
      </c>
      <c r="L329" s="116">
        <v>42411</v>
      </c>
      <c r="M329" t="s">
        <v>1471</v>
      </c>
      <c r="N329">
        <v>57</v>
      </c>
      <c r="O329" t="s">
        <v>1472</v>
      </c>
      <c r="Q329">
        <v>6.7</v>
      </c>
      <c r="R329">
        <v>7.5</v>
      </c>
      <c r="S329">
        <v>2.5</v>
      </c>
      <c r="T329">
        <v>16.7</v>
      </c>
      <c r="U329">
        <v>3</v>
      </c>
      <c r="V329">
        <v>2</v>
      </c>
      <c r="W329">
        <v>2</v>
      </c>
      <c r="Y329">
        <v>1</v>
      </c>
      <c r="AE329" t="b">
        <v>1</v>
      </c>
      <c r="AG329">
        <v>2</v>
      </c>
      <c r="AH329">
        <v>1</v>
      </c>
      <c r="AI329">
        <v>1</v>
      </c>
      <c r="AK329">
        <v>1</v>
      </c>
      <c r="AS329">
        <v>1</v>
      </c>
      <c r="AT329">
        <v>1</v>
      </c>
      <c r="AW329">
        <v>1</v>
      </c>
      <c r="BS329" t="s">
        <v>1462</v>
      </c>
      <c r="BT329" t="s">
        <v>1462</v>
      </c>
      <c r="BW329">
        <v>7.5</v>
      </c>
      <c r="BX329">
        <v>2.5</v>
      </c>
      <c r="BY329">
        <v>3.5</v>
      </c>
      <c r="BZ329">
        <v>2.5</v>
      </c>
      <c r="CA329">
        <v>2.5</v>
      </c>
      <c r="CB329">
        <v>8.5</v>
      </c>
      <c r="CC329" t="s">
        <v>1462</v>
      </c>
      <c r="CD329" t="b">
        <v>1</v>
      </c>
      <c r="CE329" t="b">
        <v>1</v>
      </c>
      <c r="CF329">
        <v>35</v>
      </c>
      <c r="CH329" t="s">
        <v>1463</v>
      </c>
      <c r="CM329" t="s">
        <v>1463</v>
      </c>
      <c r="CR329" t="s">
        <v>1463</v>
      </c>
      <c r="CW329" t="s">
        <v>1463</v>
      </c>
      <c r="DB329" t="s">
        <v>1463</v>
      </c>
      <c r="DG329" t="s">
        <v>1463</v>
      </c>
      <c r="DM329" t="s">
        <v>1463</v>
      </c>
      <c r="DS329" t="b">
        <v>1</v>
      </c>
      <c r="DU329" t="b">
        <v>1</v>
      </c>
      <c r="EA329" t="b">
        <v>1</v>
      </c>
      <c r="EB329" t="b">
        <v>1</v>
      </c>
      <c r="EI329">
        <v>2.5</v>
      </c>
      <c r="EJ329">
        <v>2.5</v>
      </c>
      <c r="EN329">
        <v>0</v>
      </c>
      <c r="EO329" t="s">
        <v>1463</v>
      </c>
      <c r="FL329">
        <v>6.7</v>
      </c>
      <c r="FM329">
        <v>2.5</v>
      </c>
      <c r="FN329">
        <v>2.5</v>
      </c>
      <c r="FO329">
        <v>11.7</v>
      </c>
      <c r="FP329" t="s">
        <v>1462</v>
      </c>
      <c r="FQ329" t="b">
        <v>1</v>
      </c>
      <c r="FS329" t="s">
        <v>1464</v>
      </c>
      <c r="FT329" t="b">
        <v>1</v>
      </c>
      <c r="FV329" t="s">
        <v>1464</v>
      </c>
      <c r="GC329" t="b">
        <v>1</v>
      </c>
      <c r="GE329" t="s">
        <v>1464</v>
      </c>
      <c r="HD329" t="b">
        <v>1</v>
      </c>
      <c r="HF329" t="s">
        <v>1464</v>
      </c>
      <c r="HJ329" t="b">
        <v>1</v>
      </c>
      <c r="HL329" t="s">
        <v>1464</v>
      </c>
      <c r="IK329" t="b">
        <v>1</v>
      </c>
      <c r="IM329" t="s">
        <v>1464</v>
      </c>
      <c r="JC329" t="b">
        <v>1</v>
      </c>
      <c r="JE329" t="s">
        <v>1464</v>
      </c>
      <c r="KG329" t="s">
        <v>4871</v>
      </c>
      <c r="KH329" t="b">
        <v>1</v>
      </c>
      <c r="KJ329" t="s">
        <v>1464</v>
      </c>
      <c r="KK329" t="s">
        <v>1462</v>
      </c>
      <c r="KL329" t="s">
        <v>4356</v>
      </c>
      <c r="KM329">
        <v>2.5</v>
      </c>
      <c r="KN329">
        <v>2.5</v>
      </c>
      <c r="KO329">
        <v>0</v>
      </c>
      <c r="KR329">
        <v>0</v>
      </c>
      <c r="KS329" t="s">
        <v>1463</v>
      </c>
      <c r="RO329">
        <v>7.5</v>
      </c>
      <c r="RP329">
        <v>0</v>
      </c>
      <c r="RQ329">
        <v>2.5</v>
      </c>
      <c r="RR329">
        <v>10</v>
      </c>
      <c r="RS329" t="s">
        <v>1463</v>
      </c>
      <c r="RZ329" t="s">
        <v>1463</v>
      </c>
      <c r="SK329">
        <v>0</v>
      </c>
      <c r="SL329">
        <v>2.5</v>
      </c>
      <c r="SM329">
        <v>3.7</v>
      </c>
      <c r="SN329">
        <v>2.5</v>
      </c>
      <c r="SO329">
        <v>2.5</v>
      </c>
      <c r="SP329">
        <v>8.6999999999999993</v>
      </c>
      <c r="SQ329" t="s">
        <v>1463</v>
      </c>
      <c r="SR329" t="s">
        <v>2919</v>
      </c>
      <c r="TI329">
        <v>75</v>
      </c>
      <c r="TJ329" t="s">
        <v>7512</v>
      </c>
      <c r="TN329" t="b">
        <v>1</v>
      </c>
      <c r="TO329" t="b">
        <v>1</v>
      </c>
      <c r="TP329" t="b">
        <v>1</v>
      </c>
      <c r="TQ329" t="b">
        <v>1</v>
      </c>
      <c r="TT329" t="b">
        <v>1</v>
      </c>
      <c r="TU329" t="b">
        <v>1</v>
      </c>
      <c r="TX329">
        <v>2.5</v>
      </c>
      <c r="TY329">
        <v>2.5</v>
      </c>
      <c r="VI329">
        <v>5</v>
      </c>
      <c r="VJ329">
        <v>2.5</v>
      </c>
      <c r="VK329">
        <v>2.5</v>
      </c>
      <c r="VL329">
        <v>10</v>
      </c>
      <c r="VM329" t="s">
        <v>1463</v>
      </c>
      <c r="VO329" t="s">
        <v>1463</v>
      </c>
      <c r="VQ329" t="s">
        <v>1463</v>
      </c>
      <c r="VS329" t="s">
        <v>1463</v>
      </c>
      <c r="VV329" t="s">
        <v>1463</v>
      </c>
      <c r="VX329" t="s">
        <v>1462</v>
      </c>
      <c r="VY329" t="s">
        <v>2659</v>
      </c>
      <c r="VZ329">
        <v>2.5</v>
      </c>
      <c r="WA329">
        <v>2.5</v>
      </c>
      <c r="XJ329">
        <v>2.5</v>
      </c>
      <c r="XK329">
        <v>0</v>
      </c>
      <c r="XL329">
        <v>2.5</v>
      </c>
      <c r="XM329">
        <v>5</v>
      </c>
      <c r="XN329" t="s">
        <v>1462</v>
      </c>
      <c r="XO329" t="s">
        <v>1462</v>
      </c>
      <c r="XQ329" t="b">
        <v>1</v>
      </c>
      <c r="XT329" t="b">
        <v>1</v>
      </c>
      <c r="XW329" t="b">
        <v>1</v>
      </c>
      <c r="XX329" t="b">
        <v>1</v>
      </c>
      <c r="YB329" t="s">
        <v>7513</v>
      </c>
      <c r="YC329" t="s">
        <v>1462</v>
      </c>
      <c r="YE329" t="s">
        <v>1463</v>
      </c>
      <c r="YF329" t="s">
        <v>7514</v>
      </c>
      <c r="YG329">
        <v>0</v>
      </c>
      <c r="YH329">
        <v>2.5</v>
      </c>
      <c r="YI329" t="s">
        <v>1463</v>
      </c>
      <c r="YU329">
        <v>0</v>
      </c>
      <c r="YV329">
        <v>2.5</v>
      </c>
      <c r="ZX329">
        <v>7</v>
      </c>
      <c r="ZY329">
        <v>2.5</v>
      </c>
      <c r="ZZ329">
        <v>2.5</v>
      </c>
      <c r="AAA329">
        <v>12</v>
      </c>
      <c r="AAB329" t="s">
        <v>1462</v>
      </c>
      <c r="AAM329" t="b">
        <v>1</v>
      </c>
      <c r="AAO329" t="b">
        <v>1</v>
      </c>
      <c r="AAR329" t="s">
        <v>7291</v>
      </c>
      <c r="AAS329" t="s">
        <v>7515</v>
      </c>
      <c r="AAT329">
        <v>2.5</v>
      </c>
      <c r="AAU329">
        <v>2.5</v>
      </c>
      <c r="ADN329">
        <v>6</v>
      </c>
      <c r="ADO329">
        <v>2.5</v>
      </c>
      <c r="ADP329">
        <v>2.5</v>
      </c>
      <c r="ADQ329">
        <v>11</v>
      </c>
      <c r="ADR329" t="s">
        <v>1759</v>
      </c>
      <c r="ADS329">
        <v>0.5</v>
      </c>
      <c r="ADT329">
        <v>30</v>
      </c>
      <c r="ADU329" t="s">
        <v>2560</v>
      </c>
      <c r="ADV329">
        <v>1</v>
      </c>
      <c r="ADW329">
        <v>60</v>
      </c>
      <c r="AEG329">
        <v>2.5</v>
      </c>
      <c r="AEH329">
        <v>2.5</v>
      </c>
      <c r="AEI329">
        <v>7</v>
      </c>
      <c r="AEJ329">
        <v>2.5</v>
      </c>
      <c r="AEK329">
        <v>2.5</v>
      </c>
      <c r="AEL329">
        <v>12</v>
      </c>
      <c r="AEU329" t="b">
        <v>1</v>
      </c>
      <c r="AEX329" t="b">
        <v>1</v>
      </c>
      <c r="AFC329">
        <v>2.5</v>
      </c>
      <c r="AFD329">
        <v>2.5</v>
      </c>
      <c r="AFE329">
        <v>0</v>
      </c>
      <c r="AFF329">
        <v>5</v>
      </c>
      <c r="AFG329">
        <v>2.5</v>
      </c>
      <c r="AFH329">
        <v>7.5</v>
      </c>
      <c r="AFI329" t="s">
        <v>1463</v>
      </c>
      <c r="AFK329" t="s">
        <v>1463</v>
      </c>
      <c r="AFM329" t="s">
        <v>1463</v>
      </c>
      <c r="AFO329" t="s">
        <v>1463</v>
      </c>
      <c r="AFQ329" t="s">
        <v>1463</v>
      </c>
      <c r="AFT329" t="s">
        <v>1463</v>
      </c>
      <c r="AFV329">
        <v>2</v>
      </c>
      <c r="AFW329">
        <v>2</v>
      </c>
      <c r="AFX329">
        <v>5</v>
      </c>
      <c r="AFY329">
        <v>2.5</v>
      </c>
      <c r="AFZ329">
        <v>5</v>
      </c>
      <c r="AGA329">
        <v>2.5</v>
      </c>
      <c r="AGB329">
        <v>2.5</v>
      </c>
      <c r="AGC329">
        <v>10</v>
      </c>
      <c r="AGD329">
        <v>3</v>
      </c>
      <c r="AGE329">
        <v>200</v>
      </c>
      <c r="AGG329">
        <v>3</v>
      </c>
      <c r="AGH329">
        <v>5</v>
      </c>
      <c r="AGJ329">
        <v>3</v>
      </c>
      <c r="AGK329">
        <v>0</v>
      </c>
      <c r="AGQ329">
        <v>2.5</v>
      </c>
      <c r="AGR329">
        <v>2.5</v>
      </c>
      <c r="AGS329">
        <v>2</v>
      </c>
      <c r="AGT329">
        <v>2.5</v>
      </c>
      <c r="AGU329">
        <v>2.5</v>
      </c>
      <c r="AGV329">
        <v>7</v>
      </c>
      <c r="AGW329">
        <v>2</v>
      </c>
      <c r="AGY329" t="b">
        <v>1</v>
      </c>
      <c r="AGZ329" t="b">
        <v>1</v>
      </c>
      <c r="AHD329">
        <v>2</v>
      </c>
      <c r="AHE329">
        <v>2</v>
      </c>
      <c r="AHF329">
        <v>4</v>
      </c>
      <c r="AKM329">
        <v>2.5</v>
      </c>
      <c r="AKN329">
        <v>2.5</v>
      </c>
      <c r="AKO329">
        <v>10</v>
      </c>
      <c r="AKP329">
        <v>2.5</v>
      </c>
      <c r="AKQ329">
        <v>2.5</v>
      </c>
      <c r="AKR329">
        <v>15</v>
      </c>
      <c r="AKS329" t="s">
        <v>1462</v>
      </c>
      <c r="AKT329" t="s">
        <v>1462</v>
      </c>
      <c r="AKV329" t="s">
        <v>1462</v>
      </c>
      <c r="AKX329" t="s">
        <v>1462</v>
      </c>
      <c r="AKZ329" t="s">
        <v>1463</v>
      </c>
      <c r="ALB329" t="s">
        <v>1462</v>
      </c>
      <c r="ALD329" t="s">
        <v>1463</v>
      </c>
      <c r="ALF329" t="s">
        <v>1462</v>
      </c>
      <c r="ALH329" t="s">
        <v>1462</v>
      </c>
      <c r="ALJ329" t="s">
        <v>1463</v>
      </c>
      <c r="ALL329" t="s">
        <v>1463</v>
      </c>
      <c r="ALN329" t="s">
        <v>1463</v>
      </c>
      <c r="ALP329" t="s">
        <v>1463</v>
      </c>
      <c r="ALR329" t="s">
        <v>1463</v>
      </c>
      <c r="ALT329" t="s">
        <v>1463</v>
      </c>
      <c r="AML329" t="b">
        <v>1</v>
      </c>
      <c r="AMM329" t="b">
        <v>1</v>
      </c>
      <c r="AMQ329" t="b">
        <v>1</v>
      </c>
      <c r="AMW329" t="b">
        <v>1</v>
      </c>
      <c r="ANA329">
        <v>2.5</v>
      </c>
      <c r="ANB329">
        <v>2.5</v>
      </c>
      <c r="ANC329">
        <v>10</v>
      </c>
      <c r="AND329">
        <v>2.5</v>
      </c>
      <c r="ANE329">
        <v>2.5</v>
      </c>
      <c r="ANF329">
        <v>15</v>
      </c>
      <c r="ANG329" t="s">
        <v>1462</v>
      </c>
      <c r="ANH329" t="s">
        <v>3069</v>
      </c>
      <c r="ANI329" t="s">
        <v>1462</v>
      </c>
      <c r="ANJ329" t="s">
        <v>2616</v>
      </c>
      <c r="ANK329">
        <v>2.5</v>
      </c>
      <c r="ANL329">
        <v>2.5</v>
      </c>
      <c r="ANM329">
        <v>6</v>
      </c>
      <c r="ANN329">
        <v>2.5</v>
      </c>
      <c r="ANO329">
        <v>7.5</v>
      </c>
      <c r="ANP329">
        <v>16</v>
      </c>
      <c r="ANQ329" t="s">
        <v>2599</v>
      </c>
      <c r="ANR329" t="s">
        <v>1462</v>
      </c>
      <c r="ANT329">
        <v>2.5</v>
      </c>
      <c r="ANU329">
        <v>7.5</v>
      </c>
      <c r="AQR329">
        <v>2.5</v>
      </c>
      <c r="AQS329">
        <v>0</v>
      </c>
      <c r="AQT329">
        <v>2.5</v>
      </c>
      <c r="AQU329">
        <v>5</v>
      </c>
      <c r="AQV329" t="s">
        <v>1463</v>
      </c>
      <c r="ARC329" t="b">
        <v>1</v>
      </c>
      <c r="ARD329" t="b">
        <v>1</v>
      </c>
      <c r="ARG329">
        <v>0</v>
      </c>
      <c r="ARH329">
        <v>2.5</v>
      </c>
      <c r="ARI329" t="s">
        <v>1463</v>
      </c>
      <c r="ARQ329" t="s">
        <v>1463</v>
      </c>
      <c r="ASD329">
        <v>0</v>
      </c>
      <c r="ASE329">
        <v>2.5</v>
      </c>
      <c r="ASF329">
        <v>6</v>
      </c>
      <c r="ASG329">
        <v>2.5</v>
      </c>
      <c r="ASH329">
        <v>2.5</v>
      </c>
      <c r="ASI329">
        <v>11</v>
      </c>
      <c r="ASJ329">
        <v>70</v>
      </c>
      <c r="ASM329" t="b">
        <v>1</v>
      </c>
      <c r="ASS329">
        <v>6</v>
      </c>
      <c r="AST329" t="s">
        <v>1462</v>
      </c>
      <c r="ASW329" t="b">
        <v>1</v>
      </c>
      <c r="ASY329" t="b">
        <v>1</v>
      </c>
      <c r="ATC329" t="s">
        <v>7516</v>
      </c>
      <c r="ATD329">
        <v>2.5</v>
      </c>
      <c r="ATE329">
        <v>2.5</v>
      </c>
      <c r="ATF329">
        <v>0</v>
      </c>
      <c r="ATG329">
        <v>0</v>
      </c>
      <c r="ATH329">
        <v>3.8</v>
      </c>
      <c r="ATI329">
        <v>3.8</v>
      </c>
      <c r="ATJ329" t="s">
        <v>1463</v>
      </c>
      <c r="AVZ329">
        <v>0</v>
      </c>
      <c r="AWA329">
        <v>2.5</v>
      </c>
      <c r="AWB329">
        <v>0</v>
      </c>
      <c r="AWC329">
        <v>5</v>
      </c>
      <c r="AWD329">
        <v>2</v>
      </c>
      <c r="AWE329">
        <v>2.5</v>
      </c>
      <c r="AWF329">
        <v>2.5</v>
      </c>
      <c r="AWG329">
        <v>7</v>
      </c>
      <c r="AWH329" t="s">
        <v>1462</v>
      </c>
      <c r="AWI329" t="s">
        <v>1470</v>
      </c>
      <c r="AWJ329" t="s">
        <v>1463</v>
      </c>
      <c r="AWL329" t="s">
        <v>1462</v>
      </c>
      <c r="AWM329" t="s">
        <v>2619</v>
      </c>
      <c r="AWN329" t="s">
        <v>1463</v>
      </c>
      <c r="AWP329" t="s">
        <v>1463</v>
      </c>
      <c r="AWR329" t="s">
        <v>1463</v>
      </c>
      <c r="AWT329" t="s">
        <v>1463</v>
      </c>
      <c r="AWV329" t="s">
        <v>1463</v>
      </c>
      <c r="AWX329" t="s">
        <v>1463</v>
      </c>
      <c r="AWZ329" t="s">
        <v>1462</v>
      </c>
      <c r="AXA329" t="s">
        <v>1469</v>
      </c>
      <c r="AXB329" t="s">
        <v>1463</v>
      </c>
      <c r="AXD329" t="s">
        <v>1463</v>
      </c>
      <c r="AXI329">
        <v>2.5</v>
      </c>
      <c r="AXJ329">
        <v>2.5</v>
      </c>
      <c r="AXK329">
        <v>1</v>
      </c>
      <c r="AXN329">
        <v>1</v>
      </c>
      <c r="AXO329">
        <v>1</v>
      </c>
      <c r="AXP329">
        <v>1</v>
      </c>
      <c r="AXQ329">
        <v>1</v>
      </c>
      <c r="AXR329">
        <v>1</v>
      </c>
      <c r="AXS329">
        <v>1</v>
      </c>
      <c r="AXT329">
        <v>1</v>
      </c>
      <c r="AXU329">
        <v>1</v>
      </c>
      <c r="AXV329">
        <v>2</v>
      </c>
      <c r="AXW329">
        <v>1</v>
      </c>
      <c r="AXX329">
        <v>2</v>
      </c>
      <c r="AYA329">
        <v>10</v>
      </c>
      <c r="AYD329">
        <v>10</v>
      </c>
      <c r="AYE329" t="s">
        <v>1463</v>
      </c>
      <c r="AYF329" t="s">
        <v>1463</v>
      </c>
      <c r="AYG329">
        <v>10</v>
      </c>
      <c r="AYJ329">
        <v>10</v>
      </c>
      <c r="AYK329">
        <v>5</v>
      </c>
      <c r="AYL329">
        <v>5</v>
      </c>
      <c r="AYM329">
        <v>20</v>
      </c>
      <c r="AYQ329">
        <v>2</v>
      </c>
      <c r="AYR329" t="s">
        <v>7517</v>
      </c>
      <c r="AYS329" t="s">
        <v>7231</v>
      </c>
      <c r="AZM329" t="s">
        <v>1463</v>
      </c>
      <c r="AZO329" t="s">
        <v>1462</v>
      </c>
      <c r="AZP329" t="s">
        <v>7083</v>
      </c>
      <c r="AZR329">
        <v>5</v>
      </c>
      <c r="AZS329">
        <v>5</v>
      </c>
      <c r="BCH329">
        <v>10</v>
      </c>
      <c r="BCI329">
        <v>2.5</v>
      </c>
      <c r="BCJ329">
        <v>2.5</v>
      </c>
      <c r="BCK329">
        <v>15</v>
      </c>
      <c r="BCL329">
        <v>1</v>
      </c>
      <c r="BCN329" t="s">
        <v>2555</v>
      </c>
      <c r="BCP329">
        <v>2</v>
      </c>
      <c r="BCR329">
        <v>3</v>
      </c>
      <c r="BCT329" t="s">
        <v>2555</v>
      </c>
      <c r="BCW329" t="s">
        <v>2555</v>
      </c>
      <c r="BCY329">
        <v>2.5</v>
      </c>
      <c r="BCZ329">
        <v>2.5</v>
      </c>
      <c r="BEH329">
        <v>3</v>
      </c>
      <c r="BEI329">
        <v>7.5</v>
      </c>
      <c r="BEJ329">
        <v>2.5</v>
      </c>
      <c r="BEK329">
        <v>13</v>
      </c>
      <c r="BEL329" t="s">
        <v>2552</v>
      </c>
      <c r="BEN329" t="s">
        <v>2552</v>
      </c>
      <c r="BEP329" t="s">
        <v>2552</v>
      </c>
      <c r="BER329" t="s">
        <v>2552</v>
      </c>
      <c r="BET329" t="s">
        <v>2556</v>
      </c>
      <c r="BEV329" t="s">
        <v>2552</v>
      </c>
      <c r="BEX329">
        <v>7.5</v>
      </c>
      <c r="BEY329">
        <v>2.5</v>
      </c>
      <c r="BGQ329">
        <v>0</v>
      </c>
      <c r="BGR329">
        <v>2.5</v>
      </c>
      <c r="BGS329">
        <v>2.5</v>
      </c>
      <c r="BGT329">
        <v>5</v>
      </c>
      <c r="BGU329" t="s">
        <v>1462</v>
      </c>
      <c r="BGV329" t="s">
        <v>3069</v>
      </c>
      <c r="BGW329" t="s">
        <v>3103</v>
      </c>
      <c r="BHK329">
        <v>2.5</v>
      </c>
      <c r="BHL329">
        <v>2.5</v>
      </c>
      <c r="BIT329">
        <v>10</v>
      </c>
      <c r="BIU329">
        <v>2.5</v>
      </c>
      <c r="BIV329">
        <v>2.5</v>
      </c>
      <c r="BIW329">
        <v>15</v>
      </c>
      <c r="BIX329">
        <v>3</v>
      </c>
      <c r="BIY329" t="s">
        <v>2594</v>
      </c>
      <c r="BIZ329" t="s">
        <v>2563</v>
      </c>
      <c r="BJA329" t="s">
        <v>1794</v>
      </c>
      <c r="BJB329">
        <v>2.5</v>
      </c>
      <c r="BJC329">
        <v>2.5</v>
      </c>
    </row>
    <row r="330" spans="1:1022 1026:1615" ht="15" x14ac:dyDescent="0.25">
      <c r="A330" t="s">
        <v>6936</v>
      </c>
      <c r="B330" t="s">
        <v>7518</v>
      </c>
      <c r="C330" t="s">
        <v>7519</v>
      </c>
      <c r="D330" t="s">
        <v>1460</v>
      </c>
      <c r="F330" t="s">
        <v>2606</v>
      </c>
      <c r="G330" t="s">
        <v>4350</v>
      </c>
      <c r="H330" t="s">
        <v>5555</v>
      </c>
      <c r="I330" t="s">
        <v>7498</v>
      </c>
      <c r="J330">
        <v>1.7631973700000001</v>
      </c>
      <c r="K330">
        <v>34.582163790000003</v>
      </c>
      <c r="L330" s="116">
        <v>42411</v>
      </c>
      <c r="M330" t="s">
        <v>1471</v>
      </c>
      <c r="N330">
        <v>39</v>
      </c>
      <c r="O330" t="s">
        <v>1472</v>
      </c>
      <c r="Q330">
        <v>6.7</v>
      </c>
      <c r="R330">
        <v>7.5</v>
      </c>
      <c r="S330">
        <v>2.5</v>
      </c>
      <c r="T330">
        <v>16.7</v>
      </c>
      <c r="U330">
        <v>1</v>
      </c>
      <c r="V330">
        <v>1</v>
      </c>
      <c r="W330">
        <v>3</v>
      </c>
      <c r="X330">
        <v>1</v>
      </c>
      <c r="AA330" t="b">
        <v>1</v>
      </c>
      <c r="AG330">
        <v>1</v>
      </c>
      <c r="AH330">
        <v>1</v>
      </c>
      <c r="AI330">
        <v>2</v>
      </c>
      <c r="AJ330">
        <v>1</v>
      </c>
      <c r="AS330">
        <v>1</v>
      </c>
      <c r="AT330">
        <v>1</v>
      </c>
      <c r="AU330">
        <v>2</v>
      </c>
      <c r="AV330">
        <v>1</v>
      </c>
      <c r="BS330" t="s">
        <v>1462</v>
      </c>
      <c r="BT330" t="s">
        <v>1462</v>
      </c>
      <c r="BW330">
        <v>7.5</v>
      </c>
      <c r="BX330">
        <v>2.5</v>
      </c>
      <c r="BY330">
        <v>3.5</v>
      </c>
      <c r="BZ330">
        <v>2.5</v>
      </c>
      <c r="CA330">
        <v>2.5</v>
      </c>
      <c r="CB330">
        <v>8.5</v>
      </c>
      <c r="CC330" t="s">
        <v>1462</v>
      </c>
      <c r="CD330" t="b">
        <v>1</v>
      </c>
      <c r="CE330" t="b">
        <v>1</v>
      </c>
      <c r="CF330">
        <v>15</v>
      </c>
      <c r="CH330" t="s">
        <v>1463</v>
      </c>
      <c r="CM330" t="s">
        <v>1463</v>
      </c>
      <c r="CR330" t="s">
        <v>1463</v>
      </c>
      <c r="CW330" t="s">
        <v>1463</v>
      </c>
      <c r="DB330" t="s">
        <v>1463</v>
      </c>
      <c r="DG330" t="s">
        <v>1463</v>
      </c>
      <c r="DM330" t="s">
        <v>1463</v>
      </c>
      <c r="DU330" t="b">
        <v>1</v>
      </c>
      <c r="EA330" t="b">
        <v>1</v>
      </c>
      <c r="EF330" t="b">
        <v>1</v>
      </c>
      <c r="EG330" t="s">
        <v>7100</v>
      </c>
      <c r="EI330">
        <v>2.5</v>
      </c>
      <c r="EJ330">
        <v>2.5</v>
      </c>
      <c r="EN330">
        <v>0</v>
      </c>
      <c r="EO330" t="s">
        <v>1463</v>
      </c>
      <c r="FL330">
        <v>6.7</v>
      </c>
      <c r="FM330">
        <v>2.5</v>
      </c>
      <c r="FN330">
        <v>2.5</v>
      </c>
      <c r="FO330">
        <v>11.7</v>
      </c>
      <c r="FP330" t="s">
        <v>1462</v>
      </c>
      <c r="FT330" t="b">
        <v>1</v>
      </c>
      <c r="FV330" t="s">
        <v>1464</v>
      </c>
      <c r="GC330" t="b">
        <v>1</v>
      </c>
      <c r="GE330" t="s">
        <v>1464</v>
      </c>
      <c r="HJ330" t="b">
        <v>1</v>
      </c>
      <c r="HL330" t="s">
        <v>1465</v>
      </c>
      <c r="JC330" t="b">
        <v>1</v>
      </c>
      <c r="JE330" t="s">
        <v>1464</v>
      </c>
      <c r="KK330" t="s">
        <v>1462</v>
      </c>
      <c r="KM330">
        <v>2.5</v>
      </c>
      <c r="KN330">
        <v>2.5</v>
      </c>
      <c r="KO330">
        <v>0</v>
      </c>
      <c r="KR330">
        <v>0</v>
      </c>
      <c r="KS330" t="s">
        <v>1463</v>
      </c>
      <c r="RO330">
        <v>7.5</v>
      </c>
      <c r="RP330">
        <v>0</v>
      </c>
      <c r="RQ330">
        <v>2.5</v>
      </c>
      <c r="RR330">
        <v>10</v>
      </c>
      <c r="RS330" t="s">
        <v>1463</v>
      </c>
      <c r="RZ330" t="s">
        <v>1463</v>
      </c>
      <c r="SK330">
        <v>0</v>
      </c>
      <c r="SL330">
        <v>2.5</v>
      </c>
      <c r="SM330">
        <v>3.7</v>
      </c>
      <c r="SN330">
        <v>2.5</v>
      </c>
      <c r="SO330">
        <v>2.5</v>
      </c>
      <c r="SP330">
        <v>8.6999999999999993</v>
      </c>
      <c r="SQ330" t="s">
        <v>1463</v>
      </c>
      <c r="SR330" t="s">
        <v>2919</v>
      </c>
      <c r="TI330">
        <v>75</v>
      </c>
      <c r="TJ330" t="s">
        <v>7520</v>
      </c>
      <c r="TN330" t="b">
        <v>1</v>
      </c>
      <c r="TO330" t="b">
        <v>1</v>
      </c>
      <c r="TP330" t="b">
        <v>1</v>
      </c>
      <c r="TQ330" t="b">
        <v>1</v>
      </c>
      <c r="TU330" t="b">
        <v>1</v>
      </c>
      <c r="TX330">
        <v>2.5</v>
      </c>
      <c r="TY330">
        <v>2.5</v>
      </c>
      <c r="VI330">
        <v>5</v>
      </c>
      <c r="VJ330">
        <v>0</v>
      </c>
      <c r="VK330">
        <v>2.5</v>
      </c>
      <c r="VL330">
        <v>7.5</v>
      </c>
      <c r="VM330" t="s">
        <v>1463</v>
      </c>
      <c r="VO330" t="s">
        <v>1463</v>
      </c>
      <c r="VQ330" t="s">
        <v>1463</v>
      </c>
      <c r="VS330" t="s">
        <v>1463</v>
      </c>
      <c r="VV330" t="s">
        <v>1463</v>
      </c>
      <c r="VX330" t="s">
        <v>1462</v>
      </c>
      <c r="VY330" t="s">
        <v>3050</v>
      </c>
      <c r="VZ330">
        <v>0</v>
      </c>
      <c r="WA330">
        <v>2.5</v>
      </c>
      <c r="XJ330">
        <v>5</v>
      </c>
      <c r="XK330">
        <v>1.3</v>
      </c>
      <c r="XL330">
        <v>2.5</v>
      </c>
      <c r="XM330">
        <v>8.8000000000000007</v>
      </c>
      <c r="XN330" t="s">
        <v>1462</v>
      </c>
      <c r="XO330" t="s">
        <v>1462</v>
      </c>
      <c r="XQ330" t="b">
        <v>1</v>
      </c>
      <c r="XT330" t="b">
        <v>1</v>
      </c>
      <c r="XV330" t="b">
        <v>1</v>
      </c>
      <c r="XX330" t="b">
        <v>1</v>
      </c>
      <c r="YC330" t="s">
        <v>1462</v>
      </c>
      <c r="YE330" t="s">
        <v>1462</v>
      </c>
      <c r="YF330" t="s">
        <v>6929</v>
      </c>
      <c r="YG330">
        <v>2.5</v>
      </c>
      <c r="YH330">
        <v>2.5</v>
      </c>
      <c r="YI330" t="s">
        <v>1463</v>
      </c>
      <c r="YU330">
        <v>0</v>
      </c>
      <c r="YV330">
        <v>2.5</v>
      </c>
      <c r="ZX330">
        <v>10</v>
      </c>
      <c r="ZY330">
        <v>2.5</v>
      </c>
      <c r="ZZ330">
        <v>2.5</v>
      </c>
      <c r="AAA330">
        <v>15</v>
      </c>
      <c r="AAB330" t="s">
        <v>1462</v>
      </c>
      <c r="AAD330" t="b">
        <v>1</v>
      </c>
      <c r="AAH330" t="b">
        <v>1</v>
      </c>
      <c r="AAM330" t="b">
        <v>1</v>
      </c>
      <c r="AAO330" t="b">
        <v>1</v>
      </c>
      <c r="AAS330" t="s">
        <v>7521</v>
      </c>
      <c r="AAT330">
        <v>2.5</v>
      </c>
      <c r="AAU330">
        <v>2.5</v>
      </c>
      <c r="ADN330">
        <v>6</v>
      </c>
      <c r="ADO330">
        <v>2.5</v>
      </c>
      <c r="ADP330">
        <v>2.5</v>
      </c>
      <c r="ADQ330">
        <v>11</v>
      </c>
      <c r="ADR330" t="s">
        <v>1759</v>
      </c>
      <c r="ADS330">
        <v>0.5</v>
      </c>
      <c r="ADT330">
        <v>30</v>
      </c>
      <c r="ADU330" t="s">
        <v>2560</v>
      </c>
      <c r="ADV330">
        <v>1</v>
      </c>
      <c r="ADW330">
        <v>60</v>
      </c>
      <c r="AEG330">
        <v>2.5</v>
      </c>
      <c r="AEH330">
        <v>2.5</v>
      </c>
      <c r="AEI330">
        <v>7</v>
      </c>
      <c r="AEJ330">
        <v>2.5</v>
      </c>
      <c r="AEK330">
        <v>2.5</v>
      </c>
      <c r="AEL330">
        <v>12</v>
      </c>
      <c r="AEU330" t="b">
        <v>1</v>
      </c>
      <c r="AEX330" t="b">
        <v>1</v>
      </c>
      <c r="AFC330">
        <v>2.5</v>
      </c>
      <c r="AFD330">
        <v>2.5</v>
      </c>
      <c r="AFE330">
        <v>0</v>
      </c>
      <c r="AFF330">
        <v>6.1</v>
      </c>
      <c r="AFG330">
        <v>2.5</v>
      </c>
      <c r="AFH330">
        <v>8.6</v>
      </c>
      <c r="AFI330" t="s">
        <v>1463</v>
      </c>
      <c r="AFK330" t="s">
        <v>1463</v>
      </c>
      <c r="AFM330" t="s">
        <v>1463</v>
      </c>
      <c r="AFO330" t="s">
        <v>1463</v>
      </c>
      <c r="AFQ330" t="s">
        <v>1463</v>
      </c>
      <c r="AFT330" t="s">
        <v>1463</v>
      </c>
      <c r="AFV330">
        <v>3</v>
      </c>
      <c r="AFW330">
        <v>2</v>
      </c>
      <c r="AFX330">
        <v>6.1111111111111098</v>
      </c>
      <c r="AFY330">
        <v>2.5</v>
      </c>
      <c r="AFZ330">
        <v>6.7</v>
      </c>
      <c r="AGA330">
        <v>2.5</v>
      </c>
      <c r="AGB330">
        <v>2.5</v>
      </c>
      <c r="AGC330">
        <v>11.7</v>
      </c>
      <c r="AGD330">
        <v>10</v>
      </c>
      <c r="AGE330">
        <v>200</v>
      </c>
      <c r="AGG330">
        <v>10</v>
      </c>
      <c r="AGH330">
        <v>2</v>
      </c>
      <c r="AGJ330">
        <v>10</v>
      </c>
      <c r="AGK330">
        <v>0</v>
      </c>
      <c r="AGQ330">
        <v>2.5</v>
      </c>
      <c r="AGR330">
        <v>2.5</v>
      </c>
      <c r="AGS330">
        <v>2</v>
      </c>
      <c r="AGT330">
        <v>5</v>
      </c>
      <c r="AGU330">
        <v>2.5</v>
      </c>
      <c r="AGV330">
        <v>9.5</v>
      </c>
      <c r="AGW330">
        <v>2</v>
      </c>
      <c r="AGY330" t="b">
        <v>1</v>
      </c>
      <c r="AGZ330" t="b">
        <v>1</v>
      </c>
      <c r="AHD330">
        <v>2</v>
      </c>
      <c r="AHE330">
        <v>2</v>
      </c>
      <c r="AHF330">
        <v>3</v>
      </c>
      <c r="AKM330">
        <v>5</v>
      </c>
      <c r="AKN330">
        <v>2.5</v>
      </c>
      <c r="AKO330">
        <v>10</v>
      </c>
      <c r="AKP330">
        <v>2.5</v>
      </c>
      <c r="AKQ330">
        <v>2.5</v>
      </c>
      <c r="AKR330">
        <v>15</v>
      </c>
      <c r="AKS330" t="s">
        <v>1462</v>
      </c>
      <c r="AKT330" t="s">
        <v>1463</v>
      </c>
      <c r="AKV330" t="s">
        <v>1462</v>
      </c>
      <c r="AKX330" t="s">
        <v>1463</v>
      </c>
      <c r="AKZ330" t="s">
        <v>1463</v>
      </c>
      <c r="ALB330" t="s">
        <v>1462</v>
      </c>
      <c r="ALD330" t="s">
        <v>1463</v>
      </c>
      <c r="ALF330" t="s">
        <v>1462</v>
      </c>
      <c r="ALH330" t="s">
        <v>1462</v>
      </c>
      <c r="ALJ330" t="s">
        <v>1463</v>
      </c>
      <c r="ALL330" t="s">
        <v>1463</v>
      </c>
      <c r="ALN330" t="s">
        <v>1463</v>
      </c>
      <c r="ALP330" t="s">
        <v>1463</v>
      </c>
      <c r="ALR330" t="s">
        <v>1463</v>
      </c>
      <c r="ALT330" t="s">
        <v>1463</v>
      </c>
      <c r="AMF330" t="b">
        <v>1</v>
      </c>
      <c r="AML330" t="b">
        <v>1</v>
      </c>
      <c r="AMM330" t="b">
        <v>1</v>
      </c>
      <c r="AMQ330" t="b">
        <v>1</v>
      </c>
      <c r="AMW330" t="b">
        <v>1</v>
      </c>
      <c r="ANA330">
        <v>2.5</v>
      </c>
      <c r="ANB330">
        <v>2.5</v>
      </c>
      <c r="ANC330">
        <v>10</v>
      </c>
      <c r="AND330">
        <v>2.5</v>
      </c>
      <c r="ANE330">
        <v>2.5</v>
      </c>
      <c r="ANF330">
        <v>15</v>
      </c>
      <c r="ANG330" t="s">
        <v>1462</v>
      </c>
      <c r="ANH330" t="s">
        <v>7522</v>
      </c>
      <c r="ANI330" t="s">
        <v>1462</v>
      </c>
      <c r="ANJ330" t="s">
        <v>2616</v>
      </c>
      <c r="ANK330">
        <v>2.5</v>
      </c>
      <c r="ANL330">
        <v>2.5</v>
      </c>
      <c r="ANM330">
        <v>6</v>
      </c>
      <c r="ANN330">
        <v>2.5</v>
      </c>
      <c r="ANO330">
        <v>7.5</v>
      </c>
      <c r="ANP330">
        <v>16</v>
      </c>
      <c r="ANQ330" t="s">
        <v>2599</v>
      </c>
      <c r="ANR330" t="s">
        <v>1462</v>
      </c>
      <c r="ANT330">
        <v>2.5</v>
      </c>
      <c r="ANU330">
        <v>7.5</v>
      </c>
      <c r="AQR330">
        <v>2.5</v>
      </c>
      <c r="AQS330">
        <v>1.3</v>
      </c>
      <c r="AQT330">
        <v>2.5</v>
      </c>
      <c r="AQU330">
        <v>6.3</v>
      </c>
      <c r="AQV330" t="s">
        <v>1463</v>
      </c>
      <c r="ARA330" t="b">
        <v>1</v>
      </c>
      <c r="ARB330" t="b">
        <v>1</v>
      </c>
      <c r="ARC330" t="b">
        <v>1</v>
      </c>
      <c r="ARD330" t="b">
        <v>1</v>
      </c>
      <c r="ARG330">
        <v>2.5</v>
      </c>
      <c r="ARH330">
        <v>2.5</v>
      </c>
      <c r="ARI330" t="s">
        <v>1463</v>
      </c>
      <c r="ARQ330" t="s">
        <v>1463</v>
      </c>
      <c r="ASD330">
        <v>0</v>
      </c>
      <c r="ASE330">
        <v>2.5</v>
      </c>
      <c r="ASF330">
        <v>5</v>
      </c>
      <c r="ASG330">
        <v>2.5</v>
      </c>
      <c r="ASH330">
        <v>2.5</v>
      </c>
      <c r="ASI330">
        <v>10</v>
      </c>
      <c r="ASJ330">
        <v>80</v>
      </c>
      <c r="ASM330" t="b">
        <v>1</v>
      </c>
      <c r="ASS330">
        <v>5</v>
      </c>
      <c r="AST330" t="s">
        <v>1462</v>
      </c>
      <c r="ASW330" t="b">
        <v>1</v>
      </c>
      <c r="ASY330" t="b">
        <v>1</v>
      </c>
      <c r="ATC330" t="s">
        <v>7523</v>
      </c>
      <c r="ATD330">
        <v>2.5</v>
      </c>
      <c r="ATE330">
        <v>2.5</v>
      </c>
      <c r="ATF330">
        <v>3.5</v>
      </c>
      <c r="ATG330">
        <v>0</v>
      </c>
      <c r="ATH330">
        <v>2.5</v>
      </c>
      <c r="ATI330">
        <v>6</v>
      </c>
      <c r="ATJ330" t="s">
        <v>1462</v>
      </c>
      <c r="AUU330" t="b">
        <v>1</v>
      </c>
      <c r="AUV330" t="s">
        <v>7524</v>
      </c>
      <c r="AUW330" t="s">
        <v>2568</v>
      </c>
      <c r="AVZ330">
        <v>0</v>
      </c>
      <c r="AWA330">
        <v>2.5</v>
      </c>
      <c r="AWB330">
        <v>0</v>
      </c>
      <c r="AWC330">
        <v>2.5</v>
      </c>
      <c r="AWD330">
        <v>3</v>
      </c>
      <c r="AWE330">
        <v>2.5</v>
      </c>
      <c r="AWF330">
        <v>2.5</v>
      </c>
      <c r="AWG330">
        <v>8</v>
      </c>
      <c r="AWH330" t="s">
        <v>1462</v>
      </c>
      <c r="AWI330" t="s">
        <v>1470</v>
      </c>
      <c r="AWJ330" t="s">
        <v>1463</v>
      </c>
      <c r="AWL330" t="s">
        <v>1462</v>
      </c>
      <c r="AWM330" t="s">
        <v>2619</v>
      </c>
      <c r="AWN330" t="s">
        <v>1463</v>
      </c>
      <c r="AWP330" t="s">
        <v>1463</v>
      </c>
      <c r="AWR330" t="s">
        <v>1463</v>
      </c>
      <c r="AWT330" t="s">
        <v>1463</v>
      </c>
      <c r="AWV330" t="s">
        <v>1463</v>
      </c>
      <c r="AWX330" t="s">
        <v>1462</v>
      </c>
      <c r="AWY330" t="s">
        <v>1469</v>
      </c>
      <c r="AWZ330" t="s">
        <v>1463</v>
      </c>
      <c r="AXB330" t="s">
        <v>1462</v>
      </c>
      <c r="AXC330" t="s">
        <v>1469</v>
      </c>
      <c r="AXD330" t="s">
        <v>1463</v>
      </c>
      <c r="AXI330">
        <v>2.5</v>
      </c>
      <c r="AXJ330">
        <v>2.5</v>
      </c>
      <c r="AXK330">
        <v>2</v>
      </c>
      <c r="AXN330">
        <v>2</v>
      </c>
      <c r="AXO330">
        <v>1</v>
      </c>
      <c r="AXP330">
        <v>1</v>
      </c>
      <c r="AXQ330">
        <v>1</v>
      </c>
      <c r="AXR330">
        <v>1</v>
      </c>
      <c r="AXS330">
        <v>1</v>
      </c>
      <c r="AXT330">
        <v>1</v>
      </c>
      <c r="AXU330">
        <v>1</v>
      </c>
      <c r="AXV330">
        <v>1</v>
      </c>
      <c r="AXW330">
        <v>1</v>
      </c>
      <c r="AXX330">
        <v>1</v>
      </c>
      <c r="AYA330">
        <v>10</v>
      </c>
      <c r="AYD330">
        <v>10</v>
      </c>
      <c r="AYE330" t="s">
        <v>1463</v>
      </c>
      <c r="AYF330" t="s">
        <v>1463</v>
      </c>
      <c r="AYG330">
        <v>10</v>
      </c>
      <c r="AYJ330">
        <v>10</v>
      </c>
      <c r="AYK330">
        <v>2.5</v>
      </c>
      <c r="AYL330">
        <v>2.5</v>
      </c>
      <c r="AYM330">
        <v>15</v>
      </c>
      <c r="AZO330" t="s">
        <v>1462</v>
      </c>
      <c r="AZP330" t="s">
        <v>7525</v>
      </c>
      <c r="AZR330">
        <v>2.5</v>
      </c>
      <c r="AZS330">
        <v>2.5</v>
      </c>
      <c r="BCH330">
        <v>10</v>
      </c>
      <c r="BCI330">
        <v>2.5</v>
      </c>
      <c r="BCJ330">
        <v>2.5</v>
      </c>
      <c r="BCK330">
        <v>15</v>
      </c>
      <c r="BCL330">
        <v>1</v>
      </c>
      <c r="BCN330" t="s">
        <v>2555</v>
      </c>
      <c r="BCP330">
        <v>2</v>
      </c>
      <c r="BCR330">
        <v>3</v>
      </c>
      <c r="BCT330" t="s">
        <v>2555</v>
      </c>
      <c r="BCW330" t="s">
        <v>2555</v>
      </c>
      <c r="BCY330">
        <v>2.5</v>
      </c>
      <c r="BCZ330">
        <v>2.5</v>
      </c>
      <c r="BEH330">
        <v>7.5</v>
      </c>
      <c r="BEI330">
        <v>2.5</v>
      </c>
      <c r="BEJ330">
        <v>2.5</v>
      </c>
      <c r="BEK330">
        <v>12.5</v>
      </c>
      <c r="BEL330" t="s">
        <v>2552</v>
      </c>
      <c r="BEN330" t="s">
        <v>2552</v>
      </c>
      <c r="BEP330" t="s">
        <v>2557</v>
      </c>
      <c r="BER330" t="s">
        <v>2567</v>
      </c>
      <c r="BET330" t="s">
        <v>2567</v>
      </c>
      <c r="BEV330" t="s">
        <v>2567</v>
      </c>
      <c r="BEX330">
        <v>2.5</v>
      </c>
      <c r="BEY330">
        <v>2.5</v>
      </c>
      <c r="BGQ330">
        <v>2</v>
      </c>
      <c r="BGR330">
        <v>2.5</v>
      </c>
      <c r="BGS330">
        <v>2.5</v>
      </c>
      <c r="BGT330">
        <v>7</v>
      </c>
      <c r="BGU330" t="s">
        <v>1462</v>
      </c>
      <c r="BGV330" t="s">
        <v>2667</v>
      </c>
      <c r="BGW330" t="s">
        <v>2653</v>
      </c>
      <c r="BHK330">
        <v>2.5</v>
      </c>
      <c r="BHL330">
        <v>2.5</v>
      </c>
      <c r="BIT330">
        <v>5</v>
      </c>
      <c r="BIU330">
        <v>2.5</v>
      </c>
      <c r="BIV330">
        <v>2.5</v>
      </c>
      <c r="BIW330">
        <v>10</v>
      </c>
      <c r="BIX330">
        <v>2</v>
      </c>
      <c r="BIY330" t="s">
        <v>2548</v>
      </c>
      <c r="BIZ330" t="s">
        <v>1794</v>
      </c>
      <c r="BJA330" t="s">
        <v>1468</v>
      </c>
      <c r="BJB330">
        <v>2.5</v>
      </c>
      <c r="BJC330">
        <v>2.5</v>
      </c>
    </row>
    <row r="331" spans="1:1022 1026:1615" ht="15" x14ac:dyDescent="0.25">
      <c r="A331" t="s">
        <v>6936</v>
      </c>
      <c r="B331" t="s">
        <v>7526</v>
      </c>
      <c r="C331" t="s">
        <v>7527</v>
      </c>
      <c r="D331" t="s">
        <v>2553</v>
      </c>
      <c r="E331" t="s">
        <v>7528</v>
      </c>
      <c r="F331" t="s">
        <v>2606</v>
      </c>
      <c r="G331" t="s">
        <v>4350</v>
      </c>
      <c r="H331" t="s">
        <v>5555</v>
      </c>
      <c r="I331" t="s">
        <v>7498</v>
      </c>
      <c r="J331">
        <v>1.7635677999999999</v>
      </c>
      <c r="K331">
        <v>34.585974729999997</v>
      </c>
      <c r="L331" s="116">
        <v>42411</v>
      </c>
      <c r="M331" t="s">
        <v>1471</v>
      </c>
      <c r="N331">
        <v>28</v>
      </c>
      <c r="O331" t="s">
        <v>1472</v>
      </c>
      <c r="Q331">
        <v>6.3</v>
      </c>
      <c r="R331">
        <v>7.5</v>
      </c>
      <c r="S331">
        <v>2.5</v>
      </c>
      <c r="T331">
        <v>16.3</v>
      </c>
      <c r="U331">
        <v>1</v>
      </c>
      <c r="V331">
        <v>1</v>
      </c>
      <c r="W331">
        <v>2</v>
      </c>
      <c r="X331">
        <v>2</v>
      </c>
      <c r="AA331" t="b">
        <v>1</v>
      </c>
      <c r="AG331">
        <v>1</v>
      </c>
      <c r="AH331">
        <v>1</v>
      </c>
      <c r="AI331">
        <v>1</v>
      </c>
      <c r="AJ331">
        <v>1</v>
      </c>
      <c r="AS331">
        <v>1</v>
      </c>
      <c r="AT331">
        <v>1</v>
      </c>
      <c r="AU331">
        <v>1</v>
      </c>
      <c r="BG331">
        <v>1</v>
      </c>
      <c r="BS331" t="s">
        <v>1462</v>
      </c>
      <c r="BT331" t="s">
        <v>1462</v>
      </c>
      <c r="BW331">
        <v>7.5</v>
      </c>
      <c r="BX331">
        <v>2.5</v>
      </c>
      <c r="BY331">
        <v>7.5</v>
      </c>
      <c r="BZ331">
        <v>2.5</v>
      </c>
      <c r="CA331">
        <v>2.5</v>
      </c>
      <c r="CB331">
        <v>12.5</v>
      </c>
      <c r="CC331" t="s">
        <v>1462</v>
      </c>
      <c r="CD331" t="b">
        <v>1</v>
      </c>
      <c r="CE331" t="b">
        <v>1</v>
      </c>
      <c r="CF331">
        <v>12</v>
      </c>
      <c r="CH331" t="s">
        <v>1462</v>
      </c>
      <c r="CI331" t="b">
        <v>1</v>
      </c>
      <c r="CK331">
        <v>6</v>
      </c>
      <c r="CM331" t="s">
        <v>1463</v>
      </c>
      <c r="CR331" t="s">
        <v>1463</v>
      </c>
      <c r="CW331" t="s">
        <v>1463</v>
      </c>
      <c r="DB331" t="s">
        <v>1463</v>
      </c>
      <c r="DG331" t="s">
        <v>1463</v>
      </c>
      <c r="DM331" t="s">
        <v>1463</v>
      </c>
      <c r="DS331" t="b">
        <v>1</v>
      </c>
      <c r="DU331" t="b">
        <v>1</v>
      </c>
      <c r="EA331" t="b">
        <v>1</v>
      </c>
      <c r="EI331">
        <v>2.5</v>
      </c>
      <c r="EJ331">
        <v>2.5</v>
      </c>
      <c r="EN331">
        <v>0</v>
      </c>
      <c r="EO331" t="s">
        <v>1463</v>
      </c>
      <c r="FL331">
        <v>3.5</v>
      </c>
      <c r="FM331">
        <v>2.5</v>
      </c>
      <c r="FN331">
        <v>2.5</v>
      </c>
      <c r="FO331">
        <v>8.5</v>
      </c>
      <c r="FP331" t="s">
        <v>1462</v>
      </c>
      <c r="FT331" t="b">
        <v>1</v>
      </c>
      <c r="FV331" t="s">
        <v>1464</v>
      </c>
      <c r="HD331" t="b">
        <v>1</v>
      </c>
      <c r="HF331" t="s">
        <v>1464</v>
      </c>
      <c r="JC331" t="b">
        <v>1</v>
      </c>
      <c r="JE331" t="s">
        <v>1464</v>
      </c>
      <c r="KM331">
        <v>2.5</v>
      </c>
      <c r="KN331">
        <v>2.5</v>
      </c>
      <c r="KO331">
        <v>0</v>
      </c>
      <c r="KR331">
        <v>0</v>
      </c>
      <c r="KS331" t="s">
        <v>1463</v>
      </c>
      <c r="RO331">
        <v>7.5</v>
      </c>
      <c r="RP331">
        <v>0</v>
      </c>
      <c r="RQ331">
        <v>2.5</v>
      </c>
      <c r="RR331">
        <v>10</v>
      </c>
      <c r="RS331" t="s">
        <v>1463</v>
      </c>
      <c r="RZ331" t="s">
        <v>1463</v>
      </c>
      <c r="SK331">
        <v>0</v>
      </c>
      <c r="SL331">
        <v>2.5</v>
      </c>
      <c r="SM331">
        <v>4.9000000000000004</v>
      </c>
      <c r="SN331">
        <v>2.5</v>
      </c>
      <c r="SO331">
        <v>2.5</v>
      </c>
      <c r="SP331">
        <v>9.9</v>
      </c>
      <c r="SQ331" t="s">
        <v>1462</v>
      </c>
      <c r="SS331">
        <v>13</v>
      </c>
      <c r="ST331" t="s">
        <v>7529</v>
      </c>
      <c r="SU331" t="s">
        <v>1463</v>
      </c>
      <c r="SY331" t="b">
        <v>1</v>
      </c>
      <c r="SZ331" t="b">
        <v>1</v>
      </c>
      <c r="TF331" t="b">
        <v>1</v>
      </c>
      <c r="TI331">
        <v>75</v>
      </c>
      <c r="TJ331" t="s">
        <v>7530</v>
      </c>
      <c r="TN331" t="b">
        <v>1</v>
      </c>
      <c r="TO331" t="b">
        <v>1</v>
      </c>
      <c r="TP331" t="b">
        <v>1</v>
      </c>
      <c r="TQ331" t="b">
        <v>1</v>
      </c>
      <c r="TR331" t="b">
        <v>1</v>
      </c>
      <c r="TT331" t="b">
        <v>1</v>
      </c>
      <c r="TU331" t="b">
        <v>1</v>
      </c>
      <c r="TX331">
        <v>2.5</v>
      </c>
      <c r="TY331">
        <v>2.5</v>
      </c>
      <c r="VI331">
        <v>0</v>
      </c>
      <c r="VJ331">
        <v>2.5</v>
      </c>
      <c r="VK331">
        <v>2.5</v>
      </c>
      <c r="VL331">
        <v>5</v>
      </c>
      <c r="VM331" t="s">
        <v>1463</v>
      </c>
      <c r="VO331" t="s">
        <v>1463</v>
      </c>
      <c r="VQ331" t="s">
        <v>1463</v>
      </c>
      <c r="VS331" t="s">
        <v>1463</v>
      </c>
      <c r="VV331" t="s">
        <v>1463</v>
      </c>
      <c r="VX331" t="s">
        <v>1463</v>
      </c>
      <c r="VZ331">
        <v>2.5</v>
      </c>
      <c r="WA331">
        <v>2.5</v>
      </c>
      <c r="XJ331">
        <v>5</v>
      </c>
      <c r="XK331">
        <v>1.3</v>
      </c>
      <c r="XL331">
        <v>2.5</v>
      </c>
      <c r="XM331">
        <v>8.8000000000000007</v>
      </c>
      <c r="XN331" t="s">
        <v>1462</v>
      </c>
      <c r="XO331" t="s">
        <v>1462</v>
      </c>
      <c r="XQ331" t="b">
        <v>1</v>
      </c>
      <c r="XW331" t="b">
        <v>1</v>
      </c>
      <c r="XX331" t="b">
        <v>1</v>
      </c>
      <c r="YC331" t="s">
        <v>1462</v>
      </c>
      <c r="YE331" t="s">
        <v>1462</v>
      </c>
      <c r="YF331" t="s">
        <v>6986</v>
      </c>
      <c r="YG331">
        <v>2.5</v>
      </c>
      <c r="YH331">
        <v>2.5</v>
      </c>
      <c r="YI331" t="s">
        <v>1463</v>
      </c>
      <c r="YU331">
        <v>0</v>
      </c>
      <c r="YV331">
        <v>2.5</v>
      </c>
      <c r="ZX331">
        <v>7</v>
      </c>
      <c r="ZY331">
        <v>2.5</v>
      </c>
      <c r="ZZ331">
        <v>2.5</v>
      </c>
      <c r="AAA331">
        <v>12</v>
      </c>
      <c r="AAB331" t="s">
        <v>1462</v>
      </c>
      <c r="AAD331" t="b">
        <v>1</v>
      </c>
      <c r="AAM331" t="b">
        <v>1</v>
      </c>
      <c r="AAS331" t="s">
        <v>6970</v>
      </c>
      <c r="AAT331">
        <v>2.5</v>
      </c>
      <c r="AAU331">
        <v>2.5</v>
      </c>
      <c r="ADN331">
        <v>6</v>
      </c>
      <c r="ADO331">
        <v>2.5</v>
      </c>
      <c r="ADP331">
        <v>2.5</v>
      </c>
      <c r="ADQ331">
        <v>11</v>
      </c>
      <c r="ADR331" t="s">
        <v>1759</v>
      </c>
      <c r="ADS331">
        <v>0.5</v>
      </c>
      <c r="ADT331">
        <v>30</v>
      </c>
      <c r="ADU331" t="s">
        <v>2560</v>
      </c>
      <c r="ADV331">
        <v>1</v>
      </c>
      <c r="ADW331">
        <v>60</v>
      </c>
      <c r="AEG331">
        <v>2.5</v>
      </c>
      <c r="AEH331">
        <v>2.5</v>
      </c>
      <c r="AEI331">
        <v>7</v>
      </c>
      <c r="AEJ331">
        <v>2.5</v>
      </c>
      <c r="AEK331">
        <v>2.5</v>
      </c>
      <c r="AEL331">
        <v>12</v>
      </c>
      <c r="AEU331" t="b">
        <v>1</v>
      </c>
      <c r="AEX331" t="b">
        <v>1</v>
      </c>
      <c r="AFC331">
        <v>2.5</v>
      </c>
      <c r="AFD331">
        <v>2.5</v>
      </c>
      <c r="AFE331">
        <v>0</v>
      </c>
      <c r="AFF331">
        <v>6.1</v>
      </c>
      <c r="AFG331">
        <v>2.5</v>
      </c>
      <c r="AFH331">
        <v>8.6</v>
      </c>
      <c r="AFI331" t="s">
        <v>1463</v>
      </c>
      <c r="AFK331" t="s">
        <v>1463</v>
      </c>
      <c r="AFM331" t="s">
        <v>1463</v>
      </c>
      <c r="AFO331" t="s">
        <v>1463</v>
      </c>
      <c r="AFQ331" t="s">
        <v>1463</v>
      </c>
      <c r="AFT331" t="s">
        <v>1463</v>
      </c>
      <c r="AFV331">
        <v>3</v>
      </c>
      <c r="AFW331">
        <v>2</v>
      </c>
      <c r="AFX331">
        <v>6.1111111111111098</v>
      </c>
      <c r="AFY331">
        <v>2.5</v>
      </c>
      <c r="AFZ331">
        <v>6.7</v>
      </c>
      <c r="AGA331">
        <v>2.5</v>
      </c>
      <c r="AGB331">
        <v>2.5</v>
      </c>
      <c r="AGC331">
        <v>11.7</v>
      </c>
      <c r="AGD331">
        <v>7</v>
      </c>
      <c r="AGE331">
        <v>200</v>
      </c>
      <c r="AGG331">
        <v>7</v>
      </c>
      <c r="AGH331">
        <v>2</v>
      </c>
      <c r="AGJ331">
        <v>7</v>
      </c>
      <c r="AGK331">
        <v>0</v>
      </c>
      <c r="AGQ331">
        <v>2.5</v>
      </c>
      <c r="AGR331">
        <v>2.5</v>
      </c>
      <c r="AGS331">
        <v>2</v>
      </c>
      <c r="AGT331">
        <v>2.5</v>
      </c>
      <c r="AGU331">
        <v>2.5</v>
      </c>
      <c r="AGV331">
        <v>7</v>
      </c>
      <c r="AGW331">
        <v>2</v>
      </c>
      <c r="AGY331" t="b">
        <v>1</v>
      </c>
      <c r="AGZ331" t="b">
        <v>1</v>
      </c>
      <c r="AHD331">
        <v>2</v>
      </c>
      <c r="AHE331">
        <v>2</v>
      </c>
      <c r="AHF331">
        <v>3</v>
      </c>
      <c r="AKM331">
        <v>2.5</v>
      </c>
      <c r="AKN331">
        <v>2.5</v>
      </c>
      <c r="AKO331">
        <v>10</v>
      </c>
      <c r="AKP331">
        <v>2.5</v>
      </c>
      <c r="AKQ331">
        <v>2.5</v>
      </c>
      <c r="AKR331">
        <v>15</v>
      </c>
      <c r="AKS331" t="s">
        <v>1462</v>
      </c>
      <c r="AKT331" t="s">
        <v>1463</v>
      </c>
      <c r="AKV331" t="s">
        <v>1462</v>
      </c>
      <c r="AKX331" t="s">
        <v>1463</v>
      </c>
      <c r="AKZ331" t="s">
        <v>1463</v>
      </c>
      <c r="ALB331" t="s">
        <v>1462</v>
      </c>
      <c r="ALD331" t="s">
        <v>1463</v>
      </c>
      <c r="ALF331" t="s">
        <v>1462</v>
      </c>
      <c r="ALH331" t="s">
        <v>1462</v>
      </c>
      <c r="ALJ331" t="s">
        <v>1463</v>
      </c>
      <c r="ALL331" t="s">
        <v>1463</v>
      </c>
      <c r="ALN331" t="s">
        <v>1463</v>
      </c>
      <c r="ALP331" t="s">
        <v>1463</v>
      </c>
      <c r="ALR331" t="s">
        <v>1463</v>
      </c>
      <c r="ALT331" t="s">
        <v>1463</v>
      </c>
      <c r="AML331" t="b">
        <v>1</v>
      </c>
      <c r="AMM331" t="b">
        <v>1</v>
      </c>
      <c r="AMQ331" t="b">
        <v>1</v>
      </c>
      <c r="AMW331" t="b">
        <v>1</v>
      </c>
      <c r="ANA331">
        <v>2.5</v>
      </c>
      <c r="ANB331">
        <v>2.5</v>
      </c>
      <c r="ANC331">
        <v>10</v>
      </c>
      <c r="AND331">
        <v>2.5</v>
      </c>
      <c r="ANE331">
        <v>2.5</v>
      </c>
      <c r="ANF331">
        <v>15</v>
      </c>
      <c r="ANG331" t="s">
        <v>1462</v>
      </c>
      <c r="ANH331" t="s">
        <v>3069</v>
      </c>
      <c r="ANI331" t="s">
        <v>1462</v>
      </c>
      <c r="ANJ331" t="s">
        <v>2616</v>
      </c>
      <c r="ANK331">
        <v>2.5</v>
      </c>
      <c r="ANL331">
        <v>2.5</v>
      </c>
      <c r="ANM331">
        <v>6</v>
      </c>
      <c r="ANN331">
        <v>2.5</v>
      </c>
      <c r="ANO331">
        <v>7.5</v>
      </c>
      <c r="ANP331">
        <v>16</v>
      </c>
      <c r="ANQ331" t="s">
        <v>2599</v>
      </c>
      <c r="ANR331" t="s">
        <v>1462</v>
      </c>
      <c r="ANT331">
        <v>2.5</v>
      </c>
      <c r="ANU331">
        <v>7.5</v>
      </c>
      <c r="AQR331">
        <v>2.5</v>
      </c>
      <c r="AQS331">
        <v>1.3</v>
      </c>
      <c r="AQT331">
        <v>2.5</v>
      </c>
      <c r="AQU331">
        <v>6.3</v>
      </c>
      <c r="AQV331" t="s">
        <v>1463</v>
      </c>
      <c r="ARA331" t="b">
        <v>1</v>
      </c>
      <c r="ARD331" t="b">
        <v>1</v>
      </c>
      <c r="ARG331">
        <v>0</v>
      </c>
      <c r="ARH331">
        <v>2.5</v>
      </c>
      <c r="ARI331" t="s">
        <v>1463</v>
      </c>
      <c r="ARQ331" t="s">
        <v>1463</v>
      </c>
      <c r="ARR331" t="s">
        <v>2919</v>
      </c>
      <c r="ASD331">
        <v>2.5</v>
      </c>
      <c r="ASE331">
        <v>2.5</v>
      </c>
      <c r="ASF331">
        <v>6</v>
      </c>
      <c r="ASG331">
        <v>2.5</v>
      </c>
      <c r="ASH331">
        <v>2.5</v>
      </c>
      <c r="ASI331">
        <v>11</v>
      </c>
      <c r="ASJ331">
        <v>70</v>
      </c>
      <c r="ASM331" t="b">
        <v>1</v>
      </c>
      <c r="ASS331">
        <v>5</v>
      </c>
      <c r="AST331" t="s">
        <v>1462</v>
      </c>
      <c r="ASW331" t="b">
        <v>1</v>
      </c>
      <c r="ASY331" t="b">
        <v>1</v>
      </c>
      <c r="ATC331" t="s">
        <v>7531</v>
      </c>
      <c r="ATD331">
        <v>2.5</v>
      </c>
      <c r="ATE331">
        <v>2.5</v>
      </c>
      <c r="ATF331">
        <v>0</v>
      </c>
      <c r="ATG331">
        <v>0</v>
      </c>
      <c r="ATH331">
        <v>3.8</v>
      </c>
      <c r="ATI331">
        <v>3.8</v>
      </c>
      <c r="ATJ331" t="s">
        <v>1463</v>
      </c>
      <c r="AVZ331">
        <v>0</v>
      </c>
      <c r="AWA331">
        <v>5</v>
      </c>
      <c r="AWB331">
        <v>0</v>
      </c>
      <c r="AWC331">
        <v>2.5</v>
      </c>
      <c r="AWD331">
        <v>2</v>
      </c>
      <c r="AWE331">
        <v>5</v>
      </c>
      <c r="AWF331">
        <v>2.5</v>
      </c>
      <c r="AWG331">
        <v>9.5</v>
      </c>
      <c r="AWH331" t="s">
        <v>1462</v>
      </c>
      <c r="AWI331" t="s">
        <v>1470</v>
      </c>
      <c r="AWJ331" t="s">
        <v>1463</v>
      </c>
      <c r="AWL331" t="s">
        <v>1463</v>
      </c>
      <c r="AWN331" t="s">
        <v>1463</v>
      </c>
      <c r="AWP331" t="s">
        <v>1463</v>
      </c>
      <c r="AWR331" t="s">
        <v>1463</v>
      </c>
      <c r="AWT331" t="s">
        <v>1463</v>
      </c>
      <c r="AWV331" t="s">
        <v>1462</v>
      </c>
      <c r="AWW331" t="s">
        <v>1470</v>
      </c>
      <c r="AWX331" t="s">
        <v>1462</v>
      </c>
      <c r="AWY331" t="s">
        <v>1469</v>
      </c>
      <c r="AWZ331" t="s">
        <v>1463</v>
      </c>
      <c r="AXB331" t="s">
        <v>1463</v>
      </c>
      <c r="AXD331" t="s">
        <v>1463</v>
      </c>
      <c r="AXI331">
        <v>5</v>
      </c>
      <c r="AXJ331">
        <v>2.5</v>
      </c>
      <c r="AXK331">
        <v>2</v>
      </c>
      <c r="AXN331">
        <v>2</v>
      </c>
      <c r="AXO331">
        <v>1</v>
      </c>
      <c r="AXP331">
        <v>1</v>
      </c>
      <c r="AXQ331">
        <v>1</v>
      </c>
      <c r="AXR331">
        <v>1</v>
      </c>
      <c r="AXS331">
        <v>1</v>
      </c>
      <c r="AXT331">
        <v>1</v>
      </c>
      <c r="AXU331">
        <v>1</v>
      </c>
      <c r="AXV331">
        <v>1</v>
      </c>
      <c r="AXW331">
        <v>1</v>
      </c>
      <c r="AXX331">
        <v>1</v>
      </c>
      <c r="AYA331">
        <v>8.6999999999999993</v>
      </c>
      <c r="AYD331">
        <v>8.6999999999999993</v>
      </c>
      <c r="AYE331" t="s">
        <v>1463</v>
      </c>
      <c r="AYF331" t="s">
        <v>1463</v>
      </c>
      <c r="AYG331">
        <v>6</v>
      </c>
      <c r="AYJ331">
        <v>10</v>
      </c>
      <c r="AYK331">
        <v>2.5</v>
      </c>
      <c r="AYL331">
        <v>2.5</v>
      </c>
      <c r="AYM331">
        <v>15</v>
      </c>
      <c r="AZO331" t="s">
        <v>1462</v>
      </c>
      <c r="AZP331" t="s">
        <v>7532</v>
      </c>
      <c r="AZR331">
        <v>2.5</v>
      </c>
      <c r="AZS331">
        <v>2.5</v>
      </c>
      <c r="BCH331">
        <v>10</v>
      </c>
      <c r="BCI331">
        <v>2.5</v>
      </c>
      <c r="BCJ331">
        <v>2.5</v>
      </c>
      <c r="BCK331">
        <v>15</v>
      </c>
      <c r="BCL331">
        <v>1</v>
      </c>
      <c r="BCN331" t="s">
        <v>2555</v>
      </c>
      <c r="BCP331">
        <v>2</v>
      </c>
      <c r="BCR331">
        <v>3</v>
      </c>
      <c r="BCT331" t="s">
        <v>2555</v>
      </c>
      <c r="BCW331" t="s">
        <v>2555</v>
      </c>
      <c r="BCY331">
        <v>2.5</v>
      </c>
      <c r="BCZ331">
        <v>2.5</v>
      </c>
      <c r="BEH331">
        <v>7.5</v>
      </c>
      <c r="BEI331">
        <v>5</v>
      </c>
      <c r="BEJ331">
        <v>2.5</v>
      </c>
      <c r="BEK331">
        <v>15</v>
      </c>
      <c r="BEL331" t="s">
        <v>2552</v>
      </c>
      <c r="BEN331" t="s">
        <v>2567</v>
      </c>
      <c r="BEP331" t="s">
        <v>2552</v>
      </c>
      <c r="BER331" t="s">
        <v>2557</v>
      </c>
      <c r="BET331" t="s">
        <v>2567</v>
      </c>
      <c r="BEV331" t="s">
        <v>2567</v>
      </c>
      <c r="BEX331">
        <v>5</v>
      </c>
      <c r="BEY331">
        <v>2.5</v>
      </c>
      <c r="BGQ331">
        <v>2</v>
      </c>
      <c r="BGR331">
        <v>2.5</v>
      </c>
      <c r="BGS331">
        <v>2.5</v>
      </c>
      <c r="BGT331">
        <v>7</v>
      </c>
      <c r="BGU331" t="s">
        <v>1462</v>
      </c>
      <c r="BGV331" t="s">
        <v>3069</v>
      </c>
      <c r="BGW331" t="s">
        <v>2653</v>
      </c>
      <c r="BHK331">
        <v>2.5</v>
      </c>
      <c r="BHL331">
        <v>2.5</v>
      </c>
      <c r="BIT331">
        <v>5</v>
      </c>
      <c r="BIU331">
        <v>2.5</v>
      </c>
      <c r="BIV331">
        <v>2.5</v>
      </c>
      <c r="BIW331">
        <v>10</v>
      </c>
      <c r="BIX331">
        <v>2</v>
      </c>
      <c r="BIY331" t="s">
        <v>2594</v>
      </c>
      <c r="BIZ331" t="s">
        <v>1794</v>
      </c>
      <c r="BJA331" t="s">
        <v>1468</v>
      </c>
      <c r="BJB331">
        <v>2.5</v>
      </c>
      <c r="BJC331">
        <v>2.5</v>
      </c>
    </row>
    <row r="332" spans="1:1022 1026:1615" ht="15" x14ac:dyDescent="0.25">
      <c r="A332" t="s">
        <v>7368</v>
      </c>
      <c r="B332" t="s">
        <v>7533</v>
      </c>
      <c r="C332" t="s">
        <v>7534</v>
      </c>
      <c r="D332" t="s">
        <v>2553</v>
      </c>
      <c r="E332" t="s">
        <v>7535</v>
      </c>
      <c r="F332" t="s">
        <v>2606</v>
      </c>
      <c r="G332" t="s">
        <v>4350</v>
      </c>
      <c r="H332" t="s">
        <v>5555</v>
      </c>
      <c r="I332" t="s">
        <v>7498</v>
      </c>
      <c r="J332">
        <v>1.76412071</v>
      </c>
      <c r="K332">
        <v>34.583784000000001</v>
      </c>
      <c r="L332" s="116">
        <v>42411</v>
      </c>
      <c r="M332" t="s">
        <v>1471</v>
      </c>
      <c r="N332">
        <v>30</v>
      </c>
      <c r="O332" t="s">
        <v>2554</v>
      </c>
      <c r="Q332">
        <v>6.7</v>
      </c>
      <c r="R332">
        <v>7.5</v>
      </c>
      <c r="S332">
        <v>2.5</v>
      </c>
      <c r="T332">
        <v>16.7</v>
      </c>
      <c r="U332">
        <v>1</v>
      </c>
      <c r="V332">
        <v>1</v>
      </c>
      <c r="W332">
        <v>2</v>
      </c>
      <c r="X332">
        <v>1</v>
      </c>
      <c r="AA332" t="b">
        <v>1</v>
      </c>
      <c r="AG332">
        <v>1</v>
      </c>
      <c r="AH332">
        <v>1</v>
      </c>
      <c r="AI332">
        <v>1</v>
      </c>
      <c r="AJ332">
        <v>1</v>
      </c>
      <c r="AM332">
        <v>1</v>
      </c>
      <c r="AO332">
        <v>1</v>
      </c>
      <c r="AS332">
        <v>1</v>
      </c>
      <c r="AT332">
        <v>1</v>
      </c>
      <c r="AU332">
        <v>1</v>
      </c>
      <c r="BS332" t="s">
        <v>1462</v>
      </c>
      <c r="BT332" t="s">
        <v>1462</v>
      </c>
      <c r="BW332">
        <v>7.5</v>
      </c>
      <c r="BX332">
        <v>2.5</v>
      </c>
      <c r="BY332">
        <v>7.5</v>
      </c>
      <c r="BZ332">
        <v>2.5</v>
      </c>
      <c r="CA332">
        <v>2.5</v>
      </c>
      <c r="CB332">
        <v>12.5</v>
      </c>
      <c r="CC332" t="s">
        <v>1462</v>
      </c>
      <c r="CD332" t="b">
        <v>1</v>
      </c>
      <c r="CE332" t="b">
        <v>1</v>
      </c>
      <c r="CF332">
        <v>15</v>
      </c>
      <c r="CH332" t="s">
        <v>1462</v>
      </c>
      <c r="CI332" t="b">
        <v>1</v>
      </c>
      <c r="CK332">
        <v>15</v>
      </c>
      <c r="CM332" t="s">
        <v>1463</v>
      </c>
      <c r="CR332" t="s">
        <v>1463</v>
      </c>
      <c r="CW332" t="s">
        <v>1463</v>
      </c>
      <c r="DB332" t="s">
        <v>1463</v>
      </c>
      <c r="DG332" t="s">
        <v>1463</v>
      </c>
      <c r="DM332" t="s">
        <v>1463</v>
      </c>
      <c r="DS332" t="b">
        <v>1</v>
      </c>
      <c r="DU332" t="b">
        <v>1</v>
      </c>
      <c r="EC332" t="b">
        <v>1</v>
      </c>
      <c r="EI332">
        <v>2.5</v>
      </c>
      <c r="EJ332">
        <v>2.5</v>
      </c>
      <c r="EN332">
        <v>0</v>
      </c>
      <c r="EO332" t="s">
        <v>1463</v>
      </c>
      <c r="FL332">
        <v>6.7</v>
      </c>
      <c r="FM332">
        <v>5</v>
      </c>
      <c r="FN332">
        <v>2.5</v>
      </c>
      <c r="FO332">
        <v>14.2</v>
      </c>
      <c r="FP332" t="s">
        <v>1462</v>
      </c>
      <c r="FT332" t="b">
        <v>1</v>
      </c>
      <c r="FV332" t="s">
        <v>1464</v>
      </c>
      <c r="GC332" t="b">
        <v>1</v>
      </c>
      <c r="GE332" t="s">
        <v>1464</v>
      </c>
      <c r="HD332" t="b">
        <v>1</v>
      </c>
      <c r="HF332" t="s">
        <v>1464</v>
      </c>
      <c r="IN332" t="b">
        <v>1</v>
      </c>
      <c r="IP332" t="s">
        <v>1464</v>
      </c>
      <c r="KG332" t="s">
        <v>4871</v>
      </c>
      <c r="KK332" t="s">
        <v>1462</v>
      </c>
      <c r="KM332">
        <v>5</v>
      </c>
      <c r="KN332">
        <v>2.5</v>
      </c>
      <c r="KO332">
        <v>2</v>
      </c>
      <c r="KP332">
        <v>2.5</v>
      </c>
      <c r="KQ332">
        <v>2.5</v>
      </c>
      <c r="KR332">
        <v>7</v>
      </c>
      <c r="KS332" t="s">
        <v>1462</v>
      </c>
      <c r="KV332">
        <v>2</v>
      </c>
      <c r="KW332">
        <v>9</v>
      </c>
      <c r="LF332">
        <v>1</v>
      </c>
      <c r="LG332">
        <v>1</v>
      </c>
      <c r="MT332" t="s">
        <v>1462</v>
      </c>
      <c r="MU332" t="s">
        <v>7280</v>
      </c>
      <c r="MV332">
        <v>2.5</v>
      </c>
      <c r="MW332">
        <v>2.5</v>
      </c>
      <c r="MX332">
        <v>0</v>
      </c>
      <c r="MY332">
        <v>2.5</v>
      </c>
      <c r="MZ332">
        <v>2.5</v>
      </c>
      <c r="NA332">
        <v>5</v>
      </c>
      <c r="NM332" t="s">
        <v>2549</v>
      </c>
      <c r="NN332" t="s">
        <v>2549</v>
      </c>
      <c r="NO332" t="s">
        <v>2549</v>
      </c>
      <c r="NP332" t="s">
        <v>2549</v>
      </c>
      <c r="NQ332" t="s">
        <v>2549</v>
      </c>
      <c r="NR332" t="s">
        <v>2549</v>
      </c>
      <c r="NS332" t="s">
        <v>2549</v>
      </c>
      <c r="NT332" t="s">
        <v>2549</v>
      </c>
      <c r="NU332" t="s">
        <v>2549</v>
      </c>
      <c r="NV332" t="s">
        <v>2549</v>
      </c>
      <c r="NW332" t="s">
        <v>2550</v>
      </c>
      <c r="NX332" t="s">
        <v>2569</v>
      </c>
      <c r="NY332" t="s">
        <v>2569</v>
      </c>
      <c r="NZ332" t="s">
        <v>2550</v>
      </c>
      <c r="OA332" t="s">
        <v>2550</v>
      </c>
      <c r="OB332" t="s">
        <v>2550</v>
      </c>
      <c r="OC332" t="s">
        <v>2550</v>
      </c>
      <c r="OD332" t="s">
        <v>2550</v>
      </c>
      <c r="OE332" t="s">
        <v>2550</v>
      </c>
      <c r="OF332" t="s">
        <v>2550</v>
      </c>
      <c r="OG332">
        <v>2.5</v>
      </c>
      <c r="OH332">
        <v>2.5</v>
      </c>
      <c r="OJ332">
        <v>0</v>
      </c>
      <c r="OK332">
        <v>2.5</v>
      </c>
      <c r="OL332">
        <v>2.5</v>
      </c>
      <c r="QL332">
        <v>0</v>
      </c>
      <c r="QM332">
        <v>2.5</v>
      </c>
      <c r="RO332">
        <v>7.5</v>
      </c>
      <c r="RP332">
        <v>0</v>
      </c>
      <c r="RQ332">
        <v>2.5</v>
      </c>
      <c r="RR332">
        <v>10</v>
      </c>
      <c r="RS332" t="s">
        <v>1463</v>
      </c>
      <c r="RZ332" t="s">
        <v>1463</v>
      </c>
      <c r="SB332" t="s">
        <v>1463</v>
      </c>
      <c r="SH332" t="s">
        <v>1463</v>
      </c>
      <c r="SK332">
        <v>0</v>
      </c>
      <c r="SL332">
        <v>2.5</v>
      </c>
      <c r="SM332">
        <v>3.7</v>
      </c>
      <c r="SN332">
        <v>2.5</v>
      </c>
      <c r="SO332">
        <v>2.5</v>
      </c>
      <c r="SP332">
        <v>8.6999999999999993</v>
      </c>
      <c r="SQ332" t="s">
        <v>1463</v>
      </c>
      <c r="SR332" t="s">
        <v>2919</v>
      </c>
      <c r="TI332">
        <v>75</v>
      </c>
      <c r="TJ332" t="s">
        <v>7536</v>
      </c>
      <c r="TN332" t="b">
        <v>1</v>
      </c>
      <c r="TO332" t="b">
        <v>1</v>
      </c>
      <c r="TP332" t="b">
        <v>1</v>
      </c>
      <c r="TQ332" t="b">
        <v>1</v>
      </c>
      <c r="TT332" t="b">
        <v>1</v>
      </c>
      <c r="TU332" t="b">
        <v>1</v>
      </c>
      <c r="TX332">
        <v>2.5</v>
      </c>
      <c r="TY332">
        <v>2.5</v>
      </c>
      <c r="VI332">
        <v>5</v>
      </c>
      <c r="VJ332">
        <v>0</v>
      </c>
      <c r="VK332">
        <v>2.5</v>
      </c>
      <c r="VL332">
        <v>7.5</v>
      </c>
      <c r="VM332" t="s">
        <v>1463</v>
      </c>
      <c r="VO332" t="s">
        <v>1463</v>
      </c>
      <c r="VQ332" t="s">
        <v>1463</v>
      </c>
      <c r="VS332" t="s">
        <v>1463</v>
      </c>
      <c r="VV332" t="s">
        <v>1463</v>
      </c>
      <c r="VX332" t="s">
        <v>1462</v>
      </c>
      <c r="VY332" t="s">
        <v>2659</v>
      </c>
      <c r="VZ332">
        <v>0</v>
      </c>
      <c r="WA332">
        <v>2.5</v>
      </c>
      <c r="XJ332">
        <v>5</v>
      </c>
      <c r="XK332">
        <v>1.3</v>
      </c>
      <c r="XL332">
        <v>2.5</v>
      </c>
      <c r="XM332">
        <v>8.8000000000000007</v>
      </c>
      <c r="XN332" t="s">
        <v>1462</v>
      </c>
      <c r="XO332" t="s">
        <v>1462</v>
      </c>
      <c r="XQ332" t="b">
        <v>1</v>
      </c>
      <c r="XT332" t="b">
        <v>1</v>
      </c>
      <c r="XW332" t="b">
        <v>1</v>
      </c>
      <c r="XX332" t="b">
        <v>1</v>
      </c>
      <c r="YC332" t="s">
        <v>1462</v>
      </c>
      <c r="YE332" t="s">
        <v>1462</v>
      </c>
      <c r="YF332" t="s">
        <v>6929</v>
      </c>
      <c r="YG332">
        <v>2.5</v>
      </c>
      <c r="YH332">
        <v>2.5</v>
      </c>
      <c r="YI332" t="s">
        <v>1463</v>
      </c>
      <c r="YU332">
        <v>0</v>
      </c>
      <c r="YV332">
        <v>2.5</v>
      </c>
      <c r="ZX332">
        <v>10</v>
      </c>
      <c r="ZY332">
        <v>2.5</v>
      </c>
      <c r="ZZ332">
        <v>2.5</v>
      </c>
      <c r="AAA332">
        <v>15</v>
      </c>
      <c r="AAB332" t="s">
        <v>1462</v>
      </c>
      <c r="AAD332" t="b">
        <v>1</v>
      </c>
      <c r="AAM332" t="b">
        <v>1</v>
      </c>
      <c r="AAO332" t="b">
        <v>1</v>
      </c>
      <c r="AAS332" t="s">
        <v>7537</v>
      </c>
      <c r="AAT332">
        <v>2.5</v>
      </c>
      <c r="AAU332">
        <v>2.5</v>
      </c>
      <c r="ADN332">
        <v>6</v>
      </c>
      <c r="ADO332">
        <v>2.5</v>
      </c>
      <c r="ADP332">
        <v>2.5</v>
      </c>
      <c r="ADQ332">
        <v>11</v>
      </c>
      <c r="ADR332" t="s">
        <v>1759</v>
      </c>
      <c r="ADS332">
        <v>0.5</v>
      </c>
      <c r="ADT332">
        <v>30</v>
      </c>
      <c r="ADU332" t="s">
        <v>2560</v>
      </c>
      <c r="ADV332">
        <v>1</v>
      </c>
      <c r="ADW332">
        <v>60</v>
      </c>
      <c r="AEG332">
        <v>2.5</v>
      </c>
      <c r="AEH332">
        <v>2.5</v>
      </c>
      <c r="AEI332">
        <v>10</v>
      </c>
      <c r="AEJ332">
        <v>2.5</v>
      </c>
      <c r="AEK332">
        <v>2.5</v>
      </c>
      <c r="AEL332">
        <v>15</v>
      </c>
      <c r="AEU332" t="b">
        <v>1</v>
      </c>
      <c r="AEV332" t="b">
        <v>1</v>
      </c>
      <c r="AEX332" t="b">
        <v>1</v>
      </c>
      <c r="AFC332">
        <v>2.5</v>
      </c>
      <c r="AFD332">
        <v>2.5</v>
      </c>
      <c r="AFE332">
        <v>0</v>
      </c>
      <c r="AFF332">
        <v>6.1</v>
      </c>
      <c r="AFG332">
        <v>2.5</v>
      </c>
      <c r="AFH332">
        <v>8.6</v>
      </c>
      <c r="AFI332" t="s">
        <v>1463</v>
      </c>
      <c r="AFK332" t="s">
        <v>1463</v>
      </c>
      <c r="AFM332" t="s">
        <v>1463</v>
      </c>
      <c r="AFO332" t="s">
        <v>1463</v>
      </c>
      <c r="AFQ332" t="s">
        <v>1463</v>
      </c>
      <c r="AFT332" t="s">
        <v>1463</v>
      </c>
      <c r="AFV332">
        <v>3</v>
      </c>
      <c r="AFW332">
        <v>2</v>
      </c>
      <c r="AFX332">
        <v>6.1111111111111098</v>
      </c>
      <c r="AFY332">
        <v>2.5</v>
      </c>
      <c r="AFZ332">
        <v>5</v>
      </c>
      <c r="AGA332">
        <v>2.5</v>
      </c>
      <c r="AGB332">
        <v>2.5</v>
      </c>
      <c r="AGC332">
        <v>10</v>
      </c>
      <c r="AGD332">
        <v>5</v>
      </c>
      <c r="AGE332">
        <v>200</v>
      </c>
      <c r="AGG332">
        <v>5</v>
      </c>
      <c r="AGH332">
        <v>4</v>
      </c>
      <c r="AGJ332">
        <v>5</v>
      </c>
      <c r="AGK332">
        <v>0</v>
      </c>
      <c r="AGQ332">
        <v>2.5</v>
      </c>
      <c r="AGR332">
        <v>2.5</v>
      </c>
      <c r="AGS332">
        <v>2</v>
      </c>
      <c r="AGT332">
        <v>2.5</v>
      </c>
      <c r="AGU332">
        <v>2.5</v>
      </c>
      <c r="AGV332">
        <v>7</v>
      </c>
      <c r="AGW332">
        <v>2</v>
      </c>
      <c r="AGY332" t="b">
        <v>1</v>
      </c>
      <c r="AGZ332" t="b">
        <v>1</v>
      </c>
      <c r="AHD332">
        <v>2</v>
      </c>
      <c r="AHE332">
        <v>2</v>
      </c>
      <c r="AHF332">
        <v>3</v>
      </c>
      <c r="AKM332">
        <v>2.5</v>
      </c>
      <c r="AKN332">
        <v>2.5</v>
      </c>
      <c r="AKO332">
        <v>10</v>
      </c>
      <c r="AKP332">
        <v>2.5</v>
      </c>
      <c r="AKQ332">
        <v>2.5</v>
      </c>
      <c r="AKR332">
        <v>15</v>
      </c>
      <c r="AKS332" t="s">
        <v>1462</v>
      </c>
      <c r="AKT332" t="s">
        <v>1463</v>
      </c>
      <c r="AKV332" t="s">
        <v>1462</v>
      </c>
      <c r="AKX332" t="s">
        <v>1463</v>
      </c>
      <c r="AKZ332" t="s">
        <v>1463</v>
      </c>
      <c r="ALB332" t="s">
        <v>1462</v>
      </c>
      <c r="ALD332" t="s">
        <v>1463</v>
      </c>
      <c r="ALF332" t="s">
        <v>1462</v>
      </c>
      <c r="ALH332" t="s">
        <v>1462</v>
      </c>
      <c r="ALJ332" t="s">
        <v>1463</v>
      </c>
      <c r="ALL332" t="s">
        <v>1463</v>
      </c>
      <c r="ALN332" t="s">
        <v>1463</v>
      </c>
      <c r="ALP332" t="s">
        <v>1463</v>
      </c>
      <c r="ALR332" t="s">
        <v>1463</v>
      </c>
      <c r="ALT332" t="s">
        <v>1463</v>
      </c>
      <c r="AMF332" t="b">
        <v>1</v>
      </c>
      <c r="AML332" t="b">
        <v>1</v>
      </c>
      <c r="AMQ332" t="b">
        <v>1</v>
      </c>
      <c r="AMR332" t="b">
        <v>1</v>
      </c>
      <c r="AMW332" t="b">
        <v>1</v>
      </c>
      <c r="ANA332">
        <v>2.5</v>
      </c>
      <c r="ANB332">
        <v>2.5</v>
      </c>
      <c r="ANC332">
        <v>10</v>
      </c>
      <c r="AND332">
        <v>2.5</v>
      </c>
      <c r="ANE332">
        <v>2.5</v>
      </c>
      <c r="ANF332">
        <v>15</v>
      </c>
      <c r="ANG332" t="s">
        <v>1462</v>
      </c>
      <c r="ANH332" t="s">
        <v>3069</v>
      </c>
      <c r="ANI332" t="s">
        <v>1462</v>
      </c>
      <c r="ANJ332" t="s">
        <v>2616</v>
      </c>
      <c r="ANK332">
        <v>2.5</v>
      </c>
      <c r="ANL332">
        <v>2.5</v>
      </c>
      <c r="ANM332">
        <v>6</v>
      </c>
      <c r="ANN332">
        <v>2.5</v>
      </c>
      <c r="ANO332">
        <v>2.5</v>
      </c>
      <c r="ANP332">
        <v>11</v>
      </c>
      <c r="ANQ332" t="s">
        <v>2599</v>
      </c>
      <c r="ANR332" t="s">
        <v>1462</v>
      </c>
      <c r="ANT332">
        <v>2.5</v>
      </c>
      <c r="ANU332">
        <v>2.5</v>
      </c>
      <c r="AQR332">
        <v>2.5</v>
      </c>
      <c r="AQS332">
        <v>0</v>
      </c>
      <c r="AQT332">
        <v>2.5</v>
      </c>
      <c r="AQU332">
        <v>5</v>
      </c>
      <c r="AQV332" t="s">
        <v>1463</v>
      </c>
      <c r="ARA332" t="b">
        <v>1</v>
      </c>
      <c r="ARB332" t="b">
        <v>1</v>
      </c>
      <c r="ARD332" t="b">
        <v>1</v>
      </c>
      <c r="ARG332">
        <v>0</v>
      </c>
      <c r="ARH332">
        <v>2.5</v>
      </c>
      <c r="ARI332" t="s">
        <v>1463</v>
      </c>
      <c r="ARQ332" t="s">
        <v>1463</v>
      </c>
      <c r="ASD332">
        <v>0</v>
      </c>
      <c r="ASE332">
        <v>2.5</v>
      </c>
      <c r="ASF332">
        <v>5</v>
      </c>
      <c r="ASG332">
        <v>2.5</v>
      </c>
      <c r="ASH332">
        <v>2.5</v>
      </c>
      <c r="ASI332">
        <v>10</v>
      </c>
      <c r="ASJ332">
        <v>60</v>
      </c>
      <c r="ASM332" t="b">
        <v>1</v>
      </c>
      <c r="ASS332">
        <v>4</v>
      </c>
      <c r="AST332" t="s">
        <v>1462</v>
      </c>
      <c r="ASW332" t="b">
        <v>1</v>
      </c>
      <c r="ASY332" t="b">
        <v>1</v>
      </c>
      <c r="ATC332" t="s">
        <v>7538</v>
      </c>
      <c r="ATD332">
        <v>2.5</v>
      </c>
      <c r="ATE332">
        <v>2.5</v>
      </c>
      <c r="ATF332">
        <v>0</v>
      </c>
      <c r="ATG332">
        <v>0</v>
      </c>
      <c r="ATH332">
        <v>3.8</v>
      </c>
      <c r="ATI332">
        <v>3.8</v>
      </c>
      <c r="ATJ332" t="s">
        <v>1463</v>
      </c>
      <c r="AVZ332">
        <v>0</v>
      </c>
      <c r="AWA332">
        <v>2.5</v>
      </c>
      <c r="AWB332">
        <v>0</v>
      </c>
      <c r="AWC332">
        <v>5</v>
      </c>
      <c r="AWD332">
        <v>3</v>
      </c>
      <c r="AWE332">
        <v>5</v>
      </c>
      <c r="AWF332">
        <v>2.5</v>
      </c>
      <c r="AWG332">
        <v>10.5</v>
      </c>
      <c r="AWH332" t="s">
        <v>1462</v>
      </c>
      <c r="AWI332" t="s">
        <v>1470</v>
      </c>
      <c r="AWJ332" t="s">
        <v>1462</v>
      </c>
      <c r="AWK332" t="s">
        <v>1469</v>
      </c>
      <c r="AWL332" t="s">
        <v>1463</v>
      </c>
      <c r="AWN332" t="s">
        <v>1463</v>
      </c>
      <c r="AWP332" t="s">
        <v>1463</v>
      </c>
      <c r="AWR332" t="s">
        <v>1463</v>
      </c>
      <c r="AWT332" t="s">
        <v>1463</v>
      </c>
      <c r="AWV332" t="s">
        <v>1462</v>
      </c>
      <c r="AWW332" t="s">
        <v>1470</v>
      </c>
      <c r="AWX332" t="s">
        <v>1463</v>
      </c>
      <c r="AWZ332" t="s">
        <v>1462</v>
      </c>
      <c r="AXA332" t="s">
        <v>1469</v>
      </c>
      <c r="AXB332" t="s">
        <v>1463</v>
      </c>
      <c r="AXD332" t="s">
        <v>1463</v>
      </c>
      <c r="AXI332">
        <v>5</v>
      </c>
      <c r="AXJ332">
        <v>2.5</v>
      </c>
      <c r="AXK332">
        <v>5</v>
      </c>
      <c r="AXN332">
        <v>5</v>
      </c>
      <c r="AXO332">
        <v>1</v>
      </c>
      <c r="AXP332">
        <v>1</v>
      </c>
      <c r="AXQ332">
        <v>1</v>
      </c>
      <c r="AXR332">
        <v>1</v>
      </c>
      <c r="AXS332">
        <v>1</v>
      </c>
      <c r="AXT332">
        <v>1</v>
      </c>
      <c r="AXU332">
        <v>0</v>
      </c>
      <c r="AXW332">
        <v>0</v>
      </c>
      <c r="AYA332">
        <v>8</v>
      </c>
      <c r="AYD332">
        <v>8</v>
      </c>
      <c r="AYE332" t="s">
        <v>1463</v>
      </c>
      <c r="AYF332" t="s">
        <v>1463</v>
      </c>
      <c r="AYG332">
        <v>4</v>
      </c>
      <c r="AYJ332">
        <v>10</v>
      </c>
      <c r="AYK332">
        <v>2.5</v>
      </c>
      <c r="AYL332">
        <v>5</v>
      </c>
      <c r="AYM332">
        <v>17.5</v>
      </c>
      <c r="AZO332" t="s">
        <v>1462</v>
      </c>
      <c r="AZP332" t="s">
        <v>7539</v>
      </c>
      <c r="AZR332">
        <v>2.5</v>
      </c>
      <c r="AZS332">
        <v>5</v>
      </c>
      <c r="BCH332">
        <v>10</v>
      </c>
      <c r="BCI332">
        <v>2.5</v>
      </c>
      <c r="BCJ332">
        <v>2.5</v>
      </c>
      <c r="BCK332">
        <v>15</v>
      </c>
      <c r="BCL332">
        <v>1</v>
      </c>
      <c r="BCN332">
        <v>3</v>
      </c>
      <c r="BCP332">
        <v>2</v>
      </c>
      <c r="BCR332">
        <v>4</v>
      </c>
      <c r="BCT332" t="s">
        <v>2555</v>
      </c>
      <c r="BCW332" t="s">
        <v>2555</v>
      </c>
      <c r="BCY332">
        <v>2.5</v>
      </c>
      <c r="BCZ332">
        <v>2.5</v>
      </c>
      <c r="BEH332">
        <v>6.7</v>
      </c>
      <c r="BEI332">
        <v>5</v>
      </c>
      <c r="BEJ332">
        <v>2.5</v>
      </c>
      <c r="BEK332">
        <v>14.2</v>
      </c>
      <c r="BEL332" t="s">
        <v>2552</v>
      </c>
      <c r="BEN332" t="s">
        <v>2557</v>
      </c>
      <c r="BEP332" t="s">
        <v>2552</v>
      </c>
      <c r="BER332" t="s">
        <v>2567</v>
      </c>
      <c r="BET332" t="s">
        <v>2557</v>
      </c>
      <c r="BEV332" t="s">
        <v>2567</v>
      </c>
      <c r="BEX332">
        <v>5</v>
      </c>
      <c r="BEY332">
        <v>2.5</v>
      </c>
      <c r="BGQ332">
        <v>0</v>
      </c>
      <c r="BGR332">
        <v>2.5</v>
      </c>
      <c r="BGS332">
        <v>2.5</v>
      </c>
      <c r="BGT332">
        <v>5</v>
      </c>
      <c r="BGU332" t="s">
        <v>1462</v>
      </c>
      <c r="BGV332" t="s">
        <v>7540</v>
      </c>
      <c r="BGW332" t="s">
        <v>3103</v>
      </c>
      <c r="BGX332" t="s">
        <v>3069</v>
      </c>
      <c r="BGY332" t="s">
        <v>3103</v>
      </c>
      <c r="BHK332">
        <v>2.5</v>
      </c>
      <c r="BHL332">
        <v>2.5</v>
      </c>
      <c r="BIT332">
        <v>5</v>
      </c>
      <c r="BIU332">
        <v>2.5</v>
      </c>
      <c r="BIV332">
        <v>2.5</v>
      </c>
      <c r="BIW332">
        <v>10</v>
      </c>
      <c r="BIX332">
        <v>2</v>
      </c>
      <c r="BIY332" t="s">
        <v>1474</v>
      </c>
      <c r="BIZ332" t="s">
        <v>1794</v>
      </c>
      <c r="BJA332" t="s">
        <v>1468</v>
      </c>
      <c r="BJB332">
        <v>2.5</v>
      </c>
      <c r="BJC332">
        <v>2.5</v>
      </c>
    </row>
    <row r="333" spans="1:1022 1026:1615" ht="15" x14ac:dyDescent="0.25">
      <c r="A333" t="s">
        <v>7368</v>
      </c>
      <c r="B333" t="s">
        <v>7541</v>
      </c>
      <c r="C333" t="s">
        <v>7542</v>
      </c>
      <c r="D333" t="s">
        <v>2553</v>
      </c>
      <c r="E333" t="s">
        <v>7543</v>
      </c>
      <c r="F333" t="s">
        <v>2606</v>
      </c>
      <c r="G333" t="s">
        <v>4350</v>
      </c>
      <c r="H333" t="s">
        <v>5555</v>
      </c>
      <c r="I333" t="s">
        <v>7498</v>
      </c>
      <c r="J333">
        <v>1.76212199</v>
      </c>
      <c r="K333">
        <v>34.583375779999997</v>
      </c>
      <c r="L333" s="116">
        <v>42411</v>
      </c>
      <c r="M333" t="s">
        <v>1471</v>
      </c>
      <c r="N333">
        <v>46</v>
      </c>
      <c r="O333" t="s">
        <v>2554</v>
      </c>
      <c r="Q333">
        <v>6.7</v>
      </c>
      <c r="R333">
        <v>7.5</v>
      </c>
      <c r="S333">
        <v>2.5</v>
      </c>
      <c r="T333">
        <v>16.7</v>
      </c>
      <c r="U333">
        <v>2</v>
      </c>
      <c r="V333">
        <v>3</v>
      </c>
      <c r="W333">
        <v>1</v>
      </c>
      <c r="X333">
        <v>1</v>
      </c>
      <c r="Y333">
        <v>1</v>
      </c>
      <c r="Z333">
        <v>1</v>
      </c>
      <c r="AF333" t="b">
        <v>1</v>
      </c>
      <c r="AG333">
        <v>1</v>
      </c>
      <c r="AH333">
        <v>3</v>
      </c>
      <c r="AI333">
        <v>1</v>
      </c>
      <c r="AK333">
        <v>1</v>
      </c>
      <c r="AL333">
        <v>1</v>
      </c>
      <c r="AM333">
        <v>1</v>
      </c>
      <c r="AO333">
        <v>1</v>
      </c>
      <c r="AR333">
        <v>1</v>
      </c>
      <c r="BS333" t="s">
        <v>1462</v>
      </c>
      <c r="BT333" t="s">
        <v>1462</v>
      </c>
      <c r="BW333">
        <v>7.5</v>
      </c>
      <c r="BX333">
        <v>2.5</v>
      </c>
      <c r="BY333">
        <v>6</v>
      </c>
      <c r="BZ333">
        <v>5</v>
      </c>
      <c r="CA333">
        <v>2.5</v>
      </c>
      <c r="CB333">
        <v>13.5</v>
      </c>
      <c r="CC333" t="s">
        <v>1462</v>
      </c>
      <c r="CD333" t="b">
        <v>1</v>
      </c>
      <c r="CE333" t="b">
        <v>1</v>
      </c>
      <c r="CF333">
        <v>35</v>
      </c>
      <c r="CH333" t="s">
        <v>1462</v>
      </c>
      <c r="CK333">
        <v>35</v>
      </c>
      <c r="CM333" t="s">
        <v>1463</v>
      </c>
      <c r="CR333" t="s">
        <v>1463</v>
      </c>
      <c r="CW333" t="s">
        <v>1463</v>
      </c>
      <c r="DB333" t="s">
        <v>1463</v>
      </c>
      <c r="DG333" t="s">
        <v>1463</v>
      </c>
      <c r="DM333" t="s">
        <v>1463</v>
      </c>
      <c r="DS333" t="b">
        <v>1</v>
      </c>
      <c r="DU333" t="b">
        <v>1</v>
      </c>
      <c r="EB333" t="b">
        <v>1</v>
      </c>
      <c r="EC333" t="b">
        <v>1</v>
      </c>
      <c r="EI333">
        <v>5</v>
      </c>
      <c r="EJ333">
        <v>2.5</v>
      </c>
      <c r="EN333">
        <v>0</v>
      </c>
      <c r="EO333" t="s">
        <v>1463</v>
      </c>
      <c r="FL333">
        <v>10</v>
      </c>
      <c r="FM333">
        <v>5</v>
      </c>
      <c r="FN333">
        <v>2.5</v>
      </c>
      <c r="FO333">
        <v>17.5</v>
      </c>
      <c r="FP333" t="s">
        <v>1462</v>
      </c>
      <c r="FT333" t="b">
        <v>1</v>
      </c>
      <c r="FV333" t="s">
        <v>1464</v>
      </c>
      <c r="FW333" t="b">
        <v>1</v>
      </c>
      <c r="FY333" t="s">
        <v>1464</v>
      </c>
      <c r="GC333" t="b">
        <v>1</v>
      </c>
      <c r="GE333" t="s">
        <v>1464</v>
      </c>
      <c r="HD333" t="b">
        <v>1</v>
      </c>
      <c r="HF333" t="s">
        <v>1464</v>
      </c>
      <c r="IN333" t="b">
        <v>1</v>
      </c>
      <c r="IP333" t="s">
        <v>1464</v>
      </c>
      <c r="JC333" t="b">
        <v>1</v>
      </c>
      <c r="JE333" t="s">
        <v>1464</v>
      </c>
      <c r="KK333" t="s">
        <v>1462</v>
      </c>
      <c r="KM333">
        <v>5</v>
      </c>
      <c r="KN333">
        <v>2.5</v>
      </c>
      <c r="KO333">
        <v>2</v>
      </c>
      <c r="KP333">
        <v>2.5</v>
      </c>
      <c r="KQ333">
        <v>2.5</v>
      </c>
      <c r="KR333">
        <v>7</v>
      </c>
      <c r="KS333" t="s">
        <v>1462</v>
      </c>
      <c r="KV333">
        <v>10</v>
      </c>
      <c r="KW333">
        <v>23</v>
      </c>
      <c r="LF333">
        <v>1</v>
      </c>
      <c r="LG333">
        <v>1</v>
      </c>
      <c r="LZ333" t="b">
        <v>1</v>
      </c>
      <c r="MA333" t="b">
        <v>1</v>
      </c>
      <c r="MT333" t="s">
        <v>1462</v>
      </c>
      <c r="MU333" t="s">
        <v>7485</v>
      </c>
      <c r="MV333">
        <v>2.5</v>
      </c>
      <c r="MW333">
        <v>2.5</v>
      </c>
      <c r="MX333">
        <v>0</v>
      </c>
      <c r="MY333">
        <v>0</v>
      </c>
      <c r="MZ333">
        <v>2.5</v>
      </c>
      <c r="NA333">
        <v>2.5</v>
      </c>
      <c r="NX333" t="s">
        <v>2569</v>
      </c>
      <c r="NY333" t="s">
        <v>2569</v>
      </c>
      <c r="OG333">
        <v>0</v>
      </c>
      <c r="OH333">
        <v>2.5</v>
      </c>
      <c r="OJ333">
        <v>2.5</v>
      </c>
      <c r="OK333">
        <v>2.5</v>
      </c>
      <c r="OL333">
        <v>5</v>
      </c>
      <c r="QL333">
        <v>2.5</v>
      </c>
      <c r="QM333">
        <v>2.5</v>
      </c>
      <c r="RO333">
        <v>7.5</v>
      </c>
      <c r="RP333">
        <v>0</v>
      </c>
      <c r="RQ333">
        <v>2.5</v>
      </c>
      <c r="RR333">
        <v>10</v>
      </c>
      <c r="RS333" t="s">
        <v>1463</v>
      </c>
      <c r="RZ333" t="s">
        <v>1463</v>
      </c>
      <c r="SB333" t="s">
        <v>1463</v>
      </c>
      <c r="SH333" t="s">
        <v>1463</v>
      </c>
      <c r="SK333">
        <v>0</v>
      </c>
      <c r="SL333">
        <v>2.5</v>
      </c>
      <c r="SM333">
        <v>3.7</v>
      </c>
      <c r="SN333">
        <v>5</v>
      </c>
      <c r="SO333">
        <v>2.5</v>
      </c>
      <c r="SP333">
        <v>11.2</v>
      </c>
      <c r="SQ333" t="s">
        <v>1463</v>
      </c>
      <c r="SR333" t="s">
        <v>2919</v>
      </c>
      <c r="TI333">
        <v>75</v>
      </c>
      <c r="TJ333" t="s">
        <v>7544</v>
      </c>
      <c r="TN333" t="b">
        <v>1</v>
      </c>
      <c r="TP333" t="b">
        <v>1</v>
      </c>
      <c r="TQ333" t="b">
        <v>1</v>
      </c>
      <c r="TS333" t="b">
        <v>1</v>
      </c>
      <c r="TT333" t="b">
        <v>1</v>
      </c>
      <c r="TX333">
        <v>5</v>
      </c>
      <c r="TY333">
        <v>2.5</v>
      </c>
      <c r="VI333">
        <v>0</v>
      </c>
      <c r="VJ333">
        <v>0</v>
      </c>
      <c r="VK333">
        <v>2.5</v>
      </c>
      <c r="VL333">
        <v>2.5</v>
      </c>
      <c r="VM333" t="s">
        <v>1463</v>
      </c>
      <c r="VO333" t="s">
        <v>1463</v>
      </c>
      <c r="VQ333" t="s">
        <v>1463</v>
      </c>
      <c r="VS333" t="s">
        <v>1463</v>
      </c>
      <c r="VV333" t="s">
        <v>1463</v>
      </c>
      <c r="VX333" t="s">
        <v>1463</v>
      </c>
      <c r="VZ333">
        <v>0</v>
      </c>
      <c r="WA333">
        <v>2.5</v>
      </c>
      <c r="XJ333">
        <v>5</v>
      </c>
      <c r="XK333">
        <v>1.3</v>
      </c>
      <c r="XL333">
        <v>2.5</v>
      </c>
      <c r="XM333">
        <v>8.8000000000000007</v>
      </c>
      <c r="XN333" t="s">
        <v>1462</v>
      </c>
      <c r="XO333" t="s">
        <v>1462</v>
      </c>
      <c r="XQ333" t="b">
        <v>1</v>
      </c>
      <c r="XT333" t="b">
        <v>1</v>
      </c>
      <c r="XW333" t="b">
        <v>1</v>
      </c>
      <c r="XX333" t="b">
        <v>1</v>
      </c>
      <c r="YB333" t="s">
        <v>7545</v>
      </c>
      <c r="YE333" t="s">
        <v>1462</v>
      </c>
      <c r="YF333" t="s">
        <v>6986</v>
      </c>
      <c r="YG333">
        <v>2.5</v>
      </c>
      <c r="YH333">
        <v>2.5</v>
      </c>
      <c r="YI333" t="s">
        <v>1463</v>
      </c>
      <c r="YU333">
        <v>0</v>
      </c>
      <c r="YV333">
        <v>2.5</v>
      </c>
      <c r="ZX333">
        <v>10</v>
      </c>
      <c r="ZY333">
        <v>2.5</v>
      </c>
      <c r="ZZ333">
        <v>2.5</v>
      </c>
      <c r="AAA333">
        <v>15</v>
      </c>
      <c r="AAB333" t="s">
        <v>1462</v>
      </c>
      <c r="AAD333" t="b">
        <v>1</v>
      </c>
      <c r="AAM333" t="b">
        <v>1</v>
      </c>
      <c r="AAO333" t="b">
        <v>1</v>
      </c>
      <c r="AAS333" t="s">
        <v>7546</v>
      </c>
      <c r="AAT333">
        <v>2.5</v>
      </c>
      <c r="AAU333">
        <v>2.5</v>
      </c>
      <c r="ADN333">
        <v>6</v>
      </c>
      <c r="ADO333">
        <v>5</v>
      </c>
      <c r="ADP333">
        <v>2.5</v>
      </c>
      <c r="ADQ333">
        <v>13.5</v>
      </c>
      <c r="ADR333" t="s">
        <v>1759</v>
      </c>
      <c r="ADS333">
        <v>0.5</v>
      </c>
      <c r="ADT333">
        <v>30</v>
      </c>
      <c r="ADU333" t="s">
        <v>2560</v>
      </c>
      <c r="ADV333">
        <v>1</v>
      </c>
      <c r="ADW333">
        <v>60</v>
      </c>
      <c r="AEG333">
        <v>5</v>
      </c>
      <c r="AEH333">
        <v>2.5</v>
      </c>
      <c r="AEI333">
        <v>10</v>
      </c>
      <c r="AEJ333">
        <v>2.5</v>
      </c>
      <c r="AEK333">
        <v>2.5</v>
      </c>
      <c r="AEL333">
        <v>15</v>
      </c>
      <c r="AEU333" t="b">
        <v>1</v>
      </c>
      <c r="AEV333" t="b">
        <v>1</v>
      </c>
      <c r="AEX333" t="b">
        <v>1</v>
      </c>
      <c r="AFC333">
        <v>2.5</v>
      </c>
      <c r="AFD333">
        <v>2.5</v>
      </c>
      <c r="AFE333">
        <v>0</v>
      </c>
      <c r="AFF333">
        <v>6.1</v>
      </c>
      <c r="AFG333">
        <v>2.5</v>
      </c>
      <c r="AFH333">
        <v>8.6</v>
      </c>
      <c r="AFI333" t="s">
        <v>1463</v>
      </c>
      <c r="AFK333" t="s">
        <v>1463</v>
      </c>
      <c r="AFM333" t="s">
        <v>1463</v>
      </c>
      <c r="AFO333" t="s">
        <v>1463</v>
      </c>
      <c r="AFQ333" t="s">
        <v>1463</v>
      </c>
      <c r="AFV333">
        <v>3</v>
      </c>
      <c r="AFW333">
        <v>2</v>
      </c>
      <c r="AFX333">
        <v>6.1111111111111098</v>
      </c>
      <c r="AFY333">
        <v>2.5</v>
      </c>
      <c r="AFZ333">
        <v>6.7</v>
      </c>
      <c r="AGA333">
        <v>5</v>
      </c>
      <c r="AGB333">
        <v>2.5</v>
      </c>
      <c r="AGC333">
        <v>14.2</v>
      </c>
      <c r="AGD333">
        <v>15</v>
      </c>
      <c r="AGE333">
        <v>200</v>
      </c>
      <c r="AGG333">
        <v>15</v>
      </c>
      <c r="AGH333">
        <v>2</v>
      </c>
      <c r="AGJ333">
        <v>15</v>
      </c>
      <c r="AGK333">
        <v>0</v>
      </c>
      <c r="AGQ333">
        <v>5</v>
      </c>
      <c r="AGR333">
        <v>2.5</v>
      </c>
      <c r="AGS333">
        <v>2</v>
      </c>
      <c r="AGT333">
        <v>2.5</v>
      </c>
      <c r="AGU333">
        <v>2.5</v>
      </c>
      <c r="AGV333">
        <v>7</v>
      </c>
      <c r="AGW333">
        <v>2</v>
      </c>
      <c r="AGY333" t="b">
        <v>1</v>
      </c>
      <c r="AGZ333" t="b">
        <v>1</v>
      </c>
      <c r="AHD333">
        <v>2</v>
      </c>
      <c r="AHE333">
        <v>2</v>
      </c>
      <c r="AHF333">
        <v>3</v>
      </c>
      <c r="AKM333">
        <v>2.5</v>
      </c>
      <c r="AKN333">
        <v>2.5</v>
      </c>
      <c r="AKO333">
        <v>10</v>
      </c>
      <c r="AKP333">
        <v>2.5</v>
      </c>
      <c r="AKQ333">
        <v>2.5</v>
      </c>
      <c r="AKR333">
        <v>15</v>
      </c>
      <c r="AKS333" t="s">
        <v>1462</v>
      </c>
      <c r="AKT333" t="s">
        <v>1463</v>
      </c>
      <c r="AKV333" t="s">
        <v>1462</v>
      </c>
      <c r="AKX333" t="s">
        <v>1463</v>
      </c>
      <c r="AKZ333" t="s">
        <v>1463</v>
      </c>
      <c r="ALB333" t="s">
        <v>1462</v>
      </c>
      <c r="ALD333" t="s">
        <v>1463</v>
      </c>
      <c r="ALF333" t="s">
        <v>1462</v>
      </c>
      <c r="ALH333" t="s">
        <v>1462</v>
      </c>
      <c r="ALJ333" t="s">
        <v>1463</v>
      </c>
      <c r="ALL333" t="s">
        <v>1463</v>
      </c>
      <c r="ALN333" t="s">
        <v>1463</v>
      </c>
      <c r="ALP333" t="s">
        <v>1463</v>
      </c>
      <c r="ALR333" t="s">
        <v>1463</v>
      </c>
      <c r="ALT333" t="s">
        <v>1463</v>
      </c>
      <c r="AML333" t="b">
        <v>1</v>
      </c>
      <c r="AMQ333" t="b">
        <v>1</v>
      </c>
      <c r="AMW333" t="b">
        <v>1</v>
      </c>
      <c r="AMX333" t="b">
        <v>1</v>
      </c>
      <c r="ANA333">
        <v>2.5</v>
      </c>
      <c r="ANB333">
        <v>2.5</v>
      </c>
      <c r="ANC333">
        <v>10</v>
      </c>
      <c r="AND333">
        <v>2.5</v>
      </c>
      <c r="ANE333">
        <v>2.5</v>
      </c>
      <c r="ANF333">
        <v>15</v>
      </c>
      <c r="ANG333" t="s">
        <v>1462</v>
      </c>
      <c r="ANH333" t="s">
        <v>3069</v>
      </c>
      <c r="ANI333" t="s">
        <v>1462</v>
      </c>
      <c r="ANJ333" t="s">
        <v>2616</v>
      </c>
      <c r="ANK333">
        <v>2.5</v>
      </c>
      <c r="ANL333">
        <v>2.5</v>
      </c>
      <c r="ANM333">
        <v>6</v>
      </c>
      <c r="ANN333">
        <v>2.5</v>
      </c>
      <c r="ANO333">
        <v>7.5</v>
      </c>
      <c r="ANP333">
        <v>16</v>
      </c>
      <c r="ANQ333" t="s">
        <v>2599</v>
      </c>
      <c r="ANR333" t="s">
        <v>1462</v>
      </c>
      <c r="ANS333" t="s">
        <v>7547</v>
      </c>
      <c r="ANT333">
        <v>2.5</v>
      </c>
      <c r="ANU333">
        <v>7.5</v>
      </c>
      <c r="AQR333">
        <v>7.5</v>
      </c>
      <c r="AQS333">
        <v>0</v>
      </c>
      <c r="AQT333">
        <v>2.5</v>
      </c>
      <c r="AQU333">
        <v>10</v>
      </c>
      <c r="AQV333" t="s">
        <v>1463</v>
      </c>
      <c r="ARD333" t="b">
        <v>1</v>
      </c>
      <c r="ARG333">
        <v>0</v>
      </c>
      <c r="ARH333">
        <v>2.5</v>
      </c>
      <c r="ARI333" t="s">
        <v>1463</v>
      </c>
      <c r="ARQ333" t="s">
        <v>1462</v>
      </c>
      <c r="ARS333" t="s">
        <v>4680</v>
      </c>
      <c r="ART333" t="s">
        <v>2616</v>
      </c>
      <c r="ARY333" t="b">
        <v>1</v>
      </c>
      <c r="ASB333" t="b">
        <v>1</v>
      </c>
      <c r="ASC333" t="s">
        <v>6945</v>
      </c>
      <c r="ASD333">
        <v>0</v>
      </c>
      <c r="ASE333">
        <v>2.5</v>
      </c>
      <c r="ASF333">
        <v>5</v>
      </c>
      <c r="ASG333">
        <v>2.5</v>
      </c>
      <c r="ASH333">
        <v>2.5</v>
      </c>
      <c r="ASI333">
        <v>10</v>
      </c>
      <c r="ASJ333">
        <v>80</v>
      </c>
      <c r="ASL333" t="b">
        <v>1</v>
      </c>
      <c r="ASM333" t="b">
        <v>1</v>
      </c>
      <c r="ASS333">
        <v>5</v>
      </c>
      <c r="AST333" t="s">
        <v>1462</v>
      </c>
      <c r="ASW333" t="b">
        <v>1</v>
      </c>
      <c r="ASY333" t="b">
        <v>1</v>
      </c>
      <c r="ATC333" t="s">
        <v>7548</v>
      </c>
      <c r="ATD333">
        <v>2.5</v>
      </c>
      <c r="ATE333">
        <v>2.5</v>
      </c>
      <c r="ATF333">
        <v>0</v>
      </c>
      <c r="ATG333">
        <v>0</v>
      </c>
      <c r="ATH333">
        <v>5</v>
      </c>
      <c r="ATI333">
        <v>5</v>
      </c>
      <c r="ATJ333" t="s">
        <v>1463</v>
      </c>
      <c r="AVZ333">
        <v>0</v>
      </c>
      <c r="AWA333">
        <v>2.5</v>
      </c>
      <c r="AWB333">
        <v>0</v>
      </c>
      <c r="AWC333">
        <v>7.5</v>
      </c>
      <c r="AWD333">
        <v>4</v>
      </c>
      <c r="AWE333">
        <v>5</v>
      </c>
      <c r="AWF333">
        <v>2.5</v>
      </c>
      <c r="AWG333">
        <v>11.5</v>
      </c>
      <c r="AWH333" t="s">
        <v>1462</v>
      </c>
      <c r="AWI333" t="s">
        <v>1470</v>
      </c>
      <c r="AWJ333" t="s">
        <v>1463</v>
      </c>
      <c r="AWL333" t="s">
        <v>1462</v>
      </c>
      <c r="AWM333" t="s">
        <v>2619</v>
      </c>
      <c r="AWN333" t="s">
        <v>1463</v>
      </c>
      <c r="AWP333" t="s">
        <v>1463</v>
      </c>
      <c r="AWR333" t="s">
        <v>1463</v>
      </c>
      <c r="AWT333" t="s">
        <v>1463</v>
      </c>
      <c r="AWV333" t="s">
        <v>1462</v>
      </c>
      <c r="AWW333" t="s">
        <v>1470</v>
      </c>
      <c r="AWX333" t="s">
        <v>1463</v>
      </c>
      <c r="AWZ333" t="s">
        <v>1462</v>
      </c>
      <c r="AXA333" t="s">
        <v>1469</v>
      </c>
      <c r="AXB333" t="s">
        <v>1462</v>
      </c>
      <c r="AXC333" t="s">
        <v>1469</v>
      </c>
      <c r="AXD333" t="s">
        <v>1463</v>
      </c>
      <c r="AXI333">
        <v>5</v>
      </c>
      <c r="AXJ333">
        <v>2.5</v>
      </c>
      <c r="AXK333">
        <v>5</v>
      </c>
      <c r="AXN333">
        <v>5</v>
      </c>
      <c r="AXO333">
        <v>1</v>
      </c>
      <c r="AXP333">
        <v>1</v>
      </c>
      <c r="AXQ333">
        <v>1</v>
      </c>
      <c r="AXR333">
        <v>1</v>
      </c>
      <c r="AXS333">
        <v>1</v>
      </c>
      <c r="AXT333">
        <v>1</v>
      </c>
      <c r="AXU333">
        <v>0</v>
      </c>
      <c r="AXW333">
        <v>0</v>
      </c>
      <c r="AYA333">
        <v>10</v>
      </c>
      <c r="AYD333">
        <v>10</v>
      </c>
      <c r="AYE333" t="s">
        <v>1463</v>
      </c>
      <c r="AYF333" t="s">
        <v>1463</v>
      </c>
      <c r="AYG333">
        <v>10</v>
      </c>
      <c r="AYJ333">
        <v>10</v>
      </c>
      <c r="AYK333">
        <v>2.5</v>
      </c>
      <c r="AYL333">
        <v>2.5</v>
      </c>
      <c r="AYM333">
        <v>15</v>
      </c>
      <c r="AZO333" t="s">
        <v>1462</v>
      </c>
      <c r="AZP333" t="s">
        <v>7083</v>
      </c>
      <c r="AZR333">
        <v>2.5</v>
      </c>
      <c r="AZS333">
        <v>2.5</v>
      </c>
      <c r="BCH333">
        <v>10</v>
      </c>
      <c r="BCI333">
        <v>2.5</v>
      </c>
      <c r="BCJ333">
        <v>2.5</v>
      </c>
      <c r="BCK333">
        <v>15</v>
      </c>
      <c r="BCL333">
        <v>2</v>
      </c>
      <c r="BCN333">
        <v>3</v>
      </c>
      <c r="BCP333">
        <v>1</v>
      </c>
      <c r="BCR333">
        <v>4</v>
      </c>
      <c r="BCT333" t="s">
        <v>2555</v>
      </c>
      <c r="BCW333" t="s">
        <v>2555</v>
      </c>
      <c r="BCY333">
        <v>2.5</v>
      </c>
      <c r="BCZ333">
        <v>2.5</v>
      </c>
      <c r="BEH333">
        <v>9.1999999999999993</v>
      </c>
      <c r="BEI333">
        <v>5</v>
      </c>
      <c r="BEJ333">
        <v>2.5</v>
      </c>
      <c r="BEK333">
        <v>16.7</v>
      </c>
      <c r="BEL333" t="s">
        <v>2552</v>
      </c>
      <c r="BEN333" t="s">
        <v>2567</v>
      </c>
      <c r="BEP333" t="s">
        <v>2552</v>
      </c>
      <c r="BER333" t="s">
        <v>2567</v>
      </c>
      <c r="BET333" t="s">
        <v>2567</v>
      </c>
      <c r="BEV333" t="s">
        <v>2567</v>
      </c>
      <c r="BEX333">
        <v>5</v>
      </c>
      <c r="BEY333">
        <v>2.5</v>
      </c>
      <c r="BGQ333">
        <v>0</v>
      </c>
      <c r="BGR333">
        <v>2.5</v>
      </c>
      <c r="BGS333">
        <v>2.5</v>
      </c>
      <c r="BGT333">
        <v>5</v>
      </c>
      <c r="BGU333" t="s">
        <v>1462</v>
      </c>
      <c r="BGV333" t="s">
        <v>2984</v>
      </c>
      <c r="BGW333" t="s">
        <v>3103</v>
      </c>
      <c r="BHK333">
        <v>2.5</v>
      </c>
      <c r="BHL333">
        <v>2.5</v>
      </c>
      <c r="BIT333">
        <v>10</v>
      </c>
      <c r="BIU333">
        <v>2.5</v>
      </c>
      <c r="BIV333">
        <v>2.5</v>
      </c>
      <c r="BIW333">
        <v>15</v>
      </c>
      <c r="BIX333">
        <v>3</v>
      </c>
      <c r="BIY333" t="s">
        <v>1474</v>
      </c>
      <c r="BIZ333" t="s">
        <v>1794</v>
      </c>
      <c r="BJA333" t="s">
        <v>2548</v>
      </c>
      <c r="BJB333">
        <v>2.5</v>
      </c>
      <c r="BJC333">
        <v>2.5</v>
      </c>
    </row>
    <row r="334" spans="1:1022 1026:1615" ht="15" x14ac:dyDescent="0.25">
      <c r="A334" t="s">
        <v>7368</v>
      </c>
      <c r="B334" t="s">
        <v>7457</v>
      </c>
      <c r="C334" t="s">
        <v>7458</v>
      </c>
      <c r="D334" t="s">
        <v>2553</v>
      </c>
      <c r="E334" t="s">
        <v>7549</v>
      </c>
      <c r="F334" t="s">
        <v>2606</v>
      </c>
      <c r="G334" t="s">
        <v>4350</v>
      </c>
      <c r="H334" t="s">
        <v>5555</v>
      </c>
      <c r="I334" t="s">
        <v>7498</v>
      </c>
      <c r="J334">
        <v>1.7624467500000001</v>
      </c>
      <c r="K334">
        <v>34.583982079999998</v>
      </c>
      <c r="L334" s="116">
        <v>42411</v>
      </c>
      <c r="M334" t="s">
        <v>1471</v>
      </c>
      <c r="N334">
        <v>57</v>
      </c>
      <c r="O334" t="s">
        <v>2554</v>
      </c>
      <c r="Q334">
        <v>5</v>
      </c>
      <c r="R334">
        <v>7.5</v>
      </c>
      <c r="S334">
        <v>2.5</v>
      </c>
      <c r="T334">
        <v>15</v>
      </c>
      <c r="U334">
        <v>2</v>
      </c>
      <c r="V334">
        <v>3</v>
      </c>
      <c r="W334">
        <v>2</v>
      </c>
      <c r="Y334">
        <v>1</v>
      </c>
      <c r="Z334">
        <v>1</v>
      </c>
      <c r="AF334" t="b">
        <v>1</v>
      </c>
      <c r="AG334">
        <v>2</v>
      </c>
      <c r="AH334">
        <v>3</v>
      </c>
      <c r="AI334">
        <v>1</v>
      </c>
      <c r="AL334">
        <v>1</v>
      </c>
      <c r="AM334">
        <v>2</v>
      </c>
      <c r="AO334">
        <v>1</v>
      </c>
      <c r="AR334">
        <v>1</v>
      </c>
      <c r="AS334">
        <v>2</v>
      </c>
      <c r="AT334">
        <v>3</v>
      </c>
      <c r="AX334">
        <v>1</v>
      </c>
      <c r="BC334">
        <v>1</v>
      </c>
      <c r="BS334" t="s">
        <v>1462</v>
      </c>
      <c r="BT334" t="s">
        <v>1462</v>
      </c>
      <c r="BW334">
        <v>7.5</v>
      </c>
      <c r="BX334">
        <v>2.5</v>
      </c>
      <c r="BY334">
        <v>7.5</v>
      </c>
      <c r="BZ334">
        <v>5</v>
      </c>
      <c r="CA334">
        <v>2.5</v>
      </c>
      <c r="CB334">
        <v>15</v>
      </c>
      <c r="CC334" t="s">
        <v>1462</v>
      </c>
      <c r="CD334" t="b">
        <v>1</v>
      </c>
      <c r="CE334" t="b">
        <v>1</v>
      </c>
      <c r="CF334">
        <v>40</v>
      </c>
      <c r="CH334" t="s">
        <v>1462</v>
      </c>
      <c r="CI334" t="b">
        <v>1</v>
      </c>
      <c r="CK334">
        <v>40</v>
      </c>
      <c r="CM334" t="s">
        <v>1463</v>
      </c>
      <c r="CR334" t="s">
        <v>1463</v>
      </c>
      <c r="CW334" t="s">
        <v>1463</v>
      </c>
      <c r="DB334" t="s">
        <v>1463</v>
      </c>
      <c r="DG334" t="s">
        <v>1463</v>
      </c>
      <c r="DM334" t="s">
        <v>1463</v>
      </c>
      <c r="DS334" t="b">
        <v>1</v>
      </c>
      <c r="DU334" t="b">
        <v>1</v>
      </c>
      <c r="DZ334" t="b">
        <v>1</v>
      </c>
      <c r="EC334" t="b">
        <v>1</v>
      </c>
      <c r="EI334">
        <v>5</v>
      </c>
      <c r="EJ334">
        <v>2.5</v>
      </c>
      <c r="EN334">
        <v>0</v>
      </c>
      <c r="EO334" t="s">
        <v>1463</v>
      </c>
      <c r="FL334">
        <v>6.7</v>
      </c>
      <c r="FM334">
        <v>5</v>
      </c>
      <c r="FN334">
        <v>2.5</v>
      </c>
      <c r="FO334">
        <v>14.2</v>
      </c>
      <c r="FP334" t="s">
        <v>1462</v>
      </c>
      <c r="FQ334" t="b">
        <v>1</v>
      </c>
      <c r="FS334" t="s">
        <v>1464</v>
      </c>
      <c r="FT334" t="b">
        <v>1</v>
      </c>
      <c r="FV334" t="s">
        <v>1464</v>
      </c>
      <c r="GC334" t="b">
        <v>1</v>
      </c>
      <c r="GE334" t="s">
        <v>1464</v>
      </c>
      <c r="HD334" t="b">
        <v>1</v>
      </c>
      <c r="HF334" t="s">
        <v>1464</v>
      </c>
      <c r="IB334" t="b">
        <v>1</v>
      </c>
      <c r="ID334" t="s">
        <v>1464</v>
      </c>
      <c r="JC334" t="b">
        <v>1</v>
      </c>
      <c r="JE334" t="s">
        <v>1464</v>
      </c>
      <c r="JU334" t="b">
        <v>1</v>
      </c>
      <c r="JW334" t="s">
        <v>1464</v>
      </c>
      <c r="KG334" t="s">
        <v>7550</v>
      </c>
      <c r="KH334" t="b">
        <v>1</v>
      </c>
      <c r="KJ334" t="s">
        <v>1465</v>
      </c>
      <c r="KK334" t="s">
        <v>1462</v>
      </c>
      <c r="KM334">
        <v>5</v>
      </c>
      <c r="KN334">
        <v>2.5</v>
      </c>
      <c r="KO334">
        <v>3.5</v>
      </c>
      <c r="KP334">
        <v>2.5</v>
      </c>
      <c r="KQ334">
        <v>2.5</v>
      </c>
      <c r="KR334">
        <v>8.5</v>
      </c>
      <c r="KS334" t="s">
        <v>1462</v>
      </c>
      <c r="KV334">
        <v>9</v>
      </c>
      <c r="KW334">
        <v>6</v>
      </c>
      <c r="LA334">
        <v>6</v>
      </c>
      <c r="LF334">
        <v>1</v>
      </c>
      <c r="LG334">
        <v>1</v>
      </c>
      <c r="LK334">
        <v>1</v>
      </c>
      <c r="MT334" t="s">
        <v>1462</v>
      </c>
      <c r="MU334" t="s">
        <v>6967</v>
      </c>
      <c r="MV334">
        <v>2.5</v>
      </c>
      <c r="MW334">
        <v>2.5</v>
      </c>
      <c r="MX334">
        <v>0</v>
      </c>
      <c r="MY334">
        <v>0</v>
      </c>
      <c r="MZ334">
        <v>2.5</v>
      </c>
      <c r="NA334">
        <v>2.5</v>
      </c>
      <c r="NM334" t="s">
        <v>2549</v>
      </c>
      <c r="NN334" t="s">
        <v>2549</v>
      </c>
      <c r="NO334" t="s">
        <v>2549</v>
      </c>
      <c r="NP334" t="s">
        <v>2549</v>
      </c>
      <c r="NQ334" t="s">
        <v>2549</v>
      </c>
      <c r="NR334" t="s">
        <v>2549</v>
      </c>
      <c r="NS334" t="s">
        <v>2549</v>
      </c>
      <c r="NT334" t="s">
        <v>2549</v>
      </c>
      <c r="NU334" t="s">
        <v>2549</v>
      </c>
      <c r="NV334" t="s">
        <v>2549</v>
      </c>
      <c r="NW334" t="s">
        <v>2550</v>
      </c>
      <c r="NX334" t="s">
        <v>2569</v>
      </c>
      <c r="NY334" t="s">
        <v>2569</v>
      </c>
      <c r="NZ334" t="s">
        <v>2550</v>
      </c>
      <c r="OA334" t="s">
        <v>2550</v>
      </c>
      <c r="OB334" t="s">
        <v>2550</v>
      </c>
      <c r="OC334" t="s">
        <v>2569</v>
      </c>
      <c r="OD334" t="s">
        <v>2550</v>
      </c>
      <c r="OE334" t="s">
        <v>2550</v>
      </c>
      <c r="OF334" t="s">
        <v>2550</v>
      </c>
      <c r="OG334">
        <v>0</v>
      </c>
      <c r="OH334">
        <v>2.5</v>
      </c>
      <c r="OJ334">
        <v>5</v>
      </c>
      <c r="OK334">
        <v>2.5</v>
      </c>
      <c r="OL334">
        <v>7.5</v>
      </c>
      <c r="OO334" t="b">
        <v>1</v>
      </c>
      <c r="OY334" t="s">
        <v>6980</v>
      </c>
      <c r="PI334" t="s">
        <v>6981</v>
      </c>
      <c r="QL334">
        <v>5</v>
      </c>
      <c r="QM334">
        <v>2.5</v>
      </c>
      <c r="RO334">
        <v>7.5</v>
      </c>
      <c r="RP334">
        <v>0</v>
      </c>
      <c r="RQ334">
        <v>2.5</v>
      </c>
      <c r="RR334">
        <v>10</v>
      </c>
      <c r="RS334" t="s">
        <v>1463</v>
      </c>
      <c r="RZ334" t="s">
        <v>1463</v>
      </c>
      <c r="SB334" t="s">
        <v>1463</v>
      </c>
      <c r="SH334" t="s">
        <v>1463</v>
      </c>
      <c r="SK334">
        <v>0</v>
      </c>
      <c r="SL334">
        <v>2.5</v>
      </c>
      <c r="SM334">
        <v>3.7</v>
      </c>
      <c r="SN334">
        <v>5</v>
      </c>
      <c r="SO334">
        <v>2.5</v>
      </c>
      <c r="SP334">
        <v>11.2</v>
      </c>
      <c r="SQ334" t="s">
        <v>1463</v>
      </c>
      <c r="SR334" t="s">
        <v>2919</v>
      </c>
      <c r="TI334">
        <v>75</v>
      </c>
      <c r="TJ334" t="s">
        <v>7551</v>
      </c>
      <c r="TN334" t="b">
        <v>1</v>
      </c>
      <c r="TO334" t="b">
        <v>1</v>
      </c>
      <c r="TP334" t="b">
        <v>1</v>
      </c>
      <c r="TQ334" t="b">
        <v>1</v>
      </c>
      <c r="TS334" t="b">
        <v>1</v>
      </c>
      <c r="TT334" t="b">
        <v>1</v>
      </c>
      <c r="TX334">
        <v>5</v>
      </c>
      <c r="TY334">
        <v>2.5</v>
      </c>
      <c r="VI334">
        <v>5</v>
      </c>
      <c r="VJ334">
        <v>0</v>
      </c>
      <c r="VK334">
        <v>2.5</v>
      </c>
      <c r="VL334">
        <v>7.5</v>
      </c>
      <c r="VM334" t="s">
        <v>1463</v>
      </c>
      <c r="VO334" t="s">
        <v>1463</v>
      </c>
      <c r="VQ334" t="s">
        <v>1463</v>
      </c>
      <c r="VS334" t="s">
        <v>1463</v>
      </c>
      <c r="VV334" t="s">
        <v>1463</v>
      </c>
      <c r="VX334" t="s">
        <v>1462</v>
      </c>
      <c r="VY334" t="s">
        <v>2659</v>
      </c>
      <c r="VZ334">
        <v>0</v>
      </c>
      <c r="WA334">
        <v>2.5</v>
      </c>
      <c r="XJ334">
        <v>5</v>
      </c>
      <c r="XK334">
        <v>1.3</v>
      </c>
      <c r="XL334">
        <v>2.5</v>
      </c>
      <c r="XM334">
        <v>8.8000000000000007</v>
      </c>
      <c r="XN334" t="s">
        <v>1462</v>
      </c>
      <c r="XO334" t="s">
        <v>1462</v>
      </c>
      <c r="XQ334" t="b">
        <v>1</v>
      </c>
      <c r="XT334" t="b">
        <v>1</v>
      </c>
      <c r="XX334" t="b">
        <v>1</v>
      </c>
      <c r="YC334" t="s">
        <v>1462</v>
      </c>
      <c r="YE334" t="s">
        <v>1462</v>
      </c>
      <c r="YF334" t="s">
        <v>6986</v>
      </c>
      <c r="YG334">
        <v>2.5</v>
      </c>
      <c r="YH334">
        <v>2.5</v>
      </c>
      <c r="YI334" t="s">
        <v>1463</v>
      </c>
      <c r="YU334">
        <v>0</v>
      </c>
      <c r="YV334">
        <v>2.5</v>
      </c>
      <c r="ZX334">
        <v>10</v>
      </c>
      <c r="ZY334">
        <v>2.5</v>
      </c>
      <c r="ZZ334">
        <v>2.5</v>
      </c>
      <c r="AAA334">
        <v>15</v>
      </c>
      <c r="AAB334" t="s">
        <v>1462</v>
      </c>
      <c r="AAD334" t="b">
        <v>1</v>
      </c>
      <c r="AAM334" t="b">
        <v>1</v>
      </c>
      <c r="AAO334" t="b">
        <v>1</v>
      </c>
      <c r="AAS334" t="s">
        <v>7552</v>
      </c>
      <c r="AAT334">
        <v>2.5</v>
      </c>
      <c r="AAU334">
        <v>2.5</v>
      </c>
      <c r="ADN334">
        <v>6</v>
      </c>
      <c r="ADO334">
        <v>5</v>
      </c>
      <c r="ADP334">
        <v>2.5</v>
      </c>
      <c r="ADQ334">
        <v>13.5</v>
      </c>
      <c r="ADR334" t="s">
        <v>1759</v>
      </c>
      <c r="ADS334">
        <v>0.5</v>
      </c>
      <c r="ADT334">
        <v>30</v>
      </c>
      <c r="ADU334" t="s">
        <v>2560</v>
      </c>
      <c r="ADV334">
        <v>1</v>
      </c>
      <c r="ADW334">
        <v>60</v>
      </c>
      <c r="AEG334">
        <v>5</v>
      </c>
      <c r="AEH334">
        <v>2.5</v>
      </c>
      <c r="AEI334">
        <v>10</v>
      </c>
      <c r="AEJ334">
        <v>2.5</v>
      </c>
      <c r="AEK334">
        <v>2.5</v>
      </c>
      <c r="AEL334">
        <v>15</v>
      </c>
      <c r="AEU334" t="b">
        <v>1</v>
      </c>
      <c r="AEV334" t="b">
        <v>1</v>
      </c>
      <c r="AEX334" t="b">
        <v>1</v>
      </c>
      <c r="AFC334">
        <v>2.5</v>
      </c>
      <c r="AFD334">
        <v>2.5</v>
      </c>
      <c r="AFE334">
        <v>0</v>
      </c>
      <c r="AFF334">
        <v>5.8</v>
      </c>
      <c r="AFG334">
        <v>2.5</v>
      </c>
      <c r="AFH334">
        <v>8.3000000000000007</v>
      </c>
      <c r="AFI334" t="s">
        <v>1463</v>
      </c>
      <c r="AFK334" t="s">
        <v>1463</v>
      </c>
      <c r="AFM334" t="s">
        <v>1463</v>
      </c>
      <c r="AFO334" t="s">
        <v>1463</v>
      </c>
      <c r="AFQ334" t="s">
        <v>1463</v>
      </c>
      <c r="AFT334" t="s">
        <v>1463</v>
      </c>
      <c r="AFV334">
        <v>3</v>
      </c>
      <c r="AFW334">
        <v>2</v>
      </c>
      <c r="AFX334">
        <v>5.8333333333333304</v>
      </c>
      <c r="AFY334">
        <v>2.5</v>
      </c>
      <c r="AFZ334">
        <v>6.7</v>
      </c>
      <c r="AGA334">
        <v>2.5</v>
      </c>
      <c r="AGB334">
        <v>2.5</v>
      </c>
      <c r="AGC334">
        <v>11.7</v>
      </c>
      <c r="AGD334">
        <v>10</v>
      </c>
      <c r="AGE334">
        <v>200</v>
      </c>
      <c r="AGG334">
        <v>10</v>
      </c>
      <c r="AGH334">
        <v>4</v>
      </c>
      <c r="AGJ334">
        <v>10</v>
      </c>
      <c r="AGK334">
        <v>0</v>
      </c>
      <c r="AGQ334">
        <v>2.5</v>
      </c>
      <c r="AGR334">
        <v>2.5</v>
      </c>
      <c r="AGS334">
        <v>2</v>
      </c>
      <c r="AGT334">
        <v>5</v>
      </c>
      <c r="AGU334">
        <v>2.5</v>
      </c>
      <c r="AGV334">
        <v>9.5</v>
      </c>
      <c r="AGW334">
        <v>2</v>
      </c>
      <c r="AGY334" t="b">
        <v>1</v>
      </c>
      <c r="AGZ334" t="b">
        <v>1</v>
      </c>
      <c r="AHD334">
        <v>2</v>
      </c>
      <c r="AHE334">
        <v>2</v>
      </c>
      <c r="AHF334">
        <v>3</v>
      </c>
      <c r="AKM334">
        <v>5</v>
      </c>
      <c r="AKN334">
        <v>2.5</v>
      </c>
      <c r="AKO334">
        <v>10</v>
      </c>
      <c r="AKP334">
        <v>2.5</v>
      </c>
      <c r="AKQ334">
        <v>2.5</v>
      </c>
      <c r="AKR334">
        <v>15</v>
      </c>
      <c r="AKS334" t="s">
        <v>1462</v>
      </c>
      <c r="AKT334" t="s">
        <v>1463</v>
      </c>
      <c r="AKV334" t="s">
        <v>1462</v>
      </c>
      <c r="AKX334" t="s">
        <v>1463</v>
      </c>
      <c r="AKZ334" t="s">
        <v>1463</v>
      </c>
      <c r="ALB334" t="s">
        <v>1462</v>
      </c>
      <c r="ALD334" t="s">
        <v>1463</v>
      </c>
      <c r="ALF334" t="s">
        <v>1462</v>
      </c>
      <c r="ALH334" t="s">
        <v>1462</v>
      </c>
      <c r="ALJ334" t="s">
        <v>1463</v>
      </c>
      <c r="ALL334" t="s">
        <v>1463</v>
      </c>
      <c r="ALN334" t="s">
        <v>1463</v>
      </c>
      <c r="ALP334" t="s">
        <v>1463</v>
      </c>
      <c r="ALR334" t="s">
        <v>1463</v>
      </c>
      <c r="ALT334" t="s">
        <v>1463</v>
      </c>
      <c r="AML334" t="b">
        <v>1</v>
      </c>
      <c r="AMM334" t="b">
        <v>1</v>
      </c>
      <c r="AMQ334" t="b">
        <v>1</v>
      </c>
      <c r="AMW334" t="b">
        <v>1</v>
      </c>
      <c r="ANA334">
        <v>2.5</v>
      </c>
      <c r="ANB334">
        <v>2.5</v>
      </c>
      <c r="ANC334">
        <v>10</v>
      </c>
      <c r="AND334">
        <v>2.5</v>
      </c>
      <c r="ANE334">
        <v>2.5</v>
      </c>
      <c r="ANF334">
        <v>15</v>
      </c>
      <c r="ANG334" t="s">
        <v>1462</v>
      </c>
      <c r="ANH334" t="s">
        <v>3069</v>
      </c>
      <c r="ANI334" t="s">
        <v>1462</v>
      </c>
      <c r="ANJ334" t="s">
        <v>2616</v>
      </c>
      <c r="ANK334">
        <v>2.5</v>
      </c>
      <c r="ANL334">
        <v>2.5</v>
      </c>
      <c r="ANM334">
        <v>6</v>
      </c>
      <c r="ANN334">
        <v>2.5</v>
      </c>
      <c r="ANO334">
        <v>5</v>
      </c>
      <c r="ANP334">
        <v>13.5</v>
      </c>
      <c r="ANQ334" t="s">
        <v>2599</v>
      </c>
      <c r="ANR334" t="s">
        <v>1462</v>
      </c>
      <c r="ANT334">
        <v>2.5</v>
      </c>
      <c r="ANU334">
        <v>5</v>
      </c>
      <c r="AQR334">
        <v>5</v>
      </c>
      <c r="AQS334">
        <v>0</v>
      </c>
      <c r="AQT334">
        <v>2.5</v>
      </c>
      <c r="AQU334">
        <v>7.5</v>
      </c>
      <c r="AQV334" t="s">
        <v>1463</v>
      </c>
      <c r="ARA334" t="b">
        <v>1</v>
      </c>
      <c r="ARD334" t="b">
        <v>1</v>
      </c>
      <c r="ARG334">
        <v>0</v>
      </c>
      <c r="ARH334">
        <v>2.5</v>
      </c>
      <c r="ARI334" t="s">
        <v>1463</v>
      </c>
      <c r="ARQ334" t="s">
        <v>1462</v>
      </c>
      <c r="ARS334" t="s">
        <v>4680</v>
      </c>
      <c r="ART334" t="s">
        <v>2616</v>
      </c>
      <c r="ASB334" t="b">
        <v>1</v>
      </c>
      <c r="ASC334" t="s">
        <v>6945</v>
      </c>
      <c r="ASD334">
        <v>0</v>
      </c>
      <c r="ASE334">
        <v>2.5</v>
      </c>
      <c r="ASF334">
        <v>3</v>
      </c>
      <c r="ASG334">
        <v>2.5</v>
      </c>
      <c r="ASH334">
        <v>2.5</v>
      </c>
      <c r="ASI334">
        <v>8</v>
      </c>
      <c r="ASJ334">
        <v>80</v>
      </c>
      <c r="ASL334" t="b">
        <v>1</v>
      </c>
      <c r="ASM334" t="b">
        <v>1</v>
      </c>
      <c r="ASS334">
        <v>3</v>
      </c>
      <c r="AST334" t="s">
        <v>1462</v>
      </c>
      <c r="ASW334" t="b">
        <v>1</v>
      </c>
      <c r="ASX334" t="b">
        <v>1</v>
      </c>
      <c r="ASY334" t="b">
        <v>1</v>
      </c>
      <c r="ATC334" t="s">
        <v>7553</v>
      </c>
      <c r="ATD334">
        <v>2.5</v>
      </c>
      <c r="ATE334">
        <v>2.5</v>
      </c>
      <c r="ATF334">
        <v>0</v>
      </c>
      <c r="ATG334">
        <v>0</v>
      </c>
      <c r="ATH334">
        <v>6.3</v>
      </c>
      <c r="ATI334">
        <v>6.3</v>
      </c>
      <c r="ATJ334" t="s">
        <v>1463</v>
      </c>
      <c r="AVZ334">
        <v>0</v>
      </c>
      <c r="AWA334">
        <v>2.5</v>
      </c>
      <c r="AWB334">
        <v>0</v>
      </c>
      <c r="AWC334">
        <v>10</v>
      </c>
      <c r="AWD334">
        <v>3</v>
      </c>
      <c r="AWE334">
        <v>2.5</v>
      </c>
      <c r="AWF334">
        <v>2.5</v>
      </c>
      <c r="AWG334">
        <v>8</v>
      </c>
      <c r="AWH334" t="s">
        <v>1462</v>
      </c>
      <c r="AWI334" t="s">
        <v>1470</v>
      </c>
      <c r="AWJ334" t="s">
        <v>1463</v>
      </c>
      <c r="AWL334" t="s">
        <v>1462</v>
      </c>
      <c r="AWM334" t="s">
        <v>2619</v>
      </c>
      <c r="AWN334" t="s">
        <v>1463</v>
      </c>
      <c r="AWP334" t="s">
        <v>1463</v>
      </c>
      <c r="AWR334" t="s">
        <v>1463</v>
      </c>
      <c r="AWT334" t="s">
        <v>1463</v>
      </c>
      <c r="AWV334" t="s">
        <v>1462</v>
      </c>
      <c r="AWW334" t="s">
        <v>1470</v>
      </c>
      <c r="AWX334" t="s">
        <v>1463</v>
      </c>
      <c r="AWZ334" t="s">
        <v>1462</v>
      </c>
      <c r="AXA334" t="s">
        <v>1469</v>
      </c>
      <c r="AXB334" t="s">
        <v>1463</v>
      </c>
      <c r="AXD334" t="s">
        <v>1463</v>
      </c>
      <c r="AXI334">
        <v>2.5</v>
      </c>
      <c r="AXJ334">
        <v>2.5</v>
      </c>
      <c r="AXK334">
        <v>5</v>
      </c>
      <c r="AXN334">
        <v>5</v>
      </c>
      <c r="AXO334">
        <v>1</v>
      </c>
      <c r="AXP334">
        <v>1</v>
      </c>
      <c r="AXQ334">
        <v>1</v>
      </c>
      <c r="AXR334">
        <v>1</v>
      </c>
      <c r="AXS334">
        <v>1</v>
      </c>
      <c r="AXT334">
        <v>1</v>
      </c>
      <c r="AXU334">
        <v>0</v>
      </c>
      <c r="AXW334">
        <v>0</v>
      </c>
      <c r="AYA334">
        <v>10</v>
      </c>
      <c r="AYD334">
        <v>10</v>
      </c>
      <c r="AYE334" t="s">
        <v>1463</v>
      </c>
      <c r="AYF334" t="s">
        <v>1463</v>
      </c>
      <c r="AYG334">
        <v>10</v>
      </c>
      <c r="AYJ334">
        <v>10</v>
      </c>
      <c r="AYK334">
        <v>2.5</v>
      </c>
      <c r="AYL334">
        <v>7.5</v>
      </c>
      <c r="AYM334">
        <v>20</v>
      </c>
      <c r="AZO334" t="s">
        <v>1462</v>
      </c>
      <c r="AZP334" t="s">
        <v>7554</v>
      </c>
      <c r="AZR334">
        <v>2.5</v>
      </c>
      <c r="AZS334">
        <v>7.5</v>
      </c>
      <c r="BCH334">
        <v>10</v>
      </c>
      <c r="BCI334">
        <v>2.5</v>
      </c>
      <c r="BCJ334">
        <v>2.5</v>
      </c>
      <c r="BCK334">
        <v>15</v>
      </c>
      <c r="BCL334">
        <v>2</v>
      </c>
      <c r="BCN334">
        <v>3</v>
      </c>
      <c r="BCP334">
        <v>1</v>
      </c>
      <c r="BCR334">
        <v>4</v>
      </c>
      <c r="BCT334" t="s">
        <v>2555</v>
      </c>
      <c r="BCW334" t="s">
        <v>2555</v>
      </c>
      <c r="BCY334">
        <v>2.5</v>
      </c>
      <c r="BCZ334">
        <v>2.5</v>
      </c>
      <c r="BEH334">
        <v>9.1999999999999993</v>
      </c>
      <c r="BEI334">
        <v>5</v>
      </c>
      <c r="BEJ334">
        <v>2.5</v>
      </c>
      <c r="BEK334">
        <v>16.7</v>
      </c>
      <c r="BEL334" t="s">
        <v>2552</v>
      </c>
      <c r="BEN334" t="s">
        <v>2567</v>
      </c>
      <c r="BEP334" t="s">
        <v>2552</v>
      </c>
      <c r="BER334" t="s">
        <v>2567</v>
      </c>
      <c r="BET334" t="s">
        <v>2567</v>
      </c>
      <c r="BEV334" t="s">
        <v>2567</v>
      </c>
      <c r="BEX334">
        <v>5</v>
      </c>
      <c r="BEY334">
        <v>2.5</v>
      </c>
      <c r="BGQ334">
        <v>0</v>
      </c>
      <c r="BGR334">
        <v>2.5</v>
      </c>
      <c r="BGS334">
        <v>2.5</v>
      </c>
      <c r="BGT334">
        <v>5</v>
      </c>
      <c r="BGU334" t="s">
        <v>1462</v>
      </c>
      <c r="BGV334" t="s">
        <v>2667</v>
      </c>
      <c r="BGW334" t="s">
        <v>3103</v>
      </c>
      <c r="BHK334">
        <v>2.5</v>
      </c>
      <c r="BHL334">
        <v>2.5</v>
      </c>
      <c r="BIT334">
        <v>5</v>
      </c>
      <c r="BIU334">
        <v>2.5</v>
      </c>
      <c r="BIV334">
        <v>2.5</v>
      </c>
      <c r="BIW334">
        <v>10</v>
      </c>
      <c r="BIX334">
        <v>2</v>
      </c>
      <c r="BIY334" t="s">
        <v>1794</v>
      </c>
      <c r="BIZ334" t="s">
        <v>2594</v>
      </c>
      <c r="BJA334" t="s">
        <v>2548</v>
      </c>
      <c r="BJB334">
        <v>2.5</v>
      </c>
      <c r="BJC334">
        <v>2.5</v>
      </c>
    </row>
    <row r="335" spans="1:1022 1026:1615" ht="15" x14ac:dyDescent="0.25">
      <c r="A335" t="s">
        <v>7368</v>
      </c>
      <c r="B335" t="s">
        <v>7555</v>
      </c>
      <c r="C335" t="s">
        <v>7556</v>
      </c>
      <c r="D335" t="s">
        <v>2553</v>
      </c>
      <c r="E335" t="s">
        <v>7557</v>
      </c>
      <c r="F335" t="s">
        <v>2606</v>
      </c>
      <c r="G335" t="s">
        <v>4350</v>
      </c>
      <c r="H335" t="s">
        <v>7558</v>
      </c>
      <c r="I335" t="s">
        <v>7559</v>
      </c>
      <c r="J335">
        <v>2.02266762</v>
      </c>
      <c r="K335">
        <v>34.256483060000001</v>
      </c>
      <c r="L335" s="116">
        <v>42410</v>
      </c>
      <c r="M335" t="s">
        <v>1471</v>
      </c>
      <c r="N335">
        <v>36</v>
      </c>
      <c r="O335" t="s">
        <v>2554</v>
      </c>
      <c r="Q335">
        <v>6.7</v>
      </c>
      <c r="R335">
        <v>7.5</v>
      </c>
      <c r="S335">
        <v>2.5</v>
      </c>
      <c r="T335">
        <v>16.7</v>
      </c>
      <c r="U335">
        <v>1</v>
      </c>
      <c r="V335">
        <v>1</v>
      </c>
      <c r="W335">
        <v>4</v>
      </c>
      <c r="X335">
        <v>2</v>
      </c>
      <c r="AA335" t="b">
        <v>1</v>
      </c>
      <c r="AG335">
        <v>1</v>
      </c>
      <c r="AH335">
        <v>1</v>
      </c>
      <c r="AI335">
        <v>2</v>
      </c>
      <c r="AJ335">
        <v>1</v>
      </c>
      <c r="AM335">
        <v>1</v>
      </c>
      <c r="AO335">
        <v>1</v>
      </c>
      <c r="AS335">
        <v>1</v>
      </c>
      <c r="AT335">
        <v>1</v>
      </c>
      <c r="AU335">
        <v>1</v>
      </c>
      <c r="BS335" t="s">
        <v>1462</v>
      </c>
      <c r="BT335" t="s">
        <v>1462</v>
      </c>
      <c r="BW335">
        <v>7.5</v>
      </c>
      <c r="BX335">
        <v>2.5</v>
      </c>
      <c r="BY335">
        <v>3.5</v>
      </c>
      <c r="BZ335">
        <v>2.5</v>
      </c>
      <c r="CA335">
        <v>2.5</v>
      </c>
      <c r="CB335">
        <v>8.5</v>
      </c>
      <c r="CC335" t="s">
        <v>1462</v>
      </c>
      <c r="CD335" t="b">
        <v>1</v>
      </c>
      <c r="CE335" t="b">
        <v>1</v>
      </c>
      <c r="CF335">
        <v>20</v>
      </c>
      <c r="CH335" t="s">
        <v>1463</v>
      </c>
      <c r="CM335" t="s">
        <v>1463</v>
      </c>
      <c r="CR335" t="s">
        <v>1463</v>
      </c>
      <c r="CW335" t="s">
        <v>1463</v>
      </c>
      <c r="DB335" t="s">
        <v>1463</v>
      </c>
      <c r="DG335" t="s">
        <v>1463</v>
      </c>
      <c r="DM335" t="s">
        <v>1463</v>
      </c>
      <c r="DS335" t="b">
        <v>1</v>
      </c>
      <c r="DU335" t="b">
        <v>1</v>
      </c>
      <c r="EC335" t="b">
        <v>1</v>
      </c>
      <c r="EI335">
        <v>2.5</v>
      </c>
      <c r="EJ335">
        <v>2.5</v>
      </c>
      <c r="EN335">
        <v>0</v>
      </c>
      <c r="EO335" t="s">
        <v>1463</v>
      </c>
      <c r="FL335">
        <v>6.7</v>
      </c>
      <c r="FM335">
        <v>2.5</v>
      </c>
      <c r="FN335">
        <v>2.5</v>
      </c>
      <c r="FO335">
        <v>11.7</v>
      </c>
      <c r="FP335" t="s">
        <v>1462</v>
      </c>
      <c r="FT335" t="b">
        <v>1</v>
      </c>
      <c r="FV335" t="s">
        <v>1464</v>
      </c>
      <c r="GC335" t="b">
        <v>1</v>
      </c>
      <c r="GE335" t="s">
        <v>1464</v>
      </c>
      <c r="HJ335" t="b">
        <v>1</v>
      </c>
      <c r="HL335" t="s">
        <v>1464</v>
      </c>
      <c r="IW335" t="b">
        <v>1</v>
      </c>
      <c r="IY335" t="s">
        <v>1464</v>
      </c>
      <c r="JC335" t="b">
        <v>1</v>
      </c>
      <c r="JE335" t="s">
        <v>1464</v>
      </c>
      <c r="KK335" t="s">
        <v>1462</v>
      </c>
      <c r="KM335">
        <v>2.5</v>
      </c>
      <c r="KN335">
        <v>2.5</v>
      </c>
      <c r="KO335">
        <v>0</v>
      </c>
      <c r="KR335">
        <v>0</v>
      </c>
      <c r="KS335" t="s">
        <v>1463</v>
      </c>
      <c r="RO335">
        <v>7.5</v>
      </c>
      <c r="RP335">
        <v>0</v>
      </c>
      <c r="RQ335">
        <v>10</v>
      </c>
      <c r="RR335">
        <v>17.5</v>
      </c>
      <c r="RS335" t="s">
        <v>1463</v>
      </c>
      <c r="RZ335" t="s">
        <v>1463</v>
      </c>
      <c r="SK335">
        <v>0</v>
      </c>
      <c r="SL335">
        <v>10</v>
      </c>
      <c r="SM335">
        <v>4.4000000000000004</v>
      </c>
      <c r="SN335">
        <v>2.5</v>
      </c>
      <c r="SO335">
        <v>2.5</v>
      </c>
      <c r="SP335">
        <v>9.4</v>
      </c>
      <c r="SQ335" t="s">
        <v>1462</v>
      </c>
      <c r="SS335">
        <v>6</v>
      </c>
      <c r="ST335" t="s">
        <v>7560</v>
      </c>
      <c r="SU335" t="s">
        <v>1463</v>
      </c>
      <c r="SZ335" t="b">
        <v>1</v>
      </c>
      <c r="TA335" t="b">
        <v>1</v>
      </c>
      <c r="TE335" t="b">
        <v>1</v>
      </c>
      <c r="TI335">
        <v>75</v>
      </c>
      <c r="TJ335" t="s">
        <v>7561</v>
      </c>
      <c r="TN335" t="b">
        <v>1</v>
      </c>
      <c r="TO335" t="b">
        <v>1</v>
      </c>
      <c r="TP335" t="b">
        <v>1</v>
      </c>
      <c r="TQ335" t="b">
        <v>1</v>
      </c>
      <c r="TU335" t="b">
        <v>1</v>
      </c>
      <c r="TX335">
        <v>2.5</v>
      </c>
      <c r="TY335">
        <v>2.5</v>
      </c>
      <c r="VI335">
        <v>5</v>
      </c>
      <c r="VJ335">
        <v>0</v>
      </c>
      <c r="VK335">
        <v>2.5</v>
      </c>
      <c r="VL335">
        <v>7.5</v>
      </c>
      <c r="VM335" t="s">
        <v>1463</v>
      </c>
      <c r="VO335" t="s">
        <v>1463</v>
      </c>
      <c r="VQ335" t="s">
        <v>1463</v>
      </c>
      <c r="VS335" t="s">
        <v>1463</v>
      </c>
      <c r="VV335" t="s">
        <v>1463</v>
      </c>
      <c r="VX335" t="s">
        <v>1462</v>
      </c>
      <c r="VY335" t="s">
        <v>2659</v>
      </c>
      <c r="VZ335">
        <v>0</v>
      </c>
      <c r="WA335">
        <v>2.5</v>
      </c>
      <c r="XJ335">
        <v>7</v>
      </c>
      <c r="XK335">
        <v>3.8</v>
      </c>
      <c r="XL335">
        <v>2.5</v>
      </c>
      <c r="XM335">
        <v>13.3</v>
      </c>
      <c r="XN335" t="s">
        <v>1462</v>
      </c>
      <c r="XO335" t="s">
        <v>1462</v>
      </c>
      <c r="XT335" t="b">
        <v>1</v>
      </c>
      <c r="XU335" t="b">
        <v>1</v>
      </c>
      <c r="XW335" t="b">
        <v>1</v>
      </c>
      <c r="XX335" t="b">
        <v>1</v>
      </c>
      <c r="YC335" t="s">
        <v>1462</v>
      </c>
      <c r="YE335" t="s">
        <v>1462</v>
      </c>
      <c r="YF335" t="s">
        <v>6929</v>
      </c>
      <c r="YG335">
        <v>2.5</v>
      </c>
      <c r="YH335">
        <v>2.5</v>
      </c>
      <c r="YI335" t="s">
        <v>1462</v>
      </c>
      <c r="YO335" t="b">
        <v>1</v>
      </c>
      <c r="YU335">
        <v>5</v>
      </c>
      <c r="YV335">
        <v>2.5</v>
      </c>
      <c r="ZX335">
        <v>7</v>
      </c>
      <c r="ZY335">
        <v>2.5</v>
      </c>
      <c r="ZZ335">
        <v>2.5</v>
      </c>
      <c r="AAA335">
        <v>12</v>
      </c>
      <c r="AAB335" t="s">
        <v>1462</v>
      </c>
      <c r="AAD335" t="b">
        <v>1</v>
      </c>
      <c r="AAO335" t="b">
        <v>1</v>
      </c>
      <c r="AAS335" t="s">
        <v>7562</v>
      </c>
      <c r="AAT335">
        <v>2.5</v>
      </c>
      <c r="AAU335">
        <v>2.5</v>
      </c>
      <c r="ADN335">
        <v>10</v>
      </c>
      <c r="ADO335">
        <v>5</v>
      </c>
      <c r="ADP335">
        <v>2.5</v>
      </c>
      <c r="ADQ335">
        <v>17.5</v>
      </c>
      <c r="ADR335" t="s">
        <v>1759</v>
      </c>
      <c r="ADS335">
        <v>0.5</v>
      </c>
      <c r="ADT335">
        <v>30</v>
      </c>
      <c r="ADU335" t="s">
        <v>2560</v>
      </c>
      <c r="ADV335">
        <v>1</v>
      </c>
      <c r="ADW335">
        <v>60</v>
      </c>
      <c r="ADX335" t="s">
        <v>3580</v>
      </c>
      <c r="ADY335">
        <v>1</v>
      </c>
      <c r="ADZ335">
        <v>60</v>
      </c>
      <c r="AEG335">
        <v>5</v>
      </c>
      <c r="AEH335">
        <v>2.5</v>
      </c>
      <c r="AEI335">
        <v>7</v>
      </c>
      <c r="AEJ335">
        <v>2.5</v>
      </c>
      <c r="AEK335">
        <v>2.5</v>
      </c>
      <c r="AEL335">
        <v>12</v>
      </c>
      <c r="AEU335" t="b">
        <v>1</v>
      </c>
      <c r="AEV335" t="b">
        <v>1</v>
      </c>
      <c r="AFC335">
        <v>2.5</v>
      </c>
      <c r="AFD335">
        <v>2.5</v>
      </c>
      <c r="AFE335">
        <v>0</v>
      </c>
      <c r="AFF335">
        <v>6.1</v>
      </c>
      <c r="AFG335">
        <v>2.5</v>
      </c>
      <c r="AFH335">
        <v>8.6</v>
      </c>
      <c r="AFI335" t="s">
        <v>1463</v>
      </c>
      <c r="AFK335" t="s">
        <v>1463</v>
      </c>
      <c r="AFM335" t="s">
        <v>1463</v>
      </c>
      <c r="AFO335" t="s">
        <v>1463</v>
      </c>
      <c r="AFQ335" t="s">
        <v>1463</v>
      </c>
      <c r="AFT335" t="s">
        <v>1463</v>
      </c>
      <c r="AFV335">
        <v>3</v>
      </c>
      <c r="AFW335">
        <v>2</v>
      </c>
      <c r="AFX335">
        <v>6.1111111111111098</v>
      </c>
      <c r="AFY335">
        <v>2.5</v>
      </c>
      <c r="AFZ335">
        <v>5</v>
      </c>
      <c r="AGA335">
        <v>5</v>
      </c>
      <c r="AGB335">
        <v>2.5</v>
      </c>
      <c r="AGC335">
        <v>12.5</v>
      </c>
      <c r="AGD335">
        <v>10</v>
      </c>
      <c r="AGG335">
        <v>10</v>
      </c>
      <c r="AGJ335">
        <v>10</v>
      </c>
      <c r="AGQ335">
        <v>5</v>
      </c>
      <c r="AGR335">
        <v>2.5</v>
      </c>
      <c r="AGS335">
        <v>3</v>
      </c>
      <c r="AGT335">
        <v>2.5</v>
      </c>
      <c r="AGU335">
        <v>2.5</v>
      </c>
      <c r="AGV335">
        <v>8</v>
      </c>
      <c r="AGW335">
        <v>3</v>
      </c>
      <c r="AGY335" t="b">
        <v>1</v>
      </c>
      <c r="AGZ335" t="b">
        <v>1</v>
      </c>
      <c r="AHA335" t="b">
        <v>1</v>
      </c>
      <c r="AHD335">
        <v>2</v>
      </c>
      <c r="AHE335">
        <v>2</v>
      </c>
      <c r="AHF335">
        <v>3</v>
      </c>
      <c r="AKM335">
        <v>2.5</v>
      </c>
      <c r="AKN335">
        <v>2.5</v>
      </c>
      <c r="AKO335">
        <v>10</v>
      </c>
      <c r="AKP335">
        <v>2.5</v>
      </c>
      <c r="AKQ335">
        <v>2.5</v>
      </c>
      <c r="AKR335">
        <v>15</v>
      </c>
      <c r="AKS335" t="s">
        <v>1462</v>
      </c>
      <c r="AKT335" t="s">
        <v>1463</v>
      </c>
      <c r="AKV335" t="s">
        <v>1462</v>
      </c>
      <c r="AKX335" t="s">
        <v>1463</v>
      </c>
      <c r="AKZ335" t="s">
        <v>1463</v>
      </c>
      <c r="ALB335" t="s">
        <v>1462</v>
      </c>
      <c r="ALD335" t="s">
        <v>1463</v>
      </c>
      <c r="ALF335" t="s">
        <v>1462</v>
      </c>
      <c r="ALH335" t="s">
        <v>1462</v>
      </c>
      <c r="ALJ335" t="s">
        <v>1463</v>
      </c>
      <c r="ALL335" t="s">
        <v>1463</v>
      </c>
      <c r="ALN335" t="s">
        <v>1463</v>
      </c>
      <c r="ALP335" t="s">
        <v>1463</v>
      </c>
      <c r="ALR335" t="s">
        <v>1463</v>
      </c>
      <c r="ALT335" t="s">
        <v>1463</v>
      </c>
      <c r="AMF335" t="b">
        <v>1</v>
      </c>
      <c r="AMM335" t="b">
        <v>1</v>
      </c>
      <c r="AMQ335" t="b">
        <v>1</v>
      </c>
      <c r="AMW335" t="b">
        <v>1</v>
      </c>
      <c r="ANA335">
        <v>2.5</v>
      </c>
      <c r="ANB335">
        <v>2.5</v>
      </c>
      <c r="ANC335">
        <v>10</v>
      </c>
      <c r="AND335">
        <v>2.5</v>
      </c>
      <c r="ANE335">
        <v>2.5</v>
      </c>
      <c r="ANF335">
        <v>15</v>
      </c>
      <c r="ANG335" t="s">
        <v>1462</v>
      </c>
      <c r="ANH335" t="s">
        <v>3069</v>
      </c>
      <c r="ANI335" t="s">
        <v>1462</v>
      </c>
      <c r="ANJ335" t="s">
        <v>2616</v>
      </c>
      <c r="ANK335">
        <v>2.5</v>
      </c>
      <c r="ANL335">
        <v>2.5</v>
      </c>
      <c r="ANM335">
        <v>6</v>
      </c>
      <c r="ANN335">
        <v>2.5</v>
      </c>
      <c r="ANO335">
        <v>5</v>
      </c>
      <c r="ANP335">
        <v>13.5</v>
      </c>
      <c r="ANQ335" t="s">
        <v>2599</v>
      </c>
      <c r="ANR335" t="s">
        <v>1462</v>
      </c>
      <c r="ANT335">
        <v>2.5</v>
      </c>
      <c r="ANU335">
        <v>5</v>
      </c>
      <c r="AQR335">
        <v>5</v>
      </c>
      <c r="AQS335">
        <v>0</v>
      </c>
      <c r="AQT335">
        <v>2.5</v>
      </c>
      <c r="AQU335">
        <v>7.5</v>
      </c>
      <c r="AQV335" t="s">
        <v>1463</v>
      </c>
      <c r="ARA335" t="b">
        <v>1</v>
      </c>
      <c r="ARD335" t="b">
        <v>1</v>
      </c>
      <c r="ARG335">
        <v>0</v>
      </c>
      <c r="ARH335">
        <v>2.5</v>
      </c>
      <c r="ARI335" t="s">
        <v>1463</v>
      </c>
      <c r="ARQ335" t="s">
        <v>1462</v>
      </c>
      <c r="ARS335" t="s">
        <v>6991</v>
      </c>
      <c r="ART335" t="s">
        <v>2616</v>
      </c>
      <c r="ASB335" t="b">
        <v>1</v>
      </c>
      <c r="ASC335" t="s">
        <v>7563</v>
      </c>
      <c r="ASD335">
        <v>0</v>
      </c>
      <c r="ASE335">
        <v>2.5</v>
      </c>
      <c r="ASF335">
        <v>5</v>
      </c>
      <c r="ASG335">
        <v>2.5</v>
      </c>
      <c r="ASH335">
        <v>2.5</v>
      </c>
      <c r="ASI335">
        <v>10</v>
      </c>
      <c r="ASJ335">
        <v>50</v>
      </c>
      <c r="ASL335" t="b">
        <v>1</v>
      </c>
      <c r="ASM335" t="b">
        <v>1</v>
      </c>
      <c r="ASS335">
        <v>3</v>
      </c>
      <c r="AST335" t="s">
        <v>1462</v>
      </c>
      <c r="ASW335" t="b">
        <v>1</v>
      </c>
      <c r="ASY335" t="b">
        <v>1</v>
      </c>
      <c r="ATC335" t="s">
        <v>7564</v>
      </c>
      <c r="ATD335">
        <v>2.5</v>
      </c>
      <c r="ATE335">
        <v>2.5</v>
      </c>
      <c r="ATF335">
        <v>7</v>
      </c>
      <c r="ATG335">
        <v>5</v>
      </c>
      <c r="ATH335">
        <v>2.5</v>
      </c>
      <c r="ATI335">
        <v>14.5</v>
      </c>
      <c r="ATJ335" t="s">
        <v>1462</v>
      </c>
      <c r="ATN335" t="b">
        <v>1</v>
      </c>
      <c r="ATO335" t="s">
        <v>7565</v>
      </c>
      <c r="ATP335" t="s">
        <v>2566</v>
      </c>
      <c r="AVZ335">
        <v>5</v>
      </c>
      <c r="AWA335">
        <v>2.5</v>
      </c>
      <c r="AWB335">
        <v>5</v>
      </c>
      <c r="AWC335">
        <v>2.5</v>
      </c>
      <c r="AWD335">
        <v>2</v>
      </c>
      <c r="AWE335">
        <v>2.5</v>
      </c>
      <c r="AWF335">
        <v>2.5</v>
      </c>
      <c r="AWG335">
        <v>7</v>
      </c>
      <c r="AWH335" t="s">
        <v>1462</v>
      </c>
      <c r="AWI335" t="s">
        <v>1470</v>
      </c>
      <c r="AWJ335" t="s">
        <v>1463</v>
      </c>
      <c r="AWL335" t="s">
        <v>1462</v>
      </c>
      <c r="AWM335" t="s">
        <v>2619</v>
      </c>
      <c r="AWN335" t="s">
        <v>1463</v>
      </c>
      <c r="AWP335" t="s">
        <v>1463</v>
      </c>
      <c r="AWR335" t="s">
        <v>1463</v>
      </c>
      <c r="AWT335" t="s">
        <v>1463</v>
      </c>
      <c r="AWV335" t="s">
        <v>1463</v>
      </c>
      <c r="AWX335" t="s">
        <v>1463</v>
      </c>
      <c r="AWZ335" t="s">
        <v>1462</v>
      </c>
      <c r="AXA335" t="s">
        <v>1469</v>
      </c>
      <c r="AXB335" t="s">
        <v>1463</v>
      </c>
      <c r="AXD335" t="s">
        <v>1463</v>
      </c>
      <c r="AXI335">
        <v>2.5</v>
      </c>
      <c r="AXJ335">
        <v>2.5</v>
      </c>
      <c r="AXK335">
        <v>1</v>
      </c>
      <c r="AXN335">
        <v>1</v>
      </c>
      <c r="AXO335">
        <v>1</v>
      </c>
      <c r="AXP335">
        <v>1</v>
      </c>
      <c r="AXQ335">
        <v>1</v>
      </c>
      <c r="AXR335">
        <v>1</v>
      </c>
      <c r="AXS335">
        <v>1</v>
      </c>
      <c r="AXT335">
        <v>1</v>
      </c>
      <c r="AXU335">
        <v>1</v>
      </c>
      <c r="AXV335">
        <v>2</v>
      </c>
      <c r="AXW335">
        <v>1</v>
      </c>
      <c r="AXX335">
        <v>2</v>
      </c>
      <c r="AYA335">
        <v>9.3000000000000007</v>
      </c>
      <c r="AYD335">
        <v>9.3000000000000007</v>
      </c>
      <c r="AYE335" t="s">
        <v>1463</v>
      </c>
      <c r="AYF335" t="s">
        <v>1463</v>
      </c>
      <c r="AYG335">
        <v>8</v>
      </c>
      <c r="AYJ335">
        <v>10</v>
      </c>
      <c r="AYK335">
        <v>2.5</v>
      </c>
      <c r="AYL335">
        <v>5</v>
      </c>
      <c r="AYM335">
        <v>17.5</v>
      </c>
      <c r="AZO335" t="s">
        <v>1462</v>
      </c>
      <c r="AZP335" t="s">
        <v>7566</v>
      </c>
      <c r="AZR335">
        <v>2.5</v>
      </c>
      <c r="AZS335">
        <v>5</v>
      </c>
      <c r="BCH335">
        <v>10</v>
      </c>
      <c r="BCI335">
        <v>2.5</v>
      </c>
      <c r="BCJ335">
        <v>2.5</v>
      </c>
      <c r="BCK335">
        <v>15</v>
      </c>
      <c r="BCL335">
        <v>1</v>
      </c>
      <c r="BCN335" t="s">
        <v>2555</v>
      </c>
      <c r="BCP335">
        <v>2</v>
      </c>
      <c r="BCR335">
        <v>3</v>
      </c>
      <c r="BCT335" t="s">
        <v>2555</v>
      </c>
      <c r="BCW335" t="s">
        <v>2555</v>
      </c>
      <c r="BCY335">
        <v>2.5</v>
      </c>
      <c r="BCZ335">
        <v>2.5</v>
      </c>
      <c r="BEH335">
        <v>9.1999999999999993</v>
      </c>
      <c r="BEI335">
        <v>7.5</v>
      </c>
      <c r="BEJ335">
        <v>2.5</v>
      </c>
      <c r="BEK335">
        <v>19.2</v>
      </c>
      <c r="BEL335" t="s">
        <v>2552</v>
      </c>
      <c r="BEN335" t="s">
        <v>2567</v>
      </c>
      <c r="BEP335" t="s">
        <v>2552</v>
      </c>
      <c r="BER335" t="s">
        <v>2567</v>
      </c>
      <c r="BET335" t="s">
        <v>2567</v>
      </c>
      <c r="BEV335" t="s">
        <v>2567</v>
      </c>
      <c r="BEX335">
        <v>7.5</v>
      </c>
      <c r="BEY335">
        <v>2.5</v>
      </c>
      <c r="BGQ335">
        <v>0</v>
      </c>
      <c r="BGR335">
        <v>2.5</v>
      </c>
      <c r="BGS335">
        <v>2.5</v>
      </c>
      <c r="BGT335">
        <v>5</v>
      </c>
      <c r="BGU335" t="s">
        <v>1462</v>
      </c>
      <c r="BGV335" t="s">
        <v>7540</v>
      </c>
      <c r="BGW335" t="s">
        <v>3103</v>
      </c>
      <c r="BGX335" t="s">
        <v>7122</v>
      </c>
      <c r="BGY335" t="s">
        <v>3103</v>
      </c>
      <c r="BHK335">
        <v>2.5</v>
      </c>
      <c r="BHL335">
        <v>2.5</v>
      </c>
      <c r="BIT335">
        <v>5</v>
      </c>
      <c r="BIU335">
        <v>2.5</v>
      </c>
      <c r="BIV335">
        <v>2.5</v>
      </c>
      <c r="BIW335">
        <v>10</v>
      </c>
      <c r="BIX335">
        <v>2</v>
      </c>
      <c r="BIY335" t="s">
        <v>1794</v>
      </c>
      <c r="BIZ335" t="s">
        <v>1474</v>
      </c>
      <c r="BJA335" t="s">
        <v>1468</v>
      </c>
      <c r="BJB335">
        <v>2.5</v>
      </c>
      <c r="BJC335">
        <v>2.5</v>
      </c>
    </row>
    <row r="336" spans="1:1022 1026:1615" ht="15" x14ac:dyDescent="0.25">
      <c r="A336" t="s">
        <v>7368</v>
      </c>
      <c r="B336" t="s">
        <v>7567</v>
      </c>
      <c r="C336" t="s">
        <v>7568</v>
      </c>
      <c r="D336" t="s">
        <v>1460</v>
      </c>
      <c r="F336" t="s">
        <v>2606</v>
      </c>
      <c r="G336" t="s">
        <v>4350</v>
      </c>
      <c r="H336" t="s">
        <v>7558</v>
      </c>
      <c r="I336" t="s">
        <v>7559</v>
      </c>
      <c r="J336">
        <v>2.0219198899999999</v>
      </c>
      <c r="K336">
        <v>34.256005090000002</v>
      </c>
      <c r="L336" s="116">
        <v>42410</v>
      </c>
      <c r="M336" t="s">
        <v>1461</v>
      </c>
      <c r="N336">
        <v>53</v>
      </c>
      <c r="O336" t="s">
        <v>2554</v>
      </c>
      <c r="Q336">
        <v>8.3000000000000007</v>
      </c>
      <c r="R336">
        <v>7.5</v>
      </c>
      <c r="S336">
        <v>2.5</v>
      </c>
      <c r="T336">
        <v>18.3</v>
      </c>
      <c r="U336">
        <v>2</v>
      </c>
      <c r="V336">
        <v>3</v>
      </c>
      <c r="X336">
        <v>2</v>
      </c>
      <c r="Y336">
        <v>1</v>
      </c>
      <c r="Z336">
        <v>1</v>
      </c>
      <c r="AF336" t="b">
        <v>1</v>
      </c>
      <c r="AG336">
        <v>2</v>
      </c>
      <c r="AH336">
        <v>3</v>
      </c>
      <c r="AJ336">
        <v>1</v>
      </c>
      <c r="AK336">
        <v>1</v>
      </c>
      <c r="AL336">
        <v>1</v>
      </c>
      <c r="AM336">
        <v>2</v>
      </c>
      <c r="AR336">
        <v>1</v>
      </c>
      <c r="AS336">
        <v>2</v>
      </c>
      <c r="AT336">
        <v>3</v>
      </c>
      <c r="AW336">
        <v>1</v>
      </c>
      <c r="AX336">
        <v>1</v>
      </c>
      <c r="BE336">
        <v>1</v>
      </c>
      <c r="BF336">
        <v>1</v>
      </c>
      <c r="BK336">
        <v>1</v>
      </c>
      <c r="BS336" t="s">
        <v>1462</v>
      </c>
      <c r="BT336" t="s">
        <v>1462</v>
      </c>
      <c r="BW336">
        <v>7.5</v>
      </c>
      <c r="BX336">
        <v>2.5</v>
      </c>
      <c r="BY336">
        <v>10</v>
      </c>
      <c r="BZ336">
        <v>7.5</v>
      </c>
      <c r="CA336">
        <v>2.5</v>
      </c>
      <c r="CB336">
        <v>20</v>
      </c>
      <c r="CC336" t="s">
        <v>1462</v>
      </c>
      <c r="CD336" t="b">
        <v>1</v>
      </c>
      <c r="CF336">
        <v>35</v>
      </c>
      <c r="CH336" t="s">
        <v>1462</v>
      </c>
      <c r="CI336" t="b">
        <v>1</v>
      </c>
      <c r="CJ336" t="b">
        <v>1</v>
      </c>
      <c r="CK336">
        <v>35</v>
      </c>
      <c r="CM336" t="s">
        <v>1463</v>
      </c>
      <c r="CR336" t="s">
        <v>1463</v>
      </c>
      <c r="CW336" t="s">
        <v>1462</v>
      </c>
      <c r="CZ336">
        <v>6</v>
      </c>
      <c r="DB336" t="s">
        <v>1463</v>
      </c>
      <c r="DG336" t="s">
        <v>1462</v>
      </c>
      <c r="DJ336">
        <v>5</v>
      </c>
      <c r="DS336" t="b">
        <v>1</v>
      </c>
      <c r="DU336" t="b">
        <v>1</v>
      </c>
      <c r="DZ336" t="b">
        <v>1</v>
      </c>
      <c r="EA336" t="b">
        <v>1</v>
      </c>
      <c r="EB336" t="b">
        <v>1</v>
      </c>
      <c r="EI336">
        <v>7.5</v>
      </c>
      <c r="EJ336">
        <v>2.5</v>
      </c>
      <c r="EN336">
        <v>0</v>
      </c>
      <c r="EO336" t="s">
        <v>1463</v>
      </c>
      <c r="FL336">
        <v>6.7</v>
      </c>
      <c r="FM336">
        <v>7.5</v>
      </c>
      <c r="FN336">
        <v>2.5</v>
      </c>
      <c r="FO336">
        <v>16.7</v>
      </c>
      <c r="FP336" t="s">
        <v>1462</v>
      </c>
      <c r="FT336" t="b">
        <v>1</v>
      </c>
      <c r="FV336" t="s">
        <v>1464</v>
      </c>
      <c r="GC336" t="b">
        <v>1</v>
      </c>
      <c r="GE336" t="s">
        <v>1464</v>
      </c>
      <c r="HD336" t="b">
        <v>1</v>
      </c>
      <c r="HF336" t="s">
        <v>1464</v>
      </c>
      <c r="JC336" t="b">
        <v>1</v>
      </c>
      <c r="JE336" t="s">
        <v>1464</v>
      </c>
      <c r="KG336" t="s">
        <v>4388</v>
      </c>
      <c r="KH336" t="b">
        <v>1</v>
      </c>
      <c r="KJ336" t="s">
        <v>1465</v>
      </c>
      <c r="KK336" t="s">
        <v>1462</v>
      </c>
      <c r="KM336">
        <v>7.5</v>
      </c>
      <c r="KN336">
        <v>2.5</v>
      </c>
      <c r="KO336">
        <v>3.5</v>
      </c>
      <c r="KP336">
        <v>2.5</v>
      </c>
      <c r="KQ336">
        <v>2.5</v>
      </c>
      <c r="KR336">
        <v>8.5</v>
      </c>
      <c r="KS336" t="s">
        <v>1462</v>
      </c>
      <c r="KV336">
        <v>4</v>
      </c>
      <c r="KW336">
        <v>6</v>
      </c>
      <c r="LA336">
        <v>5</v>
      </c>
      <c r="LF336">
        <v>1</v>
      </c>
      <c r="LG336">
        <v>1</v>
      </c>
      <c r="LK336">
        <v>1</v>
      </c>
      <c r="LZ336" t="b">
        <v>1</v>
      </c>
      <c r="MA336" t="b">
        <v>1</v>
      </c>
      <c r="MT336" t="s">
        <v>1463</v>
      </c>
      <c r="MV336">
        <v>2.5</v>
      </c>
      <c r="MW336">
        <v>2.5</v>
      </c>
      <c r="MX336">
        <v>0</v>
      </c>
      <c r="MY336">
        <v>0</v>
      </c>
      <c r="MZ336">
        <v>2.5</v>
      </c>
      <c r="NA336">
        <v>2.5</v>
      </c>
      <c r="NM336" t="s">
        <v>2549</v>
      </c>
      <c r="NN336" t="s">
        <v>2549</v>
      </c>
      <c r="NO336" t="s">
        <v>2549</v>
      </c>
      <c r="NP336" t="s">
        <v>2549</v>
      </c>
      <c r="NQ336" t="s">
        <v>2549</v>
      </c>
      <c r="NR336" t="s">
        <v>2549</v>
      </c>
      <c r="NS336" t="s">
        <v>2549</v>
      </c>
      <c r="NT336" t="s">
        <v>2549</v>
      </c>
      <c r="NU336" t="s">
        <v>2549</v>
      </c>
      <c r="NV336" t="s">
        <v>2549</v>
      </c>
      <c r="NW336" t="s">
        <v>2550</v>
      </c>
      <c r="NX336" t="s">
        <v>2569</v>
      </c>
      <c r="NY336" t="s">
        <v>2569</v>
      </c>
      <c r="NZ336" t="s">
        <v>2550</v>
      </c>
      <c r="OA336" t="s">
        <v>2550</v>
      </c>
      <c r="OB336" t="s">
        <v>2550</v>
      </c>
      <c r="OC336" t="s">
        <v>2569</v>
      </c>
      <c r="OD336" t="s">
        <v>2550</v>
      </c>
      <c r="OE336" t="s">
        <v>2550</v>
      </c>
      <c r="OF336" t="s">
        <v>2550</v>
      </c>
      <c r="OG336">
        <v>0</v>
      </c>
      <c r="OH336">
        <v>2.5</v>
      </c>
      <c r="OJ336">
        <v>2.5</v>
      </c>
      <c r="OK336">
        <v>2.5</v>
      </c>
      <c r="OL336">
        <v>5</v>
      </c>
      <c r="QL336">
        <v>2.5</v>
      </c>
      <c r="QM336">
        <v>2.5</v>
      </c>
      <c r="RO336">
        <v>7.5</v>
      </c>
      <c r="RP336">
        <v>0</v>
      </c>
      <c r="RQ336">
        <v>2.5</v>
      </c>
      <c r="RR336">
        <v>10</v>
      </c>
      <c r="RS336" t="s">
        <v>1463</v>
      </c>
      <c r="RZ336" t="s">
        <v>1463</v>
      </c>
      <c r="SB336" t="s">
        <v>1463</v>
      </c>
      <c r="SH336" t="s">
        <v>1463</v>
      </c>
      <c r="SK336">
        <v>0</v>
      </c>
      <c r="SL336">
        <v>2.5</v>
      </c>
      <c r="SM336">
        <v>3.7</v>
      </c>
      <c r="SN336">
        <v>5</v>
      </c>
      <c r="SO336">
        <v>2.5</v>
      </c>
      <c r="SP336">
        <v>11.2</v>
      </c>
      <c r="SQ336" t="s">
        <v>1463</v>
      </c>
      <c r="SR336" t="s">
        <v>2919</v>
      </c>
      <c r="TI336">
        <v>75</v>
      </c>
      <c r="TJ336" t="s">
        <v>7569</v>
      </c>
      <c r="TN336" t="b">
        <v>1</v>
      </c>
      <c r="TO336" t="b">
        <v>1</v>
      </c>
      <c r="TP336" t="b">
        <v>1</v>
      </c>
      <c r="TQ336" t="b">
        <v>1</v>
      </c>
      <c r="TT336" t="b">
        <v>1</v>
      </c>
      <c r="TX336">
        <v>5</v>
      </c>
      <c r="TY336">
        <v>2.5</v>
      </c>
      <c r="VI336">
        <v>5</v>
      </c>
      <c r="VJ336">
        <v>0</v>
      </c>
      <c r="VK336">
        <v>2.5</v>
      </c>
      <c r="VL336">
        <v>7.5</v>
      </c>
      <c r="VM336" t="s">
        <v>1463</v>
      </c>
      <c r="VO336" t="s">
        <v>1463</v>
      </c>
      <c r="VQ336" t="s">
        <v>1463</v>
      </c>
      <c r="VS336" t="s">
        <v>1463</v>
      </c>
      <c r="VV336" t="s">
        <v>1463</v>
      </c>
      <c r="VX336" t="s">
        <v>1462</v>
      </c>
      <c r="VY336" t="s">
        <v>6329</v>
      </c>
      <c r="VZ336">
        <v>0</v>
      </c>
      <c r="WA336">
        <v>2.5</v>
      </c>
      <c r="XJ336">
        <v>2.5</v>
      </c>
      <c r="XK336">
        <v>0</v>
      </c>
      <c r="XL336">
        <v>2.5</v>
      </c>
      <c r="XM336">
        <v>5</v>
      </c>
      <c r="XN336" t="s">
        <v>1462</v>
      </c>
      <c r="XO336" t="s">
        <v>1462</v>
      </c>
      <c r="XR336" t="b">
        <v>1</v>
      </c>
      <c r="XS336" t="b">
        <v>1</v>
      </c>
      <c r="XW336" t="b">
        <v>1</v>
      </c>
      <c r="XX336" t="b">
        <v>1</v>
      </c>
      <c r="YE336" t="s">
        <v>1463</v>
      </c>
      <c r="YF336" t="s">
        <v>7570</v>
      </c>
      <c r="YG336">
        <v>0</v>
      </c>
      <c r="YH336">
        <v>2.5</v>
      </c>
      <c r="YI336" t="s">
        <v>1463</v>
      </c>
      <c r="YU336">
        <v>0</v>
      </c>
      <c r="YV336">
        <v>2.5</v>
      </c>
      <c r="ZX336">
        <v>7</v>
      </c>
      <c r="ZY336">
        <v>2.5</v>
      </c>
      <c r="ZZ336">
        <v>2.5</v>
      </c>
      <c r="AAA336">
        <v>12</v>
      </c>
      <c r="AAB336" t="s">
        <v>1462</v>
      </c>
      <c r="AAD336" t="b">
        <v>1</v>
      </c>
      <c r="AAO336" t="b">
        <v>1</v>
      </c>
      <c r="AAS336" t="s">
        <v>7571</v>
      </c>
      <c r="AAT336">
        <v>2.5</v>
      </c>
      <c r="AAU336">
        <v>2.5</v>
      </c>
      <c r="ADN336">
        <v>10</v>
      </c>
      <c r="ADO336">
        <v>5</v>
      </c>
      <c r="ADP336">
        <v>2.5</v>
      </c>
      <c r="ADQ336">
        <v>17.5</v>
      </c>
      <c r="ADR336" t="s">
        <v>1759</v>
      </c>
      <c r="ADS336">
        <v>0.5</v>
      </c>
      <c r="ADT336">
        <v>30</v>
      </c>
      <c r="ADU336" t="s">
        <v>2560</v>
      </c>
      <c r="ADV336">
        <v>1.5</v>
      </c>
      <c r="ADW336">
        <v>50</v>
      </c>
      <c r="ADX336" t="s">
        <v>3580</v>
      </c>
      <c r="ADY336">
        <v>2</v>
      </c>
      <c r="ADZ336">
        <v>70</v>
      </c>
      <c r="AEG336">
        <v>5</v>
      </c>
      <c r="AEH336">
        <v>2.5</v>
      </c>
      <c r="AEI336">
        <v>10</v>
      </c>
      <c r="AEJ336">
        <v>2.5</v>
      </c>
      <c r="AEK336">
        <v>2.5</v>
      </c>
      <c r="AEL336">
        <v>15</v>
      </c>
      <c r="AER336" t="b">
        <v>1</v>
      </c>
      <c r="AEU336" t="b">
        <v>1</v>
      </c>
      <c r="AEV336" t="b">
        <v>1</v>
      </c>
      <c r="AFC336">
        <v>2.5</v>
      </c>
      <c r="AFD336">
        <v>2.5</v>
      </c>
      <c r="AFE336">
        <v>0</v>
      </c>
      <c r="AFF336">
        <v>5</v>
      </c>
      <c r="AFG336">
        <v>2.5</v>
      </c>
      <c r="AFH336">
        <v>7.5</v>
      </c>
      <c r="AFI336" t="s">
        <v>1463</v>
      </c>
      <c r="AFK336" t="s">
        <v>1463</v>
      </c>
      <c r="AFM336" t="s">
        <v>1463</v>
      </c>
      <c r="AFO336" t="s">
        <v>1463</v>
      </c>
      <c r="AFQ336" t="s">
        <v>1463</v>
      </c>
      <c r="AFT336" t="s">
        <v>1463</v>
      </c>
      <c r="AFV336">
        <v>3</v>
      </c>
      <c r="AFW336">
        <v>1</v>
      </c>
      <c r="AFX336">
        <v>5</v>
      </c>
      <c r="AFY336">
        <v>2.5</v>
      </c>
      <c r="AFZ336">
        <v>2.5</v>
      </c>
      <c r="AGA336">
        <v>2.5</v>
      </c>
      <c r="AGB336">
        <v>2.5</v>
      </c>
      <c r="AGC336">
        <v>7.5</v>
      </c>
      <c r="AGD336">
        <v>5</v>
      </c>
      <c r="AGG336">
        <v>5</v>
      </c>
      <c r="AGJ336">
        <v>5</v>
      </c>
      <c r="AGQ336">
        <v>2.5</v>
      </c>
      <c r="AGR336">
        <v>2.5</v>
      </c>
      <c r="AGS336">
        <v>3</v>
      </c>
      <c r="AGT336">
        <v>5</v>
      </c>
      <c r="AGU336">
        <v>2.5</v>
      </c>
      <c r="AGV336">
        <v>10.5</v>
      </c>
      <c r="AGW336">
        <v>3</v>
      </c>
      <c r="AGY336" t="b">
        <v>1</v>
      </c>
      <c r="AGZ336" t="b">
        <v>1</v>
      </c>
      <c r="AHA336" t="b">
        <v>1</v>
      </c>
      <c r="AHD336">
        <v>2</v>
      </c>
      <c r="AHE336">
        <v>2</v>
      </c>
      <c r="AHF336">
        <v>3</v>
      </c>
      <c r="AKM336">
        <v>5</v>
      </c>
      <c r="AKN336">
        <v>2.5</v>
      </c>
      <c r="AKO336">
        <v>10</v>
      </c>
      <c r="AKP336">
        <v>2.5</v>
      </c>
      <c r="AKQ336">
        <v>2.5</v>
      </c>
      <c r="AKR336">
        <v>15</v>
      </c>
      <c r="AKS336" t="s">
        <v>1462</v>
      </c>
      <c r="AKT336" t="s">
        <v>1463</v>
      </c>
      <c r="AKV336" t="s">
        <v>1462</v>
      </c>
      <c r="AKX336" t="s">
        <v>1463</v>
      </c>
      <c r="AKZ336" t="s">
        <v>1463</v>
      </c>
      <c r="ALB336" t="s">
        <v>1462</v>
      </c>
      <c r="ALD336" t="s">
        <v>1463</v>
      </c>
      <c r="ALF336" t="s">
        <v>1462</v>
      </c>
      <c r="ALH336" t="s">
        <v>1462</v>
      </c>
      <c r="ALJ336" t="s">
        <v>1463</v>
      </c>
      <c r="ALL336" t="s">
        <v>1463</v>
      </c>
      <c r="ALN336" t="s">
        <v>1463</v>
      </c>
      <c r="ALP336" t="s">
        <v>1463</v>
      </c>
      <c r="ALR336" t="s">
        <v>1463</v>
      </c>
      <c r="ALT336" t="s">
        <v>1463</v>
      </c>
      <c r="AMF336" t="b">
        <v>1</v>
      </c>
      <c r="AML336" t="b">
        <v>1</v>
      </c>
      <c r="AMM336" t="b">
        <v>1</v>
      </c>
      <c r="AMQ336" t="b">
        <v>1</v>
      </c>
      <c r="AMW336" t="b">
        <v>1</v>
      </c>
      <c r="ANA336">
        <v>2.5</v>
      </c>
      <c r="ANB336">
        <v>2.5</v>
      </c>
      <c r="ANC336">
        <v>10</v>
      </c>
      <c r="AND336">
        <v>2.5</v>
      </c>
      <c r="ANE336">
        <v>2.5</v>
      </c>
      <c r="ANF336">
        <v>15</v>
      </c>
      <c r="ANG336" t="s">
        <v>1462</v>
      </c>
      <c r="ANH336" t="s">
        <v>3069</v>
      </c>
      <c r="ANI336" t="s">
        <v>1462</v>
      </c>
      <c r="ANJ336" t="s">
        <v>2616</v>
      </c>
      <c r="ANK336">
        <v>2.5</v>
      </c>
      <c r="ANL336">
        <v>2.5</v>
      </c>
      <c r="ANM336">
        <v>6</v>
      </c>
      <c r="ANN336">
        <v>5</v>
      </c>
      <c r="ANO336">
        <v>5</v>
      </c>
      <c r="ANP336">
        <v>16</v>
      </c>
      <c r="ANQ336" t="s">
        <v>2599</v>
      </c>
      <c r="ANR336" t="s">
        <v>1462</v>
      </c>
      <c r="ANT336">
        <v>5</v>
      </c>
      <c r="ANU336">
        <v>5</v>
      </c>
      <c r="AQR336">
        <v>5</v>
      </c>
      <c r="AQS336">
        <v>0</v>
      </c>
      <c r="AQT336">
        <v>2.5</v>
      </c>
      <c r="AQU336">
        <v>7.5</v>
      </c>
      <c r="AQV336" t="s">
        <v>1463</v>
      </c>
      <c r="ARA336" t="b">
        <v>1</v>
      </c>
      <c r="ARG336">
        <v>0</v>
      </c>
      <c r="ARH336">
        <v>2.5</v>
      </c>
      <c r="ARI336" t="s">
        <v>1463</v>
      </c>
      <c r="ARQ336" t="s">
        <v>1462</v>
      </c>
      <c r="ARS336" t="s">
        <v>7572</v>
      </c>
      <c r="ART336" t="s">
        <v>2616</v>
      </c>
      <c r="ASB336" t="b">
        <v>1</v>
      </c>
      <c r="ASC336" t="s">
        <v>6945</v>
      </c>
      <c r="ASD336">
        <v>0</v>
      </c>
      <c r="ASE336">
        <v>2.5</v>
      </c>
      <c r="ASF336">
        <v>5</v>
      </c>
      <c r="ASG336">
        <v>2.5</v>
      </c>
      <c r="ASH336">
        <v>2.5</v>
      </c>
      <c r="ASI336">
        <v>10</v>
      </c>
      <c r="ASJ336">
        <v>60</v>
      </c>
      <c r="ASL336" t="b">
        <v>1</v>
      </c>
      <c r="ASM336" t="b">
        <v>1</v>
      </c>
      <c r="ASS336">
        <v>4</v>
      </c>
      <c r="AST336" t="s">
        <v>1462</v>
      </c>
      <c r="ASW336" t="b">
        <v>1</v>
      </c>
      <c r="ASY336" t="b">
        <v>1</v>
      </c>
      <c r="ATC336" t="s">
        <v>7573</v>
      </c>
      <c r="ATD336">
        <v>2.5</v>
      </c>
      <c r="ATE336">
        <v>2.5</v>
      </c>
      <c r="ATF336">
        <v>0</v>
      </c>
      <c r="ATG336">
        <v>0</v>
      </c>
      <c r="ATH336">
        <v>3.8</v>
      </c>
      <c r="ATI336">
        <v>3.8</v>
      </c>
      <c r="ATJ336" t="s">
        <v>1463</v>
      </c>
      <c r="AVZ336">
        <v>0</v>
      </c>
      <c r="AWA336">
        <v>2.5</v>
      </c>
      <c r="AWB336">
        <v>0</v>
      </c>
      <c r="AWC336">
        <v>5</v>
      </c>
      <c r="AWD336">
        <v>4</v>
      </c>
      <c r="AWE336">
        <v>2.5</v>
      </c>
      <c r="AWF336">
        <v>2.5</v>
      </c>
      <c r="AWG336">
        <v>9</v>
      </c>
      <c r="AWH336" t="s">
        <v>1462</v>
      </c>
      <c r="AWI336" t="s">
        <v>1470</v>
      </c>
      <c r="AWJ336" t="s">
        <v>1463</v>
      </c>
      <c r="AWL336" t="s">
        <v>1462</v>
      </c>
      <c r="AWM336" t="s">
        <v>2619</v>
      </c>
      <c r="AWN336" t="s">
        <v>1463</v>
      </c>
      <c r="AWP336" t="s">
        <v>1463</v>
      </c>
      <c r="AWR336" t="s">
        <v>1462</v>
      </c>
      <c r="AWS336" t="s">
        <v>1470</v>
      </c>
      <c r="AWT336" t="s">
        <v>1462</v>
      </c>
      <c r="AWU336" t="s">
        <v>1469</v>
      </c>
      <c r="AWV336" t="s">
        <v>1463</v>
      </c>
      <c r="AWX336" t="s">
        <v>1463</v>
      </c>
      <c r="AWZ336" t="s">
        <v>1462</v>
      </c>
      <c r="AXA336" t="s">
        <v>1469</v>
      </c>
      <c r="AXB336" t="s">
        <v>1463</v>
      </c>
      <c r="AXD336" t="s">
        <v>1463</v>
      </c>
      <c r="AXI336">
        <v>2.5</v>
      </c>
      <c r="AXJ336">
        <v>2.5</v>
      </c>
      <c r="AXK336">
        <v>6</v>
      </c>
      <c r="AXN336">
        <v>6</v>
      </c>
      <c r="AXO336">
        <v>1</v>
      </c>
      <c r="AXP336">
        <v>1</v>
      </c>
      <c r="AXQ336">
        <v>1</v>
      </c>
      <c r="AXR336">
        <v>1</v>
      </c>
      <c r="AXS336">
        <v>1</v>
      </c>
      <c r="AXT336">
        <v>0</v>
      </c>
      <c r="AXU336">
        <v>0</v>
      </c>
      <c r="AXW336">
        <v>0</v>
      </c>
      <c r="AYA336">
        <v>10</v>
      </c>
      <c r="AYD336">
        <v>10</v>
      </c>
      <c r="AYE336" t="s">
        <v>1463</v>
      </c>
      <c r="AYF336" t="s">
        <v>1463</v>
      </c>
      <c r="AYG336">
        <v>10</v>
      </c>
      <c r="AYJ336">
        <v>10</v>
      </c>
      <c r="AYK336">
        <v>2.5</v>
      </c>
      <c r="AYL336">
        <v>2.5</v>
      </c>
      <c r="AYM336">
        <v>15</v>
      </c>
      <c r="AZO336" t="s">
        <v>1462</v>
      </c>
      <c r="AZP336" t="s">
        <v>7083</v>
      </c>
      <c r="AZR336">
        <v>2.5</v>
      </c>
      <c r="AZS336">
        <v>2.5</v>
      </c>
      <c r="BCH336">
        <v>10</v>
      </c>
      <c r="BCI336">
        <v>2.5</v>
      </c>
      <c r="BCJ336">
        <v>2.5</v>
      </c>
      <c r="BCK336">
        <v>15</v>
      </c>
      <c r="BCL336">
        <v>2</v>
      </c>
      <c r="BCN336">
        <v>1</v>
      </c>
      <c r="BCP336">
        <v>3</v>
      </c>
      <c r="BCR336">
        <v>4</v>
      </c>
      <c r="BCT336" t="s">
        <v>2555</v>
      </c>
      <c r="BCW336" t="s">
        <v>2555</v>
      </c>
      <c r="BCY336">
        <v>2.5</v>
      </c>
      <c r="BCZ336">
        <v>2.5</v>
      </c>
      <c r="BEH336">
        <v>10</v>
      </c>
      <c r="BEI336">
        <v>7.5</v>
      </c>
      <c r="BEJ336">
        <v>2.5</v>
      </c>
      <c r="BEK336">
        <v>20</v>
      </c>
      <c r="BEL336" t="s">
        <v>2567</v>
      </c>
      <c r="BEN336" t="s">
        <v>2567</v>
      </c>
      <c r="BEP336" t="s">
        <v>2567</v>
      </c>
      <c r="BER336" t="s">
        <v>2567</v>
      </c>
      <c r="BET336" t="s">
        <v>2567</v>
      </c>
      <c r="BEV336" t="s">
        <v>2567</v>
      </c>
      <c r="BEX336">
        <v>7.5</v>
      </c>
      <c r="BEY336">
        <v>2.5</v>
      </c>
      <c r="BGQ336">
        <v>0</v>
      </c>
      <c r="BGR336">
        <v>2.5</v>
      </c>
      <c r="BGS336">
        <v>2.5</v>
      </c>
      <c r="BGT336">
        <v>5</v>
      </c>
      <c r="BGU336" t="s">
        <v>1462</v>
      </c>
      <c r="BHB336" t="s">
        <v>4822</v>
      </c>
      <c r="BHC336" t="s">
        <v>3103</v>
      </c>
      <c r="BHK336">
        <v>2.5</v>
      </c>
      <c r="BHL336">
        <v>2.5</v>
      </c>
      <c r="BIT336">
        <v>10</v>
      </c>
      <c r="BIU336">
        <v>2.5</v>
      </c>
      <c r="BIV336">
        <v>2.5</v>
      </c>
      <c r="BIW336">
        <v>15</v>
      </c>
      <c r="BIX336">
        <v>3</v>
      </c>
      <c r="BIY336" t="s">
        <v>1794</v>
      </c>
      <c r="BIZ336" t="s">
        <v>2594</v>
      </c>
      <c r="BJA336" t="s">
        <v>2563</v>
      </c>
      <c r="BJB336">
        <v>2.5</v>
      </c>
      <c r="BJC336">
        <v>2.5</v>
      </c>
    </row>
    <row r="337" spans="1:1020 1026:1615" ht="15" x14ac:dyDescent="0.25">
      <c r="A337" t="s">
        <v>7368</v>
      </c>
      <c r="B337" t="s">
        <v>7574</v>
      </c>
      <c r="C337" t="s">
        <v>7575</v>
      </c>
      <c r="D337" t="s">
        <v>2553</v>
      </c>
      <c r="E337" t="s">
        <v>7557</v>
      </c>
      <c r="F337" t="s">
        <v>2606</v>
      </c>
      <c r="G337" t="s">
        <v>4350</v>
      </c>
      <c r="H337" t="s">
        <v>7558</v>
      </c>
      <c r="I337" t="s">
        <v>7559</v>
      </c>
      <c r="J337">
        <v>2.0157248700000001</v>
      </c>
      <c r="K337">
        <v>34.258538110000003</v>
      </c>
      <c r="L337" s="116">
        <v>42410</v>
      </c>
      <c r="M337" t="s">
        <v>1471</v>
      </c>
      <c r="N337">
        <v>35</v>
      </c>
      <c r="O337" t="s">
        <v>2554</v>
      </c>
      <c r="Q337">
        <v>6.3</v>
      </c>
      <c r="R337">
        <v>7.5</v>
      </c>
      <c r="S337">
        <v>2.5</v>
      </c>
      <c r="T337">
        <v>16.3</v>
      </c>
      <c r="U337">
        <v>1</v>
      </c>
      <c r="V337">
        <v>1</v>
      </c>
      <c r="W337">
        <v>3</v>
      </c>
      <c r="X337">
        <v>1</v>
      </c>
      <c r="AA337" t="b">
        <v>1</v>
      </c>
      <c r="AG337">
        <v>1</v>
      </c>
      <c r="AH337">
        <v>1</v>
      </c>
      <c r="AI337">
        <v>2</v>
      </c>
      <c r="AM337">
        <v>1</v>
      </c>
      <c r="AO337">
        <v>2</v>
      </c>
      <c r="AS337">
        <v>1</v>
      </c>
      <c r="AT337">
        <v>1</v>
      </c>
      <c r="AU337">
        <v>1</v>
      </c>
      <c r="BG337">
        <v>1</v>
      </c>
      <c r="BS337" t="s">
        <v>1462</v>
      </c>
      <c r="BT337" t="s">
        <v>1462</v>
      </c>
      <c r="BW337">
        <v>7.5</v>
      </c>
      <c r="BX337">
        <v>2.5</v>
      </c>
      <c r="BY337">
        <v>7</v>
      </c>
      <c r="BZ337">
        <v>5</v>
      </c>
      <c r="CA337">
        <v>2.5</v>
      </c>
      <c r="CB337">
        <v>14.5</v>
      </c>
      <c r="CC337" t="s">
        <v>1462</v>
      </c>
      <c r="CD337" t="b">
        <v>1</v>
      </c>
      <c r="CE337" t="b">
        <v>1</v>
      </c>
      <c r="CF337">
        <v>20</v>
      </c>
      <c r="CH337" t="s">
        <v>1462</v>
      </c>
      <c r="CK337">
        <v>20</v>
      </c>
      <c r="CM337" t="s">
        <v>1463</v>
      </c>
      <c r="CR337" t="s">
        <v>1463</v>
      </c>
      <c r="CW337" t="s">
        <v>1463</v>
      </c>
      <c r="DB337" t="s">
        <v>1463</v>
      </c>
      <c r="DG337" t="s">
        <v>1462</v>
      </c>
      <c r="DJ337">
        <v>6</v>
      </c>
      <c r="DM337" t="s">
        <v>1463</v>
      </c>
      <c r="DS337" t="b">
        <v>1</v>
      </c>
      <c r="DU337" t="b">
        <v>1</v>
      </c>
      <c r="EB337" t="b">
        <v>1</v>
      </c>
      <c r="EC337" t="b">
        <v>1</v>
      </c>
      <c r="EI337">
        <v>5</v>
      </c>
      <c r="EJ337">
        <v>2.5</v>
      </c>
      <c r="EN337">
        <v>0</v>
      </c>
      <c r="EO337" t="s">
        <v>1463</v>
      </c>
      <c r="FL337">
        <v>6.7</v>
      </c>
      <c r="FM337">
        <v>5</v>
      </c>
      <c r="FN337">
        <v>2.5</v>
      </c>
      <c r="FO337">
        <v>14.2</v>
      </c>
      <c r="FP337" t="s">
        <v>1462</v>
      </c>
      <c r="FT337" t="b">
        <v>1</v>
      </c>
      <c r="FV337" t="s">
        <v>1464</v>
      </c>
      <c r="GC337" t="b">
        <v>1</v>
      </c>
      <c r="GE337" t="s">
        <v>1464</v>
      </c>
      <c r="IW337" t="b">
        <v>1</v>
      </c>
      <c r="IY337" t="s">
        <v>1464</v>
      </c>
      <c r="JC337" t="b">
        <v>1</v>
      </c>
      <c r="JE337" t="s">
        <v>1464</v>
      </c>
      <c r="KK337" t="s">
        <v>1462</v>
      </c>
      <c r="KM337">
        <v>5</v>
      </c>
      <c r="KN337">
        <v>2.5</v>
      </c>
      <c r="KO337">
        <v>3.5</v>
      </c>
      <c r="KP337">
        <v>5</v>
      </c>
      <c r="KQ337">
        <v>2.5</v>
      </c>
      <c r="KR337">
        <v>11</v>
      </c>
      <c r="KS337" t="s">
        <v>1462</v>
      </c>
      <c r="KV337">
        <v>8</v>
      </c>
      <c r="KW337">
        <v>23</v>
      </c>
      <c r="LA337">
        <v>16</v>
      </c>
      <c r="LF337">
        <v>1</v>
      </c>
      <c r="LG337">
        <v>1</v>
      </c>
      <c r="LK337">
        <v>1</v>
      </c>
      <c r="LZ337" t="b">
        <v>1</v>
      </c>
      <c r="MA337" t="b">
        <v>1</v>
      </c>
      <c r="MT337" t="s">
        <v>1462</v>
      </c>
      <c r="MU337" t="s">
        <v>6980</v>
      </c>
      <c r="MV337">
        <v>5</v>
      </c>
      <c r="MW337">
        <v>2.5</v>
      </c>
      <c r="MX337">
        <v>0</v>
      </c>
      <c r="MY337">
        <v>0</v>
      </c>
      <c r="MZ337">
        <v>2.5</v>
      </c>
      <c r="NA337">
        <v>2.5</v>
      </c>
      <c r="NM337" t="s">
        <v>2549</v>
      </c>
      <c r="NN337" t="s">
        <v>2549</v>
      </c>
      <c r="NO337" t="s">
        <v>2549</v>
      </c>
      <c r="NP337" t="s">
        <v>2549</v>
      </c>
      <c r="NQ337" t="s">
        <v>2549</v>
      </c>
      <c r="NR337" t="s">
        <v>2549</v>
      </c>
      <c r="NS337" t="s">
        <v>2549</v>
      </c>
      <c r="NT337" t="s">
        <v>2549</v>
      </c>
      <c r="NU337" t="s">
        <v>2549</v>
      </c>
      <c r="NV337" t="s">
        <v>2549</v>
      </c>
      <c r="NW337" t="s">
        <v>2550</v>
      </c>
      <c r="NX337" t="s">
        <v>2569</v>
      </c>
      <c r="NY337" t="s">
        <v>2569</v>
      </c>
      <c r="NZ337" t="s">
        <v>2550</v>
      </c>
      <c r="OA337" t="s">
        <v>2550</v>
      </c>
      <c r="OB337" t="s">
        <v>2550</v>
      </c>
      <c r="OC337" t="s">
        <v>2569</v>
      </c>
      <c r="OD337" t="s">
        <v>2550</v>
      </c>
      <c r="OE337" t="s">
        <v>2550</v>
      </c>
      <c r="OF337" t="s">
        <v>2550</v>
      </c>
      <c r="OG337">
        <v>0</v>
      </c>
      <c r="OH337">
        <v>2.5</v>
      </c>
      <c r="OJ337">
        <v>5</v>
      </c>
      <c r="OK337">
        <v>2.5</v>
      </c>
      <c r="OL337">
        <v>7.5</v>
      </c>
      <c r="OO337" t="b">
        <v>1</v>
      </c>
      <c r="OY337" t="s">
        <v>6980</v>
      </c>
      <c r="PI337" t="s">
        <v>6981</v>
      </c>
      <c r="QL337">
        <v>5</v>
      </c>
      <c r="QM337">
        <v>2.5</v>
      </c>
      <c r="RO337">
        <v>7.5</v>
      </c>
      <c r="RP337">
        <v>0</v>
      </c>
      <c r="RQ337">
        <v>2.5</v>
      </c>
      <c r="RR337">
        <v>10</v>
      </c>
      <c r="RS337" t="s">
        <v>1463</v>
      </c>
      <c r="RZ337" t="s">
        <v>1463</v>
      </c>
      <c r="SB337" t="s">
        <v>1463</v>
      </c>
      <c r="SH337" t="s">
        <v>1463</v>
      </c>
      <c r="SK337">
        <v>0</v>
      </c>
      <c r="SL337">
        <v>2.5</v>
      </c>
      <c r="SM337">
        <v>3.7</v>
      </c>
      <c r="SN337">
        <v>5</v>
      </c>
      <c r="SO337">
        <v>2.5</v>
      </c>
      <c r="SP337">
        <v>11.2</v>
      </c>
      <c r="SQ337" t="s">
        <v>1463</v>
      </c>
      <c r="SR337" t="s">
        <v>2919</v>
      </c>
      <c r="TI337">
        <v>75</v>
      </c>
      <c r="TJ337" t="s">
        <v>7576</v>
      </c>
      <c r="TN337" t="b">
        <v>1</v>
      </c>
      <c r="TO337" t="b">
        <v>1</v>
      </c>
      <c r="TP337" t="b">
        <v>1</v>
      </c>
      <c r="TQ337" t="b">
        <v>1</v>
      </c>
      <c r="TU337" t="b">
        <v>1</v>
      </c>
      <c r="TX337">
        <v>5</v>
      </c>
      <c r="TY337">
        <v>2.5</v>
      </c>
      <c r="VI337">
        <v>5</v>
      </c>
      <c r="VJ337">
        <v>0</v>
      </c>
      <c r="VK337">
        <v>2.5</v>
      </c>
      <c r="VL337">
        <v>7.5</v>
      </c>
      <c r="VM337" t="s">
        <v>1463</v>
      </c>
      <c r="VO337" t="s">
        <v>1463</v>
      </c>
      <c r="VQ337" t="s">
        <v>1463</v>
      </c>
      <c r="VS337" t="s">
        <v>1463</v>
      </c>
      <c r="VV337" t="s">
        <v>1463</v>
      </c>
      <c r="VX337" t="s">
        <v>1462</v>
      </c>
      <c r="VY337" t="s">
        <v>2659</v>
      </c>
      <c r="VZ337">
        <v>0</v>
      </c>
      <c r="WA337">
        <v>2.5</v>
      </c>
      <c r="XJ337">
        <v>7</v>
      </c>
      <c r="XK337">
        <v>3.8</v>
      </c>
      <c r="XL337">
        <v>2.5</v>
      </c>
      <c r="XM337">
        <v>13.3</v>
      </c>
      <c r="XN337" t="s">
        <v>1462</v>
      </c>
      <c r="XO337" t="s">
        <v>1462</v>
      </c>
      <c r="XS337" t="b">
        <v>1</v>
      </c>
      <c r="XU337" t="b">
        <v>1</v>
      </c>
      <c r="XW337" t="b">
        <v>1</v>
      </c>
      <c r="YC337" t="s">
        <v>1463</v>
      </c>
      <c r="YE337" t="s">
        <v>1462</v>
      </c>
      <c r="YF337" t="s">
        <v>6986</v>
      </c>
      <c r="YG337">
        <v>2.5</v>
      </c>
      <c r="YH337">
        <v>2.5</v>
      </c>
      <c r="YI337" t="s">
        <v>1462</v>
      </c>
      <c r="YO337" t="b">
        <v>1</v>
      </c>
      <c r="YU337">
        <v>5</v>
      </c>
      <c r="YV337">
        <v>2.5</v>
      </c>
      <c r="ZX337">
        <v>7</v>
      </c>
      <c r="ZY337">
        <v>2.5</v>
      </c>
      <c r="ZZ337">
        <v>2.5</v>
      </c>
      <c r="AAA337">
        <v>12</v>
      </c>
      <c r="AAB337" t="s">
        <v>1462</v>
      </c>
      <c r="AAD337" t="b">
        <v>1</v>
      </c>
      <c r="AAO337" t="b">
        <v>1</v>
      </c>
      <c r="AAS337" t="s">
        <v>7577</v>
      </c>
      <c r="AAT337">
        <v>2.5</v>
      </c>
      <c r="AAU337">
        <v>2.5</v>
      </c>
      <c r="ADN337">
        <v>10</v>
      </c>
      <c r="ADO337">
        <v>5</v>
      </c>
      <c r="ADP337">
        <v>2.5</v>
      </c>
      <c r="ADQ337">
        <v>17.5</v>
      </c>
      <c r="ADR337" t="s">
        <v>1759</v>
      </c>
      <c r="ADS337">
        <v>0.5</v>
      </c>
      <c r="ADT337">
        <v>30</v>
      </c>
      <c r="ADU337" t="s">
        <v>3580</v>
      </c>
      <c r="ADV337">
        <v>1</v>
      </c>
      <c r="ADW337">
        <v>60</v>
      </c>
      <c r="ADX337" t="s">
        <v>2560</v>
      </c>
      <c r="ADY337">
        <v>1</v>
      </c>
      <c r="ADZ337">
        <v>60</v>
      </c>
      <c r="AEG337">
        <v>5</v>
      </c>
      <c r="AEH337">
        <v>2.5</v>
      </c>
      <c r="AEI337">
        <v>10</v>
      </c>
      <c r="AEJ337">
        <v>2.5</v>
      </c>
      <c r="AEK337">
        <v>2.5</v>
      </c>
      <c r="AEL337">
        <v>15</v>
      </c>
      <c r="AEU337" t="b">
        <v>1</v>
      </c>
      <c r="AEV337" t="b">
        <v>1</v>
      </c>
      <c r="AEX337" t="b">
        <v>1</v>
      </c>
      <c r="AFC337">
        <v>2.5</v>
      </c>
      <c r="AFD337">
        <v>2.5</v>
      </c>
      <c r="AFE337">
        <v>0</v>
      </c>
      <c r="AFF337">
        <v>5.8</v>
      </c>
      <c r="AFG337">
        <v>2.5</v>
      </c>
      <c r="AFH337">
        <v>8.3000000000000007</v>
      </c>
      <c r="AFI337" t="s">
        <v>1463</v>
      </c>
      <c r="AFK337" t="s">
        <v>1463</v>
      </c>
      <c r="AFM337" t="s">
        <v>1463</v>
      </c>
      <c r="AFO337" t="s">
        <v>1463</v>
      </c>
      <c r="AFQ337" t="s">
        <v>1463</v>
      </c>
      <c r="AFT337" t="s">
        <v>1463</v>
      </c>
      <c r="AFV337">
        <v>3</v>
      </c>
      <c r="AFW337">
        <v>2</v>
      </c>
      <c r="AFX337">
        <v>5.8333333333333304</v>
      </c>
      <c r="AFY337">
        <v>2.5</v>
      </c>
      <c r="AFZ337">
        <v>5</v>
      </c>
      <c r="AGA337">
        <v>5</v>
      </c>
      <c r="AGB337">
        <v>2.5</v>
      </c>
      <c r="AGC337">
        <v>12.5</v>
      </c>
      <c r="AGD337">
        <v>10</v>
      </c>
      <c r="AGG337">
        <v>10</v>
      </c>
      <c r="AGJ337">
        <v>10</v>
      </c>
      <c r="AGQ337">
        <v>5</v>
      </c>
      <c r="AGR337">
        <v>2.5</v>
      </c>
      <c r="AGS337">
        <v>3</v>
      </c>
      <c r="AGT337">
        <v>5</v>
      </c>
      <c r="AGU337">
        <v>2.5</v>
      </c>
      <c r="AGV337">
        <v>10.5</v>
      </c>
      <c r="AGW337">
        <v>3</v>
      </c>
      <c r="AGY337" t="b">
        <v>1</v>
      </c>
      <c r="AGZ337" t="b">
        <v>1</v>
      </c>
      <c r="AHA337" t="b">
        <v>1</v>
      </c>
      <c r="AHD337">
        <v>2</v>
      </c>
      <c r="AHE337">
        <v>2</v>
      </c>
      <c r="AHF337">
        <v>3</v>
      </c>
      <c r="AKM337">
        <v>5</v>
      </c>
      <c r="AKN337">
        <v>2.5</v>
      </c>
      <c r="AKO337">
        <v>10</v>
      </c>
      <c r="AKP337">
        <v>2.5</v>
      </c>
      <c r="AKQ337">
        <v>2.5</v>
      </c>
      <c r="AKR337">
        <v>15</v>
      </c>
      <c r="AKS337" t="s">
        <v>1462</v>
      </c>
      <c r="AKT337" t="s">
        <v>1463</v>
      </c>
      <c r="AKV337" t="s">
        <v>1462</v>
      </c>
      <c r="AKX337" t="s">
        <v>1463</v>
      </c>
      <c r="AKZ337" t="s">
        <v>1463</v>
      </c>
      <c r="ALB337" t="s">
        <v>1462</v>
      </c>
      <c r="ALD337" t="s">
        <v>1463</v>
      </c>
      <c r="ALF337" t="s">
        <v>1462</v>
      </c>
      <c r="ALH337" t="s">
        <v>1462</v>
      </c>
      <c r="ALJ337" t="s">
        <v>1463</v>
      </c>
      <c r="ALL337" t="s">
        <v>1463</v>
      </c>
      <c r="ALN337" t="s">
        <v>1463</v>
      </c>
      <c r="ALP337" t="s">
        <v>1463</v>
      </c>
      <c r="ALR337" t="s">
        <v>1463</v>
      </c>
      <c r="ALT337" t="s">
        <v>1463</v>
      </c>
      <c r="AMF337" t="b">
        <v>1</v>
      </c>
      <c r="AML337" t="b">
        <v>1</v>
      </c>
      <c r="AMM337" t="b">
        <v>1</v>
      </c>
      <c r="AMQ337" t="b">
        <v>1</v>
      </c>
      <c r="AMW337" t="b">
        <v>1</v>
      </c>
      <c r="ANA337">
        <v>2.5</v>
      </c>
      <c r="ANB337">
        <v>2.5</v>
      </c>
      <c r="ANC337">
        <v>10</v>
      </c>
      <c r="AND337">
        <v>5</v>
      </c>
      <c r="ANE337">
        <v>2.5</v>
      </c>
      <c r="ANF337">
        <v>17.5</v>
      </c>
      <c r="ANG337" t="s">
        <v>1462</v>
      </c>
      <c r="ANH337" t="s">
        <v>3069</v>
      </c>
      <c r="ANI337" t="s">
        <v>1462</v>
      </c>
      <c r="ANJ337" t="s">
        <v>2616</v>
      </c>
      <c r="ANK337">
        <v>5</v>
      </c>
      <c r="ANL337">
        <v>2.5</v>
      </c>
      <c r="ANM337">
        <v>6</v>
      </c>
      <c r="ANN337">
        <v>2.5</v>
      </c>
      <c r="ANO337">
        <v>7.5</v>
      </c>
      <c r="ANP337">
        <v>16</v>
      </c>
      <c r="ANQ337" t="s">
        <v>2599</v>
      </c>
      <c r="ANR337" t="s">
        <v>1462</v>
      </c>
      <c r="ANT337">
        <v>2.5</v>
      </c>
      <c r="ANU337">
        <v>7.5</v>
      </c>
      <c r="AQR337">
        <v>5</v>
      </c>
      <c r="AQS337">
        <v>0</v>
      </c>
      <c r="AQT337">
        <v>2.5</v>
      </c>
      <c r="AQU337">
        <v>7.5</v>
      </c>
      <c r="AQV337" t="s">
        <v>1463</v>
      </c>
      <c r="ARA337" t="b">
        <v>1</v>
      </c>
      <c r="ARB337" t="b">
        <v>1</v>
      </c>
      <c r="ARD337" t="b">
        <v>1</v>
      </c>
      <c r="ARG337">
        <v>0</v>
      </c>
      <c r="ARH337">
        <v>2.5</v>
      </c>
      <c r="ARI337" t="s">
        <v>1463</v>
      </c>
      <c r="ARQ337" t="s">
        <v>1462</v>
      </c>
      <c r="ARS337" t="s">
        <v>7578</v>
      </c>
      <c r="ART337" t="s">
        <v>2616</v>
      </c>
      <c r="ASB337" t="b">
        <v>1</v>
      </c>
      <c r="ASC337" t="s">
        <v>7579</v>
      </c>
      <c r="ASD337">
        <v>0</v>
      </c>
      <c r="ASE337">
        <v>2.5</v>
      </c>
      <c r="ASF337">
        <v>5</v>
      </c>
      <c r="ASG337">
        <v>2.5</v>
      </c>
      <c r="ASH337">
        <v>2.5</v>
      </c>
      <c r="ASI337">
        <v>10</v>
      </c>
      <c r="ASJ337">
        <v>60</v>
      </c>
      <c r="ASL337" t="b">
        <v>1</v>
      </c>
      <c r="ASM337" t="b">
        <v>1</v>
      </c>
      <c r="ASS337">
        <v>4</v>
      </c>
      <c r="AST337" t="s">
        <v>1462</v>
      </c>
      <c r="ASW337" t="b">
        <v>1</v>
      </c>
      <c r="ASY337" t="b">
        <v>1</v>
      </c>
      <c r="ATC337" t="s">
        <v>7580</v>
      </c>
      <c r="ATD337">
        <v>2.5</v>
      </c>
      <c r="ATE337">
        <v>2.5</v>
      </c>
      <c r="ATF337">
        <v>8</v>
      </c>
      <c r="ATG337">
        <v>5</v>
      </c>
      <c r="ATH337">
        <v>2.5</v>
      </c>
      <c r="ATI337">
        <v>15.5</v>
      </c>
      <c r="ATJ337" t="s">
        <v>1462</v>
      </c>
      <c r="ATN337" t="b">
        <v>1</v>
      </c>
      <c r="ATO337" t="s">
        <v>7581</v>
      </c>
      <c r="ATP337" t="s">
        <v>2566</v>
      </c>
      <c r="AVW337" t="s">
        <v>1462</v>
      </c>
      <c r="AVX337" t="s">
        <v>1463</v>
      </c>
      <c r="AVZ337">
        <v>5</v>
      </c>
      <c r="AWA337">
        <v>2.5</v>
      </c>
      <c r="AWB337">
        <v>5</v>
      </c>
      <c r="AWC337">
        <v>2.5</v>
      </c>
      <c r="AWD337">
        <v>2</v>
      </c>
      <c r="AWE337">
        <v>5</v>
      </c>
      <c r="AWF337">
        <v>2.5</v>
      </c>
      <c r="AWG337">
        <v>9.5</v>
      </c>
      <c r="AWH337" t="s">
        <v>1462</v>
      </c>
      <c r="AWI337" t="s">
        <v>1470</v>
      </c>
      <c r="AWJ337" t="s">
        <v>1463</v>
      </c>
      <c r="AWL337" t="s">
        <v>1462</v>
      </c>
      <c r="AWM337" t="s">
        <v>2619</v>
      </c>
      <c r="AWN337" t="s">
        <v>1463</v>
      </c>
      <c r="AWP337" t="s">
        <v>1463</v>
      </c>
      <c r="AWR337" t="s">
        <v>1463</v>
      </c>
      <c r="AWT337" t="s">
        <v>1463</v>
      </c>
      <c r="AWV337" t="s">
        <v>1462</v>
      </c>
      <c r="AWW337" t="s">
        <v>1470</v>
      </c>
      <c r="AWX337" t="s">
        <v>1463</v>
      </c>
      <c r="AWZ337" t="s">
        <v>1463</v>
      </c>
      <c r="AXB337" t="s">
        <v>1463</v>
      </c>
      <c r="AXD337" t="s">
        <v>1463</v>
      </c>
      <c r="AXI337">
        <v>5</v>
      </c>
      <c r="AXJ337">
        <v>2.5</v>
      </c>
      <c r="AXK337">
        <v>6</v>
      </c>
      <c r="AXN337">
        <v>6</v>
      </c>
      <c r="AXO337">
        <v>1</v>
      </c>
      <c r="AXP337">
        <v>1</v>
      </c>
      <c r="AXQ337">
        <v>1</v>
      </c>
      <c r="AXR337">
        <v>1</v>
      </c>
      <c r="AXS337">
        <v>1</v>
      </c>
      <c r="AXT337">
        <v>0</v>
      </c>
      <c r="AXU337">
        <v>0</v>
      </c>
      <c r="AXW337">
        <v>0</v>
      </c>
      <c r="AYA337">
        <v>9.3000000000000007</v>
      </c>
      <c r="AYD337">
        <v>9.3000000000000007</v>
      </c>
      <c r="AYE337" t="s">
        <v>1463</v>
      </c>
      <c r="AYF337" t="s">
        <v>1463</v>
      </c>
      <c r="AYG337">
        <v>8</v>
      </c>
      <c r="AYJ337">
        <v>10</v>
      </c>
      <c r="AYK337">
        <v>2.5</v>
      </c>
      <c r="AYL337">
        <v>5</v>
      </c>
      <c r="AYM337">
        <v>17.5</v>
      </c>
      <c r="AZO337" t="s">
        <v>1462</v>
      </c>
      <c r="AZP337" t="s">
        <v>7582</v>
      </c>
      <c r="AZR337">
        <v>2.5</v>
      </c>
      <c r="AZS337">
        <v>5</v>
      </c>
      <c r="BCH337">
        <v>10</v>
      </c>
      <c r="BCI337">
        <v>5</v>
      </c>
      <c r="BCJ337">
        <v>2.5</v>
      </c>
      <c r="BCK337">
        <v>17.5</v>
      </c>
      <c r="BCL337">
        <v>1</v>
      </c>
      <c r="BCN337">
        <v>2</v>
      </c>
      <c r="BCP337">
        <v>4</v>
      </c>
      <c r="BCR337">
        <v>3</v>
      </c>
      <c r="BCT337" t="s">
        <v>2555</v>
      </c>
      <c r="BCW337" t="s">
        <v>2555</v>
      </c>
      <c r="BCY337">
        <v>5</v>
      </c>
      <c r="BCZ337">
        <v>2.5</v>
      </c>
      <c r="BEH337">
        <v>9.1999999999999993</v>
      </c>
      <c r="BEI337">
        <v>5</v>
      </c>
      <c r="BEJ337">
        <v>2.5</v>
      </c>
      <c r="BEK337">
        <v>16.7</v>
      </c>
      <c r="BEL337" t="s">
        <v>2552</v>
      </c>
      <c r="BEN337" t="s">
        <v>2567</v>
      </c>
      <c r="BEP337" t="s">
        <v>2552</v>
      </c>
      <c r="BER337" t="s">
        <v>2567</v>
      </c>
      <c r="BET337" t="s">
        <v>2567</v>
      </c>
      <c r="BEV337" t="s">
        <v>2567</v>
      </c>
      <c r="BEX337">
        <v>5</v>
      </c>
      <c r="BEY337">
        <v>2.5</v>
      </c>
      <c r="BGQ337">
        <v>2</v>
      </c>
      <c r="BGR337">
        <v>2.5</v>
      </c>
      <c r="BGS337">
        <v>2.5</v>
      </c>
      <c r="BGT337">
        <v>7</v>
      </c>
      <c r="BGU337" t="s">
        <v>1462</v>
      </c>
      <c r="BGV337" t="s">
        <v>2667</v>
      </c>
      <c r="BGW337" t="s">
        <v>2653</v>
      </c>
      <c r="BGX337" t="s">
        <v>3069</v>
      </c>
      <c r="BGY337" t="s">
        <v>2653</v>
      </c>
      <c r="BHK337">
        <v>2.5</v>
      </c>
      <c r="BHL337">
        <v>2.5</v>
      </c>
      <c r="BIT337">
        <v>10</v>
      </c>
      <c r="BIU337">
        <v>2.5</v>
      </c>
      <c r="BIV337">
        <v>2.5</v>
      </c>
      <c r="BIW337">
        <v>15</v>
      </c>
      <c r="BIX337">
        <v>3</v>
      </c>
      <c r="BIY337" t="s">
        <v>1794</v>
      </c>
      <c r="BIZ337" t="s">
        <v>2563</v>
      </c>
      <c r="BJA337" t="s">
        <v>1474</v>
      </c>
      <c r="BJB337">
        <v>2.5</v>
      </c>
      <c r="BJC337">
        <v>2.5</v>
      </c>
    </row>
    <row r="338" spans="1:1020 1026:1615" ht="15" x14ac:dyDescent="0.25">
      <c r="A338" t="s">
        <v>6936</v>
      </c>
      <c r="B338" t="s">
        <v>7583</v>
      </c>
      <c r="C338" t="s">
        <v>7584</v>
      </c>
      <c r="D338" t="s">
        <v>1460</v>
      </c>
      <c r="F338" t="s">
        <v>2606</v>
      </c>
      <c r="G338" t="s">
        <v>4350</v>
      </c>
      <c r="H338" t="s">
        <v>7558</v>
      </c>
      <c r="I338" t="s">
        <v>7559</v>
      </c>
      <c r="J338">
        <v>2.01580037</v>
      </c>
      <c r="K338">
        <v>34.258434680000001</v>
      </c>
      <c r="L338" s="116">
        <v>42410</v>
      </c>
      <c r="M338" t="s">
        <v>1461</v>
      </c>
      <c r="N338">
        <v>40</v>
      </c>
      <c r="O338" t="s">
        <v>2554</v>
      </c>
      <c r="Q338">
        <v>6.7</v>
      </c>
      <c r="R338">
        <v>7.5</v>
      </c>
      <c r="S338">
        <v>2.5</v>
      </c>
      <c r="T338">
        <v>16.7</v>
      </c>
      <c r="U338">
        <v>1</v>
      </c>
      <c r="V338">
        <v>1</v>
      </c>
      <c r="W338">
        <v>6</v>
      </c>
      <c r="X338">
        <v>3</v>
      </c>
      <c r="AA338" t="b">
        <v>1</v>
      </c>
      <c r="BS338" t="s">
        <v>1462</v>
      </c>
      <c r="BT338" t="s">
        <v>1462</v>
      </c>
      <c r="BW338">
        <v>7.5</v>
      </c>
      <c r="BX338">
        <v>2.5</v>
      </c>
      <c r="BY338">
        <v>8.5</v>
      </c>
      <c r="BZ338">
        <v>5</v>
      </c>
      <c r="CA338">
        <v>2.5</v>
      </c>
      <c r="CB338">
        <v>16</v>
      </c>
      <c r="CC338" t="s">
        <v>1462</v>
      </c>
      <c r="CD338" t="b">
        <v>1</v>
      </c>
      <c r="CE338" t="b">
        <v>1</v>
      </c>
      <c r="CF338">
        <v>30</v>
      </c>
      <c r="CH338" t="s">
        <v>1462</v>
      </c>
      <c r="CK338">
        <v>30</v>
      </c>
      <c r="CM338" t="s">
        <v>1462</v>
      </c>
      <c r="CP338">
        <v>6</v>
      </c>
      <c r="CR338" t="s">
        <v>1463</v>
      </c>
      <c r="CW338" t="s">
        <v>1463</v>
      </c>
      <c r="DB338" t="s">
        <v>1463</v>
      </c>
      <c r="DG338" t="s">
        <v>1462</v>
      </c>
      <c r="DJ338">
        <v>6</v>
      </c>
      <c r="DM338" t="s">
        <v>1463</v>
      </c>
      <c r="DS338" t="b">
        <v>1</v>
      </c>
      <c r="DU338" t="b">
        <v>1</v>
      </c>
      <c r="EC338" t="b">
        <v>1</v>
      </c>
      <c r="EI338">
        <v>5</v>
      </c>
      <c r="EJ338">
        <v>2.5</v>
      </c>
      <c r="EN338">
        <v>0</v>
      </c>
      <c r="EO338" t="s">
        <v>1463</v>
      </c>
      <c r="FL338">
        <v>10</v>
      </c>
      <c r="FM338">
        <v>5</v>
      </c>
      <c r="FN338">
        <v>2.5</v>
      </c>
      <c r="FO338">
        <v>17.5</v>
      </c>
      <c r="FP338" t="s">
        <v>1462</v>
      </c>
      <c r="FT338" t="b">
        <v>1</v>
      </c>
      <c r="FV338" t="s">
        <v>1464</v>
      </c>
      <c r="GC338" t="b">
        <v>1</v>
      </c>
      <c r="GE338" t="s">
        <v>1464</v>
      </c>
      <c r="HD338" t="b">
        <v>1</v>
      </c>
      <c r="HF338" t="s">
        <v>1464</v>
      </c>
      <c r="IN338" t="b">
        <v>1</v>
      </c>
      <c r="IP338" t="s">
        <v>1464</v>
      </c>
      <c r="JC338" t="b">
        <v>1</v>
      </c>
      <c r="JE338" t="s">
        <v>1464</v>
      </c>
      <c r="KK338" t="s">
        <v>1462</v>
      </c>
      <c r="KM338">
        <v>5</v>
      </c>
      <c r="KN338">
        <v>2.5</v>
      </c>
      <c r="KO338">
        <v>3.5</v>
      </c>
      <c r="KP338">
        <v>2.5</v>
      </c>
      <c r="KQ338">
        <v>2.5</v>
      </c>
      <c r="KR338">
        <v>8.5</v>
      </c>
      <c r="KS338" t="s">
        <v>1462</v>
      </c>
      <c r="KV338">
        <v>9</v>
      </c>
      <c r="KW338">
        <v>14</v>
      </c>
      <c r="LA338">
        <v>6</v>
      </c>
      <c r="LF338">
        <v>1</v>
      </c>
      <c r="LG338">
        <v>1</v>
      </c>
      <c r="LK338">
        <v>1</v>
      </c>
      <c r="LZ338" t="b">
        <v>1</v>
      </c>
      <c r="MA338" t="b">
        <v>1</v>
      </c>
      <c r="MT338" t="s">
        <v>1462</v>
      </c>
      <c r="MU338" t="s">
        <v>6967</v>
      </c>
      <c r="MV338">
        <v>2.5</v>
      </c>
      <c r="MW338">
        <v>2.5</v>
      </c>
      <c r="MX338">
        <v>0</v>
      </c>
      <c r="MY338">
        <v>0</v>
      </c>
      <c r="MZ338">
        <v>2.5</v>
      </c>
      <c r="NA338">
        <v>2.5</v>
      </c>
      <c r="NM338" t="s">
        <v>2549</v>
      </c>
      <c r="NN338" t="s">
        <v>2549</v>
      </c>
      <c r="NO338" t="s">
        <v>2549</v>
      </c>
      <c r="NP338" t="s">
        <v>2549</v>
      </c>
      <c r="NQ338" t="s">
        <v>2549</v>
      </c>
      <c r="NR338" t="s">
        <v>2549</v>
      </c>
      <c r="NS338" t="s">
        <v>2549</v>
      </c>
      <c r="NT338" t="s">
        <v>2549</v>
      </c>
      <c r="NU338" t="s">
        <v>2549</v>
      </c>
      <c r="NV338" t="s">
        <v>2549</v>
      </c>
      <c r="NW338" t="s">
        <v>2550</v>
      </c>
      <c r="NX338" t="s">
        <v>2569</v>
      </c>
      <c r="NY338" t="s">
        <v>2569</v>
      </c>
      <c r="NZ338" t="s">
        <v>2550</v>
      </c>
      <c r="OA338" t="s">
        <v>2550</v>
      </c>
      <c r="OB338" t="s">
        <v>2550</v>
      </c>
      <c r="OC338" t="s">
        <v>2569</v>
      </c>
      <c r="OD338" t="s">
        <v>2550</v>
      </c>
      <c r="OE338" t="s">
        <v>2550</v>
      </c>
      <c r="OF338" t="s">
        <v>2550</v>
      </c>
      <c r="OG338">
        <v>0</v>
      </c>
      <c r="OH338">
        <v>2.5</v>
      </c>
      <c r="OJ338">
        <v>5</v>
      </c>
      <c r="OK338">
        <v>2.5</v>
      </c>
      <c r="OL338">
        <v>7.5</v>
      </c>
      <c r="OO338" t="b">
        <v>1</v>
      </c>
      <c r="OY338" t="s">
        <v>6980</v>
      </c>
      <c r="PI338" t="s">
        <v>6981</v>
      </c>
      <c r="QL338">
        <v>5</v>
      </c>
      <c r="QM338">
        <v>2.5</v>
      </c>
      <c r="RO338">
        <v>7.5</v>
      </c>
      <c r="RP338">
        <v>0</v>
      </c>
      <c r="RQ338">
        <v>2.5</v>
      </c>
      <c r="RR338">
        <v>10</v>
      </c>
      <c r="RS338" t="s">
        <v>1463</v>
      </c>
      <c r="RZ338" t="s">
        <v>1463</v>
      </c>
      <c r="SB338" t="s">
        <v>1463</v>
      </c>
      <c r="SH338" t="s">
        <v>1463</v>
      </c>
      <c r="SK338">
        <v>0</v>
      </c>
      <c r="SL338">
        <v>2.5</v>
      </c>
      <c r="SM338">
        <v>4.7</v>
      </c>
      <c r="SN338">
        <v>5</v>
      </c>
      <c r="SO338">
        <v>2.5</v>
      </c>
      <c r="SP338">
        <v>12.2</v>
      </c>
      <c r="SQ338" t="s">
        <v>1462</v>
      </c>
      <c r="SS338">
        <v>16</v>
      </c>
      <c r="ST338" t="s">
        <v>7585</v>
      </c>
      <c r="SU338" t="s">
        <v>1463</v>
      </c>
      <c r="SY338" t="b">
        <v>1</v>
      </c>
      <c r="TB338" t="b">
        <v>1</v>
      </c>
      <c r="TF338" t="b">
        <v>1</v>
      </c>
      <c r="TI338">
        <v>75</v>
      </c>
      <c r="TJ338" t="s">
        <v>7586</v>
      </c>
      <c r="TN338" t="b">
        <v>1</v>
      </c>
      <c r="TO338" t="b">
        <v>1</v>
      </c>
      <c r="TP338" t="b">
        <v>1</v>
      </c>
      <c r="TQ338" t="b">
        <v>1</v>
      </c>
      <c r="TU338" t="b">
        <v>1</v>
      </c>
      <c r="TX338">
        <v>5</v>
      </c>
      <c r="TY338">
        <v>2.5</v>
      </c>
      <c r="VI338">
        <v>5</v>
      </c>
      <c r="VJ338">
        <v>0</v>
      </c>
      <c r="VK338">
        <v>2.5</v>
      </c>
      <c r="VL338">
        <v>7.5</v>
      </c>
      <c r="VM338" t="s">
        <v>1463</v>
      </c>
      <c r="VO338" t="s">
        <v>1463</v>
      </c>
      <c r="VQ338" t="s">
        <v>1463</v>
      </c>
      <c r="VS338" t="s">
        <v>1463</v>
      </c>
      <c r="VV338" t="s">
        <v>1463</v>
      </c>
      <c r="VX338" t="s">
        <v>1462</v>
      </c>
      <c r="VY338" t="s">
        <v>6956</v>
      </c>
      <c r="VZ338">
        <v>0</v>
      </c>
      <c r="WA338">
        <v>2.5</v>
      </c>
      <c r="XJ338">
        <v>7</v>
      </c>
      <c r="XK338">
        <v>3.8</v>
      </c>
      <c r="XL338">
        <v>2.5</v>
      </c>
      <c r="XM338">
        <v>13.3</v>
      </c>
      <c r="XN338" t="s">
        <v>1462</v>
      </c>
      <c r="XO338" t="s">
        <v>1462</v>
      </c>
      <c r="XS338" t="b">
        <v>1</v>
      </c>
      <c r="XW338" t="b">
        <v>1</v>
      </c>
      <c r="XX338" t="b">
        <v>1</v>
      </c>
      <c r="YC338" t="s">
        <v>1462</v>
      </c>
      <c r="YE338" t="s">
        <v>1462</v>
      </c>
      <c r="YF338" t="s">
        <v>6986</v>
      </c>
      <c r="YG338">
        <v>2.5</v>
      </c>
      <c r="YH338">
        <v>2.5</v>
      </c>
      <c r="YI338" t="s">
        <v>1462</v>
      </c>
      <c r="YO338" t="b">
        <v>1</v>
      </c>
      <c r="YU338">
        <v>5</v>
      </c>
      <c r="YV338">
        <v>2.5</v>
      </c>
      <c r="ZX338">
        <v>7</v>
      </c>
      <c r="ZY338">
        <v>2.5</v>
      </c>
      <c r="ZZ338">
        <v>2.5</v>
      </c>
      <c r="AAA338">
        <v>12</v>
      </c>
      <c r="AAB338" t="s">
        <v>1462</v>
      </c>
      <c r="AAD338" t="b">
        <v>1</v>
      </c>
      <c r="AAO338" t="b">
        <v>1</v>
      </c>
      <c r="AAS338" t="s">
        <v>7455</v>
      </c>
      <c r="AAT338">
        <v>2.5</v>
      </c>
      <c r="AAU338">
        <v>2.5</v>
      </c>
      <c r="ADN338">
        <v>10</v>
      </c>
      <c r="ADO338">
        <v>5</v>
      </c>
      <c r="ADP338">
        <v>2.5</v>
      </c>
      <c r="ADQ338">
        <v>17.5</v>
      </c>
      <c r="ADR338" t="s">
        <v>1759</v>
      </c>
      <c r="ADS338">
        <v>0.5</v>
      </c>
      <c r="ADT338">
        <v>30</v>
      </c>
      <c r="ADU338" t="s">
        <v>3580</v>
      </c>
      <c r="ADV338">
        <v>1</v>
      </c>
      <c r="ADW338">
        <v>60</v>
      </c>
      <c r="ADX338" t="s">
        <v>2560</v>
      </c>
      <c r="ADY338">
        <v>1</v>
      </c>
      <c r="ADZ338">
        <v>60</v>
      </c>
      <c r="AEG338">
        <v>5</v>
      </c>
      <c r="AEH338">
        <v>2.5</v>
      </c>
      <c r="AEI338">
        <v>10</v>
      </c>
      <c r="AEJ338">
        <v>2.5</v>
      </c>
      <c r="AEK338">
        <v>2.5</v>
      </c>
      <c r="AEL338">
        <v>15</v>
      </c>
      <c r="AEU338" t="b">
        <v>1</v>
      </c>
      <c r="AEV338" t="b">
        <v>1</v>
      </c>
      <c r="AEX338" t="b">
        <v>1</v>
      </c>
      <c r="AFC338">
        <v>2.5</v>
      </c>
      <c r="AFD338">
        <v>2.5</v>
      </c>
      <c r="AFE338">
        <v>0</v>
      </c>
      <c r="AFF338">
        <v>5</v>
      </c>
      <c r="AFG338">
        <v>2.5</v>
      </c>
      <c r="AFH338">
        <v>7.5</v>
      </c>
      <c r="AFI338" t="s">
        <v>1463</v>
      </c>
      <c r="AFK338" t="s">
        <v>1463</v>
      </c>
      <c r="AFM338" t="s">
        <v>1463</v>
      </c>
      <c r="AFO338" t="s">
        <v>1463</v>
      </c>
      <c r="AFQ338" t="s">
        <v>1463</v>
      </c>
      <c r="AFT338" t="s">
        <v>1463</v>
      </c>
      <c r="AFV338">
        <v>3</v>
      </c>
      <c r="AFW338">
        <v>1</v>
      </c>
      <c r="AFX338">
        <v>5</v>
      </c>
      <c r="AFY338">
        <v>2.5</v>
      </c>
      <c r="AFZ338">
        <v>5</v>
      </c>
      <c r="AGA338">
        <v>5</v>
      </c>
      <c r="AGB338">
        <v>2.5</v>
      </c>
      <c r="AGC338">
        <v>12.5</v>
      </c>
      <c r="AGD338">
        <v>13</v>
      </c>
      <c r="AGG338">
        <v>13</v>
      </c>
      <c r="AGJ338">
        <v>13</v>
      </c>
      <c r="AGQ338">
        <v>5</v>
      </c>
      <c r="AGR338">
        <v>2.5</v>
      </c>
      <c r="AGS338">
        <v>3</v>
      </c>
      <c r="AGT338">
        <v>2.5</v>
      </c>
      <c r="AGU338">
        <v>2.5</v>
      </c>
      <c r="AGV338">
        <v>8</v>
      </c>
      <c r="AGW338">
        <v>3</v>
      </c>
      <c r="AGY338" t="b">
        <v>1</v>
      </c>
      <c r="AGZ338" t="b">
        <v>1</v>
      </c>
      <c r="AHA338" t="b">
        <v>1</v>
      </c>
      <c r="AHD338">
        <v>2</v>
      </c>
      <c r="AHE338">
        <v>2</v>
      </c>
      <c r="AHF338">
        <v>3</v>
      </c>
      <c r="AKM338">
        <v>2.5</v>
      </c>
      <c r="AKN338">
        <v>2.5</v>
      </c>
      <c r="AKO338">
        <v>10</v>
      </c>
      <c r="AKP338">
        <v>5</v>
      </c>
      <c r="AKQ338">
        <v>2.5</v>
      </c>
      <c r="AKR338">
        <v>17.5</v>
      </c>
      <c r="AKS338" t="s">
        <v>1462</v>
      </c>
      <c r="AKT338" t="s">
        <v>1463</v>
      </c>
      <c r="AKV338" t="s">
        <v>1462</v>
      </c>
      <c r="AKX338" t="s">
        <v>1463</v>
      </c>
      <c r="AKZ338" t="s">
        <v>1463</v>
      </c>
      <c r="ALB338" t="s">
        <v>1462</v>
      </c>
      <c r="ALD338" t="s">
        <v>1462</v>
      </c>
      <c r="ALF338" t="s">
        <v>1462</v>
      </c>
      <c r="ALH338" t="s">
        <v>1462</v>
      </c>
      <c r="ALJ338" t="s">
        <v>1462</v>
      </c>
      <c r="ALL338" t="s">
        <v>1463</v>
      </c>
      <c r="ALN338" t="s">
        <v>1462</v>
      </c>
      <c r="ALP338" t="s">
        <v>1463</v>
      </c>
      <c r="ALR338" t="s">
        <v>1463</v>
      </c>
      <c r="ALT338" t="s">
        <v>1463</v>
      </c>
      <c r="AML338" t="b">
        <v>1</v>
      </c>
      <c r="AMQ338" t="b">
        <v>1</v>
      </c>
      <c r="AMW338" t="b">
        <v>1</v>
      </c>
      <c r="ANA338">
        <v>5</v>
      </c>
      <c r="ANB338">
        <v>2.5</v>
      </c>
      <c r="ANC338">
        <v>10</v>
      </c>
      <c r="AND338">
        <v>2.5</v>
      </c>
      <c r="ANE338">
        <v>2.5</v>
      </c>
      <c r="ANF338">
        <v>15</v>
      </c>
      <c r="ANG338" t="s">
        <v>1462</v>
      </c>
      <c r="ANH338" t="s">
        <v>3069</v>
      </c>
      <c r="ANI338" t="s">
        <v>1462</v>
      </c>
      <c r="ANJ338" t="s">
        <v>2616</v>
      </c>
      <c r="ANK338">
        <v>2.5</v>
      </c>
      <c r="ANL338">
        <v>2.5</v>
      </c>
      <c r="ANM338">
        <v>6</v>
      </c>
      <c r="ANN338">
        <v>2.5</v>
      </c>
      <c r="ANO338">
        <v>5</v>
      </c>
      <c r="ANP338">
        <v>13.5</v>
      </c>
      <c r="ANQ338" t="s">
        <v>2599</v>
      </c>
      <c r="ANR338" t="s">
        <v>1462</v>
      </c>
      <c r="ANT338">
        <v>2.5</v>
      </c>
      <c r="ANU338">
        <v>5</v>
      </c>
      <c r="AQR338">
        <v>5</v>
      </c>
      <c r="AQS338">
        <v>1.3</v>
      </c>
      <c r="AQT338">
        <v>2.5</v>
      </c>
      <c r="AQU338">
        <v>8.8000000000000007</v>
      </c>
      <c r="AQV338" t="s">
        <v>1463</v>
      </c>
      <c r="ARA338" t="b">
        <v>1</v>
      </c>
      <c r="ARB338" t="b">
        <v>1</v>
      </c>
      <c r="ARD338" t="b">
        <v>1</v>
      </c>
      <c r="ARG338">
        <v>0</v>
      </c>
      <c r="ARH338">
        <v>2.5</v>
      </c>
      <c r="ARI338" t="s">
        <v>1462</v>
      </c>
      <c r="ARJ338" t="s">
        <v>1463</v>
      </c>
      <c r="ARK338" t="s">
        <v>7587</v>
      </c>
      <c r="ARM338" t="s">
        <v>1462</v>
      </c>
      <c r="ARO338" t="b">
        <v>1</v>
      </c>
      <c r="ARQ338" t="s">
        <v>1462</v>
      </c>
      <c r="ARS338" t="s">
        <v>7588</v>
      </c>
      <c r="ART338" t="s">
        <v>2616</v>
      </c>
      <c r="ARV338" t="b">
        <v>1</v>
      </c>
      <c r="ASD338">
        <v>2.5</v>
      </c>
      <c r="ASE338">
        <v>2.5</v>
      </c>
      <c r="ASF338">
        <v>5</v>
      </c>
      <c r="ASG338">
        <v>2.5</v>
      </c>
      <c r="ASH338">
        <v>2.5</v>
      </c>
      <c r="ASI338">
        <v>10</v>
      </c>
      <c r="ASJ338">
        <v>50</v>
      </c>
      <c r="ASL338" t="b">
        <v>1</v>
      </c>
      <c r="ASM338" t="b">
        <v>1</v>
      </c>
      <c r="ASS338">
        <v>3</v>
      </c>
      <c r="AST338" t="s">
        <v>1462</v>
      </c>
      <c r="ASW338" t="b">
        <v>1</v>
      </c>
      <c r="ASY338" t="b">
        <v>1</v>
      </c>
      <c r="ATC338" t="s">
        <v>6946</v>
      </c>
      <c r="ATD338">
        <v>2.5</v>
      </c>
      <c r="ATE338">
        <v>2.5</v>
      </c>
      <c r="ATF338">
        <v>4.7</v>
      </c>
      <c r="ATG338">
        <v>6.3</v>
      </c>
      <c r="ATH338">
        <v>2.5</v>
      </c>
      <c r="ATI338">
        <v>13.5</v>
      </c>
      <c r="ATJ338" t="s">
        <v>1462</v>
      </c>
      <c r="ATN338" t="b">
        <v>1</v>
      </c>
      <c r="ATO338" t="s">
        <v>7589</v>
      </c>
      <c r="ATP338" t="s">
        <v>2561</v>
      </c>
      <c r="AVW338" t="s">
        <v>1463</v>
      </c>
      <c r="AVX338" t="s">
        <v>1463</v>
      </c>
      <c r="AVZ338">
        <v>5</v>
      </c>
      <c r="AWA338">
        <v>2.5</v>
      </c>
      <c r="AWB338">
        <v>7.5</v>
      </c>
      <c r="AWC338">
        <v>2.5</v>
      </c>
      <c r="AWD338">
        <v>4</v>
      </c>
      <c r="AWE338">
        <v>5</v>
      </c>
      <c r="AWF338">
        <v>2.5</v>
      </c>
      <c r="AWG338">
        <v>11.5</v>
      </c>
      <c r="AWH338" t="s">
        <v>1462</v>
      </c>
      <c r="AWI338" t="s">
        <v>1470</v>
      </c>
      <c r="AWJ338" t="s">
        <v>1463</v>
      </c>
      <c r="AWL338" t="s">
        <v>1462</v>
      </c>
      <c r="AWM338" t="s">
        <v>2619</v>
      </c>
      <c r="AWN338" t="s">
        <v>1463</v>
      </c>
      <c r="AWP338" t="s">
        <v>1463</v>
      </c>
      <c r="AWR338" t="s">
        <v>1463</v>
      </c>
      <c r="AWT338" t="s">
        <v>1463</v>
      </c>
      <c r="AWV338" t="s">
        <v>1462</v>
      </c>
      <c r="AWW338" t="s">
        <v>1470</v>
      </c>
      <c r="AWX338" t="s">
        <v>1462</v>
      </c>
      <c r="AWY338" t="s">
        <v>1470</v>
      </c>
      <c r="AWZ338" t="s">
        <v>1462</v>
      </c>
      <c r="AXA338" t="s">
        <v>1469</v>
      </c>
      <c r="AXB338" t="s">
        <v>1463</v>
      </c>
      <c r="AXD338" t="s">
        <v>1463</v>
      </c>
      <c r="AXI338">
        <v>5</v>
      </c>
      <c r="AXJ338">
        <v>2.5</v>
      </c>
      <c r="AXK338">
        <v>6</v>
      </c>
      <c r="AXN338">
        <v>6</v>
      </c>
      <c r="AXO338">
        <v>1</v>
      </c>
      <c r="AXP338">
        <v>1</v>
      </c>
      <c r="AXQ338">
        <v>1</v>
      </c>
      <c r="AXR338">
        <v>1</v>
      </c>
      <c r="AXS338">
        <v>1</v>
      </c>
      <c r="AXT338">
        <v>0</v>
      </c>
      <c r="AXU338">
        <v>0</v>
      </c>
      <c r="AXW338">
        <v>0</v>
      </c>
      <c r="AYA338">
        <v>9.3000000000000007</v>
      </c>
      <c r="AYD338">
        <v>9.3000000000000007</v>
      </c>
      <c r="AYE338" t="s">
        <v>1463</v>
      </c>
      <c r="AYF338" t="s">
        <v>1463</v>
      </c>
      <c r="AYG338">
        <v>8</v>
      </c>
      <c r="AYJ338">
        <v>10</v>
      </c>
      <c r="AYK338">
        <v>2.5</v>
      </c>
      <c r="AYL338">
        <v>2.5</v>
      </c>
      <c r="AYM338">
        <v>15</v>
      </c>
      <c r="AZO338" t="s">
        <v>1462</v>
      </c>
      <c r="AZP338" t="s">
        <v>7539</v>
      </c>
      <c r="AZR338">
        <v>2.5</v>
      </c>
      <c r="AZS338">
        <v>2.5</v>
      </c>
      <c r="BCH338">
        <v>10</v>
      </c>
      <c r="BCI338">
        <v>5</v>
      </c>
      <c r="BCJ338">
        <v>2.5</v>
      </c>
      <c r="BCK338">
        <v>17.5</v>
      </c>
      <c r="BCL338">
        <v>1</v>
      </c>
      <c r="BCN338">
        <v>2</v>
      </c>
      <c r="BCP338">
        <v>4</v>
      </c>
      <c r="BCR338">
        <v>5</v>
      </c>
      <c r="BCT338">
        <v>3</v>
      </c>
      <c r="BCU338" t="s">
        <v>7441</v>
      </c>
      <c r="BCW338" t="s">
        <v>2555</v>
      </c>
      <c r="BCY338">
        <v>5</v>
      </c>
      <c r="BCZ338">
        <v>2.5</v>
      </c>
      <c r="BEH338">
        <v>5.8</v>
      </c>
      <c r="BEI338">
        <v>7.5</v>
      </c>
      <c r="BEJ338">
        <v>2.5</v>
      </c>
      <c r="BEK338">
        <v>15.8</v>
      </c>
      <c r="BEL338" t="s">
        <v>2552</v>
      </c>
      <c r="BEN338" t="s">
        <v>2567</v>
      </c>
      <c r="BEP338" t="s">
        <v>2557</v>
      </c>
      <c r="BER338" t="s">
        <v>2552</v>
      </c>
      <c r="BET338" t="s">
        <v>2567</v>
      </c>
      <c r="BEV338" t="s">
        <v>2552</v>
      </c>
      <c r="BEX338">
        <v>7.5</v>
      </c>
      <c r="BEY338">
        <v>2.5</v>
      </c>
      <c r="BGQ338">
        <v>2</v>
      </c>
      <c r="BGR338">
        <v>2.5</v>
      </c>
      <c r="BGS338">
        <v>2.5</v>
      </c>
      <c r="BGT338">
        <v>7</v>
      </c>
      <c r="BGU338" t="s">
        <v>1462</v>
      </c>
      <c r="BGV338" t="s">
        <v>3069</v>
      </c>
      <c r="BGW338" t="s">
        <v>2653</v>
      </c>
      <c r="BHK338">
        <v>2.5</v>
      </c>
      <c r="BHL338">
        <v>2.5</v>
      </c>
      <c r="BIT338">
        <v>5</v>
      </c>
      <c r="BIU338">
        <v>2.5</v>
      </c>
      <c r="BIV338">
        <v>2.5</v>
      </c>
      <c r="BIW338">
        <v>10</v>
      </c>
      <c r="BIX338">
        <v>2</v>
      </c>
      <c r="BIY338" t="s">
        <v>2548</v>
      </c>
      <c r="BIZ338" t="s">
        <v>1794</v>
      </c>
      <c r="BJA338" t="s">
        <v>1468</v>
      </c>
      <c r="BJB338">
        <v>2.5</v>
      </c>
      <c r="BJC338">
        <v>2.5</v>
      </c>
    </row>
    <row r="339" spans="1:1020 1026:1615" ht="15" x14ac:dyDescent="0.25">
      <c r="A339" t="s">
        <v>7368</v>
      </c>
      <c r="B339" t="s">
        <v>7590</v>
      </c>
      <c r="C339" t="s">
        <v>7591</v>
      </c>
      <c r="D339" t="s">
        <v>1460</v>
      </c>
      <c r="F339" t="s">
        <v>2606</v>
      </c>
      <c r="G339" t="s">
        <v>4350</v>
      </c>
      <c r="H339" t="s">
        <v>7558</v>
      </c>
      <c r="I339" t="s">
        <v>7559</v>
      </c>
      <c r="J339">
        <v>2.0223395100000001</v>
      </c>
      <c r="K339">
        <v>34.256606869999999</v>
      </c>
      <c r="L339" s="116">
        <v>42410</v>
      </c>
      <c r="M339" t="s">
        <v>1471</v>
      </c>
      <c r="N339">
        <v>32</v>
      </c>
      <c r="O339" t="s">
        <v>1472</v>
      </c>
      <c r="Q339">
        <v>6.7</v>
      </c>
      <c r="R339">
        <v>7.5</v>
      </c>
      <c r="S339">
        <v>2.5</v>
      </c>
      <c r="T339">
        <v>16.7</v>
      </c>
      <c r="V339">
        <v>2</v>
      </c>
      <c r="W339">
        <v>2</v>
      </c>
      <c r="X339">
        <v>1</v>
      </c>
      <c r="AB339" t="b">
        <v>1</v>
      </c>
      <c r="BS339" t="s">
        <v>1462</v>
      </c>
      <c r="BT339" t="s">
        <v>1462</v>
      </c>
      <c r="BW339">
        <v>7.5</v>
      </c>
      <c r="BX339">
        <v>2.5</v>
      </c>
      <c r="BY339">
        <v>3.5</v>
      </c>
      <c r="BZ339">
        <v>2.5</v>
      </c>
      <c r="CA339">
        <v>2.5</v>
      </c>
      <c r="CB339">
        <v>8.5</v>
      </c>
      <c r="CC339" t="s">
        <v>1462</v>
      </c>
      <c r="CD339" t="b">
        <v>1</v>
      </c>
      <c r="CE339" t="b">
        <v>1</v>
      </c>
      <c r="CF339">
        <v>15</v>
      </c>
      <c r="CH339" t="s">
        <v>1463</v>
      </c>
      <c r="CM339" t="s">
        <v>1463</v>
      </c>
      <c r="CR339" t="s">
        <v>1463</v>
      </c>
      <c r="CW339" t="s">
        <v>1463</v>
      </c>
      <c r="DB339" t="s">
        <v>1463</v>
      </c>
      <c r="DG339" t="s">
        <v>1463</v>
      </c>
      <c r="DM339" t="s">
        <v>1463</v>
      </c>
      <c r="DS339" t="b">
        <v>1</v>
      </c>
      <c r="DU339" t="b">
        <v>1</v>
      </c>
      <c r="EA339" t="b">
        <v>1</v>
      </c>
      <c r="EC339" t="b">
        <v>1</v>
      </c>
      <c r="EI339">
        <v>2.5</v>
      </c>
      <c r="EJ339">
        <v>2.5</v>
      </c>
      <c r="EN339">
        <v>0</v>
      </c>
      <c r="EO339" t="s">
        <v>1463</v>
      </c>
      <c r="FL339">
        <v>6.7</v>
      </c>
      <c r="FM339">
        <v>2.5</v>
      </c>
      <c r="FN339">
        <v>2.5</v>
      </c>
      <c r="FO339">
        <v>11.7</v>
      </c>
      <c r="FP339" t="s">
        <v>1462</v>
      </c>
      <c r="FT339" t="b">
        <v>1</v>
      </c>
      <c r="FV339" t="s">
        <v>1464</v>
      </c>
      <c r="GC339" t="b">
        <v>1</v>
      </c>
      <c r="GE339" t="s">
        <v>2564</v>
      </c>
      <c r="HD339" t="b">
        <v>1</v>
      </c>
      <c r="HF339" t="s">
        <v>1464</v>
      </c>
      <c r="IN339" t="b">
        <v>1</v>
      </c>
      <c r="IP339" t="s">
        <v>1464</v>
      </c>
      <c r="JC339" t="b">
        <v>1</v>
      </c>
      <c r="JE339" t="s">
        <v>1464</v>
      </c>
      <c r="KK339" t="s">
        <v>1462</v>
      </c>
      <c r="KM339">
        <v>2.5</v>
      </c>
      <c r="KN339">
        <v>2.5</v>
      </c>
      <c r="KO339">
        <v>0</v>
      </c>
      <c r="KR339">
        <v>0</v>
      </c>
      <c r="KS339" t="s">
        <v>1463</v>
      </c>
      <c r="RO339">
        <v>7.5</v>
      </c>
      <c r="RP339">
        <v>0</v>
      </c>
      <c r="RQ339">
        <v>2.5</v>
      </c>
      <c r="RR339">
        <v>10</v>
      </c>
      <c r="RS339" t="s">
        <v>1463</v>
      </c>
      <c r="RZ339" t="s">
        <v>1463</v>
      </c>
      <c r="SK339">
        <v>0</v>
      </c>
      <c r="SL339">
        <v>2.5</v>
      </c>
      <c r="SM339">
        <v>3.7</v>
      </c>
      <c r="SN339">
        <v>5</v>
      </c>
      <c r="SO339">
        <v>2.5</v>
      </c>
      <c r="SP339">
        <v>11.2</v>
      </c>
      <c r="SQ339" t="s">
        <v>1463</v>
      </c>
      <c r="SR339" t="s">
        <v>2919</v>
      </c>
      <c r="TI339">
        <v>75</v>
      </c>
      <c r="TJ339" t="s">
        <v>7592</v>
      </c>
      <c r="TN339" t="b">
        <v>1</v>
      </c>
      <c r="TO339" t="b">
        <v>1</v>
      </c>
      <c r="TP339" t="b">
        <v>1</v>
      </c>
      <c r="TQ339" t="b">
        <v>1</v>
      </c>
      <c r="TU339" t="b">
        <v>1</v>
      </c>
      <c r="TX339">
        <v>5</v>
      </c>
      <c r="TY339">
        <v>2.5</v>
      </c>
      <c r="VI339">
        <v>5</v>
      </c>
      <c r="VJ339">
        <v>0</v>
      </c>
      <c r="VK339">
        <v>2.5</v>
      </c>
      <c r="VL339">
        <v>7.5</v>
      </c>
      <c r="VM339" t="s">
        <v>1463</v>
      </c>
      <c r="VO339" t="s">
        <v>1463</v>
      </c>
      <c r="VQ339" t="s">
        <v>1463</v>
      </c>
      <c r="VS339" t="s">
        <v>1463</v>
      </c>
      <c r="VV339" t="s">
        <v>1463</v>
      </c>
      <c r="VX339" t="s">
        <v>1462</v>
      </c>
      <c r="VY339" t="s">
        <v>2659</v>
      </c>
      <c r="VZ339">
        <v>0</v>
      </c>
      <c r="WA339">
        <v>2.5</v>
      </c>
      <c r="XJ339">
        <v>5</v>
      </c>
      <c r="XK339">
        <v>3.8</v>
      </c>
      <c r="XL339">
        <v>2.5</v>
      </c>
      <c r="XM339">
        <v>11.3</v>
      </c>
      <c r="XN339" t="s">
        <v>1462</v>
      </c>
      <c r="XO339" t="s">
        <v>1462</v>
      </c>
      <c r="XS339" t="b">
        <v>1</v>
      </c>
      <c r="XU339" t="b">
        <v>1</v>
      </c>
      <c r="XW339" t="b">
        <v>1</v>
      </c>
      <c r="XX339" t="b">
        <v>1</v>
      </c>
      <c r="YC339" t="s">
        <v>1462</v>
      </c>
      <c r="YD339" t="s">
        <v>7593</v>
      </c>
      <c r="YE339" t="s">
        <v>1463</v>
      </c>
      <c r="YG339">
        <v>0</v>
      </c>
      <c r="YH339">
        <v>2.5</v>
      </c>
      <c r="YI339" t="s">
        <v>1462</v>
      </c>
      <c r="YO339" t="b">
        <v>1</v>
      </c>
      <c r="YU339">
        <v>7.5</v>
      </c>
      <c r="YV339">
        <v>2.5</v>
      </c>
      <c r="ZX339">
        <v>10</v>
      </c>
      <c r="ZY339">
        <v>2.5</v>
      </c>
      <c r="ZZ339">
        <v>2.5</v>
      </c>
      <c r="AAA339">
        <v>15</v>
      </c>
      <c r="AAB339" t="s">
        <v>1462</v>
      </c>
      <c r="AAD339" t="b">
        <v>1</v>
      </c>
      <c r="AAO339" t="b">
        <v>1</v>
      </c>
      <c r="AAP339" t="b">
        <v>1</v>
      </c>
      <c r="AAS339" t="s">
        <v>7594</v>
      </c>
      <c r="AAT339">
        <v>2.5</v>
      </c>
      <c r="AAU339">
        <v>2.5</v>
      </c>
      <c r="ADN339">
        <v>10</v>
      </c>
      <c r="ADO339">
        <v>5</v>
      </c>
      <c r="ADP339">
        <v>2.5</v>
      </c>
      <c r="ADQ339">
        <v>17.5</v>
      </c>
      <c r="ADR339" t="s">
        <v>2560</v>
      </c>
      <c r="ADS339">
        <v>0.5</v>
      </c>
      <c r="ADT339">
        <v>30</v>
      </c>
      <c r="ADU339" t="s">
        <v>2560</v>
      </c>
      <c r="ADV339">
        <v>1</v>
      </c>
      <c r="ADW339">
        <v>60</v>
      </c>
      <c r="ADX339" t="s">
        <v>3580</v>
      </c>
      <c r="ADY339">
        <v>1</v>
      </c>
      <c r="ADZ339">
        <v>60</v>
      </c>
      <c r="AEG339">
        <v>5</v>
      </c>
      <c r="AEH339">
        <v>2.5</v>
      </c>
      <c r="AEI339">
        <v>7</v>
      </c>
      <c r="AEJ339">
        <v>2.5</v>
      </c>
      <c r="AEK339">
        <v>2.5</v>
      </c>
      <c r="AEL339">
        <v>12</v>
      </c>
      <c r="AEU339" t="b">
        <v>1</v>
      </c>
      <c r="AEV339" t="b">
        <v>1</v>
      </c>
      <c r="AFC339">
        <v>2.5</v>
      </c>
      <c r="AFD339">
        <v>2.5</v>
      </c>
      <c r="AFE339">
        <v>0</v>
      </c>
      <c r="AFF339">
        <v>6.1</v>
      </c>
      <c r="AFG339">
        <v>2.5</v>
      </c>
      <c r="AFH339">
        <v>8.6</v>
      </c>
      <c r="AFI339" t="s">
        <v>1463</v>
      </c>
      <c r="AFK339" t="s">
        <v>1463</v>
      </c>
      <c r="AFM339" t="s">
        <v>1463</v>
      </c>
      <c r="AFO339" t="s">
        <v>1463</v>
      </c>
      <c r="AFQ339" t="s">
        <v>1463</v>
      </c>
      <c r="AFT339" t="s">
        <v>1463</v>
      </c>
      <c r="AFV339">
        <v>3</v>
      </c>
      <c r="AFW339">
        <v>2</v>
      </c>
      <c r="AFX339">
        <v>6.1111111111111098</v>
      </c>
      <c r="AFY339">
        <v>2.5</v>
      </c>
      <c r="AFZ339">
        <v>5</v>
      </c>
      <c r="AGA339">
        <v>2.5</v>
      </c>
      <c r="AGB339">
        <v>2.5</v>
      </c>
      <c r="AGC339">
        <v>10</v>
      </c>
      <c r="AGD339">
        <v>8</v>
      </c>
      <c r="AGG339">
        <v>8</v>
      </c>
      <c r="AGJ339">
        <v>8</v>
      </c>
      <c r="AGQ339">
        <v>2.5</v>
      </c>
      <c r="AGR339">
        <v>2.5</v>
      </c>
      <c r="AGS339">
        <v>3.5</v>
      </c>
      <c r="AGT339">
        <v>2.5</v>
      </c>
      <c r="AGU339">
        <v>2.5</v>
      </c>
      <c r="AGV339">
        <v>8.5</v>
      </c>
      <c r="AGW339">
        <v>3</v>
      </c>
      <c r="AGY339" t="b">
        <v>1</v>
      </c>
      <c r="AGZ339" t="b">
        <v>1</v>
      </c>
      <c r="AHA339" t="b">
        <v>1</v>
      </c>
      <c r="AHD339">
        <v>2</v>
      </c>
      <c r="AHE339">
        <v>2</v>
      </c>
      <c r="AHF339">
        <v>3</v>
      </c>
      <c r="AKM339">
        <v>2.5</v>
      </c>
      <c r="AKN339">
        <v>2.5</v>
      </c>
      <c r="AKO339">
        <v>10</v>
      </c>
      <c r="AKP339">
        <v>2.5</v>
      </c>
      <c r="AKQ339">
        <v>2.5</v>
      </c>
      <c r="AKR339">
        <v>15</v>
      </c>
      <c r="AKS339" t="s">
        <v>1462</v>
      </c>
      <c r="AKT339" t="s">
        <v>1463</v>
      </c>
      <c r="AKV339" t="s">
        <v>1462</v>
      </c>
      <c r="AKX339" t="s">
        <v>1463</v>
      </c>
      <c r="AKZ339" t="s">
        <v>1463</v>
      </c>
      <c r="ALB339" t="s">
        <v>1462</v>
      </c>
      <c r="ALD339" t="s">
        <v>1463</v>
      </c>
      <c r="ALF339" t="s">
        <v>1462</v>
      </c>
      <c r="ALH339" t="s">
        <v>1462</v>
      </c>
      <c r="ALJ339" t="s">
        <v>1463</v>
      </c>
      <c r="ALL339" t="s">
        <v>1463</v>
      </c>
      <c r="ALN339" t="s">
        <v>1463</v>
      </c>
      <c r="ALP339" t="s">
        <v>1463</v>
      </c>
      <c r="ALR339" t="s">
        <v>1463</v>
      </c>
      <c r="ALT339" t="s">
        <v>1463</v>
      </c>
      <c r="AML339" t="b">
        <v>1</v>
      </c>
      <c r="AMM339" t="b">
        <v>1</v>
      </c>
      <c r="AMQ339" t="b">
        <v>1</v>
      </c>
      <c r="ANA339">
        <v>2.5</v>
      </c>
      <c r="ANB339">
        <v>2.5</v>
      </c>
      <c r="ANC339">
        <v>10</v>
      </c>
      <c r="AND339">
        <v>2.5</v>
      </c>
      <c r="ANE339">
        <v>2.5</v>
      </c>
      <c r="ANF339">
        <v>15</v>
      </c>
      <c r="ANG339" t="s">
        <v>1462</v>
      </c>
      <c r="ANH339" t="s">
        <v>3069</v>
      </c>
      <c r="ANI339" t="s">
        <v>1462</v>
      </c>
      <c r="ANJ339" t="s">
        <v>2616</v>
      </c>
      <c r="ANK339">
        <v>2.5</v>
      </c>
      <c r="ANL339">
        <v>2.5</v>
      </c>
      <c r="ANM339">
        <v>6</v>
      </c>
      <c r="ANN339">
        <v>2.5</v>
      </c>
      <c r="ANO339">
        <v>7.5</v>
      </c>
      <c r="ANP339">
        <v>16</v>
      </c>
      <c r="ANQ339" t="s">
        <v>2599</v>
      </c>
      <c r="ANR339" t="s">
        <v>1462</v>
      </c>
      <c r="ANT339">
        <v>2.5</v>
      </c>
      <c r="ANU339">
        <v>7.5</v>
      </c>
      <c r="AQR339">
        <v>5</v>
      </c>
      <c r="AQS339">
        <v>0</v>
      </c>
      <c r="AQT339">
        <v>2.5</v>
      </c>
      <c r="AQU339">
        <v>7.5</v>
      </c>
      <c r="AQV339" t="s">
        <v>1463</v>
      </c>
      <c r="ARA339" t="b">
        <v>1</v>
      </c>
      <c r="ARG339">
        <v>0</v>
      </c>
      <c r="ARH339">
        <v>2.5</v>
      </c>
      <c r="ARI339" t="s">
        <v>1463</v>
      </c>
      <c r="ARQ339" t="s">
        <v>1462</v>
      </c>
      <c r="ARS339" t="s">
        <v>4680</v>
      </c>
      <c r="ART339" t="s">
        <v>6990</v>
      </c>
      <c r="ASB339" t="b">
        <v>1</v>
      </c>
      <c r="ASC339" t="s">
        <v>6945</v>
      </c>
      <c r="ASD339">
        <v>0</v>
      </c>
      <c r="ASE339">
        <v>2.5</v>
      </c>
      <c r="ASF339">
        <v>4</v>
      </c>
      <c r="ASG339">
        <v>2.5</v>
      </c>
      <c r="ASH339">
        <v>2.5</v>
      </c>
      <c r="ASI339">
        <v>9</v>
      </c>
      <c r="ASJ339">
        <v>60</v>
      </c>
      <c r="ASL339" t="b">
        <v>1</v>
      </c>
      <c r="ASM339" t="b">
        <v>1</v>
      </c>
      <c r="ASS339">
        <v>3</v>
      </c>
      <c r="AST339" t="s">
        <v>1462</v>
      </c>
      <c r="ASW339" t="b">
        <v>1</v>
      </c>
      <c r="ASY339" t="b">
        <v>1</v>
      </c>
      <c r="ATC339" t="s">
        <v>7595</v>
      </c>
      <c r="ATD339">
        <v>2.5</v>
      </c>
      <c r="ATE339">
        <v>2.5</v>
      </c>
      <c r="ATF339">
        <v>8</v>
      </c>
      <c r="ATG339">
        <v>5</v>
      </c>
      <c r="ATH339">
        <v>2.5</v>
      </c>
      <c r="ATI339">
        <v>15.5</v>
      </c>
      <c r="ATJ339" t="s">
        <v>1462</v>
      </c>
      <c r="ATN339" t="b">
        <v>1</v>
      </c>
      <c r="ATO339" t="s">
        <v>7596</v>
      </c>
      <c r="ATP339" t="s">
        <v>2566</v>
      </c>
      <c r="AVW339" t="s">
        <v>1462</v>
      </c>
      <c r="AVX339" t="s">
        <v>1463</v>
      </c>
      <c r="AVZ339">
        <v>5</v>
      </c>
      <c r="AWA339">
        <v>2.5</v>
      </c>
      <c r="AWB339">
        <v>5</v>
      </c>
      <c r="AWC339">
        <v>2.5</v>
      </c>
      <c r="AWD339">
        <v>2</v>
      </c>
      <c r="AWE339">
        <v>2.5</v>
      </c>
      <c r="AWF339">
        <v>2.5</v>
      </c>
      <c r="AWG339">
        <v>7</v>
      </c>
      <c r="AWH339" t="s">
        <v>1462</v>
      </c>
      <c r="AWI339" t="s">
        <v>1470</v>
      </c>
      <c r="AWJ339" t="s">
        <v>1463</v>
      </c>
      <c r="AWL339" t="s">
        <v>1462</v>
      </c>
      <c r="AWM339" t="s">
        <v>2619</v>
      </c>
      <c r="AWN339" t="s">
        <v>1463</v>
      </c>
      <c r="AWP339" t="s">
        <v>1463</v>
      </c>
      <c r="AWR339" t="s">
        <v>1463</v>
      </c>
      <c r="AWT339" t="s">
        <v>1463</v>
      </c>
      <c r="AWV339" t="s">
        <v>1463</v>
      </c>
      <c r="AWX339" t="s">
        <v>1463</v>
      </c>
      <c r="AWZ339" t="s">
        <v>1462</v>
      </c>
      <c r="AXA339" t="s">
        <v>1469</v>
      </c>
      <c r="AXB339" t="s">
        <v>1463</v>
      </c>
      <c r="AXD339" t="s">
        <v>1463</v>
      </c>
      <c r="AXI339">
        <v>2.5</v>
      </c>
      <c r="AXJ339">
        <v>2.5</v>
      </c>
      <c r="AXK339">
        <v>1</v>
      </c>
      <c r="AXN339">
        <v>1</v>
      </c>
      <c r="AXO339">
        <v>1</v>
      </c>
      <c r="AXP339">
        <v>1</v>
      </c>
      <c r="AXQ339">
        <v>1</v>
      </c>
      <c r="AXR339">
        <v>1</v>
      </c>
      <c r="AXS339">
        <v>1</v>
      </c>
      <c r="AXT339">
        <v>1</v>
      </c>
      <c r="AXU339">
        <v>1</v>
      </c>
      <c r="AXV339">
        <v>2</v>
      </c>
      <c r="AXW339">
        <v>1</v>
      </c>
      <c r="AXX339">
        <v>2</v>
      </c>
      <c r="AYA339">
        <v>8.6999999999999993</v>
      </c>
      <c r="AYD339">
        <v>8.6999999999999993</v>
      </c>
      <c r="AYE339" t="s">
        <v>1463</v>
      </c>
      <c r="AYF339" t="s">
        <v>1463</v>
      </c>
      <c r="AYG339">
        <v>6</v>
      </c>
      <c r="AYJ339">
        <v>10</v>
      </c>
      <c r="AYK339">
        <v>2.5</v>
      </c>
      <c r="AYL339">
        <v>2.5</v>
      </c>
      <c r="AYM339">
        <v>15</v>
      </c>
      <c r="AZO339" t="s">
        <v>1462</v>
      </c>
      <c r="AZP339" t="s">
        <v>7597</v>
      </c>
      <c r="AZR339">
        <v>2.5</v>
      </c>
      <c r="AZS339">
        <v>2.5</v>
      </c>
      <c r="BCH339">
        <v>10</v>
      </c>
      <c r="BCI339">
        <v>2.5</v>
      </c>
      <c r="BCJ339">
        <v>2.5</v>
      </c>
      <c r="BCK339">
        <v>15</v>
      </c>
      <c r="BCL339">
        <v>1</v>
      </c>
      <c r="BCN339">
        <v>4</v>
      </c>
      <c r="BCP339">
        <v>2</v>
      </c>
      <c r="BCR339">
        <v>3</v>
      </c>
      <c r="BCT339" t="s">
        <v>2555</v>
      </c>
      <c r="BCW339" t="s">
        <v>2555</v>
      </c>
      <c r="BCY339">
        <v>2.5</v>
      </c>
      <c r="BCZ339">
        <v>2.5</v>
      </c>
      <c r="BEH339">
        <v>3</v>
      </c>
      <c r="BEI339">
        <v>7.5</v>
      </c>
      <c r="BEJ339">
        <v>2.5</v>
      </c>
      <c r="BEK339">
        <v>13</v>
      </c>
      <c r="BEL339" t="s">
        <v>2552</v>
      </c>
      <c r="BEN339" t="s">
        <v>2552</v>
      </c>
      <c r="BEP339" t="s">
        <v>2552</v>
      </c>
      <c r="BER339" t="s">
        <v>2552</v>
      </c>
      <c r="BET339" t="s">
        <v>2556</v>
      </c>
      <c r="BEV339" t="s">
        <v>2552</v>
      </c>
      <c r="BEX339">
        <v>7.5</v>
      </c>
      <c r="BEY339">
        <v>2.5</v>
      </c>
      <c r="BGQ339">
        <v>0</v>
      </c>
      <c r="BGR339">
        <v>2.5</v>
      </c>
      <c r="BGS339">
        <v>2.5</v>
      </c>
      <c r="BGT339">
        <v>5</v>
      </c>
      <c r="BGU339" t="s">
        <v>1462</v>
      </c>
      <c r="BGV339" t="s">
        <v>7598</v>
      </c>
      <c r="BGW339" t="s">
        <v>3103</v>
      </c>
      <c r="BGX339" t="s">
        <v>2667</v>
      </c>
      <c r="BGY339" t="s">
        <v>3103</v>
      </c>
      <c r="BHK339">
        <v>2.5</v>
      </c>
      <c r="BHL339">
        <v>2.5</v>
      </c>
      <c r="BIT339">
        <v>10</v>
      </c>
      <c r="BIU339">
        <v>2.5</v>
      </c>
      <c r="BIV339">
        <v>2.5</v>
      </c>
      <c r="BIW339">
        <v>15</v>
      </c>
      <c r="BIX339">
        <v>3</v>
      </c>
      <c r="BIY339" t="s">
        <v>1794</v>
      </c>
      <c r="BIZ339" t="s">
        <v>2594</v>
      </c>
      <c r="BJA339" t="s">
        <v>1474</v>
      </c>
      <c r="BJB339">
        <v>2.5</v>
      </c>
      <c r="BJC339">
        <v>2.5</v>
      </c>
    </row>
    <row r="340" spans="1:1020 1026:1615" ht="15" x14ac:dyDescent="0.25">
      <c r="A340" t="s">
        <v>6936</v>
      </c>
      <c r="B340" t="s">
        <v>7599</v>
      </c>
      <c r="C340" t="s">
        <v>7600</v>
      </c>
      <c r="D340" t="s">
        <v>1460</v>
      </c>
      <c r="F340" t="s">
        <v>2606</v>
      </c>
      <c r="G340" t="s">
        <v>4350</v>
      </c>
      <c r="H340" t="s">
        <v>7558</v>
      </c>
      <c r="I340" t="s">
        <v>7559</v>
      </c>
      <c r="J340">
        <v>2.01313152</v>
      </c>
      <c r="K340">
        <v>34.260808369999999</v>
      </c>
      <c r="L340" s="116">
        <v>42409</v>
      </c>
      <c r="M340" t="s">
        <v>1461</v>
      </c>
      <c r="N340">
        <v>30</v>
      </c>
      <c r="O340" t="s">
        <v>2554</v>
      </c>
      <c r="Q340">
        <v>6.7</v>
      </c>
      <c r="R340">
        <v>7.5</v>
      </c>
      <c r="S340">
        <v>2.5</v>
      </c>
      <c r="T340">
        <v>16.7</v>
      </c>
      <c r="U340">
        <v>1</v>
      </c>
      <c r="V340">
        <v>1</v>
      </c>
      <c r="W340">
        <v>1</v>
      </c>
      <c r="X340">
        <v>3</v>
      </c>
      <c r="AA340" t="b">
        <v>1</v>
      </c>
      <c r="AG340">
        <v>1</v>
      </c>
      <c r="AH340">
        <v>1</v>
      </c>
      <c r="AI340">
        <v>1</v>
      </c>
      <c r="AJ340">
        <v>1</v>
      </c>
      <c r="AM340">
        <v>1</v>
      </c>
      <c r="AO340">
        <v>1</v>
      </c>
      <c r="AS340">
        <v>1</v>
      </c>
      <c r="AT340">
        <v>1</v>
      </c>
      <c r="AU340">
        <v>1</v>
      </c>
      <c r="BS340" t="s">
        <v>1462</v>
      </c>
      <c r="BT340" t="s">
        <v>1462</v>
      </c>
      <c r="BW340">
        <v>7.5</v>
      </c>
      <c r="BX340">
        <v>2.5</v>
      </c>
      <c r="BY340">
        <v>10</v>
      </c>
      <c r="BZ340">
        <v>5</v>
      </c>
      <c r="CA340">
        <v>2.5</v>
      </c>
      <c r="CB340">
        <v>17.5</v>
      </c>
      <c r="CC340" t="s">
        <v>1462</v>
      </c>
      <c r="CD340" t="b">
        <v>1</v>
      </c>
      <c r="CE340" t="b">
        <v>1</v>
      </c>
      <c r="CF340">
        <v>15</v>
      </c>
      <c r="CH340" t="s">
        <v>1462</v>
      </c>
      <c r="CI340" t="b">
        <v>1</v>
      </c>
      <c r="CK340">
        <v>15</v>
      </c>
      <c r="CM340" t="s">
        <v>1462</v>
      </c>
      <c r="CP340">
        <v>4</v>
      </c>
      <c r="CR340" t="s">
        <v>1463</v>
      </c>
      <c r="CW340" t="s">
        <v>1462</v>
      </c>
      <c r="CZ340">
        <v>2</v>
      </c>
      <c r="DB340" t="s">
        <v>1463</v>
      </c>
      <c r="DG340" t="s">
        <v>1462</v>
      </c>
      <c r="DJ340">
        <v>3</v>
      </c>
      <c r="DM340" t="s">
        <v>1463</v>
      </c>
      <c r="DS340" t="b">
        <v>1</v>
      </c>
      <c r="DU340" t="b">
        <v>1</v>
      </c>
      <c r="EA340" t="b">
        <v>1</v>
      </c>
      <c r="EI340">
        <v>5</v>
      </c>
      <c r="EJ340">
        <v>2.5</v>
      </c>
      <c r="EN340">
        <v>0</v>
      </c>
      <c r="EO340" t="s">
        <v>1463</v>
      </c>
      <c r="FL340">
        <v>6.7</v>
      </c>
      <c r="FM340">
        <v>5</v>
      </c>
      <c r="FN340">
        <v>2.5</v>
      </c>
      <c r="FO340">
        <v>14.2</v>
      </c>
      <c r="FP340" t="s">
        <v>1462</v>
      </c>
      <c r="FQ340" t="b">
        <v>1</v>
      </c>
      <c r="FS340" t="s">
        <v>1464</v>
      </c>
      <c r="FT340" t="b">
        <v>1</v>
      </c>
      <c r="FV340" t="s">
        <v>1464</v>
      </c>
      <c r="GC340" t="b">
        <v>1</v>
      </c>
      <c r="GE340" t="s">
        <v>1464</v>
      </c>
      <c r="GU340" t="b">
        <v>1</v>
      </c>
      <c r="GW340" t="s">
        <v>1464</v>
      </c>
      <c r="HG340" t="b">
        <v>1</v>
      </c>
      <c r="HI340" t="s">
        <v>1464</v>
      </c>
      <c r="JC340" t="b">
        <v>1</v>
      </c>
      <c r="JE340" t="s">
        <v>1464</v>
      </c>
      <c r="JU340" t="b">
        <v>1</v>
      </c>
      <c r="JW340" t="s">
        <v>1464</v>
      </c>
      <c r="KK340" t="s">
        <v>1462</v>
      </c>
      <c r="KM340">
        <v>5</v>
      </c>
      <c r="KN340">
        <v>2.5</v>
      </c>
      <c r="KO340">
        <v>3.5</v>
      </c>
      <c r="KP340">
        <v>5</v>
      </c>
      <c r="KQ340">
        <v>2.5</v>
      </c>
      <c r="KR340">
        <v>11</v>
      </c>
      <c r="KS340" t="s">
        <v>1462</v>
      </c>
      <c r="KV340">
        <v>7</v>
      </c>
      <c r="KW340">
        <v>12</v>
      </c>
      <c r="LA340">
        <v>152</v>
      </c>
      <c r="LF340">
        <v>1</v>
      </c>
      <c r="LG340">
        <v>1</v>
      </c>
      <c r="LK340">
        <v>1</v>
      </c>
      <c r="LZ340" t="b">
        <v>1</v>
      </c>
      <c r="MA340" t="b">
        <v>1</v>
      </c>
      <c r="MT340" t="s">
        <v>1463</v>
      </c>
      <c r="MV340">
        <v>5</v>
      </c>
      <c r="MW340">
        <v>2.5</v>
      </c>
      <c r="MX340">
        <v>10</v>
      </c>
      <c r="MY340">
        <v>2.5</v>
      </c>
      <c r="MZ340">
        <v>2.5</v>
      </c>
      <c r="NA340">
        <v>15</v>
      </c>
      <c r="NE340" t="b">
        <v>1</v>
      </c>
      <c r="NM340" t="s">
        <v>2549</v>
      </c>
      <c r="NN340" t="s">
        <v>2549</v>
      </c>
      <c r="NO340" t="s">
        <v>2549</v>
      </c>
      <c r="NP340" t="s">
        <v>2549</v>
      </c>
      <c r="NQ340" t="s">
        <v>2549</v>
      </c>
      <c r="NR340" t="s">
        <v>2549</v>
      </c>
      <c r="NS340" t="s">
        <v>2549</v>
      </c>
      <c r="NT340" t="s">
        <v>2549</v>
      </c>
      <c r="NU340" t="s">
        <v>2549</v>
      </c>
      <c r="NV340" t="s">
        <v>2549</v>
      </c>
      <c r="NW340" t="s">
        <v>2550</v>
      </c>
      <c r="NX340" t="s">
        <v>2569</v>
      </c>
      <c r="NY340" t="s">
        <v>2550</v>
      </c>
      <c r="NZ340" t="s">
        <v>2550</v>
      </c>
      <c r="OA340" t="s">
        <v>2550</v>
      </c>
      <c r="OB340" t="s">
        <v>2550</v>
      </c>
      <c r="OC340" t="s">
        <v>2569</v>
      </c>
      <c r="OD340" t="s">
        <v>2550</v>
      </c>
      <c r="OE340" t="s">
        <v>2550</v>
      </c>
      <c r="OF340" t="s">
        <v>2550</v>
      </c>
      <c r="OG340">
        <v>2.5</v>
      </c>
      <c r="OH340">
        <v>2.5</v>
      </c>
      <c r="OJ340">
        <v>5</v>
      </c>
      <c r="OK340">
        <v>2.5</v>
      </c>
      <c r="OL340">
        <v>7.5</v>
      </c>
      <c r="OO340" t="b">
        <v>1</v>
      </c>
      <c r="OP340" t="b">
        <v>1</v>
      </c>
      <c r="OY340" t="s">
        <v>7601</v>
      </c>
      <c r="OZ340" t="s">
        <v>6980</v>
      </c>
      <c r="PI340" t="s">
        <v>6981</v>
      </c>
      <c r="PJ340" t="s">
        <v>6981</v>
      </c>
      <c r="QL340">
        <v>5</v>
      </c>
      <c r="QM340">
        <v>2.5</v>
      </c>
      <c r="RO340">
        <v>5</v>
      </c>
      <c r="RP340">
        <v>2.5</v>
      </c>
      <c r="RQ340">
        <v>2.5</v>
      </c>
      <c r="RR340">
        <v>10</v>
      </c>
      <c r="RS340" t="s">
        <v>1463</v>
      </c>
      <c r="RZ340" t="s">
        <v>1463</v>
      </c>
      <c r="SB340" t="s">
        <v>1462</v>
      </c>
      <c r="SC340" t="s">
        <v>7602</v>
      </c>
      <c r="SD340">
        <v>30</v>
      </c>
      <c r="SE340" t="s">
        <v>7603</v>
      </c>
      <c r="SF340" t="s">
        <v>1462</v>
      </c>
      <c r="SG340" t="s">
        <v>7604</v>
      </c>
      <c r="SH340" t="s">
        <v>1463</v>
      </c>
      <c r="SK340">
        <v>2.5</v>
      </c>
      <c r="SL340">
        <v>2.5</v>
      </c>
      <c r="SM340">
        <v>8</v>
      </c>
      <c r="SN340">
        <v>5</v>
      </c>
      <c r="SO340">
        <v>2.5</v>
      </c>
      <c r="SP340">
        <v>15.5</v>
      </c>
      <c r="SQ340" t="s">
        <v>1462</v>
      </c>
      <c r="SS340">
        <v>50</v>
      </c>
      <c r="ST340" t="s">
        <v>7605</v>
      </c>
      <c r="SU340" t="s">
        <v>1462</v>
      </c>
      <c r="SX340" t="b">
        <v>1</v>
      </c>
      <c r="SY340" t="b">
        <v>1</v>
      </c>
      <c r="SZ340" t="b">
        <v>1</v>
      </c>
      <c r="TB340" t="b">
        <v>1</v>
      </c>
      <c r="TC340" t="b">
        <v>1</v>
      </c>
      <c r="TI340">
        <v>50</v>
      </c>
      <c r="TJ340" t="s">
        <v>7606</v>
      </c>
      <c r="TM340" t="b">
        <v>1</v>
      </c>
      <c r="TN340" t="b">
        <v>1</v>
      </c>
      <c r="TO340" t="b">
        <v>1</v>
      </c>
      <c r="TP340" t="b">
        <v>1</v>
      </c>
      <c r="TQ340" t="b">
        <v>1</v>
      </c>
      <c r="TR340" t="b">
        <v>1</v>
      </c>
      <c r="TS340" t="b">
        <v>1</v>
      </c>
      <c r="TT340" t="b">
        <v>1</v>
      </c>
      <c r="TU340" t="b">
        <v>1</v>
      </c>
      <c r="TX340">
        <v>5</v>
      </c>
      <c r="TY340">
        <v>2.5</v>
      </c>
      <c r="VI340">
        <v>10</v>
      </c>
      <c r="VJ340">
        <v>5</v>
      </c>
      <c r="VK340">
        <v>2.5</v>
      </c>
      <c r="VL340">
        <v>17.5</v>
      </c>
      <c r="VM340" t="s">
        <v>1462</v>
      </c>
      <c r="VO340" t="s">
        <v>1462</v>
      </c>
      <c r="VQ340" t="s">
        <v>1463</v>
      </c>
      <c r="VS340" t="s">
        <v>1463</v>
      </c>
      <c r="VV340" t="s">
        <v>1463</v>
      </c>
      <c r="VX340" t="s">
        <v>1462</v>
      </c>
      <c r="VY340" t="s">
        <v>6956</v>
      </c>
      <c r="VZ340">
        <v>5</v>
      </c>
      <c r="WA340">
        <v>2.5</v>
      </c>
      <c r="XJ340">
        <v>7</v>
      </c>
      <c r="XK340">
        <v>5</v>
      </c>
      <c r="XL340">
        <v>2.5</v>
      </c>
      <c r="XM340">
        <v>14.5</v>
      </c>
      <c r="XN340" t="s">
        <v>1462</v>
      </c>
      <c r="XO340" t="s">
        <v>1462</v>
      </c>
      <c r="XS340" t="b">
        <v>1</v>
      </c>
      <c r="XT340" t="b">
        <v>1</v>
      </c>
      <c r="XW340" t="b">
        <v>1</v>
      </c>
      <c r="XX340" t="b">
        <v>1</v>
      </c>
      <c r="YC340" t="s">
        <v>1462</v>
      </c>
      <c r="YD340" t="s">
        <v>7607</v>
      </c>
      <c r="YE340" t="s">
        <v>1462</v>
      </c>
      <c r="YF340" t="s">
        <v>6986</v>
      </c>
      <c r="YG340">
        <v>5</v>
      </c>
      <c r="YH340">
        <v>2.5</v>
      </c>
      <c r="YI340" t="s">
        <v>1462</v>
      </c>
      <c r="YO340" t="b">
        <v>1</v>
      </c>
      <c r="YU340">
        <v>5</v>
      </c>
      <c r="YV340">
        <v>2.5</v>
      </c>
      <c r="ZX340">
        <v>7</v>
      </c>
      <c r="ZY340">
        <v>2.5</v>
      </c>
      <c r="ZZ340">
        <v>2.5</v>
      </c>
      <c r="AAA340">
        <v>12</v>
      </c>
      <c r="AAB340" t="s">
        <v>1462</v>
      </c>
      <c r="AAD340" t="b">
        <v>1</v>
      </c>
      <c r="AAO340" t="b">
        <v>1</v>
      </c>
      <c r="AAS340" t="s">
        <v>7608</v>
      </c>
      <c r="AAT340">
        <v>2.5</v>
      </c>
      <c r="AAU340">
        <v>2.5</v>
      </c>
      <c r="ADN340">
        <v>10</v>
      </c>
      <c r="ADO340">
        <v>5</v>
      </c>
      <c r="ADP340">
        <v>2.5</v>
      </c>
      <c r="ADQ340">
        <v>17.5</v>
      </c>
      <c r="ADR340" t="s">
        <v>1759</v>
      </c>
      <c r="ADS340">
        <v>0.5</v>
      </c>
      <c r="ADT340">
        <v>20</v>
      </c>
      <c r="ADU340" t="s">
        <v>2560</v>
      </c>
      <c r="ADV340">
        <v>1</v>
      </c>
      <c r="ADW340">
        <v>40</v>
      </c>
      <c r="ADX340" t="s">
        <v>3580</v>
      </c>
      <c r="ADY340">
        <v>1</v>
      </c>
      <c r="ADZ340">
        <v>40</v>
      </c>
      <c r="AEG340">
        <v>5</v>
      </c>
      <c r="AEH340">
        <v>2.5</v>
      </c>
      <c r="AEI340">
        <v>10</v>
      </c>
      <c r="AEJ340">
        <v>5</v>
      </c>
      <c r="AEK340">
        <v>2.5</v>
      </c>
      <c r="AEL340">
        <v>17.5</v>
      </c>
      <c r="AES340" t="b">
        <v>1</v>
      </c>
      <c r="AEU340" t="b">
        <v>1</v>
      </c>
      <c r="AEX340" t="b">
        <v>1</v>
      </c>
      <c r="AFC340">
        <v>5</v>
      </c>
      <c r="AFD340">
        <v>2.5</v>
      </c>
      <c r="AFE340">
        <v>0</v>
      </c>
      <c r="AFF340">
        <v>6.4</v>
      </c>
      <c r="AFG340">
        <v>0</v>
      </c>
      <c r="AFH340">
        <v>6.4</v>
      </c>
      <c r="AFI340" t="s">
        <v>1463</v>
      </c>
      <c r="AFK340" t="s">
        <v>1463</v>
      </c>
      <c r="AFM340" t="s">
        <v>1463</v>
      </c>
      <c r="AFO340" t="s">
        <v>1463</v>
      </c>
      <c r="AFQ340" t="s">
        <v>1463</v>
      </c>
      <c r="AFT340" t="s">
        <v>1463</v>
      </c>
      <c r="AFV340">
        <v>3</v>
      </c>
      <c r="AFW340">
        <v>2</v>
      </c>
      <c r="AFX340">
        <v>6.3888888888888804</v>
      </c>
      <c r="AFY340">
        <v>0</v>
      </c>
      <c r="AFZ340">
        <v>6.7</v>
      </c>
      <c r="AGA340">
        <v>5</v>
      </c>
      <c r="AGB340">
        <v>2.5</v>
      </c>
      <c r="AGC340">
        <v>14.2</v>
      </c>
      <c r="AGD340">
        <v>10</v>
      </c>
      <c r="AGE340">
        <v>200</v>
      </c>
      <c r="AGG340">
        <v>10</v>
      </c>
      <c r="AGH340">
        <v>3</v>
      </c>
      <c r="AGJ340">
        <v>10</v>
      </c>
      <c r="AGK340">
        <v>0</v>
      </c>
      <c r="AGQ340">
        <v>5</v>
      </c>
      <c r="AGR340">
        <v>2.5</v>
      </c>
      <c r="AGS340">
        <v>3</v>
      </c>
      <c r="AGT340">
        <v>5</v>
      </c>
      <c r="AGU340">
        <v>2.5</v>
      </c>
      <c r="AGV340">
        <v>10.5</v>
      </c>
      <c r="AGW340">
        <v>3</v>
      </c>
      <c r="AGY340" t="b">
        <v>1</v>
      </c>
      <c r="AGZ340" t="b">
        <v>1</v>
      </c>
      <c r="AHA340" t="b">
        <v>1</v>
      </c>
      <c r="AHD340">
        <v>2</v>
      </c>
      <c r="AHE340">
        <v>2</v>
      </c>
      <c r="AHF340">
        <v>3</v>
      </c>
      <c r="AKM340">
        <v>5</v>
      </c>
      <c r="AKN340">
        <v>2.5</v>
      </c>
      <c r="AKO340">
        <v>10</v>
      </c>
      <c r="AKP340">
        <v>2.5</v>
      </c>
      <c r="AKQ340">
        <v>2.5</v>
      </c>
      <c r="AKR340">
        <v>15</v>
      </c>
      <c r="AKS340" t="s">
        <v>1462</v>
      </c>
      <c r="AKT340" t="s">
        <v>1463</v>
      </c>
      <c r="AKV340" t="s">
        <v>1462</v>
      </c>
      <c r="AKX340" t="s">
        <v>1463</v>
      </c>
      <c r="AKZ340" t="s">
        <v>1463</v>
      </c>
      <c r="ALB340" t="s">
        <v>1462</v>
      </c>
      <c r="ALD340" t="s">
        <v>1463</v>
      </c>
      <c r="ALF340" t="s">
        <v>1462</v>
      </c>
      <c r="ALH340" t="s">
        <v>1462</v>
      </c>
      <c r="ALJ340" t="s">
        <v>1463</v>
      </c>
      <c r="ALL340" t="s">
        <v>1463</v>
      </c>
      <c r="ALN340" t="s">
        <v>1462</v>
      </c>
      <c r="ALP340" t="s">
        <v>1463</v>
      </c>
      <c r="ALR340" t="s">
        <v>1463</v>
      </c>
      <c r="ALT340" t="s">
        <v>1463</v>
      </c>
      <c r="AML340" t="b">
        <v>1</v>
      </c>
      <c r="AMM340" t="b">
        <v>1</v>
      </c>
      <c r="AMQ340" t="b">
        <v>1</v>
      </c>
      <c r="AMW340" t="b">
        <v>1</v>
      </c>
      <c r="ANA340">
        <v>2.5</v>
      </c>
      <c r="ANB340">
        <v>2.5</v>
      </c>
      <c r="ANC340">
        <v>10</v>
      </c>
      <c r="AND340">
        <v>5</v>
      </c>
      <c r="ANE340">
        <v>2.5</v>
      </c>
      <c r="ANF340">
        <v>17.5</v>
      </c>
      <c r="ANG340" t="s">
        <v>1462</v>
      </c>
      <c r="ANH340" t="s">
        <v>7609</v>
      </c>
      <c r="ANI340" t="s">
        <v>1462</v>
      </c>
      <c r="ANJ340" t="s">
        <v>6990</v>
      </c>
      <c r="ANK340">
        <v>5</v>
      </c>
      <c r="ANL340">
        <v>2.5</v>
      </c>
      <c r="ANM340">
        <v>6</v>
      </c>
      <c r="ANN340">
        <v>5</v>
      </c>
      <c r="ANO340">
        <v>5</v>
      </c>
      <c r="ANP340">
        <v>16</v>
      </c>
      <c r="ANQ340" t="s">
        <v>2599</v>
      </c>
      <c r="ANR340" t="s">
        <v>1462</v>
      </c>
      <c r="ANS340" t="s">
        <v>7610</v>
      </c>
      <c r="ANT340">
        <v>5</v>
      </c>
      <c r="ANU340">
        <v>5</v>
      </c>
      <c r="AQR340">
        <v>5</v>
      </c>
      <c r="AQS340">
        <v>2.5</v>
      </c>
      <c r="AQT340">
        <v>2.5</v>
      </c>
      <c r="AQU340">
        <v>10</v>
      </c>
      <c r="AQV340" t="s">
        <v>1463</v>
      </c>
      <c r="ARA340" t="b">
        <v>1</v>
      </c>
      <c r="ARD340" t="b">
        <v>1</v>
      </c>
      <c r="ARG340">
        <v>0</v>
      </c>
      <c r="ARH340">
        <v>2.5</v>
      </c>
      <c r="ARI340" t="s">
        <v>1462</v>
      </c>
      <c r="ARJ340" t="s">
        <v>1463</v>
      </c>
      <c r="ARK340" t="s">
        <v>7611</v>
      </c>
      <c r="ARM340" t="s">
        <v>1462</v>
      </c>
      <c r="ARO340" t="b">
        <v>1</v>
      </c>
      <c r="ARQ340" t="s">
        <v>1462</v>
      </c>
      <c r="ARS340" t="s">
        <v>7588</v>
      </c>
      <c r="ART340" t="s">
        <v>2616</v>
      </c>
      <c r="ARV340" t="b">
        <v>1</v>
      </c>
      <c r="ASD340">
        <v>5</v>
      </c>
      <c r="ASE340">
        <v>2.5</v>
      </c>
      <c r="ASF340">
        <v>5</v>
      </c>
      <c r="ASG340">
        <v>2.5</v>
      </c>
      <c r="ASH340">
        <v>2.5</v>
      </c>
      <c r="ASI340">
        <v>10</v>
      </c>
      <c r="ASJ340">
        <v>60</v>
      </c>
      <c r="ASL340" t="b">
        <v>1</v>
      </c>
      <c r="ASM340" t="b">
        <v>1</v>
      </c>
      <c r="ASS340">
        <v>4</v>
      </c>
      <c r="AST340" t="s">
        <v>1462</v>
      </c>
      <c r="ASW340" t="b">
        <v>1</v>
      </c>
      <c r="ASX340" t="b">
        <v>1</v>
      </c>
      <c r="ASY340" t="b">
        <v>1</v>
      </c>
      <c r="ATC340" t="s">
        <v>7612</v>
      </c>
      <c r="ATD340">
        <v>2.5</v>
      </c>
      <c r="ATE340">
        <v>2.5</v>
      </c>
      <c r="ATF340">
        <v>9</v>
      </c>
      <c r="ATG340">
        <v>7.5</v>
      </c>
      <c r="ATH340">
        <v>1.3</v>
      </c>
      <c r="ATI340">
        <v>17.8</v>
      </c>
      <c r="ATJ340" t="s">
        <v>1462</v>
      </c>
      <c r="ATN340" t="b">
        <v>1</v>
      </c>
      <c r="ATO340" t="s">
        <v>7613</v>
      </c>
      <c r="ATP340" t="s">
        <v>2561</v>
      </c>
      <c r="AVG340" t="b">
        <v>1</v>
      </c>
      <c r="AVH340" t="s">
        <v>7614</v>
      </c>
      <c r="AVI340" t="s">
        <v>2568</v>
      </c>
      <c r="AVW340" t="s">
        <v>1462</v>
      </c>
      <c r="AVX340" t="s">
        <v>1462</v>
      </c>
      <c r="AVZ340">
        <v>7.5</v>
      </c>
      <c r="AWA340">
        <v>2.5</v>
      </c>
      <c r="AWB340">
        <v>7.5</v>
      </c>
      <c r="AWC340">
        <v>0</v>
      </c>
      <c r="AWD340">
        <v>3</v>
      </c>
      <c r="AWE340">
        <v>5</v>
      </c>
      <c r="AWF340">
        <v>2.5</v>
      </c>
      <c r="AWG340">
        <v>10.5</v>
      </c>
      <c r="AWH340" t="s">
        <v>1462</v>
      </c>
      <c r="AWI340" t="s">
        <v>1470</v>
      </c>
      <c r="AWJ340" t="s">
        <v>1463</v>
      </c>
      <c r="AWL340" t="s">
        <v>1462</v>
      </c>
      <c r="AWM340" t="s">
        <v>1470</v>
      </c>
      <c r="AWN340" t="s">
        <v>1463</v>
      </c>
      <c r="AWP340" t="s">
        <v>1463</v>
      </c>
      <c r="AWR340" t="s">
        <v>1463</v>
      </c>
      <c r="AWT340" t="s">
        <v>1463</v>
      </c>
      <c r="AWV340" t="s">
        <v>1462</v>
      </c>
      <c r="AWW340" t="s">
        <v>1470</v>
      </c>
      <c r="AWX340" t="s">
        <v>1463</v>
      </c>
      <c r="AWZ340" t="s">
        <v>1462</v>
      </c>
      <c r="AXB340" t="s">
        <v>1463</v>
      </c>
      <c r="AXD340" t="s">
        <v>1463</v>
      </c>
      <c r="AXI340">
        <v>5</v>
      </c>
      <c r="AXJ340">
        <v>2.5</v>
      </c>
      <c r="AXK340">
        <v>6</v>
      </c>
      <c r="AXN340">
        <v>6</v>
      </c>
      <c r="AXO340">
        <v>1</v>
      </c>
      <c r="AXP340">
        <v>1</v>
      </c>
      <c r="AXQ340">
        <v>1</v>
      </c>
      <c r="AXR340">
        <v>1</v>
      </c>
      <c r="AXS340">
        <v>1</v>
      </c>
      <c r="AXT340">
        <v>0</v>
      </c>
      <c r="AXU340">
        <v>0</v>
      </c>
      <c r="AXW340">
        <v>0</v>
      </c>
      <c r="AYA340">
        <v>10</v>
      </c>
      <c r="AYD340">
        <v>10</v>
      </c>
      <c r="AYE340" t="s">
        <v>1463</v>
      </c>
      <c r="AYF340" t="s">
        <v>1463</v>
      </c>
      <c r="AYG340">
        <v>10</v>
      </c>
      <c r="AYJ340">
        <v>0</v>
      </c>
      <c r="AYK340">
        <v>2.5</v>
      </c>
      <c r="AYL340">
        <v>2.5</v>
      </c>
      <c r="AYM340">
        <v>5</v>
      </c>
      <c r="AZO340" t="s">
        <v>1463</v>
      </c>
      <c r="AZQ340" t="s">
        <v>7615</v>
      </c>
      <c r="AZR340">
        <v>2.5</v>
      </c>
      <c r="AZS340">
        <v>2.5</v>
      </c>
      <c r="BCH340">
        <v>10</v>
      </c>
      <c r="BCI340">
        <v>2.5</v>
      </c>
      <c r="BCJ340">
        <v>2.5</v>
      </c>
      <c r="BCK340">
        <v>15</v>
      </c>
      <c r="BCL340">
        <v>1</v>
      </c>
      <c r="BCN340">
        <v>2</v>
      </c>
      <c r="BCP340">
        <v>3</v>
      </c>
      <c r="BCR340">
        <v>4</v>
      </c>
      <c r="BCT340" t="s">
        <v>2555</v>
      </c>
      <c r="BCW340" t="s">
        <v>2555</v>
      </c>
      <c r="BCY340">
        <v>2.5</v>
      </c>
      <c r="BCZ340">
        <v>2.5</v>
      </c>
      <c r="BEH340">
        <v>10</v>
      </c>
      <c r="BEI340">
        <v>7.5</v>
      </c>
      <c r="BEJ340">
        <v>2.5</v>
      </c>
      <c r="BEK340">
        <v>20</v>
      </c>
      <c r="BEL340" t="s">
        <v>2552</v>
      </c>
      <c r="BEN340" t="s">
        <v>2567</v>
      </c>
      <c r="BEP340" t="s">
        <v>2567</v>
      </c>
      <c r="BER340" t="s">
        <v>2567</v>
      </c>
      <c r="BET340" t="s">
        <v>2567</v>
      </c>
      <c r="BEV340" t="s">
        <v>2567</v>
      </c>
      <c r="BEX340">
        <v>7.5</v>
      </c>
      <c r="BEY340">
        <v>2.5</v>
      </c>
      <c r="BGQ340">
        <v>2</v>
      </c>
      <c r="BGR340">
        <v>2.5</v>
      </c>
      <c r="BGS340">
        <v>2.5</v>
      </c>
      <c r="BGT340">
        <v>7</v>
      </c>
      <c r="BGU340" t="s">
        <v>1462</v>
      </c>
      <c r="BGV340" t="s">
        <v>2667</v>
      </c>
      <c r="BGW340" t="s">
        <v>2653</v>
      </c>
      <c r="BGX340" t="s">
        <v>2984</v>
      </c>
      <c r="BGY340" t="s">
        <v>2653</v>
      </c>
      <c r="BHK340">
        <v>2.5</v>
      </c>
      <c r="BHL340">
        <v>2.5</v>
      </c>
      <c r="BIT340">
        <v>5</v>
      </c>
      <c r="BIU340">
        <v>5</v>
      </c>
      <c r="BIV340">
        <v>2.5</v>
      </c>
      <c r="BIW340">
        <v>12.5</v>
      </c>
      <c r="BIX340">
        <v>2</v>
      </c>
      <c r="BIY340" t="s">
        <v>1794</v>
      </c>
      <c r="BIZ340" t="s">
        <v>1474</v>
      </c>
      <c r="BJA340" t="s">
        <v>1468</v>
      </c>
      <c r="BJB340">
        <v>5</v>
      </c>
      <c r="BJC340">
        <v>2.5</v>
      </c>
    </row>
    <row r="341" spans="1:1020 1026:1615" ht="15" x14ac:dyDescent="0.25">
      <c r="A341" t="s">
        <v>7368</v>
      </c>
      <c r="B341" t="s">
        <v>7616</v>
      </c>
      <c r="C341" t="s">
        <v>7617</v>
      </c>
      <c r="D341" t="s">
        <v>1460</v>
      </c>
      <c r="F341" t="s">
        <v>2606</v>
      </c>
      <c r="G341" t="s">
        <v>4350</v>
      </c>
      <c r="H341" t="s">
        <v>7558</v>
      </c>
      <c r="I341" t="s">
        <v>7559</v>
      </c>
      <c r="J341">
        <v>2.02224636</v>
      </c>
      <c r="K341">
        <v>34.256544089999998</v>
      </c>
      <c r="L341" s="116">
        <v>42409</v>
      </c>
      <c r="M341" t="s">
        <v>1471</v>
      </c>
      <c r="N341">
        <v>34</v>
      </c>
      <c r="O341" t="s">
        <v>2554</v>
      </c>
      <c r="Q341">
        <v>6.7</v>
      </c>
      <c r="R341">
        <v>7.5</v>
      </c>
      <c r="S341">
        <v>2.5</v>
      </c>
      <c r="T341">
        <v>16.7</v>
      </c>
      <c r="V341">
        <v>1</v>
      </c>
      <c r="W341">
        <v>2</v>
      </c>
      <c r="X341">
        <v>4</v>
      </c>
      <c r="AB341" t="b">
        <v>1</v>
      </c>
      <c r="AH341">
        <v>1</v>
      </c>
      <c r="AI341">
        <v>2</v>
      </c>
      <c r="AJ341">
        <v>2</v>
      </c>
      <c r="AO341">
        <v>2</v>
      </c>
      <c r="AT341">
        <v>1</v>
      </c>
      <c r="AU341">
        <v>2</v>
      </c>
      <c r="AV341">
        <v>1</v>
      </c>
      <c r="BS341" t="s">
        <v>1462</v>
      </c>
      <c r="BT341" t="s">
        <v>1462</v>
      </c>
      <c r="BW341">
        <v>7.5</v>
      </c>
      <c r="BX341">
        <v>2.5</v>
      </c>
      <c r="BY341">
        <v>7.5</v>
      </c>
      <c r="BZ341">
        <v>2.5</v>
      </c>
      <c r="CA341">
        <v>2.5</v>
      </c>
      <c r="CB341">
        <v>12.5</v>
      </c>
      <c r="CC341" t="s">
        <v>1462</v>
      </c>
      <c r="CD341" t="b">
        <v>1</v>
      </c>
      <c r="CE341" t="b">
        <v>1</v>
      </c>
      <c r="CF341">
        <v>20</v>
      </c>
      <c r="CH341" t="s">
        <v>1462</v>
      </c>
      <c r="CI341" t="b">
        <v>1</v>
      </c>
      <c r="CK341">
        <v>20</v>
      </c>
      <c r="CM341" t="s">
        <v>1463</v>
      </c>
      <c r="CR341" t="s">
        <v>1463</v>
      </c>
      <c r="CW341" t="s">
        <v>1463</v>
      </c>
      <c r="DB341" t="s">
        <v>1463</v>
      </c>
      <c r="DG341" t="s">
        <v>1463</v>
      </c>
      <c r="DM341" t="s">
        <v>1463</v>
      </c>
      <c r="DS341" t="b">
        <v>1</v>
      </c>
      <c r="DU341" t="b">
        <v>1</v>
      </c>
      <c r="EA341" t="b">
        <v>1</v>
      </c>
      <c r="EF341" t="b">
        <v>1</v>
      </c>
      <c r="EG341" t="s">
        <v>7308</v>
      </c>
      <c r="EI341">
        <v>2.5</v>
      </c>
      <c r="EJ341">
        <v>2.5</v>
      </c>
      <c r="EN341">
        <v>0</v>
      </c>
      <c r="EO341" t="s">
        <v>1463</v>
      </c>
      <c r="FL341">
        <v>6.7</v>
      </c>
      <c r="FM341">
        <v>5</v>
      </c>
      <c r="FN341">
        <v>2.5</v>
      </c>
      <c r="FO341">
        <v>14.2</v>
      </c>
      <c r="FP341" t="s">
        <v>1462</v>
      </c>
      <c r="FT341" t="b">
        <v>1</v>
      </c>
      <c r="FV341" t="s">
        <v>1464</v>
      </c>
      <c r="GC341" t="b">
        <v>1</v>
      </c>
      <c r="GE341" t="s">
        <v>1473</v>
      </c>
      <c r="HJ341" t="b">
        <v>1</v>
      </c>
      <c r="HL341" t="s">
        <v>1464</v>
      </c>
      <c r="IW341" t="b">
        <v>1</v>
      </c>
      <c r="IY341" t="s">
        <v>1464</v>
      </c>
      <c r="JC341" t="b">
        <v>1</v>
      </c>
      <c r="JE341" t="s">
        <v>1465</v>
      </c>
      <c r="JU341" t="b">
        <v>1</v>
      </c>
      <c r="JW341" t="s">
        <v>1464</v>
      </c>
      <c r="KK341" t="s">
        <v>1462</v>
      </c>
      <c r="KM341">
        <v>5</v>
      </c>
      <c r="KN341">
        <v>2.5</v>
      </c>
      <c r="KO341">
        <v>2</v>
      </c>
      <c r="KP341">
        <v>2.5</v>
      </c>
      <c r="KQ341">
        <v>2.5</v>
      </c>
      <c r="KR341">
        <v>7</v>
      </c>
      <c r="KS341" t="s">
        <v>1462</v>
      </c>
      <c r="KV341">
        <v>2</v>
      </c>
      <c r="KW341">
        <v>3</v>
      </c>
      <c r="LF341">
        <v>1</v>
      </c>
      <c r="LG341">
        <v>1</v>
      </c>
      <c r="LZ341" t="b">
        <v>1</v>
      </c>
      <c r="MA341" t="b">
        <v>1</v>
      </c>
      <c r="MT341" t="s">
        <v>1463</v>
      </c>
      <c r="MV341">
        <v>2.5</v>
      </c>
      <c r="MW341">
        <v>2.5</v>
      </c>
      <c r="MX341">
        <v>0</v>
      </c>
      <c r="MY341">
        <v>0</v>
      </c>
      <c r="MZ341">
        <v>2.5</v>
      </c>
      <c r="NA341">
        <v>2.5</v>
      </c>
      <c r="NM341" t="s">
        <v>2549</v>
      </c>
      <c r="NN341" t="s">
        <v>2549</v>
      </c>
      <c r="NO341" t="s">
        <v>2549</v>
      </c>
      <c r="NP341" t="s">
        <v>2549</v>
      </c>
      <c r="NQ341" t="s">
        <v>2549</v>
      </c>
      <c r="NR341" t="s">
        <v>2549</v>
      </c>
      <c r="NS341" t="s">
        <v>2549</v>
      </c>
      <c r="NT341" t="s">
        <v>2549</v>
      </c>
      <c r="NU341" t="s">
        <v>2549</v>
      </c>
      <c r="NV341" t="s">
        <v>2549</v>
      </c>
      <c r="NW341" t="s">
        <v>2550</v>
      </c>
      <c r="NX341" t="s">
        <v>2569</v>
      </c>
      <c r="NY341" t="s">
        <v>2569</v>
      </c>
      <c r="NZ341" t="s">
        <v>2550</v>
      </c>
      <c r="OA341" t="s">
        <v>2550</v>
      </c>
      <c r="OB341" t="s">
        <v>2550</v>
      </c>
      <c r="OC341" t="s">
        <v>2550</v>
      </c>
      <c r="OD341" t="s">
        <v>2550</v>
      </c>
      <c r="OE341" t="s">
        <v>2550</v>
      </c>
      <c r="OF341" t="s">
        <v>2550</v>
      </c>
      <c r="OG341">
        <v>0</v>
      </c>
      <c r="OH341">
        <v>2.5</v>
      </c>
      <c r="OJ341">
        <v>0</v>
      </c>
      <c r="OK341">
        <v>2.5</v>
      </c>
      <c r="OL341">
        <v>2.5</v>
      </c>
      <c r="QL341">
        <v>0</v>
      </c>
      <c r="QM341">
        <v>2.5</v>
      </c>
      <c r="RO341">
        <v>7.5</v>
      </c>
      <c r="RP341">
        <v>0</v>
      </c>
      <c r="RQ341">
        <v>2.5</v>
      </c>
      <c r="RR341">
        <v>10</v>
      </c>
      <c r="RS341" t="s">
        <v>1463</v>
      </c>
      <c r="RZ341" t="s">
        <v>1463</v>
      </c>
      <c r="SB341" t="s">
        <v>1463</v>
      </c>
      <c r="SH341" t="s">
        <v>1463</v>
      </c>
      <c r="SK341">
        <v>0</v>
      </c>
      <c r="SL341">
        <v>2.5</v>
      </c>
      <c r="SM341">
        <v>3.7</v>
      </c>
      <c r="SN341">
        <v>2.5</v>
      </c>
      <c r="SO341">
        <v>2.5</v>
      </c>
      <c r="SP341">
        <v>8.6999999999999993</v>
      </c>
      <c r="SQ341" t="s">
        <v>1463</v>
      </c>
      <c r="SR341" t="s">
        <v>2919</v>
      </c>
      <c r="TI341">
        <v>75</v>
      </c>
      <c r="TJ341" t="s">
        <v>7618</v>
      </c>
      <c r="TN341" t="b">
        <v>1</v>
      </c>
      <c r="TO341" t="b">
        <v>1</v>
      </c>
      <c r="TP341" t="b">
        <v>1</v>
      </c>
      <c r="TQ341" t="b">
        <v>1</v>
      </c>
      <c r="TU341" t="b">
        <v>1</v>
      </c>
      <c r="TX341">
        <v>2.5</v>
      </c>
      <c r="TY341">
        <v>2.5</v>
      </c>
      <c r="VI341">
        <v>5</v>
      </c>
      <c r="VJ341">
        <v>0</v>
      </c>
      <c r="VK341">
        <v>2.5</v>
      </c>
      <c r="VL341">
        <v>7.5</v>
      </c>
      <c r="VM341" t="s">
        <v>1463</v>
      </c>
      <c r="VO341" t="s">
        <v>1463</v>
      </c>
      <c r="VQ341" t="s">
        <v>1463</v>
      </c>
      <c r="VS341" t="s">
        <v>1463</v>
      </c>
      <c r="VV341" t="s">
        <v>1463</v>
      </c>
      <c r="VX341" t="s">
        <v>1462</v>
      </c>
      <c r="VY341" t="s">
        <v>6956</v>
      </c>
      <c r="VZ341">
        <v>0</v>
      </c>
      <c r="WA341">
        <v>2.5</v>
      </c>
      <c r="XJ341">
        <v>5</v>
      </c>
      <c r="XK341">
        <v>3.8</v>
      </c>
      <c r="XL341">
        <v>2.5</v>
      </c>
      <c r="XM341">
        <v>11.3</v>
      </c>
      <c r="XN341" t="s">
        <v>1462</v>
      </c>
      <c r="XO341" t="s">
        <v>1462</v>
      </c>
      <c r="XS341" t="b">
        <v>1</v>
      </c>
      <c r="XU341" t="b">
        <v>1</v>
      </c>
      <c r="XW341" t="b">
        <v>1</v>
      </c>
      <c r="XX341" t="b">
        <v>1</v>
      </c>
      <c r="YC341" t="s">
        <v>1462</v>
      </c>
      <c r="YE341" t="s">
        <v>1463</v>
      </c>
      <c r="YF341" t="s">
        <v>4579</v>
      </c>
      <c r="YG341">
        <v>0</v>
      </c>
      <c r="YH341">
        <v>2.5</v>
      </c>
      <c r="YI341" t="s">
        <v>1462</v>
      </c>
      <c r="YO341" t="b">
        <v>1</v>
      </c>
      <c r="YU341">
        <v>7.5</v>
      </c>
      <c r="YV341">
        <v>2.5</v>
      </c>
      <c r="ZX341">
        <v>7</v>
      </c>
      <c r="ZY341">
        <v>2.5</v>
      </c>
      <c r="ZZ341">
        <v>2.5</v>
      </c>
      <c r="AAA341">
        <v>12</v>
      </c>
      <c r="AAB341" t="s">
        <v>1462</v>
      </c>
      <c r="AAD341" t="b">
        <v>1</v>
      </c>
      <c r="AAO341" t="b">
        <v>1</v>
      </c>
      <c r="AAS341" t="s">
        <v>7619</v>
      </c>
      <c r="AAT341">
        <v>2.5</v>
      </c>
      <c r="AAU341">
        <v>2.5</v>
      </c>
      <c r="ADN341">
        <v>10</v>
      </c>
      <c r="ADO341">
        <v>5</v>
      </c>
      <c r="ADP341">
        <v>2.5</v>
      </c>
      <c r="ADQ341">
        <v>17.5</v>
      </c>
      <c r="ADR341" t="s">
        <v>1759</v>
      </c>
      <c r="ADS341">
        <v>0.5</v>
      </c>
      <c r="ADT341">
        <v>30</v>
      </c>
      <c r="ADU341" t="s">
        <v>3580</v>
      </c>
      <c r="ADV341">
        <v>1.5</v>
      </c>
      <c r="ADW341">
        <v>60</v>
      </c>
      <c r="ADX341" t="s">
        <v>2560</v>
      </c>
      <c r="ADY341">
        <v>1.5</v>
      </c>
      <c r="ADZ341">
        <v>60</v>
      </c>
      <c r="AEG341">
        <v>5</v>
      </c>
      <c r="AEH341">
        <v>2.5</v>
      </c>
      <c r="AEI341">
        <v>7</v>
      </c>
      <c r="AEJ341">
        <v>2.5</v>
      </c>
      <c r="AEK341">
        <v>2.5</v>
      </c>
      <c r="AEL341">
        <v>12</v>
      </c>
      <c r="AEU341" t="b">
        <v>1</v>
      </c>
      <c r="AEV341" t="b">
        <v>1</v>
      </c>
      <c r="AFC341">
        <v>2.5</v>
      </c>
      <c r="AFD341">
        <v>2.5</v>
      </c>
      <c r="AFE341">
        <v>0</v>
      </c>
      <c r="AFF341">
        <v>6.1</v>
      </c>
      <c r="AFG341">
        <v>2.5</v>
      </c>
      <c r="AFH341">
        <v>8.6</v>
      </c>
      <c r="AFI341" t="s">
        <v>1463</v>
      </c>
      <c r="AFK341" t="s">
        <v>1463</v>
      </c>
      <c r="AFM341" t="s">
        <v>1463</v>
      </c>
      <c r="AFO341" t="s">
        <v>1463</v>
      </c>
      <c r="AFQ341" t="s">
        <v>1463</v>
      </c>
      <c r="AFT341" t="s">
        <v>1463</v>
      </c>
      <c r="AFV341">
        <v>3</v>
      </c>
      <c r="AFW341">
        <v>2</v>
      </c>
      <c r="AFX341">
        <v>6.1111111111111098</v>
      </c>
      <c r="AFY341">
        <v>2.5</v>
      </c>
      <c r="AFZ341">
        <v>5</v>
      </c>
      <c r="AGA341">
        <v>5</v>
      </c>
      <c r="AGB341">
        <v>2.5</v>
      </c>
      <c r="AGC341">
        <v>12.5</v>
      </c>
      <c r="AGD341">
        <v>7</v>
      </c>
      <c r="AGG341">
        <v>7</v>
      </c>
      <c r="AGJ341">
        <v>7</v>
      </c>
      <c r="AGQ341">
        <v>5</v>
      </c>
      <c r="AGR341">
        <v>2.5</v>
      </c>
      <c r="AGS341">
        <v>3</v>
      </c>
      <c r="AGT341">
        <v>5</v>
      </c>
      <c r="AGU341">
        <v>2.5</v>
      </c>
      <c r="AGV341">
        <v>10.5</v>
      </c>
      <c r="AGW341">
        <v>3</v>
      </c>
      <c r="AGY341" t="b">
        <v>1</v>
      </c>
      <c r="AGZ341" t="b">
        <v>1</v>
      </c>
      <c r="AHA341" t="b">
        <v>1</v>
      </c>
      <c r="AHD341">
        <v>2</v>
      </c>
      <c r="AHE341">
        <v>2</v>
      </c>
      <c r="AHF341">
        <v>4</v>
      </c>
      <c r="AKM341">
        <v>5</v>
      </c>
      <c r="AKN341">
        <v>2.5</v>
      </c>
      <c r="AKO341">
        <v>10</v>
      </c>
      <c r="AKP341">
        <v>2.5</v>
      </c>
      <c r="AKQ341">
        <v>2.5</v>
      </c>
      <c r="AKR341">
        <v>15</v>
      </c>
      <c r="AKS341" t="s">
        <v>1462</v>
      </c>
      <c r="AKT341" t="s">
        <v>1463</v>
      </c>
      <c r="AKV341" t="s">
        <v>1462</v>
      </c>
      <c r="AKX341" t="s">
        <v>1463</v>
      </c>
      <c r="AKZ341" t="s">
        <v>1463</v>
      </c>
      <c r="ALB341" t="s">
        <v>1462</v>
      </c>
      <c r="ALD341" t="s">
        <v>1463</v>
      </c>
      <c r="ALF341" t="s">
        <v>1462</v>
      </c>
      <c r="ALH341" t="s">
        <v>1462</v>
      </c>
      <c r="ALJ341" t="s">
        <v>1463</v>
      </c>
      <c r="ALL341" t="s">
        <v>1463</v>
      </c>
      <c r="ALN341" t="s">
        <v>1463</v>
      </c>
      <c r="ALP341" t="s">
        <v>1463</v>
      </c>
      <c r="ALR341" t="s">
        <v>1463</v>
      </c>
      <c r="ALT341" t="s">
        <v>1463</v>
      </c>
      <c r="AML341" t="b">
        <v>1</v>
      </c>
      <c r="AMM341" t="b">
        <v>1</v>
      </c>
      <c r="AMQ341" t="b">
        <v>1</v>
      </c>
      <c r="AMW341" t="b">
        <v>1</v>
      </c>
      <c r="ANA341">
        <v>2.5</v>
      </c>
      <c r="ANB341">
        <v>2.5</v>
      </c>
      <c r="ANC341">
        <v>10</v>
      </c>
      <c r="AND341">
        <v>2.5</v>
      </c>
      <c r="ANE341">
        <v>2.5</v>
      </c>
      <c r="ANF341">
        <v>15</v>
      </c>
      <c r="ANG341" t="s">
        <v>1462</v>
      </c>
      <c r="ANH341" t="s">
        <v>3069</v>
      </c>
      <c r="ANI341" t="s">
        <v>1462</v>
      </c>
      <c r="ANJ341" t="s">
        <v>2616</v>
      </c>
      <c r="ANK341">
        <v>2.5</v>
      </c>
      <c r="ANL341">
        <v>2.5</v>
      </c>
      <c r="ANM341">
        <v>6</v>
      </c>
      <c r="ANN341">
        <v>5</v>
      </c>
      <c r="ANO341">
        <v>5</v>
      </c>
      <c r="ANP341">
        <v>16</v>
      </c>
      <c r="ANQ341" t="s">
        <v>2599</v>
      </c>
      <c r="ANR341" t="s">
        <v>1462</v>
      </c>
      <c r="ANT341">
        <v>5</v>
      </c>
      <c r="ANU341">
        <v>5</v>
      </c>
      <c r="AQR341">
        <v>5</v>
      </c>
      <c r="AQS341">
        <v>1.3</v>
      </c>
      <c r="AQT341">
        <v>2.5</v>
      </c>
      <c r="AQU341">
        <v>8.8000000000000007</v>
      </c>
      <c r="AQV341" t="s">
        <v>1463</v>
      </c>
      <c r="ARA341" t="b">
        <v>1</v>
      </c>
      <c r="ARD341" t="b">
        <v>1</v>
      </c>
      <c r="ARG341">
        <v>0</v>
      </c>
      <c r="ARH341">
        <v>2.5</v>
      </c>
      <c r="ARI341" t="s">
        <v>1463</v>
      </c>
      <c r="ARQ341" t="s">
        <v>1462</v>
      </c>
      <c r="ARS341" t="s">
        <v>4680</v>
      </c>
      <c r="ART341" t="s">
        <v>2616</v>
      </c>
      <c r="ASB341" t="b">
        <v>1</v>
      </c>
      <c r="ASC341" t="s">
        <v>7563</v>
      </c>
      <c r="ASD341">
        <v>2.5</v>
      </c>
      <c r="ASE341">
        <v>2.5</v>
      </c>
      <c r="ASF341">
        <v>5</v>
      </c>
      <c r="ASG341">
        <v>2.5</v>
      </c>
      <c r="ASH341">
        <v>2.5</v>
      </c>
      <c r="ASI341">
        <v>10</v>
      </c>
      <c r="ASJ341">
        <v>50</v>
      </c>
      <c r="ASL341" t="b">
        <v>1</v>
      </c>
      <c r="ASM341" t="b">
        <v>1</v>
      </c>
      <c r="ASS341">
        <v>3</v>
      </c>
      <c r="AST341" t="s">
        <v>1462</v>
      </c>
      <c r="ASW341" t="b">
        <v>1</v>
      </c>
      <c r="ASY341" t="b">
        <v>1</v>
      </c>
      <c r="ATC341" t="s">
        <v>7097</v>
      </c>
      <c r="ATD341">
        <v>2.5</v>
      </c>
      <c r="ATE341">
        <v>2.5</v>
      </c>
      <c r="ATF341">
        <v>8</v>
      </c>
      <c r="ATG341">
        <v>5</v>
      </c>
      <c r="ATH341">
        <v>2.5</v>
      </c>
      <c r="ATI341">
        <v>15.5</v>
      </c>
      <c r="ATJ341" t="s">
        <v>1462</v>
      </c>
      <c r="ATN341" t="b">
        <v>1</v>
      </c>
      <c r="ATO341" t="s">
        <v>7620</v>
      </c>
      <c r="ATP341" t="s">
        <v>2568</v>
      </c>
      <c r="AVW341" t="s">
        <v>1462</v>
      </c>
      <c r="AVX341" t="s">
        <v>1463</v>
      </c>
      <c r="AVZ341">
        <v>5</v>
      </c>
      <c r="AWA341">
        <v>2.5</v>
      </c>
      <c r="AWB341">
        <v>5</v>
      </c>
      <c r="AWC341">
        <v>2.5</v>
      </c>
      <c r="AWD341">
        <v>3</v>
      </c>
      <c r="AWE341">
        <v>2.5</v>
      </c>
      <c r="AWF341">
        <v>2.5</v>
      </c>
      <c r="AWG341">
        <v>8</v>
      </c>
      <c r="AWH341" t="s">
        <v>1462</v>
      </c>
      <c r="AWI341" t="s">
        <v>1470</v>
      </c>
      <c r="AWJ341" t="s">
        <v>1463</v>
      </c>
      <c r="AWL341" t="s">
        <v>1462</v>
      </c>
      <c r="AWM341" t="s">
        <v>2619</v>
      </c>
      <c r="AWN341" t="s">
        <v>1463</v>
      </c>
      <c r="AWP341" t="s">
        <v>1463</v>
      </c>
      <c r="AWR341" t="s">
        <v>1463</v>
      </c>
      <c r="AWT341" t="s">
        <v>1463</v>
      </c>
      <c r="AWV341" t="s">
        <v>1463</v>
      </c>
      <c r="AWX341" t="s">
        <v>1463</v>
      </c>
      <c r="AWZ341" t="s">
        <v>1462</v>
      </c>
      <c r="AXA341" t="s">
        <v>1469</v>
      </c>
      <c r="AXB341" t="s">
        <v>1462</v>
      </c>
      <c r="AXC341" t="s">
        <v>1469</v>
      </c>
      <c r="AXD341" t="s">
        <v>1463</v>
      </c>
      <c r="AXI341">
        <v>2.5</v>
      </c>
      <c r="AXJ341">
        <v>2.5</v>
      </c>
      <c r="AXK341">
        <v>1</v>
      </c>
      <c r="AXN341">
        <v>1</v>
      </c>
      <c r="AXO341">
        <v>1</v>
      </c>
      <c r="AXP341">
        <v>1</v>
      </c>
      <c r="AXQ341">
        <v>1</v>
      </c>
      <c r="AXR341">
        <v>1</v>
      </c>
      <c r="AXS341">
        <v>1</v>
      </c>
      <c r="AXT341">
        <v>1</v>
      </c>
      <c r="AXU341">
        <v>1</v>
      </c>
      <c r="AXV341">
        <v>2</v>
      </c>
      <c r="AXW341">
        <v>1</v>
      </c>
      <c r="AXX341">
        <v>2</v>
      </c>
      <c r="AYA341">
        <v>8.6999999999999993</v>
      </c>
      <c r="AYD341">
        <v>8.6999999999999993</v>
      </c>
      <c r="AYE341" t="s">
        <v>1463</v>
      </c>
      <c r="AYF341" t="s">
        <v>1463</v>
      </c>
      <c r="AYG341">
        <v>6</v>
      </c>
      <c r="AYJ341">
        <v>10</v>
      </c>
      <c r="AYK341">
        <v>2.5</v>
      </c>
      <c r="AYL341">
        <v>2.5</v>
      </c>
      <c r="AYM341">
        <v>15</v>
      </c>
      <c r="AZO341" t="s">
        <v>1462</v>
      </c>
      <c r="AZP341" t="s">
        <v>7621</v>
      </c>
      <c r="AZR341">
        <v>2.5</v>
      </c>
      <c r="AZS341">
        <v>2.5</v>
      </c>
      <c r="BCH341">
        <v>10</v>
      </c>
      <c r="BCI341">
        <v>2.5</v>
      </c>
      <c r="BCJ341">
        <v>2.5</v>
      </c>
      <c r="BCK341">
        <v>15</v>
      </c>
      <c r="BCL341">
        <v>2</v>
      </c>
      <c r="BCN341">
        <v>3</v>
      </c>
      <c r="BCP341">
        <v>1</v>
      </c>
      <c r="BCR341">
        <v>4</v>
      </c>
      <c r="BCT341" t="s">
        <v>2555</v>
      </c>
      <c r="BCW341" t="s">
        <v>2555</v>
      </c>
      <c r="BCY341">
        <v>2.5</v>
      </c>
      <c r="BCZ341">
        <v>2.5</v>
      </c>
      <c r="BEH341">
        <v>3</v>
      </c>
      <c r="BEI341">
        <v>7.5</v>
      </c>
      <c r="BEJ341">
        <v>2.5</v>
      </c>
      <c r="BEK341">
        <v>13</v>
      </c>
      <c r="BEL341" t="s">
        <v>2552</v>
      </c>
      <c r="BEN341" t="s">
        <v>2552</v>
      </c>
      <c r="BEP341" t="s">
        <v>2552</v>
      </c>
      <c r="BER341" t="s">
        <v>2552</v>
      </c>
      <c r="BET341" t="s">
        <v>2556</v>
      </c>
      <c r="BEV341" t="s">
        <v>2552</v>
      </c>
      <c r="BEX341">
        <v>7.5</v>
      </c>
      <c r="BEY341">
        <v>2.5</v>
      </c>
      <c r="BGQ341">
        <v>0</v>
      </c>
      <c r="BGR341">
        <v>2.5</v>
      </c>
      <c r="BGS341">
        <v>2.5</v>
      </c>
      <c r="BGT341">
        <v>5</v>
      </c>
      <c r="BGU341" t="s">
        <v>1462</v>
      </c>
      <c r="BGV341" t="s">
        <v>2667</v>
      </c>
      <c r="BGW341" t="s">
        <v>3103</v>
      </c>
      <c r="BHK341">
        <v>2.5</v>
      </c>
      <c r="BHL341">
        <v>2.5</v>
      </c>
      <c r="BIT341">
        <v>5</v>
      </c>
      <c r="BIU341">
        <v>2.5</v>
      </c>
      <c r="BIV341">
        <v>2.5</v>
      </c>
      <c r="BIW341">
        <v>10</v>
      </c>
      <c r="BIX341">
        <v>2</v>
      </c>
      <c r="BIY341" t="s">
        <v>1794</v>
      </c>
      <c r="BIZ341" t="s">
        <v>2594</v>
      </c>
      <c r="BJA341" t="s">
        <v>1468</v>
      </c>
      <c r="BJB341">
        <v>2.5</v>
      </c>
      <c r="BJC341">
        <v>2.5</v>
      </c>
    </row>
    <row r="342" spans="1:1020 1026:1615" ht="15" x14ac:dyDescent="0.25">
      <c r="A342" t="s">
        <v>7368</v>
      </c>
      <c r="B342" t="s">
        <v>7622</v>
      </c>
      <c r="C342" t="s">
        <v>7623</v>
      </c>
      <c r="D342" t="s">
        <v>2553</v>
      </c>
      <c r="E342" t="s">
        <v>7624</v>
      </c>
      <c r="F342" t="s">
        <v>2606</v>
      </c>
      <c r="G342" t="s">
        <v>4350</v>
      </c>
      <c r="H342" t="s">
        <v>7558</v>
      </c>
      <c r="I342" t="s">
        <v>7559</v>
      </c>
      <c r="J342">
        <v>2.01280452</v>
      </c>
      <c r="K342">
        <v>34.25911876</v>
      </c>
      <c r="L342" s="116">
        <v>42409</v>
      </c>
      <c r="M342" t="s">
        <v>1471</v>
      </c>
      <c r="N342">
        <v>24</v>
      </c>
      <c r="O342" t="s">
        <v>2554</v>
      </c>
      <c r="Q342">
        <v>6.7</v>
      </c>
      <c r="R342">
        <v>7.5</v>
      </c>
      <c r="S342">
        <v>2.5</v>
      </c>
      <c r="T342">
        <v>16.7</v>
      </c>
      <c r="U342">
        <v>1</v>
      </c>
      <c r="V342">
        <v>1</v>
      </c>
      <c r="W342">
        <v>1</v>
      </c>
      <c r="X342">
        <v>2</v>
      </c>
      <c r="AA342" t="b">
        <v>1</v>
      </c>
      <c r="BS342" t="s">
        <v>1462</v>
      </c>
      <c r="BT342" t="s">
        <v>1462</v>
      </c>
      <c r="BW342">
        <v>7.5</v>
      </c>
      <c r="BX342">
        <v>2.5</v>
      </c>
      <c r="BY342">
        <v>7.5</v>
      </c>
      <c r="BZ342">
        <v>5</v>
      </c>
      <c r="CA342">
        <v>2.5</v>
      </c>
      <c r="CB342">
        <v>15</v>
      </c>
      <c r="CC342" t="s">
        <v>1462</v>
      </c>
      <c r="CD342" t="b">
        <v>1</v>
      </c>
      <c r="CE342" t="b">
        <v>1</v>
      </c>
      <c r="CF342">
        <v>10</v>
      </c>
      <c r="CH342" t="s">
        <v>1462</v>
      </c>
      <c r="CI342" t="b">
        <v>1</v>
      </c>
      <c r="CK342">
        <v>10</v>
      </c>
      <c r="CM342" t="s">
        <v>1463</v>
      </c>
      <c r="CR342" t="s">
        <v>1463</v>
      </c>
      <c r="CW342" t="s">
        <v>1463</v>
      </c>
      <c r="DB342" t="s">
        <v>1463</v>
      </c>
      <c r="DG342" t="s">
        <v>1463</v>
      </c>
      <c r="DM342" t="s">
        <v>1463</v>
      </c>
      <c r="DS342" t="b">
        <v>1</v>
      </c>
      <c r="DU342" t="b">
        <v>1</v>
      </c>
      <c r="EC342" t="b">
        <v>1</v>
      </c>
      <c r="EI342">
        <v>5</v>
      </c>
      <c r="EJ342">
        <v>2.5</v>
      </c>
      <c r="EN342">
        <v>0</v>
      </c>
      <c r="EO342" t="s">
        <v>1463</v>
      </c>
      <c r="FL342">
        <v>2.2999999999999998</v>
      </c>
      <c r="FM342">
        <v>5</v>
      </c>
      <c r="FN342">
        <v>2.5</v>
      </c>
      <c r="FO342">
        <v>9.8000000000000007</v>
      </c>
      <c r="FP342" t="s">
        <v>1462</v>
      </c>
      <c r="FQ342" t="b">
        <v>1</v>
      </c>
      <c r="FS342" t="s">
        <v>1464</v>
      </c>
      <c r="JC342" t="b">
        <v>1</v>
      </c>
      <c r="JE342" t="s">
        <v>1464</v>
      </c>
      <c r="KG342" t="s">
        <v>4871</v>
      </c>
      <c r="KH342" t="b">
        <v>1</v>
      </c>
      <c r="KJ342" t="s">
        <v>1464</v>
      </c>
      <c r="KK342" t="s">
        <v>1463</v>
      </c>
      <c r="KM342">
        <v>5</v>
      </c>
      <c r="KN342">
        <v>2.5</v>
      </c>
      <c r="KO342">
        <v>0</v>
      </c>
      <c r="KP342">
        <v>2.5</v>
      </c>
      <c r="KQ342">
        <v>2.5</v>
      </c>
      <c r="KR342">
        <v>5</v>
      </c>
      <c r="KS342" t="s">
        <v>1462</v>
      </c>
      <c r="KW342">
        <v>4</v>
      </c>
      <c r="LG342">
        <v>1</v>
      </c>
      <c r="MA342" t="b">
        <v>1</v>
      </c>
      <c r="MT342" t="s">
        <v>1463</v>
      </c>
      <c r="MV342">
        <v>2.5</v>
      </c>
      <c r="MW342">
        <v>2.5</v>
      </c>
      <c r="MX342">
        <v>0</v>
      </c>
      <c r="MY342">
        <v>0</v>
      </c>
      <c r="MZ342">
        <v>2.5</v>
      </c>
      <c r="NA342">
        <v>2.5</v>
      </c>
      <c r="NM342" t="s">
        <v>2549</v>
      </c>
      <c r="NN342" t="s">
        <v>2549</v>
      </c>
      <c r="NO342" t="s">
        <v>2549</v>
      </c>
      <c r="NP342" t="s">
        <v>2549</v>
      </c>
      <c r="NQ342" t="s">
        <v>2549</v>
      </c>
      <c r="NR342" t="s">
        <v>2549</v>
      </c>
      <c r="NS342" t="s">
        <v>2549</v>
      </c>
      <c r="NT342" t="s">
        <v>2549</v>
      </c>
      <c r="NU342" t="s">
        <v>2549</v>
      </c>
      <c r="NV342" t="s">
        <v>2549</v>
      </c>
      <c r="NW342" t="s">
        <v>2550</v>
      </c>
      <c r="NX342" t="s">
        <v>2550</v>
      </c>
      <c r="NY342" t="s">
        <v>2569</v>
      </c>
      <c r="NZ342" t="s">
        <v>2550</v>
      </c>
      <c r="OA342" t="s">
        <v>2550</v>
      </c>
      <c r="OB342" t="s">
        <v>2550</v>
      </c>
      <c r="OC342" t="s">
        <v>2550</v>
      </c>
      <c r="OD342" t="s">
        <v>2550</v>
      </c>
      <c r="OE342" t="s">
        <v>2550</v>
      </c>
      <c r="OF342" t="s">
        <v>2550</v>
      </c>
      <c r="OG342">
        <v>0</v>
      </c>
      <c r="OH342">
        <v>2.5</v>
      </c>
      <c r="OJ342">
        <v>5</v>
      </c>
      <c r="OK342">
        <v>2.5</v>
      </c>
      <c r="OL342">
        <v>7.5</v>
      </c>
      <c r="QL342">
        <v>5</v>
      </c>
      <c r="QM342">
        <v>2.5</v>
      </c>
      <c r="RO342">
        <v>7.5</v>
      </c>
      <c r="RP342">
        <v>2.5</v>
      </c>
      <c r="RQ342">
        <v>2.5</v>
      </c>
      <c r="RR342">
        <v>12.5</v>
      </c>
      <c r="RS342" t="s">
        <v>1463</v>
      </c>
      <c r="RZ342" t="s">
        <v>1463</v>
      </c>
      <c r="SB342" t="s">
        <v>1463</v>
      </c>
      <c r="SH342" t="s">
        <v>1463</v>
      </c>
      <c r="SK342">
        <v>2.5</v>
      </c>
      <c r="SL342">
        <v>2.5</v>
      </c>
      <c r="SM342">
        <v>3.7</v>
      </c>
      <c r="SN342">
        <v>5</v>
      </c>
      <c r="SO342">
        <v>2.5</v>
      </c>
      <c r="SP342">
        <v>11.2</v>
      </c>
      <c r="SQ342" t="s">
        <v>1463</v>
      </c>
      <c r="SR342" t="s">
        <v>2919</v>
      </c>
      <c r="TI342">
        <v>75</v>
      </c>
      <c r="TJ342" t="s">
        <v>7625</v>
      </c>
      <c r="TM342" t="b">
        <v>1</v>
      </c>
      <c r="TN342" t="b">
        <v>1</v>
      </c>
      <c r="TO342" t="b">
        <v>1</v>
      </c>
      <c r="TP342" t="b">
        <v>1</v>
      </c>
      <c r="TQ342" t="b">
        <v>1</v>
      </c>
      <c r="TU342" t="b">
        <v>1</v>
      </c>
      <c r="TX342">
        <v>5</v>
      </c>
      <c r="TY342">
        <v>2.5</v>
      </c>
      <c r="VI342">
        <v>0</v>
      </c>
      <c r="VJ342">
        <v>0</v>
      </c>
      <c r="VK342">
        <v>2.5</v>
      </c>
      <c r="VL342">
        <v>2.5</v>
      </c>
      <c r="VM342" t="s">
        <v>1463</v>
      </c>
      <c r="VO342" t="s">
        <v>1463</v>
      </c>
      <c r="VQ342" t="s">
        <v>1463</v>
      </c>
      <c r="VS342" t="s">
        <v>1463</v>
      </c>
      <c r="VV342" t="s">
        <v>1463</v>
      </c>
      <c r="VX342" t="s">
        <v>1463</v>
      </c>
      <c r="VZ342">
        <v>0</v>
      </c>
      <c r="WA342">
        <v>2.5</v>
      </c>
      <c r="XJ342">
        <v>5</v>
      </c>
      <c r="XK342">
        <v>2.5</v>
      </c>
      <c r="XL342">
        <v>2.5</v>
      </c>
      <c r="XM342">
        <v>10</v>
      </c>
      <c r="XN342" t="s">
        <v>1462</v>
      </c>
      <c r="XO342" t="s">
        <v>1462</v>
      </c>
      <c r="XS342" t="b">
        <v>1</v>
      </c>
      <c r="XT342" t="b">
        <v>1</v>
      </c>
      <c r="XW342" t="b">
        <v>1</v>
      </c>
      <c r="YC342" t="s">
        <v>1462</v>
      </c>
      <c r="YD342" t="s">
        <v>7626</v>
      </c>
      <c r="YE342" t="s">
        <v>1462</v>
      </c>
      <c r="YF342" t="s">
        <v>6986</v>
      </c>
      <c r="YG342">
        <v>5</v>
      </c>
      <c r="YH342">
        <v>2.5</v>
      </c>
      <c r="YI342" t="s">
        <v>1463</v>
      </c>
      <c r="YU342">
        <v>0</v>
      </c>
      <c r="YV342">
        <v>2.5</v>
      </c>
      <c r="ZX342">
        <v>7</v>
      </c>
      <c r="ZY342">
        <v>5</v>
      </c>
      <c r="ZZ342">
        <v>2.5</v>
      </c>
      <c r="AAA342">
        <v>14.5</v>
      </c>
      <c r="AAB342" t="s">
        <v>1462</v>
      </c>
      <c r="AAD342" t="b">
        <v>1</v>
      </c>
      <c r="AAO342" t="b">
        <v>1</v>
      </c>
      <c r="AAS342" t="s">
        <v>7028</v>
      </c>
      <c r="AAT342">
        <v>5</v>
      </c>
      <c r="AAU342">
        <v>2.5</v>
      </c>
      <c r="ADN342">
        <v>10</v>
      </c>
      <c r="ADO342">
        <v>5</v>
      </c>
      <c r="ADP342">
        <v>2.5</v>
      </c>
      <c r="ADQ342">
        <v>17.5</v>
      </c>
      <c r="ADR342" t="s">
        <v>3580</v>
      </c>
      <c r="ADS342">
        <v>0.5</v>
      </c>
      <c r="ADT342">
        <v>20</v>
      </c>
      <c r="ADU342" t="s">
        <v>2560</v>
      </c>
      <c r="ADV342">
        <v>1</v>
      </c>
      <c r="ADW342">
        <v>40</v>
      </c>
      <c r="ADX342" t="s">
        <v>3580</v>
      </c>
      <c r="ADY342">
        <v>1</v>
      </c>
      <c r="ADZ342">
        <v>40</v>
      </c>
      <c r="AEG342">
        <v>5</v>
      </c>
      <c r="AEH342">
        <v>2.5</v>
      </c>
      <c r="AEI342">
        <v>10</v>
      </c>
      <c r="AEJ342">
        <v>5</v>
      </c>
      <c r="AEK342">
        <v>2.5</v>
      </c>
      <c r="AEL342">
        <v>17.5</v>
      </c>
      <c r="AEU342" t="b">
        <v>1</v>
      </c>
      <c r="AEV342" t="b">
        <v>1</v>
      </c>
      <c r="AEX342" t="b">
        <v>1</v>
      </c>
      <c r="AFC342">
        <v>5</v>
      </c>
      <c r="AFD342">
        <v>2.5</v>
      </c>
      <c r="AFE342">
        <v>0</v>
      </c>
      <c r="AFF342">
        <v>6.4</v>
      </c>
      <c r="AFG342">
        <v>0</v>
      </c>
      <c r="AFH342">
        <v>6.4</v>
      </c>
      <c r="AFI342" t="s">
        <v>1463</v>
      </c>
      <c r="AFK342" t="s">
        <v>1463</v>
      </c>
      <c r="AFM342" t="s">
        <v>1463</v>
      </c>
      <c r="AFO342" t="s">
        <v>1463</v>
      </c>
      <c r="AFQ342" t="s">
        <v>1463</v>
      </c>
      <c r="AFT342" t="s">
        <v>1463</v>
      </c>
      <c r="AFV342">
        <v>3</v>
      </c>
      <c r="AFW342">
        <v>2</v>
      </c>
      <c r="AFX342">
        <v>6.3888888888888804</v>
      </c>
      <c r="AFY342">
        <v>0</v>
      </c>
      <c r="AFZ342">
        <v>6.7</v>
      </c>
      <c r="AGA342">
        <v>5</v>
      </c>
      <c r="AGB342">
        <v>2.5</v>
      </c>
      <c r="AGC342">
        <v>14.2</v>
      </c>
      <c r="AGD342">
        <v>8</v>
      </c>
      <c r="AGE342">
        <v>200</v>
      </c>
      <c r="AGG342">
        <v>8</v>
      </c>
      <c r="AGH342">
        <v>5</v>
      </c>
      <c r="AGJ342">
        <v>8</v>
      </c>
      <c r="AGK342">
        <v>0</v>
      </c>
      <c r="AGQ342">
        <v>5</v>
      </c>
      <c r="AGR342">
        <v>2.5</v>
      </c>
      <c r="AGS342">
        <v>1</v>
      </c>
      <c r="AGT342">
        <v>5</v>
      </c>
      <c r="AGU342">
        <v>2.5</v>
      </c>
      <c r="AGV342">
        <v>8.5</v>
      </c>
      <c r="AGW342">
        <v>1</v>
      </c>
      <c r="AGZ342" t="b">
        <v>1</v>
      </c>
      <c r="AHD342">
        <v>2</v>
      </c>
      <c r="AHE342">
        <v>2</v>
      </c>
      <c r="AHF342">
        <v>4</v>
      </c>
      <c r="AKM342">
        <v>5</v>
      </c>
      <c r="AKN342">
        <v>2.5</v>
      </c>
      <c r="AKO342">
        <v>10</v>
      </c>
      <c r="AKP342">
        <v>5</v>
      </c>
      <c r="AKQ342">
        <v>2.5</v>
      </c>
      <c r="AKR342">
        <v>17.5</v>
      </c>
      <c r="AKS342" t="s">
        <v>1462</v>
      </c>
      <c r="AKT342" t="s">
        <v>1463</v>
      </c>
      <c r="AKV342" t="s">
        <v>1462</v>
      </c>
      <c r="AKX342" t="s">
        <v>1463</v>
      </c>
      <c r="AKZ342" t="s">
        <v>1463</v>
      </c>
      <c r="ALB342" t="s">
        <v>1462</v>
      </c>
      <c r="ALD342" t="s">
        <v>1463</v>
      </c>
      <c r="ALF342" t="s">
        <v>1462</v>
      </c>
      <c r="ALH342" t="s">
        <v>1463</v>
      </c>
      <c r="ALJ342" t="s">
        <v>1463</v>
      </c>
      <c r="ALL342" t="s">
        <v>1463</v>
      </c>
      <c r="ALN342" t="s">
        <v>1463</v>
      </c>
      <c r="ALP342" t="s">
        <v>1463</v>
      </c>
      <c r="ALR342" t="s">
        <v>1463</v>
      </c>
      <c r="ALT342" t="s">
        <v>1463</v>
      </c>
      <c r="AML342" t="b">
        <v>1</v>
      </c>
      <c r="AMM342" t="b">
        <v>1</v>
      </c>
      <c r="AMP342" t="b">
        <v>1</v>
      </c>
      <c r="AMW342" t="b">
        <v>1</v>
      </c>
      <c r="ANA342">
        <v>5</v>
      </c>
      <c r="ANB342">
        <v>2.5</v>
      </c>
      <c r="ANC342">
        <v>10</v>
      </c>
      <c r="AND342">
        <v>2.5</v>
      </c>
      <c r="ANE342">
        <v>2.5</v>
      </c>
      <c r="ANF342">
        <v>15</v>
      </c>
      <c r="ANG342" t="s">
        <v>1462</v>
      </c>
      <c r="ANH342" t="s">
        <v>3069</v>
      </c>
      <c r="ANI342" t="s">
        <v>1462</v>
      </c>
      <c r="ANJ342" t="s">
        <v>2616</v>
      </c>
      <c r="ANK342">
        <v>2.5</v>
      </c>
      <c r="ANL342">
        <v>2.5</v>
      </c>
      <c r="ANM342">
        <v>6</v>
      </c>
      <c r="ANN342">
        <v>2.5</v>
      </c>
      <c r="ANO342">
        <v>7.5</v>
      </c>
      <c r="ANP342">
        <v>16</v>
      </c>
      <c r="ANQ342" t="s">
        <v>2599</v>
      </c>
      <c r="ANR342" t="s">
        <v>1462</v>
      </c>
      <c r="ANT342">
        <v>2.5</v>
      </c>
      <c r="ANU342">
        <v>7.5</v>
      </c>
      <c r="AQR342">
        <v>2.5</v>
      </c>
      <c r="AQS342">
        <v>1.3</v>
      </c>
      <c r="AQT342">
        <v>2.5</v>
      </c>
      <c r="AQU342">
        <v>6.3</v>
      </c>
      <c r="AQV342" t="s">
        <v>1463</v>
      </c>
      <c r="ARA342" t="b">
        <v>1</v>
      </c>
      <c r="ARC342" t="b">
        <v>1</v>
      </c>
      <c r="ARD342" t="b">
        <v>1</v>
      </c>
      <c r="ARG342">
        <v>0</v>
      </c>
      <c r="ARH342">
        <v>2.5</v>
      </c>
      <c r="ARI342" t="s">
        <v>1463</v>
      </c>
      <c r="ARQ342" t="s">
        <v>1463</v>
      </c>
      <c r="ASD342">
        <v>2.5</v>
      </c>
      <c r="ASE342">
        <v>2.5</v>
      </c>
      <c r="ASF342">
        <v>4</v>
      </c>
      <c r="ASG342">
        <v>2.5</v>
      </c>
      <c r="ASH342">
        <v>2.5</v>
      </c>
      <c r="ASI342">
        <v>9</v>
      </c>
      <c r="ASJ342">
        <v>40</v>
      </c>
      <c r="ASM342" t="b">
        <v>1</v>
      </c>
      <c r="AST342" t="s">
        <v>1462</v>
      </c>
      <c r="ASW342" t="b">
        <v>1</v>
      </c>
      <c r="ASY342" t="b">
        <v>1</v>
      </c>
      <c r="ATD342">
        <v>2.5</v>
      </c>
      <c r="ATE342">
        <v>2.5</v>
      </c>
      <c r="ATF342">
        <v>0</v>
      </c>
      <c r="ATG342">
        <v>0</v>
      </c>
      <c r="ATH342">
        <v>2.5</v>
      </c>
      <c r="ATI342">
        <v>2.5</v>
      </c>
      <c r="ATJ342" t="s">
        <v>1463</v>
      </c>
      <c r="AVZ342">
        <v>0</v>
      </c>
      <c r="AWA342">
        <v>2.5</v>
      </c>
      <c r="AWB342">
        <v>0</v>
      </c>
      <c r="AWC342">
        <v>2.5</v>
      </c>
      <c r="AWD342">
        <v>2</v>
      </c>
      <c r="AWE342">
        <v>5</v>
      </c>
      <c r="AWF342">
        <v>2.5</v>
      </c>
      <c r="AWG342">
        <v>9.5</v>
      </c>
      <c r="AWH342" t="s">
        <v>1462</v>
      </c>
      <c r="AWI342" t="s">
        <v>1470</v>
      </c>
      <c r="AWJ342" t="s">
        <v>1463</v>
      </c>
      <c r="AWL342" t="s">
        <v>1462</v>
      </c>
      <c r="AWM342" t="s">
        <v>2619</v>
      </c>
      <c r="AWN342" t="s">
        <v>1463</v>
      </c>
      <c r="AWP342" t="s">
        <v>1463</v>
      </c>
      <c r="AWR342" t="s">
        <v>1463</v>
      </c>
      <c r="AWT342" t="s">
        <v>1463</v>
      </c>
      <c r="AWV342" t="s">
        <v>1462</v>
      </c>
      <c r="AWW342" t="s">
        <v>1470</v>
      </c>
      <c r="AWX342" t="s">
        <v>1463</v>
      </c>
      <c r="AWZ342" t="s">
        <v>1463</v>
      </c>
      <c r="AXB342" t="s">
        <v>1463</v>
      </c>
      <c r="AXD342" t="s">
        <v>1463</v>
      </c>
      <c r="AXI342">
        <v>5</v>
      </c>
      <c r="AXJ342">
        <v>2.5</v>
      </c>
      <c r="AXK342">
        <v>6</v>
      </c>
      <c r="AXN342">
        <v>6</v>
      </c>
      <c r="AXO342">
        <v>1</v>
      </c>
      <c r="AXP342">
        <v>1</v>
      </c>
      <c r="AXQ342">
        <v>1</v>
      </c>
      <c r="AXR342">
        <v>1</v>
      </c>
      <c r="AXS342">
        <v>1</v>
      </c>
      <c r="AXT342">
        <v>0</v>
      </c>
      <c r="AXU342">
        <v>0</v>
      </c>
      <c r="AXW342">
        <v>0</v>
      </c>
      <c r="AYA342">
        <v>8</v>
      </c>
      <c r="AYD342">
        <v>8</v>
      </c>
      <c r="AYE342" t="s">
        <v>1463</v>
      </c>
      <c r="AYF342" t="s">
        <v>1463</v>
      </c>
      <c r="AYG342">
        <v>4</v>
      </c>
      <c r="AYJ342">
        <v>10</v>
      </c>
      <c r="AYK342">
        <v>2.5</v>
      </c>
      <c r="AYL342">
        <v>2.5</v>
      </c>
      <c r="AYM342">
        <v>15</v>
      </c>
      <c r="AZO342" t="s">
        <v>1462</v>
      </c>
      <c r="AZP342" t="s">
        <v>7627</v>
      </c>
      <c r="AZR342">
        <v>2.5</v>
      </c>
      <c r="AZS342">
        <v>2.5</v>
      </c>
      <c r="BCH342">
        <v>10</v>
      </c>
      <c r="BCI342">
        <v>2.5</v>
      </c>
      <c r="BCJ342">
        <v>2.5</v>
      </c>
      <c r="BCK342">
        <v>15</v>
      </c>
      <c r="BCL342">
        <v>1</v>
      </c>
      <c r="BCN342">
        <v>3</v>
      </c>
      <c r="BCP342">
        <v>2</v>
      </c>
      <c r="BCR342">
        <v>4</v>
      </c>
      <c r="BCT342" t="s">
        <v>2555</v>
      </c>
      <c r="BCW342" t="s">
        <v>2555</v>
      </c>
      <c r="BCY342">
        <v>2.5</v>
      </c>
      <c r="BCZ342">
        <v>2.5</v>
      </c>
      <c r="BEH342">
        <v>10</v>
      </c>
      <c r="BEI342">
        <v>7.5</v>
      </c>
      <c r="BEJ342">
        <v>2.5</v>
      </c>
      <c r="BEK342">
        <v>20</v>
      </c>
      <c r="BEL342" t="s">
        <v>2552</v>
      </c>
      <c r="BEN342" t="s">
        <v>2567</v>
      </c>
      <c r="BEP342" t="s">
        <v>2567</v>
      </c>
      <c r="BER342" t="s">
        <v>2567</v>
      </c>
      <c r="BET342" t="s">
        <v>2567</v>
      </c>
      <c r="BEV342" t="s">
        <v>2567</v>
      </c>
      <c r="BEX342">
        <v>7.5</v>
      </c>
      <c r="BEY342">
        <v>2.5</v>
      </c>
      <c r="BGQ342">
        <v>2</v>
      </c>
      <c r="BGR342">
        <v>2.5</v>
      </c>
      <c r="BGS342">
        <v>2.5</v>
      </c>
      <c r="BGT342">
        <v>7</v>
      </c>
      <c r="BGU342" t="s">
        <v>1462</v>
      </c>
      <c r="BGV342" t="s">
        <v>2667</v>
      </c>
      <c r="BGW342" t="s">
        <v>2653</v>
      </c>
      <c r="BGX342" t="s">
        <v>4871</v>
      </c>
      <c r="BGY342" t="s">
        <v>2653</v>
      </c>
      <c r="BHK342">
        <v>2.5</v>
      </c>
      <c r="BHL342">
        <v>2.5</v>
      </c>
      <c r="BIT342">
        <v>5</v>
      </c>
      <c r="BIU342">
        <v>2.5</v>
      </c>
      <c r="BIV342">
        <v>2.5</v>
      </c>
      <c r="BIW342">
        <v>10</v>
      </c>
      <c r="BIX342">
        <v>2</v>
      </c>
      <c r="BIY342" t="s">
        <v>1794</v>
      </c>
      <c r="BIZ342" t="s">
        <v>1474</v>
      </c>
      <c r="BJA342" t="s">
        <v>1468</v>
      </c>
      <c r="BJB342">
        <v>2.5</v>
      </c>
      <c r="BJC342">
        <v>2.5</v>
      </c>
    </row>
    <row r="343" spans="1:1020 1026:1615" ht="15" x14ac:dyDescent="0.25">
      <c r="A343" t="s">
        <v>7368</v>
      </c>
      <c r="B343" t="s">
        <v>7628</v>
      </c>
      <c r="C343" t="s">
        <v>7629</v>
      </c>
      <c r="D343" t="s">
        <v>2553</v>
      </c>
      <c r="E343" t="s">
        <v>7630</v>
      </c>
      <c r="F343" t="s">
        <v>2606</v>
      </c>
      <c r="G343" t="s">
        <v>4350</v>
      </c>
      <c r="H343" t="s">
        <v>4381</v>
      </c>
      <c r="I343" t="s">
        <v>7631</v>
      </c>
      <c r="J343">
        <v>2.4621995399999999</v>
      </c>
      <c r="K343">
        <v>34.320669850000002</v>
      </c>
      <c r="L343" s="116">
        <v>42408</v>
      </c>
      <c r="M343" t="s">
        <v>1471</v>
      </c>
      <c r="N343">
        <v>33</v>
      </c>
      <c r="O343" t="s">
        <v>2554</v>
      </c>
      <c r="Q343">
        <v>6.7</v>
      </c>
      <c r="R343">
        <v>7.5</v>
      </c>
      <c r="S343">
        <v>2.5</v>
      </c>
      <c r="T343">
        <v>16.7</v>
      </c>
      <c r="U343">
        <v>1</v>
      </c>
      <c r="V343">
        <v>1</v>
      </c>
      <c r="W343">
        <v>2</v>
      </c>
      <c r="X343">
        <v>2</v>
      </c>
      <c r="AA343" t="b">
        <v>1</v>
      </c>
      <c r="BS343" t="s">
        <v>1462</v>
      </c>
      <c r="BT343" t="s">
        <v>1462</v>
      </c>
      <c r="BW343">
        <v>7.5</v>
      </c>
      <c r="BX343">
        <v>2.5</v>
      </c>
      <c r="BY343">
        <v>6</v>
      </c>
      <c r="BZ343">
        <v>5</v>
      </c>
      <c r="CA343">
        <v>2.5</v>
      </c>
      <c r="CB343">
        <v>13.5</v>
      </c>
      <c r="CC343" t="s">
        <v>1462</v>
      </c>
      <c r="CD343" t="b">
        <v>1</v>
      </c>
      <c r="CE343" t="b">
        <v>1</v>
      </c>
      <c r="CF343">
        <v>10</v>
      </c>
      <c r="CH343" t="s">
        <v>1462</v>
      </c>
      <c r="CK343">
        <v>10</v>
      </c>
      <c r="CM343" t="s">
        <v>1463</v>
      </c>
      <c r="CR343" t="s">
        <v>1463</v>
      </c>
      <c r="CW343" t="s">
        <v>1463</v>
      </c>
      <c r="DB343" t="s">
        <v>1463</v>
      </c>
      <c r="DG343" t="s">
        <v>1463</v>
      </c>
      <c r="DM343" t="s">
        <v>1463</v>
      </c>
      <c r="DS343" t="b">
        <v>1</v>
      </c>
      <c r="DU343" t="b">
        <v>1</v>
      </c>
      <c r="DY343" t="b">
        <v>1</v>
      </c>
      <c r="DZ343" t="b">
        <v>1</v>
      </c>
      <c r="EA343" t="b">
        <v>1</v>
      </c>
      <c r="EI343">
        <v>5</v>
      </c>
      <c r="EJ343">
        <v>2.5</v>
      </c>
      <c r="EN343">
        <v>0</v>
      </c>
      <c r="EO343" t="s">
        <v>1463</v>
      </c>
      <c r="FL343">
        <v>2.2999999999999998</v>
      </c>
      <c r="FM343">
        <v>2.5</v>
      </c>
      <c r="FN343">
        <v>2.5</v>
      </c>
      <c r="FO343">
        <v>7.3</v>
      </c>
      <c r="FP343" t="s">
        <v>1462</v>
      </c>
      <c r="FT343" t="b">
        <v>1</v>
      </c>
      <c r="FV343" t="s">
        <v>1464</v>
      </c>
      <c r="JC343" t="b">
        <v>1</v>
      </c>
      <c r="JE343" t="s">
        <v>1464</v>
      </c>
      <c r="KG343" t="s">
        <v>6991</v>
      </c>
      <c r="KH343" t="b">
        <v>1</v>
      </c>
      <c r="KJ343" t="s">
        <v>1464</v>
      </c>
      <c r="KK343" t="s">
        <v>1463</v>
      </c>
      <c r="KM343">
        <v>2.5</v>
      </c>
      <c r="KN343">
        <v>2.5</v>
      </c>
      <c r="KO343">
        <v>3.5</v>
      </c>
      <c r="KP343">
        <v>2.5</v>
      </c>
      <c r="KQ343">
        <v>2.5</v>
      </c>
      <c r="KR343">
        <v>8.5</v>
      </c>
      <c r="KS343" t="s">
        <v>1462</v>
      </c>
      <c r="KV343">
        <v>9</v>
      </c>
      <c r="KW343">
        <v>2</v>
      </c>
      <c r="LA343">
        <v>5</v>
      </c>
      <c r="LF343">
        <v>1</v>
      </c>
      <c r="LG343">
        <v>1</v>
      </c>
      <c r="LK343">
        <v>1</v>
      </c>
      <c r="LZ343" t="b">
        <v>1</v>
      </c>
      <c r="MA343" t="b">
        <v>1</v>
      </c>
      <c r="MT343" t="s">
        <v>1463</v>
      </c>
      <c r="MV343">
        <v>2.5</v>
      </c>
      <c r="MW343">
        <v>2.5</v>
      </c>
      <c r="MX343">
        <v>0</v>
      </c>
      <c r="MY343">
        <v>2.5</v>
      </c>
      <c r="MZ343">
        <v>2.5</v>
      </c>
      <c r="NA343">
        <v>5</v>
      </c>
      <c r="NM343" t="s">
        <v>2549</v>
      </c>
      <c r="NN343" t="s">
        <v>2549</v>
      </c>
      <c r="NO343" t="s">
        <v>2549</v>
      </c>
      <c r="NP343" t="s">
        <v>2549</v>
      </c>
      <c r="NQ343" t="s">
        <v>2549</v>
      </c>
      <c r="NR343" t="s">
        <v>2549</v>
      </c>
      <c r="NS343" t="s">
        <v>2549</v>
      </c>
      <c r="NT343" t="s">
        <v>2549</v>
      </c>
      <c r="NU343" t="s">
        <v>2549</v>
      </c>
      <c r="NV343" t="s">
        <v>2549</v>
      </c>
      <c r="NW343" t="s">
        <v>2550</v>
      </c>
      <c r="NX343" t="s">
        <v>2569</v>
      </c>
      <c r="NY343" t="s">
        <v>2569</v>
      </c>
      <c r="NZ343" t="s">
        <v>2550</v>
      </c>
      <c r="OA343" t="s">
        <v>2550</v>
      </c>
      <c r="OB343" t="s">
        <v>2550</v>
      </c>
      <c r="OC343" t="s">
        <v>2569</v>
      </c>
      <c r="OD343" t="s">
        <v>2550</v>
      </c>
      <c r="OE343" t="s">
        <v>2550</v>
      </c>
      <c r="OF343" t="s">
        <v>2550</v>
      </c>
      <c r="OG343">
        <v>2.5</v>
      </c>
      <c r="OH343">
        <v>2.5</v>
      </c>
      <c r="OJ343">
        <v>2.5</v>
      </c>
      <c r="OK343">
        <v>2.5</v>
      </c>
      <c r="OL343">
        <v>5</v>
      </c>
      <c r="QL343">
        <v>2.5</v>
      </c>
      <c r="QM343">
        <v>2.5</v>
      </c>
      <c r="RO343">
        <v>7.5</v>
      </c>
      <c r="RP343">
        <v>0</v>
      </c>
      <c r="RQ343">
        <v>2.5</v>
      </c>
      <c r="RR343">
        <v>10</v>
      </c>
      <c r="RS343" t="s">
        <v>1463</v>
      </c>
      <c r="RZ343" t="s">
        <v>1463</v>
      </c>
      <c r="SB343" t="s">
        <v>1463</v>
      </c>
      <c r="SH343" t="s">
        <v>1463</v>
      </c>
      <c r="SK343">
        <v>0</v>
      </c>
      <c r="SL343">
        <v>2.5</v>
      </c>
      <c r="SM343">
        <v>1.3</v>
      </c>
      <c r="SN343">
        <v>5</v>
      </c>
      <c r="SO343">
        <v>2.5</v>
      </c>
      <c r="SP343">
        <v>8.8000000000000007</v>
      </c>
      <c r="SQ343" t="s">
        <v>1463</v>
      </c>
      <c r="SR343" t="s">
        <v>2919</v>
      </c>
      <c r="TI343">
        <v>5</v>
      </c>
      <c r="TJ343" t="s">
        <v>7632</v>
      </c>
      <c r="TM343" t="b">
        <v>1</v>
      </c>
      <c r="TN343" t="b">
        <v>1</v>
      </c>
      <c r="TP343" t="b">
        <v>1</v>
      </c>
      <c r="TQ343" t="b">
        <v>1</v>
      </c>
      <c r="TX343">
        <v>5</v>
      </c>
      <c r="TY343">
        <v>2.5</v>
      </c>
      <c r="VI343">
        <v>5</v>
      </c>
      <c r="VJ343">
        <v>0</v>
      </c>
      <c r="VK343">
        <v>2.5</v>
      </c>
      <c r="VL343">
        <v>7.5</v>
      </c>
      <c r="VM343" t="s">
        <v>1463</v>
      </c>
      <c r="VO343" t="s">
        <v>1463</v>
      </c>
      <c r="VQ343" t="s">
        <v>1463</v>
      </c>
      <c r="VS343" t="s">
        <v>1463</v>
      </c>
      <c r="VV343" t="s">
        <v>1463</v>
      </c>
      <c r="VX343" t="s">
        <v>1462</v>
      </c>
      <c r="VY343" t="s">
        <v>7050</v>
      </c>
      <c r="VZ343">
        <v>0</v>
      </c>
      <c r="WA343">
        <v>2.5</v>
      </c>
      <c r="XJ343">
        <v>5</v>
      </c>
      <c r="XK343">
        <v>2.5</v>
      </c>
      <c r="XL343">
        <v>2.5</v>
      </c>
      <c r="XM343">
        <v>10</v>
      </c>
      <c r="XN343" t="s">
        <v>1462</v>
      </c>
      <c r="XO343" t="s">
        <v>1462</v>
      </c>
      <c r="XR343" t="b">
        <v>1</v>
      </c>
      <c r="XS343" t="b">
        <v>1</v>
      </c>
      <c r="XU343" t="b">
        <v>1</v>
      </c>
      <c r="XV343" t="b">
        <v>1</v>
      </c>
      <c r="XW343" t="b">
        <v>1</v>
      </c>
      <c r="XX343" t="b">
        <v>1</v>
      </c>
      <c r="YE343" t="s">
        <v>1462</v>
      </c>
      <c r="YF343" t="s">
        <v>6986</v>
      </c>
      <c r="YG343">
        <v>5</v>
      </c>
      <c r="YH343">
        <v>2.5</v>
      </c>
      <c r="YI343" t="s">
        <v>1463</v>
      </c>
      <c r="YU343">
        <v>0</v>
      </c>
      <c r="YV343">
        <v>2.5</v>
      </c>
      <c r="ZX343">
        <v>7</v>
      </c>
      <c r="ZY343">
        <v>2.5</v>
      </c>
      <c r="ZZ343">
        <v>2.5</v>
      </c>
      <c r="AAA343">
        <v>12</v>
      </c>
      <c r="AAB343" t="s">
        <v>1462</v>
      </c>
      <c r="AAK343" t="b">
        <v>1</v>
      </c>
      <c r="AAO343" t="b">
        <v>1</v>
      </c>
      <c r="AAS343" t="s">
        <v>7028</v>
      </c>
      <c r="AAT343">
        <v>2.5</v>
      </c>
      <c r="AAU343">
        <v>2.5</v>
      </c>
      <c r="ADN343">
        <v>10</v>
      </c>
      <c r="ADO343">
        <v>2.5</v>
      </c>
      <c r="ADP343">
        <v>2.5</v>
      </c>
      <c r="ADQ343">
        <v>15</v>
      </c>
      <c r="ADR343" t="s">
        <v>1759</v>
      </c>
      <c r="ADS343">
        <v>0.5</v>
      </c>
      <c r="ADT343">
        <v>30</v>
      </c>
      <c r="ADU343" t="s">
        <v>2560</v>
      </c>
      <c r="ADV343">
        <v>1</v>
      </c>
      <c r="ADW343">
        <v>60</v>
      </c>
      <c r="ADX343" t="s">
        <v>3580</v>
      </c>
      <c r="ADY343">
        <v>1</v>
      </c>
      <c r="ADZ343">
        <v>60</v>
      </c>
      <c r="AEG343">
        <v>2.5</v>
      </c>
      <c r="AEH343">
        <v>2.5</v>
      </c>
      <c r="AEI343">
        <v>7</v>
      </c>
      <c r="AEJ343">
        <v>2.5</v>
      </c>
      <c r="AEK343">
        <v>2.5</v>
      </c>
      <c r="AEL343">
        <v>12</v>
      </c>
      <c r="AEU343" t="b">
        <v>1</v>
      </c>
      <c r="AEV343" t="b">
        <v>1</v>
      </c>
      <c r="AFC343">
        <v>2.5</v>
      </c>
      <c r="AFD343">
        <v>2.5</v>
      </c>
      <c r="AFE343">
        <v>0</v>
      </c>
      <c r="AFF343">
        <v>4.7</v>
      </c>
      <c r="AFG343">
        <v>2.5</v>
      </c>
      <c r="AFH343">
        <v>7.2</v>
      </c>
      <c r="AFI343" t="s">
        <v>1463</v>
      </c>
      <c r="AFK343" t="s">
        <v>1463</v>
      </c>
      <c r="AFM343" t="s">
        <v>1463</v>
      </c>
      <c r="AFO343" t="s">
        <v>1463</v>
      </c>
      <c r="AFQ343" t="s">
        <v>1463</v>
      </c>
      <c r="AFT343" t="s">
        <v>1463</v>
      </c>
      <c r="AFV343">
        <v>3</v>
      </c>
      <c r="AFW343">
        <v>1</v>
      </c>
      <c r="AFX343">
        <v>4.7222222222222197</v>
      </c>
      <c r="AFY343">
        <v>2.5</v>
      </c>
      <c r="AFZ343">
        <v>2.5</v>
      </c>
      <c r="AGA343">
        <v>5</v>
      </c>
      <c r="AGB343">
        <v>2.5</v>
      </c>
      <c r="AGC343">
        <v>10</v>
      </c>
      <c r="AGD343">
        <v>5</v>
      </c>
      <c r="AGG343">
        <v>5</v>
      </c>
      <c r="AGJ343">
        <v>5</v>
      </c>
      <c r="AGQ343">
        <v>5</v>
      </c>
      <c r="AGR343">
        <v>2.5</v>
      </c>
      <c r="AGS343">
        <v>2</v>
      </c>
      <c r="AGT343">
        <v>2.5</v>
      </c>
      <c r="AGU343">
        <v>2.5</v>
      </c>
      <c r="AGV343">
        <v>7</v>
      </c>
      <c r="AGW343">
        <v>2</v>
      </c>
      <c r="AGY343" t="b">
        <v>1</v>
      </c>
      <c r="AGZ343" t="b">
        <v>1</v>
      </c>
      <c r="AHD343">
        <v>2</v>
      </c>
      <c r="AHE343">
        <v>2</v>
      </c>
      <c r="AHF343">
        <v>4</v>
      </c>
      <c r="AKM343">
        <v>2.5</v>
      </c>
      <c r="AKN343">
        <v>2.5</v>
      </c>
      <c r="AKO343">
        <v>10</v>
      </c>
      <c r="AKP343">
        <v>2.5</v>
      </c>
      <c r="AKQ343">
        <v>2.5</v>
      </c>
      <c r="AKR343">
        <v>15</v>
      </c>
      <c r="AKS343" t="s">
        <v>1462</v>
      </c>
      <c r="AKT343" t="s">
        <v>1463</v>
      </c>
      <c r="AKV343" t="s">
        <v>1462</v>
      </c>
      <c r="AKX343" t="s">
        <v>1463</v>
      </c>
      <c r="AKZ343" t="s">
        <v>1463</v>
      </c>
      <c r="ALB343" t="s">
        <v>1462</v>
      </c>
      <c r="ALD343" t="s">
        <v>1463</v>
      </c>
      <c r="ALF343" t="s">
        <v>1462</v>
      </c>
      <c r="ALH343" t="s">
        <v>1462</v>
      </c>
      <c r="ALJ343" t="s">
        <v>1463</v>
      </c>
      <c r="ALL343" t="s">
        <v>1463</v>
      </c>
      <c r="ALN343" t="s">
        <v>1463</v>
      </c>
      <c r="ALP343" t="s">
        <v>1463</v>
      </c>
      <c r="ALR343" t="s">
        <v>1463</v>
      </c>
      <c r="ALT343" t="s">
        <v>1463</v>
      </c>
      <c r="AMM343" t="b">
        <v>1</v>
      </c>
      <c r="AMN343" t="b">
        <v>1</v>
      </c>
      <c r="AMQ343" t="b">
        <v>1</v>
      </c>
      <c r="AMW343" t="b">
        <v>1</v>
      </c>
      <c r="ANA343">
        <v>2.5</v>
      </c>
      <c r="ANB343">
        <v>2.5</v>
      </c>
      <c r="ANC343">
        <v>10</v>
      </c>
      <c r="AND343">
        <v>2.5</v>
      </c>
      <c r="ANE343">
        <v>2.5</v>
      </c>
      <c r="ANF343">
        <v>15</v>
      </c>
      <c r="ANG343" t="s">
        <v>1462</v>
      </c>
      <c r="ANH343" t="s">
        <v>3069</v>
      </c>
      <c r="ANI343" t="s">
        <v>1462</v>
      </c>
      <c r="ANJ343" t="s">
        <v>2616</v>
      </c>
      <c r="ANK343">
        <v>2.5</v>
      </c>
      <c r="ANL343">
        <v>2.5</v>
      </c>
      <c r="ANM343">
        <v>6</v>
      </c>
      <c r="ANN343">
        <v>5</v>
      </c>
      <c r="ANO343">
        <v>5</v>
      </c>
      <c r="ANP343">
        <v>16</v>
      </c>
      <c r="ANQ343" t="s">
        <v>2599</v>
      </c>
      <c r="ANR343" t="s">
        <v>1462</v>
      </c>
      <c r="ANT343">
        <v>5</v>
      </c>
      <c r="ANU343">
        <v>5</v>
      </c>
      <c r="AQR343">
        <v>5</v>
      </c>
      <c r="AQS343">
        <v>0</v>
      </c>
      <c r="AQT343">
        <v>0</v>
      </c>
      <c r="AQU343">
        <v>5</v>
      </c>
      <c r="AQV343" t="s">
        <v>1463</v>
      </c>
      <c r="ARA343" t="b">
        <v>1</v>
      </c>
      <c r="ARD343" t="b">
        <v>1</v>
      </c>
      <c r="ARG343">
        <v>0</v>
      </c>
      <c r="ARH343">
        <v>0</v>
      </c>
      <c r="ARI343" t="s">
        <v>1463</v>
      </c>
      <c r="ARQ343" t="s">
        <v>1462</v>
      </c>
      <c r="ARS343" t="s">
        <v>6991</v>
      </c>
      <c r="ART343" t="s">
        <v>2616</v>
      </c>
      <c r="ASB343" t="b">
        <v>1</v>
      </c>
      <c r="ASC343" t="s">
        <v>6945</v>
      </c>
      <c r="ASD343">
        <v>0</v>
      </c>
      <c r="ASE343">
        <v>0</v>
      </c>
      <c r="ASF343">
        <v>4</v>
      </c>
      <c r="ASG343">
        <v>5</v>
      </c>
      <c r="ASH343">
        <v>2.5</v>
      </c>
      <c r="ASI343">
        <v>11.5</v>
      </c>
      <c r="ASJ343">
        <v>30</v>
      </c>
      <c r="ASL343" t="b">
        <v>1</v>
      </c>
      <c r="ASM343" t="b">
        <v>1</v>
      </c>
      <c r="ASS343">
        <v>2</v>
      </c>
      <c r="AST343" t="s">
        <v>1462</v>
      </c>
      <c r="ASW343" t="b">
        <v>1</v>
      </c>
      <c r="ASY343" t="b">
        <v>1</v>
      </c>
      <c r="ATC343" t="s">
        <v>7633</v>
      </c>
      <c r="ATD343">
        <v>5</v>
      </c>
      <c r="ATE343">
        <v>2.5</v>
      </c>
      <c r="ATF343">
        <v>0</v>
      </c>
      <c r="ATG343">
        <v>0</v>
      </c>
      <c r="ATH343">
        <v>1.3</v>
      </c>
      <c r="ATI343">
        <v>1.3</v>
      </c>
      <c r="ATJ343" t="s">
        <v>1463</v>
      </c>
      <c r="AVZ343">
        <v>0</v>
      </c>
      <c r="AWA343">
        <v>2.5</v>
      </c>
      <c r="AWB343">
        <v>0</v>
      </c>
      <c r="AWC343">
        <v>0</v>
      </c>
      <c r="AWD343">
        <v>1</v>
      </c>
      <c r="AWE343">
        <v>2.5</v>
      </c>
      <c r="AWF343">
        <v>2.5</v>
      </c>
      <c r="AWG343">
        <v>6</v>
      </c>
      <c r="AWH343" t="s">
        <v>1462</v>
      </c>
      <c r="AWI343" t="s">
        <v>1470</v>
      </c>
      <c r="AWJ343" t="s">
        <v>1463</v>
      </c>
      <c r="AWL343" t="s">
        <v>1462</v>
      </c>
      <c r="AWM343" t="s">
        <v>2619</v>
      </c>
      <c r="AWN343" t="s">
        <v>1463</v>
      </c>
      <c r="AWP343" t="s">
        <v>1463</v>
      </c>
      <c r="AWR343" t="s">
        <v>1463</v>
      </c>
      <c r="AWT343" t="s">
        <v>1463</v>
      </c>
      <c r="AWV343" t="s">
        <v>1463</v>
      </c>
      <c r="AWX343" t="s">
        <v>1463</v>
      </c>
      <c r="AWZ343" t="s">
        <v>1463</v>
      </c>
      <c r="AXB343" t="s">
        <v>1463</v>
      </c>
      <c r="AXD343" t="s">
        <v>1463</v>
      </c>
      <c r="AXI343">
        <v>2.5</v>
      </c>
      <c r="AXJ343">
        <v>2.5</v>
      </c>
      <c r="AXK343">
        <v>1</v>
      </c>
      <c r="AXN343">
        <v>1</v>
      </c>
      <c r="AXO343">
        <v>1</v>
      </c>
      <c r="AXP343">
        <v>1</v>
      </c>
      <c r="AXQ343">
        <v>1</v>
      </c>
      <c r="AXR343">
        <v>1</v>
      </c>
      <c r="AXS343">
        <v>1</v>
      </c>
      <c r="AXT343">
        <v>1</v>
      </c>
      <c r="AXU343">
        <v>1</v>
      </c>
      <c r="AXV343">
        <v>2</v>
      </c>
      <c r="AXW343">
        <v>1</v>
      </c>
      <c r="AXX343">
        <v>2</v>
      </c>
      <c r="AYA343">
        <v>8</v>
      </c>
      <c r="AYD343">
        <v>8</v>
      </c>
      <c r="AYE343" t="s">
        <v>1463</v>
      </c>
      <c r="AYF343" t="s">
        <v>1463</v>
      </c>
      <c r="AYG343">
        <v>4</v>
      </c>
      <c r="AYJ343">
        <v>10</v>
      </c>
      <c r="AYK343">
        <v>5</v>
      </c>
      <c r="AYL343">
        <v>2.5</v>
      </c>
      <c r="AYM343">
        <v>17.5</v>
      </c>
      <c r="AZO343" t="s">
        <v>1462</v>
      </c>
      <c r="AZP343" t="s">
        <v>7634</v>
      </c>
      <c r="AZR343">
        <v>5</v>
      </c>
      <c r="AZS343">
        <v>2.5</v>
      </c>
      <c r="BCH343">
        <v>10</v>
      </c>
      <c r="BCI343">
        <v>2.5</v>
      </c>
      <c r="BCJ343">
        <v>0</v>
      </c>
      <c r="BCK343">
        <v>12.5</v>
      </c>
      <c r="BCL343">
        <v>1</v>
      </c>
      <c r="BCN343">
        <v>2</v>
      </c>
      <c r="BCP343">
        <v>3</v>
      </c>
      <c r="BCR343">
        <v>4</v>
      </c>
      <c r="BCT343" t="s">
        <v>2555</v>
      </c>
      <c r="BCW343" t="s">
        <v>2555</v>
      </c>
      <c r="BCY343">
        <v>2.5</v>
      </c>
      <c r="BCZ343">
        <v>0</v>
      </c>
      <c r="BEH343">
        <v>10</v>
      </c>
      <c r="BEI343">
        <v>7.5</v>
      </c>
      <c r="BEJ343">
        <v>2.5</v>
      </c>
      <c r="BEK343">
        <v>20</v>
      </c>
      <c r="BEL343" t="s">
        <v>2552</v>
      </c>
      <c r="BEN343" t="s">
        <v>2567</v>
      </c>
      <c r="BEP343" t="s">
        <v>2567</v>
      </c>
      <c r="BER343" t="s">
        <v>2567</v>
      </c>
      <c r="BET343" t="s">
        <v>2567</v>
      </c>
      <c r="BEV343" t="s">
        <v>2567</v>
      </c>
      <c r="BEX343">
        <v>7.5</v>
      </c>
      <c r="BEY343">
        <v>2.5</v>
      </c>
      <c r="BGQ343">
        <v>2</v>
      </c>
      <c r="BGR343">
        <v>2.5</v>
      </c>
      <c r="BGS343">
        <v>2.5</v>
      </c>
      <c r="BGT343">
        <v>7</v>
      </c>
      <c r="BGU343" t="s">
        <v>1462</v>
      </c>
      <c r="BGV343" t="s">
        <v>3069</v>
      </c>
      <c r="BGW343" t="s">
        <v>2653</v>
      </c>
      <c r="BHK343">
        <v>2.5</v>
      </c>
      <c r="BHL343">
        <v>2.5</v>
      </c>
      <c r="BIT343">
        <v>10</v>
      </c>
      <c r="BIU343">
        <v>5</v>
      </c>
      <c r="BIV343">
        <v>2.5</v>
      </c>
      <c r="BIW343">
        <v>17.5</v>
      </c>
      <c r="BIX343">
        <v>3</v>
      </c>
      <c r="BIY343" t="s">
        <v>1794</v>
      </c>
      <c r="BIZ343" t="s">
        <v>2548</v>
      </c>
      <c r="BJA343" t="s">
        <v>2548</v>
      </c>
      <c r="BJB343">
        <v>5</v>
      </c>
      <c r="BJC343">
        <v>2.5</v>
      </c>
    </row>
    <row r="344" spans="1:1020 1026:1615" ht="15" x14ac:dyDescent="0.25">
      <c r="A344" t="s">
        <v>7368</v>
      </c>
      <c r="B344" t="s">
        <v>7635</v>
      </c>
      <c r="C344" t="s">
        <v>7636</v>
      </c>
      <c r="D344" t="s">
        <v>1460</v>
      </c>
      <c r="F344" t="s">
        <v>2606</v>
      </c>
      <c r="G344" t="s">
        <v>4350</v>
      </c>
      <c r="H344" t="s">
        <v>7558</v>
      </c>
      <c r="I344" t="s">
        <v>7637</v>
      </c>
      <c r="J344">
        <v>2.4623861800000002</v>
      </c>
      <c r="K344">
        <v>34.320046949999998</v>
      </c>
      <c r="L344" s="116">
        <v>42408</v>
      </c>
      <c r="M344" t="s">
        <v>1461</v>
      </c>
      <c r="N344">
        <v>23</v>
      </c>
      <c r="O344" t="s">
        <v>2554</v>
      </c>
      <c r="Q344">
        <v>6.7</v>
      </c>
      <c r="R344">
        <v>7.5</v>
      </c>
      <c r="S344">
        <v>2.5</v>
      </c>
      <c r="T344">
        <v>16.7</v>
      </c>
      <c r="U344">
        <v>1</v>
      </c>
      <c r="V344">
        <v>1</v>
      </c>
      <c r="W344">
        <v>1</v>
      </c>
      <c r="AA344" t="b">
        <v>1</v>
      </c>
      <c r="BS344" t="s">
        <v>1462</v>
      </c>
      <c r="BT344" t="s">
        <v>1462</v>
      </c>
      <c r="BW344">
        <v>7.5</v>
      </c>
      <c r="BX344">
        <v>2.5</v>
      </c>
      <c r="BY344">
        <v>7</v>
      </c>
      <c r="BZ344">
        <v>2.5</v>
      </c>
      <c r="CA344">
        <v>2.5</v>
      </c>
      <c r="CB344">
        <v>12</v>
      </c>
      <c r="CC344" t="s">
        <v>1462</v>
      </c>
      <c r="CD344" t="b">
        <v>1</v>
      </c>
      <c r="CE344" t="b">
        <v>1</v>
      </c>
      <c r="CF344">
        <v>5</v>
      </c>
      <c r="CH344" t="s">
        <v>1462</v>
      </c>
      <c r="CK344">
        <v>5</v>
      </c>
      <c r="CM344" t="s">
        <v>1463</v>
      </c>
      <c r="CR344" t="s">
        <v>1463</v>
      </c>
      <c r="CW344" t="s">
        <v>1463</v>
      </c>
      <c r="DB344" t="s">
        <v>1463</v>
      </c>
      <c r="DG344" t="s">
        <v>1462</v>
      </c>
      <c r="DJ344">
        <v>3</v>
      </c>
      <c r="DM344" t="s">
        <v>1463</v>
      </c>
      <c r="DS344" t="b">
        <v>1</v>
      </c>
      <c r="DU344" t="b">
        <v>1</v>
      </c>
      <c r="EF344" t="b">
        <v>1</v>
      </c>
      <c r="EG344" t="s">
        <v>7308</v>
      </c>
      <c r="EI344">
        <v>2.5</v>
      </c>
      <c r="EJ344">
        <v>2.5</v>
      </c>
      <c r="EN344">
        <v>0</v>
      </c>
      <c r="EO344" t="s">
        <v>1463</v>
      </c>
      <c r="FL344">
        <v>3.3</v>
      </c>
      <c r="FM344">
        <v>2.5</v>
      </c>
      <c r="FN344">
        <v>2.5</v>
      </c>
      <c r="FO344">
        <v>8.3000000000000007</v>
      </c>
      <c r="FP344" t="s">
        <v>1462</v>
      </c>
      <c r="FT344" t="b">
        <v>1</v>
      </c>
      <c r="FV344" t="s">
        <v>1464</v>
      </c>
      <c r="HD344" t="b">
        <v>1</v>
      </c>
      <c r="HF344" t="s">
        <v>1464</v>
      </c>
      <c r="JC344" t="b">
        <v>1</v>
      </c>
      <c r="JE344" t="s">
        <v>1464</v>
      </c>
      <c r="KG344" t="s">
        <v>6991</v>
      </c>
      <c r="KH344" t="b">
        <v>1</v>
      </c>
      <c r="KJ344" t="s">
        <v>1464</v>
      </c>
      <c r="KK344" t="s">
        <v>1463</v>
      </c>
      <c r="KM344">
        <v>2.5</v>
      </c>
      <c r="KN344">
        <v>2.5</v>
      </c>
      <c r="KO344">
        <v>2</v>
      </c>
      <c r="KP344">
        <v>0</v>
      </c>
      <c r="KQ344">
        <v>2.5</v>
      </c>
      <c r="KR344">
        <v>4.5</v>
      </c>
      <c r="KS344" t="s">
        <v>1462</v>
      </c>
      <c r="KW344">
        <v>2</v>
      </c>
      <c r="LA344">
        <v>3</v>
      </c>
      <c r="LG344">
        <v>1</v>
      </c>
      <c r="LK344">
        <v>1</v>
      </c>
      <c r="MA344" t="b">
        <v>1</v>
      </c>
      <c r="MT344" t="s">
        <v>1463</v>
      </c>
      <c r="MV344">
        <v>0</v>
      </c>
      <c r="MW344">
        <v>2.5</v>
      </c>
      <c r="MX344">
        <v>0</v>
      </c>
      <c r="MY344">
        <v>0</v>
      </c>
      <c r="MZ344">
        <v>2.5</v>
      </c>
      <c r="NA344">
        <v>2.5</v>
      </c>
      <c r="NM344" t="s">
        <v>2549</v>
      </c>
      <c r="NN344" t="s">
        <v>2549</v>
      </c>
      <c r="NO344" t="s">
        <v>2549</v>
      </c>
      <c r="NP344" t="s">
        <v>2549</v>
      </c>
      <c r="NQ344" t="s">
        <v>2549</v>
      </c>
      <c r="NR344" t="s">
        <v>2549</v>
      </c>
      <c r="NS344" t="s">
        <v>2549</v>
      </c>
      <c r="NT344" t="s">
        <v>2549</v>
      </c>
      <c r="NU344" t="s">
        <v>2549</v>
      </c>
      <c r="NV344" t="s">
        <v>2549</v>
      </c>
      <c r="NW344" t="s">
        <v>2550</v>
      </c>
      <c r="NX344" t="s">
        <v>2550</v>
      </c>
      <c r="NY344" t="s">
        <v>2569</v>
      </c>
      <c r="NZ344" t="s">
        <v>2550</v>
      </c>
      <c r="OA344" t="s">
        <v>2550</v>
      </c>
      <c r="OB344" t="s">
        <v>2550</v>
      </c>
      <c r="OC344" t="s">
        <v>2569</v>
      </c>
      <c r="OD344" t="s">
        <v>2550</v>
      </c>
      <c r="OE344" t="s">
        <v>2550</v>
      </c>
      <c r="OF344" t="s">
        <v>2550</v>
      </c>
      <c r="OG344">
        <v>0</v>
      </c>
      <c r="OH344">
        <v>2.5</v>
      </c>
      <c r="OJ344">
        <v>2.5</v>
      </c>
      <c r="OK344">
        <v>2.5</v>
      </c>
      <c r="OL344">
        <v>5</v>
      </c>
      <c r="QL344">
        <v>2.5</v>
      </c>
      <c r="QM344">
        <v>2.5</v>
      </c>
      <c r="RO344">
        <v>7.5</v>
      </c>
      <c r="RP344">
        <v>0</v>
      </c>
      <c r="RQ344">
        <v>2.5</v>
      </c>
      <c r="RR344">
        <v>10</v>
      </c>
      <c r="RS344" t="s">
        <v>1463</v>
      </c>
      <c r="RZ344" t="s">
        <v>1463</v>
      </c>
      <c r="SB344" t="s">
        <v>1463</v>
      </c>
      <c r="SH344" t="s">
        <v>1463</v>
      </c>
      <c r="SK344">
        <v>0</v>
      </c>
      <c r="SL344">
        <v>2.5</v>
      </c>
      <c r="SM344">
        <v>2.4</v>
      </c>
      <c r="SN344">
        <v>5</v>
      </c>
      <c r="SO344">
        <v>2.5</v>
      </c>
      <c r="SP344">
        <v>9.9</v>
      </c>
      <c r="SQ344" t="s">
        <v>1462</v>
      </c>
      <c r="SS344">
        <v>6</v>
      </c>
      <c r="ST344" t="s">
        <v>7111</v>
      </c>
      <c r="SU344" t="s">
        <v>1463</v>
      </c>
      <c r="SZ344" t="b">
        <v>1</v>
      </c>
      <c r="TI344">
        <v>5</v>
      </c>
      <c r="TJ344" t="s">
        <v>7638</v>
      </c>
      <c r="TP344" t="b">
        <v>1</v>
      </c>
      <c r="TQ344" t="b">
        <v>1</v>
      </c>
      <c r="TX344">
        <v>5</v>
      </c>
      <c r="TY344">
        <v>2.5</v>
      </c>
      <c r="VI344">
        <v>0</v>
      </c>
      <c r="VJ344">
        <v>0</v>
      </c>
      <c r="VK344">
        <v>2.5</v>
      </c>
      <c r="VL344">
        <v>2.5</v>
      </c>
      <c r="VM344" t="s">
        <v>1463</v>
      </c>
      <c r="VO344" t="s">
        <v>1463</v>
      </c>
      <c r="VQ344" t="s">
        <v>1463</v>
      </c>
      <c r="VS344" t="s">
        <v>1463</v>
      </c>
      <c r="VV344" t="s">
        <v>1463</v>
      </c>
      <c r="VX344" t="s">
        <v>1463</v>
      </c>
      <c r="VZ344">
        <v>0</v>
      </c>
      <c r="WA344">
        <v>2.5</v>
      </c>
      <c r="XJ344">
        <v>5</v>
      </c>
      <c r="XK344">
        <v>2.5</v>
      </c>
      <c r="XL344">
        <v>2.5</v>
      </c>
      <c r="XM344">
        <v>10</v>
      </c>
      <c r="XN344" t="s">
        <v>1462</v>
      </c>
      <c r="XO344" t="s">
        <v>1462</v>
      </c>
      <c r="XR344" t="b">
        <v>1</v>
      </c>
      <c r="XS344" t="b">
        <v>1</v>
      </c>
      <c r="XU344" t="b">
        <v>1</v>
      </c>
      <c r="XW344" t="b">
        <v>1</v>
      </c>
      <c r="XX344" t="b">
        <v>1</v>
      </c>
      <c r="YC344" t="s">
        <v>1463</v>
      </c>
      <c r="YE344" t="s">
        <v>1462</v>
      </c>
      <c r="YF344" t="s">
        <v>6986</v>
      </c>
      <c r="YG344">
        <v>5</v>
      </c>
      <c r="YH344">
        <v>2.5</v>
      </c>
      <c r="YI344" t="s">
        <v>1463</v>
      </c>
      <c r="YU344">
        <v>0</v>
      </c>
      <c r="YV344">
        <v>2.5</v>
      </c>
      <c r="ZX344">
        <v>7</v>
      </c>
      <c r="ZY344">
        <v>2.5</v>
      </c>
      <c r="ZZ344">
        <v>2.5</v>
      </c>
      <c r="AAA344">
        <v>12</v>
      </c>
      <c r="AAB344" t="s">
        <v>1462</v>
      </c>
      <c r="AAD344" t="b">
        <v>1</v>
      </c>
      <c r="AAO344" t="b">
        <v>1</v>
      </c>
      <c r="AAS344" t="s">
        <v>7639</v>
      </c>
      <c r="AAT344">
        <v>2.5</v>
      </c>
      <c r="AAU344">
        <v>2.5</v>
      </c>
      <c r="ADN344">
        <v>10</v>
      </c>
      <c r="ADO344">
        <v>5</v>
      </c>
      <c r="ADP344">
        <v>2.5</v>
      </c>
      <c r="ADQ344">
        <v>17.5</v>
      </c>
      <c r="ADR344" t="s">
        <v>1759</v>
      </c>
      <c r="ADS344">
        <v>0.5</v>
      </c>
      <c r="ADT344">
        <v>30</v>
      </c>
      <c r="ADU344" t="s">
        <v>3580</v>
      </c>
      <c r="ADV344">
        <v>1</v>
      </c>
      <c r="ADW344">
        <v>60</v>
      </c>
      <c r="ADX344" t="s">
        <v>2560</v>
      </c>
      <c r="ADY344">
        <v>1</v>
      </c>
      <c r="ADZ344">
        <v>60</v>
      </c>
      <c r="AEG344">
        <v>5</v>
      </c>
      <c r="AEH344">
        <v>2.5</v>
      </c>
      <c r="AEI344">
        <v>7</v>
      </c>
      <c r="AEJ344">
        <v>2.5</v>
      </c>
      <c r="AEK344">
        <v>2.5</v>
      </c>
      <c r="AEL344">
        <v>12</v>
      </c>
      <c r="AEU344" t="b">
        <v>1</v>
      </c>
      <c r="AEV344" t="b">
        <v>1</v>
      </c>
      <c r="AFC344">
        <v>2.5</v>
      </c>
      <c r="AFD344">
        <v>2.5</v>
      </c>
      <c r="AFE344">
        <v>0</v>
      </c>
      <c r="AFF344">
        <v>3.6</v>
      </c>
      <c r="AFG344">
        <v>0</v>
      </c>
      <c r="AFH344">
        <v>3.6</v>
      </c>
      <c r="AFI344" t="s">
        <v>1463</v>
      </c>
      <c r="AFK344" t="s">
        <v>1463</v>
      </c>
      <c r="AFM344" t="s">
        <v>1463</v>
      </c>
      <c r="AFO344" t="s">
        <v>1463</v>
      </c>
      <c r="AFQ344" t="s">
        <v>1463</v>
      </c>
      <c r="AFT344" t="s">
        <v>1463</v>
      </c>
      <c r="AFV344">
        <v>2</v>
      </c>
      <c r="AFW344">
        <v>1</v>
      </c>
      <c r="AFX344">
        <v>3.6111111111111098</v>
      </c>
      <c r="AFY344">
        <v>0</v>
      </c>
      <c r="AFZ344">
        <v>2.5</v>
      </c>
      <c r="AGA344">
        <v>2.5</v>
      </c>
      <c r="AGB344">
        <v>2.5</v>
      </c>
      <c r="AGC344">
        <v>7.5</v>
      </c>
      <c r="AGD344">
        <v>3</v>
      </c>
      <c r="AGG344">
        <v>3</v>
      </c>
      <c r="AGJ344">
        <v>3</v>
      </c>
      <c r="AGQ344">
        <v>2.5</v>
      </c>
      <c r="AGR344">
        <v>2.5</v>
      </c>
      <c r="AGS344">
        <v>2</v>
      </c>
      <c r="AGT344">
        <v>2.5</v>
      </c>
      <c r="AGU344">
        <v>2.5</v>
      </c>
      <c r="AGV344">
        <v>7</v>
      </c>
      <c r="AGW344">
        <v>2</v>
      </c>
      <c r="AGY344" t="b">
        <v>1</v>
      </c>
      <c r="AGZ344" t="b">
        <v>1</v>
      </c>
      <c r="AHD344">
        <v>2</v>
      </c>
      <c r="AHE344">
        <v>2</v>
      </c>
      <c r="AHF344">
        <v>3</v>
      </c>
      <c r="AKM344">
        <v>2.5</v>
      </c>
      <c r="AKN344">
        <v>2.5</v>
      </c>
      <c r="AKO344">
        <v>10</v>
      </c>
      <c r="AKP344">
        <v>2.5</v>
      </c>
      <c r="AKQ344">
        <v>2.5</v>
      </c>
      <c r="AKR344">
        <v>15</v>
      </c>
      <c r="AKS344" t="s">
        <v>1462</v>
      </c>
      <c r="AKT344" t="s">
        <v>1463</v>
      </c>
      <c r="AKV344" t="s">
        <v>1462</v>
      </c>
      <c r="AKX344" t="s">
        <v>1463</v>
      </c>
      <c r="AKZ344" t="s">
        <v>1463</v>
      </c>
      <c r="ALB344" t="s">
        <v>1462</v>
      </c>
      <c r="ALD344" t="s">
        <v>1463</v>
      </c>
      <c r="ALF344" t="s">
        <v>1462</v>
      </c>
      <c r="ALH344" t="s">
        <v>1462</v>
      </c>
      <c r="ALJ344" t="s">
        <v>1463</v>
      </c>
      <c r="ALL344" t="s">
        <v>1463</v>
      </c>
      <c r="ALN344" t="s">
        <v>1463</v>
      </c>
      <c r="ALP344" t="s">
        <v>1463</v>
      </c>
      <c r="ALR344" t="s">
        <v>1463</v>
      </c>
      <c r="ALT344" t="s">
        <v>1463</v>
      </c>
      <c r="AML344" t="b">
        <v>1</v>
      </c>
      <c r="AMM344" t="b">
        <v>1</v>
      </c>
      <c r="AMQ344" t="b">
        <v>1</v>
      </c>
      <c r="AMW344" t="b">
        <v>1</v>
      </c>
      <c r="ANA344">
        <v>2.5</v>
      </c>
      <c r="ANB344">
        <v>2.5</v>
      </c>
      <c r="ANC344">
        <v>10</v>
      </c>
      <c r="AND344">
        <v>5</v>
      </c>
      <c r="ANE344">
        <v>2.5</v>
      </c>
      <c r="ANF344">
        <v>17.5</v>
      </c>
      <c r="ANG344" t="s">
        <v>1462</v>
      </c>
      <c r="ANH344" t="s">
        <v>3069</v>
      </c>
      <c r="ANI344" t="s">
        <v>1462</v>
      </c>
      <c r="ANJ344" t="s">
        <v>7640</v>
      </c>
      <c r="ANK344">
        <v>5</v>
      </c>
      <c r="ANL344">
        <v>2.5</v>
      </c>
      <c r="ANM344">
        <v>6</v>
      </c>
      <c r="ANN344">
        <v>5</v>
      </c>
      <c r="ANO344">
        <v>5</v>
      </c>
      <c r="ANP344">
        <v>16</v>
      </c>
      <c r="ANQ344" t="s">
        <v>2599</v>
      </c>
      <c r="ANR344" t="s">
        <v>1462</v>
      </c>
      <c r="ANT344">
        <v>5</v>
      </c>
      <c r="ANU344">
        <v>5</v>
      </c>
      <c r="AQR344">
        <v>5</v>
      </c>
      <c r="AQS344">
        <v>0</v>
      </c>
      <c r="AQT344">
        <v>1.3</v>
      </c>
      <c r="AQU344">
        <v>6.3</v>
      </c>
      <c r="AQV344" t="s">
        <v>1463</v>
      </c>
      <c r="ARA344" t="b">
        <v>1</v>
      </c>
      <c r="ARD344" t="b">
        <v>1</v>
      </c>
      <c r="ARG344">
        <v>0</v>
      </c>
      <c r="ARH344">
        <v>0</v>
      </c>
      <c r="ARI344" t="s">
        <v>1463</v>
      </c>
      <c r="ARQ344" t="s">
        <v>1462</v>
      </c>
      <c r="ARS344" t="s">
        <v>6991</v>
      </c>
      <c r="ART344" t="s">
        <v>2616</v>
      </c>
      <c r="ASB344" t="b">
        <v>1</v>
      </c>
      <c r="ASC344" t="s">
        <v>7563</v>
      </c>
      <c r="ASD344">
        <v>0</v>
      </c>
      <c r="ASE344">
        <v>2.5</v>
      </c>
      <c r="ASF344">
        <v>4</v>
      </c>
      <c r="ASG344">
        <v>2.5</v>
      </c>
      <c r="ASH344">
        <v>2.5</v>
      </c>
      <c r="ASI344">
        <v>9</v>
      </c>
      <c r="ASJ344">
        <v>20</v>
      </c>
      <c r="ASL344" t="b">
        <v>1</v>
      </c>
      <c r="ASM344" t="b">
        <v>1</v>
      </c>
      <c r="ASS344">
        <v>1</v>
      </c>
      <c r="AST344" t="s">
        <v>1462</v>
      </c>
      <c r="ASW344" t="b">
        <v>1</v>
      </c>
      <c r="ASY344" t="b">
        <v>1</v>
      </c>
      <c r="ATC344" t="s">
        <v>7641</v>
      </c>
      <c r="ATD344">
        <v>2.5</v>
      </c>
      <c r="ATE344">
        <v>2.5</v>
      </c>
      <c r="ATF344">
        <v>0</v>
      </c>
      <c r="ATG344">
        <v>0</v>
      </c>
      <c r="ATH344">
        <v>5</v>
      </c>
      <c r="ATI344">
        <v>5</v>
      </c>
      <c r="ATJ344" t="s">
        <v>1463</v>
      </c>
      <c r="AVZ344">
        <v>0</v>
      </c>
      <c r="AWA344">
        <v>2.5</v>
      </c>
      <c r="AWB344">
        <v>0</v>
      </c>
      <c r="AWC344">
        <v>7.5</v>
      </c>
      <c r="AWD344">
        <v>1</v>
      </c>
      <c r="AWE344">
        <v>5</v>
      </c>
      <c r="AWF344">
        <v>2.5</v>
      </c>
      <c r="AWG344">
        <v>8.5</v>
      </c>
      <c r="AWH344" t="s">
        <v>1462</v>
      </c>
      <c r="AWI344" t="s">
        <v>1470</v>
      </c>
      <c r="AWJ344" t="s">
        <v>1463</v>
      </c>
      <c r="AWL344" t="s">
        <v>1462</v>
      </c>
      <c r="AWM344" t="s">
        <v>2619</v>
      </c>
      <c r="AWN344" t="s">
        <v>1463</v>
      </c>
      <c r="AWP344" t="s">
        <v>1463</v>
      </c>
      <c r="AWR344" t="s">
        <v>1463</v>
      </c>
      <c r="AWT344" t="s">
        <v>1463</v>
      </c>
      <c r="AWV344" t="s">
        <v>1463</v>
      </c>
      <c r="AWX344" t="s">
        <v>1463</v>
      </c>
      <c r="AWZ344" t="s">
        <v>1463</v>
      </c>
      <c r="AXB344" t="s">
        <v>1463</v>
      </c>
      <c r="AXD344" t="s">
        <v>1463</v>
      </c>
      <c r="AXI344">
        <v>5</v>
      </c>
      <c r="AXJ344">
        <v>2.5</v>
      </c>
      <c r="AXK344">
        <v>1</v>
      </c>
      <c r="AXN344">
        <v>1</v>
      </c>
      <c r="AXO344">
        <v>1</v>
      </c>
      <c r="AXP344">
        <v>1</v>
      </c>
      <c r="AXQ344">
        <v>1</v>
      </c>
      <c r="AXR344">
        <v>1</v>
      </c>
      <c r="AXS344">
        <v>1</v>
      </c>
      <c r="AXT344">
        <v>1</v>
      </c>
      <c r="AXU344">
        <v>1</v>
      </c>
      <c r="AXV344">
        <v>2</v>
      </c>
      <c r="AXW344">
        <v>1</v>
      </c>
      <c r="AXX344">
        <v>2</v>
      </c>
      <c r="AYA344">
        <v>10</v>
      </c>
      <c r="AYD344">
        <v>10</v>
      </c>
      <c r="AYE344" t="s">
        <v>1463</v>
      </c>
      <c r="AYF344" t="s">
        <v>1463</v>
      </c>
      <c r="AYG344">
        <v>10</v>
      </c>
      <c r="AYJ344">
        <v>10</v>
      </c>
      <c r="AYK344">
        <v>2.5</v>
      </c>
      <c r="AYL344">
        <v>2.5</v>
      </c>
      <c r="AYM344">
        <v>15</v>
      </c>
      <c r="AZO344" t="s">
        <v>1462</v>
      </c>
      <c r="AZP344" t="s">
        <v>7642</v>
      </c>
      <c r="AZR344">
        <v>2.5</v>
      </c>
      <c r="AZS344">
        <v>2.5</v>
      </c>
      <c r="BCH344">
        <v>10</v>
      </c>
      <c r="BCI344">
        <v>2.5</v>
      </c>
      <c r="BCJ344">
        <v>2.5</v>
      </c>
      <c r="BCK344">
        <v>15</v>
      </c>
      <c r="BCL344">
        <v>1</v>
      </c>
      <c r="BCN344">
        <v>4</v>
      </c>
      <c r="BCP344">
        <v>2</v>
      </c>
      <c r="BCR344">
        <v>3</v>
      </c>
      <c r="BCT344" t="s">
        <v>2555</v>
      </c>
      <c r="BCW344" t="s">
        <v>2555</v>
      </c>
      <c r="BCY344">
        <v>2.5</v>
      </c>
      <c r="BCZ344">
        <v>2.5</v>
      </c>
      <c r="BEH344">
        <v>8.3000000000000007</v>
      </c>
      <c r="BEI344">
        <v>5</v>
      </c>
      <c r="BEJ344">
        <v>2.5</v>
      </c>
      <c r="BEK344">
        <v>15.8</v>
      </c>
      <c r="BEL344" t="s">
        <v>2552</v>
      </c>
      <c r="BEN344" t="s">
        <v>2567</v>
      </c>
      <c r="BEP344" t="s">
        <v>2552</v>
      </c>
      <c r="BER344" t="s">
        <v>2567</v>
      </c>
      <c r="BET344" t="s">
        <v>2557</v>
      </c>
      <c r="BEV344" t="s">
        <v>2567</v>
      </c>
      <c r="BEX344">
        <v>5</v>
      </c>
      <c r="BEY344">
        <v>2.5</v>
      </c>
      <c r="BGQ344">
        <v>2</v>
      </c>
      <c r="BGR344">
        <v>2.5</v>
      </c>
      <c r="BGS344">
        <v>2.5</v>
      </c>
      <c r="BGT344">
        <v>7</v>
      </c>
      <c r="BGU344" t="s">
        <v>1462</v>
      </c>
      <c r="BGV344" t="s">
        <v>3069</v>
      </c>
      <c r="BGW344" t="s">
        <v>2653</v>
      </c>
      <c r="BHK344">
        <v>2.5</v>
      </c>
      <c r="BHL344">
        <v>2.5</v>
      </c>
      <c r="BIT344">
        <v>5</v>
      </c>
      <c r="BIU344">
        <v>2.5</v>
      </c>
      <c r="BIV344">
        <v>0</v>
      </c>
      <c r="BIW344">
        <v>7.5</v>
      </c>
      <c r="BIX344">
        <v>2</v>
      </c>
      <c r="BIY344" t="s">
        <v>1794</v>
      </c>
      <c r="BIZ344" t="s">
        <v>2548</v>
      </c>
      <c r="BJA344" t="s">
        <v>1468</v>
      </c>
      <c r="BJB344">
        <v>2.5</v>
      </c>
      <c r="BJC344">
        <v>0</v>
      </c>
    </row>
    <row r="345" spans="1:1020 1026:1615" ht="15" x14ac:dyDescent="0.25">
      <c r="A345" t="s">
        <v>7368</v>
      </c>
      <c r="B345" t="s">
        <v>7643</v>
      </c>
      <c r="C345" t="s">
        <v>7644</v>
      </c>
      <c r="D345" t="s">
        <v>1460</v>
      </c>
      <c r="F345" t="s">
        <v>2606</v>
      </c>
      <c r="G345" t="s">
        <v>4350</v>
      </c>
      <c r="H345" t="s">
        <v>7558</v>
      </c>
      <c r="I345" t="s">
        <v>7631</v>
      </c>
      <c r="J345">
        <v>2.4622143099999998</v>
      </c>
      <c r="K345">
        <v>34.320839790000001</v>
      </c>
      <c r="L345" s="116">
        <v>42407</v>
      </c>
      <c r="M345" t="s">
        <v>1461</v>
      </c>
      <c r="N345">
        <v>27</v>
      </c>
      <c r="O345" t="s">
        <v>2554</v>
      </c>
      <c r="Q345">
        <v>6.7</v>
      </c>
      <c r="R345">
        <v>7.5</v>
      </c>
      <c r="S345">
        <v>2.5</v>
      </c>
      <c r="T345">
        <v>16.7</v>
      </c>
      <c r="U345">
        <v>1</v>
      </c>
      <c r="V345">
        <v>1</v>
      </c>
      <c r="W345">
        <v>2</v>
      </c>
      <c r="X345">
        <v>1</v>
      </c>
      <c r="AA345" t="b">
        <v>1</v>
      </c>
      <c r="AG345">
        <v>1</v>
      </c>
      <c r="AH345">
        <v>1</v>
      </c>
      <c r="AI345">
        <v>1</v>
      </c>
      <c r="AS345">
        <v>1</v>
      </c>
      <c r="AT345">
        <v>1</v>
      </c>
      <c r="BS345" t="s">
        <v>1462</v>
      </c>
      <c r="BT345" t="s">
        <v>1462</v>
      </c>
      <c r="BW345">
        <v>7.5</v>
      </c>
      <c r="BX345">
        <v>2.5</v>
      </c>
      <c r="BY345">
        <v>2.5</v>
      </c>
      <c r="BZ345">
        <v>5</v>
      </c>
      <c r="CA345">
        <v>2.5</v>
      </c>
      <c r="CB345">
        <v>10</v>
      </c>
      <c r="CC345" t="s">
        <v>1462</v>
      </c>
      <c r="CF345">
        <v>15</v>
      </c>
      <c r="CH345" t="s">
        <v>1462</v>
      </c>
      <c r="CJ345" t="b">
        <v>1</v>
      </c>
      <c r="CK345">
        <v>15</v>
      </c>
      <c r="CM345" t="s">
        <v>1463</v>
      </c>
      <c r="CR345" t="s">
        <v>1463</v>
      </c>
      <c r="CW345" t="s">
        <v>1463</v>
      </c>
      <c r="DB345" t="s">
        <v>1463</v>
      </c>
      <c r="DG345" t="s">
        <v>1463</v>
      </c>
      <c r="DM345" t="s">
        <v>1463</v>
      </c>
      <c r="DS345" t="b">
        <v>1</v>
      </c>
      <c r="DU345" t="b">
        <v>1</v>
      </c>
      <c r="DZ345" t="b">
        <v>1</v>
      </c>
      <c r="EA345" t="b">
        <v>1</v>
      </c>
      <c r="EC345" t="b">
        <v>1</v>
      </c>
      <c r="EI345">
        <v>5</v>
      </c>
      <c r="EJ345">
        <v>2.5</v>
      </c>
      <c r="EN345">
        <v>0</v>
      </c>
      <c r="EO345" t="s">
        <v>1463</v>
      </c>
      <c r="FL345">
        <v>2.2999999999999998</v>
      </c>
      <c r="FM345">
        <v>2.5</v>
      </c>
      <c r="FN345">
        <v>2.5</v>
      </c>
      <c r="FO345">
        <v>7.3</v>
      </c>
      <c r="FP345" t="s">
        <v>1462</v>
      </c>
      <c r="FT345" t="b">
        <v>1</v>
      </c>
      <c r="FV345" t="s">
        <v>1464</v>
      </c>
      <c r="HD345" t="b">
        <v>1</v>
      </c>
      <c r="HF345" t="s">
        <v>1464</v>
      </c>
      <c r="JC345" t="b">
        <v>1</v>
      </c>
      <c r="JE345" t="s">
        <v>1464</v>
      </c>
      <c r="KK345" t="s">
        <v>1463</v>
      </c>
      <c r="KM345">
        <v>2.5</v>
      </c>
      <c r="KN345">
        <v>2.5</v>
      </c>
      <c r="KO345">
        <v>2</v>
      </c>
      <c r="KP345">
        <v>2.5</v>
      </c>
      <c r="KQ345">
        <v>2.5</v>
      </c>
      <c r="KR345">
        <v>7</v>
      </c>
      <c r="KS345" t="s">
        <v>1462</v>
      </c>
      <c r="KV345">
        <v>6</v>
      </c>
      <c r="LB345">
        <v>2</v>
      </c>
      <c r="LF345">
        <v>1</v>
      </c>
      <c r="LL345">
        <v>1</v>
      </c>
      <c r="LZ345" t="b">
        <v>1</v>
      </c>
      <c r="MF345" t="b">
        <v>1</v>
      </c>
      <c r="MT345" t="s">
        <v>1463</v>
      </c>
      <c r="MV345">
        <v>2.5</v>
      </c>
      <c r="MW345">
        <v>2.5</v>
      </c>
      <c r="MX345">
        <v>0</v>
      </c>
      <c r="MY345">
        <v>0</v>
      </c>
      <c r="MZ345">
        <v>2.5</v>
      </c>
      <c r="NA345">
        <v>2.5</v>
      </c>
      <c r="NM345" t="s">
        <v>2549</v>
      </c>
      <c r="NN345" t="s">
        <v>2549</v>
      </c>
      <c r="NO345" t="s">
        <v>2549</v>
      </c>
      <c r="NP345" t="s">
        <v>2549</v>
      </c>
      <c r="NQ345" t="s">
        <v>2549</v>
      </c>
      <c r="NR345" t="s">
        <v>2549</v>
      </c>
      <c r="NS345" t="s">
        <v>2549</v>
      </c>
      <c r="NT345" t="s">
        <v>2549</v>
      </c>
      <c r="NU345" t="s">
        <v>2549</v>
      </c>
      <c r="NV345" t="s">
        <v>2549</v>
      </c>
      <c r="NW345" t="s">
        <v>2550</v>
      </c>
      <c r="NX345" t="s">
        <v>2569</v>
      </c>
      <c r="NY345" t="s">
        <v>2550</v>
      </c>
      <c r="NZ345" t="s">
        <v>2550</v>
      </c>
      <c r="OA345" t="s">
        <v>2550</v>
      </c>
      <c r="OB345" t="s">
        <v>2550</v>
      </c>
      <c r="OC345" t="s">
        <v>2550</v>
      </c>
      <c r="OD345" t="s">
        <v>2569</v>
      </c>
      <c r="OE345" t="s">
        <v>2550</v>
      </c>
      <c r="OF345" t="s">
        <v>2550</v>
      </c>
      <c r="OG345">
        <v>0</v>
      </c>
      <c r="OH345">
        <v>2.5</v>
      </c>
      <c r="OJ345">
        <v>2.5</v>
      </c>
      <c r="OK345">
        <v>0</v>
      </c>
      <c r="OL345">
        <v>2.5</v>
      </c>
      <c r="QL345">
        <v>2.5</v>
      </c>
      <c r="QM345">
        <v>0</v>
      </c>
      <c r="RO345">
        <v>7.5</v>
      </c>
      <c r="RP345">
        <v>0</v>
      </c>
      <c r="RQ345">
        <v>2.5</v>
      </c>
      <c r="RR345">
        <v>10</v>
      </c>
      <c r="RS345" t="s">
        <v>1463</v>
      </c>
      <c r="RZ345" t="s">
        <v>1463</v>
      </c>
      <c r="SB345" t="s">
        <v>1463</v>
      </c>
      <c r="SH345" t="s">
        <v>1463</v>
      </c>
      <c r="SK345">
        <v>0</v>
      </c>
      <c r="SL345">
        <v>2.5</v>
      </c>
      <c r="SM345">
        <v>1.3</v>
      </c>
      <c r="SN345">
        <v>2.5</v>
      </c>
      <c r="SO345">
        <v>2.5</v>
      </c>
      <c r="SP345">
        <v>6.3</v>
      </c>
      <c r="SQ345" t="s">
        <v>1463</v>
      </c>
      <c r="SR345" t="s">
        <v>2919</v>
      </c>
      <c r="TI345">
        <v>5</v>
      </c>
      <c r="TJ345" t="s">
        <v>7645</v>
      </c>
      <c r="TM345" t="b">
        <v>1</v>
      </c>
      <c r="TQ345" t="b">
        <v>1</v>
      </c>
      <c r="TX345">
        <v>2.5</v>
      </c>
      <c r="TY345">
        <v>2.5</v>
      </c>
      <c r="VI345">
        <v>0</v>
      </c>
      <c r="VJ345">
        <v>0</v>
      </c>
      <c r="VK345">
        <v>2.5</v>
      </c>
      <c r="VL345">
        <v>2.5</v>
      </c>
      <c r="VM345" t="s">
        <v>1463</v>
      </c>
      <c r="VO345" t="s">
        <v>1463</v>
      </c>
      <c r="VQ345" t="s">
        <v>1463</v>
      </c>
      <c r="VS345" t="s">
        <v>1463</v>
      </c>
      <c r="VV345" t="s">
        <v>1463</v>
      </c>
      <c r="VX345" t="s">
        <v>1463</v>
      </c>
      <c r="VZ345">
        <v>0</v>
      </c>
      <c r="WA345">
        <v>2.5</v>
      </c>
      <c r="XJ345">
        <v>7</v>
      </c>
      <c r="XK345">
        <v>2.5</v>
      </c>
      <c r="XL345">
        <v>2.5</v>
      </c>
      <c r="XM345">
        <v>12</v>
      </c>
      <c r="XN345" t="s">
        <v>1462</v>
      </c>
      <c r="XO345" t="s">
        <v>1462</v>
      </c>
      <c r="XR345" t="b">
        <v>1</v>
      </c>
      <c r="XU345" t="b">
        <v>1</v>
      </c>
      <c r="XW345" t="b">
        <v>1</v>
      </c>
      <c r="XX345" t="b">
        <v>1</v>
      </c>
      <c r="YC345" t="s">
        <v>1462</v>
      </c>
      <c r="YE345" t="s">
        <v>1462</v>
      </c>
      <c r="YF345" t="s">
        <v>6986</v>
      </c>
      <c r="YG345">
        <v>2.5</v>
      </c>
      <c r="YH345">
        <v>2.5</v>
      </c>
      <c r="YI345" t="s">
        <v>1462</v>
      </c>
      <c r="YP345" t="b">
        <v>1</v>
      </c>
      <c r="YU345">
        <v>2.5</v>
      </c>
      <c r="YV345">
        <v>2.5</v>
      </c>
      <c r="ZX345">
        <v>5</v>
      </c>
      <c r="ZY345">
        <v>2.5</v>
      </c>
      <c r="ZZ345">
        <v>2.5</v>
      </c>
      <c r="AAA345">
        <v>10</v>
      </c>
      <c r="AAB345" t="s">
        <v>1462</v>
      </c>
      <c r="AAO345" t="b">
        <v>1</v>
      </c>
      <c r="AAS345" t="s">
        <v>7646</v>
      </c>
      <c r="AAT345">
        <v>2.5</v>
      </c>
      <c r="AAU345">
        <v>2.5</v>
      </c>
      <c r="ADN345">
        <v>10</v>
      </c>
      <c r="ADO345">
        <v>2.5</v>
      </c>
      <c r="ADP345">
        <v>2.5</v>
      </c>
      <c r="ADQ345">
        <v>15</v>
      </c>
      <c r="ADR345" t="s">
        <v>1759</v>
      </c>
      <c r="ADS345">
        <v>0.5</v>
      </c>
      <c r="ADT345">
        <v>30</v>
      </c>
      <c r="ADU345" t="s">
        <v>2560</v>
      </c>
      <c r="ADV345">
        <v>1</v>
      </c>
      <c r="ADW345">
        <v>60</v>
      </c>
      <c r="ADX345" t="s">
        <v>3580</v>
      </c>
      <c r="ADY345">
        <v>1</v>
      </c>
      <c r="ADZ345">
        <v>60</v>
      </c>
      <c r="AEG345">
        <v>2.5</v>
      </c>
      <c r="AEH345">
        <v>2.5</v>
      </c>
      <c r="AEI345">
        <v>2</v>
      </c>
      <c r="AEJ345">
        <v>2.5</v>
      </c>
      <c r="AEK345">
        <v>2.5</v>
      </c>
      <c r="AEL345">
        <v>7</v>
      </c>
      <c r="AEV345" t="b">
        <v>1</v>
      </c>
      <c r="AFC345">
        <v>2.5</v>
      </c>
      <c r="AFD345">
        <v>2.5</v>
      </c>
      <c r="AFE345">
        <v>0</v>
      </c>
      <c r="AFF345">
        <v>4.7</v>
      </c>
      <c r="AFG345">
        <v>2.5</v>
      </c>
      <c r="AFH345">
        <v>7.2</v>
      </c>
      <c r="AFI345" t="s">
        <v>1463</v>
      </c>
      <c r="AFK345" t="s">
        <v>1463</v>
      </c>
      <c r="AFM345" t="s">
        <v>1463</v>
      </c>
      <c r="AFO345" t="s">
        <v>1463</v>
      </c>
      <c r="AFQ345" t="s">
        <v>1463</v>
      </c>
      <c r="AFT345" t="s">
        <v>1463</v>
      </c>
      <c r="AFV345">
        <v>3</v>
      </c>
      <c r="AFW345">
        <v>1</v>
      </c>
      <c r="AFX345">
        <v>4.7222222222222197</v>
      </c>
      <c r="AFY345">
        <v>2.5</v>
      </c>
      <c r="AFZ345">
        <v>5</v>
      </c>
      <c r="AGA345">
        <v>5</v>
      </c>
      <c r="AGB345">
        <v>2.5</v>
      </c>
      <c r="AGC345">
        <v>12.5</v>
      </c>
      <c r="AGD345">
        <v>8</v>
      </c>
      <c r="AGG345">
        <v>8</v>
      </c>
      <c r="AGJ345">
        <v>8</v>
      </c>
      <c r="AGQ345">
        <v>5</v>
      </c>
      <c r="AGR345">
        <v>2.5</v>
      </c>
      <c r="AGS345">
        <v>2</v>
      </c>
      <c r="AGT345">
        <v>2.5</v>
      </c>
      <c r="AGU345">
        <v>2.5</v>
      </c>
      <c r="AGV345">
        <v>7</v>
      </c>
      <c r="AGW345">
        <v>2</v>
      </c>
      <c r="AGY345" t="b">
        <v>1</v>
      </c>
      <c r="AGZ345" t="b">
        <v>1</v>
      </c>
      <c r="AHD345">
        <v>2</v>
      </c>
      <c r="AHE345">
        <v>2</v>
      </c>
      <c r="AHF345">
        <v>3</v>
      </c>
      <c r="AKM345">
        <v>2.5</v>
      </c>
      <c r="AKN345">
        <v>2.5</v>
      </c>
      <c r="AKO345">
        <v>6.5</v>
      </c>
      <c r="AKP345">
        <v>2.5</v>
      </c>
      <c r="AKQ345">
        <v>2.5</v>
      </c>
      <c r="AKR345">
        <v>11.5</v>
      </c>
      <c r="AKS345" t="s">
        <v>1462</v>
      </c>
      <c r="AKT345" t="s">
        <v>1463</v>
      </c>
      <c r="AKV345" t="s">
        <v>1463</v>
      </c>
      <c r="AKX345" t="s">
        <v>1463</v>
      </c>
      <c r="AKZ345" t="s">
        <v>1463</v>
      </c>
      <c r="ALB345" t="s">
        <v>1462</v>
      </c>
      <c r="ALD345" t="s">
        <v>1463</v>
      </c>
      <c r="ALF345" t="s">
        <v>1462</v>
      </c>
      <c r="ALH345" t="s">
        <v>1463</v>
      </c>
      <c r="ALJ345" t="s">
        <v>1463</v>
      </c>
      <c r="ALL345" t="s">
        <v>1463</v>
      </c>
      <c r="ALN345" t="s">
        <v>1463</v>
      </c>
      <c r="ALP345" t="s">
        <v>1463</v>
      </c>
      <c r="ALR345" t="s">
        <v>1463</v>
      </c>
      <c r="ALT345" t="s">
        <v>1463</v>
      </c>
      <c r="AML345" t="b">
        <v>1</v>
      </c>
      <c r="AMM345" t="b">
        <v>1</v>
      </c>
      <c r="AMQ345" t="b">
        <v>1</v>
      </c>
      <c r="AMW345" t="b">
        <v>1</v>
      </c>
      <c r="ANA345">
        <v>2.5</v>
      </c>
      <c r="ANB345">
        <v>2.5</v>
      </c>
      <c r="ANC345">
        <v>10</v>
      </c>
      <c r="AND345">
        <v>2.5</v>
      </c>
      <c r="ANE345">
        <v>2.5</v>
      </c>
      <c r="ANF345">
        <v>15</v>
      </c>
      <c r="ANG345" t="s">
        <v>1462</v>
      </c>
      <c r="ANH345" t="s">
        <v>3069</v>
      </c>
      <c r="ANI345" t="s">
        <v>1462</v>
      </c>
      <c r="ANJ345" t="s">
        <v>2616</v>
      </c>
      <c r="ANK345">
        <v>2.5</v>
      </c>
      <c r="ANL345">
        <v>2.5</v>
      </c>
      <c r="ANM345">
        <v>6</v>
      </c>
      <c r="ANN345">
        <v>5</v>
      </c>
      <c r="ANO345">
        <v>5</v>
      </c>
      <c r="ANP345">
        <v>16</v>
      </c>
      <c r="ANQ345" t="s">
        <v>2599</v>
      </c>
      <c r="ANR345" t="s">
        <v>1462</v>
      </c>
      <c r="ANT345">
        <v>5</v>
      </c>
      <c r="ANU345">
        <v>5</v>
      </c>
      <c r="AQR345">
        <v>5</v>
      </c>
      <c r="AQS345">
        <v>1.3</v>
      </c>
      <c r="AQT345">
        <v>2.5</v>
      </c>
      <c r="AQU345">
        <v>8.8000000000000007</v>
      </c>
      <c r="AQV345" t="s">
        <v>1463</v>
      </c>
      <c r="ARA345" t="b">
        <v>1</v>
      </c>
      <c r="ARB345" t="b">
        <v>1</v>
      </c>
      <c r="ARC345" t="b">
        <v>1</v>
      </c>
      <c r="ARD345" t="b">
        <v>1</v>
      </c>
      <c r="ARG345">
        <v>0</v>
      </c>
      <c r="ARH345">
        <v>2.5</v>
      </c>
      <c r="ARI345" t="s">
        <v>1463</v>
      </c>
      <c r="ARQ345" t="s">
        <v>1462</v>
      </c>
      <c r="ARS345" t="s">
        <v>6991</v>
      </c>
      <c r="ART345" t="s">
        <v>2616</v>
      </c>
      <c r="ASB345" t="b">
        <v>1</v>
      </c>
      <c r="ASC345" t="s">
        <v>7563</v>
      </c>
      <c r="ASD345">
        <v>2.5</v>
      </c>
      <c r="ASE345">
        <v>2.5</v>
      </c>
      <c r="ASF345">
        <v>4</v>
      </c>
      <c r="ASG345">
        <v>5</v>
      </c>
      <c r="ASH345">
        <v>2.5</v>
      </c>
      <c r="ASI345">
        <v>11.5</v>
      </c>
      <c r="ASJ345">
        <v>60</v>
      </c>
      <c r="ASM345" t="b">
        <v>1</v>
      </c>
      <c r="ASS345">
        <v>3</v>
      </c>
      <c r="AST345" t="s">
        <v>1462</v>
      </c>
      <c r="ASY345" t="b">
        <v>1</v>
      </c>
      <c r="ATC345" t="s">
        <v>7647</v>
      </c>
      <c r="ATD345">
        <v>5</v>
      </c>
      <c r="ATE345">
        <v>2.5</v>
      </c>
      <c r="ATF345">
        <v>0</v>
      </c>
      <c r="ATG345">
        <v>0</v>
      </c>
      <c r="ATH345">
        <v>1.3</v>
      </c>
      <c r="ATI345">
        <v>1.3</v>
      </c>
      <c r="ATJ345" t="s">
        <v>1463</v>
      </c>
      <c r="AVZ345">
        <v>0</v>
      </c>
      <c r="AWA345">
        <v>2.5</v>
      </c>
      <c r="AWB345">
        <v>0</v>
      </c>
      <c r="AWC345">
        <v>0</v>
      </c>
      <c r="AWD345">
        <v>1</v>
      </c>
      <c r="AWE345">
        <v>2.5</v>
      </c>
      <c r="AWF345">
        <v>2.5</v>
      </c>
      <c r="AWG345">
        <v>6</v>
      </c>
      <c r="AWH345" t="s">
        <v>1462</v>
      </c>
      <c r="AWI345" t="s">
        <v>1470</v>
      </c>
      <c r="AWJ345" t="s">
        <v>1463</v>
      </c>
      <c r="AWL345" t="s">
        <v>1462</v>
      </c>
      <c r="AWM345" t="s">
        <v>2619</v>
      </c>
      <c r="AWN345" t="s">
        <v>1463</v>
      </c>
      <c r="AWP345" t="s">
        <v>1463</v>
      </c>
      <c r="AWR345" t="s">
        <v>1463</v>
      </c>
      <c r="AWT345" t="s">
        <v>1463</v>
      </c>
      <c r="AWV345" t="s">
        <v>1463</v>
      </c>
      <c r="AWX345" t="s">
        <v>1463</v>
      </c>
      <c r="AWZ345" t="s">
        <v>1463</v>
      </c>
      <c r="AXB345" t="s">
        <v>1463</v>
      </c>
      <c r="AXD345" t="s">
        <v>1463</v>
      </c>
      <c r="AXI345">
        <v>2.5</v>
      </c>
      <c r="AXJ345">
        <v>2.5</v>
      </c>
      <c r="AXK345">
        <v>1</v>
      </c>
      <c r="AXN345">
        <v>1</v>
      </c>
      <c r="AXO345">
        <v>1</v>
      </c>
      <c r="AXP345">
        <v>1</v>
      </c>
      <c r="AXQ345">
        <v>1</v>
      </c>
      <c r="AXR345">
        <v>1</v>
      </c>
      <c r="AXS345">
        <v>1</v>
      </c>
      <c r="AXT345">
        <v>1</v>
      </c>
      <c r="AXU345">
        <v>1</v>
      </c>
      <c r="AXV345">
        <v>2</v>
      </c>
      <c r="AXW345">
        <v>1</v>
      </c>
      <c r="AXX345">
        <v>2</v>
      </c>
      <c r="AYA345">
        <v>10</v>
      </c>
      <c r="AYD345">
        <v>10</v>
      </c>
      <c r="AYE345" t="s">
        <v>1463</v>
      </c>
      <c r="AYF345" t="s">
        <v>1463</v>
      </c>
      <c r="AYG345">
        <v>10</v>
      </c>
      <c r="AYJ345">
        <v>10</v>
      </c>
      <c r="AYK345">
        <v>5</v>
      </c>
      <c r="AYL345">
        <v>2.5</v>
      </c>
      <c r="AYM345">
        <v>17.5</v>
      </c>
      <c r="AZO345" t="s">
        <v>1462</v>
      </c>
      <c r="AZP345" t="s">
        <v>7648</v>
      </c>
      <c r="AZR345">
        <v>5</v>
      </c>
      <c r="AZS345">
        <v>2.5</v>
      </c>
      <c r="BCH345">
        <v>10</v>
      </c>
      <c r="BCI345">
        <v>2.5</v>
      </c>
      <c r="BCJ345">
        <v>2.5</v>
      </c>
      <c r="BCK345">
        <v>15</v>
      </c>
      <c r="BCL345">
        <v>2</v>
      </c>
      <c r="BCN345">
        <v>1</v>
      </c>
      <c r="BCP345">
        <v>3</v>
      </c>
      <c r="BCR345">
        <v>4</v>
      </c>
      <c r="BCT345" t="s">
        <v>2555</v>
      </c>
      <c r="BCW345" t="s">
        <v>2555</v>
      </c>
      <c r="BCY345">
        <v>2.5</v>
      </c>
      <c r="BCZ345">
        <v>2.5</v>
      </c>
      <c r="BEH345">
        <v>5.8</v>
      </c>
      <c r="BEI345">
        <v>7.5</v>
      </c>
      <c r="BEJ345">
        <v>2.5</v>
      </c>
      <c r="BEK345">
        <v>15.8</v>
      </c>
      <c r="BEL345" t="s">
        <v>2552</v>
      </c>
      <c r="BEN345" t="s">
        <v>2552</v>
      </c>
      <c r="BEP345" t="s">
        <v>2557</v>
      </c>
      <c r="BER345" t="s">
        <v>2567</v>
      </c>
      <c r="BET345" t="s">
        <v>2567</v>
      </c>
      <c r="BEV345" t="s">
        <v>2552</v>
      </c>
      <c r="BEX345">
        <v>7.5</v>
      </c>
      <c r="BEY345">
        <v>2.5</v>
      </c>
      <c r="BGQ345">
        <v>0</v>
      </c>
      <c r="BGR345">
        <v>2.5</v>
      </c>
      <c r="BGS345">
        <v>2.5</v>
      </c>
      <c r="BGT345">
        <v>5</v>
      </c>
      <c r="BGU345" t="s">
        <v>1462</v>
      </c>
      <c r="BHB345" t="s">
        <v>4822</v>
      </c>
      <c r="BHC345" t="s">
        <v>3103</v>
      </c>
      <c r="BHK345">
        <v>2.5</v>
      </c>
      <c r="BHL345">
        <v>2.5</v>
      </c>
      <c r="BIT345">
        <v>10</v>
      </c>
      <c r="BIU345">
        <v>5</v>
      </c>
      <c r="BIV345">
        <v>2.5</v>
      </c>
      <c r="BIW345">
        <v>17.5</v>
      </c>
      <c r="BIX345">
        <v>3</v>
      </c>
      <c r="BIY345" t="s">
        <v>1794</v>
      </c>
      <c r="BIZ345" t="s">
        <v>2548</v>
      </c>
      <c r="BJA345" t="s">
        <v>2548</v>
      </c>
      <c r="BJB345">
        <v>5</v>
      </c>
      <c r="BJC345">
        <v>2.5</v>
      </c>
    </row>
    <row r="346" spans="1:1020 1026:1615" ht="15" x14ac:dyDescent="0.25">
      <c r="A346" t="s">
        <v>7368</v>
      </c>
      <c r="B346" t="s">
        <v>7649</v>
      </c>
      <c r="C346" t="s">
        <v>7650</v>
      </c>
      <c r="D346" t="s">
        <v>2553</v>
      </c>
      <c r="E346" t="s">
        <v>7651</v>
      </c>
      <c r="F346" t="s">
        <v>2606</v>
      </c>
      <c r="G346" t="s">
        <v>7452</v>
      </c>
      <c r="H346" t="s">
        <v>7558</v>
      </c>
      <c r="I346" t="s">
        <v>7631</v>
      </c>
      <c r="J346">
        <v>2.4622869199999999</v>
      </c>
      <c r="K346">
        <v>34.321057260000003</v>
      </c>
      <c r="L346" s="116">
        <v>42407</v>
      </c>
      <c r="M346" t="s">
        <v>1471</v>
      </c>
      <c r="N346">
        <v>50</v>
      </c>
      <c r="O346" t="s">
        <v>2554</v>
      </c>
      <c r="Q346">
        <v>6.7</v>
      </c>
      <c r="R346">
        <v>7.5</v>
      </c>
      <c r="S346">
        <v>2.5</v>
      </c>
      <c r="T346">
        <v>16.7</v>
      </c>
      <c r="U346">
        <v>1</v>
      </c>
      <c r="V346">
        <v>3</v>
      </c>
      <c r="W346">
        <v>1</v>
      </c>
      <c r="X346">
        <v>2</v>
      </c>
      <c r="Y346">
        <v>1</v>
      </c>
      <c r="Z346">
        <v>1</v>
      </c>
      <c r="AF346" t="b">
        <v>1</v>
      </c>
      <c r="AG346">
        <v>1</v>
      </c>
      <c r="AH346">
        <v>3</v>
      </c>
      <c r="AI346">
        <v>1</v>
      </c>
      <c r="AJ346">
        <v>1</v>
      </c>
      <c r="AK346">
        <v>1</v>
      </c>
      <c r="AL346">
        <v>1</v>
      </c>
      <c r="AM346">
        <v>1</v>
      </c>
      <c r="AO346">
        <v>1</v>
      </c>
      <c r="AR346">
        <v>1</v>
      </c>
      <c r="AS346">
        <v>1</v>
      </c>
      <c r="AT346">
        <v>3</v>
      </c>
      <c r="AU346">
        <v>1</v>
      </c>
      <c r="AW346">
        <v>1</v>
      </c>
      <c r="AX346">
        <v>1</v>
      </c>
      <c r="BS346" t="s">
        <v>1462</v>
      </c>
      <c r="BT346" t="s">
        <v>1462</v>
      </c>
      <c r="BW346">
        <v>7.5</v>
      </c>
      <c r="BX346">
        <v>2.5</v>
      </c>
      <c r="BY346">
        <v>2.5</v>
      </c>
      <c r="BZ346">
        <v>2.5</v>
      </c>
      <c r="CA346">
        <v>2.5</v>
      </c>
      <c r="CB346">
        <v>7.5</v>
      </c>
      <c r="CC346" t="s">
        <v>1462</v>
      </c>
      <c r="CF346">
        <v>35</v>
      </c>
      <c r="CH346" t="s">
        <v>1462</v>
      </c>
      <c r="CJ346" t="b">
        <v>1</v>
      </c>
      <c r="CK346">
        <v>35</v>
      </c>
      <c r="CM346" t="s">
        <v>1463</v>
      </c>
      <c r="CR346" t="s">
        <v>1463</v>
      </c>
      <c r="CW346" t="s">
        <v>1463</v>
      </c>
      <c r="DB346" t="s">
        <v>1463</v>
      </c>
      <c r="DG346" t="s">
        <v>1463</v>
      </c>
      <c r="DM346" t="s">
        <v>1463</v>
      </c>
      <c r="DS346" t="b">
        <v>1</v>
      </c>
      <c r="DU346" t="b">
        <v>1</v>
      </c>
      <c r="DY346" t="b">
        <v>1</v>
      </c>
      <c r="EA346" t="b">
        <v>1</v>
      </c>
      <c r="EI346">
        <v>2.5</v>
      </c>
      <c r="EJ346">
        <v>2.5</v>
      </c>
      <c r="EN346">
        <v>0</v>
      </c>
      <c r="EO346" t="s">
        <v>1463</v>
      </c>
      <c r="FL346">
        <v>3.5</v>
      </c>
      <c r="FM346">
        <v>2.5</v>
      </c>
      <c r="FN346">
        <v>2.5</v>
      </c>
      <c r="FO346">
        <v>8.5</v>
      </c>
      <c r="FP346" t="s">
        <v>1462</v>
      </c>
      <c r="FT346" t="b">
        <v>1</v>
      </c>
      <c r="FV346" t="s">
        <v>1464</v>
      </c>
      <c r="JC346" t="b">
        <v>1</v>
      </c>
      <c r="JE346" t="s">
        <v>1464</v>
      </c>
      <c r="KG346" t="s">
        <v>6991</v>
      </c>
      <c r="KH346" t="b">
        <v>1</v>
      </c>
      <c r="KJ346" t="s">
        <v>1464</v>
      </c>
      <c r="KM346">
        <v>2.5</v>
      </c>
      <c r="KN346">
        <v>2.5</v>
      </c>
      <c r="KO346">
        <v>3.5</v>
      </c>
      <c r="KP346">
        <v>2.5</v>
      </c>
      <c r="KQ346">
        <v>0</v>
      </c>
      <c r="KR346">
        <v>6</v>
      </c>
      <c r="KS346" t="s">
        <v>1462</v>
      </c>
      <c r="KU346">
        <v>1</v>
      </c>
      <c r="KV346">
        <v>8</v>
      </c>
      <c r="LB346">
        <v>2</v>
      </c>
      <c r="LE346">
        <v>1</v>
      </c>
      <c r="LF346">
        <v>1</v>
      </c>
      <c r="LL346">
        <v>1</v>
      </c>
      <c r="LY346" t="b">
        <v>1</v>
      </c>
      <c r="LZ346" t="b">
        <v>1</v>
      </c>
      <c r="MF346" t="b">
        <v>1</v>
      </c>
      <c r="MT346" t="s">
        <v>1463</v>
      </c>
      <c r="MV346">
        <v>2.5</v>
      </c>
      <c r="MW346">
        <v>0</v>
      </c>
      <c r="MX346">
        <v>0</v>
      </c>
      <c r="MY346">
        <v>0</v>
      </c>
      <c r="MZ346">
        <v>2.5</v>
      </c>
      <c r="NA346">
        <v>2.5</v>
      </c>
      <c r="NM346" t="s">
        <v>2549</v>
      </c>
      <c r="NN346" t="s">
        <v>2549</v>
      </c>
      <c r="NO346" t="s">
        <v>2549</v>
      </c>
      <c r="NP346" t="s">
        <v>2549</v>
      </c>
      <c r="NQ346" t="s">
        <v>2549</v>
      </c>
      <c r="NR346" t="s">
        <v>2549</v>
      </c>
      <c r="NS346" t="s">
        <v>2549</v>
      </c>
      <c r="NT346" t="s">
        <v>2549</v>
      </c>
      <c r="NU346" t="s">
        <v>2549</v>
      </c>
      <c r="NV346" t="s">
        <v>2549</v>
      </c>
      <c r="NW346" t="s">
        <v>2569</v>
      </c>
      <c r="NX346" t="s">
        <v>2569</v>
      </c>
      <c r="NY346" t="s">
        <v>2550</v>
      </c>
      <c r="NZ346" t="s">
        <v>2550</v>
      </c>
      <c r="OA346" t="s">
        <v>2550</v>
      </c>
      <c r="OB346" t="s">
        <v>2550</v>
      </c>
      <c r="OC346" t="s">
        <v>2550</v>
      </c>
      <c r="OD346" t="s">
        <v>2569</v>
      </c>
      <c r="OE346" t="s">
        <v>2550</v>
      </c>
      <c r="OF346" t="s">
        <v>2550</v>
      </c>
      <c r="OG346">
        <v>0</v>
      </c>
      <c r="OH346">
        <v>2.5</v>
      </c>
      <c r="OJ346">
        <v>2.5</v>
      </c>
      <c r="OK346">
        <v>2.5</v>
      </c>
      <c r="OL346">
        <v>5</v>
      </c>
      <c r="QL346">
        <v>2.5</v>
      </c>
      <c r="QM346">
        <v>2.5</v>
      </c>
      <c r="RO346">
        <v>7.5</v>
      </c>
      <c r="RP346">
        <v>0</v>
      </c>
      <c r="RQ346">
        <v>2.5</v>
      </c>
      <c r="RR346">
        <v>10</v>
      </c>
      <c r="RS346" t="s">
        <v>1463</v>
      </c>
      <c r="RZ346" t="s">
        <v>1463</v>
      </c>
      <c r="SB346" t="s">
        <v>1463</v>
      </c>
      <c r="SH346" t="s">
        <v>1463</v>
      </c>
      <c r="SK346">
        <v>0</v>
      </c>
      <c r="SL346">
        <v>2.5</v>
      </c>
      <c r="SM346">
        <v>1.3</v>
      </c>
      <c r="SN346">
        <v>2.5</v>
      </c>
      <c r="SO346">
        <v>2.5</v>
      </c>
      <c r="SP346">
        <v>6.3</v>
      </c>
      <c r="SQ346" t="s">
        <v>1463</v>
      </c>
      <c r="SR346" t="s">
        <v>2919</v>
      </c>
      <c r="TI346">
        <v>5</v>
      </c>
      <c r="TJ346" t="s">
        <v>7645</v>
      </c>
      <c r="TM346" t="b">
        <v>1</v>
      </c>
      <c r="TN346" t="b">
        <v>1</v>
      </c>
      <c r="TO346" t="b">
        <v>1</v>
      </c>
      <c r="TQ346" t="b">
        <v>1</v>
      </c>
      <c r="TV346" t="b">
        <v>1</v>
      </c>
      <c r="TW346" t="s">
        <v>2639</v>
      </c>
      <c r="TX346">
        <v>2.5</v>
      </c>
      <c r="TY346">
        <v>2.5</v>
      </c>
      <c r="VI346">
        <v>5</v>
      </c>
      <c r="VJ346">
        <v>0</v>
      </c>
      <c r="VK346">
        <v>2.5</v>
      </c>
      <c r="VL346">
        <v>7.5</v>
      </c>
      <c r="VM346" t="s">
        <v>1463</v>
      </c>
      <c r="VO346" t="s">
        <v>1463</v>
      </c>
      <c r="VQ346" t="s">
        <v>1463</v>
      </c>
      <c r="VS346" t="s">
        <v>1463</v>
      </c>
      <c r="VV346" t="s">
        <v>1463</v>
      </c>
      <c r="VX346" t="s">
        <v>1462</v>
      </c>
      <c r="VY346" t="s">
        <v>7050</v>
      </c>
      <c r="VZ346">
        <v>0</v>
      </c>
      <c r="WA346">
        <v>2.5</v>
      </c>
      <c r="XJ346">
        <v>7</v>
      </c>
      <c r="XK346">
        <v>1.3</v>
      </c>
      <c r="XL346">
        <v>2.5</v>
      </c>
      <c r="XM346">
        <v>10.8</v>
      </c>
      <c r="XN346" t="s">
        <v>1462</v>
      </c>
      <c r="XO346" t="s">
        <v>1462</v>
      </c>
      <c r="XS346" t="b">
        <v>1</v>
      </c>
      <c r="XU346" t="b">
        <v>1</v>
      </c>
      <c r="XW346" t="b">
        <v>1</v>
      </c>
      <c r="XX346" t="b">
        <v>1</v>
      </c>
      <c r="YC346" t="s">
        <v>1462</v>
      </c>
      <c r="YE346" t="s">
        <v>1462</v>
      </c>
      <c r="YF346" t="s">
        <v>6929</v>
      </c>
      <c r="YG346">
        <v>2.5</v>
      </c>
      <c r="YH346">
        <v>2.5</v>
      </c>
      <c r="YI346" t="s">
        <v>1462</v>
      </c>
      <c r="YP346" t="b">
        <v>1</v>
      </c>
      <c r="YU346">
        <v>0</v>
      </c>
      <c r="YV346">
        <v>2.5</v>
      </c>
      <c r="ZX346">
        <v>5</v>
      </c>
      <c r="ZY346">
        <v>2.5</v>
      </c>
      <c r="ZZ346">
        <v>2.5</v>
      </c>
      <c r="AAA346">
        <v>10</v>
      </c>
      <c r="AAB346" t="s">
        <v>1462</v>
      </c>
      <c r="AAO346" t="b">
        <v>1</v>
      </c>
      <c r="AAS346" t="s">
        <v>7652</v>
      </c>
      <c r="AAT346">
        <v>2.5</v>
      </c>
      <c r="AAU346">
        <v>2.5</v>
      </c>
      <c r="ADN346">
        <v>10</v>
      </c>
      <c r="ADO346">
        <v>5</v>
      </c>
      <c r="ADP346">
        <v>2.5</v>
      </c>
      <c r="ADQ346">
        <v>17.5</v>
      </c>
      <c r="ADR346" t="s">
        <v>1759</v>
      </c>
      <c r="ADS346">
        <v>0.5</v>
      </c>
      <c r="ADT346">
        <v>30</v>
      </c>
      <c r="ADU346" t="s">
        <v>3580</v>
      </c>
      <c r="ADV346">
        <v>1</v>
      </c>
      <c r="ADW346">
        <v>60</v>
      </c>
      <c r="ADX346" t="s">
        <v>2560</v>
      </c>
      <c r="ADY346">
        <v>1</v>
      </c>
      <c r="ADZ346">
        <v>60</v>
      </c>
      <c r="AEG346">
        <v>5</v>
      </c>
      <c r="AEH346">
        <v>2.5</v>
      </c>
      <c r="AEI346">
        <v>2</v>
      </c>
      <c r="AEJ346">
        <v>2.5</v>
      </c>
      <c r="AEK346">
        <v>0</v>
      </c>
      <c r="AEL346">
        <v>4.5</v>
      </c>
      <c r="AEV346" t="b">
        <v>1</v>
      </c>
      <c r="AFC346">
        <v>2.5</v>
      </c>
      <c r="AFD346">
        <v>0</v>
      </c>
      <c r="AFE346">
        <v>0</v>
      </c>
      <c r="AFF346">
        <v>5.8</v>
      </c>
      <c r="AFG346">
        <v>2.5</v>
      </c>
      <c r="AFH346">
        <v>8.3000000000000007</v>
      </c>
      <c r="AFI346" t="s">
        <v>1463</v>
      </c>
      <c r="AFK346" t="s">
        <v>1463</v>
      </c>
      <c r="AFM346" t="s">
        <v>1463</v>
      </c>
      <c r="AFO346" t="s">
        <v>1463</v>
      </c>
      <c r="AFQ346" t="s">
        <v>1463</v>
      </c>
      <c r="AFT346" t="s">
        <v>1463</v>
      </c>
      <c r="AFV346">
        <v>2</v>
      </c>
      <c r="AFW346">
        <v>3</v>
      </c>
      <c r="AFX346">
        <v>5.8333333333333304</v>
      </c>
      <c r="AFY346">
        <v>2.5</v>
      </c>
      <c r="AFZ346">
        <v>2.5</v>
      </c>
      <c r="AGA346">
        <v>5</v>
      </c>
      <c r="AGB346">
        <v>2.5</v>
      </c>
      <c r="AGC346">
        <v>10</v>
      </c>
      <c r="AGD346">
        <v>5</v>
      </c>
      <c r="AGG346">
        <v>5</v>
      </c>
      <c r="AGJ346">
        <v>5</v>
      </c>
      <c r="AGQ346">
        <v>5</v>
      </c>
      <c r="AGR346">
        <v>2.5</v>
      </c>
      <c r="AGS346">
        <v>2</v>
      </c>
      <c r="AGT346">
        <v>2.5</v>
      </c>
      <c r="AGU346">
        <v>2.5</v>
      </c>
      <c r="AGV346">
        <v>7</v>
      </c>
      <c r="AGW346">
        <v>2</v>
      </c>
      <c r="AGY346" t="b">
        <v>1</v>
      </c>
      <c r="AGZ346" t="b">
        <v>1</v>
      </c>
      <c r="AHD346">
        <v>2</v>
      </c>
      <c r="AHE346">
        <v>2</v>
      </c>
      <c r="AHF346">
        <v>3</v>
      </c>
      <c r="AKM346">
        <v>2.5</v>
      </c>
      <c r="AKN346">
        <v>2.5</v>
      </c>
      <c r="AKO346">
        <v>10</v>
      </c>
      <c r="AKP346">
        <v>2.5</v>
      </c>
      <c r="AKQ346">
        <v>2.5</v>
      </c>
      <c r="AKR346">
        <v>15</v>
      </c>
      <c r="AKS346" t="s">
        <v>1462</v>
      </c>
      <c r="AKT346" t="s">
        <v>1463</v>
      </c>
      <c r="AKV346" t="s">
        <v>1462</v>
      </c>
      <c r="AKX346" t="s">
        <v>1463</v>
      </c>
      <c r="AKZ346" t="s">
        <v>1463</v>
      </c>
      <c r="ALB346" t="s">
        <v>1462</v>
      </c>
      <c r="ALD346" t="s">
        <v>1463</v>
      </c>
      <c r="ALF346" t="s">
        <v>1462</v>
      </c>
      <c r="ALH346" t="s">
        <v>1463</v>
      </c>
      <c r="ALJ346" t="s">
        <v>1463</v>
      </c>
      <c r="ALL346" t="s">
        <v>1463</v>
      </c>
      <c r="ALN346" t="s">
        <v>1463</v>
      </c>
      <c r="ALP346" t="s">
        <v>1463</v>
      </c>
      <c r="ALR346" t="s">
        <v>1463</v>
      </c>
      <c r="ALT346" t="s">
        <v>1463</v>
      </c>
      <c r="AML346" t="b">
        <v>1</v>
      </c>
      <c r="AMM346" t="b">
        <v>1</v>
      </c>
      <c r="AMN346" t="b">
        <v>1</v>
      </c>
      <c r="AMQ346" t="b">
        <v>1</v>
      </c>
      <c r="AMW346" t="b">
        <v>1</v>
      </c>
      <c r="ANA346">
        <v>2.5</v>
      </c>
      <c r="ANB346">
        <v>2.5</v>
      </c>
      <c r="ANC346">
        <v>10</v>
      </c>
      <c r="AND346">
        <v>2.5</v>
      </c>
      <c r="ANE346">
        <v>2.5</v>
      </c>
      <c r="ANF346">
        <v>15</v>
      </c>
      <c r="ANG346" t="s">
        <v>1462</v>
      </c>
      <c r="ANH346" t="s">
        <v>3069</v>
      </c>
      <c r="ANI346" t="s">
        <v>1462</v>
      </c>
      <c r="ANJ346" t="s">
        <v>2616</v>
      </c>
      <c r="ANK346">
        <v>2.5</v>
      </c>
      <c r="ANL346">
        <v>2.5</v>
      </c>
      <c r="ANM346">
        <v>6</v>
      </c>
      <c r="ANN346">
        <v>2.5</v>
      </c>
      <c r="ANO346">
        <v>5</v>
      </c>
      <c r="ANP346">
        <v>13.5</v>
      </c>
      <c r="ANQ346" t="s">
        <v>2599</v>
      </c>
      <c r="ANR346" t="s">
        <v>1462</v>
      </c>
      <c r="ANT346">
        <v>2.5</v>
      </c>
      <c r="ANU346">
        <v>5</v>
      </c>
      <c r="AQR346">
        <v>5</v>
      </c>
      <c r="AQS346">
        <v>0</v>
      </c>
      <c r="AQT346">
        <v>1.3</v>
      </c>
      <c r="AQU346">
        <v>6.3</v>
      </c>
      <c r="AQV346" t="s">
        <v>1463</v>
      </c>
      <c r="ARD346" t="b">
        <v>1</v>
      </c>
      <c r="ARG346">
        <v>0</v>
      </c>
      <c r="ARH346">
        <v>2.5</v>
      </c>
      <c r="ARI346" t="s">
        <v>1463</v>
      </c>
      <c r="ARQ346" t="s">
        <v>1462</v>
      </c>
      <c r="ARS346" t="s">
        <v>6991</v>
      </c>
      <c r="ART346" t="s">
        <v>2616</v>
      </c>
      <c r="ASB346" t="b">
        <v>1</v>
      </c>
      <c r="ASC346" t="s">
        <v>7653</v>
      </c>
      <c r="ASD346">
        <v>0</v>
      </c>
      <c r="ASE346">
        <v>0</v>
      </c>
      <c r="ASF346">
        <v>6</v>
      </c>
      <c r="ASG346">
        <v>2.5</v>
      </c>
      <c r="ASH346">
        <v>2.5</v>
      </c>
      <c r="ASI346">
        <v>11</v>
      </c>
      <c r="ASJ346">
        <v>50</v>
      </c>
      <c r="ASM346" t="b">
        <v>1</v>
      </c>
      <c r="ASS346">
        <v>4</v>
      </c>
      <c r="AST346" t="s">
        <v>1462</v>
      </c>
      <c r="ASW346" t="b">
        <v>1</v>
      </c>
      <c r="ASY346" t="b">
        <v>1</v>
      </c>
      <c r="ATC346" t="s">
        <v>7654</v>
      </c>
      <c r="ATD346">
        <v>2.5</v>
      </c>
      <c r="ATE346">
        <v>2.5</v>
      </c>
      <c r="ATF346">
        <v>0</v>
      </c>
      <c r="ATG346">
        <v>0</v>
      </c>
      <c r="ATH346">
        <v>5</v>
      </c>
      <c r="ATI346">
        <v>5</v>
      </c>
      <c r="ATJ346" t="s">
        <v>1463</v>
      </c>
      <c r="AVZ346">
        <v>0</v>
      </c>
      <c r="AWA346">
        <v>2.5</v>
      </c>
      <c r="AWB346">
        <v>0</v>
      </c>
      <c r="AWC346">
        <v>7.5</v>
      </c>
      <c r="AWD346">
        <v>1</v>
      </c>
      <c r="AWE346">
        <v>2.5</v>
      </c>
      <c r="AWF346">
        <v>2.5</v>
      </c>
      <c r="AWG346">
        <v>6</v>
      </c>
      <c r="AWH346" t="s">
        <v>1462</v>
      </c>
      <c r="AWI346" t="s">
        <v>1470</v>
      </c>
      <c r="AWJ346" t="s">
        <v>1463</v>
      </c>
      <c r="AWL346" t="s">
        <v>1462</v>
      </c>
      <c r="AWM346" t="s">
        <v>2619</v>
      </c>
      <c r="AWN346" t="s">
        <v>1463</v>
      </c>
      <c r="AWP346" t="s">
        <v>1463</v>
      </c>
      <c r="AWR346" t="s">
        <v>1463</v>
      </c>
      <c r="AWT346" t="s">
        <v>1463</v>
      </c>
      <c r="AWV346" t="s">
        <v>1463</v>
      </c>
      <c r="AWX346" t="s">
        <v>1463</v>
      </c>
      <c r="AWZ346" t="s">
        <v>1463</v>
      </c>
      <c r="AXB346" t="s">
        <v>1463</v>
      </c>
      <c r="AXD346" t="s">
        <v>1463</v>
      </c>
      <c r="AXI346">
        <v>2.5</v>
      </c>
      <c r="AXJ346">
        <v>2.5</v>
      </c>
      <c r="AXK346">
        <v>4</v>
      </c>
      <c r="AXN346">
        <v>4</v>
      </c>
      <c r="AXO346">
        <v>1</v>
      </c>
      <c r="AXP346">
        <v>1</v>
      </c>
      <c r="AXQ346">
        <v>1</v>
      </c>
      <c r="AXR346">
        <v>1</v>
      </c>
      <c r="AXS346">
        <v>1</v>
      </c>
      <c r="AXT346">
        <v>0</v>
      </c>
      <c r="AXU346">
        <v>0</v>
      </c>
      <c r="AXW346">
        <v>1</v>
      </c>
      <c r="AXX346">
        <v>2</v>
      </c>
      <c r="AYA346">
        <v>10</v>
      </c>
      <c r="AYD346">
        <v>10</v>
      </c>
      <c r="AYE346" t="s">
        <v>1463</v>
      </c>
      <c r="AYF346" t="s">
        <v>1463</v>
      </c>
      <c r="AYG346">
        <v>10</v>
      </c>
      <c r="AYJ346">
        <v>10</v>
      </c>
      <c r="AYK346">
        <v>2.5</v>
      </c>
      <c r="AYL346">
        <v>2.5</v>
      </c>
      <c r="AYM346">
        <v>15</v>
      </c>
      <c r="AZO346" t="s">
        <v>1462</v>
      </c>
      <c r="AZP346" t="s">
        <v>7655</v>
      </c>
      <c r="AZR346">
        <v>2.5</v>
      </c>
      <c r="AZS346">
        <v>2.5</v>
      </c>
      <c r="BCH346">
        <v>10</v>
      </c>
      <c r="BCI346">
        <v>2.5</v>
      </c>
      <c r="BCJ346">
        <v>2.5</v>
      </c>
      <c r="BCK346">
        <v>15</v>
      </c>
      <c r="BCL346">
        <v>2</v>
      </c>
      <c r="BCN346">
        <v>1</v>
      </c>
      <c r="BCP346">
        <v>3</v>
      </c>
      <c r="BCR346">
        <v>4</v>
      </c>
      <c r="BCT346" t="s">
        <v>2555</v>
      </c>
      <c r="BCW346" t="s">
        <v>2555</v>
      </c>
      <c r="BCY346">
        <v>2.5</v>
      </c>
      <c r="BCZ346">
        <v>2.5</v>
      </c>
      <c r="BEH346">
        <v>7.5</v>
      </c>
      <c r="BEI346">
        <v>5</v>
      </c>
      <c r="BEJ346">
        <v>2.5</v>
      </c>
      <c r="BEK346">
        <v>15</v>
      </c>
      <c r="BEL346" t="s">
        <v>2552</v>
      </c>
      <c r="BEN346" t="s">
        <v>2557</v>
      </c>
      <c r="BEP346" t="s">
        <v>2552</v>
      </c>
      <c r="BER346" t="s">
        <v>2567</v>
      </c>
      <c r="BET346" t="s">
        <v>2567</v>
      </c>
      <c r="BEV346" t="s">
        <v>2567</v>
      </c>
      <c r="BEX346">
        <v>5</v>
      </c>
      <c r="BEY346">
        <v>2.5</v>
      </c>
      <c r="BGQ346">
        <v>0</v>
      </c>
      <c r="BGR346">
        <v>2.5</v>
      </c>
      <c r="BGS346">
        <v>2.5</v>
      </c>
      <c r="BGT346">
        <v>5</v>
      </c>
      <c r="BGU346" t="s">
        <v>1462</v>
      </c>
      <c r="BHB346" t="s">
        <v>4822</v>
      </c>
      <c r="BHC346" t="s">
        <v>3103</v>
      </c>
      <c r="BHK346">
        <v>2.5</v>
      </c>
      <c r="BHL346">
        <v>2.5</v>
      </c>
      <c r="BIT346">
        <v>10</v>
      </c>
      <c r="BIU346">
        <v>2.5</v>
      </c>
      <c r="BIV346">
        <v>2.5</v>
      </c>
      <c r="BIW346">
        <v>15</v>
      </c>
      <c r="BIX346">
        <v>3</v>
      </c>
      <c r="BIY346" t="s">
        <v>1794</v>
      </c>
      <c r="BIZ346" t="s">
        <v>2548</v>
      </c>
      <c r="BJA346" t="s">
        <v>2594</v>
      </c>
      <c r="BJB346">
        <v>2.5</v>
      </c>
      <c r="BJC346">
        <v>2.5</v>
      </c>
    </row>
    <row r="347" spans="1:1020 1026:1615" ht="15" x14ac:dyDescent="0.25">
      <c r="A347" t="s">
        <v>6936</v>
      </c>
      <c r="B347" t="s">
        <v>7656</v>
      </c>
      <c r="C347" t="s">
        <v>7657</v>
      </c>
      <c r="D347" t="s">
        <v>2553</v>
      </c>
      <c r="E347" t="s">
        <v>7658</v>
      </c>
      <c r="F347" t="s">
        <v>2606</v>
      </c>
      <c r="G347" t="s">
        <v>4350</v>
      </c>
      <c r="H347" t="s">
        <v>7558</v>
      </c>
      <c r="I347" t="s">
        <v>7631</v>
      </c>
      <c r="J347">
        <v>2.4618973500000001</v>
      </c>
      <c r="K347">
        <v>34.320706199999996</v>
      </c>
      <c r="L347" s="116">
        <v>42407</v>
      </c>
      <c r="M347" t="s">
        <v>1471</v>
      </c>
      <c r="N347">
        <v>30</v>
      </c>
      <c r="O347" t="s">
        <v>2554</v>
      </c>
      <c r="Q347">
        <v>6.7</v>
      </c>
      <c r="R347">
        <v>7.5</v>
      </c>
      <c r="S347">
        <v>2.5</v>
      </c>
      <c r="T347">
        <v>16.7</v>
      </c>
      <c r="U347">
        <v>1</v>
      </c>
      <c r="V347">
        <v>1</v>
      </c>
      <c r="W347">
        <v>2</v>
      </c>
      <c r="X347">
        <v>2</v>
      </c>
      <c r="AA347" t="b">
        <v>1</v>
      </c>
      <c r="AG347">
        <v>1</v>
      </c>
      <c r="AH347">
        <v>1</v>
      </c>
      <c r="AI347">
        <v>1</v>
      </c>
      <c r="AJ347">
        <v>1</v>
      </c>
      <c r="AM347">
        <v>1</v>
      </c>
      <c r="AO347">
        <v>1</v>
      </c>
      <c r="AS347">
        <v>1</v>
      </c>
      <c r="AT347">
        <v>1</v>
      </c>
      <c r="AU347">
        <v>1</v>
      </c>
      <c r="AV347">
        <v>1</v>
      </c>
      <c r="BS347" t="s">
        <v>1462</v>
      </c>
      <c r="BT347" t="s">
        <v>1462</v>
      </c>
      <c r="BW347">
        <v>7.5</v>
      </c>
      <c r="BX347">
        <v>2.5</v>
      </c>
      <c r="BY347">
        <v>6</v>
      </c>
      <c r="BZ347">
        <v>2.5</v>
      </c>
      <c r="CA347">
        <v>2.5</v>
      </c>
      <c r="CB347">
        <v>11</v>
      </c>
      <c r="CC347" t="s">
        <v>1462</v>
      </c>
      <c r="CD347" t="b">
        <v>1</v>
      </c>
      <c r="CF347">
        <v>15</v>
      </c>
      <c r="CH347" t="s">
        <v>1462</v>
      </c>
      <c r="CJ347" t="b">
        <v>1</v>
      </c>
      <c r="CK347">
        <v>15</v>
      </c>
      <c r="CM347" t="s">
        <v>1463</v>
      </c>
      <c r="CR347" t="s">
        <v>1463</v>
      </c>
      <c r="CW347" t="s">
        <v>1463</v>
      </c>
      <c r="DB347" t="s">
        <v>1463</v>
      </c>
      <c r="DG347" t="s">
        <v>1463</v>
      </c>
      <c r="DM347" t="s">
        <v>1463</v>
      </c>
      <c r="DS347" t="b">
        <v>1</v>
      </c>
      <c r="DY347" t="b">
        <v>1</v>
      </c>
      <c r="EI347">
        <v>2.5</v>
      </c>
      <c r="EJ347">
        <v>2.5</v>
      </c>
      <c r="EN347">
        <v>0</v>
      </c>
      <c r="EO347" t="s">
        <v>1463</v>
      </c>
      <c r="FL347">
        <v>3.3</v>
      </c>
      <c r="FM347">
        <v>2.5</v>
      </c>
      <c r="FN347">
        <v>2.5</v>
      </c>
      <c r="FO347">
        <v>8.3000000000000007</v>
      </c>
      <c r="FP347" t="s">
        <v>1462</v>
      </c>
      <c r="FT347" t="b">
        <v>1</v>
      </c>
      <c r="FV347" t="s">
        <v>1464</v>
      </c>
      <c r="HJ347" t="b">
        <v>1</v>
      </c>
      <c r="HL347" t="s">
        <v>1464</v>
      </c>
      <c r="JC347" t="b">
        <v>1</v>
      </c>
      <c r="JE347" t="s">
        <v>1464</v>
      </c>
      <c r="KG347" t="s">
        <v>4388</v>
      </c>
      <c r="KH347" t="b">
        <v>1</v>
      </c>
      <c r="KJ347" t="s">
        <v>1465</v>
      </c>
      <c r="KK347" t="s">
        <v>1463</v>
      </c>
      <c r="KM347">
        <v>2.5</v>
      </c>
      <c r="KN347">
        <v>2.5</v>
      </c>
      <c r="KO347">
        <v>3.5</v>
      </c>
      <c r="KP347">
        <v>2.5</v>
      </c>
      <c r="KQ347">
        <v>2.5</v>
      </c>
      <c r="KR347">
        <v>8.5</v>
      </c>
      <c r="KS347" t="s">
        <v>1462</v>
      </c>
      <c r="KU347">
        <v>3</v>
      </c>
      <c r="KV347">
        <v>5</v>
      </c>
      <c r="LB347">
        <v>1</v>
      </c>
      <c r="LE347">
        <v>1</v>
      </c>
      <c r="LF347">
        <v>1</v>
      </c>
      <c r="LL347">
        <v>1</v>
      </c>
      <c r="LY347" t="b">
        <v>1</v>
      </c>
      <c r="LZ347" t="b">
        <v>1</v>
      </c>
      <c r="MF347" t="b">
        <v>1</v>
      </c>
      <c r="MT347" t="s">
        <v>1462</v>
      </c>
      <c r="MU347" t="s">
        <v>6967</v>
      </c>
      <c r="MV347">
        <v>2.5</v>
      </c>
      <c r="MW347">
        <v>2.5</v>
      </c>
      <c r="MX347">
        <v>0</v>
      </c>
      <c r="MY347">
        <v>0</v>
      </c>
      <c r="MZ347">
        <v>2.5</v>
      </c>
      <c r="NA347">
        <v>2.5</v>
      </c>
      <c r="NM347" t="s">
        <v>2549</v>
      </c>
      <c r="NN347" t="s">
        <v>2549</v>
      </c>
      <c r="NO347" t="s">
        <v>2549</v>
      </c>
      <c r="NP347" t="s">
        <v>2549</v>
      </c>
      <c r="NQ347" t="s">
        <v>2549</v>
      </c>
      <c r="NR347" t="s">
        <v>2549</v>
      </c>
      <c r="NS347" t="s">
        <v>2549</v>
      </c>
      <c r="NT347" t="s">
        <v>2549</v>
      </c>
      <c r="NU347" t="s">
        <v>2549</v>
      </c>
      <c r="NV347" t="s">
        <v>2549</v>
      </c>
      <c r="NW347" t="s">
        <v>2569</v>
      </c>
      <c r="NX347" t="s">
        <v>2569</v>
      </c>
      <c r="NY347" t="s">
        <v>2550</v>
      </c>
      <c r="NZ347" t="s">
        <v>2550</v>
      </c>
      <c r="OA347" t="s">
        <v>2550</v>
      </c>
      <c r="OB347" t="s">
        <v>2550</v>
      </c>
      <c r="OC347" t="s">
        <v>2550</v>
      </c>
      <c r="OD347" t="s">
        <v>2569</v>
      </c>
      <c r="OE347" t="s">
        <v>2550</v>
      </c>
      <c r="OF347" t="s">
        <v>2550</v>
      </c>
      <c r="OG347">
        <v>0</v>
      </c>
      <c r="OH347">
        <v>2.5</v>
      </c>
      <c r="OJ347">
        <v>2.5</v>
      </c>
      <c r="OK347">
        <v>2.5</v>
      </c>
      <c r="OL347">
        <v>5</v>
      </c>
      <c r="QL347">
        <v>2.5</v>
      </c>
      <c r="QM347">
        <v>2.5</v>
      </c>
      <c r="RO347">
        <v>7.5</v>
      </c>
      <c r="RP347">
        <v>0</v>
      </c>
      <c r="RQ347">
        <v>0</v>
      </c>
      <c r="RR347">
        <v>7.5</v>
      </c>
      <c r="RS347" t="s">
        <v>1463</v>
      </c>
      <c r="RZ347" t="s">
        <v>1463</v>
      </c>
      <c r="SB347" t="s">
        <v>1463</v>
      </c>
      <c r="SH347" t="s">
        <v>1463</v>
      </c>
      <c r="SK347">
        <v>0</v>
      </c>
      <c r="SL347">
        <v>0</v>
      </c>
      <c r="SM347">
        <v>1.3</v>
      </c>
      <c r="SN347">
        <v>2.5</v>
      </c>
      <c r="SO347">
        <v>2.5</v>
      </c>
      <c r="SP347">
        <v>6.3</v>
      </c>
      <c r="SQ347" t="s">
        <v>1463</v>
      </c>
      <c r="SR347" t="s">
        <v>2919</v>
      </c>
      <c r="TI347">
        <v>5</v>
      </c>
      <c r="TJ347" t="s">
        <v>7659</v>
      </c>
      <c r="TM347" t="b">
        <v>1</v>
      </c>
      <c r="TP347" t="b">
        <v>1</v>
      </c>
      <c r="TQ347" t="b">
        <v>1</v>
      </c>
      <c r="TX347">
        <v>2.5</v>
      </c>
      <c r="TY347">
        <v>2.5</v>
      </c>
      <c r="VI347">
        <v>5</v>
      </c>
      <c r="VJ347">
        <v>0</v>
      </c>
      <c r="VK347">
        <v>0</v>
      </c>
      <c r="VL347">
        <v>5</v>
      </c>
      <c r="VM347" t="s">
        <v>1463</v>
      </c>
      <c r="VO347" t="s">
        <v>1463</v>
      </c>
      <c r="VQ347" t="s">
        <v>1463</v>
      </c>
      <c r="VS347" t="s">
        <v>1463</v>
      </c>
      <c r="VV347" t="s">
        <v>1463</v>
      </c>
      <c r="VX347" t="s">
        <v>1462</v>
      </c>
      <c r="VY347" t="s">
        <v>2659</v>
      </c>
      <c r="VZ347">
        <v>0</v>
      </c>
      <c r="WA347">
        <v>0</v>
      </c>
      <c r="XJ347">
        <v>5</v>
      </c>
      <c r="XK347">
        <v>1.3</v>
      </c>
      <c r="XL347">
        <v>2.5</v>
      </c>
      <c r="XM347">
        <v>8.8000000000000007</v>
      </c>
      <c r="XN347" t="s">
        <v>1462</v>
      </c>
      <c r="XO347" t="s">
        <v>1462</v>
      </c>
      <c r="XR347" t="b">
        <v>1</v>
      </c>
      <c r="XU347" t="b">
        <v>1</v>
      </c>
      <c r="XW347" t="b">
        <v>1</v>
      </c>
      <c r="YE347" t="s">
        <v>1462</v>
      </c>
      <c r="YF347" t="s">
        <v>6929</v>
      </c>
      <c r="YG347">
        <v>2.5</v>
      </c>
      <c r="YH347">
        <v>2.5</v>
      </c>
      <c r="YI347" t="s">
        <v>1463</v>
      </c>
      <c r="YU347">
        <v>0</v>
      </c>
      <c r="YV347">
        <v>2.5</v>
      </c>
      <c r="ZX347">
        <v>5</v>
      </c>
      <c r="ZY347">
        <v>0</v>
      </c>
      <c r="ZZ347">
        <v>2.5</v>
      </c>
      <c r="AAA347">
        <v>7.5</v>
      </c>
      <c r="AAB347" t="s">
        <v>1462</v>
      </c>
      <c r="AAO347" t="b">
        <v>1</v>
      </c>
      <c r="AAR347" t="s">
        <v>7291</v>
      </c>
      <c r="AAS347" t="s">
        <v>7660</v>
      </c>
      <c r="AAT347">
        <v>0</v>
      </c>
      <c r="AAU347">
        <v>2.5</v>
      </c>
      <c r="ADN347">
        <v>10</v>
      </c>
      <c r="ADO347">
        <v>5</v>
      </c>
      <c r="ADP347">
        <v>2.5</v>
      </c>
      <c r="ADQ347">
        <v>17.5</v>
      </c>
      <c r="ADR347" t="s">
        <v>1759</v>
      </c>
      <c r="ADS347">
        <v>0.5</v>
      </c>
      <c r="ADT347">
        <v>30</v>
      </c>
      <c r="ADU347" t="s">
        <v>2560</v>
      </c>
      <c r="ADV347">
        <v>1</v>
      </c>
      <c r="ADW347">
        <v>60</v>
      </c>
      <c r="ADX347" t="s">
        <v>3580</v>
      </c>
      <c r="ADY347">
        <v>1</v>
      </c>
      <c r="ADZ347">
        <v>60</v>
      </c>
      <c r="AEG347">
        <v>5</v>
      </c>
      <c r="AEH347">
        <v>2.5</v>
      </c>
      <c r="AEI347">
        <v>2</v>
      </c>
      <c r="AEJ347">
        <v>2.5</v>
      </c>
      <c r="AEK347">
        <v>2.5</v>
      </c>
      <c r="AEL347">
        <v>7</v>
      </c>
      <c r="AEU347" t="b">
        <v>1</v>
      </c>
      <c r="AFC347">
        <v>2.5</v>
      </c>
      <c r="AFD347">
        <v>2.5</v>
      </c>
      <c r="AFE347">
        <v>0</v>
      </c>
      <c r="AFF347">
        <v>5.8</v>
      </c>
      <c r="AFG347">
        <v>2.5</v>
      </c>
      <c r="AFH347">
        <v>8.3000000000000007</v>
      </c>
      <c r="AFI347" t="s">
        <v>1463</v>
      </c>
      <c r="AFK347" t="s">
        <v>1463</v>
      </c>
      <c r="AFM347" t="s">
        <v>1463</v>
      </c>
      <c r="AFO347" t="s">
        <v>1463</v>
      </c>
      <c r="AFQ347" t="s">
        <v>1463</v>
      </c>
      <c r="AFT347" t="s">
        <v>1463</v>
      </c>
      <c r="AFV347">
        <v>3</v>
      </c>
      <c r="AFW347">
        <v>2</v>
      </c>
      <c r="AFX347">
        <v>5.8333333333333304</v>
      </c>
      <c r="AFY347">
        <v>2.5</v>
      </c>
      <c r="AFZ347">
        <v>5</v>
      </c>
      <c r="AGA347">
        <v>5</v>
      </c>
      <c r="AGB347">
        <v>2.5</v>
      </c>
      <c r="AGC347">
        <v>12.5</v>
      </c>
      <c r="AGD347">
        <v>8</v>
      </c>
      <c r="AGG347">
        <v>8</v>
      </c>
      <c r="AGJ347">
        <v>8</v>
      </c>
      <c r="AGQ347">
        <v>5</v>
      </c>
      <c r="AGR347">
        <v>2.5</v>
      </c>
      <c r="AGS347">
        <v>2</v>
      </c>
      <c r="AGT347">
        <v>2.5</v>
      </c>
      <c r="AGU347">
        <v>2.5</v>
      </c>
      <c r="AGV347">
        <v>7</v>
      </c>
      <c r="AGW347">
        <v>2</v>
      </c>
      <c r="AGY347" t="b">
        <v>1</v>
      </c>
      <c r="AGZ347" t="b">
        <v>1</v>
      </c>
      <c r="AHD347">
        <v>2</v>
      </c>
      <c r="AHE347">
        <v>2</v>
      </c>
      <c r="AHF347">
        <v>3</v>
      </c>
      <c r="AKM347">
        <v>2.5</v>
      </c>
      <c r="AKN347">
        <v>2.5</v>
      </c>
      <c r="AKO347">
        <v>10</v>
      </c>
      <c r="AKP347">
        <v>2.5</v>
      </c>
      <c r="AKQ347">
        <v>2.5</v>
      </c>
      <c r="AKR347">
        <v>15</v>
      </c>
      <c r="AKS347" t="s">
        <v>1462</v>
      </c>
      <c r="AKT347" t="s">
        <v>1463</v>
      </c>
      <c r="AKV347" t="s">
        <v>1462</v>
      </c>
      <c r="AKX347" t="s">
        <v>1463</v>
      </c>
      <c r="AKZ347" t="s">
        <v>1463</v>
      </c>
      <c r="ALB347" t="s">
        <v>1462</v>
      </c>
      <c r="ALD347" t="s">
        <v>1463</v>
      </c>
      <c r="ALF347" t="s">
        <v>1462</v>
      </c>
      <c r="ALH347" t="s">
        <v>1463</v>
      </c>
      <c r="ALJ347" t="s">
        <v>1463</v>
      </c>
      <c r="ALL347" t="s">
        <v>1462</v>
      </c>
      <c r="ALN347" t="s">
        <v>1463</v>
      </c>
      <c r="ALP347" t="s">
        <v>1463</v>
      </c>
      <c r="ALR347" t="s">
        <v>1463</v>
      </c>
      <c r="ALT347" t="s">
        <v>1463</v>
      </c>
      <c r="AML347" t="b">
        <v>1</v>
      </c>
      <c r="AMM347" t="b">
        <v>1</v>
      </c>
      <c r="AMQ347" t="b">
        <v>1</v>
      </c>
      <c r="ANA347">
        <v>2.5</v>
      </c>
      <c r="ANB347">
        <v>2.5</v>
      </c>
      <c r="ANC347">
        <v>10</v>
      </c>
      <c r="AND347">
        <v>2.5</v>
      </c>
      <c r="ANE347">
        <v>2.5</v>
      </c>
      <c r="ANF347">
        <v>15</v>
      </c>
      <c r="ANG347" t="s">
        <v>1462</v>
      </c>
      <c r="ANH347" t="s">
        <v>3069</v>
      </c>
      <c r="ANI347" t="s">
        <v>1462</v>
      </c>
      <c r="ANJ347" t="s">
        <v>2616</v>
      </c>
      <c r="ANK347">
        <v>2.5</v>
      </c>
      <c r="ANL347">
        <v>2.5</v>
      </c>
      <c r="ANM347">
        <v>6</v>
      </c>
      <c r="ANN347">
        <v>2.5</v>
      </c>
      <c r="ANO347">
        <v>5</v>
      </c>
      <c r="ANP347">
        <v>13.5</v>
      </c>
      <c r="ANQ347" t="s">
        <v>2599</v>
      </c>
      <c r="ANR347" t="s">
        <v>1462</v>
      </c>
      <c r="ANT347">
        <v>2.5</v>
      </c>
      <c r="ANU347">
        <v>5</v>
      </c>
      <c r="AQR347">
        <v>2.5</v>
      </c>
      <c r="AQS347">
        <v>0</v>
      </c>
      <c r="AQT347">
        <v>1.3</v>
      </c>
      <c r="AQU347">
        <v>3.8</v>
      </c>
      <c r="AQV347" t="s">
        <v>1463</v>
      </c>
      <c r="ARA347" t="b">
        <v>1</v>
      </c>
      <c r="ARC347" t="b">
        <v>1</v>
      </c>
      <c r="ARD347" t="b">
        <v>1</v>
      </c>
      <c r="ARG347">
        <v>0</v>
      </c>
      <c r="ARH347">
        <v>0</v>
      </c>
      <c r="ARI347" t="s">
        <v>1463</v>
      </c>
      <c r="ARQ347" t="s">
        <v>1463</v>
      </c>
      <c r="ASD347">
        <v>0</v>
      </c>
      <c r="ASE347">
        <v>2.5</v>
      </c>
      <c r="ASF347">
        <v>6</v>
      </c>
      <c r="ASG347">
        <v>5</v>
      </c>
      <c r="ASH347">
        <v>2.5</v>
      </c>
      <c r="ASI347">
        <v>13.5</v>
      </c>
      <c r="ASJ347">
        <v>50</v>
      </c>
      <c r="ASM347" t="b">
        <v>1</v>
      </c>
      <c r="ASS347">
        <v>4</v>
      </c>
      <c r="AST347" t="s">
        <v>1462</v>
      </c>
      <c r="ASY347" t="b">
        <v>1</v>
      </c>
      <c r="ATC347" t="s">
        <v>7661</v>
      </c>
      <c r="ATD347">
        <v>5</v>
      </c>
      <c r="ATE347">
        <v>2.5</v>
      </c>
      <c r="ATF347">
        <v>0</v>
      </c>
      <c r="ATG347">
        <v>2.5</v>
      </c>
      <c r="ATH347">
        <v>1.3</v>
      </c>
      <c r="ATI347">
        <v>3.8</v>
      </c>
      <c r="ATJ347" t="s">
        <v>1463</v>
      </c>
      <c r="AVZ347">
        <v>2.5</v>
      </c>
      <c r="AWA347">
        <v>2.5</v>
      </c>
      <c r="AWB347">
        <v>2.5</v>
      </c>
      <c r="AWC347">
        <v>0</v>
      </c>
      <c r="AWD347">
        <v>2</v>
      </c>
      <c r="AWE347">
        <v>5</v>
      </c>
      <c r="AWF347">
        <v>2.5</v>
      </c>
      <c r="AWG347">
        <v>9.5</v>
      </c>
      <c r="AWH347" t="s">
        <v>1462</v>
      </c>
      <c r="AWI347" t="s">
        <v>1470</v>
      </c>
      <c r="AWJ347" t="s">
        <v>1462</v>
      </c>
      <c r="AWK347" t="s">
        <v>1469</v>
      </c>
      <c r="AWL347" t="s">
        <v>1462</v>
      </c>
      <c r="AWM347" t="s">
        <v>1470</v>
      </c>
      <c r="AWN347" t="s">
        <v>1463</v>
      </c>
      <c r="AWP347" t="s">
        <v>1463</v>
      </c>
      <c r="AWR347" t="s">
        <v>1463</v>
      </c>
      <c r="AWT347" t="s">
        <v>1463</v>
      </c>
      <c r="AWV347" t="s">
        <v>1463</v>
      </c>
      <c r="AWX347" t="s">
        <v>1463</v>
      </c>
      <c r="AWZ347" t="s">
        <v>1463</v>
      </c>
      <c r="AXB347" t="s">
        <v>1463</v>
      </c>
      <c r="AXD347" t="s">
        <v>1463</v>
      </c>
      <c r="AXI347">
        <v>5</v>
      </c>
      <c r="AXJ347">
        <v>2.5</v>
      </c>
      <c r="AXK347">
        <v>2</v>
      </c>
      <c r="AXN347">
        <v>2</v>
      </c>
      <c r="AXO347">
        <v>1</v>
      </c>
      <c r="AXP347">
        <v>1</v>
      </c>
      <c r="AXQ347">
        <v>1</v>
      </c>
      <c r="AXR347">
        <v>1</v>
      </c>
      <c r="AXS347">
        <v>1</v>
      </c>
      <c r="AXT347">
        <v>1</v>
      </c>
      <c r="AXU347">
        <v>1</v>
      </c>
      <c r="AXV347">
        <v>1</v>
      </c>
      <c r="AXW347">
        <v>1</v>
      </c>
      <c r="AXX347">
        <v>1</v>
      </c>
      <c r="AYA347">
        <v>8.6999999999999993</v>
      </c>
      <c r="AYD347">
        <v>8.6999999999999993</v>
      </c>
      <c r="AYE347" t="s">
        <v>1463</v>
      </c>
      <c r="AYF347" t="s">
        <v>1463</v>
      </c>
      <c r="AYG347">
        <v>6</v>
      </c>
      <c r="AYJ347">
        <v>10</v>
      </c>
      <c r="AYK347">
        <v>2.5</v>
      </c>
      <c r="AYL347">
        <v>7.5</v>
      </c>
      <c r="AYM347">
        <v>20</v>
      </c>
      <c r="AZO347" t="s">
        <v>1462</v>
      </c>
      <c r="AZP347" t="s">
        <v>7662</v>
      </c>
      <c r="AZR347">
        <v>2.5</v>
      </c>
      <c r="AZS347">
        <v>7.5</v>
      </c>
      <c r="BCH347">
        <v>10</v>
      </c>
      <c r="BCI347">
        <v>2.5</v>
      </c>
      <c r="BCJ347">
        <v>2.5</v>
      </c>
      <c r="BCK347">
        <v>15</v>
      </c>
      <c r="BCL347">
        <v>2</v>
      </c>
      <c r="BCN347">
        <v>3</v>
      </c>
      <c r="BCP347">
        <v>1</v>
      </c>
      <c r="BCR347">
        <v>4</v>
      </c>
      <c r="BCT347" t="s">
        <v>2555</v>
      </c>
      <c r="BCW347" t="s">
        <v>2555</v>
      </c>
      <c r="BCY347">
        <v>2.5</v>
      </c>
      <c r="BCZ347">
        <v>2.5</v>
      </c>
      <c r="BEH347">
        <v>9.1999999999999993</v>
      </c>
      <c r="BEI347">
        <v>7.5</v>
      </c>
      <c r="BEJ347">
        <v>2.5</v>
      </c>
      <c r="BEK347">
        <v>19.2</v>
      </c>
      <c r="BEL347" t="s">
        <v>2552</v>
      </c>
      <c r="BEN347" t="s">
        <v>2567</v>
      </c>
      <c r="BEP347" t="s">
        <v>2552</v>
      </c>
      <c r="BER347" t="s">
        <v>2567</v>
      </c>
      <c r="BET347" t="s">
        <v>2567</v>
      </c>
      <c r="BEV347" t="s">
        <v>2567</v>
      </c>
      <c r="BEX347">
        <v>7.5</v>
      </c>
      <c r="BEY347">
        <v>2.5</v>
      </c>
      <c r="BGQ347">
        <v>0</v>
      </c>
      <c r="BGR347">
        <v>2.5</v>
      </c>
      <c r="BGS347">
        <v>0</v>
      </c>
      <c r="BGT347">
        <v>2.5</v>
      </c>
      <c r="BGU347" t="s">
        <v>1462</v>
      </c>
      <c r="BHB347" t="s">
        <v>4822</v>
      </c>
      <c r="BHC347" t="s">
        <v>3103</v>
      </c>
      <c r="BHK347">
        <v>2.5</v>
      </c>
      <c r="BHL347">
        <v>0</v>
      </c>
      <c r="BIT347">
        <v>5</v>
      </c>
      <c r="BIU347">
        <v>2.5</v>
      </c>
      <c r="BIV347">
        <v>2.5</v>
      </c>
      <c r="BIW347">
        <v>10</v>
      </c>
      <c r="BIX347">
        <v>2</v>
      </c>
      <c r="BIY347" t="s">
        <v>1794</v>
      </c>
      <c r="BIZ347" t="s">
        <v>2548</v>
      </c>
      <c r="BJA347" t="s">
        <v>1468</v>
      </c>
      <c r="BJB347">
        <v>2.5</v>
      </c>
      <c r="BJC347">
        <v>2.5</v>
      </c>
    </row>
    <row r="348" spans="1:1020 1026:1615" ht="15" x14ac:dyDescent="0.25">
      <c r="A348" t="s">
        <v>7368</v>
      </c>
      <c r="B348" t="s">
        <v>7663</v>
      </c>
      <c r="C348" t="s">
        <v>7664</v>
      </c>
      <c r="D348" t="s">
        <v>2553</v>
      </c>
      <c r="E348" t="s">
        <v>7665</v>
      </c>
      <c r="F348" t="s">
        <v>2606</v>
      </c>
      <c r="G348" t="s">
        <v>4350</v>
      </c>
      <c r="H348" t="s">
        <v>7558</v>
      </c>
      <c r="I348" t="s">
        <v>7631</v>
      </c>
      <c r="J348">
        <v>2.4625775000000001</v>
      </c>
      <c r="K348">
        <v>34.32089672</v>
      </c>
      <c r="L348" s="116">
        <v>42407</v>
      </c>
      <c r="M348" t="s">
        <v>1471</v>
      </c>
      <c r="N348">
        <v>23</v>
      </c>
      <c r="O348" t="s">
        <v>1472</v>
      </c>
      <c r="Q348">
        <v>6.7</v>
      </c>
      <c r="R348">
        <v>7.5</v>
      </c>
      <c r="S348">
        <v>2.5</v>
      </c>
      <c r="T348">
        <v>16.7</v>
      </c>
      <c r="U348">
        <v>1</v>
      </c>
      <c r="V348">
        <v>1</v>
      </c>
      <c r="AA348" t="b">
        <v>1</v>
      </c>
      <c r="AG348">
        <v>1</v>
      </c>
      <c r="AH348">
        <v>1</v>
      </c>
      <c r="AS348">
        <v>1</v>
      </c>
      <c r="AT348">
        <v>1</v>
      </c>
      <c r="BS348" t="s">
        <v>1462</v>
      </c>
      <c r="BT348" t="s">
        <v>1462</v>
      </c>
      <c r="BW348">
        <v>7.5</v>
      </c>
      <c r="BX348">
        <v>2.5</v>
      </c>
      <c r="BY348">
        <v>2.5</v>
      </c>
      <c r="BZ348">
        <v>5</v>
      </c>
      <c r="CA348">
        <v>2.5</v>
      </c>
      <c r="CB348">
        <v>10</v>
      </c>
      <c r="CC348" t="s">
        <v>1462</v>
      </c>
      <c r="CE348" t="b">
        <v>1</v>
      </c>
      <c r="CF348">
        <v>2</v>
      </c>
      <c r="CH348" t="s">
        <v>1463</v>
      </c>
      <c r="CM348" t="s">
        <v>1463</v>
      </c>
      <c r="CR348" t="s">
        <v>1463</v>
      </c>
      <c r="CW348" t="s">
        <v>1463</v>
      </c>
      <c r="DB348" t="s">
        <v>1463</v>
      </c>
      <c r="DG348" t="s">
        <v>1462</v>
      </c>
      <c r="DJ348">
        <v>1</v>
      </c>
      <c r="EI348">
        <v>5</v>
      </c>
      <c r="EJ348">
        <v>2.5</v>
      </c>
      <c r="EN348">
        <v>0</v>
      </c>
      <c r="EO348" t="s">
        <v>1463</v>
      </c>
      <c r="FL348">
        <v>5</v>
      </c>
      <c r="FM348">
        <v>5</v>
      </c>
      <c r="FN348">
        <v>2.5</v>
      </c>
      <c r="FO348">
        <v>12.5</v>
      </c>
      <c r="FP348" t="s">
        <v>1462</v>
      </c>
      <c r="FT348" t="b">
        <v>1</v>
      </c>
      <c r="FV348" t="s">
        <v>1465</v>
      </c>
      <c r="HD348" t="b">
        <v>1</v>
      </c>
      <c r="HF348" t="s">
        <v>1465</v>
      </c>
      <c r="JC348" t="b">
        <v>1</v>
      </c>
      <c r="JE348" t="s">
        <v>1464</v>
      </c>
      <c r="KG348" t="s">
        <v>6991</v>
      </c>
      <c r="KH348" t="b">
        <v>1</v>
      </c>
      <c r="KJ348" t="s">
        <v>1464</v>
      </c>
      <c r="KM348">
        <v>5</v>
      </c>
      <c r="KN348">
        <v>2.5</v>
      </c>
      <c r="KO348">
        <v>0</v>
      </c>
      <c r="KR348">
        <v>0</v>
      </c>
      <c r="KS348" t="s">
        <v>1463</v>
      </c>
      <c r="RO348">
        <v>7.5</v>
      </c>
      <c r="RP348">
        <v>0</v>
      </c>
      <c r="RQ348">
        <v>2.5</v>
      </c>
      <c r="RR348">
        <v>10</v>
      </c>
      <c r="RS348" t="s">
        <v>1463</v>
      </c>
      <c r="RZ348" t="s">
        <v>1463</v>
      </c>
      <c r="SK348">
        <v>0</v>
      </c>
      <c r="SL348">
        <v>2.5</v>
      </c>
      <c r="SM348">
        <v>1.3</v>
      </c>
      <c r="SN348">
        <v>5</v>
      </c>
      <c r="SO348">
        <v>2.5</v>
      </c>
      <c r="SP348">
        <v>8.8000000000000007</v>
      </c>
      <c r="SQ348" t="s">
        <v>1463</v>
      </c>
      <c r="SR348" t="s">
        <v>2919</v>
      </c>
      <c r="TI348">
        <v>5</v>
      </c>
      <c r="TJ348" t="s">
        <v>7666</v>
      </c>
      <c r="TP348" t="b">
        <v>1</v>
      </c>
      <c r="TQ348" t="b">
        <v>1</v>
      </c>
      <c r="TX348">
        <v>5</v>
      </c>
      <c r="TY348">
        <v>2.5</v>
      </c>
      <c r="VI348">
        <v>0</v>
      </c>
      <c r="VJ348">
        <v>0</v>
      </c>
      <c r="VK348">
        <v>2.5</v>
      </c>
      <c r="VL348">
        <v>2.5</v>
      </c>
      <c r="VM348" t="s">
        <v>1463</v>
      </c>
      <c r="VO348" t="s">
        <v>1463</v>
      </c>
      <c r="VQ348" t="s">
        <v>1463</v>
      </c>
      <c r="VS348" t="s">
        <v>1463</v>
      </c>
      <c r="VV348" t="s">
        <v>1463</v>
      </c>
      <c r="VX348" t="s">
        <v>1463</v>
      </c>
      <c r="VZ348">
        <v>0</v>
      </c>
      <c r="WA348">
        <v>2.5</v>
      </c>
      <c r="XJ348">
        <v>5</v>
      </c>
      <c r="XK348">
        <v>1.3</v>
      </c>
      <c r="XL348">
        <v>2.5</v>
      </c>
      <c r="XM348">
        <v>8.8000000000000007</v>
      </c>
      <c r="XN348" t="s">
        <v>1462</v>
      </c>
      <c r="XO348" t="s">
        <v>1462</v>
      </c>
      <c r="XR348" t="b">
        <v>1</v>
      </c>
      <c r="XS348" t="b">
        <v>1</v>
      </c>
      <c r="XU348" t="b">
        <v>1</v>
      </c>
      <c r="XW348" t="b">
        <v>1</v>
      </c>
      <c r="XX348" t="b">
        <v>1</v>
      </c>
      <c r="YC348" t="s">
        <v>1463</v>
      </c>
      <c r="YE348" t="s">
        <v>1462</v>
      </c>
      <c r="YF348" t="s">
        <v>7667</v>
      </c>
      <c r="YG348">
        <v>2.5</v>
      </c>
      <c r="YH348">
        <v>2.5</v>
      </c>
      <c r="YI348" t="s">
        <v>1463</v>
      </c>
      <c r="YU348">
        <v>0</v>
      </c>
      <c r="YV348">
        <v>2.5</v>
      </c>
      <c r="ZX348">
        <v>5</v>
      </c>
      <c r="ZY348">
        <v>5</v>
      </c>
      <c r="ZZ348">
        <v>2.5</v>
      </c>
      <c r="AAA348">
        <v>12.5</v>
      </c>
      <c r="AAB348" t="s">
        <v>1462</v>
      </c>
      <c r="AAO348" t="b">
        <v>1</v>
      </c>
      <c r="AAS348" t="s">
        <v>7646</v>
      </c>
      <c r="AAT348">
        <v>5</v>
      </c>
      <c r="AAU348">
        <v>2.5</v>
      </c>
      <c r="ADN348">
        <v>10</v>
      </c>
      <c r="ADO348">
        <v>2.5</v>
      </c>
      <c r="ADP348">
        <v>2.5</v>
      </c>
      <c r="ADQ348">
        <v>15</v>
      </c>
      <c r="ADR348" t="s">
        <v>1759</v>
      </c>
      <c r="ADS348">
        <v>0.5</v>
      </c>
      <c r="ADT348">
        <v>40</v>
      </c>
      <c r="ADU348" t="s">
        <v>2560</v>
      </c>
      <c r="ADV348">
        <v>0.5</v>
      </c>
      <c r="ADW348">
        <v>40</v>
      </c>
      <c r="ADX348" t="s">
        <v>3580</v>
      </c>
      <c r="ADY348" t="s">
        <v>7668</v>
      </c>
      <c r="ADZ348">
        <v>40</v>
      </c>
      <c r="AEG348">
        <v>2.5</v>
      </c>
      <c r="AEH348">
        <v>2.5</v>
      </c>
      <c r="AEI348">
        <v>7</v>
      </c>
      <c r="AEJ348">
        <v>2.5</v>
      </c>
      <c r="AEK348">
        <v>2.5</v>
      </c>
      <c r="AEL348">
        <v>12</v>
      </c>
      <c r="AEU348" t="b">
        <v>1</v>
      </c>
      <c r="AEV348" t="b">
        <v>1</v>
      </c>
      <c r="AFC348">
        <v>2.5</v>
      </c>
      <c r="AFD348">
        <v>2.5</v>
      </c>
      <c r="AFE348">
        <v>0</v>
      </c>
      <c r="AFF348">
        <v>6.1</v>
      </c>
      <c r="AFG348">
        <v>0</v>
      </c>
      <c r="AFH348">
        <v>6.1</v>
      </c>
      <c r="AFI348" t="s">
        <v>1463</v>
      </c>
      <c r="AFK348" t="s">
        <v>1463</v>
      </c>
      <c r="AFM348" t="s">
        <v>1463</v>
      </c>
      <c r="AFO348" t="s">
        <v>1463</v>
      </c>
      <c r="AFQ348" t="s">
        <v>1463</v>
      </c>
      <c r="AFT348" t="s">
        <v>1463</v>
      </c>
      <c r="AFV348">
        <v>3</v>
      </c>
      <c r="AFW348">
        <v>2</v>
      </c>
      <c r="AFX348">
        <v>6.1111111111111098</v>
      </c>
      <c r="AFY348">
        <v>0</v>
      </c>
      <c r="AFZ348">
        <v>2.5</v>
      </c>
      <c r="AGA348">
        <v>7.5</v>
      </c>
      <c r="AGB348">
        <v>2.5</v>
      </c>
      <c r="AGC348">
        <v>12.5</v>
      </c>
      <c r="AGD348">
        <v>5</v>
      </c>
      <c r="AGG348">
        <v>5</v>
      </c>
      <c r="AGJ348">
        <v>5</v>
      </c>
      <c r="AGQ348">
        <v>7.5</v>
      </c>
      <c r="AGR348">
        <v>2.5</v>
      </c>
      <c r="AGS348">
        <v>2</v>
      </c>
      <c r="AGT348">
        <v>5</v>
      </c>
      <c r="AGU348">
        <v>2.5</v>
      </c>
      <c r="AGV348">
        <v>9.5</v>
      </c>
      <c r="AGW348">
        <v>2</v>
      </c>
      <c r="AGY348" t="b">
        <v>1</v>
      </c>
      <c r="AGZ348" t="b">
        <v>1</v>
      </c>
      <c r="AHD348">
        <v>2</v>
      </c>
      <c r="AHE348">
        <v>1</v>
      </c>
      <c r="AHF348">
        <v>3</v>
      </c>
      <c r="AKM348">
        <v>5</v>
      </c>
      <c r="AKN348">
        <v>2.5</v>
      </c>
      <c r="AKO348">
        <v>10</v>
      </c>
      <c r="AKP348">
        <v>2.5</v>
      </c>
      <c r="AKQ348">
        <v>2.5</v>
      </c>
      <c r="AKR348">
        <v>15</v>
      </c>
      <c r="AKS348" t="s">
        <v>1462</v>
      </c>
      <c r="AKT348" t="s">
        <v>1463</v>
      </c>
      <c r="AKV348" t="s">
        <v>1462</v>
      </c>
      <c r="AKX348" t="s">
        <v>1463</v>
      </c>
      <c r="AKZ348" t="s">
        <v>1462</v>
      </c>
      <c r="ALB348" t="s">
        <v>1462</v>
      </c>
      <c r="ALD348" t="s">
        <v>1463</v>
      </c>
      <c r="ALF348" t="s">
        <v>1463</v>
      </c>
      <c r="ALH348" t="s">
        <v>1462</v>
      </c>
      <c r="ALJ348" t="s">
        <v>1463</v>
      </c>
      <c r="ALL348" t="s">
        <v>1462</v>
      </c>
      <c r="ALN348" t="s">
        <v>1463</v>
      </c>
      <c r="ALP348" t="s">
        <v>1463</v>
      </c>
      <c r="ALR348" t="s">
        <v>1463</v>
      </c>
      <c r="ALT348" t="s">
        <v>1463</v>
      </c>
      <c r="AMF348" t="b">
        <v>1</v>
      </c>
      <c r="AML348" t="b">
        <v>1</v>
      </c>
      <c r="AMM348" t="b">
        <v>1</v>
      </c>
      <c r="AMQ348" t="b">
        <v>1</v>
      </c>
      <c r="AMW348" t="b">
        <v>1</v>
      </c>
      <c r="ANA348">
        <v>2.5</v>
      </c>
      <c r="ANB348">
        <v>2.5</v>
      </c>
      <c r="ANC348">
        <v>10</v>
      </c>
      <c r="AND348">
        <v>2.5</v>
      </c>
      <c r="ANE348">
        <v>2.5</v>
      </c>
      <c r="ANF348">
        <v>15</v>
      </c>
      <c r="ANG348" t="s">
        <v>1462</v>
      </c>
      <c r="ANH348" t="s">
        <v>4388</v>
      </c>
      <c r="ANI348" t="s">
        <v>1462</v>
      </c>
      <c r="ANJ348" t="s">
        <v>2616</v>
      </c>
      <c r="ANK348">
        <v>2.5</v>
      </c>
      <c r="ANL348">
        <v>2.5</v>
      </c>
      <c r="ANM348">
        <v>6</v>
      </c>
      <c r="ANN348">
        <v>2.5</v>
      </c>
      <c r="ANO348">
        <v>5</v>
      </c>
      <c r="ANP348">
        <v>13.5</v>
      </c>
      <c r="ANQ348" t="s">
        <v>2599</v>
      </c>
      <c r="ANR348" t="s">
        <v>1462</v>
      </c>
      <c r="ANT348">
        <v>2.5</v>
      </c>
      <c r="ANU348">
        <v>5</v>
      </c>
      <c r="AQR348">
        <v>5</v>
      </c>
      <c r="AQS348">
        <v>0</v>
      </c>
      <c r="AQT348">
        <v>2.5</v>
      </c>
      <c r="AQU348">
        <v>7.5</v>
      </c>
      <c r="AQV348" t="s">
        <v>1463</v>
      </c>
      <c r="ARD348" t="b">
        <v>1</v>
      </c>
      <c r="ARG348">
        <v>0</v>
      </c>
      <c r="ARH348">
        <v>2.5</v>
      </c>
      <c r="ARI348" t="s">
        <v>1463</v>
      </c>
      <c r="ARQ348" t="s">
        <v>1462</v>
      </c>
      <c r="ARS348" t="s">
        <v>6991</v>
      </c>
      <c r="ART348" t="s">
        <v>2616</v>
      </c>
      <c r="ASB348" t="b">
        <v>1</v>
      </c>
      <c r="ASC348" t="s">
        <v>7563</v>
      </c>
      <c r="ASD348">
        <v>0</v>
      </c>
      <c r="ASE348">
        <v>2.5</v>
      </c>
      <c r="ASF348">
        <v>6</v>
      </c>
      <c r="ASG348">
        <v>5</v>
      </c>
      <c r="ASH348">
        <v>2.5</v>
      </c>
      <c r="ASI348">
        <v>13.5</v>
      </c>
      <c r="ASJ348">
        <v>50</v>
      </c>
      <c r="ASM348" t="b">
        <v>1</v>
      </c>
      <c r="ASS348">
        <v>4</v>
      </c>
      <c r="AST348" t="s">
        <v>1462</v>
      </c>
      <c r="ASY348" t="b">
        <v>1</v>
      </c>
      <c r="ATC348" t="s">
        <v>7669</v>
      </c>
      <c r="ATD348">
        <v>5</v>
      </c>
      <c r="ATE348">
        <v>2.5</v>
      </c>
      <c r="ATF348">
        <v>0</v>
      </c>
      <c r="ATG348">
        <v>0</v>
      </c>
      <c r="ATH348">
        <v>2.5</v>
      </c>
      <c r="ATI348">
        <v>2.5</v>
      </c>
      <c r="ATJ348" t="s">
        <v>1463</v>
      </c>
      <c r="AVZ348">
        <v>0</v>
      </c>
      <c r="AWA348">
        <v>2.5</v>
      </c>
      <c r="AWB348">
        <v>0</v>
      </c>
      <c r="AWC348">
        <v>2.5</v>
      </c>
      <c r="AWD348">
        <v>3</v>
      </c>
      <c r="AWE348">
        <v>5</v>
      </c>
      <c r="AWF348">
        <v>2.5</v>
      </c>
      <c r="AWG348">
        <v>10.5</v>
      </c>
      <c r="AWH348" t="s">
        <v>1462</v>
      </c>
      <c r="AWI348" t="s">
        <v>1470</v>
      </c>
      <c r="AWJ348" t="s">
        <v>1463</v>
      </c>
      <c r="AWL348" t="s">
        <v>1462</v>
      </c>
      <c r="AWM348" t="s">
        <v>2619</v>
      </c>
      <c r="AWN348" t="s">
        <v>1463</v>
      </c>
      <c r="AWP348" t="s">
        <v>1463</v>
      </c>
      <c r="AWR348" t="s">
        <v>1463</v>
      </c>
      <c r="AWT348" t="s">
        <v>1462</v>
      </c>
      <c r="AWU348" t="s">
        <v>1469</v>
      </c>
      <c r="AWV348" t="s">
        <v>1463</v>
      </c>
      <c r="AWX348" t="s">
        <v>1463</v>
      </c>
      <c r="AWZ348" t="s">
        <v>1462</v>
      </c>
      <c r="AXA348" t="s">
        <v>1469</v>
      </c>
      <c r="AXB348" t="s">
        <v>1463</v>
      </c>
      <c r="AXD348" t="s">
        <v>1463</v>
      </c>
      <c r="AXI348">
        <v>5</v>
      </c>
      <c r="AXJ348">
        <v>2.5</v>
      </c>
      <c r="AXK348">
        <v>6</v>
      </c>
      <c r="AXN348">
        <v>6</v>
      </c>
      <c r="AXO348">
        <v>1</v>
      </c>
      <c r="AXP348">
        <v>1</v>
      </c>
      <c r="AXQ348">
        <v>1</v>
      </c>
      <c r="AXR348">
        <v>1</v>
      </c>
      <c r="AXS348">
        <v>1</v>
      </c>
      <c r="AXT348">
        <v>0</v>
      </c>
      <c r="AXU348">
        <v>0</v>
      </c>
      <c r="AXW348">
        <v>0</v>
      </c>
      <c r="AYA348">
        <v>7.3</v>
      </c>
      <c r="AYD348">
        <v>7.3</v>
      </c>
      <c r="AYE348" t="s">
        <v>1463</v>
      </c>
      <c r="AYF348" t="s">
        <v>1463</v>
      </c>
      <c r="AYG348">
        <v>2</v>
      </c>
      <c r="AYJ348">
        <v>10</v>
      </c>
      <c r="AYK348">
        <v>5</v>
      </c>
      <c r="AYL348">
        <v>5</v>
      </c>
      <c r="AYM348">
        <v>20</v>
      </c>
      <c r="AZO348" t="s">
        <v>1462</v>
      </c>
      <c r="AZP348" t="s">
        <v>7168</v>
      </c>
      <c r="AZR348">
        <v>5</v>
      </c>
      <c r="AZS348">
        <v>5</v>
      </c>
      <c r="BCH348">
        <v>10</v>
      </c>
      <c r="BCI348">
        <v>2.5</v>
      </c>
      <c r="BCJ348">
        <v>2.5</v>
      </c>
      <c r="BCK348">
        <v>15</v>
      </c>
      <c r="BCL348">
        <v>1</v>
      </c>
      <c r="BCN348" t="s">
        <v>2555</v>
      </c>
      <c r="BCP348">
        <v>2</v>
      </c>
      <c r="BCR348">
        <v>3</v>
      </c>
      <c r="BCT348" t="s">
        <v>2555</v>
      </c>
      <c r="BCW348" t="s">
        <v>2555</v>
      </c>
      <c r="BCY348">
        <v>2.5</v>
      </c>
      <c r="BCZ348">
        <v>2.5</v>
      </c>
      <c r="BEH348">
        <v>10</v>
      </c>
      <c r="BEI348">
        <v>7.5</v>
      </c>
      <c r="BEJ348">
        <v>0</v>
      </c>
      <c r="BEK348">
        <v>17.5</v>
      </c>
      <c r="BEL348" t="s">
        <v>2552</v>
      </c>
      <c r="BEN348" t="s">
        <v>2567</v>
      </c>
      <c r="BEP348" t="s">
        <v>2567</v>
      </c>
      <c r="BER348" t="s">
        <v>2567</v>
      </c>
      <c r="BET348" t="s">
        <v>2567</v>
      </c>
      <c r="BEV348" t="s">
        <v>2567</v>
      </c>
      <c r="BEX348">
        <v>7.5</v>
      </c>
      <c r="BEY348">
        <v>0</v>
      </c>
      <c r="BGQ348">
        <v>0</v>
      </c>
      <c r="BGR348">
        <v>2.5</v>
      </c>
      <c r="BGS348">
        <v>2.5</v>
      </c>
      <c r="BGT348">
        <v>5</v>
      </c>
      <c r="BGU348" t="s">
        <v>1462</v>
      </c>
      <c r="BGV348" t="s">
        <v>2667</v>
      </c>
      <c r="BGW348" t="s">
        <v>3103</v>
      </c>
      <c r="BHK348">
        <v>2.5</v>
      </c>
      <c r="BHL348">
        <v>2.5</v>
      </c>
      <c r="BIT348">
        <v>5</v>
      </c>
      <c r="BIU348">
        <v>2.5</v>
      </c>
      <c r="BIV348">
        <v>2.5</v>
      </c>
      <c r="BIW348">
        <v>10</v>
      </c>
      <c r="BIX348">
        <v>2</v>
      </c>
      <c r="BIY348" t="s">
        <v>1794</v>
      </c>
      <c r="BIZ348" t="s">
        <v>1474</v>
      </c>
      <c r="BJA348" t="s">
        <v>1468</v>
      </c>
      <c r="BJB348">
        <v>2.5</v>
      </c>
      <c r="BJC348">
        <v>2.5</v>
      </c>
    </row>
    <row r="349" spans="1:1020 1026:1615" ht="15" x14ac:dyDescent="0.25">
      <c r="A349" t="s">
        <v>7368</v>
      </c>
      <c r="B349" t="s">
        <v>7670</v>
      </c>
      <c r="C349" t="s">
        <v>7671</v>
      </c>
      <c r="D349" t="s">
        <v>2553</v>
      </c>
      <c r="E349" t="s">
        <v>7672</v>
      </c>
      <c r="F349" t="s">
        <v>2606</v>
      </c>
      <c r="G349" t="s">
        <v>4350</v>
      </c>
      <c r="H349" t="s">
        <v>7558</v>
      </c>
      <c r="I349" t="s">
        <v>7631</v>
      </c>
      <c r="J349">
        <v>2.4625689999999998</v>
      </c>
      <c r="K349">
        <v>34.320995340000003</v>
      </c>
      <c r="L349" s="116">
        <v>42407</v>
      </c>
      <c r="M349" t="s">
        <v>1471</v>
      </c>
      <c r="N349">
        <v>38</v>
      </c>
      <c r="O349" t="s">
        <v>1472</v>
      </c>
      <c r="Q349">
        <v>6.7</v>
      </c>
      <c r="R349">
        <v>7.5</v>
      </c>
      <c r="S349">
        <v>2.5</v>
      </c>
      <c r="T349">
        <v>16.7</v>
      </c>
      <c r="U349">
        <v>1</v>
      </c>
      <c r="V349">
        <v>1</v>
      </c>
      <c r="W349">
        <v>3</v>
      </c>
      <c r="X349">
        <v>1</v>
      </c>
      <c r="AA349" t="b">
        <v>1</v>
      </c>
      <c r="AG349">
        <v>1</v>
      </c>
      <c r="AH349">
        <v>1</v>
      </c>
      <c r="BS349" t="s">
        <v>1462</v>
      </c>
      <c r="BT349" t="s">
        <v>1462</v>
      </c>
      <c r="BW349">
        <v>7.5</v>
      </c>
      <c r="BX349">
        <v>2.5</v>
      </c>
      <c r="BY349">
        <v>3.5</v>
      </c>
      <c r="BZ349">
        <v>2.5</v>
      </c>
      <c r="CA349">
        <v>2.5</v>
      </c>
      <c r="CB349">
        <v>8.5</v>
      </c>
      <c r="CC349" t="s">
        <v>1462</v>
      </c>
      <c r="CD349" t="b">
        <v>1</v>
      </c>
      <c r="CE349" t="b">
        <v>1</v>
      </c>
      <c r="CF349">
        <v>20</v>
      </c>
      <c r="CH349" t="s">
        <v>1463</v>
      </c>
      <c r="CM349" t="s">
        <v>1463</v>
      </c>
      <c r="CR349" t="s">
        <v>1463</v>
      </c>
      <c r="CW349" t="s">
        <v>1463</v>
      </c>
      <c r="DB349" t="s">
        <v>1463</v>
      </c>
      <c r="DG349" t="s">
        <v>1463</v>
      </c>
      <c r="DM349" t="s">
        <v>1463</v>
      </c>
      <c r="DU349" t="b">
        <v>1</v>
      </c>
      <c r="EI349">
        <v>2.5</v>
      </c>
      <c r="EJ349">
        <v>2.5</v>
      </c>
      <c r="EN349">
        <v>0</v>
      </c>
      <c r="EO349" t="s">
        <v>1463</v>
      </c>
      <c r="FL349">
        <v>2.2999999999999998</v>
      </c>
      <c r="FM349">
        <v>5</v>
      </c>
      <c r="FN349">
        <v>2.5</v>
      </c>
      <c r="FO349">
        <v>9.8000000000000007</v>
      </c>
      <c r="FP349" t="s">
        <v>1462</v>
      </c>
      <c r="FT349" t="b">
        <v>1</v>
      </c>
      <c r="FV349" t="s">
        <v>1465</v>
      </c>
      <c r="JC349" t="b">
        <v>1</v>
      </c>
      <c r="JE349" t="s">
        <v>1464</v>
      </c>
      <c r="KG349" t="s">
        <v>4388</v>
      </c>
      <c r="KH349" t="b">
        <v>1</v>
      </c>
      <c r="KJ349" t="s">
        <v>1464</v>
      </c>
      <c r="KK349" t="s">
        <v>1463</v>
      </c>
      <c r="KM349">
        <v>5</v>
      </c>
      <c r="KN349">
        <v>2.5</v>
      </c>
      <c r="KO349">
        <v>0</v>
      </c>
      <c r="KR349">
        <v>0</v>
      </c>
      <c r="KS349" t="s">
        <v>1463</v>
      </c>
      <c r="RO349">
        <v>7.5</v>
      </c>
      <c r="RP349">
        <v>0</v>
      </c>
      <c r="RQ349">
        <v>2.5</v>
      </c>
      <c r="RR349">
        <v>10</v>
      </c>
      <c r="RS349" t="s">
        <v>1463</v>
      </c>
      <c r="RZ349" t="s">
        <v>1463</v>
      </c>
      <c r="SK349">
        <v>0</v>
      </c>
      <c r="SL349">
        <v>2.5</v>
      </c>
      <c r="SM349">
        <v>1.3</v>
      </c>
      <c r="SN349">
        <v>5</v>
      </c>
      <c r="SO349">
        <v>2.5</v>
      </c>
      <c r="SP349">
        <v>8.8000000000000007</v>
      </c>
      <c r="SQ349" t="s">
        <v>1463</v>
      </c>
      <c r="SR349" t="s">
        <v>2919</v>
      </c>
      <c r="TI349">
        <v>5</v>
      </c>
      <c r="TJ349" t="s">
        <v>7673</v>
      </c>
      <c r="TM349" t="b">
        <v>1</v>
      </c>
      <c r="TO349" t="b">
        <v>1</v>
      </c>
      <c r="TP349" t="b">
        <v>1</v>
      </c>
      <c r="TQ349" t="b">
        <v>1</v>
      </c>
      <c r="TX349">
        <v>5</v>
      </c>
      <c r="TY349">
        <v>2.5</v>
      </c>
      <c r="VI349">
        <v>5</v>
      </c>
      <c r="VJ349">
        <v>0</v>
      </c>
      <c r="VK349">
        <v>2.5</v>
      </c>
      <c r="VL349">
        <v>7.5</v>
      </c>
      <c r="VM349" t="s">
        <v>1463</v>
      </c>
      <c r="VO349" t="s">
        <v>1463</v>
      </c>
      <c r="VQ349" t="s">
        <v>1463</v>
      </c>
      <c r="VS349" t="s">
        <v>1463</v>
      </c>
      <c r="VV349" t="s">
        <v>1463</v>
      </c>
      <c r="VX349" t="s">
        <v>1462</v>
      </c>
      <c r="VY349" t="s">
        <v>6956</v>
      </c>
      <c r="VZ349">
        <v>0</v>
      </c>
      <c r="WA349">
        <v>2.5</v>
      </c>
      <c r="XJ349">
        <v>9.1999999999999993</v>
      </c>
      <c r="XK349">
        <v>3.8</v>
      </c>
      <c r="XL349">
        <v>1.3</v>
      </c>
      <c r="XM349">
        <v>14.3</v>
      </c>
      <c r="XN349" t="s">
        <v>1462</v>
      </c>
      <c r="XO349" t="s">
        <v>1462</v>
      </c>
      <c r="XR349" t="b">
        <v>1</v>
      </c>
      <c r="XU349" t="b">
        <v>1</v>
      </c>
      <c r="XW349" t="b">
        <v>1</v>
      </c>
      <c r="YC349" t="s">
        <v>1462</v>
      </c>
      <c r="YE349" t="s">
        <v>1462</v>
      </c>
      <c r="YF349" t="s">
        <v>6986</v>
      </c>
      <c r="YG349">
        <v>5</v>
      </c>
      <c r="YH349">
        <v>0</v>
      </c>
      <c r="YI349" t="s">
        <v>1462</v>
      </c>
      <c r="YO349" t="b">
        <v>1</v>
      </c>
      <c r="YP349" t="b">
        <v>1</v>
      </c>
      <c r="YU349">
        <v>2.5</v>
      </c>
      <c r="YV349">
        <v>2.5</v>
      </c>
      <c r="ZX349">
        <v>5</v>
      </c>
      <c r="ZY349">
        <v>5</v>
      </c>
      <c r="ZZ349">
        <v>2.5</v>
      </c>
      <c r="AAA349">
        <v>12.5</v>
      </c>
      <c r="AAB349" t="s">
        <v>1462</v>
      </c>
      <c r="AAO349" t="b">
        <v>1</v>
      </c>
      <c r="AAS349" t="s">
        <v>7674</v>
      </c>
      <c r="AAT349">
        <v>5</v>
      </c>
      <c r="AAU349">
        <v>2.5</v>
      </c>
      <c r="ADN349">
        <v>10</v>
      </c>
      <c r="ADO349">
        <v>5</v>
      </c>
      <c r="ADP349">
        <v>0</v>
      </c>
      <c r="ADQ349">
        <v>15</v>
      </c>
      <c r="ADR349" t="s">
        <v>1759</v>
      </c>
      <c r="ADS349">
        <v>0.5</v>
      </c>
      <c r="ADT349">
        <v>30</v>
      </c>
      <c r="ADU349" t="s">
        <v>3580</v>
      </c>
      <c r="ADV349">
        <v>1</v>
      </c>
      <c r="ADW349">
        <v>60</v>
      </c>
      <c r="ADX349" t="s">
        <v>1759</v>
      </c>
      <c r="ADY349">
        <v>1</v>
      </c>
      <c r="ADZ349">
        <v>60</v>
      </c>
      <c r="AEG349">
        <v>5</v>
      </c>
      <c r="AEH349">
        <v>0</v>
      </c>
      <c r="AEI349">
        <v>10</v>
      </c>
      <c r="AEJ349">
        <v>5</v>
      </c>
      <c r="AEK349">
        <v>2.5</v>
      </c>
      <c r="AEL349">
        <v>17.5</v>
      </c>
      <c r="AEU349" t="b">
        <v>1</v>
      </c>
      <c r="AEV349" t="b">
        <v>1</v>
      </c>
      <c r="AEX349" t="b">
        <v>1</v>
      </c>
      <c r="AFC349">
        <v>5</v>
      </c>
      <c r="AFD349">
        <v>2.5</v>
      </c>
      <c r="AFE349">
        <v>0</v>
      </c>
      <c r="AFF349">
        <v>5</v>
      </c>
      <c r="AFG349">
        <v>2.5</v>
      </c>
      <c r="AFH349">
        <v>7.5</v>
      </c>
      <c r="AFI349" t="s">
        <v>1463</v>
      </c>
      <c r="AFK349" t="s">
        <v>1463</v>
      </c>
      <c r="AFM349" t="s">
        <v>1463</v>
      </c>
      <c r="AFO349" t="s">
        <v>1463</v>
      </c>
      <c r="AFQ349" t="s">
        <v>1463</v>
      </c>
      <c r="AFT349" t="s">
        <v>1463</v>
      </c>
      <c r="AFV349">
        <v>3</v>
      </c>
      <c r="AFW349">
        <v>1</v>
      </c>
      <c r="AFX349">
        <v>5</v>
      </c>
      <c r="AFY349">
        <v>2.5</v>
      </c>
      <c r="AFZ349">
        <v>5</v>
      </c>
      <c r="AGA349">
        <v>5</v>
      </c>
      <c r="AGB349">
        <v>2.5</v>
      </c>
      <c r="AGC349">
        <v>12.5</v>
      </c>
      <c r="AGD349">
        <v>7</v>
      </c>
      <c r="AGG349">
        <v>7</v>
      </c>
      <c r="AGJ349">
        <v>7</v>
      </c>
      <c r="AGQ349">
        <v>5</v>
      </c>
      <c r="AGR349">
        <v>2.5</v>
      </c>
      <c r="AGS349">
        <v>2</v>
      </c>
      <c r="AGT349">
        <v>5</v>
      </c>
      <c r="AGU349">
        <v>2.5</v>
      </c>
      <c r="AGV349">
        <v>9.5</v>
      </c>
      <c r="AGW349">
        <v>2</v>
      </c>
      <c r="AGY349" t="b">
        <v>1</v>
      </c>
      <c r="AGZ349" t="b">
        <v>1</v>
      </c>
      <c r="AHD349">
        <v>1</v>
      </c>
      <c r="AHE349">
        <v>2</v>
      </c>
      <c r="AHF349">
        <v>4</v>
      </c>
      <c r="AKM349">
        <v>5</v>
      </c>
      <c r="AKN349">
        <v>2.5</v>
      </c>
      <c r="AKO349">
        <v>10</v>
      </c>
      <c r="AKP349">
        <v>2.5</v>
      </c>
      <c r="AKQ349">
        <v>0</v>
      </c>
      <c r="AKR349">
        <v>12.5</v>
      </c>
      <c r="AKS349" t="s">
        <v>1462</v>
      </c>
      <c r="AKT349" t="s">
        <v>1463</v>
      </c>
      <c r="AKV349" t="s">
        <v>1462</v>
      </c>
      <c r="AKX349" t="s">
        <v>1463</v>
      </c>
      <c r="AKZ349" t="s">
        <v>1462</v>
      </c>
      <c r="ALB349" t="s">
        <v>1462</v>
      </c>
      <c r="ALD349" t="s">
        <v>1463</v>
      </c>
      <c r="ALF349" t="s">
        <v>1462</v>
      </c>
      <c r="ALH349" t="s">
        <v>1463</v>
      </c>
      <c r="ALJ349" t="s">
        <v>1463</v>
      </c>
      <c r="ALL349" t="s">
        <v>1462</v>
      </c>
      <c r="ALN349" t="s">
        <v>1463</v>
      </c>
      <c r="ALP349" t="s">
        <v>1463</v>
      </c>
      <c r="ALR349" t="s">
        <v>1463</v>
      </c>
      <c r="ALT349" t="s">
        <v>1463</v>
      </c>
      <c r="AML349" t="b">
        <v>1</v>
      </c>
      <c r="AMM349" t="b">
        <v>1</v>
      </c>
      <c r="AMQ349" t="b">
        <v>1</v>
      </c>
      <c r="AMW349" t="b">
        <v>1</v>
      </c>
      <c r="ANA349">
        <v>2.5</v>
      </c>
      <c r="ANB349">
        <v>0</v>
      </c>
      <c r="ANC349">
        <v>10</v>
      </c>
      <c r="AND349">
        <v>5</v>
      </c>
      <c r="ANE349">
        <v>0</v>
      </c>
      <c r="ANF349">
        <v>15</v>
      </c>
      <c r="ANG349" t="s">
        <v>1462</v>
      </c>
      <c r="ANH349" t="s">
        <v>6989</v>
      </c>
      <c r="ANI349" t="s">
        <v>1462</v>
      </c>
      <c r="ANJ349" t="s">
        <v>2616</v>
      </c>
      <c r="ANK349">
        <v>5</v>
      </c>
      <c r="ANL349">
        <v>0</v>
      </c>
      <c r="ANM349">
        <v>6</v>
      </c>
      <c r="ANN349">
        <v>2.5</v>
      </c>
      <c r="ANO349">
        <v>5</v>
      </c>
      <c r="ANP349">
        <v>13.5</v>
      </c>
      <c r="ANQ349" t="s">
        <v>2599</v>
      </c>
      <c r="ANR349" t="s">
        <v>1462</v>
      </c>
      <c r="ANS349" t="s">
        <v>7675</v>
      </c>
      <c r="ANT349">
        <v>2.5</v>
      </c>
      <c r="ANU349">
        <v>5</v>
      </c>
      <c r="AQR349">
        <v>5</v>
      </c>
      <c r="AQS349">
        <v>1.3</v>
      </c>
      <c r="AQT349">
        <v>2.5</v>
      </c>
      <c r="AQU349">
        <v>8.8000000000000007</v>
      </c>
      <c r="AQV349" t="s">
        <v>1463</v>
      </c>
      <c r="ARD349" t="b">
        <v>1</v>
      </c>
      <c r="ARG349">
        <v>2.5</v>
      </c>
      <c r="ARH349">
        <v>2.5</v>
      </c>
      <c r="ARI349" t="s">
        <v>1463</v>
      </c>
      <c r="ARQ349" t="s">
        <v>1462</v>
      </c>
      <c r="ARS349" t="s">
        <v>6991</v>
      </c>
      <c r="ART349" t="s">
        <v>2616</v>
      </c>
      <c r="ASB349" t="b">
        <v>1</v>
      </c>
      <c r="ASC349" t="s">
        <v>7563</v>
      </c>
      <c r="ASD349">
        <v>0</v>
      </c>
      <c r="ASE349">
        <v>2.5</v>
      </c>
      <c r="ASF349">
        <v>5</v>
      </c>
      <c r="ASG349">
        <v>5</v>
      </c>
      <c r="ASH349">
        <v>2.5</v>
      </c>
      <c r="ASI349">
        <v>12.5</v>
      </c>
      <c r="ASJ349">
        <v>60</v>
      </c>
      <c r="ASM349" t="b">
        <v>1</v>
      </c>
      <c r="ASS349">
        <v>4</v>
      </c>
      <c r="AST349" t="s">
        <v>1462</v>
      </c>
      <c r="ASY349" t="b">
        <v>1</v>
      </c>
      <c r="ATC349" t="s">
        <v>7676</v>
      </c>
      <c r="ATD349">
        <v>5</v>
      </c>
      <c r="ATE349">
        <v>2.5</v>
      </c>
      <c r="ATF349">
        <v>0</v>
      </c>
      <c r="ATG349">
        <v>0</v>
      </c>
      <c r="ATH349">
        <v>3.8</v>
      </c>
      <c r="ATI349">
        <v>3.8</v>
      </c>
      <c r="ATJ349" t="s">
        <v>1463</v>
      </c>
      <c r="AVZ349">
        <v>0</v>
      </c>
      <c r="AWA349">
        <v>5</v>
      </c>
      <c r="AWB349">
        <v>0</v>
      </c>
      <c r="AWC349">
        <v>2.5</v>
      </c>
      <c r="AWD349">
        <v>3</v>
      </c>
      <c r="AWE349">
        <v>5</v>
      </c>
      <c r="AWF349">
        <v>2.5</v>
      </c>
      <c r="AWG349">
        <v>10.5</v>
      </c>
      <c r="AWH349" t="s">
        <v>1462</v>
      </c>
      <c r="AWI349" t="s">
        <v>1470</v>
      </c>
      <c r="AWJ349" t="s">
        <v>1463</v>
      </c>
      <c r="AWL349" t="s">
        <v>1462</v>
      </c>
      <c r="AWM349" t="s">
        <v>2619</v>
      </c>
      <c r="AWN349" t="s">
        <v>1463</v>
      </c>
      <c r="AWP349" t="s">
        <v>1463</v>
      </c>
      <c r="AWR349" t="s">
        <v>1463</v>
      </c>
      <c r="AWT349" t="s">
        <v>1462</v>
      </c>
      <c r="AWU349" t="s">
        <v>1469</v>
      </c>
      <c r="AWV349" t="s">
        <v>1463</v>
      </c>
      <c r="AWX349" t="s">
        <v>1463</v>
      </c>
      <c r="AWZ349" t="s">
        <v>1462</v>
      </c>
      <c r="AXA349" t="s">
        <v>1469</v>
      </c>
      <c r="AXB349" t="s">
        <v>1463</v>
      </c>
      <c r="AXD349" t="s">
        <v>1463</v>
      </c>
      <c r="AXI349">
        <v>5</v>
      </c>
      <c r="AXJ349">
        <v>2.5</v>
      </c>
      <c r="AXK349">
        <v>1</v>
      </c>
      <c r="AXN349">
        <v>1</v>
      </c>
      <c r="AXO349">
        <v>1</v>
      </c>
      <c r="AXP349">
        <v>1</v>
      </c>
      <c r="AXQ349">
        <v>1</v>
      </c>
      <c r="AXR349">
        <v>1</v>
      </c>
      <c r="AXS349">
        <v>1</v>
      </c>
      <c r="AXT349">
        <v>1</v>
      </c>
      <c r="AXU349">
        <v>1</v>
      </c>
      <c r="AXV349">
        <v>2</v>
      </c>
      <c r="AXW349">
        <v>1</v>
      </c>
      <c r="AXX349">
        <v>2</v>
      </c>
      <c r="AYA349">
        <v>10</v>
      </c>
      <c r="AYD349">
        <v>10</v>
      </c>
      <c r="AYE349" t="s">
        <v>1463</v>
      </c>
      <c r="AYF349" t="s">
        <v>1463</v>
      </c>
      <c r="AYG349">
        <v>10</v>
      </c>
      <c r="AYJ349">
        <v>10</v>
      </c>
      <c r="AYK349">
        <v>2.5</v>
      </c>
      <c r="AYL349">
        <v>5</v>
      </c>
      <c r="AYM349">
        <v>17.5</v>
      </c>
      <c r="AZO349" t="s">
        <v>1462</v>
      </c>
      <c r="AZP349" t="s">
        <v>7083</v>
      </c>
      <c r="AZR349">
        <v>2.5</v>
      </c>
      <c r="AZS349">
        <v>5</v>
      </c>
      <c r="BCH349">
        <v>10</v>
      </c>
      <c r="BCI349">
        <v>2.5</v>
      </c>
      <c r="BCJ349">
        <v>2.5</v>
      </c>
      <c r="BCK349">
        <v>15</v>
      </c>
      <c r="BCL349">
        <v>1</v>
      </c>
      <c r="BCN349">
        <v>2</v>
      </c>
      <c r="BCP349">
        <v>4</v>
      </c>
      <c r="BCR349">
        <v>3</v>
      </c>
      <c r="BCT349" t="s">
        <v>2555</v>
      </c>
      <c r="BCW349" t="s">
        <v>2555</v>
      </c>
      <c r="BCY349">
        <v>2.5</v>
      </c>
      <c r="BCZ349">
        <v>2.5</v>
      </c>
      <c r="BEH349">
        <v>9.1999999999999993</v>
      </c>
      <c r="BEI349">
        <v>7.5</v>
      </c>
      <c r="BEJ349">
        <v>2.5</v>
      </c>
      <c r="BEK349">
        <v>19.2</v>
      </c>
      <c r="BEL349" t="s">
        <v>2552</v>
      </c>
      <c r="BEN349" t="s">
        <v>2567</v>
      </c>
      <c r="BEP349" t="s">
        <v>2552</v>
      </c>
      <c r="BER349" t="s">
        <v>2567</v>
      </c>
      <c r="BET349" t="s">
        <v>2567</v>
      </c>
      <c r="BEV349" t="s">
        <v>2567</v>
      </c>
      <c r="BEX349">
        <v>7.5</v>
      </c>
      <c r="BEY349">
        <v>2.5</v>
      </c>
      <c r="BGQ349">
        <v>2</v>
      </c>
      <c r="BGR349">
        <v>2.5</v>
      </c>
      <c r="BGS349">
        <v>2.5</v>
      </c>
      <c r="BGT349">
        <v>7</v>
      </c>
      <c r="BGU349" t="s">
        <v>1462</v>
      </c>
      <c r="BGV349" t="s">
        <v>3069</v>
      </c>
      <c r="BGW349" t="s">
        <v>2653</v>
      </c>
      <c r="BGX349" t="s">
        <v>4388</v>
      </c>
      <c r="BGY349" t="s">
        <v>2653</v>
      </c>
      <c r="BHK349">
        <v>2.5</v>
      </c>
      <c r="BHL349">
        <v>2.5</v>
      </c>
      <c r="BIT349">
        <v>10</v>
      </c>
      <c r="BIU349">
        <v>5</v>
      </c>
      <c r="BIV349">
        <v>2.5</v>
      </c>
      <c r="BIW349">
        <v>17.5</v>
      </c>
      <c r="BIX349">
        <v>3</v>
      </c>
      <c r="BIY349" t="s">
        <v>1794</v>
      </c>
      <c r="BIZ349" t="s">
        <v>2594</v>
      </c>
      <c r="BJA349" t="s">
        <v>2563</v>
      </c>
      <c r="BJB349">
        <v>5</v>
      </c>
      <c r="BJC349">
        <v>2.5</v>
      </c>
    </row>
    <row r="350" spans="1:1020 1026:1615" ht="15" x14ac:dyDescent="0.25">
      <c r="A350" t="s">
        <v>6936</v>
      </c>
      <c r="B350" t="s">
        <v>7677</v>
      </c>
      <c r="C350" t="s">
        <v>7678</v>
      </c>
      <c r="D350" t="s">
        <v>2553</v>
      </c>
      <c r="E350" t="s">
        <v>7679</v>
      </c>
      <c r="F350" t="s">
        <v>2606</v>
      </c>
      <c r="G350" t="s">
        <v>4350</v>
      </c>
      <c r="H350" t="s">
        <v>7558</v>
      </c>
      <c r="I350" t="s">
        <v>7631</v>
      </c>
      <c r="J350">
        <v>2.4622942499999998</v>
      </c>
      <c r="K350">
        <v>34.320856650000003</v>
      </c>
      <c r="L350" s="116">
        <v>42407</v>
      </c>
      <c r="M350" t="s">
        <v>1471</v>
      </c>
      <c r="N350">
        <v>30</v>
      </c>
      <c r="O350" t="s">
        <v>2554</v>
      </c>
      <c r="Q350">
        <v>5</v>
      </c>
      <c r="R350">
        <v>7.5</v>
      </c>
      <c r="S350">
        <v>2.5</v>
      </c>
      <c r="T350">
        <v>15</v>
      </c>
      <c r="U350">
        <v>1</v>
      </c>
      <c r="V350">
        <v>1</v>
      </c>
      <c r="W350">
        <v>2</v>
      </c>
      <c r="X350">
        <v>2</v>
      </c>
      <c r="AA350" t="b">
        <v>1</v>
      </c>
      <c r="AG350">
        <v>1</v>
      </c>
      <c r="AH350">
        <v>1</v>
      </c>
      <c r="AI350">
        <v>2</v>
      </c>
      <c r="AJ350">
        <v>1</v>
      </c>
      <c r="AM350">
        <v>1</v>
      </c>
      <c r="AO350">
        <v>2</v>
      </c>
      <c r="AS350">
        <v>1</v>
      </c>
      <c r="AT350">
        <v>1</v>
      </c>
      <c r="AV350">
        <v>1</v>
      </c>
      <c r="BB350">
        <v>1</v>
      </c>
      <c r="BS350" t="s">
        <v>1462</v>
      </c>
      <c r="BT350" t="s">
        <v>1462</v>
      </c>
      <c r="BU350" t="s">
        <v>7680</v>
      </c>
      <c r="BV350" t="s">
        <v>7047</v>
      </c>
      <c r="BW350">
        <v>7.5</v>
      </c>
      <c r="BX350">
        <v>2.5</v>
      </c>
      <c r="BY350">
        <v>7</v>
      </c>
      <c r="BZ350">
        <v>2.5</v>
      </c>
      <c r="CA350">
        <v>2.5</v>
      </c>
      <c r="CB350">
        <v>12</v>
      </c>
      <c r="CC350" t="s">
        <v>1462</v>
      </c>
      <c r="CD350" t="b">
        <v>1</v>
      </c>
      <c r="CE350" t="b">
        <v>1</v>
      </c>
      <c r="CF350">
        <v>10</v>
      </c>
      <c r="CH350" t="s">
        <v>1462</v>
      </c>
      <c r="CK350">
        <v>10</v>
      </c>
      <c r="CM350" t="s">
        <v>1463</v>
      </c>
      <c r="CR350" t="s">
        <v>1463</v>
      </c>
      <c r="CW350" t="s">
        <v>1463</v>
      </c>
      <c r="DB350" t="s">
        <v>1463</v>
      </c>
      <c r="DG350" t="s">
        <v>1462</v>
      </c>
      <c r="DJ350">
        <v>6</v>
      </c>
      <c r="DM350" t="s">
        <v>1463</v>
      </c>
      <c r="DU350" t="b">
        <v>1</v>
      </c>
      <c r="EF350" t="b">
        <v>1</v>
      </c>
      <c r="EG350" t="s">
        <v>7308</v>
      </c>
      <c r="EI350">
        <v>2.5</v>
      </c>
      <c r="EJ350">
        <v>2.5</v>
      </c>
      <c r="EN350">
        <v>0</v>
      </c>
      <c r="EO350" t="s">
        <v>1463</v>
      </c>
      <c r="FL350">
        <v>3.3</v>
      </c>
      <c r="FM350">
        <v>2.5</v>
      </c>
      <c r="FN350">
        <v>0</v>
      </c>
      <c r="FO350">
        <v>5.8</v>
      </c>
      <c r="FP350" t="s">
        <v>1462</v>
      </c>
      <c r="FT350" t="b">
        <v>1</v>
      </c>
      <c r="FV350" t="s">
        <v>1464</v>
      </c>
      <c r="HD350" t="b">
        <v>1</v>
      </c>
      <c r="HF350" t="s">
        <v>1464</v>
      </c>
      <c r="IW350" t="b">
        <v>1</v>
      </c>
      <c r="IY350" t="s">
        <v>1464</v>
      </c>
      <c r="JC350" t="b">
        <v>1</v>
      </c>
      <c r="JE350" t="s">
        <v>1464</v>
      </c>
      <c r="KG350" t="s">
        <v>2667</v>
      </c>
      <c r="KH350" t="b">
        <v>1</v>
      </c>
      <c r="KJ350" t="s">
        <v>1464</v>
      </c>
      <c r="KK350" t="s">
        <v>1463</v>
      </c>
      <c r="KM350">
        <v>2.5</v>
      </c>
      <c r="KN350">
        <v>0</v>
      </c>
      <c r="KO350">
        <v>3.5</v>
      </c>
      <c r="KP350">
        <v>2.5</v>
      </c>
      <c r="KQ350">
        <v>2.5</v>
      </c>
      <c r="KR350">
        <v>8.5</v>
      </c>
      <c r="KS350" t="s">
        <v>1462</v>
      </c>
      <c r="KU350">
        <v>1</v>
      </c>
      <c r="KV350">
        <v>2</v>
      </c>
      <c r="LA350">
        <v>3</v>
      </c>
      <c r="LE350">
        <v>1</v>
      </c>
      <c r="LF350">
        <v>1</v>
      </c>
      <c r="LK350">
        <v>1</v>
      </c>
      <c r="LY350" t="b">
        <v>1</v>
      </c>
      <c r="LZ350" t="b">
        <v>1</v>
      </c>
      <c r="MT350" t="s">
        <v>1462</v>
      </c>
      <c r="MU350" t="s">
        <v>7681</v>
      </c>
      <c r="MV350">
        <v>2.5</v>
      </c>
      <c r="MW350">
        <v>2.5</v>
      </c>
      <c r="MX350">
        <v>0</v>
      </c>
      <c r="MY350">
        <v>2.5</v>
      </c>
      <c r="MZ350">
        <v>2.5</v>
      </c>
      <c r="NA350">
        <v>5</v>
      </c>
      <c r="NM350" t="s">
        <v>2549</v>
      </c>
      <c r="NN350" t="s">
        <v>2549</v>
      </c>
      <c r="NO350" t="s">
        <v>2549</v>
      </c>
      <c r="NP350" t="s">
        <v>2549</v>
      </c>
      <c r="NQ350" t="s">
        <v>2549</v>
      </c>
      <c r="NR350" t="s">
        <v>2549</v>
      </c>
      <c r="NS350" t="s">
        <v>2549</v>
      </c>
      <c r="NT350" t="s">
        <v>2549</v>
      </c>
      <c r="NU350" t="s">
        <v>2549</v>
      </c>
      <c r="NV350" t="s">
        <v>2549</v>
      </c>
      <c r="NW350" t="s">
        <v>2569</v>
      </c>
      <c r="NX350" t="s">
        <v>2569</v>
      </c>
      <c r="NY350" t="s">
        <v>2550</v>
      </c>
      <c r="NZ350" t="s">
        <v>2550</v>
      </c>
      <c r="OA350" t="s">
        <v>2550</v>
      </c>
      <c r="OB350" t="s">
        <v>2550</v>
      </c>
      <c r="OC350" t="s">
        <v>2550</v>
      </c>
      <c r="OD350" t="s">
        <v>2550</v>
      </c>
      <c r="OE350" t="s">
        <v>2550</v>
      </c>
      <c r="OF350" t="s">
        <v>2550</v>
      </c>
      <c r="OG350">
        <v>2.5</v>
      </c>
      <c r="OH350">
        <v>2.5</v>
      </c>
      <c r="OJ350">
        <v>0</v>
      </c>
      <c r="OK350">
        <v>0</v>
      </c>
      <c r="OL350">
        <v>0</v>
      </c>
      <c r="QL350">
        <v>0</v>
      </c>
      <c r="QM350">
        <v>0</v>
      </c>
      <c r="RO350">
        <v>7.5</v>
      </c>
      <c r="RP350">
        <v>0</v>
      </c>
      <c r="RQ350">
        <v>2.5</v>
      </c>
      <c r="RR350">
        <v>10</v>
      </c>
      <c r="RS350" t="s">
        <v>1463</v>
      </c>
      <c r="RZ350" t="s">
        <v>1463</v>
      </c>
      <c r="SB350" t="s">
        <v>1463</v>
      </c>
      <c r="SH350" t="s">
        <v>1463</v>
      </c>
      <c r="SK350">
        <v>0</v>
      </c>
      <c r="SL350">
        <v>2.5</v>
      </c>
      <c r="SM350">
        <v>4.3</v>
      </c>
      <c r="SN350">
        <v>2.5</v>
      </c>
      <c r="SO350">
        <v>0</v>
      </c>
      <c r="SP350">
        <v>6.8</v>
      </c>
      <c r="SQ350" t="s">
        <v>1463</v>
      </c>
      <c r="SR350" t="s">
        <v>2919</v>
      </c>
      <c r="TI350">
        <v>15</v>
      </c>
      <c r="TJ350" t="s">
        <v>7682</v>
      </c>
      <c r="TN350" t="b">
        <v>1</v>
      </c>
      <c r="TQ350" t="b">
        <v>1</v>
      </c>
      <c r="TV350" t="b">
        <v>1</v>
      </c>
      <c r="TW350" t="s">
        <v>2639</v>
      </c>
      <c r="TX350">
        <v>2.5</v>
      </c>
      <c r="TY350">
        <v>0</v>
      </c>
      <c r="VI350">
        <v>5</v>
      </c>
      <c r="VJ350">
        <v>2.5</v>
      </c>
      <c r="VK350">
        <v>2.5</v>
      </c>
      <c r="VL350">
        <v>10</v>
      </c>
      <c r="VM350" t="s">
        <v>1463</v>
      </c>
      <c r="VO350" t="s">
        <v>1463</v>
      </c>
      <c r="VQ350" t="s">
        <v>1463</v>
      </c>
      <c r="VS350" t="s">
        <v>1463</v>
      </c>
      <c r="VV350" t="s">
        <v>1463</v>
      </c>
      <c r="VX350" t="s">
        <v>1462</v>
      </c>
      <c r="VY350" t="s">
        <v>6956</v>
      </c>
      <c r="VZ350">
        <v>2.5</v>
      </c>
      <c r="WA350">
        <v>2.5</v>
      </c>
      <c r="XJ350">
        <v>2.5</v>
      </c>
      <c r="XK350">
        <v>0</v>
      </c>
      <c r="XL350">
        <v>2.5</v>
      </c>
      <c r="XM350">
        <v>5</v>
      </c>
      <c r="XN350" t="s">
        <v>1462</v>
      </c>
      <c r="XO350" t="s">
        <v>1462</v>
      </c>
      <c r="XR350" t="b">
        <v>1</v>
      </c>
      <c r="XU350" t="b">
        <v>1</v>
      </c>
      <c r="XW350" t="b">
        <v>1</v>
      </c>
      <c r="YC350" t="s">
        <v>1462</v>
      </c>
      <c r="YD350" t="s">
        <v>7683</v>
      </c>
      <c r="YE350" t="s">
        <v>1463</v>
      </c>
      <c r="YF350" t="s">
        <v>4579</v>
      </c>
      <c r="YG350">
        <v>0</v>
      </c>
      <c r="YH350">
        <v>2.5</v>
      </c>
      <c r="YI350" t="s">
        <v>1463</v>
      </c>
      <c r="YU350">
        <v>0</v>
      </c>
      <c r="YV350">
        <v>2.5</v>
      </c>
      <c r="ZX350">
        <v>5</v>
      </c>
      <c r="ZY350">
        <v>2.5</v>
      </c>
      <c r="ZZ350">
        <v>2.5</v>
      </c>
      <c r="AAA350">
        <v>10</v>
      </c>
      <c r="AAB350" t="s">
        <v>1462</v>
      </c>
      <c r="AAO350" t="b">
        <v>1</v>
      </c>
      <c r="AAS350" t="s">
        <v>7684</v>
      </c>
      <c r="AAT350">
        <v>2.5</v>
      </c>
      <c r="AAU350">
        <v>2.5</v>
      </c>
      <c r="ADN350">
        <v>10</v>
      </c>
      <c r="ADO350">
        <v>2.5</v>
      </c>
      <c r="ADP350">
        <v>2.5</v>
      </c>
      <c r="ADQ350">
        <v>15</v>
      </c>
      <c r="ADR350" t="s">
        <v>1759</v>
      </c>
      <c r="ADS350">
        <v>0.5</v>
      </c>
      <c r="ADT350">
        <v>30</v>
      </c>
      <c r="ADU350" t="s">
        <v>3580</v>
      </c>
      <c r="ADV350">
        <v>0.5</v>
      </c>
      <c r="ADW350">
        <v>30</v>
      </c>
      <c r="ADX350" t="s">
        <v>2560</v>
      </c>
      <c r="ADY350">
        <v>1</v>
      </c>
      <c r="ADZ350">
        <v>60</v>
      </c>
      <c r="AEG350">
        <v>2.5</v>
      </c>
      <c r="AEH350">
        <v>2.5</v>
      </c>
      <c r="AEI350">
        <v>7</v>
      </c>
      <c r="AEJ350">
        <v>5</v>
      </c>
      <c r="AEK350">
        <v>2.5</v>
      </c>
      <c r="AEL350">
        <v>14.5</v>
      </c>
      <c r="AEU350" t="b">
        <v>1</v>
      </c>
      <c r="AEV350" t="b">
        <v>1</v>
      </c>
      <c r="AFC350">
        <v>5</v>
      </c>
      <c r="AFD350">
        <v>2.5</v>
      </c>
      <c r="AFE350">
        <v>0</v>
      </c>
      <c r="AFF350">
        <v>4.7</v>
      </c>
      <c r="AFG350">
        <v>2.5</v>
      </c>
      <c r="AFH350">
        <v>7.2</v>
      </c>
      <c r="AFI350" t="s">
        <v>1463</v>
      </c>
      <c r="AFK350" t="s">
        <v>1463</v>
      </c>
      <c r="AFM350" t="s">
        <v>1463</v>
      </c>
      <c r="AFO350" t="s">
        <v>1463</v>
      </c>
      <c r="AFQ350" t="s">
        <v>1463</v>
      </c>
      <c r="AFT350" t="s">
        <v>1463</v>
      </c>
      <c r="AFV350">
        <v>3</v>
      </c>
      <c r="AFW350">
        <v>1</v>
      </c>
      <c r="AFX350">
        <v>4.7222222222222197</v>
      </c>
      <c r="AFY350">
        <v>2.5</v>
      </c>
      <c r="AFZ350">
        <v>5</v>
      </c>
      <c r="AGA350">
        <v>2.5</v>
      </c>
      <c r="AGB350">
        <v>2.5</v>
      </c>
      <c r="AGC350">
        <v>10</v>
      </c>
      <c r="AGD350">
        <v>4</v>
      </c>
      <c r="AGE350">
        <v>150</v>
      </c>
      <c r="AGG350">
        <v>4</v>
      </c>
      <c r="AGH350">
        <v>3</v>
      </c>
      <c r="AGJ350">
        <v>4</v>
      </c>
      <c r="AGK350">
        <v>0</v>
      </c>
      <c r="AGQ350">
        <v>2.5</v>
      </c>
      <c r="AGR350">
        <v>2.5</v>
      </c>
      <c r="AGS350">
        <v>2</v>
      </c>
      <c r="AGT350">
        <v>2.5</v>
      </c>
      <c r="AGU350">
        <v>2.5</v>
      </c>
      <c r="AGV350">
        <v>7</v>
      </c>
      <c r="AGW350">
        <v>2</v>
      </c>
      <c r="AGY350" t="b">
        <v>1</v>
      </c>
      <c r="AGZ350" t="b">
        <v>1</v>
      </c>
      <c r="AHD350">
        <v>2</v>
      </c>
      <c r="AHE350">
        <v>2</v>
      </c>
      <c r="AHF350">
        <v>3</v>
      </c>
      <c r="AKM350">
        <v>2.5</v>
      </c>
      <c r="AKN350">
        <v>2.5</v>
      </c>
      <c r="AKO350">
        <v>8.5</v>
      </c>
      <c r="AKP350">
        <v>2.5</v>
      </c>
      <c r="AKQ350">
        <v>0</v>
      </c>
      <c r="AKR350">
        <v>11</v>
      </c>
      <c r="AKS350" t="s">
        <v>1462</v>
      </c>
      <c r="AKT350" t="s">
        <v>1463</v>
      </c>
      <c r="AKV350" t="s">
        <v>1463</v>
      </c>
      <c r="AKX350" t="s">
        <v>1463</v>
      </c>
      <c r="AKZ350" t="s">
        <v>1463</v>
      </c>
      <c r="ALB350" t="s">
        <v>1462</v>
      </c>
      <c r="ALD350" t="s">
        <v>1463</v>
      </c>
      <c r="ALF350" t="s">
        <v>1462</v>
      </c>
      <c r="ALH350" t="s">
        <v>1462</v>
      </c>
      <c r="ALJ350" t="s">
        <v>1463</v>
      </c>
      <c r="ALL350" t="s">
        <v>1462</v>
      </c>
      <c r="ALN350" t="s">
        <v>1463</v>
      </c>
      <c r="ALP350" t="s">
        <v>1463</v>
      </c>
      <c r="ALR350" t="s">
        <v>1463</v>
      </c>
      <c r="ALT350" t="s">
        <v>1463</v>
      </c>
      <c r="AML350" t="b">
        <v>1</v>
      </c>
      <c r="AMM350" t="b">
        <v>1</v>
      </c>
      <c r="AMQ350" t="b">
        <v>1</v>
      </c>
      <c r="ANA350">
        <v>2.5</v>
      </c>
      <c r="ANB350">
        <v>0</v>
      </c>
      <c r="ANC350">
        <v>10</v>
      </c>
      <c r="AND350">
        <v>5</v>
      </c>
      <c r="ANE350">
        <v>2.5</v>
      </c>
      <c r="ANF350">
        <v>17.5</v>
      </c>
      <c r="ANG350" t="s">
        <v>1462</v>
      </c>
      <c r="ANH350" t="s">
        <v>4388</v>
      </c>
      <c r="ANI350" t="s">
        <v>1462</v>
      </c>
      <c r="ANJ350" t="s">
        <v>2616</v>
      </c>
      <c r="ANK350">
        <v>5</v>
      </c>
      <c r="ANL350">
        <v>2.5</v>
      </c>
      <c r="ANM350">
        <v>6</v>
      </c>
      <c r="ANN350">
        <v>2.5</v>
      </c>
      <c r="ANO350">
        <v>0</v>
      </c>
      <c r="ANP350">
        <v>8.5</v>
      </c>
      <c r="ANQ350" t="s">
        <v>2599</v>
      </c>
      <c r="ANR350" t="s">
        <v>1462</v>
      </c>
      <c r="ANS350" t="s">
        <v>7685</v>
      </c>
      <c r="ANT350">
        <v>2.5</v>
      </c>
      <c r="ANU350">
        <v>0</v>
      </c>
      <c r="AQR350">
        <v>5</v>
      </c>
      <c r="AQS350">
        <v>0</v>
      </c>
      <c r="AQT350">
        <v>2.5</v>
      </c>
      <c r="AQU350">
        <v>7.5</v>
      </c>
      <c r="AQV350" t="s">
        <v>1463</v>
      </c>
      <c r="ARB350" t="b">
        <v>1</v>
      </c>
      <c r="ARD350" t="b">
        <v>1</v>
      </c>
      <c r="ARG350">
        <v>0</v>
      </c>
      <c r="ARH350">
        <v>2.5</v>
      </c>
      <c r="ARI350" t="s">
        <v>1463</v>
      </c>
      <c r="ARQ350" t="s">
        <v>1462</v>
      </c>
      <c r="ARS350" t="s">
        <v>6991</v>
      </c>
      <c r="ART350" t="s">
        <v>2616</v>
      </c>
      <c r="ASB350" t="b">
        <v>1</v>
      </c>
      <c r="ASC350" t="s">
        <v>7686</v>
      </c>
      <c r="ASD350">
        <v>0</v>
      </c>
      <c r="ASE350">
        <v>2.5</v>
      </c>
      <c r="ASF350">
        <v>4</v>
      </c>
      <c r="ASG350">
        <v>2.5</v>
      </c>
      <c r="ASH350">
        <v>2.5</v>
      </c>
      <c r="ASI350">
        <v>9</v>
      </c>
      <c r="ASJ350">
        <v>50</v>
      </c>
      <c r="ASM350" t="b">
        <v>1</v>
      </c>
      <c r="ASS350">
        <v>2</v>
      </c>
      <c r="AST350" t="s">
        <v>1462</v>
      </c>
      <c r="ASY350" t="b">
        <v>1</v>
      </c>
      <c r="ATC350" t="s">
        <v>7687</v>
      </c>
      <c r="ATD350">
        <v>2.5</v>
      </c>
      <c r="ATE350">
        <v>2.5</v>
      </c>
      <c r="ATF350">
        <v>0</v>
      </c>
      <c r="ATG350">
        <v>0</v>
      </c>
      <c r="ATH350">
        <v>3.8</v>
      </c>
      <c r="ATI350">
        <v>3.8</v>
      </c>
      <c r="ATJ350" t="s">
        <v>1463</v>
      </c>
      <c r="AVZ350">
        <v>0</v>
      </c>
      <c r="AWA350">
        <v>2.5</v>
      </c>
      <c r="AWB350">
        <v>0</v>
      </c>
      <c r="AWC350">
        <v>5</v>
      </c>
      <c r="AWD350">
        <v>2</v>
      </c>
      <c r="AWE350">
        <v>5</v>
      </c>
      <c r="AWF350">
        <v>2.5</v>
      </c>
      <c r="AWG350">
        <v>9.5</v>
      </c>
      <c r="AWH350" t="s">
        <v>1462</v>
      </c>
      <c r="AWI350" t="s">
        <v>1470</v>
      </c>
      <c r="AWJ350" t="s">
        <v>1463</v>
      </c>
      <c r="AWL350" t="s">
        <v>1462</v>
      </c>
      <c r="AWM350" t="s">
        <v>2619</v>
      </c>
      <c r="AWN350" t="s">
        <v>1463</v>
      </c>
      <c r="AWP350" t="s">
        <v>1463</v>
      </c>
      <c r="AWR350" t="s">
        <v>1463</v>
      </c>
      <c r="AWT350" t="s">
        <v>1463</v>
      </c>
      <c r="AWV350" t="s">
        <v>1462</v>
      </c>
      <c r="AWW350" t="s">
        <v>1470</v>
      </c>
      <c r="AWX350" t="s">
        <v>1463</v>
      </c>
      <c r="AWZ350" t="s">
        <v>1463</v>
      </c>
      <c r="AXB350" t="s">
        <v>1463</v>
      </c>
      <c r="AXD350" t="s">
        <v>1463</v>
      </c>
      <c r="AXI350">
        <v>5</v>
      </c>
      <c r="AXJ350">
        <v>2.5</v>
      </c>
      <c r="AXK350">
        <v>1</v>
      </c>
      <c r="AXN350">
        <v>1</v>
      </c>
      <c r="AXO350">
        <v>1</v>
      </c>
      <c r="AXP350">
        <v>1</v>
      </c>
      <c r="AXQ350">
        <v>1</v>
      </c>
      <c r="AXR350">
        <v>1</v>
      </c>
      <c r="AXS350">
        <v>1</v>
      </c>
      <c r="AXT350">
        <v>1</v>
      </c>
      <c r="AXU350">
        <v>1</v>
      </c>
      <c r="AXV350">
        <v>2</v>
      </c>
      <c r="AXW350">
        <v>1</v>
      </c>
      <c r="AXX350">
        <v>2</v>
      </c>
      <c r="AYA350">
        <v>10</v>
      </c>
      <c r="AYD350">
        <v>10</v>
      </c>
      <c r="AYE350" t="s">
        <v>1463</v>
      </c>
      <c r="AYF350" t="s">
        <v>1463</v>
      </c>
      <c r="AYG350">
        <v>10</v>
      </c>
      <c r="AYJ350">
        <v>10</v>
      </c>
      <c r="AYK350">
        <v>5</v>
      </c>
      <c r="AYL350">
        <v>2.5</v>
      </c>
      <c r="AYM350">
        <v>17.5</v>
      </c>
      <c r="AZO350" t="s">
        <v>1462</v>
      </c>
      <c r="AZP350" t="s">
        <v>7083</v>
      </c>
      <c r="AZR350">
        <v>5</v>
      </c>
      <c r="AZS350">
        <v>2.5</v>
      </c>
      <c r="BCH350">
        <v>10</v>
      </c>
      <c r="BCI350">
        <v>5</v>
      </c>
      <c r="BCJ350">
        <v>2.5</v>
      </c>
      <c r="BCK350">
        <v>17.5</v>
      </c>
      <c r="BCL350">
        <v>1</v>
      </c>
      <c r="BCN350">
        <v>3</v>
      </c>
      <c r="BCP350">
        <v>2</v>
      </c>
      <c r="BCR350">
        <v>4</v>
      </c>
      <c r="BCT350" t="s">
        <v>2555</v>
      </c>
      <c r="BCY350">
        <v>5</v>
      </c>
      <c r="BCZ350">
        <v>2.5</v>
      </c>
      <c r="BEH350">
        <v>5.8</v>
      </c>
      <c r="BEI350">
        <v>5</v>
      </c>
      <c r="BEJ350">
        <v>2.5</v>
      </c>
      <c r="BEK350">
        <v>13.3</v>
      </c>
      <c r="BEL350" t="s">
        <v>2552</v>
      </c>
      <c r="BEN350" t="s">
        <v>2557</v>
      </c>
      <c r="BEP350" t="s">
        <v>2552</v>
      </c>
      <c r="BER350" t="s">
        <v>2567</v>
      </c>
      <c r="BET350" t="s">
        <v>2557</v>
      </c>
      <c r="BEV350" t="s">
        <v>2557</v>
      </c>
      <c r="BEX350">
        <v>5</v>
      </c>
      <c r="BEY350">
        <v>2.5</v>
      </c>
      <c r="BGQ350">
        <v>0</v>
      </c>
      <c r="BGR350">
        <v>2.5</v>
      </c>
      <c r="BGS350">
        <v>2.5</v>
      </c>
      <c r="BGT350">
        <v>5</v>
      </c>
      <c r="BGU350" t="s">
        <v>1462</v>
      </c>
      <c r="BGV350" t="s">
        <v>2667</v>
      </c>
      <c r="BGW350" t="s">
        <v>3103</v>
      </c>
      <c r="BHK350">
        <v>2.5</v>
      </c>
      <c r="BHL350">
        <v>2.5</v>
      </c>
      <c r="BIT350">
        <v>5</v>
      </c>
      <c r="BIU350">
        <v>2.5</v>
      </c>
      <c r="BIV350">
        <v>0</v>
      </c>
      <c r="BIW350">
        <v>7.5</v>
      </c>
      <c r="BIX350">
        <v>2</v>
      </c>
      <c r="BIY350" t="s">
        <v>1794</v>
      </c>
      <c r="BIZ350" t="s">
        <v>2548</v>
      </c>
      <c r="BJA350" t="s">
        <v>1468</v>
      </c>
      <c r="BJB350">
        <v>2.5</v>
      </c>
      <c r="BJC350">
        <v>0</v>
      </c>
    </row>
    <row r="351" spans="1:1020 1026:1615" ht="15" x14ac:dyDescent="0.25">
      <c r="A351" t="s">
        <v>6936</v>
      </c>
      <c r="B351" t="s">
        <v>7688</v>
      </c>
      <c r="C351" t="s">
        <v>7689</v>
      </c>
      <c r="D351" t="s">
        <v>1460</v>
      </c>
      <c r="F351" t="s">
        <v>2606</v>
      </c>
      <c r="G351" t="s">
        <v>4350</v>
      </c>
      <c r="H351" t="s">
        <v>7558</v>
      </c>
      <c r="I351" t="s">
        <v>7637</v>
      </c>
      <c r="J351">
        <v>2.4945054199999999</v>
      </c>
      <c r="K351">
        <v>34.384596309999999</v>
      </c>
      <c r="L351" s="116">
        <v>42407</v>
      </c>
      <c r="M351" t="s">
        <v>1471</v>
      </c>
      <c r="N351">
        <v>46</v>
      </c>
      <c r="O351" t="s">
        <v>2554</v>
      </c>
      <c r="Q351">
        <v>6.7</v>
      </c>
      <c r="R351">
        <v>2.5</v>
      </c>
      <c r="S351">
        <v>0</v>
      </c>
      <c r="T351">
        <v>9.1999999999999993</v>
      </c>
      <c r="U351">
        <v>1</v>
      </c>
      <c r="V351">
        <v>2</v>
      </c>
      <c r="W351">
        <v>1</v>
      </c>
      <c r="X351">
        <v>3</v>
      </c>
      <c r="Y351">
        <v>1</v>
      </c>
      <c r="AE351" t="b">
        <v>1</v>
      </c>
      <c r="AG351">
        <v>1</v>
      </c>
      <c r="AH351">
        <v>2</v>
      </c>
      <c r="AI351">
        <v>1</v>
      </c>
      <c r="AJ351">
        <v>2</v>
      </c>
      <c r="AK351">
        <v>1</v>
      </c>
      <c r="AM351">
        <v>1</v>
      </c>
      <c r="AO351">
        <v>1</v>
      </c>
      <c r="AS351">
        <v>1</v>
      </c>
      <c r="AT351">
        <v>2</v>
      </c>
      <c r="AV351">
        <v>2</v>
      </c>
      <c r="AW351">
        <v>1</v>
      </c>
      <c r="BS351" t="s">
        <v>1462</v>
      </c>
      <c r="BT351" t="s">
        <v>1462</v>
      </c>
      <c r="BU351" t="s">
        <v>7690</v>
      </c>
      <c r="BV351" t="s">
        <v>7691</v>
      </c>
      <c r="BW351">
        <v>2.5</v>
      </c>
      <c r="BX351">
        <v>0</v>
      </c>
      <c r="BY351">
        <v>6</v>
      </c>
      <c r="BZ351">
        <v>2.5</v>
      </c>
      <c r="CA351">
        <v>2.5</v>
      </c>
      <c r="CB351">
        <v>11</v>
      </c>
      <c r="CC351" t="s">
        <v>1462</v>
      </c>
      <c r="CD351" t="b">
        <v>1</v>
      </c>
      <c r="CE351" t="b">
        <v>1</v>
      </c>
      <c r="CF351">
        <v>30</v>
      </c>
      <c r="CH351" t="s">
        <v>1462</v>
      </c>
      <c r="CK351">
        <v>30</v>
      </c>
      <c r="CM351" t="s">
        <v>1463</v>
      </c>
      <c r="CR351" t="s">
        <v>1463</v>
      </c>
      <c r="CW351" t="s">
        <v>1463</v>
      </c>
      <c r="DB351" t="s">
        <v>1463</v>
      </c>
      <c r="DG351" t="s">
        <v>1463</v>
      </c>
      <c r="DM351" t="s">
        <v>1463</v>
      </c>
      <c r="DS351" t="b">
        <v>1</v>
      </c>
      <c r="DU351" t="b">
        <v>1</v>
      </c>
      <c r="DY351" t="b">
        <v>1</v>
      </c>
      <c r="EF351" t="b">
        <v>1</v>
      </c>
      <c r="EG351" t="s">
        <v>7308</v>
      </c>
      <c r="EI351">
        <v>2.5</v>
      </c>
      <c r="EJ351">
        <v>2.5</v>
      </c>
      <c r="EN351">
        <v>0</v>
      </c>
      <c r="EO351" t="s">
        <v>1463</v>
      </c>
      <c r="FL351">
        <v>2.2999999999999998</v>
      </c>
      <c r="FM351">
        <v>2.5</v>
      </c>
      <c r="FN351">
        <v>2.5</v>
      </c>
      <c r="FO351">
        <v>7.3</v>
      </c>
      <c r="FP351" t="s">
        <v>1462</v>
      </c>
      <c r="FT351" t="b">
        <v>1</v>
      </c>
      <c r="FV351" t="s">
        <v>1464</v>
      </c>
      <c r="HD351" t="b">
        <v>1</v>
      </c>
      <c r="HF351" t="s">
        <v>1464</v>
      </c>
      <c r="JC351" t="b">
        <v>1</v>
      </c>
      <c r="JE351" t="s">
        <v>1464</v>
      </c>
      <c r="KK351" t="s">
        <v>1463</v>
      </c>
      <c r="KM351">
        <v>2.5</v>
      </c>
      <c r="KN351">
        <v>2.5</v>
      </c>
      <c r="KO351">
        <v>0</v>
      </c>
      <c r="KP351">
        <v>0</v>
      </c>
      <c r="KQ351">
        <v>2.5</v>
      </c>
      <c r="KR351">
        <v>2.5</v>
      </c>
      <c r="KS351" t="s">
        <v>1462</v>
      </c>
      <c r="KV351">
        <v>5</v>
      </c>
      <c r="LF351">
        <v>1</v>
      </c>
      <c r="LZ351" t="b">
        <v>1</v>
      </c>
      <c r="MT351" t="s">
        <v>1463</v>
      </c>
      <c r="MV351">
        <v>0</v>
      </c>
      <c r="MW351">
        <v>2.5</v>
      </c>
      <c r="MX351">
        <v>0</v>
      </c>
      <c r="MY351">
        <v>0</v>
      </c>
      <c r="MZ351">
        <v>2.5</v>
      </c>
      <c r="NA351">
        <v>2.5</v>
      </c>
      <c r="NM351" t="s">
        <v>2549</v>
      </c>
      <c r="NN351" t="s">
        <v>2549</v>
      </c>
      <c r="NO351" t="s">
        <v>2549</v>
      </c>
      <c r="NP351" t="s">
        <v>2549</v>
      </c>
      <c r="NQ351" t="s">
        <v>2549</v>
      </c>
      <c r="NR351" t="s">
        <v>2549</v>
      </c>
      <c r="NS351" t="s">
        <v>2549</v>
      </c>
      <c r="NT351" t="s">
        <v>2549</v>
      </c>
      <c r="NU351" t="s">
        <v>2549</v>
      </c>
      <c r="NV351" t="s">
        <v>2549</v>
      </c>
      <c r="NW351" t="s">
        <v>2550</v>
      </c>
      <c r="NX351" t="s">
        <v>2569</v>
      </c>
      <c r="NY351" t="s">
        <v>2550</v>
      </c>
      <c r="NZ351" t="s">
        <v>2550</v>
      </c>
      <c r="OA351" t="s">
        <v>2550</v>
      </c>
      <c r="OB351" t="s">
        <v>2550</v>
      </c>
      <c r="OC351" t="s">
        <v>2550</v>
      </c>
      <c r="OD351" t="s">
        <v>2550</v>
      </c>
      <c r="OE351" t="s">
        <v>2550</v>
      </c>
      <c r="OF351" t="s">
        <v>2550</v>
      </c>
      <c r="OG351">
        <v>0</v>
      </c>
      <c r="OH351">
        <v>2.5</v>
      </c>
      <c r="OJ351">
        <v>0</v>
      </c>
      <c r="OK351">
        <v>2.5</v>
      </c>
      <c r="OL351">
        <v>2.5</v>
      </c>
      <c r="QL351">
        <v>0</v>
      </c>
      <c r="QM351">
        <v>2.5</v>
      </c>
      <c r="RO351">
        <v>7.5</v>
      </c>
      <c r="RP351">
        <v>0</v>
      </c>
      <c r="RQ351">
        <v>2.5</v>
      </c>
      <c r="RR351">
        <v>10</v>
      </c>
      <c r="RS351" t="s">
        <v>1463</v>
      </c>
      <c r="RZ351" t="s">
        <v>1463</v>
      </c>
      <c r="SB351" t="s">
        <v>1463</v>
      </c>
      <c r="SH351" t="s">
        <v>1463</v>
      </c>
      <c r="SK351">
        <v>0</v>
      </c>
      <c r="SL351">
        <v>2.5</v>
      </c>
      <c r="SM351">
        <v>1.3</v>
      </c>
      <c r="SN351">
        <v>2.5</v>
      </c>
      <c r="SO351">
        <v>2.5</v>
      </c>
      <c r="SP351">
        <v>6.3</v>
      </c>
      <c r="SQ351" t="s">
        <v>1463</v>
      </c>
      <c r="SR351" t="s">
        <v>2919</v>
      </c>
      <c r="TI351">
        <v>5</v>
      </c>
      <c r="TJ351" t="s">
        <v>7692</v>
      </c>
      <c r="TN351" t="b">
        <v>1</v>
      </c>
      <c r="TO351" t="b">
        <v>1</v>
      </c>
      <c r="TP351" t="b">
        <v>1</v>
      </c>
      <c r="TQ351" t="b">
        <v>1</v>
      </c>
      <c r="TX351">
        <v>2.5</v>
      </c>
      <c r="TY351">
        <v>2.5</v>
      </c>
      <c r="VI351">
        <v>5</v>
      </c>
      <c r="VJ351">
        <v>0</v>
      </c>
      <c r="VK351">
        <v>2.5</v>
      </c>
      <c r="VL351">
        <v>7.5</v>
      </c>
      <c r="VM351" t="s">
        <v>1463</v>
      </c>
      <c r="VO351" t="s">
        <v>1463</v>
      </c>
      <c r="VQ351" t="s">
        <v>1463</v>
      </c>
      <c r="VS351" t="s">
        <v>1463</v>
      </c>
      <c r="VV351" t="s">
        <v>1463</v>
      </c>
      <c r="VX351" t="s">
        <v>1462</v>
      </c>
      <c r="VY351" t="s">
        <v>2659</v>
      </c>
      <c r="VZ351">
        <v>0</v>
      </c>
      <c r="WA351">
        <v>2.5</v>
      </c>
      <c r="XJ351">
        <v>2.5</v>
      </c>
      <c r="XK351">
        <v>1.3</v>
      </c>
      <c r="XL351">
        <v>2.5</v>
      </c>
      <c r="XM351">
        <v>6.3</v>
      </c>
      <c r="XN351" t="s">
        <v>1462</v>
      </c>
      <c r="XO351" t="s">
        <v>1462</v>
      </c>
      <c r="XR351" t="b">
        <v>1</v>
      </c>
      <c r="XU351" t="b">
        <v>1</v>
      </c>
      <c r="XX351" t="b">
        <v>1</v>
      </c>
      <c r="YE351" t="s">
        <v>1463</v>
      </c>
      <c r="YF351" t="s">
        <v>4579</v>
      </c>
      <c r="YG351">
        <v>0</v>
      </c>
      <c r="YH351">
        <v>2.5</v>
      </c>
      <c r="YI351" t="s">
        <v>1463</v>
      </c>
      <c r="YU351">
        <v>2.5</v>
      </c>
      <c r="YV351">
        <v>2.5</v>
      </c>
      <c r="ZX351">
        <v>5</v>
      </c>
      <c r="ZY351">
        <v>0</v>
      </c>
      <c r="ZZ351">
        <v>2.5</v>
      </c>
      <c r="AAA351">
        <v>7.5</v>
      </c>
      <c r="AAB351" t="s">
        <v>1462</v>
      </c>
      <c r="AAO351" t="b">
        <v>1</v>
      </c>
      <c r="AAS351" t="s">
        <v>7646</v>
      </c>
      <c r="AAT351">
        <v>0</v>
      </c>
      <c r="AAU351">
        <v>2.5</v>
      </c>
      <c r="ADN351">
        <v>10</v>
      </c>
      <c r="ADO351">
        <v>2.5</v>
      </c>
      <c r="ADP351">
        <v>2.5</v>
      </c>
      <c r="ADQ351">
        <v>15</v>
      </c>
      <c r="ADR351" t="s">
        <v>1759</v>
      </c>
      <c r="ADS351">
        <v>0.5</v>
      </c>
      <c r="ADT351">
        <v>30</v>
      </c>
      <c r="ADU351" t="s">
        <v>2560</v>
      </c>
      <c r="ADV351">
        <v>1.5</v>
      </c>
      <c r="ADW351">
        <v>70</v>
      </c>
      <c r="ADX351" t="s">
        <v>3580</v>
      </c>
      <c r="ADY351">
        <v>1</v>
      </c>
      <c r="ADZ351">
        <v>50</v>
      </c>
      <c r="AEG351">
        <v>2.5</v>
      </c>
      <c r="AEH351">
        <v>2.5</v>
      </c>
      <c r="AEI351">
        <v>7</v>
      </c>
      <c r="AEJ351">
        <v>0</v>
      </c>
      <c r="AEK351">
        <v>2.5</v>
      </c>
      <c r="AEL351">
        <v>9.5</v>
      </c>
      <c r="AEU351" t="b">
        <v>1</v>
      </c>
      <c r="AEV351" t="b">
        <v>1</v>
      </c>
      <c r="AFC351">
        <v>0</v>
      </c>
      <c r="AFD351">
        <v>2.5</v>
      </c>
      <c r="AFE351">
        <v>0</v>
      </c>
      <c r="AFF351">
        <v>3.6</v>
      </c>
      <c r="AFG351">
        <v>0</v>
      </c>
      <c r="AFH351">
        <v>3.6</v>
      </c>
      <c r="AFI351" t="s">
        <v>1463</v>
      </c>
      <c r="AFK351" t="s">
        <v>1463</v>
      </c>
      <c r="AFM351" t="s">
        <v>1463</v>
      </c>
      <c r="AFO351" t="s">
        <v>1463</v>
      </c>
      <c r="AFQ351" t="s">
        <v>1463</v>
      </c>
      <c r="AFT351" t="s">
        <v>1463</v>
      </c>
      <c r="AFV351">
        <v>2</v>
      </c>
      <c r="AFW351">
        <v>1</v>
      </c>
      <c r="AFX351">
        <v>3.6111111111111098</v>
      </c>
      <c r="AFY351">
        <v>0</v>
      </c>
      <c r="AFZ351">
        <v>5</v>
      </c>
      <c r="AGA351">
        <v>2.5</v>
      </c>
      <c r="AGB351">
        <v>0</v>
      </c>
      <c r="AGC351">
        <v>7.5</v>
      </c>
      <c r="AGD351">
        <v>4</v>
      </c>
      <c r="AGE351">
        <v>100</v>
      </c>
      <c r="AGG351">
        <v>4</v>
      </c>
      <c r="AGH351">
        <v>3</v>
      </c>
      <c r="AGJ351">
        <v>4</v>
      </c>
      <c r="AGK351">
        <v>0</v>
      </c>
      <c r="AGQ351">
        <v>2.5</v>
      </c>
      <c r="AGR351">
        <v>0</v>
      </c>
      <c r="AGS351">
        <v>1</v>
      </c>
      <c r="AGT351">
        <v>2.5</v>
      </c>
      <c r="AGU351">
        <v>0</v>
      </c>
      <c r="AGV351">
        <v>3.5</v>
      </c>
      <c r="AGW351">
        <v>1</v>
      </c>
      <c r="AGZ351" t="b">
        <v>1</v>
      </c>
      <c r="AHD351">
        <v>2</v>
      </c>
      <c r="AHE351">
        <v>2</v>
      </c>
      <c r="AHF351">
        <v>3</v>
      </c>
      <c r="AKM351">
        <v>2.5</v>
      </c>
      <c r="AKN351">
        <v>0</v>
      </c>
      <c r="AKO351">
        <v>10</v>
      </c>
      <c r="AKP351">
        <v>2.5</v>
      </c>
      <c r="AKQ351">
        <v>2.5</v>
      </c>
      <c r="AKR351">
        <v>15</v>
      </c>
      <c r="AKS351" t="s">
        <v>1462</v>
      </c>
      <c r="AKT351" t="s">
        <v>1463</v>
      </c>
      <c r="AKV351" t="s">
        <v>1462</v>
      </c>
      <c r="AKX351" t="s">
        <v>1463</v>
      </c>
      <c r="AKZ351" t="s">
        <v>1463</v>
      </c>
      <c r="ALB351" t="s">
        <v>1462</v>
      </c>
      <c r="ALD351" t="s">
        <v>1463</v>
      </c>
      <c r="ALF351" t="s">
        <v>1462</v>
      </c>
      <c r="ALH351" t="s">
        <v>1463</v>
      </c>
      <c r="ALJ351" t="s">
        <v>1463</v>
      </c>
      <c r="ALL351" t="s">
        <v>1463</v>
      </c>
      <c r="ALN351" t="s">
        <v>1463</v>
      </c>
      <c r="ALP351" t="s">
        <v>1463</v>
      </c>
      <c r="ALR351" t="s">
        <v>1463</v>
      </c>
      <c r="ALT351" t="s">
        <v>1463</v>
      </c>
      <c r="AMF351" t="b">
        <v>1</v>
      </c>
      <c r="AML351" t="b">
        <v>1</v>
      </c>
      <c r="AMM351" t="b">
        <v>1</v>
      </c>
      <c r="AMQ351" t="b">
        <v>1</v>
      </c>
      <c r="AMW351" t="b">
        <v>1</v>
      </c>
      <c r="ANA351">
        <v>2.5</v>
      </c>
      <c r="ANB351">
        <v>2.5</v>
      </c>
      <c r="ANC351">
        <v>10</v>
      </c>
      <c r="AND351">
        <v>2.5</v>
      </c>
      <c r="ANE351">
        <v>2.5</v>
      </c>
      <c r="ANF351">
        <v>15</v>
      </c>
      <c r="ANG351" t="s">
        <v>1462</v>
      </c>
      <c r="ANH351" t="s">
        <v>3069</v>
      </c>
      <c r="ANI351" t="s">
        <v>1462</v>
      </c>
      <c r="ANJ351" t="s">
        <v>2616</v>
      </c>
      <c r="ANK351">
        <v>2.5</v>
      </c>
      <c r="ANL351">
        <v>2.5</v>
      </c>
      <c r="ANM351">
        <v>6</v>
      </c>
      <c r="ANN351">
        <v>2.5</v>
      </c>
      <c r="ANO351">
        <v>7.5</v>
      </c>
      <c r="ANP351">
        <v>16</v>
      </c>
      <c r="ANQ351" t="s">
        <v>2599</v>
      </c>
      <c r="ANR351" t="s">
        <v>1462</v>
      </c>
      <c r="ANT351">
        <v>2.5</v>
      </c>
      <c r="ANU351">
        <v>7.5</v>
      </c>
      <c r="AQR351">
        <v>5</v>
      </c>
      <c r="AQS351">
        <v>0</v>
      </c>
      <c r="AQT351">
        <v>2.5</v>
      </c>
      <c r="AQU351">
        <v>7.5</v>
      </c>
      <c r="AQV351" t="s">
        <v>1463</v>
      </c>
      <c r="ARA351" t="b">
        <v>1</v>
      </c>
      <c r="ARB351" t="b">
        <v>1</v>
      </c>
      <c r="ARD351" t="b">
        <v>1</v>
      </c>
      <c r="ARG351">
        <v>0</v>
      </c>
      <c r="ARH351">
        <v>2.5</v>
      </c>
      <c r="ARI351" t="s">
        <v>1463</v>
      </c>
      <c r="ARQ351" t="s">
        <v>1462</v>
      </c>
      <c r="ARS351" t="s">
        <v>6991</v>
      </c>
      <c r="ART351" t="s">
        <v>2616</v>
      </c>
      <c r="ASB351" t="b">
        <v>1</v>
      </c>
      <c r="ASC351" t="s">
        <v>7693</v>
      </c>
      <c r="ASD351">
        <v>0</v>
      </c>
      <c r="ASE351">
        <v>2.5</v>
      </c>
      <c r="ASF351">
        <v>5</v>
      </c>
      <c r="ASG351">
        <v>2.5</v>
      </c>
      <c r="ASH351">
        <v>2.5</v>
      </c>
      <c r="ASI351">
        <v>10</v>
      </c>
      <c r="ASJ351">
        <v>60</v>
      </c>
      <c r="ASL351" t="b">
        <v>1</v>
      </c>
      <c r="ASM351" t="b">
        <v>1</v>
      </c>
      <c r="ASS351">
        <v>4</v>
      </c>
      <c r="AST351" t="s">
        <v>1462</v>
      </c>
      <c r="ASW351" t="b">
        <v>1</v>
      </c>
      <c r="ASY351" t="b">
        <v>1</v>
      </c>
      <c r="ATC351" t="s">
        <v>7694</v>
      </c>
      <c r="ATD351">
        <v>2.5</v>
      </c>
      <c r="ATE351">
        <v>2.5</v>
      </c>
      <c r="ATF351">
        <v>0</v>
      </c>
      <c r="ATG351">
        <v>0</v>
      </c>
      <c r="ATH351">
        <v>2.5</v>
      </c>
      <c r="ATI351">
        <v>2.5</v>
      </c>
      <c r="ATJ351" t="s">
        <v>1463</v>
      </c>
      <c r="AVZ351">
        <v>0</v>
      </c>
      <c r="AWA351">
        <v>2.5</v>
      </c>
      <c r="AWB351">
        <v>0</v>
      </c>
      <c r="AWC351">
        <v>2.5</v>
      </c>
      <c r="AWD351">
        <v>1</v>
      </c>
      <c r="AWE351">
        <v>2.5</v>
      </c>
      <c r="AWF351">
        <v>2.5</v>
      </c>
      <c r="AWG351">
        <v>6</v>
      </c>
      <c r="AWH351" t="s">
        <v>1462</v>
      </c>
      <c r="AWI351" t="s">
        <v>1470</v>
      </c>
      <c r="AWJ351" t="s">
        <v>1463</v>
      </c>
      <c r="AWL351" t="s">
        <v>1462</v>
      </c>
      <c r="AWM351" t="s">
        <v>2619</v>
      </c>
      <c r="AWN351" t="s">
        <v>1463</v>
      </c>
      <c r="AWP351" t="s">
        <v>1463</v>
      </c>
      <c r="AWR351" t="s">
        <v>1463</v>
      </c>
      <c r="AWT351" t="s">
        <v>1463</v>
      </c>
      <c r="AWV351" t="s">
        <v>1463</v>
      </c>
      <c r="AWX351" t="s">
        <v>1463</v>
      </c>
      <c r="AWZ351" t="s">
        <v>1463</v>
      </c>
      <c r="AXB351" t="s">
        <v>1463</v>
      </c>
      <c r="AXD351" t="s">
        <v>1463</v>
      </c>
      <c r="AXI351">
        <v>2.5</v>
      </c>
      <c r="AXJ351">
        <v>2.5</v>
      </c>
      <c r="AXK351">
        <v>0</v>
      </c>
      <c r="AXN351">
        <v>0</v>
      </c>
      <c r="AXO351">
        <v>1</v>
      </c>
      <c r="AXP351">
        <v>1</v>
      </c>
      <c r="AXQ351">
        <v>1</v>
      </c>
      <c r="AXR351">
        <v>1</v>
      </c>
      <c r="AXS351">
        <v>1</v>
      </c>
      <c r="AXT351">
        <v>1</v>
      </c>
      <c r="AXU351">
        <v>1</v>
      </c>
      <c r="AXV351">
        <v>3</v>
      </c>
      <c r="AXW351">
        <v>1</v>
      </c>
      <c r="AXX351">
        <v>2</v>
      </c>
      <c r="AYA351">
        <v>10</v>
      </c>
      <c r="AYD351">
        <v>10</v>
      </c>
      <c r="AYE351" t="s">
        <v>1463</v>
      </c>
      <c r="AYF351" t="s">
        <v>1463</v>
      </c>
      <c r="AYG351">
        <v>10</v>
      </c>
      <c r="AYJ351">
        <v>10</v>
      </c>
      <c r="AYK351">
        <v>2.5</v>
      </c>
      <c r="AYL351">
        <v>2.5</v>
      </c>
      <c r="AYM351">
        <v>15</v>
      </c>
      <c r="AZO351" t="s">
        <v>1462</v>
      </c>
      <c r="AZP351" t="s">
        <v>7083</v>
      </c>
      <c r="AZR351">
        <v>2.5</v>
      </c>
      <c r="AZS351">
        <v>2.5</v>
      </c>
      <c r="BCH351">
        <v>10</v>
      </c>
      <c r="BCI351">
        <v>2.5</v>
      </c>
      <c r="BCJ351">
        <v>2.5</v>
      </c>
      <c r="BCK351">
        <v>15</v>
      </c>
      <c r="BCL351">
        <v>1</v>
      </c>
      <c r="BCN351">
        <v>3</v>
      </c>
      <c r="BCP351">
        <v>2</v>
      </c>
      <c r="BCR351">
        <v>4</v>
      </c>
      <c r="BCT351" t="s">
        <v>2555</v>
      </c>
      <c r="BCW351" t="s">
        <v>2555</v>
      </c>
      <c r="BCY351">
        <v>2.5</v>
      </c>
      <c r="BCZ351">
        <v>2.5</v>
      </c>
      <c r="BEH351">
        <v>3</v>
      </c>
      <c r="BEI351">
        <v>7.5</v>
      </c>
      <c r="BEJ351">
        <v>2.5</v>
      </c>
      <c r="BEK351">
        <v>13</v>
      </c>
      <c r="BEL351" t="s">
        <v>2552</v>
      </c>
      <c r="BEN351" t="s">
        <v>2552</v>
      </c>
      <c r="BEP351" t="s">
        <v>2552</v>
      </c>
      <c r="BER351" t="s">
        <v>2552</v>
      </c>
      <c r="BET351" t="s">
        <v>2556</v>
      </c>
      <c r="BEV351" t="s">
        <v>2552</v>
      </c>
      <c r="BEX351">
        <v>7.5</v>
      </c>
      <c r="BEY351">
        <v>2.5</v>
      </c>
      <c r="BGQ351">
        <v>0</v>
      </c>
      <c r="BGR351">
        <v>2.5</v>
      </c>
      <c r="BGS351">
        <v>2.5</v>
      </c>
      <c r="BGT351">
        <v>5</v>
      </c>
      <c r="BGU351" t="s">
        <v>1462</v>
      </c>
      <c r="BGV351" t="s">
        <v>2667</v>
      </c>
      <c r="BGW351" t="s">
        <v>3103</v>
      </c>
      <c r="BHK351">
        <v>2.5</v>
      </c>
      <c r="BHL351">
        <v>2.5</v>
      </c>
      <c r="BIT351">
        <v>5</v>
      </c>
      <c r="BIU351">
        <v>2.5</v>
      </c>
      <c r="BIV351">
        <v>2.5</v>
      </c>
      <c r="BIW351">
        <v>10</v>
      </c>
      <c r="BIX351">
        <v>2</v>
      </c>
      <c r="BIY351" t="s">
        <v>1794</v>
      </c>
      <c r="BIZ351" t="s">
        <v>2594</v>
      </c>
      <c r="BJA351" t="s">
        <v>1468</v>
      </c>
      <c r="BJB351">
        <v>2.5</v>
      </c>
      <c r="BJC351">
        <v>2.5</v>
      </c>
    </row>
    <row r="352" spans="1:1020 1026:1615" ht="15" x14ac:dyDescent="0.25">
      <c r="A352" t="s">
        <v>7368</v>
      </c>
      <c r="B352" t="s">
        <v>7695</v>
      </c>
      <c r="C352" t="s">
        <v>7696</v>
      </c>
      <c r="D352" t="s">
        <v>2553</v>
      </c>
      <c r="E352" t="s">
        <v>7697</v>
      </c>
      <c r="F352" t="s">
        <v>2606</v>
      </c>
      <c r="G352" t="s">
        <v>4350</v>
      </c>
      <c r="H352" t="s">
        <v>7558</v>
      </c>
      <c r="I352" t="s">
        <v>7637</v>
      </c>
      <c r="J352">
        <v>2.4944614199999999</v>
      </c>
      <c r="K352">
        <v>34.384524730000003</v>
      </c>
      <c r="L352" s="116">
        <v>42407</v>
      </c>
      <c r="M352" t="s">
        <v>1471</v>
      </c>
      <c r="N352">
        <v>54</v>
      </c>
      <c r="O352" t="s">
        <v>1472</v>
      </c>
      <c r="Q352">
        <v>8.3000000000000007</v>
      </c>
      <c r="R352">
        <v>7.5</v>
      </c>
      <c r="S352">
        <v>2.5</v>
      </c>
      <c r="T352">
        <v>18.3</v>
      </c>
      <c r="U352">
        <v>2</v>
      </c>
      <c r="V352">
        <v>3</v>
      </c>
      <c r="W352">
        <v>1</v>
      </c>
      <c r="X352">
        <v>3</v>
      </c>
      <c r="Y352">
        <v>1</v>
      </c>
      <c r="Z352">
        <v>1</v>
      </c>
      <c r="AF352" t="b">
        <v>1</v>
      </c>
      <c r="AG352">
        <v>2</v>
      </c>
      <c r="AH352">
        <v>3</v>
      </c>
      <c r="AI352">
        <v>1</v>
      </c>
      <c r="AJ352">
        <v>2</v>
      </c>
      <c r="AK352">
        <v>1</v>
      </c>
      <c r="AL352">
        <v>1</v>
      </c>
      <c r="AS352">
        <v>2</v>
      </c>
      <c r="AT352">
        <v>3</v>
      </c>
      <c r="AU352">
        <v>1</v>
      </c>
      <c r="AV352">
        <v>1</v>
      </c>
      <c r="AW352">
        <v>1</v>
      </c>
      <c r="AX352">
        <v>1</v>
      </c>
      <c r="BE352">
        <v>1</v>
      </c>
      <c r="BF352">
        <v>1</v>
      </c>
      <c r="BK352">
        <v>1</v>
      </c>
      <c r="BS352" t="s">
        <v>1462</v>
      </c>
      <c r="BT352" t="s">
        <v>1462</v>
      </c>
      <c r="BW352">
        <v>7.5</v>
      </c>
      <c r="BX352">
        <v>2.5</v>
      </c>
      <c r="BY352">
        <v>2.5</v>
      </c>
      <c r="BZ352">
        <v>2.5</v>
      </c>
      <c r="CA352">
        <v>0</v>
      </c>
      <c r="CB352">
        <v>5</v>
      </c>
      <c r="CC352" t="s">
        <v>1462</v>
      </c>
      <c r="CE352" t="b">
        <v>1</v>
      </c>
      <c r="CF352">
        <v>30</v>
      </c>
      <c r="CH352" t="s">
        <v>1463</v>
      </c>
      <c r="CM352" t="s">
        <v>1462</v>
      </c>
      <c r="CP352">
        <v>3</v>
      </c>
      <c r="CR352" t="s">
        <v>1463</v>
      </c>
      <c r="CW352" t="s">
        <v>1463</v>
      </c>
      <c r="DB352" t="s">
        <v>1463</v>
      </c>
      <c r="DG352" t="s">
        <v>1463</v>
      </c>
      <c r="DM352" t="s">
        <v>1463</v>
      </c>
      <c r="DU352" t="b">
        <v>1</v>
      </c>
      <c r="DZ352" t="b">
        <v>1</v>
      </c>
      <c r="EB352" t="b">
        <v>1</v>
      </c>
      <c r="EC352" t="b">
        <v>1</v>
      </c>
      <c r="EI352">
        <v>2.5</v>
      </c>
      <c r="EJ352">
        <v>0</v>
      </c>
      <c r="EN352">
        <v>0</v>
      </c>
      <c r="EO352" t="s">
        <v>1463</v>
      </c>
      <c r="FL352">
        <v>2.2999999999999998</v>
      </c>
      <c r="FM352">
        <v>2.5</v>
      </c>
      <c r="FN352">
        <v>2.5</v>
      </c>
      <c r="FO352">
        <v>7.3</v>
      </c>
      <c r="FP352" t="s">
        <v>1462</v>
      </c>
      <c r="FT352" t="b">
        <v>1</v>
      </c>
      <c r="FV352" t="s">
        <v>1464</v>
      </c>
      <c r="JC352" t="b">
        <v>1</v>
      </c>
      <c r="JE352" t="s">
        <v>1464</v>
      </c>
      <c r="KG352" t="s">
        <v>4871</v>
      </c>
      <c r="KH352" t="b">
        <v>1</v>
      </c>
      <c r="KJ352" t="s">
        <v>1464</v>
      </c>
      <c r="KK352" t="s">
        <v>1463</v>
      </c>
      <c r="KM352">
        <v>2.5</v>
      </c>
      <c r="KN352">
        <v>2.5</v>
      </c>
      <c r="KO352">
        <v>0</v>
      </c>
      <c r="KR352">
        <v>0</v>
      </c>
      <c r="KS352" t="s">
        <v>1463</v>
      </c>
      <c r="RO352">
        <v>7.5</v>
      </c>
      <c r="RP352">
        <v>0</v>
      </c>
      <c r="RQ352">
        <v>2.5</v>
      </c>
      <c r="RR352">
        <v>10</v>
      </c>
      <c r="RS352" t="s">
        <v>1463</v>
      </c>
      <c r="RZ352" t="s">
        <v>1463</v>
      </c>
      <c r="SK352">
        <v>0</v>
      </c>
      <c r="SL352">
        <v>2.5</v>
      </c>
      <c r="SM352">
        <v>2.4</v>
      </c>
      <c r="SN352">
        <v>5</v>
      </c>
      <c r="SO352">
        <v>0</v>
      </c>
      <c r="SP352">
        <v>7.4</v>
      </c>
      <c r="SQ352" t="s">
        <v>1462</v>
      </c>
      <c r="SS352">
        <v>9</v>
      </c>
      <c r="ST352" t="s">
        <v>7111</v>
      </c>
      <c r="SU352" t="s">
        <v>1463</v>
      </c>
      <c r="SY352" t="b">
        <v>1</v>
      </c>
      <c r="SZ352" t="b">
        <v>1</v>
      </c>
      <c r="TI352">
        <v>5</v>
      </c>
      <c r="TJ352" t="s">
        <v>7698</v>
      </c>
      <c r="TN352" t="b">
        <v>1</v>
      </c>
      <c r="TO352" t="b">
        <v>1</v>
      </c>
      <c r="TQ352" t="b">
        <v>1</v>
      </c>
      <c r="TX352">
        <v>5</v>
      </c>
      <c r="TY352">
        <v>0</v>
      </c>
      <c r="VI352">
        <v>5</v>
      </c>
      <c r="VJ352">
        <v>2.5</v>
      </c>
      <c r="VK352">
        <v>2.5</v>
      </c>
      <c r="VL352">
        <v>10</v>
      </c>
      <c r="VM352" t="s">
        <v>1463</v>
      </c>
      <c r="VO352" t="s">
        <v>1463</v>
      </c>
      <c r="VQ352" t="s">
        <v>1463</v>
      </c>
      <c r="VS352" t="s">
        <v>1463</v>
      </c>
      <c r="VV352" t="s">
        <v>1463</v>
      </c>
      <c r="VX352" t="s">
        <v>1462</v>
      </c>
      <c r="VY352" t="s">
        <v>2659</v>
      </c>
      <c r="VZ352">
        <v>2.5</v>
      </c>
      <c r="WA352">
        <v>2.5</v>
      </c>
      <c r="XJ352">
        <v>7</v>
      </c>
      <c r="XK352">
        <v>2.5</v>
      </c>
      <c r="XL352">
        <v>0</v>
      </c>
      <c r="XM352">
        <v>9.5</v>
      </c>
      <c r="XN352" t="s">
        <v>1462</v>
      </c>
      <c r="XO352" t="s">
        <v>1462</v>
      </c>
      <c r="XR352" t="b">
        <v>1</v>
      </c>
      <c r="XW352" t="b">
        <v>1</v>
      </c>
      <c r="XX352" t="b">
        <v>1</v>
      </c>
      <c r="YC352" t="s">
        <v>1462</v>
      </c>
      <c r="YE352" t="s">
        <v>1462</v>
      </c>
      <c r="YF352" t="s">
        <v>6929</v>
      </c>
      <c r="YG352">
        <v>2.5</v>
      </c>
      <c r="YH352">
        <v>0</v>
      </c>
      <c r="YI352" t="s">
        <v>1462</v>
      </c>
      <c r="YP352" t="b">
        <v>1</v>
      </c>
      <c r="YU352">
        <v>2.5</v>
      </c>
      <c r="YV352">
        <v>0</v>
      </c>
      <c r="ZX352">
        <v>7</v>
      </c>
      <c r="ZY352">
        <v>2.5</v>
      </c>
      <c r="ZZ352">
        <v>2.5</v>
      </c>
      <c r="AAA352">
        <v>12</v>
      </c>
      <c r="AAB352" t="s">
        <v>1462</v>
      </c>
      <c r="AAD352" t="b">
        <v>1</v>
      </c>
      <c r="AAO352" t="b">
        <v>1</v>
      </c>
      <c r="AAR352" t="s">
        <v>7291</v>
      </c>
      <c r="AAS352" t="s">
        <v>7028</v>
      </c>
      <c r="AAT352">
        <v>2.5</v>
      </c>
      <c r="AAU352">
        <v>2.5</v>
      </c>
      <c r="ADN352">
        <v>10</v>
      </c>
      <c r="ADO352">
        <v>2.5</v>
      </c>
      <c r="ADP352">
        <v>2.5</v>
      </c>
      <c r="ADQ352">
        <v>15</v>
      </c>
      <c r="ADR352" t="s">
        <v>1759</v>
      </c>
      <c r="ADS352">
        <v>0.5</v>
      </c>
      <c r="ADT352">
        <v>30</v>
      </c>
      <c r="ADU352" t="s">
        <v>3580</v>
      </c>
      <c r="ADV352">
        <v>1</v>
      </c>
      <c r="ADW352">
        <v>60</v>
      </c>
      <c r="ADX352" t="s">
        <v>2560</v>
      </c>
      <c r="ADY352">
        <v>1</v>
      </c>
      <c r="ADZ352">
        <v>60</v>
      </c>
      <c r="AEG352">
        <v>2.5</v>
      </c>
      <c r="AEH352">
        <v>2.5</v>
      </c>
      <c r="AEI352">
        <v>2</v>
      </c>
      <c r="AEJ352">
        <v>0</v>
      </c>
      <c r="AEK352">
        <v>2.5</v>
      </c>
      <c r="AEL352">
        <v>4.5</v>
      </c>
      <c r="AEU352" t="b">
        <v>1</v>
      </c>
      <c r="AFC352">
        <v>0</v>
      </c>
      <c r="AFD352">
        <v>2.5</v>
      </c>
      <c r="AFE352">
        <v>0</v>
      </c>
      <c r="AFF352">
        <v>3.6</v>
      </c>
      <c r="AFG352">
        <v>2.5</v>
      </c>
      <c r="AFH352">
        <v>6.1</v>
      </c>
      <c r="AFI352" t="s">
        <v>1463</v>
      </c>
      <c r="AFK352" t="s">
        <v>1463</v>
      </c>
      <c r="AFM352" t="s">
        <v>1463</v>
      </c>
      <c r="AFO352" t="s">
        <v>1463</v>
      </c>
      <c r="AFQ352" t="s">
        <v>1463</v>
      </c>
      <c r="AFT352" t="s">
        <v>1463</v>
      </c>
      <c r="AFV352">
        <v>2</v>
      </c>
      <c r="AFW352">
        <v>1</v>
      </c>
      <c r="AFX352">
        <v>3.6111111111111098</v>
      </c>
      <c r="AFY352">
        <v>2.5</v>
      </c>
      <c r="AFZ352">
        <v>6.7</v>
      </c>
      <c r="AGA352">
        <v>5</v>
      </c>
      <c r="AGB352">
        <v>0</v>
      </c>
      <c r="AGC352">
        <v>11.7</v>
      </c>
      <c r="AGD352">
        <v>10</v>
      </c>
      <c r="AGE352">
        <v>100</v>
      </c>
      <c r="AGG352">
        <v>10</v>
      </c>
      <c r="AGH352">
        <v>3</v>
      </c>
      <c r="AGJ352">
        <v>10</v>
      </c>
      <c r="AGK352">
        <v>0</v>
      </c>
      <c r="AGQ352">
        <v>5</v>
      </c>
      <c r="AGR352">
        <v>0</v>
      </c>
      <c r="AGS352">
        <v>1</v>
      </c>
      <c r="AGT352">
        <v>2.5</v>
      </c>
      <c r="AGU352">
        <v>2.5</v>
      </c>
      <c r="AGV352">
        <v>6</v>
      </c>
      <c r="AGW352">
        <v>1</v>
      </c>
      <c r="AGZ352" t="b">
        <v>1</v>
      </c>
      <c r="AHD352">
        <v>2</v>
      </c>
      <c r="AHE352">
        <v>1</v>
      </c>
      <c r="AHF352">
        <v>4</v>
      </c>
      <c r="AKM352">
        <v>2.5</v>
      </c>
      <c r="AKN352">
        <v>2.5</v>
      </c>
      <c r="AKO352">
        <v>8.5</v>
      </c>
      <c r="AKP352">
        <v>2.5</v>
      </c>
      <c r="AKQ352">
        <v>0</v>
      </c>
      <c r="AKR352">
        <v>11</v>
      </c>
      <c r="AKS352" t="s">
        <v>1462</v>
      </c>
      <c r="AKT352" t="s">
        <v>1463</v>
      </c>
      <c r="AKV352" t="s">
        <v>1463</v>
      </c>
      <c r="AKX352" t="s">
        <v>1463</v>
      </c>
      <c r="AKZ352" t="s">
        <v>1463</v>
      </c>
      <c r="ALB352" t="s">
        <v>1462</v>
      </c>
      <c r="ALD352" t="s">
        <v>1463</v>
      </c>
      <c r="ALF352" t="s">
        <v>1462</v>
      </c>
      <c r="ALH352" t="s">
        <v>1463</v>
      </c>
      <c r="ALJ352" t="s">
        <v>1463</v>
      </c>
      <c r="ALL352" t="s">
        <v>1462</v>
      </c>
      <c r="ALN352" t="s">
        <v>1462</v>
      </c>
      <c r="ALP352" t="s">
        <v>1463</v>
      </c>
      <c r="ALR352" t="s">
        <v>1463</v>
      </c>
      <c r="ALT352" t="s">
        <v>1463</v>
      </c>
      <c r="AML352" t="b">
        <v>1</v>
      </c>
      <c r="AMM352" t="b">
        <v>1</v>
      </c>
      <c r="AMW352" t="b">
        <v>1</v>
      </c>
      <c r="AMY352" t="b">
        <v>1</v>
      </c>
      <c r="ANA352">
        <v>2.5</v>
      </c>
      <c r="ANB352">
        <v>0</v>
      </c>
      <c r="ANC352">
        <v>10</v>
      </c>
      <c r="AND352">
        <v>2.5</v>
      </c>
      <c r="ANE352">
        <v>0</v>
      </c>
      <c r="ANF352">
        <v>12.5</v>
      </c>
      <c r="ANG352" t="s">
        <v>1462</v>
      </c>
      <c r="ANH352" t="s">
        <v>3069</v>
      </c>
      <c r="ANI352" t="s">
        <v>1462</v>
      </c>
      <c r="ANJ352" t="s">
        <v>6990</v>
      </c>
      <c r="ANK352">
        <v>2.5</v>
      </c>
      <c r="ANL352">
        <v>0</v>
      </c>
      <c r="ANM352">
        <v>6</v>
      </c>
      <c r="ANN352">
        <v>2.5</v>
      </c>
      <c r="ANO352">
        <v>7.5</v>
      </c>
      <c r="ANP352">
        <v>16</v>
      </c>
      <c r="ANQ352" t="s">
        <v>2599</v>
      </c>
      <c r="ANR352" t="s">
        <v>1462</v>
      </c>
      <c r="ANT352">
        <v>2.5</v>
      </c>
      <c r="ANU352">
        <v>7.5</v>
      </c>
      <c r="AQR352">
        <v>5</v>
      </c>
      <c r="AQS352">
        <v>0</v>
      </c>
      <c r="AQT352">
        <v>1.3</v>
      </c>
      <c r="AQU352">
        <v>6.3</v>
      </c>
      <c r="AQV352" t="s">
        <v>1463</v>
      </c>
      <c r="ARB352" t="b">
        <v>1</v>
      </c>
      <c r="ARD352" t="b">
        <v>1</v>
      </c>
      <c r="ARG352">
        <v>0</v>
      </c>
      <c r="ARH352">
        <v>2.5</v>
      </c>
      <c r="ARI352" t="s">
        <v>1463</v>
      </c>
      <c r="ARQ352" t="s">
        <v>1462</v>
      </c>
      <c r="ARS352" t="s">
        <v>6991</v>
      </c>
      <c r="ART352" t="s">
        <v>2616</v>
      </c>
      <c r="ASB352" t="b">
        <v>1</v>
      </c>
      <c r="ASC352" t="s">
        <v>6945</v>
      </c>
      <c r="ASD352">
        <v>0</v>
      </c>
      <c r="ASE352">
        <v>0</v>
      </c>
      <c r="ASF352">
        <v>5</v>
      </c>
      <c r="ASG352">
        <v>2.5</v>
      </c>
      <c r="ASH352">
        <v>0</v>
      </c>
      <c r="ASI352">
        <v>7.5</v>
      </c>
      <c r="ASJ352">
        <v>50</v>
      </c>
      <c r="ASM352" t="b">
        <v>1</v>
      </c>
      <c r="ASS352">
        <v>3</v>
      </c>
      <c r="AST352" t="s">
        <v>1462</v>
      </c>
      <c r="ASY352" t="b">
        <v>1</v>
      </c>
      <c r="ATC352" t="s">
        <v>7699</v>
      </c>
      <c r="ATD352">
        <v>2.5</v>
      </c>
      <c r="ATE352">
        <v>0</v>
      </c>
      <c r="ATF352">
        <v>0</v>
      </c>
      <c r="ATG352">
        <v>0</v>
      </c>
      <c r="ATH352">
        <v>3.8</v>
      </c>
      <c r="ATI352">
        <v>3.8</v>
      </c>
      <c r="ATJ352" t="s">
        <v>1463</v>
      </c>
      <c r="AVZ352">
        <v>0</v>
      </c>
      <c r="AWA352">
        <v>2.5</v>
      </c>
      <c r="AWB352">
        <v>0</v>
      </c>
      <c r="AWC352">
        <v>5</v>
      </c>
      <c r="AWD352">
        <v>2</v>
      </c>
      <c r="AWE352">
        <v>2.5</v>
      </c>
      <c r="AWF352">
        <v>0</v>
      </c>
      <c r="AWG352">
        <v>4.5</v>
      </c>
      <c r="AWH352" t="s">
        <v>1462</v>
      </c>
      <c r="AWI352" t="s">
        <v>1470</v>
      </c>
      <c r="AWJ352" t="s">
        <v>1463</v>
      </c>
      <c r="AWL352" t="s">
        <v>1462</v>
      </c>
      <c r="AWM352" t="s">
        <v>2619</v>
      </c>
      <c r="AWN352" t="s">
        <v>1463</v>
      </c>
      <c r="AWP352" t="s">
        <v>1463</v>
      </c>
      <c r="AWR352" t="s">
        <v>1463</v>
      </c>
      <c r="AWT352" t="s">
        <v>1463</v>
      </c>
      <c r="AWV352" t="s">
        <v>1462</v>
      </c>
      <c r="AWW352" t="s">
        <v>1470</v>
      </c>
      <c r="AWX352" t="s">
        <v>1463</v>
      </c>
      <c r="AWZ352" t="s">
        <v>1463</v>
      </c>
      <c r="AXB352" t="s">
        <v>1463</v>
      </c>
      <c r="AXD352" t="s">
        <v>1463</v>
      </c>
      <c r="AXI352">
        <v>2.5</v>
      </c>
      <c r="AXJ352">
        <v>0</v>
      </c>
      <c r="AXK352">
        <v>1</v>
      </c>
      <c r="AXN352">
        <v>1</v>
      </c>
      <c r="AXO352">
        <v>1</v>
      </c>
      <c r="AXP352">
        <v>1</v>
      </c>
      <c r="AXQ352">
        <v>1</v>
      </c>
      <c r="AXR352">
        <v>1</v>
      </c>
      <c r="AXS352">
        <v>1</v>
      </c>
      <c r="AXT352">
        <v>1</v>
      </c>
      <c r="AXU352">
        <v>1</v>
      </c>
      <c r="AXV352">
        <v>2</v>
      </c>
      <c r="AXW352">
        <v>1</v>
      </c>
      <c r="AXX352">
        <v>2</v>
      </c>
      <c r="AYA352">
        <v>10</v>
      </c>
      <c r="AYD352">
        <v>10</v>
      </c>
      <c r="AYE352" t="s">
        <v>1463</v>
      </c>
      <c r="AYF352" t="s">
        <v>1463</v>
      </c>
      <c r="AYG352">
        <v>10</v>
      </c>
      <c r="AYJ352">
        <v>10</v>
      </c>
      <c r="AYK352">
        <v>0</v>
      </c>
      <c r="AYL352">
        <v>2.5</v>
      </c>
      <c r="AYM352">
        <v>12.5</v>
      </c>
      <c r="AZF352">
        <v>2</v>
      </c>
      <c r="AZG352" t="s">
        <v>7700</v>
      </c>
      <c r="AZH352" t="s">
        <v>6996</v>
      </c>
      <c r="AZM352" t="s">
        <v>1462</v>
      </c>
      <c r="AZN352" t="s">
        <v>7701</v>
      </c>
      <c r="AZO352" t="s">
        <v>1462</v>
      </c>
      <c r="AZP352" t="s">
        <v>7702</v>
      </c>
      <c r="AZR352">
        <v>0</v>
      </c>
      <c r="AZS352">
        <v>2.5</v>
      </c>
      <c r="BCH352">
        <v>10</v>
      </c>
      <c r="BCI352">
        <v>2.5</v>
      </c>
      <c r="BCJ352">
        <v>0</v>
      </c>
      <c r="BCK352">
        <v>12.5</v>
      </c>
      <c r="BCL352">
        <v>2</v>
      </c>
      <c r="BCN352" t="s">
        <v>2555</v>
      </c>
      <c r="BCP352">
        <v>1</v>
      </c>
      <c r="BCR352">
        <v>3</v>
      </c>
      <c r="BCT352" t="s">
        <v>2555</v>
      </c>
      <c r="BCW352" t="s">
        <v>2555</v>
      </c>
      <c r="BCY352">
        <v>2.5</v>
      </c>
      <c r="BCZ352">
        <v>0</v>
      </c>
      <c r="BEH352">
        <v>6.7</v>
      </c>
      <c r="BEI352">
        <v>5</v>
      </c>
      <c r="BEJ352">
        <v>2.5</v>
      </c>
      <c r="BEK352">
        <v>14.2</v>
      </c>
      <c r="BEL352" t="s">
        <v>2552</v>
      </c>
      <c r="BEN352" t="s">
        <v>2557</v>
      </c>
      <c r="BEP352" t="s">
        <v>2552</v>
      </c>
      <c r="BER352" t="s">
        <v>2567</v>
      </c>
      <c r="BET352" t="s">
        <v>2557</v>
      </c>
      <c r="BEV352" t="s">
        <v>2567</v>
      </c>
      <c r="BEX352">
        <v>5</v>
      </c>
      <c r="BEY352">
        <v>2.5</v>
      </c>
      <c r="BGQ352">
        <v>0</v>
      </c>
      <c r="BGR352">
        <v>2.5</v>
      </c>
      <c r="BGS352">
        <v>0</v>
      </c>
      <c r="BGT352">
        <v>2.5</v>
      </c>
      <c r="BGU352" t="s">
        <v>1462</v>
      </c>
      <c r="BGV352" t="s">
        <v>2667</v>
      </c>
      <c r="BGW352" t="s">
        <v>3103</v>
      </c>
      <c r="BHK352">
        <v>2.5</v>
      </c>
      <c r="BHL352">
        <v>0</v>
      </c>
      <c r="BIT352">
        <v>10</v>
      </c>
      <c r="BIU352">
        <v>2.5</v>
      </c>
      <c r="BIV352">
        <v>0</v>
      </c>
      <c r="BIW352">
        <v>12.5</v>
      </c>
      <c r="BIX352">
        <v>3</v>
      </c>
      <c r="BIY352" t="s">
        <v>1794</v>
      </c>
      <c r="BIZ352" t="s">
        <v>2594</v>
      </c>
      <c r="BJA352" t="s">
        <v>2548</v>
      </c>
      <c r="BJB352">
        <v>2.5</v>
      </c>
      <c r="BJC352">
        <v>0</v>
      </c>
    </row>
    <row r="353" spans="1:1024 1026:1615" ht="15" x14ac:dyDescent="0.25">
      <c r="A353" t="s">
        <v>6936</v>
      </c>
      <c r="B353" t="s">
        <v>7703</v>
      </c>
      <c r="C353" t="s">
        <v>7704</v>
      </c>
      <c r="D353" t="s">
        <v>1460</v>
      </c>
      <c r="F353" t="s">
        <v>2606</v>
      </c>
      <c r="G353" t="s">
        <v>4350</v>
      </c>
      <c r="H353" t="s">
        <v>7558</v>
      </c>
      <c r="I353" t="s">
        <v>7637</v>
      </c>
      <c r="J353">
        <v>2.49559519</v>
      </c>
      <c r="K353">
        <v>34.384612310000001</v>
      </c>
      <c r="L353" s="116">
        <v>42406</v>
      </c>
      <c r="M353" t="s">
        <v>1471</v>
      </c>
      <c r="N353">
        <v>56</v>
      </c>
      <c r="O353" t="s">
        <v>2554</v>
      </c>
      <c r="Q353">
        <v>6.7</v>
      </c>
      <c r="R353">
        <v>7.5</v>
      </c>
      <c r="S353">
        <v>2.5</v>
      </c>
      <c r="T353">
        <v>16.7</v>
      </c>
      <c r="U353">
        <v>1</v>
      </c>
      <c r="V353">
        <v>3</v>
      </c>
      <c r="W353">
        <v>1</v>
      </c>
      <c r="X353">
        <v>3</v>
      </c>
      <c r="Y353">
        <v>1</v>
      </c>
      <c r="AE353" t="b">
        <v>1</v>
      </c>
      <c r="BS353" t="s">
        <v>1462</v>
      </c>
      <c r="BT353" t="s">
        <v>1462</v>
      </c>
      <c r="BW353">
        <v>7.5</v>
      </c>
      <c r="BX353">
        <v>2.5</v>
      </c>
      <c r="BY353">
        <v>2.5</v>
      </c>
      <c r="BZ353">
        <v>2.5</v>
      </c>
      <c r="CA353">
        <v>0</v>
      </c>
      <c r="CB353">
        <v>5</v>
      </c>
      <c r="CC353" t="s">
        <v>1462</v>
      </c>
      <c r="CE353" t="b">
        <v>1</v>
      </c>
      <c r="CF353">
        <v>30</v>
      </c>
      <c r="CH353" t="s">
        <v>1462</v>
      </c>
      <c r="CK353">
        <v>30</v>
      </c>
      <c r="CM353" t="s">
        <v>1463</v>
      </c>
      <c r="CR353" t="s">
        <v>1463</v>
      </c>
      <c r="CW353" t="s">
        <v>1463</v>
      </c>
      <c r="DB353" t="s">
        <v>1463</v>
      </c>
      <c r="DG353" t="s">
        <v>1463</v>
      </c>
      <c r="DM353" t="s">
        <v>1463</v>
      </c>
      <c r="DU353" t="b">
        <v>1</v>
      </c>
      <c r="EA353" t="b">
        <v>1</v>
      </c>
      <c r="EB353" t="b">
        <v>1</v>
      </c>
      <c r="EI353">
        <v>2.5</v>
      </c>
      <c r="EJ353">
        <v>0</v>
      </c>
      <c r="EN353">
        <v>0</v>
      </c>
      <c r="EO353" t="s">
        <v>1463</v>
      </c>
      <c r="FL353">
        <v>3.3</v>
      </c>
      <c r="FM353">
        <v>2.5</v>
      </c>
      <c r="FN353">
        <v>2.5</v>
      </c>
      <c r="FO353">
        <v>8.3000000000000007</v>
      </c>
      <c r="FP353" t="s">
        <v>1462</v>
      </c>
      <c r="FT353" t="b">
        <v>1</v>
      </c>
      <c r="FV353" t="s">
        <v>1464</v>
      </c>
      <c r="HD353" t="b">
        <v>1</v>
      </c>
      <c r="HF353" t="s">
        <v>1464</v>
      </c>
      <c r="JC353" t="b">
        <v>1</v>
      </c>
      <c r="JE353" t="s">
        <v>1464</v>
      </c>
      <c r="KG353" t="s">
        <v>4388</v>
      </c>
      <c r="KH353" t="b">
        <v>1</v>
      </c>
      <c r="KJ353" t="s">
        <v>1464</v>
      </c>
      <c r="KK353" t="s">
        <v>1463</v>
      </c>
      <c r="KM353">
        <v>2.5</v>
      </c>
      <c r="KN353">
        <v>2.5</v>
      </c>
      <c r="KO353">
        <v>3.5</v>
      </c>
      <c r="KP353">
        <v>0</v>
      </c>
      <c r="KQ353">
        <v>0</v>
      </c>
      <c r="KR353">
        <v>3.5</v>
      </c>
      <c r="KS353" t="s">
        <v>1462</v>
      </c>
      <c r="KV353">
        <v>3</v>
      </c>
      <c r="KW353">
        <v>3</v>
      </c>
      <c r="LB353">
        <v>10</v>
      </c>
      <c r="LF353">
        <v>1</v>
      </c>
      <c r="LG353">
        <v>1</v>
      </c>
      <c r="LL353">
        <v>1</v>
      </c>
      <c r="LZ353" t="b">
        <v>1</v>
      </c>
      <c r="MA353" t="b">
        <v>1</v>
      </c>
      <c r="MF353" t="b">
        <v>1</v>
      </c>
      <c r="MT353" t="s">
        <v>1463</v>
      </c>
      <c r="MV353">
        <v>0</v>
      </c>
      <c r="MW353">
        <v>0</v>
      </c>
      <c r="MX353">
        <v>0</v>
      </c>
      <c r="MY353">
        <v>0</v>
      </c>
      <c r="MZ353">
        <v>2.5</v>
      </c>
      <c r="NA353">
        <v>2.5</v>
      </c>
      <c r="NM353" t="s">
        <v>2549</v>
      </c>
      <c r="NN353" t="s">
        <v>2549</v>
      </c>
      <c r="NO353" t="s">
        <v>2549</v>
      </c>
      <c r="NP353" t="s">
        <v>2549</v>
      </c>
      <c r="NQ353" t="s">
        <v>2549</v>
      </c>
      <c r="NR353" t="s">
        <v>2549</v>
      </c>
      <c r="NS353" t="s">
        <v>2549</v>
      </c>
      <c r="NT353" t="s">
        <v>2549</v>
      </c>
      <c r="NU353" t="s">
        <v>2549</v>
      </c>
      <c r="NV353" t="s">
        <v>2549</v>
      </c>
      <c r="NW353" t="s">
        <v>2550</v>
      </c>
      <c r="NX353" t="s">
        <v>2571</v>
      </c>
      <c r="NY353" t="s">
        <v>2571</v>
      </c>
      <c r="NZ353" t="s">
        <v>2550</v>
      </c>
      <c r="OA353" t="s">
        <v>2550</v>
      </c>
      <c r="OB353" t="s">
        <v>2550</v>
      </c>
      <c r="OC353" t="s">
        <v>2550</v>
      </c>
      <c r="OD353" t="s">
        <v>2569</v>
      </c>
      <c r="OE353" t="s">
        <v>2550</v>
      </c>
      <c r="OF353" t="s">
        <v>2550</v>
      </c>
      <c r="OG353">
        <v>0</v>
      </c>
      <c r="OH353">
        <v>2.5</v>
      </c>
      <c r="OJ353">
        <v>0</v>
      </c>
      <c r="OK353">
        <v>0</v>
      </c>
      <c r="OL353">
        <v>0</v>
      </c>
      <c r="QL353">
        <v>0</v>
      </c>
      <c r="QM353">
        <v>0</v>
      </c>
      <c r="RO353">
        <v>7.5</v>
      </c>
      <c r="RP353">
        <v>0</v>
      </c>
      <c r="RQ353">
        <v>2.5</v>
      </c>
      <c r="RR353">
        <v>10</v>
      </c>
      <c r="RS353" t="s">
        <v>1463</v>
      </c>
      <c r="RZ353" t="s">
        <v>1463</v>
      </c>
      <c r="SB353" t="s">
        <v>1463</v>
      </c>
      <c r="SH353" t="s">
        <v>1463</v>
      </c>
      <c r="SK353">
        <v>0</v>
      </c>
      <c r="SL353">
        <v>2.5</v>
      </c>
      <c r="SM353">
        <v>4.3</v>
      </c>
      <c r="SN353">
        <v>5</v>
      </c>
      <c r="SO353">
        <v>0</v>
      </c>
      <c r="SP353">
        <v>9.3000000000000007</v>
      </c>
      <c r="SQ353" t="s">
        <v>1463</v>
      </c>
      <c r="SR353" t="s">
        <v>2919</v>
      </c>
      <c r="TI353">
        <v>15</v>
      </c>
      <c r="TJ353" t="s">
        <v>7705</v>
      </c>
      <c r="TM353" t="b">
        <v>1</v>
      </c>
      <c r="TO353" t="b">
        <v>1</v>
      </c>
      <c r="TQ353" t="b">
        <v>1</v>
      </c>
      <c r="TX353">
        <v>5</v>
      </c>
      <c r="TY353">
        <v>0</v>
      </c>
      <c r="VI353">
        <v>5</v>
      </c>
      <c r="VJ353">
        <v>0</v>
      </c>
      <c r="VK353">
        <v>0</v>
      </c>
      <c r="VL353">
        <v>5</v>
      </c>
      <c r="VM353" t="s">
        <v>1463</v>
      </c>
      <c r="VO353" t="s">
        <v>1463</v>
      </c>
      <c r="VQ353" t="s">
        <v>1463</v>
      </c>
      <c r="VS353" t="s">
        <v>1463</v>
      </c>
      <c r="VV353" t="s">
        <v>1463</v>
      </c>
      <c r="VX353" t="s">
        <v>1462</v>
      </c>
      <c r="VY353" t="s">
        <v>6956</v>
      </c>
      <c r="VZ353">
        <v>0</v>
      </c>
      <c r="WA353">
        <v>0</v>
      </c>
      <c r="XJ353">
        <v>2.5</v>
      </c>
      <c r="XK353">
        <v>0</v>
      </c>
      <c r="XL353">
        <v>2.5</v>
      </c>
      <c r="XM353">
        <v>5</v>
      </c>
      <c r="XN353" t="s">
        <v>1462</v>
      </c>
      <c r="XO353" t="s">
        <v>1462</v>
      </c>
      <c r="XR353" t="b">
        <v>1</v>
      </c>
      <c r="XU353" t="b">
        <v>1</v>
      </c>
      <c r="XW353" t="b">
        <v>1</v>
      </c>
      <c r="YC353" t="s">
        <v>1462</v>
      </c>
      <c r="YE353" t="s">
        <v>1463</v>
      </c>
      <c r="YF353" t="s">
        <v>4579</v>
      </c>
      <c r="YG353">
        <v>0</v>
      </c>
      <c r="YH353">
        <v>2.5</v>
      </c>
      <c r="YI353" t="s">
        <v>1463</v>
      </c>
      <c r="YU353">
        <v>0</v>
      </c>
      <c r="YV353">
        <v>2.5</v>
      </c>
      <c r="ZX353">
        <v>5</v>
      </c>
      <c r="ZY353">
        <v>2.5</v>
      </c>
      <c r="ZZ353">
        <v>2.5</v>
      </c>
      <c r="AAA353">
        <v>10</v>
      </c>
      <c r="AAB353" t="s">
        <v>1462</v>
      </c>
      <c r="AAO353" t="b">
        <v>1</v>
      </c>
      <c r="AAS353" t="s">
        <v>7706</v>
      </c>
      <c r="AAT353">
        <v>2.5</v>
      </c>
      <c r="AAU353">
        <v>2.5</v>
      </c>
      <c r="ADN353">
        <v>10</v>
      </c>
      <c r="ADO353">
        <v>2.5</v>
      </c>
      <c r="ADP353">
        <v>2.5</v>
      </c>
      <c r="ADQ353">
        <v>15</v>
      </c>
      <c r="ADR353" t="s">
        <v>1759</v>
      </c>
      <c r="ADS353">
        <v>1</v>
      </c>
      <c r="ADT353">
        <v>30</v>
      </c>
      <c r="ADU353" t="s">
        <v>3580</v>
      </c>
      <c r="ADV353">
        <v>1.5</v>
      </c>
      <c r="ADW353">
        <v>50</v>
      </c>
      <c r="ADX353" t="s">
        <v>2560</v>
      </c>
      <c r="ADY353">
        <v>1.5</v>
      </c>
      <c r="ADZ353">
        <v>50</v>
      </c>
      <c r="AEG353">
        <v>2.5</v>
      </c>
      <c r="AEH353">
        <v>2.5</v>
      </c>
      <c r="AEI353">
        <v>7</v>
      </c>
      <c r="AEJ353">
        <v>0</v>
      </c>
      <c r="AEK353">
        <v>2.5</v>
      </c>
      <c r="AEL353">
        <v>9.5</v>
      </c>
      <c r="AEU353" t="b">
        <v>1</v>
      </c>
      <c r="AEV353" t="b">
        <v>1</v>
      </c>
      <c r="AFC353">
        <v>0</v>
      </c>
      <c r="AFD353">
        <v>2.5</v>
      </c>
      <c r="AFE353">
        <v>0</v>
      </c>
      <c r="AFF353">
        <v>5.8</v>
      </c>
      <c r="AFG353">
        <v>2.5</v>
      </c>
      <c r="AFH353">
        <v>8.3000000000000007</v>
      </c>
      <c r="AFI353" t="s">
        <v>1463</v>
      </c>
      <c r="AFK353" t="s">
        <v>1463</v>
      </c>
      <c r="AFM353" t="s">
        <v>1463</v>
      </c>
      <c r="AFO353" t="s">
        <v>1463</v>
      </c>
      <c r="AFQ353" t="s">
        <v>1463</v>
      </c>
      <c r="AFT353" t="s">
        <v>1463</v>
      </c>
      <c r="AFV353">
        <v>3</v>
      </c>
      <c r="AFW353">
        <v>2</v>
      </c>
      <c r="AFX353">
        <v>5.8333333333333304</v>
      </c>
      <c r="AFY353">
        <v>2.5</v>
      </c>
      <c r="AFZ353">
        <v>6.7</v>
      </c>
      <c r="AGA353">
        <v>2.5</v>
      </c>
      <c r="AGB353">
        <v>2.5</v>
      </c>
      <c r="AGC353">
        <v>11.7</v>
      </c>
      <c r="AGD353">
        <v>8</v>
      </c>
      <c r="AGE353">
        <v>100</v>
      </c>
      <c r="AGG353">
        <v>8</v>
      </c>
      <c r="AGH353">
        <v>5</v>
      </c>
      <c r="AGJ353">
        <v>8</v>
      </c>
      <c r="AGK353">
        <v>0</v>
      </c>
      <c r="AGQ353">
        <v>2.5</v>
      </c>
      <c r="AGR353">
        <v>2.5</v>
      </c>
      <c r="AGS353">
        <v>1</v>
      </c>
      <c r="AGT353">
        <v>2.5</v>
      </c>
      <c r="AGU353">
        <v>0</v>
      </c>
      <c r="AGV353">
        <v>3.5</v>
      </c>
      <c r="AGW353">
        <v>1</v>
      </c>
      <c r="AGZ353" t="b">
        <v>1</v>
      </c>
      <c r="AHD353">
        <v>2</v>
      </c>
      <c r="AHE353">
        <v>2</v>
      </c>
      <c r="AHF353">
        <v>4</v>
      </c>
      <c r="AKM353">
        <v>2.5</v>
      </c>
      <c r="AKN353">
        <v>0</v>
      </c>
      <c r="AKO353">
        <v>10</v>
      </c>
      <c r="AKP353">
        <v>2.5</v>
      </c>
      <c r="AKQ353">
        <v>0</v>
      </c>
      <c r="AKR353">
        <v>12.5</v>
      </c>
      <c r="AKS353" t="s">
        <v>1462</v>
      </c>
      <c r="AKT353" t="s">
        <v>1463</v>
      </c>
      <c r="AKV353" t="s">
        <v>1463</v>
      </c>
      <c r="AKX353" t="s">
        <v>1463</v>
      </c>
      <c r="AKZ353" t="s">
        <v>1462</v>
      </c>
      <c r="ALB353" t="s">
        <v>1462</v>
      </c>
      <c r="ALD353" t="s">
        <v>1463</v>
      </c>
      <c r="ALF353" t="s">
        <v>1462</v>
      </c>
      <c r="ALH353" t="s">
        <v>1462</v>
      </c>
      <c r="ALJ353" t="s">
        <v>1463</v>
      </c>
      <c r="ALL353" t="s">
        <v>1462</v>
      </c>
      <c r="ALN353" t="s">
        <v>1463</v>
      </c>
      <c r="ALP353" t="s">
        <v>1463</v>
      </c>
      <c r="ALR353" t="s">
        <v>1463</v>
      </c>
      <c r="ALT353" t="s">
        <v>1463</v>
      </c>
      <c r="AML353" t="b">
        <v>1</v>
      </c>
      <c r="AMM353" t="b">
        <v>1</v>
      </c>
      <c r="AMQ353" t="b">
        <v>1</v>
      </c>
      <c r="AMW353" t="b">
        <v>1</v>
      </c>
      <c r="ANA353">
        <v>2.5</v>
      </c>
      <c r="ANB353">
        <v>0</v>
      </c>
      <c r="ANC353">
        <v>10</v>
      </c>
      <c r="AND353">
        <v>2.5</v>
      </c>
      <c r="ANE353">
        <v>0</v>
      </c>
      <c r="ANF353">
        <v>12.5</v>
      </c>
      <c r="ANG353" t="s">
        <v>1462</v>
      </c>
      <c r="ANH353" t="s">
        <v>4388</v>
      </c>
      <c r="ANI353" t="s">
        <v>1462</v>
      </c>
      <c r="ANJ353" t="s">
        <v>2616</v>
      </c>
      <c r="ANK353">
        <v>2.5</v>
      </c>
      <c r="ANL353">
        <v>0</v>
      </c>
      <c r="ANM353">
        <v>6</v>
      </c>
      <c r="ANN353">
        <v>2.5</v>
      </c>
      <c r="ANO353">
        <v>5</v>
      </c>
      <c r="ANP353">
        <v>13.5</v>
      </c>
      <c r="ANQ353" t="s">
        <v>2599</v>
      </c>
      <c r="ANR353" t="s">
        <v>1462</v>
      </c>
      <c r="ANT353">
        <v>2.5</v>
      </c>
      <c r="ANU353">
        <v>5</v>
      </c>
      <c r="AQR353">
        <v>5</v>
      </c>
      <c r="AQS353">
        <v>0</v>
      </c>
      <c r="AQT353">
        <v>3.8</v>
      </c>
      <c r="AQU353">
        <v>8.8000000000000007</v>
      </c>
      <c r="AQV353" t="s">
        <v>1463</v>
      </c>
      <c r="ARD353" t="b">
        <v>1</v>
      </c>
      <c r="ARG353">
        <v>0</v>
      </c>
      <c r="ARH353">
        <v>5</v>
      </c>
      <c r="ARI353" t="s">
        <v>1463</v>
      </c>
      <c r="ARQ353" t="s">
        <v>1462</v>
      </c>
      <c r="ARS353" t="s">
        <v>6991</v>
      </c>
      <c r="ART353" t="s">
        <v>2616</v>
      </c>
      <c r="ASB353" t="b">
        <v>1</v>
      </c>
      <c r="ASC353" t="s">
        <v>7563</v>
      </c>
      <c r="ASD353">
        <v>0</v>
      </c>
      <c r="ASE353">
        <v>2.5</v>
      </c>
      <c r="ASF353">
        <v>4</v>
      </c>
      <c r="ASG353">
        <v>2.5</v>
      </c>
      <c r="ASH353">
        <v>2.5</v>
      </c>
      <c r="ASI353">
        <v>9</v>
      </c>
      <c r="ASJ353">
        <v>50</v>
      </c>
      <c r="ASL353" t="b">
        <v>1</v>
      </c>
      <c r="ASM353" t="b">
        <v>1</v>
      </c>
      <c r="ASS353">
        <v>2</v>
      </c>
      <c r="AST353" t="s">
        <v>1462</v>
      </c>
      <c r="ASW353" t="b">
        <v>1</v>
      </c>
      <c r="ASY353" t="b">
        <v>1</v>
      </c>
      <c r="ATC353" t="s">
        <v>7707</v>
      </c>
      <c r="ATD353">
        <v>2.5</v>
      </c>
      <c r="ATE353">
        <v>2.5</v>
      </c>
      <c r="ATF353">
        <v>0</v>
      </c>
      <c r="ATG353">
        <v>0</v>
      </c>
      <c r="ATH353">
        <v>2.5</v>
      </c>
      <c r="ATI353">
        <v>2.5</v>
      </c>
      <c r="ATJ353" t="s">
        <v>1463</v>
      </c>
      <c r="AVZ353">
        <v>0</v>
      </c>
      <c r="AWA353">
        <v>0</v>
      </c>
      <c r="AWB353">
        <v>0</v>
      </c>
      <c r="AWC353">
        <v>5</v>
      </c>
      <c r="AWD353">
        <v>2</v>
      </c>
      <c r="AWE353">
        <v>2.5</v>
      </c>
      <c r="AWF353">
        <v>2.5</v>
      </c>
      <c r="AWG353">
        <v>7</v>
      </c>
      <c r="AWH353" t="s">
        <v>1462</v>
      </c>
      <c r="AWI353" t="s">
        <v>1470</v>
      </c>
      <c r="AWJ353" t="s">
        <v>1462</v>
      </c>
      <c r="AWK353" t="s">
        <v>1469</v>
      </c>
      <c r="AWL353" t="s">
        <v>1462</v>
      </c>
      <c r="AWM353" t="s">
        <v>2619</v>
      </c>
      <c r="AWN353" t="s">
        <v>1463</v>
      </c>
      <c r="AWP353" t="s">
        <v>1463</v>
      </c>
      <c r="AWR353" t="s">
        <v>1463</v>
      </c>
      <c r="AWT353" t="s">
        <v>1463</v>
      </c>
      <c r="AWV353" t="s">
        <v>1463</v>
      </c>
      <c r="AWX353" t="s">
        <v>1463</v>
      </c>
      <c r="AWZ353" t="s">
        <v>1463</v>
      </c>
      <c r="AXB353" t="s">
        <v>1463</v>
      </c>
      <c r="AXD353" t="s">
        <v>1463</v>
      </c>
      <c r="AXI353">
        <v>2.5</v>
      </c>
      <c r="AXJ353">
        <v>2.5</v>
      </c>
      <c r="AXK353">
        <v>1</v>
      </c>
      <c r="AXN353">
        <v>1</v>
      </c>
      <c r="AXO353">
        <v>1</v>
      </c>
      <c r="AXP353">
        <v>1</v>
      </c>
      <c r="AXQ353">
        <v>1</v>
      </c>
      <c r="AXR353">
        <v>1</v>
      </c>
      <c r="AXS353">
        <v>1</v>
      </c>
      <c r="AXT353">
        <v>1</v>
      </c>
      <c r="AXU353">
        <v>1</v>
      </c>
      <c r="AXV353">
        <v>2</v>
      </c>
      <c r="AXW353">
        <v>1</v>
      </c>
      <c r="AXX353">
        <v>2</v>
      </c>
      <c r="AYA353">
        <v>10</v>
      </c>
      <c r="AYD353">
        <v>10</v>
      </c>
      <c r="AYE353" t="s">
        <v>1463</v>
      </c>
      <c r="AYF353" t="s">
        <v>1463</v>
      </c>
      <c r="AYG353">
        <v>10</v>
      </c>
      <c r="AYJ353">
        <v>10</v>
      </c>
      <c r="AYK353">
        <v>7.5</v>
      </c>
      <c r="AYL353">
        <v>7.5</v>
      </c>
      <c r="AYM353">
        <v>25</v>
      </c>
      <c r="AZO353" t="s">
        <v>1462</v>
      </c>
      <c r="AZP353" t="s">
        <v>7083</v>
      </c>
      <c r="AZR353">
        <v>7.5</v>
      </c>
      <c r="AZS353">
        <v>7.5</v>
      </c>
      <c r="BCH353">
        <v>10</v>
      </c>
      <c r="BCI353">
        <v>2.5</v>
      </c>
      <c r="BCJ353">
        <v>2.5</v>
      </c>
      <c r="BCK353">
        <v>15</v>
      </c>
      <c r="BCL353">
        <v>1</v>
      </c>
      <c r="BCN353">
        <v>2</v>
      </c>
      <c r="BCP353">
        <v>3</v>
      </c>
      <c r="BCR353">
        <v>4</v>
      </c>
      <c r="BCT353" t="s">
        <v>2555</v>
      </c>
      <c r="BCW353" t="s">
        <v>2555</v>
      </c>
      <c r="BCY353">
        <v>2.5</v>
      </c>
      <c r="BCZ353">
        <v>2.5</v>
      </c>
      <c r="BEH353">
        <v>3</v>
      </c>
      <c r="BEI353">
        <v>7.5</v>
      </c>
      <c r="BEJ353">
        <v>2.5</v>
      </c>
      <c r="BEK353">
        <v>13</v>
      </c>
      <c r="BEL353" t="s">
        <v>2552</v>
      </c>
      <c r="BEN353" t="s">
        <v>2552</v>
      </c>
      <c r="BEP353" t="s">
        <v>2552</v>
      </c>
      <c r="BER353" t="s">
        <v>2552</v>
      </c>
      <c r="BET353" t="s">
        <v>2556</v>
      </c>
      <c r="BEV353" t="s">
        <v>2552</v>
      </c>
      <c r="BEX353">
        <v>7.5</v>
      </c>
      <c r="BEY353">
        <v>2.5</v>
      </c>
      <c r="BGQ353">
        <v>1</v>
      </c>
      <c r="BGR353">
        <v>2.5</v>
      </c>
      <c r="BGS353">
        <v>2.5</v>
      </c>
      <c r="BGT353">
        <v>6</v>
      </c>
      <c r="BGU353" t="s">
        <v>1462</v>
      </c>
      <c r="BGV353" t="s">
        <v>2667</v>
      </c>
      <c r="BGW353" t="s">
        <v>2653</v>
      </c>
      <c r="BGX353" t="s">
        <v>4388</v>
      </c>
      <c r="BGY353" t="s">
        <v>3103</v>
      </c>
      <c r="BHK353">
        <v>2.5</v>
      </c>
      <c r="BHL353">
        <v>2.5</v>
      </c>
      <c r="BIT353">
        <v>10</v>
      </c>
      <c r="BIU353">
        <v>2.5</v>
      </c>
      <c r="BIV353">
        <v>2.5</v>
      </c>
      <c r="BIW353">
        <v>15</v>
      </c>
      <c r="BIX353">
        <v>3</v>
      </c>
      <c r="BIY353" t="s">
        <v>1794</v>
      </c>
      <c r="BIZ353" t="s">
        <v>2563</v>
      </c>
      <c r="BJA353" t="s">
        <v>2548</v>
      </c>
      <c r="BJB353">
        <v>2.5</v>
      </c>
      <c r="BJC353">
        <v>2.5</v>
      </c>
    </row>
    <row r="354" spans="1:1024 1026:1615" ht="15" x14ac:dyDescent="0.25">
      <c r="A354" t="s">
        <v>6936</v>
      </c>
      <c r="B354" t="s">
        <v>7708</v>
      </c>
      <c r="C354" t="s">
        <v>7709</v>
      </c>
      <c r="D354" t="s">
        <v>1460</v>
      </c>
      <c r="F354" t="s">
        <v>2606</v>
      </c>
      <c r="G354" t="s">
        <v>4350</v>
      </c>
      <c r="H354" t="s">
        <v>7558</v>
      </c>
      <c r="I354" t="s">
        <v>7637</v>
      </c>
      <c r="J354">
        <v>2.4955695200000001</v>
      </c>
      <c r="K354">
        <v>34.384728969999998</v>
      </c>
      <c r="L354" s="116">
        <v>42406</v>
      </c>
      <c r="M354" t="s">
        <v>1461</v>
      </c>
      <c r="N354">
        <v>54</v>
      </c>
      <c r="O354" t="s">
        <v>1472</v>
      </c>
      <c r="Q354">
        <v>6.7</v>
      </c>
      <c r="R354">
        <v>7.5</v>
      </c>
      <c r="S354">
        <v>2.5</v>
      </c>
      <c r="T354">
        <v>16.7</v>
      </c>
      <c r="U354">
        <v>3</v>
      </c>
      <c r="V354">
        <v>2</v>
      </c>
      <c r="W354">
        <v>2</v>
      </c>
      <c r="X354">
        <v>3</v>
      </c>
      <c r="Y354">
        <v>1</v>
      </c>
      <c r="Z354">
        <v>1</v>
      </c>
      <c r="AF354" t="b">
        <v>1</v>
      </c>
      <c r="AG354">
        <v>3</v>
      </c>
      <c r="AH354">
        <v>2</v>
      </c>
      <c r="AI354">
        <v>1</v>
      </c>
      <c r="AJ354">
        <v>1</v>
      </c>
      <c r="AK354">
        <v>1</v>
      </c>
      <c r="AL354">
        <v>1</v>
      </c>
      <c r="AS354">
        <v>3</v>
      </c>
      <c r="AT354">
        <v>2</v>
      </c>
      <c r="AU354">
        <v>1</v>
      </c>
      <c r="AV354">
        <v>1</v>
      </c>
      <c r="AW354">
        <v>1</v>
      </c>
      <c r="AX354">
        <v>1</v>
      </c>
      <c r="BS354" t="s">
        <v>1462</v>
      </c>
      <c r="BT354" t="s">
        <v>1462</v>
      </c>
      <c r="BW354">
        <v>7.5</v>
      </c>
      <c r="BX354">
        <v>2.5</v>
      </c>
      <c r="BY354">
        <v>0</v>
      </c>
      <c r="BZ354">
        <v>2.5</v>
      </c>
      <c r="CA354">
        <v>0</v>
      </c>
      <c r="CB354">
        <v>2.5</v>
      </c>
      <c r="CC354" t="s">
        <v>1462</v>
      </c>
      <c r="CE354" t="b">
        <v>1</v>
      </c>
      <c r="CF354">
        <v>30</v>
      </c>
      <c r="CH354" t="s">
        <v>1463</v>
      </c>
      <c r="CM354" t="s">
        <v>1463</v>
      </c>
      <c r="CR354" t="s">
        <v>1463</v>
      </c>
      <c r="CW354" t="s">
        <v>1463</v>
      </c>
      <c r="DB354" t="s">
        <v>1463</v>
      </c>
      <c r="DG354" t="s">
        <v>1463</v>
      </c>
      <c r="DM354" t="s">
        <v>1463</v>
      </c>
      <c r="DU354" t="b">
        <v>1</v>
      </c>
      <c r="DY354" t="b">
        <v>1</v>
      </c>
      <c r="DZ354" t="b">
        <v>1</v>
      </c>
      <c r="EC354" t="b">
        <v>1</v>
      </c>
      <c r="EI354">
        <v>2.5</v>
      </c>
      <c r="EJ354">
        <v>0</v>
      </c>
      <c r="EN354">
        <v>0</v>
      </c>
      <c r="EO354" t="s">
        <v>1463</v>
      </c>
      <c r="FL354">
        <v>3.3</v>
      </c>
      <c r="FM354">
        <v>2.5</v>
      </c>
      <c r="FN354">
        <v>2.5</v>
      </c>
      <c r="FO354">
        <v>8.3000000000000007</v>
      </c>
      <c r="FP354" t="s">
        <v>1462</v>
      </c>
      <c r="FT354" t="b">
        <v>1</v>
      </c>
      <c r="FV354" t="s">
        <v>1464</v>
      </c>
      <c r="HD354" t="b">
        <v>1</v>
      </c>
      <c r="HF354" t="s">
        <v>2564</v>
      </c>
      <c r="IW354" t="b">
        <v>1</v>
      </c>
      <c r="IY354" t="s">
        <v>1464</v>
      </c>
      <c r="JC354" t="b">
        <v>1</v>
      </c>
      <c r="JE354" t="s">
        <v>1464</v>
      </c>
      <c r="KK354" t="s">
        <v>1463</v>
      </c>
      <c r="KM354">
        <v>2.5</v>
      </c>
      <c r="KN354">
        <v>2.5</v>
      </c>
      <c r="KO354">
        <v>0</v>
      </c>
      <c r="KR354">
        <v>0</v>
      </c>
      <c r="KS354" t="s">
        <v>1463</v>
      </c>
      <c r="RO354">
        <v>7.5</v>
      </c>
      <c r="RP354">
        <v>0</v>
      </c>
      <c r="RQ354">
        <v>2.5</v>
      </c>
      <c r="RR354">
        <v>10</v>
      </c>
      <c r="RS354" t="s">
        <v>1463</v>
      </c>
      <c r="RZ354" t="s">
        <v>1463</v>
      </c>
      <c r="SK354">
        <v>0</v>
      </c>
      <c r="SL354">
        <v>2.5</v>
      </c>
      <c r="SM354">
        <v>4.3</v>
      </c>
      <c r="SN354">
        <v>2.5</v>
      </c>
      <c r="SO354">
        <v>0</v>
      </c>
      <c r="SP354">
        <v>6.8</v>
      </c>
      <c r="SQ354" t="s">
        <v>1463</v>
      </c>
      <c r="SR354" t="s">
        <v>2919</v>
      </c>
      <c r="TI354">
        <v>15</v>
      </c>
      <c r="TJ354" t="s">
        <v>7710</v>
      </c>
      <c r="TM354" t="b">
        <v>1</v>
      </c>
      <c r="TO354" t="b">
        <v>1</v>
      </c>
      <c r="TQ354" t="b">
        <v>1</v>
      </c>
      <c r="TX354">
        <v>2.5</v>
      </c>
      <c r="TY354">
        <v>0</v>
      </c>
      <c r="VI354">
        <v>5</v>
      </c>
      <c r="VJ354">
        <v>0</v>
      </c>
      <c r="VK354">
        <v>0</v>
      </c>
      <c r="VL354">
        <v>5</v>
      </c>
      <c r="VM354" t="s">
        <v>1463</v>
      </c>
      <c r="VO354" t="s">
        <v>1463</v>
      </c>
      <c r="VQ354" t="s">
        <v>1463</v>
      </c>
      <c r="VS354" t="s">
        <v>1463</v>
      </c>
      <c r="VV354" t="s">
        <v>1463</v>
      </c>
      <c r="VX354" t="s">
        <v>1462</v>
      </c>
      <c r="VY354" t="s">
        <v>7146</v>
      </c>
      <c r="VZ354">
        <v>0</v>
      </c>
      <c r="WA354">
        <v>0</v>
      </c>
      <c r="XJ354">
        <v>2.5</v>
      </c>
      <c r="XK354">
        <v>0</v>
      </c>
      <c r="XL354">
        <v>2.5</v>
      </c>
      <c r="XM354">
        <v>5</v>
      </c>
      <c r="XN354" t="s">
        <v>1462</v>
      </c>
      <c r="XO354" t="s">
        <v>1462</v>
      </c>
      <c r="XR354" t="b">
        <v>1</v>
      </c>
      <c r="XU354" t="b">
        <v>1</v>
      </c>
      <c r="XW354" t="b">
        <v>1</v>
      </c>
      <c r="YC354" t="s">
        <v>1462</v>
      </c>
      <c r="YE354" t="s">
        <v>1463</v>
      </c>
      <c r="YF354" t="s">
        <v>4579</v>
      </c>
      <c r="YG354">
        <v>0</v>
      </c>
      <c r="YH354">
        <v>2.5</v>
      </c>
      <c r="YI354" t="s">
        <v>1463</v>
      </c>
      <c r="YU354">
        <v>0</v>
      </c>
      <c r="YV354">
        <v>2.5</v>
      </c>
      <c r="ZX354">
        <v>7</v>
      </c>
      <c r="ZY354">
        <v>2.5</v>
      </c>
      <c r="ZZ354">
        <v>0</v>
      </c>
      <c r="AAA354">
        <v>9.5</v>
      </c>
      <c r="AAB354" t="s">
        <v>1462</v>
      </c>
      <c r="AAK354" t="b">
        <v>1</v>
      </c>
      <c r="AAO354" t="b">
        <v>1</v>
      </c>
      <c r="AAS354" t="s">
        <v>7028</v>
      </c>
      <c r="AAT354">
        <v>2.5</v>
      </c>
      <c r="AAU354">
        <v>0</v>
      </c>
      <c r="ADN354">
        <v>10</v>
      </c>
      <c r="ADO354">
        <v>5</v>
      </c>
      <c r="ADP354">
        <v>2.5</v>
      </c>
      <c r="ADQ354">
        <v>17.5</v>
      </c>
      <c r="ADR354" t="s">
        <v>1759</v>
      </c>
      <c r="ADS354">
        <v>1</v>
      </c>
      <c r="ADT354">
        <v>40</v>
      </c>
      <c r="ADU354" t="s">
        <v>3580</v>
      </c>
      <c r="ADV354">
        <v>1</v>
      </c>
      <c r="ADW354">
        <v>40</v>
      </c>
      <c r="ADX354" t="s">
        <v>2560</v>
      </c>
      <c r="ADY354">
        <v>1</v>
      </c>
      <c r="ADZ354">
        <v>40</v>
      </c>
      <c r="AEG354">
        <v>5</v>
      </c>
      <c r="AEH354">
        <v>2.5</v>
      </c>
      <c r="AEI354">
        <v>7</v>
      </c>
      <c r="AEJ354">
        <v>2.5</v>
      </c>
      <c r="AEK354">
        <v>2.5</v>
      </c>
      <c r="AEL354">
        <v>12</v>
      </c>
      <c r="AEU354" t="b">
        <v>1</v>
      </c>
      <c r="AEV354" t="b">
        <v>1</v>
      </c>
      <c r="AFC354">
        <v>2.5</v>
      </c>
      <c r="AFD354">
        <v>2.5</v>
      </c>
      <c r="AFE354">
        <v>0</v>
      </c>
      <c r="AFF354">
        <v>4.7</v>
      </c>
      <c r="AFG354">
        <v>2.5</v>
      </c>
      <c r="AFH354">
        <v>7.2</v>
      </c>
      <c r="AFI354" t="s">
        <v>1463</v>
      </c>
      <c r="AFK354" t="s">
        <v>1463</v>
      </c>
      <c r="AFM354" t="s">
        <v>1463</v>
      </c>
      <c r="AFO354" t="s">
        <v>1463</v>
      </c>
      <c r="AFQ354" t="s">
        <v>1463</v>
      </c>
      <c r="AFT354" t="s">
        <v>1463</v>
      </c>
      <c r="AFV354">
        <v>3</v>
      </c>
      <c r="AFW354">
        <v>1</v>
      </c>
      <c r="AFX354">
        <v>4.7222222222222197</v>
      </c>
      <c r="AFY354">
        <v>2.5</v>
      </c>
      <c r="AFZ354">
        <v>5</v>
      </c>
      <c r="AGA354">
        <v>2.5</v>
      </c>
      <c r="AGB354">
        <v>2.5</v>
      </c>
      <c r="AGC354">
        <v>10</v>
      </c>
      <c r="AGD354">
        <v>5</v>
      </c>
      <c r="AGE354">
        <v>100</v>
      </c>
      <c r="AGG354">
        <v>5</v>
      </c>
      <c r="AGH354">
        <v>3</v>
      </c>
      <c r="AGJ354">
        <v>5</v>
      </c>
      <c r="AGK354">
        <v>0</v>
      </c>
      <c r="AGQ354">
        <v>2.5</v>
      </c>
      <c r="AGR354">
        <v>2.5</v>
      </c>
      <c r="AGS354">
        <v>1</v>
      </c>
      <c r="AGT354">
        <v>2.5</v>
      </c>
      <c r="AGU354">
        <v>2.5</v>
      </c>
      <c r="AGV354">
        <v>6</v>
      </c>
      <c r="AGW354">
        <v>1</v>
      </c>
      <c r="AGZ354" t="b">
        <v>1</v>
      </c>
      <c r="AHD354">
        <v>2</v>
      </c>
      <c r="AHE354">
        <v>2</v>
      </c>
      <c r="AHF354">
        <v>2</v>
      </c>
      <c r="AKM354">
        <v>2.5</v>
      </c>
      <c r="AKN354">
        <v>2.5</v>
      </c>
      <c r="AKO354">
        <v>10</v>
      </c>
      <c r="AKP354">
        <v>5</v>
      </c>
      <c r="AKQ354">
        <v>2.5</v>
      </c>
      <c r="AKR354">
        <v>17.5</v>
      </c>
      <c r="AKS354" t="s">
        <v>1462</v>
      </c>
      <c r="AKT354" t="s">
        <v>1463</v>
      </c>
      <c r="AKV354" t="s">
        <v>1462</v>
      </c>
      <c r="AKX354" t="s">
        <v>1463</v>
      </c>
      <c r="AKZ354" t="s">
        <v>1462</v>
      </c>
      <c r="ALB354" t="s">
        <v>1462</v>
      </c>
      <c r="ALD354" t="s">
        <v>1463</v>
      </c>
      <c r="ALF354" t="s">
        <v>1463</v>
      </c>
      <c r="ALH354" t="s">
        <v>1462</v>
      </c>
      <c r="ALJ354" t="s">
        <v>1463</v>
      </c>
      <c r="ALL354" t="s">
        <v>1462</v>
      </c>
      <c r="ALN354" t="s">
        <v>1463</v>
      </c>
      <c r="ALP354" t="s">
        <v>1463</v>
      </c>
      <c r="ALR354" t="s">
        <v>1463</v>
      </c>
      <c r="ALT354" t="s">
        <v>1463</v>
      </c>
      <c r="AML354" t="b">
        <v>1</v>
      </c>
      <c r="AMM354" t="b">
        <v>1</v>
      </c>
      <c r="AMQ354" t="b">
        <v>1</v>
      </c>
      <c r="ANA354">
        <v>5</v>
      </c>
      <c r="ANB354">
        <v>2.5</v>
      </c>
      <c r="ANC354">
        <v>10</v>
      </c>
      <c r="AND354">
        <v>5</v>
      </c>
      <c r="ANE354">
        <v>0</v>
      </c>
      <c r="ANF354">
        <v>15</v>
      </c>
      <c r="ANG354" t="s">
        <v>1462</v>
      </c>
      <c r="ANH354" t="s">
        <v>3069</v>
      </c>
      <c r="ANI354" t="s">
        <v>1462</v>
      </c>
      <c r="ANJ354" t="s">
        <v>6460</v>
      </c>
      <c r="ANK354">
        <v>5</v>
      </c>
      <c r="ANL354">
        <v>0</v>
      </c>
      <c r="ANM354">
        <v>6</v>
      </c>
      <c r="ANN354">
        <v>2.5</v>
      </c>
      <c r="ANO354">
        <v>5</v>
      </c>
      <c r="ANP354">
        <v>13.5</v>
      </c>
      <c r="ANQ354" t="s">
        <v>2599</v>
      </c>
      <c r="ANR354" t="s">
        <v>1462</v>
      </c>
      <c r="ANT354">
        <v>2.5</v>
      </c>
      <c r="ANU354">
        <v>5</v>
      </c>
      <c r="AQR354">
        <v>5</v>
      </c>
      <c r="AQS354">
        <v>0</v>
      </c>
      <c r="AQT354">
        <v>1.3</v>
      </c>
      <c r="AQU354">
        <v>6.3</v>
      </c>
      <c r="AQV354" t="s">
        <v>1463</v>
      </c>
      <c r="ARB354" t="b">
        <v>1</v>
      </c>
      <c r="ARD354" t="b">
        <v>1</v>
      </c>
      <c r="ARG354">
        <v>0</v>
      </c>
      <c r="ARH354">
        <v>2.5</v>
      </c>
      <c r="ARI354" t="s">
        <v>1463</v>
      </c>
      <c r="ARQ354" t="s">
        <v>1462</v>
      </c>
      <c r="ARS354" t="s">
        <v>6991</v>
      </c>
      <c r="ART354" t="s">
        <v>2616</v>
      </c>
      <c r="ASB354" t="b">
        <v>1</v>
      </c>
      <c r="ASC354" t="s">
        <v>7563</v>
      </c>
      <c r="ASD354">
        <v>0</v>
      </c>
      <c r="ASE354">
        <v>0</v>
      </c>
      <c r="ASF354">
        <v>5</v>
      </c>
      <c r="ASG354">
        <v>5</v>
      </c>
      <c r="ASH354">
        <v>2.5</v>
      </c>
      <c r="ASI354">
        <v>12.5</v>
      </c>
      <c r="ASJ354">
        <v>50</v>
      </c>
      <c r="ASL354" t="b">
        <v>1</v>
      </c>
      <c r="ASM354" t="b">
        <v>1</v>
      </c>
      <c r="ASS354">
        <v>3</v>
      </c>
      <c r="AST354" t="s">
        <v>1462</v>
      </c>
      <c r="ASW354" t="b">
        <v>1</v>
      </c>
      <c r="ATC354" t="s">
        <v>7711</v>
      </c>
      <c r="ATD354">
        <v>5</v>
      </c>
      <c r="ATE354">
        <v>2.5</v>
      </c>
      <c r="ATF354">
        <v>0</v>
      </c>
      <c r="ATG354">
        <v>0</v>
      </c>
      <c r="ATH354">
        <v>2.5</v>
      </c>
      <c r="ATI354">
        <v>2.5</v>
      </c>
      <c r="ATJ354" t="s">
        <v>1463</v>
      </c>
      <c r="AVZ354">
        <v>0</v>
      </c>
      <c r="AWA354">
        <v>0</v>
      </c>
      <c r="AWB354">
        <v>0</v>
      </c>
      <c r="AWC354">
        <v>5</v>
      </c>
      <c r="AWD354">
        <v>2</v>
      </c>
      <c r="AWE354">
        <v>2.5</v>
      </c>
      <c r="AWF354">
        <v>0</v>
      </c>
      <c r="AWG354">
        <v>4.5</v>
      </c>
      <c r="AWH354" t="s">
        <v>1462</v>
      </c>
      <c r="AWI354" t="s">
        <v>1470</v>
      </c>
      <c r="AWJ354" t="s">
        <v>1463</v>
      </c>
      <c r="AWL354" t="s">
        <v>1462</v>
      </c>
      <c r="AWM354" t="s">
        <v>2619</v>
      </c>
      <c r="AWN354" t="s">
        <v>1463</v>
      </c>
      <c r="AWP354" t="s">
        <v>1463</v>
      </c>
      <c r="AWR354" t="s">
        <v>1463</v>
      </c>
      <c r="AWT354" t="s">
        <v>1463</v>
      </c>
      <c r="AWV354" t="s">
        <v>1463</v>
      </c>
      <c r="AWX354" t="s">
        <v>1463</v>
      </c>
      <c r="AWZ354" t="s">
        <v>1462</v>
      </c>
      <c r="AXA354" t="s">
        <v>1469</v>
      </c>
      <c r="AXB354" t="s">
        <v>1463</v>
      </c>
      <c r="AXD354" t="s">
        <v>1463</v>
      </c>
      <c r="AXI354">
        <v>2.5</v>
      </c>
      <c r="AXJ354">
        <v>0</v>
      </c>
      <c r="AXK354">
        <v>1</v>
      </c>
      <c r="AXN354">
        <v>1</v>
      </c>
      <c r="AXO354">
        <v>1</v>
      </c>
      <c r="AXP354">
        <v>1</v>
      </c>
      <c r="AXQ354">
        <v>1</v>
      </c>
      <c r="AXR354">
        <v>1</v>
      </c>
      <c r="AXS354">
        <v>1</v>
      </c>
      <c r="AXT354">
        <v>1</v>
      </c>
      <c r="AXU354">
        <v>1</v>
      </c>
      <c r="AXV354">
        <v>2</v>
      </c>
      <c r="AXW354">
        <v>1</v>
      </c>
      <c r="AXX354">
        <v>2</v>
      </c>
      <c r="AYA354">
        <v>10</v>
      </c>
      <c r="AYD354">
        <v>10</v>
      </c>
      <c r="AYE354" t="s">
        <v>1463</v>
      </c>
      <c r="AYF354" t="s">
        <v>1463</v>
      </c>
      <c r="AYG354">
        <v>10</v>
      </c>
      <c r="AYJ354">
        <v>10</v>
      </c>
      <c r="AYK354">
        <v>5</v>
      </c>
      <c r="AYL354">
        <v>7.5</v>
      </c>
      <c r="AYM354">
        <v>22.5</v>
      </c>
      <c r="AZO354" t="s">
        <v>1462</v>
      </c>
      <c r="AZP354" t="s">
        <v>7712</v>
      </c>
      <c r="AZR354">
        <v>5</v>
      </c>
      <c r="AZS354">
        <v>7.5</v>
      </c>
      <c r="BCH354">
        <v>10</v>
      </c>
      <c r="BCI354">
        <v>2.5</v>
      </c>
      <c r="BCJ354">
        <v>0</v>
      </c>
      <c r="BCK354">
        <v>12.5</v>
      </c>
      <c r="BCL354">
        <v>2</v>
      </c>
      <c r="BCN354" t="s">
        <v>2555</v>
      </c>
      <c r="BCP354">
        <v>3</v>
      </c>
      <c r="BCR354">
        <v>1</v>
      </c>
      <c r="BCT354" t="s">
        <v>2555</v>
      </c>
      <c r="BCW354" t="s">
        <v>2555</v>
      </c>
      <c r="BCY354">
        <v>2.5</v>
      </c>
      <c r="BCZ354">
        <v>0</v>
      </c>
      <c r="BEH354">
        <v>6.7</v>
      </c>
      <c r="BEI354">
        <v>5</v>
      </c>
      <c r="BEJ354">
        <v>2.5</v>
      </c>
      <c r="BEK354">
        <v>14.2</v>
      </c>
      <c r="BEL354" t="s">
        <v>2552</v>
      </c>
      <c r="BEN354" t="s">
        <v>2567</v>
      </c>
      <c r="BEP354" t="s">
        <v>2557</v>
      </c>
      <c r="BER354" t="s">
        <v>2567</v>
      </c>
      <c r="BET354" t="s">
        <v>2557</v>
      </c>
      <c r="BEV354" t="s">
        <v>2552</v>
      </c>
      <c r="BEX354">
        <v>5</v>
      </c>
      <c r="BEY354">
        <v>2.5</v>
      </c>
      <c r="BGQ354">
        <v>2</v>
      </c>
      <c r="BGR354">
        <v>0</v>
      </c>
      <c r="BGS354">
        <v>0</v>
      </c>
      <c r="BGT354">
        <v>2</v>
      </c>
      <c r="BGU354" t="s">
        <v>1462</v>
      </c>
      <c r="BGV354" t="s">
        <v>3069</v>
      </c>
      <c r="BGW354" t="s">
        <v>2653</v>
      </c>
      <c r="BHK354">
        <v>0</v>
      </c>
      <c r="BHL354">
        <v>0</v>
      </c>
      <c r="BIT354">
        <v>10</v>
      </c>
      <c r="BIU354">
        <v>2.5</v>
      </c>
      <c r="BIV354">
        <v>0</v>
      </c>
      <c r="BIW354">
        <v>12.5</v>
      </c>
      <c r="BIX354">
        <v>3</v>
      </c>
      <c r="BIY354" t="s">
        <v>1794</v>
      </c>
      <c r="BIZ354" t="s">
        <v>2548</v>
      </c>
      <c r="BJA354" t="s">
        <v>2548</v>
      </c>
      <c r="BJB354">
        <v>2.5</v>
      </c>
      <c r="BJC354">
        <v>0</v>
      </c>
    </row>
    <row r="355" spans="1:1024 1026:1615" ht="15" x14ac:dyDescent="0.25">
      <c r="A355" t="s">
        <v>6920</v>
      </c>
      <c r="B355" t="s">
        <v>7713</v>
      </c>
      <c r="C355" t="s">
        <v>7714</v>
      </c>
      <c r="D355" t="s">
        <v>1460</v>
      </c>
      <c r="F355" t="s">
        <v>2606</v>
      </c>
      <c r="G355" t="s">
        <v>4350</v>
      </c>
      <c r="H355" t="s">
        <v>7558</v>
      </c>
      <c r="I355" t="s">
        <v>7637</v>
      </c>
      <c r="J355">
        <v>2.4948445499999998</v>
      </c>
      <c r="K355">
        <v>34.38458189</v>
      </c>
      <c r="L355" s="116">
        <v>42406</v>
      </c>
      <c r="M355" t="s">
        <v>1461</v>
      </c>
      <c r="N355">
        <v>43</v>
      </c>
      <c r="O355" t="s">
        <v>2554</v>
      </c>
      <c r="Q355">
        <v>6.7</v>
      </c>
      <c r="R355">
        <v>7.5</v>
      </c>
      <c r="S355">
        <v>2.5</v>
      </c>
      <c r="T355">
        <v>16.7</v>
      </c>
      <c r="U355">
        <v>1</v>
      </c>
      <c r="V355">
        <v>2</v>
      </c>
      <c r="W355">
        <v>3</v>
      </c>
      <c r="X355">
        <v>3</v>
      </c>
      <c r="AA355" t="b">
        <v>1</v>
      </c>
      <c r="BS355" t="s">
        <v>1462</v>
      </c>
      <c r="BT355" t="s">
        <v>1462</v>
      </c>
      <c r="BW355">
        <v>7.5</v>
      </c>
      <c r="BX355">
        <v>2.5</v>
      </c>
      <c r="BY355">
        <v>2.5</v>
      </c>
      <c r="BZ355">
        <v>2.5</v>
      </c>
      <c r="CA355">
        <v>2.5</v>
      </c>
      <c r="CB355">
        <v>7.5</v>
      </c>
      <c r="CC355" t="s">
        <v>1462</v>
      </c>
      <c r="CF355">
        <v>30</v>
      </c>
      <c r="CH355" t="s">
        <v>1462</v>
      </c>
      <c r="CJ355" t="b">
        <v>1</v>
      </c>
      <c r="CK355">
        <v>30</v>
      </c>
      <c r="CM355" t="s">
        <v>1463</v>
      </c>
      <c r="CR355" t="s">
        <v>1463</v>
      </c>
      <c r="CW355" t="s">
        <v>1463</v>
      </c>
      <c r="DB355" t="s">
        <v>1463</v>
      </c>
      <c r="DG355" t="s">
        <v>1463</v>
      </c>
      <c r="DM355" t="s">
        <v>1463</v>
      </c>
      <c r="EC355" t="b">
        <v>1</v>
      </c>
      <c r="EI355">
        <v>2.5</v>
      </c>
      <c r="EJ355">
        <v>2.5</v>
      </c>
      <c r="EN355">
        <v>0</v>
      </c>
      <c r="EO355" t="s">
        <v>1463</v>
      </c>
      <c r="FL355">
        <v>5</v>
      </c>
      <c r="FM355">
        <v>2.5</v>
      </c>
      <c r="FN355">
        <v>0</v>
      </c>
      <c r="FO355">
        <v>7.5</v>
      </c>
      <c r="FP355" t="s">
        <v>1462</v>
      </c>
      <c r="FT355" t="b">
        <v>1</v>
      </c>
      <c r="FV355" t="s">
        <v>1464</v>
      </c>
      <c r="HD355" t="b">
        <v>1</v>
      </c>
      <c r="HF355" t="s">
        <v>2564</v>
      </c>
      <c r="IW355" t="b">
        <v>1</v>
      </c>
      <c r="IY355" t="s">
        <v>1464</v>
      </c>
      <c r="JC355" t="b">
        <v>1</v>
      </c>
      <c r="JE355" t="s">
        <v>1464</v>
      </c>
      <c r="KG355" t="s">
        <v>4871</v>
      </c>
      <c r="KH355" t="b">
        <v>1</v>
      </c>
      <c r="KJ355" t="s">
        <v>1465</v>
      </c>
      <c r="KM355">
        <v>2.5</v>
      </c>
      <c r="KN355">
        <v>0</v>
      </c>
      <c r="KO355">
        <v>3.5</v>
      </c>
      <c r="KP355">
        <v>0</v>
      </c>
      <c r="KQ355">
        <v>0</v>
      </c>
      <c r="KR355">
        <v>3.5</v>
      </c>
      <c r="KS355" t="s">
        <v>1462</v>
      </c>
      <c r="KV355">
        <v>15</v>
      </c>
      <c r="KW355">
        <v>2</v>
      </c>
      <c r="LB355">
        <v>1</v>
      </c>
      <c r="LF355">
        <v>1</v>
      </c>
      <c r="LG355">
        <v>1</v>
      </c>
      <c r="LL355">
        <v>1</v>
      </c>
      <c r="LZ355" t="b">
        <v>1</v>
      </c>
      <c r="MA355" t="b">
        <v>1</v>
      </c>
      <c r="MF355" t="b">
        <v>1</v>
      </c>
      <c r="MT355" t="s">
        <v>1463</v>
      </c>
      <c r="MV355">
        <v>0</v>
      </c>
      <c r="MW355">
        <v>0</v>
      </c>
      <c r="MX355">
        <v>0</v>
      </c>
      <c r="MY355">
        <v>0</v>
      </c>
      <c r="MZ355">
        <v>2.5</v>
      </c>
      <c r="NA355">
        <v>2.5</v>
      </c>
      <c r="NM355" t="s">
        <v>2549</v>
      </c>
      <c r="NN355" t="s">
        <v>2549</v>
      </c>
      <c r="NO355" t="s">
        <v>2549</v>
      </c>
      <c r="NP355" t="s">
        <v>2549</v>
      </c>
      <c r="NQ355" t="s">
        <v>2549</v>
      </c>
      <c r="NR355" t="s">
        <v>2549</v>
      </c>
      <c r="NS355" t="s">
        <v>2549</v>
      </c>
      <c r="NT355" t="s">
        <v>2549</v>
      </c>
      <c r="NU355" t="s">
        <v>2549</v>
      </c>
      <c r="NV355" t="s">
        <v>2549</v>
      </c>
      <c r="NW355" t="s">
        <v>2550</v>
      </c>
      <c r="NX355" t="s">
        <v>2571</v>
      </c>
      <c r="NY355" t="s">
        <v>2569</v>
      </c>
      <c r="NZ355" t="s">
        <v>2550</v>
      </c>
      <c r="OA355" t="s">
        <v>2550</v>
      </c>
      <c r="OB355" t="s">
        <v>2550</v>
      </c>
      <c r="OC355" t="s">
        <v>2550</v>
      </c>
      <c r="OD355" t="s">
        <v>2569</v>
      </c>
      <c r="OE355" t="s">
        <v>2550</v>
      </c>
      <c r="OF355" t="s">
        <v>2550</v>
      </c>
      <c r="OG355">
        <v>0</v>
      </c>
      <c r="OH355">
        <v>2.5</v>
      </c>
      <c r="OJ355">
        <v>2.5</v>
      </c>
      <c r="OK355">
        <v>2.5</v>
      </c>
      <c r="OL355">
        <v>5</v>
      </c>
      <c r="OO355" t="b">
        <v>1</v>
      </c>
      <c r="OP355" t="b">
        <v>1</v>
      </c>
      <c r="OY355" t="s">
        <v>6980</v>
      </c>
      <c r="OZ355" t="s">
        <v>6980</v>
      </c>
      <c r="PI355" t="s">
        <v>7715</v>
      </c>
      <c r="PJ355" t="s">
        <v>7716</v>
      </c>
      <c r="QL355">
        <v>2.5</v>
      </c>
      <c r="QM355">
        <v>2.5</v>
      </c>
      <c r="RO355">
        <v>7.5</v>
      </c>
      <c r="RP355">
        <v>0</v>
      </c>
      <c r="RQ355">
        <v>2.5</v>
      </c>
      <c r="RR355">
        <v>10</v>
      </c>
      <c r="RS355" t="s">
        <v>1463</v>
      </c>
      <c r="RZ355" t="s">
        <v>1463</v>
      </c>
      <c r="SB355" t="s">
        <v>1463</v>
      </c>
      <c r="SH355" t="s">
        <v>1463</v>
      </c>
      <c r="SK355">
        <v>0</v>
      </c>
      <c r="SL355">
        <v>2.5</v>
      </c>
      <c r="SM355">
        <v>1.3</v>
      </c>
      <c r="SN355">
        <v>0</v>
      </c>
      <c r="SO355">
        <v>2.5</v>
      </c>
      <c r="SP355">
        <v>3.8</v>
      </c>
      <c r="SQ355" t="s">
        <v>1463</v>
      </c>
      <c r="SR355" t="s">
        <v>7717</v>
      </c>
      <c r="TI355">
        <v>5</v>
      </c>
      <c r="TJ355" t="s">
        <v>7718</v>
      </c>
      <c r="TM355" t="b">
        <v>1</v>
      </c>
      <c r="TN355" t="b">
        <v>1</v>
      </c>
      <c r="TO355" t="b">
        <v>1</v>
      </c>
      <c r="TQ355" t="b">
        <v>1</v>
      </c>
      <c r="TX355">
        <v>0</v>
      </c>
      <c r="TY355">
        <v>2.5</v>
      </c>
      <c r="VI355">
        <v>5</v>
      </c>
      <c r="VJ355">
        <v>0</v>
      </c>
      <c r="VK355">
        <v>2.5</v>
      </c>
      <c r="VL355">
        <v>7.5</v>
      </c>
      <c r="VM355" t="s">
        <v>1463</v>
      </c>
      <c r="VO355" t="s">
        <v>1463</v>
      </c>
      <c r="VQ355" t="s">
        <v>1463</v>
      </c>
      <c r="VS355" t="s">
        <v>1463</v>
      </c>
      <c r="VV355" t="s">
        <v>1463</v>
      </c>
      <c r="VX355" t="s">
        <v>1462</v>
      </c>
      <c r="VY355" t="s">
        <v>5377</v>
      </c>
      <c r="VZ355">
        <v>0</v>
      </c>
      <c r="WA355">
        <v>2.5</v>
      </c>
      <c r="XJ355">
        <v>2.5</v>
      </c>
      <c r="XK355">
        <v>1.3</v>
      </c>
      <c r="XL355">
        <v>1.3</v>
      </c>
      <c r="XM355">
        <v>5.0999999999999996</v>
      </c>
      <c r="XN355" t="s">
        <v>1462</v>
      </c>
      <c r="XO355" t="s">
        <v>1462</v>
      </c>
      <c r="XR355" t="b">
        <v>1</v>
      </c>
      <c r="XU355" t="b">
        <v>1</v>
      </c>
      <c r="XX355" t="b">
        <v>1</v>
      </c>
      <c r="YC355" t="s">
        <v>1462</v>
      </c>
      <c r="YE355" t="s">
        <v>1463</v>
      </c>
      <c r="YF355" t="s">
        <v>4579</v>
      </c>
      <c r="YG355">
        <v>0</v>
      </c>
      <c r="YH355">
        <v>0</v>
      </c>
      <c r="YI355" t="s">
        <v>1463</v>
      </c>
      <c r="YU355">
        <v>2.5</v>
      </c>
      <c r="YV355">
        <v>2.5</v>
      </c>
      <c r="ZX355">
        <v>5</v>
      </c>
      <c r="ZY355">
        <v>2.5</v>
      </c>
      <c r="ZZ355">
        <v>2.5</v>
      </c>
      <c r="AAA355">
        <v>10</v>
      </c>
      <c r="AAB355" t="s">
        <v>1462</v>
      </c>
      <c r="AAO355" t="b">
        <v>1</v>
      </c>
      <c r="AAS355" t="s">
        <v>5761</v>
      </c>
      <c r="AAT355">
        <v>2.5</v>
      </c>
      <c r="AAU355">
        <v>2.5</v>
      </c>
      <c r="ADN355">
        <v>10</v>
      </c>
      <c r="ADO355">
        <v>2.5</v>
      </c>
      <c r="ADP355">
        <v>2.5</v>
      </c>
      <c r="ADQ355">
        <v>15</v>
      </c>
      <c r="ADR355" t="s">
        <v>1759</v>
      </c>
      <c r="ADS355">
        <v>1</v>
      </c>
      <c r="ADT355">
        <v>40</v>
      </c>
      <c r="ADU355" t="s">
        <v>3580</v>
      </c>
      <c r="ADV355">
        <v>1</v>
      </c>
      <c r="ADW355">
        <v>40</v>
      </c>
      <c r="ADX355" t="s">
        <v>2560</v>
      </c>
      <c r="ADY355">
        <v>1</v>
      </c>
      <c r="ADZ355">
        <v>40</v>
      </c>
      <c r="AEG355">
        <v>2.5</v>
      </c>
      <c r="AEH355">
        <v>2.5</v>
      </c>
      <c r="AEI355">
        <v>2</v>
      </c>
      <c r="AEJ355">
        <v>2.5</v>
      </c>
      <c r="AEK355">
        <v>2.5</v>
      </c>
      <c r="AEL355">
        <v>7</v>
      </c>
      <c r="AEU355" t="b">
        <v>1</v>
      </c>
      <c r="AFC355">
        <v>2.5</v>
      </c>
      <c r="AFD355">
        <v>2.5</v>
      </c>
      <c r="AFE355">
        <v>0</v>
      </c>
      <c r="AFF355">
        <v>6.1</v>
      </c>
      <c r="AFG355">
        <v>0</v>
      </c>
      <c r="AFH355">
        <v>6.1</v>
      </c>
      <c r="AFI355" t="s">
        <v>1463</v>
      </c>
      <c r="AFK355" t="s">
        <v>1463</v>
      </c>
      <c r="AFM355" t="s">
        <v>1463</v>
      </c>
      <c r="AFO355" t="s">
        <v>1463</v>
      </c>
      <c r="AFQ355" t="s">
        <v>1463</v>
      </c>
      <c r="AFT355" t="s">
        <v>1463</v>
      </c>
      <c r="AFV355">
        <v>3</v>
      </c>
      <c r="AFW355">
        <v>2</v>
      </c>
      <c r="AFX355">
        <v>6.1111111111111098</v>
      </c>
      <c r="AFY355">
        <v>0</v>
      </c>
      <c r="AFZ355">
        <v>6.7</v>
      </c>
      <c r="AGA355">
        <v>5</v>
      </c>
      <c r="AGB355">
        <v>0</v>
      </c>
      <c r="AGC355">
        <v>11.7</v>
      </c>
      <c r="AGD355">
        <v>10</v>
      </c>
      <c r="AGE355">
        <v>100</v>
      </c>
      <c r="AGG355">
        <v>10</v>
      </c>
      <c r="AGH355">
        <v>5</v>
      </c>
      <c r="AGJ355">
        <v>10</v>
      </c>
      <c r="AGK355">
        <v>1</v>
      </c>
      <c r="AGQ355">
        <v>5</v>
      </c>
      <c r="AGR355">
        <v>0</v>
      </c>
      <c r="AGS355">
        <v>1</v>
      </c>
      <c r="AGT355">
        <v>2.5</v>
      </c>
      <c r="AGU355">
        <v>0</v>
      </c>
      <c r="AGV355">
        <v>3.5</v>
      </c>
      <c r="AGW355">
        <v>1</v>
      </c>
      <c r="AGZ355" t="b">
        <v>1</v>
      </c>
      <c r="AHD355">
        <v>2</v>
      </c>
      <c r="AHE355">
        <v>3</v>
      </c>
      <c r="AHF355">
        <v>3</v>
      </c>
      <c r="AKM355">
        <v>2.5</v>
      </c>
      <c r="AKN355">
        <v>0</v>
      </c>
      <c r="AKO355">
        <v>8.5</v>
      </c>
      <c r="AKP355">
        <v>2.5</v>
      </c>
      <c r="AKQ355">
        <v>0</v>
      </c>
      <c r="AKR355">
        <v>11</v>
      </c>
      <c r="AKS355" t="s">
        <v>1462</v>
      </c>
      <c r="AKT355" t="s">
        <v>1463</v>
      </c>
      <c r="AKV355" t="s">
        <v>1463</v>
      </c>
      <c r="AKX355" t="s">
        <v>1463</v>
      </c>
      <c r="AKZ355" t="s">
        <v>1463</v>
      </c>
      <c r="ALB355" t="s">
        <v>1462</v>
      </c>
      <c r="ALD355" t="s">
        <v>1463</v>
      </c>
      <c r="ALF355" t="s">
        <v>1462</v>
      </c>
      <c r="ALH355" t="s">
        <v>1462</v>
      </c>
      <c r="ALJ355" t="s">
        <v>1463</v>
      </c>
      <c r="ALL355" t="s">
        <v>1463</v>
      </c>
      <c r="ALN355" t="s">
        <v>1463</v>
      </c>
      <c r="ALP355" t="s">
        <v>1463</v>
      </c>
      <c r="ALR355" t="s">
        <v>1463</v>
      </c>
      <c r="ALT355" t="s">
        <v>1463</v>
      </c>
      <c r="AML355" t="b">
        <v>1</v>
      </c>
      <c r="AMM355" t="b">
        <v>1</v>
      </c>
      <c r="AMQ355" t="b">
        <v>1</v>
      </c>
      <c r="ANA355">
        <v>2.5</v>
      </c>
      <c r="ANB355">
        <v>0</v>
      </c>
      <c r="ANC355">
        <v>10</v>
      </c>
      <c r="AND355">
        <v>2.5</v>
      </c>
      <c r="ANE355">
        <v>0</v>
      </c>
      <c r="ANF355">
        <v>12.5</v>
      </c>
      <c r="ANG355" t="s">
        <v>1462</v>
      </c>
      <c r="ANH355" t="s">
        <v>3069</v>
      </c>
      <c r="ANI355" t="s">
        <v>1462</v>
      </c>
      <c r="ANJ355" t="s">
        <v>2616</v>
      </c>
      <c r="ANK355">
        <v>2.5</v>
      </c>
      <c r="ANL355">
        <v>0</v>
      </c>
      <c r="ANM355">
        <v>6</v>
      </c>
      <c r="ANN355">
        <v>2.5</v>
      </c>
      <c r="ANO355">
        <v>7.5</v>
      </c>
      <c r="ANP355">
        <v>16</v>
      </c>
      <c r="ANQ355" t="s">
        <v>2599</v>
      </c>
      <c r="ANR355" t="s">
        <v>1462</v>
      </c>
      <c r="ANT355">
        <v>2.5</v>
      </c>
      <c r="ANU355">
        <v>7.5</v>
      </c>
      <c r="AQR355">
        <v>2.5</v>
      </c>
      <c r="AQS355">
        <v>0</v>
      </c>
      <c r="AQT355">
        <v>0</v>
      </c>
      <c r="AQU355">
        <v>2.5</v>
      </c>
      <c r="AQV355" t="s">
        <v>1463</v>
      </c>
      <c r="ARA355" t="b">
        <v>1</v>
      </c>
      <c r="ARB355" t="b">
        <v>1</v>
      </c>
      <c r="ARC355" t="b">
        <v>1</v>
      </c>
      <c r="ARD355" t="b">
        <v>1</v>
      </c>
      <c r="ARG355">
        <v>0</v>
      </c>
      <c r="ARH355">
        <v>0</v>
      </c>
      <c r="ARI355" t="s">
        <v>1463</v>
      </c>
      <c r="ARQ355" t="s">
        <v>1463</v>
      </c>
      <c r="ASD355">
        <v>0</v>
      </c>
      <c r="ASE355">
        <v>0</v>
      </c>
      <c r="ASF355">
        <v>3</v>
      </c>
      <c r="ASG355">
        <v>2.5</v>
      </c>
      <c r="ASH355">
        <v>2.5</v>
      </c>
      <c r="ASI355">
        <v>8</v>
      </c>
      <c r="ASJ355">
        <v>30</v>
      </c>
      <c r="ASM355" t="b">
        <v>1</v>
      </c>
      <c r="ASS355">
        <v>1</v>
      </c>
      <c r="AST355" t="s">
        <v>1462</v>
      </c>
      <c r="ASY355" t="b">
        <v>1</v>
      </c>
      <c r="ATC355" t="s">
        <v>7641</v>
      </c>
      <c r="ATD355">
        <v>2.5</v>
      </c>
      <c r="ATE355">
        <v>2.5</v>
      </c>
      <c r="ATF355">
        <v>5.7</v>
      </c>
      <c r="ATG355">
        <v>3.8</v>
      </c>
      <c r="ATH355">
        <v>1.3</v>
      </c>
      <c r="ATI355">
        <v>10.8</v>
      </c>
      <c r="ATJ355" t="s">
        <v>1462</v>
      </c>
      <c r="AVG355" t="b">
        <v>1</v>
      </c>
      <c r="AVH355" t="s">
        <v>7719</v>
      </c>
      <c r="AVI355" t="s">
        <v>2568</v>
      </c>
      <c r="AVW355" t="s">
        <v>1462</v>
      </c>
      <c r="AVX355" t="s">
        <v>1463</v>
      </c>
      <c r="AVZ355">
        <v>5</v>
      </c>
      <c r="AWA355">
        <v>2.5</v>
      </c>
      <c r="AWB355">
        <v>2.5</v>
      </c>
      <c r="AWC355">
        <v>0</v>
      </c>
      <c r="AWD355">
        <v>4</v>
      </c>
      <c r="AWE355">
        <v>2.5</v>
      </c>
      <c r="AWF355">
        <v>0</v>
      </c>
      <c r="AWG355">
        <v>6.5</v>
      </c>
      <c r="AWH355" t="s">
        <v>1462</v>
      </c>
      <c r="AWI355" t="s">
        <v>1470</v>
      </c>
      <c r="AWJ355" t="s">
        <v>1463</v>
      </c>
      <c r="AWL355" t="s">
        <v>1462</v>
      </c>
      <c r="AWM355" t="s">
        <v>2619</v>
      </c>
      <c r="AWN355" t="s">
        <v>1463</v>
      </c>
      <c r="AWP355" t="s">
        <v>1463</v>
      </c>
      <c r="AWR355" t="s">
        <v>1463</v>
      </c>
      <c r="AWT355" t="s">
        <v>1463</v>
      </c>
      <c r="AWV355" t="s">
        <v>1462</v>
      </c>
      <c r="AWW355" t="s">
        <v>1470</v>
      </c>
      <c r="AWX355" t="s">
        <v>1463</v>
      </c>
      <c r="AWZ355" t="s">
        <v>1462</v>
      </c>
      <c r="AXA355" t="s">
        <v>1469</v>
      </c>
      <c r="AXB355" t="s">
        <v>1462</v>
      </c>
      <c r="AXC355" t="s">
        <v>1469</v>
      </c>
      <c r="AXD355" t="s">
        <v>1463</v>
      </c>
      <c r="AXI355">
        <v>2.5</v>
      </c>
      <c r="AXJ355">
        <v>0</v>
      </c>
      <c r="AXK355">
        <v>1</v>
      </c>
      <c r="AXN355">
        <v>1</v>
      </c>
      <c r="AXO355">
        <v>1</v>
      </c>
      <c r="AXP355">
        <v>1</v>
      </c>
      <c r="AXQ355">
        <v>1</v>
      </c>
      <c r="AXR355">
        <v>1</v>
      </c>
      <c r="AXS355">
        <v>1</v>
      </c>
      <c r="AXT355">
        <v>1</v>
      </c>
      <c r="AXU355">
        <v>1</v>
      </c>
      <c r="AXV355">
        <v>2</v>
      </c>
      <c r="AXW355">
        <v>1</v>
      </c>
      <c r="AXX355">
        <v>2</v>
      </c>
      <c r="AYA355">
        <v>10</v>
      </c>
      <c r="AYD355">
        <v>10</v>
      </c>
      <c r="AYE355" t="s">
        <v>1463</v>
      </c>
      <c r="AYF355" t="s">
        <v>1463</v>
      </c>
      <c r="AYG355">
        <v>10</v>
      </c>
      <c r="AYJ355">
        <v>10</v>
      </c>
      <c r="AYK355">
        <v>2.5</v>
      </c>
      <c r="AYL355">
        <v>0</v>
      </c>
      <c r="AYM355">
        <v>12.5</v>
      </c>
      <c r="AZO355" t="s">
        <v>1462</v>
      </c>
      <c r="AZP355" t="s">
        <v>7720</v>
      </c>
      <c r="AZR355">
        <v>2.5</v>
      </c>
      <c r="AZS355">
        <v>0</v>
      </c>
      <c r="BCH355">
        <v>10</v>
      </c>
      <c r="BCI355">
        <v>2.5</v>
      </c>
      <c r="BCJ355">
        <v>2.5</v>
      </c>
      <c r="BCK355">
        <v>15</v>
      </c>
      <c r="BCL355">
        <v>2</v>
      </c>
      <c r="BCN355">
        <v>1</v>
      </c>
      <c r="BCP355">
        <v>3</v>
      </c>
      <c r="BCR355">
        <v>4</v>
      </c>
      <c r="BCT355" t="s">
        <v>2555</v>
      </c>
      <c r="BCW355" t="s">
        <v>2555</v>
      </c>
      <c r="BCY355">
        <v>2.5</v>
      </c>
      <c r="BCZ355">
        <v>2.5</v>
      </c>
      <c r="BEH355">
        <v>4.2</v>
      </c>
      <c r="BEI355">
        <v>7.5</v>
      </c>
      <c r="BEJ355">
        <v>2.5</v>
      </c>
      <c r="BEK355">
        <v>14.2</v>
      </c>
      <c r="BEL355" t="s">
        <v>2552</v>
      </c>
      <c r="BEN355" t="s">
        <v>2567</v>
      </c>
      <c r="BEP355" t="s">
        <v>2557</v>
      </c>
      <c r="BER355" t="s">
        <v>2552</v>
      </c>
      <c r="BET355" t="s">
        <v>2552</v>
      </c>
      <c r="BEV355" t="s">
        <v>2552</v>
      </c>
      <c r="BEX355">
        <v>7.5</v>
      </c>
      <c r="BEY355">
        <v>2.5</v>
      </c>
      <c r="BGQ355">
        <v>0</v>
      </c>
      <c r="BGR355">
        <v>0</v>
      </c>
      <c r="BGS355">
        <v>2.5</v>
      </c>
      <c r="BGT355">
        <v>2.5</v>
      </c>
      <c r="BGU355" t="s">
        <v>1462</v>
      </c>
      <c r="BHB355" t="s">
        <v>4822</v>
      </c>
      <c r="BHC355" t="s">
        <v>3103</v>
      </c>
      <c r="BHK355">
        <v>0</v>
      </c>
      <c r="BHL355">
        <v>2.5</v>
      </c>
      <c r="BIT355">
        <v>5</v>
      </c>
      <c r="BIU355">
        <v>2.5</v>
      </c>
      <c r="BIV355">
        <v>2.5</v>
      </c>
      <c r="BIW355">
        <v>10</v>
      </c>
      <c r="BIX355">
        <v>2</v>
      </c>
      <c r="BIY355" t="s">
        <v>1794</v>
      </c>
      <c r="BIZ355" t="s">
        <v>2548</v>
      </c>
      <c r="BJA355" t="s">
        <v>1468</v>
      </c>
      <c r="BJB355">
        <v>2.5</v>
      </c>
      <c r="BJC355">
        <v>2.5</v>
      </c>
    </row>
    <row r="356" spans="1:1024 1026:1615" ht="15" x14ac:dyDescent="0.25">
      <c r="A356" t="s">
        <v>6936</v>
      </c>
      <c r="B356" t="s">
        <v>7721</v>
      </c>
      <c r="C356" t="s">
        <v>7722</v>
      </c>
      <c r="D356" t="s">
        <v>1460</v>
      </c>
      <c r="F356" t="s">
        <v>2606</v>
      </c>
      <c r="G356" t="s">
        <v>2607</v>
      </c>
      <c r="H356" t="s">
        <v>7558</v>
      </c>
      <c r="I356" t="s">
        <v>7637</v>
      </c>
      <c r="J356">
        <v>2.4955764</v>
      </c>
      <c r="K356">
        <v>34.384545469999999</v>
      </c>
      <c r="L356" s="116">
        <v>42406</v>
      </c>
      <c r="M356" t="s">
        <v>1461</v>
      </c>
      <c r="N356">
        <v>56</v>
      </c>
      <c r="O356" t="s">
        <v>2554</v>
      </c>
      <c r="Q356">
        <v>6.7</v>
      </c>
      <c r="R356">
        <v>7.5</v>
      </c>
      <c r="S356">
        <v>0</v>
      </c>
      <c r="T356">
        <v>14.2</v>
      </c>
      <c r="U356">
        <v>1</v>
      </c>
      <c r="V356">
        <v>3</v>
      </c>
      <c r="W356">
        <v>2</v>
      </c>
      <c r="X356">
        <v>2</v>
      </c>
      <c r="Y356">
        <v>1</v>
      </c>
      <c r="Z356">
        <v>1</v>
      </c>
      <c r="AF356" t="b">
        <v>1</v>
      </c>
      <c r="BS356" t="s">
        <v>1462</v>
      </c>
      <c r="BT356" t="s">
        <v>1462</v>
      </c>
      <c r="BW356">
        <v>7.5</v>
      </c>
      <c r="BX356">
        <v>0</v>
      </c>
      <c r="BY356">
        <v>3.5</v>
      </c>
      <c r="BZ356">
        <v>2.5</v>
      </c>
      <c r="CA356">
        <v>2.5</v>
      </c>
      <c r="CB356">
        <v>8.5</v>
      </c>
      <c r="CC356" t="s">
        <v>1462</v>
      </c>
      <c r="CF356">
        <v>30</v>
      </c>
      <c r="CH356" t="s">
        <v>1462</v>
      </c>
      <c r="CJ356" t="b">
        <v>1</v>
      </c>
      <c r="CK356">
        <v>30</v>
      </c>
      <c r="CM356" t="s">
        <v>1463</v>
      </c>
      <c r="CR356" t="s">
        <v>1463</v>
      </c>
      <c r="CW356" t="s">
        <v>1463</v>
      </c>
      <c r="DB356" t="s">
        <v>1463</v>
      </c>
      <c r="DG356" t="s">
        <v>1462</v>
      </c>
      <c r="DJ356">
        <v>15</v>
      </c>
      <c r="DM356" t="s">
        <v>1463</v>
      </c>
      <c r="DU356" t="b">
        <v>1</v>
      </c>
      <c r="EI356">
        <v>2.5</v>
      </c>
      <c r="EJ356">
        <v>2.5</v>
      </c>
      <c r="EN356">
        <v>0</v>
      </c>
      <c r="EO356" t="s">
        <v>1463</v>
      </c>
      <c r="FL356">
        <v>2.2999999999999998</v>
      </c>
      <c r="FM356">
        <v>0</v>
      </c>
      <c r="FN356">
        <v>2.5</v>
      </c>
      <c r="FO356">
        <v>4.8</v>
      </c>
      <c r="FP356" t="s">
        <v>1462</v>
      </c>
      <c r="FT356" t="b">
        <v>1</v>
      </c>
      <c r="FV356" t="s">
        <v>1465</v>
      </c>
      <c r="HD356" t="b">
        <v>1</v>
      </c>
      <c r="HF356" t="s">
        <v>1464</v>
      </c>
      <c r="IW356" t="b">
        <v>1</v>
      </c>
      <c r="IY356" t="s">
        <v>1464</v>
      </c>
      <c r="KK356" t="s">
        <v>1463</v>
      </c>
      <c r="KM356">
        <v>0</v>
      </c>
      <c r="KN356">
        <v>2.5</v>
      </c>
      <c r="KO356">
        <v>5</v>
      </c>
      <c r="KP356">
        <v>2.5</v>
      </c>
      <c r="KQ356">
        <v>0</v>
      </c>
      <c r="KR356">
        <v>7.5</v>
      </c>
      <c r="KS356" t="s">
        <v>1462</v>
      </c>
      <c r="KV356">
        <v>20</v>
      </c>
      <c r="KW356">
        <v>31</v>
      </c>
      <c r="LA356">
        <v>10</v>
      </c>
      <c r="LB356">
        <v>5</v>
      </c>
      <c r="LF356">
        <v>1</v>
      </c>
      <c r="LG356">
        <v>1</v>
      </c>
      <c r="LK356">
        <v>1</v>
      </c>
      <c r="LL356">
        <v>1</v>
      </c>
      <c r="LZ356" t="b">
        <v>1</v>
      </c>
      <c r="MA356" t="b">
        <v>1</v>
      </c>
      <c r="MF356" t="b">
        <v>1</v>
      </c>
      <c r="MT356" t="s">
        <v>1463</v>
      </c>
      <c r="MV356">
        <v>2.5</v>
      </c>
      <c r="MW356">
        <v>0</v>
      </c>
      <c r="MX356">
        <v>0</v>
      </c>
      <c r="MY356">
        <v>0</v>
      </c>
      <c r="MZ356">
        <v>2.5</v>
      </c>
      <c r="NA356">
        <v>2.5</v>
      </c>
      <c r="NM356" t="s">
        <v>2549</v>
      </c>
      <c r="NN356" t="s">
        <v>2549</v>
      </c>
      <c r="NO356" t="s">
        <v>2549</v>
      </c>
      <c r="NP356" t="s">
        <v>2549</v>
      </c>
      <c r="NQ356" t="s">
        <v>2549</v>
      </c>
      <c r="NR356" t="s">
        <v>2549</v>
      </c>
      <c r="NS356" t="s">
        <v>2549</v>
      </c>
      <c r="NT356" t="s">
        <v>2549</v>
      </c>
      <c r="NU356" t="s">
        <v>2549</v>
      </c>
      <c r="NV356" t="s">
        <v>2549</v>
      </c>
      <c r="NW356" t="s">
        <v>2550</v>
      </c>
      <c r="NX356" t="s">
        <v>2569</v>
      </c>
      <c r="NY356" t="s">
        <v>2569</v>
      </c>
      <c r="NZ356" t="s">
        <v>2550</v>
      </c>
      <c r="OA356" t="s">
        <v>2550</v>
      </c>
      <c r="OB356" t="s">
        <v>2550</v>
      </c>
      <c r="OC356" t="s">
        <v>2569</v>
      </c>
      <c r="OD356" t="s">
        <v>2569</v>
      </c>
      <c r="OE356" t="s">
        <v>2550</v>
      </c>
      <c r="OF356" t="s">
        <v>2550</v>
      </c>
      <c r="OG356">
        <v>0</v>
      </c>
      <c r="OH356">
        <v>2.5</v>
      </c>
      <c r="OJ356">
        <v>0</v>
      </c>
      <c r="OK356">
        <v>2.5</v>
      </c>
      <c r="OL356">
        <v>2.5</v>
      </c>
      <c r="QL356">
        <v>0</v>
      </c>
      <c r="QM356">
        <v>2.5</v>
      </c>
      <c r="RO356">
        <v>7.5</v>
      </c>
      <c r="RP356">
        <v>0</v>
      </c>
      <c r="RQ356">
        <v>0</v>
      </c>
      <c r="RR356">
        <v>7.5</v>
      </c>
      <c r="RS356" t="s">
        <v>1463</v>
      </c>
      <c r="RZ356" t="s">
        <v>1463</v>
      </c>
      <c r="SB356" t="s">
        <v>1463</v>
      </c>
      <c r="SH356" t="s">
        <v>1463</v>
      </c>
      <c r="SK356">
        <v>0</v>
      </c>
      <c r="SL356">
        <v>0</v>
      </c>
      <c r="SM356">
        <v>1.3</v>
      </c>
      <c r="SN356">
        <v>2.5</v>
      </c>
      <c r="SO356">
        <v>0</v>
      </c>
      <c r="SP356">
        <v>3.8</v>
      </c>
      <c r="SQ356" t="s">
        <v>1463</v>
      </c>
      <c r="SR356" t="s">
        <v>7717</v>
      </c>
      <c r="TI356">
        <v>5</v>
      </c>
      <c r="TJ356" t="s">
        <v>7723</v>
      </c>
      <c r="TM356" t="b">
        <v>1</v>
      </c>
      <c r="TN356" t="b">
        <v>1</v>
      </c>
      <c r="TQ356" t="b">
        <v>1</v>
      </c>
      <c r="TX356">
        <v>2.5</v>
      </c>
      <c r="TY356">
        <v>0</v>
      </c>
      <c r="VI356">
        <v>5</v>
      </c>
      <c r="VJ356">
        <v>0</v>
      </c>
      <c r="VK356">
        <v>0</v>
      </c>
      <c r="VL356">
        <v>5</v>
      </c>
      <c r="VM356" t="s">
        <v>1463</v>
      </c>
      <c r="VO356" t="s">
        <v>1463</v>
      </c>
      <c r="VQ356" t="s">
        <v>1463</v>
      </c>
      <c r="VS356" t="s">
        <v>1463</v>
      </c>
      <c r="VV356" t="s">
        <v>1463</v>
      </c>
      <c r="VX356" t="s">
        <v>1462</v>
      </c>
      <c r="VY356" t="s">
        <v>7724</v>
      </c>
      <c r="VZ356">
        <v>0</v>
      </c>
      <c r="WA356">
        <v>0</v>
      </c>
      <c r="XJ356">
        <v>5</v>
      </c>
      <c r="XK356">
        <v>0</v>
      </c>
      <c r="XL356">
        <v>0</v>
      </c>
      <c r="XM356">
        <v>5</v>
      </c>
      <c r="XN356" t="s">
        <v>1462</v>
      </c>
      <c r="XO356" t="s">
        <v>1462</v>
      </c>
      <c r="XR356" t="b">
        <v>1</v>
      </c>
      <c r="XW356" t="b">
        <v>1</v>
      </c>
      <c r="XX356" t="b">
        <v>1</v>
      </c>
      <c r="YC356" t="s">
        <v>1463</v>
      </c>
      <c r="YE356" t="s">
        <v>1462</v>
      </c>
      <c r="YF356" t="s">
        <v>6929</v>
      </c>
      <c r="YG356">
        <v>0</v>
      </c>
      <c r="YH356">
        <v>0</v>
      </c>
      <c r="YI356" t="s">
        <v>1463</v>
      </c>
      <c r="YU356">
        <v>0</v>
      </c>
      <c r="YV356">
        <v>0</v>
      </c>
      <c r="ZX356">
        <v>5</v>
      </c>
      <c r="ZY356">
        <v>2.5</v>
      </c>
      <c r="ZZ356">
        <v>0</v>
      </c>
      <c r="AAA356">
        <v>7.5</v>
      </c>
      <c r="AAB356" t="s">
        <v>1462</v>
      </c>
      <c r="AAO356" t="b">
        <v>1</v>
      </c>
      <c r="AAS356" t="s">
        <v>7725</v>
      </c>
      <c r="AAT356">
        <v>2.5</v>
      </c>
      <c r="AAU356">
        <v>0</v>
      </c>
      <c r="ADN356">
        <v>10</v>
      </c>
      <c r="ADO356">
        <v>2.5</v>
      </c>
      <c r="ADP356">
        <v>0</v>
      </c>
      <c r="ADQ356">
        <v>12.5</v>
      </c>
      <c r="ADR356" t="s">
        <v>1759</v>
      </c>
      <c r="ADS356">
        <v>0.5</v>
      </c>
      <c r="ADT356">
        <v>20</v>
      </c>
      <c r="ADU356" t="s">
        <v>2560</v>
      </c>
      <c r="ADV356">
        <v>1</v>
      </c>
      <c r="ADW356">
        <v>40</v>
      </c>
      <c r="ADX356" t="s">
        <v>3580</v>
      </c>
      <c r="ADY356">
        <v>3</v>
      </c>
      <c r="ADZ356">
        <v>90</v>
      </c>
      <c r="AEG356">
        <v>2.5</v>
      </c>
      <c r="AEH356">
        <v>0</v>
      </c>
      <c r="AEI356">
        <v>2</v>
      </c>
      <c r="AEJ356">
        <v>2.5</v>
      </c>
      <c r="AEK356">
        <v>0</v>
      </c>
      <c r="AEL356">
        <v>4.5</v>
      </c>
      <c r="AEV356" t="b">
        <v>1</v>
      </c>
      <c r="AFC356">
        <v>2.5</v>
      </c>
      <c r="AFD356">
        <v>0</v>
      </c>
      <c r="AFE356">
        <v>0</v>
      </c>
      <c r="AFF356">
        <v>4.7</v>
      </c>
      <c r="AFG356">
        <v>0</v>
      </c>
      <c r="AFH356">
        <v>4.7</v>
      </c>
      <c r="AFI356" t="s">
        <v>1463</v>
      </c>
      <c r="AFK356" t="s">
        <v>1463</v>
      </c>
      <c r="AFM356" t="s">
        <v>1463</v>
      </c>
      <c r="AFO356" t="s">
        <v>1463</v>
      </c>
      <c r="AFQ356" t="s">
        <v>1463</v>
      </c>
      <c r="AFT356" t="s">
        <v>1463</v>
      </c>
      <c r="AFV356">
        <v>3</v>
      </c>
      <c r="AFW356">
        <v>1</v>
      </c>
      <c r="AFX356">
        <v>4.7222222222222197</v>
      </c>
      <c r="AFY356">
        <v>0</v>
      </c>
      <c r="AFZ356">
        <v>6.7</v>
      </c>
      <c r="AGA356">
        <v>2.5</v>
      </c>
      <c r="AGB356">
        <v>2.5</v>
      </c>
      <c r="AGC356">
        <v>11.7</v>
      </c>
      <c r="AGD356">
        <v>6</v>
      </c>
      <c r="AGE356">
        <v>100</v>
      </c>
      <c r="AGG356">
        <v>6</v>
      </c>
      <c r="AGH356">
        <v>3</v>
      </c>
      <c r="AGJ356">
        <v>6</v>
      </c>
      <c r="AGK356">
        <v>0</v>
      </c>
      <c r="AGQ356">
        <v>2.5</v>
      </c>
      <c r="AGR356">
        <v>2.5</v>
      </c>
      <c r="AGS356">
        <v>1</v>
      </c>
      <c r="AGT356">
        <v>2.5</v>
      </c>
      <c r="AGU356">
        <v>2.5</v>
      </c>
      <c r="AGV356">
        <v>6</v>
      </c>
      <c r="AGW356">
        <v>1</v>
      </c>
      <c r="AGZ356" t="b">
        <v>1</v>
      </c>
      <c r="AHD356">
        <v>2</v>
      </c>
      <c r="AHE356">
        <v>2</v>
      </c>
      <c r="AHF356">
        <v>4</v>
      </c>
      <c r="AKM356">
        <v>2.5</v>
      </c>
      <c r="AKN356">
        <v>2.5</v>
      </c>
      <c r="AKO356">
        <v>10</v>
      </c>
      <c r="AKP356">
        <v>2.5</v>
      </c>
      <c r="AKQ356">
        <v>0</v>
      </c>
      <c r="AKR356">
        <v>12.5</v>
      </c>
      <c r="AKS356" t="s">
        <v>1462</v>
      </c>
      <c r="AKT356" t="s">
        <v>1463</v>
      </c>
      <c r="AKV356" t="s">
        <v>1463</v>
      </c>
      <c r="AKX356" t="s">
        <v>1463</v>
      </c>
      <c r="AKZ356" t="s">
        <v>1462</v>
      </c>
      <c r="ALB356" t="s">
        <v>1462</v>
      </c>
      <c r="ALD356" t="s">
        <v>1463</v>
      </c>
      <c r="ALF356" t="s">
        <v>1462</v>
      </c>
      <c r="ALH356" t="s">
        <v>1463</v>
      </c>
      <c r="ALJ356" t="s">
        <v>1463</v>
      </c>
      <c r="ALL356" t="s">
        <v>1463</v>
      </c>
      <c r="ALN356" t="s">
        <v>1463</v>
      </c>
      <c r="ALP356" t="s">
        <v>1463</v>
      </c>
      <c r="ALR356" t="s">
        <v>1463</v>
      </c>
      <c r="ALT356" t="s">
        <v>1463</v>
      </c>
      <c r="AMM356" t="b">
        <v>1</v>
      </c>
      <c r="AMQ356" t="b">
        <v>1</v>
      </c>
      <c r="AMW356" t="b">
        <v>1</v>
      </c>
      <c r="ANA356">
        <v>2.5</v>
      </c>
      <c r="ANB356">
        <v>0</v>
      </c>
      <c r="ANC356">
        <v>10</v>
      </c>
      <c r="AND356">
        <v>5</v>
      </c>
      <c r="ANE356">
        <v>0</v>
      </c>
      <c r="ANF356">
        <v>15</v>
      </c>
      <c r="ANG356" t="s">
        <v>1462</v>
      </c>
      <c r="ANH356" t="s">
        <v>3069</v>
      </c>
      <c r="ANI356" t="s">
        <v>1462</v>
      </c>
      <c r="ANJ356" t="s">
        <v>2616</v>
      </c>
      <c r="ANK356">
        <v>5</v>
      </c>
      <c r="ANL356">
        <v>0</v>
      </c>
      <c r="ANM356">
        <v>6</v>
      </c>
      <c r="ANN356">
        <v>2.5</v>
      </c>
      <c r="ANO356">
        <v>10</v>
      </c>
      <c r="ANP356">
        <v>18.5</v>
      </c>
      <c r="ANQ356" t="s">
        <v>2599</v>
      </c>
      <c r="ANR356" t="s">
        <v>1462</v>
      </c>
      <c r="ANT356">
        <v>2.5</v>
      </c>
      <c r="ANU356">
        <v>10</v>
      </c>
      <c r="AQR356">
        <v>5</v>
      </c>
      <c r="AQS356">
        <v>1.3</v>
      </c>
      <c r="AQT356">
        <v>0</v>
      </c>
      <c r="AQU356">
        <v>6.3</v>
      </c>
      <c r="AQV356" t="s">
        <v>1463</v>
      </c>
      <c r="ARA356" t="b">
        <v>1</v>
      </c>
      <c r="ARD356" t="b">
        <v>1</v>
      </c>
      <c r="ARG356">
        <v>2.5</v>
      </c>
      <c r="ARH356">
        <v>0</v>
      </c>
      <c r="ARI356" t="s">
        <v>1463</v>
      </c>
      <c r="ARQ356" t="s">
        <v>1462</v>
      </c>
      <c r="ARS356" t="s">
        <v>7726</v>
      </c>
      <c r="ART356" t="s">
        <v>2616</v>
      </c>
      <c r="ASB356" t="b">
        <v>1</v>
      </c>
      <c r="ASC356" t="s">
        <v>7686</v>
      </c>
      <c r="ASD356">
        <v>0</v>
      </c>
      <c r="ASE356">
        <v>0</v>
      </c>
      <c r="ASF356">
        <v>3</v>
      </c>
      <c r="ASG356">
        <v>2.5</v>
      </c>
      <c r="ASH356">
        <v>2.5</v>
      </c>
      <c r="ASI356">
        <v>8</v>
      </c>
      <c r="ASJ356">
        <v>30</v>
      </c>
      <c r="ASM356" t="b">
        <v>1</v>
      </c>
      <c r="ASP356" t="b">
        <v>1</v>
      </c>
      <c r="ASS356">
        <v>1</v>
      </c>
      <c r="AST356" t="s">
        <v>1462</v>
      </c>
      <c r="ASY356" t="b">
        <v>1</v>
      </c>
      <c r="ATC356" t="s">
        <v>7727</v>
      </c>
      <c r="ATD356">
        <v>2.5</v>
      </c>
      <c r="ATE356">
        <v>2.5</v>
      </c>
      <c r="ATF356">
        <v>0</v>
      </c>
      <c r="ATG356">
        <v>0</v>
      </c>
      <c r="ATH356">
        <v>1.3</v>
      </c>
      <c r="ATI356">
        <v>1.3</v>
      </c>
      <c r="ATJ356" t="s">
        <v>1463</v>
      </c>
      <c r="AVZ356">
        <v>0</v>
      </c>
      <c r="AWA356">
        <v>2.5</v>
      </c>
      <c r="AWB356">
        <v>0</v>
      </c>
      <c r="AWC356">
        <v>0</v>
      </c>
      <c r="AWD356">
        <v>3</v>
      </c>
      <c r="AWE356">
        <v>0</v>
      </c>
      <c r="AWF356">
        <v>0</v>
      </c>
      <c r="AWG356">
        <v>3</v>
      </c>
      <c r="AWH356" t="s">
        <v>1462</v>
      </c>
      <c r="AWI356" t="s">
        <v>1470</v>
      </c>
      <c r="AWJ356" t="s">
        <v>1463</v>
      </c>
      <c r="AWL356" t="s">
        <v>1462</v>
      </c>
      <c r="AWM356" t="s">
        <v>2619</v>
      </c>
      <c r="AWN356" t="s">
        <v>1463</v>
      </c>
      <c r="AWP356" t="s">
        <v>1463</v>
      </c>
      <c r="AWR356" t="s">
        <v>1463</v>
      </c>
      <c r="AWT356" t="s">
        <v>1463</v>
      </c>
      <c r="AWV356" t="s">
        <v>1463</v>
      </c>
      <c r="AWX356" t="s">
        <v>1462</v>
      </c>
      <c r="AWY356" t="s">
        <v>1470</v>
      </c>
      <c r="AWZ356" t="s">
        <v>1463</v>
      </c>
      <c r="AXB356" t="s">
        <v>1462</v>
      </c>
      <c r="AXC356" t="s">
        <v>1469</v>
      </c>
      <c r="AXD356" t="s">
        <v>1463</v>
      </c>
      <c r="AXI356">
        <v>0</v>
      </c>
      <c r="AXJ356">
        <v>0</v>
      </c>
      <c r="AXK356">
        <v>2</v>
      </c>
      <c r="AXN356">
        <v>2</v>
      </c>
      <c r="AXO356">
        <v>1</v>
      </c>
      <c r="AXP356">
        <v>1</v>
      </c>
      <c r="AXQ356">
        <v>1</v>
      </c>
      <c r="AXR356">
        <v>1</v>
      </c>
      <c r="AXS356">
        <v>1</v>
      </c>
      <c r="AXT356">
        <v>1</v>
      </c>
      <c r="AXU356">
        <v>1</v>
      </c>
      <c r="AXV356">
        <v>1</v>
      </c>
      <c r="AXW356">
        <v>1</v>
      </c>
      <c r="AXX356">
        <v>1</v>
      </c>
      <c r="AYA356">
        <v>10</v>
      </c>
      <c r="AYD356">
        <v>10</v>
      </c>
      <c r="AYE356" t="s">
        <v>1463</v>
      </c>
      <c r="AYF356" t="s">
        <v>1463</v>
      </c>
      <c r="AYG356">
        <v>10</v>
      </c>
      <c r="AYJ356">
        <v>10</v>
      </c>
      <c r="AYK356">
        <v>0</v>
      </c>
      <c r="AYL356">
        <v>2.5</v>
      </c>
      <c r="AYM356">
        <v>12.5</v>
      </c>
      <c r="AZC356">
        <v>2</v>
      </c>
      <c r="AZD356" t="s">
        <v>7728</v>
      </c>
      <c r="AZE356" t="s">
        <v>7729</v>
      </c>
      <c r="AZF356">
        <v>1</v>
      </c>
      <c r="AZG356" t="s">
        <v>7730</v>
      </c>
      <c r="AZH356" t="s">
        <v>7731</v>
      </c>
      <c r="AZM356" t="s">
        <v>1462</v>
      </c>
      <c r="AZN356" t="s">
        <v>7732</v>
      </c>
      <c r="AZO356" t="s">
        <v>1462</v>
      </c>
      <c r="AZP356" t="s">
        <v>7733</v>
      </c>
      <c r="AZR356">
        <v>0</v>
      </c>
      <c r="AZS356">
        <v>2.5</v>
      </c>
      <c r="BCH356">
        <v>10</v>
      </c>
      <c r="BCI356">
        <v>2.5</v>
      </c>
      <c r="BCJ356">
        <v>0</v>
      </c>
      <c r="BCK356">
        <v>12.5</v>
      </c>
      <c r="BCL356">
        <v>2</v>
      </c>
      <c r="BCN356">
        <v>1</v>
      </c>
      <c r="BCP356">
        <v>3</v>
      </c>
      <c r="BCR356">
        <v>4</v>
      </c>
      <c r="BCT356" t="s">
        <v>2555</v>
      </c>
      <c r="BCY356">
        <v>2.5</v>
      </c>
      <c r="BCZ356">
        <v>0</v>
      </c>
      <c r="BEH356">
        <v>9.1999999999999993</v>
      </c>
      <c r="BEI356">
        <v>5</v>
      </c>
      <c r="BEJ356">
        <v>0</v>
      </c>
      <c r="BEK356">
        <v>14.2</v>
      </c>
      <c r="BEL356" t="s">
        <v>2567</v>
      </c>
      <c r="BEN356" t="s">
        <v>2567</v>
      </c>
      <c r="BEP356" t="s">
        <v>2557</v>
      </c>
      <c r="BER356" t="s">
        <v>2567</v>
      </c>
      <c r="BET356" t="s">
        <v>2567</v>
      </c>
      <c r="BEV356" t="s">
        <v>2567</v>
      </c>
      <c r="BEX356">
        <v>5</v>
      </c>
      <c r="BEY356">
        <v>0</v>
      </c>
      <c r="BGQ356">
        <v>0</v>
      </c>
      <c r="BGR356">
        <v>2.5</v>
      </c>
      <c r="BGS356">
        <v>0</v>
      </c>
      <c r="BGT356">
        <v>2.5</v>
      </c>
      <c r="BGU356" t="s">
        <v>1462</v>
      </c>
      <c r="BHB356" t="s">
        <v>4822</v>
      </c>
      <c r="BHC356" t="s">
        <v>3103</v>
      </c>
      <c r="BHH356" t="s">
        <v>4940</v>
      </c>
      <c r="BHI356" t="s">
        <v>4531</v>
      </c>
      <c r="BHJ356" t="s">
        <v>3103</v>
      </c>
      <c r="BHK356">
        <v>2.5</v>
      </c>
      <c r="BHL356">
        <v>0</v>
      </c>
      <c r="BIT356">
        <v>5</v>
      </c>
      <c r="BIU356">
        <v>2.5</v>
      </c>
      <c r="BIV356">
        <v>2.5</v>
      </c>
      <c r="BIW356">
        <v>10</v>
      </c>
      <c r="BIX356">
        <v>2</v>
      </c>
      <c r="BIY356" t="s">
        <v>1794</v>
      </c>
      <c r="BIZ356" t="s">
        <v>2548</v>
      </c>
      <c r="BJA356" t="s">
        <v>1468</v>
      </c>
      <c r="BJB356">
        <v>2.5</v>
      </c>
      <c r="BJC356">
        <v>2.5</v>
      </c>
    </row>
    <row r="357" spans="1:1024 1026:1615" ht="15" x14ac:dyDescent="0.25">
      <c r="A357" t="s">
        <v>6936</v>
      </c>
      <c r="B357" t="s">
        <v>7734</v>
      </c>
      <c r="C357" t="s">
        <v>7735</v>
      </c>
      <c r="D357" t="s">
        <v>1460</v>
      </c>
      <c r="F357" t="s">
        <v>2606</v>
      </c>
      <c r="G357" t="s">
        <v>4350</v>
      </c>
      <c r="H357" t="s">
        <v>7558</v>
      </c>
      <c r="I357" t="s">
        <v>7637</v>
      </c>
      <c r="J357">
        <v>2.4956172099999998</v>
      </c>
      <c r="K357">
        <v>34.38459142</v>
      </c>
      <c r="L357" s="116">
        <v>42406</v>
      </c>
      <c r="M357" t="s">
        <v>1471</v>
      </c>
      <c r="N357">
        <v>68</v>
      </c>
      <c r="O357" t="s">
        <v>1472</v>
      </c>
      <c r="Q357">
        <v>6.7</v>
      </c>
      <c r="R357">
        <v>7.5</v>
      </c>
      <c r="S357">
        <v>0</v>
      </c>
      <c r="T357">
        <v>14.2</v>
      </c>
      <c r="U357">
        <v>3</v>
      </c>
      <c r="V357">
        <v>2</v>
      </c>
      <c r="W357">
        <v>2</v>
      </c>
      <c r="X357">
        <v>2</v>
      </c>
      <c r="Y357">
        <v>1</v>
      </c>
      <c r="AE357" t="b">
        <v>1</v>
      </c>
      <c r="BS357" t="s">
        <v>1462</v>
      </c>
      <c r="BT357" t="s">
        <v>1462</v>
      </c>
      <c r="BW357">
        <v>7.5</v>
      </c>
      <c r="BX357">
        <v>0</v>
      </c>
      <c r="BY357">
        <v>3.5</v>
      </c>
      <c r="BZ357">
        <v>0</v>
      </c>
      <c r="CA357">
        <v>2.5</v>
      </c>
      <c r="CB357">
        <v>6</v>
      </c>
      <c r="CC357" t="s">
        <v>1462</v>
      </c>
      <c r="CD357" t="b">
        <v>1</v>
      </c>
      <c r="CE357" t="b">
        <v>1</v>
      </c>
      <c r="CF357">
        <v>40</v>
      </c>
      <c r="CH357" t="s">
        <v>1463</v>
      </c>
      <c r="CM357" t="s">
        <v>1463</v>
      </c>
      <c r="CR357" t="s">
        <v>1463</v>
      </c>
      <c r="CW357" t="s">
        <v>1463</v>
      </c>
      <c r="DB357" t="s">
        <v>1463</v>
      </c>
      <c r="DG357" t="s">
        <v>1463</v>
      </c>
      <c r="DM357" t="s">
        <v>1463</v>
      </c>
      <c r="EI357">
        <v>0</v>
      </c>
      <c r="EJ357">
        <v>2.5</v>
      </c>
      <c r="EN357">
        <v>0</v>
      </c>
      <c r="EO357" t="s">
        <v>1463</v>
      </c>
      <c r="FL357">
        <v>1.3</v>
      </c>
      <c r="FM357">
        <v>0</v>
      </c>
      <c r="FN357">
        <v>0</v>
      </c>
      <c r="FO357">
        <v>1.3</v>
      </c>
      <c r="FP357" t="s">
        <v>1462</v>
      </c>
      <c r="FT357" t="b">
        <v>1</v>
      </c>
      <c r="FV357" t="s">
        <v>1464</v>
      </c>
      <c r="JC357" t="b">
        <v>1</v>
      </c>
      <c r="JE357" t="s">
        <v>2558</v>
      </c>
      <c r="KK357" t="s">
        <v>1463</v>
      </c>
      <c r="KM357">
        <v>0</v>
      </c>
      <c r="KN357">
        <v>0</v>
      </c>
      <c r="KO357">
        <v>0</v>
      </c>
      <c r="KR357">
        <v>0</v>
      </c>
      <c r="KS357" t="s">
        <v>1463</v>
      </c>
      <c r="RO357">
        <v>7.5</v>
      </c>
      <c r="RP357">
        <v>0</v>
      </c>
      <c r="RQ357">
        <v>0</v>
      </c>
      <c r="RR357">
        <v>7.5</v>
      </c>
      <c r="RS357" t="s">
        <v>1463</v>
      </c>
      <c r="RZ357" t="s">
        <v>1463</v>
      </c>
      <c r="SK357">
        <v>0</v>
      </c>
      <c r="SL357">
        <v>0</v>
      </c>
      <c r="SM357">
        <v>4.3</v>
      </c>
      <c r="SN357">
        <v>2.5</v>
      </c>
      <c r="SO357">
        <v>2.5</v>
      </c>
      <c r="SP357">
        <v>9.3000000000000007</v>
      </c>
      <c r="SQ357" t="s">
        <v>1463</v>
      </c>
      <c r="SR357" t="s">
        <v>7736</v>
      </c>
      <c r="TI357">
        <v>15</v>
      </c>
      <c r="TJ357" t="s">
        <v>7737</v>
      </c>
      <c r="TM357" t="b">
        <v>1</v>
      </c>
      <c r="TN357" t="b">
        <v>1</v>
      </c>
      <c r="TO357" t="b">
        <v>1</v>
      </c>
      <c r="TQ357" t="b">
        <v>1</v>
      </c>
      <c r="TX357">
        <v>2.5</v>
      </c>
      <c r="TY357">
        <v>2.5</v>
      </c>
      <c r="VI357">
        <v>0</v>
      </c>
      <c r="VJ357">
        <v>0</v>
      </c>
      <c r="VK357">
        <v>0</v>
      </c>
      <c r="VL357">
        <v>0</v>
      </c>
      <c r="VM357" t="s">
        <v>1463</v>
      </c>
      <c r="VO357" t="s">
        <v>1463</v>
      </c>
      <c r="VQ357" t="s">
        <v>1463</v>
      </c>
      <c r="VS357" t="s">
        <v>1463</v>
      </c>
      <c r="VV357" t="s">
        <v>1463</v>
      </c>
      <c r="VX357" t="s">
        <v>1463</v>
      </c>
      <c r="VZ357">
        <v>0</v>
      </c>
      <c r="WA357">
        <v>0</v>
      </c>
      <c r="XJ357">
        <v>2.5</v>
      </c>
      <c r="XK357">
        <v>0</v>
      </c>
      <c r="XL357">
        <v>2.5</v>
      </c>
      <c r="XM357">
        <v>5</v>
      </c>
      <c r="XN357" t="s">
        <v>1462</v>
      </c>
      <c r="XO357" t="s">
        <v>1462</v>
      </c>
      <c r="XR357" t="b">
        <v>1</v>
      </c>
      <c r="XU357" t="b">
        <v>1</v>
      </c>
      <c r="XW357" t="b">
        <v>1</v>
      </c>
      <c r="YC357" t="s">
        <v>1462</v>
      </c>
      <c r="YD357" t="s">
        <v>7738</v>
      </c>
      <c r="YE357" t="s">
        <v>1463</v>
      </c>
      <c r="YF357" t="s">
        <v>4579</v>
      </c>
      <c r="YG357">
        <v>0</v>
      </c>
      <c r="YH357">
        <v>2.5</v>
      </c>
      <c r="YI357" t="s">
        <v>1463</v>
      </c>
      <c r="YU357">
        <v>0</v>
      </c>
      <c r="YV357">
        <v>2.5</v>
      </c>
      <c r="ZX357">
        <v>0</v>
      </c>
      <c r="ZY357">
        <v>0</v>
      </c>
      <c r="ZZ357">
        <v>2.5</v>
      </c>
      <c r="AAA357">
        <v>2.5</v>
      </c>
      <c r="AAB357" t="s">
        <v>1463</v>
      </c>
      <c r="AAS357" t="s">
        <v>7739</v>
      </c>
      <c r="AAT357">
        <v>0</v>
      </c>
      <c r="AAU357">
        <v>2.5</v>
      </c>
      <c r="ADN357">
        <v>10</v>
      </c>
      <c r="ADO357">
        <v>2.5</v>
      </c>
      <c r="ADP357">
        <v>2.5</v>
      </c>
      <c r="ADQ357">
        <v>15</v>
      </c>
      <c r="ADR357" t="s">
        <v>1759</v>
      </c>
      <c r="ADS357">
        <v>0.5</v>
      </c>
      <c r="ADT357">
        <v>20</v>
      </c>
      <c r="ADU357" t="s">
        <v>3580</v>
      </c>
      <c r="ADV357">
        <v>1</v>
      </c>
      <c r="ADW357">
        <v>40</v>
      </c>
      <c r="ADX357" t="s">
        <v>2560</v>
      </c>
      <c r="ADY357">
        <v>1</v>
      </c>
      <c r="ADZ357">
        <v>40</v>
      </c>
      <c r="AEG357">
        <v>2.5</v>
      </c>
      <c r="AEH357">
        <v>2.5</v>
      </c>
      <c r="AEI357">
        <v>7</v>
      </c>
      <c r="AEJ357">
        <v>0</v>
      </c>
      <c r="AEK357">
        <v>2.5</v>
      </c>
      <c r="AEL357">
        <v>9.5</v>
      </c>
      <c r="AEU357" t="b">
        <v>1</v>
      </c>
      <c r="AEV357" t="b">
        <v>1</v>
      </c>
      <c r="AFC357">
        <v>0</v>
      </c>
      <c r="AFD357">
        <v>2.5</v>
      </c>
      <c r="AFE357">
        <v>0</v>
      </c>
      <c r="AFF357">
        <v>4.7</v>
      </c>
      <c r="AFG357">
        <v>0</v>
      </c>
      <c r="AFH357">
        <v>4.7</v>
      </c>
      <c r="AFI357" t="s">
        <v>1463</v>
      </c>
      <c r="AFK357" t="s">
        <v>1463</v>
      </c>
      <c r="AFM357" t="s">
        <v>1463</v>
      </c>
      <c r="AFO357" t="s">
        <v>1463</v>
      </c>
      <c r="AFQ357" t="s">
        <v>1463</v>
      </c>
      <c r="AFT357" t="s">
        <v>1463</v>
      </c>
      <c r="AFV357">
        <v>3</v>
      </c>
      <c r="AFW357">
        <v>1</v>
      </c>
      <c r="AFX357">
        <v>4.7222222222222197</v>
      </c>
      <c r="AFY357">
        <v>0</v>
      </c>
      <c r="AFZ357">
        <v>6.7</v>
      </c>
      <c r="AGA357">
        <v>5</v>
      </c>
      <c r="AGB357">
        <v>2.5</v>
      </c>
      <c r="AGC357">
        <v>14.2</v>
      </c>
      <c r="AGD357">
        <v>15</v>
      </c>
      <c r="AGE357">
        <v>100</v>
      </c>
      <c r="AGG357">
        <v>15</v>
      </c>
      <c r="AGH357">
        <v>3</v>
      </c>
      <c r="AGJ357">
        <v>15</v>
      </c>
      <c r="AGK357">
        <v>0</v>
      </c>
      <c r="AGQ357">
        <v>5</v>
      </c>
      <c r="AGR357">
        <v>2.5</v>
      </c>
      <c r="AGS357">
        <v>1</v>
      </c>
      <c r="AGT357">
        <v>2.5</v>
      </c>
      <c r="AGU357">
        <v>2.5</v>
      </c>
      <c r="AGV357">
        <v>6</v>
      </c>
      <c r="AGW357">
        <v>1</v>
      </c>
      <c r="AGZ357" t="b">
        <v>1</v>
      </c>
      <c r="AHD357">
        <v>2</v>
      </c>
      <c r="AHE357">
        <v>2</v>
      </c>
      <c r="AHF357">
        <v>3</v>
      </c>
      <c r="AKM357">
        <v>2.5</v>
      </c>
      <c r="AKN357">
        <v>2.5</v>
      </c>
      <c r="AKO357">
        <v>8.5</v>
      </c>
      <c r="AKP357">
        <v>2.5</v>
      </c>
      <c r="AKQ357">
        <v>2.5</v>
      </c>
      <c r="AKR357">
        <v>13.5</v>
      </c>
      <c r="AKS357" t="s">
        <v>1462</v>
      </c>
      <c r="AKT357" t="s">
        <v>1463</v>
      </c>
      <c r="AKV357" t="s">
        <v>1463</v>
      </c>
      <c r="AKX357" t="s">
        <v>1463</v>
      </c>
      <c r="AKZ357" t="s">
        <v>1463</v>
      </c>
      <c r="ALB357" t="s">
        <v>1462</v>
      </c>
      <c r="ALD357" t="s">
        <v>1463</v>
      </c>
      <c r="ALF357" t="s">
        <v>1462</v>
      </c>
      <c r="ALH357" t="s">
        <v>1463</v>
      </c>
      <c r="ALJ357" t="s">
        <v>1463</v>
      </c>
      <c r="ALL357" t="s">
        <v>1462</v>
      </c>
      <c r="ALN357" t="s">
        <v>1463</v>
      </c>
      <c r="ALP357" t="s">
        <v>1463</v>
      </c>
      <c r="ALR357" t="s">
        <v>1463</v>
      </c>
      <c r="ALT357" t="s">
        <v>1463</v>
      </c>
      <c r="AML357" t="b">
        <v>1</v>
      </c>
      <c r="AMQ357" t="b">
        <v>1</v>
      </c>
      <c r="AMW357" t="b">
        <v>1</v>
      </c>
      <c r="ANA357">
        <v>2.5</v>
      </c>
      <c r="ANB357">
        <v>2.5</v>
      </c>
      <c r="ANC357">
        <v>10</v>
      </c>
      <c r="AND357">
        <v>5</v>
      </c>
      <c r="ANE357">
        <v>0</v>
      </c>
      <c r="ANF357">
        <v>15</v>
      </c>
      <c r="ANG357" t="s">
        <v>1462</v>
      </c>
      <c r="ANH357" t="s">
        <v>3069</v>
      </c>
      <c r="ANI357" t="s">
        <v>1462</v>
      </c>
      <c r="ANJ357" t="s">
        <v>2616</v>
      </c>
      <c r="ANK357">
        <v>5</v>
      </c>
      <c r="ANL357">
        <v>0</v>
      </c>
      <c r="ANM357">
        <v>6</v>
      </c>
      <c r="ANN357">
        <v>2.5</v>
      </c>
      <c r="ANO357">
        <v>7.5</v>
      </c>
      <c r="ANP357">
        <v>16</v>
      </c>
      <c r="ANQ357" t="s">
        <v>2599</v>
      </c>
      <c r="ANR357" t="s">
        <v>1462</v>
      </c>
      <c r="ANT357">
        <v>2.5</v>
      </c>
      <c r="ANU357">
        <v>7.5</v>
      </c>
      <c r="AQR357">
        <v>5</v>
      </c>
      <c r="AQS357">
        <v>0</v>
      </c>
      <c r="AQT357">
        <v>1.3</v>
      </c>
      <c r="AQU357">
        <v>6.3</v>
      </c>
      <c r="AQV357" t="s">
        <v>1463</v>
      </c>
      <c r="ARA357" t="b">
        <v>1</v>
      </c>
      <c r="ARB357" t="b">
        <v>1</v>
      </c>
      <c r="ARD357" t="b">
        <v>1</v>
      </c>
      <c r="ARG357">
        <v>0</v>
      </c>
      <c r="ARH357">
        <v>0</v>
      </c>
      <c r="ARI357" t="s">
        <v>1463</v>
      </c>
      <c r="ARQ357" t="s">
        <v>1462</v>
      </c>
      <c r="ARS357" t="s">
        <v>6991</v>
      </c>
      <c r="ART357" t="s">
        <v>2616</v>
      </c>
      <c r="ASB357" t="b">
        <v>1</v>
      </c>
      <c r="ASC357" t="s">
        <v>7740</v>
      </c>
      <c r="ASD357">
        <v>0</v>
      </c>
      <c r="ASE357">
        <v>2.5</v>
      </c>
      <c r="ASF357">
        <v>3</v>
      </c>
      <c r="ASG357">
        <v>2.5</v>
      </c>
      <c r="ASH357">
        <v>2.5</v>
      </c>
      <c r="ASI357">
        <v>8</v>
      </c>
      <c r="ASJ357">
        <v>30</v>
      </c>
      <c r="ASL357" t="b">
        <v>1</v>
      </c>
      <c r="ASM357" t="b">
        <v>1</v>
      </c>
      <c r="ASS357">
        <v>1</v>
      </c>
      <c r="AST357" t="s">
        <v>1462</v>
      </c>
      <c r="ASY357" t="b">
        <v>1</v>
      </c>
      <c r="ATC357" t="s">
        <v>7741</v>
      </c>
      <c r="ATD357">
        <v>2.5</v>
      </c>
      <c r="ATE357">
        <v>2.5</v>
      </c>
      <c r="ATF357">
        <v>0</v>
      </c>
      <c r="ATG357">
        <v>0</v>
      </c>
      <c r="ATH357">
        <v>1.3</v>
      </c>
      <c r="ATI357">
        <v>1.3</v>
      </c>
      <c r="ATJ357" t="s">
        <v>1463</v>
      </c>
      <c r="AVZ357">
        <v>0</v>
      </c>
      <c r="AWA357">
        <v>2.5</v>
      </c>
      <c r="AWB357">
        <v>0</v>
      </c>
      <c r="AWC357">
        <v>0</v>
      </c>
      <c r="AWD357">
        <v>3</v>
      </c>
      <c r="AWE357">
        <v>2.5</v>
      </c>
      <c r="AWF357">
        <v>2.5</v>
      </c>
      <c r="AWG357">
        <v>8</v>
      </c>
      <c r="AWH357" t="s">
        <v>1462</v>
      </c>
      <c r="AWI357" t="s">
        <v>1470</v>
      </c>
      <c r="AWJ357" t="s">
        <v>1463</v>
      </c>
      <c r="AWL357" t="s">
        <v>1462</v>
      </c>
      <c r="AWM357" t="s">
        <v>2619</v>
      </c>
      <c r="AWN357" t="s">
        <v>1463</v>
      </c>
      <c r="AWP357" t="s">
        <v>1463</v>
      </c>
      <c r="AWR357" t="s">
        <v>1463</v>
      </c>
      <c r="AWT357" t="s">
        <v>1463</v>
      </c>
      <c r="AWV357" t="s">
        <v>1462</v>
      </c>
      <c r="AWW357" t="s">
        <v>1470</v>
      </c>
      <c r="AWX357" t="s">
        <v>1463</v>
      </c>
      <c r="AWZ357" t="s">
        <v>1463</v>
      </c>
      <c r="AXB357" t="s">
        <v>1462</v>
      </c>
      <c r="AXC357" t="s">
        <v>1469</v>
      </c>
      <c r="AXD357" t="s">
        <v>1463</v>
      </c>
      <c r="AXI357">
        <v>2.5</v>
      </c>
      <c r="AXJ357">
        <v>2.5</v>
      </c>
      <c r="AXK357">
        <v>1</v>
      </c>
      <c r="AXN357">
        <v>1</v>
      </c>
      <c r="AXO357">
        <v>1</v>
      </c>
      <c r="AXP357">
        <v>1</v>
      </c>
      <c r="AXQ357">
        <v>1</v>
      </c>
      <c r="AXR357">
        <v>1</v>
      </c>
      <c r="AXS357">
        <v>1</v>
      </c>
      <c r="AXT357">
        <v>1</v>
      </c>
      <c r="AXU357">
        <v>1</v>
      </c>
      <c r="AXV357">
        <v>2</v>
      </c>
      <c r="AXW357">
        <v>1</v>
      </c>
      <c r="AXX357">
        <v>2</v>
      </c>
      <c r="AYA357">
        <v>10</v>
      </c>
      <c r="AYD357">
        <v>10</v>
      </c>
      <c r="AYE357" t="s">
        <v>1463</v>
      </c>
      <c r="AYF357" t="s">
        <v>1463</v>
      </c>
      <c r="AYG357">
        <v>10</v>
      </c>
      <c r="AYJ357">
        <v>10</v>
      </c>
      <c r="AYK357">
        <v>5</v>
      </c>
      <c r="AYL357">
        <v>7.5</v>
      </c>
      <c r="AYM357">
        <v>22.5</v>
      </c>
      <c r="AZF357">
        <v>2</v>
      </c>
      <c r="AZG357" t="s">
        <v>7742</v>
      </c>
      <c r="AZH357" t="s">
        <v>7743</v>
      </c>
      <c r="AZM357" t="s">
        <v>1463</v>
      </c>
      <c r="AZO357" t="s">
        <v>1462</v>
      </c>
      <c r="AZP357" t="s">
        <v>7744</v>
      </c>
      <c r="AZR357">
        <v>5</v>
      </c>
      <c r="AZS357">
        <v>7.5</v>
      </c>
      <c r="BCH357">
        <v>10</v>
      </c>
      <c r="BCI357">
        <v>2.5</v>
      </c>
      <c r="BCJ357">
        <v>2.5</v>
      </c>
      <c r="BCK357">
        <v>15</v>
      </c>
      <c r="BCL357">
        <v>1</v>
      </c>
      <c r="BCN357" t="s">
        <v>2555</v>
      </c>
      <c r="BCP357">
        <v>2</v>
      </c>
      <c r="BCR357">
        <v>3</v>
      </c>
      <c r="BCT357" t="s">
        <v>2555</v>
      </c>
      <c r="BCW357" t="s">
        <v>2555</v>
      </c>
      <c r="BCY357">
        <v>2.5</v>
      </c>
      <c r="BCZ357">
        <v>2.5</v>
      </c>
      <c r="BEH357">
        <v>3</v>
      </c>
      <c r="BEI357">
        <v>7.5</v>
      </c>
      <c r="BEJ357">
        <v>2.5</v>
      </c>
      <c r="BEK357">
        <v>13</v>
      </c>
      <c r="BEL357" t="s">
        <v>2552</v>
      </c>
      <c r="BEN357" t="s">
        <v>2552</v>
      </c>
      <c r="BEP357" t="s">
        <v>2552</v>
      </c>
      <c r="BER357" t="s">
        <v>2552</v>
      </c>
      <c r="BET357" t="s">
        <v>2556</v>
      </c>
      <c r="BEV357" t="s">
        <v>2552</v>
      </c>
      <c r="BEX357">
        <v>7.5</v>
      </c>
      <c r="BEY357">
        <v>2.5</v>
      </c>
      <c r="BGQ357">
        <v>0</v>
      </c>
      <c r="BGR357">
        <v>0</v>
      </c>
      <c r="BGS357">
        <v>0</v>
      </c>
      <c r="BGT357">
        <v>0</v>
      </c>
      <c r="BGU357" t="s">
        <v>1462</v>
      </c>
      <c r="BGV357" t="s">
        <v>2667</v>
      </c>
      <c r="BGW357" t="s">
        <v>3103</v>
      </c>
      <c r="BHK357">
        <v>0</v>
      </c>
      <c r="BHL357">
        <v>0</v>
      </c>
      <c r="BIT357">
        <v>5</v>
      </c>
      <c r="BIU357">
        <v>2.5</v>
      </c>
      <c r="BIV357">
        <v>0</v>
      </c>
      <c r="BIW357">
        <v>7.5</v>
      </c>
      <c r="BIX357">
        <v>2</v>
      </c>
      <c r="BIY357" t="s">
        <v>2594</v>
      </c>
      <c r="BIZ357" t="s">
        <v>1794</v>
      </c>
      <c r="BJA357" t="s">
        <v>1468</v>
      </c>
      <c r="BJB357">
        <v>2.5</v>
      </c>
      <c r="BJC357">
        <v>0</v>
      </c>
    </row>
    <row r="358" spans="1:1024 1026:1615" ht="15" x14ac:dyDescent="0.25">
      <c r="A358" t="s">
        <v>6936</v>
      </c>
      <c r="B358" t="s">
        <v>7745</v>
      </c>
      <c r="C358" t="s">
        <v>7746</v>
      </c>
      <c r="D358" t="s">
        <v>1460</v>
      </c>
      <c r="F358" t="s">
        <v>2606</v>
      </c>
      <c r="G358" t="s">
        <v>4350</v>
      </c>
      <c r="H358" t="s">
        <v>7558</v>
      </c>
      <c r="I358" t="s">
        <v>7747</v>
      </c>
      <c r="J358">
        <v>2.4956188500000001</v>
      </c>
      <c r="K358">
        <v>34.38459228</v>
      </c>
      <c r="L358" s="116">
        <v>42406</v>
      </c>
      <c r="M358" t="s">
        <v>1461</v>
      </c>
      <c r="N358">
        <v>67</v>
      </c>
      <c r="O358" t="s">
        <v>2554</v>
      </c>
      <c r="Q358">
        <v>6.7</v>
      </c>
      <c r="R358">
        <v>7.5</v>
      </c>
      <c r="S358">
        <v>2.5</v>
      </c>
      <c r="T358">
        <v>16.7</v>
      </c>
      <c r="U358">
        <v>1</v>
      </c>
      <c r="V358">
        <v>2</v>
      </c>
      <c r="W358">
        <v>4</v>
      </c>
      <c r="X358">
        <v>5</v>
      </c>
      <c r="Y358">
        <v>2</v>
      </c>
      <c r="Z358">
        <v>1</v>
      </c>
      <c r="AF358" t="b">
        <v>1</v>
      </c>
      <c r="BS358" t="s">
        <v>1462</v>
      </c>
      <c r="BT358" t="s">
        <v>1462</v>
      </c>
      <c r="BU358" t="s">
        <v>7748</v>
      </c>
      <c r="BV358" t="s">
        <v>7748</v>
      </c>
      <c r="BW358">
        <v>7.5</v>
      </c>
      <c r="BX358">
        <v>2.5</v>
      </c>
      <c r="BY358">
        <v>6</v>
      </c>
      <c r="BZ358">
        <v>2.5</v>
      </c>
      <c r="CA358">
        <v>2.5</v>
      </c>
      <c r="CB358">
        <v>11</v>
      </c>
      <c r="CC358" t="s">
        <v>1462</v>
      </c>
      <c r="CD358" t="b">
        <v>1</v>
      </c>
      <c r="CF358">
        <v>40</v>
      </c>
      <c r="CH358" t="s">
        <v>1462</v>
      </c>
      <c r="CJ358" t="b">
        <v>1</v>
      </c>
      <c r="CK358">
        <v>40</v>
      </c>
      <c r="CM358" t="s">
        <v>1463</v>
      </c>
      <c r="CR358" t="s">
        <v>1463</v>
      </c>
      <c r="CW358" t="s">
        <v>1463</v>
      </c>
      <c r="DB358" t="s">
        <v>1463</v>
      </c>
      <c r="DG358" t="s">
        <v>1463</v>
      </c>
      <c r="DM358" t="s">
        <v>1463</v>
      </c>
      <c r="DS358" t="b">
        <v>1</v>
      </c>
      <c r="DU358" t="b">
        <v>1</v>
      </c>
      <c r="EA358" t="b">
        <v>1</v>
      </c>
      <c r="EI358">
        <v>2.5</v>
      </c>
      <c r="EJ358">
        <v>2.5</v>
      </c>
      <c r="EN358">
        <v>0</v>
      </c>
      <c r="EO358" t="s">
        <v>1463</v>
      </c>
      <c r="FL358">
        <v>2.2999999999999998</v>
      </c>
      <c r="FM358">
        <v>0</v>
      </c>
      <c r="FN358">
        <v>2.5</v>
      </c>
      <c r="FO358">
        <v>4.8</v>
      </c>
      <c r="FP358" t="s">
        <v>1462</v>
      </c>
      <c r="FT358" t="b">
        <v>1</v>
      </c>
      <c r="FV358" t="s">
        <v>1465</v>
      </c>
      <c r="JC358" t="b">
        <v>1</v>
      </c>
      <c r="JE358" t="s">
        <v>1465</v>
      </c>
      <c r="KG358" t="s">
        <v>4388</v>
      </c>
      <c r="KH358" t="b">
        <v>1</v>
      </c>
      <c r="KJ358" t="s">
        <v>1465</v>
      </c>
      <c r="KK358" t="s">
        <v>1463</v>
      </c>
      <c r="KM358">
        <v>0</v>
      </c>
      <c r="KN358">
        <v>2.5</v>
      </c>
      <c r="KO358">
        <v>5</v>
      </c>
      <c r="KP358">
        <v>2.5</v>
      </c>
      <c r="KQ358">
        <v>2.5</v>
      </c>
      <c r="KR358">
        <v>10</v>
      </c>
      <c r="KS358" t="s">
        <v>1462</v>
      </c>
      <c r="KU358">
        <v>2</v>
      </c>
      <c r="KV358">
        <v>5</v>
      </c>
      <c r="KW358">
        <v>30</v>
      </c>
      <c r="LB358">
        <v>3</v>
      </c>
      <c r="LE358">
        <v>1</v>
      </c>
      <c r="LF358">
        <v>1</v>
      </c>
      <c r="LG358">
        <v>1</v>
      </c>
      <c r="LL358">
        <v>1</v>
      </c>
      <c r="LY358" t="b">
        <v>1</v>
      </c>
      <c r="LZ358" t="b">
        <v>1</v>
      </c>
      <c r="MA358" t="b">
        <v>1</v>
      </c>
      <c r="MF358" t="b">
        <v>1</v>
      </c>
      <c r="MT358" t="s">
        <v>1463</v>
      </c>
      <c r="MV358">
        <v>2.5</v>
      </c>
      <c r="MW358">
        <v>2.5</v>
      </c>
      <c r="MX358">
        <v>0</v>
      </c>
      <c r="MY358">
        <v>0</v>
      </c>
      <c r="MZ358">
        <v>2.5</v>
      </c>
      <c r="NA358">
        <v>2.5</v>
      </c>
      <c r="NM358" t="s">
        <v>2549</v>
      </c>
      <c r="NN358" t="s">
        <v>2549</v>
      </c>
      <c r="NO358" t="s">
        <v>2549</v>
      </c>
      <c r="NP358" t="s">
        <v>2549</v>
      </c>
      <c r="NQ358" t="s">
        <v>2549</v>
      </c>
      <c r="NR358" t="s">
        <v>2549</v>
      </c>
      <c r="NS358" t="s">
        <v>2549</v>
      </c>
      <c r="NT358" t="s">
        <v>2549</v>
      </c>
      <c r="NU358" t="s">
        <v>2549</v>
      </c>
      <c r="NV358" t="s">
        <v>2549</v>
      </c>
      <c r="NW358" t="s">
        <v>2550</v>
      </c>
      <c r="NX358" t="s">
        <v>2569</v>
      </c>
      <c r="NY358" t="s">
        <v>2569</v>
      </c>
      <c r="NZ358" t="s">
        <v>2550</v>
      </c>
      <c r="OA358" t="s">
        <v>2550</v>
      </c>
      <c r="OB358" t="s">
        <v>2550</v>
      </c>
      <c r="OC358" t="s">
        <v>2550</v>
      </c>
      <c r="OD358" t="s">
        <v>2569</v>
      </c>
      <c r="OE358" t="s">
        <v>2550</v>
      </c>
      <c r="OF358" t="s">
        <v>2550</v>
      </c>
      <c r="OG358">
        <v>0</v>
      </c>
      <c r="OH358">
        <v>2.5</v>
      </c>
      <c r="OJ358">
        <v>0</v>
      </c>
      <c r="OK358">
        <v>2.5</v>
      </c>
      <c r="OL358">
        <v>2.5</v>
      </c>
      <c r="QL358">
        <v>0</v>
      </c>
      <c r="QM358">
        <v>2.5</v>
      </c>
      <c r="RO358">
        <v>7.5</v>
      </c>
      <c r="RP358">
        <v>0</v>
      </c>
      <c r="RQ358">
        <v>0</v>
      </c>
      <c r="RR358">
        <v>7.5</v>
      </c>
      <c r="RS358" t="s">
        <v>1463</v>
      </c>
      <c r="RZ358" t="s">
        <v>1463</v>
      </c>
      <c r="SB358" t="s">
        <v>1463</v>
      </c>
      <c r="SH358" t="s">
        <v>1463</v>
      </c>
      <c r="SK358">
        <v>0</v>
      </c>
      <c r="SL358">
        <v>0</v>
      </c>
      <c r="SM358">
        <v>4.3</v>
      </c>
      <c r="SN358">
        <v>2.5</v>
      </c>
      <c r="SO358">
        <v>2.5</v>
      </c>
      <c r="SP358">
        <v>9.3000000000000007</v>
      </c>
      <c r="SQ358" t="s">
        <v>1463</v>
      </c>
      <c r="SR358" t="s">
        <v>2668</v>
      </c>
      <c r="TI358">
        <v>15</v>
      </c>
      <c r="TJ358" t="s">
        <v>7749</v>
      </c>
      <c r="TM358" t="b">
        <v>1</v>
      </c>
      <c r="TO358" t="b">
        <v>1</v>
      </c>
      <c r="TQ358" t="b">
        <v>1</v>
      </c>
      <c r="TX358">
        <v>2.5</v>
      </c>
      <c r="TY358">
        <v>2.5</v>
      </c>
      <c r="VI358">
        <v>5</v>
      </c>
      <c r="VJ358">
        <v>0</v>
      </c>
      <c r="VK358">
        <v>2.5</v>
      </c>
      <c r="VL358">
        <v>7.5</v>
      </c>
      <c r="VM358" t="s">
        <v>1463</v>
      </c>
      <c r="VO358" t="s">
        <v>1463</v>
      </c>
      <c r="VQ358" t="s">
        <v>1463</v>
      </c>
      <c r="VS358" t="s">
        <v>1463</v>
      </c>
      <c r="VV358" t="s">
        <v>1463</v>
      </c>
      <c r="VX358" t="s">
        <v>1462</v>
      </c>
      <c r="VY358" t="s">
        <v>2659</v>
      </c>
      <c r="VZ358">
        <v>0</v>
      </c>
      <c r="WA358">
        <v>2.5</v>
      </c>
      <c r="XJ358">
        <v>5</v>
      </c>
      <c r="XK358">
        <v>2.5</v>
      </c>
      <c r="XL358">
        <v>1.3</v>
      </c>
      <c r="XM358">
        <v>8.8000000000000007</v>
      </c>
      <c r="XN358" t="s">
        <v>1462</v>
      </c>
      <c r="XO358" t="s">
        <v>1462</v>
      </c>
      <c r="XU358" t="b">
        <v>1</v>
      </c>
      <c r="XW358" t="b">
        <v>1</v>
      </c>
      <c r="XX358" t="b">
        <v>1</v>
      </c>
      <c r="YE358" t="s">
        <v>1462</v>
      </c>
      <c r="YF358" t="s">
        <v>6986</v>
      </c>
      <c r="YG358">
        <v>5</v>
      </c>
      <c r="YH358">
        <v>0</v>
      </c>
      <c r="YI358" t="s">
        <v>1463</v>
      </c>
      <c r="YU358">
        <v>0</v>
      </c>
      <c r="YV358">
        <v>2.5</v>
      </c>
      <c r="ZX358">
        <v>7</v>
      </c>
      <c r="ZY358">
        <v>2.5</v>
      </c>
      <c r="ZZ358">
        <v>0</v>
      </c>
      <c r="AAA358">
        <v>9.5</v>
      </c>
      <c r="AAB358" t="s">
        <v>1462</v>
      </c>
      <c r="AAD358" t="b">
        <v>1</v>
      </c>
      <c r="AAO358" t="b">
        <v>1</v>
      </c>
      <c r="AAS358" t="s">
        <v>7028</v>
      </c>
      <c r="AAT358">
        <v>2.5</v>
      </c>
      <c r="AAU358">
        <v>0</v>
      </c>
      <c r="ADN358">
        <v>10</v>
      </c>
      <c r="ADO358">
        <v>2.5</v>
      </c>
      <c r="ADP358">
        <v>0</v>
      </c>
      <c r="ADQ358">
        <v>12.5</v>
      </c>
      <c r="ADR358" t="s">
        <v>1759</v>
      </c>
      <c r="ADS358">
        <v>0.5</v>
      </c>
      <c r="ADT358">
        <v>30</v>
      </c>
      <c r="ADU358" t="s">
        <v>3580</v>
      </c>
      <c r="ADV358">
        <v>3</v>
      </c>
      <c r="ADW358">
        <v>120</v>
      </c>
      <c r="ADX358" t="s">
        <v>2560</v>
      </c>
      <c r="ADY358">
        <v>2</v>
      </c>
      <c r="ADZ358">
        <v>60</v>
      </c>
      <c r="AEG358">
        <v>2.5</v>
      </c>
      <c r="AEH358">
        <v>0</v>
      </c>
      <c r="AEI358">
        <v>7</v>
      </c>
      <c r="AEJ358">
        <v>5</v>
      </c>
      <c r="AEK358">
        <v>2.5</v>
      </c>
      <c r="AEL358">
        <v>14.5</v>
      </c>
      <c r="AEU358" t="b">
        <v>1</v>
      </c>
      <c r="AEX358" t="b">
        <v>1</v>
      </c>
      <c r="AFC358">
        <v>5</v>
      </c>
      <c r="AFD358">
        <v>2.5</v>
      </c>
      <c r="AFE358">
        <v>0</v>
      </c>
      <c r="AFF358">
        <v>4.7</v>
      </c>
      <c r="AFG358">
        <v>0</v>
      </c>
      <c r="AFH358">
        <v>4.7</v>
      </c>
      <c r="AFI358" t="s">
        <v>1463</v>
      </c>
      <c r="AFK358" t="s">
        <v>1463</v>
      </c>
      <c r="AFM358" t="s">
        <v>1463</v>
      </c>
      <c r="AFO358" t="s">
        <v>1463</v>
      </c>
      <c r="AFQ358" t="s">
        <v>1463</v>
      </c>
      <c r="AFT358" t="s">
        <v>1463</v>
      </c>
      <c r="AFV358">
        <v>2</v>
      </c>
      <c r="AFW358">
        <v>2</v>
      </c>
      <c r="AFX358">
        <v>4.7222222222222197</v>
      </c>
      <c r="AFY358">
        <v>0</v>
      </c>
      <c r="AFZ358">
        <v>6.7</v>
      </c>
      <c r="AGA358">
        <v>5</v>
      </c>
      <c r="AGB358">
        <v>0</v>
      </c>
      <c r="AGC358">
        <v>11.7</v>
      </c>
      <c r="AGD358">
        <v>12</v>
      </c>
      <c r="AGE358">
        <v>100</v>
      </c>
      <c r="AGG358">
        <v>12</v>
      </c>
      <c r="AGH358">
        <v>4</v>
      </c>
      <c r="AGJ358">
        <v>12</v>
      </c>
      <c r="AGK358">
        <v>0</v>
      </c>
      <c r="AGQ358">
        <v>5</v>
      </c>
      <c r="AGR358">
        <v>0</v>
      </c>
      <c r="AGS358">
        <v>1</v>
      </c>
      <c r="AGT358">
        <v>2.5</v>
      </c>
      <c r="AGU358">
        <v>2.5</v>
      </c>
      <c r="AGV358">
        <v>6</v>
      </c>
      <c r="AGW358">
        <v>1</v>
      </c>
      <c r="AGZ358" t="b">
        <v>1</v>
      </c>
      <c r="AHD358">
        <v>2</v>
      </c>
      <c r="AHE358">
        <v>3</v>
      </c>
      <c r="AHF358">
        <v>3</v>
      </c>
      <c r="AKM358">
        <v>2.5</v>
      </c>
      <c r="AKN358">
        <v>2.5</v>
      </c>
      <c r="AKO358">
        <v>10</v>
      </c>
      <c r="AKP358">
        <v>2.5</v>
      </c>
      <c r="AKQ358">
        <v>0</v>
      </c>
      <c r="AKR358">
        <v>12.5</v>
      </c>
      <c r="AKS358" t="s">
        <v>1462</v>
      </c>
      <c r="AKT358" t="s">
        <v>1463</v>
      </c>
      <c r="AKV358" t="s">
        <v>1462</v>
      </c>
      <c r="AKX358" t="s">
        <v>1463</v>
      </c>
      <c r="AKZ358" t="s">
        <v>1462</v>
      </c>
      <c r="ALB358" t="s">
        <v>1463</v>
      </c>
      <c r="ALD358" t="s">
        <v>1462</v>
      </c>
      <c r="ALF358" t="s">
        <v>1463</v>
      </c>
      <c r="ALH358" t="s">
        <v>1463</v>
      </c>
      <c r="ALJ358" t="s">
        <v>1463</v>
      </c>
      <c r="ALL358" t="s">
        <v>1462</v>
      </c>
      <c r="ALN358" t="s">
        <v>1463</v>
      </c>
      <c r="ALP358" t="s">
        <v>1463</v>
      </c>
      <c r="ALR358" t="s">
        <v>1463</v>
      </c>
      <c r="ALT358" t="s">
        <v>1463</v>
      </c>
      <c r="AMM358" t="b">
        <v>1</v>
      </c>
      <c r="AMQ358" t="b">
        <v>1</v>
      </c>
      <c r="ANA358">
        <v>2.5</v>
      </c>
      <c r="ANB358">
        <v>0</v>
      </c>
      <c r="ANC358">
        <v>10</v>
      </c>
      <c r="AND358">
        <v>2.5</v>
      </c>
      <c r="ANE358">
        <v>2.5</v>
      </c>
      <c r="ANF358">
        <v>15</v>
      </c>
      <c r="ANG358" t="s">
        <v>1462</v>
      </c>
      <c r="ANH358" t="s">
        <v>7222</v>
      </c>
      <c r="ANI358" t="s">
        <v>1462</v>
      </c>
      <c r="ANJ358" t="s">
        <v>2616</v>
      </c>
      <c r="ANK358">
        <v>2.5</v>
      </c>
      <c r="ANL358">
        <v>2.5</v>
      </c>
      <c r="ANM358">
        <v>6</v>
      </c>
      <c r="ANN358">
        <v>2.5</v>
      </c>
      <c r="ANO358">
        <v>5</v>
      </c>
      <c r="ANP358">
        <v>13.5</v>
      </c>
      <c r="ANQ358" t="s">
        <v>2599</v>
      </c>
      <c r="ANR358" t="s">
        <v>1462</v>
      </c>
      <c r="ANS358" t="s">
        <v>7750</v>
      </c>
      <c r="ANT358">
        <v>2.5</v>
      </c>
      <c r="ANU358">
        <v>5</v>
      </c>
      <c r="AQR358">
        <v>2.5</v>
      </c>
      <c r="AQS358">
        <v>0</v>
      </c>
      <c r="AQT358">
        <v>0</v>
      </c>
      <c r="AQU358">
        <v>2.5</v>
      </c>
      <c r="AQV358" t="s">
        <v>1463</v>
      </c>
      <c r="ARA358" t="b">
        <v>1</v>
      </c>
      <c r="ARD358" t="b">
        <v>1</v>
      </c>
      <c r="ARG358">
        <v>0</v>
      </c>
      <c r="ARH358">
        <v>0</v>
      </c>
      <c r="ARI358" t="s">
        <v>1463</v>
      </c>
      <c r="ARQ358" t="s">
        <v>1463</v>
      </c>
      <c r="ASD358">
        <v>0</v>
      </c>
      <c r="ASE358">
        <v>0</v>
      </c>
      <c r="ASF358">
        <v>3</v>
      </c>
      <c r="ASG358">
        <v>2.5</v>
      </c>
      <c r="ASH358">
        <v>2.5</v>
      </c>
      <c r="ASI358">
        <v>8</v>
      </c>
      <c r="ASJ358">
        <v>30</v>
      </c>
      <c r="ASM358" t="b">
        <v>1</v>
      </c>
      <c r="ASS358">
        <v>1</v>
      </c>
      <c r="AST358" t="s">
        <v>1462</v>
      </c>
      <c r="ASW358" t="b">
        <v>1</v>
      </c>
      <c r="ASY358" t="b">
        <v>1</v>
      </c>
      <c r="ATC358" t="s">
        <v>4473</v>
      </c>
      <c r="ATD358">
        <v>2.5</v>
      </c>
      <c r="ATE358">
        <v>2.5</v>
      </c>
      <c r="ATF358">
        <v>0</v>
      </c>
      <c r="ATG358">
        <v>0</v>
      </c>
      <c r="ATH358">
        <v>3.8</v>
      </c>
      <c r="ATI358">
        <v>3.8</v>
      </c>
      <c r="ATJ358" t="s">
        <v>1463</v>
      </c>
      <c r="AVZ358">
        <v>0</v>
      </c>
      <c r="AWA358">
        <v>2.5</v>
      </c>
      <c r="AWB358">
        <v>0</v>
      </c>
      <c r="AWC358">
        <v>5</v>
      </c>
      <c r="AWD358">
        <v>2</v>
      </c>
      <c r="AWE358">
        <v>2.5</v>
      </c>
      <c r="AWF358">
        <v>2.5</v>
      </c>
      <c r="AWG358">
        <v>7</v>
      </c>
      <c r="AWH358" t="s">
        <v>1462</v>
      </c>
      <c r="AWI358" t="s">
        <v>1470</v>
      </c>
      <c r="AWJ358" t="s">
        <v>1463</v>
      </c>
      <c r="AWL358" t="s">
        <v>1462</v>
      </c>
      <c r="AWM358" t="s">
        <v>2619</v>
      </c>
      <c r="AWN358" t="s">
        <v>1463</v>
      </c>
      <c r="AWP358" t="s">
        <v>1463</v>
      </c>
      <c r="AWR358" t="s">
        <v>1463</v>
      </c>
      <c r="AWT358" t="s">
        <v>1463</v>
      </c>
      <c r="AWV358" t="s">
        <v>1463</v>
      </c>
      <c r="AWX358" t="s">
        <v>1463</v>
      </c>
      <c r="AWZ358" t="s">
        <v>1463</v>
      </c>
      <c r="AXB358" t="s">
        <v>1462</v>
      </c>
      <c r="AXC358" t="s">
        <v>1469</v>
      </c>
      <c r="AXD358" t="s">
        <v>1463</v>
      </c>
      <c r="AXI358">
        <v>2.5</v>
      </c>
      <c r="AXJ358">
        <v>2.5</v>
      </c>
      <c r="AXK358">
        <v>2</v>
      </c>
      <c r="AXN358">
        <v>2</v>
      </c>
      <c r="AXO358">
        <v>1</v>
      </c>
      <c r="AXP358">
        <v>1</v>
      </c>
      <c r="AXQ358">
        <v>1</v>
      </c>
      <c r="AXR358">
        <v>1</v>
      </c>
      <c r="AXS358">
        <v>1</v>
      </c>
      <c r="AXT358">
        <v>1</v>
      </c>
      <c r="AXU358">
        <v>1</v>
      </c>
      <c r="AXV358">
        <v>1</v>
      </c>
      <c r="AXW358">
        <v>1</v>
      </c>
      <c r="AXX358">
        <v>1</v>
      </c>
      <c r="AYA358">
        <v>10</v>
      </c>
      <c r="AYD358">
        <v>10</v>
      </c>
      <c r="AYE358" t="s">
        <v>1463</v>
      </c>
      <c r="AYF358" t="s">
        <v>1463</v>
      </c>
      <c r="AYG358">
        <v>10</v>
      </c>
      <c r="AYJ358">
        <v>10</v>
      </c>
      <c r="AYK358">
        <v>0</v>
      </c>
      <c r="AYL358">
        <v>2.5</v>
      </c>
      <c r="AYM358">
        <v>12.5</v>
      </c>
      <c r="AZF358">
        <v>3</v>
      </c>
      <c r="AZG358" t="s">
        <v>7751</v>
      </c>
      <c r="AZH358" t="s">
        <v>7752</v>
      </c>
      <c r="AZO358" t="s">
        <v>1462</v>
      </c>
      <c r="AZP358" t="s">
        <v>7753</v>
      </c>
      <c r="AZR358">
        <v>0</v>
      </c>
      <c r="AZS358">
        <v>2.5</v>
      </c>
      <c r="BCH358">
        <v>10</v>
      </c>
      <c r="BCI358">
        <v>2.5</v>
      </c>
      <c r="BCJ358">
        <v>2.5</v>
      </c>
      <c r="BCK358">
        <v>15</v>
      </c>
      <c r="BCL358">
        <v>2</v>
      </c>
      <c r="BCN358">
        <v>1</v>
      </c>
      <c r="BCP358">
        <v>3</v>
      </c>
      <c r="BCR358">
        <v>4</v>
      </c>
      <c r="BCT358" t="s">
        <v>2555</v>
      </c>
      <c r="BCW358" t="s">
        <v>2555</v>
      </c>
      <c r="BCY358">
        <v>2.5</v>
      </c>
      <c r="BCZ358">
        <v>2.5</v>
      </c>
      <c r="BEH358">
        <v>10</v>
      </c>
      <c r="BEI358">
        <v>2.5</v>
      </c>
      <c r="BEJ358">
        <v>2.5</v>
      </c>
      <c r="BEK358">
        <v>15</v>
      </c>
      <c r="BEL358" t="s">
        <v>2567</v>
      </c>
      <c r="BEN358" t="s">
        <v>2567</v>
      </c>
      <c r="BEP358" t="s">
        <v>2567</v>
      </c>
      <c r="BER358" t="s">
        <v>2567</v>
      </c>
      <c r="BET358" t="s">
        <v>2567</v>
      </c>
      <c r="BEV358" t="s">
        <v>2567</v>
      </c>
      <c r="BEX358">
        <v>2.5</v>
      </c>
      <c r="BEY358">
        <v>2.5</v>
      </c>
      <c r="BGQ358">
        <v>0</v>
      </c>
      <c r="BGR358">
        <v>0</v>
      </c>
      <c r="BGS358">
        <v>2.5</v>
      </c>
      <c r="BGT358">
        <v>2.5</v>
      </c>
      <c r="BGU358" t="s">
        <v>1462</v>
      </c>
      <c r="BHB358" t="s">
        <v>4822</v>
      </c>
      <c r="BHC358" t="s">
        <v>3103</v>
      </c>
      <c r="BHK358">
        <v>0</v>
      </c>
      <c r="BHL358">
        <v>2.5</v>
      </c>
      <c r="BIT358">
        <v>5</v>
      </c>
      <c r="BIU358">
        <v>2.5</v>
      </c>
      <c r="BIV358">
        <v>2.5</v>
      </c>
      <c r="BIW358">
        <v>10</v>
      </c>
      <c r="BIX358">
        <v>2</v>
      </c>
      <c r="BIY358" t="s">
        <v>1794</v>
      </c>
      <c r="BIZ358" t="s">
        <v>2594</v>
      </c>
      <c r="BJA358" t="s">
        <v>1468</v>
      </c>
      <c r="BJB358">
        <v>2.5</v>
      </c>
      <c r="BJC358">
        <v>2.5</v>
      </c>
    </row>
    <row r="359" spans="1:1024 1026:1615" ht="15" x14ac:dyDescent="0.25">
      <c r="A359" t="s">
        <v>6936</v>
      </c>
      <c r="B359" t="s">
        <v>7754</v>
      </c>
      <c r="C359" t="s">
        <v>7755</v>
      </c>
      <c r="D359" t="s">
        <v>1460</v>
      </c>
      <c r="F359" t="s">
        <v>2606</v>
      </c>
      <c r="G359" t="s">
        <v>2607</v>
      </c>
      <c r="H359" t="s">
        <v>4381</v>
      </c>
      <c r="I359" t="s">
        <v>7756</v>
      </c>
      <c r="J359">
        <v>3.0934749300000002</v>
      </c>
      <c r="K359">
        <v>33.937537499999998</v>
      </c>
      <c r="L359" s="116">
        <v>42405</v>
      </c>
      <c r="M359" t="s">
        <v>1471</v>
      </c>
      <c r="N359">
        <v>42</v>
      </c>
      <c r="O359" t="s">
        <v>2554</v>
      </c>
      <c r="Q359">
        <v>6.7</v>
      </c>
      <c r="R359">
        <v>7.5</v>
      </c>
      <c r="S359">
        <v>2.5</v>
      </c>
      <c r="T359">
        <v>16.7</v>
      </c>
      <c r="V359">
        <v>1</v>
      </c>
      <c r="W359">
        <v>3</v>
      </c>
      <c r="X359">
        <v>6</v>
      </c>
      <c r="AB359" t="b">
        <v>1</v>
      </c>
      <c r="BS359" t="s">
        <v>1462</v>
      </c>
      <c r="BT359" t="s">
        <v>1462</v>
      </c>
      <c r="BW359">
        <v>7.5</v>
      </c>
      <c r="BX359">
        <v>2.5</v>
      </c>
      <c r="BY359">
        <v>6</v>
      </c>
      <c r="BZ359">
        <v>5</v>
      </c>
      <c r="CA359">
        <v>2.5</v>
      </c>
      <c r="CB359">
        <v>13.5</v>
      </c>
      <c r="CC359" t="s">
        <v>1462</v>
      </c>
      <c r="CD359" t="b">
        <v>1</v>
      </c>
      <c r="CF359">
        <v>20</v>
      </c>
      <c r="CH359" t="s">
        <v>1462</v>
      </c>
      <c r="CJ359" t="b">
        <v>1</v>
      </c>
      <c r="CK359">
        <v>20</v>
      </c>
      <c r="CM359" t="s">
        <v>1463</v>
      </c>
      <c r="CR359" t="s">
        <v>1463</v>
      </c>
      <c r="CW359" t="s">
        <v>1463</v>
      </c>
      <c r="DB359" t="s">
        <v>1463</v>
      </c>
      <c r="DG359" t="s">
        <v>1463</v>
      </c>
      <c r="DM359" t="s">
        <v>1463</v>
      </c>
      <c r="DS359" t="b">
        <v>1</v>
      </c>
      <c r="DU359" t="b">
        <v>1</v>
      </c>
      <c r="DY359" t="b">
        <v>1</v>
      </c>
      <c r="DZ359" t="b">
        <v>1</v>
      </c>
      <c r="EA359" t="b">
        <v>1</v>
      </c>
      <c r="EI359">
        <v>5</v>
      </c>
      <c r="EJ359">
        <v>2.5</v>
      </c>
      <c r="EN359">
        <v>0</v>
      </c>
      <c r="EO359" t="s">
        <v>1463</v>
      </c>
      <c r="FL359">
        <v>3.3</v>
      </c>
      <c r="FM359">
        <v>2.5</v>
      </c>
      <c r="FN359">
        <v>0</v>
      </c>
      <c r="FO359">
        <v>5.8</v>
      </c>
      <c r="FP359" t="s">
        <v>1462</v>
      </c>
      <c r="FT359" t="b">
        <v>1</v>
      </c>
      <c r="FV359" t="s">
        <v>1464</v>
      </c>
      <c r="HD359" t="b">
        <v>1</v>
      </c>
      <c r="HF359" t="s">
        <v>2564</v>
      </c>
      <c r="HJ359" t="b">
        <v>1</v>
      </c>
      <c r="HL359" t="s">
        <v>1464</v>
      </c>
      <c r="JC359" t="b">
        <v>1</v>
      </c>
      <c r="JE359" t="s">
        <v>1464</v>
      </c>
      <c r="KK359" t="s">
        <v>1463</v>
      </c>
      <c r="KM359">
        <v>2.5</v>
      </c>
      <c r="KN359">
        <v>0</v>
      </c>
      <c r="KO359">
        <v>3.5</v>
      </c>
      <c r="KP359">
        <v>2.5</v>
      </c>
      <c r="KQ359">
        <v>2.5</v>
      </c>
      <c r="KR359">
        <v>8.5</v>
      </c>
      <c r="KS359" t="s">
        <v>1462</v>
      </c>
      <c r="KV359">
        <v>2</v>
      </c>
      <c r="KW359">
        <v>5</v>
      </c>
      <c r="LB359">
        <v>1</v>
      </c>
      <c r="LF359">
        <v>1</v>
      </c>
      <c r="LG359">
        <v>1</v>
      </c>
      <c r="LL359">
        <v>1</v>
      </c>
      <c r="LZ359" t="b">
        <v>1</v>
      </c>
      <c r="MA359" t="b">
        <v>1</v>
      </c>
      <c r="MF359" t="b">
        <v>1</v>
      </c>
      <c r="MT359" t="s">
        <v>1463</v>
      </c>
      <c r="MV359">
        <v>2.5</v>
      </c>
      <c r="MW359">
        <v>2.5</v>
      </c>
      <c r="MX359">
        <v>0</v>
      </c>
      <c r="MY359">
        <v>0</v>
      </c>
      <c r="MZ359">
        <v>2.5</v>
      </c>
      <c r="NA359">
        <v>2.5</v>
      </c>
      <c r="NM359" t="s">
        <v>2549</v>
      </c>
      <c r="NN359" t="s">
        <v>2549</v>
      </c>
      <c r="NO359" t="s">
        <v>2549</v>
      </c>
      <c r="NP359" t="s">
        <v>2549</v>
      </c>
      <c r="NQ359" t="s">
        <v>2549</v>
      </c>
      <c r="NR359" t="s">
        <v>2549</v>
      </c>
      <c r="NS359" t="s">
        <v>2549</v>
      </c>
      <c r="NT359" t="s">
        <v>2549</v>
      </c>
      <c r="NU359" t="s">
        <v>2549</v>
      </c>
      <c r="NV359" t="s">
        <v>2549</v>
      </c>
      <c r="NW359" t="s">
        <v>2550</v>
      </c>
      <c r="NX359" t="s">
        <v>2571</v>
      </c>
      <c r="NY359" t="s">
        <v>2571</v>
      </c>
      <c r="NZ359" t="s">
        <v>2550</v>
      </c>
      <c r="OA359" t="s">
        <v>2550</v>
      </c>
      <c r="OB359" t="s">
        <v>2550</v>
      </c>
      <c r="OC359" t="s">
        <v>2550</v>
      </c>
      <c r="OD359" t="s">
        <v>2569</v>
      </c>
      <c r="OE359" t="s">
        <v>2550</v>
      </c>
      <c r="OF359" t="s">
        <v>2550</v>
      </c>
      <c r="OG359">
        <v>0</v>
      </c>
      <c r="OH359">
        <v>2.5</v>
      </c>
      <c r="OJ359">
        <v>2.5</v>
      </c>
      <c r="OK359">
        <v>2.5</v>
      </c>
      <c r="OL359">
        <v>5</v>
      </c>
      <c r="QL359">
        <v>2.5</v>
      </c>
      <c r="QM359">
        <v>2.5</v>
      </c>
      <c r="RO359">
        <v>7.5</v>
      </c>
      <c r="RP359">
        <v>0</v>
      </c>
      <c r="RQ359">
        <v>0</v>
      </c>
      <c r="RR359">
        <v>7.5</v>
      </c>
      <c r="RS359" t="s">
        <v>1463</v>
      </c>
      <c r="RZ359" t="s">
        <v>1463</v>
      </c>
      <c r="SB359" t="s">
        <v>1463</v>
      </c>
      <c r="SH359" t="s">
        <v>1463</v>
      </c>
      <c r="SK359">
        <v>0</v>
      </c>
      <c r="SL359">
        <v>0</v>
      </c>
      <c r="SM359">
        <v>1.3</v>
      </c>
      <c r="SN359">
        <v>2.5</v>
      </c>
      <c r="SO359">
        <v>2.5</v>
      </c>
      <c r="SP359">
        <v>6.3</v>
      </c>
      <c r="SQ359" t="s">
        <v>1463</v>
      </c>
      <c r="SR359" t="s">
        <v>7757</v>
      </c>
      <c r="TI359">
        <v>5</v>
      </c>
      <c r="TJ359" t="s">
        <v>7758</v>
      </c>
      <c r="TM359" t="b">
        <v>1</v>
      </c>
      <c r="TQ359" t="b">
        <v>1</v>
      </c>
      <c r="TU359" t="b">
        <v>1</v>
      </c>
      <c r="TX359">
        <v>2.5</v>
      </c>
      <c r="TY359">
        <v>2.5</v>
      </c>
      <c r="VI359">
        <v>0</v>
      </c>
      <c r="VJ359">
        <v>0</v>
      </c>
      <c r="VK359">
        <v>2.5</v>
      </c>
      <c r="VL359">
        <v>2.5</v>
      </c>
      <c r="VM359" t="s">
        <v>1463</v>
      </c>
      <c r="VN359" t="s">
        <v>6927</v>
      </c>
      <c r="VO359" t="s">
        <v>1463</v>
      </c>
      <c r="VQ359" t="s">
        <v>1463</v>
      </c>
      <c r="VS359" t="s">
        <v>1463</v>
      </c>
      <c r="VV359" t="s">
        <v>1463</v>
      </c>
      <c r="VX359" t="s">
        <v>1463</v>
      </c>
      <c r="VZ359">
        <v>0</v>
      </c>
      <c r="WA359">
        <v>2.5</v>
      </c>
      <c r="XJ359">
        <v>2.5</v>
      </c>
      <c r="XK359">
        <v>0</v>
      </c>
      <c r="XL359">
        <v>2.5</v>
      </c>
      <c r="XM359">
        <v>5</v>
      </c>
      <c r="XN359" t="s">
        <v>1462</v>
      </c>
      <c r="XO359" t="s">
        <v>1462</v>
      </c>
      <c r="XR359" t="b">
        <v>1</v>
      </c>
      <c r="XS359" t="b">
        <v>1</v>
      </c>
      <c r="XU359" t="b">
        <v>1</v>
      </c>
      <c r="XX359" t="b">
        <v>1</v>
      </c>
      <c r="YC359" t="s">
        <v>1462</v>
      </c>
      <c r="YD359" t="s">
        <v>7759</v>
      </c>
      <c r="YE359" t="s">
        <v>1463</v>
      </c>
      <c r="YG359">
        <v>0</v>
      </c>
      <c r="YH359">
        <v>2.5</v>
      </c>
      <c r="YI359" t="s">
        <v>1463</v>
      </c>
      <c r="YU359">
        <v>0</v>
      </c>
      <c r="YV359">
        <v>2.5</v>
      </c>
      <c r="ZX359">
        <v>7</v>
      </c>
      <c r="ZY359">
        <v>2.5</v>
      </c>
      <c r="ZZ359">
        <v>2.5</v>
      </c>
      <c r="AAA359">
        <v>12</v>
      </c>
      <c r="AAB359" t="s">
        <v>1462</v>
      </c>
      <c r="AAD359" t="b">
        <v>1</v>
      </c>
      <c r="AAO359" t="b">
        <v>1</v>
      </c>
      <c r="AAS359" t="s">
        <v>7028</v>
      </c>
      <c r="AAT359">
        <v>2.5</v>
      </c>
      <c r="AAU359">
        <v>2.5</v>
      </c>
      <c r="ADN359">
        <v>6</v>
      </c>
      <c r="ADO359">
        <v>2.5</v>
      </c>
      <c r="ADP359">
        <v>2.5</v>
      </c>
      <c r="ADQ359">
        <v>11</v>
      </c>
      <c r="ADR359" t="s">
        <v>1759</v>
      </c>
      <c r="ADS359">
        <v>0.5</v>
      </c>
      <c r="ADT359">
        <v>30</v>
      </c>
      <c r="ADU359" t="s">
        <v>3580</v>
      </c>
      <c r="ADV359">
        <v>0.5</v>
      </c>
      <c r="ADW359">
        <v>30</v>
      </c>
      <c r="AEG359">
        <v>2.5</v>
      </c>
      <c r="AEH359">
        <v>2.5</v>
      </c>
      <c r="AEI359">
        <v>10</v>
      </c>
      <c r="AEJ359">
        <v>2.5</v>
      </c>
      <c r="AEK359">
        <v>2.5</v>
      </c>
      <c r="AEL359">
        <v>15</v>
      </c>
      <c r="AER359" t="b">
        <v>1</v>
      </c>
      <c r="AEV359" t="b">
        <v>1</v>
      </c>
      <c r="AEY359" t="b">
        <v>1</v>
      </c>
      <c r="AFC359">
        <v>2.5</v>
      </c>
      <c r="AFD359">
        <v>2.5</v>
      </c>
      <c r="AFE359">
        <v>0</v>
      </c>
      <c r="AFF359">
        <v>3.6</v>
      </c>
      <c r="AFG359">
        <v>2.5</v>
      </c>
      <c r="AFH359">
        <v>6.1</v>
      </c>
      <c r="AFI359" t="s">
        <v>1463</v>
      </c>
      <c r="AFK359" t="s">
        <v>1463</v>
      </c>
      <c r="AFM359" t="s">
        <v>1463</v>
      </c>
      <c r="AFO359" t="s">
        <v>1463</v>
      </c>
      <c r="AFQ359" t="s">
        <v>1463</v>
      </c>
      <c r="AFT359" t="s">
        <v>1463</v>
      </c>
      <c r="AFV359">
        <v>2</v>
      </c>
      <c r="AFW359">
        <v>1</v>
      </c>
      <c r="AFX359">
        <v>3.6111111111111098</v>
      </c>
      <c r="AFY359">
        <v>2.5</v>
      </c>
      <c r="AFZ359">
        <v>6.7</v>
      </c>
      <c r="AGA359">
        <v>5</v>
      </c>
      <c r="AGB359">
        <v>2.5</v>
      </c>
      <c r="AGC359">
        <v>14.2</v>
      </c>
      <c r="AGD359">
        <v>10</v>
      </c>
      <c r="AGE359">
        <v>200</v>
      </c>
      <c r="AGG359">
        <v>10</v>
      </c>
      <c r="AGH359">
        <v>3</v>
      </c>
      <c r="AGJ359">
        <v>10</v>
      </c>
      <c r="AGK359">
        <v>0</v>
      </c>
      <c r="AGQ359">
        <v>5</v>
      </c>
      <c r="AGR359">
        <v>2.5</v>
      </c>
      <c r="AGS359">
        <v>2</v>
      </c>
      <c r="AGT359">
        <v>2.5</v>
      </c>
      <c r="AGU359">
        <v>0</v>
      </c>
      <c r="AGV359">
        <v>4.5</v>
      </c>
      <c r="AGW359">
        <v>2</v>
      </c>
      <c r="AGY359" t="b">
        <v>1</v>
      </c>
      <c r="AGZ359" t="b">
        <v>1</v>
      </c>
      <c r="AHD359">
        <v>1</v>
      </c>
      <c r="AHE359">
        <v>2</v>
      </c>
      <c r="AHF359">
        <v>4</v>
      </c>
      <c r="AKM359">
        <v>2.5</v>
      </c>
      <c r="AKN359">
        <v>0</v>
      </c>
      <c r="AKO359">
        <v>10</v>
      </c>
      <c r="AKP359">
        <v>2.5</v>
      </c>
      <c r="AKQ359">
        <v>2.5</v>
      </c>
      <c r="AKR359">
        <v>15</v>
      </c>
      <c r="AKS359" t="s">
        <v>1462</v>
      </c>
      <c r="AKT359" t="s">
        <v>1463</v>
      </c>
      <c r="AKV359" t="s">
        <v>1462</v>
      </c>
      <c r="AKX359" t="s">
        <v>1463</v>
      </c>
      <c r="AKZ359" t="s">
        <v>1463</v>
      </c>
      <c r="ALB359" t="s">
        <v>1462</v>
      </c>
      <c r="ALD359" t="s">
        <v>1463</v>
      </c>
      <c r="ALF359" t="s">
        <v>1462</v>
      </c>
      <c r="ALH359" t="s">
        <v>1463</v>
      </c>
      <c r="ALJ359" t="s">
        <v>1463</v>
      </c>
      <c r="ALL359" t="s">
        <v>1462</v>
      </c>
      <c r="ALN359" t="s">
        <v>1463</v>
      </c>
      <c r="ALP359" t="s">
        <v>1463</v>
      </c>
      <c r="ALR359" t="s">
        <v>1463</v>
      </c>
      <c r="ALT359" t="s">
        <v>1463</v>
      </c>
      <c r="AML359" t="b">
        <v>1</v>
      </c>
      <c r="AMM359" t="b">
        <v>1</v>
      </c>
      <c r="AMQ359" t="b">
        <v>1</v>
      </c>
      <c r="AMW359" t="b">
        <v>1</v>
      </c>
      <c r="ANA359">
        <v>2.5</v>
      </c>
      <c r="ANB359">
        <v>2.5</v>
      </c>
      <c r="ANC359">
        <v>10</v>
      </c>
      <c r="AND359">
        <v>5</v>
      </c>
      <c r="ANE359">
        <v>0</v>
      </c>
      <c r="ANF359">
        <v>15</v>
      </c>
      <c r="ANG359" t="s">
        <v>1462</v>
      </c>
      <c r="ANH359" t="s">
        <v>3069</v>
      </c>
      <c r="ANI359" t="s">
        <v>1462</v>
      </c>
      <c r="ANJ359" t="s">
        <v>2616</v>
      </c>
      <c r="ANK359">
        <v>5</v>
      </c>
      <c r="ANL359">
        <v>0</v>
      </c>
      <c r="ANM359">
        <v>6</v>
      </c>
      <c r="ANN359">
        <v>2.5</v>
      </c>
      <c r="ANO359">
        <v>7.5</v>
      </c>
      <c r="ANP359">
        <v>16</v>
      </c>
      <c r="ANQ359" t="s">
        <v>2599</v>
      </c>
      <c r="ANR359" t="s">
        <v>1462</v>
      </c>
      <c r="ANT359">
        <v>2.5</v>
      </c>
      <c r="ANU359">
        <v>7.5</v>
      </c>
      <c r="AQR359">
        <v>2.5</v>
      </c>
      <c r="AQS359">
        <v>0</v>
      </c>
      <c r="AQT359">
        <v>2.5</v>
      </c>
      <c r="AQU359">
        <v>5</v>
      </c>
      <c r="AQV359" t="s">
        <v>1463</v>
      </c>
      <c r="ARD359" t="b">
        <v>1</v>
      </c>
      <c r="ARG359">
        <v>0</v>
      </c>
      <c r="ARH359">
        <v>2.5</v>
      </c>
      <c r="ARI359" t="s">
        <v>1463</v>
      </c>
      <c r="ARQ359" t="s">
        <v>1463</v>
      </c>
      <c r="ASD359">
        <v>0</v>
      </c>
      <c r="ASE359">
        <v>2.5</v>
      </c>
      <c r="ASF359">
        <v>3</v>
      </c>
      <c r="ASG359">
        <v>2.5</v>
      </c>
      <c r="ASH359">
        <v>2.5</v>
      </c>
      <c r="ASI359">
        <v>8</v>
      </c>
      <c r="ASJ359">
        <v>30</v>
      </c>
      <c r="ASM359" t="b">
        <v>1</v>
      </c>
      <c r="ASS359">
        <v>1</v>
      </c>
      <c r="AST359" t="s">
        <v>1462</v>
      </c>
      <c r="ASY359" t="b">
        <v>1</v>
      </c>
      <c r="ATC359" t="s">
        <v>7641</v>
      </c>
      <c r="ATD359">
        <v>2.5</v>
      </c>
      <c r="ATE359">
        <v>2.5</v>
      </c>
      <c r="ATF359">
        <v>0</v>
      </c>
      <c r="ATG359">
        <v>0</v>
      </c>
      <c r="ATH359">
        <v>2.5</v>
      </c>
      <c r="ATI359">
        <v>2.5</v>
      </c>
      <c r="ATJ359" t="s">
        <v>1463</v>
      </c>
      <c r="AVZ359">
        <v>0</v>
      </c>
      <c r="AWA359">
        <v>2.5</v>
      </c>
      <c r="AWB359">
        <v>0</v>
      </c>
      <c r="AWC359">
        <v>2.5</v>
      </c>
      <c r="AWD359">
        <v>3</v>
      </c>
      <c r="AWE359">
        <v>2.5</v>
      </c>
      <c r="AWF359">
        <v>0</v>
      </c>
      <c r="AWG359">
        <v>5.5</v>
      </c>
      <c r="AWH359" t="s">
        <v>1462</v>
      </c>
      <c r="AWI359" t="s">
        <v>1470</v>
      </c>
      <c r="AWJ359" t="s">
        <v>1462</v>
      </c>
      <c r="AWK359" t="s">
        <v>1469</v>
      </c>
      <c r="AWL359" t="s">
        <v>1462</v>
      </c>
      <c r="AWM359" t="s">
        <v>2619</v>
      </c>
      <c r="AWN359" t="s">
        <v>1463</v>
      </c>
      <c r="AWP359" t="s">
        <v>1463</v>
      </c>
      <c r="AWR359" t="s">
        <v>1463</v>
      </c>
      <c r="AWT359" t="s">
        <v>1463</v>
      </c>
      <c r="AWV359" t="s">
        <v>1463</v>
      </c>
      <c r="AWX359" t="s">
        <v>1463</v>
      </c>
      <c r="AWZ359" t="s">
        <v>1463</v>
      </c>
      <c r="AXB359" t="s">
        <v>1462</v>
      </c>
      <c r="AXC359" t="s">
        <v>1469</v>
      </c>
      <c r="AXD359" t="s">
        <v>1463</v>
      </c>
      <c r="AXI359">
        <v>2.5</v>
      </c>
      <c r="AXJ359">
        <v>0</v>
      </c>
      <c r="AXK359">
        <v>2</v>
      </c>
      <c r="AXN359">
        <v>2</v>
      </c>
      <c r="AXO359">
        <v>1</v>
      </c>
      <c r="AXP359">
        <v>1</v>
      </c>
      <c r="AXQ359">
        <v>1</v>
      </c>
      <c r="AXR359">
        <v>1</v>
      </c>
      <c r="AXS359">
        <v>1</v>
      </c>
      <c r="AXT359">
        <v>1</v>
      </c>
      <c r="AXU359">
        <v>1</v>
      </c>
      <c r="AXV359">
        <v>2</v>
      </c>
      <c r="AXW359">
        <v>1</v>
      </c>
      <c r="AXX359">
        <v>1</v>
      </c>
      <c r="AYA359">
        <v>10</v>
      </c>
      <c r="AYD359">
        <v>10</v>
      </c>
      <c r="AYE359" t="s">
        <v>1463</v>
      </c>
      <c r="AYF359" t="s">
        <v>1463</v>
      </c>
      <c r="AYG359">
        <v>10</v>
      </c>
      <c r="AYJ359">
        <v>0</v>
      </c>
      <c r="AYK359">
        <v>2.5</v>
      </c>
      <c r="AYL359">
        <v>2.5</v>
      </c>
      <c r="AYM359">
        <v>5</v>
      </c>
      <c r="AZO359" t="s">
        <v>1463</v>
      </c>
      <c r="AZQ359" t="s">
        <v>7760</v>
      </c>
      <c r="AZR359">
        <v>2.5</v>
      </c>
      <c r="AZS359">
        <v>2.5</v>
      </c>
      <c r="BCH359">
        <v>10</v>
      </c>
      <c r="BCI359">
        <v>2.5</v>
      </c>
      <c r="BCJ359">
        <v>2.5</v>
      </c>
      <c r="BCK359">
        <v>15</v>
      </c>
      <c r="BCL359">
        <v>1</v>
      </c>
      <c r="BCN359">
        <v>3</v>
      </c>
      <c r="BCP359">
        <v>2</v>
      </c>
      <c r="BCR359">
        <v>4</v>
      </c>
      <c r="BCT359" t="s">
        <v>2555</v>
      </c>
      <c r="BCW359" t="s">
        <v>2555</v>
      </c>
      <c r="BCY359">
        <v>2.5</v>
      </c>
      <c r="BCZ359">
        <v>2.5</v>
      </c>
      <c r="BEH359">
        <v>3</v>
      </c>
      <c r="BEI359">
        <v>7.5</v>
      </c>
      <c r="BEJ359">
        <v>2.5</v>
      </c>
      <c r="BEK359">
        <v>13</v>
      </c>
      <c r="BEL359" t="s">
        <v>2552</v>
      </c>
      <c r="BEN359" t="s">
        <v>2552</v>
      </c>
      <c r="BEP359" t="s">
        <v>2552</v>
      </c>
      <c r="BER359" t="s">
        <v>2552</v>
      </c>
      <c r="BET359" t="s">
        <v>2556</v>
      </c>
      <c r="BEV359" t="s">
        <v>2552</v>
      </c>
      <c r="BEX359">
        <v>7.5</v>
      </c>
      <c r="BEY359">
        <v>2.5</v>
      </c>
      <c r="BGQ359">
        <v>0</v>
      </c>
      <c r="BGR359">
        <v>0</v>
      </c>
      <c r="BGS359">
        <v>2.5</v>
      </c>
      <c r="BGT359">
        <v>2.5</v>
      </c>
      <c r="BGU359" t="s">
        <v>1462</v>
      </c>
      <c r="BHB359" t="s">
        <v>4822</v>
      </c>
      <c r="BHC359" t="s">
        <v>3103</v>
      </c>
      <c r="BHK359">
        <v>0</v>
      </c>
      <c r="BHL359">
        <v>2.5</v>
      </c>
      <c r="BIT359">
        <v>10</v>
      </c>
      <c r="BIU359">
        <v>2.5</v>
      </c>
      <c r="BIV359">
        <v>0</v>
      </c>
      <c r="BIW359">
        <v>12.5</v>
      </c>
      <c r="BIX359">
        <v>3</v>
      </c>
      <c r="BIY359" t="s">
        <v>2548</v>
      </c>
      <c r="BIZ359" t="s">
        <v>2548</v>
      </c>
      <c r="BJA359" t="s">
        <v>1794</v>
      </c>
      <c r="BJB359">
        <v>2.5</v>
      </c>
      <c r="BJC359">
        <v>0</v>
      </c>
    </row>
    <row r="360" spans="1:1024 1026:1615" ht="15" x14ac:dyDescent="0.25">
      <c r="A360" t="s">
        <v>7368</v>
      </c>
      <c r="B360" t="s">
        <v>7761</v>
      </c>
      <c r="C360" t="s">
        <v>7762</v>
      </c>
      <c r="D360" t="s">
        <v>2553</v>
      </c>
      <c r="E360" t="s">
        <v>7763</v>
      </c>
      <c r="F360" t="s">
        <v>2606</v>
      </c>
      <c r="G360" t="s">
        <v>2607</v>
      </c>
      <c r="H360" t="s">
        <v>4381</v>
      </c>
      <c r="I360" t="s">
        <v>7756</v>
      </c>
      <c r="J360">
        <v>3.09340869</v>
      </c>
      <c r="K360">
        <v>33.93784368</v>
      </c>
      <c r="L360" s="116">
        <v>42405</v>
      </c>
      <c r="M360" t="s">
        <v>1471</v>
      </c>
      <c r="N360">
        <v>39</v>
      </c>
      <c r="O360" t="s">
        <v>2554</v>
      </c>
      <c r="Q360">
        <v>6.7</v>
      </c>
      <c r="R360">
        <v>7.5</v>
      </c>
      <c r="S360">
        <v>2.5</v>
      </c>
      <c r="T360">
        <v>16.7</v>
      </c>
      <c r="U360">
        <v>1</v>
      </c>
      <c r="V360">
        <v>1</v>
      </c>
      <c r="W360">
        <v>5</v>
      </c>
      <c r="X360">
        <v>1</v>
      </c>
      <c r="AA360" t="b">
        <v>1</v>
      </c>
      <c r="BS360" t="s">
        <v>1462</v>
      </c>
      <c r="BT360" t="s">
        <v>1462</v>
      </c>
      <c r="BW360">
        <v>7.5</v>
      </c>
      <c r="BX360">
        <v>2.5</v>
      </c>
      <c r="BY360">
        <v>6</v>
      </c>
      <c r="BZ360">
        <v>2.5</v>
      </c>
      <c r="CA360">
        <v>2.5</v>
      </c>
      <c r="CB360">
        <v>11</v>
      </c>
      <c r="CC360" t="s">
        <v>1462</v>
      </c>
      <c r="CD360" t="b">
        <v>1</v>
      </c>
      <c r="CF360">
        <v>15</v>
      </c>
      <c r="CH360" t="s">
        <v>1462</v>
      </c>
      <c r="CJ360" t="b">
        <v>1</v>
      </c>
      <c r="CK360">
        <v>10</v>
      </c>
      <c r="CM360" t="s">
        <v>1463</v>
      </c>
      <c r="CR360" t="s">
        <v>1463</v>
      </c>
      <c r="CW360" t="s">
        <v>1463</v>
      </c>
      <c r="DB360" t="s">
        <v>1463</v>
      </c>
      <c r="DG360" t="s">
        <v>1463</v>
      </c>
      <c r="DM360" t="s">
        <v>1463</v>
      </c>
      <c r="DS360" t="b">
        <v>1</v>
      </c>
      <c r="DU360" t="b">
        <v>1</v>
      </c>
      <c r="DZ360" t="b">
        <v>1</v>
      </c>
      <c r="EF360" t="b">
        <v>1</v>
      </c>
      <c r="EG360" t="s">
        <v>7764</v>
      </c>
      <c r="EI360">
        <v>2.5</v>
      </c>
      <c r="EJ360">
        <v>2.5</v>
      </c>
      <c r="EN360">
        <v>0</v>
      </c>
      <c r="EO360" t="s">
        <v>1463</v>
      </c>
      <c r="FL360">
        <v>2</v>
      </c>
      <c r="FM360">
        <v>2.5</v>
      </c>
      <c r="FN360">
        <v>2.5</v>
      </c>
      <c r="FO360">
        <v>7</v>
      </c>
      <c r="FP360" t="s">
        <v>1462</v>
      </c>
      <c r="FT360" t="b">
        <v>1</v>
      </c>
      <c r="FV360" t="s">
        <v>1465</v>
      </c>
      <c r="JC360" t="b">
        <v>1</v>
      </c>
      <c r="JE360" t="s">
        <v>1465</v>
      </c>
      <c r="KM360">
        <v>2.5</v>
      </c>
      <c r="KN360">
        <v>2.5</v>
      </c>
      <c r="KO360">
        <v>2</v>
      </c>
      <c r="KP360">
        <v>2.5</v>
      </c>
      <c r="KQ360">
        <v>2.5</v>
      </c>
      <c r="KR360">
        <v>7</v>
      </c>
      <c r="KS360" t="s">
        <v>1462</v>
      </c>
      <c r="KV360">
        <v>5</v>
      </c>
      <c r="KW360">
        <v>2</v>
      </c>
      <c r="LF360">
        <v>1</v>
      </c>
      <c r="LG360">
        <v>1</v>
      </c>
      <c r="LZ360" t="b">
        <v>1</v>
      </c>
      <c r="MA360" t="b">
        <v>1</v>
      </c>
      <c r="MT360" t="s">
        <v>1463</v>
      </c>
      <c r="MV360">
        <v>2.5</v>
      </c>
      <c r="MW360">
        <v>2.5</v>
      </c>
      <c r="MX360">
        <v>0</v>
      </c>
      <c r="MY360">
        <v>0</v>
      </c>
      <c r="MZ360">
        <v>2.5</v>
      </c>
      <c r="NA360">
        <v>2.5</v>
      </c>
      <c r="NM360" t="s">
        <v>2549</v>
      </c>
      <c r="NN360" t="s">
        <v>2549</v>
      </c>
      <c r="NO360" t="s">
        <v>2549</v>
      </c>
      <c r="NP360" t="s">
        <v>2549</v>
      </c>
      <c r="NQ360" t="s">
        <v>2549</v>
      </c>
      <c r="NR360" t="s">
        <v>2549</v>
      </c>
      <c r="NS360" t="s">
        <v>2549</v>
      </c>
      <c r="NT360" t="s">
        <v>2549</v>
      </c>
      <c r="NU360" t="s">
        <v>2549</v>
      </c>
      <c r="NV360" t="s">
        <v>2549</v>
      </c>
      <c r="NW360" t="s">
        <v>2550</v>
      </c>
      <c r="NX360" t="s">
        <v>2569</v>
      </c>
      <c r="NY360" t="s">
        <v>2569</v>
      </c>
      <c r="NZ360" t="s">
        <v>2550</v>
      </c>
      <c r="OA360" t="s">
        <v>2550</v>
      </c>
      <c r="OB360" t="s">
        <v>2550</v>
      </c>
      <c r="OC360" t="s">
        <v>2550</v>
      </c>
      <c r="OD360" t="s">
        <v>2550</v>
      </c>
      <c r="OE360" t="s">
        <v>2550</v>
      </c>
      <c r="OF360" t="s">
        <v>2550</v>
      </c>
      <c r="OG360">
        <v>0</v>
      </c>
      <c r="OH360">
        <v>2.5</v>
      </c>
      <c r="OJ360">
        <v>0</v>
      </c>
      <c r="OK360">
        <v>2.5</v>
      </c>
      <c r="OL360">
        <v>2.5</v>
      </c>
      <c r="QL360">
        <v>0</v>
      </c>
      <c r="QM360">
        <v>2.5</v>
      </c>
      <c r="RO360">
        <v>7.5</v>
      </c>
      <c r="RP360">
        <v>0</v>
      </c>
      <c r="RQ360">
        <v>2.5</v>
      </c>
      <c r="RR360">
        <v>10</v>
      </c>
      <c r="RS360" t="s">
        <v>1463</v>
      </c>
      <c r="RZ360" t="s">
        <v>1463</v>
      </c>
      <c r="SB360" t="s">
        <v>1463</v>
      </c>
      <c r="SH360" t="s">
        <v>1463</v>
      </c>
      <c r="SK360">
        <v>0</v>
      </c>
      <c r="SL360">
        <v>2.5</v>
      </c>
      <c r="SM360">
        <v>4.3</v>
      </c>
      <c r="SN360">
        <v>2.5</v>
      </c>
      <c r="SO360">
        <v>2.5</v>
      </c>
      <c r="SP360">
        <v>9.3000000000000007</v>
      </c>
      <c r="SQ360" t="s">
        <v>1463</v>
      </c>
      <c r="SR360" t="s">
        <v>7757</v>
      </c>
      <c r="TI360">
        <v>15</v>
      </c>
      <c r="TJ360" t="s">
        <v>7758</v>
      </c>
      <c r="TN360" t="b">
        <v>1</v>
      </c>
      <c r="TO360" t="b">
        <v>1</v>
      </c>
      <c r="TQ360" t="b">
        <v>1</v>
      </c>
      <c r="TX360">
        <v>2.5</v>
      </c>
      <c r="TY360">
        <v>2.5</v>
      </c>
      <c r="VI360">
        <v>5</v>
      </c>
      <c r="VJ360">
        <v>0</v>
      </c>
      <c r="VK360">
        <v>2.5</v>
      </c>
      <c r="VL360">
        <v>7.5</v>
      </c>
      <c r="VM360" t="s">
        <v>1463</v>
      </c>
      <c r="VO360" t="s">
        <v>1463</v>
      </c>
      <c r="VQ360" t="s">
        <v>1463</v>
      </c>
      <c r="VS360" t="s">
        <v>1463</v>
      </c>
      <c r="VV360" t="s">
        <v>1463</v>
      </c>
      <c r="VX360" t="s">
        <v>1462</v>
      </c>
      <c r="VY360" t="s">
        <v>7724</v>
      </c>
      <c r="VZ360">
        <v>0</v>
      </c>
      <c r="WA360">
        <v>2.5</v>
      </c>
      <c r="XJ360">
        <v>5</v>
      </c>
      <c r="XK360">
        <v>0</v>
      </c>
      <c r="XL360">
        <v>2.5</v>
      </c>
      <c r="XM360">
        <v>7.5</v>
      </c>
      <c r="XN360" t="s">
        <v>1462</v>
      </c>
      <c r="XO360" t="s">
        <v>1462</v>
      </c>
      <c r="XR360" t="b">
        <v>1</v>
      </c>
      <c r="XS360" t="b">
        <v>1</v>
      </c>
      <c r="XU360" t="b">
        <v>1</v>
      </c>
      <c r="XX360" t="b">
        <v>1</v>
      </c>
      <c r="YC360" t="s">
        <v>1462</v>
      </c>
      <c r="YE360" t="s">
        <v>1462</v>
      </c>
      <c r="YF360" t="s">
        <v>4579</v>
      </c>
      <c r="YG360">
        <v>0</v>
      </c>
      <c r="YH360">
        <v>2.5</v>
      </c>
      <c r="YI360" t="s">
        <v>1463</v>
      </c>
      <c r="YU360">
        <v>0</v>
      </c>
      <c r="YV360">
        <v>2.5</v>
      </c>
      <c r="ZX360">
        <v>7</v>
      </c>
      <c r="ZY360">
        <v>2.5</v>
      </c>
      <c r="ZZ360">
        <v>2.5</v>
      </c>
      <c r="AAA360">
        <v>12</v>
      </c>
      <c r="AAB360" t="s">
        <v>1462</v>
      </c>
      <c r="AAD360" t="b">
        <v>1</v>
      </c>
      <c r="AAO360" t="b">
        <v>1</v>
      </c>
      <c r="AAS360" t="s">
        <v>7765</v>
      </c>
      <c r="AAT360">
        <v>2.5</v>
      </c>
      <c r="AAU360">
        <v>2.5</v>
      </c>
      <c r="ADN360">
        <v>6</v>
      </c>
      <c r="ADO360">
        <v>2.5</v>
      </c>
      <c r="ADP360">
        <v>2.5</v>
      </c>
      <c r="ADQ360">
        <v>11</v>
      </c>
      <c r="ADR360" t="s">
        <v>1759</v>
      </c>
      <c r="ADS360">
        <v>0.5</v>
      </c>
      <c r="ADT360">
        <v>20</v>
      </c>
      <c r="ADU360" t="s">
        <v>3580</v>
      </c>
      <c r="ADV360">
        <v>2</v>
      </c>
      <c r="ADW360">
        <v>30</v>
      </c>
      <c r="AEG360">
        <v>2.5</v>
      </c>
      <c r="AEH360">
        <v>2.5</v>
      </c>
      <c r="AEI360">
        <v>7</v>
      </c>
      <c r="AEJ360">
        <v>0</v>
      </c>
      <c r="AEK360">
        <v>2.5</v>
      </c>
      <c r="AEL360">
        <v>9.5</v>
      </c>
      <c r="AEU360" t="b">
        <v>1</v>
      </c>
      <c r="AEV360" t="b">
        <v>1</v>
      </c>
      <c r="AFC360">
        <v>0</v>
      </c>
      <c r="AFD360">
        <v>2.5</v>
      </c>
      <c r="AFE360">
        <v>0</v>
      </c>
      <c r="AFF360">
        <v>3.6</v>
      </c>
      <c r="AFG360">
        <v>2.5</v>
      </c>
      <c r="AFH360">
        <v>6.1</v>
      </c>
      <c r="AFI360" t="s">
        <v>1463</v>
      </c>
      <c r="AFK360" t="s">
        <v>1463</v>
      </c>
      <c r="AFM360" t="s">
        <v>1463</v>
      </c>
      <c r="AFO360" t="s">
        <v>1463</v>
      </c>
      <c r="AFQ360" t="s">
        <v>1463</v>
      </c>
      <c r="AFT360" t="s">
        <v>1463</v>
      </c>
      <c r="AFV360">
        <v>2</v>
      </c>
      <c r="AFW360">
        <v>1</v>
      </c>
      <c r="AFX360">
        <v>3.6111111111111098</v>
      </c>
      <c r="AFY360">
        <v>2.5</v>
      </c>
      <c r="AFZ360">
        <v>5</v>
      </c>
      <c r="AGA360">
        <v>2.5</v>
      </c>
      <c r="AGB360">
        <v>0</v>
      </c>
      <c r="AGC360">
        <v>7.5</v>
      </c>
      <c r="AGD360">
        <v>5</v>
      </c>
      <c r="AGE360">
        <v>200</v>
      </c>
      <c r="AGG360">
        <v>5</v>
      </c>
      <c r="AGH360">
        <v>3</v>
      </c>
      <c r="AGJ360">
        <v>5</v>
      </c>
      <c r="AGK360">
        <v>0</v>
      </c>
      <c r="AGQ360">
        <v>2.5</v>
      </c>
      <c r="AGR360">
        <v>0</v>
      </c>
      <c r="AGS360">
        <v>2.5</v>
      </c>
      <c r="AGT360">
        <v>2.5</v>
      </c>
      <c r="AGU360">
        <v>2.5</v>
      </c>
      <c r="AGV360">
        <v>7.5</v>
      </c>
      <c r="AGW360">
        <v>2</v>
      </c>
      <c r="AGY360" t="b">
        <v>1</v>
      </c>
      <c r="AHA360" t="b">
        <v>1</v>
      </c>
      <c r="AHD360">
        <v>2</v>
      </c>
      <c r="AHE360">
        <v>1</v>
      </c>
      <c r="AHF360">
        <v>3</v>
      </c>
      <c r="AKM360">
        <v>2.5</v>
      </c>
      <c r="AKN360">
        <v>2.5</v>
      </c>
      <c r="AKO360">
        <v>10</v>
      </c>
      <c r="AKP360">
        <v>2.5</v>
      </c>
      <c r="AKQ360">
        <v>2.5</v>
      </c>
      <c r="AKR360">
        <v>15</v>
      </c>
      <c r="AKS360" t="s">
        <v>1462</v>
      </c>
      <c r="AKT360" t="s">
        <v>1463</v>
      </c>
      <c r="AKV360" t="s">
        <v>1462</v>
      </c>
      <c r="AKX360" t="s">
        <v>1463</v>
      </c>
      <c r="AKZ360" t="s">
        <v>1463</v>
      </c>
      <c r="ALB360" t="s">
        <v>1462</v>
      </c>
      <c r="ALD360" t="s">
        <v>1463</v>
      </c>
      <c r="ALF360" t="s">
        <v>1462</v>
      </c>
      <c r="ALH360" t="s">
        <v>1462</v>
      </c>
      <c r="ALJ360" t="s">
        <v>1463</v>
      </c>
      <c r="ALL360" t="s">
        <v>1462</v>
      </c>
      <c r="ALN360" t="s">
        <v>1463</v>
      </c>
      <c r="ALP360" t="s">
        <v>1463</v>
      </c>
      <c r="ALR360" t="s">
        <v>1463</v>
      </c>
      <c r="ALT360" t="s">
        <v>1463</v>
      </c>
      <c r="AMM360" t="b">
        <v>1</v>
      </c>
      <c r="AMQ360" t="b">
        <v>1</v>
      </c>
      <c r="ANA360">
        <v>2.5</v>
      </c>
      <c r="ANB360">
        <v>2.5</v>
      </c>
      <c r="ANC360">
        <v>10</v>
      </c>
      <c r="AND360">
        <v>5</v>
      </c>
      <c r="ANE360">
        <v>0</v>
      </c>
      <c r="ANF360">
        <v>15</v>
      </c>
      <c r="ANG360" t="s">
        <v>1462</v>
      </c>
      <c r="ANH360" t="s">
        <v>3069</v>
      </c>
      <c r="ANI360" t="s">
        <v>1462</v>
      </c>
      <c r="ANJ360" t="s">
        <v>2616</v>
      </c>
      <c r="ANK360">
        <v>5</v>
      </c>
      <c r="ANL360">
        <v>0</v>
      </c>
      <c r="ANM360">
        <v>6</v>
      </c>
      <c r="ANN360">
        <v>2.5</v>
      </c>
      <c r="ANO360">
        <v>5</v>
      </c>
      <c r="ANP360">
        <v>13.5</v>
      </c>
      <c r="ANQ360" t="s">
        <v>2599</v>
      </c>
      <c r="ANR360" t="s">
        <v>1462</v>
      </c>
      <c r="ANT360">
        <v>2.5</v>
      </c>
      <c r="ANU360">
        <v>5</v>
      </c>
      <c r="AQR360">
        <v>5</v>
      </c>
      <c r="AQS360">
        <v>1.3</v>
      </c>
      <c r="AQT360">
        <v>1.3</v>
      </c>
      <c r="AQU360">
        <v>7.6</v>
      </c>
      <c r="AQV360" t="s">
        <v>1463</v>
      </c>
      <c r="ARD360" t="b">
        <v>1</v>
      </c>
      <c r="ARG360">
        <v>0</v>
      </c>
      <c r="ARH360">
        <v>0</v>
      </c>
      <c r="ARI360" t="s">
        <v>1463</v>
      </c>
      <c r="ARQ360" t="s">
        <v>1462</v>
      </c>
      <c r="ARS360" t="s">
        <v>6991</v>
      </c>
      <c r="ART360" t="s">
        <v>2616</v>
      </c>
      <c r="ASB360" t="b">
        <v>1</v>
      </c>
      <c r="ASC360" t="s">
        <v>6945</v>
      </c>
      <c r="ASD360">
        <v>2.5</v>
      </c>
      <c r="ASE360">
        <v>2.5</v>
      </c>
      <c r="ASF360">
        <v>3</v>
      </c>
      <c r="ASG360">
        <v>2.5</v>
      </c>
      <c r="ASH360">
        <v>2.5</v>
      </c>
      <c r="ASI360">
        <v>8</v>
      </c>
      <c r="ASJ360">
        <v>30</v>
      </c>
      <c r="ASL360" t="b">
        <v>1</v>
      </c>
      <c r="ASM360" t="b">
        <v>1</v>
      </c>
      <c r="ASS360">
        <v>1</v>
      </c>
      <c r="AST360" t="s">
        <v>1462</v>
      </c>
      <c r="ASY360" t="b">
        <v>1</v>
      </c>
      <c r="ATC360" t="s">
        <v>7641</v>
      </c>
      <c r="ATD360">
        <v>2.5</v>
      </c>
      <c r="ATE360">
        <v>2.5</v>
      </c>
      <c r="ATF360">
        <v>0</v>
      </c>
      <c r="ATG360">
        <v>0</v>
      </c>
      <c r="ATH360">
        <v>2.5</v>
      </c>
      <c r="ATI360">
        <v>2.5</v>
      </c>
      <c r="ATJ360" t="s">
        <v>1463</v>
      </c>
      <c r="AVZ360">
        <v>0</v>
      </c>
      <c r="AWA360">
        <v>2.5</v>
      </c>
      <c r="AWB360">
        <v>0</v>
      </c>
      <c r="AWC360">
        <v>2.5</v>
      </c>
      <c r="AWD360">
        <v>3</v>
      </c>
      <c r="AWE360">
        <v>2.5</v>
      </c>
      <c r="AWF360">
        <v>2.5</v>
      </c>
      <c r="AWG360">
        <v>8</v>
      </c>
      <c r="AWH360" t="s">
        <v>1462</v>
      </c>
      <c r="AWI360" t="s">
        <v>1470</v>
      </c>
      <c r="AWJ360" t="s">
        <v>1463</v>
      </c>
      <c r="AWL360" t="s">
        <v>1462</v>
      </c>
      <c r="AWM360" t="s">
        <v>2619</v>
      </c>
      <c r="AWN360" t="s">
        <v>1463</v>
      </c>
      <c r="AWP360" t="s">
        <v>1463</v>
      </c>
      <c r="AWR360" t="s">
        <v>1463</v>
      </c>
      <c r="AWT360" t="s">
        <v>1463</v>
      </c>
      <c r="AWV360" t="s">
        <v>1462</v>
      </c>
      <c r="AWW360" t="s">
        <v>1470</v>
      </c>
      <c r="AWX360" t="s">
        <v>1463</v>
      </c>
      <c r="AWZ360" t="s">
        <v>1463</v>
      </c>
      <c r="AXB360" t="s">
        <v>1462</v>
      </c>
      <c r="AXC360" t="s">
        <v>1469</v>
      </c>
      <c r="AXD360" t="s">
        <v>1463</v>
      </c>
      <c r="AXI360">
        <v>2.5</v>
      </c>
      <c r="AXJ360">
        <v>2.5</v>
      </c>
      <c r="AXK360">
        <v>1</v>
      </c>
      <c r="AXN360">
        <v>1</v>
      </c>
      <c r="AXO360">
        <v>1</v>
      </c>
      <c r="AXP360">
        <v>1</v>
      </c>
      <c r="AXQ360">
        <v>1</v>
      </c>
      <c r="AXR360">
        <v>1</v>
      </c>
      <c r="AXS360">
        <v>1</v>
      </c>
      <c r="AXT360">
        <v>1</v>
      </c>
      <c r="AXU360">
        <v>1</v>
      </c>
      <c r="AXV360">
        <v>2</v>
      </c>
      <c r="AXW360">
        <v>1</v>
      </c>
      <c r="AXX360">
        <v>2</v>
      </c>
      <c r="AYA360">
        <v>10</v>
      </c>
      <c r="AYD360">
        <v>10</v>
      </c>
      <c r="AYE360" t="s">
        <v>1463</v>
      </c>
      <c r="AYF360" t="s">
        <v>1463</v>
      </c>
      <c r="AYG360">
        <v>10</v>
      </c>
      <c r="AYJ360">
        <v>10</v>
      </c>
      <c r="AYK360">
        <v>2.5</v>
      </c>
      <c r="AYL360">
        <v>7.5</v>
      </c>
      <c r="AYM360">
        <v>20</v>
      </c>
      <c r="AZO360" t="s">
        <v>1462</v>
      </c>
      <c r="AZP360" t="s">
        <v>7766</v>
      </c>
      <c r="AZR360">
        <v>2.5</v>
      </c>
      <c r="AZS360">
        <v>7.5</v>
      </c>
      <c r="BCH360">
        <v>10</v>
      </c>
      <c r="BCI360">
        <v>2.5</v>
      </c>
      <c r="BCJ360">
        <v>2.5</v>
      </c>
      <c r="BCK360">
        <v>15</v>
      </c>
      <c r="BCL360">
        <v>1</v>
      </c>
      <c r="BCN360">
        <v>3</v>
      </c>
      <c r="BCP360">
        <v>2</v>
      </c>
      <c r="BCR360">
        <v>4</v>
      </c>
      <c r="BCT360" t="s">
        <v>2555</v>
      </c>
      <c r="BCW360" t="s">
        <v>2555</v>
      </c>
      <c r="BCY360">
        <v>2.5</v>
      </c>
      <c r="BCZ360">
        <v>2.5</v>
      </c>
      <c r="BEH360">
        <v>10</v>
      </c>
      <c r="BEI360">
        <v>7.5</v>
      </c>
      <c r="BEJ360">
        <v>2.5</v>
      </c>
      <c r="BEK360">
        <v>20</v>
      </c>
      <c r="BEL360" t="s">
        <v>2567</v>
      </c>
      <c r="BEN360" t="s">
        <v>2567</v>
      </c>
      <c r="BEP360" t="s">
        <v>2567</v>
      </c>
      <c r="BER360" t="s">
        <v>2567</v>
      </c>
      <c r="BET360" t="s">
        <v>2567</v>
      </c>
      <c r="BEV360" t="s">
        <v>2567</v>
      </c>
      <c r="BEX360">
        <v>7.5</v>
      </c>
      <c r="BEY360">
        <v>2.5</v>
      </c>
      <c r="BGQ360">
        <v>0</v>
      </c>
      <c r="BGR360">
        <v>0</v>
      </c>
      <c r="BGS360">
        <v>2.5</v>
      </c>
      <c r="BGT360">
        <v>2.5</v>
      </c>
      <c r="BGU360" t="s">
        <v>1462</v>
      </c>
      <c r="BHB360" t="s">
        <v>4822</v>
      </c>
      <c r="BHC360" t="s">
        <v>3103</v>
      </c>
      <c r="BHK360">
        <v>0</v>
      </c>
      <c r="BHL360">
        <v>2.5</v>
      </c>
      <c r="BIT360">
        <v>10</v>
      </c>
      <c r="BIU360">
        <v>2.5</v>
      </c>
      <c r="BIV360">
        <v>2.5</v>
      </c>
      <c r="BIW360">
        <v>15</v>
      </c>
      <c r="BIX360">
        <v>3</v>
      </c>
      <c r="BIY360" t="s">
        <v>1474</v>
      </c>
      <c r="BIZ360" t="s">
        <v>2548</v>
      </c>
      <c r="BJA360" t="s">
        <v>1794</v>
      </c>
      <c r="BJB360">
        <v>2.5</v>
      </c>
      <c r="BJC360">
        <v>2.5</v>
      </c>
    </row>
    <row r="361" spans="1:1024 1026:1615" ht="15" x14ac:dyDescent="0.25">
      <c r="A361" t="s">
        <v>6936</v>
      </c>
      <c r="B361" t="s">
        <v>7767</v>
      </c>
      <c r="C361" t="s">
        <v>7768</v>
      </c>
      <c r="D361" t="s">
        <v>2553</v>
      </c>
      <c r="E361" t="s">
        <v>7769</v>
      </c>
      <c r="F361" t="s">
        <v>2606</v>
      </c>
      <c r="G361" t="s">
        <v>2607</v>
      </c>
      <c r="H361" t="s">
        <v>4381</v>
      </c>
      <c r="I361" t="s">
        <v>7756</v>
      </c>
      <c r="J361">
        <v>3.09259452</v>
      </c>
      <c r="K361">
        <v>33.93509993</v>
      </c>
      <c r="L361" s="116">
        <v>42405</v>
      </c>
      <c r="M361" t="s">
        <v>1471</v>
      </c>
      <c r="N361">
        <v>37</v>
      </c>
      <c r="O361" t="s">
        <v>2554</v>
      </c>
      <c r="Q361">
        <v>6.7</v>
      </c>
      <c r="R361">
        <v>7.5</v>
      </c>
      <c r="S361">
        <v>0</v>
      </c>
      <c r="T361">
        <v>14.2</v>
      </c>
      <c r="U361">
        <v>1</v>
      </c>
      <c r="V361">
        <v>1</v>
      </c>
      <c r="W361">
        <v>3</v>
      </c>
      <c r="X361">
        <v>2</v>
      </c>
      <c r="AA361" t="b">
        <v>1</v>
      </c>
      <c r="BS361" t="s">
        <v>1462</v>
      </c>
      <c r="BT361" t="s">
        <v>1462</v>
      </c>
      <c r="BW361">
        <v>7.5</v>
      </c>
      <c r="BX361">
        <v>0</v>
      </c>
      <c r="BY361">
        <v>7</v>
      </c>
      <c r="BZ361">
        <v>2.5</v>
      </c>
      <c r="CA361">
        <v>0</v>
      </c>
      <c r="CB361">
        <v>9.5</v>
      </c>
      <c r="CC361" t="s">
        <v>1462</v>
      </c>
      <c r="CD361" t="b">
        <v>1</v>
      </c>
      <c r="CE361" t="b">
        <v>1</v>
      </c>
      <c r="CF361">
        <v>20</v>
      </c>
      <c r="CH361" t="s">
        <v>1462</v>
      </c>
      <c r="CK361">
        <v>20</v>
      </c>
      <c r="CM361" t="s">
        <v>1463</v>
      </c>
      <c r="CR361" t="s">
        <v>1463</v>
      </c>
      <c r="CW361" t="s">
        <v>1463</v>
      </c>
      <c r="DB361" t="s">
        <v>1463</v>
      </c>
      <c r="DG361" t="s">
        <v>1462</v>
      </c>
      <c r="DJ361">
        <v>10</v>
      </c>
      <c r="DM361" t="s">
        <v>1463</v>
      </c>
      <c r="DS361" t="b">
        <v>1</v>
      </c>
      <c r="DU361" t="b">
        <v>1</v>
      </c>
      <c r="EC361" t="b">
        <v>1</v>
      </c>
      <c r="EI361">
        <v>2.5</v>
      </c>
      <c r="EJ361">
        <v>0</v>
      </c>
      <c r="EN361">
        <v>0</v>
      </c>
      <c r="EO361" t="s">
        <v>1463</v>
      </c>
      <c r="FL361">
        <v>3.3</v>
      </c>
      <c r="FM361">
        <v>2.5</v>
      </c>
      <c r="FN361">
        <v>0</v>
      </c>
      <c r="FO361">
        <v>5.8</v>
      </c>
      <c r="FP361" t="s">
        <v>1462</v>
      </c>
      <c r="FT361" t="b">
        <v>1</v>
      </c>
      <c r="FV361" t="s">
        <v>1465</v>
      </c>
      <c r="HD361" t="b">
        <v>1</v>
      </c>
      <c r="HF361" t="s">
        <v>1464</v>
      </c>
      <c r="HJ361" t="b">
        <v>1</v>
      </c>
      <c r="HL361" t="s">
        <v>1464</v>
      </c>
      <c r="IB361" t="b">
        <v>1</v>
      </c>
      <c r="ID361" t="s">
        <v>1464</v>
      </c>
      <c r="IW361" t="b">
        <v>1</v>
      </c>
      <c r="IY361" t="s">
        <v>1464</v>
      </c>
      <c r="KK361" t="s">
        <v>1463</v>
      </c>
      <c r="KM361">
        <v>2.5</v>
      </c>
      <c r="KN361">
        <v>0</v>
      </c>
      <c r="KO361">
        <v>5</v>
      </c>
      <c r="KP361">
        <v>5</v>
      </c>
      <c r="KQ361">
        <v>0</v>
      </c>
      <c r="KR361">
        <v>10</v>
      </c>
      <c r="KS361" t="s">
        <v>1462</v>
      </c>
      <c r="KV361">
        <v>15</v>
      </c>
      <c r="KW361">
        <v>29</v>
      </c>
      <c r="KX361">
        <v>12</v>
      </c>
      <c r="LA361">
        <v>6</v>
      </c>
      <c r="LB361">
        <v>8</v>
      </c>
      <c r="LF361">
        <v>1</v>
      </c>
      <c r="LG361">
        <v>1</v>
      </c>
      <c r="LH361">
        <v>1</v>
      </c>
      <c r="LK361">
        <v>1</v>
      </c>
      <c r="LL361">
        <v>1</v>
      </c>
      <c r="LZ361" t="b">
        <v>1</v>
      </c>
      <c r="MA361" t="b">
        <v>1</v>
      </c>
      <c r="MB361" t="b">
        <v>1</v>
      </c>
      <c r="MF361" t="b">
        <v>1</v>
      </c>
      <c r="MT361" t="s">
        <v>1462</v>
      </c>
      <c r="MU361" t="s">
        <v>6980</v>
      </c>
      <c r="MV361">
        <v>5</v>
      </c>
      <c r="MW361">
        <v>0</v>
      </c>
      <c r="MX361">
        <v>0</v>
      </c>
      <c r="MY361">
        <v>0</v>
      </c>
      <c r="MZ361">
        <v>2.5</v>
      </c>
      <c r="NA361">
        <v>2.5</v>
      </c>
      <c r="NM361" t="s">
        <v>2549</v>
      </c>
      <c r="NN361" t="s">
        <v>2549</v>
      </c>
      <c r="NO361" t="s">
        <v>2549</v>
      </c>
      <c r="NP361" t="s">
        <v>2549</v>
      </c>
      <c r="NQ361" t="s">
        <v>2549</v>
      </c>
      <c r="NR361" t="s">
        <v>2549</v>
      </c>
      <c r="NS361" t="s">
        <v>2549</v>
      </c>
      <c r="NT361" t="s">
        <v>2549</v>
      </c>
      <c r="NU361" t="s">
        <v>2549</v>
      </c>
      <c r="NV361" t="s">
        <v>2549</v>
      </c>
      <c r="NW361" t="s">
        <v>2550</v>
      </c>
      <c r="NX361" t="s">
        <v>2569</v>
      </c>
      <c r="NY361" t="s">
        <v>2569</v>
      </c>
      <c r="NZ361" t="s">
        <v>2569</v>
      </c>
      <c r="OA361" t="s">
        <v>2550</v>
      </c>
      <c r="OB361" t="s">
        <v>2550</v>
      </c>
      <c r="OC361" t="s">
        <v>2569</v>
      </c>
      <c r="OD361" t="s">
        <v>2569</v>
      </c>
      <c r="OE361" t="s">
        <v>2550</v>
      </c>
      <c r="OF361" t="s">
        <v>2550</v>
      </c>
      <c r="OG361">
        <v>0</v>
      </c>
      <c r="OH361">
        <v>2.5</v>
      </c>
      <c r="OJ361">
        <v>2.5</v>
      </c>
      <c r="OK361">
        <v>2.5</v>
      </c>
      <c r="OL361">
        <v>5</v>
      </c>
      <c r="OO361" t="b">
        <v>1</v>
      </c>
      <c r="OP361" t="b">
        <v>1</v>
      </c>
      <c r="OY361" t="s">
        <v>6980</v>
      </c>
      <c r="OZ361" t="s">
        <v>6980</v>
      </c>
      <c r="PI361" t="s">
        <v>6981</v>
      </c>
      <c r="PJ361" t="s">
        <v>6981</v>
      </c>
      <c r="QL361">
        <v>2.5</v>
      </c>
      <c r="QM361">
        <v>2.5</v>
      </c>
      <c r="RO361">
        <v>7.5</v>
      </c>
      <c r="RP361">
        <v>2.5</v>
      </c>
      <c r="RQ361">
        <v>2.5</v>
      </c>
      <c r="RR361">
        <v>12.5</v>
      </c>
      <c r="RS361" t="s">
        <v>1463</v>
      </c>
      <c r="RZ361" t="s">
        <v>1463</v>
      </c>
      <c r="SB361" t="s">
        <v>1475</v>
      </c>
      <c r="SH361" t="s">
        <v>1463</v>
      </c>
      <c r="SK361">
        <v>2.5</v>
      </c>
      <c r="SL361">
        <v>2.5</v>
      </c>
      <c r="SM361">
        <v>4.3</v>
      </c>
      <c r="SN361">
        <v>2.5</v>
      </c>
      <c r="SO361">
        <v>0</v>
      </c>
      <c r="SP361">
        <v>6.8</v>
      </c>
      <c r="SQ361" t="s">
        <v>1463</v>
      </c>
      <c r="SR361" t="s">
        <v>7770</v>
      </c>
      <c r="TI361">
        <v>15</v>
      </c>
      <c r="TJ361" t="s">
        <v>7771</v>
      </c>
      <c r="TN361" t="b">
        <v>1</v>
      </c>
      <c r="TO361" t="b">
        <v>1</v>
      </c>
      <c r="TQ361" t="b">
        <v>1</v>
      </c>
      <c r="TX361">
        <v>2.5</v>
      </c>
      <c r="TY361">
        <v>0</v>
      </c>
      <c r="VI361">
        <v>0</v>
      </c>
      <c r="VJ361">
        <v>0</v>
      </c>
      <c r="VK361">
        <v>2.5</v>
      </c>
      <c r="VL361">
        <v>2.5</v>
      </c>
      <c r="VM361" t="s">
        <v>1463</v>
      </c>
      <c r="VO361" t="s">
        <v>1463</v>
      </c>
      <c r="VQ361" t="s">
        <v>1463</v>
      </c>
      <c r="VS361" t="s">
        <v>1463</v>
      </c>
      <c r="VV361" t="s">
        <v>1463</v>
      </c>
      <c r="VX361" t="s">
        <v>1463</v>
      </c>
      <c r="VZ361">
        <v>0</v>
      </c>
      <c r="WA361">
        <v>2.5</v>
      </c>
      <c r="XJ361">
        <v>5</v>
      </c>
      <c r="XK361">
        <v>2.5</v>
      </c>
      <c r="XL361">
        <v>2.5</v>
      </c>
      <c r="XM361">
        <v>10</v>
      </c>
      <c r="XN361" t="s">
        <v>1462</v>
      </c>
      <c r="XO361" t="s">
        <v>1462</v>
      </c>
      <c r="XR361" t="b">
        <v>1</v>
      </c>
      <c r="XS361" t="b">
        <v>1</v>
      </c>
      <c r="XU361" t="b">
        <v>1</v>
      </c>
      <c r="XX361" t="b">
        <v>1</v>
      </c>
      <c r="YC361" t="s">
        <v>1463</v>
      </c>
      <c r="YE361" t="s">
        <v>1462</v>
      </c>
      <c r="YF361" t="s">
        <v>2595</v>
      </c>
      <c r="YG361">
        <v>2.5</v>
      </c>
      <c r="YH361">
        <v>2.5</v>
      </c>
      <c r="YI361" t="s">
        <v>1463</v>
      </c>
      <c r="YU361">
        <v>2.5</v>
      </c>
      <c r="YV361">
        <v>2.5</v>
      </c>
      <c r="ZX361">
        <v>7</v>
      </c>
      <c r="ZY361">
        <v>2.5</v>
      </c>
      <c r="ZZ361">
        <v>2.5</v>
      </c>
      <c r="AAA361">
        <v>12</v>
      </c>
      <c r="AAB361" t="s">
        <v>1462</v>
      </c>
      <c r="AAD361" t="b">
        <v>1</v>
      </c>
      <c r="AAO361" t="b">
        <v>1</v>
      </c>
      <c r="AAS361" t="s">
        <v>7772</v>
      </c>
      <c r="AAT361">
        <v>2.5</v>
      </c>
      <c r="AAU361">
        <v>2.5</v>
      </c>
      <c r="ADN361">
        <v>6</v>
      </c>
      <c r="ADO361">
        <v>2.5</v>
      </c>
      <c r="ADP361">
        <v>2.5</v>
      </c>
      <c r="ADQ361">
        <v>11</v>
      </c>
      <c r="ADR361" t="s">
        <v>1759</v>
      </c>
      <c r="ADS361">
        <v>1</v>
      </c>
      <c r="ADT361">
        <v>30</v>
      </c>
      <c r="ADU361" t="s">
        <v>3580</v>
      </c>
      <c r="ADV361">
        <v>3</v>
      </c>
      <c r="ADW361">
        <v>60</v>
      </c>
      <c r="AEG361">
        <v>2.5</v>
      </c>
      <c r="AEH361">
        <v>2.5</v>
      </c>
      <c r="AEI361">
        <v>10</v>
      </c>
      <c r="AEJ361">
        <v>2.5</v>
      </c>
      <c r="AEK361">
        <v>2.5</v>
      </c>
      <c r="AEL361">
        <v>15</v>
      </c>
      <c r="AEV361" t="b">
        <v>1</v>
      </c>
      <c r="AEX361" t="b">
        <v>1</v>
      </c>
      <c r="AEY361" t="b">
        <v>1</v>
      </c>
      <c r="AFC361">
        <v>2.5</v>
      </c>
      <c r="AFD361">
        <v>2.5</v>
      </c>
      <c r="AFE361">
        <v>0</v>
      </c>
      <c r="AFF361">
        <v>4.7</v>
      </c>
      <c r="AFG361">
        <v>2.5</v>
      </c>
      <c r="AFH361">
        <v>7.2</v>
      </c>
      <c r="AFI361" t="s">
        <v>1463</v>
      </c>
      <c r="AFK361" t="s">
        <v>1463</v>
      </c>
      <c r="AFM361" t="s">
        <v>1463</v>
      </c>
      <c r="AFO361" t="s">
        <v>1463</v>
      </c>
      <c r="AFQ361" t="s">
        <v>1463</v>
      </c>
      <c r="AFT361" t="s">
        <v>1463</v>
      </c>
      <c r="AFV361">
        <v>3</v>
      </c>
      <c r="AFW361">
        <v>1</v>
      </c>
      <c r="AFX361">
        <v>4.7222222222222197</v>
      </c>
      <c r="AFY361">
        <v>2.5</v>
      </c>
      <c r="AFZ361">
        <v>6.7</v>
      </c>
      <c r="AGA361">
        <v>5</v>
      </c>
      <c r="AGB361">
        <v>0</v>
      </c>
      <c r="AGC361">
        <v>11.7</v>
      </c>
      <c r="AGD361">
        <v>10</v>
      </c>
      <c r="AGE361">
        <v>200</v>
      </c>
      <c r="AGG361">
        <v>8</v>
      </c>
      <c r="AGH361">
        <v>1</v>
      </c>
      <c r="AGJ361">
        <v>10</v>
      </c>
      <c r="AGK361">
        <v>0</v>
      </c>
      <c r="AGQ361">
        <v>5</v>
      </c>
      <c r="AGR361">
        <v>0</v>
      </c>
      <c r="AGS361">
        <v>2</v>
      </c>
      <c r="AGT361">
        <v>5</v>
      </c>
      <c r="AGU361">
        <v>0</v>
      </c>
      <c r="AGV361">
        <v>7</v>
      </c>
      <c r="AGW361">
        <v>2</v>
      </c>
      <c r="AGY361" t="b">
        <v>1</v>
      </c>
      <c r="AGZ361" t="b">
        <v>1</v>
      </c>
      <c r="AHD361">
        <v>1</v>
      </c>
      <c r="AHE361">
        <v>2</v>
      </c>
      <c r="AHF361">
        <v>4</v>
      </c>
      <c r="AKM361">
        <v>5</v>
      </c>
      <c r="AKN361">
        <v>0</v>
      </c>
      <c r="AKO361">
        <v>10</v>
      </c>
      <c r="AKP361">
        <v>2.5</v>
      </c>
      <c r="AKQ361">
        <v>0</v>
      </c>
      <c r="AKR361">
        <v>12.5</v>
      </c>
      <c r="AKS361" t="s">
        <v>1462</v>
      </c>
      <c r="AKT361" t="s">
        <v>1463</v>
      </c>
      <c r="AKV361" t="s">
        <v>1462</v>
      </c>
      <c r="AKX361" t="s">
        <v>1463</v>
      </c>
      <c r="AKZ361" t="s">
        <v>1463</v>
      </c>
      <c r="ALB361" t="s">
        <v>1462</v>
      </c>
      <c r="ALD361" t="s">
        <v>1463</v>
      </c>
      <c r="ALF361" t="s">
        <v>1462</v>
      </c>
      <c r="ALH361" t="s">
        <v>1463</v>
      </c>
      <c r="ALJ361" t="s">
        <v>1463</v>
      </c>
      <c r="ALL361" t="s">
        <v>1462</v>
      </c>
      <c r="ALN361" t="s">
        <v>1463</v>
      </c>
      <c r="ALP361" t="s">
        <v>1463</v>
      </c>
      <c r="ALR361" t="s">
        <v>1463</v>
      </c>
      <c r="ALT361" t="s">
        <v>1463</v>
      </c>
      <c r="AML361" t="b">
        <v>1</v>
      </c>
      <c r="AMM361" t="b">
        <v>1</v>
      </c>
      <c r="AMQ361" t="b">
        <v>1</v>
      </c>
      <c r="AMU361" t="b">
        <v>1</v>
      </c>
      <c r="AMW361" t="b">
        <v>1</v>
      </c>
      <c r="ANA361">
        <v>2.5</v>
      </c>
      <c r="ANB361">
        <v>0</v>
      </c>
      <c r="ANC361">
        <v>10</v>
      </c>
      <c r="AND361">
        <v>5</v>
      </c>
      <c r="ANE361">
        <v>0</v>
      </c>
      <c r="ANF361">
        <v>15</v>
      </c>
      <c r="ANG361" t="s">
        <v>1462</v>
      </c>
      <c r="ANH361" t="s">
        <v>3069</v>
      </c>
      <c r="ANI361" t="s">
        <v>1462</v>
      </c>
      <c r="ANJ361" t="s">
        <v>6990</v>
      </c>
      <c r="ANK361">
        <v>5</v>
      </c>
      <c r="ANL361">
        <v>0</v>
      </c>
      <c r="ANM361">
        <v>6</v>
      </c>
      <c r="ANN361">
        <v>2.5</v>
      </c>
      <c r="ANO361">
        <v>7.5</v>
      </c>
      <c r="ANP361">
        <v>16</v>
      </c>
      <c r="ANQ361" t="s">
        <v>2599</v>
      </c>
      <c r="ANR361" t="s">
        <v>1462</v>
      </c>
      <c r="ANT361">
        <v>2.5</v>
      </c>
      <c r="ANU361">
        <v>7.5</v>
      </c>
      <c r="AQR361">
        <v>5</v>
      </c>
      <c r="AQS361">
        <v>0</v>
      </c>
      <c r="AQT361">
        <v>0</v>
      </c>
      <c r="AQU361">
        <v>5</v>
      </c>
      <c r="AQV361" t="s">
        <v>1463</v>
      </c>
      <c r="ARB361" t="b">
        <v>1</v>
      </c>
      <c r="ARD361" t="b">
        <v>1</v>
      </c>
      <c r="ARG361">
        <v>0</v>
      </c>
      <c r="ARH361">
        <v>0</v>
      </c>
      <c r="ARI361" t="s">
        <v>1463</v>
      </c>
      <c r="ARQ361" t="s">
        <v>1462</v>
      </c>
      <c r="ARS361" t="s">
        <v>6991</v>
      </c>
      <c r="ART361" t="s">
        <v>2616</v>
      </c>
      <c r="ASB361" t="b">
        <v>1</v>
      </c>
      <c r="ASC361" t="s">
        <v>7653</v>
      </c>
      <c r="ASD361">
        <v>0</v>
      </c>
      <c r="ASE361">
        <v>0</v>
      </c>
      <c r="ASF361">
        <v>4</v>
      </c>
      <c r="ASG361">
        <v>2.5</v>
      </c>
      <c r="ASH361">
        <v>2.5</v>
      </c>
      <c r="ASI361">
        <v>9</v>
      </c>
      <c r="ASJ361">
        <v>20</v>
      </c>
      <c r="ASL361" t="b">
        <v>1</v>
      </c>
      <c r="ASM361" t="b">
        <v>1</v>
      </c>
      <c r="ASS361">
        <v>1</v>
      </c>
      <c r="AST361" t="s">
        <v>1462</v>
      </c>
      <c r="ASW361" t="b">
        <v>1</v>
      </c>
      <c r="ASX361" t="b">
        <v>1</v>
      </c>
      <c r="ATC361" t="s">
        <v>7773</v>
      </c>
      <c r="ATD361">
        <v>2.5</v>
      </c>
      <c r="ATE361">
        <v>2.5</v>
      </c>
      <c r="ATF361">
        <v>0</v>
      </c>
      <c r="ATG361">
        <v>0</v>
      </c>
      <c r="ATH361">
        <v>1.3</v>
      </c>
      <c r="ATI361">
        <v>1.3</v>
      </c>
      <c r="ATJ361" t="s">
        <v>1463</v>
      </c>
      <c r="AVZ361">
        <v>0</v>
      </c>
      <c r="AWA361">
        <v>2.5</v>
      </c>
      <c r="AWB361">
        <v>0</v>
      </c>
      <c r="AWC361">
        <v>0</v>
      </c>
      <c r="AWD361">
        <v>5</v>
      </c>
      <c r="AWE361">
        <v>5</v>
      </c>
      <c r="AWF361">
        <v>0</v>
      </c>
      <c r="AWG361">
        <v>10</v>
      </c>
      <c r="AWH361" t="s">
        <v>1462</v>
      </c>
      <c r="AWI361" t="s">
        <v>1470</v>
      </c>
      <c r="AWJ361" t="s">
        <v>1462</v>
      </c>
      <c r="AWK361" t="s">
        <v>1469</v>
      </c>
      <c r="AWL361" t="s">
        <v>1462</v>
      </c>
      <c r="AWM361" t="s">
        <v>2619</v>
      </c>
      <c r="AWN361" t="s">
        <v>1463</v>
      </c>
      <c r="AWP361" t="s">
        <v>1463</v>
      </c>
      <c r="AWR361" t="s">
        <v>1462</v>
      </c>
      <c r="AWS361" t="s">
        <v>1470</v>
      </c>
      <c r="AWT361" t="s">
        <v>1463</v>
      </c>
      <c r="AWV361" t="s">
        <v>1463</v>
      </c>
      <c r="AWX361" t="s">
        <v>1462</v>
      </c>
      <c r="AWY361" t="s">
        <v>1470</v>
      </c>
      <c r="AWZ361" t="s">
        <v>1463</v>
      </c>
      <c r="AXB361" t="s">
        <v>1462</v>
      </c>
      <c r="AXC361" t="s">
        <v>1469</v>
      </c>
      <c r="AXD361" t="s">
        <v>1463</v>
      </c>
      <c r="AXI361">
        <v>5</v>
      </c>
      <c r="AXJ361">
        <v>0</v>
      </c>
      <c r="AXK361">
        <v>1</v>
      </c>
      <c r="AXN361">
        <v>1</v>
      </c>
      <c r="AXO361">
        <v>1</v>
      </c>
      <c r="AXP361">
        <v>1</v>
      </c>
      <c r="AXQ361">
        <v>1</v>
      </c>
      <c r="AXR361">
        <v>1</v>
      </c>
      <c r="AXS361">
        <v>1</v>
      </c>
      <c r="AXT361">
        <v>1</v>
      </c>
      <c r="AXU361">
        <v>1</v>
      </c>
      <c r="AXV361">
        <v>2</v>
      </c>
      <c r="AXW361">
        <v>1</v>
      </c>
      <c r="AXX361">
        <v>2</v>
      </c>
      <c r="AYA361">
        <v>10</v>
      </c>
      <c r="AYD361">
        <v>10</v>
      </c>
      <c r="AYE361" t="s">
        <v>1463</v>
      </c>
      <c r="AYF361" t="s">
        <v>1463</v>
      </c>
      <c r="AYG361">
        <v>10</v>
      </c>
      <c r="AYJ361">
        <v>10</v>
      </c>
      <c r="AYK361">
        <v>0</v>
      </c>
      <c r="AYL361">
        <v>10</v>
      </c>
      <c r="AYM361">
        <v>20</v>
      </c>
      <c r="AZF361">
        <v>1</v>
      </c>
      <c r="AZG361" t="s">
        <v>7751</v>
      </c>
      <c r="AZH361" t="s">
        <v>6996</v>
      </c>
      <c r="AZM361" t="s">
        <v>1462</v>
      </c>
      <c r="AZN361" t="s">
        <v>7774</v>
      </c>
      <c r="AZO361" t="s">
        <v>1462</v>
      </c>
      <c r="AZP361" t="s">
        <v>6973</v>
      </c>
      <c r="AZR361">
        <v>0</v>
      </c>
      <c r="AZS361">
        <v>10</v>
      </c>
      <c r="BCH361">
        <v>10</v>
      </c>
      <c r="BCI361">
        <v>2.5</v>
      </c>
      <c r="BCJ361">
        <v>2.5</v>
      </c>
      <c r="BCK361">
        <v>15</v>
      </c>
      <c r="BCL361">
        <v>2</v>
      </c>
      <c r="BCN361">
        <v>1</v>
      </c>
      <c r="BCP361">
        <v>3</v>
      </c>
      <c r="BCR361">
        <v>4</v>
      </c>
      <c r="BCT361" t="s">
        <v>2555</v>
      </c>
      <c r="BCW361" t="s">
        <v>2555</v>
      </c>
      <c r="BCY361">
        <v>2.5</v>
      </c>
      <c r="BCZ361">
        <v>2.5</v>
      </c>
      <c r="BEH361">
        <v>10</v>
      </c>
      <c r="BEI361">
        <v>5</v>
      </c>
      <c r="BEJ361">
        <v>2.5</v>
      </c>
      <c r="BEK361">
        <v>17.5</v>
      </c>
      <c r="BEL361" t="s">
        <v>2567</v>
      </c>
      <c r="BEN361" t="s">
        <v>2567</v>
      </c>
      <c r="BEP361" t="s">
        <v>2567</v>
      </c>
      <c r="BER361" t="s">
        <v>2567</v>
      </c>
      <c r="BET361" t="s">
        <v>2567</v>
      </c>
      <c r="BEV361" t="s">
        <v>2567</v>
      </c>
      <c r="BEX361">
        <v>5</v>
      </c>
      <c r="BEY361">
        <v>2.5</v>
      </c>
      <c r="BGQ361">
        <v>0</v>
      </c>
      <c r="BGR361">
        <v>0</v>
      </c>
      <c r="BGS361">
        <v>2.5</v>
      </c>
      <c r="BGT361">
        <v>2.5</v>
      </c>
      <c r="BGU361" t="s">
        <v>1462</v>
      </c>
      <c r="BGV361" t="s">
        <v>2667</v>
      </c>
      <c r="BGW361" t="s">
        <v>3103</v>
      </c>
      <c r="BGX361" t="s">
        <v>6991</v>
      </c>
      <c r="BGY361" t="s">
        <v>3103</v>
      </c>
      <c r="BHK361">
        <v>0</v>
      </c>
      <c r="BHL361">
        <v>2.5</v>
      </c>
      <c r="BIT361">
        <v>5</v>
      </c>
      <c r="BIU361">
        <v>2.5</v>
      </c>
      <c r="BIV361">
        <v>2.5</v>
      </c>
      <c r="BIW361">
        <v>10</v>
      </c>
      <c r="BIX361">
        <v>2</v>
      </c>
      <c r="BIY361" t="s">
        <v>1794</v>
      </c>
      <c r="BIZ361" t="s">
        <v>1474</v>
      </c>
      <c r="BJA361" t="s">
        <v>1468</v>
      </c>
      <c r="BJB361">
        <v>2.5</v>
      </c>
      <c r="BJC361">
        <v>2.5</v>
      </c>
    </row>
    <row r="362" spans="1:1024 1026:1615" ht="15" x14ac:dyDescent="0.25">
      <c r="A362" t="s">
        <v>6936</v>
      </c>
      <c r="B362" t="s">
        <v>7775</v>
      </c>
      <c r="C362" t="s">
        <v>7776</v>
      </c>
      <c r="D362" t="s">
        <v>1460</v>
      </c>
      <c r="F362" t="s">
        <v>2606</v>
      </c>
      <c r="G362" t="s">
        <v>2607</v>
      </c>
      <c r="H362" t="s">
        <v>4381</v>
      </c>
      <c r="I362" t="s">
        <v>7756</v>
      </c>
      <c r="J362">
        <v>3.0925663800000001</v>
      </c>
      <c r="K362">
        <v>33.935003899999998</v>
      </c>
      <c r="L362" s="116">
        <v>42405</v>
      </c>
      <c r="M362" t="s">
        <v>1471</v>
      </c>
      <c r="N362">
        <v>76</v>
      </c>
      <c r="O362" t="s">
        <v>1472</v>
      </c>
      <c r="Q362">
        <v>6.7</v>
      </c>
      <c r="R362">
        <v>5</v>
      </c>
      <c r="S362">
        <v>2.5</v>
      </c>
      <c r="T362">
        <v>14.2</v>
      </c>
      <c r="W362">
        <v>1</v>
      </c>
      <c r="X362">
        <v>1</v>
      </c>
      <c r="Y362">
        <v>1</v>
      </c>
      <c r="AE362" t="b">
        <v>1</v>
      </c>
      <c r="BS362" t="s">
        <v>1462</v>
      </c>
      <c r="BT362" t="s">
        <v>1462</v>
      </c>
      <c r="BW362">
        <v>5</v>
      </c>
      <c r="BX362">
        <v>2.5</v>
      </c>
      <c r="BY362">
        <v>3.5</v>
      </c>
      <c r="BZ362">
        <v>2.5</v>
      </c>
      <c r="CA362">
        <v>0</v>
      </c>
      <c r="CB362">
        <v>6</v>
      </c>
      <c r="CC362" t="s">
        <v>1462</v>
      </c>
      <c r="CD362" t="b">
        <v>1</v>
      </c>
      <c r="CE362" t="b">
        <v>1</v>
      </c>
      <c r="CF362">
        <v>50</v>
      </c>
      <c r="CH362" t="s">
        <v>1463</v>
      </c>
      <c r="CM362" t="s">
        <v>1463</v>
      </c>
      <c r="CR362" t="s">
        <v>1463</v>
      </c>
      <c r="CW362" t="s">
        <v>1463</v>
      </c>
      <c r="DB362" t="s">
        <v>1463</v>
      </c>
      <c r="DG362" t="s">
        <v>1463</v>
      </c>
      <c r="DM362" t="s">
        <v>1463</v>
      </c>
      <c r="DU362" t="b">
        <v>1</v>
      </c>
      <c r="EB362" t="b">
        <v>1</v>
      </c>
      <c r="EI362">
        <v>2.5</v>
      </c>
      <c r="EJ362">
        <v>0</v>
      </c>
      <c r="EN362">
        <v>0</v>
      </c>
      <c r="EO362" t="s">
        <v>1463</v>
      </c>
      <c r="FL362">
        <v>1.3</v>
      </c>
      <c r="FM362">
        <v>0</v>
      </c>
      <c r="FN362">
        <v>2.5</v>
      </c>
      <c r="FO362">
        <v>3.8</v>
      </c>
      <c r="FP362" t="s">
        <v>1462</v>
      </c>
      <c r="FT362" t="b">
        <v>1</v>
      </c>
      <c r="FV362" t="s">
        <v>2564</v>
      </c>
      <c r="JC362" t="b">
        <v>1</v>
      </c>
      <c r="JE362" t="s">
        <v>1464</v>
      </c>
      <c r="KK362" t="s">
        <v>1463</v>
      </c>
      <c r="KM362">
        <v>0</v>
      </c>
      <c r="KN362">
        <v>2.5</v>
      </c>
      <c r="KO362">
        <v>0</v>
      </c>
      <c r="KR362">
        <v>0</v>
      </c>
      <c r="KS362" t="s">
        <v>1463</v>
      </c>
      <c r="RO362">
        <v>7.5</v>
      </c>
      <c r="RP362">
        <v>2.5</v>
      </c>
      <c r="RQ362">
        <v>2.5</v>
      </c>
      <c r="RR362">
        <v>12.5</v>
      </c>
      <c r="RS362" t="s">
        <v>1463</v>
      </c>
      <c r="RZ362" t="s">
        <v>1475</v>
      </c>
      <c r="SK362">
        <v>2.5</v>
      </c>
      <c r="SL362">
        <v>2.5</v>
      </c>
      <c r="SM362">
        <v>1.3</v>
      </c>
      <c r="SN362">
        <v>2.5</v>
      </c>
      <c r="SO362">
        <v>0</v>
      </c>
      <c r="SP362">
        <v>3.8</v>
      </c>
      <c r="SQ362" t="s">
        <v>1463</v>
      </c>
      <c r="SR362" t="s">
        <v>2919</v>
      </c>
      <c r="TI362">
        <v>5</v>
      </c>
      <c r="TJ362" t="s">
        <v>7771</v>
      </c>
      <c r="TM362" t="b">
        <v>1</v>
      </c>
      <c r="TN362" t="b">
        <v>1</v>
      </c>
      <c r="TQ362" t="b">
        <v>1</v>
      </c>
      <c r="TX362">
        <v>2.5</v>
      </c>
      <c r="TY362">
        <v>0</v>
      </c>
      <c r="VI362">
        <v>5</v>
      </c>
      <c r="VJ362">
        <v>0</v>
      </c>
      <c r="VK362">
        <v>2.5</v>
      </c>
      <c r="VL362">
        <v>7.5</v>
      </c>
      <c r="VM362" t="s">
        <v>1463</v>
      </c>
      <c r="VO362" t="s">
        <v>1463</v>
      </c>
      <c r="VQ362" t="s">
        <v>1463</v>
      </c>
      <c r="VS362" t="s">
        <v>1463</v>
      </c>
      <c r="VV362" t="s">
        <v>1463</v>
      </c>
      <c r="VX362" t="s">
        <v>1462</v>
      </c>
      <c r="VY362" t="s">
        <v>7050</v>
      </c>
      <c r="VZ362">
        <v>0</v>
      </c>
      <c r="WA362">
        <v>2.5</v>
      </c>
      <c r="XJ362">
        <v>2.5</v>
      </c>
      <c r="XK362">
        <v>1.3</v>
      </c>
      <c r="XL362">
        <v>1.3</v>
      </c>
      <c r="XM362">
        <v>5.0999999999999996</v>
      </c>
      <c r="XN362" t="s">
        <v>1462</v>
      </c>
      <c r="XO362" t="s">
        <v>1462</v>
      </c>
      <c r="XR362" t="b">
        <v>1</v>
      </c>
      <c r="XS362" t="b">
        <v>1</v>
      </c>
      <c r="YC362" t="s">
        <v>1462</v>
      </c>
      <c r="YE362" t="s">
        <v>1463</v>
      </c>
      <c r="YF362" t="s">
        <v>7777</v>
      </c>
      <c r="YG362">
        <v>2.5</v>
      </c>
      <c r="YH362">
        <v>2.5</v>
      </c>
      <c r="YI362" t="s">
        <v>1463</v>
      </c>
      <c r="YU362">
        <v>0</v>
      </c>
      <c r="YV362">
        <v>0</v>
      </c>
      <c r="ZX362">
        <v>7</v>
      </c>
      <c r="ZY362">
        <v>2.5</v>
      </c>
      <c r="ZZ362">
        <v>2.5</v>
      </c>
      <c r="AAA362">
        <v>12</v>
      </c>
      <c r="AAB362" t="s">
        <v>1462</v>
      </c>
      <c r="AAD362" t="b">
        <v>1</v>
      </c>
      <c r="AAO362" t="b">
        <v>1</v>
      </c>
      <c r="AAS362" t="s">
        <v>7778</v>
      </c>
      <c r="AAT362">
        <v>2.5</v>
      </c>
      <c r="AAU362">
        <v>2.5</v>
      </c>
      <c r="ADN362">
        <v>2</v>
      </c>
      <c r="ADO362">
        <v>2.5</v>
      </c>
      <c r="ADP362">
        <v>0</v>
      </c>
      <c r="ADQ362">
        <v>4.5</v>
      </c>
      <c r="ADR362" t="s">
        <v>1759</v>
      </c>
      <c r="ADS362">
        <v>0.5</v>
      </c>
      <c r="ADT362">
        <v>30</v>
      </c>
      <c r="AEG362">
        <v>2.5</v>
      </c>
      <c r="AEH362">
        <v>0</v>
      </c>
      <c r="AEI362">
        <v>2</v>
      </c>
      <c r="AEJ362">
        <v>2.5</v>
      </c>
      <c r="AEK362">
        <v>0</v>
      </c>
      <c r="AEL362">
        <v>4.5</v>
      </c>
      <c r="AEU362" t="b">
        <v>1</v>
      </c>
      <c r="AFC362">
        <v>2.5</v>
      </c>
      <c r="AFD362">
        <v>0</v>
      </c>
      <c r="AFE362">
        <v>0</v>
      </c>
      <c r="AFF362">
        <v>2.2000000000000002</v>
      </c>
      <c r="AFG362">
        <v>2.5</v>
      </c>
      <c r="AFH362">
        <v>4.7</v>
      </c>
      <c r="AFI362" t="s">
        <v>1463</v>
      </c>
      <c r="AFK362" t="s">
        <v>1463</v>
      </c>
      <c r="AFM362" t="s">
        <v>1463</v>
      </c>
      <c r="AFO362" t="s">
        <v>1463</v>
      </c>
      <c r="AFQ362" t="s">
        <v>1463</v>
      </c>
      <c r="AFT362" t="s">
        <v>1463</v>
      </c>
      <c r="AFV362">
        <v>1</v>
      </c>
      <c r="AFW362">
        <v>1</v>
      </c>
      <c r="AFX362">
        <v>2.2222222222222201</v>
      </c>
      <c r="AFY362">
        <v>2.5</v>
      </c>
      <c r="AFZ362">
        <v>6.7</v>
      </c>
      <c r="AGA362">
        <v>2.5</v>
      </c>
      <c r="AGB362">
        <v>0</v>
      </c>
      <c r="AGC362">
        <v>9.1999999999999993</v>
      </c>
      <c r="AGD362">
        <v>8</v>
      </c>
      <c r="AGE362">
        <v>200</v>
      </c>
      <c r="AGG362">
        <v>8</v>
      </c>
      <c r="AGH362">
        <v>0</v>
      </c>
      <c r="AGJ362">
        <v>8</v>
      </c>
      <c r="AGK362">
        <v>0</v>
      </c>
      <c r="AGQ362">
        <v>2.5</v>
      </c>
      <c r="AGR362">
        <v>0</v>
      </c>
      <c r="AGS362">
        <v>2</v>
      </c>
      <c r="AGT362">
        <v>2.5</v>
      </c>
      <c r="AGU362">
        <v>0</v>
      </c>
      <c r="AGV362">
        <v>4.5</v>
      </c>
      <c r="AGW362">
        <v>2</v>
      </c>
      <c r="AGY362" t="b">
        <v>1</v>
      </c>
      <c r="AGZ362" t="b">
        <v>1</v>
      </c>
      <c r="AHD362">
        <v>1</v>
      </c>
      <c r="AHE362">
        <v>1</v>
      </c>
      <c r="AHF362">
        <v>3</v>
      </c>
      <c r="AKM362">
        <v>2.5</v>
      </c>
      <c r="AKN362">
        <v>0</v>
      </c>
      <c r="AKO362">
        <v>8</v>
      </c>
      <c r="AKP362">
        <v>0</v>
      </c>
      <c r="AKQ362">
        <v>2.5</v>
      </c>
      <c r="AKR362">
        <v>10.5</v>
      </c>
      <c r="AKS362" t="s">
        <v>1462</v>
      </c>
      <c r="AKT362" t="s">
        <v>1463</v>
      </c>
      <c r="AKV362" t="s">
        <v>1462</v>
      </c>
      <c r="AKX362" t="s">
        <v>1463</v>
      </c>
      <c r="AKZ362" t="s">
        <v>1462</v>
      </c>
      <c r="ALB362" t="s">
        <v>1463</v>
      </c>
      <c r="ALD362" t="s">
        <v>1463</v>
      </c>
      <c r="ALF362" t="s">
        <v>1463</v>
      </c>
      <c r="ALH362" t="s">
        <v>1463</v>
      </c>
      <c r="ALJ362" t="s">
        <v>1463</v>
      </c>
      <c r="ALL362" t="s">
        <v>1463</v>
      </c>
      <c r="ALN362" t="s">
        <v>1463</v>
      </c>
      <c r="ALP362" t="s">
        <v>1463</v>
      </c>
      <c r="ALR362" t="s">
        <v>1463</v>
      </c>
      <c r="ALT362" t="s">
        <v>1463</v>
      </c>
      <c r="AMM362" t="b">
        <v>1</v>
      </c>
      <c r="AMQ362" t="b">
        <v>1</v>
      </c>
      <c r="ANA362">
        <v>0</v>
      </c>
      <c r="ANB362">
        <v>2.5</v>
      </c>
      <c r="ANC362">
        <v>0</v>
      </c>
      <c r="AND362">
        <v>0</v>
      </c>
      <c r="ANE362">
        <v>0</v>
      </c>
      <c r="ANF362">
        <v>0</v>
      </c>
      <c r="ANG362" t="s">
        <v>1463</v>
      </c>
      <c r="ANK362">
        <v>0</v>
      </c>
      <c r="ANL362">
        <v>0</v>
      </c>
      <c r="ANM362">
        <v>6</v>
      </c>
      <c r="ANN362">
        <v>0</v>
      </c>
      <c r="ANO362">
        <v>7.5</v>
      </c>
      <c r="ANP362">
        <v>13.5</v>
      </c>
      <c r="ANQ362" t="s">
        <v>2599</v>
      </c>
      <c r="ANR362" t="s">
        <v>1462</v>
      </c>
      <c r="ANT362">
        <v>0</v>
      </c>
      <c r="ANU362">
        <v>7.5</v>
      </c>
      <c r="AQR362">
        <v>2.5</v>
      </c>
      <c r="AQS362">
        <v>1.3</v>
      </c>
      <c r="AQT362">
        <v>1.3</v>
      </c>
      <c r="AQU362">
        <v>5.0999999999999996</v>
      </c>
      <c r="AQV362" t="s">
        <v>1463</v>
      </c>
      <c r="ARA362" t="b">
        <v>1</v>
      </c>
      <c r="ARG362">
        <v>0</v>
      </c>
      <c r="ARH362">
        <v>2.5</v>
      </c>
      <c r="ARI362" t="s">
        <v>1463</v>
      </c>
      <c r="ARQ362" t="s">
        <v>1463</v>
      </c>
      <c r="ASD362">
        <v>2.5</v>
      </c>
      <c r="ASE362">
        <v>0</v>
      </c>
      <c r="ASF362">
        <v>4</v>
      </c>
      <c r="ASG362">
        <v>2.5</v>
      </c>
      <c r="ASH362">
        <v>2.5</v>
      </c>
      <c r="ASI362">
        <v>9</v>
      </c>
      <c r="ASJ362">
        <v>20</v>
      </c>
      <c r="ASM362" t="b">
        <v>1</v>
      </c>
      <c r="ASS362">
        <v>1</v>
      </c>
      <c r="AST362" t="s">
        <v>1462</v>
      </c>
      <c r="ASY362" t="b">
        <v>1</v>
      </c>
      <c r="ATC362" t="s">
        <v>7641</v>
      </c>
      <c r="ATD362">
        <v>2.5</v>
      </c>
      <c r="ATE362">
        <v>2.5</v>
      </c>
      <c r="ATF362">
        <v>0</v>
      </c>
      <c r="ATG362">
        <v>0</v>
      </c>
      <c r="ATH362">
        <v>1.3</v>
      </c>
      <c r="ATI362">
        <v>1.3</v>
      </c>
      <c r="ATJ362" t="s">
        <v>1463</v>
      </c>
      <c r="AVZ362">
        <v>0</v>
      </c>
      <c r="AWA362">
        <v>2.5</v>
      </c>
      <c r="AWB362">
        <v>0</v>
      </c>
      <c r="AWC362">
        <v>0</v>
      </c>
      <c r="AWD362">
        <v>1</v>
      </c>
      <c r="AWE362">
        <v>0</v>
      </c>
      <c r="AWF362">
        <v>0</v>
      </c>
      <c r="AWG362">
        <v>1</v>
      </c>
      <c r="AWH362" t="s">
        <v>1462</v>
      </c>
      <c r="AWI362" t="s">
        <v>1470</v>
      </c>
      <c r="AWJ362" t="s">
        <v>1463</v>
      </c>
      <c r="AWL362" t="s">
        <v>1462</v>
      </c>
      <c r="AWM362" t="s">
        <v>2619</v>
      </c>
      <c r="AWN362" t="s">
        <v>1463</v>
      </c>
      <c r="AWP362" t="s">
        <v>1463</v>
      </c>
      <c r="AWR362" t="s">
        <v>1463</v>
      </c>
      <c r="AWT362" t="s">
        <v>1463</v>
      </c>
      <c r="AWV362" t="s">
        <v>1463</v>
      </c>
      <c r="AWX362" t="s">
        <v>1463</v>
      </c>
      <c r="AWZ362" t="s">
        <v>1463</v>
      </c>
      <c r="AXB362" t="s">
        <v>1463</v>
      </c>
      <c r="AXD362" t="s">
        <v>1463</v>
      </c>
      <c r="AXI362">
        <v>0</v>
      </c>
      <c r="AXJ362">
        <v>0</v>
      </c>
      <c r="AXK362">
        <v>1</v>
      </c>
      <c r="AXN362">
        <v>1</v>
      </c>
      <c r="AXO362">
        <v>1</v>
      </c>
      <c r="AXP362">
        <v>1</v>
      </c>
      <c r="AXQ362">
        <v>1</v>
      </c>
      <c r="AXR362">
        <v>1</v>
      </c>
      <c r="AXS362">
        <v>1</v>
      </c>
      <c r="AXT362">
        <v>1</v>
      </c>
      <c r="AXU362">
        <v>1</v>
      </c>
      <c r="AXV362">
        <v>2</v>
      </c>
      <c r="AXW362">
        <v>1</v>
      </c>
      <c r="AXX362">
        <v>2</v>
      </c>
      <c r="AYA362">
        <v>10</v>
      </c>
      <c r="AYD362">
        <v>10</v>
      </c>
      <c r="AYE362" t="s">
        <v>1463</v>
      </c>
      <c r="AYF362" t="s">
        <v>1463</v>
      </c>
      <c r="AYG362">
        <v>10</v>
      </c>
      <c r="AYJ362">
        <v>10</v>
      </c>
      <c r="AYK362">
        <v>0</v>
      </c>
      <c r="AYL362">
        <v>2.5</v>
      </c>
      <c r="AYM362">
        <v>12.5</v>
      </c>
      <c r="AZO362" t="s">
        <v>1462</v>
      </c>
      <c r="AZP362" t="s">
        <v>7779</v>
      </c>
      <c r="AZR362">
        <v>0</v>
      </c>
      <c r="AZS362">
        <v>2.5</v>
      </c>
      <c r="BCH362">
        <v>10</v>
      </c>
      <c r="BCI362">
        <v>2.5</v>
      </c>
      <c r="BCJ362">
        <v>2.5</v>
      </c>
      <c r="BCK362">
        <v>15</v>
      </c>
      <c r="BCL362">
        <v>1</v>
      </c>
      <c r="BCN362" t="s">
        <v>2555</v>
      </c>
      <c r="BCP362">
        <v>2</v>
      </c>
      <c r="BCR362">
        <v>3</v>
      </c>
      <c r="BCT362" t="s">
        <v>2555</v>
      </c>
      <c r="BCW362" t="s">
        <v>2555</v>
      </c>
      <c r="BCY362">
        <v>2.5</v>
      </c>
      <c r="BCZ362">
        <v>2.5</v>
      </c>
      <c r="BEH362">
        <v>3</v>
      </c>
      <c r="BEI362">
        <v>2.5</v>
      </c>
      <c r="BEJ362">
        <v>2.5</v>
      </c>
      <c r="BEK362">
        <v>8</v>
      </c>
      <c r="BEL362" t="s">
        <v>2552</v>
      </c>
      <c r="BEN362" t="s">
        <v>2552</v>
      </c>
      <c r="BEP362" t="s">
        <v>2552</v>
      </c>
      <c r="BER362" t="s">
        <v>2552</v>
      </c>
      <c r="BET362" t="s">
        <v>2556</v>
      </c>
      <c r="BEV362" t="s">
        <v>2552</v>
      </c>
      <c r="BEX362">
        <v>2.5</v>
      </c>
      <c r="BEY362">
        <v>2.5</v>
      </c>
      <c r="BGQ362" t="s">
        <v>1467</v>
      </c>
      <c r="BGR362">
        <v>0</v>
      </c>
      <c r="BGS362">
        <v>2.5</v>
      </c>
      <c r="BGT362">
        <v>2.5</v>
      </c>
      <c r="BGU362" t="s">
        <v>1463</v>
      </c>
      <c r="BHK362">
        <v>0</v>
      </c>
      <c r="BHL362">
        <v>2.5</v>
      </c>
      <c r="BIT362">
        <v>0</v>
      </c>
      <c r="BIU362">
        <v>2.5</v>
      </c>
      <c r="BIV362">
        <v>2.5</v>
      </c>
      <c r="BIW362">
        <v>5</v>
      </c>
      <c r="BIX362">
        <v>1</v>
      </c>
      <c r="BIY362" t="s">
        <v>2548</v>
      </c>
      <c r="BIZ362" t="s">
        <v>1468</v>
      </c>
      <c r="BJA362" t="s">
        <v>1468</v>
      </c>
      <c r="BJB362">
        <v>2.5</v>
      </c>
      <c r="BJC362">
        <v>2.5</v>
      </c>
    </row>
    <row r="363" spans="1:1024 1026:1615" ht="15" x14ac:dyDescent="0.25">
      <c r="A363" t="s">
        <v>6936</v>
      </c>
      <c r="B363" t="s">
        <v>7780</v>
      </c>
      <c r="C363" t="s">
        <v>7781</v>
      </c>
      <c r="D363" t="s">
        <v>2553</v>
      </c>
      <c r="E363" t="s">
        <v>7782</v>
      </c>
      <c r="F363" t="s">
        <v>2606</v>
      </c>
      <c r="G363" t="s">
        <v>2607</v>
      </c>
      <c r="H363" t="s">
        <v>4381</v>
      </c>
      <c r="I363" t="s">
        <v>7756</v>
      </c>
      <c r="J363">
        <v>3.0929571400000002</v>
      </c>
      <c r="K363">
        <v>33.935366780000003</v>
      </c>
      <c r="L363" s="116">
        <v>42404</v>
      </c>
      <c r="M363" t="s">
        <v>1471</v>
      </c>
      <c r="N363">
        <v>43</v>
      </c>
      <c r="O363" t="s">
        <v>1472</v>
      </c>
      <c r="Q363">
        <v>6.7</v>
      </c>
      <c r="R363">
        <v>7.5</v>
      </c>
      <c r="S363">
        <v>2.5</v>
      </c>
      <c r="T363">
        <v>16.7</v>
      </c>
      <c r="U363">
        <v>1</v>
      </c>
      <c r="V363">
        <v>1</v>
      </c>
      <c r="W363">
        <v>2</v>
      </c>
      <c r="X363">
        <v>31</v>
      </c>
      <c r="AA363" t="b">
        <v>1</v>
      </c>
      <c r="BS363" t="s">
        <v>1462</v>
      </c>
      <c r="BT363" t="s">
        <v>1462</v>
      </c>
      <c r="BW363">
        <v>7.5</v>
      </c>
      <c r="BX363">
        <v>2.5</v>
      </c>
      <c r="BY363">
        <v>3.5</v>
      </c>
      <c r="BZ363">
        <v>2.5</v>
      </c>
      <c r="CA363">
        <v>2.5</v>
      </c>
      <c r="CB363">
        <v>8.5</v>
      </c>
      <c r="CC363" t="s">
        <v>1462</v>
      </c>
      <c r="CD363" t="b">
        <v>1</v>
      </c>
      <c r="CE363" t="b">
        <v>1</v>
      </c>
      <c r="CF363">
        <v>25</v>
      </c>
      <c r="CH363" t="s">
        <v>1463</v>
      </c>
      <c r="CM363" t="s">
        <v>1463</v>
      </c>
      <c r="CR363" t="s">
        <v>1463</v>
      </c>
      <c r="CW363" t="s">
        <v>1463</v>
      </c>
      <c r="DB363" t="s">
        <v>1463</v>
      </c>
      <c r="DG363" t="s">
        <v>1463</v>
      </c>
      <c r="DM363" t="s">
        <v>1463</v>
      </c>
      <c r="DU363" t="b">
        <v>1</v>
      </c>
      <c r="EF363" t="b">
        <v>1</v>
      </c>
      <c r="EG363" t="s">
        <v>7783</v>
      </c>
      <c r="EI363">
        <v>2.5</v>
      </c>
      <c r="EJ363">
        <v>2.5</v>
      </c>
      <c r="EN363">
        <v>0</v>
      </c>
      <c r="EO363" t="s">
        <v>1463</v>
      </c>
      <c r="FL363">
        <v>5</v>
      </c>
      <c r="FM363">
        <v>0</v>
      </c>
      <c r="FN363">
        <v>2.5</v>
      </c>
      <c r="FO363">
        <v>7.5</v>
      </c>
      <c r="FP363" t="s">
        <v>1462</v>
      </c>
      <c r="FT363" t="b">
        <v>1</v>
      </c>
      <c r="FV363" t="s">
        <v>1464</v>
      </c>
      <c r="HD363" t="b">
        <v>1</v>
      </c>
      <c r="HF363" t="s">
        <v>1464</v>
      </c>
      <c r="IW363" t="b">
        <v>1</v>
      </c>
      <c r="IY363" t="s">
        <v>1464</v>
      </c>
      <c r="JC363" t="b">
        <v>1</v>
      </c>
      <c r="JE363" t="s">
        <v>1464</v>
      </c>
      <c r="KG363" t="s">
        <v>4388</v>
      </c>
      <c r="KH363" t="b">
        <v>1</v>
      </c>
      <c r="KJ363" t="s">
        <v>2564</v>
      </c>
      <c r="KM363">
        <v>0</v>
      </c>
      <c r="KN363">
        <v>2.5</v>
      </c>
      <c r="KO363">
        <v>0</v>
      </c>
      <c r="KR363">
        <v>0</v>
      </c>
      <c r="KS363" t="s">
        <v>1463</v>
      </c>
      <c r="RO363">
        <v>7.5</v>
      </c>
      <c r="RP363">
        <v>0</v>
      </c>
      <c r="RQ363">
        <v>2.5</v>
      </c>
      <c r="RR363">
        <v>10</v>
      </c>
      <c r="RS363" t="s">
        <v>1463</v>
      </c>
      <c r="RZ363" t="s">
        <v>1463</v>
      </c>
      <c r="SK363">
        <v>0</v>
      </c>
      <c r="SL363">
        <v>2.5</v>
      </c>
      <c r="SM363">
        <v>1.3</v>
      </c>
      <c r="SN363">
        <v>2.5</v>
      </c>
      <c r="SO363">
        <v>0</v>
      </c>
      <c r="SP363">
        <v>3.8</v>
      </c>
      <c r="SQ363" t="s">
        <v>1463</v>
      </c>
      <c r="SR363" t="s">
        <v>7784</v>
      </c>
      <c r="TI363">
        <v>5</v>
      </c>
      <c r="TJ363" t="s">
        <v>7785</v>
      </c>
      <c r="TM363" t="b">
        <v>1</v>
      </c>
      <c r="TN363" t="b">
        <v>1</v>
      </c>
      <c r="TO363" t="b">
        <v>1</v>
      </c>
      <c r="TQ363" t="b">
        <v>1</v>
      </c>
      <c r="TX363">
        <v>2.5</v>
      </c>
      <c r="TY363">
        <v>0</v>
      </c>
      <c r="VI363">
        <v>5</v>
      </c>
      <c r="VJ363">
        <v>0</v>
      </c>
      <c r="VK363">
        <v>0</v>
      </c>
      <c r="VL363">
        <v>5</v>
      </c>
      <c r="VM363" t="s">
        <v>1463</v>
      </c>
      <c r="VO363" t="s">
        <v>1463</v>
      </c>
      <c r="VQ363" t="s">
        <v>1463</v>
      </c>
      <c r="VS363" t="s">
        <v>1463</v>
      </c>
      <c r="VV363" t="s">
        <v>1463</v>
      </c>
      <c r="VX363" t="s">
        <v>1462</v>
      </c>
      <c r="VY363" t="s">
        <v>2659</v>
      </c>
      <c r="VZ363">
        <v>0</v>
      </c>
      <c r="WA363">
        <v>0</v>
      </c>
      <c r="XJ363">
        <v>5</v>
      </c>
      <c r="XK363">
        <v>1.3</v>
      </c>
      <c r="XL363">
        <v>1.3</v>
      </c>
      <c r="XM363">
        <v>7.6</v>
      </c>
      <c r="XN363" t="s">
        <v>1462</v>
      </c>
      <c r="XO363" t="s">
        <v>1462</v>
      </c>
      <c r="XR363" t="b">
        <v>1</v>
      </c>
      <c r="XS363" t="b">
        <v>1</v>
      </c>
      <c r="XU363" t="b">
        <v>1</v>
      </c>
      <c r="XX363" t="b">
        <v>1</v>
      </c>
      <c r="YC363" t="s">
        <v>1462</v>
      </c>
      <c r="YE363" t="s">
        <v>1462</v>
      </c>
      <c r="YF363" t="s">
        <v>6986</v>
      </c>
      <c r="YG363">
        <v>2.5</v>
      </c>
      <c r="YH363">
        <v>0</v>
      </c>
      <c r="YI363" t="s">
        <v>1463</v>
      </c>
      <c r="YU363">
        <v>0</v>
      </c>
      <c r="YV363">
        <v>2.5</v>
      </c>
      <c r="ZX363">
        <v>7</v>
      </c>
      <c r="ZY363">
        <v>2.5</v>
      </c>
      <c r="ZZ363">
        <v>2.5</v>
      </c>
      <c r="AAA363">
        <v>12</v>
      </c>
      <c r="AAB363" t="s">
        <v>1462</v>
      </c>
      <c r="AAD363" t="b">
        <v>1</v>
      </c>
      <c r="AAO363" t="b">
        <v>1</v>
      </c>
      <c r="AAS363" t="s">
        <v>7028</v>
      </c>
      <c r="AAT363">
        <v>2.5</v>
      </c>
      <c r="AAU363">
        <v>2.5</v>
      </c>
      <c r="ADN363">
        <v>6</v>
      </c>
      <c r="ADO363">
        <v>2.5</v>
      </c>
      <c r="ADP363">
        <v>2.5</v>
      </c>
      <c r="ADQ363">
        <v>11</v>
      </c>
      <c r="ADR363" t="s">
        <v>1759</v>
      </c>
      <c r="ADS363">
        <v>0.5</v>
      </c>
      <c r="ADT363">
        <v>25</v>
      </c>
      <c r="ADU363" t="s">
        <v>3580</v>
      </c>
      <c r="ADV363">
        <v>0.5</v>
      </c>
      <c r="ADW363">
        <v>25</v>
      </c>
      <c r="AEG363">
        <v>2.5</v>
      </c>
      <c r="AEH363">
        <v>2.5</v>
      </c>
      <c r="AEI363">
        <v>0</v>
      </c>
      <c r="AEJ363">
        <v>0</v>
      </c>
      <c r="AEK363">
        <v>2.5</v>
      </c>
      <c r="AEL363">
        <v>2.5</v>
      </c>
      <c r="AEN363" t="b">
        <v>1</v>
      </c>
      <c r="AFB363" t="s">
        <v>7786</v>
      </c>
      <c r="AFC363">
        <v>0</v>
      </c>
      <c r="AFD363">
        <v>2.5</v>
      </c>
      <c r="AFE363">
        <v>0</v>
      </c>
      <c r="AFF363">
        <v>2.5</v>
      </c>
      <c r="AFG363">
        <v>0</v>
      </c>
      <c r="AFH363">
        <v>2.5</v>
      </c>
      <c r="AFI363" t="s">
        <v>1463</v>
      </c>
      <c r="AFK363" t="s">
        <v>1463</v>
      </c>
      <c r="AFM363" t="s">
        <v>1463</v>
      </c>
      <c r="AFO363" t="s">
        <v>1463</v>
      </c>
      <c r="AFQ363" t="s">
        <v>1463</v>
      </c>
      <c r="AFT363" t="s">
        <v>1463</v>
      </c>
      <c r="AFV363">
        <v>1</v>
      </c>
      <c r="AFW363">
        <v>1</v>
      </c>
      <c r="AFX363">
        <v>2.5</v>
      </c>
      <c r="AFY363">
        <v>0</v>
      </c>
      <c r="AFZ363">
        <v>5</v>
      </c>
      <c r="AGA363">
        <v>5</v>
      </c>
      <c r="AGB363">
        <v>2.5</v>
      </c>
      <c r="AGC363">
        <v>12.5</v>
      </c>
      <c r="AGD363">
        <v>4</v>
      </c>
      <c r="AGE363">
        <v>250</v>
      </c>
      <c r="AGG363">
        <v>4</v>
      </c>
      <c r="AGH363">
        <v>5</v>
      </c>
      <c r="AGJ363">
        <v>4</v>
      </c>
      <c r="AGK363">
        <v>0</v>
      </c>
      <c r="AGQ363">
        <v>5</v>
      </c>
      <c r="AGR363">
        <v>2.5</v>
      </c>
      <c r="AGS363">
        <v>2</v>
      </c>
      <c r="AGT363">
        <v>2.5</v>
      </c>
      <c r="AGU363">
        <v>2.5</v>
      </c>
      <c r="AGV363">
        <v>7</v>
      </c>
      <c r="AGW363">
        <v>2</v>
      </c>
      <c r="AGY363" t="b">
        <v>1</v>
      </c>
      <c r="AGZ363" t="b">
        <v>1</v>
      </c>
      <c r="AHD363">
        <v>1</v>
      </c>
      <c r="AHE363">
        <v>2</v>
      </c>
      <c r="AHF363">
        <v>3</v>
      </c>
      <c r="AKM363">
        <v>2.5</v>
      </c>
      <c r="AKN363">
        <v>2.5</v>
      </c>
      <c r="AKO363">
        <v>10</v>
      </c>
      <c r="AKP363">
        <v>2.5</v>
      </c>
      <c r="AKQ363">
        <v>2.5</v>
      </c>
      <c r="AKR363">
        <v>15</v>
      </c>
      <c r="AKS363" t="s">
        <v>1462</v>
      </c>
      <c r="AKT363" t="s">
        <v>1463</v>
      </c>
      <c r="AKV363" t="s">
        <v>1462</v>
      </c>
      <c r="AKX363" t="s">
        <v>1463</v>
      </c>
      <c r="AKZ363" t="s">
        <v>1463</v>
      </c>
      <c r="ALB363" t="s">
        <v>1462</v>
      </c>
      <c r="ALD363" t="s">
        <v>1463</v>
      </c>
      <c r="ALF363" t="s">
        <v>1463</v>
      </c>
      <c r="ALH363" t="s">
        <v>1462</v>
      </c>
      <c r="ALJ363" t="s">
        <v>1463</v>
      </c>
      <c r="ALL363" t="s">
        <v>1462</v>
      </c>
      <c r="ALN363" t="s">
        <v>1463</v>
      </c>
      <c r="ALP363" t="s">
        <v>1463</v>
      </c>
      <c r="ALR363" t="s">
        <v>1463</v>
      </c>
      <c r="ALT363" t="s">
        <v>1463</v>
      </c>
      <c r="AMF363" t="b">
        <v>1</v>
      </c>
      <c r="AML363" t="b">
        <v>1</v>
      </c>
      <c r="AMM363" t="b">
        <v>1</v>
      </c>
      <c r="AMQ363" t="b">
        <v>1</v>
      </c>
      <c r="AMW363" t="b">
        <v>1</v>
      </c>
      <c r="ANA363">
        <v>2.5</v>
      </c>
      <c r="ANB363">
        <v>2.5</v>
      </c>
      <c r="ANC363">
        <v>10</v>
      </c>
      <c r="AND363">
        <v>2.5</v>
      </c>
      <c r="ANE363">
        <v>0</v>
      </c>
      <c r="ANF363">
        <v>12.5</v>
      </c>
      <c r="ANG363" t="s">
        <v>1462</v>
      </c>
      <c r="ANH363" t="s">
        <v>7787</v>
      </c>
      <c r="ANI363" t="s">
        <v>1462</v>
      </c>
      <c r="ANJ363" t="s">
        <v>6460</v>
      </c>
      <c r="ANK363">
        <v>2.5</v>
      </c>
      <c r="ANL363">
        <v>0</v>
      </c>
      <c r="ANM363">
        <v>6</v>
      </c>
      <c r="ANN363">
        <v>2.5</v>
      </c>
      <c r="ANO363">
        <v>10</v>
      </c>
      <c r="ANP363">
        <v>18.5</v>
      </c>
      <c r="ANQ363" t="s">
        <v>2599</v>
      </c>
      <c r="ANR363" t="s">
        <v>1462</v>
      </c>
      <c r="ANT363">
        <v>2.5</v>
      </c>
      <c r="ANU363">
        <v>10</v>
      </c>
      <c r="AQR363">
        <v>5</v>
      </c>
      <c r="AQS363">
        <v>1.3</v>
      </c>
      <c r="AQT363">
        <v>2.5</v>
      </c>
      <c r="AQU363">
        <v>8.8000000000000007</v>
      </c>
      <c r="AQV363" t="s">
        <v>1463</v>
      </c>
      <c r="ARD363" t="b">
        <v>1</v>
      </c>
      <c r="ARG363">
        <v>0</v>
      </c>
      <c r="ARH363">
        <v>2.5</v>
      </c>
      <c r="ARI363" t="s">
        <v>1463</v>
      </c>
      <c r="ARQ363" t="s">
        <v>1462</v>
      </c>
      <c r="ARS363" t="s">
        <v>2872</v>
      </c>
      <c r="ART363" t="s">
        <v>7788</v>
      </c>
      <c r="ASB363" t="b">
        <v>1</v>
      </c>
      <c r="ASC363" t="s">
        <v>7653</v>
      </c>
      <c r="ASD363">
        <v>2.5</v>
      </c>
      <c r="ASE363">
        <v>2.5</v>
      </c>
      <c r="ASF363">
        <v>4</v>
      </c>
      <c r="ASG363">
        <v>2.5</v>
      </c>
      <c r="ASH363">
        <v>2.5</v>
      </c>
      <c r="ASI363">
        <v>9</v>
      </c>
      <c r="ASJ363">
        <v>20</v>
      </c>
      <c r="ASL363" t="b">
        <v>1</v>
      </c>
      <c r="ASM363" t="b">
        <v>1</v>
      </c>
      <c r="ASS363">
        <v>1</v>
      </c>
      <c r="AST363" t="s">
        <v>1462</v>
      </c>
      <c r="ASY363" t="b">
        <v>1</v>
      </c>
      <c r="ATC363" t="s">
        <v>7641</v>
      </c>
      <c r="ATD363">
        <v>2.5</v>
      </c>
      <c r="ATE363">
        <v>2.5</v>
      </c>
      <c r="ATF363">
        <v>5.7</v>
      </c>
      <c r="ATG363">
        <v>2.5</v>
      </c>
      <c r="ATH363">
        <v>0</v>
      </c>
      <c r="ATI363">
        <v>8.1999999999999993</v>
      </c>
      <c r="ATJ363" t="s">
        <v>1462</v>
      </c>
      <c r="AVG363" t="b">
        <v>1</v>
      </c>
      <c r="AVH363" t="s">
        <v>7789</v>
      </c>
      <c r="AVI363" t="s">
        <v>2566</v>
      </c>
      <c r="AVW363" t="s">
        <v>1462</v>
      </c>
      <c r="AVX363" t="s">
        <v>1463</v>
      </c>
      <c r="AVZ363">
        <v>5</v>
      </c>
      <c r="AWA363">
        <v>0</v>
      </c>
      <c r="AWB363">
        <v>0</v>
      </c>
      <c r="AWC363">
        <v>0</v>
      </c>
      <c r="AWD363">
        <v>2</v>
      </c>
      <c r="AWE363">
        <v>2.5</v>
      </c>
      <c r="AWF363">
        <v>0</v>
      </c>
      <c r="AWG363">
        <v>4.5</v>
      </c>
      <c r="AWH363" t="s">
        <v>1462</v>
      </c>
      <c r="AWJ363" t="s">
        <v>1463</v>
      </c>
      <c r="AWL363" t="s">
        <v>1462</v>
      </c>
      <c r="AWN363" t="s">
        <v>1463</v>
      </c>
      <c r="AWP363" t="s">
        <v>1463</v>
      </c>
      <c r="AWR363" t="s">
        <v>1463</v>
      </c>
      <c r="AWT363" t="s">
        <v>1463</v>
      </c>
      <c r="AWV363" t="s">
        <v>1462</v>
      </c>
      <c r="AWX363" t="s">
        <v>1463</v>
      </c>
      <c r="AWZ363" t="s">
        <v>1463</v>
      </c>
      <c r="AXB363" t="s">
        <v>1463</v>
      </c>
      <c r="AXD363" t="s">
        <v>1463</v>
      </c>
      <c r="AXI363">
        <v>2.5</v>
      </c>
      <c r="AXJ363">
        <v>0</v>
      </c>
      <c r="AXK363">
        <v>1</v>
      </c>
      <c r="AXN363">
        <v>1</v>
      </c>
      <c r="AXO363">
        <v>1</v>
      </c>
      <c r="AXP363">
        <v>1</v>
      </c>
      <c r="AXQ363">
        <v>1</v>
      </c>
      <c r="AXR363">
        <v>1</v>
      </c>
      <c r="AXS363">
        <v>1</v>
      </c>
      <c r="AXT363">
        <v>1</v>
      </c>
      <c r="AXU363">
        <v>1</v>
      </c>
      <c r="AXV363">
        <v>2</v>
      </c>
      <c r="AXW363">
        <v>1</v>
      </c>
      <c r="AXX363">
        <v>2</v>
      </c>
      <c r="AYA363">
        <v>10</v>
      </c>
      <c r="AYD363">
        <v>10</v>
      </c>
      <c r="AYE363" t="s">
        <v>1463</v>
      </c>
      <c r="AYF363" t="s">
        <v>1463</v>
      </c>
      <c r="AYG363">
        <v>10</v>
      </c>
      <c r="AYJ363">
        <v>10</v>
      </c>
      <c r="AYK363">
        <v>2.5</v>
      </c>
      <c r="AYL363">
        <v>2.5</v>
      </c>
      <c r="AYM363">
        <v>15</v>
      </c>
      <c r="AZO363" t="s">
        <v>1462</v>
      </c>
      <c r="AZP363" t="s">
        <v>7790</v>
      </c>
      <c r="AZR363">
        <v>2.5</v>
      </c>
      <c r="AZS363">
        <v>2.5</v>
      </c>
      <c r="BCH363">
        <v>10</v>
      </c>
      <c r="BCI363">
        <v>2.5</v>
      </c>
      <c r="BCJ363">
        <v>2.5</v>
      </c>
      <c r="BCK363">
        <v>15</v>
      </c>
      <c r="BCL363">
        <v>1</v>
      </c>
      <c r="BCN363" t="s">
        <v>2555</v>
      </c>
      <c r="BCP363">
        <v>2</v>
      </c>
      <c r="BCR363">
        <v>3</v>
      </c>
      <c r="BCT363" t="s">
        <v>2555</v>
      </c>
      <c r="BCW363" t="s">
        <v>2555</v>
      </c>
      <c r="BCY363">
        <v>2.5</v>
      </c>
      <c r="BCZ363">
        <v>2.5</v>
      </c>
      <c r="BEH363">
        <v>9.1999999999999993</v>
      </c>
      <c r="BEI363">
        <v>7.5</v>
      </c>
      <c r="BEJ363">
        <v>2.5</v>
      </c>
      <c r="BEK363">
        <v>19.2</v>
      </c>
      <c r="BEL363" t="s">
        <v>2567</v>
      </c>
      <c r="BEN363" t="s">
        <v>2567</v>
      </c>
      <c r="BEP363" t="s">
        <v>2567</v>
      </c>
      <c r="BER363" t="s">
        <v>2567</v>
      </c>
      <c r="BET363" t="s">
        <v>2557</v>
      </c>
      <c r="BEV363" t="s">
        <v>2567</v>
      </c>
      <c r="BEX363">
        <v>7.5</v>
      </c>
      <c r="BEY363">
        <v>2.5</v>
      </c>
      <c r="BGQ363" t="s">
        <v>1467</v>
      </c>
      <c r="BGR363">
        <v>0</v>
      </c>
      <c r="BGS363">
        <v>2.5</v>
      </c>
      <c r="BGT363">
        <v>2.5</v>
      </c>
      <c r="BGU363" t="s">
        <v>1463</v>
      </c>
      <c r="BHK363">
        <v>0</v>
      </c>
      <c r="BHL363">
        <v>2.5</v>
      </c>
      <c r="BIT363">
        <v>0</v>
      </c>
      <c r="BIU363">
        <v>0</v>
      </c>
      <c r="BIV363">
        <v>2.5</v>
      </c>
      <c r="BIW363">
        <v>2.5</v>
      </c>
      <c r="BIX363">
        <v>1</v>
      </c>
      <c r="BIY363" t="s">
        <v>2548</v>
      </c>
      <c r="BIZ363" t="s">
        <v>1468</v>
      </c>
      <c r="BJA363" t="s">
        <v>1468</v>
      </c>
      <c r="BJB363">
        <v>0</v>
      </c>
      <c r="BJC363">
        <v>2.5</v>
      </c>
    </row>
    <row r="364" spans="1:1024 1026:1615" ht="15" x14ac:dyDescent="0.25">
      <c r="A364" t="s">
        <v>6936</v>
      </c>
      <c r="B364" t="s">
        <v>7791</v>
      </c>
      <c r="C364" t="s">
        <v>7792</v>
      </c>
      <c r="D364" t="s">
        <v>2553</v>
      </c>
      <c r="E364" t="s">
        <v>7793</v>
      </c>
      <c r="F364" t="s">
        <v>2606</v>
      </c>
      <c r="G364" t="s">
        <v>2607</v>
      </c>
      <c r="H364" t="s">
        <v>4381</v>
      </c>
      <c r="I364" t="s">
        <v>7756</v>
      </c>
      <c r="J364">
        <v>3.09292904</v>
      </c>
      <c r="K364">
        <v>33.935280859999999</v>
      </c>
      <c r="L364" s="116">
        <v>42404</v>
      </c>
      <c r="M364" t="s">
        <v>1471</v>
      </c>
      <c r="N364">
        <v>30</v>
      </c>
      <c r="O364" t="s">
        <v>2554</v>
      </c>
      <c r="Q364">
        <v>6.7</v>
      </c>
      <c r="R364">
        <v>7.5</v>
      </c>
      <c r="S364">
        <v>2.5</v>
      </c>
      <c r="T364">
        <v>16.7</v>
      </c>
      <c r="U364">
        <v>1</v>
      </c>
      <c r="V364">
        <v>1</v>
      </c>
      <c r="W364">
        <v>1</v>
      </c>
      <c r="X364">
        <v>2</v>
      </c>
      <c r="AA364" t="b">
        <v>1</v>
      </c>
      <c r="BS364" t="s">
        <v>1462</v>
      </c>
      <c r="BT364" t="s">
        <v>1462</v>
      </c>
      <c r="BW364">
        <v>7.5</v>
      </c>
      <c r="BX364">
        <v>2.5</v>
      </c>
      <c r="BY364">
        <v>8.5</v>
      </c>
      <c r="BZ364">
        <v>2.5</v>
      </c>
      <c r="CA364">
        <v>2.5</v>
      </c>
      <c r="CB364">
        <v>13.5</v>
      </c>
      <c r="CC364" t="s">
        <v>1462</v>
      </c>
      <c r="CD364" t="b">
        <v>1</v>
      </c>
      <c r="CF364">
        <v>10</v>
      </c>
      <c r="CH364" t="s">
        <v>1462</v>
      </c>
      <c r="CI364" t="b">
        <v>1</v>
      </c>
      <c r="CJ364" t="b">
        <v>1</v>
      </c>
      <c r="CK364">
        <v>10</v>
      </c>
      <c r="CM364" t="s">
        <v>1463</v>
      </c>
      <c r="CR364" t="s">
        <v>1463</v>
      </c>
      <c r="CW364" t="s">
        <v>1463</v>
      </c>
      <c r="DB364" t="s">
        <v>1463</v>
      </c>
      <c r="DG364" t="s">
        <v>1462</v>
      </c>
      <c r="DJ364">
        <v>5</v>
      </c>
      <c r="DM364" t="s">
        <v>1463</v>
      </c>
      <c r="EI364">
        <v>2.5</v>
      </c>
      <c r="EJ364">
        <v>2.5</v>
      </c>
      <c r="EN364">
        <v>0</v>
      </c>
      <c r="EO364" t="s">
        <v>1463</v>
      </c>
      <c r="FL364">
        <v>2.2999999999999998</v>
      </c>
      <c r="FM364">
        <v>2.5</v>
      </c>
      <c r="FN364">
        <v>0</v>
      </c>
      <c r="FO364">
        <v>4.8</v>
      </c>
      <c r="FP364" t="s">
        <v>1462</v>
      </c>
      <c r="FT364" t="b">
        <v>1</v>
      </c>
      <c r="FV364" t="s">
        <v>1464</v>
      </c>
      <c r="HD364" t="b">
        <v>1</v>
      </c>
      <c r="HF364" t="s">
        <v>1464</v>
      </c>
      <c r="KG364" t="s">
        <v>4388</v>
      </c>
      <c r="KH364" t="b">
        <v>1</v>
      </c>
      <c r="KJ364" t="s">
        <v>1464</v>
      </c>
      <c r="KK364" t="s">
        <v>1463</v>
      </c>
      <c r="KM364">
        <v>2.5</v>
      </c>
      <c r="KN364">
        <v>0</v>
      </c>
      <c r="KO364">
        <v>5</v>
      </c>
      <c r="KP364">
        <v>2.5</v>
      </c>
      <c r="KQ364">
        <v>2.5</v>
      </c>
      <c r="KR364">
        <v>10</v>
      </c>
      <c r="KS364" t="s">
        <v>1462</v>
      </c>
      <c r="KV364">
        <v>28</v>
      </c>
      <c r="KW364">
        <v>13</v>
      </c>
      <c r="LA364">
        <v>3</v>
      </c>
      <c r="LB364">
        <v>1</v>
      </c>
      <c r="LF364">
        <v>1</v>
      </c>
      <c r="LG364">
        <v>1</v>
      </c>
      <c r="LK364">
        <v>1</v>
      </c>
      <c r="LL364">
        <v>1</v>
      </c>
      <c r="LZ364" t="b">
        <v>1</v>
      </c>
      <c r="MA364" t="b">
        <v>1</v>
      </c>
      <c r="MF364" t="b">
        <v>1</v>
      </c>
      <c r="MT364" t="s">
        <v>1463</v>
      </c>
      <c r="MV364">
        <v>2.5</v>
      </c>
      <c r="MW364">
        <v>2.5</v>
      </c>
      <c r="MX364">
        <v>0</v>
      </c>
      <c r="MY364">
        <v>0</v>
      </c>
      <c r="MZ364">
        <v>2.5</v>
      </c>
      <c r="NA364">
        <v>2.5</v>
      </c>
      <c r="NM364" t="s">
        <v>2549</v>
      </c>
      <c r="NN364" t="s">
        <v>2549</v>
      </c>
      <c r="NO364" t="s">
        <v>2549</v>
      </c>
      <c r="NP364" t="s">
        <v>2549</v>
      </c>
      <c r="NQ364" t="s">
        <v>2549</v>
      </c>
      <c r="NR364" t="s">
        <v>2549</v>
      </c>
      <c r="NS364" t="s">
        <v>2549</v>
      </c>
      <c r="NT364" t="s">
        <v>2549</v>
      </c>
      <c r="NU364" t="s">
        <v>2549</v>
      </c>
      <c r="NV364" t="s">
        <v>2549</v>
      </c>
      <c r="NW364" t="s">
        <v>2550</v>
      </c>
      <c r="NX364" t="s">
        <v>2569</v>
      </c>
      <c r="NY364" t="s">
        <v>2569</v>
      </c>
      <c r="NZ364" t="s">
        <v>2550</v>
      </c>
      <c r="OA364" t="s">
        <v>2550</v>
      </c>
      <c r="OB364" t="s">
        <v>2550</v>
      </c>
      <c r="OC364" t="s">
        <v>2569</v>
      </c>
      <c r="OD364" t="s">
        <v>2569</v>
      </c>
      <c r="OE364" t="s">
        <v>2550</v>
      </c>
      <c r="OF364" t="s">
        <v>2550</v>
      </c>
      <c r="OG364">
        <v>0</v>
      </c>
      <c r="OH364">
        <v>2.5</v>
      </c>
      <c r="OJ364">
        <v>2.5</v>
      </c>
      <c r="OK364">
        <v>2.5</v>
      </c>
      <c r="OL364">
        <v>5</v>
      </c>
      <c r="QL364">
        <v>2.5</v>
      </c>
      <c r="QM364">
        <v>2.5</v>
      </c>
      <c r="RO364">
        <v>7.5</v>
      </c>
      <c r="RP364">
        <v>2.5</v>
      </c>
      <c r="RQ364">
        <v>2.5</v>
      </c>
      <c r="RR364">
        <v>12.5</v>
      </c>
      <c r="RS364" t="s">
        <v>1463</v>
      </c>
      <c r="RZ364" t="s">
        <v>1463</v>
      </c>
      <c r="SB364" t="s">
        <v>1463</v>
      </c>
      <c r="SH364" t="s">
        <v>1463</v>
      </c>
      <c r="SK364">
        <v>2.5</v>
      </c>
      <c r="SL364">
        <v>2.5</v>
      </c>
      <c r="SM364">
        <v>4.3</v>
      </c>
      <c r="SN364">
        <v>2.5</v>
      </c>
      <c r="SO364">
        <v>2.5</v>
      </c>
      <c r="SP364">
        <v>9.3000000000000007</v>
      </c>
      <c r="SQ364" t="s">
        <v>1463</v>
      </c>
      <c r="SR364" t="s">
        <v>2919</v>
      </c>
      <c r="TI364">
        <v>15</v>
      </c>
      <c r="TJ364" t="s">
        <v>7794</v>
      </c>
      <c r="TM364" t="b">
        <v>1</v>
      </c>
      <c r="TN364" t="b">
        <v>1</v>
      </c>
      <c r="TQ364" t="b">
        <v>1</v>
      </c>
      <c r="TX364">
        <v>2.5</v>
      </c>
      <c r="TY364">
        <v>2.5</v>
      </c>
      <c r="VI364">
        <v>5</v>
      </c>
      <c r="VJ364">
        <v>0</v>
      </c>
      <c r="VK364">
        <v>0</v>
      </c>
      <c r="VL364">
        <v>5</v>
      </c>
      <c r="VM364" t="s">
        <v>1463</v>
      </c>
      <c r="VO364" t="s">
        <v>1463</v>
      </c>
      <c r="VQ364" t="s">
        <v>1463</v>
      </c>
      <c r="VS364" t="s">
        <v>1463</v>
      </c>
      <c r="VV364" t="s">
        <v>1463</v>
      </c>
      <c r="VX364" t="s">
        <v>1462</v>
      </c>
      <c r="VY364" t="s">
        <v>2659</v>
      </c>
      <c r="VZ364">
        <v>0</v>
      </c>
      <c r="WA364">
        <v>0</v>
      </c>
      <c r="XJ364">
        <v>5</v>
      </c>
      <c r="XK364">
        <v>1.3</v>
      </c>
      <c r="XL364">
        <v>2.5</v>
      </c>
      <c r="XM364">
        <v>8.8000000000000007</v>
      </c>
      <c r="XN364" t="s">
        <v>1462</v>
      </c>
      <c r="XO364" t="s">
        <v>1462</v>
      </c>
      <c r="XR364" t="b">
        <v>1</v>
      </c>
      <c r="XU364" t="b">
        <v>1</v>
      </c>
      <c r="XX364" t="b">
        <v>1</v>
      </c>
      <c r="YC364" t="s">
        <v>1462</v>
      </c>
      <c r="YE364" t="s">
        <v>1462</v>
      </c>
      <c r="YF364" t="s">
        <v>6929</v>
      </c>
      <c r="YG364">
        <v>2.5</v>
      </c>
      <c r="YH364">
        <v>2.5</v>
      </c>
      <c r="YI364" t="s">
        <v>1463</v>
      </c>
      <c r="YU364">
        <v>0</v>
      </c>
      <c r="YV364">
        <v>2.5</v>
      </c>
      <c r="ZX364">
        <v>7</v>
      </c>
      <c r="ZY364">
        <v>2.5</v>
      </c>
      <c r="ZZ364">
        <v>2.5</v>
      </c>
      <c r="AAA364">
        <v>12</v>
      </c>
      <c r="AAB364" t="s">
        <v>1462</v>
      </c>
      <c r="AAD364" t="b">
        <v>1</v>
      </c>
      <c r="AAO364" t="b">
        <v>1</v>
      </c>
      <c r="AAS364" t="s">
        <v>7795</v>
      </c>
      <c r="AAT364">
        <v>2.5</v>
      </c>
      <c r="AAU364">
        <v>2.5</v>
      </c>
      <c r="ADN364">
        <v>6</v>
      </c>
      <c r="ADO364">
        <v>2.5</v>
      </c>
      <c r="ADP364">
        <v>2.5</v>
      </c>
      <c r="ADQ364">
        <v>11</v>
      </c>
      <c r="ADR364" t="s">
        <v>1759</v>
      </c>
      <c r="ADS364">
        <v>0.5</v>
      </c>
      <c r="ADT364">
        <v>30</v>
      </c>
      <c r="ADU364" t="s">
        <v>2560</v>
      </c>
      <c r="ADV364">
        <v>1</v>
      </c>
      <c r="ADW364">
        <v>60</v>
      </c>
      <c r="AEG364">
        <v>2.5</v>
      </c>
      <c r="AEH364">
        <v>2.5</v>
      </c>
      <c r="AEI364">
        <v>10</v>
      </c>
      <c r="AEJ364">
        <v>2.5</v>
      </c>
      <c r="AEK364">
        <v>2.5</v>
      </c>
      <c r="AEL364">
        <v>15</v>
      </c>
      <c r="AEU364" t="b">
        <v>1</v>
      </c>
      <c r="AEV364" t="b">
        <v>1</v>
      </c>
      <c r="AEX364" t="b">
        <v>1</v>
      </c>
      <c r="AFC364">
        <v>2.5</v>
      </c>
      <c r="AFD364">
        <v>2.5</v>
      </c>
      <c r="AFE364">
        <v>0</v>
      </c>
      <c r="AFF364">
        <v>3.6</v>
      </c>
      <c r="AFG364">
        <v>2.5</v>
      </c>
      <c r="AFH364">
        <v>6.1</v>
      </c>
      <c r="AFI364" t="s">
        <v>1463</v>
      </c>
      <c r="AFK364" t="s">
        <v>1463</v>
      </c>
      <c r="AFM364" t="s">
        <v>1463</v>
      </c>
      <c r="AFO364" t="s">
        <v>1463</v>
      </c>
      <c r="AFQ364" t="s">
        <v>1463</v>
      </c>
      <c r="AFT364" t="s">
        <v>1463</v>
      </c>
      <c r="AFV364">
        <v>2</v>
      </c>
      <c r="AFW364">
        <v>1</v>
      </c>
      <c r="AFX364">
        <v>3.6111111111111098</v>
      </c>
      <c r="AFY364">
        <v>2.5</v>
      </c>
      <c r="AFZ364">
        <v>6.7</v>
      </c>
      <c r="AGA364">
        <v>2.5</v>
      </c>
      <c r="AGB364">
        <v>0</v>
      </c>
      <c r="AGC364">
        <v>9.1999999999999993</v>
      </c>
      <c r="AGD364">
        <v>20</v>
      </c>
      <c r="AGE364">
        <v>80</v>
      </c>
      <c r="AGG364">
        <v>20</v>
      </c>
      <c r="AGH364">
        <v>5</v>
      </c>
      <c r="AGJ364">
        <v>20</v>
      </c>
      <c r="AGK364">
        <v>0</v>
      </c>
      <c r="AGQ364">
        <v>2.5</v>
      </c>
      <c r="AGR364">
        <v>0</v>
      </c>
      <c r="AGS364">
        <v>2</v>
      </c>
      <c r="AGT364">
        <v>2.5</v>
      </c>
      <c r="AGU364">
        <v>2.5</v>
      </c>
      <c r="AGV364">
        <v>7</v>
      </c>
      <c r="AGW364">
        <v>2</v>
      </c>
      <c r="AGY364" t="b">
        <v>1</v>
      </c>
      <c r="AGZ364" t="b">
        <v>1</v>
      </c>
      <c r="AHD364">
        <v>1</v>
      </c>
      <c r="AHE364">
        <v>2</v>
      </c>
      <c r="AHF364">
        <v>3</v>
      </c>
      <c r="AKM364">
        <v>2.5</v>
      </c>
      <c r="AKN364">
        <v>2.5</v>
      </c>
      <c r="AKO364">
        <v>8.5</v>
      </c>
      <c r="AKP364">
        <v>2.5</v>
      </c>
      <c r="AKQ364">
        <v>2.5</v>
      </c>
      <c r="AKR364">
        <v>13.5</v>
      </c>
      <c r="AKS364" t="s">
        <v>1462</v>
      </c>
      <c r="AKT364" t="s">
        <v>1463</v>
      </c>
      <c r="AKV364" t="s">
        <v>1463</v>
      </c>
      <c r="AKX364" t="s">
        <v>1463</v>
      </c>
      <c r="AKZ364" t="s">
        <v>1463</v>
      </c>
      <c r="ALB364" t="s">
        <v>1462</v>
      </c>
      <c r="ALD364" t="s">
        <v>1463</v>
      </c>
      <c r="ALF364" t="s">
        <v>1462</v>
      </c>
      <c r="ALH364" t="s">
        <v>1463</v>
      </c>
      <c r="ALJ364" t="s">
        <v>1463</v>
      </c>
      <c r="ALL364" t="s">
        <v>1462</v>
      </c>
      <c r="ALN364" t="s">
        <v>1463</v>
      </c>
      <c r="ALP364" t="s">
        <v>1463</v>
      </c>
      <c r="ALR364" t="s">
        <v>1463</v>
      </c>
      <c r="ALT364" t="s">
        <v>1463</v>
      </c>
      <c r="AML364" t="b">
        <v>1</v>
      </c>
      <c r="AMQ364" t="b">
        <v>1</v>
      </c>
      <c r="AMW364" t="b">
        <v>1</v>
      </c>
      <c r="ANA364">
        <v>2.5</v>
      </c>
      <c r="ANB364">
        <v>2.5</v>
      </c>
      <c r="ANC364">
        <v>10</v>
      </c>
      <c r="AND364">
        <v>2.5</v>
      </c>
      <c r="ANE364">
        <v>0</v>
      </c>
      <c r="ANF364">
        <v>12.5</v>
      </c>
      <c r="ANG364" t="s">
        <v>1462</v>
      </c>
      <c r="ANH364" t="s">
        <v>4388</v>
      </c>
      <c r="ANI364" t="s">
        <v>1462</v>
      </c>
      <c r="ANJ364" t="s">
        <v>2616</v>
      </c>
      <c r="ANK364">
        <v>2.5</v>
      </c>
      <c r="ANL364">
        <v>0</v>
      </c>
      <c r="ANM364">
        <v>6</v>
      </c>
      <c r="ANN364">
        <v>2.5</v>
      </c>
      <c r="ANO364">
        <v>5</v>
      </c>
      <c r="ANP364">
        <v>13.5</v>
      </c>
      <c r="ANQ364" t="s">
        <v>2599</v>
      </c>
      <c r="ANR364" t="s">
        <v>1462</v>
      </c>
      <c r="ANT364">
        <v>2.5</v>
      </c>
      <c r="ANU364">
        <v>5</v>
      </c>
      <c r="AQR364">
        <v>2.5</v>
      </c>
      <c r="AQS364">
        <v>0</v>
      </c>
      <c r="AQT364">
        <v>0</v>
      </c>
      <c r="AQU364">
        <v>2.5</v>
      </c>
      <c r="AQV364" t="s">
        <v>1463</v>
      </c>
      <c r="ARA364" t="b">
        <v>1</v>
      </c>
      <c r="ARD364" t="b">
        <v>1</v>
      </c>
      <c r="ARG364">
        <v>0</v>
      </c>
      <c r="ARH364">
        <v>0</v>
      </c>
      <c r="ARI364" t="s">
        <v>1463</v>
      </c>
      <c r="ARQ364" t="s">
        <v>1463</v>
      </c>
      <c r="ASD364">
        <v>0</v>
      </c>
      <c r="ASE364">
        <v>0</v>
      </c>
      <c r="ASF364">
        <v>7</v>
      </c>
      <c r="ASG364">
        <v>2.5</v>
      </c>
      <c r="ASH364">
        <v>2.5</v>
      </c>
      <c r="ASI364">
        <v>12</v>
      </c>
      <c r="ASJ364">
        <v>2</v>
      </c>
      <c r="ASL364" t="b">
        <v>1</v>
      </c>
      <c r="ASM364" t="b">
        <v>1</v>
      </c>
      <c r="ASS364">
        <v>2</v>
      </c>
      <c r="AST364" t="s">
        <v>1462</v>
      </c>
      <c r="ASW364" t="b">
        <v>1</v>
      </c>
      <c r="ASX364" t="b">
        <v>1</v>
      </c>
      <c r="ATC364" t="s">
        <v>7641</v>
      </c>
      <c r="ATD364">
        <v>2.5</v>
      </c>
      <c r="ATE364">
        <v>2.5</v>
      </c>
      <c r="ATF364">
        <v>3.5</v>
      </c>
      <c r="ATG364">
        <v>2.5</v>
      </c>
      <c r="ATH364">
        <v>1.3</v>
      </c>
      <c r="ATI364">
        <v>7.3</v>
      </c>
      <c r="ATJ364" t="s">
        <v>1462</v>
      </c>
      <c r="AVG364" t="b">
        <v>1</v>
      </c>
      <c r="AVH364" t="s">
        <v>7796</v>
      </c>
      <c r="AVI364" t="s">
        <v>2566</v>
      </c>
      <c r="AVZ364">
        <v>5</v>
      </c>
      <c r="AWA364">
        <v>2.5</v>
      </c>
      <c r="AWB364">
        <v>0</v>
      </c>
      <c r="AWC364">
        <v>0</v>
      </c>
      <c r="AWD364">
        <v>2</v>
      </c>
      <c r="AWE364">
        <v>5</v>
      </c>
      <c r="AWF364">
        <v>2.5</v>
      </c>
      <c r="AWG364">
        <v>9.5</v>
      </c>
      <c r="AWH364" t="s">
        <v>1462</v>
      </c>
      <c r="AWI364" t="s">
        <v>1469</v>
      </c>
      <c r="AWJ364" t="s">
        <v>1463</v>
      </c>
      <c r="AWL364" t="s">
        <v>1463</v>
      </c>
      <c r="AWN364" t="s">
        <v>1463</v>
      </c>
      <c r="AWP364" t="s">
        <v>1463</v>
      </c>
      <c r="AWR364" t="s">
        <v>1463</v>
      </c>
      <c r="AWT364" t="s">
        <v>1463</v>
      </c>
      <c r="AWV364" t="s">
        <v>1462</v>
      </c>
      <c r="AWX364" t="s">
        <v>1463</v>
      </c>
      <c r="AWZ364" t="s">
        <v>1462</v>
      </c>
      <c r="AXA364" t="s">
        <v>1469</v>
      </c>
      <c r="AXB364" t="s">
        <v>1463</v>
      </c>
      <c r="AXD364" t="s">
        <v>1463</v>
      </c>
      <c r="AXI364">
        <v>5</v>
      </c>
      <c r="AXJ364">
        <v>2.5</v>
      </c>
      <c r="AXK364">
        <v>1</v>
      </c>
      <c r="AXN364">
        <v>1</v>
      </c>
      <c r="AXO364">
        <v>1</v>
      </c>
      <c r="AXP364">
        <v>1</v>
      </c>
      <c r="AXQ364">
        <v>1</v>
      </c>
      <c r="AXR364">
        <v>1</v>
      </c>
      <c r="AXS364">
        <v>1</v>
      </c>
      <c r="AXT364">
        <v>1</v>
      </c>
      <c r="AXU364">
        <v>1</v>
      </c>
      <c r="AXV364">
        <v>2</v>
      </c>
      <c r="AXW364">
        <v>1</v>
      </c>
      <c r="AXX364">
        <v>2</v>
      </c>
      <c r="AYA364">
        <v>8.6999999999999993</v>
      </c>
      <c r="AYD364">
        <v>8.6999999999999993</v>
      </c>
      <c r="AYE364" t="s">
        <v>1463</v>
      </c>
      <c r="AYF364" t="s">
        <v>1463</v>
      </c>
      <c r="AYG364">
        <v>6</v>
      </c>
      <c r="AYJ364">
        <v>10</v>
      </c>
      <c r="AYK364">
        <v>5</v>
      </c>
      <c r="AYL364">
        <v>2.5</v>
      </c>
      <c r="AYM364">
        <v>17.5</v>
      </c>
      <c r="AZO364" t="s">
        <v>1462</v>
      </c>
      <c r="AZP364" t="s">
        <v>7797</v>
      </c>
      <c r="AZR364">
        <v>5</v>
      </c>
      <c r="AZS364">
        <v>2.5</v>
      </c>
      <c r="BCH364">
        <v>10</v>
      </c>
      <c r="BCI364">
        <v>2.5</v>
      </c>
      <c r="BCJ364">
        <v>0</v>
      </c>
      <c r="BCK364">
        <v>12.5</v>
      </c>
      <c r="BCL364">
        <v>1</v>
      </c>
      <c r="BCN364">
        <v>3</v>
      </c>
      <c r="BCP364">
        <v>2</v>
      </c>
      <c r="BCR364">
        <v>4</v>
      </c>
      <c r="BCT364" t="s">
        <v>2555</v>
      </c>
      <c r="BCW364" t="s">
        <v>2555</v>
      </c>
      <c r="BCY364">
        <v>2.5</v>
      </c>
      <c r="BCZ364">
        <v>0</v>
      </c>
      <c r="BEH364">
        <v>9.1999999999999993</v>
      </c>
      <c r="BEI364">
        <v>7.5</v>
      </c>
      <c r="BEJ364">
        <v>0</v>
      </c>
      <c r="BEK364">
        <v>16.7</v>
      </c>
      <c r="BEL364" t="s">
        <v>2567</v>
      </c>
      <c r="BEN364" t="s">
        <v>2567</v>
      </c>
      <c r="BEP364" t="s">
        <v>2567</v>
      </c>
      <c r="BER364" t="s">
        <v>2567</v>
      </c>
      <c r="BET364" t="s">
        <v>2557</v>
      </c>
      <c r="BEV364" t="s">
        <v>2567</v>
      </c>
      <c r="BEX364">
        <v>7.5</v>
      </c>
      <c r="BEY364">
        <v>0</v>
      </c>
      <c r="BGQ364">
        <v>0</v>
      </c>
      <c r="BGR364">
        <v>2.5</v>
      </c>
      <c r="BGS364">
        <v>2.5</v>
      </c>
      <c r="BGT364">
        <v>5</v>
      </c>
      <c r="BGU364" t="s">
        <v>1462</v>
      </c>
      <c r="BHB364" t="s">
        <v>4822</v>
      </c>
      <c r="BHC364" t="s">
        <v>3103</v>
      </c>
      <c r="BHD364" t="s">
        <v>4531</v>
      </c>
      <c r="BHE364" t="s">
        <v>3103</v>
      </c>
      <c r="BHK364">
        <v>2.5</v>
      </c>
      <c r="BHL364">
        <v>2.5</v>
      </c>
      <c r="BIT364">
        <v>5</v>
      </c>
      <c r="BIU364">
        <v>2.5</v>
      </c>
      <c r="BIV364">
        <v>2.5</v>
      </c>
      <c r="BIW364">
        <v>10</v>
      </c>
      <c r="BIX364">
        <v>2</v>
      </c>
      <c r="BIY364" t="s">
        <v>1794</v>
      </c>
      <c r="BIZ364" t="s">
        <v>2548</v>
      </c>
      <c r="BJA364" t="s">
        <v>1468</v>
      </c>
      <c r="BJB364">
        <v>2.5</v>
      </c>
      <c r="BJC364">
        <v>2.5</v>
      </c>
    </row>
    <row r="365" spans="1:1024 1026:1615" ht="15" x14ac:dyDescent="0.25">
      <c r="A365" t="s">
        <v>6936</v>
      </c>
      <c r="B365" t="s">
        <v>7798</v>
      </c>
      <c r="C365" t="s">
        <v>7799</v>
      </c>
      <c r="D365" t="s">
        <v>2553</v>
      </c>
      <c r="E365" t="s">
        <v>7800</v>
      </c>
      <c r="F365" t="s">
        <v>2606</v>
      </c>
      <c r="G365" t="s">
        <v>2607</v>
      </c>
      <c r="H365" t="s">
        <v>4381</v>
      </c>
      <c r="I365" t="s">
        <v>7756</v>
      </c>
      <c r="J365">
        <v>3.0925156</v>
      </c>
      <c r="K365">
        <v>33.935106159999997</v>
      </c>
      <c r="L365" s="116">
        <v>42404</v>
      </c>
      <c r="M365" t="s">
        <v>1471</v>
      </c>
      <c r="N365">
        <v>29</v>
      </c>
      <c r="O365" t="s">
        <v>2554</v>
      </c>
      <c r="Q365">
        <v>6.7</v>
      </c>
      <c r="R365">
        <v>5</v>
      </c>
      <c r="S365">
        <v>2.5</v>
      </c>
      <c r="T365">
        <v>14.2</v>
      </c>
      <c r="U365">
        <v>1</v>
      </c>
      <c r="V365">
        <v>1</v>
      </c>
      <c r="W365">
        <v>4</v>
      </c>
      <c r="X365">
        <v>1</v>
      </c>
      <c r="AA365" t="b">
        <v>1</v>
      </c>
      <c r="BS365" t="s">
        <v>1462</v>
      </c>
      <c r="BT365" t="s">
        <v>1462</v>
      </c>
      <c r="BW365">
        <v>5</v>
      </c>
      <c r="BX365">
        <v>2.5</v>
      </c>
      <c r="BY365">
        <v>6</v>
      </c>
      <c r="BZ365">
        <v>2.5</v>
      </c>
      <c r="CA365">
        <v>2.5</v>
      </c>
      <c r="CB365">
        <v>11</v>
      </c>
      <c r="CC365" t="s">
        <v>1462</v>
      </c>
      <c r="CD365" t="b">
        <v>1</v>
      </c>
      <c r="CF365">
        <v>10</v>
      </c>
      <c r="CH365" t="s">
        <v>1462</v>
      </c>
      <c r="CJ365" t="b">
        <v>1</v>
      </c>
      <c r="CK365">
        <v>10</v>
      </c>
      <c r="CM365" t="s">
        <v>1463</v>
      </c>
      <c r="CR365" t="s">
        <v>1463</v>
      </c>
      <c r="CW365" t="s">
        <v>1463</v>
      </c>
      <c r="DB365" t="s">
        <v>1463</v>
      </c>
      <c r="DG365" t="s">
        <v>1463</v>
      </c>
      <c r="DM365" t="s">
        <v>1463</v>
      </c>
      <c r="DU365" t="b">
        <v>1</v>
      </c>
      <c r="DY365" t="b">
        <v>1</v>
      </c>
      <c r="EA365" t="b">
        <v>1</v>
      </c>
      <c r="EI365">
        <v>2.5</v>
      </c>
      <c r="EJ365">
        <v>2.5</v>
      </c>
      <c r="EN365">
        <v>0</v>
      </c>
      <c r="EO365" t="s">
        <v>1463</v>
      </c>
      <c r="FL365">
        <v>3.5</v>
      </c>
      <c r="FM365">
        <v>2.5</v>
      </c>
      <c r="FN365">
        <v>2.5</v>
      </c>
      <c r="FO365">
        <v>8.5</v>
      </c>
      <c r="FP365" t="s">
        <v>1462</v>
      </c>
      <c r="FS365" t="s">
        <v>1464</v>
      </c>
      <c r="FT365" t="b">
        <v>1</v>
      </c>
      <c r="FV365" t="s">
        <v>1464</v>
      </c>
      <c r="FY365" t="s">
        <v>1464</v>
      </c>
      <c r="GB365" t="s">
        <v>1464</v>
      </c>
      <c r="GE365" t="s">
        <v>1464</v>
      </c>
      <c r="GH365" t="s">
        <v>1464</v>
      </c>
      <c r="GK365" t="s">
        <v>1464</v>
      </c>
      <c r="GN365" t="s">
        <v>1464</v>
      </c>
      <c r="GQ365" t="s">
        <v>1464</v>
      </c>
      <c r="GT365" t="s">
        <v>1464</v>
      </c>
      <c r="GW365" t="s">
        <v>1464</v>
      </c>
      <c r="GZ365" t="s">
        <v>1464</v>
      </c>
      <c r="HC365" t="s">
        <v>1464</v>
      </c>
      <c r="HD365" t="b">
        <v>1</v>
      </c>
      <c r="HF365" t="s">
        <v>1464</v>
      </c>
      <c r="HI365" t="s">
        <v>1464</v>
      </c>
      <c r="HL365" t="s">
        <v>1464</v>
      </c>
      <c r="HO365" t="s">
        <v>1464</v>
      </c>
      <c r="HR365" t="s">
        <v>1464</v>
      </c>
      <c r="HU365" t="s">
        <v>1464</v>
      </c>
      <c r="HX365" t="s">
        <v>1464</v>
      </c>
      <c r="IA365" t="s">
        <v>1464</v>
      </c>
      <c r="ID365" t="s">
        <v>1464</v>
      </c>
      <c r="IG365" t="s">
        <v>1464</v>
      </c>
      <c r="IJ365" t="s">
        <v>1464</v>
      </c>
      <c r="IM365" t="s">
        <v>1464</v>
      </c>
      <c r="IP365" t="s">
        <v>1464</v>
      </c>
      <c r="IS365" t="s">
        <v>1464</v>
      </c>
      <c r="IV365" t="s">
        <v>1464</v>
      </c>
      <c r="IY365" t="s">
        <v>1464</v>
      </c>
      <c r="JB365" t="s">
        <v>1464</v>
      </c>
      <c r="JC365" t="b">
        <v>1</v>
      </c>
      <c r="JE365" t="s">
        <v>1464</v>
      </c>
      <c r="JH365" t="s">
        <v>1464</v>
      </c>
      <c r="JK365" t="s">
        <v>1464</v>
      </c>
      <c r="JN365" t="s">
        <v>1464</v>
      </c>
      <c r="JQ365" t="s">
        <v>1464</v>
      </c>
      <c r="JT365" t="s">
        <v>1464</v>
      </c>
      <c r="JW365" t="s">
        <v>1464</v>
      </c>
      <c r="JZ365" t="s">
        <v>1464</v>
      </c>
      <c r="KC365" t="s">
        <v>1464</v>
      </c>
      <c r="KF365" t="s">
        <v>1464</v>
      </c>
      <c r="KG365" t="s">
        <v>4388</v>
      </c>
      <c r="KJ365" t="s">
        <v>1464</v>
      </c>
      <c r="KM365">
        <v>2.5</v>
      </c>
      <c r="KN365">
        <v>2.5</v>
      </c>
      <c r="KO365">
        <v>5</v>
      </c>
      <c r="KP365">
        <v>2.5</v>
      </c>
      <c r="KQ365">
        <v>2.5</v>
      </c>
      <c r="KR365">
        <v>10</v>
      </c>
      <c r="KS365" t="s">
        <v>1462</v>
      </c>
      <c r="KV365">
        <v>6</v>
      </c>
      <c r="KW365">
        <v>2</v>
      </c>
      <c r="KX365">
        <v>5</v>
      </c>
      <c r="LB365">
        <v>3</v>
      </c>
      <c r="LF365">
        <v>1</v>
      </c>
      <c r="LG365">
        <v>1</v>
      </c>
      <c r="LH365">
        <v>1</v>
      </c>
      <c r="LL365">
        <v>1</v>
      </c>
      <c r="LZ365" t="b">
        <v>1</v>
      </c>
      <c r="MA365" t="b">
        <v>1</v>
      </c>
      <c r="MB365" t="b">
        <v>1</v>
      </c>
      <c r="MF365" t="b">
        <v>1</v>
      </c>
      <c r="MT365" t="s">
        <v>1463</v>
      </c>
      <c r="MV365">
        <v>2.5</v>
      </c>
      <c r="MW365">
        <v>2.5</v>
      </c>
      <c r="MX365">
        <v>0</v>
      </c>
      <c r="MY365">
        <v>0</v>
      </c>
      <c r="MZ365">
        <v>2.5</v>
      </c>
      <c r="NA365">
        <v>2.5</v>
      </c>
      <c r="NM365" t="s">
        <v>2549</v>
      </c>
      <c r="NN365" t="s">
        <v>2549</v>
      </c>
      <c r="NO365" t="s">
        <v>2549</v>
      </c>
      <c r="NP365" t="s">
        <v>2549</v>
      </c>
      <c r="NQ365" t="s">
        <v>2549</v>
      </c>
      <c r="NR365" t="s">
        <v>2549</v>
      </c>
      <c r="NS365" t="s">
        <v>2549</v>
      </c>
      <c r="NT365" t="s">
        <v>2549</v>
      </c>
      <c r="NU365" t="s">
        <v>2549</v>
      </c>
      <c r="NV365" t="s">
        <v>2549</v>
      </c>
      <c r="NW365" t="s">
        <v>2550</v>
      </c>
      <c r="NX365" t="s">
        <v>2569</v>
      </c>
      <c r="NY365" t="s">
        <v>2569</v>
      </c>
      <c r="NZ365" t="s">
        <v>2569</v>
      </c>
      <c r="OA365" t="s">
        <v>2550</v>
      </c>
      <c r="OB365" t="s">
        <v>2550</v>
      </c>
      <c r="OC365" t="s">
        <v>2550</v>
      </c>
      <c r="OD365" t="s">
        <v>2569</v>
      </c>
      <c r="OE365" t="s">
        <v>2550</v>
      </c>
      <c r="OF365" t="s">
        <v>2550</v>
      </c>
      <c r="OG365">
        <v>0</v>
      </c>
      <c r="OH365">
        <v>2.5</v>
      </c>
      <c r="OJ365">
        <v>0</v>
      </c>
      <c r="OK365">
        <v>2.5</v>
      </c>
      <c r="OL365">
        <v>2.5</v>
      </c>
      <c r="QL365">
        <v>0</v>
      </c>
      <c r="QM365">
        <v>2.5</v>
      </c>
      <c r="RO365">
        <v>7.5</v>
      </c>
      <c r="RP365">
        <v>0</v>
      </c>
      <c r="RQ365">
        <v>2.5</v>
      </c>
      <c r="RR365">
        <v>10</v>
      </c>
      <c r="RS365" t="s">
        <v>1463</v>
      </c>
      <c r="RZ365" t="s">
        <v>1463</v>
      </c>
      <c r="SB365" t="s">
        <v>1463</v>
      </c>
      <c r="SH365" t="s">
        <v>1463</v>
      </c>
      <c r="SK365">
        <v>0</v>
      </c>
      <c r="SL365">
        <v>2.5</v>
      </c>
      <c r="SM365">
        <v>4.3</v>
      </c>
      <c r="SN365">
        <v>2.5</v>
      </c>
      <c r="SO365">
        <v>2.5</v>
      </c>
      <c r="SP365">
        <v>9.3000000000000007</v>
      </c>
      <c r="SQ365" t="s">
        <v>1463</v>
      </c>
      <c r="SR365" t="s">
        <v>2668</v>
      </c>
      <c r="TI365">
        <v>15</v>
      </c>
      <c r="TJ365" t="s">
        <v>7758</v>
      </c>
      <c r="TM365" t="b">
        <v>1</v>
      </c>
      <c r="TN365" t="b">
        <v>1</v>
      </c>
      <c r="TO365" t="b">
        <v>1</v>
      </c>
      <c r="TQ365" t="b">
        <v>1</v>
      </c>
      <c r="TX365">
        <v>2.5</v>
      </c>
      <c r="TY365">
        <v>2.5</v>
      </c>
      <c r="VI365">
        <v>5</v>
      </c>
      <c r="VJ365">
        <v>0</v>
      </c>
      <c r="VK365">
        <v>2.5</v>
      </c>
      <c r="VL365">
        <v>7.5</v>
      </c>
      <c r="VM365" t="s">
        <v>1463</v>
      </c>
      <c r="VO365" t="s">
        <v>1463</v>
      </c>
      <c r="VQ365" t="s">
        <v>1463</v>
      </c>
      <c r="VS365" t="s">
        <v>1463</v>
      </c>
      <c r="VV365" t="s">
        <v>1463</v>
      </c>
      <c r="VX365" t="s">
        <v>1462</v>
      </c>
      <c r="VY365" t="s">
        <v>5377</v>
      </c>
      <c r="VZ365">
        <v>0</v>
      </c>
      <c r="WA365">
        <v>2.5</v>
      </c>
      <c r="XJ365">
        <v>5</v>
      </c>
      <c r="XK365">
        <v>1.3</v>
      </c>
      <c r="XL365">
        <v>2.5</v>
      </c>
      <c r="XM365">
        <v>8.8000000000000007</v>
      </c>
      <c r="XN365" t="s">
        <v>1462</v>
      </c>
      <c r="XO365" t="s">
        <v>1462</v>
      </c>
      <c r="XR365" t="b">
        <v>1</v>
      </c>
      <c r="XU365" t="b">
        <v>1</v>
      </c>
      <c r="XX365" t="b">
        <v>1</v>
      </c>
      <c r="YC365" t="s">
        <v>1462</v>
      </c>
      <c r="YE365" t="s">
        <v>1462</v>
      </c>
      <c r="YF365" t="s">
        <v>6929</v>
      </c>
      <c r="YG365">
        <v>2.5</v>
      </c>
      <c r="YH365">
        <v>2.5</v>
      </c>
      <c r="YI365" t="s">
        <v>1463</v>
      </c>
      <c r="YU365">
        <v>0</v>
      </c>
      <c r="YV365">
        <v>2.5</v>
      </c>
      <c r="ZX365">
        <v>5</v>
      </c>
      <c r="ZY365">
        <v>2.5</v>
      </c>
      <c r="ZZ365">
        <v>2.5</v>
      </c>
      <c r="AAA365">
        <v>10</v>
      </c>
      <c r="AAB365" t="s">
        <v>1462</v>
      </c>
      <c r="AAO365" t="b">
        <v>1</v>
      </c>
      <c r="AAS365" t="s">
        <v>7801</v>
      </c>
      <c r="AAT365">
        <v>2.5</v>
      </c>
      <c r="AAU365">
        <v>2.5</v>
      </c>
      <c r="ADN365">
        <v>10</v>
      </c>
      <c r="ADO365">
        <v>2.5</v>
      </c>
      <c r="ADP365">
        <v>2.5</v>
      </c>
      <c r="ADQ365">
        <v>15</v>
      </c>
      <c r="ADR365" t="s">
        <v>1759</v>
      </c>
      <c r="ADS365">
        <v>0.5</v>
      </c>
      <c r="ADT365">
        <v>30</v>
      </c>
      <c r="ADU365" t="s">
        <v>3580</v>
      </c>
      <c r="ADV365">
        <v>0.5</v>
      </c>
      <c r="ADW365">
        <v>30</v>
      </c>
      <c r="ADX365" t="s">
        <v>2560</v>
      </c>
      <c r="ADY365">
        <v>0.5</v>
      </c>
      <c r="ADZ365">
        <v>60</v>
      </c>
      <c r="AEG365">
        <v>2.5</v>
      </c>
      <c r="AEH365">
        <v>2.5</v>
      </c>
      <c r="AEI365">
        <v>10</v>
      </c>
      <c r="AEJ365">
        <v>2.5</v>
      </c>
      <c r="AEK365">
        <v>2.5</v>
      </c>
      <c r="AEL365">
        <v>15</v>
      </c>
      <c r="AEV365" t="b">
        <v>1</v>
      </c>
      <c r="AEX365" t="b">
        <v>1</v>
      </c>
      <c r="AEY365" t="b">
        <v>1</v>
      </c>
      <c r="AFC365">
        <v>2.5</v>
      </c>
      <c r="AFD365">
        <v>2.5</v>
      </c>
      <c r="AFE365">
        <v>0</v>
      </c>
      <c r="AFF365">
        <v>3.6</v>
      </c>
      <c r="AFG365">
        <v>2.5</v>
      </c>
      <c r="AFH365">
        <v>6.1</v>
      </c>
      <c r="AFI365" t="s">
        <v>1463</v>
      </c>
      <c r="AFK365" t="s">
        <v>1463</v>
      </c>
      <c r="AFM365" t="s">
        <v>1463</v>
      </c>
      <c r="AFO365" t="s">
        <v>1463</v>
      </c>
      <c r="AFQ365" t="s">
        <v>1463</v>
      </c>
      <c r="AFT365" t="s">
        <v>1463</v>
      </c>
      <c r="AFV365">
        <v>2</v>
      </c>
      <c r="AFW365">
        <v>1</v>
      </c>
      <c r="AFX365">
        <v>3.6111111111111098</v>
      </c>
      <c r="AFY365">
        <v>2.5</v>
      </c>
      <c r="AFZ365">
        <v>6.7</v>
      </c>
      <c r="AGA365">
        <v>0</v>
      </c>
      <c r="AGB365">
        <v>2.5</v>
      </c>
      <c r="AGC365">
        <v>9.1999999999999993</v>
      </c>
      <c r="AGD365">
        <v>8</v>
      </c>
      <c r="AGE365">
        <v>250</v>
      </c>
      <c r="AGG365">
        <v>8</v>
      </c>
      <c r="AGH365">
        <v>5</v>
      </c>
      <c r="AGJ365">
        <v>8</v>
      </c>
      <c r="AGK365">
        <v>0</v>
      </c>
      <c r="AGQ365">
        <v>0</v>
      </c>
      <c r="AGR365">
        <v>2.5</v>
      </c>
      <c r="AGS365">
        <v>2</v>
      </c>
      <c r="AGT365">
        <v>2.5</v>
      </c>
      <c r="AGU365">
        <v>2.5</v>
      </c>
      <c r="AGV365">
        <v>7</v>
      </c>
      <c r="AGW365">
        <v>2</v>
      </c>
      <c r="AGY365" t="b">
        <v>1</v>
      </c>
      <c r="AGZ365" t="b">
        <v>1</v>
      </c>
      <c r="AHD365">
        <v>1</v>
      </c>
      <c r="AHE365">
        <v>2</v>
      </c>
      <c r="AHF365">
        <v>3</v>
      </c>
      <c r="AKM365">
        <v>2.5</v>
      </c>
      <c r="AKN365">
        <v>2.5</v>
      </c>
      <c r="AKO365">
        <v>8.5</v>
      </c>
      <c r="AKP365">
        <v>2.5</v>
      </c>
      <c r="AKQ365">
        <v>2.5</v>
      </c>
      <c r="AKR365">
        <v>13.5</v>
      </c>
      <c r="AKS365" t="s">
        <v>1462</v>
      </c>
      <c r="AKT365" t="s">
        <v>1463</v>
      </c>
      <c r="AKV365" t="s">
        <v>1463</v>
      </c>
      <c r="AKX365" t="s">
        <v>1463</v>
      </c>
      <c r="AKZ365" t="s">
        <v>1463</v>
      </c>
      <c r="ALB365" t="s">
        <v>1462</v>
      </c>
      <c r="ALD365" t="s">
        <v>1463</v>
      </c>
      <c r="ALF365" t="s">
        <v>1462</v>
      </c>
      <c r="ALH365" t="s">
        <v>1462</v>
      </c>
      <c r="ALJ365" t="s">
        <v>1463</v>
      </c>
      <c r="ALL365" t="s">
        <v>1463</v>
      </c>
      <c r="ALN365" t="s">
        <v>1463</v>
      </c>
      <c r="ALP365" t="s">
        <v>1463</v>
      </c>
      <c r="ALR365" t="s">
        <v>1463</v>
      </c>
      <c r="ALT365" t="s">
        <v>1463</v>
      </c>
      <c r="AMJ365" t="b">
        <v>1</v>
      </c>
      <c r="AMM365" t="b">
        <v>1</v>
      </c>
      <c r="AMW365" t="b">
        <v>1</v>
      </c>
      <c r="ANA365">
        <v>2.5</v>
      </c>
      <c r="ANB365">
        <v>2.5</v>
      </c>
      <c r="ANC365">
        <v>10</v>
      </c>
      <c r="AND365">
        <v>2.5</v>
      </c>
      <c r="ANE365">
        <v>2.5</v>
      </c>
      <c r="ANF365">
        <v>15</v>
      </c>
      <c r="ANG365" t="s">
        <v>1462</v>
      </c>
      <c r="ANH365" t="s">
        <v>4388</v>
      </c>
      <c r="ANI365" t="s">
        <v>1462</v>
      </c>
      <c r="ANJ365" t="s">
        <v>2616</v>
      </c>
      <c r="ANK365">
        <v>2.5</v>
      </c>
      <c r="ANL365">
        <v>2.5</v>
      </c>
      <c r="ANM365">
        <v>6</v>
      </c>
      <c r="ANN365">
        <v>2.5</v>
      </c>
      <c r="ANO365">
        <v>5</v>
      </c>
      <c r="ANP365">
        <v>13.5</v>
      </c>
      <c r="ANQ365" t="s">
        <v>2599</v>
      </c>
      <c r="ANR365" t="s">
        <v>1462</v>
      </c>
      <c r="ANT365">
        <v>2.5</v>
      </c>
      <c r="ANU365">
        <v>5</v>
      </c>
      <c r="AQR365">
        <v>5</v>
      </c>
      <c r="AQS365">
        <v>1.3</v>
      </c>
      <c r="AQT365">
        <v>2.5</v>
      </c>
      <c r="AQU365">
        <v>8.8000000000000007</v>
      </c>
      <c r="AQV365" t="s">
        <v>1463</v>
      </c>
      <c r="ARA365" t="b">
        <v>1</v>
      </c>
      <c r="ARG365">
        <v>0</v>
      </c>
      <c r="ARH365">
        <v>2.5</v>
      </c>
      <c r="ARI365" t="s">
        <v>1463</v>
      </c>
      <c r="ARQ365" t="s">
        <v>1462</v>
      </c>
      <c r="ARS365" t="s">
        <v>6991</v>
      </c>
      <c r="ART365" t="s">
        <v>2616</v>
      </c>
      <c r="ASB365" t="b">
        <v>1</v>
      </c>
      <c r="ASC365" t="s">
        <v>7802</v>
      </c>
      <c r="ASD365">
        <v>2.5</v>
      </c>
      <c r="ASE365">
        <v>2.5</v>
      </c>
      <c r="ASF365">
        <v>6</v>
      </c>
      <c r="ASG365">
        <v>2.5</v>
      </c>
      <c r="ASH365">
        <v>2.5</v>
      </c>
      <c r="ASI365">
        <v>11</v>
      </c>
      <c r="ASJ365">
        <v>20</v>
      </c>
      <c r="ASL365" t="b">
        <v>1</v>
      </c>
      <c r="ASM365" t="b">
        <v>1</v>
      </c>
      <c r="AST365" t="s">
        <v>1462</v>
      </c>
      <c r="ASW365" t="b">
        <v>1</v>
      </c>
      <c r="ASY365" t="b">
        <v>1</v>
      </c>
      <c r="ATC365" t="s">
        <v>7641</v>
      </c>
      <c r="ATD365">
        <v>2.5</v>
      </c>
      <c r="ATE365">
        <v>2.5</v>
      </c>
      <c r="ATF365">
        <v>0</v>
      </c>
      <c r="ATG365">
        <v>1.3</v>
      </c>
      <c r="ATH365">
        <v>2.5</v>
      </c>
      <c r="ATI365">
        <v>3.8</v>
      </c>
      <c r="ATJ365" t="s">
        <v>1463</v>
      </c>
      <c r="AVZ365">
        <v>2.5</v>
      </c>
      <c r="AWA365">
        <v>2.5</v>
      </c>
      <c r="AWB365">
        <v>0</v>
      </c>
      <c r="AWC365">
        <v>2.5</v>
      </c>
      <c r="AWD365">
        <v>2</v>
      </c>
      <c r="AWE365">
        <v>2.5</v>
      </c>
      <c r="AWF365">
        <v>2.5</v>
      </c>
      <c r="AWG365">
        <v>7</v>
      </c>
      <c r="AWH365" t="s">
        <v>1462</v>
      </c>
      <c r="AWJ365" t="s">
        <v>1463</v>
      </c>
      <c r="AWL365" t="s">
        <v>1462</v>
      </c>
      <c r="AWN365" t="s">
        <v>1463</v>
      </c>
      <c r="AWP365" t="s">
        <v>1463</v>
      </c>
      <c r="AWR365" t="s">
        <v>1463</v>
      </c>
      <c r="AWT365" t="s">
        <v>1463</v>
      </c>
      <c r="AWV365" t="s">
        <v>1462</v>
      </c>
      <c r="AWX365" t="s">
        <v>1463</v>
      </c>
      <c r="AWZ365" t="s">
        <v>1463</v>
      </c>
      <c r="AXB365" t="s">
        <v>1463</v>
      </c>
      <c r="AXD365" t="s">
        <v>1463</v>
      </c>
      <c r="AXI365">
        <v>2.5</v>
      </c>
      <c r="AXJ365">
        <v>2.5</v>
      </c>
      <c r="AXK365">
        <v>1</v>
      </c>
      <c r="AXN365">
        <v>1</v>
      </c>
      <c r="AXO365">
        <v>1</v>
      </c>
      <c r="AXP365">
        <v>1</v>
      </c>
      <c r="AXQ365">
        <v>1</v>
      </c>
      <c r="AXR365">
        <v>1</v>
      </c>
      <c r="AXS365">
        <v>1</v>
      </c>
      <c r="AXT365">
        <v>1</v>
      </c>
      <c r="AXU365">
        <v>1</v>
      </c>
      <c r="AXV365">
        <v>2</v>
      </c>
      <c r="AXW365">
        <v>1</v>
      </c>
      <c r="AXX365">
        <v>2</v>
      </c>
      <c r="AYA365">
        <v>10</v>
      </c>
      <c r="AYD365">
        <v>10</v>
      </c>
      <c r="AYE365" t="s">
        <v>1463</v>
      </c>
      <c r="AYF365" t="s">
        <v>1463</v>
      </c>
      <c r="AYG365">
        <v>10</v>
      </c>
      <c r="AYJ365">
        <v>10</v>
      </c>
      <c r="AYK365">
        <v>0</v>
      </c>
      <c r="AYL365">
        <v>2.5</v>
      </c>
      <c r="AYM365">
        <v>12.5</v>
      </c>
      <c r="AZO365" t="s">
        <v>1462</v>
      </c>
      <c r="AZP365" t="s">
        <v>7313</v>
      </c>
      <c r="AZR365">
        <v>0</v>
      </c>
      <c r="AZS365">
        <v>2.5</v>
      </c>
      <c r="BCH365">
        <v>10</v>
      </c>
      <c r="BCI365">
        <v>2.5</v>
      </c>
      <c r="BCJ365">
        <v>2.5</v>
      </c>
      <c r="BCK365">
        <v>15</v>
      </c>
      <c r="BCL365">
        <v>1</v>
      </c>
      <c r="BCN365">
        <v>3</v>
      </c>
      <c r="BCP365">
        <v>2</v>
      </c>
      <c r="BCR365" t="s">
        <v>2555</v>
      </c>
      <c r="BCT365" t="s">
        <v>2555</v>
      </c>
      <c r="BCY365">
        <v>2.5</v>
      </c>
      <c r="BCZ365">
        <v>2.5</v>
      </c>
      <c r="BEH365">
        <v>10</v>
      </c>
      <c r="BEI365">
        <v>7.5</v>
      </c>
      <c r="BEJ365">
        <v>2.5</v>
      </c>
      <c r="BEK365">
        <v>20</v>
      </c>
      <c r="BEL365" t="s">
        <v>2567</v>
      </c>
      <c r="BEN365" t="s">
        <v>2567</v>
      </c>
      <c r="BEP365" t="s">
        <v>2567</v>
      </c>
      <c r="BER365" t="s">
        <v>2567</v>
      </c>
      <c r="BET365" t="s">
        <v>2567</v>
      </c>
      <c r="BEV365" t="s">
        <v>2567</v>
      </c>
      <c r="BEX365">
        <v>7.5</v>
      </c>
      <c r="BEY365">
        <v>2.5</v>
      </c>
      <c r="BGQ365">
        <v>0</v>
      </c>
      <c r="BGR365">
        <v>2.5</v>
      </c>
      <c r="BGS365">
        <v>2.5</v>
      </c>
      <c r="BGT365">
        <v>5</v>
      </c>
      <c r="BGU365" t="s">
        <v>1462</v>
      </c>
      <c r="BGV365" t="s">
        <v>2667</v>
      </c>
      <c r="BGW365" t="s">
        <v>3103</v>
      </c>
      <c r="BHK365">
        <v>2.5</v>
      </c>
      <c r="BHL365">
        <v>2.5</v>
      </c>
      <c r="BIT365">
        <v>5</v>
      </c>
      <c r="BIU365">
        <v>2.5</v>
      </c>
      <c r="BIV365">
        <v>2.5</v>
      </c>
      <c r="BIW365">
        <v>10</v>
      </c>
      <c r="BIX365">
        <v>2</v>
      </c>
      <c r="BIY365" t="s">
        <v>1794</v>
      </c>
      <c r="BIZ365" t="s">
        <v>2548</v>
      </c>
      <c r="BJA365" t="s">
        <v>1468</v>
      </c>
      <c r="BJB365">
        <v>2.5</v>
      </c>
      <c r="BJC365">
        <v>2.5</v>
      </c>
    </row>
    <row r="366" spans="1:1024 1026:1615" ht="15" x14ac:dyDescent="0.25">
      <c r="A366" t="s">
        <v>6936</v>
      </c>
      <c r="B366" t="s">
        <v>7803</v>
      </c>
      <c r="C366" t="s">
        <v>7804</v>
      </c>
      <c r="D366" t="s">
        <v>1460</v>
      </c>
      <c r="F366" t="s">
        <v>2606</v>
      </c>
      <c r="G366" t="s">
        <v>2607</v>
      </c>
      <c r="H366" t="s">
        <v>4381</v>
      </c>
      <c r="I366" t="s">
        <v>7805</v>
      </c>
      <c r="J366">
        <v>3.0928968499999998</v>
      </c>
      <c r="K366">
        <v>33.935337789999998</v>
      </c>
      <c r="L366" s="116">
        <v>42404</v>
      </c>
      <c r="M366" t="s">
        <v>1461</v>
      </c>
      <c r="N366">
        <v>29</v>
      </c>
      <c r="O366" t="s">
        <v>2554</v>
      </c>
      <c r="Q366">
        <v>6.7</v>
      </c>
      <c r="R366">
        <v>7.5</v>
      </c>
      <c r="S366">
        <v>2.5</v>
      </c>
      <c r="T366">
        <v>16.7</v>
      </c>
      <c r="U366">
        <v>1</v>
      </c>
      <c r="V366">
        <v>1</v>
      </c>
      <c r="W366">
        <v>2</v>
      </c>
      <c r="X366">
        <v>1</v>
      </c>
      <c r="AA366" t="b">
        <v>1</v>
      </c>
      <c r="BS366" t="s">
        <v>1462</v>
      </c>
      <c r="BT366" t="s">
        <v>1462</v>
      </c>
      <c r="BW366">
        <v>7.5</v>
      </c>
      <c r="BX366">
        <v>2.5</v>
      </c>
      <c r="BY366">
        <v>8.5</v>
      </c>
      <c r="BZ366">
        <v>2.5</v>
      </c>
      <c r="CA366">
        <v>2.5</v>
      </c>
      <c r="CB366">
        <v>13.5</v>
      </c>
      <c r="CC366" t="s">
        <v>1462</v>
      </c>
      <c r="CE366" t="b">
        <v>1</v>
      </c>
      <c r="CF366">
        <v>12</v>
      </c>
      <c r="CH366" t="s">
        <v>1462</v>
      </c>
      <c r="CI366" t="b">
        <v>1</v>
      </c>
      <c r="CK366">
        <v>12</v>
      </c>
      <c r="CM366" t="s">
        <v>1463</v>
      </c>
      <c r="CR366" t="s">
        <v>1463</v>
      </c>
      <c r="CW366" t="s">
        <v>1462</v>
      </c>
      <c r="CZ366">
        <v>1</v>
      </c>
      <c r="DB366" t="s">
        <v>1463</v>
      </c>
      <c r="DG366" t="s">
        <v>1462</v>
      </c>
      <c r="DJ366">
        <v>3</v>
      </c>
      <c r="DM366" t="s">
        <v>1463</v>
      </c>
      <c r="DZ366" t="b">
        <v>1</v>
      </c>
      <c r="EA366" t="b">
        <v>1</v>
      </c>
      <c r="EI366">
        <v>2.5</v>
      </c>
      <c r="EJ366">
        <v>2.5</v>
      </c>
      <c r="EN366">
        <v>0</v>
      </c>
      <c r="EO366" t="s">
        <v>1463</v>
      </c>
      <c r="FL366">
        <v>2.2999999999999998</v>
      </c>
      <c r="FM366">
        <v>2.5</v>
      </c>
      <c r="FN366">
        <v>2.5</v>
      </c>
      <c r="FO366">
        <v>7.3</v>
      </c>
      <c r="FP366" t="s">
        <v>1462</v>
      </c>
      <c r="FT366" t="b">
        <v>1</v>
      </c>
      <c r="FV366" t="s">
        <v>1464</v>
      </c>
      <c r="HD366" t="b">
        <v>1</v>
      </c>
      <c r="HF366" t="s">
        <v>1464</v>
      </c>
      <c r="JC366" t="b">
        <v>1</v>
      </c>
      <c r="JE366" t="s">
        <v>1464</v>
      </c>
      <c r="KK366" t="s">
        <v>1463</v>
      </c>
      <c r="KM366">
        <v>2.5</v>
      </c>
      <c r="KN366">
        <v>2.5</v>
      </c>
      <c r="KO366">
        <v>3.5</v>
      </c>
      <c r="KP366">
        <v>2.5</v>
      </c>
      <c r="KQ366">
        <v>2.5</v>
      </c>
      <c r="KR366">
        <v>8.5</v>
      </c>
      <c r="KS366" t="s">
        <v>1462</v>
      </c>
      <c r="KV366">
        <v>2</v>
      </c>
      <c r="KX366">
        <v>5</v>
      </c>
      <c r="LA366">
        <v>4</v>
      </c>
      <c r="LF366">
        <v>1</v>
      </c>
      <c r="LH366">
        <v>1</v>
      </c>
      <c r="LK366">
        <v>1</v>
      </c>
      <c r="LZ366" t="b">
        <v>1</v>
      </c>
      <c r="MB366" t="b">
        <v>1</v>
      </c>
      <c r="MT366" t="s">
        <v>1462</v>
      </c>
      <c r="MU366" t="s">
        <v>6980</v>
      </c>
      <c r="MV366">
        <v>2.5</v>
      </c>
      <c r="MW366">
        <v>2.5</v>
      </c>
      <c r="MX366">
        <v>0</v>
      </c>
      <c r="MY366">
        <v>0</v>
      </c>
      <c r="MZ366">
        <v>2.5</v>
      </c>
      <c r="NA366">
        <v>2.5</v>
      </c>
      <c r="NM366" t="s">
        <v>2549</v>
      </c>
      <c r="NN366" t="s">
        <v>2549</v>
      </c>
      <c r="NO366" t="s">
        <v>2549</v>
      </c>
      <c r="NP366" t="s">
        <v>2549</v>
      </c>
      <c r="NQ366" t="s">
        <v>2549</v>
      </c>
      <c r="NR366" t="s">
        <v>2549</v>
      </c>
      <c r="NS366" t="s">
        <v>2549</v>
      </c>
      <c r="NT366" t="s">
        <v>2549</v>
      </c>
      <c r="NU366" t="s">
        <v>2549</v>
      </c>
      <c r="NV366" t="s">
        <v>2549</v>
      </c>
      <c r="NW366" t="s">
        <v>2550</v>
      </c>
      <c r="NX366" t="s">
        <v>2569</v>
      </c>
      <c r="NY366" t="s">
        <v>2550</v>
      </c>
      <c r="NZ366" t="s">
        <v>2569</v>
      </c>
      <c r="OA366" t="s">
        <v>2550</v>
      </c>
      <c r="OB366" t="s">
        <v>2550</v>
      </c>
      <c r="OC366" t="s">
        <v>2569</v>
      </c>
      <c r="OD366" t="s">
        <v>2550</v>
      </c>
      <c r="OE366" t="s">
        <v>2550</v>
      </c>
      <c r="OF366" t="s">
        <v>2550</v>
      </c>
      <c r="OG366">
        <v>0</v>
      </c>
      <c r="OH366">
        <v>2.5</v>
      </c>
      <c r="OJ366">
        <v>2.5</v>
      </c>
      <c r="OK366">
        <v>2.5</v>
      </c>
      <c r="OL366">
        <v>5</v>
      </c>
      <c r="OO366" t="b">
        <v>1</v>
      </c>
      <c r="OY366" t="s">
        <v>6980</v>
      </c>
      <c r="PI366" t="s">
        <v>6981</v>
      </c>
      <c r="QL366">
        <v>2.5</v>
      </c>
      <c r="QM366">
        <v>2.5</v>
      </c>
      <c r="RO366">
        <v>7.5</v>
      </c>
      <c r="RP366">
        <v>0</v>
      </c>
      <c r="RQ366">
        <v>2.5</v>
      </c>
      <c r="RR366">
        <v>10</v>
      </c>
      <c r="RS366" t="s">
        <v>1463</v>
      </c>
      <c r="RZ366" t="s">
        <v>1463</v>
      </c>
      <c r="SB366" t="s">
        <v>1463</v>
      </c>
      <c r="SH366" t="s">
        <v>1463</v>
      </c>
      <c r="SK366">
        <v>0</v>
      </c>
      <c r="SL366">
        <v>2.5</v>
      </c>
      <c r="SM366">
        <v>1.3</v>
      </c>
      <c r="SN366">
        <v>2.5</v>
      </c>
      <c r="SO366">
        <v>2.5</v>
      </c>
      <c r="SP366">
        <v>6.3</v>
      </c>
      <c r="SQ366" t="s">
        <v>1463</v>
      </c>
      <c r="SR366" t="s">
        <v>7806</v>
      </c>
      <c r="TI366">
        <v>5</v>
      </c>
      <c r="TJ366" t="s">
        <v>7758</v>
      </c>
      <c r="TM366" t="b">
        <v>1</v>
      </c>
      <c r="TN366" t="b">
        <v>1</v>
      </c>
      <c r="TQ366" t="b">
        <v>1</v>
      </c>
      <c r="TX366">
        <v>2.5</v>
      </c>
      <c r="TY366">
        <v>2.5</v>
      </c>
      <c r="VI366">
        <v>5</v>
      </c>
      <c r="VJ366">
        <v>0</v>
      </c>
      <c r="VK366">
        <v>2.5</v>
      </c>
      <c r="VL366">
        <v>7.5</v>
      </c>
      <c r="VM366" t="s">
        <v>1463</v>
      </c>
      <c r="VO366" t="s">
        <v>1463</v>
      </c>
      <c r="VQ366" t="s">
        <v>1463</v>
      </c>
      <c r="VS366" t="s">
        <v>1463</v>
      </c>
      <c r="VV366" t="s">
        <v>1463</v>
      </c>
      <c r="VX366" t="s">
        <v>1462</v>
      </c>
      <c r="VY366" t="s">
        <v>7429</v>
      </c>
      <c r="VZ366">
        <v>0</v>
      </c>
      <c r="WA366">
        <v>2.5</v>
      </c>
      <c r="XJ366">
        <v>5</v>
      </c>
      <c r="XK366">
        <v>3.8</v>
      </c>
      <c r="XL366">
        <v>2.5</v>
      </c>
      <c r="XM366">
        <v>11.3</v>
      </c>
      <c r="XN366" t="s">
        <v>1462</v>
      </c>
      <c r="XO366" t="s">
        <v>1462</v>
      </c>
      <c r="XR366" t="b">
        <v>1</v>
      </c>
      <c r="XU366" t="b">
        <v>1</v>
      </c>
      <c r="XW366" t="b">
        <v>1</v>
      </c>
      <c r="YC366" t="s">
        <v>1462</v>
      </c>
      <c r="YE366" t="s">
        <v>1462</v>
      </c>
      <c r="YF366" t="s">
        <v>2595</v>
      </c>
      <c r="YG366">
        <v>2.5</v>
      </c>
      <c r="YH366">
        <v>2.5</v>
      </c>
      <c r="YI366" t="s">
        <v>1463</v>
      </c>
      <c r="YU366">
        <v>5</v>
      </c>
      <c r="YV366">
        <v>2.5</v>
      </c>
      <c r="ZX366">
        <v>5</v>
      </c>
      <c r="ZY366">
        <v>2.5</v>
      </c>
      <c r="ZZ366">
        <v>2.5</v>
      </c>
      <c r="AAA366">
        <v>10</v>
      </c>
      <c r="AAB366" t="s">
        <v>1462</v>
      </c>
      <c r="AAD366" t="b">
        <v>1</v>
      </c>
      <c r="AAS366" t="s">
        <v>7807</v>
      </c>
      <c r="AAT366">
        <v>2.5</v>
      </c>
      <c r="AAU366">
        <v>2.5</v>
      </c>
      <c r="ADN366">
        <v>10</v>
      </c>
      <c r="ADO366">
        <v>2.5</v>
      </c>
      <c r="ADP366">
        <v>2.5</v>
      </c>
      <c r="ADQ366">
        <v>15</v>
      </c>
      <c r="ADR366" t="s">
        <v>1759</v>
      </c>
      <c r="ADS366">
        <v>0.5</v>
      </c>
      <c r="ADT366">
        <v>20</v>
      </c>
      <c r="ADU366" t="s">
        <v>3580</v>
      </c>
      <c r="ADV366">
        <v>0.5</v>
      </c>
      <c r="ADW366">
        <v>20</v>
      </c>
      <c r="ADX366" t="s">
        <v>2560</v>
      </c>
      <c r="ADY366">
        <v>1</v>
      </c>
      <c r="ADZ366">
        <v>40</v>
      </c>
      <c r="AEG366">
        <v>2.5</v>
      </c>
      <c r="AEH366">
        <v>2.5</v>
      </c>
      <c r="AEI366">
        <v>10</v>
      </c>
      <c r="AEJ366">
        <v>2.5</v>
      </c>
      <c r="AEK366">
        <v>2.5</v>
      </c>
      <c r="AEL366">
        <v>15</v>
      </c>
      <c r="AEU366" t="b">
        <v>1</v>
      </c>
      <c r="AEV366" t="b">
        <v>1</v>
      </c>
      <c r="AEY366" t="b">
        <v>1</v>
      </c>
      <c r="AFC366">
        <v>2.5</v>
      </c>
      <c r="AFD366">
        <v>2.5</v>
      </c>
      <c r="AFE366">
        <v>0</v>
      </c>
      <c r="AFF366">
        <v>3.6</v>
      </c>
      <c r="AFG366">
        <v>2.5</v>
      </c>
      <c r="AFH366">
        <v>6.1</v>
      </c>
      <c r="AFI366" t="s">
        <v>1463</v>
      </c>
      <c r="AFK366" t="s">
        <v>1463</v>
      </c>
      <c r="AFM366" t="s">
        <v>1463</v>
      </c>
      <c r="AFO366" t="s">
        <v>1463</v>
      </c>
      <c r="AFQ366" t="s">
        <v>1463</v>
      </c>
      <c r="AFV366">
        <v>2</v>
      </c>
      <c r="AFW366">
        <v>1</v>
      </c>
      <c r="AFX366">
        <v>3.6111111111111098</v>
      </c>
      <c r="AFY366">
        <v>2.5</v>
      </c>
      <c r="AFZ366">
        <v>6.7</v>
      </c>
      <c r="AGA366">
        <v>2.5</v>
      </c>
      <c r="AGB366">
        <v>2.5</v>
      </c>
      <c r="AGC366">
        <v>11.7</v>
      </c>
      <c r="AGD366">
        <v>6</v>
      </c>
      <c r="AGE366">
        <v>250</v>
      </c>
      <c r="AGG366">
        <v>6</v>
      </c>
      <c r="AGH366">
        <v>2</v>
      </c>
      <c r="AGJ366">
        <v>6</v>
      </c>
      <c r="AGK366">
        <v>0</v>
      </c>
      <c r="AGQ366">
        <v>2.5</v>
      </c>
      <c r="AGR366">
        <v>2.5</v>
      </c>
      <c r="AGS366">
        <v>2</v>
      </c>
      <c r="AGT366">
        <v>2.5</v>
      </c>
      <c r="AGU366">
        <v>2.5</v>
      </c>
      <c r="AGV366">
        <v>7</v>
      </c>
      <c r="AGW366">
        <v>2</v>
      </c>
      <c r="AGY366" t="b">
        <v>1</v>
      </c>
      <c r="AGZ366" t="b">
        <v>1</v>
      </c>
      <c r="AHD366">
        <v>1</v>
      </c>
      <c r="AHE366">
        <v>2</v>
      </c>
      <c r="AHF366">
        <v>2</v>
      </c>
      <c r="AKM366">
        <v>2.5</v>
      </c>
      <c r="AKN366">
        <v>2.5</v>
      </c>
      <c r="AKO366">
        <v>10</v>
      </c>
      <c r="AKP366">
        <v>2.5</v>
      </c>
      <c r="AKQ366">
        <v>2.5</v>
      </c>
      <c r="AKR366">
        <v>15</v>
      </c>
      <c r="AKS366" t="s">
        <v>1462</v>
      </c>
      <c r="AKT366" t="s">
        <v>1463</v>
      </c>
      <c r="AKV366" t="s">
        <v>1462</v>
      </c>
      <c r="AKX366" t="s">
        <v>1463</v>
      </c>
      <c r="AKZ366" t="s">
        <v>1463</v>
      </c>
      <c r="ALB366" t="s">
        <v>1462</v>
      </c>
      <c r="ALD366" t="s">
        <v>1463</v>
      </c>
      <c r="ALF366" t="s">
        <v>1462</v>
      </c>
      <c r="ALH366" t="s">
        <v>1462</v>
      </c>
      <c r="ALJ366" t="s">
        <v>1463</v>
      </c>
      <c r="ALL366" t="s">
        <v>1462</v>
      </c>
      <c r="ALN366" t="s">
        <v>1463</v>
      </c>
      <c r="ALP366" t="s">
        <v>1463</v>
      </c>
      <c r="ALR366" t="s">
        <v>1463</v>
      </c>
      <c r="ALT366" t="s">
        <v>1463</v>
      </c>
      <c r="AMI366" t="b">
        <v>1</v>
      </c>
      <c r="AMQ366" t="b">
        <v>1</v>
      </c>
      <c r="AMW366" t="b">
        <v>1</v>
      </c>
      <c r="ANA366">
        <v>2.5</v>
      </c>
      <c r="ANB366">
        <v>2.5</v>
      </c>
      <c r="ANC366">
        <v>10</v>
      </c>
      <c r="AND366">
        <v>2.5</v>
      </c>
      <c r="ANE366">
        <v>2.5</v>
      </c>
      <c r="ANF366">
        <v>15</v>
      </c>
      <c r="ANG366" t="s">
        <v>1462</v>
      </c>
      <c r="ANH366" t="s">
        <v>3069</v>
      </c>
      <c r="ANI366" t="s">
        <v>1462</v>
      </c>
      <c r="ANJ366" t="s">
        <v>2616</v>
      </c>
      <c r="ANK366">
        <v>2.5</v>
      </c>
      <c r="ANL366">
        <v>2.5</v>
      </c>
      <c r="ANM366">
        <v>6</v>
      </c>
      <c r="ANN366">
        <v>2.5</v>
      </c>
      <c r="ANO366">
        <v>7.5</v>
      </c>
      <c r="ANP366">
        <v>16</v>
      </c>
      <c r="ANQ366" t="s">
        <v>2599</v>
      </c>
      <c r="ANR366" t="s">
        <v>1462</v>
      </c>
      <c r="ANT366">
        <v>2.5</v>
      </c>
      <c r="ANU366">
        <v>7.5</v>
      </c>
      <c r="AQR366">
        <v>5</v>
      </c>
      <c r="AQS366">
        <v>2.5</v>
      </c>
      <c r="AQT366">
        <v>2.5</v>
      </c>
      <c r="AQU366">
        <v>10</v>
      </c>
      <c r="AQV366" t="s">
        <v>1463</v>
      </c>
      <c r="ARA366" t="b">
        <v>1</v>
      </c>
      <c r="ARD366" t="b">
        <v>1</v>
      </c>
      <c r="ARG366">
        <v>2.5</v>
      </c>
      <c r="ARH366">
        <v>2.5</v>
      </c>
      <c r="ARI366" t="s">
        <v>1463</v>
      </c>
      <c r="ARQ366" t="s">
        <v>1462</v>
      </c>
      <c r="ARS366" t="s">
        <v>6991</v>
      </c>
      <c r="ART366" t="s">
        <v>2616</v>
      </c>
      <c r="ASB366" t="b">
        <v>1</v>
      </c>
      <c r="ASC366" t="s">
        <v>7686</v>
      </c>
      <c r="ASD366">
        <v>2.5</v>
      </c>
      <c r="ASE366">
        <v>2.5</v>
      </c>
      <c r="ASF366">
        <v>3</v>
      </c>
      <c r="ASG366">
        <v>2.5</v>
      </c>
      <c r="ASH366">
        <v>2.5</v>
      </c>
      <c r="ASI366">
        <v>8</v>
      </c>
      <c r="ASJ366">
        <v>40</v>
      </c>
      <c r="ASL366" t="b">
        <v>1</v>
      </c>
      <c r="ASM366" t="b">
        <v>1</v>
      </c>
      <c r="ASS366">
        <v>1</v>
      </c>
      <c r="AST366" t="s">
        <v>1462</v>
      </c>
      <c r="ASW366" t="b">
        <v>1</v>
      </c>
      <c r="ASY366" t="b">
        <v>1</v>
      </c>
      <c r="ATC366" t="s">
        <v>7773</v>
      </c>
      <c r="ATD366">
        <v>2.5</v>
      </c>
      <c r="ATE366">
        <v>2.5</v>
      </c>
      <c r="ATF366">
        <v>0</v>
      </c>
      <c r="ATG366">
        <v>1.3</v>
      </c>
      <c r="ATH366">
        <v>2.5</v>
      </c>
      <c r="ATI366">
        <v>3.8</v>
      </c>
      <c r="ATJ366" t="s">
        <v>1463</v>
      </c>
      <c r="AVZ366">
        <v>2.5</v>
      </c>
      <c r="AWA366">
        <v>2.5</v>
      </c>
      <c r="AWB366">
        <v>0</v>
      </c>
      <c r="AWC366">
        <v>2.5</v>
      </c>
      <c r="AWD366">
        <v>2</v>
      </c>
      <c r="AWE366">
        <v>2.5</v>
      </c>
      <c r="AWF366">
        <v>2.5</v>
      </c>
      <c r="AWG366">
        <v>7</v>
      </c>
      <c r="AWH366" t="s">
        <v>1462</v>
      </c>
      <c r="AWJ366" t="s">
        <v>1463</v>
      </c>
      <c r="AWL366" t="s">
        <v>1462</v>
      </c>
      <c r="AWN366" t="s">
        <v>1463</v>
      </c>
      <c r="AWP366" t="s">
        <v>1463</v>
      </c>
      <c r="AWR366" t="s">
        <v>1463</v>
      </c>
      <c r="AWT366" t="s">
        <v>1463</v>
      </c>
      <c r="AWV366" t="s">
        <v>1463</v>
      </c>
      <c r="AWX366" t="s">
        <v>1463</v>
      </c>
      <c r="AWZ366" t="s">
        <v>1462</v>
      </c>
      <c r="AXB366" t="s">
        <v>1463</v>
      </c>
      <c r="AXD366" t="s">
        <v>1463</v>
      </c>
      <c r="AXI366">
        <v>2.5</v>
      </c>
      <c r="AXJ366">
        <v>2.5</v>
      </c>
      <c r="AXK366">
        <v>1</v>
      </c>
      <c r="AXN366">
        <v>1</v>
      </c>
      <c r="AXO366">
        <v>1</v>
      </c>
      <c r="AXP366">
        <v>1</v>
      </c>
      <c r="AXQ366">
        <v>1</v>
      </c>
      <c r="AXR366">
        <v>1</v>
      </c>
      <c r="AXS366">
        <v>1</v>
      </c>
      <c r="AXT366">
        <v>1</v>
      </c>
      <c r="AXU366">
        <v>1</v>
      </c>
      <c r="AXV366">
        <v>2</v>
      </c>
      <c r="AXW366">
        <v>1</v>
      </c>
      <c r="AXX366">
        <v>2</v>
      </c>
      <c r="AYA366">
        <v>10</v>
      </c>
      <c r="AYD366">
        <v>10</v>
      </c>
      <c r="AYE366" t="s">
        <v>1463</v>
      </c>
      <c r="AYF366" t="s">
        <v>1463</v>
      </c>
      <c r="AYG366">
        <v>10</v>
      </c>
      <c r="AYJ366">
        <v>10</v>
      </c>
      <c r="AYK366">
        <v>2.5</v>
      </c>
      <c r="AYL366">
        <v>7.5</v>
      </c>
      <c r="AYM366">
        <v>20</v>
      </c>
      <c r="AZO366" t="s">
        <v>1462</v>
      </c>
      <c r="AZP366" t="s">
        <v>7808</v>
      </c>
      <c r="AZR366">
        <v>2.5</v>
      </c>
      <c r="AZS366">
        <v>7.5</v>
      </c>
      <c r="BCH366">
        <v>10</v>
      </c>
      <c r="BCI366">
        <v>2.5</v>
      </c>
      <c r="BCJ366">
        <v>2.5</v>
      </c>
      <c r="BCK366">
        <v>15</v>
      </c>
      <c r="BCL366">
        <v>1</v>
      </c>
      <c r="BCN366">
        <v>2</v>
      </c>
      <c r="BCP366">
        <v>3</v>
      </c>
      <c r="BCR366">
        <v>4</v>
      </c>
      <c r="BCT366" t="s">
        <v>2555</v>
      </c>
      <c r="BCY366">
        <v>2.5</v>
      </c>
      <c r="BCZ366">
        <v>2.5</v>
      </c>
      <c r="BEH366">
        <v>10</v>
      </c>
      <c r="BEI366">
        <v>7.5</v>
      </c>
      <c r="BEJ366">
        <v>2.5</v>
      </c>
      <c r="BEK366">
        <v>20</v>
      </c>
      <c r="BEL366" t="s">
        <v>2567</v>
      </c>
      <c r="BEN366" t="s">
        <v>2567</v>
      </c>
      <c r="BEP366" t="s">
        <v>2567</v>
      </c>
      <c r="BER366" t="s">
        <v>2567</v>
      </c>
      <c r="BET366" t="s">
        <v>2567</v>
      </c>
      <c r="BEV366" t="s">
        <v>2567</v>
      </c>
      <c r="BEX366">
        <v>7.5</v>
      </c>
      <c r="BEY366">
        <v>2.5</v>
      </c>
      <c r="BGQ366">
        <v>0</v>
      </c>
      <c r="BGR366">
        <v>2.5</v>
      </c>
      <c r="BGS366">
        <v>2.5</v>
      </c>
      <c r="BGT366">
        <v>5</v>
      </c>
      <c r="BGU366" t="s">
        <v>1462</v>
      </c>
      <c r="BGV366" t="s">
        <v>2667</v>
      </c>
      <c r="BGW366" t="s">
        <v>3103</v>
      </c>
      <c r="BGX366" t="s">
        <v>3069</v>
      </c>
      <c r="BGY366" t="s">
        <v>3103</v>
      </c>
      <c r="BHK366">
        <v>2.5</v>
      </c>
      <c r="BHL366">
        <v>2.5</v>
      </c>
      <c r="BIT366">
        <v>10</v>
      </c>
      <c r="BIU366">
        <v>2.5</v>
      </c>
      <c r="BIV366">
        <v>2.5</v>
      </c>
      <c r="BIW366">
        <v>15</v>
      </c>
      <c r="BIX366">
        <v>3</v>
      </c>
      <c r="BIY366" t="s">
        <v>1794</v>
      </c>
      <c r="BIZ366" t="s">
        <v>2594</v>
      </c>
      <c r="BJA366" t="s">
        <v>2548</v>
      </c>
      <c r="BJB366">
        <v>2.5</v>
      </c>
      <c r="BJC366">
        <v>2.5</v>
      </c>
    </row>
    <row r="367" spans="1:1024 1026:1615" ht="15" x14ac:dyDescent="0.25">
      <c r="A367" t="s">
        <v>6936</v>
      </c>
      <c r="B367" t="s">
        <v>7809</v>
      </c>
      <c r="C367" t="s">
        <v>7810</v>
      </c>
      <c r="D367" t="s">
        <v>2553</v>
      </c>
      <c r="E367" t="s">
        <v>7811</v>
      </c>
      <c r="F367" t="s">
        <v>2606</v>
      </c>
      <c r="G367" t="s">
        <v>2607</v>
      </c>
      <c r="H367" t="s">
        <v>4381</v>
      </c>
      <c r="I367" t="s">
        <v>7812</v>
      </c>
      <c r="J367">
        <v>3.07803541</v>
      </c>
      <c r="K367">
        <v>34.033674910000002</v>
      </c>
      <c r="L367" s="116">
        <v>42404</v>
      </c>
      <c r="M367" t="s">
        <v>1471</v>
      </c>
      <c r="N367">
        <v>47</v>
      </c>
      <c r="O367" t="s">
        <v>2554</v>
      </c>
      <c r="Q367">
        <v>6.7</v>
      </c>
      <c r="R367">
        <v>7.5</v>
      </c>
      <c r="S367">
        <v>2.5</v>
      </c>
      <c r="T367">
        <v>16.7</v>
      </c>
      <c r="U367">
        <v>1</v>
      </c>
      <c r="V367">
        <v>2</v>
      </c>
      <c r="W367">
        <v>5</v>
      </c>
      <c r="X367">
        <v>1</v>
      </c>
      <c r="Z367">
        <v>1</v>
      </c>
      <c r="AF367" t="b">
        <v>1</v>
      </c>
      <c r="BS367" t="s">
        <v>1462</v>
      </c>
      <c r="BT367" t="s">
        <v>1462</v>
      </c>
      <c r="BW367">
        <v>7.5</v>
      </c>
      <c r="BX367">
        <v>2.5</v>
      </c>
      <c r="BY367">
        <v>6</v>
      </c>
      <c r="BZ367">
        <v>2.5</v>
      </c>
      <c r="CA367">
        <v>2.5</v>
      </c>
      <c r="CB367">
        <v>11</v>
      </c>
      <c r="CC367" t="s">
        <v>1462</v>
      </c>
      <c r="CD367" t="b">
        <v>1</v>
      </c>
      <c r="CE367" t="b">
        <v>1</v>
      </c>
      <c r="CF367">
        <v>15</v>
      </c>
      <c r="CH367" t="s">
        <v>1462</v>
      </c>
      <c r="CK367">
        <v>15</v>
      </c>
      <c r="CM367" t="s">
        <v>1463</v>
      </c>
      <c r="CR367" t="s">
        <v>1463</v>
      </c>
      <c r="CW367" t="s">
        <v>1463</v>
      </c>
      <c r="DB367" t="s">
        <v>1463</v>
      </c>
      <c r="DG367" t="s">
        <v>1463</v>
      </c>
      <c r="DM367" t="s">
        <v>1463</v>
      </c>
      <c r="DS367" t="b">
        <v>1</v>
      </c>
      <c r="DU367" t="b">
        <v>1</v>
      </c>
      <c r="DY367" t="b">
        <v>1</v>
      </c>
      <c r="EF367" t="b">
        <v>1</v>
      </c>
      <c r="EG367" t="s">
        <v>7308</v>
      </c>
      <c r="EI367">
        <v>2.5</v>
      </c>
      <c r="EJ367">
        <v>2.5</v>
      </c>
      <c r="EN367">
        <v>0</v>
      </c>
      <c r="EO367" t="s">
        <v>1463</v>
      </c>
      <c r="FL367">
        <v>2.2999999999999998</v>
      </c>
      <c r="FM367">
        <v>2.5</v>
      </c>
      <c r="FN367">
        <v>2.5</v>
      </c>
      <c r="FO367">
        <v>7.3</v>
      </c>
      <c r="FP367" t="s">
        <v>1462</v>
      </c>
      <c r="FT367" t="b">
        <v>1</v>
      </c>
      <c r="FV367" t="s">
        <v>1464</v>
      </c>
      <c r="HD367" t="b">
        <v>1</v>
      </c>
      <c r="HF367" t="s">
        <v>1465</v>
      </c>
      <c r="JC367" t="b">
        <v>1</v>
      </c>
      <c r="JE367" t="s">
        <v>1464</v>
      </c>
      <c r="KK367" t="s">
        <v>1463</v>
      </c>
      <c r="KM367">
        <v>2.5</v>
      </c>
      <c r="KN367">
        <v>2.5</v>
      </c>
      <c r="KO367">
        <v>5</v>
      </c>
      <c r="KP367">
        <v>2.5</v>
      </c>
      <c r="KQ367">
        <v>2.5</v>
      </c>
      <c r="KR367">
        <v>10</v>
      </c>
      <c r="KS367" t="s">
        <v>1462</v>
      </c>
      <c r="KV367">
        <v>7</v>
      </c>
      <c r="KW367">
        <v>3</v>
      </c>
      <c r="KX367">
        <v>2</v>
      </c>
      <c r="KZ367">
        <v>6</v>
      </c>
      <c r="LB367">
        <v>2</v>
      </c>
      <c r="LF367">
        <v>1</v>
      </c>
      <c r="LG367">
        <v>1</v>
      </c>
      <c r="LH367">
        <v>1</v>
      </c>
      <c r="LJ367">
        <v>1</v>
      </c>
      <c r="LL367">
        <v>1</v>
      </c>
      <c r="LZ367" t="b">
        <v>1</v>
      </c>
      <c r="MA367" t="b">
        <v>1</v>
      </c>
      <c r="MB367" t="b">
        <v>1</v>
      </c>
      <c r="MF367" t="b">
        <v>1</v>
      </c>
      <c r="MN367" t="b">
        <v>1</v>
      </c>
      <c r="MT367" t="s">
        <v>1462</v>
      </c>
      <c r="MU367" t="s">
        <v>6980</v>
      </c>
      <c r="MV367">
        <v>2.5</v>
      </c>
      <c r="MW367">
        <v>2.5</v>
      </c>
      <c r="MX367">
        <v>0</v>
      </c>
      <c r="MY367">
        <v>2.5</v>
      </c>
      <c r="MZ367">
        <v>2.5</v>
      </c>
      <c r="NA367">
        <v>5</v>
      </c>
      <c r="NM367" t="s">
        <v>2549</v>
      </c>
      <c r="NN367" t="s">
        <v>2549</v>
      </c>
      <c r="NO367" t="s">
        <v>2549</v>
      </c>
      <c r="NP367" t="s">
        <v>2549</v>
      </c>
      <c r="NQ367" t="s">
        <v>2549</v>
      </c>
      <c r="NR367" t="s">
        <v>2549</v>
      </c>
      <c r="NS367" t="s">
        <v>2549</v>
      </c>
      <c r="NT367" t="s">
        <v>2549</v>
      </c>
      <c r="NU367" t="s">
        <v>2549</v>
      </c>
      <c r="NV367" t="s">
        <v>2549</v>
      </c>
      <c r="NW367" t="s">
        <v>2550</v>
      </c>
      <c r="NX367" t="s">
        <v>2569</v>
      </c>
      <c r="NY367" t="s">
        <v>2569</v>
      </c>
      <c r="NZ367" t="s">
        <v>2569</v>
      </c>
      <c r="OA367" t="s">
        <v>2550</v>
      </c>
      <c r="OB367" t="s">
        <v>2569</v>
      </c>
      <c r="OC367" t="s">
        <v>2550</v>
      </c>
      <c r="OD367" t="s">
        <v>2569</v>
      </c>
      <c r="OE367" t="s">
        <v>2550</v>
      </c>
      <c r="OF367" t="s">
        <v>2550</v>
      </c>
      <c r="OG367">
        <v>2.5</v>
      </c>
      <c r="OH367">
        <v>2.5</v>
      </c>
      <c r="OJ367">
        <v>2.5</v>
      </c>
      <c r="OK367">
        <v>2.5</v>
      </c>
      <c r="OL367">
        <v>5</v>
      </c>
      <c r="OO367" t="b">
        <v>1</v>
      </c>
      <c r="OY367" t="s">
        <v>6980</v>
      </c>
      <c r="PI367" t="s">
        <v>6981</v>
      </c>
      <c r="QL367">
        <v>2.5</v>
      </c>
      <c r="QM367">
        <v>2.5</v>
      </c>
      <c r="RO367">
        <v>7.5</v>
      </c>
      <c r="RP367">
        <v>0</v>
      </c>
      <c r="RQ367">
        <v>2.5</v>
      </c>
      <c r="RR367">
        <v>10</v>
      </c>
      <c r="RS367" t="s">
        <v>1463</v>
      </c>
      <c r="RZ367" t="s">
        <v>1463</v>
      </c>
      <c r="SB367" t="s">
        <v>1463</v>
      </c>
      <c r="SH367" t="s">
        <v>1463</v>
      </c>
      <c r="SK367">
        <v>0</v>
      </c>
      <c r="SL367">
        <v>2.5</v>
      </c>
      <c r="SM367">
        <v>3.7</v>
      </c>
      <c r="SN367">
        <v>0</v>
      </c>
      <c r="SO367">
        <v>2.5</v>
      </c>
      <c r="SP367">
        <v>6.2</v>
      </c>
      <c r="SQ367" t="s">
        <v>1462</v>
      </c>
      <c r="SS367">
        <v>11</v>
      </c>
      <c r="ST367" t="s">
        <v>7111</v>
      </c>
      <c r="SU367" t="s">
        <v>1463</v>
      </c>
      <c r="SV367" t="s">
        <v>7813</v>
      </c>
      <c r="SY367" t="b">
        <v>1</v>
      </c>
      <c r="SZ367" t="b">
        <v>1</v>
      </c>
      <c r="TG367" t="b">
        <v>1</v>
      </c>
      <c r="TH367" t="s">
        <v>7814</v>
      </c>
      <c r="TI367">
        <v>15</v>
      </c>
      <c r="TJ367" t="s">
        <v>7815</v>
      </c>
      <c r="TN367" t="b">
        <v>1</v>
      </c>
      <c r="TO367" t="b">
        <v>1</v>
      </c>
      <c r="TP367" t="b">
        <v>1</v>
      </c>
      <c r="TQ367" t="b">
        <v>1</v>
      </c>
      <c r="TX367">
        <v>0</v>
      </c>
      <c r="TY367">
        <v>2.5</v>
      </c>
      <c r="VI367">
        <v>0</v>
      </c>
      <c r="VJ367">
        <v>0</v>
      </c>
      <c r="VK367">
        <v>2.5</v>
      </c>
      <c r="VL367">
        <v>2.5</v>
      </c>
      <c r="VM367" t="s">
        <v>1463</v>
      </c>
      <c r="VO367" t="s">
        <v>1463</v>
      </c>
      <c r="VQ367" t="s">
        <v>1463</v>
      </c>
      <c r="VS367" t="s">
        <v>1463</v>
      </c>
      <c r="VV367" t="s">
        <v>1463</v>
      </c>
      <c r="VX367" t="s">
        <v>1463</v>
      </c>
      <c r="VZ367">
        <v>0</v>
      </c>
      <c r="WA367">
        <v>2.5</v>
      </c>
      <c r="XJ367">
        <v>9.1999999999999993</v>
      </c>
      <c r="XK367">
        <v>3.8</v>
      </c>
      <c r="XL367">
        <v>1.3</v>
      </c>
      <c r="XM367">
        <v>14.3</v>
      </c>
      <c r="XN367" t="s">
        <v>1462</v>
      </c>
      <c r="XO367" t="s">
        <v>1462</v>
      </c>
      <c r="XR367" t="b">
        <v>1</v>
      </c>
      <c r="XU367" t="b">
        <v>1</v>
      </c>
      <c r="XW367" t="b">
        <v>1</v>
      </c>
      <c r="YE367" t="s">
        <v>1462</v>
      </c>
      <c r="YF367" t="s">
        <v>6986</v>
      </c>
      <c r="YG367">
        <v>2.5</v>
      </c>
      <c r="YH367">
        <v>2.5</v>
      </c>
      <c r="YI367" t="s">
        <v>1462</v>
      </c>
      <c r="YO367" t="b">
        <v>1</v>
      </c>
      <c r="YP367" t="b">
        <v>1</v>
      </c>
      <c r="YU367">
        <v>5</v>
      </c>
      <c r="YV367">
        <v>0</v>
      </c>
      <c r="ZX367">
        <v>7</v>
      </c>
      <c r="ZY367">
        <v>2.5</v>
      </c>
      <c r="ZZ367">
        <v>2.5</v>
      </c>
      <c r="AAA367">
        <v>12</v>
      </c>
      <c r="AAB367" t="s">
        <v>1462</v>
      </c>
      <c r="AAD367" t="b">
        <v>1</v>
      </c>
      <c r="AAO367" t="b">
        <v>1</v>
      </c>
      <c r="AAS367" t="s">
        <v>7816</v>
      </c>
      <c r="AAT367">
        <v>2.5</v>
      </c>
      <c r="AAU367">
        <v>2.5</v>
      </c>
      <c r="ADN367">
        <v>10</v>
      </c>
      <c r="ADO367">
        <v>5</v>
      </c>
      <c r="ADP367">
        <v>2.5</v>
      </c>
      <c r="ADQ367">
        <v>17.5</v>
      </c>
      <c r="ADR367" t="s">
        <v>1759</v>
      </c>
      <c r="ADS367">
        <v>1</v>
      </c>
      <c r="ADT367">
        <v>30</v>
      </c>
      <c r="ADU367" t="s">
        <v>3580</v>
      </c>
      <c r="ADV367">
        <v>1</v>
      </c>
      <c r="ADW367">
        <v>30</v>
      </c>
      <c r="ADX367" t="s">
        <v>2560</v>
      </c>
      <c r="ADY367">
        <v>0.5</v>
      </c>
      <c r="ADZ367">
        <v>20</v>
      </c>
      <c r="AEG367">
        <v>5</v>
      </c>
      <c r="AEH367">
        <v>2.5</v>
      </c>
      <c r="AEI367">
        <v>2</v>
      </c>
      <c r="AEJ367">
        <v>2.5</v>
      </c>
      <c r="AEK367">
        <v>2.5</v>
      </c>
      <c r="AEL367">
        <v>7</v>
      </c>
      <c r="AEX367" t="b">
        <v>1</v>
      </c>
      <c r="AFC367">
        <v>2.5</v>
      </c>
      <c r="AFD367">
        <v>2.5</v>
      </c>
      <c r="AFE367">
        <v>0</v>
      </c>
      <c r="AFF367">
        <v>3.6</v>
      </c>
      <c r="AFG367">
        <v>2.5</v>
      </c>
      <c r="AFH367">
        <v>6.1</v>
      </c>
      <c r="AFI367" t="s">
        <v>1463</v>
      </c>
      <c r="AFK367" t="s">
        <v>1463</v>
      </c>
      <c r="AFM367" t="s">
        <v>1463</v>
      </c>
      <c r="AFO367" t="s">
        <v>1463</v>
      </c>
      <c r="AFQ367" t="s">
        <v>1463</v>
      </c>
      <c r="AFT367" t="s">
        <v>1463</v>
      </c>
      <c r="AFV367">
        <v>2</v>
      </c>
      <c r="AFW367">
        <v>1</v>
      </c>
      <c r="AFX367">
        <v>3.6111111111111098</v>
      </c>
      <c r="AFY367">
        <v>2.5</v>
      </c>
      <c r="AFZ367">
        <v>5</v>
      </c>
      <c r="AGA367">
        <v>2.5</v>
      </c>
      <c r="AGB367">
        <v>2.5</v>
      </c>
      <c r="AGC367">
        <v>10</v>
      </c>
      <c r="AGD367">
        <v>4</v>
      </c>
      <c r="AGE367">
        <v>100</v>
      </c>
      <c r="AGG367">
        <v>4</v>
      </c>
      <c r="AGH367">
        <v>5</v>
      </c>
      <c r="AGJ367">
        <v>4</v>
      </c>
      <c r="AGK367">
        <v>0</v>
      </c>
      <c r="AGQ367">
        <v>2.5</v>
      </c>
      <c r="AGR367">
        <v>2.5</v>
      </c>
      <c r="AGS367">
        <v>2</v>
      </c>
      <c r="AGT367">
        <v>2.5</v>
      </c>
      <c r="AGU367">
        <v>2.5</v>
      </c>
      <c r="AGV367">
        <v>7</v>
      </c>
      <c r="AGW367">
        <v>2</v>
      </c>
      <c r="AGY367" t="b">
        <v>1</v>
      </c>
      <c r="AGZ367" t="b">
        <v>1</v>
      </c>
      <c r="AHD367">
        <v>2</v>
      </c>
      <c r="AHE367">
        <v>2</v>
      </c>
      <c r="AHF367">
        <v>3</v>
      </c>
      <c r="AKM367">
        <v>2.5</v>
      </c>
      <c r="AKN367">
        <v>2.5</v>
      </c>
      <c r="AKO367">
        <v>8.5</v>
      </c>
      <c r="AKP367">
        <v>2.5</v>
      </c>
      <c r="AKQ367">
        <v>2.5</v>
      </c>
      <c r="AKR367">
        <v>13.5</v>
      </c>
      <c r="AKS367" t="s">
        <v>1462</v>
      </c>
      <c r="AKT367" t="s">
        <v>1463</v>
      </c>
      <c r="AKV367" t="s">
        <v>1463</v>
      </c>
      <c r="AKX367" t="s">
        <v>1463</v>
      </c>
      <c r="AKZ367" t="s">
        <v>1463</v>
      </c>
      <c r="ALB367" t="s">
        <v>1462</v>
      </c>
      <c r="ALD367" t="s">
        <v>1463</v>
      </c>
      <c r="ALF367" t="s">
        <v>1462</v>
      </c>
      <c r="ALH367" t="s">
        <v>1463</v>
      </c>
      <c r="ALJ367" t="s">
        <v>1463</v>
      </c>
      <c r="ALL367" t="s">
        <v>1463</v>
      </c>
      <c r="ALN367" t="s">
        <v>1462</v>
      </c>
      <c r="ALP367" t="s">
        <v>1463</v>
      </c>
      <c r="ALR367" t="s">
        <v>1463</v>
      </c>
      <c r="ALT367" t="s">
        <v>1463</v>
      </c>
      <c r="AMM367" t="b">
        <v>1</v>
      </c>
      <c r="AMQ367" t="b">
        <v>1</v>
      </c>
      <c r="AMY367" t="b">
        <v>1</v>
      </c>
      <c r="AMZ367" t="s">
        <v>7817</v>
      </c>
      <c r="ANA367">
        <v>2.5</v>
      </c>
      <c r="ANB367">
        <v>2.5</v>
      </c>
      <c r="ANC367">
        <v>10</v>
      </c>
      <c r="AND367">
        <v>2.5</v>
      </c>
      <c r="ANE367">
        <v>2.5</v>
      </c>
      <c r="ANF367">
        <v>15</v>
      </c>
      <c r="ANG367" t="s">
        <v>1462</v>
      </c>
      <c r="ANH367" t="s">
        <v>3069</v>
      </c>
      <c r="ANI367" t="s">
        <v>1462</v>
      </c>
      <c r="ANJ367" t="s">
        <v>2616</v>
      </c>
      <c r="ANK367">
        <v>2.5</v>
      </c>
      <c r="ANL367">
        <v>2.5</v>
      </c>
      <c r="ANM367">
        <v>6</v>
      </c>
      <c r="ANN367">
        <v>2.5</v>
      </c>
      <c r="ANO367">
        <v>5</v>
      </c>
      <c r="ANP367">
        <v>13.5</v>
      </c>
      <c r="ANQ367" t="s">
        <v>2599</v>
      </c>
      <c r="ANR367" t="s">
        <v>1462</v>
      </c>
      <c r="ANT367">
        <v>2.5</v>
      </c>
      <c r="ANU367">
        <v>5</v>
      </c>
      <c r="AQR367">
        <v>2.5</v>
      </c>
      <c r="AQS367">
        <v>0</v>
      </c>
      <c r="AQT367">
        <v>2.5</v>
      </c>
      <c r="AQU367">
        <v>5</v>
      </c>
      <c r="AQV367" t="s">
        <v>1463</v>
      </c>
      <c r="ARA367" t="b">
        <v>1</v>
      </c>
      <c r="ARG367">
        <v>0</v>
      </c>
      <c r="ARH367">
        <v>2.5</v>
      </c>
      <c r="ARI367" t="s">
        <v>1463</v>
      </c>
      <c r="ARQ367" t="s">
        <v>1463</v>
      </c>
      <c r="ASD367">
        <v>0</v>
      </c>
      <c r="ASE367">
        <v>2.5</v>
      </c>
      <c r="ASF367">
        <v>6</v>
      </c>
      <c r="ASG367">
        <v>2.5</v>
      </c>
      <c r="ASH367">
        <v>2.5</v>
      </c>
      <c r="ASI367">
        <v>11</v>
      </c>
      <c r="ASJ367">
        <v>1</v>
      </c>
      <c r="ASM367" t="b">
        <v>1</v>
      </c>
      <c r="ASS367">
        <v>1</v>
      </c>
      <c r="AST367" t="s">
        <v>1462</v>
      </c>
      <c r="ASX367" t="b">
        <v>1</v>
      </c>
      <c r="ATC367" t="s">
        <v>7641</v>
      </c>
      <c r="ATD367">
        <v>2.5</v>
      </c>
      <c r="ATE367">
        <v>2.5</v>
      </c>
      <c r="ATF367">
        <v>7</v>
      </c>
      <c r="ATG367">
        <v>3.8</v>
      </c>
      <c r="ATH367">
        <v>2.5</v>
      </c>
      <c r="ATI367">
        <v>13.3</v>
      </c>
      <c r="ATJ367" t="s">
        <v>1462</v>
      </c>
      <c r="ATN367" t="b">
        <v>1</v>
      </c>
      <c r="ATO367" t="s">
        <v>7818</v>
      </c>
      <c r="ATP367" t="s">
        <v>2566</v>
      </c>
      <c r="AVZ367">
        <v>5</v>
      </c>
      <c r="AWA367">
        <v>2.5</v>
      </c>
      <c r="AWB367">
        <v>2.5</v>
      </c>
      <c r="AWC367">
        <v>2.5</v>
      </c>
      <c r="AWD367">
        <v>3</v>
      </c>
      <c r="AWE367">
        <v>2.5</v>
      </c>
      <c r="AWF367">
        <v>2.5</v>
      </c>
      <c r="AWG367">
        <v>8</v>
      </c>
      <c r="AWH367" t="s">
        <v>1462</v>
      </c>
      <c r="AWI367" t="s">
        <v>1470</v>
      </c>
      <c r="AWJ367" t="s">
        <v>1463</v>
      </c>
      <c r="AWL367" t="s">
        <v>1462</v>
      </c>
      <c r="AWM367" t="s">
        <v>2619</v>
      </c>
      <c r="AWN367" t="s">
        <v>1463</v>
      </c>
      <c r="AWP367" t="s">
        <v>1463</v>
      </c>
      <c r="AWR367" t="s">
        <v>1463</v>
      </c>
      <c r="AWT367" t="s">
        <v>1463</v>
      </c>
      <c r="AWV367" t="s">
        <v>1463</v>
      </c>
      <c r="AWX367" t="s">
        <v>1463</v>
      </c>
      <c r="AWZ367" t="s">
        <v>1462</v>
      </c>
      <c r="AXB367" t="s">
        <v>1462</v>
      </c>
      <c r="AXC367" t="s">
        <v>1469</v>
      </c>
      <c r="AXD367" t="s">
        <v>1463</v>
      </c>
      <c r="AXI367">
        <v>2.5</v>
      </c>
      <c r="AXJ367">
        <v>2.5</v>
      </c>
      <c r="AXK367">
        <v>1</v>
      </c>
      <c r="AXN367">
        <v>1</v>
      </c>
      <c r="AXO367">
        <v>1</v>
      </c>
      <c r="AXP367">
        <v>1</v>
      </c>
      <c r="AXQ367">
        <v>1</v>
      </c>
      <c r="AXR367">
        <v>1</v>
      </c>
      <c r="AXS367">
        <v>1</v>
      </c>
      <c r="AXT367">
        <v>1</v>
      </c>
      <c r="AXU367">
        <v>1</v>
      </c>
      <c r="AXV367">
        <v>2</v>
      </c>
      <c r="AXW367">
        <v>1</v>
      </c>
      <c r="AXX367">
        <v>2</v>
      </c>
      <c r="AYA367">
        <v>7.3</v>
      </c>
      <c r="AYD367">
        <v>7.3</v>
      </c>
      <c r="AYE367" t="s">
        <v>1463</v>
      </c>
      <c r="AYF367" t="s">
        <v>1463</v>
      </c>
      <c r="AYG367">
        <v>2</v>
      </c>
      <c r="AYJ367">
        <v>10</v>
      </c>
      <c r="AYK367">
        <v>0</v>
      </c>
      <c r="AYL367">
        <v>7.5</v>
      </c>
      <c r="AYM367">
        <v>17.5</v>
      </c>
      <c r="AZO367" t="s">
        <v>1462</v>
      </c>
      <c r="AZP367" t="s">
        <v>7819</v>
      </c>
      <c r="AZR367">
        <v>0</v>
      </c>
      <c r="AZS367">
        <v>7.5</v>
      </c>
      <c r="BCH367">
        <v>10</v>
      </c>
      <c r="BCI367">
        <v>2.5</v>
      </c>
      <c r="BCJ367">
        <v>2.5</v>
      </c>
      <c r="BCK367">
        <v>15</v>
      </c>
      <c r="BCL367">
        <v>2</v>
      </c>
      <c r="BCN367">
        <v>1</v>
      </c>
      <c r="BCP367">
        <v>3</v>
      </c>
      <c r="BCR367">
        <v>4</v>
      </c>
      <c r="BCT367" t="s">
        <v>2555</v>
      </c>
      <c r="BCW367" t="s">
        <v>2555</v>
      </c>
      <c r="BCY367">
        <v>2.5</v>
      </c>
      <c r="BCZ367">
        <v>2.5</v>
      </c>
      <c r="BEH367">
        <v>10</v>
      </c>
      <c r="BEI367">
        <v>5</v>
      </c>
      <c r="BEJ367">
        <v>0</v>
      </c>
      <c r="BEK367">
        <v>15</v>
      </c>
      <c r="BEL367" t="s">
        <v>2567</v>
      </c>
      <c r="BEN367" t="s">
        <v>2567</v>
      </c>
      <c r="BEP367" t="s">
        <v>2567</v>
      </c>
      <c r="BER367" t="s">
        <v>2567</v>
      </c>
      <c r="BET367" t="s">
        <v>2567</v>
      </c>
      <c r="BEV367" t="s">
        <v>2567</v>
      </c>
      <c r="BEX367">
        <v>5</v>
      </c>
      <c r="BEY367">
        <v>0</v>
      </c>
      <c r="BGQ367">
        <v>0</v>
      </c>
      <c r="BGR367">
        <v>2.5</v>
      </c>
      <c r="BGS367">
        <v>0</v>
      </c>
      <c r="BGT367">
        <v>2.5</v>
      </c>
      <c r="BGU367" t="s">
        <v>1462</v>
      </c>
      <c r="BGV367" t="s">
        <v>2667</v>
      </c>
      <c r="BGW367" t="s">
        <v>3103</v>
      </c>
      <c r="BHB367" t="s">
        <v>4822</v>
      </c>
      <c r="BHC367" t="s">
        <v>3103</v>
      </c>
      <c r="BHK367">
        <v>2.5</v>
      </c>
      <c r="BHL367">
        <v>0</v>
      </c>
      <c r="BIT367">
        <v>5</v>
      </c>
      <c r="BIU367">
        <v>2.5</v>
      </c>
      <c r="BIV367">
        <v>2.5</v>
      </c>
      <c r="BIW367">
        <v>10</v>
      </c>
      <c r="BIX367">
        <v>2</v>
      </c>
      <c r="BIY367" t="s">
        <v>1474</v>
      </c>
      <c r="BIZ367" t="s">
        <v>1794</v>
      </c>
      <c r="BJA367" t="s">
        <v>1468</v>
      </c>
      <c r="BJB367">
        <v>2.5</v>
      </c>
      <c r="BJC367">
        <v>2.5</v>
      </c>
    </row>
    <row r="368" spans="1:1024 1026:1615" ht="15" x14ac:dyDescent="0.25">
      <c r="A368" t="s">
        <v>6936</v>
      </c>
      <c r="B368" t="s">
        <v>7820</v>
      </c>
      <c r="C368" t="s">
        <v>7821</v>
      </c>
      <c r="D368" t="s">
        <v>2553</v>
      </c>
      <c r="E368" t="s">
        <v>7822</v>
      </c>
      <c r="F368" t="s">
        <v>2606</v>
      </c>
      <c r="G368" t="s">
        <v>2607</v>
      </c>
      <c r="H368" t="s">
        <v>4381</v>
      </c>
      <c r="I368" t="s">
        <v>7812</v>
      </c>
      <c r="J368">
        <v>3.0926963399999998</v>
      </c>
      <c r="K368">
        <v>33.935121019999997</v>
      </c>
      <c r="L368" s="116">
        <v>42404</v>
      </c>
      <c r="M368" t="s">
        <v>1471</v>
      </c>
      <c r="N368">
        <v>39</v>
      </c>
      <c r="O368" t="s">
        <v>2554</v>
      </c>
      <c r="Q368">
        <v>6.7</v>
      </c>
      <c r="R368">
        <v>7.5</v>
      </c>
      <c r="S368">
        <v>2.5</v>
      </c>
      <c r="T368">
        <v>16.7</v>
      </c>
      <c r="U368">
        <v>1</v>
      </c>
      <c r="V368">
        <v>2</v>
      </c>
      <c r="W368">
        <v>1</v>
      </c>
      <c r="X368">
        <v>3</v>
      </c>
      <c r="AA368" t="b">
        <v>1</v>
      </c>
      <c r="BS368" t="s">
        <v>1462</v>
      </c>
      <c r="BT368" t="s">
        <v>1462</v>
      </c>
      <c r="BW368">
        <v>7.5</v>
      </c>
      <c r="BX368">
        <v>2.5</v>
      </c>
      <c r="BY368">
        <v>3.5</v>
      </c>
      <c r="BZ368">
        <v>2.5</v>
      </c>
      <c r="CA368">
        <v>2.5</v>
      </c>
      <c r="CB368">
        <v>8.5</v>
      </c>
      <c r="CC368" t="s">
        <v>1462</v>
      </c>
      <c r="CD368" t="b">
        <v>1</v>
      </c>
      <c r="CE368" t="b">
        <v>1</v>
      </c>
      <c r="CF368">
        <v>20</v>
      </c>
      <c r="CH368" t="s">
        <v>1463</v>
      </c>
      <c r="CM368" t="s">
        <v>1463</v>
      </c>
      <c r="CR368" t="s">
        <v>1463</v>
      </c>
      <c r="CW368" t="s">
        <v>1463</v>
      </c>
      <c r="DB368" t="s">
        <v>1463</v>
      </c>
      <c r="DG368" t="s">
        <v>1463</v>
      </c>
      <c r="DM368" t="s">
        <v>1463</v>
      </c>
      <c r="DU368" t="b">
        <v>1</v>
      </c>
      <c r="EC368" t="b">
        <v>1</v>
      </c>
      <c r="EI368">
        <v>2.5</v>
      </c>
      <c r="EJ368">
        <v>2.5</v>
      </c>
      <c r="EN368">
        <v>0</v>
      </c>
      <c r="EO368" t="s">
        <v>1463</v>
      </c>
      <c r="FL368">
        <v>2.2999999999999998</v>
      </c>
      <c r="FM368">
        <v>2.5</v>
      </c>
      <c r="FN368">
        <v>2.5</v>
      </c>
      <c r="FO368">
        <v>7.3</v>
      </c>
      <c r="FP368" t="s">
        <v>1462</v>
      </c>
      <c r="FT368" t="b">
        <v>1</v>
      </c>
      <c r="FV368" t="s">
        <v>1464</v>
      </c>
      <c r="HD368" t="b">
        <v>1</v>
      </c>
      <c r="HF368" t="s">
        <v>1464</v>
      </c>
      <c r="JC368" t="b">
        <v>1</v>
      </c>
      <c r="JE368" t="s">
        <v>1464</v>
      </c>
      <c r="KK368" t="s">
        <v>1463</v>
      </c>
      <c r="KM368">
        <v>2.5</v>
      </c>
      <c r="KN368">
        <v>2.5</v>
      </c>
      <c r="KO368">
        <v>0</v>
      </c>
      <c r="KR368">
        <v>0</v>
      </c>
      <c r="KS368" t="s">
        <v>1463</v>
      </c>
      <c r="RO368">
        <v>7.5</v>
      </c>
      <c r="RP368">
        <v>0</v>
      </c>
      <c r="RQ368">
        <v>2.5</v>
      </c>
      <c r="RR368">
        <v>10</v>
      </c>
      <c r="RS368" t="s">
        <v>1463</v>
      </c>
      <c r="RZ368" t="s">
        <v>1463</v>
      </c>
      <c r="SK368">
        <v>0</v>
      </c>
      <c r="SL368">
        <v>2.5</v>
      </c>
      <c r="SM368">
        <v>3.7</v>
      </c>
      <c r="SN368">
        <v>2.5</v>
      </c>
      <c r="SO368">
        <v>2.5</v>
      </c>
      <c r="SP368">
        <v>8.6999999999999993</v>
      </c>
      <c r="SQ368" t="s">
        <v>1462</v>
      </c>
      <c r="SS368">
        <v>20</v>
      </c>
      <c r="ST368" t="s">
        <v>7111</v>
      </c>
      <c r="SU368" t="s">
        <v>1463</v>
      </c>
      <c r="SY368" t="b">
        <v>1</v>
      </c>
      <c r="SZ368" t="b">
        <v>1</v>
      </c>
      <c r="TI368">
        <v>15</v>
      </c>
      <c r="TJ368" t="s">
        <v>7823</v>
      </c>
      <c r="TM368" t="b">
        <v>1</v>
      </c>
      <c r="TQ368" t="b">
        <v>1</v>
      </c>
      <c r="TX368">
        <v>2.5</v>
      </c>
      <c r="TY368">
        <v>2.5</v>
      </c>
      <c r="VI368">
        <v>5</v>
      </c>
      <c r="VJ368">
        <v>0</v>
      </c>
      <c r="VK368">
        <v>2.5</v>
      </c>
      <c r="VL368">
        <v>7.5</v>
      </c>
      <c r="VM368" t="s">
        <v>1463</v>
      </c>
      <c r="VO368" t="s">
        <v>1463</v>
      </c>
      <c r="VQ368" t="s">
        <v>1463</v>
      </c>
      <c r="VS368" t="s">
        <v>1463</v>
      </c>
      <c r="VV368" t="s">
        <v>1463</v>
      </c>
      <c r="VX368" t="s">
        <v>1462</v>
      </c>
      <c r="VY368" t="s">
        <v>6956</v>
      </c>
      <c r="VZ368">
        <v>0</v>
      </c>
      <c r="WA368">
        <v>2.5</v>
      </c>
      <c r="XJ368">
        <v>7</v>
      </c>
      <c r="XK368">
        <v>3.8</v>
      </c>
      <c r="XL368">
        <v>2.5</v>
      </c>
      <c r="XM368">
        <v>13.3</v>
      </c>
      <c r="XN368" t="s">
        <v>1462</v>
      </c>
      <c r="XO368" t="s">
        <v>1462</v>
      </c>
      <c r="XR368" t="b">
        <v>1</v>
      </c>
      <c r="XS368" t="b">
        <v>1</v>
      </c>
      <c r="XW368" t="b">
        <v>1</v>
      </c>
      <c r="YC368" t="s">
        <v>1462</v>
      </c>
      <c r="YE368" t="s">
        <v>1462</v>
      </c>
      <c r="YF368" t="s">
        <v>6986</v>
      </c>
      <c r="YG368">
        <v>2.5</v>
      </c>
      <c r="YH368">
        <v>2.5</v>
      </c>
      <c r="YI368" t="s">
        <v>1462</v>
      </c>
      <c r="YO368" t="b">
        <v>1</v>
      </c>
      <c r="YU368">
        <v>5</v>
      </c>
      <c r="YV368">
        <v>2.5</v>
      </c>
      <c r="ZX368">
        <v>5</v>
      </c>
      <c r="ZY368">
        <v>2.5</v>
      </c>
      <c r="ZZ368">
        <v>2.5</v>
      </c>
      <c r="AAA368">
        <v>10</v>
      </c>
      <c r="AAB368" t="s">
        <v>1462</v>
      </c>
      <c r="AAD368" t="b">
        <v>1</v>
      </c>
      <c r="AAS368" t="s">
        <v>7824</v>
      </c>
      <c r="AAT368">
        <v>2.5</v>
      </c>
      <c r="AAU368">
        <v>2.5</v>
      </c>
      <c r="ADN368">
        <v>10</v>
      </c>
      <c r="ADO368">
        <v>5</v>
      </c>
      <c r="ADP368">
        <v>2.5</v>
      </c>
      <c r="ADQ368">
        <v>17.5</v>
      </c>
      <c r="ADR368" t="s">
        <v>1759</v>
      </c>
      <c r="ADS368">
        <v>0.5</v>
      </c>
      <c r="ADT368">
        <v>30</v>
      </c>
      <c r="ADU368" t="s">
        <v>3580</v>
      </c>
      <c r="ADV368">
        <v>0.5</v>
      </c>
      <c r="ADW368">
        <v>30</v>
      </c>
      <c r="ADX368" t="s">
        <v>2560</v>
      </c>
      <c r="ADY368">
        <v>0.5</v>
      </c>
      <c r="ADZ368">
        <v>30</v>
      </c>
      <c r="AEG368">
        <v>5</v>
      </c>
      <c r="AEH368">
        <v>2.5</v>
      </c>
      <c r="AEI368">
        <v>2</v>
      </c>
      <c r="AEJ368">
        <v>2.5</v>
      </c>
      <c r="AEK368">
        <v>2.5</v>
      </c>
      <c r="AEL368">
        <v>7</v>
      </c>
      <c r="AEX368" t="b">
        <v>1</v>
      </c>
      <c r="AFC368">
        <v>2.5</v>
      </c>
      <c r="AFD368">
        <v>2.5</v>
      </c>
      <c r="AFE368">
        <v>0</v>
      </c>
      <c r="AFF368">
        <v>4.7</v>
      </c>
      <c r="AFG368">
        <v>2.5</v>
      </c>
      <c r="AFH368">
        <v>7.2</v>
      </c>
      <c r="AFI368" t="s">
        <v>1463</v>
      </c>
      <c r="AFK368" t="s">
        <v>1463</v>
      </c>
      <c r="AFM368" t="s">
        <v>1463</v>
      </c>
      <c r="AFO368" t="s">
        <v>1463</v>
      </c>
      <c r="AFQ368" t="s">
        <v>1463</v>
      </c>
      <c r="AFT368" t="s">
        <v>1463</v>
      </c>
      <c r="AFV368">
        <v>2</v>
      </c>
      <c r="AFW368">
        <v>2</v>
      </c>
      <c r="AFX368">
        <v>4.7222222222222197</v>
      </c>
      <c r="AFY368">
        <v>2.5</v>
      </c>
      <c r="AFZ368">
        <v>6.7</v>
      </c>
      <c r="AGA368">
        <v>2.5</v>
      </c>
      <c r="AGB368">
        <v>2.5</v>
      </c>
      <c r="AGC368">
        <v>11.7</v>
      </c>
      <c r="AGD368">
        <v>8</v>
      </c>
      <c r="AGE368">
        <v>100</v>
      </c>
      <c r="AGG368">
        <v>8</v>
      </c>
      <c r="AGH368">
        <v>0</v>
      </c>
      <c r="AGJ368">
        <v>8</v>
      </c>
      <c r="AGK368">
        <v>0</v>
      </c>
      <c r="AGQ368">
        <v>2.5</v>
      </c>
      <c r="AGR368">
        <v>2.5</v>
      </c>
      <c r="AGS368">
        <v>2</v>
      </c>
      <c r="AGT368">
        <v>2.5</v>
      </c>
      <c r="AGU368">
        <v>2.5</v>
      </c>
      <c r="AGV368">
        <v>7</v>
      </c>
      <c r="AGW368">
        <v>2</v>
      </c>
      <c r="AGY368" t="b">
        <v>1</v>
      </c>
      <c r="AGZ368" t="b">
        <v>1</v>
      </c>
      <c r="AHD368">
        <v>2</v>
      </c>
      <c r="AHE368">
        <v>2</v>
      </c>
      <c r="AHF368">
        <v>3</v>
      </c>
      <c r="AKM368">
        <v>2.5</v>
      </c>
      <c r="AKN368">
        <v>2.5</v>
      </c>
      <c r="AKO368">
        <v>6.5</v>
      </c>
      <c r="AKP368">
        <v>2.5</v>
      </c>
      <c r="AKQ368">
        <v>2.5</v>
      </c>
      <c r="AKR368">
        <v>11.5</v>
      </c>
      <c r="AKS368" t="s">
        <v>1462</v>
      </c>
      <c r="AKT368" t="s">
        <v>1463</v>
      </c>
      <c r="AKV368" t="s">
        <v>1463</v>
      </c>
      <c r="AKX368" t="s">
        <v>1463</v>
      </c>
      <c r="AKZ368" t="s">
        <v>1462</v>
      </c>
      <c r="ALB368" t="s">
        <v>1463</v>
      </c>
      <c r="ALD368" t="s">
        <v>1463</v>
      </c>
      <c r="ALF368" t="s">
        <v>1462</v>
      </c>
      <c r="ALH368" t="s">
        <v>1463</v>
      </c>
      <c r="ALJ368" t="s">
        <v>1463</v>
      </c>
      <c r="ALL368" t="s">
        <v>1463</v>
      </c>
      <c r="ALN368" t="s">
        <v>1463</v>
      </c>
      <c r="ALP368" t="s">
        <v>1463</v>
      </c>
      <c r="ALR368" t="s">
        <v>1463</v>
      </c>
      <c r="ALT368" t="s">
        <v>1463</v>
      </c>
      <c r="AMM368" t="b">
        <v>1</v>
      </c>
      <c r="AMQ368" t="b">
        <v>1</v>
      </c>
      <c r="ANA368">
        <v>2.5</v>
      </c>
      <c r="ANB368">
        <v>2.5</v>
      </c>
      <c r="ANC368">
        <v>0</v>
      </c>
      <c r="AND368">
        <v>0</v>
      </c>
      <c r="ANE368">
        <v>2.5</v>
      </c>
      <c r="ANF368">
        <v>2.5</v>
      </c>
      <c r="ANG368" t="s">
        <v>1463</v>
      </c>
      <c r="ANK368">
        <v>0</v>
      </c>
      <c r="ANL368">
        <v>2.5</v>
      </c>
      <c r="ANM368">
        <v>6</v>
      </c>
      <c r="ANN368">
        <v>0</v>
      </c>
      <c r="ANO368">
        <v>10</v>
      </c>
      <c r="ANP368">
        <v>16</v>
      </c>
      <c r="ANQ368" t="s">
        <v>2599</v>
      </c>
      <c r="ANR368" t="s">
        <v>1462</v>
      </c>
      <c r="ANT368">
        <v>0</v>
      </c>
      <c r="ANU368">
        <v>10</v>
      </c>
      <c r="AQR368">
        <v>2.5</v>
      </c>
      <c r="AQS368">
        <v>1.3</v>
      </c>
      <c r="AQT368">
        <v>1.3</v>
      </c>
      <c r="AQU368">
        <v>5.0999999999999996</v>
      </c>
      <c r="AQV368" t="s">
        <v>1463</v>
      </c>
      <c r="ARA368" t="b">
        <v>1</v>
      </c>
      <c r="ARG368">
        <v>0</v>
      </c>
      <c r="ARH368">
        <v>0</v>
      </c>
      <c r="ARI368" t="s">
        <v>1463</v>
      </c>
      <c r="ARQ368" t="s">
        <v>1463</v>
      </c>
      <c r="ARR368" t="s">
        <v>7825</v>
      </c>
      <c r="ASD368">
        <v>2.5</v>
      </c>
      <c r="ASE368">
        <v>2.5</v>
      </c>
      <c r="ASF368">
        <v>3</v>
      </c>
      <c r="ASG368">
        <v>2.5</v>
      </c>
      <c r="ASH368">
        <v>2.5</v>
      </c>
      <c r="ASI368">
        <v>8</v>
      </c>
      <c r="ASJ368">
        <v>40</v>
      </c>
      <c r="ASM368" t="b">
        <v>1</v>
      </c>
      <c r="ASS368">
        <v>1</v>
      </c>
      <c r="AST368" t="s">
        <v>1462</v>
      </c>
      <c r="ASY368" t="b">
        <v>1</v>
      </c>
      <c r="ATC368" t="s">
        <v>7641</v>
      </c>
      <c r="ATD368">
        <v>2.5</v>
      </c>
      <c r="ATE368">
        <v>2.5</v>
      </c>
      <c r="ATF368">
        <v>3.3</v>
      </c>
      <c r="ATG368">
        <v>2.5</v>
      </c>
      <c r="ATH368">
        <v>3.8</v>
      </c>
      <c r="ATI368">
        <v>9.6</v>
      </c>
      <c r="ATJ368" t="s">
        <v>1462</v>
      </c>
      <c r="ATN368" t="b">
        <v>1</v>
      </c>
      <c r="ATO368" t="s">
        <v>7818</v>
      </c>
      <c r="ATP368" t="s">
        <v>2572</v>
      </c>
      <c r="AVW368" t="s">
        <v>1462</v>
      </c>
      <c r="AVX368" t="s">
        <v>1463</v>
      </c>
      <c r="AVZ368">
        <v>2.5</v>
      </c>
      <c r="AWA368">
        <v>5</v>
      </c>
      <c r="AWB368">
        <v>2.5</v>
      </c>
      <c r="AWC368">
        <v>2.5</v>
      </c>
      <c r="AWD368">
        <v>1</v>
      </c>
      <c r="AWE368">
        <v>0</v>
      </c>
      <c r="AWF368">
        <v>2.5</v>
      </c>
      <c r="AWG368">
        <v>3.5</v>
      </c>
      <c r="AWH368" t="s">
        <v>1462</v>
      </c>
      <c r="AWI368" t="s">
        <v>1470</v>
      </c>
      <c r="AWJ368" t="s">
        <v>1463</v>
      </c>
      <c r="AWL368" t="s">
        <v>1462</v>
      </c>
      <c r="AWM368" t="s">
        <v>2619</v>
      </c>
      <c r="AWN368" t="s">
        <v>1463</v>
      </c>
      <c r="AWP368" t="s">
        <v>1463</v>
      </c>
      <c r="AWR368" t="s">
        <v>1463</v>
      </c>
      <c r="AWT368" t="s">
        <v>1463</v>
      </c>
      <c r="AWV368" t="s">
        <v>1463</v>
      </c>
      <c r="AWX368" t="s">
        <v>1463</v>
      </c>
      <c r="AWZ368" t="s">
        <v>1463</v>
      </c>
      <c r="AXB368" t="s">
        <v>1463</v>
      </c>
      <c r="AXD368" t="s">
        <v>1463</v>
      </c>
      <c r="AXI368">
        <v>0</v>
      </c>
      <c r="AXJ368">
        <v>2.5</v>
      </c>
      <c r="AXK368">
        <v>0</v>
      </c>
      <c r="AXN368">
        <v>0</v>
      </c>
      <c r="AXO368">
        <v>1</v>
      </c>
      <c r="AXP368">
        <v>1</v>
      </c>
      <c r="AXQ368">
        <v>1</v>
      </c>
      <c r="AXR368">
        <v>1</v>
      </c>
      <c r="AXS368">
        <v>1</v>
      </c>
      <c r="AXT368">
        <v>1</v>
      </c>
      <c r="AXU368">
        <v>1</v>
      </c>
      <c r="AXV368">
        <v>3</v>
      </c>
      <c r="AXW368">
        <v>1</v>
      </c>
      <c r="AXX368">
        <v>2</v>
      </c>
      <c r="AYA368">
        <v>10</v>
      </c>
      <c r="AYD368">
        <v>10</v>
      </c>
      <c r="AYE368" t="s">
        <v>1463</v>
      </c>
      <c r="AYF368" t="s">
        <v>1463</v>
      </c>
      <c r="AYG368">
        <v>10</v>
      </c>
      <c r="AYJ368">
        <v>10</v>
      </c>
      <c r="AYK368">
        <v>0</v>
      </c>
      <c r="AYL368">
        <v>10</v>
      </c>
      <c r="AYM368">
        <v>20</v>
      </c>
      <c r="AZO368" t="s">
        <v>1462</v>
      </c>
      <c r="AZP368" t="s">
        <v>7826</v>
      </c>
      <c r="AZR368">
        <v>0</v>
      </c>
      <c r="AZS368">
        <v>10</v>
      </c>
      <c r="BCH368">
        <v>10</v>
      </c>
      <c r="BCI368">
        <v>2.5</v>
      </c>
      <c r="BCJ368">
        <v>2.5</v>
      </c>
      <c r="BCK368">
        <v>15</v>
      </c>
      <c r="BCL368">
        <v>1</v>
      </c>
      <c r="BCN368" t="s">
        <v>2555</v>
      </c>
      <c r="BCP368">
        <v>3</v>
      </c>
      <c r="BCR368">
        <v>2</v>
      </c>
      <c r="BCT368" t="s">
        <v>2555</v>
      </c>
      <c r="BCW368" t="s">
        <v>2555</v>
      </c>
      <c r="BCY368">
        <v>2.5</v>
      </c>
      <c r="BCZ368">
        <v>2.5</v>
      </c>
      <c r="BEH368">
        <v>10</v>
      </c>
      <c r="BEI368">
        <v>7.5</v>
      </c>
      <c r="BEJ368">
        <v>2.5</v>
      </c>
      <c r="BEK368">
        <v>20</v>
      </c>
      <c r="BEL368" t="s">
        <v>2567</v>
      </c>
      <c r="BEN368" t="s">
        <v>2567</v>
      </c>
      <c r="BEP368" t="s">
        <v>2567</v>
      </c>
      <c r="BER368" t="s">
        <v>2567</v>
      </c>
      <c r="BET368" t="s">
        <v>2567</v>
      </c>
      <c r="BEV368" t="s">
        <v>2567</v>
      </c>
      <c r="BEX368">
        <v>7.5</v>
      </c>
      <c r="BEY368">
        <v>2.5</v>
      </c>
      <c r="BGQ368">
        <v>2</v>
      </c>
      <c r="BGR368">
        <v>2.5</v>
      </c>
      <c r="BGS368">
        <v>2.5</v>
      </c>
      <c r="BGT368">
        <v>7</v>
      </c>
      <c r="BGU368" t="s">
        <v>1462</v>
      </c>
      <c r="BGV368" t="s">
        <v>2667</v>
      </c>
      <c r="BGW368" t="s">
        <v>2653</v>
      </c>
      <c r="BHK368">
        <v>2.5</v>
      </c>
      <c r="BHL368">
        <v>2.5</v>
      </c>
      <c r="BIT368">
        <v>5</v>
      </c>
      <c r="BIU368">
        <v>2.5</v>
      </c>
      <c r="BIV368">
        <v>2.5</v>
      </c>
      <c r="BIW368">
        <v>10</v>
      </c>
      <c r="BIX368">
        <v>2</v>
      </c>
      <c r="BIY368" t="s">
        <v>1474</v>
      </c>
      <c r="BIZ368" t="s">
        <v>1794</v>
      </c>
      <c r="BJA368" t="s">
        <v>1468</v>
      </c>
      <c r="BJB368">
        <v>2.5</v>
      </c>
      <c r="BJC368">
        <v>2.5</v>
      </c>
    </row>
    <row r="369" spans="1:1023 1026:1615" ht="15" x14ac:dyDescent="0.25">
      <c r="A369" t="s">
        <v>6936</v>
      </c>
      <c r="B369" t="s">
        <v>7827</v>
      </c>
      <c r="C369" t="s">
        <v>7828</v>
      </c>
      <c r="D369" t="s">
        <v>2553</v>
      </c>
      <c r="E369" t="s">
        <v>7829</v>
      </c>
      <c r="F369" t="s">
        <v>2606</v>
      </c>
      <c r="G369" t="s">
        <v>2607</v>
      </c>
      <c r="H369" t="s">
        <v>4381</v>
      </c>
      <c r="I369" t="s">
        <v>7812</v>
      </c>
      <c r="J369">
        <v>3.0770153100000002</v>
      </c>
      <c r="K369">
        <v>34.033991929999999</v>
      </c>
      <c r="L369" s="116">
        <v>42404</v>
      </c>
      <c r="M369" t="s">
        <v>1471</v>
      </c>
      <c r="N369">
        <v>40</v>
      </c>
      <c r="O369" t="s">
        <v>2554</v>
      </c>
      <c r="Q369">
        <v>6.7</v>
      </c>
      <c r="R369">
        <v>7.5</v>
      </c>
      <c r="S369">
        <v>2.5</v>
      </c>
      <c r="T369">
        <v>16.7</v>
      </c>
      <c r="U369">
        <v>1</v>
      </c>
      <c r="V369">
        <v>2</v>
      </c>
      <c r="W369">
        <v>3</v>
      </c>
      <c r="X369">
        <v>2</v>
      </c>
      <c r="AA369" t="b">
        <v>1</v>
      </c>
      <c r="BS369" t="s">
        <v>1462</v>
      </c>
      <c r="BT369" t="s">
        <v>1462</v>
      </c>
      <c r="BU369" t="s">
        <v>7748</v>
      </c>
      <c r="BV369" t="s">
        <v>7830</v>
      </c>
      <c r="BW369">
        <v>7.5</v>
      </c>
      <c r="BX369">
        <v>2.5</v>
      </c>
      <c r="BY369">
        <v>7</v>
      </c>
      <c r="BZ369">
        <v>2.5</v>
      </c>
      <c r="CA369">
        <v>2.5</v>
      </c>
      <c r="CB369">
        <v>12</v>
      </c>
      <c r="CC369" t="s">
        <v>1462</v>
      </c>
      <c r="CE369" t="b">
        <v>1</v>
      </c>
      <c r="CF369">
        <v>20</v>
      </c>
      <c r="CH369" t="s">
        <v>1462</v>
      </c>
      <c r="CI369" t="b">
        <v>1</v>
      </c>
      <c r="CK369">
        <v>20</v>
      </c>
      <c r="CM369" t="s">
        <v>1463</v>
      </c>
      <c r="CR369" t="s">
        <v>1463</v>
      </c>
      <c r="CW369" t="s">
        <v>1463</v>
      </c>
      <c r="DB369" t="s">
        <v>1463</v>
      </c>
      <c r="DG369" t="s">
        <v>1462</v>
      </c>
      <c r="DJ369">
        <v>3</v>
      </c>
      <c r="DM369" t="s">
        <v>1463</v>
      </c>
      <c r="DS369" t="b">
        <v>1</v>
      </c>
      <c r="DU369" t="b">
        <v>1</v>
      </c>
      <c r="EA369" t="b">
        <v>1</v>
      </c>
      <c r="EI369">
        <v>2.5</v>
      </c>
      <c r="EJ369">
        <v>2.5</v>
      </c>
      <c r="EN369">
        <v>0</v>
      </c>
      <c r="EO369" t="s">
        <v>1463</v>
      </c>
      <c r="FL369">
        <v>3.3</v>
      </c>
      <c r="FM369">
        <v>2.5</v>
      </c>
      <c r="FN369">
        <v>2.5</v>
      </c>
      <c r="FO369">
        <v>8.3000000000000007</v>
      </c>
      <c r="FP369" t="s">
        <v>1462</v>
      </c>
      <c r="FT369" t="b">
        <v>1</v>
      </c>
      <c r="FV369" t="s">
        <v>1464</v>
      </c>
      <c r="HD369" t="b">
        <v>1</v>
      </c>
      <c r="HF369" t="s">
        <v>1464</v>
      </c>
      <c r="JC369" t="b">
        <v>1</v>
      </c>
      <c r="JE369" t="s">
        <v>1464</v>
      </c>
      <c r="KG369" t="s">
        <v>4388</v>
      </c>
      <c r="KH369" t="b">
        <v>1</v>
      </c>
      <c r="KJ369" t="s">
        <v>1464</v>
      </c>
      <c r="KK369" t="s">
        <v>1463</v>
      </c>
      <c r="KM369">
        <v>2.5</v>
      </c>
      <c r="KN369">
        <v>2.5</v>
      </c>
      <c r="KO369">
        <v>2</v>
      </c>
      <c r="KP369">
        <v>2.5</v>
      </c>
      <c r="KQ369">
        <v>2.5</v>
      </c>
      <c r="KR369">
        <v>7</v>
      </c>
      <c r="KS369" t="s">
        <v>1462</v>
      </c>
      <c r="KV369">
        <v>5</v>
      </c>
      <c r="LA369">
        <v>6</v>
      </c>
      <c r="LF369">
        <v>1</v>
      </c>
      <c r="LK369">
        <v>1</v>
      </c>
      <c r="LZ369" t="b">
        <v>1</v>
      </c>
      <c r="ME369" t="b">
        <v>1</v>
      </c>
      <c r="MT369" t="s">
        <v>1463</v>
      </c>
      <c r="MV369">
        <v>2.5</v>
      </c>
      <c r="MW369">
        <v>2.5</v>
      </c>
      <c r="MX369">
        <v>0</v>
      </c>
      <c r="MY369">
        <v>0</v>
      </c>
      <c r="MZ369">
        <v>2.5</v>
      </c>
      <c r="NA369">
        <v>2.5</v>
      </c>
      <c r="NX369" t="s">
        <v>2569</v>
      </c>
      <c r="OC369" t="s">
        <v>2569</v>
      </c>
      <c r="OG369">
        <v>0</v>
      </c>
      <c r="OH369">
        <v>2.5</v>
      </c>
      <c r="OJ369">
        <v>0</v>
      </c>
      <c r="OK369">
        <v>2.5</v>
      </c>
      <c r="OL369">
        <v>2.5</v>
      </c>
      <c r="QL369">
        <v>0</v>
      </c>
      <c r="QM369">
        <v>2.5</v>
      </c>
      <c r="RO369">
        <v>7.5</v>
      </c>
      <c r="RP369">
        <v>0</v>
      </c>
      <c r="RQ369">
        <v>2.5</v>
      </c>
      <c r="RR369">
        <v>10</v>
      </c>
      <c r="RS369" t="s">
        <v>1463</v>
      </c>
      <c r="RZ369" t="s">
        <v>1463</v>
      </c>
      <c r="SB369" t="s">
        <v>1463</v>
      </c>
      <c r="SH369" t="s">
        <v>1463</v>
      </c>
      <c r="SK369">
        <v>0</v>
      </c>
      <c r="SL369">
        <v>2.5</v>
      </c>
      <c r="SM369">
        <v>3.7</v>
      </c>
      <c r="SN369">
        <v>2.5</v>
      </c>
      <c r="SO369">
        <v>2.5</v>
      </c>
      <c r="SP369">
        <v>8.6999999999999993</v>
      </c>
      <c r="SQ369" t="s">
        <v>1462</v>
      </c>
      <c r="SS369">
        <v>13</v>
      </c>
      <c r="ST369" t="s">
        <v>7111</v>
      </c>
      <c r="SU369" t="s">
        <v>1463</v>
      </c>
      <c r="SY369" t="b">
        <v>1</v>
      </c>
      <c r="TI369">
        <v>15</v>
      </c>
      <c r="TJ369" t="s">
        <v>7831</v>
      </c>
      <c r="TO369" t="b">
        <v>1</v>
      </c>
      <c r="TQ369" t="b">
        <v>1</v>
      </c>
      <c r="TX369">
        <v>2.5</v>
      </c>
      <c r="TY369">
        <v>2.5</v>
      </c>
      <c r="VI369">
        <v>5</v>
      </c>
      <c r="VJ369">
        <v>0</v>
      </c>
      <c r="VK369">
        <v>0</v>
      </c>
      <c r="VL369">
        <v>5</v>
      </c>
      <c r="VM369" t="s">
        <v>1463</v>
      </c>
      <c r="VO369" t="s">
        <v>1463</v>
      </c>
      <c r="VQ369" t="s">
        <v>1463</v>
      </c>
      <c r="VS369" t="s">
        <v>1463</v>
      </c>
      <c r="VV369" t="s">
        <v>1463</v>
      </c>
      <c r="VX369" t="s">
        <v>1462</v>
      </c>
      <c r="VY369" t="s">
        <v>7832</v>
      </c>
      <c r="VZ369">
        <v>0</v>
      </c>
      <c r="WA369">
        <v>0</v>
      </c>
      <c r="XJ369">
        <v>5</v>
      </c>
      <c r="XK369">
        <v>1.3</v>
      </c>
      <c r="XL369">
        <v>1.3</v>
      </c>
      <c r="XM369">
        <v>7.6</v>
      </c>
      <c r="XN369" t="s">
        <v>1462</v>
      </c>
      <c r="XO369" t="s">
        <v>1462</v>
      </c>
      <c r="XS369" t="b">
        <v>1</v>
      </c>
      <c r="XX369" t="b">
        <v>1</v>
      </c>
      <c r="XY369" t="b">
        <v>1</v>
      </c>
      <c r="YC369" t="s">
        <v>1463</v>
      </c>
      <c r="YD369" t="s">
        <v>4579</v>
      </c>
      <c r="YE369" t="s">
        <v>1463</v>
      </c>
      <c r="YF369" t="s">
        <v>4579</v>
      </c>
      <c r="YG369">
        <v>0</v>
      </c>
      <c r="YH369">
        <v>0</v>
      </c>
      <c r="YI369" t="s">
        <v>1462</v>
      </c>
      <c r="YO369" t="b">
        <v>1</v>
      </c>
      <c r="YU369">
        <v>2.5</v>
      </c>
      <c r="YV369">
        <v>2.5</v>
      </c>
      <c r="ZX369">
        <v>5</v>
      </c>
      <c r="ZY369">
        <v>2.5</v>
      </c>
      <c r="ZZ369">
        <v>2.5</v>
      </c>
      <c r="AAA369">
        <v>10</v>
      </c>
      <c r="AAB369" t="s">
        <v>1462</v>
      </c>
      <c r="AAD369" t="b">
        <v>1</v>
      </c>
      <c r="AAS369" t="s">
        <v>7824</v>
      </c>
      <c r="AAT369">
        <v>2.5</v>
      </c>
      <c r="AAU369">
        <v>2.5</v>
      </c>
      <c r="ADN369">
        <v>10</v>
      </c>
      <c r="ADO369">
        <v>2.5</v>
      </c>
      <c r="ADP369">
        <v>2.5</v>
      </c>
      <c r="ADQ369">
        <v>15</v>
      </c>
      <c r="ADR369" t="s">
        <v>1759</v>
      </c>
      <c r="ADS369">
        <v>0.5</v>
      </c>
      <c r="ADT369">
        <v>20</v>
      </c>
      <c r="ADU369" t="s">
        <v>3580</v>
      </c>
      <c r="ADV369">
        <v>1</v>
      </c>
      <c r="ADW369">
        <v>40</v>
      </c>
      <c r="ADX369" t="s">
        <v>2560</v>
      </c>
      <c r="ADY369">
        <v>1</v>
      </c>
      <c r="ADZ369">
        <v>40</v>
      </c>
      <c r="AEG369">
        <v>2.5</v>
      </c>
      <c r="AEH369">
        <v>2.5</v>
      </c>
      <c r="AEI369">
        <v>2</v>
      </c>
      <c r="AEJ369">
        <v>2.5</v>
      </c>
      <c r="AEK369">
        <v>2.5</v>
      </c>
      <c r="AEL369">
        <v>7</v>
      </c>
      <c r="AEX369" t="b">
        <v>1</v>
      </c>
      <c r="AFC369">
        <v>2.5</v>
      </c>
      <c r="AFD369">
        <v>2.5</v>
      </c>
      <c r="AFE369">
        <v>0</v>
      </c>
      <c r="AFF369">
        <v>5</v>
      </c>
      <c r="AFG369">
        <v>2.5</v>
      </c>
      <c r="AFH369">
        <v>7.5</v>
      </c>
      <c r="AFI369" t="s">
        <v>1463</v>
      </c>
      <c r="AFK369" t="s">
        <v>1463</v>
      </c>
      <c r="AFM369" t="s">
        <v>1463</v>
      </c>
      <c r="AFO369" t="s">
        <v>1463</v>
      </c>
      <c r="AFQ369" t="s">
        <v>1463</v>
      </c>
      <c r="AFT369" t="s">
        <v>1463</v>
      </c>
      <c r="AFV369">
        <v>2</v>
      </c>
      <c r="AFW369">
        <v>2</v>
      </c>
      <c r="AFX369">
        <v>5</v>
      </c>
      <c r="AFY369">
        <v>2.5</v>
      </c>
      <c r="AFZ369">
        <v>6.7</v>
      </c>
      <c r="AGA369">
        <v>2.5</v>
      </c>
      <c r="AGB369">
        <v>2.5</v>
      </c>
      <c r="AGC369">
        <v>11.7</v>
      </c>
      <c r="AGD369">
        <v>7</v>
      </c>
      <c r="AGE369">
        <v>100</v>
      </c>
      <c r="AGG369">
        <v>7</v>
      </c>
      <c r="AGH369">
        <v>0</v>
      </c>
      <c r="AGJ369">
        <v>7</v>
      </c>
      <c r="AGK369">
        <v>0</v>
      </c>
      <c r="AGQ369">
        <v>2.5</v>
      </c>
      <c r="AGR369">
        <v>2.5</v>
      </c>
      <c r="AGS369">
        <v>2</v>
      </c>
      <c r="AGT369">
        <v>2.5</v>
      </c>
      <c r="AGU369">
        <v>2.5</v>
      </c>
      <c r="AGV369">
        <v>7</v>
      </c>
      <c r="AGW369">
        <v>2</v>
      </c>
      <c r="AGY369" t="b">
        <v>1</v>
      </c>
      <c r="AGZ369" t="b">
        <v>1</v>
      </c>
      <c r="AHD369">
        <v>2</v>
      </c>
      <c r="AHE369">
        <v>2</v>
      </c>
      <c r="AHF369">
        <v>2</v>
      </c>
      <c r="AKM369">
        <v>2.5</v>
      </c>
      <c r="AKN369">
        <v>2.5</v>
      </c>
      <c r="AKO369">
        <v>5</v>
      </c>
      <c r="AKP369">
        <v>2.5</v>
      </c>
      <c r="AKQ369">
        <v>2.5</v>
      </c>
      <c r="AKR369">
        <v>10</v>
      </c>
      <c r="AKS369" t="s">
        <v>1462</v>
      </c>
      <c r="AKT369" t="s">
        <v>1463</v>
      </c>
      <c r="AKV369" t="s">
        <v>1463</v>
      </c>
      <c r="AKX369" t="s">
        <v>1463</v>
      </c>
      <c r="AKZ369" t="s">
        <v>1462</v>
      </c>
      <c r="ALB369" t="s">
        <v>1463</v>
      </c>
      <c r="ALD369" t="s">
        <v>1463</v>
      </c>
      <c r="ALF369" t="s">
        <v>1463</v>
      </c>
      <c r="ALH369" t="s">
        <v>1463</v>
      </c>
      <c r="ALJ369" t="s">
        <v>1463</v>
      </c>
      <c r="ALL369" t="s">
        <v>1463</v>
      </c>
      <c r="ALN369" t="s">
        <v>1463</v>
      </c>
      <c r="ALP369" t="s">
        <v>1463</v>
      </c>
      <c r="ALR369" t="s">
        <v>1463</v>
      </c>
      <c r="ALT369" t="s">
        <v>1463</v>
      </c>
      <c r="AMM369" t="b">
        <v>1</v>
      </c>
      <c r="AMQ369" t="b">
        <v>1</v>
      </c>
      <c r="ANA369">
        <v>2.5</v>
      </c>
      <c r="ANB369">
        <v>2.5</v>
      </c>
      <c r="ANC369">
        <v>10</v>
      </c>
      <c r="AND369">
        <v>5</v>
      </c>
      <c r="ANE369">
        <v>2.5</v>
      </c>
      <c r="ANF369">
        <v>17.5</v>
      </c>
      <c r="ANG369" t="s">
        <v>1462</v>
      </c>
      <c r="ANH369" t="s">
        <v>3069</v>
      </c>
      <c r="ANI369" t="s">
        <v>1462</v>
      </c>
      <c r="ANJ369" t="s">
        <v>2616</v>
      </c>
      <c r="ANK369">
        <v>5</v>
      </c>
      <c r="ANL369">
        <v>2.5</v>
      </c>
      <c r="ANM369">
        <v>6</v>
      </c>
      <c r="ANN369">
        <v>2.5</v>
      </c>
      <c r="ANO369">
        <v>7.5</v>
      </c>
      <c r="ANP369">
        <v>16</v>
      </c>
      <c r="ANQ369" t="s">
        <v>2599</v>
      </c>
      <c r="ANR369" t="s">
        <v>1462</v>
      </c>
      <c r="ANT369">
        <v>2.5</v>
      </c>
      <c r="ANU369">
        <v>7.5</v>
      </c>
      <c r="AQR369">
        <v>2.5</v>
      </c>
      <c r="AQS369">
        <v>1.3</v>
      </c>
      <c r="AQT369">
        <v>2.5</v>
      </c>
      <c r="AQU369">
        <v>6.3</v>
      </c>
      <c r="AQV369" t="s">
        <v>1463</v>
      </c>
      <c r="ARA369" t="b">
        <v>1</v>
      </c>
      <c r="ARG369">
        <v>0</v>
      </c>
      <c r="ARH369">
        <v>2.5</v>
      </c>
      <c r="ARI369" t="s">
        <v>1463</v>
      </c>
      <c r="ARQ369" t="s">
        <v>1463</v>
      </c>
      <c r="ARR369" t="s">
        <v>7833</v>
      </c>
      <c r="ASD369">
        <v>2.5</v>
      </c>
      <c r="ASE369">
        <v>2.5</v>
      </c>
      <c r="ASF369">
        <v>3</v>
      </c>
      <c r="ASG369">
        <v>2.5</v>
      </c>
      <c r="ASH369">
        <v>2.5</v>
      </c>
      <c r="ASI369">
        <v>8</v>
      </c>
      <c r="ASJ369">
        <v>30</v>
      </c>
      <c r="ASM369" t="b">
        <v>1</v>
      </c>
      <c r="ASS369">
        <v>1</v>
      </c>
      <c r="AST369" t="s">
        <v>1462</v>
      </c>
      <c r="ASW369" t="b">
        <v>1</v>
      </c>
      <c r="ASY369" t="b">
        <v>1</v>
      </c>
      <c r="ATC369" t="s">
        <v>7641</v>
      </c>
      <c r="ATD369">
        <v>2.5</v>
      </c>
      <c r="ATE369">
        <v>2.5</v>
      </c>
      <c r="ATF369">
        <v>0</v>
      </c>
      <c r="ATG369">
        <v>2.5</v>
      </c>
      <c r="ATH369">
        <v>2.5</v>
      </c>
      <c r="ATI369">
        <v>5</v>
      </c>
      <c r="ATJ369" t="s">
        <v>1463</v>
      </c>
      <c r="AVZ369">
        <v>2.5</v>
      </c>
      <c r="AWA369">
        <v>2.5</v>
      </c>
      <c r="AWB369">
        <v>2.5</v>
      </c>
      <c r="AWC369">
        <v>2.5</v>
      </c>
      <c r="AWD369">
        <v>2</v>
      </c>
      <c r="AWE369">
        <v>2.5</v>
      </c>
      <c r="AWF369">
        <v>2.5</v>
      </c>
      <c r="AWG369">
        <v>7</v>
      </c>
      <c r="AWH369" t="s">
        <v>1462</v>
      </c>
      <c r="AWI369" t="s">
        <v>1470</v>
      </c>
      <c r="AWJ369" t="s">
        <v>1463</v>
      </c>
      <c r="AWL369" t="s">
        <v>1462</v>
      </c>
      <c r="AWM369" t="s">
        <v>2619</v>
      </c>
      <c r="AWN369" t="s">
        <v>1463</v>
      </c>
      <c r="AWP369" t="s">
        <v>1463</v>
      </c>
      <c r="AWR369" t="s">
        <v>1463</v>
      </c>
      <c r="AWT369" t="s">
        <v>1463</v>
      </c>
      <c r="AWV369" t="s">
        <v>1462</v>
      </c>
      <c r="AWW369" t="s">
        <v>1470</v>
      </c>
      <c r="AWX369" t="s">
        <v>1463</v>
      </c>
      <c r="AWZ369" t="s">
        <v>1463</v>
      </c>
      <c r="AXB369" t="s">
        <v>1463</v>
      </c>
      <c r="AXD369" t="s">
        <v>1463</v>
      </c>
      <c r="AXI369">
        <v>2.5</v>
      </c>
      <c r="AXJ369">
        <v>2.5</v>
      </c>
      <c r="AXK369">
        <v>1</v>
      </c>
      <c r="AXN369">
        <v>1</v>
      </c>
      <c r="AXO369">
        <v>1</v>
      </c>
      <c r="AXP369">
        <v>1</v>
      </c>
      <c r="AXQ369">
        <v>1</v>
      </c>
      <c r="AXR369">
        <v>1</v>
      </c>
      <c r="AXS369">
        <v>1</v>
      </c>
      <c r="AXT369">
        <v>1</v>
      </c>
      <c r="AXU369">
        <v>1</v>
      </c>
      <c r="AXV369">
        <v>2</v>
      </c>
      <c r="AXW369">
        <v>1</v>
      </c>
      <c r="AXX369">
        <v>2</v>
      </c>
      <c r="AYA369">
        <v>10</v>
      </c>
      <c r="AYD369">
        <v>10</v>
      </c>
      <c r="AYE369" t="s">
        <v>1463</v>
      </c>
      <c r="AYF369" t="s">
        <v>1463</v>
      </c>
      <c r="AYG369">
        <v>10</v>
      </c>
      <c r="AYJ369">
        <v>10</v>
      </c>
      <c r="AYK369">
        <v>0</v>
      </c>
      <c r="AYL369">
        <v>10</v>
      </c>
      <c r="AYM369">
        <v>20</v>
      </c>
      <c r="AZO369" t="s">
        <v>1462</v>
      </c>
      <c r="AZP369" t="s">
        <v>7083</v>
      </c>
      <c r="AZR369">
        <v>0</v>
      </c>
      <c r="AZS369">
        <v>10</v>
      </c>
      <c r="BCH369">
        <v>10</v>
      </c>
      <c r="BCI369">
        <v>2.5</v>
      </c>
      <c r="BCJ369">
        <v>2.5</v>
      </c>
      <c r="BCK369">
        <v>15</v>
      </c>
      <c r="BCL369">
        <v>1</v>
      </c>
      <c r="BCN369">
        <v>2</v>
      </c>
      <c r="BCP369">
        <v>3</v>
      </c>
      <c r="BCR369">
        <v>4</v>
      </c>
      <c r="BCT369" t="s">
        <v>2555</v>
      </c>
      <c r="BCY369">
        <v>2.5</v>
      </c>
      <c r="BCZ369">
        <v>2.5</v>
      </c>
      <c r="BEH369">
        <v>8.3000000000000007</v>
      </c>
      <c r="BEI369">
        <v>5</v>
      </c>
      <c r="BEJ369">
        <v>2.5</v>
      </c>
      <c r="BEK369">
        <v>15.8</v>
      </c>
      <c r="BEL369" t="s">
        <v>2567</v>
      </c>
      <c r="BEN369" t="s">
        <v>2567</v>
      </c>
      <c r="BEP369" t="s">
        <v>2552</v>
      </c>
      <c r="BER369" t="s">
        <v>2567</v>
      </c>
      <c r="BET369" t="s">
        <v>2557</v>
      </c>
      <c r="BEV369" t="s">
        <v>2567</v>
      </c>
      <c r="BEX369">
        <v>5</v>
      </c>
      <c r="BEY369">
        <v>2.5</v>
      </c>
      <c r="BGQ369">
        <v>0</v>
      </c>
      <c r="BGR369">
        <v>2.5</v>
      </c>
      <c r="BGS369">
        <v>2.5</v>
      </c>
      <c r="BGT369">
        <v>5</v>
      </c>
      <c r="BGU369" t="s">
        <v>1462</v>
      </c>
      <c r="BHB369" t="s">
        <v>4822</v>
      </c>
      <c r="BHC369" t="s">
        <v>3103</v>
      </c>
      <c r="BHK369">
        <v>2.5</v>
      </c>
      <c r="BHL369">
        <v>2.5</v>
      </c>
      <c r="BIT369">
        <v>5</v>
      </c>
      <c r="BIU369">
        <v>2.5</v>
      </c>
      <c r="BIV369">
        <v>2.5</v>
      </c>
      <c r="BIW369">
        <v>10</v>
      </c>
      <c r="BIX369">
        <v>2</v>
      </c>
      <c r="BIY369" t="s">
        <v>1794</v>
      </c>
      <c r="BIZ369" t="s">
        <v>2594</v>
      </c>
      <c r="BJA369" t="s">
        <v>1468</v>
      </c>
      <c r="BJB369">
        <v>2.5</v>
      </c>
      <c r="BJC369">
        <v>2.5</v>
      </c>
    </row>
    <row r="370" spans="1:1023 1026:1615" ht="15" x14ac:dyDescent="0.25">
      <c r="A370" t="s">
        <v>6936</v>
      </c>
      <c r="B370" t="s">
        <v>7834</v>
      </c>
      <c r="C370" t="s">
        <v>7835</v>
      </c>
      <c r="D370" t="s">
        <v>1460</v>
      </c>
      <c r="F370" t="s">
        <v>2606</v>
      </c>
      <c r="G370" t="s">
        <v>4350</v>
      </c>
      <c r="H370" t="s">
        <v>6517</v>
      </c>
      <c r="I370" t="s">
        <v>7259</v>
      </c>
      <c r="J370">
        <v>2.5795882699999999</v>
      </c>
      <c r="K370">
        <v>34.695573570000001</v>
      </c>
      <c r="L370" s="116">
        <v>42465</v>
      </c>
      <c r="M370" t="s">
        <v>1461</v>
      </c>
      <c r="N370">
        <v>46</v>
      </c>
      <c r="O370" t="s">
        <v>2554</v>
      </c>
      <c r="Q370">
        <v>6.7</v>
      </c>
      <c r="R370">
        <v>2.5</v>
      </c>
      <c r="S370">
        <v>2.5</v>
      </c>
      <c r="T370">
        <v>11.7</v>
      </c>
      <c r="U370">
        <v>3</v>
      </c>
      <c r="V370">
        <v>2</v>
      </c>
      <c r="W370">
        <v>2</v>
      </c>
      <c r="X370">
        <v>1</v>
      </c>
      <c r="Z370">
        <v>1</v>
      </c>
      <c r="AF370" t="b">
        <v>1</v>
      </c>
      <c r="AG370">
        <v>3</v>
      </c>
      <c r="AH370">
        <v>2</v>
      </c>
      <c r="AI370">
        <v>1</v>
      </c>
      <c r="AJ370">
        <v>1</v>
      </c>
      <c r="AL370">
        <v>1</v>
      </c>
      <c r="AS370">
        <v>3</v>
      </c>
      <c r="AT370">
        <v>2</v>
      </c>
      <c r="AU370">
        <v>1</v>
      </c>
      <c r="AV370">
        <v>1</v>
      </c>
      <c r="AX370">
        <v>1</v>
      </c>
      <c r="BS370" t="s">
        <v>1462</v>
      </c>
      <c r="BT370" t="s">
        <v>1462</v>
      </c>
      <c r="BU370" t="s">
        <v>7836</v>
      </c>
      <c r="BV370" t="s">
        <v>7837</v>
      </c>
      <c r="BW370">
        <v>2.5</v>
      </c>
      <c r="BX370">
        <v>2.5</v>
      </c>
      <c r="BY370">
        <v>6</v>
      </c>
      <c r="BZ370">
        <v>2.5</v>
      </c>
      <c r="CA370">
        <v>2.5</v>
      </c>
      <c r="CB370">
        <v>11</v>
      </c>
      <c r="CC370" t="s">
        <v>1462</v>
      </c>
      <c r="CD370" t="b">
        <v>1</v>
      </c>
      <c r="CE370" t="b">
        <v>1</v>
      </c>
      <c r="CF370">
        <v>30</v>
      </c>
      <c r="CH370" t="s">
        <v>1462</v>
      </c>
      <c r="CK370">
        <v>30</v>
      </c>
      <c r="CM370" t="s">
        <v>1463</v>
      </c>
      <c r="CR370" t="s">
        <v>1463</v>
      </c>
      <c r="CW370" t="s">
        <v>1463</v>
      </c>
      <c r="DB370" t="s">
        <v>1463</v>
      </c>
      <c r="DG370" t="s">
        <v>1463</v>
      </c>
      <c r="DM370" t="s">
        <v>1463</v>
      </c>
      <c r="DS370" t="b">
        <v>1</v>
      </c>
      <c r="DU370" t="b">
        <v>1</v>
      </c>
      <c r="DY370" t="b">
        <v>1</v>
      </c>
      <c r="EA370" t="b">
        <v>1</v>
      </c>
      <c r="EC370" t="b">
        <v>1</v>
      </c>
      <c r="EI370">
        <v>2.5</v>
      </c>
      <c r="EJ370">
        <v>2.5</v>
      </c>
      <c r="EN370">
        <v>0</v>
      </c>
      <c r="EO370" t="s">
        <v>1463</v>
      </c>
      <c r="FL370">
        <v>6.7</v>
      </c>
      <c r="FM370">
        <v>5</v>
      </c>
      <c r="FN370">
        <v>2.5</v>
      </c>
      <c r="FO370">
        <v>14.2</v>
      </c>
      <c r="FP370" t="s">
        <v>1462</v>
      </c>
      <c r="FT370" t="b">
        <v>1</v>
      </c>
      <c r="FV370" t="s">
        <v>1464</v>
      </c>
      <c r="GC370" t="b">
        <v>1</v>
      </c>
      <c r="GE370" t="s">
        <v>2564</v>
      </c>
      <c r="HD370" t="b">
        <v>1</v>
      </c>
      <c r="HF370" t="s">
        <v>1464</v>
      </c>
      <c r="IW370" t="b">
        <v>1</v>
      </c>
      <c r="IY370" t="s">
        <v>1464</v>
      </c>
      <c r="JC370" t="b">
        <v>1</v>
      </c>
      <c r="JE370" t="s">
        <v>1464</v>
      </c>
      <c r="KG370" t="s">
        <v>4388</v>
      </c>
      <c r="KH370" t="b">
        <v>1</v>
      </c>
      <c r="KJ370" t="s">
        <v>1464</v>
      </c>
      <c r="KK370" t="s">
        <v>1462</v>
      </c>
      <c r="KL370" t="s">
        <v>5404</v>
      </c>
      <c r="KM370">
        <v>5</v>
      </c>
      <c r="KN370">
        <v>2.5</v>
      </c>
      <c r="KO370">
        <v>2</v>
      </c>
      <c r="KP370">
        <v>2.5</v>
      </c>
      <c r="KQ370">
        <v>2.5</v>
      </c>
      <c r="KR370">
        <v>7</v>
      </c>
      <c r="KS370" t="s">
        <v>1462</v>
      </c>
      <c r="KV370">
        <v>25</v>
      </c>
      <c r="KW370">
        <v>19</v>
      </c>
      <c r="LF370">
        <v>1</v>
      </c>
      <c r="LG370">
        <v>1</v>
      </c>
      <c r="MJ370" t="b">
        <v>1</v>
      </c>
      <c r="MK370" t="b">
        <v>1</v>
      </c>
      <c r="MT370" t="s">
        <v>1462</v>
      </c>
      <c r="MU370" t="s">
        <v>7838</v>
      </c>
      <c r="MV370">
        <v>2.5</v>
      </c>
      <c r="MW370">
        <v>2.5</v>
      </c>
      <c r="MX370">
        <v>0</v>
      </c>
      <c r="MY370">
        <v>0</v>
      </c>
      <c r="MZ370">
        <v>2.5</v>
      </c>
      <c r="NA370">
        <v>2.5</v>
      </c>
      <c r="NM370" t="s">
        <v>2549</v>
      </c>
      <c r="NN370" t="s">
        <v>2549</v>
      </c>
      <c r="NO370" t="s">
        <v>2549</v>
      </c>
      <c r="NP370" t="s">
        <v>2549</v>
      </c>
      <c r="NQ370" t="s">
        <v>2549</v>
      </c>
      <c r="NR370" t="s">
        <v>2549</v>
      </c>
      <c r="NS370" t="s">
        <v>2549</v>
      </c>
      <c r="NT370" t="s">
        <v>2549</v>
      </c>
      <c r="NU370" t="s">
        <v>2549</v>
      </c>
      <c r="NV370" t="s">
        <v>2549</v>
      </c>
      <c r="NW370" t="s">
        <v>2550</v>
      </c>
      <c r="NX370" t="s">
        <v>2569</v>
      </c>
      <c r="NY370" t="s">
        <v>2569</v>
      </c>
      <c r="NZ370" t="s">
        <v>2550</v>
      </c>
      <c r="OA370" t="s">
        <v>2550</v>
      </c>
      <c r="OB370" t="s">
        <v>2550</v>
      </c>
      <c r="OC370" t="s">
        <v>2550</v>
      </c>
      <c r="OD370" t="s">
        <v>2550</v>
      </c>
      <c r="OE370" t="s">
        <v>2550</v>
      </c>
      <c r="OF370" t="s">
        <v>2550</v>
      </c>
      <c r="OG370">
        <v>0</v>
      </c>
      <c r="OH370">
        <v>2.5</v>
      </c>
      <c r="OJ370">
        <v>5</v>
      </c>
      <c r="OK370">
        <v>2.5</v>
      </c>
      <c r="OL370">
        <v>7.5</v>
      </c>
      <c r="OO370" t="b">
        <v>1</v>
      </c>
      <c r="OP370" t="b">
        <v>1</v>
      </c>
      <c r="OY370" t="s">
        <v>6980</v>
      </c>
      <c r="OZ370" t="s">
        <v>7839</v>
      </c>
      <c r="PI370" t="s">
        <v>6981</v>
      </c>
      <c r="PJ370" t="s">
        <v>6981</v>
      </c>
      <c r="QL370">
        <v>5</v>
      </c>
      <c r="QM370">
        <v>2.5</v>
      </c>
      <c r="RO370">
        <v>7.5</v>
      </c>
      <c r="RP370">
        <v>0</v>
      </c>
      <c r="RQ370">
        <v>2.5</v>
      </c>
      <c r="RR370">
        <v>10</v>
      </c>
      <c r="RS370" t="s">
        <v>1463</v>
      </c>
      <c r="RZ370" t="s">
        <v>1463</v>
      </c>
      <c r="SB370" t="s">
        <v>1463</v>
      </c>
      <c r="SH370" t="s">
        <v>1463</v>
      </c>
      <c r="SK370">
        <v>0</v>
      </c>
      <c r="SL370">
        <v>2.5</v>
      </c>
      <c r="SM370">
        <v>3.7</v>
      </c>
      <c r="SN370">
        <v>5</v>
      </c>
      <c r="SO370">
        <v>2.5</v>
      </c>
      <c r="SP370">
        <v>11.2</v>
      </c>
      <c r="SQ370" t="s">
        <v>1463</v>
      </c>
      <c r="SR370" t="s">
        <v>6941</v>
      </c>
      <c r="TI370">
        <v>75</v>
      </c>
      <c r="TJ370" t="s">
        <v>7840</v>
      </c>
      <c r="TM370" t="b">
        <v>1</v>
      </c>
      <c r="TN370" t="b">
        <v>1</v>
      </c>
      <c r="TO370" t="b">
        <v>1</v>
      </c>
      <c r="TP370" t="b">
        <v>1</v>
      </c>
      <c r="TS370" t="b">
        <v>1</v>
      </c>
      <c r="TT370" t="b">
        <v>1</v>
      </c>
      <c r="TU370" t="b">
        <v>1</v>
      </c>
      <c r="TX370">
        <v>5</v>
      </c>
      <c r="TY370">
        <v>2.5</v>
      </c>
      <c r="VI370">
        <v>5</v>
      </c>
      <c r="VJ370">
        <v>0</v>
      </c>
      <c r="VK370">
        <v>2.5</v>
      </c>
      <c r="VL370">
        <v>7.5</v>
      </c>
      <c r="VM370" t="s">
        <v>1463</v>
      </c>
      <c r="VN370" t="s">
        <v>6927</v>
      </c>
      <c r="VO370" t="s">
        <v>1463</v>
      </c>
      <c r="VQ370" t="s">
        <v>1463</v>
      </c>
      <c r="VS370" t="s">
        <v>1463</v>
      </c>
      <c r="VV370" t="s">
        <v>1463</v>
      </c>
      <c r="VX370" t="s">
        <v>1462</v>
      </c>
      <c r="VY370" t="s">
        <v>7004</v>
      </c>
      <c r="VZ370">
        <v>0</v>
      </c>
      <c r="WA370">
        <v>2.5</v>
      </c>
      <c r="XJ370">
        <v>8.6</v>
      </c>
      <c r="XK370">
        <v>5</v>
      </c>
      <c r="XL370">
        <v>2.5</v>
      </c>
      <c r="XM370">
        <v>16.100000000000001</v>
      </c>
      <c r="XN370" t="s">
        <v>1462</v>
      </c>
      <c r="XO370" t="s">
        <v>1462</v>
      </c>
      <c r="XR370" t="b">
        <v>1</v>
      </c>
      <c r="XS370" t="b">
        <v>1</v>
      </c>
      <c r="XT370" t="b">
        <v>1</v>
      </c>
      <c r="XU370" t="b">
        <v>1</v>
      </c>
      <c r="XW370" t="b">
        <v>1</v>
      </c>
      <c r="YC370" t="s">
        <v>1462</v>
      </c>
      <c r="YE370" t="s">
        <v>1462</v>
      </c>
      <c r="YF370" t="s">
        <v>6986</v>
      </c>
      <c r="YG370">
        <v>5</v>
      </c>
      <c r="YH370">
        <v>2.5</v>
      </c>
      <c r="YI370" t="s">
        <v>1462</v>
      </c>
      <c r="YK370" t="b">
        <v>1</v>
      </c>
      <c r="YP370" t="b">
        <v>1</v>
      </c>
      <c r="YU370">
        <v>5</v>
      </c>
      <c r="YV370">
        <v>2.5</v>
      </c>
      <c r="ZX370">
        <v>10</v>
      </c>
      <c r="ZY370">
        <v>2.5</v>
      </c>
      <c r="ZZ370">
        <v>2.5</v>
      </c>
      <c r="AAA370">
        <v>15</v>
      </c>
      <c r="AAB370" t="s">
        <v>1462</v>
      </c>
      <c r="AAK370" t="b">
        <v>1</v>
      </c>
      <c r="AAM370" t="b">
        <v>1</v>
      </c>
      <c r="AAO370" t="b">
        <v>1</v>
      </c>
      <c r="AAS370" t="s">
        <v>6944</v>
      </c>
      <c r="AAT370">
        <v>2.5</v>
      </c>
      <c r="AAU370">
        <v>2.5</v>
      </c>
      <c r="ADN370">
        <v>6</v>
      </c>
      <c r="ADO370">
        <v>2.5</v>
      </c>
      <c r="ADP370">
        <v>2.5</v>
      </c>
      <c r="ADQ370">
        <v>11</v>
      </c>
      <c r="ADR370" t="s">
        <v>1759</v>
      </c>
      <c r="ADS370">
        <v>0.5</v>
      </c>
      <c r="ADT370">
        <v>30</v>
      </c>
      <c r="ADU370" t="s">
        <v>2560</v>
      </c>
      <c r="ADV370">
        <v>1</v>
      </c>
      <c r="ADW370">
        <v>60</v>
      </c>
      <c r="AEG370">
        <v>2.5</v>
      </c>
      <c r="AEH370">
        <v>2.5</v>
      </c>
      <c r="AEI370">
        <v>10</v>
      </c>
      <c r="AEJ370">
        <v>2.5</v>
      </c>
      <c r="AEK370">
        <v>2.5</v>
      </c>
      <c r="AEL370">
        <v>15</v>
      </c>
      <c r="AER370" t="b">
        <v>1</v>
      </c>
      <c r="AET370" t="b">
        <v>1</v>
      </c>
      <c r="AEX370" t="b">
        <v>1</v>
      </c>
      <c r="AEZ370" t="b">
        <v>1</v>
      </c>
      <c r="AFC370">
        <v>2.5</v>
      </c>
      <c r="AFD370">
        <v>2.5</v>
      </c>
      <c r="AFE370">
        <v>0</v>
      </c>
      <c r="AFF370">
        <v>6.1</v>
      </c>
      <c r="AFG370">
        <v>2.5</v>
      </c>
      <c r="AFH370">
        <v>8.6</v>
      </c>
      <c r="AFI370" t="s">
        <v>1463</v>
      </c>
      <c r="AFK370" t="s">
        <v>1463</v>
      </c>
      <c r="AFM370" t="s">
        <v>1463</v>
      </c>
      <c r="AFO370" t="s">
        <v>1463</v>
      </c>
      <c r="AFQ370" t="s">
        <v>1463</v>
      </c>
      <c r="AFT370" t="s">
        <v>1463</v>
      </c>
      <c r="AFV370">
        <v>2</v>
      </c>
      <c r="AFW370">
        <v>3</v>
      </c>
      <c r="AFX370">
        <v>6.1111111111111098</v>
      </c>
      <c r="AFY370">
        <v>2.5</v>
      </c>
      <c r="AFZ370">
        <v>5</v>
      </c>
      <c r="AGA370">
        <v>5</v>
      </c>
      <c r="AGB370">
        <v>2.5</v>
      </c>
      <c r="AGC370">
        <v>12.5</v>
      </c>
      <c r="AGD370">
        <v>8</v>
      </c>
      <c r="AGG370">
        <v>8</v>
      </c>
      <c r="AGJ370">
        <v>8</v>
      </c>
      <c r="AGQ370">
        <v>5</v>
      </c>
      <c r="AGR370">
        <v>2.5</v>
      </c>
      <c r="AGS370">
        <v>3</v>
      </c>
      <c r="AGT370">
        <v>2.5</v>
      </c>
      <c r="AGU370">
        <v>2.5</v>
      </c>
      <c r="AGV370">
        <v>8</v>
      </c>
      <c r="AGW370">
        <v>3</v>
      </c>
      <c r="AGY370" t="b">
        <v>1</v>
      </c>
      <c r="AGZ370" t="b">
        <v>1</v>
      </c>
      <c r="AHB370" t="b">
        <v>1</v>
      </c>
      <c r="AHD370">
        <v>2</v>
      </c>
      <c r="AHE370">
        <v>2</v>
      </c>
      <c r="AHF370">
        <v>3</v>
      </c>
      <c r="AKM370">
        <v>2.5</v>
      </c>
      <c r="AKN370">
        <v>2.5</v>
      </c>
      <c r="AKO370">
        <v>10</v>
      </c>
      <c r="AKP370">
        <v>5</v>
      </c>
      <c r="AKQ370">
        <v>2.5</v>
      </c>
      <c r="AKR370">
        <v>17.5</v>
      </c>
      <c r="AKS370" t="s">
        <v>1462</v>
      </c>
      <c r="AKT370" t="s">
        <v>1463</v>
      </c>
      <c r="AKV370" t="s">
        <v>1462</v>
      </c>
      <c r="AKX370" t="s">
        <v>1463</v>
      </c>
      <c r="AKZ370" t="s">
        <v>1463</v>
      </c>
      <c r="ALB370" t="s">
        <v>1462</v>
      </c>
      <c r="ALD370" t="s">
        <v>1463</v>
      </c>
      <c r="ALF370" t="s">
        <v>1462</v>
      </c>
      <c r="ALH370" t="s">
        <v>1462</v>
      </c>
      <c r="ALJ370" t="s">
        <v>1463</v>
      </c>
      <c r="ALL370" t="s">
        <v>1462</v>
      </c>
      <c r="ALN370" t="s">
        <v>1463</v>
      </c>
      <c r="ALP370" t="s">
        <v>1463</v>
      </c>
      <c r="ALR370" t="s">
        <v>1462</v>
      </c>
      <c r="ALT370" t="s">
        <v>1463</v>
      </c>
      <c r="AMF370" t="b">
        <v>1</v>
      </c>
      <c r="AMI370" t="b">
        <v>1</v>
      </c>
      <c r="AML370" t="b">
        <v>1</v>
      </c>
      <c r="AMM370" t="b">
        <v>1</v>
      </c>
      <c r="AMQ370" t="b">
        <v>1</v>
      </c>
      <c r="AMW370" t="b">
        <v>1</v>
      </c>
      <c r="ANA370">
        <v>5</v>
      </c>
      <c r="ANB370">
        <v>2.5</v>
      </c>
      <c r="ANC370">
        <v>10</v>
      </c>
      <c r="AND370">
        <v>2.5</v>
      </c>
      <c r="ANE370">
        <v>2.5</v>
      </c>
      <c r="ANF370">
        <v>15</v>
      </c>
      <c r="ANG370" t="s">
        <v>1462</v>
      </c>
      <c r="ANH370" t="s">
        <v>7158</v>
      </c>
      <c r="ANI370" t="s">
        <v>1462</v>
      </c>
      <c r="ANJ370" t="s">
        <v>2616</v>
      </c>
      <c r="ANK370">
        <v>2.5</v>
      </c>
      <c r="ANL370">
        <v>2.5</v>
      </c>
      <c r="ANM370">
        <v>6</v>
      </c>
      <c r="ANN370">
        <v>5</v>
      </c>
      <c r="ANO370">
        <v>5</v>
      </c>
      <c r="ANP370">
        <v>16</v>
      </c>
      <c r="ANQ370" t="s">
        <v>2599</v>
      </c>
      <c r="ANR370" t="s">
        <v>1462</v>
      </c>
      <c r="ANT370">
        <v>5</v>
      </c>
      <c r="ANU370">
        <v>5</v>
      </c>
      <c r="AQR370">
        <v>5</v>
      </c>
      <c r="AQS370">
        <v>0</v>
      </c>
      <c r="AQT370">
        <v>2.5</v>
      </c>
      <c r="AQU370">
        <v>7.5</v>
      </c>
      <c r="AQV370" t="s">
        <v>1463</v>
      </c>
      <c r="ARA370" t="b">
        <v>1</v>
      </c>
      <c r="ARB370" t="b">
        <v>1</v>
      </c>
      <c r="ARC370" t="b">
        <v>1</v>
      </c>
      <c r="ARD370" t="b">
        <v>1</v>
      </c>
      <c r="ARG370">
        <v>0</v>
      </c>
      <c r="ARH370">
        <v>2.5</v>
      </c>
      <c r="ARI370" t="s">
        <v>1463</v>
      </c>
      <c r="ARQ370" t="s">
        <v>1462</v>
      </c>
      <c r="ARS370" t="s">
        <v>7578</v>
      </c>
      <c r="ART370" t="s">
        <v>2616</v>
      </c>
      <c r="ASB370" t="b">
        <v>1</v>
      </c>
      <c r="ASC370" t="s">
        <v>7480</v>
      </c>
      <c r="ASD370">
        <v>0</v>
      </c>
      <c r="ASE370">
        <v>2.5</v>
      </c>
      <c r="ASF370">
        <v>3</v>
      </c>
      <c r="ASG370">
        <v>2.5</v>
      </c>
      <c r="ASH370">
        <v>2.5</v>
      </c>
      <c r="ASI370">
        <v>8</v>
      </c>
      <c r="ASJ370">
        <v>80</v>
      </c>
      <c r="ASL370" t="b">
        <v>1</v>
      </c>
      <c r="ASM370" t="b">
        <v>1</v>
      </c>
      <c r="ASS370">
        <v>3</v>
      </c>
      <c r="AST370" t="s">
        <v>1462</v>
      </c>
      <c r="ASW370" t="b">
        <v>1</v>
      </c>
      <c r="ASY370" t="b">
        <v>1</v>
      </c>
      <c r="ATC370" t="s">
        <v>7166</v>
      </c>
      <c r="ATD370">
        <v>2.5</v>
      </c>
      <c r="ATE370">
        <v>2.5</v>
      </c>
      <c r="ATF370">
        <v>5.7</v>
      </c>
      <c r="ATG370">
        <v>1.3</v>
      </c>
      <c r="ATH370">
        <v>2.5</v>
      </c>
      <c r="ATI370">
        <v>9.5</v>
      </c>
      <c r="ATJ370" t="s">
        <v>1462</v>
      </c>
      <c r="AVP370" t="b">
        <v>1</v>
      </c>
      <c r="AVQ370" t="s">
        <v>7841</v>
      </c>
      <c r="AVR370" t="s">
        <v>2568</v>
      </c>
      <c r="AVW370" t="s">
        <v>1462</v>
      </c>
      <c r="AVZ370">
        <v>2.5</v>
      </c>
      <c r="AWA370">
        <v>2.5</v>
      </c>
      <c r="AWB370">
        <v>0</v>
      </c>
      <c r="AWC370">
        <v>2.5</v>
      </c>
      <c r="AWD370">
        <v>5</v>
      </c>
      <c r="AWE370">
        <v>2.5</v>
      </c>
      <c r="AWF370">
        <v>2.5</v>
      </c>
      <c r="AWG370">
        <v>10</v>
      </c>
      <c r="AWH370" t="s">
        <v>1462</v>
      </c>
      <c r="AWI370" t="s">
        <v>1470</v>
      </c>
      <c r="AWJ370" t="s">
        <v>1462</v>
      </c>
      <c r="AWK370" t="s">
        <v>1470</v>
      </c>
      <c r="AWL370" t="s">
        <v>1462</v>
      </c>
      <c r="AWM370" t="s">
        <v>2619</v>
      </c>
      <c r="AWN370" t="s">
        <v>1463</v>
      </c>
      <c r="AWP370" t="s">
        <v>1463</v>
      </c>
      <c r="AWR370" t="s">
        <v>1463</v>
      </c>
      <c r="AWT370" t="s">
        <v>1463</v>
      </c>
      <c r="AWV370" t="s">
        <v>1462</v>
      </c>
      <c r="AWW370" t="s">
        <v>1470</v>
      </c>
      <c r="AWX370" t="s">
        <v>1463</v>
      </c>
      <c r="AWZ370" t="s">
        <v>1462</v>
      </c>
      <c r="AXA370" t="s">
        <v>1469</v>
      </c>
      <c r="AXB370" t="s">
        <v>1462</v>
      </c>
      <c r="AXC370" t="s">
        <v>1469</v>
      </c>
      <c r="AXD370" t="s">
        <v>1463</v>
      </c>
      <c r="AXI370">
        <v>2.5</v>
      </c>
      <c r="AXJ370">
        <v>2.5</v>
      </c>
      <c r="AXK370">
        <v>1</v>
      </c>
      <c r="AXN370">
        <v>1</v>
      </c>
      <c r="AXO370">
        <v>1</v>
      </c>
      <c r="AXP370">
        <v>1</v>
      </c>
      <c r="AXQ370">
        <v>1</v>
      </c>
      <c r="AXR370">
        <v>1</v>
      </c>
      <c r="AXS370">
        <v>1</v>
      </c>
      <c r="AXT370">
        <v>1</v>
      </c>
      <c r="AXU370">
        <v>1</v>
      </c>
      <c r="AXV370">
        <v>2</v>
      </c>
      <c r="AXW370">
        <v>1</v>
      </c>
      <c r="AXX370">
        <v>2</v>
      </c>
      <c r="AYA370">
        <v>10</v>
      </c>
      <c r="AYD370">
        <v>10</v>
      </c>
      <c r="AYE370" t="s">
        <v>1463</v>
      </c>
      <c r="AYF370" t="s">
        <v>1463</v>
      </c>
      <c r="AYG370">
        <v>10</v>
      </c>
      <c r="AYJ370">
        <v>10</v>
      </c>
      <c r="AYK370">
        <v>5</v>
      </c>
      <c r="AYL370">
        <v>5</v>
      </c>
      <c r="AYM370">
        <v>20</v>
      </c>
      <c r="AZC370">
        <v>2</v>
      </c>
      <c r="AZD370" t="s">
        <v>7842</v>
      </c>
      <c r="AZE370" t="s">
        <v>7843</v>
      </c>
      <c r="AZO370" t="s">
        <v>1462</v>
      </c>
      <c r="AZP370" t="s">
        <v>7844</v>
      </c>
      <c r="AZR370">
        <v>5</v>
      </c>
      <c r="AZS370">
        <v>5</v>
      </c>
      <c r="BCH370">
        <v>10</v>
      </c>
      <c r="BCI370">
        <v>5</v>
      </c>
      <c r="BCJ370">
        <v>2.5</v>
      </c>
      <c r="BCK370">
        <v>17.5</v>
      </c>
      <c r="BCL370">
        <v>2</v>
      </c>
      <c r="BCN370">
        <v>1</v>
      </c>
      <c r="BCP370">
        <v>3</v>
      </c>
      <c r="BCR370">
        <v>5</v>
      </c>
      <c r="BCT370">
        <v>4</v>
      </c>
      <c r="BCW370" t="s">
        <v>2555</v>
      </c>
      <c r="BCY370">
        <v>5</v>
      </c>
      <c r="BCZ370">
        <v>2.5</v>
      </c>
      <c r="BEH370">
        <v>4.2</v>
      </c>
      <c r="BEI370">
        <v>7.5</v>
      </c>
      <c r="BEJ370">
        <v>2.5</v>
      </c>
      <c r="BEK370">
        <v>14.2</v>
      </c>
      <c r="BEL370" t="s">
        <v>2552</v>
      </c>
      <c r="BEN370" t="s">
        <v>2552</v>
      </c>
      <c r="BEP370" t="s">
        <v>2557</v>
      </c>
      <c r="BER370" t="s">
        <v>2567</v>
      </c>
      <c r="BET370" t="s">
        <v>2552</v>
      </c>
      <c r="BEV370" t="s">
        <v>2552</v>
      </c>
      <c r="BEX370">
        <v>7.5</v>
      </c>
      <c r="BEY370">
        <v>2.5</v>
      </c>
      <c r="BGQ370">
        <v>0.7</v>
      </c>
      <c r="BGR370">
        <v>2.5</v>
      </c>
      <c r="BGS370">
        <v>2.5</v>
      </c>
      <c r="BGT370">
        <v>5.7</v>
      </c>
      <c r="BGU370" t="s">
        <v>1462</v>
      </c>
      <c r="BGV370" t="s">
        <v>4388</v>
      </c>
      <c r="BGW370" t="s">
        <v>3103</v>
      </c>
      <c r="BGX370" t="s">
        <v>3069</v>
      </c>
      <c r="BGY370" t="s">
        <v>2653</v>
      </c>
      <c r="BHB370" t="s">
        <v>4822</v>
      </c>
      <c r="BHC370" t="s">
        <v>3103</v>
      </c>
      <c r="BHK370">
        <v>2.5</v>
      </c>
      <c r="BHL370">
        <v>2.5</v>
      </c>
      <c r="BIT370">
        <v>10</v>
      </c>
      <c r="BIU370">
        <v>2.5</v>
      </c>
      <c r="BIV370">
        <v>2.5</v>
      </c>
      <c r="BIW370">
        <v>15</v>
      </c>
      <c r="BIX370">
        <v>3</v>
      </c>
      <c r="BIY370" t="s">
        <v>1474</v>
      </c>
      <c r="BIZ370" t="s">
        <v>1794</v>
      </c>
      <c r="BJA370" t="s">
        <v>2548</v>
      </c>
      <c r="BJB370">
        <v>2.5</v>
      </c>
      <c r="BJC370">
        <v>2.5</v>
      </c>
    </row>
    <row r="371" spans="1:1023 1026:1615" ht="15" x14ac:dyDescent="0.25">
      <c r="A371" t="s">
        <v>6936</v>
      </c>
      <c r="B371" t="s">
        <v>7845</v>
      </c>
      <c r="C371" t="s">
        <v>7846</v>
      </c>
      <c r="D371" t="s">
        <v>1460</v>
      </c>
      <c r="F371" t="s">
        <v>2606</v>
      </c>
      <c r="G371" t="s">
        <v>4350</v>
      </c>
      <c r="H371" t="s">
        <v>6517</v>
      </c>
      <c r="I371" t="s">
        <v>7259</v>
      </c>
      <c r="J371">
        <v>2.5795882699999999</v>
      </c>
      <c r="K371">
        <v>34.695573570000001</v>
      </c>
      <c r="L371" s="116">
        <v>42465</v>
      </c>
      <c r="M371" t="s">
        <v>1471</v>
      </c>
      <c r="N371">
        <v>50</v>
      </c>
      <c r="O371" t="s">
        <v>1472</v>
      </c>
      <c r="Q371">
        <v>8.3000000000000007</v>
      </c>
      <c r="R371">
        <v>7.5</v>
      </c>
      <c r="S371">
        <v>2.5</v>
      </c>
      <c r="T371">
        <v>18.3</v>
      </c>
      <c r="U371">
        <v>3</v>
      </c>
      <c r="V371">
        <v>1</v>
      </c>
      <c r="W371">
        <v>2</v>
      </c>
      <c r="Y371">
        <v>1</v>
      </c>
      <c r="AE371" t="b">
        <v>1</v>
      </c>
      <c r="AG371">
        <v>2</v>
      </c>
      <c r="AH371">
        <v>1</v>
      </c>
      <c r="AI371">
        <v>1</v>
      </c>
      <c r="AK371">
        <v>1</v>
      </c>
      <c r="AS371">
        <v>2</v>
      </c>
      <c r="AT371">
        <v>1</v>
      </c>
      <c r="AU371">
        <v>1</v>
      </c>
      <c r="AW371">
        <v>1</v>
      </c>
      <c r="BE371">
        <v>1</v>
      </c>
      <c r="BK371">
        <v>1</v>
      </c>
      <c r="BS371" t="s">
        <v>1462</v>
      </c>
      <c r="BT371" t="s">
        <v>1462</v>
      </c>
      <c r="BU371" t="s">
        <v>7047</v>
      </c>
      <c r="BV371" t="s">
        <v>7847</v>
      </c>
      <c r="BW371">
        <v>7.5</v>
      </c>
      <c r="BX371">
        <v>2.5</v>
      </c>
      <c r="BY371">
        <v>3.5</v>
      </c>
      <c r="BZ371">
        <v>5</v>
      </c>
      <c r="CA371">
        <v>2.5</v>
      </c>
      <c r="CB371">
        <v>11</v>
      </c>
      <c r="CC371" t="s">
        <v>1462</v>
      </c>
      <c r="CD371" t="b">
        <v>1</v>
      </c>
      <c r="CE371" t="b">
        <v>1</v>
      </c>
      <c r="CF371">
        <v>35</v>
      </c>
      <c r="CH371" t="s">
        <v>1463</v>
      </c>
      <c r="CM371" t="s">
        <v>1463</v>
      </c>
      <c r="CR371" t="s">
        <v>1463</v>
      </c>
      <c r="CW371" t="s">
        <v>1463</v>
      </c>
      <c r="DB371" t="s">
        <v>1463</v>
      </c>
      <c r="DG371" t="s">
        <v>1463</v>
      </c>
      <c r="DM371" t="s">
        <v>1463</v>
      </c>
      <c r="DU371" t="b">
        <v>1</v>
      </c>
      <c r="DY371" t="b">
        <v>1</v>
      </c>
      <c r="DZ371" t="b">
        <v>1</v>
      </c>
      <c r="EA371" t="b">
        <v>1</v>
      </c>
      <c r="EB371" t="b">
        <v>1</v>
      </c>
      <c r="EF371" t="b">
        <v>1</v>
      </c>
      <c r="EG371" t="s">
        <v>7254</v>
      </c>
      <c r="EI371">
        <v>5</v>
      </c>
      <c r="EJ371">
        <v>2.5</v>
      </c>
      <c r="EN371">
        <v>0</v>
      </c>
      <c r="EO371" t="s">
        <v>1463</v>
      </c>
      <c r="FL371">
        <v>6.7</v>
      </c>
      <c r="FM371">
        <v>2.5</v>
      </c>
      <c r="FN371">
        <v>2.5</v>
      </c>
      <c r="FO371">
        <v>11.7</v>
      </c>
      <c r="FP371" t="s">
        <v>1462</v>
      </c>
      <c r="FT371" t="b">
        <v>1</v>
      </c>
      <c r="FV371" t="s">
        <v>1464</v>
      </c>
      <c r="GC371" t="b">
        <v>1</v>
      </c>
      <c r="GE371" t="s">
        <v>2564</v>
      </c>
      <c r="HD371" t="b">
        <v>1</v>
      </c>
      <c r="HF371" t="s">
        <v>1464</v>
      </c>
      <c r="IN371" t="b">
        <v>1</v>
      </c>
      <c r="IP371" t="s">
        <v>1464</v>
      </c>
      <c r="JC371" t="b">
        <v>1</v>
      </c>
      <c r="JE371" t="s">
        <v>2564</v>
      </c>
      <c r="KG371" t="s">
        <v>4388</v>
      </c>
      <c r="KH371" t="b">
        <v>1</v>
      </c>
      <c r="KJ371" t="s">
        <v>1464</v>
      </c>
      <c r="KK371" t="s">
        <v>1462</v>
      </c>
      <c r="KL371" t="s">
        <v>5404</v>
      </c>
      <c r="KM371">
        <v>2.5</v>
      </c>
      <c r="KN371">
        <v>2.5</v>
      </c>
      <c r="KO371">
        <v>0</v>
      </c>
      <c r="KR371">
        <v>0</v>
      </c>
      <c r="KS371" t="s">
        <v>1463</v>
      </c>
      <c r="RO371">
        <v>7.5</v>
      </c>
      <c r="RP371">
        <v>0</v>
      </c>
      <c r="RQ371">
        <v>2.5</v>
      </c>
      <c r="RR371">
        <v>10</v>
      </c>
      <c r="RS371" t="s">
        <v>1463</v>
      </c>
      <c r="RZ371" t="s">
        <v>1463</v>
      </c>
      <c r="SK371">
        <v>0</v>
      </c>
      <c r="SL371">
        <v>2.5</v>
      </c>
      <c r="SM371">
        <v>3.7</v>
      </c>
      <c r="SN371">
        <v>5</v>
      </c>
      <c r="SO371">
        <v>2.5</v>
      </c>
      <c r="SP371">
        <v>11.2</v>
      </c>
      <c r="SQ371" t="s">
        <v>1463</v>
      </c>
      <c r="SR371" t="s">
        <v>7848</v>
      </c>
      <c r="TI371">
        <v>75</v>
      </c>
      <c r="TJ371" t="s">
        <v>7263</v>
      </c>
      <c r="TM371" t="b">
        <v>1</v>
      </c>
      <c r="TN371" t="b">
        <v>1</v>
      </c>
      <c r="TO371" t="b">
        <v>1</v>
      </c>
      <c r="TP371" t="b">
        <v>1</v>
      </c>
      <c r="TQ371" t="b">
        <v>1</v>
      </c>
      <c r="TS371" t="b">
        <v>1</v>
      </c>
      <c r="TT371" t="b">
        <v>1</v>
      </c>
      <c r="TU371" t="b">
        <v>1</v>
      </c>
      <c r="TX371">
        <v>5</v>
      </c>
      <c r="TY371">
        <v>2.5</v>
      </c>
      <c r="VI371">
        <v>5</v>
      </c>
      <c r="VJ371">
        <v>0</v>
      </c>
      <c r="VK371">
        <v>2.5</v>
      </c>
      <c r="VL371">
        <v>7.5</v>
      </c>
      <c r="VM371" t="s">
        <v>1463</v>
      </c>
      <c r="VN371" t="s">
        <v>6927</v>
      </c>
      <c r="VO371" t="s">
        <v>1463</v>
      </c>
      <c r="VQ371" t="s">
        <v>1463</v>
      </c>
      <c r="VS371" t="s">
        <v>1463</v>
      </c>
      <c r="VV371" t="s">
        <v>1463</v>
      </c>
      <c r="VX371" t="s">
        <v>1462</v>
      </c>
      <c r="VY371" t="s">
        <v>7849</v>
      </c>
      <c r="VZ371">
        <v>0</v>
      </c>
      <c r="WA371">
        <v>2.5</v>
      </c>
      <c r="XJ371">
        <v>5</v>
      </c>
      <c r="XK371">
        <v>5</v>
      </c>
      <c r="XL371">
        <v>2.5</v>
      </c>
      <c r="XM371">
        <v>12.5</v>
      </c>
      <c r="XN371" t="s">
        <v>1462</v>
      </c>
      <c r="XO371" t="s">
        <v>1462</v>
      </c>
      <c r="XR371" t="b">
        <v>1</v>
      </c>
      <c r="XS371" t="b">
        <v>1</v>
      </c>
      <c r="XT371" t="b">
        <v>1</v>
      </c>
      <c r="XU371" t="b">
        <v>1</v>
      </c>
      <c r="XW371" t="b">
        <v>1</v>
      </c>
      <c r="XX371" t="b">
        <v>1</v>
      </c>
      <c r="YC371" t="s">
        <v>1462</v>
      </c>
      <c r="YE371" t="s">
        <v>1463</v>
      </c>
      <c r="YF371" t="s">
        <v>7850</v>
      </c>
      <c r="YG371">
        <v>2.5</v>
      </c>
      <c r="YH371">
        <v>2.5</v>
      </c>
      <c r="YI371" t="s">
        <v>1462</v>
      </c>
      <c r="YP371" t="b">
        <v>1</v>
      </c>
      <c r="YU371">
        <v>7.5</v>
      </c>
      <c r="YV371">
        <v>2.5</v>
      </c>
      <c r="ZX371">
        <v>10</v>
      </c>
      <c r="ZY371">
        <v>2.5</v>
      </c>
      <c r="ZZ371">
        <v>2.5</v>
      </c>
      <c r="AAA371">
        <v>15</v>
      </c>
      <c r="AAB371" t="s">
        <v>1462</v>
      </c>
      <c r="AAK371" t="b">
        <v>1</v>
      </c>
      <c r="AAL371" t="b">
        <v>1</v>
      </c>
      <c r="AAM371" t="b">
        <v>1</v>
      </c>
      <c r="AAO371" t="b">
        <v>1</v>
      </c>
      <c r="AAS371" t="s">
        <v>7851</v>
      </c>
      <c r="AAT371">
        <v>2.5</v>
      </c>
      <c r="AAU371">
        <v>2.5</v>
      </c>
      <c r="ADN371">
        <v>6</v>
      </c>
      <c r="ADO371">
        <v>5</v>
      </c>
      <c r="ADP371">
        <v>2.5</v>
      </c>
      <c r="ADQ371">
        <v>13.5</v>
      </c>
      <c r="ADR371" t="s">
        <v>1759</v>
      </c>
      <c r="ADS371">
        <v>0.5</v>
      </c>
      <c r="ADT371">
        <v>20</v>
      </c>
      <c r="ADU371" t="s">
        <v>2560</v>
      </c>
      <c r="ADV371">
        <v>1</v>
      </c>
      <c r="ADW371">
        <v>50</v>
      </c>
      <c r="AEG371">
        <v>5</v>
      </c>
      <c r="AEH371">
        <v>2.5</v>
      </c>
      <c r="AEI371">
        <v>10</v>
      </c>
      <c r="AEJ371">
        <v>5</v>
      </c>
      <c r="AEK371">
        <v>2.5</v>
      </c>
      <c r="AEL371">
        <v>17.5</v>
      </c>
      <c r="AER371" t="b">
        <v>1</v>
      </c>
      <c r="AEU371" t="b">
        <v>1</v>
      </c>
      <c r="AEX371" t="b">
        <v>1</v>
      </c>
      <c r="AEZ371" t="b">
        <v>1</v>
      </c>
      <c r="AFA371" t="s">
        <v>7852</v>
      </c>
      <c r="AFC371">
        <v>5</v>
      </c>
      <c r="AFD371">
        <v>2.5</v>
      </c>
      <c r="AFE371">
        <v>0</v>
      </c>
      <c r="AFF371">
        <v>5</v>
      </c>
      <c r="AFG371">
        <v>2.5</v>
      </c>
      <c r="AFH371">
        <v>7.5</v>
      </c>
      <c r="AFI371" t="s">
        <v>1463</v>
      </c>
      <c r="AFK371" t="s">
        <v>1463</v>
      </c>
      <c r="AFM371" t="s">
        <v>1463</v>
      </c>
      <c r="AFO371" t="s">
        <v>1463</v>
      </c>
      <c r="AFQ371" t="s">
        <v>1463</v>
      </c>
      <c r="AFT371" t="s">
        <v>1463</v>
      </c>
      <c r="AFV371">
        <v>2</v>
      </c>
      <c r="AFW371">
        <v>2</v>
      </c>
      <c r="AFX371">
        <v>5</v>
      </c>
      <c r="AFY371">
        <v>2.5</v>
      </c>
      <c r="AFZ371">
        <v>2.5</v>
      </c>
      <c r="AGA371">
        <v>2.5</v>
      </c>
      <c r="AGB371">
        <v>2.5</v>
      </c>
      <c r="AGC371">
        <v>7.5</v>
      </c>
      <c r="AGD371">
        <v>5</v>
      </c>
      <c r="AGG371">
        <v>5</v>
      </c>
      <c r="AGJ371">
        <v>5</v>
      </c>
      <c r="AGQ371">
        <v>2.5</v>
      </c>
      <c r="AGR371">
        <v>2.5</v>
      </c>
      <c r="AGS371">
        <v>3</v>
      </c>
      <c r="AGT371">
        <v>5</v>
      </c>
      <c r="AGU371">
        <v>2.5</v>
      </c>
      <c r="AGV371">
        <v>10.5</v>
      </c>
      <c r="AGW371">
        <v>3</v>
      </c>
      <c r="AGY371" t="b">
        <v>1</v>
      </c>
      <c r="AGZ371" t="b">
        <v>1</v>
      </c>
      <c r="AHB371" t="b">
        <v>1</v>
      </c>
      <c r="AHD371">
        <v>1</v>
      </c>
      <c r="AHE371">
        <v>3</v>
      </c>
      <c r="AHF371">
        <v>3</v>
      </c>
      <c r="AKM371">
        <v>5</v>
      </c>
      <c r="AKN371">
        <v>2.5</v>
      </c>
      <c r="AKO371">
        <v>10</v>
      </c>
      <c r="AKP371">
        <v>2.5</v>
      </c>
      <c r="AKQ371">
        <v>2.5</v>
      </c>
      <c r="AKR371">
        <v>15</v>
      </c>
      <c r="AKS371" t="s">
        <v>1462</v>
      </c>
      <c r="AKT371" t="s">
        <v>1463</v>
      </c>
      <c r="AKV371" t="s">
        <v>1462</v>
      </c>
      <c r="AKX371" t="s">
        <v>1463</v>
      </c>
      <c r="AKZ371" t="s">
        <v>1463</v>
      </c>
      <c r="ALB371" t="s">
        <v>1462</v>
      </c>
      <c r="ALD371" t="s">
        <v>1463</v>
      </c>
      <c r="ALF371" t="s">
        <v>1462</v>
      </c>
      <c r="ALH371" t="s">
        <v>1462</v>
      </c>
      <c r="ALJ371" t="s">
        <v>1463</v>
      </c>
      <c r="ALL371" t="s">
        <v>1462</v>
      </c>
      <c r="ALN371" t="s">
        <v>1463</v>
      </c>
      <c r="ALP371" t="s">
        <v>1463</v>
      </c>
      <c r="ALR371" t="s">
        <v>1462</v>
      </c>
      <c r="ALT371" t="s">
        <v>1463</v>
      </c>
      <c r="AMF371" t="b">
        <v>1</v>
      </c>
      <c r="AML371" t="b">
        <v>1</v>
      </c>
      <c r="AMM371" t="b">
        <v>1</v>
      </c>
      <c r="AMQ371" t="b">
        <v>1</v>
      </c>
      <c r="AMW371" t="b">
        <v>1</v>
      </c>
      <c r="ANA371">
        <v>2.5</v>
      </c>
      <c r="ANB371">
        <v>2.5</v>
      </c>
      <c r="ANC371">
        <v>10</v>
      </c>
      <c r="AND371">
        <v>5</v>
      </c>
      <c r="ANE371">
        <v>2.5</v>
      </c>
      <c r="ANF371">
        <v>17.5</v>
      </c>
      <c r="ANG371" t="s">
        <v>1462</v>
      </c>
      <c r="ANH371" t="s">
        <v>7158</v>
      </c>
      <c r="ANI371" t="s">
        <v>1462</v>
      </c>
      <c r="ANJ371" t="s">
        <v>2616</v>
      </c>
      <c r="ANK371">
        <v>5</v>
      </c>
      <c r="ANL371">
        <v>2.5</v>
      </c>
      <c r="ANM371">
        <v>6</v>
      </c>
      <c r="ANN371">
        <v>7.5</v>
      </c>
      <c r="ANO371">
        <v>2.5</v>
      </c>
      <c r="ANP371">
        <v>16</v>
      </c>
      <c r="ANQ371" t="s">
        <v>2599</v>
      </c>
      <c r="ANR371" t="s">
        <v>1462</v>
      </c>
      <c r="ANT371">
        <v>7.5</v>
      </c>
      <c r="ANU371">
        <v>2.5</v>
      </c>
      <c r="AQR371">
        <v>5</v>
      </c>
      <c r="AQS371">
        <v>2.5</v>
      </c>
      <c r="AQT371">
        <v>2.5</v>
      </c>
      <c r="AQU371">
        <v>10</v>
      </c>
      <c r="AQV371" t="s">
        <v>1463</v>
      </c>
      <c r="ARA371" t="b">
        <v>1</v>
      </c>
      <c r="ARB371" t="b">
        <v>1</v>
      </c>
      <c r="ARD371" t="b">
        <v>1</v>
      </c>
      <c r="ARG371">
        <v>5</v>
      </c>
      <c r="ARH371">
        <v>2.5</v>
      </c>
      <c r="ARI371" t="s">
        <v>1463</v>
      </c>
      <c r="ARQ371" t="s">
        <v>1462</v>
      </c>
      <c r="ARS371" t="s">
        <v>7853</v>
      </c>
      <c r="ART371" t="s">
        <v>2616</v>
      </c>
      <c r="ASB371" t="b">
        <v>1</v>
      </c>
      <c r="ASC371" t="s">
        <v>6945</v>
      </c>
      <c r="ASD371">
        <v>0</v>
      </c>
      <c r="ASE371">
        <v>2.5</v>
      </c>
      <c r="ASF371">
        <v>4</v>
      </c>
      <c r="ASG371">
        <v>2.5</v>
      </c>
      <c r="ASH371">
        <v>2.5</v>
      </c>
      <c r="ASI371">
        <v>9</v>
      </c>
      <c r="ASJ371">
        <v>70</v>
      </c>
      <c r="ASL371" t="b">
        <v>1</v>
      </c>
      <c r="ASM371" t="b">
        <v>1</v>
      </c>
      <c r="ASS371">
        <v>3</v>
      </c>
      <c r="AST371" t="s">
        <v>1462</v>
      </c>
      <c r="ASV371" t="b">
        <v>1</v>
      </c>
      <c r="ASW371" t="b">
        <v>1</v>
      </c>
      <c r="ASX371" t="b">
        <v>1</v>
      </c>
      <c r="ASY371" t="b">
        <v>1</v>
      </c>
      <c r="ASZ371" t="b">
        <v>1</v>
      </c>
      <c r="ATC371" t="s">
        <v>7854</v>
      </c>
      <c r="ATD371">
        <v>2.5</v>
      </c>
      <c r="ATE371">
        <v>2.5</v>
      </c>
      <c r="ATF371">
        <v>5.7</v>
      </c>
      <c r="ATG371">
        <v>5</v>
      </c>
      <c r="ATH371">
        <v>2.5</v>
      </c>
      <c r="ATI371">
        <v>13.2</v>
      </c>
      <c r="ATJ371" t="s">
        <v>1462</v>
      </c>
      <c r="AVG371" t="b">
        <v>1</v>
      </c>
      <c r="AVH371" t="s">
        <v>7855</v>
      </c>
      <c r="AVI371" t="s">
        <v>2568</v>
      </c>
      <c r="AVW371" t="s">
        <v>1462</v>
      </c>
      <c r="AVX371" t="s">
        <v>1463</v>
      </c>
      <c r="AVZ371">
        <v>7.5</v>
      </c>
      <c r="AWA371">
        <v>2.5</v>
      </c>
      <c r="AWB371">
        <v>2.5</v>
      </c>
      <c r="AWC371">
        <v>2.5</v>
      </c>
      <c r="AWD371">
        <v>5</v>
      </c>
      <c r="AWE371">
        <v>2.5</v>
      </c>
      <c r="AWF371">
        <v>2.5</v>
      </c>
      <c r="AWG371">
        <v>10</v>
      </c>
      <c r="AWH371" t="s">
        <v>1462</v>
      </c>
      <c r="AWI371" t="s">
        <v>1470</v>
      </c>
      <c r="AWJ371" t="s">
        <v>1462</v>
      </c>
      <c r="AWK371" t="s">
        <v>1470</v>
      </c>
      <c r="AWL371" t="s">
        <v>1462</v>
      </c>
      <c r="AWM371" t="s">
        <v>2619</v>
      </c>
      <c r="AWN371" t="s">
        <v>1463</v>
      </c>
      <c r="AWP371" t="s">
        <v>1463</v>
      </c>
      <c r="AWR371" t="s">
        <v>1463</v>
      </c>
      <c r="AWT371" t="s">
        <v>1463</v>
      </c>
      <c r="AWV371" t="s">
        <v>1462</v>
      </c>
      <c r="AWW371" t="s">
        <v>2708</v>
      </c>
      <c r="AWX371" t="s">
        <v>1463</v>
      </c>
      <c r="AWZ371" t="s">
        <v>1462</v>
      </c>
      <c r="AXA371" t="s">
        <v>2547</v>
      </c>
      <c r="AXB371" t="s">
        <v>1462</v>
      </c>
      <c r="AXC371" t="s">
        <v>1469</v>
      </c>
      <c r="AXD371" t="s">
        <v>1463</v>
      </c>
      <c r="AXI371">
        <v>2.5</v>
      </c>
      <c r="AXJ371">
        <v>2.5</v>
      </c>
      <c r="AXK371">
        <v>1</v>
      </c>
      <c r="AXN371">
        <v>1</v>
      </c>
      <c r="AXO371">
        <v>1</v>
      </c>
      <c r="AXP371">
        <v>1</v>
      </c>
      <c r="AXQ371">
        <v>1</v>
      </c>
      <c r="AXR371">
        <v>1</v>
      </c>
      <c r="AXS371">
        <v>1</v>
      </c>
      <c r="AXT371">
        <v>1</v>
      </c>
      <c r="AXU371">
        <v>1</v>
      </c>
      <c r="AXV371">
        <v>2</v>
      </c>
      <c r="AXW371">
        <v>1</v>
      </c>
      <c r="AXX371">
        <v>2</v>
      </c>
      <c r="AYA371">
        <v>10</v>
      </c>
      <c r="AYD371">
        <v>10</v>
      </c>
      <c r="AYE371" t="s">
        <v>1463</v>
      </c>
      <c r="AYF371" t="s">
        <v>1463</v>
      </c>
      <c r="AYG371">
        <v>10</v>
      </c>
      <c r="AYJ371">
        <v>10</v>
      </c>
      <c r="AYK371">
        <v>2.5</v>
      </c>
      <c r="AYL371">
        <v>2.5</v>
      </c>
      <c r="AYM371">
        <v>15</v>
      </c>
      <c r="AZO371" t="s">
        <v>1462</v>
      </c>
      <c r="AZP371" t="s">
        <v>7856</v>
      </c>
      <c r="AZR371">
        <v>2.5</v>
      </c>
      <c r="AZS371">
        <v>2.5</v>
      </c>
      <c r="BCH371">
        <v>10</v>
      </c>
      <c r="BCI371">
        <v>2.5</v>
      </c>
      <c r="BCJ371">
        <v>2.5</v>
      </c>
      <c r="BCK371">
        <v>15</v>
      </c>
      <c r="BCL371">
        <v>1</v>
      </c>
      <c r="BCN371" t="s">
        <v>2555</v>
      </c>
      <c r="BCP371">
        <v>2</v>
      </c>
      <c r="BCR371">
        <v>3</v>
      </c>
      <c r="BCT371">
        <v>4</v>
      </c>
      <c r="BCW371" t="s">
        <v>2555</v>
      </c>
      <c r="BCY371">
        <v>2.5</v>
      </c>
      <c r="BCZ371">
        <v>2.5</v>
      </c>
      <c r="BEH371">
        <v>3</v>
      </c>
      <c r="BEI371">
        <v>5</v>
      </c>
      <c r="BEJ371">
        <v>2.5</v>
      </c>
      <c r="BEK371">
        <v>10.5</v>
      </c>
      <c r="BEL371" t="s">
        <v>2552</v>
      </c>
      <c r="BEN371" t="s">
        <v>2552</v>
      </c>
      <c r="BEP371" t="s">
        <v>2552</v>
      </c>
      <c r="BER371" t="s">
        <v>2552</v>
      </c>
      <c r="BET371" t="s">
        <v>2556</v>
      </c>
      <c r="BEV371" t="s">
        <v>2552</v>
      </c>
      <c r="BEX371">
        <v>5</v>
      </c>
      <c r="BEY371">
        <v>2.5</v>
      </c>
      <c r="BGQ371" t="s">
        <v>1467</v>
      </c>
      <c r="BGR371">
        <v>0</v>
      </c>
      <c r="BGS371">
        <v>2.5</v>
      </c>
      <c r="BGT371">
        <v>2.5</v>
      </c>
      <c r="BGU371" t="s">
        <v>1463</v>
      </c>
      <c r="BHK371">
        <v>0</v>
      </c>
      <c r="BHL371">
        <v>2.5</v>
      </c>
      <c r="BIT371">
        <v>10</v>
      </c>
      <c r="BIU371">
        <v>2.5</v>
      </c>
      <c r="BIV371">
        <v>2.5</v>
      </c>
      <c r="BIW371">
        <v>15</v>
      </c>
      <c r="BIX371">
        <v>3</v>
      </c>
      <c r="BIY371" t="s">
        <v>2548</v>
      </c>
      <c r="BIZ371" t="s">
        <v>2548</v>
      </c>
      <c r="BJA371" t="s">
        <v>2594</v>
      </c>
      <c r="BJB371">
        <v>2.5</v>
      </c>
      <c r="BJC371">
        <v>2.5</v>
      </c>
    </row>
    <row r="372" spans="1:1023 1026:1615" ht="15" x14ac:dyDescent="0.25">
      <c r="A372" t="s">
        <v>6920</v>
      </c>
      <c r="B372" t="s">
        <v>7857</v>
      </c>
      <c r="C372" t="s">
        <v>7858</v>
      </c>
      <c r="D372" t="s">
        <v>1460</v>
      </c>
      <c r="F372" t="s">
        <v>2606</v>
      </c>
      <c r="G372" t="s">
        <v>4350</v>
      </c>
      <c r="H372" t="s">
        <v>6517</v>
      </c>
      <c r="I372" t="s">
        <v>7259</v>
      </c>
      <c r="J372">
        <v>2.5795882699999999</v>
      </c>
      <c r="K372">
        <v>34.695573570000001</v>
      </c>
      <c r="L372" s="116">
        <v>42465</v>
      </c>
      <c r="M372" t="s">
        <v>1461</v>
      </c>
      <c r="N372">
        <v>40</v>
      </c>
      <c r="O372" t="s">
        <v>1472</v>
      </c>
      <c r="Q372">
        <v>6.7</v>
      </c>
      <c r="R372">
        <v>7.5</v>
      </c>
      <c r="S372">
        <v>2.5</v>
      </c>
      <c r="T372">
        <v>16.7</v>
      </c>
      <c r="U372">
        <v>2</v>
      </c>
      <c r="V372">
        <v>2</v>
      </c>
      <c r="W372">
        <v>3</v>
      </c>
      <c r="X372">
        <v>1</v>
      </c>
      <c r="AA372" t="b">
        <v>1</v>
      </c>
      <c r="AG372">
        <v>1</v>
      </c>
      <c r="AH372">
        <v>2</v>
      </c>
      <c r="AI372">
        <v>2</v>
      </c>
      <c r="AJ372">
        <v>1</v>
      </c>
      <c r="AS372">
        <v>1</v>
      </c>
      <c r="AT372">
        <v>2</v>
      </c>
      <c r="AU372">
        <v>2</v>
      </c>
      <c r="AV372">
        <v>1</v>
      </c>
      <c r="BS372" t="s">
        <v>1462</v>
      </c>
      <c r="BT372" t="s">
        <v>1462</v>
      </c>
      <c r="BU372" t="s">
        <v>7859</v>
      </c>
      <c r="BV372" t="s">
        <v>7859</v>
      </c>
      <c r="BW372">
        <v>7.5</v>
      </c>
      <c r="BX372">
        <v>2.5</v>
      </c>
      <c r="BY372">
        <v>6</v>
      </c>
      <c r="BZ372">
        <v>2.5</v>
      </c>
      <c r="CA372">
        <v>2.5</v>
      </c>
      <c r="CB372">
        <v>11</v>
      </c>
      <c r="CC372" t="s">
        <v>1462</v>
      </c>
      <c r="CD372" t="b">
        <v>1</v>
      </c>
      <c r="CE372" t="b">
        <v>1</v>
      </c>
      <c r="CF372">
        <v>25</v>
      </c>
      <c r="CH372" t="s">
        <v>1463</v>
      </c>
      <c r="CM372" t="s">
        <v>1463</v>
      </c>
      <c r="CR372" t="s">
        <v>1463</v>
      </c>
      <c r="CW372" t="s">
        <v>1463</v>
      </c>
      <c r="DB372" t="s">
        <v>1463</v>
      </c>
      <c r="DG372" t="s">
        <v>1462</v>
      </c>
      <c r="DJ372">
        <v>7</v>
      </c>
      <c r="DM372" t="s">
        <v>1463</v>
      </c>
      <c r="DS372" t="b">
        <v>1</v>
      </c>
      <c r="DU372" t="b">
        <v>1</v>
      </c>
      <c r="DY372" t="b">
        <v>1</v>
      </c>
      <c r="DZ372" t="b">
        <v>1</v>
      </c>
      <c r="EA372" t="b">
        <v>1</v>
      </c>
      <c r="EC372" t="b">
        <v>1</v>
      </c>
      <c r="EI372">
        <v>2.5</v>
      </c>
      <c r="EJ372">
        <v>2.5</v>
      </c>
      <c r="EN372">
        <v>0</v>
      </c>
      <c r="EO372" t="s">
        <v>1463</v>
      </c>
      <c r="FL372">
        <v>6.7</v>
      </c>
      <c r="FM372">
        <v>2.5</v>
      </c>
      <c r="FN372">
        <v>2.5</v>
      </c>
      <c r="FO372">
        <v>11.7</v>
      </c>
      <c r="FP372" t="s">
        <v>1462</v>
      </c>
      <c r="FT372" t="b">
        <v>1</v>
      </c>
      <c r="FV372" t="s">
        <v>1464</v>
      </c>
      <c r="GC372" t="b">
        <v>1</v>
      </c>
      <c r="GE372" t="s">
        <v>2564</v>
      </c>
      <c r="HD372" t="b">
        <v>1</v>
      </c>
      <c r="HF372" t="s">
        <v>1464</v>
      </c>
      <c r="HJ372" t="b">
        <v>1</v>
      </c>
      <c r="HL372" t="s">
        <v>1464</v>
      </c>
      <c r="JC372" t="b">
        <v>1</v>
      </c>
      <c r="JE372" t="s">
        <v>1464</v>
      </c>
      <c r="KG372" t="s">
        <v>4388</v>
      </c>
      <c r="KH372" t="b">
        <v>1</v>
      </c>
      <c r="KJ372" t="s">
        <v>1464</v>
      </c>
      <c r="KK372" t="s">
        <v>1462</v>
      </c>
      <c r="KL372" t="s">
        <v>5404</v>
      </c>
      <c r="KM372">
        <v>2.5</v>
      </c>
      <c r="KN372">
        <v>2.5</v>
      </c>
      <c r="KO372">
        <v>0</v>
      </c>
      <c r="KR372">
        <v>0</v>
      </c>
      <c r="KS372" t="s">
        <v>1463</v>
      </c>
      <c r="RO372">
        <v>7.5</v>
      </c>
      <c r="RP372">
        <v>0</v>
      </c>
      <c r="RQ372">
        <v>2.5</v>
      </c>
      <c r="RR372">
        <v>10</v>
      </c>
      <c r="RS372" t="s">
        <v>1463</v>
      </c>
      <c r="RZ372" t="s">
        <v>1463</v>
      </c>
      <c r="SK372">
        <v>0</v>
      </c>
      <c r="SL372">
        <v>2.5</v>
      </c>
      <c r="SM372">
        <v>3.7</v>
      </c>
      <c r="SN372">
        <v>5</v>
      </c>
      <c r="SO372">
        <v>2.5</v>
      </c>
      <c r="SP372">
        <v>11.2</v>
      </c>
      <c r="SQ372" t="s">
        <v>1463</v>
      </c>
      <c r="SR372" t="s">
        <v>2919</v>
      </c>
      <c r="TI372">
        <v>75</v>
      </c>
      <c r="TJ372" t="s">
        <v>7860</v>
      </c>
      <c r="TM372" t="b">
        <v>1</v>
      </c>
      <c r="TN372" t="b">
        <v>1</v>
      </c>
      <c r="TO372" t="b">
        <v>1</v>
      </c>
      <c r="TP372" t="b">
        <v>1</v>
      </c>
      <c r="TQ372" t="b">
        <v>1</v>
      </c>
      <c r="TS372" t="b">
        <v>1</v>
      </c>
      <c r="TT372" t="b">
        <v>1</v>
      </c>
      <c r="TU372" t="b">
        <v>1</v>
      </c>
      <c r="TX372">
        <v>5</v>
      </c>
      <c r="TY372">
        <v>2.5</v>
      </c>
      <c r="VI372">
        <v>5</v>
      </c>
      <c r="VJ372">
        <v>0</v>
      </c>
      <c r="VK372">
        <v>2.5</v>
      </c>
      <c r="VL372">
        <v>7.5</v>
      </c>
      <c r="VM372" t="s">
        <v>1463</v>
      </c>
      <c r="VO372" t="s">
        <v>1463</v>
      </c>
      <c r="VQ372" t="s">
        <v>1463</v>
      </c>
      <c r="VS372" t="s">
        <v>1463</v>
      </c>
      <c r="VV372" t="s">
        <v>1463</v>
      </c>
      <c r="VX372" t="s">
        <v>1462</v>
      </c>
      <c r="VY372" t="s">
        <v>7311</v>
      </c>
      <c r="VZ372">
        <v>0</v>
      </c>
      <c r="WA372">
        <v>2.5</v>
      </c>
      <c r="XJ372">
        <v>8.6</v>
      </c>
      <c r="XK372">
        <v>2.5</v>
      </c>
      <c r="XL372">
        <v>2.5</v>
      </c>
      <c r="XM372">
        <v>13.6</v>
      </c>
      <c r="XN372" t="s">
        <v>1462</v>
      </c>
      <c r="XO372" t="s">
        <v>1462</v>
      </c>
      <c r="XR372" t="b">
        <v>1</v>
      </c>
      <c r="XS372" t="b">
        <v>1</v>
      </c>
      <c r="XT372" t="b">
        <v>1</v>
      </c>
      <c r="XU372" t="b">
        <v>1</v>
      </c>
      <c r="XW372" t="b">
        <v>1</v>
      </c>
      <c r="XX372" t="b">
        <v>1</v>
      </c>
      <c r="YC372" t="s">
        <v>1462</v>
      </c>
      <c r="YE372" t="s">
        <v>1462</v>
      </c>
      <c r="YF372" t="s">
        <v>6929</v>
      </c>
      <c r="YG372">
        <v>0</v>
      </c>
      <c r="YH372">
        <v>2.5</v>
      </c>
      <c r="YI372" t="s">
        <v>1462</v>
      </c>
      <c r="YK372" t="b">
        <v>1</v>
      </c>
      <c r="YP372" t="b">
        <v>1</v>
      </c>
      <c r="YU372">
        <v>5</v>
      </c>
      <c r="YV372">
        <v>2.5</v>
      </c>
      <c r="ZX372">
        <v>10</v>
      </c>
      <c r="ZY372">
        <v>5</v>
      </c>
      <c r="ZZ372">
        <v>2.5</v>
      </c>
      <c r="AAA372">
        <v>17.5</v>
      </c>
      <c r="AAB372" t="s">
        <v>1462</v>
      </c>
      <c r="AAD372" t="b">
        <v>1</v>
      </c>
      <c r="AAM372" t="b">
        <v>1</v>
      </c>
      <c r="AAO372" t="b">
        <v>1</v>
      </c>
      <c r="AAS372" t="s">
        <v>7861</v>
      </c>
      <c r="AAT372">
        <v>5</v>
      </c>
      <c r="AAU372">
        <v>2.5</v>
      </c>
      <c r="ADN372">
        <v>6</v>
      </c>
      <c r="ADO372">
        <v>5</v>
      </c>
      <c r="ADP372">
        <v>2.5</v>
      </c>
      <c r="ADQ372">
        <v>13.5</v>
      </c>
      <c r="ADR372" t="s">
        <v>1759</v>
      </c>
      <c r="ADS372">
        <v>0.5</v>
      </c>
      <c r="ADT372">
        <v>30</v>
      </c>
      <c r="ADU372" t="s">
        <v>2560</v>
      </c>
      <c r="ADV372">
        <v>1</v>
      </c>
      <c r="ADW372">
        <v>60</v>
      </c>
      <c r="AEG372">
        <v>5</v>
      </c>
      <c r="AEH372">
        <v>2.5</v>
      </c>
      <c r="AEI372">
        <v>10</v>
      </c>
      <c r="AEJ372">
        <v>5</v>
      </c>
      <c r="AEK372">
        <v>2.5</v>
      </c>
      <c r="AEL372">
        <v>17.5</v>
      </c>
      <c r="AER372" t="b">
        <v>1</v>
      </c>
      <c r="AET372" t="b">
        <v>1</v>
      </c>
      <c r="AEU372" t="b">
        <v>1</v>
      </c>
      <c r="AEX372" t="b">
        <v>1</v>
      </c>
      <c r="AEZ372" t="b">
        <v>1</v>
      </c>
      <c r="AFA372" t="s">
        <v>7862</v>
      </c>
      <c r="AFC372">
        <v>5</v>
      </c>
      <c r="AFD372">
        <v>2.5</v>
      </c>
      <c r="AFE372">
        <v>0</v>
      </c>
      <c r="AFF372">
        <v>5</v>
      </c>
      <c r="AFG372">
        <v>2.5</v>
      </c>
      <c r="AFH372">
        <v>7.5</v>
      </c>
      <c r="AFI372" t="s">
        <v>1463</v>
      </c>
      <c r="AFK372" t="s">
        <v>1463</v>
      </c>
      <c r="AFM372" t="s">
        <v>1463</v>
      </c>
      <c r="AFO372" t="s">
        <v>1463</v>
      </c>
      <c r="AFQ372" t="s">
        <v>1463</v>
      </c>
      <c r="AFT372" t="s">
        <v>1463</v>
      </c>
      <c r="AFV372">
        <v>2</v>
      </c>
      <c r="AFW372">
        <v>2</v>
      </c>
      <c r="AFX372">
        <v>5</v>
      </c>
      <c r="AFY372">
        <v>2.5</v>
      </c>
      <c r="AFZ372">
        <v>5</v>
      </c>
      <c r="AGA372">
        <v>5</v>
      </c>
      <c r="AGB372">
        <v>2.5</v>
      </c>
      <c r="AGC372">
        <v>12.5</v>
      </c>
      <c r="AGD372">
        <v>7</v>
      </c>
      <c r="AGG372">
        <v>7</v>
      </c>
      <c r="AGJ372">
        <v>7</v>
      </c>
      <c r="AGQ372">
        <v>5</v>
      </c>
      <c r="AGR372">
        <v>2.5</v>
      </c>
      <c r="AGS372">
        <v>3</v>
      </c>
      <c r="AGT372">
        <v>5</v>
      </c>
      <c r="AGU372">
        <v>2.5</v>
      </c>
      <c r="AGV372">
        <v>10.5</v>
      </c>
      <c r="AGW372">
        <v>3</v>
      </c>
      <c r="AGY372" t="b">
        <v>1</v>
      </c>
      <c r="AGZ372" t="b">
        <v>1</v>
      </c>
      <c r="AHB372" t="b">
        <v>1</v>
      </c>
      <c r="AHD372">
        <v>2</v>
      </c>
      <c r="AHE372">
        <v>3</v>
      </c>
      <c r="AHF372">
        <v>3</v>
      </c>
      <c r="AKM372">
        <v>5</v>
      </c>
      <c r="AKN372">
        <v>2.5</v>
      </c>
      <c r="AKO372">
        <v>10</v>
      </c>
      <c r="AKP372">
        <v>2.5</v>
      </c>
      <c r="AKQ372">
        <v>2.5</v>
      </c>
      <c r="AKR372">
        <v>15</v>
      </c>
      <c r="AKS372" t="s">
        <v>1462</v>
      </c>
      <c r="AKT372" t="s">
        <v>1463</v>
      </c>
      <c r="AKV372" t="s">
        <v>1462</v>
      </c>
      <c r="AKX372" t="s">
        <v>1463</v>
      </c>
      <c r="AKZ372" t="s">
        <v>1463</v>
      </c>
      <c r="ALB372" t="s">
        <v>1462</v>
      </c>
      <c r="ALD372" t="s">
        <v>1463</v>
      </c>
      <c r="ALF372" t="s">
        <v>1462</v>
      </c>
      <c r="ALH372" t="s">
        <v>1462</v>
      </c>
      <c r="ALJ372" t="s">
        <v>1463</v>
      </c>
      <c r="ALL372" t="s">
        <v>1462</v>
      </c>
      <c r="ALN372" t="s">
        <v>1463</v>
      </c>
      <c r="ALP372" t="s">
        <v>1463</v>
      </c>
      <c r="ALR372" t="s">
        <v>1462</v>
      </c>
      <c r="ALT372" t="s">
        <v>1463</v>
      </c>
      <c r="AMF372" t="b">
        <v>1</v>
      </c>
      <c r="AML372" t="b">
        <v>1</v>
      </c>
      <c r="AMM372" t="b">
        <v>1</v>
      </c>
      <c r="AMQ372" t="b">
        <v>1</v>
      </c>
      <c r="AMW372" t="b">
        <v>1</v>
      </c>
      <c r="ANA372">
        <v>2.5</v>
      </c>
      <c r="ANB372">
        <v>2.5</v>
      </c>
      <c r="ANC372">
        <v>10</v>
      </c>
      <c r="AND372">
        <v>5</v>
      </c>
      <c r="ANE372">
        <v>5</v>
      </c>
      <c r="ANF372">
        <v>20</v>
      </c>
      <c r="ANG372" t="s">
        <v>1462</v>
      </c>
      <c r="ANH372" t="s">
        <v>7148</v>
      </c>
      <c r="ANI372" t="s">
        <v>1462</v>
      </c>
      <c r="ANJ372" t="s">
        <v>2616</v>
      </c>
      <c r="ANK372">
        <v>5</v>
      </c>
      <c r="ANL372">
        <v>5</v>
      </c>
      <c r="ANM372">
        <v>6</v>
      </c>
      <c r="ANN372">
        <v>5</v>
      </c>
      <c r="ANO372">
        <v>2.5</v>
      </c>
      <c r="ANP372">
        <v>13.5</v>
      </c>
      <c r="ANQ372" t="s">
        <v>2599</v>
      </c>
      <c r="ANR372" t="s">
        <v>1462</v>
      </c>
      <c r="ANT372">
        <v>5</v>
      </c>
      <c r="ANU372">
        <v>2.5</v>
      </c>
      <c r="AQR372">
        <v>5</v>
      </c>
      <c r="AQS372">
        <v>0</v>
      </c>
      <c r="AQT372">
        <v>2.5</v>
      </c>
      <c r="AQU372">
        <v>7.5</v>
      </c>
      <c r="AQV372" t="s">
        <v>1463</v>
      </c>
      <c r="ARA372" t="b">
        <v>1</v>
      </c>
      <c r="ARB372" t="b">
        <v>1</v>
      </c>
      <c r="ARC372" t="b">
        <v>1</v>
      </c>
      <c r="ARD372" t="b">
        <v>1</v>
      </c>
      <c r="ARG372">
        <v>0</v>
      </c>
      <c r="ARH372">
        <v>2.5</v>
      </c>
      <c r="ARI372" t="s">
        <v>1463</v>
      </c>
      <c r="ARQ372" t="s">
        <v>1462</v>
      </c>
      <c r="ARS372" t="s">
        <v>6991</v>
      </c>
      <c r="ART372" t="s">
        <v>2616</v>
      </c>
      <c r="ASB372" t="b">
        <v>1</v>
      </c>
      <c r="ASC372" t="s">
        <v>6945</v>
      </c>
      <c r="ASD372">
        <v>0</v>
      </c>
      <c r="ASE372">
        <v>2.5</v>
      </c>
      <c r="ASF372">
        <v>4</v>
      </c>
      <c r="ASG372">
        <v>2.5</v>
      </c>
      <c r="ASH372">
        <v>2.5</v>
      </c>
      <c r="ASI372">
        <v>9</v>
      </c>
      <c r="ASJ372">
        <v>70</v>
      </c>
      <c r="ASL372" t="b">
        <v>1</v>
      </c>
      <c r="ASM372" t="b">
        <v>1</v>
      </c>
      <c r="ASS372">
        <v>3</v>
      </c>
      <c r="AST372" t="s">
        <v>1462</v>
      </c>
      <c r="ASW372" t="b">
        <v>1</v>
      </c>
      <c r="ASX372" t="b">
        <v>1</v>
      </c>
      <c r="ASY372" t="b">
        <v>1</v>
      </c>
      <c r="ATC372" t="s">
        <v>7863</v>
      </c>
      <c r="ATD372">
        <v>2.5</v>
      </c>
      <c r="ATE372">
        <v>2.5</v>
      </c>
      <c r="ATF372">
        <v>5.7</v>
      </c>
      <c r="ATG372">
        <v>5</v>
      </c>
      <c r="ATH372">
        <v>2.5</v>
      </c>
      <c r="ATI372">
        <v>13.2</v>
      </c>
      <c r="ATJ372" t="s">
        <v>1462</v>
      </c>
      <c r="AVG372" t="b">
        <v>1</v>
      </c>
      <c r="AVH372" t="s">
        <v>7864</v>
      </c>
      <c r="AVI372" t="s">
        <v>2568</v>
      </c>
      <c r="AVW372" t="s">
        <v>1462</v>
      </c>
      <c r="AVX372" t="s">
        <v>1463</v>
      </c>
      <c r="AVZ372">
        <v>7.5</v>
      </c>
      <c r="AWA372">
        <v>2.5</v>
      </c>
      <c r="AWB372">
        <v>2.5</v>
      </c>
      <c r="AWC372">
        <v>2.5</v>
      </c>
      <c r="AWD372">
        <v>4</v>
      </c>
      <c r="AWE372">
        <v>2.5</v>
      </c>
      <c r="AWF372">
        <v>2.5</v>
      </c>
      <c r="AWG372">
        <v>9</v>
      </c>
      <c r="AWH372" t="s">
        <v>1462</v>
      </c>
      <c r="AWI372" t="s">
        <v>1470</v>
      </c>
      <c r="AWJ372" t="s">
        <v>1462</v>
      </c>
      <c r="AWK372" t="s">
        <v>1470</v>
      </c>
      <c r="AWL372" t="s">
        <v>1462</v>
      </c>
      <c r="AWM372" t="s">
        <v>2619</v>
      </c>
      <c r="AWN372" t="s">
        <v>1463</v>
      </c>
      <c r="AWP372" t="s">
        <v>1463</v>
      </c>
      <c r="AWR372" t="s">
        <v>1463</v>
      </c>
      <c r="AWT372" t="s">
        <v>1463</v>
      </c>
      <c r="AWV372" t="s">
        <v>1462</v>
      </c>
      <c r="AWW372" t="s">
        <v>1470</v>
      </c>
      <c r="AWX372" t="s">
        <v>1463</v>
      </c>
      <c r="AWZ372" t="s">
        <v>1462</v>
      </c>
      <c r="AXA372" t="s">
        <v>1470</v>
      </c>
      <c r="AXB372" t="s">
        <v>1463</v>
      </c>
      <c r="AXD372" t="s">
        <v>1463</v>
      </c>
      <c r="AXI372">
        <v>2.5</v>
      </c>
      <c r="AXJ372">
        <v>2.5</v>
      </c>
      <c r="AXK372">
        <v>1</v>
      </c>
      <c r="AXN372">
        <v>1</v>
      </c>
      <c r="AXO372">
        <v>1</v>
      </c>
      <c r="AXP372">
        <v>1</v>
      </c>
      <c r="AXQ372">
        <v>1</v>
      </c>
      <c r="AXR372">
        <v>1</v>
      </c>
      <c r="AXS372">
        <v>1</v>
      </c>
      <c r="AXT372">
        <v>1</v>
      </c>
      <c r="AXU372">
        <v>1</v>
      </c>
      <c r="AXV372">
        <v>2</v>
      </c>
      <c r="AXW372">
        <v>1</v>
      </c>
      <c r="AXX372">
        <v>2</v>
      </c>
      <c r="AYA372">
        <v>10</v>
      </c>
      <c r="AYD372">
        <v>10</v>
      </c>
      <c r="AYE372" t="s">
        <v>1463</v>
      </c>
      <c r="AYF372" t="s">
        <v>1463</v>
      </c>
      <c r="AYG372">
        <v>10</v>
      </c>
      <c r="AYJ372">
        <v>10</v>
      </c>
      <c r="AYK372">
        <v>5</v>
      </c>
      <c r="AYL372">
        <v>2.5</v>
      </c>
      <c r="AYM372">
        <v>17.5</v>
      </c>
      <c r="AZO372" t="s">
        <v>1462</v>
      </c>
      <c r="AZP372" t="s">
        <v>6950</v>
      </c>
      <c r="AZR372">
        <v>5</v>
      </c>
      <c r="AZS372">
        <v>2.5</v>
      </c>
      <c r="BCH372">
        <v>10</v>
      </c>
      <c r="BCI372">
        <v>2.5</v>
      </c>
      <c r="BCJ372">
        <v>2.5</v>
      </c>
      <c r="BCK372">
        <v>15</v>
      </c>
      <c r="BCL372">
        <v>1</v>
      </c>
      <c r="BCN372" t="s">
        <v>2555</v>
      </c>
      <c r="BCP372">
        <v>2</v>
      </c>
      <c r="BCR372">
        <v>4</v>
      </c>
      <c r="BCT372">
        <v>3</v>
      </c>
      <c r="BCW372" t="s">
        <v>2555</v>
      </c>
      <c r="BCY372">
        <v>2.5</v>
      </c>
      <c r="BCZ372">
        <v>2.5</v>
      </c>
      <c r="BEH372">
        <v>7.5</v>
      </c>
      <c r="BEI372">
        <v>7.5</v>
      </c>
      <c r="BEJ372">
        <v>2.5</v>
      </c>
      <c r="BEK372">
        <v>17.5</v>
      </c>
      <c r="BEL372" t="s">
        <v>2552</v>
      </c>
      <c r="BEN372" t="s">
        <v>2552</v>
      </c>
      <c r="BEP372" t="s">
        <v>2557</v>
      </c>
      <c r="BER372" t="s">
        <v>2567</v>
      </c>
      <c r="BET372" t="s">
        <v>2567</v>
      </c>
      <c r="BEV372" t="s">
        <v>2567</v>
      </c>
      <c r="BEX372">
        <v>7.5</v>
      </c>
      <c r="BEY372">
        <v>2.5</v>
      </c>
      <c r="BGQ372" t="s">
        <v>1467</v>
      </c>
      <c r="BGR372">
        <v>0</v>
      </c>
      <c r="BGS372">
        <v>2.5</v>
      </c>
      <c r="BGT372">
        <v>2.5</v>
      </c>
      <c r="BGU372" t="s">
        <v>1463</v>
      </c>
      <c r="BHK372">
        <v>0</v>
      </c>
      <c r="BHL372">
        <v>2.5</v>
      </c>
      <c r="BIT372">
        <v>10</v>
      </c>
      <c r="BIU372">
        <v>2.5</v>
      </c>
      <c r="BIV372">
        <v>2.5</v>
      </c>
      <c r="BIW372">
        <v>15</v>
      </c>
      <c r="BIX372">
        <v>4</v>
      </c>
      <c r="BIY372" t="s">
        <v>1466</v>
      </c>
      <c r="BIZ372" t="s">
        <v>2594</v>
      </c>
      <c r="BJA372" t="s">
        <v>2548</v>
      </c>
      <c r="BJB372">
        <v>2.5</v>
      </c>
      <c r="BJC372">
        <v>2.5</v>
      </c>
    </row>
    <row r="373" spans="1:1023 1026:1615" ht="15" x14ac:dyDescent="0.25">
      <c r="A373" t="s">
        <v>6936</v>
      </c>
      <c r="B373" t="s">
        <v>7865</v>
      </c>
      <c r="C373" t="s">
        <v>7866</v>
      </c>
      <c r="D373" t="s">
        <v>1460</v>
      </c>
      <c r="F373" t="s">
        <v>2606</v>
      </c>
      <c r="G373" t="s">
        <v>4350</v>
      </c>
      <c r="H373" t="s">
        <v>6517</v>
      </c>
      <c r="I373" t="s">
        <v>7259</v>
      </c>
      <c r="J373">
        <v>2.5795882699999999</v>
      </c>
      <c r="K373">
        <v>34.695573570000001</v>
      </c>
      <c r="L373" s="116">
        <v>42465</v>
      </c>
      <c r="M373" t="s">
        <v>1471</v>
      </c>
      <c r="N373">
        <v>57</v>
      </c>
      <c r="O373" t="s">
        <v>1472</v>
      </c>
      <c r="Q373">
        <v>6.7</v>
      </c>
      <c r="R373">
        <v>7.5</v>
      </c>
      <c r="S373">
        <v>2.5</v>
      </c>
      <c r="T373">
        <v>16.7</v>
      </c>
      <c r="U373">
        <v>2</v>
      </c>
      <c r="V373">
        <v>3</v>
      </c>
      <c r="W373">
        <v>1</v>
      </c>
      <c r="Y373">
        <v>1</v>
      </c>
      <c r="AE373" t="b">
        <v>1</v>
      </c>
      <c r="AG373">
        <v>2</v>
      </c>
      <c r="AH373">
        <v>3</v>
      </c>
      <c r="AI373">
        <v>1</v>
      </c>
      <c r="AK373">
        <v>1</v>
      </c>
      <c r="AS373">
        <v>2</v>
      </c>
      <c r="AT373">
        <v>3</v>
      </c>
      <c r="AU373">
        <v>1</v>
      </c>
      <c r="AW373">
        <v>1</v>
      </c>
      <c r="BS373" t="s">
        <v>1462</v>
      </c>
      <c r="BT373" t="s">
        <v>1462</v>
      </c>
      <c r="BU373" t="s">
        <v>7867</v>
      </c>
      <c r="BV373" t="s">
        <v>7868</v>
      </c>
      <c r="BW373">
        <v>7.5</v>
      </c>
      <c r="BX373">
        <v>2.5</v>
      </c>
      <c r="BY373">
        <v>3.5</v>
      </c>
      <c r="BZ373">
        <v>2.5</v>
      </c>
      <c r="CA373">
        <v>2.5</v>
      </c>
      <c r="CB373">
        <v>8.5</v>
      </c>
      <c r="CC373" t="s">
        <v>1462</v>
      </c>
      <c r="CD373" t="b">
        <v>1</v>
      </c>
      <c r="CE373" t="b">
        <v>1</v>
      </c>
      <c r="CF373">
        <v>40</v>
      </c>
      <c r="CH373" t="s">
        <v>1463</v>
      </c>
      <c r="CM373" t="s">
        <v>1463</v>
      </c>
      <c r="CR373" t="s">
        <v>1463</v>
      </c>
      <c r="CW373" t="s">
        <v>1463</v>
      </c>
      <c r="DB373" t="s">
        <v>1463</v>
      </c>
      <c r="DG373" t="s">
        <v>1463</v>
      </c>
      <c r="DM373" t="s">
        <v>1463</v>
      </c>
      <c r="DS373" t="b">
        <v>1</v>
      </c>
      <c r="DU373" t="b">
        <v>1</v>
      </c>
      <c r="DY373" t="b">
        <v>1</v>
      </c>
      <c r="EA373" t="b">
        <v>1</v>
      </c>
      <c r="EB373" t="b">
        <v>1</v>
      </c>
      <c r="EI373">
        <v>2.5</v>
      </c>
      <c r="EJ373">
        <v>2.5</v>
      </c>
      <c r="EN373">
        <v>0</v>
      </c>
      <c r="EO373" t="s">
        <v>1463</v>
      </c>
      <c r="FL373">
        <v>6.7</v>
      </c>
      <c r="FM373">
        <v>2.5</v>
      </c>
      <c r="FN373">
        <v>2.5</v>
      </c>
      <c r="FO373">
        <v>11.7</v>
      </c>
      <c r="FP373" t="s">
        <v>1462</v>
      </c>
      <c r="FT373" t="b">
        <v>1</v>
      </c>
      <c r="FV373" t="s">
        <v>1464</v>
      </c>
      <c r="GC373" t="b">
        <v>1</v>
      </c>
      <c r="GE373" t="s">
        <v>2564</v>
      </c>
      <c r="HD373" t="b">
        <v>1</v>
      </c>
      <c r="HF373" t="s">
        <v>2564</v>
      </c>
      <c r="JC373" t="b">
        <v>1</v>
      </c>
      <c r="JE373" t="s">
        <v>1464</v>
      </c>
      <c r="KG373" t="s">
        <v>4388</v>
      </c>
      <c r="KH373" t="b">
        <v>1</v>
      </c>
      <c r="KJ373" t="s">
        <v>1464</v>
      </c>
      <c r="KK373" t="s">
        <v>1462</v>
      </c>
      <c r="KL373" t="s">
        <v>5404</v>
      </c>
      <c r="KM373">
        <v>2.5</v>
      </c>
      <c r="KN373">
        <v>2.5</v>
      </c>
      <c r="KO373">
        <v>0</v>
      </c>
      <c r="KR373">
        <v>0</v>
      </c>
      <c r="KS373" t="s">
        <v>1463</v>
      </c>
      <c r="RO373">
        <v>7.5</v>
      </c>
      <c r="RP373">
        <v>0</v>
      </c>
      <c r="RQ373">
        <v>2.5</v>
      </c>
      <c r="RR373">
        <v>10</v>
      </c>
      <c r="RS373" t="s">
        <v>1463</v>
      </c>
      <c r="RZ373" t="s">
        <v>1463</v>
      </c>
      <c r="SK373">
        <v>0</v>
      </c>
      <c r="SL373">
        <v>2.5</v>
      </c>
      <c r="SM373">
        <v>3.7</v>
      </c>
      <c r="SN373">
        <v>5</v>
      </c>
      <c r="SO373">
        <v>2.5</v>
      </c>
      <c r="SP373">
        <v>11.2</v>
      </c>
      <c r="SQ373" t="s">
        <v>1463</v>
      </c>
      <c r="SR373" t="s">
        <v>6941</v>
      </c>
      <c r="TI373">
        <v>75</v>
      </c>
      <c r="TJ373" t="s">
        <v>7869</v>
      </c>
      <c r="TM373" t="b">
        <v>1</v>
      </c>
      <c r="TN373" t="b">
        <v>1</v>
      </c>
      <c r="TO373" t="b">
        <v>1</v>
      </c>
      <c r="TP373" t="b">
        <v>1</v>
      </c>
      <c r="TQ373" t="b">
        <v>1</v>
      </c>
      <c r="TS373" t="b">
        <v>1</v>
      </c>
      <c r="TT373" t="b">
        <v>1</v>
      </c>
      <c r="TU373" t="b">
        <v>1</v>
      </c>
      <c r="TX373">
        <v>5</v>
      </c>
      <c r="TY373">
        <v>2.5</v>
      </c>
      <c r="VI373">
        <v>5</v>
      </c>
      <c r="VJ373">
        <v>0</v>
      </c>
      <c r="VK373">
        <v>2.5</v>
      </c>
      <c r="VL373">
        <v>7.5</v>
      </c>
      <c r="VM373" t="s">
        <v>1463</v>
      </c>
      <c r="VN373" t="s">
        <v>6927</v>
      </c>
      <c r="VO373" t="s">
        <v>1463</v>
      </c>
      <c r="VQ373" t="s">
        <v>1463</v>
      </c>
      <c r="VS373" t="s">
        <v>1463</v>
      </c>
      <c r="VV373" t="s">
        <v>1463</v>
      </c>
      <c r="VX373" t="s">
        <v>1462</v>
      </c>
      <c r="VY373" t="s">
        <v>7849</v>
      </c>
      <c r="VZ373">
        <v>0</v>
      </c>
      <c r="WA373">
        <v>2.5</v>
      </c>
      <c r="XJ373">
        <v>2.5</v>
      </c>
      <c r="XK373">
        <v>0</v>
      </c>
      <c r="XL373">
        <v>2.5</v>
      </c>
      <c r="XM373">
        <v>5</v>
      </c>
      <c r="XN373" t="s">
        <v>1462</v>
      </c>
      <c r="XO373" t="s">
        <v>1462</v>
      </c>
      <c r="XR373" t="b">
        <v>1</v>
      </c>
      <c r="XS373" t="b">
        <v>1</v>
      </c>
      <c r="XT373" t="b">
        <v>1</v>
      </c>
      <c r="XU373" t="b">
        <v>1</v>
      </c>
      <c r="XW373" t="b">
        <v>1</v>
      </c>
      <c r="XX373" t="b">
        <v>1</v>
      </c>
      <c r="YC373" t="s">
        <v>1462</v>
      </c>
      <c r="YE373" t="s">
        <v>1463</v>
      </c>
      <c r="YF373" t="s">
        <v>4579</v>
      </c>
      <c r="YG373">
        <v>0</v>
      </c>
      <c r="YH373">
        <v>2.5</v>
      </c>
      <c r="YI373" t="s">
        <v>1463</v>
      </c>
      <c r="YU373">
        <v>0</v>
      </c>
      <c r="YV373">
        <v>2.5</v>
      </c>
      <c r="ZX373">
        <v>7</v>
      </c>
      <c r="ZY373">
        <v>2.5</v>
      </c>
      <c r="ZZ373">
        <v>2.5</v>
      </c>
      <c r="AAA373">
        <v>12</v>
      </c>
      <c r="AAB373" t="s">
        <v>1462</v>
      </c>
      <c r="AAD373" t="b">
        <v>1</v>
      </c>
      <c r="AAM373" t="b">
        <v>1</v>
      </c>
      <c r="AAS373" t="s">
        <v>6944</v>
      </c>
      <c r="AAT373">
        <v>2.5</v>
      </c>
      <c r="AAU373">
        <v>2.5</v>
      </c>
      <c r="ADN373">
        <v>6</v>
      </c>
      <c r="ADO373">
        <v>5</v>
      </c>
      <c r="ADP373">
        <v>2.5</v>
      </c>
      <c r="ADQ373">
        <v>13.5</v>
      </c>
      <c r="ADR373" t="s">
        <v>1759</v>
      </c>
      <c r="ADS373">
        <v>0.5</v>
      </c>
      <c r="ADT373">
        <v>20</v>
      </c>
      <c r="ADU373" t="s">
        <v>2560</v>
      </c>
      <c r="ADV373">
        <v>1</v>
      </c>
      <c r="ADW373">
        <v>50</v>
      </c>
      <c r="AEG373">
        <v>5</v>
      </c>
      <c r="AEH373">
        <v>2.5</v>
      </c>
      <c r="AEI373">
        <v>10</v>
      </c>
      <c r="AEJ373">
        <v>2.5</v>
      </c>
      <c r="AEK373">
        <v>2.5</v>
      </c>
      <c r="AEL373">
        <v>15</v>
      </c>
      <c r="AER373" t="b">
        <v>1</v>
      </c>
      <c r="AET373" t="b">
        <v>1</v>
      </c>
      <c r="AEV373" t="b">
        <v>1</v>
      </c>
      <c r="AEX373" t="b">
        <v>1</v>
      </c>
      <c r="AFC373">
        <v>2.5</v>
      </c>
      <c r="AFD373">
        <v>2.5</v>
      </c>
      <c r="AFE373">
        <v>0</v>
      </c>
      <c r="AFF373">
        <v>5</v>
      </c>
      <c r="AFG373">
        <v>2.5</v>
      </c>
      <c r="AFH373">
        <v>7.5</v>
      </c>
      <c r="AFI373" t="s">
        <v>1463</v>
      </c>
      <c r="AFK373" t="s">
        <v>1463</v>
      </c>
      <c r="AFM373" t="s">
        <v>1463</v>
      </c>
      <c r="AFO373" t="s">
        <v>1463</v>
      </c>
      <c r="AFQ373" t="s">
        <v>1463</v>
      </c>
      <c r="AFT373" t="s">
        <v>1463</v>
      </c>
      <c r="AFV373">
        <v>2</v>
      </c>
      <c r="AFW373">
        <v>2</v>
      </c>
      <c r="AFX373">
        <v>5</v>
      </c>
      <c r="AFY373">
        <v>2.5</v>
      </c>
      <c r="AFZ373">
        <v>2.5</v>
      </c>
      <c r="AGA373">
        <v>2.5</v>
      </c>
      <c r="AGB373">
        <v>2.5</v>
      </c>
      <c r="AGC373">
        <v>7.5</v>
      </c>
      <c r="AGD373">
        <v>4</v>
      </c>
      <c r="AGG373">
        <v>4</v>
      </c>
      <c r="AGJ373">
        <v>4</v>
      </c>
      <c r="AGQ373">
        <v>2.5</v>
      </c>
      <c r="AGR373">
        <v>2.5</v>
      </c>
      <c r="AGS373">
        <v>3</v>
      </c>
      <c r="AGT373">
        <v>2.5</v>
      </c>
      <c r="AGU373">
        <v>2.5</v>
      </c>
      <c r="AGV373">
        <v>8</v>
      </c>
      <c r="AGW373">
        <v>3</v>
      </c>
      <c r="AGZ373" t="b">
        <v>1</v>
      </c>
      <c r="AHB373" t="b">
        <v>1</v>
      </c>
      <c r="AHD373">
        <v>1</v>
      </c>
      <c r="AHE373">
        <v>2</v>
      </c>
      <c r="AHF373">
        <v>3</v>
      </c>
      <c r="AKM373">
        <v>2.5</v>
      </c>
      <c r="AKN373">
        <v>2.5</v>
      </c>
      <c r="AKO373">
        <v>10</v>
      </c>
      <c r="AKP373">
        <v>2.5</v>
      </c>
      <c r="AKQ373">
        <v>2.5</v>
      </c>
      <c r="AKR373">
        <v>15</v>
      </c>
      <c r="AKS373" t="s">
        <v>1462</v>
      </c>
      <c r="AKT373" t="s">
        <v>1463</v>
      </c>
      <c r="AKV373" t="s">
        <v>1462</v>
      </c>
      <c r="AKX373" t="s">
        <v>1463</v>
      </c>
      <c r="AKZ373" t="s">
        <v>1463</v>
      </c>
      <c r="ALB373" t="s">
        <v>1462</v>
      </c>
      <c r="ALD373" t="s">
        <v>1463</v>
      </c>
      <c r="ALF373" t="s">
        <v>1462</v>
      </c>
      <c r="ALH373" t="s">
        <v>1462</v>
      </c>
      <c r="ALJ373" t="s">
        <v>1463</v>
      </c>
      <c r="ALL373" t="s">
        <v>1462</v>
      </c>
      <c r="ALN373" t="s">
        <v>1463</v>
      </c>
      <c r="ALP373" t="s">
        <v>1463</v>
      </c>
      <c r="ALR373" t="s">
        <v>1463</v>
      </c>
      <c r="ALT373" t="s">
        <v>1462</v>
      </c>
      <c r="AMF373" t="b">
        <v>1</v>
      </c>
      <c r="AMI373" t="b">
        <v>1</v>
      </c>
      <c r="AML373" t="b">
        <v>1</v>
      </c>
      <c r="AMM373" t="b">
        <v>1</v>
      </c>
      <c r="AMP373" t="b">
        <v>1</v>
      </c>
      <c r="AMQ373" t="b">
        <v>1</v>
      </c>
      <c r="AMR373" t="b">
        <v>1</v>
      </c>
      <c r="AMW373" t="b">
        <v>1</v>
      </c>
      <c r="ANA373">
        <v>2.5</v>
      </c>
      <c r="ANB373">
        <v>2.5</v>
      </c>
      <c r="ANC373">
        <v>10</v>
      </c>
      <c r="AND373">
        <v>5</v>
      </c>
      <c r="ANE373">
        <v>5</v>
      </c>
      <c r="ANF373">
        <v>20</v>
      </c>
      <c r="ANG373" t="s">
        <v>1462</v>
      </c>
      <c r="ANH373" t="s">
        <v>7148</v>
      </c>
      <c r="ANI373" t="s">
        <v>1462</v>
      </c>
      <c r="ANJ373" t="s">
        <v>2616</v>
      </c>
      <c r="ANK373">
        <v>5</v>
      </c>
      <c r="ANL373">
        <v>5</v>
      </c>
      <c r="ANM373">
        <v>6</v>
      </c>
      <c r="ANN373">
        <v>2.5</v>
      </c>
      <c r="ANO373">
        <v>7.5</v>
      </c>
      <c r="ANP373">
        <v>16</v>
      </c>
      <c r="ANQ373" t="s">
        <v>2599</v>
      </c>
      <c r="ANR373" t="s">
        <v>1462</v>
      </c>
      <c r="ANT373">
        <v>2.5</v>
      </c>
      <c r="ANU373">
        <v>7.5</v>
      </c>
      <c r="AQR373">
        <v>5</v>
      </c>
      <c r="AQS373">
        <v>0</v>
      </c>
      <c r="AQT373">
        <v>2.5</v>
      </c>
      <c r="AQU373">
        <v>7.5</v>
      </c>
      <c r="AQV373" t="s">
        <v>1463</v>
      </c>
      <c r="ARA373" t="b">
        <v>1</v>
      </c>
      <c r="ARB373" t="b">
        <v>1</v>
      </c>
      <c r="ARD373" t="b">
        <v>1</v>
      </c>
      <c r="ARG373">
        <v>0</v>
      </c>
      <c r="ARH373">
        <v>2.5</v>
      </c>
      <c r="ARI373" t="s">
        <v>1463</v>
      </c>
      <c r="ARQ373" t="s">
        <v>1462</v>
      </c>
      <c r="ARS373" t="s">
        <v>6991</v>
      </c>
      <c r="ART373" t="s">
        <v>2616</v>
      </c>
      <c r="ASB373" t="b">
        <v>1</v>
      </c>
      <c r="ASC373" t="s">
        <v>6945</v>
      </c>
      <c r="ASD373">
        <v>0</v>
      </c>
      <c r="ASE373">
        <v>2.5</v>
      </c>
      <c r="ASF373">
        <v>4</v>
      </c>
      <c r="ASG373">
        <v>2.5</v>
      </c>
      <c r="ASH373">
        <v>2.5</v>
      </c>
      <c r="ASI373">
        <v>9</v>
      </c>
      <c r="ASJ373">
        <v>80</v>
      </c>
      <c r="ASL373" t="b">
        <v>1</v>
      </c>
      <c r="ASM373" t="b">
        <v>1</v>
      </c>
      <c r="ASS373">
        <v>4</v>
      </c>
      <c r="AST373" t="s">
        <v>1462</v>
      </c>
      <c r="ASV373" t="b">
        <v>1</v>
      </c>
      <c r="ASW373" t="b">
        <v>1</v>
      </c>
      <c r="ASX373" t="b">
        <v>1</v>
      </c>
      <c r="ASY373" t="b">
        <v>1</v>
      </c>
      <c r="ATC373" t="s">
        <v>7870</v>
      </c>
      <c r="ATD373">
        <v>2.5</v>
      </c>
      <c r="ATE373">
        <v>2.5</v>
      </c>
      <c r="ATF373">
        <v>5.7</v>
      </c>
      <c r="ATG373">
        <v>3.8</v>
      </c>
      <c r="ATH373">
        <v>2.5</v>
      </c>
      <c r="ATI373">
        <v>12</v>
      </c>
      <c r="ATJ373" t="s">
        <v>1462</v>
      </c>
      <c r="AVG373" t="b">
        <v>1</v>
      </c>
      <c r="AVH373" t="s">
        <v>7871</v>
      </c>
      <c r="AVI373" t="s">
        <v>2566</v>
      </c>
      <c r="AVW373" t="s">
        <v>1462</v>
      </c>
      <c r="AVX373" t="s">
        <v>1463</v>
      </c>
      <c r="AVZ373">
        <v>7.5</v>
      </c>
      <c r="AWA373">
        <v>2.5</v>
      </c>
      <c r="AWB373">
        <v>0</v>
      </c>
      <c r="AWC373">
        <v>2.5</v>
      </c>
      <c r="AWD373">
        <v>4</v>
      </c>
      <c r="AWE373">
        <v>2.5</v>
      </c>
      <c r="AWF373">
        <v>2.5</v>
      </c>
      <c r="AWG373">
        <v>9</v>
      </c>
      <c r="AWH373" t="s">
        <v>1462</v>
      </c>
      <c r="AWI373" t="s">
        <v>1470</v>
      </c>
      <c r="AWJ373" t="s">
        <v>1462</v>
      </c>
      <c r="AWK373" t="s">
        <v>1470</v>
      </c>
      <c r="AWL373" t="s">
        <v>1462</v>
      </c>
      <c r="AWM373" t="s">
        <v>2619</v>
      </c>
      <c r="AWN373" t="s">
        <v>1463</v>
      </c>
      <c r="AWP373" t="s">
        <v>1463</v>
      </c>
      <c r="AWR373" t="s">
        <v>1463</v>
      </c>
      <c r="AWT373" t="s">
        <v>1463</v>
      </c>
      <c r="AWV373" t="s">
        <v>1462</v>
      </c>
      <c r="AWW373" t="s">
        <v>1470</v>
      </c>
      <c r="AWX373" t="s">
        <v>1463</v>
      </c>
      <c r="AWZ373" t="s">
        <v>1463</v>
      </c>
      <c r="AXB373" t="s">
        <v>1462</v>
      </c>
      <c r="AXC373" t="s">
        <v>1469</v>
      </c>
      <c r="AXD373" t="s">
        <v>1463</v>
      </c>
      <c r="AXI373">
        <v>2.5</v>
      </c>
      <c r="AXJ373">
        <v>2.5</v>
      </c>
      <c r="AXK373">
        <v>1</v>
      </c>
      <c r="AXN373">
        <v>1</v>
      </c>
      <c r="AXO373">
        <v>1</v>
      </c>
      <c r="AXP373">
        <v>1</v>
      </c>
      <c r="AXQ373">
        <v>1</v>
      </c>
      <c r="AXR373">
        <v>1</v>
      </c>
      <c r="AXS373">
        <v>1</v>
      </c>
      <c r="AXT373">
        <v>1</v>
      </c>
      <c r="AXU373">
        <v>1</v>
      </c>
      <c r="AXV373">
        <v>2</v>
      </c>
      <c r="AXW373">
        <v>1</v>
      </c>
      <c r="AXX373">
        <v>2</v>
      </c>
      <c r="AYA373">
        <v>10</v>
      </c>
      <c r="AYD373">
        <v>10</v>
      </c>
      <c r="AYE373" t="s">
        <v>1463</v>
      </c>
      <c r="AYF373" t="s">
        <v>1463</v>
      </c>
      <c r="AYG373">
        <v>10</v>
      </c>
      <c r="AYJ373">
        <v>10</v>
      </c>
      <c r="AYK373">
        <v>5</v>
      </c>
      <c r="AYL373">
        <v>2.5</v>
      </c>
      <c r="AYM373">
        <v>17.5</v>
      </c>
      <c r="AZC373">
        <v>2</v>
      </c>
      <c r="AZD373" t="s">
        <v>7872</v>
      </c>
      <c r="AZE373" t="s">
        <v>7873</v>
      </c>
      <c r="AZO373" t="s">
        <v>1462</v>
      </c>
      <c r="AZP373" t="s">
        <v>7083</v>
      </c>
      <c r="AZR373">
        <v>5</v>
      </c>
      <c r="AZS373">
        <v>2.5</v>
      </c>
      <c r="BCH373">
        <v>10</v>
      </c>
      <c r="BCI373">
        <v>2.5</v>
      </c>
      <c r="BCJ373">
        <v>2.5</v>
      </c>
      <c r="BCK373">
        <v>15</v>
      </c>
      <c r="BCL373">
        <v>2</v>
      </c>
      <c r="BCN373" t="s">
        <v>2555</v>
      </c>
      <c r="BCP373">
        <v>1</v>
      </c>
      <c r="BCR373">
        <v>4</v>
      </c>
      <c r="BCT373">
        <v>3</v>
      </c>
      <c r="BCW373" t="s">
        <v>2555</v>
      </c>
      <c r="BCY373">
        <v>2.5</v>
      </c>
      <c r="BCZ373">
        <v>2.5</v>
      </c>
      <c r="BEH373">
        <v>3</v>
      </c>
      <c r="BEI373">
        <v>7.5</v>
      </c>
      <c r="BEJ373">
        <v>2.5</v>
      </c>
      <c r="BEK373">
        <v>13</v>
      </c>
      <c r="BEL373" t="s">
        <v>2552</v>
      </c>
      <c r="BEN373" t="s">
        <v>2552</v>
      </c>
      <c r="BEP373" t="s">
        <v>2552</v>
      </c>
      <c r="BER373" t="s">
        <v>2552</v>
      </c>
      <c r="BET373" t="s">
        <v>2556</v>
      </c>
      <c r="BEV373" t="s">
        <v>2552</v>
      </c>
      <c r="BEX373">
        <v>7.5</v>
      </c>
      <c r="BEY373">
        <v>2.5</v>
      </c>
      <c r="BGQ373" t="s">
        <v>1467</v>
      </c>
      <c r="BGR373">
        <v>0</v>
      </c>
      <c r="BGS373">
        <v>2.5</v>
      </c>
      <c r="BGT373">
        <v>2.5</v>
      </c>
      <c r="BGU373" t="s">
        <v>1463</v>
      </c>
      <c r="BHK373">
        <v>0</v>
      </c>
      <c r="BHL373">
        <v>2.5</v>
      </c>
      <c r="BIT373">
        <v>10</v>
      </c>
      <c r="BIU373">
        <v>2.5</v>
      </c>
      <c r="BIV373">
        <v>2.5</v>
      </c>
      <c r="BIW373">
        <v>15</v>
      </c>
      <c r="BIX373">
        <v>3</v>
      </c>
      <c r="BIY373" t="s">
        <v>2548</v>
      </c>
      <c r="BIZ373" t="s">
        <v>2594</v>
      </c>
      <c r="BJA373" t="s">
        <v>2563</v>
      </c>
      <c r="BJB373">
        <v>2.5</v>
      </c>
      <c r="BJC373">
        <v>2.5</v>
      </c>
    </row>
    <row r="374" spans="1:1023 1026:1615" ht="15" x14ac:dyDescent="0.25">
      <c r="A374" t="s">
        <v>6936</v>
      </c>
      <c r="B374" t="s">
        <v>7874</v>
      </c>
      <c r="C374" t="s">
        <v>7875</v>
      </c>
      <c r="D374" t="s">
        <v>1460</v>
      </c>
      <c r="F374" t="s">
        <v>2606</v>
      </c>
      <c r="G374" t="s">
        <v>2607</v>
      </c>
      <c r="H374" t="s">
        <v>4381</v>
      </c>
      <c r="I374" t="s">
        <v>7812</v>
      </c>
      <c r="J374">
        <v>3.0763563299999999</v>
      </c>
      <c r="K374">
        <v>34.033136290000002</v>
      </c>
      <c r="L374" s="116">
        <v>42404</v>
      </c>
      <c r="M374" t="s">
        <v>1471</v>
      </c>
      <c r="N374">
        <v>40</v>
      </c>
      <c r="O374" t="s">
        <v>1472</v>
      </c>
      <c r="Q374">
        <v>6.7</v>
      </c>
      <c r="R374">
        <v>7.5</v>
      </c>
      <c r="S374">
        <v>0</v>
      </c>
      <c r="T374">
        <v>14.2</v>
      </c>
      <c r="V374">
        <v>1</v>
      </c>
      <c r="W374">
        <v>5</v>
      </c>
      <c r="X374">
        <v>1</v>
      </c>
      <c r="AB374" t="b">
        <v>1</v>
      </c>
      <c r="BS374" t="s">
        <v>1462</v>
      </c>
      <c r="BT374" t="s">
        <v>1462</v>
      </c>
      <c r="BU374" t="s">
        <v>7748</v>
      </c>
      <c r="BV374" t="s">
        <v>7748</v>
      </c>
      <c r="BW374">
        <v>7.5</v>
      </c>
      <c r="BX374">
        <v>0</v>
      </c>
      <c r="BY374">
        <v>6</v>
      </c>
      <c r="BZ374">
        <v>2.5</v>
      </c>
      <c r="CA374">
        <v>2.5</v>
      </c>
      <c r="CB374">
        <v>11</v>
      </c>
      <c r="CC374" t="s">
        <v>1462</v>
      </c>
      <c r="CD374" t="b">
        <v>1</v>
      </c>
      <c r="CF374">
        <v>20</v>
      </c>
      <c r="CH374" t="s">
        <v>1463</v>
      </c>
      <c r="CM374" t="s">
        <v>1463</v>
      </c>
      <c r="CR374" t="s">
        <v>1463</v>
      </c>
      <c r="CW374" t="s">
        <v>1463</v>
      </c>
      <c r="DB374" t="s">
        <v>1463</v>
      </c>
      <c r="DG374" t="s">
        <v>1463</v>
      </c>
      <c r="DL374" t="s">
        <v>7876</v>
      </c>
      <c r="DM374" t="s">
        <v>1462</v>
      </c>
      <c r="DO374" t="b">
        <v>1</v>
      </c>
      <c r="DP374">
        <v>10</v>
      </c>
      <c r="DU374" t="b">
        <v>1</v>
      </c>
      <c r="EF374" t="b">
        <v>1</v>
      </c>
      <c r="EG374" t="s">
        <v>7877</v>
      </c>
      <c r="EI374">
        <v>2.5</v>
      </c>
      <c r="EJ374">
        <v>2.5</v>
      </c>
      <c r="EN374">
        <v>0</v>
      </c>
      <c r="EO374" t="s">
        <v>1463</v>
      </c>
      <c r="FL374">
        <v>1.3</v>
      </c>
      <c r="FM374">
        <v>0</v>
      </c>
      <c r="FN374">
        <v>2.5</v>
      </c>
      <c r="FO374">
        <v>3.8</v>
      </c>
      <c r="FP374" t="s">
        <v>1462</v>
      </c>
      <c r="FT374" t="b">
        <v>1</v>
      </c>
      <c r="FV374" t="s">
        <v>1464</v>
      </c>
      <c r="JC374" t="b">
        <v>1</v>
      </c>
      <c r="JE374" t="s">
        <v>2564</v>
      </c>
      <c r="KK374" t="s">
        <v>1463</v>
      </c>
      <c r="KM374">
        <v>0</v>
      </c>
      <c r="KN374">
        <v>2.5</v>
      </c>
      <c r="KO374">
        <v>0</v>
      </c>
      <c r="KR374">
        <v>0</v>
      </c>
      <c r="KS374" t="s">
        <v>1463</v>
      </c>
      <c r="RO374">
        <v>7.5</v>
      </c>
      <c r="RP374">
        <v>0</v>
      </c>
      <c r="RQ374">
        <v>2.5</v>
      </c>
      <c r="RR374">
        <v>10</v>
      </c>
      <c r="RS374" t="s">
        <v>1463</v>
      </c>
      <c r="RZ374" t="s">
        <v>1463</v>
      </c>
      <c r="SK374">
        <v>0</v>
      </c>
      <c r="SL374">
        <v>2.5</v>
      </c>
      <c r="SM374">
        <v>3.7</v>
      </c>
      <c r="SN374">
        <v>2.5</v>
      </c>
      <c r="SO374">
        <v>2.5</v>
      </c>
      <c r="SP374">
        <v>8.6999999999999993</v>
      </c>
      <c r="SQ374" t="s">
        <v>1462</v>
      </c>
      <c r="SS374">
        <v>13</v>
      </c>
      <c r="ST374" t="s">
        <v>7111</v>
      </c>
      <c r="SU374" t="s">
        <v>1463</v>
      </c>
      <c r="SY374" t="b">
        <v>1</v>
      </c>
      <c r="SZ374" t="b">
        <v>1</v>
      </c>
      <c r="TI374">
        <v>15</v>
      </c>
      <c r="TJ374" t="s">
        <v>7878</v>
      </c>
      <c r="TV374" t="b">
        <v>1</v>
      </c>
      <c r="TW374" t="s">
        <v>2639</v>
      </c>
      <c r="TX374">
        <v>2.5</v>
      </c>
      <c r="TY374">
        <v>2.5</v>
      </c>
      <c r="VI374">
        <v>5</v>
      </c>
      <c r="VJ374">
        <v>0</v>
      </c>
      <c r="VK374">
        <v>0</v>
      </c>
      <c r="VL374">
        <v>5</v>
      </c>
      <c r="VM374" t="s">
        <v>1463</v>
      </c>
      <c r="VO374" t="s">
        <v>1463</v>
      </c>
      <c r="VQ374" t="s">
        <v>1463</v>
      </c>
      <c r="VS374" t="s">
        <v>1463</v>
      </c>
      <c r="VV374" t="s">
        <v>1463</v>
      </c>
      <c r="VX374" t="s">
        <v>1462</v>
      </c>
      <c r="VY374" t="s">
        <v>2659</v>
      </c>
      <c r="VZ374">
        <v>0</v>
      </c>
      <c r="WA374">
        <v>0</v>
      </c>
      <c r="XJ374">
        <v>5</v>
      </c>
      <c r="XK374">
        <v>2.5</v>
      </c>
      <c r="XL374">
        <v>2.5</v>
      </c>
      <c r="XM374">
        <v>10</v>
      </c>
      <c r="XN374" t="s">
        <v>1462</v>
      </c>
      <c r="XO374" t="s">
        <v>1462</v>
      </c>
      <c r="XR374" t="b">
        <v>1</v>
      </c>
      <c r="XU374" t="b">
        <v>1</v>
      </c>
      <c r="XW374" t="b">
        <v>1</v>
      </c>
      <c r="XX374" t="b">
        <v>1</v>
      </c>
      <c r="YC374" t="s">
        <v>1462</v>
      </c>
      <c r="YD374" t="s">
        <v>7879</v>
      </c>
      <c r="YE374" t="s">
        <v>1463</v>
      </c>
      <c r="YF374" t="s">
        <v>4579</v>
      </c>
      <c r="YG374">
        <v>2.5</v>
      </c>
      <c r="YH374">
        <v>2.5</v>
      </c>
      <c r="YI374" t="s">
        <v>1462</v>
      </c>
      <c r="YO374" t="b">
        <v>1</v>
      </c>
      <c r="YU374">
        <v>2.5</v>
      </c>
      <c r="YV374">
        <v>2.5</v>
      </c>
      <c r="ZX374">
        <v>5</v>
      </c>
      <c r="ZY374">
        <v>2.5</v>
      </c>
      <c r="ZZ374">
        <v>2.5</v>
      </c>
      <c r="AAA374">
        <v>10</v>
      </c>
      <c r="AAB374" t="s">
        <v>1462</v>
      </c>
      <c r="AAD374" t="b">
        <v>1</v>
      </c>
      <c r="AAS374" t="s">
        <v>7778</v>
      </c>
      <c r="AAT374">
        <v>2.5</v>
      </c>
      <c r="AAU374">
        <v>2.5</v>
      </c>
      <c r="ADN374">
        <v>10</v>
      </c>
      <c r="ADO374">
        <v>2.5</v>
      </c>
      <c r="ADP374">
        <v>2.5</v>
      </c>
      <c r="ADQ374">
        <v>15</v>
      </c>
      <c r="ADR374" t="s">
        <v>1759</v>
      </c>
      <c r="ADS374">
        <v>1</v>
      </c>
      <c r="ADT374">
        <v>30</v>
      </c>
      <c r="ADU374" t="s">
        <v>3580</v>
      </c>
      <c r="ADV374">
        <v>1</v>
      </c>
      <c r="ADW374">
        <v>30</v>
      </c>
      <c r="ADX374" t="s">
        <v>2560</v>
      </c>
      <c r="ADY374">
        <v>1.5</v>
      </c>
      <c r="ADZ374">
        <v>50</v>
      </c>
      <c r="AEG374">
        <v>2.5</v>
      </c>
      <c r="AEH374">
        <v>2.5</v>
      </c>
      <c r="AEI374">
        <v>2</v>
      </c>
      <c r="AEJ374">
        <v>0</v>
      </c>
      <c r="AEK374">
        <v>2.5</v>
      </c>
      <c r="AEL374">
        <v>4.5</v>
      </c>
      <c r="AEX374" t="b">
        <v>1</v>
      </c>
      <c r="AFC374">
        <v>0</v>
      </c>
      <c r="AFD374">
        <v>2.5</v>
      </c>
      <c r="AFE374">
        <v>0</v>
      </c>
      <c r="AFF374">
        <v>4.7</v>
      </c>
      <c r="AFG374">
        <v>2.5</v>
      </c>
      <c r="AFH374">
        <v>7.2</v>
      </c>
      <c r="AFI374" t="s">
        <v>1463</v>
      </c>
      <c r="AFK374" t="s">
        <v>1463</v>
      </c>
      <c r="AFM374" t="s">
        <v>1463</v>
      </c>
      <c r="AFO374" t="s">
        <v>1463</v>
      </c>
      <c r="AFQ374" t="s">
        <v>1463</v>
      </c>
      <c r="AFT374" t="s">
        <v>1463</v>
      </c>
      <c r="AFV374">
        <v>2</v>
      </c>
      <c r="AFW374">
        <v>2</v>
      </c>
      <c r="AFX374">
        <v>4.7222222222222197</v>
      </c>
      <c r="AFY374">
        <v>2.5</v>
      </c>
      <c r="AFZ374">
        <v>5</v>
      </c>
      <c r="AGA374">
        <v>2.5</v>
      </c>
      <c r="AGB374">
        <v>2.5</v>
      </c>
      <c r="AGC374">
        <v>10</v>
      </c>
      <c r="AGE374">
        <v>100</v>
      </c>
      <c r="AGH374">
        <v>3</v>
      </c>
      <c r="AGK374">
        <v>0</v>
      </c>
      <c r="AGQ374">
        <v>2.5</v>
      </c>
      <c r="AGR374">
        <v>2.5</v>
      </c>
      <c r="AGS374">
        <v>2</v>
      </c>
      <c r="AGT374">
        <v>0</v>
      </c>
      <c r="AGU374">
        <v>2.5</v>
      </c>
      <c r="AGV374">
        <v>4.5</v>
      </c>
      <c r="AGW374">
        <v>2</v>
      </c>
      <c r="AGY374" t="b">
        <v>1</v>
      </c>
      <c r="AGZ374" t="b">
        <v>1</v>
      </c>
      <c r="AHD374">
        <v>1</v>
      </c>
      <c r="AHE374">
        <v>2</v>
      </c>
      <c r="AHF374">
        <v>3</v>
      </c>
      <c r="AKM374">
        <v>0</v>
      </c>
      <c r="AKN374">
        <v>2.5</v>
      </c>
      <c r="AKO374">
        <v>8.5</v>
      </c>
      <c r="AKP374">
        <v>2.5</v>
      </c>
      <c r="AKQ374">
        <v>0</v>
      </c>
      <c r="AKR374">
        <v>11</v>
      </c>
      <c r="AKS374" t="s">
        <v>1462</v>
      </c>
      <c r="AKT374" t="s">
        <v>1463</v>
      </c>
      <c r="AKV374" t="s">
        <v>1463</v>
      </c>
      <c r="AKX374" t="s">
        <v>1463</v>
      </c>
      <c r="AKZ374" t="s">
        <v>1462</v>
      </c>
      <c r="ALB374" t="s">
        <v>1463</v>
      </c>
      <c r="ALD374" t="s">
        <v>1463</v>
      </c>
      <c r="ALF374" t="s">
        <v>1462</v>
      </c>
      <c r="ALH374" t="s">
        <v>1463</v>
      </c>
      <c r="ALJ374" t="s">
        <v>1463</v>
      </c>
      <c r="ALL374" t="s">
        <v>1462</v>
      </c>
      <c r="ALN374" t="s">
        <v>1463</v>
      </c>
      <c r="ALP374" t="s">
        <v>1463</v>
      </c>
      <c r="ALR374" t="s">
        <v>1463</v>
      </c>
      <c r="ALT374" t="s">
        <v>1463</v>
      </c>
      <c r="AMQ374" t="b">
        <v>1</v>
      </c>
      <c r="AMW374" t="b">
        <v>1</v>
      </c>
      <c r="ANA374">
        <v>2.5</v>
      </c>
      <c r="ANB374">
        <v>0</v>
      </c>
      <c r="ANC374">
        <v>10</v>
      </c>
      <c r="AND374">
        <v>2.5</v>
      </c>
      <c r="ANE374">
        <v>0</v>
      </c>
      <c r="ANF374">
        <v>12.5</v>
      </c>
      <c r="ANG374" t="s">
        <v>1462</v>
      </c>
      <c r="ANH374" t="s">
        <v>3069</v>
      </c>
      <c r="ANI374" t="s">
        <v>1462</v>
      </c>
      <c r="ANJ374" t="s">
        <v>2616</v>
      </c>
      <c r="ANK374">
        <v>2.5</v>
      </c>
      <c r="ANL374">
        <v>0</v>
      </c>
      <c r="ANM374">
        <v>6</v>
      </c>
      <c r="ANN374">
        <v>2.5</v>
      </c>
      <c r="ANO374">
        <v>5</v>
      </c>
      <c r="ANP374">
        <v>13.5</v>
      </c>
      <c r="ANQ374" t="s">
        <v>2599</v>
      </c>
      <c r="ANR374" t="s">
        <v>1462</v>
      </c>
      <c r="ANT374">
        <v>2.5</v>
      </c>
      <c r="ANU374">
        <v>5</v>
      </c>
      <c r="AQR374">
        <v>5</v>
      </c>
      <c r="AQS374">
        <v>0</v>
      </c>
      <c r="AQT374">
        <v>1.3</v>
      </c>
      <c r="AQU374">
        <v>6.3</v>
      </c>
      <c r="AQV374" t="s">
        <v>1463</v>
      </c>
      <c r="ARA374" t="b">
        <v>1</v>
      </c>
      <c r="ARG374">
        <v>0</v>
      </c>
      <c r="ARH374">
        <v>0</v>
      </c>
      <c r="ARI374" t="s">
        <v>1463</v>
      </c>
      <c r="ARQ374" t="s">
        <v>1462</v>
      </c>
      <c r="ARS374" t="s">
        <v>6991</v>
      </c>
      <c r="ART374" t="s">
        <v>2616</v>
      </c>
      <c r="ASB374" t="b">
        <v>1</v>
      </c>
      <c r="ASC374" t="s">
        <v>7880</v>
      </c>
      <c r="ASD374">
        <v>0</v>
      </c>
      <c r="ASE374">
        <v>2.5</v>
      </c>
      <c r="ASF374">
        <v>3</v>
      </c>
      <c r="ASG374">
        <v>2.5</v>
      </c>
      <c r="ASH374">
        <v>0</v>
      </c>
      <c r="ASI374">
        <v>5.5</v>
      </c>
      <c r="ASJ374">
        <v>30</v>
      </c>
      <c r="ASM374" t="b">
        <v>1</v>
      </c>
      <c r="ASS374">
        <v>1</v>
      </c>
      <c r="AST374" t="s">
        <v>1462</v>
      </c>
      <c r="ASY374" t="b">
        <v>1</v>
      </c>
      <c r="ATC374" t="s">
        <v>7773</v>
      </c>
      <c r="ATD374">
        <v>2.5</v>
      </c>
      <c r="ATE374">
        <v>0</v>
      </c>
      <c r="ATF374">
        <v>8</v>
      </c>
      <c r="ATG374">
        <v>3.8</v>
      </c>
      <c r="ATH374">
        <v>2.5</v>
      </c>
      <c r="ATI374">
        <v>14.3</v>
      </c>
      <c r="ATJ374" t="s">
        <v>1462</v>
      </c>
      <c r="ATN374" t="b">
        <v>1</v>
      </c>
      <c r="ATO374" t="s">
        <v>7881</v>
      </c>
      <c r="ATP374" t="s">
        <v>2566</v>
      </c>
      <c r="AVW374" t="s">
        <v>1462</v>
      </c>
      <c r="AVZ374">
        <v>2.5</v>
      </c>
      <c r="AWA374">
        <v>2.5</v>
      </c>
      <c r="AWB374">
        <v>5</v>
      </c>
      <c r="AWC374">
        <v>2.5</v>
      </c>
      <c r="AWD374">
        <v>1</v>
      </c>
      <c r="AWE374">
        <v>2.5</v>
      </c>
      <c r="AWF374">
        <v>0</v>
      </c>
      <c r="AWG374">
        <v>3.5</v>
      </c>
      <c r="AWH374" t="s">
        <v>1462</v>
      </c>
      <c r="AWJ374" t="s">
        <v>1463</v>
      </c>
      <c r="AWL374" t="s">
        <v>1463</v>
      </c>
      <c r="AWN374" t="s">
        <v>1463</v>
      </c>
      <c r="AWP374" t="s">
        <v>1463</v>
      </c>
      <c r="AWR374" t="s">
        <v>1463</v>
      </c>
      <c r="AWT374" t="s">
        <v>1463</v>
      </c>
      <c r="AWV374" t="s">
        <v>1462</v>
      </c>
      <c r="AWX374" t="s">
        <v>1463</v>
      </c>
      <c r="AWZ374" t="s">
        <v>1463</v>
      </c>
      <c r="AXB374" t="s">
        <v>1463</v>
      </c>
      <c r="AXD374" t="s">
        <v>1463</v>
      </c>
      <c r="AXI374">
        <v>2.5</v>
      </c>
      <c r="AXJ374">
        <v>0</v>
      </c>
      <c r="AXK374">
        <v>1</v>
      </c>
      <c r="AXN374">
        <v>1</v>
      </c>
      <c r="AXO374">
        <v>1</v>
      </c>
      <c r="AXP374">
        <v>1</v>
      </c>
      <c r="AXQ374">
        <v>1</v>
      </c>
      <c r="AXR374">
        <v>1</v>
      </c>
      <c r="AXS374">
        <v>1</v>
      </c>
      <c r="AXT374">
        <v>1</v>
      </c>
      <c r="AXU374">
        <v>1</v>
      </c>
      <c r="AXV374">
        <v>2</v>
      </c>
      <c r="AXW374">
        <v>1</v>
      </c>
      <c r="AXX374">
        <v>2</v>
      </c>
      <c r="AYA374">
        <v>8</v>
      </c>
      <c r="AYD374">
        <v>8</v>
      </c>
      <c r="AYE374" t="s">
        <v>1463</v>
      </c>
      <c r="AYF374" t="s">
        <v>1463</v>
      </c>
      <c r="AYG374">
        <v>4</v>
      </c>
      <c r="AYJ374">
        <v>10</v>
      </c>
      <c r="AYK374">
        <v>2.5</v>
      </c>
      <c r="AYL374">
        <v>2.5</v>
      </c>
      <c r="AYM374">
        <v>15</v>
      </c>
      <c r="AZC374">
        <v>2</v>
      </c>
      <c r="AZD374" t="s">
        <v>7882</v>
      </c>
      <c r="AZE374" t="s">
        <v>7642</v>
      </c>
      <c r="AZO374" t="s">
        <v>1462</v>
      </c>
      <c r="AZP374" t="s">
        <v>7655</v>
      </c>
      <c r="AZR374">
        <v>2.5</v>
      </c>
      <c r="AZS374">
        <v>2.5</v>
      </c>
      <c r="BCH374">
        <v>7</v>
      </c>
      <c r="BCI374">
        <v>0</v>
      </c>
      <c r="BCJ374">
        <v>2.5</v>
      </c>
      <c r="BCK374">
        <v>9.5</v>
      </c>
      <c r="BCL374" t="s">
        <v>2555</v>
      </c>
      <c r="BCN374" t="s">
        <v>2555</v>
      </c>
      <c r="BCP374">
        <v>1</v>
      </c>
      <c r="BCR374">
        <v>2</v>
      </c>
      <c r="BCT374" t="s">
        <v>2555</v>
      </c>
      <c r="BCW374" t="s">
        <v>2555</v>
      </c>
      <c r="BCY374">
        <v>0</v>
      </c>
      <c r="BCZ374">
        <v>2.5</v>
      </c>
      <c r="BEH374">
        <v>3</v>
      </c>
      <c r="BEI374">
        <v>7.5</v>
      </c>
      <c r="BEJ374">
        <v>2.5</v>
      </c>
      <c r="BEK374">
        <v>13</v>
      </c>
      <c r="BEL374" t="s">
        <v>2552</v>
      </c>
      <c r="BEN374" t="s">
        <v>2552</v>
      </c>
      <c r="BEP374" t="s">
        <v>2552</v>
      </c>
      <c r="BER374" t="s">
        <v>2552</v>
      </c>
      <c r="BET374" t="s">
        <v>2556</v>
      </c>
      <c r="BEV374" t="s">
        <v>2552</v>
      </c>
      <c r="BEX374">
        <v>7.5</v>
      </c>
      <c r="BEY374">
        <v>2.5</v>
      </c>
      <c r="BGQ374" t="s">
        <v>1467</v>
      </c>
      <c r="BGR374">
        <v>0</v>
      </c>
      <c r="BGS374">
        <v>2.5</v>
      </c>
      <c r="BGT374">
        <v>2.5</v>
      </c>
      <c r="BGU374" t="s">
        <v>1463</v>
      </c>
      <c r="BHK374">
        <v>0</v>
      </c>
      <c r="BHL374">
        <v>2.5</v>
      </c>
      <c r="BIT374">
        <v>0</v>
      </c>
      <c r="BIU374">
        <v>0</v>
      </c>
      <c r="BIV374">
        <v>0</v>
      </c>
      <c r="BIW374">
        <v>0</v>
      </c>
      <c r="BIX374">
        <v>1</v>
      </c>
      <c r="BIY374" t="s">
        <v>2548</v>
      </c>
      <c r="BIZ374" t="s">
        <v>1468</v>
      </c>
      <c r="BJA374" t="s">
        <v>1468</v>
      </c>
      <c r="BJB374">
        <v>0</v>
      </c>
      <c r="BJC374">
        <v>0</v>
      </c>
    </row>
    <row r="375" spans="1:1023 1026:1615" ht="15" x14ac:dyDescent="0.25">
      <c r="A375" t="s">
        <v>6920</v>
      </c>
      <c r="B375" t="s">
        <v>7883</v>
      </c>
      <c r="C375" t="s">
        <v>7884</v>
      </c>
      <c r="D375" t="s">
        <v>1460</v>
      </c>
      <c r="F375" t="s">
        <v>2606</v>
      </c>
      <c r="G375" t="s">
        <v>2607</v>
      </c>
      <c r="H375" t="s">
        <v>4381</v>
      </c>
      <c r="I375" t="s">
        <v>7812</v>
      </c>
      <c r="J375">
        <v>3.0768566499999999</v>
      </c>
      <c r="K375">
        <v>34.032537550000001</v>
      </c>
      <c r="L375" s="116">
        <v>42403</v>
      </c>
      <c r="M375" t="s">
        <v>1471</v>
      </c>
      <c r="N375">
        <v>30</v>
      </c>
      <c r="O375" t="s">
        <v>1472</v>
      </c>
      <c r="Q375">
        <v>6.7</v>
      </c>
      <c r="R375">
        <v>7.5</v>
      </c>
      <c r="S375">
        <v>0</v>
      </c>
      <c r="T375">
        <v>14.2</v>
      </c>
      <c r="V375">
        <v>1</v>
      </c>
      <c r="W375">
        <v>3</v>
      </c>
      <c r="X375">
        <v>1</v>
      </c>
      <c r="AB375" t="b">
        <v>1</v>
      </c>
      <c r="BS375" t="s">
        <v>1462</v>
      </c>
      <c r="BT375" t="s">
        <v>1462</v>
      </c>
      <c r="BU375" t="s">
        <v>7885</v>
      </c>
      <c r="BV375" t="s">
        <v>7886</v>
      </c>
      <c r="BW375">
        <v>7.5</v>
      </c>
      <c r="BX375">
        <v>0</v>
      </c>
      <c r="BY375">
        <v>3.5</v>
      </c>
      <c r="BZ375">
        <v>2.5</v>
      </c>
      <c r="CA375">
        <v>2.5</v>
      </c>
      <c r="CB375">
        <v>8.5</v>
      </c>
      <c r="CC375" t="s">
        <v>1462</v>
      </c>
      <c r="CD375" t="b">
        <v>1</v>
      </c>
      <c r="CE375" t="b">
        <v>1</v>
      </c>
      <c r="CF375">
        <v>10</v>
      </c>
      <c r="CH375" t="s">
        <v>1463</v>
      </c>
      <c r="CM375" t="s">
        <v>1463</v>
      </c>
      <c r="CR375" t="s">
        <v>1463</v>
      </c>
      <c r="CW375" t="s">
        <v>1463</v>
      </c>
      <c r="DB375" t="s">
        <v>1463</v>
      </c>
      <c r="DG375" t="s">
        <v>1463</v>
      </c>
      <c r="DM375" t="s">
        <v>1463</v>
      </c>
      <c r="DU375" t="b">
        <v>1</v>
      </c>
      <c r="DY375" t="b">
        <v>1</v>
      </c>
      <c r="EA375" t="b">
        <v>1</v>
      </c>
      <c r="EB375" t="b">
        <v>1</v>
      </c>
      <c r="EI375">
        <v>2.5</v>
      </c>
      <c r="EJ375">
        <v>2.5</v>
      </c>
      <c r="EN375">
        <v>0</v>
      </c>
      <c r="EO375" t="s">
        <v>1463</v>
      </c>
      <c r="FL375">
        <v>5</v>
      </c>
      <c r="FM375">
        <v>2.5</v>
      </c>
      <c r="FN375">
        <v>2.5</v>
      </c>
      <c r="FO375">
        <v>10</v>
      </c>
      <c r="FP375" t="s">
        <v>1462</v>
      </c>
      <c r="FT375" t="b">
        <v>1</v>
      </c>
      <c r="FV375" t="s">
        <v>2564</v>
      </c>
      <c r="HD375" t="b">
        <v>1</v>
      </c>
      <c r="HF375" t="s">
        <v>2564</v>
      </c>
      <c r="IW375" t="b">
        <v>1</v>
      </c>
      <c r="IY375" t="s">
        <v>1464</v>
      </c>
      <c r="JC375" t="b">
        <v>1</v>
      </c>
      <c r="JE375" t="s">
        <v>1464</v>
      </c>
      <c r="KG375" t="s">
        <v>4388</v>
      </c>
      <c r="KH375" t="b">
        <v>1</v>
      </c>
      <c r="KJ375" t="s">
        <v>1464</v>
      </c>
      <c r="KM375">
        <v>2.5</v>
      </c>
      <c r="KN375">
        <v>2.5</v>
      </c>
      <c r="KO375">
        <v>0</v>
      </c>
      <c r="KR375">
        <v>0</v>
      </c>
      <c r="KS375" t="s">
        <v>1463</v>
      </c>
      <c r="RO375">
        <v>7.5</v>
      </c>
      <c r="RP375">
        <v>2.5</v>
      </c>
      <c r="RQ375">
        <v>2.5</v>
      </c>
      <c r="RR375">
        <v>12.5</v>
      </c>
      <c r="RS375" t="s">
        <v>1463</v>
      </c>
      <c r="RZ375" t="s">
        <v>1463</v>
      </c>
      <c r="SK375">
        <v>2.5</v>
      </c>
      <c r="SL375">
        <v>2.5</v>
      </c>
      <c r="SM375">
        <v>4.3</v>
      </c>
      <c r="SN375">
        <v>2.5</v>
      </c>
      <c r="SO375">
        <v>2.5</v>
      </c>
      <c r="SP375">
        <v>9.3000000000000007</v>
      </c>
      <c r="SQ375" t="s">
        <v>1463</v>
      </c>
      <c r="SR375" t="s">
        <v>2668</v>
      </c>
      <c r="TI375">
        <v>15</v>
      </c>
      <c r="TJ375" t="s">
        <v>7887</v>
      </c>
      <c r="TM375" t="b">
        <v>1</v>
      </c>
      <c r="TN375" t="b">
        <v>1</v>
      </c>
      <c r="TO375" t="b">
        <v>1</v>
      </c>
      <c r="TQ375" t="b">
        <v>1</v>
      </c>
      <c r="TX375">
        <v>2.5</v>
      </c>
      <c r="TY375">
        <v>2.5</v>
      </c>
      <c r="VI375">
        <v>5</v>
      </c>
      <c r="VJ375">
        <v>0</v>
      </c>
      <c r="VK375">
        <v>2.5</v>
      </c>
      <c r="VL375">
        <v>7.5</v>
      </c>
      <c r="VM375" t="s">
        <v>1463</v>
      </c>
      <c r="VO375" t="s">
        <v>1463</v>
      </c>
      <c r="VQ375" t="s">
        <v>1463</v>
      </c>
      <c r="VS375" t="s">
        <v>1463</v>
      </c>
      <c r="VV375" t="s">
        <v>1463</v>
      </c>
      <c r="VX375" t="s">
        <v>1462</v>
      </c>
      <c r="VY375" t="s">
        <v>7888</v>
      </c>
      <c r="VZ375">
        <v>0</v>
      </c>
      <c r="WA375">
        <v>2.5</v>
      </c>
      <c r="XJ375">
        <v>5</v>
      </c>
      <c r="XK375">
        <v>1.3</v>
      </c>
      <c r="XL375">
        <v>5</v>
      </c>
      <c r="XM375">
        <v>11.3</v>
      </c>
      <c r="XN375" t="s">
        <v>1462</v>
      </c>
      <c r="XO375" t="s">
        <v>1462</v>
      </c>
      <c r="XR375" t="b">
        <v>1</v>
      </c>
      <c r="XU375" t="b">
        <v>1</v>
      </c>
      <c r="XW375" t="b">
        <v>1</v>
      </c>
      <c r="YE375" t="s">
        <v>1462</v>
      </c>
      <c r="YF375" t="s">
        <v>6929</v>
      </c>
      <c r="YG375">
        <v>2.5</v>
      </c>
      <c r="YH375">
        <v>2.5</v>
      </c>
      <c r="YI375" t="s">
        <v>1463</v>
      </c>
      <c r="YU375">
        <v>0</v>
      </c>
      <c r="YV375">
        <v>7.5</v>
      </c>
      <c r="ZX375">
        <v>5</v>
      </c>
      <c r="ZY375">
        <v>2.5</v>
      </c>
      <c r="ZZ375">
        <v>2.5</v>
      </c>
      <c r="AAA375">
        <v>10</v>
      </c>
      <c r="AAB375" t="s">
        <v>1462</v>
      </c>
      <c r="AAD375" t="b">
        <v>1</v>
      </c>
      <c r="AAS375" t="s">
        <v>7889</v>
      </c>
      <c r="AAT375">
        <v>2.5</v>
      </c>
      <c r="AAU375">
        <v>2.5</v>
      </c>
      <c r="ADN375">
        <v>10</v>
      </c>
      <c r="ADO375">
        <v>2.5</v>
      </c>
      <c r="ADP375">
        <v>2.5</v>
      </c>
      <c r="ADQ375">
        <v>15</v>
      </c>
      <c r="ADR375" t="s">
        <v>1759</v>
      </c>
      <c r="ADS375">
        <v>1</v>
      </c>
      <c r="ADT375">
        <v>30</v>
      </c>
      <c r="ADU375" t="s">
        <v>3580</v>
      </c>
      <c r="ADV375">
        <v>0.5</v>
      </c>
      <c r="ADW375">
        <v>20</v>
      </c>
      <c r="ADX375" t="s">
        <v>2560</v>
      </c>
      <c r="ADY375">
        <v>1</v>
      </c>
      <c r="ADZ375">
        <v>30</v>
      </c>
      <c r="AEG375">
        <v>2.5</v>
      </c>
      <c r="AEH375">
        <v>2.5</v>
      </c>
      <c r="AEI375">
        <v>7</v>
      </c>
      <c r="AEJ375">
        <v>2.5</v>
      </c>
      <c r="AEK375">
        <v>2.5</v>
      </c>
      <c r="AEL375">
        <v>12</v>
      </c>
      <c r="AER375" t="b">
        <v>1</v>
      </c>
      <c r="AEY375" t="b">
        <v>1</v>
      </c>
      <c r="AFC375">
        <v>2.5</v>
      </c>
      <c r="AFD375">
        <v>2.5</v>
      </c>
      <c r="AFE375">
        <v>0</v>
      </c>
      <c r="AFF375">
        <v>4.7</v>
      </c>
      <c r="AFG375">
        <v>2.5</v>
      </c>
      <c r="AFH375">
        <v>7.2</v>
      </c>
      <c r="AFI375" t="s">
        <v>1463</v>
      </c>
      <c r="AFK375" t="s">
        <v>1463</v>
      </c>
      <c r="AFM375" t="s">
        <v>1463</v>
      </c>
      <c r="AFO375" t="s">
        <v>1463</v>
      </c>
      <c r="AFQ375" t="s">
        <v>1463</v>
      </c>
      <c r="AFT375" t="s">
        <v>1463</v>
      </c>
      <c r="AFV375">
        <v>1</v>
      </c>
      <c r="AFW375">
        <v>3</v>
      </c>
      <c r="AFX375">
        <v>4.7222222222222197</v>
      </c>
      <c r="AFY375">
        <v>2.5</v>
      </c>
      <c r="AFZ375">
        <v>5</v>
      </c>
      <c r="AGA375">
        <v>2.5</v>
      </c>
      <c r="AGB375">
        <v>2.5</v>
      </c>
      <c r="AGC375">
        <v>10</v>
      </c>
      <c r="AGD375">
        <v>5</v>
      </c>
      <c r="AGE375">
        <v>100</v>
      </c>
      <c r="AGG375">
        <v>5</v>
      </c>
      <c r="AGH375">
        <v>0</v>
      </c>
      <c r="AGJ375">
        <v>5</v>
      </c>
      <c r="AGK375">
        <v>0</v>
      </c>
      <c r="AGQ375">
        <v>2.5</v>
      </c>
      <c r="AGR375">
        <v>2.5</v>
      </c>
      <c r="AGS375">
        <v>2</v>
      </c>
      <c r="AGT375">
        <v>2.5</v>
      </c>
      <c r="AGU375">
        <v>2.5</v>
      </c>
      <c r="AGV375">
        <v>7</v>
      </c>
      <c r="AGW375">
        <v>2</v>
      </c>
      <c r="AGY375" t="b">
        <v>1</v>
      </c>
      <c r="AGZ375" t="b">
        <v>1</v>
      </c>
      <c r="AHD375">
        <v>1</v>
      </c>
      <c r="AHE375">
        <v>2</v>
      </c>
      <c r="AHF375">
        <v>2</v>
      </c>
      <c r="AKM375">
        <v>2.5</v>
      </c>
      <c r="AKN375">
        <v>2.5</v>
      </c>
      <c r="AKO375">
        <v>10</v>
      </c>
      <c r="AKP375">
        <v>2.5</v>
      </c>
      <c r="AKQ375">
        <v>2.5</v>
      </c>
      <c r="AKR375">
        <v>15</v>
      </c>
      <c r="AKS375" t="s">
        <v>1462</v>
      </c>
      <c r="AKT375" t="s">
        <v>1463</v>
      </c>
      <c r="AKV375" t="s">
        <v>1462</v>
      </c>
      <c r="AKX375" t="s">
        <v>1463</v>
      </c>
      <c r="AKZ375" t="s">
        <v>1463</v>
      </c>
      <c r="ALB375" t="s">
        <v>1462</v>
      </c>
      <c r="ALD375" t="s">
        <v>1463</v>
      </c>
      <c r="ALF375" t="s">
        <v>1462</v>
      </c>
      <c r="ALH375" t="s">
        <v>1463</v>
      </c>
      <c r="ALJ375" t="s">
        <v>1463</v>
      </c>
      <c r="ALL375" t="s">
        <v>1462</v>
      </c>
      <c r="ALN375" t="s">
        <v>1463</v>
      </c>
      <c r="ALP375" t="s">
        <v>1463</v>
      </c>
      <c r="ALR375" t="s">
        <v>1463</v>
      </c>
      <c r="ALT375" t="s">
        <v>1463</v>
      </c>
      <c r="AMM375" t="b">
        <v>1</v>
      </c>
      <c r="AMQ375" t="b">
        <v>1</v>
      </c>
      <c r="ANA375">
        <v>2.5</v>
      </c>
      <c r="ANB375">
        <v>2.5</v>
      </c>
      <c r="ANC375">
        <v>10</v>
      </c>
      <c r="AND375">
        <v>2.5</v>
      </c>
      <c r="ANE375">
        <v>2.5</v>
      </c>
      <c r="ANF375">
        <v>15</v>
      </c>
      <c r="ANG375" t="s">
        <v>1462</v>
      </c>
      <c r="ANH375" t="s">
        <v>4388</v>
      </c>
      <c r="ANI375" t="s">
        <v>1462</v>
      </c>
      <c r="ANJ375" t="s">
        <v>2616</v>
      </c>
      <c r="ANK375">
        <v>2.5</v>
      </c>
      <c r="ANL375">
        <v>2.5</v>
      </c>
      <c r="ANM375">
        <v>6</v>
      </c>
      <c r="ANN375">
        <v>2.5</v>
      </c>
      <c r="ANO375">
        <v>7.5</v>
      </c>
      <c r="ANP375">
        <v>16</v>
      </c>
      <c r="ANQ375" t="s">
        <v>2599</v>
      </c>
      <c r="ANR375" t="s">
        <v>1462</v>
      </c>
      <c r="ANT375">
        <v>2.5</v>
      </c>
      <c r="ANU375">
        <v>7.5</v>
      </c>
      <c r="AQR375">
        <v>2.5</v>
      </c>
      <c r="AQS375">
        <v>0</v>
      </c>
      <c r="AQT375">
        <v>2.5</v>
      </c>
      <c r="AQU375">
        <v>5</v>
      </c>
      <c r="AQV375" t="s">
        <v>1463</v>
      </c>
      <c r="ARD375" t="b">
        <v>1</v>
      </c>
      <c r="ARG375">
        <v>0</v>
      </c>
      <c r="ARH375">
        <v>2.5</v>
      </c>
      <c r="ARI375" t="s">
        <v>1463</v>
      </c>
      <c r="ARQ375" t="s">
        <v>1462</v>
      </c>
      <c r="ARS375" t="s">
        <v>6991</v>
      </c>
      <c r="ART375" t="s">
        <v>2616</v>
      </c>
      <c r="ARV375" t="b">
        <v>1</v>
      </c>
      <c r="ASD375">
        <v>0</v>
      </c>
      <c r="ASE375">
        <v>2.5</v>
      </c>
      <c r="ASF375">
        <v>3</v>
      </c>
      <c r="ASG375">
        <v>2.5</v>
      </c>
      <c r="ASH375">
        <v>2.5</v>
      </c>
      <c r="ASI375">
        <v>8</v>
      </c>
      <c r="ASJ375">
        <v>30</v>
      </c>
      <c r="ASL375" t="b">
        <v>1</v>
      </c>
      <c r="ASM375" t="b">
        <v>1</v>
      </c>
      <c r="ASS375">
        <v>1</v>
      </c>
      <c r="AST375" t="s">
        <v>1462</v>
      </c>
      <c r="ASW375" t="b">
        <v>1</v>
      </c>
      <c r="ASY375" t="b">
        <v>1</v>
      </c>
      <c r="ATC375" t="s">
        <v>7890</v>
      </c>
      <c r="ATD375">
        <v>2.5</v>
      </c>
      <c r="ATE375">
        <v>2.5</v>
      </c>
      <c r="ATF375">
        <v>0</v>
      </c>
      <c r="ATG375">
        <v>0</v>
      </c>
      <c r="ATH375">
        <v>3.8</v>
      </c>
      <c r="ATI375">
        <v>3.8</v>
      </c>
      <c r="ATJ375" t="s">
        <v>1463</v>
      </c>
      <c r="AVZ375">
        <v>0</v>
      </c>
      <c r="AWA375">
        <v>2.5</v>
      </c>
      <c r="AWB375">
        <v>0</v>
      </c>
      <c r="AWC375">
        <v>5</v>
      </c>
      <c r="AWD375">
        <v>2</v>
      </c>
      <c r="AWE375">
        <v>2.5</v>
      </c>
      <c r="AWF375">
        <v>2.5</v>
      </c>
      <c r="AWG375">
        <v>7</v>
      </c>
      <c r="AWH375" t="s">
        <v>1462</v>
      </c>
      <c r="AWI375" t="s">
        <v>1470</v>
      </c>
      <c r="AWJ375" t="s">
        <v>1463</v>
      </c>
      <c r="AWL375" t="s">
        <v>1462</v>
      </c>
      <c r="AWM375" t="s">
        <v>2619</v>
      </c>
      <c r="AWN375" t="s">
        <v>1463</v>
      </c>
      <c r="AWP375" t="s">
        <v>1463</v>
      </c>
      <c r="AWR375" t="s">
        <v>1463</v>
      </c>
      <c r="AWT375" t="s">
        <v>1463</v>
      </c>
      <c r="AWV375" t="s">
        <v>1462</v>
      </c>
      <c r="AWW375" t="s">
        <v>1470</v>
      </c>
      <c r="AWX375" t="s">
        <v>1463</v>
      </c>
      <c r="AWZ375" t="s">
        <v>1463</v>
      </c>
      <c r="AXB375" t="s">
        <v>1463</v>
      </c>
      <c r="AXD375" t="s">
        <v>1463</v>
      </c>
      <c r="AXI375">
        <v>2.5</v>
      </c>
      <c r="AXJ375">
        <v>2.5</v>
      </c>
      <c r="AXK375">
        <v>1</v>
      </c>
      <c r="AXN375">
        <v>1</v>
      </c>
      <c r="AXO375">
        <v>1</v>
      </c>
      <c r="AXP375">
        <v>1</v>
      </c>
      <c r="AXQ375">
        <v>1</v>
      </c>
      <c r="AXR375">
        <v>1</v>
      </c>
      <c r="AXS375">
        <v>1</v>
      </c>
      <c r="AXT375">
        <v>1</v>
      </c>
      <c r="AXU375">
        <v>1</v>
      </c>
      <c r="AXV375">
        <v>2</v>
      </c>
      <c r="AXW375">
        <v>1</v>
      </c>
      <c r="AXX375">
        <v>2</v>
      </c>
      <c r="AYA375">
        <v>10</v>
      </c>
      <c r="AYD375">
        <v>10</v>
      </c>
      <c r="AYE375" t="s">
        <v>1463</v>
      </c>
      <c r="AYF375" t="s">
        <v>1463</v>
      </c>
      <c r="AYG375">
        <v>10</v>
      </c>
      <c r="AYJ375">
        <v>10</v>
      </c>
      <c r="AYK375">
        <v>2.5</v>
      </c>
      <c r="AYL375">
        <v>2.5</v>
      </c>
      <c r="AYM375">
        <v>15</v>
      </c>
      <c r="AZO375" t="s">
        <v>1462</v>
      </c>
      <c r="AZP375" t="s">
        <v>7891</v>
      </c>
      <c r="AZR375">
        <v>2.5</v>
      </c>
      <c r="AZS375">
        <v>2.5</v>
      </c>
      <c r="BCH375">
        <v>10</v>
      </c>
      <c r="BCI375">
        <v>2.5</v>
      </c>
      <c r="BCJ375">
        <v>2.5</v>
      </c>
      <c r="BCK375">
        <v>15</v>
      </c>
      <c r="BCL375">
        <v>1</v>
      </c>
      <c r="BCN375" t="s">
        <v>2555</v>
      </c>
      <c r="BCP375">
        <v>2</v>
      </c>
      <c r="BCR375">
        <v>3</v>
      </c>
      <c r="BCT375" t="s">
        <v>2555</v>
      </c>
      <c r="BCW375" t="s">
        <v>2555</v>
      </c>
      <c r="BCY375">
        <v>2.5</v>
      </c>
      <c r="BCZ375">
        <v>2.5</v>
      </c>
      <c r="BEH375">
        <v>3</v>
      </c>
      <c r="BEI375">
        <v>7.5</v>
      </c>
      <c r="BEJ375">
        <v>2.5</v>
      </c>
      <c r="BEK375">
        <v>13</v>
      </c>
      <c r="BEL375" t="s">
        <v>2552</v>
      </c>
      <c r="BEN375" t="s">
        <v>2552</v>
      </c>
      <c r="BEP375" t="s">
        <v>2552</v>
      </c>
      <c r="BER375" t="s">
        <v>2552</v>
      </c>
      <c r="BET375" t="s">
        <v>2556</v>
      </c>
      <c r="BEV375" t="s">
        <v>2552</v>
      </c>
      <c r="BEX375">
        <v>7.5</v>
      </c>
      <c r="BEY375">
        <v>2.5</v>
      </c>
      <c r="BGQ375" t="s">
        <v>1467</v>
      </c>
      <c r="BGR375">
        <v>2.5</v>
      </c>
      <c r="BGS375">
        <v>2.5</v>
      </c>
      <c r="BGT375">
        <v>5</v>
      </c>
      <c r="BGU375" t="s">
        <v>1463</v>
      </c>
      <c r="BHK375">
        <v>2.5</v>
      </c>
      <c r="BHL375">
        <v>2.5</v>
      </c>
      <c r="BIT375">
        <v>10</v>
      </c>
      <c r="BIU375">
        <v>2.5</v>
      </c>
      <c r="BIV375">
        <v>2.5</v>
      </c>
      <c r="BIW375">
        <v>15</v>
      </c>
      <c r="BIX375">
        <v>3</v>
      </c>
      <c r="BIY375" t="s">
        <v>2548</v>
      </c>
      <c r="BIZ375" t="s">
        <v>2563</v>
      </c>
      <c r="BJA375" t="s">
        <v>2548</v>
      </c>
      <c r="BJB375">
        <v>2.5</v>
      </c>
      <c r="BJC375">
        <v>2.5</v>
      </c>
    </row>
    <row r="376" spans="1:1023 1026:1615" ht="15" x14ac:dyDescent="0.25">
      <c r="A376" t="s">
        <v>6920</v>
      </c>
      <c r="B376" t="s">
        <v>7892</v>
      </c>
      <c r="C376" t="s">
        <v>7893</v>
      </c>
      <c r="D376" t="s">
        <v>1460</v>
      </c>
      <c r="F376" t="s">
        <v>2606</v>
      </c>
      <c r="G376" t="s">
        <v>2607</v>
      </c>
      <c r="H376" t="s">
        <v>4381</v>
      </c>
      <c r="I376" t="s">
        <v>7812</v>
      </c>
      <c r="J376">
        <v>3.0761984999999998</v>
      </c>
      <c r="K376">
        <v>34.034176889999998</v>
      </c>
      <c r="L376" s="116">
        <v>42403</v>
      </c>
      <c r="M376" t="s">
        <v>1461</v>
      </c>
      <c r="N376">
        <v>56</v>
      </c>
      <c r="O376" t="s">
        <v>2554</v>
      </c>
      <c r="Q376">
        <v>6.7</v>
      </c>
      <c r="R376">
        <v>7.5</v>
      </c>
      <c r="S376">
        <v>2.5</v>
      </c>
      <c r="T376">
        <v>16.7</v>
      </c>
      <c r="U376">
        <v>2</v>
      </c>
      <c r="V376">
        <v>1</v>
      </c>
      <c r="W376">
        <v>1</v>
      </c>
      <c r="X376">
        <v>3</v>
      </c>
      <c r="Y376">
        <v>1</v>
      </c>
      <c r="Z376">
        <v>1</v>
      </c>
      <c r="AF376" t="b">
        <v>1</v>
      </c>
      <c r="BS376" t="s">
        <v>1462</v>
      </c>
      <c r="BT376" t="s">
        <v>1462</v>
      </c>
      <c r="BU376" t="s">
        <v>7894</v>
      </c>
      <c r="BV376" t="s">
        <v>7895</v>
      </c>
      <c r="BW376">
        <v>7.5</v>
      </c>
      <c r="BX376">
        <v>2.5</v>
      </c>
      <c r="BY376">
        <v>8.5</v>
      </c>
      <c r="BZ376">
        <v>5</v>
      </c>
      <c r="CA376">
        <v>2.5</v>
      </c>
      <c r="CB376">
        <v>16</v>
      </c>
      <c r="CC376" t="s">
        <v>1462</v>
      </c>
      <c r="CD376" t="b">
        <v>1</v>
      </c>
      <c r="CF376">
        <v>40</v>
      </c>
      <c r="CH376" t="s">
        <v>1462</v>
      </c>
      <c r="CK376">
        <v>40</v>
      </c>
      <c r="CM376" t="s">
        <v>1462</v>
      </c>
      <c r="CP376">
        <v>10</v>
      </c>
      <c r="CR376" t="s">
        <v>1463</v>
      </c>
      <c r="CW376" t="s">
        <v>1463</v>
      </c>
      <c r="DB376" t="s">
        <v>1463</v>
      </c>
      <c r="DG376" t="s">
        <v>1463</v>
      </c>
      <c r="DL376" t="s">
        <v>4650</v>
      </c>
      <c r="DM376" t="s">
        <v>1462</v>
      </c>
      <c r="DO376" t="b">
        <v>1</v>
      </c>
      <c r="DP376">
        <v>30</v>
      </c>
      <c r="EI376">
        <v>5</v>
      </c>
      <c r="EJ376">
        <v>2.5</v>
      </c>
      <c r="EN376">
        <v>0</v>
      </c>
      <c r="EO376" t="s">
        <v>1463</v>
      </c>
      <c r="FL376">
        <v>5</v>
      </c>
      <c r="FM376">
        <v>2.5</v>
      </c>
      <c r="FN376">
        <v>2.5</v>
      </c>
      <c r="FO376">
        <v>10</v>
      </c>
      <c r="FP376" t="s">
        <v>1462</v>
      </c>
      <c r="FT376" t="b">
        <v>1</v>
      </c>
      <c r="FV376" t="s">
        <v>1464</v>
      </c>
      <c r="HD376" t="b">
        <v>1</v>
      </c>
      <c r="HF376" t="s">
        <v>2564</v>
      </c>
      <c r="JC376" t="b">
        <v>1</v>
      </c>
      <c r="JE376" t="s">
        <v>1464</v>
      </c>
      <c r="JU376" t="b">
        <v>1</v>
      </c>
      <c r="JW376" t="s">
        <v>2564</v>
      </c>
      <c r="KM376">
        <v>2.5</v>
      </c>
      <c r="KN376">
        <v>2.5</v>
      </c>
      <c r="KO376">
        <v>2</v>
      </c>
      <c r="KP376">
        <v>2.5</v>
      </c>
      <c r="KQ376">
        <v>2.5</v>
      </c>
      <c r="KR376">
        <v>7</v>
      </c>
      <c r="KS376" t="s">
        <v>1462</v>
      </c>
      <c r="KV376">
        <v>20</v>
      </c>
      <c r="KW376">
        <v>12</v>
      </c>
      <c r="LF376">
        <v>1</v>
      </c>
      <c r="LG376">
        <v>1</v>
      </c>
      <c r="LZ376" t="b">
        <v>1</v>
      </c>
      <c r="MA376" t="b">
        <v>1</v>
      </c>
      <c r="MT376" t="s">
        <v>1463</v>
      </c>
      <c r="MV376">
        <v>2.5</v>
      </c>
      <c r="MW376">
        <v>2.5</v>
      </c>
      <c r="MX376">
        <v>0</v>
      </c>
      <c r="MY376">
        <v>0</v>
      </c>
      <c r="MZ376">
        <v>2.5</v>
      </c>
      <c r="NA376">
        <v>2.5</v>
      </c>
      <c r="NM376" t="s">
        <v>2549</v>
      </c>
      <c r="NN376" t="s">
        <v>2549</v>
      </c>
      <c r="NO376" t="s">
        <v>2549</v>
      </c>
      <c r="NP376" t="s">
        <v>2549</v>
      </c>
      <c r="NQ376" t="s">
        <v>2549</v>
      </c>
      <c r="NR376" t="s">
        <v>2549</v>
      </c>
      <c r="NS376" t="s">
        <v>2549</v>
      </c>
      <c r="NT376" t="s">
        <v>2549</v>
      </c>
      <c r="NU376" t="s">
        <v>2549</v>
      </c>
      <c r="NV376" t="s">
        <v>2549</v>
      </c>
      <c r="NW376" t="s">
        <v>2550</v>
      </c>
      <c r="NX376" t="s">
        <v>2569</v>
      </c>
      <c r="NY376" t="s">
        <v>2569</v>
      </c>
      <c r="NZ376" t="s">
        <v>2550</v>
      </c>
      <c r="OA376" t="s">
        <v>2550</v>
      </c>
      <c r="OB376" t="s">
        <v>2550</v>
      </c>
      <c r="OC376" t="s">
        <v>2550</v>
      </c>
      <c r="OD376" t="s">
        <v>2550</v>
      </c>
      <c r="OE376" t="s">
        <v>2550</v>
      </c>
      <c r="OF376" t="s">
        <v>2550</v>
      </c>
      <c r="OG376">
        <v>0</v>
      </c>
      <c r="OH376">
        <v>2.5</v>
      </c>
      <c r="OJ376">
        <v>5</v>
      </c>
      <c r="OK376">
        <v>2.5</v>
      </c>
      <c r="OL376">
        <v>7.5</v>
      </c>
      <c r="OO376" t="b">
        <v>1</v>
      </c>
      <c r="OY376" t="s">
        <v>6980</v>
      </c>
      <c r="PI376" t="s">
        <v>6981</v>
      </c>
      <c r="QL376">
        <v>5</v>
      </c>
      <c r="QM376">
        <v>2.5</v>
      </c>
      <c r="RO376">
        <v>7.5</v>
      </c>
      <c r="RP376">
        <v>0</v>
      </c>
      <c r="RQ376">
        <v>2.5</v>
      </c>
      <c r="RR376">
        <v>10</v>
      </c>
      <c r="RS376" t="s">
        <v>1463</v>
      </c>
      <c r="RZ376" t="s">
        <v>1463</v>
      </c>
      <c r="SB376" t="s">
        <v>1463</v>
      </c>
      <c r="SH376" t="s">
        <v>1463</v>
      </c>
      <c r="SK376">
        <v>0</v>
      </c>
      <c r="SL376">
        <v>2.5</v>
      </c>
      <c r="SM376">
        <v>3.7</v>
      </c>
      <c r="SN376">
        <v>2.5</v>
      </c>
      <c r="SO376">
        <v>2.5</v>
      </c>
      <c r="SP376">
        <v>8.6999999999999993</v>
      </c>
      <c r="SQ376" t="s">
        <v>1462</v>
      </c>
      <c r="SS376">
        <v>13</v>
      </c>
      <c r="ST376" t="s">
        <v>7111</v>
      </c>
      <c r="SU376" t="s">
        <v>1463</v>
      </c>
      <c r="SV376" t="s">
        <v>7896</v>
      </c>
      <c r="SY376" t="b">
        <v>1</v>
      </c>
      <c r="SZ376" t="b">
        <v>1</v>
      </c>
      <c r="TF376" t="b">
        <v>1</v>
      </c>
      <c r="TI376">
        <v>15</v>
      </c>
      <c r="TJ376" t="s">
        <v>7897</v>
      </c>
      <c r="TM376" t="b">
        <v>1</v>
      </c>
      <c r="TN376" t="b">
        <v>1</v>
      </c>
      <c r="TO376" t="b">
        <v>1</v>
      </c>
      <c r="TQ376" t="b">
        <v>1</v>
      </c>
      <c r="TX376">
        <v>2.5</v>
      </c>
      <c r="TY376">
        <v>2.5</v>
      </c>
      <c r="VI376">
        <v>5</v>
      </c>
      <c r="VJ376">
        <v>0</v>
      </c>
      <c r="VK376">
        <v>0</v>
      </c>
      <c r="VL376">
        <v>5</v>
      </c>
      <c r="VM376" t="s">
        <v>1463</v>
      </c>
      <c r="VO376" t="s">
        <v>1463</v>
      </c>
      <c r="VQ376" t="s">
        <v>1463</v>
      </c>
      <c r="VS376" t="s">
        <v>1463</v>
      </c>
      <c r="VV376" t="s">
        <v>1463</v>
      </c>
      <c r="VX376" t="s">
        <v>1462</v>
      </c>
      <c r="VY376" t="s">
        <v>2659</v>
      </c>
      <c r="VZ376">
        <v>0</v>
      </c>
      <c r="WA376">
        <v>0</v>
      </c>
      <c r="XJ376">
        <v>7</v>
      </c>
      <c r="XK376">
        <v>2.5</v>
      </c>
      <c r="XL376">
        <v>2.5</v>
      </c>
      <c r="XM376">
        <v>12</v>
      </c>
      <c r="XN376" t="s">
        <v>1462</v>
      </c>
      <c r="XO376" t="s">
        <v>1462</v>
      </c>
      <c r="XR376" t="b">
        <v>1</v>
      </c>
      <c r="XX376" t="b">
        <v>1</v>
      </c>
      <c r="XY376" t="b">
        <v>1</v>
      </c>
      <c r="YC376" t="s">
        <v>1462</v>
      </c>
      <c r="YE376" t="s">
        <v>1462</v>
      </c>
      <c r="YF376" t="s">
        <v>6929</v>
      </c>
      <c r="YG376">
        <v>2.5</v>
      </c>
      <c r="YH376">
        <v>2.5</v>
      </c>
      <c r="YI376" t="s">
        <v>1462</v>
      </c>
      <c r="YO376" t="b">
        <v>1</v>
      </c>
      <c r="YU376">
        <v>2.5</v>
      </c>
      <c r="YV376">
        <v>2.5</v>
      </c>
      <c r="ZX376">
        <v>5</v>
      </c>
      <c r="ZY376">
        <v>2.5</v>
      </c>
      <c r="ZZ376">
        <v>2.5</v>
      </c>
      <c r="AAA376">
        <v>10</v>
      </c>
      <c r="AAB376" t="s">
        <v>1462</v>
      </c>
      <c r="AAD376" t="b">
        <v>1</v>
      </c>
      <c r="AAS376" t="s">
        <v>6930</v>
      </c>
      <c r="AAT376">
        <v>2.5</v>
      </c>
      <c r="AAU376">
        <v>2.5</v>
      </c>
      <c r="ADN376">
        <v>10</v>
      </c>
      <c r="ADO376">
        <v>2.5</v>
      </c>
      <c r="ADP376">
        <v>2.5</v>
      </c>
      <c r="ADQ376">
        <v>15</v>
      </c>
      <c r="ADR376" t="s">
        <v>1759</v>
      </c>
      <c r="ADS376">
        <v>0.5</v>
      </c>
      <c r="ADT376">
        <v>20</v>
      </c>
      <c r="ADU376" t="s">
        <v>3580</v>
      </c>
      <c r="ADV376">
        <v>0.5</v>
      </c>
      <c r="ADW376">
        <v>20</v>
      </c>
      <c r="ADX376" t="s">
        <v>2560</v>
      </c>
      <c r="ADY376">
        <v>1</v>
      </c>
      <c r="ADZ376">
        <v>40</v>
      </c>
      <c r="AEG376">
        <v>2.5</v>
      </c>
      <c r="AEH376">
        <v>2.5</v>
      </c>
      <c r="AEI376">
        <v>10</v>
      </c>
      <c r="AEJ376">
        <v>5</v>
      </c>
      <c r="AEK376">
        <v>2.5</v>
      </c>
      <c r="AEL376">
        <v>17.5</v>
      </c>
      <c r="AEV376" t="b">
        <v>1</v>
      </c>
      <c r="AEX376" t="b">
        <v>1</v>
      </c>
      <c r="AEY376" t="b">
        <v>1</v>
      </c>
      <c r="AFC376">
        <v>5</v>
      </c>
      <c r="AFD376">
        <v>2.5</v>
      </c>
      <c r="AFE376">
        <v>0</v>
      </c>
      <c r="AFF376">
        <v>3.6</v>
      </c>
      <c r="AFG376">
        <v>2.5</v>
      </c>
      <c r="AFH376">
        <v>6.1</v>
      </c>
      <c r="AFI376" t="s">
        <v>1463</v>
      </c>
      <c r="AFK376" t="s">
        <v>1463</v>
      </c>
      <c r="AFM376" t="s">
        <v>1463</v>
      </c>
      <c r="AFO376" t="s">
        <v>1463</v>
      </c>
      <c r="AFQ376" t="s">
        <v>1463</v>
      </c>
      <c r="AFT376" t="s">
        <v>1463</v>
      </c>
      <c r="AFV376">
        <v>2</v>
      </c>
      <c r="AFW376">
        <v>1</v>
      </c>
      <c r="AFX376">
        <v>3.6111111111111098</v>
      </c>
      <c r="AFY376">
        <v>2.5</v>
      </c>
      <c r="AFZ376">
        <v>6.7</v>
      </c>
      <c r="AGA376">
        <v>5</v>
      </c>
      <c r="AGB376">
        <v>2.5</v>
      </c>
      <c r="AGC376">
        <v>14.2</v>
      </c>
      <c r="AGD376">
        <v>20</v>
      </c>
      <c r="AGE376">
        <v>100</v>
      </c>
      <c r="AGG376">
        <v>20</v>
      </c>
      <c r="AGH376">
        <v>5</v>
      </c>
      <c r="AGJ376">
        <v>20</v>
      </c>
      <c r="AGK376">
        <v>0</v>
      </c>
      <c r="AGQ376">
        <v>5</v>
      </c>
      <c r="AGR376">
        <v>2.5</v>
      </c>
      <c r="AGS376">
        <v>2</v>
      </c>
      <c r="AGT376">
        <v>5</v>
      </c>
      <c r="AGU376">
        <v>2.5</v>
      </c>
      <c r="AGV376">
        <v>9.5</v>
      </c>
      <c r="AGW376">
        <v>2</v>
      </c>
      <c r="AGY376" t="b">
        <v>1</v>
      </c>
      <c r="AGZ376" t="b">
        <v>1</v>
      </c>
      <c r="AHD376">
        <v>1</v>
      </c>
      <c r="AHE376">
        <v>2</v>
      </c>
      <c r="AHF376">
        <v>3</v>
      </c>
      <c r="AKM376">
        <v>5</v>
      </c>
      <c r="AKN376">
        <v>2.5</v>
      </c>
      <c r="AKO376">
        <v>10</v>
      </c>
      <c r="AKP376">
        <v>2.5</v>
      </c>
      <c r="AKQ376">
        <v>2.5</v>
      </c>
      <c r="AKR376">
        <v>15</v>
      </c>
      <c r="AKS376" t="s">
        <v>1462</v>
      </c>
      <c r="AKT376" t="s">
        <v>1463</v>
      </c>
      <c r="AKV376" t="s">
        <v>1462</v>
      </c>
      <c r="AKX376" t="s">
        <v>1463</v>
      </c>
      <c r="AKZ376" t="s">
        <v>1462</v>
      </c>
      <c r="ALB376" t="s">
        <v>1462</v>
      </c>
      <c r="ALD376" t="s">
        <v>1463</v>
      </c>
      <c r="ALF376" t="s">
        <v>1462</v>
      </c>
      <c r="ALH376" t="s">
        <v>1463</v>
      </c>
      <c r="ALJ376" t="s">
        <v>1463</v>
      </c>
      <c r="ALL376" t="s">
        <v>1462</v>
      </c>
      <c r="ALN376" t="s">
        <v>1462</v>
      </c>
      <c r="ALP376" t="s">
        <v>1463</v>
      </c>
      <c r="ALR376" t="s">
        <v>1463</v>
      </c>
      <c r="ALT376" t="s">
        <v>1463</v>
      </c>
      <c r="AML376" t="b">
        <v>1</v>
      </c>
      <c r="AMQ376" t="b">
        <v>1</v>
      </c>
      <c r="AMW376" t="b">
        <v>1</v>
      </c>
      <c r="ANA376">
        <v>2.5</v>
      </c>
      <c r="ANB376">
        <v>2.5</v>
      </c>
      <c r="ANC376">
        <v>10</v>
      </c>
      <c r="AND376">
        <v>2.5</v>
      </c>
      <c r="ANE376">
        <v>2.5</v>
      </c>
      <c r="ANF376">
        <v>15</v>
      </c>
      <c r="ANG376" t="s">
        <v>1462</v>
      </c>
      <c r="ANH376" t="s">
        <v>3069</v>
      </c>
      <c r="ANI376" t="s">
        <v>1462</v>
      </c>
      <c r="ANJ376" t="s">
        <v>2616</v>
      </c>
      <c r="ANK376">
        <v>2.5</v>
      </c>
      <c r="ANL376">
        <v>2.5</v>
      </c>
      <c r="ANM376">
        <v>6</v>
      </c>
      <c r="ANN376">
        <v>5</v>
      </c>
      <c r="ANO376">
        <v>5</v>
      </c>
      <c r="ANP376">
        <v>16</v>
      </c>
      <c r="ANQ376" t="s">
        <v>2599</v>
      </c>
      <c r="ANR376" t="s">
        <v>1462</v>
      </c>
      <c r="ANT376">
        <v>5</v>
      </c>
      <c r="ANU376">
        <v>5</v>
      </c>
      <c r="AQR376">
        <v>2.5</v>
      </c>
      <c r="AQS376">
        <v>1.3</v>
      </c>
      <c r="AQT376">
        <v>2.5</v>
      </c>
      <c r="AQU376">
        <v>6.3</v>
      </c>
      <c r="AQV376" t="s">
        <v>1463</v>
      </c>
      <c r="ARA376" t="b">
        <v>1</v>
      </c>
      <c r="ARG376">
        <v>0</v>
      </c>
      <c r="ARH376">
        <v>2.5</v>
      </c>
      <c r="ARI376" t="s">
        <v>1463</v>
      </c>
      <c r="ARQ376" t="s">
        <v>1462</v>
      </c>
      <c r="ARS376" t="s">
        <v>6991</v>
      </c>
      <c r="ART376" t="s">
        <v>2616</v>
      </c>
      <c r="ARV376" t="b">
        <v>1</v>
      </c>
      <c r="ASD376">
        <v>2.5</v>
      </c>
      <c r="ASE376">
        <v>2.5</v>
      </c>
      <c r="ASF376">
        <v>3</v>
      </c>
      <c r="ASG376">
        <v>2.5</v>
      </c>
      <c r="ASH376">
        <v>2.5</v>
      </c>
      <c r="ASI376">
        <v>8</v>
      </c>
      <c r="ASJ376">
        <v>30</v>
      </c>
      <c r="ASL376" t="b">
        <v>1</v>
      </c>
      <c r="ASM376" t="b">
        <v>1</v>
      </c>
      <c r="ASS376">
        <v>1</v>
      </c>
      <c r="AST376" t="s">
        <v>1462</v>
      </c>
      <c r="ASY376" t="b">
        <v>1</v>
      </c>
      <c r="ATC376" t="s">
        <v>7641</v>
      </c>
      <c r="ATD376">
        <v>2.5</v>
      </c>
      <c r="ATE376">
        <v>2.5</v>
      </c>
      <c r="ATF376">
        <v>7</v>
      </c>
      <c r="ATG376">
        <v>5</v>
      </c>
      <c r="ATH376">
        <v>2.5</v>
      </c>
      <c r="ATI376">
        <v>14.5</v>
      </c>
      <c r="ATJ376" t="s">
        <v>1462</v>
      </c>
      <c r="ATN376" t="b">
        <v>1</v>
      </c>
      <c r="ATO376" t="s">
        <v>7881</v>
      </c>
      <c r="ATP376" t="s">
        <v>2566</v>
      </c>
      <c r="AVZ376">
        <v>5</v>
      </c>
      <c r="AWA376">
        <v>2.5</v>
      </c>
      <c r="AWB376">
        <v>5</v>
      </c>
      <c r="AWC376">
        <v>2.5</v>
      </c>
      <c r="AWD376">
        <v>2</v>
      </c>
      <c r="AWE376">
        <v>2.5</v>
      </c>
      <c r="AWF376">
        <v>2.5</v>
      </c>
      <c r="AWG376">
        <v>7</v>
      </c>
      <c r="AWH376" t="s">
        <v>1462</v>
      </c>
      <c r="AWI376" t="s">
        <v>1470</v>
      </c>
      <c r="AWJ376" t="s">
        <v>1463</v>
      </c>
      <c r="AWL376" t="s">
        <v>1462</v>
      </c>
      <c r="AWM376" t="s">
        <v>2619</v>
      </c>
      <c r="AWN376" t="s">
        <v>1463</v>
      </c>
      <c r="AWP376" t="s">
        <v>1463</v>
      </c>
      <c r="AWR376" t="s">
        <v>1463</v>
      </c>
      <c r="AWT376" t="s">
        <v>1463</v>
      </c>
      <c r="AWV376" t="s">
        <v>1462</v>
      </c>
      <c r="AWW376" t="s">
        <v>1470</v>
      </c>
      <c r="AWX376" t="s">
        <v>1463</v>
      </c>
      <c r="AWZ376" t="s">
        <v>1463</v>
      </c>
      <c r="AXB376" t="s">
        <v>1463</v>
      </c>
      <c r="AXD376" t="s">
        <v>1463</v>
      </c>
      <c r="AXI376">
        <v>2.5</v>
      </c>
      <c r="AXJ376">
        <v>2.5</v>
      </c>
      <c r="AXK376">
        <v>1</v>
      </c>
      <c r="AXN376">
        <v>1</v>
      </c>
      <c r="AXO376">
        <v>1</v>
      </c>
      <c r="AXP376">
        <v>1</v>
      </c>
      <c r="AXQ376">
        <v>1</v>
      </c>
      <c r="AXR376">
        <v>1</v>
      </c>
      <c r="AXS376">
        <v>1</v>
      </c>
      <c r="AXT376">
        <v>1</v>
      </c>
      <c r="AXU376">
        <v>1</v>
      </c>
      <c r="AXV376">
        <v>2</v>
      </c>
      <c r="AXW376">
        <v>1</v>
      </c>
      <c r="AXX376">
        <v>2</v>
      </c>
      <c r="AYA376">
        <v>10</v>
      </c>
      <c r="AYD376">
        <v>10</v>
      </c>
      <c r="AYE376" t="s">
        <v>1463</v>
      </c>
      <c r="AYF376" t="s">
        <v>1463</v>
      </c>
      <c r="AYG376">
        <v>10</v>
      </c>
      <c r="AYJ376">
        <v>10</v>
      </c>
      <c r="AYK376">
        <v>5</v>
      </c>
      <c r="AYL376">
        <v>10</v>
      </c>
      <c r="AYM376">
        <v>25</v>
      </c>
      <c r="AZO376" t="s">
        <v>1462</v>
      </c>
      <c r="AZP376" t="s">
        <v>7898</v>
      </c>
      <c r="AZR376">
        <v>5</v>
      </c>
      <c r="AZS376">
        <v>10</v>
      </c>
      <c r="BCH376">
        <v>10</v>
      </c>
      <c r="BCI376">
        <v>2.5</v>
      </c>
      <c r="BCJ376">
        <v>2.5</v>
      </c>
      <c r="BCK376">
        <v>15</v>
      </c>
      <c r="BCL376">
        <v>1</v>
      </c>
      <c r="BCN376">
        <v>3</v>
      </c>
      <c r="BCP376">
        <v>2</v>
      </c>
      <c r="BCR376">
        <v>4</v>
      </c>
      <c r="BCT376" t="s">
        <v>2555</v>
      </c>
      <c r="BCY376">
        <v>2.5</v>
      </c>
      <c r="BCZ376">
        <v>2.5</v>
      </c>
      <c r="BEH376">
        <v>5.8</v>
      </c>
      <c r="BEI376">
        <v>7.5</v>
      </c>
      <c r="BEJ376">
        <v>2.5</v>
      </c>
      <c r="BEK376">
        <v>15.8</v>
      </c>
      <c r="BEL376" t="s">
        <v>2557</v>
      </c>
      <c r="BEN376" t="s">
        <v>2557</v>
      </c>
      <c r="BEP376" t="s">
        <v>2567</v>
      </c>
      <c r="BER376" t="s">
        <v>2567</v>
      </c>
      <c r="BET376" t="s">
        <v>2567</v>
      </c>
      <c r="BEV376" t="s">
        <v>2557</v>
      </c>
      <c r="BEX376">
        <v>7.5</v>
      </c>
      <c r="BEY376">
        <v>2.5</v>
      </c>
      <c r="BGQ376" t="s">
        <v>1467</v>
      </c>
      <c r="BGR376">
        <v>0</v>
      </c>
      <c r="BGS376">
        <v>2.5</v>
      </c>
      <c r="BGT376">
        <v>2.5</v>
      </c>
      <c r="BGU376" t="s">
        <v>1463</v>
      </c>
      <c r="BHK376">
        <v>0</v>
      </c>
      <c r="BHL376">
        <v>2.5</v>
      </c>
      <c r="BIT376">
        <v>0</v>
      </c>
      <c r="BIU376">
        <v>2.5</v>
      </c>
      <c r="BIV376">
        <v>2.5</v>
      </c>
      <c r="BIW376">
        <v>5</v>
      </c>
      <c r="BIX376">
        <v>1</v>
      </c>
      <c r="BIY376" t="s">
        <v>2548</v>
      </c>
      <c r="BIZ376" t="s">
        <v>1468</v>
      </c>
      <c r="BJA376" t="s">
        <v>1468</v>
      </c>
      <c r="BJB376">
        <v>2.5</v>
      </c>
      <c r="BJC376">
        <v>2.5</v>
      </c>
    </row>
    <row r="377" spans="1:1023 1026:1615" ht="15" x14ac:dyDescent="0.25">
      <c r="A377" t="s">
        <v>6936</v>
      </c>
      <c r="B377" t="s">
        <v>7899</v>
      </c>
      <c r="C377" t="s">
        <v>7900</v>
      </c>
      <c r="D377" t="s">
        <v>1460</v>
      </c>
      <c r="F377" t="s">
        <v>2596</v>
      </c>
      <c r="G377" t="s">
        <v>7452</v>
      </c>
      <c r="H377" t="s">
        <v>3386</v>
      </c>
      <c r="I377" t="s">
        <v>7812</v>
      </c>
      <c r="J377">
        <v>3.0772141099999999</v>
      </c>
      <c r="K377">
        <v>34.034243150000002</v>
      </c>
      <c r="L377" s="116">
        <v>42403</v>
      </c>
      <c r="M377" t="s">
        <v>1461</v>
      </c>
      <c r="N377">
        <v>70</v>
      </c>
      <c r="O377" t="s">
        <v>2554</v>
      </c>
      <c r="Q377">
        <v>6.7</v>
      </c>
      <c r="R377">
        <v>7.5</v>
      </c>
      <c r="S377">
        <v>2.5</v>
      </c>
      <c r="T377">
        <v>16.7</v>
      </c>
      <c r="U377">
        <v>6</v>
      </c>
      <c r="V377">
        <v>3</v>
      </c>
      <c r="W377">
        <v>2</v>
      </c>
      <c r="X377">
        <v>2</v>
      </c>
      <c r="Y377">
        <v>2</v>
      </c>
      <c r="Z377">
        <v>1</v>
      </c>
      <c r="AF377" t="b">
        <v>1</v>
      </c>
      <c r="BS377" t="s">
        <v>1462</v>
      </c>
      <c r="BT377" t="s">
        <v>1462</v>
      </c>
      <c r="BU377" t="s">
        <v>7901</v>
      </c>
      <c r="BV377" t="s">
        <v>7901</v>
      </c>
      <c r="BW377">
        <v>7.5</v>
      </c>
      <c r="BX377">
        <v>2.5</v>
      </c>
      <c r="BY377">
        <v>6</v>
      </c>
      <c r="BZ377">
        <v>2.5</v>
      </c>
      <c r="CA377">
        <v>2.5</v>
      </c>
      <c r="CB377">
        <v>11</v>
      </c>
      <c r="CC377" t="s">
        <v>1462</v>
      </c>
      <c r="CD377" t="b">
        <v>1</v>
      </c>
      <c r="CF377">
        <v>50</v>
      </c>
      <c r="CH377" t="s">
        <v>1462</v>
      </c>
      <c r="CJ377" t="b">
        <v>1</v>
      </c>
      <c r="CK377">
        <v>50</v>
      </c>
      <c r="CM377" t="s">
        <v>1463</v>
      </c>
      <c r="CR377" t="s">
        <v>1463</v>
      </c>
      <c r="CW377" t="s">
        <v>1463</v>
      </c>
      <c r="DB377" t="s">
        <v>1463</v>
      </c>
      <c r="DG377" t="s">
        <v>1463</v>
      </c>
      <c r="DM377" t="s">
        <v>1463</v>
      </c>
      <c r="DU377" t="b">
        <v>1</v>
      </c>
      <c r="EI377">
        <v>2.5</v>
      </c>
      <c r="EJ377">
        <v>2.5</v>
      </c>
      <c r="EN377">
        <v>0</v>
      </c>
      <c r="EO377" t="s">
        <v>1463</v>
      </c>
      <c r="FL377">
        <v>2.2999999999999998</v>
      </c>
      <c r="FM377">
        <v>2.5</v>
      </c>
      <c r="FN377">
        <v>2.5</v>
      </c>
      <c r="FO377">
        <v>7.3</v>
      </c>
      <c r="FP377" t="s">
        <v>1462</v>
      </c>
      <c r="FT377" t="b">
        <v>1</v>
      </c>
      <c r="FV377" t="s">
        <v>2564</v>
      </c>
      <c r="HD377" t="b">
        <v>1</v>
      </c>
      <c r="HF377" t="s">
        <v>1464</v>
      </c>
      <c r="JC377" t="b">
        <v>1</v>
      </c>
      <c r="JE377" t="s">
        <v>1464</v>
      </c>
      <c r="KK377" t="s">
        <v>1463</v>
      </c>
      <c r="KM377">
        <v>2.5</v>
      </c>
      <c r="KN377">
        <v>2.5</v>
      </c>
      <c r="KO377">
        <v>3.5</v>
      </c>
      <c r="KP377">
        <v>2.5</v>
      </c>
      <c r="KQ377">
        <v>2.5</v>
      </c>
      <c r="KR377">
        <v>8.5</v>
      </c>
      <c r="KS377" t="s">
        <v>1462</v>
      </c>
      <c r="KV377">
        <v>50</v>
      </c>
      <c r="KW377">
        <v>45</v>
      </c>
      <c r="LB377">
        <v>5</v>
      </c>
      <c r="LF377">
        <v>1</v>
      </c>
      <c r="LG377">
        <v>1</v>
      </c>
      <c r="LL377">
        <v>1</v>
      </c>
      <c r="LZ377" t="b">
        <v>1</v>
      </c>
      <c r="MA377" t="b">
        <v>1</v>
      </c>
      <c r="MT377" t="s">
        <v>1462</v>
      </c>
      <c r="MU377" t="s">
        <v>6980</v>
      </c>
      <c r="MV377">
        <v>2.5</v>
      </c>
      <c r="MW377">
        <v>2.5</v>
      </c>
      <c r="MX377">
        <v>0</v>
      </c>
      <c r="MY377">
        <v>2.5</v>
      </c>
      <c r="MZ377">
        <v>2.5</v>
      </c>
      <c r="NA377">
        <v>5</v>
      </c>
      <c r="NM377" t="s">
        <v>2549</v>
      </c>
      <c r="NN377" t="s">
        <v>2549</v>
      </c>
      <c r="NO377" t="s">
        <v>2549</v>
      </c>
      <c r="NP377" t="s">
        <v>2549</v>
      </c>
      <c r="NQ377" t="s">
        <v>2549</v>
      </c>
      <c r="NR377" t="s">
        <v>2549</v>
      </c>
      <c r="NS377" t="s">
        <v>2549</v>
      </c>
      <c r="NT377" t="s">
        <v>2549</v>
      </c>
      <c r="NU377" t="s">
        <v>2549</v>
      </c>
      <c r="NV377" t="s">
        <v>2549</v>
      </c>
      <c r="NW377" t="s">
        <v>2550</v>
      </c>
      <c r="NX377" t="s">
        <v>2569</v>
      </c>
      <c r="NY377" t="s">
        <v>2569</v>
      </c>
      <c r="NZ377" t="s">
        <v>2550</v>
      </c>
      <c r="OA377" t="s">
        <v>2550</v>
      </c>
      <c r="OB377" t="s">
        <v>2550</v>
      </c>
      <c r="OC377" t="s">
        <v>2550</v>
      </c>
      <c r="OD377" t="s">
        <v>2569</v>
      </c>
      <c r="OE377" t="s">
        <v>2550</v>
      </c>
      <c r="OF377" t="s">
        <v>2550</v>
      </c>
      <c r="OG377">
        <v>2.5</v>
      </c>
      <c r="OH377">
        <v>2.5</v>
      </c>
      <c r="OJ377">
        <v>5</v>
      </c>
      <c r="OK377">
        <v>2.5</v>
      </c>
      <c r="OL377">
        <v>7.5</v>
      </c>
      <c r="OO377" t="b">
        <v>1</v>
      </c>
      <c r="OY377" t="s">
        <v>6980</v>
      </c>
      <c r="PI377" t="s">
        <v>7902</v>
      </c>
      <c r="QL377">
        <v>5</v>
      </c>
      <c r="QM377">
        <v>2.5</v>
      </c>
      <c r="RO377">
        <v>7.5</v>
      </c>
      <c r="RP377">
        <v>0</v>
      </c>
      <c r="RQ377">
        <v>2.5</v>
      </c>
      <c r="RR377">
        <v>10</v>
      </c>
      <c r="RS377" t="s">
        <v>1463</v>
      </c>
      <c r="RZ377" t="s">
        <v>1463</v>
      </c>
      <c r="SB377" t="s">
        <v>1463</v>
      </c>
      <c r="SH377" t="s">
        <v>1463</v>
      </c>
      <c r="SK377">
        <v>0</v>
      </c>
      <c r="SL377">
        <v>2.5</v>
      </c>
      <c r="SM377">
        <v>4.3</v>
      </c>
      <c r="SN377">
        <v>2.5</v>
      </c>
      <c r="SO377">
        <v>2.5</v>
      </c>
      <c r="SP377">
        <v>9.3000000000000007</v>
      </c>
      <c r="SQ377" t="s">
        <v>1463</v>
      </c>
      <c r="SR377" t="s">
        <v>7757</v>
      </c>
      <c r="TI377">
        <v>15</v>
      </c>
      <c r="TJ377" t="s">
        <v>7903</v>
      </c>
      <c r="TM377" t="b">
        <v>1</v>
      </c>
      <c r="TN377" t="b">
        <v>1</v>
      </c>
      <c r="TO377" t="b">
        <v>1</v>
      </c>
      <c r="TX377">
        <v>2.5</v>
      </c>
      <c r="TY377">
        <v>2.5</v>
      </c>
      <c r="VI377">
        <v>5</v>
      </c>
      <c r="VJ377">
        <v>5</v>
      </c>
      <c r="VK377">
        <v>2.5</v>
      </c>
      <c r="VL377">
        <v>12.5</v>
      </c>
      <c r="VM377" t="s">
        <v>1463</v>
      </c>
      <c r="VO377" t="s">
        <v>1463</v>
      </c>
      <c r="VQ377" t="s">
        <v>1463</v>
      </c>
      <c r="VS377" t="s">
        <v>1463</v>
      </c>
      <c r="VV377" t="s">
        <v>1463</v>
      </c>
      <c r="VX377" t="s">
        <v>1462</v>
      </c>
      <c r="VY377" t="s">
        <v>6956</v>
      </c>
      <c r="VZ377">
        <v>5</v>
      </c>
      <c r="WA377">
        <v>2.5</v>
      </c>
      <c r="XJ377">
        <v>5</v>
      </c>
      <c r="XK377">
        <v>1.3</v>
      </c>
      <c r="XL377">
        <v>2.5</v>
      </c>
      <c r="XM377">
        <v>8.8000000000000007</v>
      </c>
      <c r="XN377" t="s">
        <v>1462</v>
      </c>
      <c r="XO377" t="s">
        <v>1462</v>
      </c>
      <c r="XU377" t="b">
        <v>1</v>
      </c>
      <c r="XW377" t="b">
        <v>1</v>
      </c>
      <c r="XX377" t="b">
        <v>1</v>
      </c>
      <c r="YC377" t="s">
        <v>1462</v>
      </c>
      <c r="YD377" t="s">
        <v>7738</v>
      </c>
      <c r="YE377" t="s">
        <v>1462</v>
      </c>
      <c r="YF377" t="s">
        <v>6986</v>
      </c>
      <c r="YG377">
        <v>2.5</v>
      </c>
      <c r="YH377">
        <v>2.5</v>
      </c>
      <c r="YI377" t="s">
        <v>1463</v>
      </c>
      <c r="YU377">
        <v>0</v>
      </c>
      <c r="YV377">
        <v>2.5</v>
      </c>
      <c r="ZX377">
        <v>7</v>
      </c>
      <c r="ZY377">
        <v>2.5</v>
      </c>
      <c r="ZZ377">
        <v>2.5</v>
      </c>
      <c r="AAA377">
        <v>12</v>
      </c>
      <c r="AAB377" t="s">
        <v>1462</v>
      </c>
      <c r="AAD377" t="b">
        <v>1</v>
      </c>
      <c r="AAO377" t="b">
        <v>1</v>
      </c>
      <c r="AAS377" t="s">
        <v>7904</v>
      </c>
      <c r="AAT377">
        <v>2.5</v>
      </c>
      <c r="AAU377">
        <v>2.5</v>
      </c>
      <c r="ADN377">
        <v>10</v>
      </c>
      <c r="ADO377">
        <v>5</v>
      </c>
      <c r="ADP377">
        <v>2.5</v>
      </c>
      <c r="ADQ377">
        <v>17.5</v>
      </c>
      <c r="ADR377" t="s">
        <v>1759</v>
      </c>
      <c r="ADS377">
        <v>0.5</v>
      </c>
      <c r="ADT377">
        <v>20</v>
      </c>
      <c r="ADU377" t="s">
        <v>2560</v>
      </c>
      <c r="ADV377">
        <v>0.5</v>
      </c>
      <c r="ADW377">
        <v>20</v>
      </c>
      <c r="ADX377" t="s">
        <v>3580</v>
      </c>
      <c r="ADY377">
        <v>1</v>
      </c>
      <c r="ADZ377">
        <v>40</v>
      </c>
      <c r="AEG377">
        <v>5</v>
      </c>
      <c r="AEH377">
        <v>2.5</v>
      </c>
      <c r="AEI377">
        <v>7</v>
      </c>
      <c r="AEJ377">
        <v>5</v>
      </c>
      <c r="AEK377">
        <v>2.5</v>
      </c>
      <c r="AEL377">
        <v>14.5</v>
      </c>
      <c r="AEV377" t="b">
        <v>1</v>
      </c>
      <c r="AEY377" t="b">
        <v>1</v>
      </c>
      <c r="AFC377">
        <v>5</v>
      </c>
      <c r="AFD377">
        <v>2.5</v>
      </c>
      <c r="AFE377">
        <v>0</v>
      </c>
      <c r="AFF377">
        <v>4.7</v>
      </c>
      <c r="AFG377">
        <v>2.5</v>
      </c>
      <c r="AFH377">
        <v>7.2</v>
      </c>
      <c r="AFI377" t="s">
        <v>1463</v>
      </c>
      <c r="AFK377" t="s">
        <v>1463</v>
      </c>
      <c r="AFM377" t="s">
        <v>1463</v>
      </c>
      <c r="AFO377" t="s">
        <v>1463</v>
      </c>
      <c r="AFQ377" t="s">
        <v>1463</v>
      </c>
      <c r="AFT377" t="s">
        <v>1463</v>
      </c>
      <c r="AFV377">
        <v>3</v>
      </c>
      <c r="AFW377">
        <v>1</v>
      </c>
      <c r="AFX377">
        <v>4.7222222222222197</v>
      </c>
      <c r="AFY377">
        <v>2.5</v>
      </c>
      <c r="AFZ377">
        <v>6.7</v>
      </c>
      <c r="AGA377">
        <v>5</v>
      </c>
      <c r="AGB377">
        <v>2.5</v>
      </c>
      <c r="AGC377">
        <v>14.2</v>
      </c>
      <c r="AGD377">
        <v>70</v>
      </c>
      <c r="AGE377">
        <v>100</v>
      </c>
      <c r="AGG377">
        <v>10</v>
      </c>
      <c r="AGH377">
        <v>1</v>
      </c>
      <c r="AGJ377">
        <v>70</v>
      </c>
      <c r="AGK377">
        <v>0</v>
      </c>
      <c r="AGM377" t="s">
        <v>7905</v>
      </c>
      <c r="AGN377" t="s">
        <v>2646</v>
      </c>
      <c r="AGQ377">
        <v>5</v>
      </c>
      <c r="AGR377">
        <v>2.5</v>
      </c>
      <c r="AGS377">
        <v>2</v>
      </c>
      <c r="AGT377">
        <v>5</v>
      </c>
      <c r="AGU377">
        <v>2.5</v>
      </c>
      <c r="AGV377">
        <v>9.5</v>
      </c>
      <c r="AGW377">
        <v>2</v>
      </c>
      <c r="AGY377" t="b">
        <v>1</v>
      </c>
      <c r="AGZ377" t="b">
        <v>1</v>
      </c>
      <c r="AHD377">
        <v>2</v>
      </c>
      <c r="AHE377">
        <v>3</v>
      </c>
      <c r="AHF377">
        <v>2</v>
      </c>
      <c r="AKM377">
        <v>5</v>
      </c>
      <c r="AKN377">
        <v>2.5</v>
      </c>
      <c r="AKO377">
        <v>10</v>
      </c>
      <c r="AKP377">
        <v>5</v>
      </c>
      <c r="AKQ377">
        <v>2.5</v>
      </c>
      <c r="AKR377">
        <v>17.5</v>
      </c>
      <c r="AKS377" t="s">
        <v>1462</v>
      </c>
      <c r="AKT377" t="s">
        <v>1463</v>
      </c>
      <c r="AKV377" t="s">
        <v>1462</v>
      </c>
      <c r="AKX377" t="s">
        <v>1463</v>
      </c>
      <c r="AKZ377" t="s">
        <v>1463</v>
      </c>
      <c r="ALB377" t="s">
        <v>1463</v>
      </c>
      <c r="ALD377" t="s">
        <v>1462</v>
      </c>
      <c r="ALF377" t="s">
        <v>1462</v>
      </c>
      <c r="ALH377" t="s">
        <v>1463</v>
      </c>
      <c r="ALJ377" t="s">
        <v>1463</v>
      </c>
      <c r="ALL377" t="s">
        <v>1462</v>
      </c>
      <c r="ALN377" t="s">
        <v>1463</v>
      </c>
      <c r="ALP377" t="s">
        <v>1463</v>
      </c>
      <c r="ALR377" t="s">
        <v>1463</v>
      </c>
      <c r="ALT377" t="s">
        <v>1463</v>
      </c>
      <c r="AML377" t="b">
        <v>1</v>
      </c>
      <c r="AMM377" t="b">
        <v>1</v>
      </c>
      <c r="AMQ377" t="b">
        <v>1</v>
      </c>
      <c r="ANA377">
        <v>5</v>
      </c>
      <c r="ANB377">
        <v>2.5</v>
      </c>
      <c r="ANC377">
        <v>10</v>
      </c>
      <c r="AND377">
        <v>2.5</v>
      </c>
      <c r="ANE377">
        <v>2.5</v>
      </c>
      <c r="ANF377">
        <v>15</v>
      </c>
      <c r="ANG377" t="s">
        <v>1462</v>
      </c>
      <c r="ANH377" t="s">
        <v>3069</v>
      </c>
      <c r="ANI377" t="s">
        <v>1462</v>
      </c>
      <c r="ANJ377" t="s">
        <v>2616</v>
      </c>
      <c r="ANK377">
        <v>2.5</v>
      </c>
      <c r="ANL377">
        <v>2.5</v>
      </c>
      <c r="ANM377">
        <v>6</v>
      </c>
      <c r="ANN377">
        <v>5</v>
      </c>
      <c r="ANO377">
        <v>5</v>
      </c>
      <c r="ANP377">
        <v>16</v>
      </c>
      <c r="ANQ377" t="s">
        <v>2599</v>
      </c>
      <c r="ANR377" t="s">
        <v>1462</v>
      </c>
      <c r="ANT377">
        <v>5</v>
      </c>
      <c r="ANU377">
        <v>5</v>
      </c>
      <c r="AQR377">
        <v>5</v>
      </c>
      <c r="AQS377">
        <v>0</v>
      </c>
      <c r="AQT377">
        <v>1.3</v>
      </c>
      <c r="AQU377">
        <v>6.3</v>
      </c>
      <c r="AQV377" t="s">
        <v>1463</v>
      </c>
      <c r="ARA377" t="b">
        <v>1</v>
      </c>
      <c r="ARG377">
        <v>0</v>
      </c>
      <c r="ARH377">
        <v>0</v>
      </c>
      <c r="ARI377" t="s">
        <v>1463</v>
      </c>
      <c r="ARQ377" t="s">
        <v>1462</v>
      </c>
      <c r="ARS377" t="s">
        <v>6991</v>
      </c>
      <c r="ART377" t="s">
        <v>2616</v>
      </c>
      <c r="ARV377" t="b">
        <v>1</v>
      </c>
      <c r="ASB377" t="b">
        <v>1</v>
      </c>
      <c r="ASD377">
        <v>0</v>
      </c>
      <c r="ASE377">
        <v>2.5</v>
      </c>
      <c r="ASF377">
        <v>3</v>
      </c>
      <c r="ASG377">
        <v>2.5</v>
      </c>
      <c r="ASH377">
        <v>2.5</v>
      </c>
      <c r="ASI377">
        <v>8</v>
      </c>
      <c r="ASJ377">
        <v>30</v>
      </c>
      <c r="ASM377" t="b">
        <v>1</v>
      </c>
      <c r="ASS377">
        <v>1</v>
      </c>
      <c r="AST377" t="s">
        <v>1462</v>
      </c>
      <c r="ASW377" t="b">
        <v>1</v>
      </c>
      <c r="ATC377" t="s">
        <v>7641</v>
      </c>
      <c r="ATD377">
        <v>2.5</v>
      </c>
      <c r="ATE377">
        <v>2.5</v>
      </c>
      <c r="ATF377">
        <v>0</v>
      </c>
      <c r="ATG377">
        <v>0</v>
      </c>
      <c r="ATH377">
        <v>5</v>
      </c>
      <c r="ATI377">
        <v>5</v>
      </c>
      <c r="ATJ377" t="s">
        <v>1463</v>
      </c>
      <c r="AVZ377">
        <v>0</v>
      </c>
      <c r="AWA377">
        <v>5</v>
      </c>
      <c r="AWB377">
        <v>0</v>
      </c>
      <c r="AWC377">
        <v>5</v>
      </c>
      <c r="AWD377">
        <v>5</v>
      </c>
      <c r="AWE377">
        <v>5</v>
      </c>
      <c r="AWF377">
        <v>2.5</v>
      </c>
      <c r="AWG377">
        <v>12.5</v>
      </c>
      <c r="AWH377" t="s">
        <v>1462</v>
      </c>
      <c r="AWI377" t="s">
        <v>1470</v>
      </c>
      <c r="AWJ377" t="s">
        <v>1463</v>
      </c>
      <c r="AWL377" t="s">
        <v>1462</v>
      </c>
      <c r="AWM377" t="s">
        <v>2619</v>
      </c>
      <c r="AWN377" t="s">
        <v>1463</v>
      </c>
      <c r="AWP377" t="s">
        <v>1463</v>
      </c>
      <c r="AWR377" t="s">
        <v>1462</v>
      </c>
      <c r="AWS377" t="s">
        <v>1469</v>
      </c>
      <c r="AWT377" t="s">
        <v>1462</v>
      </c>
      <c r="AWU377" t="s">
        <v>1469</v>
      </c>
      <c r="AWV377" t="s">
        <v>1462</v>
      </c>
      <c r="AWW377" t="s">
        <v>1470</v>
      </c>
      <c r="AWX377" t="s">
        <v>1463</v>
      </c>
      <c r="AWZ377" t="s">
        <v>1463</v>
      </c>
      <c r="AXB377" t="s">
        <v>1462</v>
      </c>
      <c r="AXC377" t="s">
        <v>1469</v>
      </c>
      <c r="AXD377" t="s">
        <v>1463</v>
      </c>
      <c r="AXI377">
        <v>5</v>
      </c>
      <c r="AXJ377">
        <v>2.5</v>
      </c>
      <c r="AXK377">
        <v>2</v>
      </c>
      <c r="AXN377">
        <v>2</v>
      </c>
      <c r="AXO377">
        <v>1</v>
      </c>
      <c r="AXP377">
        <v>1</v>
      </c>
      <c r="AXQ377">
        <v>1</v>
      </c>
      <c r="AXR377">
        <v>1</v>
      </c>
      <c r="AXS377">
        <v>1</v>
      </c>
      <c r="AXT377">
        <v>1</v>
      </c>
      <c r="AXU377">
        <v>1</v>
      </c>
      <c r="AXV377">
        <v>1</v>
      </c>
      <c r="AXW377">
        <v>1</v>
      </c>
      <c r="AXX377">
        <v>1</v>
      </c>
      <c r="AYA377">
        <v>10</v>
      </c>
      <c r="AYD377">
        <v>10</v>
      </c>
      <c r="AYE377" t="s">
        <v>1463</v>
      </c>
      <c r="AYF377" t="s">
        <v>1463</v>
      </c>
      <c r="AYG377">
        <v>10</v>
      </c>
      <c r="AYJ377">
        <v>10</v>
      </c>
      <c r="AYK377">
        <v>0</v>
      </c>
      <c r="AYL377">
        <v>10</v>
      </c>
      <c r="AYM377">
        <v>20</v>
      </c>
      <c r="AZO377" t="s">
        <v>1462</v>
      </c>
      <c r="AZP377" t="s">
        <v>7083</v>
      </c>
      <c r="AZR377">
        <v>0</v>
      </c>
      <c r="AZS377">
        <v>10</v>
      </c>
      <c r="BCH377">
        <v>10</v>
      </c>
      <c r="BCI377">
        <v>5</v>
      </c>
      <c r="BCJ377">
        <v>2.5</v>
      </c>
      <c r="BCK377">
        <v>17.5</v>
      </c>
      <c r="BCL377">
        <v>1</v>
      </c>
      <c r="BCN377">
        <v>2</v>
      </c>
      <c r="BCP377">
        <v>3</v>
      </c>
      <c r="BCR377">
        <v>4</v>
      </c>
      <c r="BCT377" t="s">
        <v>2555</v>
      </c>
      <c r="BCY377">
        <v>5</v>
      </c>
      <c r="BCZ377">
        <v>2.5</v>
      </c>
      <c r="BEH377">
        <v>10</v>
      </c>
      <c r="BEI377">
        <v>5</v>
      </c>
      <c r="BEJ377">
        <v>2.5</v>
      </c>
      <c r="BEK377">
        <v>17.5</v>
      </c>
      <c r="BEL377" t="s">
        <v>2552</v>
      </c>
      <c r="BEN377" t="s">
        <v>2567</v>
      </c>
      <c r="BEP377" t="s">
        <v>2567</v>
      </c>
      <c r="BER377" t="s">
        <v>2567</v>
      </c>
      <c r="BET377" t="s">
        <v>2567</v>
      </c>
      <c r="BEV377" t="s">
        <v>2567</v>
      </c>
      <c r="BEX377">
        <v>5</v>
      </c>
      <c r="BEY377">
        <v>2.5</v>
      </c>
      <c r="BGQ377">
        <v>0</v>
      </c>
      <c r="BGR377">
        <v>2.5</v>
      </c>
      <c r="BGS377">
        <v>2.5</v>
      </c>
      <c r="BGT377">
        <v>5</v>
      </c>
      <c r="BGU377" t="s">
        <v>1462</v>
      </c>
      <c r="BHB377" t="s">
        <v>4822</v>
      </c>
      <c r="BHC377" t="s">
        <v>3103</v>
      </c>
      <c r="BHK377">
        <v>2.5</v>
      </c>
      <c r="BHL377">
        <v>2.5</v>
      </c>
      <c r="BIT377">
        <v>0</v>
      </c>
      <c r="BIU377">
        <v>2.5</v>
      </c>
      <c r="BIV377">
        <v>2.5</v>
      </c>
      <c r="BIW377">
        <v>5</v>
      </c>
      <c r="BIX377">
        <v>1</v>
      </c>
      <c r="BIY377" t="s">
        <v>1794</v>
      </c>
      <c r="BIZ377" t="s">
        <v>1468</v>
      </c>
      <c r="BJA377" t="s">
        <v>1468</v>
      </c>
      <c r="BJB377">
        <v>2.5</v>
      </c>
      <c r="BJC377">
        <v>2.5</v>
      </c>
    </row>
    <row r="378" spans="1:1023 1026:1615" ht="15" x14ac:dyDescent="0.25">
      <c r="A378" t="s">
        <v>6936</v>
      </c>
      <c r="B378" t="s">
        <v>7906</v>
      </c>
      <c r="C378" t="s">
        <v>7907</v>
      </c>
      <c r="D378" t="s">
        <v>1460</v>
      </c>
      <c r="F378" t="s">
        <v>2606</v>
      </c>
      <c r="G378" t="s">
        <v>2607</v>
      </c>
      <c r="H378" t="s">
        <v>4381</v>
      </c>
      <c r="I378" t="s">
        <v>7812</v>
      </c>
      <c r="J378">
        <v>3.0770555700000002</v>
      </c>
      <c r="K378">
        <v>34.034049240000002</v>
      </c>
      <c r="L378" s="116">
        <v>42403</v>
      </c>
      <c r="M378" t="s">
        <v>1461</v>
      </c>
      <c r="N378">
        <v>30</v>
      </c>
      <c r="O378" t="s">
        <v>2554</v>
      </c>
      <c r="Q378">
        <v>6.7</v>
      </c>
      <c r="R378">
        <v>7.5</v>
      </c>
      <c r="S378">
        <v>2.5</v>
      </c>
      <c r="T378">
        <v>16.7</v>
      </c>
      <c r="U378">
        <v>1</v>
      </c>
      <c r="V378">
        <v>1</v>
      </c>
      <c r="W378">
        <v>2</v>
      </c>
      <c r="AA378" t="b">
        <v>1</v>
      </c>
      <c r="AG378">
        <v>1</v>
      </c>
      <c r="AH378">
        <v>1</v>
      </c>
      <c r="AM378">
        <v>1</v>
      </c>
      <c r="AS378">
        <v>1</v>
      </c>
      <c r="AT378">
        <v>1</v>
      </c>
      <c r="BS378" t="s">
        <v>1462</v>
      </c>
      <c r="BT378" t="s">
        <v>1462</v>
      </c>
      <c r="BU378" t="s">
        <v>7901</v>
      </c>
      <c r="BV378" t="s">
        <v>7908</v>
      </c>
      <c r="BW378">
        <v>7.5</v>
      </c>
      <c r="BX378">
        <v>2.5</v>
      </c>
      <c r="BY378">
        <v>6</v>
      </c>
      <c r="BZ378">
        <v>2.5</v>
      </c>
      <c r="CA378">
        <v>2.5</v>
      </c>
      <c r="CB378">
        <v>11</v>
      </c>
      <c r="CC378" t="s">
        <v>1462</v>
      </c>
      <c r="CD378" t="b">
        <v>1</v>
      </c>
      <c r="CF378">
        <v>20</v>
      </c>
      <c r="CH378" t="s">
        <v>1462</v>
      </c>
      <c r="CJ378" t="b">
        <v>1</v>
      </c>
      <c r="CK378">
        <v>20</v>
      </c>
      <c r="CM378" t="s">
        <v>1463</v>
      </c>
      <c r="CR378" t="s">
        <v>1463</v>
      </c>
      <c r="CW378" t="s">
        <v>1463</v>
      </c>
      <c r="DB378" t="s">
        <v>1463</v>
      </c>
      <c r="DG378" t="s">
        <v>1463</v>
      </c>
      <c r="DM378" t="s">
        <v>1463</v>
      </c>
      <c r="DS378" t="b">
        <v>1</v>
      </c>
      <c r="DU378" t="b">
        <v>1</v>
      </c>
      <c r="EA378" t="b">
        <v>1</v>
      </c>
      <c r="EI378">
        <v>2.5</v>
      </c>
      <c r="EJ378">
        <v>2.5</v>
      </c>
      <c r="EN378">
        <v>0</v>
      </c>
      <c r="EO378" t="s">
        <v>1463</v>
      </c>
      <c r="FL378">
        <v>5</v>
      </c>
      <c r="FM378">
        <v>2.5</v>
      </c>
      <c r="FN378">
        <v>2.5</v>
      </c>
      <c r="FO378">
        <v>10</v>
      </c>
      <c r="FP378" t="s">
        <v>1462</v>
      </c>
      <c r="FT378" t="b">
        <v>1</v>
      </c>
      <c r="FV378" t="s">
        <v>1464</v>
      </c>
      <c r="HD378" t="b">
        <v>1</v>
      </c>
      <c r="HF378" t="s">
        <v>2564</v>
      </c>
      <c r="JC378" t="b">
        <v>1</v>
      </c>
      <c r="JE378" t="s">
        <v>1464</v>
      </c>
      <c r="KG378" t="s">
        <v>4388</v>
      </c>
      <c r="KH378" t="b">
        <v>1</v>
      </c>
      <c r="KJ378" t="s">
        <v>1464</v>
      </c>
      <c r="KM378">
        <v>2.5</v>
      </c>
      <c r="KN378">
        <v>2.5</v>
      </c>
      <c r="KO378">
        <v>2</v>
      </c>
      <c r="KP378">
        <v>2.5</v>
      </c>
      <c r="KQ378">
        <v>2.5</v>
      </c>
      <c r="KR378">
        <v>7</v>
      </c>
      <c r="KS378" t="s">
        <v>1462</v>
      </c>
      <c r="KV378">
        <v>2</v>
      </c>
      <c r="KW378">
        <v>3</v>
      </c>
      <c r="LF378">
        <v>1</v>
      </c>
      <c r="LG378">
        <v>1</v>
      </c>
      <c r="LZ378" t="b">
        <v>1</v>
      </c>
      <c r="MA378" t="b">
        <v>1</v>
      </c>
      <c r="MT378" t="s">
        <v>1463</v>
      </c>
      <c r="MV378">
        <v>2.5</v>
      </c>
      <c r="MW378">
        <v>2.5</v>
      </c>
      <c r="MX378">
        <v>0</v>
      </c>
      <c r="MY378">
        <v>0</v>
      </c>
      <c r="MZ378">
        <v>2.5</v>
      </c>
      <c r="NA378">
        <v>2.5</v>
      </c>
      <c r="NM378" t="s">
        <v>2549</v>
      </c>
      <c r="NN378" t="s">
        <v>2549</v>
      </c>
      <c r="NO378" t="s">
        <v>2549</v>
      </c>
      <c r="NP378" t="s">
        <v>2549</v>
      </c>
      <c r="NQ378" t="s">
        <v>2549</v>
      </c>
      <c r="NR378" t="s">
        <v>2549</v>
      </c>
      <c r="NS378" t="s">
        <v>2549</v>
      </c>
      <c r="NT378" t="s">
        <v>2549</v>
      </c>
      <c r="NU378" t="s">
        <v>2549</v>
      </c>
      <c r="NV378" t="s">
        <v>2549</v>
      </c>
      <c r="NW378" t="s">
        <v>2550</v>
      </c>
      <c r="NX378" t="s">
        <v>2569</v>
      </c>
      <c r="NY378" t="s">
        <v>2569</v>
      </c>
      <c r="NZ378" t="s">
        <v>2550</v>
      </c>
      <c r="OA378" t="s">
        <v>2550</v>
      </c>
      <c r="OB378" t="s">
        <v>2550</v>
      </c>
      <c r="OC378" t="s">
        <v>2550</v>
      </c>
      <c r="OD378" t="s">
        <v>2550</v>
      </c>
      <c r="OE378" t="s">
        <v>2550</v>
      </c>
      <c r="OF378" t="s">
        <v>2550</v>
      </c>
      <c r="OG378">
        <v>0</v>
      </c>
      <c r="OH378">
        <v>2.5</v>
      </c>
      <c r="OJ378">
        <v>0</v>
      </c>
      <c r="OK378">
        <v>2.5</v>
      </c>
      <c r="OL378">
        <v>2.5</v>
      </c>
      <c r="QL378">
        <v>0</v>
      </c>
      <c r="QM378">
        <v>2.5</v>
      </c>
      <c r="RO378">
        <v>7.5</v>
      </c>
      <c r="RP378">
        <v>0</v>
      </c>
      <c r="RQ378">
        <v>2.5</v>
      </c>
      <c r="RR378">
        <v>10</v>
      </c>
      <c r="RS378" t="s">
        <v>1463</v>
      </c>
      <c r="RZ378" t="s">
        <v>1463</v>
      </c>
      <c r="SB378" t="s">
        <v>1463</v>
      </c>
      <c r="SK378">
        <v>0</v>
      </c>
      <c r="SL378">
        <v>2.5</v>
      </c>
      <c r="SM378">
        <v>3.7</v>
      </c>
      <c r="SN378">
        <v>2.5</v>
      </c>
      <c r="SO378">
        <v>2.5</v>
      </c>
      <c r="SP378">
        <v>8.6999999999999993</v>
      </c>
      <c r="SQ378" t="s">
        <v>1462</v>
      </c>
      <c r="SS378">
        <v>13</v>
      </c>
      <c r="ST378" t="s">
        <v>7111</v>
      </c>
      <c r="SU378" t="s">
        <v>1463</v>
      </c>
      <c r="SY378" t="b">
        <v>1</v>
      </c>
      <c r="TF378" t="b">
        <v>1</v>
      </c>
      <c r="TI378">
        <v>15</v>
      </c>
      <c r="TJ378" t="s">
        <v>7909</v>
      </c>
      <c r="TN378" t="b">
        <v>1</v>
      </c>
      <c r="TP378" t="b">
        <v>1</v>
      </c>
      <c r="TQ378" t="b">
        <v>1</v>
      </c>
      <c r="TX378">
        <v>2.5</v>
      </c>
      <c r="TY378">
        <v>2.5</v>
      </c>
      <c r="VI378">
        <v>0</v>
      </c>
      <c r="VJ378">
        <v>0</v>
      </c>
      <c r="VK378">
        <v>2.5</v>
      </c>
      <c r="VL378">
        <v>2.5</v>
      </c>
      <c r="VM378" t="s">
        <v>1463</v>
      </c>
      <c r="VO378" t="s">
        <v>1463</v>
      </c>
      <c r="VQ378" t="s">
        <v>1463</v>
      </c>
      <c r="VS378" t="s">
        <v>1463</v>
      </c>
      <c r="VV378" t="s">
        <v>1463</v>
      </c>
      <c r="VX378" t="s">
        <v>1463</v>
      </c>
      <c r="VZ378">
        <v>0</v>
      </c>
      <c r="WA378">
        <v>2.5</v>
      </c>
      <c r="XJ378">
        <v>7</v>
      </c>
      <c r="XK378">
        <v>3.8</v>
      </c>
      <c r="XL378">
        <v>2.5</v>
      </c>
      <c r="XM378">
        <v>13.3</v>
      </c>
      <c r="XN378" t="s">
        <v>1462</v>
      </c>
      <c r="XO378" t="s">
        <v>1462</v>
      </c>
      <c r="XR378" t="b">
        <v>1</v>
      </c>
      <c r="XT378" t="b">
        <v>1</v>
      </c>
      <c r="XU378" t="b">
        <v>1</v>
      </c>
      <c r="XW378" t="b">
        <v>1</v>
      </c>
      <c r="XX378" t="b">
        <v>1</v>
      </c>
      <c r="YB378" t="s">
        <v>7910</v>
      </c>
      <c r="YC378" t="s">
        <v>1462</v>
      </c>
      <c r="YD378" t="s">
        <v>7911</v>
      </c>
      <c r="YE378" t="s">
        <v>1462</v>
      </c>
      <c r="YF378" t="s">
        <v>6986</v>
      </c>
      <c r="YG378">
        <v>2.5</v>
      </c>
      <c r="YH378">
        <v>2.5</v>
      </c>
      <c r="YI378" t="s">
        <v>1462</v>
      </c>
      <c r="YO378" t="b">
        <v>1</v>
      </c>
      <c r="YU378">
        <v>5</v>
      </c>
      <c r="YV378">
        <v>2.5</v>
      </c>
      <c r="ZX378">
        <v>7</v>
      </c>
      <c r="ZY378">
        <v>2.5</v>
      </c>
      <c r="ZZ378">
        <v>2.5</v>
      </c>
      <c r="AAA378">
        <v>12</v>
      </c>
      <c r="AAB378" t="s">
        <v>1462</v>
      </c>
      <c r="AAD378" t="b">
        <v>1</v>
      </c>
      <c r="AAO378" t="b">
        <v>1</v>
      </c>
      <c r="AAS378" t="s">
        <v>7912</v>
      </c>
      <c r="AAT378">
        <v>2.5</v>
      </c>
      <c r="AAU378">
        <v>2.5</v>
      </c>
      <c r="ADN378">
        <v>10</v>
      </c>
      <c r="ADO378">
        <v>5</v>
      </c>
      <c r="ADP378">
        <v>2.5</v>
      </c>
      <c r="ADQ378">
        <v>17.5</v>
      </c>
      <c r="ADR378" t="s">
        <v>1759</v>
      </c>
      <c r="ADS378">
        <v>0.5</v>
      </c>
      <c r="ADT378">
        <v>20</v>
      </c>
      <c r="ADU378" t="s">
        <v>3580</v>
      </c>
      <c r="ADV378">
        <v>1</v>
      </c>
      <c r="ADW378">
        <v>30</v>
      </c>
      <c r="ADX378" t="s">
        <v>2560</v>
      </c>
      <c r="ADY378">
        <v>1</v>
      </c>
      <c r="ADZ378">
        <v>30</v>
      </c>
      <c r="AEG378">
        <v>5</v>
      </c>
      <c r="AEH378">
        <v>2.5</v>
      </c>
      <c r="AEI378">
        <v>10</v>
      </c>
      <c r="AEJ378">
        <v>5</v>
      </c>
      <c r="AEK378">
        <v>2.5</v>
      </c>
      <c r="AEL378">
        <v>17.5</v>
      </c>
      <c r="AEV378" t="b">
        <v>1</v>
      </c>
      <c r="AEX378" t="b">
        <v>1</v>
      </c>
      <c r="AEY378" t="b">
        <v>1</v>
      </c>
      <c r="AFC378">
        <v>5</v>
      </c>
      <c r="AFD378">
        <v>2.5</v>
      </c>
      <c r="AFE378">
        <v>0</v>
      </c>
      <c r="AFF378">
        <v>3.6</v>
      </c>
      <c r="AFG378">
        <v>2.5</v>
      </c>
      <c r="AFH378">
        <v>6.1</v>
      </c>
      <c r="AFI378" t="s">
        <v>1463</v>
      </c>
      <c r="AFK378" t="s">
        <v>1463</v>
      </c>
      <c r="AFM378" t="s">
        <v>1463</v>
      </c>
      <c r="AFO378" t="s">
        <v>1463</v>
      </c>
      <c r="AFQ378" t="s">
        <v>1463</v>
      </c>
      <c r="AFT378" t="s">
        <v>1463</v>
      </c>
      <c r="AFV378">
        <v>2</v>
      </c>
      <c r="AFW378">
        <v>1</v>
      </c>
      <c r="AFX378">
        <v>3.6111111111111098</v>
      </c>
      <c r="AFY378">
        <v>2.5</v>
      </c>
      <c r="AFZ378">
        <v>6.7</v>
      </c>
      <c r="AGA378">
        <v>5</v>
      </c>
      <c r="AGB378">
        <v>2.5</v>
      </c>
      <c r="AGC378">
        <v>14.2</v>
      </c>
      <c r="AGD378">
        <v>20</v>
      </c>
      <c r="AGE378">
        <v>100</v>
      </c>
      <c r="AGG378">
        <v>20</v>
      </c>
      <c r="AGH378">
        <v>5</v>
      </c>
      <c r="AGJ378">
        <v>20</v>
      </c>
      <c r="AGK378">
        <v>0</v>
      </c>
      <c r="AGM378" t="s">
        <v>7913</v>
      </c>
      <c r="AGN378" t="s">
        <v>2646</v>
      </c>
      <c r="AGQ378">
        <v>5</v>
      </c>
      <c r="AGR378">
        <v>2.5</v>
      </c>
      <c r="AGS378">
        <v>2</v>
      </c>
      <c r="AGT378">
        <v>5</v>
      </c>
      <c r="AGU378">
        <v>2.5</v>
      </c>
      <c r="AGV378">
        <v>9.5</v>
      </c>
      <c r="AGW378">
        <v>2</v>
      </c>
      <c r="AGY378" t="b">
        <v>1</v>
      </c>
      <c r="AGZ378" t="b">
        <v>1</v>
      </c>
      <c r="AHD378">
        <v>2</v>
      </c>
      <c r="AHE378">
        <v>2</v>
      </c>
      <c r="AHF378">
        <v>2</v>
      </c>
      <c r="AKM378">
        <v>5</v>
      </c>
      <c r="AKN378">
        <v>2.5</v>
      </c>
      <c r="AKO378">
        <v>10</v>
      </c>
      <c r="AKP378">
        <v>5</v>
      </c>
      <c r="AKQ378">
        <v>2.5</v>
      </c>
      <c r="AKR378">
        <v>17.5</v>
      </c>
      <c r="AKS378" t="s">
        <v>1462</v>
      </c>
      <c r="AKT378" t="s">
        <v>1463</v>
      </c>
      <c r="AKV378" t="s">
        <v>1463</v>
      </c>
      <c r="AKX378" t="s">
        <v>1463</v>
      </c>
      <c r="AKZ378" t="s">
        <v>1462</v>
      </c>
      <c r="ALB378" t="s">
        <v>1462</v>
      </c>
      <c r="ALD378" t="s">
        <v>1463</v>
      </c>
      <c r="ALF378" t="s">
        <v>1462</v>
      </c>
      <c r="ALH378" t="s">
        <v>1463</v>
      </c>
      <c r="ALJ378" t="s">
        <v>1463</v>
      </c>
      <c r="ALL378" t="s">
        <v>1463</v>
      </c>
      <c r="ALN378" t="s">
        <v>1462</v>
      </c>
      <c r="ALP378" t="s">
        <v>1463</v>
      </c>
      <c r="ALR378" t="s">
        <v>1463</v>
      </c>
      <c r="ALT378" t="s">
        <v>1463</v>
      </c>
      <c r="AMG378" t="b">
        <v>1</v>
      </c>
      <c r="AMM378" t="b">
        <v>1</v>
      </c>
      <c r="AMQ378" t="b">
        <v>1</v>
      </c>
      <c r="ANA378">
        <v>5</v>
      </c>
      <c r="ANB378">
        <v>2.5</v>
      </c>
      <c r="ANC378">
        <v>10</v>
      </c>
      <c r="AND378">
        <v>5</v>
      </c>
      <c r="ANE378">
        <v>2.5</v>
      </c>
      <c r="ANF378">
        <v>17.5</v>
      </c>
      <c r="ANG378" t="s">
        <v>1462</v>
      </c>
      <c r="ANH378" t="s">
        <v>7148</v>
      </c>
      <c r="ANI378" t="s">
        <v>1462</v>
      </c>
      <c r="ANJ378" t="s">
        <v>2616</v>
      </c>
      <c r="ANK378">
        <v>5</v>
      </c>
      <c r="ANL378">
        <v>2.5</v>
      </c>
      <c r="ANM378">
        <v>6</v>
      </c>
      <c r="ANN378">
        <v>5</v>
      </c>
      <c r="ANO378">
        <v>2.5</v>
      </c>
      <c r="ANP378">
        <v>13.5</v>
      </c>
      <c r="ANQ378" t="s">
        <v>2599</v>
      </c>
      <c r="ANR378" t="s">
        <v>1462</v>
      </c>
      <c r="ANT378">
        <v>5</v>
      </c>
      <c r="ANU378">
        <v>2.5</v>
      </c>
      <c r="AQR378">
        <v>2.5</v>
      </c>
      <c r="AQS378">
        <v>1.3</v>
      </c>
      <c r="AQT378">
        <v>2.5</v>
      </c>
      <c r="AQU378">
        <v>6.3</v>
      </c>
      <c r="AQV378" t="s">
        <v>1463</v>
      </c>
      <c r="ARA378" t="b">
        <v>1</v>
      </c>
      <c r="ARD378" t="b">
        <v>1</v>
      </c>
      <c r="ARG378">
        <v>0</v>
      </c>
      <c r="ARH378">
        <v>2.5</v>
      </c>
      <c r="ARI378" t="s">
        <v>1463</v>
      </c>
      <c r="ARQ378" t="s">
        <v>1462</v>
      </c>
      <c r="ARS378" t="s">
        <v>7914</v>
      </c>
      <c r="ART378" t="s">
        <v>2616</v>
      </c>
      <c r="ARV378" t="b">
        <v>1</v>
      </c>
      <c r="ASD378">
        <v>2.5</v>
      </c>
      <c r="ASE378">
        <v>2.5</v>
      </c>
      <c r="ASF378">
        <v>3</v>
      </c>
      <c r="ASG378">
        <v>2.5</v>
      </c>
      <c r="ASH378">
        <v>2.5</v>
      </c>
      <c r="ASI378">
        <v>8</v>
      </c>
      <c r="ASJ378">
        <v>40</v>
      </c>
      <c r="ASL378" t="b">
        <v>1</v>
      </c>
      <c r="ASM378" t="b">
        <v>1</v>
      </c>
      <c r="ASS378">
        <v>1</v>
      </c>
      <c r="AST378" t="s">
        <v>1462</v>
      </c>
      <c r="ASW378" t="b">
        <v>1</v>
      </c>
      <c r="ASY378" t="b">
        <v>1</v>
      </c>
      <c r="ATC378" t="s">
        <v>7641</v>
      </c>
      <c r="ATD378">
        <v>2.5</v>
      </c>
      <c r="ATE378">
        <v>2.5</v>
      </c>
      <c r="ATF378">
        <v>8</v>
      </c>
      <c r="ATG378">
        <v>5</v>
      </c>
      <c r="ATH378">
        <v>2.5</v>
      </c>
      <c r="ATI378">
        <v>15.5</v>
      </c>
      <c r="ATJ378" t="s">
        <v>1462</v>
      </c>
      <c r="ATN378" t="b">
        <v>1</v>
      </c>
      <c r="ATO378" t="s">
        <v>7915</v>
      </c>
      <c r="ATP378" t="s">
        <v>2568</v>
      </c>
      <c r="AVW378" t="s">
        <v>1462</v>
      </c>
      <c r="AVZ378">
        <v>5</v>
      </c>
      <c r="AWA378">
        <v>2.5</v>
      </c>
      <c r="AWB378">
        <v>5</v>
      </c>
      <c r="AWC378">
        <v>2.5</v>
      </c>
      <c r="AWD378">
        <v>2</v>
      </c>
      <c r="AWE378">
        <v>2.5</v>
      </c>
      <c r="AWF378">
        <v>2.5</v>
      </c>
      <c r="AWG378">
        <v>7</v>
      </c>
      <c r="AWH378" t="s">
        <v>1462</v>
      </c>
      <c r="AWI378" t="s">
        <v>1470</v>
      </c>
      <c r="AWJ378" t="s">
        <v>1463</v>
      </c>
      <c r="AWL378" t="s">
        <v>1462</v>
      </c>
      <c r="AWM378" t="s">
        <v>2619</v>
      </c>
      <c r="AWN378" t="s">
        <v>1463</v>
      </c>
      <c r="AWP378" t="s">
        <v>1463</v>
      </c>
      <c r="AWR378" t="s">
        <v>1463</v>
      </c>
      <c r="AWT378" t="s">
        <v>1463</v>
      </c>
      <c r="AWV378" t="s">
        <v>1463</v>
      </c>
      <c r="AWX378" t="s">
        <v>1463</v>
      </c>
      <c r="AWZ378" t="s">
        <v>1462</v>
      </c>
      <c r="AXA378" t="s">
        <v>1469</v>
      </c>
      <c r="AXB378" t="s">
        <v>1463</v>
      </c>
      <c r="AXD378" t="s">
        <v>1463</v>
      </c>
      <c r="AXI378">
        <v>2.5</v>
      </c>
      <c r="AXJ378">
        <v>2.5</v>
      </c>
      <c r="AXK378">
        <v>1</v>
      </c>
      <c r="AXN378">
        <v>1</v>
      </c>
      <c r="AXO378">
        <v>1</v>
      </c>
      <c r="AXP378">
        <v>1</v>
      </c>
      <c r="AXQ378">
        <v>1</v>
      </c>
      <c r="AXR378">
        <v>1</v>
      </c>
      <c r="AXS378">
        <v>1</v>
      </c>
      <c r="AXT378">
        <v>1</v>
      </c>
      <c r="AXU378">
        <v>1</v>
      </c>
      <c r="AXV378">
        <v>2</v>
      </c>
      <c r="AXW378">
        <v>1</v>
      </c>
      <c r="AXX378">
        <v>2</v>
      </c>
      <c r="AYA378">
        <v>10</v>
      </c>
      <c r="AYD378">
        <v>10</v>
      </c>
      <c r="AYE378" t="s">
        <v>1463</v>
      </c>
      <c r="AYF378" t="s">
        <v>1463</v>
      </c>
      <c r="AYG378">
        <v>10</v>
      </c>
      <c r="AYJ378">
        <v>10</v>
      </c>
      <c r="AYK378">
        <v>2.5</v>
      </c>
      <c r="AYL378">
        <v>2.5</v>
      </c>
      <c r="AYM378">
        <v>15</v>
      </c>
      <c r="AZO378" t="s">
        <v>1462</v>
      </c>
      <c r="AZP378" t="s">
        <v>7916</v>
      </c>
      <c r="AZR378">
        <v>2.5</v>
      </c>
      <c r="AZS378">
        <v>2.5</v>
      </c>
      <c r="BCH378">
        <v>10</v>
      </c>
      <c r="BCI378">
        <v>5</v>
      </c>
      <c r="BCJ378">
        <v>2.5</v>
      </c>
      <c r="BCK378">
        <v>17.5</v>
      </c>
      <c r="BCL378">
        <v>1</v>
      </c>
      <c r="BCN378">
        <v>2</v>
      </c>
      <c r="BCP378">
        <v>3</v>
      </c>
      <c r="BCR378">
        <v>4</v>
      </c>
      <c r="BCT378" t="s">
        <v>2555</v>
      </c>
      <c r="BCW378" t="s">
        <v>2555</v>
      </c>
      <c r="BCY378">
        <v>5</v>
      </c>
      <c r="BCZ378">
        <v>2.5</v>
      </c>
      <c r="BEH378">
        <v>6.7</v>
      </c>
      <c r="BEI378">
        <v>5</v>
      </c>
      <c r="BEJ378">
        <v>2.5</v>
      </c>
      <c r="BEK378">
        <v>14.2</v>
      </c>
      <c r="BEL378" t="s">
        <v>2552</v>
      </c>
      <c r="BEN378" t="s">
        <v>2567</v>
      </c>
      <c r="BEP378" t="s">
        <v>2567</v>
      </c>
      <c r="BER378" t="s">
        <v>2567</v>
      </c>
      <c r="BET378" t="s">
        <v>2552</v>
      </c>
      <c r="BEV378" t="s">
        <v>2552</v>
      </c>
      <c r="BEX378">
        <v>5</v>
      </c>
      <c r="BEY378">
        <v>2.5</v>
      </c>
      <c r="BGQ378">
        <v>0</v>
      </c>
      <c r="BGR378">
        <v>2.5</v>
      </c>
      <c r="BGS378">
        <v>2.5</v>
      </c>
      <c r="BGT378">
        <v>5</v>
      </c>
      <c r="BGU378" t="s">
        <v>1462</v>
      </c>
      <c r="BHB378" t="s">
        <v>4822</v>
      </c>
      <c r="BHC378" t="s">
        <v>3103</v>
      </c>
      <c r="BHK378">
        <v>2.5</v>
      </c>
      <c r="BHL378">
        <v>2.5</v>
      </c>
      <c r="BIT378">
        <v>5</v>
      </c>
      <c r="BIU378">
        <v>2.5</v>
      </c>
      <c r="BIV378">
        <v>2.5</v>
      </c>
      <c r="BIW378">
        <v>10</v>
      </c>
      <c r="BIX378">
        <v>2</v>
      </c>
      <c r="BIY378" t="s">
        <v>2594</v>
      </c>
      <c r="BIZ378" t="s">
        <v>1794</v>
      </c>
      <c r="BJA378" t="s">
        <v>1468</v>
      </c>
      <c r="BJB378">
        <v>2.5</v>
      </c>
      <c r="BJC378">
        <v>2.5</v>
      </c>
    </row>
    <row r="379" spans="1:1023 1026:1615" ht="15" x14ac:dyDescent="0.25">
      <c r="A379" t="s">
        <v>6936</v>
      </c>
      <c r="B379" t="s">
        <v>7917</v>
      </c>
      <c r="C379" t="s">
        <v>7918</v>
      </c>
      <c r="D379" t="s">
        <v>1460</v>
      </c>
      <c r="F379" t="s">
        <v>2606</v>
      </c>
      <c r="G379" t="s">
        <v>2607</v>
      </c>
      <c r="H379" t="s">
        <v>4381</v>
      </c>
      <c r="I379" t="s">
        <v>4509</v>
      </c>
      <c r="J379">
        <v>2.9294900899999998</v>
      </c>
      <c r="K379">
        <v>34.13087882</v>
      </c>
      <c r="L379" s="116">
        <v>42402</v>
      </c>
      <c r="M379" t="s">
        <v>1461</v>
      </c>
      <c r="N379">
        <v>32</v>
      </c>
      <c r="O379" t="s">
        <v>2554</v>
      </c>
      <c r="Q379">
        <v>6.7</v>
      </c>
      <c r="R379">
        <v>7.5</v>
      </c>
      <c r="S379">
        <v>2.5</v>
      </c>
      <c r="T379">
        <v>16.7</v>
      </c>
      <c r="U379">
        <v>1</v>
      </c>
      <c r="V379">
        <v>2</v>
      </c>
      <c r="W379">
        <v>2</v>
      </c>
      <c r="X379">
        <v>5</v>
      </c>
      <c r="AA379" t="b">
        <v>1</v>
      </c>
      <c r="BS379" t="s">
        <v>1462</v>
      </c>
      <c r="BT379" t="s">
        <v>1462</v>
      </c>
      <c r="BU379" t="s">
        <v>7919</v>
      </c>
      <c r="BV379" t="s">
        <v>7920</v>
      </c>
      <c r="BW379">
        <v>7.5</v>
      </c>
      <c r="BX379">
        <v>2.5</v>
      </c>
      <c r="BY379">
        <v>8.5</v>
      </c>
      <c r="BZ379">
        <v>5</v>
      </c>
      <c r="CA379">
        <v>2.5</v>
      </c>
      <c r="CB379">
        <v>16</v>
      </c>
      <c r="CC379" t="s">
        <v>1462</v>
      </c>
      <c r="CE379" t="b">
        <v>1</v>
      </c>
      <c r="CF379">
        <v>20</v>
      </c>
      <c r="CH379" t="s">
        <v>1462</v>
      </c>
      <c r="CI379" t="b">
        <v>1</v>
      </c>
      <c r="CK379">
        <v>20</v>
      </c>
      <c r="CM379" t="s">
        <v>1462</v>
      </c>
      <c r="CP379">
        <v>4</v>
      </c>
      <c r="CR379" t="s">
        <v>1463</v>
      </c>
      <c r="CW379" t="s">
        <v>1463</v>
      </c>
      <c r="DB379" t="s">
        <v>1463</v>
      </c>
      <c r="DG379" t="s">
        <v>1462</v>
      </c>
      <c r="DJ379">
        <v>6</v>
      </c>
      <c r="DM379" t="s">
        <v>1463</v>
      </c>
      <c r="DS379" t="b">
        <v>1</v>
      </c>
      <c r="DU379" t="b">
        <v>1</v>
      </c>
      <c r="DY379" t="b">
        <v>1</v>
      </c>
      <c r="EA379" t="b">
        <v>1</v>
      </c>
      <c r="EI379">
        <v>5</v>
      </c>
      <c r="EJ379">
        <v>2.5</v>
      </c>
      <c r="EN379">
        <v>0</v>
      </c>
      <c r="EO379" t="s">
        <v>1463</v>
      </c>
      <c r="FL379">
        <v>3.3</v>
      </c>
      <c r="FM379">
        <v>5</v>
      </c>
      <c r="FN379">
        <v>2.5</v>
      </c>
      <c r="FO379">
        <v>10.8</v>
      </c>
      <c r="FP379" t="s">
        <v>1462</v>
      </c>
      <c r="FT379" t="b">
        <v>1</v>
      </c>
      <c r="FV379" t="s">
        <v>2564</v>
      </c>
      <c r="HJ379" t="b">
        <v>1</v>
      </c>
      <c r="HL379" t="s">
        <v>1464</v>
      </c>
      <c r="IW379" t="b">
        <v>1</v>
      </c>
      <c r="IY379" t="s">
        <v>1464</v>
      </c>
      <c r="JC379" t="b">
        <v>1</v>
      </c>
      <c r="JE379" t="s">
        <v>1465</v>
      </c>
      <c r="KG379" t="s">
        <v>4388</v>
      </c>
      <c r="KH379" t="b">
        <v>1</v>
      </c>
      <c r="KJ379" t="s">
        <v>1465</v>
      </c>
      <c r="KK379" t="s">
        <v>1463</v>
      </c>
      <c r="KM379">
        <v>5</v>
      </c>
      <c r="KN379">
        <v>2.5</v>
      </c>
      <c r="KO379">
        <v>3.5</v>
      </c>
      <c r="KP379">
        <v>0</v>
      </c>
      <c r="KQ379">
        <v>0</v>
      </c>
      <c r="KR379">
        <v>3.5</v>
      </c>
      <c r="KS379" t="s">
        <v>1462</v>
      </c>
      <c r="KV379">
        <v>2</v>
      </c>
      <c r="KW379">
        <v>3</v>
      </c>
      <c r="LA379">
        <v>2</v>
      </c>
      <c r="LF379">
        <v>1</v>
      </c>
      <c r="LG379">
        <v>1</v>
      </c>
      <c r="LK379">
        <v>1</v>
      </c>
      <c r="LZ379" t="b">
        <v>1</v>
      </c>
      <c r="MA379" t="b">
        <v>1</v>
      </c>
      <c r="MT379" t="s">
        <v>1463</v>
      </c>
      <c r="MV379">
        <v>0</v>
      </c>
      <c r="MW379">
        <v>0</v>
      </c>
      <c r="MX379">
        <v>0</v>
      </c>
      <c r="MY379">
        <v>2.5</v>
      </c>
      <c r="MZ379">
        <v>0</v>
      </c>
      <c r="NA379">
        <v>2.5</v>
      </c>
      <c r="NM379" t="s">
        <v>2549</v>
      </c>
      <c r="NN379" t="s">
        <v>2549</v>
      </c>
      <c r="NO379" t="s">
        <v>2549</v>
      </c>
      <c r="NP379" t="s">
        <v>2549</v>
      </c>
      <c r="NQ379" t="s">
        <v>2549</v>
      </c>
      <c r="NR379" t="s">
        <v>2549</v>
      </c>
      <c r="NS379" t="s">
        <v>2549</v>
      </c>
      <c r="NT379" t="s">
        <v>2549</v>
      </c>
      <c r="NU379" t="s">
        <v>2549</v>
      </c>
      <c r="NV379" t="s">
        <v>2549</v>
      </c>
      <c r="NW379" t="s">
        <v>2550</v>
      </c>
      <c r="NX379" t="s">
        <v>2571</v>
      </c>
      <c r="NY379" t="s">
        <v>2569</v>
      </c>
      <c r="NZ379" t="s">
        <v>2550</v>
      </c>
      <c r="OA379" t="s">
        <v>2550</v>
      </c>
      <c r="OB379" t="s">
        <v>2550</v>
      </c>
      <c r="OC379" t="s">
        <v>2569</v>
      </c>
      <c r="OD379" t="s">
        <v>2550</v>
      </c>
      <c r="OE379" t="s">
        <v>2550</v>
      </c>
      <c r="OF379" t="s">
        <v>2550</v>
      </c>
      <c r="OG379">
        <v>2.5</v>
      </c>
      <c r="OH379">
        <v>0</v>
      </c>
      <c r="OJ379">
        <v>0</v>
      </c>
      <c r="OK379">
        <v>2.5</v>
      </c>
      <c r="OL379">
        <v>2.5</v>
      </c>
      <c r="QL379">
        <v>0</v>
      </c>
      <c r="QM379">
        <v>2.5</v>
      </c>
      <c r="RO379">
        <v>7.5</v>
      </c>
      <c r="RP379">
        <v>0</v>
      </c>
      <c r="RQ379">
        <v>0</v>
      </c>
      <c r="RR379">
        <v>7.5</v>
      </c>
      <c r="RS379" t="s">
        <v>1463</v>
      </c>
      <c r="RZ379" t="s">
        <v>1463</v>
      </c>
      <c r="SB379" t="s">
        <v>1463</v>
      </c>
      <c r="SH379" t="s">
        <v>1463</v>
      </c>
      <c r="SK379">
        <v>0</v>
      </c>
      <c r="SL379">
        <v>0</v>
      </c>
      <c r="SM379">
        <v>2.7</v>
      </c>
      <c r="SN379">
        <v>2.5</v>
      </c>
      <c r="SO379">
        <v>2.5</v>
      </c>
      <c r="SP379">
        <v>7.7</v>
      </c>
      <c r="SQ379" t="s">
        <v>1462</v>
      </c>
      <c r="SS379">
        <v>100</v>
      </c>
      <c r="ST379" t="s">
        <v>7921</v>
      </c>
      <c r="SU379" t="s">
        <v>1463</v>
      </c>
      <c r="SX379" t="b">
        <v>1</v>
      </c>
      <c r="SY379" t="b">
        <v>1</v>
      </c>
      <c r="SZ379" t="b">
        <v>1</v>
      </c>
      <c r="TG379" t="b">
        <v>1</v>
      </c>
      <c r="TH379" t="s">
        <v>7922</v>
      </c>
      <c r="TI379">
        <v>5</v>
      </c>
      <c r="TJ379" t="s">
        <v>7794</v>
      </c>
      <c r="TN379" t="b">
        <v>1</v>
      </c>
      <c r="TP379" t="b">
        <v>1</v>
      </c>
      <c r="TQ379" t="b">
        <v>1</v>
      </c>
      <c r="TX379">
        <v>2.5</v>
      </c>
      <c r="TY379">
        <v>2.5</v>
      </c>
      <c r="VI379">
        <v>5</v>
      </c>
      <c r="VJ379">
        <v>0</v>
      </c>
      <c r="VK379">
        <v>2.5</v>
      </c>
      <c r="VL379">
        <v>7.5</v>
      </c>
      <c r="VM379" t="s">
        <v>1463</v>
      </c>
      <c r="VN379" t="s">
        <v>7923</v>
      </c>
      <c r="VO379" t="s">
        <v>1463</v>
      </c>
      <c r="VQ379" t="s">
        <v>1463</v>
      </c>
      <c r="VS379" t="s">
        <v>1463</v>
      </c>
      <c r="VV379" t="s">
        <v>1463</v>
      </c>
      <c r="VX379" t="s">
        <v>1462</v>
      </c>
      <c r="VY379" t="s">
        <v>6956</v>
      </c>
      <c r="VZ379">
        <v>0</v>
      </c>
      <c r="WA379">
        <v>2.5</v>
      </c>
      <c r="XJ379">
        <v>7</v>
      </c>
      <c r="XK379">
        <v>5</v>
      </c>
      <c r="XL379">
        <v>2.5</v>
      </c>
      <c r="XM379">
        <v>14.5</v>
      </c>
      <c r="XN379" t="s">
        <v>1462</v>
      </c>
      <c r="XO379" t="s">
        <v>1462</v>
      </c>
      <c r="XR379" t="b">
        <v>1</v>
      </c>
      <c r="XU379" t="b">
        <v>1</v>
      </c>
      <c r="XW379" t="b">
        <v>1</v>
      </c>
      <c r="XX379" t="b">
        <v>1</v>
      </c>
      <c r="YB379" t="s">
        <v>7924</v>
      </c>
      <c r="YC379" t="s">
        <v>1462</v>
      </c>
      <c r="YD379" t="s">
        <v>7925</v>
      </c>
      <c r="YE379" t="s">
        <v>1462</v>
      </c>
      <c r="YF379" t="s">
        <v>6986</v>
      </c>
      <c r="YG379">
        <v>2.5</v>
      </c>
      <c r="YH379">
        <v>2.5</v>
      </c>
      <c r="YI379" t="s">
        <v>1462</v>
      </c>
      <c r="YO379" t="b">
        <v>1</v>
      </c>
      <c r="YT379" t="s">
        <v>7926</v>
      </c>
      <c r="YU379">
        <v>7.5</v>
      </c>
      <c r="YV379">
        <v>2.5</v>
      </c>
      <c r="ZX379">
        <v>7</v>
      </c>
      <c r="ZY379">
        <v>2.5</v>
      </c>
      <c r="ZZ379">
        <v>2.5</v>
      </c>
      <c r="AAA379">
        <v>12</v>
      </c>
      <c r="AAB379" t="s">
        <v>1462</v>
      </c>
      <c r="AAM379" t="b">
        <v>1</v>
      </c>
      <c r="AAO379" t="b">
        <v>1</v>
      </c>
      <c r="AAS379" t="s">
        <v>7927</v>
      </c>
      <c r="AAT379">
        <v>2.5</v>
      </c>
      <c r="AAU379">
        <v>2.5</v>
      </c>
      <c r="ADN379">
        <v>10</v>
      </c>
      <c r="ADO379">
        <v>5</v>
      </c>
      <c r="ADP379">
        <v>2.5</v>
      </c>
      <c r="ADQ379">
        <v>17.5</v>
      </c>
      <c r="ADR379" t="s">
        <v>1759</v>
      </c>
      <c r="ADS379">
        <v>0.5</v>
      </c>
      <c r="ADT379">
        <v>20</v>
      </c>
      <c r="ADU379" t="s">
        <v>2560</v>
      </c>
      <c r="ADV379">
        <v>4</v>
      </c>
      <c r="ADW379">
        <v>50</v>
      </c>
      <c r="ADX379" t="s">
        <v>3580</v>
      </c>
      <c r="ADY379">
        <v>10</v>
      </c>
      <c r="ADZ379">
        <v>160</v>
      </c>
      <c r="AEG379">
        <v>5</v>
      </c>
      <c r="AEH379">
        <v>2.5</v>
      </c>
      <c r="AEI379">
        <v>10</v>
      </c>
      <c r="AEJ379">
        <v>5</v>
      </c>
      <c r="AEK379">
        <v>0</v>
      </c>
      <c r="AEL379">
        <v>15</v>
      </c>
      <c r="AEV379" t="b">
        <v>1</v>
      </c>
      <c r="AEX379" t="b">
        <v>1</v>
      </c>
      <c r="AEY379" t="b">
        <v>1</v>
      </c>
      <c r="AFC379">
        <v>5</v>
      </c>
      <c r="AFD379">
        <v>0</v>
      </c>
      <c r="AFE379">
        <v>0</v>
      </c>
      <c r="AFF379">
        <v>4.7</v>
      </c>
      <c r="AFG379">
        <v>2.5</v>
      </c>
      <c r="AFH379">
        <v>7.2</v>
      </c>
      <c r="AFI379" t="s">
        <v>1463</v>
      </c>
      <c r="AFK379" t="s">
        <v>1463</v>
      </c>
      <c r="AFM379" t="s">
        <v>1463</v>
      </c>
      <c r="AFO379" t="s">
        <v>1463</v>
      </c>
      <c r="AFQ379" t="s">
        <v>1463</v>
      </c>
      <c r="AFT379" t="s">
        <v>1463</v>
      </c>
      <c r="AFV379">
        <v>2</v>
      </c>
      <c r="AFW379">
        <v>2</v>
      </c>
      <c r="AFX379">
        <v>4.7222222222222197</v>
      </c>
      <c r="AFY379">
        <v>2.5</v>
      </c>
      <c r="AFZ379">
        <v>5</v>
      </c>
      <c r="AGA379">
        <v>5</v>
      </c>
      <c r="AGB379">
        <v>0</v>
      </c>
      <c r="AGC379">
        <v>10</v>
      </c>
      <c r="AGD379">
        <v>5</v>
      </c>
      <c r="AGE379">
        <v>40</v>
      </c>
      <c r="AGF379">
        <v>100</v>
      </c>
      <c r="AGG379">
        <v>5</v>
      </c>
      <c r="AGH379">
        <v>2</v>
      </c>
      <c r="AGI379">
        <v>0</v>
      </c>
      <c r="AGJ379">
        <v>5</v>
      </c>
      <c r="AGK379">
        <v>0</v>
      </c>
      <c r="AGL379">
        <v>0</v>
      </c>
      <c r="AGQ379">
        <v>5</v>
      </c>
      <c r="AGR379">
        <v>0</v>
      </c>
      <c r="AGS379">
        <v>2</v>
      </c>
      <c r="AGT379">
        <v>5</v>
      </c>
      <c r="AGU379">
        <v>0</v>
      </c>
      <c r="AGV379">
        <v>7</v>
      </c>
      <c r="AGW379">
        <v>2</v>
      </c>
      <c r="AGY379" t="b">
        <v>1</v>
      </c>
      <c r="AGZ379" t="b">
        <v>1</v>
      </c>
      <c r="AHD379">
        <v>2</v>
      </c>
      <c r="AHE379">
        <v>2</v>
      </c>
      <c r="AHF379">
        <v>3</v>
      </c>
      <c r="AKM379">
        <v>5</v>
      </c>
      <c r="AKN379">
        <v>0</v>
      </c>
      <c r="AKO379">
        <v>10</v>
      </c>
      <c r="AKP379">
        <v>2.5</v>
      </c>
      <c r="AKQ379">
        <v>2.5</v>
      </c>
      <c r="AKR379">
        <v>15</v>
      </c>
      <c r="AKS379" t="s">
        <v>1462</v>
      </c>
      <c r="AKT379" t="s">
        <v>1463</v>
      </c>
      <c r="AKV379" t="s">
        <v>1462</v>
      </c>
      <c r="AKX379" t="s">
        <v>1463</v>
      </c>
      <c r="AKZ379" t="s">
        <v>1463</v>
      </c>
      <c r="ALB379" t="s">
        <v>1463</v>
      </c>
      <c r="ALD379" t="s">
        <v>1462</v>
      </c>
      <c r="ALF379" t="s">
        <v>1463</v>
      </c>
      <c r="ALH379" t="s">
        <v>1463</v>
      </c>
      <c r="ALJ379" t="s">
        <v>1463</v>
      </c>
      <c r="ALL379" t="s">
        <v>1463</v>
      </c>
      <c r="ALN379" t="s">
        <v>1462</v>
      </c>
      <c r="ALP379" t="s">
        <v>1463</v>
      </c>
      <c r="ALR379" t="s">
        <v>1463</v>
      </c>
      <c r="ALT379" t="s">
        <v>1463</v>
      </c>
      <c r="AMF379" t="b">
        <v>1</v>
      </c>
      <c r="AMG379" t="b">
        <v>1</v>
      </c>
      <c r="AMM379" t="b">
        <v>1</v>
      </c>
      <c r="AMP379" t="b">
        <v>1</v>
      </c>
      <c r="AMQ379" t="b">
        <v>1</v>
      </c>
      <c r="AMW379" t="b">
        <v>1</v>
      </c>
      <c r="ANA379">
        <v>2.5</v>
      </c>
      <c r="ANB379">
        <v>2.5</v>
      </c>
      <c r="ANC379">
        <v>10</v>
      </c>
      <c r="AND379">
        <v>5</v>
      </c>
      <c r="ANE379">
        <v>2.5</v>
      </c>
      <c r="ANF379">
        <v>17.5</v>
      </c>
      <c r="ANG379" t="s">
        <v>1462</v>
      </c>
      <c r="ANH379" t="s">
        <v>7148</v>
      </c>
      <c r="ANI379" t="s">
        <v>1462</v>
      </c>
      <c r="ANJ379" t="s">
        <v>6990</v>
      </c>
      <c r="ANK379">
        <v>5</v>
      </c>
      <c r="ANL379">
        <v>2.5</v>
      </c>
      <c r="ANM379">
        <v>5</v>
      </c>
      <c r="ANN379">
        <v>5</v>
      </c>
      <c r="ANO379">
        <v>5</v>
      </c>
      <c r="ANP379">
        <v>15</v>
      </c>
      <c r="ANQ379" t="s">
        <v>2565</v>
      </c>
      <c r="ANR379" t="s">
        <v>1462</v>
      </c>
      <c r="ANS379" t="s">
        <v>7928</v>
      </c>
      <c r="ANT379">
        <v>5</v>
      </c>
      <c r="ANU379">
        <v>5</v>
      </c>
      <c r="AQR379">
        <v>2.5</v>
      </c>
      <c r="AQS379">
        <v>1.3</v>
      </c>
      <c r="AQT379">
        <v>1.3</v>
      </c>
      <c r="AQU379">
        <v>5.0999999999999996</v>
      </c>
      <c r="AQV379" t="s">
        <v>1463</v>
      </c>
      <c r="ARA379" t="b">
        <v>1</v>
      </c>
      <c r="ARD379" t="b">
        <v>1</v>
      </c>
      <c r="ARG379">
        <v>0</v>
      </c>
      <c r="ARH379">
        <v>2.5</v>
      </c>
      <c r="ARI379" t="s">
        <v>1463</v>
      </c>
      <c r="ARQ379" t="s">
        <v>1462</v>
      </c>
      <c r="ARS379" t="s">
        <v>6991</v>
      </c>
      <c r="ART379" t="s">
        <v>2616</v>
      </c>
      <c r="ARV379" t="b">
        <v>1</v>
      </c>
      <c r="ASD379">
        <v>2.5</v>
      </c>
      <c r="ASE379">
        <v>0</v>
      </c>
      <c r="ASF379">
        <v>3</v>
      </c>
      <c r="ASG379">
        <v>5</v>
      </c>
      <c r="ASH379">
        <v>2.5</v>
      </c>
      <c r="ASI379">
        <v>10.5</v>
      </c>
      <c r="ASJ379">
        <v>30</v>
      </c>
      <c r="ASM379" t="b">
        <v>1</v>
      </c>
      <c r="ASS379">
        <v>1</v>
      </c>
      <c r="AST379" t="s">
        <v>1462</v>
      </c>
      <c r="ASW379" t="b">
        <v>1</v>
      </c>
      <c r="ASY379" t="b">
        <v>1</v>
      </c>
      <c r="ATC379" t="s">
        <v>7929</v>
      </c>
      <c r="ATD379">
        <v>5</v>
      </c>
      <c r="ATE379">
        <v>2.5</v>
      </c>
      <c r="ATF379">
        <v>8</v>
      </c>
      <c r="ATG379">
        <v>5</v>
      </c>
      <c r="ATH379">
        <v>2.5</v>
      </c>
      <c r="ATI379">
        <v>15.5</v>
      </c>
      <c r="ATJ379" t="s">
        <v>1462</v>
      </c>
      <c r="ATN379" t="b">
        <v>1</v>
      </c>
      <c r="ATO379" t="s">
        <v>7930</v>
      </c>
      <c r="ATP379" t="s">
        <v>2561</v>
      </c>
      <c r="AVW379" t="s">
        <v>1462</v>
      </c>
      <c r="AVX379" t="s">
        <v>1463</v>
      </c>
      <c r="AVZ379">
        <v>5</v>
      </c>
      <c r="AWA379">
        <v>2.5</v>
      </c>
      <c r="AWB379">
        <v>5</v>
      </c>
      <c r="AWC379">
        <v>2.5</v>
      </c>
      <c r="AWD379">
        <v>3</v>
      </c>
      <c r="AWE379">
        <v>5</v>
      </c>
      <c r="AWF379">
        <v>0</v>
      </c>
      <c r="AWG379">
        <v>8</v>
      </c>
      <c r="AWH379" t="s">
        <v>1462</v>
      </c>
      <c r="AWI379" t="s">
        <v>1470</v>
      </c>
      <c r="AWJ379" t="s">
        <v>1463</v>
      </c>
      <c r="AWL379" t="s">
        <v>1462</v>
      </c>
      <c r="AWM379" t="s">
        <v>2619</v>
      </c>
      <c r="AWN379" t="s">
        <v>1463</v>
      </c>
      <c r="AWP379" t="s">
        <v>1463</v>
      </c>
      <c r="AWR379" t="s">
        <v>1463</v>
      </c>
      <c r="AWT379" t="s">
        <v>1463</v>
      </c>
      <c r="AWV379" t="s">
        <v>1462</v>
      </c>
      <c r="AWW379" t="s">
        <v>2547</v>
      </c>
      <c r="AWX379" t="s">
        <v>1463</v>
      </c>
      <c r="AWZ379" t="s">
        <v>1463</v>
      </c>
      <c r="AXB379" t="s">
        <v>1462</v>
      </c>
      <c r="AXC379" t="s">
        <v>1469</v>
      </c>
      <c r="AXD379" t="s">
        <v>1463</v>
      </c>
      <c r="AXI379">
        <v>5</v>
      </c>
      <c r="AXJ379">
        <v>0</v>
      </c>
      <c r="AXK379">
        <v>1</v>
      </c>
      <c r="AXN379">
        <v>1</v>
      </c>
      <c r="AXO379">
        <v>1</v>
      </c>
      <c r="AXP379">
        <v>1</v>
      </c>
      <c r="AXQ379">
        <v>1</v>
      </c>
      <c r="AXR379">
        <v>1</v>
      </c>
      <c r="AXS379">
        <v>1</v>
      </c>
      <c r="AXT379">
        <v>1</v>
      </c>
      <c r="AXU379">
        <v>1</v>
      </c>
      <c r="AXV379">
        <v>2</v>
      </c>
      <c r="AXW379">
        <v>1</v>
      </c>
      <c r="AXX379">
        <v>2</v>
      </c>
      <c r="AYA379">
        <v>10</v>
      </c>
      <c r="AYD379">
        <v>10</v>
      </c>
      <c r="AYE379" t="s">
        <v>1463</v>
      </c>
      <c r="AYF379" t="s">
        <v>1463</v>
      </c>
      <c r="AYG379">
        <v>10</v>
      </c>
      <c r="AYJ379">
        <v>10</v>
      </c>
      <c r="AYK379">
        <v>5</v>
      </c>
      <c r="AYL379">
        <v>0</v>
      </c>
      <c r="AYM379">
        <v>15</v>
      </c>
      <c r="AZO379" t="s">
        <v>1462</v>
      </c>
      <c r="AZP379" t="s">
        <v>7819</v>
      </c>
      <c r="AZR379">
        <v>5</v>
      </c>
      <c r="AZS379">
        <v>0</v>
      </c>
      <c r="BCH379">
        <v>10</v>
      </c>
      <c r="BCI379">
        <v>5</v>
      </c>
      <c r="BCJ379">
        <v>0</v>
      </c>
      <c r="BCK379">
        <v>15</v>
      </c>
      <c r="BCL379">
        <v>1</v>
      </c>
      <c r="BCN379">
        <v>3</v>
      </c>
      <c r="BCP379">
        <v>2</v>
      </c>
      <c r="BCR379">
        <v>4</v>
      </c>
      <c r="BCT379" t="s">
        <v>2555</v>
      </c>
      <c r="BCW379" t="s">
        <v>2555</v>
      </c>
      <c r="BCY379">
        <v>5</v>
      </c>
      <c r="BCZ379">
        <v>0</v>
      </c>
      <c r="BEH379">
        <v>10</v>
      </c>
      <c r="BEI379">
        <v>7.5</v>
      </c>
      <c r="BEJ379">
        <v>2.5</v>
      </c>
      <c r="BEK379">
        <v>20</v>
      </c>
      <c r="BEL379" t="s">
        <v>2567</v>
      </c>
      <c r="BEN379" t="s">
        <v>2567</v>
      </c>
      <c r="BEP379" t="s">
        <v>2567</v>
      </c>
      <c r="BER379" t="s">
        <v>2567</v>
      </c>
      <c r="BET379" t="s">
        <v>2567</v>
      </c>
      <c r="BEV379" t="s">
        <v>2567</v>
      </c>
      <c r="BEX379">
        <v>7.5</v>
      </c>
      <c r="BEY379">
        <v>2.5</v>
      </c>
      <c r="BGQ379">
        <v>6</v>
      </c>
      <c r="BGR379">
        <v>2.5</v>
      </c>
      <c r="BGS379">
        <v>2.5</v>
      </c>
      <c r="BGT379">
        <v>11</v>
      </c>
      <c r="BGU379" t="s">
        <v>1462</v>
      </c>
      <c r="BGV379" t="s">
        <v>3069</v>
      </c>
      <c r="BGW379" t="s">
        <v>2653</v>
      </c>
      <c r="BGX379" t="s">
        <v>7931</v>
      </c>
      <c r="BGY379" t="s">
        <v>2838</v>
      </c>
      <c r="BHK379">
        <v>2.5</v>
      </c>
      <c r="BHL379">
        <v>2.5</v>
      </c>
      <c r="BIT379">
        <v>5</v>
      </c>
      <c r="BIU379">
        <v>2.5</v>
      </c>
      <c r="BIV379">
        <v>0</v>
      </c>
      <c r="BIW379">
        <v>7.5</v>
      </c>
      <c r="BIX379">
        <v>2</v>
      </c>
      <c r="BIY379" t="s">
        <v>1794</v>
      </c>
      <c r="BIZ379" t="s">
        <v>2594</v>
      </c>
      <c r="BJA379" t="s">
        <v>1468</v>
      </c>
      <c r="BJB379">
        <v>2.5</v>
      </c>
      <c r="BJC379">
        <v>0</v>
      </c>
    </row>
    <row r="380" spans="1:1023 1026:1615" ht="15" x14ac:dyDescent="0.25">
      <c r="A380" t="s">
        <v>6936</v>
      </c>
      <c r="B380" t="s">
        <v>7932</v>
      </c>
      <c r="C380" t="s">
        <v>7933</v>
      </c>
      <c r="D380" t="s">
        <v>2553</v>
      </c>
      <c r="E380" t="s">
        <v>7934</v>
      </c>
      <c r="F380" t="s">
        <v>2606</v>
      </c>
      <c r="G380" t="s">
        <v>2607</v>
      </c>
      <c r="H380" t="s">
        <v>4381</v>
      </c>
      <c r="I380" t="s">
        <v>4509</v>
      </c>
      <c r="J380">
        <v>2.9295137100000002</v>
      </c>
      <c r="K380">
        <v>34.130894679999997</v>
      </c>
      <c r="L380" s="116">
        <v>42402</v>
      </c>
      <c r="M380" t="s">
        <v>1471</v>
      </c>
      <c r="N380">
        <v>20</v>
      </c>
      <c r="O380" t="s">
        <v>2554</v>
      </c>
      <c r="Q380">
        <v>6.7</v>
      </c>
      <c r="R380">
        <v>5</v>
      </c>
      <c r="S380">
        <v>2.5</v>
      </c>
      <c r="T380">
        <v>14.2</v>
      </c>
      <c r="U380">
        <v>1</v>
      </c>
      <c r="V380">
        <v>1</v>
      </c>
      <c r="W380">
        <v>2</v>
      </c>
      <c r="AA380" t="b">
        <v>1</v>
      </c>
      <c r="AG380">
        <v>1</v>
      </c>
      <c r="AH380">
        <v>1</v>
      </c>
      <c r="AM380">
        <v>1</v>
      </c>
      <c r="AN380">
        <v>1</v>
      </c>
      <c r="AS380">
        <v>1</v>
      </c>
      <c r="AT380">
        <v>1</v>
      </c>
      <c r="AY380">
        <v>0</v>
      </c>
      <c r="AZ380">
        <v>0</v>
      </c>
      <c r="BE380">
        <v>0</v>
      </c>
      <c r="BF380">
        <v>0</v>
      </c>
      <c r="BK380">
        <v>0</v>
      </c>
      <c r="BL380">
        <v>0</v>
      </c>
      <c r="BS380" t="s">
        <v>1462</v>
      </c>
      <c r="BT380" t="s">
        <v>1462</v>
      </c>
      <c r="BU380" t="s">
        <v>7935</v>
      </c>
      <c r="BV380" t="s">
        <v>7908</v>
      </c>
      <c r="BW380">
        <v>5</v>
      </c>
      <c r="BX380">
        <v>2.5</v>
      </c>
      <c r="BY380">
        <v>7</v>
      </c>
      <c r="BZ380">
        <v>2.5</v>
      </c>
      <c r="CA380">
        <v>2.5</v>
      </c>
      <c r="CB380">
        <v>12</v>
      </c>
      <c r="CC380" t="s">
        <v>1462</v>
      </c>
      <c r="CD380" t="b">
        <v>1</v>
      </c>
      <c r="CE380" t="b">
        <v>1</v>
      </c>
      <c r="CF380">
        <v>7</v>
      </c>
      <c r="CH380" t="s">
        <v>1462</v>
      </c>
      <c r="CK380">
        <v>7</v>
      </c>
      <c r="CM380" t="s">
        <v>1463</v>
      </c>
      <c r="CR380" t="s">
        <v>1463</v>
      </c>
      <c r="CW380" t="s">
        <v>1463</v>
      </c>
      <c r="DB380" t="s">
        <v>1463</v>
      </c>
      <c r="DG380" t="s">
        <v>1462</v>
      </c>
      <c r="DJ380">
        <v>2</v>
      </c>
      <c r="DM380" t="s">
        <v>1463</v>
      </c>
      <c r="DS380" t="b">
        <v>1</v>
      </c>
      <c r="DU380" t="b">
        <v>1</v>
      </c>
      <c r="DY380" t="b">
        <v>1</v>
      </c>
      <c r="EA380" t="b">
        <v>1</v>
      </c>
      <c r="EI380">
        <v>2.5</v>
      </c>
      <c r="EJ380">
        <v>2.5</v>
      </c>
      <c r="EN380">
        <v>0</v>
      </c>
      <c r="EO380" t="s">
        <v>1463</v>
      </c>
      <c r="FL380">
        <v>6.7</v>
      </c>
      <c r="FM380">
        <v>2.5</v>
      </c>
      <c r="FN380">
        <v>2.5</v>
      </c>
      <c r="FO380">
        <v>11.7</v>
      </c>
      <c r="FP380" t="s">
        <v>1462</v>
      </c>
      <c r="FS380" t="s">
        <v>1464</v>
      </c>
      <c r="FT380" t="b">
        <v>1</v>
      </c>
      <c r="FV380" t="s">
        <v>2564</v>
      </c>
      <c r="FY380" t="s">
        <v>1464</v>
      </c>
      <c r="GB380" t="s">
        <v>1464</v>
      </c>
      <c r="GE380" t="s">
        <v>1464</v>
      </c>
      <c r="GH380" t="s">
        <v>1464</v>
      </c>
      <c r="GK380" t="s">
        <v>1464</v>
      </c>
      <c r="GN380" t="s">
        <v>1464</v>
      </c>
      <c r="GQ380" t="s">
        <v>1464</v>
      </c>
      <c r="GT380" t="s">
        <v>1464</v>
      </c>
      <c r="GW380" t="s">
        <v>1464</v>
      </c>
      <c r="GZ380" t="s">
        <v>1464</v>
      </c>
      <c r="HC380" t="s">
        <v>1464</v>
      </c>
      <c r="HD380" t="b">
        <v>1</v>
      </c>
      <c r="HF380" t="s">
        <v>1465</v>
      </c>
      <c r="HI380" t="s">
        <v>1464</v>
      </c>
      <c r="HL380" t="s">
        <v>1464</v>
      </c>
      <c r="HO380" t="s">
        <v>1464</v>
      </c>
      <c r="HP380" t="b">
        <v>1</v>
      </c>
      <c r="HR380" t="s">
        <v>1464</v>
      </c>
      <c r="HU380" t="s">
        <v>1464</v>
      </c>
      <c r="HX380" t="s">
        <v>1464</v>
      </c>
      <c r="IA380" t="s">
        <v>1464</v>
      </c>
      <c r="ID380" t="s">
        <v>1464</v>
      </c>
      <c r="IG380" t="s">
        <v>1464</v>
      </c>
      <c r="IJ380" t="s">
        <v>1464</v>
      </c>
      <c r="IM380" t="s">
        <v>1464</v>
      </c>
      <c r="IP380" t="s">
        <v>1464</v>
      </c>
      <c r="IS380" t="s">
        <v>1464</v>
      </c>
      <c r="IV380" t="s">
        <v>1464</v>
      </c>
      <c r="IY380" t="s">
        <v>1464</v>
      </c>
      <c r="JB380" t="s">
        <v>1464</v>
      </c>
      <c r="JC380" t="b">
        <v>1</v>
      </c>
      <c r="JE380" t="s">
        <v>1464</v>
      </c>
      <c r="JH380" t="s">
        <v>1464</v>
      </c>
      <c r="JK380" t="s">
        <v>1464</v>
      </c>
      <c r="JN380" t="s">
        <v>1464</v>
      </c>
      <c r="JQ380" t="s">
        <v>1464</v>
      </c>
      <c r="JT380" t="s">
        <v>1464</v>
      </c>
      <c r="JW380" t="s">
        <v>1464</v>
      </c>
      <c r="JZ380" t="s">
        <v>1464</v>
      </c>
      <c r="KC380" t="s">
        <v>1464</v>
      </c>
      <c r="KF380" t="s">
        <v>1464</v>
      </c>
      <c r="KJ380" t="s">
        <v>1464</v>
      </c>
      <c r="KK380" t="s">
        <v>1463</v>
      </c>
      <c r="KM380">
        <v>2.5</v>
      </c>
      <c r="KN380">
        <v>2.5</v>
      </c>
      <c r="KO380">
        <v>3.5</v>
      </c>
      <c r="KP380">
        <v>0</v>
      </c>
      <c r="KQ380">
        <v>2.5</v>
      </c>
      <c r="KR380">
        <v>6</v>
      </c>
      <c r="KS380" t="s">
        <v>1462</v>
      </c>
      <c r="KV380">
        <v>2</v>
      </c>
      <c r="KW380">
        <v>2</v>
      </c>
      <c r="LA380">
        <v>4</v>
      </c>
      <c r="LF380">
        <v>1</v>
      </c>
      <c r="LG380">
        <v>1</v>
      </c>
      <c r="LK380">
        <v>1</v>
      </c>
      <c r="LZ380" t="b">
        <v>1</v>
      </c>
      <c r="MA380" t="b">
        <v>1</v>
      </c>
      <c r="MO380" t="b">
        <v>1</v>
      </c>
      <c r="MT380" t="s">
        <v>1463</v>
      </c>
      <c r="MV380">
        <v>0</v>
      </c>
      <c r="MW380">
        <v>2.5</v>
      </c>
      <c r="MX380">
        <v>0</v>
      </c>
      <c r="MY380">
        <v>0</v>
      </c>
      <c r="MZ380">
        <v>2.5</v>
      </c>
      <c r="NA380">
        <v>2.5</v>
      </c>
      <c r="NM380" t="s">
        <v>2549</v>
      </c>
      <c r="NN380" t="s">
        <v>2549</v>
      </c>
      <c r="NO380" t="s">
        <v>2549</v>
      </c>
      <c r="NP380" t="s">
        <v>2549</v>
      </c>
      <c r="NQ380" t="s">
        <v>2549</v>
      </c>
      <c r="NR380" t="s">
        <v>2549</v>
      </c>
      <c r="NS380" t="s">
        <v>2549</v>
      </c>
      <c r="NT380" t="s">
        <v>2549</v>
      </c>
      <c r="NU380" t="s">
        <v>2549</v>
      </c>
      <c r="NV380" t="s">
        <v>2549</v>
      </c>
      <c r="NW380" t="s">
        <v>2550</v>
      </c>
      <c r="NX380" t="s">
        <v>2569</v>
      </c>
      <c r="NY380" t="s">
        <v>2550</v>
      </c>
      <c r="NZ380" t="s">
        <v>2550</v>
      </c>
      <c r="OA380" t="s">
        <v>2550</v>
      </c>
      <c r="OB380" t="s">
        <v>2550</v>
      </c>
      <c r="OC380" t="s">
        <v>2569</v>
      </c>
      <c r="OD380" t="s">
        <v>2550</v>
      </c>
      <c r="OE380" t="s">
        <v>2550</v>
      </c>
      <c r="OF380" t="s">
        <v>2550</v>
      </c>
      <c r="OG380">
        <v>0</v>
      </c>
      <c r="OH380">
        <v>2.5</v>
      </c>
      <c r="OJ380">
        <v>2.5</v>
      </c>
      <c r="OK380">
        <v>2.5</v>
      </c>
      <c r="OL380">
        <v>5</v>
      </c>
      <c r="QL380">
        <v>2.5</v>
      </c>
      <c r="QM380">
        <v>2.5</v>
      </c>
      <c r="RO380">
        <v>7.5</v>
      </c>
      <c r="RP380">
        <v>0</v>
      </c>
      <c r="RQ380">
        <v>2.5</v>
      </c>
      <c r="RR380">
        <v>10</v>
      </c>
      <c r="RS380" t="s">
        <v>1463</v>
      </c>
      <c r="RZ380" t="s">
        <v>1463</v>
      </c>
      <c r="SB380" t="s">
        <v>1463</v>
      </c>
      <c r="SH380" t="s">
        <v>1463</v>
      </c>
      <c r="SK380">
        <v>0</v>
      </c>
      <c r="SL380">
        <v>2.5</v>
      </c>
      <c r="SM380">
        <v>4</v>
      </c>
      <c r="SN380">
        <v>2.5</v>
      </c>
      <c r="SO380">
        <v>2.5</v>
      </c>
      <c r="SP380">
        <v>9</v>
      </c>
      <c r="SQ380" t="s">
        <v>1462</v>
      </c>
      <c r="SS380">
        <v>12</v>
      </c>
      <c r="ST380" t="s">
        <v>7936</v>
      </c>
      <c r="SU380" t="s">
        <v>1463</v>
      </c>
      <c r="SX380" t="b">
        <v>1</v>
      </c>
      <c r="SY380" t="b">
        <v>1</v>
      </c>
      <c r="TI380">
        <v>15</v>
      </c>
      <c r="TJ380" t="s">
        <v>7937</v>
      </c>
      <c r="TM380" t="b">
        <v>1</v>
      </c>
      <c r="TN380" t="b">
        <v>1</v>
      </c>
      <c r="TO380" t="b">
        <v>1</v>
      </c>
      <c r="TX380">
        <v>2.5</v>
      </c>
      <c r="TY380">
        <v>2.5</v>
      </c>
      <c r="VI380">
        <v>5</v>
      </c>
      <c r="VJ380">
        <v>0</v>
      </c>
      <c r="VK380">
        <v>0</v>
      </c>
      <c r="VL380">
        <v>5</v>
      </c>
      <c r="VM380" t="s">
        <v>1463</v>
      </c>
      <c r="VO380" t="s">
        <v>1463</v>
      </c>
      <c r="VQ380" t="s">
        <v>1463</v>
      </c>
      <c r="VS380" t="s">
        <v>1463</v>
      </c>
      <c r="VV380" t="s">
        <v>1463</v>
      </c>
      <c r="VX380" t="s">
        <v>1462</v>
      </c>
      <c r="VY380" t="s">
        <v>7041</v>
      </c>
      <c r="VZ380">
        <v>0</v>
      </c>
      <c r="WA380">
        <v>0</v>
      </c>
      <c r="XJ380">
        <v>7</v>
      </c>
      <c r="XK380">
        <v>5</v>
      </c>
      <c r="XL380">
        <v>2.5</v>
      </c>
      <c r="XM380">
        <v>14.5</v>
      </c>
      <c r="XN380" t="s">
        <v>1462</v>
      </c>
      <c r="XO380" t="s">
        <v>1462</v>
      </c>
      <c r="XR380" t="b">
        <v>1</v>
      </c>
      <c r="XT380" t="b">
        <v>1</v>
      </c>
      <c r="XU380" t="b">
        <v>1</v>
      </c>
      <c r="XW380" t="b">
        <v>1</v>
      </c>
      <c r="YC380" t="s">
        <v>1462</v>
      </c>
      <c r="YD380" t="s">
        <v>7938</v>
      </c>
      <c r="YE380" t="s">
        <v>1462</v>
      </c>
      <c r="YF380" t="s">
        <v>6929</v>
      </c>
      <c r="YG380">
        <v>5</v>
      </c>
      <c r="YH380">
        <v>2.5</v>
      </c>
      <c r="YI380" t="s">
        <v>1462</v>
      </c>
      <c r="YO380" t="b">
        <v>1</v>
      </c>
      <c r="YU380">
        <v>5</v>
      </c>
      <c r="YV380">
        <v>2.5</v>
      </c>
      <c r="ZX380">
        <v>7</v>
      </c>
      <c r="ZY380">
        <v>2.5</v>
      </c>
      <c r="ZZ380">
        <v>0</v>
      </c>
      <c r="AAA380">
        <v>9.5</v>
      </c>
      <c r="AAB380" t="s">
        <v>1462</v>
      </c>
      <c r="AAM380" t="b">
        <v>1</v>
      </c>
      <c r="AAO380" t="b">
        <v>1</v>
      </c>
      <c r="AAS380" t="s">
        <v>7028</v>
      </c>
      <c r="AAT380">
        <v>2.5</v>
      </c>
      <c r="AAU380">
        <v>0</v>
      </c>
      <c r="ADN380">
        <v>2</v>
      </c>
      <c r="ADO380">
        <v>5</v>
      </c>
      <c r="ADP380">
        <v>2.5</v>
      </c>
      <c r="ADQ380">
        <v>9.5</v>
      </c>
      <c r="ADR380" t="s">
        <v>1759</v>
      </c>
      <c r="ADS380">
        <v>0.5</v>
      </c>
      <c r="ADT380">
        <v>20</v>
      </c>
      <c r="AEG380">
        <v>5</v>
      </c>
      <c r="AEH380">
        <v>2.5</v>
      </c>
      <c r="AEI380">
        <v>7</v>
      </c>
      <c r="AEJ380">
        <v>5</v>
      </c>
      <c r="AEK380">
        <v>2.5</v>
      </c>
      <c r="AEL380">
        <v>14.5</v>
      </c>
      <c r="AES380" t="b">
        <v>1</v>
      </c>
      <c r="AEV380" t="b">
        <v>1</v>
      </c>
      <c r="AFC380">
        <v>5</v>
      </c>
      <c r="AFD380">
        <v>2.5</v>
      </c>
      <c r="AFE380">
        <v>0</v>
      </c>
      <c r="AFF380">
        <v>4.7</v>
      </c>
      <c r="AFG380">
        <v>2.5</v>
      </c>
      <c r="AFH380">
        <v>7.2</v>
      </c>
      <c r="AFI380" t="s">
        <v>1463</v>
      </c>
      <c r="AFK380" t="s">
        <v>1463</v>
      </c>
      <c r="AFM380" t="s">
        <v>1463</v>
      </c>
      <c r="AFO380" t="s">
        <v>1463</v>
      </c>
      <c r="AFQ380" t="s">
        <v>1463</v>
      </c>
      <c r="AFT380" t="s">
        <v>1463</v>
      </c>
      <c r="AFV380">
        <v>3</v>
      </c>
      <c r="AFW380">
        <v>1</v>
      </c>
      <c r="AFX380">
        <v>4.7222222222222197</v>
      </c>
      <c r="AFY380">
        <v>2.5</v>
      </c>
      <c r="AFZ380">
        <v>5</v>
      </c>
      <c r="AGA380">
        <v>5</v>
      </c>
      <c r="AGB380">
        <v>2.5</v>
      </c>
      <c r="AGC380">
        <v>12.5</v>
      </c>
      <c r="AGD380">
        <v>5</v>
      </c>
      <c r="AGE380">
        <v>50</v>
      </c>
      <c r="AGF380">
        <v>100</v>
      </c>
      <c r="AGG380">
        <v>5</v>
      </c>
      <c r="AGH380">
        <v>3</v>
      </c>
      <c r="AGI380">
        <v>0</v>
      </c>
      <c r="AGJ380">
        <v>5</v>
      </c>
      <c r="AGK380">
        <v>0</v>
      </c>
      <c r="AGL380">
        <v>0</v>
      </c>
      <c r="AGQ380">
        <v>5</v>
      </c>
      <c r="AGR380">
        <v>2.5</v>
      </c>
      <c r="AGS380">
        <v>2</v>
      </c>
      <c r="AGT380">
        <v>5</v>
      </c>
      <c r="AGU380">
        <v>2.5</v>
      </c>
      <c r="AGV380">
        <v>9.5</v>
      </c>
      <c r="AGW380">
        <v>2</v>
      </c>
      <c r="AGY380" t="b">
        <v>1</v>
      </c>
      <c r="AGZ380" t="b">
        <v>1</v>
      </c>
      <c r="AHD380">
        <v>2</v>
      </c>
      <c r="AHE380">
        <v>3</v>
      </c>
      <c r="AHF380">
        <v>2</v>
      </c>
      <c r="AKM380">
        <v>5</v>
      </c>
      <c r="AKN380">
        <v>2.5</v>
      </c>
      <c r="AKO380">
        <v>10</v>
      </c>
      <c r="AKP380">
        <v>5</v>
      </c>
      <c r="AKQ380">
        <v>0</v>
      </c>
      <c r="AKR380">
        <v>15</v>
      </c>
      <c r="AKS380" t="s">
        <v>1462</v>
      </c>
      <c r="AKT380" t="s">
        <v>1463</v>
      </c>
      <c r="AKV380" t="s">
        <v>1462</v>
      </c>
      <c r="AKX380" t="s">
        <v>1463</v>
      </c>
      <c r="AKZ380" t="s">
        <v>1462</v>
      </c>
      <c r="ALB380" t="s">
        <v>1462</v>
      </c>
      <c r="ALD380" t="s">
        <v>1463</v>
      </c>
      <c r="ALF380" t="s">
        <v>1463</v>
      </c>
      <c r="ALH380" t="s">
        <v>1463</v>
      </c>
      <c r="ALJ380" t="s">
        <v>1463</v>
      </c>
      <c r="ALL380" t="s">
        <v>1463</v>
      </c>
      <c r="ALN380" t="s">
        <v>1462</v>
      </c>
      <c r="ALP380" t="s">
        <v>1463</v>
      </c>
      <c r="ALR380" t="s">
        <v>1463</v>
      </c>
      <c r="ALT380" t="s">
        <v>1463</v>
      </c>
      <c r="AMG380" t="b">
        <v>1</v>
      </c>
      <c r="AMM380" t="b">
        <v>1</v>
      </c>
      <c r="AMQ380" t="b">
        <v>1</v>
      </c>
      <c r="AMW380" t="b">
        <v>1</v>
      </c>
      <c r="ANA380">
        <v>5</v>
      </c>
      <c r="ANB380">
        <v>0</v>
      </c>
      <c r="ANC380">
        <v>0</v>
      </c>
      <c r="AND380">
        <v>0</v>
      </c>
      <c r="ANE380">
        <v>2.5</v>
      </c>
      <c r="ANF380">
        <v>2.5</v>
      </c>
      <c r="ANG380" t="s">
        <v>1463</v>
      </c>
      <c r="ANK380">
        <v>0</v>
      </c>
      <c r="ANL380">
        <v>2.5</v>
      </c>
      <c r="ANM380">
        <v>6</v>
      </c>
      <c r="ANN380">
        <v>5</v>
      </c>
      <c r="ANO380">
        <v>5</v>
      </c>
      <c r="ANP380">
        <v>16</v>
      </c>
      <c r="ANQ380" t="s">
        <v>2599</v>
      </c>
      <c r="ANR380" t="s">
        <v>1462</v>
      </c>
      <c r="ANS380" t="s">
        <v>7939</v>
      </c>
      <c r="ANT380">
        <v>5</v>
      </c>
      <c r="ANU380">
        <v>5</v>
      </c>
      <c r="AQR380">
        <v>2.5</v>
      </c>
      <c r="AQS380">
        <v>1.3</v>
      </c>
      <c r="AQT380">
        <v>2.5</v>
      </c>
      <c r="AQU380">
        <v>6.3</v>
      </c>
      <c r="AQV380" t="s">
        <v>1463</v>
      </c>
      <c r="ARA380" t="b">
        <v>1</v>
      </c>
      <c r="ARD380" t="b">
        <v>1</v>
      </c>
      <c r="ARG380">
        <v>0</v>
      </c>
      <c r="ARH380">
        <v>2.5</v>
      </c>
      <c r="ARI380" t="s">
        <v>1463</v>
      </c>
      <c r="ARQ380" t="s">
        <v>1462</v>
      </c>
      <c r="ARS380" t="s">
        <v>6991</v>
      </c>
      <c r="ART380" t="s">
        <v>2616</v>
      </c>
      <c r="ARV380" t="b">
        <v>1</v>
      </c>
      <c r="ASD380">
        <v>2.5</v>
      </c>
      <c r="ASE380">
        <v>2.5</v>
      </c>
      <c r="ASF380">
        <v>4</v>
      </c>
      <c r="ASG380">
        <v>2.5</v>
      </c>
      <c r="ASH380">
        <v>2.5</v>
      </c>
      <c r="ASI380">
        <v>9</v>
      </c>
      <c r="ASJ380">
        <v>40</v>
      </c>
      <c r="ASM380" t="b">
        <v>1</v>
      </c>
      <c r="ASS380">
        <v>2</v>
      </c>
      <c r="AST380" t="s">
        <v>1462</v>
      </c>
      <c r="ASW380" t="b">
        <v>1</v>
      </c>
      <c r="ASY380" t="b">
        <v>1</v>
      </c>
      <c r="ATC380" t="s">
        <v>7940</v>
      </c>
      <c r="ATD380">
        <v>2.5</v>
      </c>
      <c r="ATE380">
        <v>2.5</v>
      </c>
      <c r="ATF380">
        <v>8</v>
      </c>
      <c r="ATG380">
        <v>5</v>
      </c>
      <c r="ATH380">
        <v>2.5</v>
      </c>
      <c r="ATI380">
        <v>15.5</v>
      </c>
      <c r="ATJ380" t="s">
        <v>1462</v>
      </c>
      <c r="ATN380" t="b">
        <v>1</v>
      </c>
      <c r="ATO380" t="s">
        <v>7941</v>
      </c>
      <c r="ATP380" t="s">
        <v>2566</v>
      </c>
      <c r="AVW380" t="s">
        <v>1462</v>
      </c>
      <c r="AVX380" t="s">
        <v>1463</v>
      </c>
      <c r="AVZ380">
        <v>5</v>
      </c>
      <c r="AWA380">
        <v>2.5</v>
      </c>
      <c r="AWB380">
        <v>5</v>
      </c>
      <c r="AWC380">
        <v>2.5</v>
      </c>
      <c r="AWD380">
        <v>2</v>
      </c>
      <c r="AWE380">
        <v>2.5</v>
      </c>
      <c r="AWF380">
        <v>2.5</v>
      </c>
      <c r="AWG380">
        <v>7</v>
      </c>
      <c r="AWH380" t="s">
        <v>1462</v>
      </c>
      <c r="AWI380" t="s">
        <v>1470</v>
      </c>
      <c r="AWJ380" t="s">
        <v>1463</v>
      </c>
      <c r="AWL380" t="s">
        <v>1463</v>
      </c>
      <c r="AWN380" t="s">
        <v>1463</v>
      </c>
      <c r="AWP380" t="s">
        <v>1463</v>
      </c>
      <c r="AWR380" t="s">
        <v>1463</v>
      </c>
      <c r="AWT380" t="s">
        <v>1463</v>
      </c>
      <c r="AWV380" t="s">
        <v>1463</v>
      </c>
      <c r="AWX380" t="s">
        <v>1463</v>
      </c>
      <c r="AWZ380" t="s">
        <v>1462</v>
      </c>
      <c r="AXA380" t="s">
        <v>1469</v>
      </c>
      <c r="AXB380" t="s">
        <v>1462</v>
      </c>
      <c r="AXC380" t="s">
        <v>1469</v>
      </c>
      <c r="AXD380" t="s">
        <v>1463</v>
      </c>
      <c r="AXI380">
        <v>2.5</v>
      </c>
      <c r="AXJ380">
        <v>2.5</v>
      </c>
      <c r="AXK380">
        <v>1</v>
      </c>
      <c r="AXN380">
        <v>1</v>
      </c>
      <c r="AXO380">
        <v>1</v>
      </c>
      <c r="AXP380">
        <v>1</v>
      </c>
      <c r="AXQ380">
        <v>1</v>
      </c>
      <c r="AXR380">
        <v>1</v>
      </c>
      <c r="AXS380">
        <v>1</v>
      </c>
      <c r="AXT380">
        <v>1</v>
      </c>
      <c r="AXU380">
        <v>1</v>
      </c>
      <c r="AXV380">
        <v>2</v>
      </c>
      <c r="AXW380">
        <v>1</v>
      </c>
      <c r="AXX380">
        <v>2</v>
      </c>
      <c r="AYA380">
        <v>8</v>
      </c>
      <c r="AYD380">
        <v>8</v>
      </c>
      <c r="AYE380" t="s">
        <v>1463</v>
      </c>
      <c r="AYF380" t="s">
        <v>1463</v>
      </c>
      <c r="AYG380">
        <v>4</v>
      </c>
      <c r="AYJ380">
        <v>10</v>
      </c>
      <c r="AYK380">
        <v>5</v>
      </c>
      <c r="AYL380">
        <v>2.5</v>
      </c>
      <c r="AYM380">
        <v>17.5</v>
      </c>
      <c r="AZO380" t="s">
        <v>1462</v>
      </c>
      <c r="AZP380" t="s">
        <v>7942</v>
      </c>
      <c r="AZR380">
        <v>5</v>
      </c>
      <c r="AZS380">
        <v>2.5</v>
      </c>
      <c r="BCH380">
        <v>10</v>
      </c>
      <c r="BCI380">
        <v>5</v>
      </c>
      <c r="BCJ380">
        <v>2.5</v>
      </c>
      <c r="BCK380">
        <v>17.5</v>
      </c>
      <c r="BCL380">
        <v>1</v>
      </c>
      <c r="BCN380">
        <v>2</v>
      </c>
      <c r="BCP380">
        <v>3</v>
      </c>
      <c r="BCR380">
        <v>4</v>
      </c>
      <c r="BCT380" t="s">
        <v>2555</v>
      </c>
      <c r="BCY380">
        <v>5</v>
      </c>
      <c r="BCZ380">
        <v>2.5</v>
      </c>
      <c r="BEH380">
        <v>9.1999999999999993</v>
      </c>
      <c r="BEI380">
        <v>5</v>
      </c>
      <c r="BEJ380">
        <v>2.5</v>
      </c>
      <c r="BEK380">
        <v>16.7</v>
      </c>
      <c r="BEL380" t="s">
        <v>2567</v>
      </c>
      <c r="BEN380" t="s">
        <v>2567</v>
      </c>
      <c r="BEP380" t="s">
        <v>2567</v>
      </c>
      <c r="BER380" t="s">
        <v>2567</v>
      </c>
      <c r="BET380" t="s">
        <v>2557</v>
      </c>
      <c r="BEV380" t="s">
        <v>2567</v>
      </c>
      <c r="BEX380">
        <v>5</v>
      </c>
      <c r="BEY380">
        <v>2.5</v>
      </c>
      <c r="BGQ380" t="s">
        <v>1467</v>
      </c>
      <c r="BGR380">
        <v>2.5</v>
      </c>
      <c r="BGS380">
        <v>2.5</v>
      </c>
      <c r="BGT380">
        <v>5</v>
      </c>
      <c r="BGU380" t="s">
        <v>1463</v>
      </c>
      <c r="BHK380">
        <v>2.5</v>
      </c>
      <c r="BHL380">
        <v>2.5</v>
      </c>
      <c r="BIT380">
        <v>10</v>
      </c>
      <c r="BIU380">
        <v>5</v>
      </c>
      <c r="BIV380">
        <v>0</v>
      </c>
      <c r="BIW380">
        <v>15</v>
      </c>
      <c r="BIX380">
        <v>3</v>
      </c>
      <c r="BIY380" t="s">
        <v>2594</v>
      </c>
      <c r="BIZ380" t="s">
        <v>1474</v>
      </c>
      <c r="BJA380" t="s">
        <v>2548</v>
      </c>
      <c r="BJB380">
        <v>5</v>
      </c>
      <c r="BJC380">
        <v>0</v>
      </c>
    </row>
    <row r="381" spans="1:1023 1026:1615" ht="15" x14ac:dyDescent="0.25">
      <c r="A381" t="s">
        <v>6936</v>
      </c>
      <c r="B381" t="s">
        <v>7943</v>
      </c>
      <c r="C381" t="s">
        <v>7944</v>
      </c>
      <c r="D381" t="s">
        <v>1460</v>
      </c>
      <c r="F381" t="s">
        <v>2606</v>
      </c>
      <c r="G381" t="s">
        <v>2607</v>
      </c>
      <c r="H381" t="s">
        <v>4381</v>
      </c>
      <c r="I381" t="s">
        <v>4509</v>
      </c>
      <c r="J381">
        <v>2.92921729</v>
      </c>
      <c r="K381">
        <v>34.131238209999999</v>
      </c>
      <c r="L381" s="116">
        <v>42402</v>
      </c>
      <c r="M381" t="s">
        <v>1461</v>
      </c>
      <c r="N381">
        <v>60</v>
      </c>
      <c r="O381" t="s">
        <v>2554</v>
      </c>
      <c r="Q381">
        <v>6.7</v>
      </c>
      <c r="R381">
        <v>5</v>
      </c>
      <c r="S381">
        <v>2.5</v>
      </c>
      <c r="T381">
        <v>14.2</v>
      </c>
      <c r="U381">
        <v>2</v>
      </c>
      <c r="V381">
        <v>2</v>
      </c>
      <c r="W381">
        <v>3</v>
      </c>
      <c r="X381">
        <v>2</v>
      </c>
      <c r="Y381">
        <v>2</v>
      </c>
      <c r="Z381">
        <v>1</v>
      </c>
      <c r="AF381" t="b">
        <v>1</v>
      </c>
      <c r="BS381" t="s">
        <v>1462</v>
      </c>
      <c r="BT381" t="s">
        <v>1462</v>
      </c>
      <c r="BU381" t="s">
        <v>7945</v>
      </c>
      <c r="BV381" t="s">
        <v>7946</v>
      </c>
      <c r="BW381">
        <v>5</v>
      </c>
      <c r="BX381">
        <v>2.5</v>
      </c>
      <c r="BY381">
        <v>8.5</v>
      </c>
      <c r="BZ381">
        <v>5</v>
      </c>
      <c r="CA381">
        <v>2.5</v>
      </c>
      <c r="CB381">
        <v>16</v>
      </c>
      <c r="CC381" t="s">
        <v>1462</v>
      </c>
      <c r="CD381" t="b">
        <v>1</v>
      </c>
      <c r="CF381">
        <v>40</v>
      </c>
      <c r="CH381" t="s">
        <v>1462</v>
      </c>
      <c r="CK381">
        <v>40</v>
      </c>
      <c r="CM381" t="s">
        <v>1463</v>
      </c>
      <c r="CR381" t="s">
        <v>1463</v>
      </c>
      <c r="CW381" t="s">
        <v>1463</v>
      </c>
      <c r="DB381" t="s">
        <v>1463</v>
      </c>
      <c r="DG381" t="s">
        <v>1462</v>
      </c>
      <c r="DJ381">
        <v>20</v>
      </c>
      <c r="DL381" t="s">
        <v>7947</v>
      </c>
      <c r="DM381" t="s">
        <v>1462</v>
      </c>
      <c r="DO381" t="b">
        <v>1</v>
      </c>
      <c r="DP381">
        <v>10</v>
      </c>
      <c r="DS381" t="b">
        <v>1</v>
      </c>
      <c r="DU381" t="b">
        <v>1</v>
      </c>
      <c r="DY381" t="b">
        <v>1</v>
      </c>
      <c r="EC381" t="b">
        <v>1</v>
      </c>
      <c r="EI381">
        <v>5</v>
      </c>
      <c r="EJ381">
        <v>2.5</v>
      </c>
      <c r="EN381">
        <v>0</v>
      </c>
      <c r="EO381" t="s">
        <v>1463</v>
      </c>
      <c r="FL381">
        <v>2.2999999999999998</v>
      </c>
      <c r="FM381">
        <v>2.5</v>
      </c>
      <c r="FN381">
        <v>2.5</v>
      </c>
      <c r="FO381">
        <v>7.3</v>
      </c>
      <c r="FP381" t="s">
        <v>1462</v>
      </c>
      <c r="FS381" t="s">
        <v>1464</v>
      </c>
      <c r="FT381" t="b">
        <v>1</v>
      </c>
      <c r="FV381" t="s">
        <v>1464</v>
      </c>
      <c r="FY381" t="s">
        <v>1464</v>
      </c>
      <c r="GB381" t="s">
        <v>1464</v>
      </c>
      <c r="GE381" t="s">
        <v>1464</v>
      </c>
      <c r="GH381" t="s">
        <v>1464</v>
      </c>
      <c r="GK381" t="s">
        <v>1464</v>
      </c>
      <c r="GN381" t="s">
        <v>1464</v>
      </c>
      <c r="GQ381" t="s">
        <v>1464</v>
      </c>
      <c r="GT381" t="s">
        <v>1464</v>
      </c>
      <c r="GW381" t="s">
        <v>1464</v>
      </c>
      <c r="GZ381" t="s">
        <v>1464</v>
      </c>
      <c r="HC381" t="s">
        <v>1464</v>
      </c>
      <c r="HD381" t="b">
        <v>1</v>
      </c>
      <c r="HF381" t="s">
        <v>1464</v>
      </c>
      <c r="HI381" t="s">
        <v>1464</v>
      </c>
      <c r="HL381" t="s">
        <v>1464</v>
      </c>
      <c r="HO381" t="s">
        <v>1464</v>
      </c>
      <c r="HR381" t="s">
        <v>1464</v>
      </c>
      <c r="HU381" t="s">
        <v>1464</v>
      </c>
      <c r="HX381" t="s">
        <v>1464</v>
      </c>
      <c r="IA381" t="s">
        <v>1464</v>
      </c>
      <c r="ID381" t="s">
        <v>1464</v>
      </c>
      <c r="IG381" t="s">
        <v>1464</v>
      </c>
      <c r="IJ381" t="s">
        <v>1464</v>
      </c>
      <c r="IM381" t="s">
        <v>1464</v>
      </c>
      <c r="IP381" t="s">
        <v>1464</v>
      </c>
      <c r="IS381" t="s">
        <v>1464</v>
      </c>
      <c r="IV381" t="s">
        <v>1464</v>
      </c>
      <c r="IY381" t="s">
        <v>1464</v>
      </c>
      <c r="JB381" t="s">
        <v>1464</v>
      </c>
      <c r="JC381" t="b">
        <v>1</v>
      </c>
      <c r="JE381" t="s">
        <v>1464</v>
      </c>
      <c r="JH381" t="s">
        <v>1464</v>
      </c>
      <c r="JK381" t="s">
        <v>1464</v>
      </c>
      <c r="JN381" t="s">
        <v>1464</v>
      </c>
      <c r="JQ381" t="s">
        <v>1464</v>
      </c>
      <c r="JT381" t="s">
        <v>1464</v>
      </c>
      <c r="JW381" t="s">
        <v>1464</v>
      </c>
      <c r="JZ381" t="s">
        <v>1464</v>
      </c>
      <c r="KC381" t="s">
        <v>1464</v>
      </c>
      <c r="KF381" t="s">
        <v>1464</v>
      </c>
      <c r="KJ381" t="s">
        <v>1464</v>
      </c>
      <c r="KK381" t="s">
        <v>1463</v>
      </c>
      <c r="KM381">
        <v>2.5</v>
      </c>
      <c r="KN381">
        <v>2.5</v>
      </c>
      <c r="KO381">
        <v>5</v>
      </c>
      <c r="KP381">
        <v>0</v>
      </c>
      <c r="KQ381">
        <v>0</v>
      </c>
      <c r="KR381">
        <v>5</v>
      </c>
      <c r="KS381" t="s">
        <v>1462</v>
      </c>
      <c r="KV381">
        <v>1</v>
      </c>
      <c r="KW381">
        <v>1</v>
      </c>
      <c r="KZ381">
        <v>5</v>
      </c>
      <c r="LB381">
        <v>2</v>
      </c>
      <c r="LF381">
        <v>1</v>
      </c>
      <c r="LG381">
        <v>1</v>
      </c>
      <c r="LJ381">
        <v>1</v>
      </c>
      <c r="LL381">
        <v>1</v>
      </c>
      <c r="LZ381" t="b">
        <v>1</v>
      </c>
      <c r="MA381" t="b">
        <v>1</v>
      </c>
      <c r="MF381" t="b">
        <v>1</v>
      </c>
      <c r="MN381" t="b">
        <v>1</v>
      </c>
      <c r="MT381" t="s">
        <v>1463</v>
      </c>
      <c r="MV381">
        <v>0</v>
      </c>
      <c r="MW381">
        <v>0</v>
      </c>
      <c r="MX381">
        <v>0</v>
      </c>
      <c r="MY381">
        <v>0</v>
      </c>
      <c r="MZ381">
        <v>0</v>
      </c>
      <c r="NA381">
        <v>0</v>
      </c>
      <c r="NM381" t="s">
        <v>2549</v>
      </c>
      <c r="NN381" t="s">
        <v>2549</v>
      </c>
      <c r="NO381" t="s">
        <v>2549</v>
      </c>
      <c r="NP381" t="s">
        <v>2549</v>
      </c>
      <c r="NQ381" t="s">
        <v>2549</v>
      </c>
      <c r="NR381" t="s">
        <v>2549</v>
      </c>
      <c r="NS381" t="s">
        <v>2549</v>
      </c>
      <c r="NT381" t="s">
        <v>2549</v>
      </c>
      <c r="NU381" t="s">
        <v>2549</v>
      </c>
      <c r="NV381" t="s">
        <v>2549</v>
      </c>
      <c r="NW381" t="s">
        <v>2550</v>
      </c>
      <c r="NX381" t="s">
        <v>2569</v>
      </c>
      <c r="NY381" t="s">
        <v>2550</v>
      </c>
      <c r="NZ381" t="s">
        <v>2550</v>
      </c>
      <c r="OA381" t="s">
        <v>2550</v>
      </c>
      <c r="OB381" t="s">
        <v>2569</v>
      </c>
      <c r="OC381" t="s">
        <v>2550</v>
      </c>
      <c r="OD381" t="s">
        <v>2569</v>
      </c>
      <c r="OE381" t="s">
        <v>2550</v>
      </c>
      <c r="OF381" t="s">
        <v>2550</v>
      </c>
      <c r="OG381">
        <v>0</v>
      </c>
      <c r="OH381">
        <v>0</v>
      </c>
      <c r="OJ381">
        <v>0</v>
      </c>
      <c r="OK381">
        <v>2.5</v>
      </c>
      <c r="OL381">
        <v>2.5</v>
      </c>
      <c r="QL381">
        <v>0</v>
      </c>
      <c r="QM381">
        <v>2.5</v>
      </c>
      <c r="RO381">
        <v>7.5</v>
      </c>
      <c r="RP381">
        <v>2.5</v>
      </c>
      <c r="RQ381">
        <v>2.5</v>
      </c>
      <c r="RR381">
        <v>12.5</v>
      </c>
      <c r="RS381" t="s">
        <v>1463</v>
      </c>
      <c r="RZ381" t="s">
        <v>1463</v>
      </c>
      <c r="SB381" t="s">
        <v>1463</v>
      </c>
      <c r="SH381" t="s">
        <v>1463</v>
      </c>
      <c r="SK381">
        <v>2.5</v>
      </c>
      <c r="SL381">
        <v>2.5</v>
      </c>
      <c r="SM381">
        <v>4</v>
      </c>
      <c r="SN381">
        <v>2.5</v>
      </c>
      <c r="SO381">
        <v>2.5</v>
      </c>
      <c r="SP381">
        <v>9</v>
      </c>
      <c r="SQ381" t="s">
        <v>1462</v>
      </c>
      <c r="SS381">
        <v>100</v>
      </c>
      <c r="ST381" t="s">
        <v>7499</v>
      </c>
      <c r="SU381" t="s">
        <v>1463</v>
      </c>
      <c r="SY381" t="b">
        <v>1</v>
      </c>
      <c r="TI381">
        <v>15</v>
      </c>
      <c r="TJ381" t="s">
        <v>7948</v>
      </c>
      <c r="TM381" t="b">
        <v>1</v>
      </c>
      <c r="TX381">
        <v>2.5</v>
      </c>
      <c r="TY381">
        <v>2.5</v>
      </c>
      <c r="VI381">
        <v>5</v>
      </c>
      <c r="VJ381">
        <v>5</v>
      </c>
      <c r="VK381">
        <v>2.5</v>
      </c>
      <c r="VL381">
        <v>12.5</v>
      </c>
      <c r="VM381" t="s">
        <v>1463</v>
      </c>
      <c r="VO381" t="s">
        <v>1463</v>
      </c>
      <c r="VQ381" t="s">
        <v>1463</v>
      </c>
      <c r="VS381" t="s">
        <v>1463</v>
      </c>
      <c r="VV381" t="s">
        <v>1463</v>
      </c>
      <c r="VX381" t="s">
        <v>1462</v>
      </c>
      <c r="VY381" t="s">
        <v>7949</v>
      </c>
      <c r="VZ381">
        <v>5</v>
      </c>
      <c r="WA381">
        <v>2.5</v>
      </c>
      <c r="XJ381">
        <v>5</v>
      </c>
      <c r="XK381">
        <v>3.8</v>
      </c>
      <c r="XL381">
        <v>1.3</v>
      </c>
      <c r="XM381">
        <v>10.1</v>
      </c>
      <c r="XN381" t="s">
        <v>1462</v>
      </c>
      <c r="XO381" t="s">
        <v>1462</v>
      </c>
      <c r="XR381" t="b">
        <v>1</v>
      </c>
      <c r="XX381" t="b">
        <v>1</v>
      </c>
      <c r="YB381" t="s">
        <v>7950</v>
      </c>
      <c r="YC381" t="s">
        <v>1462</v>
      </c>
      <c r="YD381" t="s">
        <v>7951</v>
      </c>
      <c r="YE381" t="s">
        <v>1462</v>
      </c>
      <c r="YF381" t="s">
        <v>6929</v>
      </c>
      <c r="YG381">
        <v>2.5</v>
      </c>
      <c r="YH381">
        <v>0</v>
      </c>
      <c r="YI381" t="s">
        <v>1463</v>
      </c>
      <c r="YU381">
        <v>5</v>
      </c>
      <c r="YV381">
        <v>2.5</v>
      </c>
      <c r="ZX381">
        <v>10</v>
      </c>
      <c r="ZY381">
        <v>2.5</v>
      </c>
      <c r="ZZ381">
        <v>0</v>
      </c>
      <c r="AAA381">
        <v>12.5</v>
      </c>
      <c r="AAB381" t="s">
        <v>1462</v>
      </c>
      <c r="AAD381" t="b">
        <v>1</v>
      </c>
      <c r="AAM381" t="b">
        <v>1</v>
      </c>
      <c r="AAO381" t="b">
        <v>1</v>
      </c>
      <c r="AAS381" t="s">
        <v>7952</v>
      </c>
      <c r="AAT381">
        <v>2.5</v>
      </c>
      <c r="AAU381">
        <v>0</v>
      </c>
      <c r="ADN381">
        <v>10</v>
      </c>
      <c r="ADO381">
        <v>0</v>
      </c>
      <c r="ADP381">
        <v>2.5</v>
      </c>
      <c r="ADQ381">
        <v>12.5</v>
      </c>
      <c r="ADR381" t="s">
        <v>1759</v>
      </c>
      <c r="ADS381">
        <v>1</v>
      </c>
      <c r="ADT381">
        <v>20</v>
      </c>
      <c r="ADU381" t="s">
        <v>3580</v>
      </c>
      <c r="ADV381">
        <v>20</v>
      </c>
      <c r="ADW381">
        <v>120</v>
      </c>
      <c r="ADX381" t="s">
        <v>2560</v>
      </c>
      <c r="ADY381">
        <v>10</v>
      </c>
      <c r="ADZ381">
        <v>50</v>
      </c>
      <c r="AEG381">
        <v>0</v>
      </c>
      <c r="AEH381">
        <v>2.5</v>
      </c>
      <c r="AEI381">
        <v>10</v>
      </c>
      <c r="AEJ381">
        <v>5</v>
      </c>
      <c r="AEK381">
        <v>2.5</v>
      </c>
      <c r="AEL381">
        <v>17.5</v>
      </c>
      <c r="AEU381" t="b">
        <v>1</v>
      </c>
      <c r="AEV381" t="b">
        <v>1</v>
      </c>
      <c r="AEX381" t="b">
        <v>1</v>
      </c>
      <c r="AFC381">
        <v>5</v>
      </c>
      <c r="AFD381">
        <v>2.5</v>
      </c>
      <c r="AFE381">
        <v>0</v>
      </c>
      <c r="AFF381">
        <v>7.2</v>
      </c>
      <c r="AFG381">
        <v>0</v>
      </c>
      <c r="AFH381">
        <v>7.2</v>
      </c>
      <c r="AFI381" t="s">
        <v>1463</v>
      </c>
      <c r="AFK381" t="s">
        <v>1463</v>
      </c>
      <c r="AFM381" t="s">
        <v>1463</v>
      </c>
      <c r="AFO381" t="s">
        <v>1463</v>
      </c>
      <c r="AFQ381" t="s">
        <v>1463</v>
      </c>
      <c r="AFT381" t="s">
        <v>1463</v>
      </c>
      <c r="AFV381">
        <v>3</v>
      </c>
      <c r="AFW381">
        <v>3</v>
      </c>
      <c r="AFX381">
        <v>7.2222222222222197</v>
      </c>
      <c r="AFY381">
        <v>0</v>
      </c>
      <c r="AFZ381">
        <v>6.7</v>
      </c>
      <c r="AGA381">
        <v>5</v>
      </c>
      <c r="AGB381">
        <v>0</v>
      </c>
      <c r="AGC381">
        <v>11.7</v>
      </c>
      <c r="AGD381">
        <v>10</v>
      </c>
      <c r="AGE381">
        <v>40</v>
      </c>
      <c r="AGF381">
        <v>100</v>
      </c>
      <c r="AGG381">
        <v>10</v>
      </c>
      <c r="AGH381">
        <v>2</v>
      </c>
      <c r="AGI381">
        <v>0</v>
      </c>
      <c r="AGJ381">
        <v>10</v>
      </c>
      <c r="AGK381">
        <v>0</v>
      </c>
      <c r="AGL381">
        <v>0</v>
      </c>
      <c r="AGM381" t="s">
        <v>7953</v>
      </c>
      <c r="AGN381" t="s">
        <v>7954</v>
      </c>
      <c r="AGQ381">
        <v>5</v>
      </c>
      <c r="AGR381">
        <v>0</v>
      </c>
      <c r="AGS381">
        <v>2</v>
      </c>
      <c r="AGT381">
        <v>5</v>
      </c>
      <c r="AGU381">
        <v>2.5</v>
      </c>
      <c r="AGV381">
        <v>9.5</v>
      </c>
      <c r="AGW381">
        <v>2</v>
      </c>
      <c r="AGY381" t="b">
        <v>1</v>
      </c>
      <c r="AGZ381" t="b">
        <v>1</v>
      </c>
      <c r="AHD381">
        <v>2</v>
      </c>
      <c r="AHE381">
        <v>2</v>
      </c>
      <c r="AHF381">
        <v>3</v>
      </c>
      <c r="AKM381">
        <v>5</v>
      </c>
      <c r="AKN381">
        <v>2.5</v>
      </c>
      <c r="AKO381">
        <v>10</v>
      </c>
      <c r="AKP381">
        <v>2.5</v>
      </c>
      <c r="AKQ381">
        <v>2.5</v>
      </c>
      <c r="AKR381">
        <v>15</v>
      </c>
      <c r="AKS381" t="s">
        <v>1462</v>
      </c>
      <c r="AKT381" t="s">
        <v>1463</v>
      </c>
      <c r="AKV381" t="s">
        <v>1462</v>
      </c>
      <c r="AKX381" t="s">
        <v>1463</v>
      </c>
      <c r="AKZ381" t="s">
        <v>1463</v>
      </c>
      <c r="ALB381" t="s">
        <v>1462</v>
      </c>
      <c r="ALD381" t="s">
        <v>1463</v>
      </c>
      <c r="ALF381" t="s">
        <v>1462</v>
      </c>
      <c r="ALH381" t="s">
        <v>1463</v>
      </c>
      <c r="ALJ381" t="s">
        <v>1463</v>
      </c>
      <c r="ALL381" t="s">
        <v>1462</v>
      </c>
      <c r="ALN381" t="s">
        <v>1462</v>
      </c>
      <c r="ALP381" t="s">
        <v>1463</v>
      </c>
      <c r="ALR381" t="s">
        <v>1463</v>
      </c>
      <c r="ALT381" t="s">
        <v>1463</v>
      </c>
      <c r="AML381" t="b">
        <v>1</v>
      </c>
      <c r="AMM381" t="b">
        <v>1</v>
      </c>
      <c r="AMQ381" t="b">
        <v>1</v>
      </c>
      <c r="AMW381" t="b">
        <v>1</v>
      </c>
      <c r="ANA381">
        <v>2.5</v>
      </c>
      <c r="ANB381">
        <v>2.5</v>
      </c>
      <c r="ANC381">
        <v>10</v>
      </c>
      <c r="AND381">
        <v>5</v>
      </c>
      <c r="ANE381">
        <v>2.5</v>
      </c>
      <c r="ANF381">
        <v>17.5</v>
      </c>
      <c r="ANG381" t="s">
        <v>1462</v>
      </c>
      <c r="ANH381" t="s">
        <v>4625</v>
      </c>
      <c r="ANI381" t="s">
        <v>1462</v>
      </c>
      <c r="ANJ381" t="s">
        <v>2616</v>
      </c>
      <c r="ANK381">
        <v>5</v>
      </c>
      <c r="ANL381">
        <v>2.5</v>
      </c>
      <c r="ANM381">
        <v>6</v>
      </c>
      <c r="ANN381">
        <v>2.5</v>
      </c>
      <c r="ANO381">
        <v>10</v>
      </c>
      <c r="ANP381">
        <v>18.5</v>
      </c>
      <c r="ANQ381" t="s">
        <v>2599</v>
      </c>
      <c r="ANR381" t="s">
        <v>1462</v>
      </c>
      <c r="ANT381">
        <v>2.5</v>
      </c>
      <c r="ANU381">
        <v>10</v>
      </c>
      <c r="AQR381">
        <v>2.5</v>
      </c>
      <c r="AQS381">
        <v>0</v>
      </c>
      <c r="AQT381">
        <v>2.5</v>
      </c>
      <c r="AQU381">
        <v>5</v>
      </c>
      <c r="AQV381" t="s">
        <v>1463</v>
      </c>
      <c r="ARA381" t="b">
        <v>1</v>
      </c>
      <c r="ARC381" t="b">
        <v>1</v>
      </c>
      <c r="ARD381" t="b">
        <v>1</v>
      </c>
      <c r="ARG381">
        <v>0</v>
      </c>
      <c r="ARH381">
        <v>2.5</v>
      </c>
      <c r="ARI381" t="s">
        <v>1463</v>
      </c>
      <c r="ARQ381" t="s">
        <v>1462</v>
      </c>
      <c r="ARS381" t="s">
        <v>7955</v>
      </c>
      <c r="ART381" t="s">
        <v>2616</v>
      </c>
      <c r="ARV381" t="b">
        <v>1</v>
      </c>
      <c r="ASD381">
        <v>0</v>
      </c>
      <c r="ASE381">
        <v>2.5</v>
      </c>
      <c r="ASF381">
        <v>3</v>
      </c>
      <c r="ASG381">
        <v>2.5</v>
      </c>
      <c r="ASH381">
        <v>2.5</v>
      </c>
      <c r="ASI381">
        <v>8</v>
      </c>
      <c r="ASJ381">
        <v>30</v>
      </c>
      <c r="ASL381" t="b">
        <v>1</v>
      </c>
      <c r="ASM381" t="b">
        <v>1</v>
      </c>
      <c r="ASS381">
        <v>1</v>
      </c>
      <c r="AST381" t="s">
        <v>1462</v>
      </c>
      <c r="ASW381" t="b">
        <v>1</v>
      </c>
      <c r="ASX381" t="b">
        <v>1</v>
      </c>
      <c r="ASY381" t="b">
        <v>1</v>
      </c>
      <c r="ATC381" t="s">
        <v>7641</v>
      </c>
      <c r="ATD381">
        <v>2.5</v>
      </c>
      <c r="ATE381">
        <v>2.5</v>
      </c>
      <c r="ATF381">
        <v>0</v>
      </c>
      <c r="ATG381">
        <v>0</v>
      </c>
      <c r="ATH381">
        <v>2.5</v>
      </c>
      <c r="ATI381">
        <v>2.5</v>
      </c>
      <c r="ATJ381" t="s">
        <v>1463</v>
      </c>
      <c r="AVZ381">
        <v>0</v>
      </c>
      <c r="AWA381">
        <v>2.5</v>
      </c>
      <c r="AWB381">
        <v>0</v>
      </c>
      <c r="AWC381">
        <v>2.5</v>
      </c>
      <c r="AWD381">
        <v>5</v>
      </c>
      <c r="AWE381">
        <v>5</v>
      </c>
      <c r="AWF381">
        <v>2.5</v>
      </c>
      <c r="AWG381">
        <v>12.5</v>
      </c>
      <c r="AWH381" t="s">
        <v>1462</v>
      </c>
      <c r="AWI381" t="s">
        <v>4525</v>
      </c>
      <c r="AWJ381" t="s">
        <v>1463</v>
      </c>
      <c r="AWL381" t="s">
        <v>1462</v>
      </c>
      <c r="AWM381" t="s">
        <v>2619</v>
      </c>
      <c r="AWN381" t="s">
        <v>1463</v>
      </c>
      <c r="AWP381" t="s">
        <v>1462</v>
      </c>
      <c r="AWQ381" t="s">
        <v>1469</v>
      </c>
      <c r="AWR381" t="s">
        <v>1463</v>
      </c>
      <c r="AWT381" t="s">
        <v>1463</v>
      </c>
      <c r="AWV381" t="s">
        <v>1462</v>
      </c>
      <c r="AWW381" t="s">
        <v>1470</v>
      </c>
      <c r="AWX381" t="s">
        <v>1462</v>
      </c>
      <c r="AWY381" t="s">
        <v>1470</v>
      </c>
      <c r="AWZ381" t="s">
        <v>1462</v>
      </c>
      <c r="AXA381" t="s">
        <v>1469</v>
      </c>
      <c r="AXB381" t="s">
        <v>1463</v>
      </c>
      <c r="AXD381" t="s">
        <v>1463</v>
      </c>
      <c r="AXI381">
        <v>5</v>
      </c>
      <c r="AXJ381">
        <v>2.5</v>
      </c>
      <c r="AXK381">
        <v>1</v>
      </c>
      <c r="AXN381">
        <v>1</v>
      </c>
      <c r="AXO381">
        <v>1</v>
      </c>
      <c r="AXP381">
        <v>1</v>
      </c>
      <c r="AXQ381">
        <v>1</v>
      </c>
      <c r="AXR381">
        <v>1</v>
      </c>
      <c r="AXS381">
        <v>1</v>
      </c>
      <c r="AXT381">
        <v>1</v>
      </c>
      <c r="AXU381">
        <v>1</v>
      </c>
      <c r="AXV381">
        <v>2</v>
      </c>
      <c r="AXW381">
        <v>1</v>
      </c>
      <c r="AXX381">
        <v>2</v>
      </c>
      <c r="AYA381">
        <v>10</v>
      </c>
      <c r="AYD381">
        <v>10</v>
      </c>
      <c r="AYE381" t="s">
        <v>1463</v>
      </c>
      <c r="AYF381" t="s">
        <v>1463</v>
      </c>
      <c r="AYG381">
        <v>10</v>
      </c>
      <c r="AYJ381">
        <v>10</v>
      </c>
      <c r="AYK381">
        <v>2.5</v>
      </c>
      <c r="AYL381">
        <v>2.5</v>
      </c>
      <c r="AYM381">
        <v>15</v>
      </c>
      <c r="AZO381" t="s">
        <v>1462</v>
      </c>
      <c r="AZP381" t="s">
        <v>7956</v>
      </c>
      <c r="AZR381">
        <v>2.5</v>
      </c>
      <c r="AZS381">
        <v>2.5</v>
      </c>
      <c r="BCH381">
        <v>10</v>
      </c>
      <c r="BCI381">
        <v>5</v>
      </c>
      <c r="BCJ381">
        <v>2.5</v>
      </c>
      <c r="BCK381">
        <v>17.5</v>
      </c>
      <c r="BCL381">
        <v>1</v>
      </c>
      <c r="BCN381">
        <v>2</v>
      </c>
      <c r="BCP381">
        <v>3</v>
      </c>
      <c r="BCR381">
        <v>4</v>
      </c>
      <c r="BCT381" t="s">
        <v>2555</v>
      </c>
      <c r="BCW381" t="s">
        <v>2555</v>
      </c>
      <c r="BCY381">
        <v>5</v>
      </c>
      <c r="BCZ381">
        <v>2.5</v>
      </c>
      <c r="BEH381">
        <v>10</v>
      </c>
      <c r="BEI381">
        <v>7.5</v>
      </c>
      <c r="BEJ381">
        <v>2.5</v>
      </c>
      <c r="BEK381">
        <v>20</v>
      </c>
      <c r="BEL381" t="s">
        <v>2567</v>
      </c>
      <c r="BEN381" t="s">
        <v>2567</v>
      </c>
      <c r="BEP381" t="s">
        <v>2567</v>
      </c>
      <c r="BER381" t="s">
        <v>2567</v>
      </c>
      <c r="BET381" t="s">
        <v>2567</v>
      </c>
      <c r="BEV381" t="s">
        <v>2567</v>
      </c>
      <c r="BEX381">
        <v>7.5</v>
      </c>
      <c r="BEY381">
        <v>2.5</v>
      </c>
      <c r="BGQ381" t="s">
        <v>1467</v>
      </c>
      <c r="BGR381">
        <v>2.5</v>
      </c>
      <c r="BGS381">
        <v>2.5</v>
      </c>
      <c r="BGT381">
        <v>5</v>
      </c>
      <c r="BGU381" t="s">
        <v>1463</v>
      </c>
      <c r="BHK381">
        <v>2.5</v>
      </c>
      <c r="BHL381">
        <v>2.5</v>
      </c>
      <c r="BIT381">
        <v>0</v>
      </c>
      <c r="BIU381">
        <v>5</v>
      </c>
      <c r="BIV381">
        <v>2.5</v>
      </c>
      <c r="BIW381">
        <v>7.5</v>
      </c>
      <c r="BIX381">
        <v>1</v>
      </c>
      <c r="BIY381" t="s">
        <v>1474</v>
      </c>
      <c r="BIZ381" t="s">
        <v>2548</v>
      </c>
      <c r="BJA381" t="s">
        <v>2548</v>
      </c>
      <c r="BJB381">
        <v>5</v>
      </c>
      <c r="BJC381">
        <v>2.5</v>
      </c>
    </row>
    <row r="382" spans="1:1023 1026:1615" ht="15" x14ac:dyDescent="0.25">
      <c r="A382" t="s">
        <v>6936</v>
      </c>
      <c r="B382" t="s">
        <v>7957</v>
      </c>
      <c r="C382" t="s">
        <v>7958</v>
      </c>
      <c r="D382" t="s">
        <v>1460</v>
      </c>
      <c r="F382" t="s">
        <v>2606</v>
      </c>
      <c r="G382" t="s">
        <v>2607</v>
      </c>
      <c r="H382" t="s">
        <v>4381</v>
      </c>
      <c r="I382" t="s">
        <v>4509</v>
      </c>
      <c r="J382">
        <v>2.9277894299999998</v>
      </c>
      <c r="K382">
        <v>34.131549229999997</v>
      </c>
      <c r="L382" s="116">
        <v>42402</v>
      </c>
      <c r="M382" t="s">
        <v>1461</v>
      </c>
      <c r="N382">
        <v>35</v>
      </c>
      <c r="O382" t="s">
        <v>2554</v>
      </c>
      <c r="Q382">
        <v>6.7</v>
      </c>
      <c r="R382">
        <v>5</v>
      </c>
      <c r="S382">
        <v>2.5</v>
      </c>
      <c r="T382">
        <v>14.2</v>
      </c>
      <c r="U382">
        <v>1</v>
      </c>
      <c r="V382">
        <v>1</v>
      </c>
      <c r="X382">
        <v>2</v>
      </c>
      <c r="AA382" t="b">
        <v>1</v>
      </c>
      <c r="BS382" t="s">
        <v>1462</v>
      </c>
      <c r="BT382" t="s">
        <v>1462</v>
      </c>
      <c r="BU382" t="s">
        <v>7144</v>
      </c>
      <c r="BV382" t="s">
        <v>7144</v>
      </c>
      <c r="BW382">
        <v>5</v>
      </c>
      <c r="BX382">
        <v>2.5</v>
      </c>
      <c r="BY382">
        <v>7</v>
      </c>
      <c r="BZ382">
        <v>2.5</v>
      </c>
      <c r="CA382">
        <v>2.5</v>
      </c>
      <c r="CB382">
        <v>12</v>
      </c>
      <c r="CC382" t="s">
        <v>1462</v>
      </c>
      <c r="CD382" t="b">
        <v>1</v>
      </c>
      <c r="CF382">
        <v>20</v>
      </c>
      <c r="CH382" t="s">
        <v>1462</v>
      </c>
      <c r="CJ382" t="b">
        <v>1</v>
      </c>
      <c r="CK382">
        <v>20</v>
      </c>
      <c r="CM382" t="s">
        <v>1463</v>
      </c>
      <c r="CR382" t="s">
        <v>1463</v>
      </c>
      <c r="CW382" t="s">
        <v>1463</v>
      </c>
      <c r="DB382" t="s">
        <v>1463</v>
      </c>
      <c r="DG382" t="s">
        <v>1462</v>
      </c>
      <c r="DJ382">
        <v>5</v>
      </c>
      <c r="DM382" t="s">
        <v>1463</v>
      </c>
      <c r="DS382" t="b">
        <v>1</v>
      </c>
      <c r="DU382" t="b">
        <v>1</v>
      </c>
      <c r="EF382" t="b">
        <v>1</v>
      </c>
      <c r="EG382" t="s">
        <v>7959</v>
      </c>
      <c r="EI382">
        <v>2.5</v>
      </c>
      <c r="EJ382">
        <v>2.5</v>
      </c>
      <c r="EN382">
        <v>0</v>
      </c>
      <c r="EO382" t="s">
        <v>1463</v>
      </c>
      <c r="FL382">
        <v>2.2999999999999998</v>
      </c>
      <c r="FM382">
        <v>2.5</v>
      </c>
      <c r="FN382">
        <v>2.5</v>
      </c>
      <c r="FO382">
        <v>7.3</v>
      </c>
      <c r="FP382" t="s">
        <v>1462</v>
      </c>
      <c r="FT382" t="b">
        <v>1</v>
      </c>
      <c r="FV382" t="s">
        <v>1465</v>
      </c>
      <c r="HD382" t="b">
        <v>1</v>
      </c>
      <c r="HF382" t="s">
        <v>1465</v>
      </c>
      <c r="JC382" t="b">
        <v>1</v>
      </c>
      <c r="JE382" t="s">
        <v>2564</v>
      </c>
      <c r="KK382" t="s">
        <v>1463</v>
      </c>
      <c r="KM382">
        <v>2.5</v>
      </c>
      <c r="KN382">
        <v>2.5</v>
      </c>
      <c r="KO382">
        <v>3.5</v>
      </c>
      <c r="KP382">
        <v>2.5</v>
      </c>
      <c r="KQ382">
        <v>2.5</v>
      </c>
      <c r="KR382">
        <v>8.5</v>
      </c>
      <c r="KS382" t="s">
        <v>1462</v>
      </c>
      <c r="KV382">
        <v>4</v>
      </c>
      <c r="KW382">
        <v>2</v>
      </c>
      <c r="LA382">
        <v>1</v>
      </c>
      <c r="LF382">
        <v>1</v>
      </c>
      <c r="LG382">
        <v>1</v>
      </c>
      <c r="LK382">
        <v>1</v>
      </c>
      <c r="LZ382" t="b">
        <v>1</v>
      </c>
      <c r="MA382" t="b">
        <v>1</v>
      </c>
      <c r="MT382" t="s">
        <v>1463</v>
      </c>
      <c r="MV382">
        <v>2.5</v>
      </c>
      <c r="MW382">
        <v>2.5</v>
      </c>
      <c r="MX382">
        <v>0</v>
      </c>
      <c r="MY382">
        <v>2.5</v>
      </c>
      <c r="MZ382">
        <v>2.5</v>
      </c>
      <c r="NA382">
        <v>5</v>
      </c>
      <c r="NM382" t="s">
        <v>2549</v>
      </c>
      <c r="NN382" t="s">
        <v>2549</v>
      </c>
      <c r="NO382" t="s">
        <v>2549</v>
      </c>
      <c r="NP382" t="s">
        <v>2549</v>
      </c>
      <c r="NQ382" t="s">
        <v>2549</v>
      </c>
      <c r="NR382" t="s">
        <v>2549</v>
      </c>
      <c r="NS382" t="s">
        <v>2549</v>
      </c>
      <c r="NT382" t="s">
        <v>2549</v>
      </c>
      <c r="NU382" t="s">
        <v>2549</v>
      </c>
      <c r="NV382" t="s">
        <v>2549</v>
      </c>
      <c r="NW382" t="s">
        <v>2550</v>
      </c>
      <c r="NX382" t="s">
        <v>2569</v>
      </c>
      <c r="NY382" t="s">
        <v>2569</v>
      </c>
      <c r="NZ382" t="s">
        <v>2550</v>
      </c>
      <c r="OA382" t="s">
        <v>2550</v>
      </c>
      <c r="OB382" t="s">
        <v>2550</v>
      </c>
      <c r="OC382" t="s">
        <v>2569</v>
      </c>
      <c r="OD382" t="s">
        <v>2550</v>
      </c>
      <c r="OE382" t="s">
        <v>2550</v>
      </c>
      <c r="OF382" t="s">
        <v>2550</v>
      </c>
      <c r="OG382">
        <v>2.5</v>
      </c>
      <c r="OH382">
        <v>2.5</v>
      </c>
      <c r="OJ382">
        <v>2.5</v>
      </c>
      <c r="OK382">
        <v>0</v>
      </c>
      <c r="OL382">
        <v>2.5</v>
      </c>
      <c r="QL382">
        <v>2.5</v>
      </c>
      <c r="QM382">
        <v>0</v>
      </c>
      <c r="RO382">
        <v>7.5</v>
      </c>
      <c r="RP382">
        <v>2.5</v>
      </c>
      <c r="RQ382">
        <v>2.5</v>
      </c>
      <c r="RR382">
        <v>12.5</v>
      </c>
      <c r="RS382" t="s">
        <v>1463</v>
      </c>
      <c r="RZ382" t="s">
        <v>1463</v>
      </c>
      <c r="SB382" t="s">
        <v>1463</v>
      </c>
      <c r="SH382" t="s">
        <v>1463</v>
      </c>
      <c r="SK382">
        <v>2.5</v>
      </c>
      <c r="SL382">
        <v>2.5</v>
      </c>
      <c r="SM382">
        <v>4.3</v>
      </c>
      <c r="SN382">
        <v>2.5</v>
      </c>
      <c r="SO382">
        <v>2.5</v>
      </c>
      <c r="SP382">
        <v>9.3000000000000007</v>
      </c>
      <c r="SQ382" t="s">
        <v>1463</v>
      </c>
      <c r="SR382" t="s">
        <v>2668</v>
      </c>
      <c r="TI382">
        <v>15</v>
      </c>
      <c r="TJ382" t="s">
        <v>7960</v>
      </c>
      <c r="TM382" t="b">
        <v>1</v>
      </c>
      <c r="TN382" t="b">
        <v>1</v>
      </c>
      <c r="TP382" t="b">
        <v>1</v>
      </c>
      <c r="TX382">
        <v>2.5</v>
      </c>
      <c r="TY382">
        <v>2.5</v>
      </c>
      <c r="VI382">
        <v>0</v>
      </c>
      <c r="VJ382">
        <v>0</v>
      </c>
      <c r="VK382">
        <v>2.5</v>
      </c>
      <c r="VL382">
        <v>2.5</v>
      </c>
      <c r="VM382" t="s">
        <v>1463</v>
      </c>
      <c r="VO382" t="s">
        <v>1463</v>
      </c>
      <c r="VQ382" t="s">
        <v>1463</v>
      </c>
      <c r="VS382" t="s">
        <v>1463</v>
      </c>
      <c r="VV382" t="s">
        <v>1463</v>
      </c>
      <c r="VX382" t="s">
        <v>1463</v>
      </c>
      <c r="VY382" t="s">
        <v>7961</v>
      </c>
      <c r="VZ382">
        <v>0</v>
      </c>
      <c r="WA382">
        <v>2.5</v>
      </c>
      <c r="XJ382">
        <v>5</v>
      </c>
      <c r="XK382">
        <v>1.3</v>
      </c>
      <c r="XL382">
        <v>2.5</v>
      </c>
      <c r="XM382">
        <v>8.8000000000000007</v>
      </c>
      <c r="XN382" t="s">
        <v>1462</v>
      </c>
      <c r="XO382" t="s">
        <v>1462</v>
      </c>
      <c r="XR382" t="b">
        <v>1</v>
      </c>
      <c r="XT382" t="b">
        <v>1</v>
      </c>
      <c r="XU382" t="b">
        <v>1</v>
      </c>
      <c r="XW382" t="b">
        <v>1</v>
      </c>
      <c r="XX382" t="b">
        <v>1</v>
      </c>
      <c r="YB382" t="s">
        <v>7962</v>
      </c>
      <c r="YC382" t="s">
        <v>1462</v>
      </c>
      <c r="YD382" t="s">
        <v>7963</v>
      </c>
      <c r="YE382" t="s">
        <v>1462</v>
      </c>
      <c r="YF382" t="s">
        <v>7964</v>
      </c>
      <c r="YG382">
        <v>2.5</v>
      </c>
      <c r="YH382">
        <v>2.5</v>
      </c>
      <c r="YI382" t="s">
        <v>1463</v>
      </c>
      <c r="YU382">
        <v>0</v>
      </c>
      <c r="YV382">
        <v>2.5</v>
      </c>
      <c r="ZX382">
        <v>5</v>
      </c>
      <c r="ZY382">
        <v>2.5</v>
      </c>
      <c r="ZZ382">
        <v>2.5</v>
      </c>
      <c r="AAA382">
        <v>10</v>
      </c>
      <c r="AAB382" t="s">
        <v>1462</v>
      </c>
      <c r="AAO382" t="b">
        <v>1</v>
      </c>
      <c r="AAS382" t="s">
        <v>7028</v>
      </c>
      <c r="AAT382">
        <v>2.5</v>
      </c>
      <c r="AAU382">
        <v>2.5</v>
      </c>
      <c r="ADN382">
        <v>6</v>
      </c>
      <c r="ADO382">
        <v>2.5</v>
      </c>
      <c r="ADP382">
        <v>2.5</v>
      </c>
      <c r="ADQ382">
        <v>11</v>
      </c>
      <c r="ADR382" t="s">
        <v>1759</v>
      </c>
      <c r="ADS382">
        <v>0.5</v>
      </c>
      <c r="ADT382">
        <v>20</v>
      </c>
      <c r="ADU382" t="s">
        <v>2560</v>
      </c>
      <c r="ADV382">
        <v>2</v>
      </c>
      <c r="ADW382">
        <v>40</v>
      </c>
      <c r="AEG382">
        <v>2.5</v>
      </c>
      <c r="AEH382">
        <v>2.5</v>
      </c>
      <c r="AEI382">
        <v>0</v>
      </c>
      <c r="AEJ382">
        <v>0</v>
      </c>
      <c r="AEK382">
        <v>2.5</v>
      </c>
      <c r="AEL382">
        <v>2.5</v>
      </c>
      <c r="AEN382" t="b">
        <v>1</v>
      </c>
      <c r="AFB382" t="s">
        <v>7965</v>
      </c>
      <c r="AFC382">
        <v>0</v>
      </c>
      <c r="AFD382">
        <v>2.5</v>
      </c>
      <c r="AFE382">
        <v>0</v>
      </c>
      <c r="AFF382">
        <v>4.7</v>
      </c>
      <c r="AFG382">
        <v>2.5</v>
      </c>
      <c r="AFH382">
        <v>7.2</v>
      </c>
      <c r="AFI382" t="s">
        <v>1463</v>
      </c>
      <c r="AFK382" t="s">
        <v>1463</v>
      </c>
      <c r="AFM382" t="s">
        <v>1463</v>
      </c>
      <c r="AFO382" t="s">
        <v>1463</v>
      </c>
      <c r="AFQ382" t="s">
        <v>1463</v>
      </c>
      <c r="AFT382" t="s">
        <v>1463</v>
      </c>
      <c r="AFV382">
        <v>2</v>
      </c>
      <c r="AFW382">
        <v>2</v>
      </c>
      <c r="AFX382">
        <v>4.7222222222222197</v>
      </c>
      <c r="AFY382">
        <v>2.5</v>
      </c>
      <c r="AFZ382">
        <v>5</v>
      </c>
      <c r="AGA382">
        <v>2.5</v>
      </c>
      <c r="AGB382">
        <v>2.5</v>
      </c>
      <c r="AGC382">
        <v>10</v>
      </c>
      <c r="AGD382">
        <v>4</v>
      </c>
      <c r="AGE382">
        <v>50</v>
      </c>
      <c r="AGF382">
        <v>50</v>
      </c>
      <c r="AGG382">
        <v>4</v>
      </c>
      <c r="AGH382">
        <v>3</v>
      </c>
      <c r="AGI382">
        <v>0</v>
      </c>
      <c r="AGJ382">
        <v>4</v>
      </c>
      <c r="AGK382">
        <v>0</v>
      </c>
      <c r="AGL382">
        <v>0</v>
      </c>
      <c r="AGM382" t="s">
        <v>7966</v>
      </c>
      <c r="AGN382" t="s">
        <v>7967</v>
      </c>
      <c r="AGQ382">
        <v>2.5</v>
      </c>
      <c r="AGR382">
        <v>2.5</v>
      </c>
      <c r="AGS382">
        <v>2</v>
      </c>
      <c r="AGT382">
        <v>5</v>
      </c>
      <c r="AGU382">
        <v>0</v>
      </c>
      <c r="AGV382">
        <v>7</v>
      </c>
      <c r="AGW382">
        <v>2</v>
      </c>
      <c r="AGY382" t="b">
        <v>1</v>
      </c>
      <c r="AGZ382" t="b">
        <v>1</v>
      </c>
      <c r="AHD382">
        <v>2</v>
      </c>
      <c r="AHE382">
        <v>2</v>
      </c>
      <c r="AHF382">
        <v>3</v>
      </c>
      <c r="AKM382">
        <v>5</v>
      </c>
      <c r="AKN382">
        <v>0</v>
      </c>
      <c r="AKO382">
        <v>0</v>
      </c>
      <c r="AKP382">
        <v>0</v>
      </c>
      <c r="AKQ382">
        <v>2.5</v>
      </c>
      <c r="AKR382">
        <v>2.5</v>
      </c>
      <c r="AKS382" t="s">
        <v>1463</v>
      </c>
      <c r="ANA382">
        <v>0</v>
      </c>
      <c r="ANB382">
        <v>2.5</v>
      </c>
      <c r="ANC382">
        <v>10</v>
      </c>
      <c r="AND382">
        <v>5</v>
      </c>
      <c r="ANE382">
        <v>2.5</v>
      </c>
      <c r="ANF382">
        <v>17.5</v>
      </c>
      <c r="ANG382" t="s">
        <v>1462</v>
      </c>
      <c r="ANH382" t="s">
        <v>7968</v>
      </c>
      <c r="ANI382" t="s">
        <v>1462</v>
      </c>
      <c r="ANJ382" t="s">
        <v>7788</v>
      </c>
      <c r="ANK382">
        <v>5</v>
      </c>
      <c r="ANL382">
        <v>2.5</v>
      </c>
      <c r="ANM382">
        <v>6</v>
      </c>
      <c r="ANN382">
        <v>5</v>
      </c>
      <c r="ANO382">
        <v>2.5</v>
      </c>
      <c r="ANP382">
        <v>13.5</v>
      </c>
      <c r="ANQ382" t="s">
        <v>2599</v>
      </c>
      <c r="ANR382" t="s">
        <v>1462</v>
      </c>
      <c r="ANS382" t="s">
        <v>7969</v>
      </c>
      <c r="ANT382">
        <v>5</v>
      </c>
      <c r="ANU382">
        <v>2.5</v>
      </c>
      <c r="AQR382">
        <v>5</v>
      </c>
      <c r="AQS382">
        <v>0</v>
      </c>
      <c r="AQT382">
        <v>2.5</v>
      </c>
      <c r="AQU382">
        <v>7.5</v>
      </c>
      <c r="AQV382" t="s">
        <v>1463</v>
      </c>
      <c r="ARA382" t="b">
        <v>1</v>
      </c>
      <c r="ARD382" t="b">
        <v>1</v>
      </c>
      <c r="ARG382">
        <v>0</v>
      </c>
      <c r="ARH382">
        <v>2.5</v>
      </c>
      <c r="ARI382" t="s">
        <v>1463</v>
      </c>
      <c r="ARQ382" t="s">
        <v>1462</v>
      </c>
      <c r="ARS382" t="s">
        <v>7955</v>
      </c>
      <c r="ART382" t="s">
        <v>2616</v>
      </c>
      <c r="ARV382" t="b">
        <v>1</v>
      </c>
      <c r="ARW382" t="b">
        <v>1</v>
      </c>
      <c r="ASD382">
        <v>0</v>
      </c>
      <c r="ASE382">
        <v>2.5</v>
      </c>
      <c r="ASF382">
        <v>4</v>
      </c>
      <c r="ASG382">
        <v>5</v>
      </c>
      <c r="ASH382">
        <v>2.5</v>
      </c>
      <c r="ASI382">
        <v>11.5</v>
      </c>
      <c r="ASJ382">
        <v>30</v>
      </c>
      <c r="ASM382" t="b">
        <v>1</v>
      </c>
      <c r="ASS382">
        <v>2</v>
      </c>
      <c r="AST382" t="s">
        <v>1463</v>
      </c>
      <c r="ATD382">
        <v>5</v>
      </c>
      <c r="ATE382">
        <v>2.5</v>
      </c>
      <c r="ATF382">
        <v>8</v>
      </c>
      <c r="ATG382">
        <v>2.5</v>
      </c>
      <c r="ATH382">
        <v>1.3</v>
      </c>
      <c r="ATI382">
        <v>11.8</v>
      </c>
      <c r="ATJ382" t="s">
        <v>1462</v>
      </c>
      <c r="ATN382" t="b">
        <v>1</v>
      </c>
      <c r="ATO382" t="s">
        <v>7970</v>
      </c>
      <c r="ATP382" t="s">
        <v>2566</v>
      </c>
      <c r="AVW382" t="s">
        <v>1462</v>
      </c>
      <c r="AVX382" t="s">
        <v>1463</v>
      </c>
      <c r="AVZ382">
        <v>2.5</v>
      </c>
      <c r="AWA382">
        <v>2.5</v>
      </c>
      <c r="AWB382">
        <v>2.5</v>
      </c>
      <c r="AWC382">
        <v>0</v>
      </c>
      <c r="AWD382">
        <v>3</v>
      </c>
      <c r="AWE382">
        <v>5</v>
      </c>
      <c r="AWF382">
        <v>2.5</v>
      </c>
      <c r="AWG382">
        <v>10.5</v>
      </c>
      <c r="AWH382" t="s">
        <v>1462</v>
      </c>
      <c r="AWI382" t="s">
        <v>1470</v>
      </c>
      <c r="AWJ382" t="s">
        <v>1463</v>
      </c>
      <c r="AWL382" t="s">
        <v>1462</v>
      </c>
      <c r="AWM382" t="s">
        <v>2619</v>
      </c>
      <c r="AWN382" t="s">
        <v>1463</v>
      </c>
      <c r="AWP382" t="s">
        <v>1462</v>
      </c>
      <c r="AWQ382" t="s">
        <v>1469</v>
      </c>
      <c r="AWR382" t="s">
        <v>1463</v>
      </c>
      <c r="AWT382" t="s">
        <v>1463</v>
      </c>
      <c r="AWV382" t="s">
        <v>1463</v>
      </c>
      <c r="AWX382" t="s">
        <v>1463</v>
      </c>
      <c r="AWZ382" t="s">
        <v>1462</v>
      </c>
      <c r="AXA382" t="s">
        <v>1470</v>
      </c>
      <c r="AXB382" t="s">
        <v>1463</v>
      </c>
      <c r="AXD382" t="s">
        <v>1463</v>
      </c>
      <c r="AXI382">
        <v>5</v>
      </c>
      <c r="AXJ382">
        <v>2.5</v>
      </c>
      <c r="AXK382">
        <v>1</v>
      </c>
      <c r="AXN382">
        <v>1</v>
      </c>
      <c r="AXO382">
        <v>1</v>
      </c>
      <c r="AXP382">
        <v>1</v>
      </c>
      <c r="AXQ382">
        <v>1</v>
      </c>
      <c r="AXR382">
        <v>1</v>
      </c>
      <c r="AXS382">
        <v>1</v>
      </c>
      <c r="AXT382">
        <v>1</v>
      </c>
      <c r="AXU382">
        <v>1</v>
      </c>
      <c r="AXV382">
        <v>2</v>
      </c>
      <c r="AXW382">
        <v>1</v>
      </c>
      <c r="AXX382">
        <v>2</v>
      </c>
      <c r="AYA382">
        <v>10</v>
      </c>
      <c r="AYD382">
        <v>10</v>
      </c>
      <c r="AYE382" t="s">
        <v>1463</v>
      </c>
      <c r="AYF382" t="s">
        <v>1463</v>
      </c>
      <c r="AYG382">
        <v>10</v>
      </c>
      <c r="AYJ382">
        <v>10</v>
      </c>
      <c r="AYK382">
        <v>2.5</v>
      </c>
      <c r="AYL382">
        <v>2.5</v>
      </c>
      <c r="AYM382">
        <v>15</v>
      </c>
      <c r="AZO382" t="s">
        <v>1462</v>
      </c>
      <c r="AZP382" t="s">
        <v>7971</v>
      </c>
      <c r="AZR382">
        <v>2.5</v>
      </c>
      <c r="AZS382">
        <v>2.5</v>
      </c>
      <c r="BCH382">
        <v>10</v>
      </c>
      <c r="BCI382">
        <v>2.5</v>
      </c>
      <c r="BCJ382">
        <v>2.5</v>
      </c>
      <c r="BCK382">
        <v>15</v>
      </c>
      <c r="BCL382">
        <v>1</v>
      </c>
      <c r="BCN382">
        <v>2</v>
      </c>
      <c r="BCP382">
        <v>4</v>
      </c>
      <c r="BCR382">
        <v>3</v>
      </c>
      <c r="BCT382" t="s">
        <v>2555</v>
      </c>
      <c r="BCW382" t="s">
        <v>2555</v>
      </c>
      <c r="BCY382">
        <v>2.5</v>
      </c>
      <c r="BCZ382">
        <v>2.5</v>
      </c>
      <c r="BEH382">
        <v>8.3000000000000007</v>
      </c>
      <c r="BEI382">
        <v>5</v>
      </c>
      <c r="BEJ382">
        <v>2.5</v>
      </c>
      <c r="BEK382">
        <v>15.8</v>
      </c>
      <c r="BEL382" t="s">
        <v>2552</v>
      </c>
      <c r="BEN382" t="s">
        <v>2552</v>
      </c>
      <c r="BEP382" t="s">
        <v>2567</v>
      </c>
      <c r="BER382" t="s">
        <v>2567</v>
      </c>
      <c r="BET382" t="s">
        <v>2567</v>
      </c>
      <c r="BEV382" t="s">
        <v>2567</v>
      </c>
      <c r="BEX382">
        <v>5</v>
      </c>
      <c r="BEY382">
        <v>2.5</v>
      </c>
      <c r="BGQ382" t="s">
        <v>1467</v>
      </c>
      <c r="BGR382">
        <v>2.5</v>
      </c>
      <c r="BGS382">
        <v>2.5</v>
      </c>
      <c r="BGT382">
        <v>5</v>
      </c>
      <c r="BGU382" t="s">
        <v>1463</v>
      </c>
      <c r="BHK382">
        <v>2.5</v>
      </c>
      <c r="BHL382">
        <v>2.5</v>
      </c>
      <c r="BIT382">
        <v>5</v>
      </c>
      <c r="BIU382">
        <v>0</v>
      </c>
      <c r="BIV382">
        <v>2.5</v>
      </c>
      <c r="BIW382">
        <v>7.5</v>
      </c>
      <c r="BIX382">
        <v>2</v>
      </c>
      <c r="BIY382" t="s">
        <v>1474</v>
      </c>
      <c r="BIZ382" t="s">
        <v>2548</v>
      </c>
      <c r="BJA382" t="s">
        <v>1468</v>
      </c>
      <c r="BJB382">
        <v>0</v>
      </c>
      <c r="BJC382">
        <v>2.5</v>
      </c>
    </row>
    <row r="383" spans="1:1023 1026:1615" ht="15" x14ac:dyDescent="0.25">
      <c r="A383" t="s">
        <v>6936</v>
      </c>
      <c r="B383" t="s">
        <v>7972</v>
      </c>
      <c r="C383" t="s">
        <v>7973</v>
      </c>
      <c r="D383" t="s">
        <v>1460</v>
      </c>
      <c r="F383" t="s">
        <v>2606</v>
      </c>
      <c r="G383" t="s">
        <v>2607</v>
      </c>
      <c r="H383" t="s">
        <v>4381</v>
      </c>
      <c r="I383" t="s">
        <v>7974</v>
      </c>
      <c r="J383">
        <v>2.9316357100000001</v>
      </c>
      <c r="K383">
        <v>34.117350940000001</v>
      </c>
      <c r="L383" s="116">
        <v>42401</v>
      </c>
      <c r="M383" t="s">
        <v>1471</v>
      </c>
      <c r="N383">
        <v>50</v>
      </c>
      <c r="O383" t="s">
        <v>1472</v>
      </c>
      <c r="Q383">
        <v>8.3000000000000007</v>
      </c>
      <c r="R383">
        <v>5</v>
      </c>
      <c r="S383">
        <v>2.5</v>
      </c>
      <c r="T383">
        <v>15.8</v>
      </c>
      <c r="V383">
        <v>1</v>
      </c>
      <c r="Y383">
        <v>1</v>
      </c>
      <c r="AE383" t="b">
        <v>1</v>
      </c>
      <c r="AH383">
        <v>1</v>
      </c>
      <c r="AK383">
        <v>1</v>
      </c>
      <c r="AT383">
        <v>1</v>
      </c>
      <c r="AW383">
        <v>1</v>
      </c>
      <c r="BF383">
        <v>1</v>
      </c>
      <c r="BI383">
        <v>0</v>
      </c>
      <c r="BS383" t="s">
        <v>1462</v>
      </c>
      <c r="BT383" t="s">
        <v>1462</v>
      </c>
      <c r="BU383" t="s">
        <v>7975</v>
      </c>
      <c r="BV383" t="s">
        <v>7976</v>
      </c>
      <c r="BW383">
        <v>5</v>
      </c>
      <c r="BX383">
        <v>2.5</v>
      </c>
      <c r="BY383">
        <v>6</v>
      </c>
      <c r="BZ383">
        <v>2.5</v>
      </c>
      <c r="CA383">
        <v>2.5</v>
      </c>
      <c r="CB383">
        <v>11</v>
      </c>
      <c r="CC383" t="s">
        <v>1462</v>
      </c>
      <c r="CD383" t="b">
        <v>1</v>
      </c>
      <c r="CF383">
        <v>30</v>
      </c>
      <c r="CH383" t="s">
        <v>1463</v>
      </c>
      <c r="CM383" t="s">
        <v>1463</v>
      </c>
      <c r="CR383" t="s">
        <v>1463</v>
      </c>
      <c r="CW383" t="s">
        <v>1463</v>
      </c>
      <c r="DB383" t="s">
        <v>1463</v>
      </c>
      <c r="DG383" t="s">
        <v>1463</v>
      </c>
      <c r="DL383" t="s">
        <v>7977</v>
      </c>
      <c r="DM383" t="s">
        <v>1462</v>
      </c>
      <c r="DO383" t="b">
        <v>1</v>
      </c>
      <c r="DP383">
        <v>10</v>
      </c>
      <c r="DU383" t="b">
        <v>1</v>
      </c>
      <c r="DY383" t="b">
        <v>1</v>
      </c>
      <c r="EA383" t="b">
        <v>1</v>
      </c>
      <c r="EB383" t="b">
        <v>1</v>
      </c>
      <c r="EI383">
        <v>2.5</v>
      </c>
      <c r="EJ383">
        <v>2.5</v>
      </c>
      <c r="EN383">
        <v>0</v>
      </c>
      <c r="EO383" t="s">
        <v>1463</v>
      </c>
      <c r="FL383">
        <v>2.2999999999999998</v>
      </c>
      <c r="FM383">
        <v>2.5</v>
      </c>
      <c r="FN383">
        <v>2.5</v>
      </c>
      <c r="FO383">
        <v>7.3</v>
      </c>
      <c r="FP383" t="s">
        <v>1462</v>
      </c>
      <c r="FT383" t="b">
        <v>1</v>
      </c>
      <c r="FV383" t="s">
        <v>1464</v>
      </c>
      <c r="HD383" t="b">
        <v>1</v>
      </c>
      <c r="HF383" t="s">
        <v>1464</v>
      </c>
      <c r="JC383" t="b">
        <v>1</v>
      </c>
      <c r="JE383" t="s">
        <v>1465</v>
      </c>
      <c r="KK383" t="s">
        <v>1463</v>
      </c>
      <c r="KM383">
        <v>2.5</v>
      </c>
      <c r="KN383">
        <v>2.5</v>
      </c>
      <c r="KO383">
        <v>0</v>
      </c>
      <c r="KR383">
        <v>0</v>
      </c>
      <c r="KS383" t="s">
        <v>1463</v>
      </c>
      <c r="RO383">
        <v>7.5</v>
      </c>
      <c r="RP383">
        <v>2.5</v>
      </c>
      <c r="RQ383">
        <v>2.5</v>
      </c>
      <c r="RR383">
        <v>12.5</v>
      </c>
      <c r="RS383" t="s">
        <v>1463</v>
      </c>
      <c r="RZ383" t="s">
        <v>1463</v>
      </c>
      <c r="SK383">
        <v>2.5</v>
      </c>
      <c r="SL383">
        <v>2.5</v>
      </c>
      <c r="SM383">
        <v>4.3</v>
      </c>
      <c r="SN383">
        <v>0</v>
      </c>
      <c r="SO383">
        <v>2.5</v>
      </c>
      <c r="SP383">
        <v>6.8</v>
      </c>
      <c r="SQ383" t="s">
        <v>1463</v>
      </c>
      <c r="SR383" t="s">
        <v>2668</v>
      </c>
      <c r="TI383">
        <v>15</v>
      </c>
      <c r="TJ383" t="s">
        <v>7978</v>
      </c>
      <c r="TL383" t="b">
        <v>1</v>
      </c>
      <c r="TX383">
        <v>0</v>
      </c>
      <c r="TY383">
        <v>2.5</v>
      </c>
      <c r="VI383">
        <v>5</v>
      </c>
      <c r="VJ383">
        <v>0</v>
      </c>
      <c r="VK383">
        <v>2.5</v>
      </c>
      <c r="VL383">
        <v>7.5</v>
      </c>
      <c r="VM383" t="s">
        <v>1463</v>
      </c>
      <c r="VO383" t="s">
        <v>1463</v>
      </c>
      <c r="VQ383" t="s">
        <v>1463</v>
      </c>
      <c r="VS383" t="s">
        <v>1463</v>
      </c>
      <c r="VV383" t="s">
        <v>1463</v>
      </c>
      <c r="VX383" t="s">
        <v>1462</v>
      </c>
      <c r="VY383" t="s">
        <v>2659</v>
      </c>
      <c r="VZ383">
        <v>0</v>
      </c>
      <c r="WA383">
        <v>2.5</v>
      </c>
      <c r="XJ383">
        <v>2.5</v>
      </c>
      <c r="XK383">
        <v>2.5</v>
      </c>
      <c r="XL383">
        <v>2.5</v>
      </c>
      <c r="XM383">
        <v>7.5</v>
      </c>
      <c r="XN383" t="s">
        <v>1462</v>
      </c>
      <c r="XO383" t="s">
        <v>1462</v>
      </c>
      <c r="XR383" t="b">
        <v>1</v>
      </c>
      <c r="XT383" t="b">
        <v>1</v>
      </c>
      <c r="XU383" t="b">
        <v>1</v>
      </c>
      <c r="XX383" t="b">
        <v>1</v>
      </c>
      <c r="YC383" t="s">
        <v>1462</v>
      </c>
      <c r="YD383" t="s">
        <v>7979</v>
      </c>
      <c r="YE383" t="s">
        <v>1463</v>
      </c>
      <c r="YF383" t="s">
        <v>4579</v>
      </c>
      <c r="YG383">
        <v>2.5</v>
      </c>
      <c r="YH383">
        <v>2.5</v>
      </c>
      <c r="YI383" t="s">
        <v>1463</v>
      </c>
      <c r="YU383">
        <v>2.5</v>
      </c>
      <c r="YV383">
        <v>2.5</v>
      </c>
      <c r="ZX383">
        <v>7</v>
      </c>
      <c r="ZY383">
        <v>2.5</v>
      </c>
      <c r="ZZ383">
        <v>2.5</v>
      </c>
      <c r="AAA383">
        <v>12</v>
      </c>
      <c r="AAB383" t="s">
        <v>1462</v>
      </c>
      <c r="AAD383" t="b">
        <v>1</v>
      </c>
      <c r="AAO383" t="b">
        <v>1</v>
      </c>
      <c r="AAS383" t="s">
        <v>7028</v>
      </c>
      <c r="AAT383">
        <v>2.5</v>
      </c>
      <c r="AAU383">
        <v>2.5</v>
      </c>
      <c r="ADN383">
        <v>10</v>
      </c>
      <c r="ADO383">
        <v>5</v>
      </c>
      <c r="ADP383">
        <v>2.5</v>
      </c>
      <c r="ADQ383">
        <v>17.5</v>
      </c>
      <c r="ADR383" t="s">
        <v>1759</v>
      </c>
      <c r="ADS383">
        <v>1</v>
      </c>
      <c r="ADT383">
        <v>30</v>
      </c>
      <c r="ADU383" t="s">
        <v>2560</v>
      </c>
      <c r="ADV383">
        <v>4</v>
      </c>
      <c r="ADW383">
        <v>50</v>
      </c>
      <c r="ADX383" t="s">
        <v>3580</v>
      </c>
      <c r="ADY383">
        <v>5</v>
      </c>
      <c r="ADZ383">
        <v>60</v>
      </c>
      <c r="AEG383">
        <v>5</v>
      </c>
      <c r="AEH383">
        <v>2.5</v>
      </c>
      <c r="AEI383">
        <v>10</v>
      </c>
      <c r="AEJ383">
        <v>2.5</v>
      </c>
      <c r="AEK383">
        <v>2.5</v>
      </c>
      <c r="AEL383">
        <v>15</v>
      </c>
      <c r="AER383" t="b">
        <v>1</v>
      </c>
      <c r="AEV383" t="b">
        <v>1</v>
      </c>
      <c r="AEX383" t="b">
        <v>1</v>
      </c>
      <c r="AFC383">
        <v>2.5</v>
      </c>
      <c r="AFD383">
        <v>2.5</v>
      </c>
      <c r="AFE383">
        <v>0</v>
      </c>
      <c r="AFF383">
        <v>4.7</v>
      </c>
      <c r="AFG383">
        <v>2.5</v>
      </c>
      <c r="AFH383">
        <v>7.2</v>
      </c>
      <c r="AFI383" t="s">
        <v>1463</v>
      </c>
      <c r="AFK383" t="s">
        <v>1463</v>
      </c>
      <c r="AFM383" t="s">
        <v>1463</v>
      </c>
      <c r="AFO383" t="s">
        <v>1463</v>
      </c>
      <c r="AFQ383" t="s">
        <v>1463</v>
      </c>
      <c r="AFT383" t="s">
        <v>1463</v>
      </c>
      <c r="AFV383">
        <v>3</v>
      </c>
      <c r="AFW383">
        <v>1</v>
      </c>
      <c r="AFX383">
        <v>4.7222222222222197</v>
      </c>
      <c r="AFY383">
        <v>2.5</v>
      </c>
      <c r="AFZ383">
        <v>6.7</v>
      </c>
      <c r="AGA383">
        <v>5</v>
      </c>
      <c r="AGB383">
        <v>2.5</v>
      </c>
      <c r="AGC383">
        <v>14.2</v>
      </c>
      <c r="AGD383">
        <v>6</v>
      </c>
      <c r="AGE383">
        <v>40</v>
      </c>
      <c r="AGG383">
        <v>6</v>
      </c>
      <c r="AGH383">
        <v>2</v>
      </c>
      <c r="AGJ383">
        <v>6</v>
      </c>
      <c r="AGK383">
        <v>0</v>
      </c>
      <c r="AGM383" t="s">
        <v>7966</v>
      </c>
      <c r="AGN383" t="s">
        <v>7980</v>
      </c>
      <c r="AGQ383">
        <v>5</v>
      </c>
      <c r="AGR383">
        <v>2.5</v>
      </c>
      <c r="AGS383">
        <v>2</v>
      </c>
      <c r="AGT383">
        <v>5</v>
      </c>
      <c r="AGU383">
        <v>2.5</v>
      </c>
      <c r="AGV383">
        <v>9.5</v>
      </c>
      <c r="AGW383">
        <v>2</v>
      </c>
      <c r="AGY383" t="b">
        <v>1</v>
      </c>
      <c r="AGZ383" t="b">
        <v>1</v>
      </c>
      <c r="AHD383">
        <v>1</v>
      </c>
      <c r="AHE383">
        <v>2</v>
      </c>
      <c r="AHF383">
        <v>2</v>
      </c>
      <c r="AKM383">
        <v>5</v>
      </c>
      <c r="AKN383">
        <v>2.5</v>
      </c>
      <c r="AKO383">
        <v>0</v>
      </c>
      <c r="AKP383">
        <v>0</v>
      </c>
      <c r="AKQ383">
        <v>2.5</v>
      </c>
      <c r="AKR383">
        <v>2.5</v>
      </c>
      <c r="AKS383" t="s">
        <v>1463</v>
      </c>
      <c r="ANA383">
        <v>0</v>
      </c>
      <c r="ANB383">
        <v>2.5</v>
      </c>
      <c r="ANC383">
        <v>10</v>
      </c>
      <c r="AND383">
        <v>5</v>
      </c>
      <c r="ANE383">
        <v>2.5</v>
      </c>
      <c r="ANF383">
        <v>17.5</v>
      </c>
      <c r="ANG383" t="s">
        <v>1462</v>
      </c>
      <c r="ANH383" t="s">
        <v>6989</v>
      </c>
      <c r="ANI383" t="s">
        <v>1462</v>
      </c>
      <c r="ANJ383" t="s">
        <v>7788</v>
      </c>
      <c r="ANK383">
        <v>5</v>
      </c>
      <c r="ANL383">
        <v>2.5</v>
      </c>
      <c r="ANM383">
        <v>6</v>
      </c>
      <c r="ANN383">
        <v>7.5</v>
      </c>
      <c r="ANO383">
        <v>2.5</v>
      </c>
      <c r="ANP383">
        <v>16</v>
      </c>
      <c r="ANQ383" t="s">
        <v>2599</v>
      </c>
      <c r="ANR383" t="s">
        <v>1462</v>
      </c>
      <c r="ANS383" t="s">
        <v>7981</v>
      </c>
      <c r="ANT383">
        <v>7.5</v>
      </c>
      <c r="ANU383">
        <v>2.5</v>
      </c>
      <c r="AQR383">
        <v>2.5</v>
      </c>
      <c r="AQS383">
        <v>1.3</v>
      </c>
      <c r="AQT383">
        <v>2.5</v>
      </c>
      <c r="AQU383">
        <v>6.3</v>
      </c>
      <c r="AQV383" t="s">
        <v>1463</v>
      </c>
      <c r="ARA383" t="b">
        <v>1</v>
      </c>
      <c r="ARC383" t="b">
        <v>1</v>
      </c>
      <c r="ARD383" t="b">
        <v>1</v>
      </c>
      <c r="ARG383">
        <v>0</v>
      </c>
      <c r="ARH383">
        <v>2.5</v>
      </c>
      <c r="ARI383" t="s">
        <v>1463</v>
      </c>
      <c r="ARQ383" t="s">
        <v>1462</v>
      </c>
      <c r="ARS383" t="s">
        <v>7982</v>
      </c>
      <c r="ART383" t="s">
        <v>7983</v>
      </c>
      <c r="ARX383" t="b">
        <v>1</v>
      </c>
      <c r="ASD383">
        <v>2.5</v>
      </c>
      <c r="ASE383">
        <v>2.5</v>
      </c>
      <c r="ASF383">
        <v>3</v>
      </c>
      <c r="ASG383">
        <v>5</v>
      </c>
      <c r="ASH383">
        <v>2.5</v>
      </c>
      <c r="ASI383">
        <v>10.5</v>
      </c>
      <c r="ASJ383">
        <v>40</v>
      </c>
      <c r="ASM383" t="b">
        <v>1</v>
      </c>
      <c r="ASS383">
        <v>1</v>
      </c>
      <c r="AST383" t="s">
        <v>1462</v>
      </c>
      <c r="ASW383" t="b">
        <v>1</v>
      </c>
      <c r="ASY383" t="b">
        <v>1</v>
      </c>
      <c r="ATC383" t="s">
        <v>7984</v>
      </c>
      <c r="ATD383">
        <v>5</v>
      </c>
      <c r="ATE383">
        <v>2.5</v>
      </c>
      <c r="ATF383">
        <v>0</v>
      </c>
      <c r="ATG383">
        <v>0</v>
      </c>
      <c r="ATH383">
        <v>2.5</v>
      </c>
      <c r="ATI383">
        <v>2.5</v>
      </c>
      <c r="ATJ383" t="s">
        <v>1463</v>
      </c>
      <c r="AVZ383">
        <v>0</v>
      </c>
      <c r="AWA383">
        <v>2.5</v>
      </c>
      <c r="AWB383">
        <v>0</v>
      </c>
      <c r="AWC383">
        <v>2.5</v>
      </c>
      <c r="AWD383">
        <v>3</v>
      </c>
      <c r="AWE383">
        <v>5</v>
      </c>
      <c r="AWF383">
        <v>2.5</v>
      </c>
      <c r="AWG383">
        <v>10.5</v>
      </c>
      <c r="AWH383" t="s">
        <v>1462</v>
      </c>
      <c r="AWI383" t="s">
        <v>1470</v>
      </c>
      <c r="AWJ383" t="s">
        <v>1463</v>
      </c>
      <c r="AWL383" t="s">
        <v>1462</v>
      </c>
      <c r="AWM383" t="s">
        <v>2619</v>
      </c>
      <c r="AWN383" t="s">
        <v>1463</v>
      </c>
      <c r="AWP383" t="s">
        <v>1463</v>
      </c>
      <c r="AWR383" t="s">
        <v>1463</v>
      </c>
      <c r="AWT383" t="s">
        <v>1463</v>
      </c>
      <c r="AWV383" t="s">
        <v>1462</v>
      </c>
      <c r="AWW383" t="s">
        <v>1470</v>
      </c>
      <c r="AWX383" t="s">
        <v>1463</v>
      </c>
      <c r="AWZ383" t="s">
        <v>1462</v>
      </c>
      <c r="AXA383" t="s">
        <v>1469</v>
      </c>
      <c r="AXB383" t="s">
        <v>1463</v>
      </c>
      <c r="AXD383" t="s">
        <v>1463</v>
      </c>
      <c r="AXI383">
        <v>5</v>
      </c>
      <c r="AXJ383">
        <v>2.5</v>
      </c>
      <c r="AXK383">
        <v>1</v>
      </c>
      <c r="AXN383">
        <v>1</v>
      </c>
      <c r="AXO383">
        <v>1</v>
      </c>
      <c r="AXP383">
        <v>1</v>
      </c>
      <c r="AXQ383">
        <v>1</v>
      </c>
      <c r="AXR383">
        <v>1</v>
      </c>
      <c r="AXS383">
        <v>1</v>
      </c>
      <c r="AXT383">
        <v>1</v>
      </c>
      <c r="AXU383">
        <v>1</v>
      </c>
      <c r="AXV383">
        <v>2</v>
      </c>
      <c r="AXW383">
        <v>1</v>
      </c>
      <c r="AXX383">
        <v>2</v>
      </c>
      <c r="AYA383">
        <v>10</v>
      </c>
      <c r="AYD383">
        <v>10</v>
      </c>
      <c r="AYE383" t="s">
        <v>1463</v>
      </c>
      <c r="AYF383" t="s">
        <v>1463</v>
      </c>
      <c r="AYG383">
        <v>10</v>
      </c>
      <c r="AYJ383">
        <v>10</v>
      </c>
      <c r="AYK383">
        <v>0</v>
      </c>
      <c r="AYL383">
        <v>10</v>
      </c>
      <c r="AYM383">
        <v>20</v>
      </c>
      <c r="AZO383" t="s">
        <v>1462</v>
      </c>
      <c r="AZP383" t="s">
        <v>7985</v>
      </c>
      <c r="AZR383">
        <v>0</v>
      </c>
      <c r="AZS383">
        <v>10</v>
      </c>
      <c r="BCH383">
        <v>10</v>
      </c>
      <c r="BCI383">
        <v>5</v>
      </c>
      <c r="BCJ383">
        <v>2.5</v>
      </c>
      <c r="BCK383">
        <v>17.5</v>
      </c>
      <c r="BCL383">
        <v>1</v>
      </c>
      <c r="BCN383" t="s">
        <v>2555</v>
      </c>
      <c r="BCP383">
        <v>2</v>
      </c>
      <c r="BCR383">
        <v>3</v>
      </c>
      <c r="BCT383" t="s">
        <v>2555</v>
      </c>
      <c r="BCW383" t="s">
        <v>2555</v>
      </c>
      <c r="BCY383">
        <v>5</v>
      </c>
      <c r="BCZ383">
        <v>2.5</v>
      </c>
      <c r="BEH383">
        <v>3</v>
      </c>
      <c r="BEI383">
        <v>7.5</v>
      </c>
      <c r="BEJ383">
        <v>2.5</v>
      </c>
      <c r="BEK383">
        <v>13</v>
      </c>
      <c r="BEL383" t="s">
        <v>2552</v>
      </c>
      <c r="BEN383" t="s">
        <v>2552</v>
      </c>
      <c r="BEP383" t="s">
        <v>2552</v>
      </c>
      <c r="BER383" t="s">
        <v>2552</v>
      </c>
      <c r="BET383" t="s">
        <v>2556</v>
      </c>
      <c r="BEV383" t="s">
        <v>2552</v>
      </c>
      <c r="BEX383">
        <v>7.5</v>
      </c>
      <c r="BEY383">
        <v>2.5</v>
      </c>
      <c r="BGQ383" t="s">
        <v>1467</v>
      </c>
      <c r="BGR383">
        <v>2.5</v>
      </c>
      <c r="BGS383">
        <v>2.5</v>
      </c>
      <c r="BGT383">
        <v>5</v>
      </c>
      <c r="BGU383" t="s">
        <v>1463</v>
      </c>
      <c r="BHK383">
        <v>2.5</v>
      </c>
      <c r="BHL383">
        <v>2.5</v>
      </c>
      <c r="BIT383">
        <v>5</v>
      </c>
      <c r="BIU383">
        <v>5</v>
      </c>
      <c r="BIV383">
        <v>2.5</v>
      </c>
      <c r="BIW383">
        <v>12.5</v>
      </c>
      <c r="BIX383">
        <v>2</v>
      </c>
      <c r="BIY383" t="s">
        <v>2594</v>
      </c>
      <c r="BIZ383" t="s">
        <v>1474</v>
      </c>
      <c r="BJA383" t="s">
        <v>1468</v>
      </c>
      <c r="BJB383">
        <v>5</v>
      </c>
      <c r="BJC383">
        <v>2.5</v>
      </c>
    </row>
    <row r="384" spans="1:1023 1026:1615" ht="15" x14ac:dyDescent="0.25">
      <c r="A384" t="s">
        <v>6936</v>
      </c>
      <c r="B384" t="s">
        <v>7986</v>
      </c>
      <c r="C384" t="s">
        <v>7987</v>
      </c>
      <c r="D384" t="s">
        <v>1460</v>
      </c>
      <c r="F384" t="s">
        <v>2606</v>
      </c>
      <c r="G384" t="s">
        <v>2607</v>
      </c>
      <c r="H384" t="s">
        <v>4381</v>
      </c>
      <c r="I384" t="s">
        <v>7988</v>
      </c>
      <c r="J384">
        <v>2.93164625</v>
      </c>
      <c r="K384">
        <v>34.117225740000002</v>
      </c>
      <c r="L384" s="116">
        <v>42401</v>
      </c>
      <c r="M384" t="s">
        <v>1471</v>
      </c>
      <c r="N384">
        <v>45</v>
      </c>
      <c r="O384" t="s">
        <v>1472</v>
      </c>
      <c r="Q384">
        <v>6.7</v>
      </c>
      <c r="R384">
        <v>2.5</v>
      </c>
      <c r="S384">
        <v>2.5</v>
      </c>
      <c r="T384">
        <v>11.7</v>
      </c>
      <c r="V384">
        <v>1</v>
      </c>
      <c r="W384">
        <v>2</v>
      </c>
      <c r="X384">
        <v>1</v>
      </c>
      <c r="AB384" t="b">
        <v>1</v>
      </c>
      <c r="BS384" t="s">
        <v>1462</v>
      </c>
      <c r="BT384" t="s">
        <v>1462</v>
      </c>
      <c r="BU384" t="s">
        <v>7989</v>
      </c>
      <c r="BV384" t="s">
        <v>7989</v>
      </c>
      <c r="BW384">
        <v>2.5</v>
      </c>
      <c r="BX384">
        <v>2.5</v>
      </c>
      <c r="BY384">
        <v>0</v>
      </c>
      <c r="BZ384">
        <v>2.5</v>
      </c>
      <c r="CA384">
        <v>2.5</v>
      </c>
      <c r="CB384">
        <v>5</v>
      </c>
      <c r="CC384" t="s">
        <v>1462</v>
      </c>
      <c r="CE384" t="b">
        <v>1</v>
      </c>
      <c r="CF384">
        <v>30</v>
      </c>
      <c r="CH384" t="s">
        <v>1463</v>
      </c>
      <c r="CM384" t="s">
        <v>1463</v>
      </c>
      <c r="CR384" t="s">
        <v>1463</v>
      </c>
      <c r="CW384" t="s">
        <v>1463</v>
      </c>
      <c r="DB384" t="s">
        <v>1463</v>
      </c>
      <c r="DG384" t="s">
        <v>1463</v>
      </c>
      <c r="DM384" t="s">
        <v>1463</v>
      </c>
      <c r="DU384" t="b">
        <v>1</v>
      </c>
      <c r="DY384" t="b">
        <v>1</v>
      </c>
      <c r="EA384" t="b">
        <v>1</v>
      </c>
      <c r="EI384">
        <v>2.5</v>
      </c>
      <c r="EJ384">
        <v>2.5</v>
      </c>
      <c r="EN384">
        <v>0</v>
      </c>
      <c r="EO384" t="s">
        <v>1463</v>
      </c>
      <c r="FL384">
        <v>1.3</v>
      </c>
      <c r="FM384">
        <v>2.5</v>
      </c>
      <c r="FN384">
        <v>2.5</v>
      </c>
      <c r="FO384">
        <v>6.3</v>
      </c>
      <c r="FP384" t="s">
        <v>1462</v>
      </c>
      <c r="FT384" t="b">
        <v>1</v>
      </c>
      <c r="FV384" t="s">
        <v>1464</v>
      </c>
      <c r="JC384" t="b">
        <v>1</v>
      </c>
      <c r="JE384" t="s">
        <v>1464</v>
      </c>
      <c r="KK384" t="s">
        <v>1463</v>
      </c>
      <c r="KM384">
        <v>2.5</v>
      </c>
      <c r="KN384">
        <v>2.5</v>
      </c>
      <c r="KO384">
        <v>0</v>
      </c>
      <c r="KR384">
        <v>0</v>
      </c>
      <c r="KS384" t="s">
        <v>1463</v>
      </c>
      <c r="RO384">
        <v>7.5</v>
      </c>
      <c r="RP384">
        <v>0</v>
      </c>
      <c r="RQ384">
        <v>2.5</v>
      </c>
      <c r="RR384">
        <v>10</v>
      </c>
      <c r="RS384" t="s">
        <v>1475</v>
      </c>
      <c r="RZ384" t="s">
        <v>1475</v>
      </c>
      <c r="SK384">
        <v>0</v>
      </c>
      <c r="SL384">
        <v>2.5</v>
      </c>
      <c r="SM384">
        <v>4.3</v>
      </c>
      <c r="SN384">
        <v>0</v>
      </c>
      <c r="SO384">
        <v>2.5</v>
      </c>
      <c r="SP384">
        <v>6.8</v>
      </c>
      <c r="SQ384" t="s">
        <v>1463</v>
      </c>
      <c r="SR384" t="s">
        <v>7990</v>
      </c>
      <c r="TI384">
        <v>15</v>
      </c>
      <c r="TJ384" t="s">
        <v>7991</v>
      </c>
      <c r="TM384" t="b">
        <v>1</v>
      </c>
      <c r="TO384" t="b">
        <v>1</v>
      </c>
      <c r="TP384" t="b">
        <v>1</v>
      </c>
      <c r="TQ384" t="b">
        <v>1</v>
      </c>
      <c r="TX384">
        <v>0</v>
      </c>
      <c r="TY384">
        <v>2.5</v>
      </c>
      <c r="VI384">
        <v>0</v>
      </c>
      <c r="VJ384">
        <v>0</v>
      </c>
      <c r="VK384">
        <v>2.5</v>
      </c>
      <c r="VL384">
        <v>2.5</v>
      </c>
      <c r="VM384" t="s">
        <v>1463</v>
      </c>
      <c r="VO384" t="s">
        <v>1463</v>
      </c>
      <c r="VQ384" t="s">
        <v>1463</v>
      </c>
      <c r="VS384" t="s">
        <v>1463</v>
      </c>
      <c r="VV384" t="s">
        <v>1463</v>
      </c>
      <c r="VX384" t="s">
        <v>1463</v>
      </c>
      <c r="VZ384">
        <v>0</v>
      </c>
      <c r="WA384">
        <v>2.5</v>
      </c>
      <c r="XJ384">
        <v>5</v>
      </c>
      <c r="XK384">
        <v>1.3</v>
      </c>
      <c r="XL384">
        <v>2.5</v>
      </c>
      <c r="XM384">
        <v>8.8000000000000007</v>
      </c>
      <c r="XN384" t="s">
        <v>1462</v>
      </c>
      <c r="XO384" t="s">
        <v>1462</v>
      </c>
      <c r="XR384" t="b">
        <v>1</v>
      </c>
      <c r="XS384" t="b">
        <v>1</v>
      </c>
      <c r="XU384" t="b">
        <v>1</v>
      </c>
      <c r="XW384" t="b">
        <v>1</v>
      </c>
      <c r="XX384" t="b">
        <v>1</v>
      </c>
      <c r="YB384" t="s">
        <v>7992</v>
      </c>
      <c r="YC384" t="s">
        <v>1462</v>
      </c>
      <c r="YD384" t="s">
        <v>7993</v>
      </c>
      <c r="YE384" t="s">
        <v>1462</v>
      </c>
      <c r="YF384" t="s">
        <v>2612</v>
      </c>
      <c r="YG384">
        <v>2.5</v>
      </c>
      <c r="YH384">
        <v>2.5</v>
      </c>
      <c r="YI384" t="s">
        <v>1463</v>
      </c>
      <c r="YU384">
        <v>0</v>
      </c>
      <c r="YV384">
        <v>2.5</v>
      </c>
      <c r="ZX384">
        <v>10</v>
      </c>
      <c r="ZY384">
        <v>2.5</v>
      </c>
      <c r="ZZ384">
        <v>2.5</v>
      </c>
      <c r="AAA384">
        <v>15</v>
      </c>
      <c r="AAB384" t="s">
        <v>1462</v>
      </c>
      <c r="AAD384" t="b">
        <v>1</v>
      </c>
      <c r="AAM384" t="b">
        <v>1</v>
      </c>
      <c r="AAO384" t="b">
        <v>1</v>
      </c>
      <c r="AAS384" t="s">
        <v>7994</v>
      </c>
      <c r="AAT384">
        <v>2.5</v>
      </c>
      <c r="AAU384">
        <v>2.5</v>
      </c>
      <c r="ADN384">
        <v>10</v>
      </c>
      <c r="ADO384">
        <v>2.5</v>
      </c>
      <c r="ADP384">
        <v>2.5</v>
      </c>
      <c r="ADQ384">
        <v>15</v>
      </c>
      <c r="ADR384" t="s">
        <v>1759</v>
      </c>
      <c r="ADS384">
        <v>4</v>
      </c>
      <c r="ADT384">
        <v>50</v>
      </c>
      <c r="ADU384" t="s">
        <v>3580</v>
      </c>
      <c r="ADV384">
        <v>30</v>
      </c>
      <c r="ADW384">
        <v>120</v>
      </c>
      <c r="ADX384" t="s">
        <v>2560</v>
      </c>
      <c r="ADY384">
        <v>5</v>
      </c>
      <c r="ADZ384">
        <v>60</v>
      </c>
      <c r="AEG384">
        <v>2.5</v>
      </c>
      <c r="AEH384">
        <v>2.5</v>
      </c>
      <c r="AEI384">
        <v>2</v>
      </c>
      <c r="AEJ384">
        <v>2.5</v>
      </c>
      <c r="AEK384">
        <v>2.5</v>
      </c>
      <c r="AEL384">
        <v>7</v>
      </c>
      <c r="AEX384" t="b">
        <v>1</v>
      </c>
      <c r="AFC384">
        <v>2.5</v>
      </c>
      <c r="AFD384">
        <v>2.5</v>
      </c>
      <c r="AFE384">
        <v>0</v>
      </c>
      <c r="AFF384">
        <v>5.8</v>
      </c>
      <c r="AFG384">
        <v>2.5</v>
      </c>
      <c r="AFH384">
        <v>8.3000000000000007</v>
      </c>
      <c r="AFI384" t="s">
        <v>1463</v>
      </c>
      <c r="AFK384" t="s">
        <v>1463</v>
      </c>
      <c r="AFM384" t="s">
        <v>1463</v>
      </c>
      <c r="AFO384" t="s">
        <v>1463</v>
      </c>
      <c r="AFQ384" t="s">
        <v>1463</v>
      </c>
      <c r="AFT384" t="s">
        <v>1463</v>
      </c>
      <c r="AFV384">
        <v>3</v>
      </c>
      <c r="AFW384">
        <v>2</v>
      </c>
      <c r="AFX384">
        <v>5.8333333333333304</v>
      </c>
      <c r="AFY384">
        <v>2.5</v>
      </c>
      <c r="AFZ384">
        <v>5</v>
      </c>
      <c r="AGA384">
        <v>2.5</v>
      </c>
      <c r="AGB384">
        <v>2.5</v>
      </c>
      <c r="AGC384">
        <v>10</v>
      </c>
      <c r="AGD384">
        <v>4</v>
      </c>
      <c r="AGE384">
        <v>40</v>
      </c>
      <c r="AGG384">
        <v>4</v>
      </c>
      <c r="AGH384">
        <v>1</v>
      </c>
      <c r="AGJ384">
        <v>4</v>
      </c>
      <c r="AGK384">
        <v>0</v>
      </c>
      <c r="AGM384" t="s">
        <v>7980</v>
      </c>
      <c r="AGN384" t="s">
        <v>7980</v>
      </c>
      <c r="AGQ384">
        <v>2.5</v>
      </c>
      <c r="AGR384">
        <v>2.5</v>
      </c>
      <c r="AGS384">
        <v>2</v>
      </c>
      <c r="AGT384">
        <v>5</v>
      </c>
      <c r="AGU384">
        <v>2.5</v>
      </c>
      <c r="AGV384">
        <v>9.5</v>
      </c>
      <c r="AGW384">
        <v>2</v>
      </c>
      <c r="AGY384" t="b">
        <v>1</v>
      </c>
      <c r="AGZ384" t="b">
        <v>1</v>
      </c>
      <c r="AHD384">
        <v>1</v>
      </c>
      <c r="AHE384">
        <v>1</v>
      </c>
      <c r="AHF384">
        <v>3</v>
      </c>
      <c r="AKM384">
        <v>5</v>
      </c>
      <c r="AKN384">
        <v>2.5</v>
      </c>
      <c r="AKO384">
        <v>0</v>
      </c>
      <c r="AKP384">
        <v>0</v>
      </c>
      <c r="AKQ384">
        <v>2.5</v>
      </c>
      <c r="AKR384">
        <v>2.5</v>
      </c>
      <c r="AKS384" t="s">
        <v>1463</v>
      </c>
      <c r="ANA384">
        <v>0</v>
      </c>
      <c r="ANB384">
        <v>2.5</v>
      </c>
      <c r="ANC384">
        <v>10</v>
      </c>
      <c r="AND384">
        <v>2.5</v>
      </c>
      <c r="ANE384">
        <v>2.5</v>
      </c>
      <c r="ANF384">
        <v>15</v>
      </c>
      <c r="ANG384" t="s">
        <v>1462</v>
      </c>
      <c r="ANH384" t="s">
        <v>4625</v>
      </c>
      <c r="ANI384" t="s">
        <v>1462</v>
      </c>
      <c r="ANJ384" t="s">
        <v>7788</v>
      </c>
      <c r="ANK384">
        <v>2.5</v>
      </c>
      <c r="ANL384">
        <v>2.5</v>
      </c>
      <c r="ANM384">
        <v>6</v>
      </c>
      <c r="ANN384">
        <v>7.5</v>
      </c>
      <c r="ANO384">
        <v>2.5</v>
      </c>
      <c r="ANP384">
        <v>16</v>
      </c>
      <c r="ANQ384" t="s">
        <v>2599</v>
      </c>
      <c r="ANR384" t="s">
        <v>1462</v>
      </c>
      <c r="ANS384" t="s">
        <v>7995</v>
      </c>
      <c r="ANT384">
        <v>7.5</v>
      </c>
      <c r="ANU384">
        <v>2.5</v>
      </c>
      <c r="AQR384">
        <v>2.5</v>
      </c>
      <c r="AQS384">
        <v>0</v>
      </c>
      <c r="AQT384">
        <v>2.5</v>
      </c>
      <c r="AQU384">
        <v>5</v>
      </c>
      <c r="AQV384" t="s">
        <v>1463</v>
      </c>
      <c r="ARA384" t="b">
        <v>1</v>
      </c>
      <c r="ARG384">
        <v>0</v>
      </c>
      <c r="ARH384">
        <v>2.5</v>
      </c>
      <c r="ARI384" t="s">
        <v>1463</v>
      </c>
      <c r="ARQ384" t="s">
        <v>1463</v>
      </c>
      <c r="ASD384">
        <v>0</v>
      </c>
      <c r="ASE384">
        <v>2.5</v>
      </c>
      <c r="ASF384">
        <v>4</v>
      </c>
      <c r="ASG384">
        <v>2.5</v>
      </c>
      <c r="ASH384">
        <v>2.5</v>
      </c>
      <c r="ASI384">
        <v>9</v>
      </c>
      <c r="ASJ384">
        <v>40</v>
      </c>
      <c r="ASM384" t="b">
        <v>1</v>
      </c>
      <c r="ASS384">
        <v>2</v>
      </c>
      <c r="AST384" t="s">
        <v>1462</v>
      </c>
      <c r="ASW384" t="b">
        <v>1</v>
      </c>
      <c r="ASY384" t="b">
        <v>1</v>
      </c>
      <c r="ATC384" t="s">
        <v>7996</v>
      </c>
      <c r="ATD384">
        <v>2.5</v>
      </c>
      <c r="ATE384">
        <v>2.5</v>
      </c>
      <c r="ATF384">
        <v>0</v>
      </c>
      <c r="ATG384">
        <v>1.3</v>
      </c>
      <c r="ATH384">
        <v>2.5</v>
      </c>
      <c r="ATI384">
        <v>3.8</v>
      </c>
      <c r="ATJ384" t="s">
        <v>1462</v>
      </c>
      <c r="ATN384" t="b">
        <v>1</v>
      </c>
      <c r="ATO384" t="s">
        <v>7997</v>
      </c>
      <c r="ATP384" t="s">
        <v>2572</v>
      </c>
      <c r="AVW384" t="s">
        <v>1463</v>
      </c>
      <c r="AVX384" t="s">
        <v>1463</v>
      </c>
      <c r="AVZ384">
        <v>0</v>
      </c>
      <c r="AWA384">
        <v>2.5</v>
      </c>
      <c r="AWB384">
        <v>2.5</v>
      </c>
      <c r="AWC384">
        <v>2.5</v>
      </c>
      <c r="AWD384">
        <v>2</v>
      </c>
      <c r="AWE384">
        <v>2.5</v>
      </c>
      <c r="AWF384">
        <v>2.5</v>
      </c>
      <c r="AWG384">
        <v>7</v>
      </c>
      <c r="AWH384" t="s">
        <v>1463</v>
      </c>
      <c r="AWJ384" t="s">
        <v>1462</v>
      </c>
      <c r="AWK384" t="s">
        <v>1470</v>
      </c>
      <c r="AWL384" t="s">
        <v>1462</v>
      </c>
      <c r="AWM384" t="s">
        <v>2619</v>
      </c>
      <c r="AWN384" t="s">
        <v>1463</v>
      </c>
      <c r="AWP384" t="s">
        <v>1463</v>
      </c>
      <c r="AWR384" t="s">
        <v>1463</v>
      </c>
      <c r="AWT384" t="s">
        <v>1463</v>
      </c>
      <c r="AWV384" t="s">
        <v>1463</v>
      </c>
      <c r="AWX384" t="s">
        <v>1463</v>
      </c>
      <c r="AWZ384" t="s">
        <v>1462</v>
      </c>
      <c r="AXA384" t="s">
        <v>1469</v>
      </c>
      <c r="AXB384" t="s">
        <v>1463</v>
      </c>
      <c r="AXD384" t="s">
        <v>1463</v>
      </c>
      <c r="AXF384">
        <v>150</v>
      </c>
      <c r="AXI384">
        <v>2.5</v>
      </c>
      <c r="AXJ384">
        <v>2.5</v>
      </c>
      <c r="AXK384">
        <v>2</v>
      </c>
      <c r="AXN384">
        <v>2</v>
      </c>
      <c r="AXO384">
        <v>1</v>
      </c>
      <c r="AXP384">
        <v>1</v>
      </c>
      <c r="AXQ384">
        <v>1</v>
      </c>
      <c r="AXR384">
        <v>0</v>
      </c>
      <c r="AXS384">
        <v>1</v>
      </c>
      <c r="AXT384">
        <v>1</v>
      </c>
      <c r="AXU384">
        <v>1</v>
      </c>
      <c r="AXV384">
        <v>2</v>
      </c>
      <c r="AXW384">
        <v>1</v>
      </c>
      <c r="AXX384">
        <v>2</v>
      </c>
      <c r="AYA384">
        <v>8</v>
      </c>
      <c r="AYD384">
        <v>8</v>
      </c>
      <c r="AYE384" t="s">
        <v>1463</v>
      </c>
      <c r="AYF384" t="s">
        <v>1463</v>
      </c>
      <c r="AYG384">
        <v>4</v>
      </c>
      <c r="AYJ384">
        <v>10</v>
      </c>
      <c r="AYK384">
        <v>2.5</v>
      </c>
      <c r="AYL384">
        <v>2.5</v>
      </c>
      <c r="AYM384">
        <v>15</v>
      </c>
      <c r="AZO384" t="s">
        <v>1462</v>
      </c>
      <c r="AZP384" t="s">
        <v>7083</v>
      </c>
      <c r="AZR384">
        <v>2.5</v>
      </c>
      <c r="AZS384">
        <v>2.5</v>
      </c>
      <c r="BCH384">
        <v>10</v>
      </c>
      <c r="BCI384">
        <v>2.5</v>
      </c>
      <c r="BCJ384">
        <v>2.5</v>
      </c>
      <c r="BCK384">
        <v>15</v>
      </c>
      <c r="BCL384">
        <v>1</v>
      </c>
      <c r="BCN384" t="s">
        <v>2555</v>
      </c>
      <c r="BCP384">
        <v>2</v>
      </c>
      <c r="BCR384">
        <v>3</v>
      </c>
      <c r="BCT384" t="s">
        <v>2555</v>
      </c>
      <c r="BCW384" t="s">
        <v>2555</v>
      </c>
      <c r="BCY384">
        <v>2.5</v>
      </c>
      <c r="BCZ384">
        <v>2.5</v>
      </c>
      <c r="BEH384">
        <v>3</v>
      </c>
      <c r="BEI384">
        <v>5</v>
      </c>
      <c r="BEJ384">
        <v>2.5</v>
      </c>
      <c r="BEK384">
        <v>10.5</v>
      </c>
      <c r="BEL384" t="s">
        <v>2552</v>
      </c>
      <c r="BEN384" t="s">
        <v>2552</v>
      </c>
      <c r="BEP384" t="s">
        <v>2552</v>
      </c>
      <c r="BER384" t="s">
        <v>2552</v>
      </c>
      <c r="BET384" t="s">
        <v>2556</v>
      </c>
      <c r="BEV384" t="s">
        <v>2552</v>
      </c>
      <c r="BEX384">
        <v>5</v>
      </c>
      <c r="BEY384">
        <v>2.5</v>
      </c>
      <c r="BGQ384" t="s">
        <v>1467</v>
      </c>
      <c r="BGR384">
        <v>0</v>
      </c>
      <c r="BGS384">
        <v>2.5</v>
      </c>
      <c r="BGT384">
        <v>2.5</v>
      </c>
      <c r="BGU384" t="s">
        <v>1463</v>
      </c>
      <c r="BHK384">
        <v>0</v>
      </c>
      <c r="BHL384">
        <v>2.5</v>
      </c>
      <c r="BIT384">
        <v>10</v>
      </c>
      <c r="BIU384">
        <v>2.5</v>
      </c>
      <c r="BIV384">
        <v>2.5</v>
      </c>
      <c r="BIW384">
        <v>15</v>
      </c>
      <c r="BIX384">
        <v>3</v>
      </c>
      <c r="BIY384" t="s">
        <v>2548</v>
      </c>
      <c r="BIZ384" t="s">
        <v>2563</v>
      </c>
      <c r="BJA384" t="s">
        <v>2548</v>
      </c>
      <c r="BJB384">
        <v>2.5</v>
      </c>
      <c r="BJC384">
        <v>2.5</v>
      </c>
    </row>
    <row r="385" spans="1:1023 1027:1615" ht="15" x14ac:dyDescent="0.25">
      <c r="A385" t="s">
        <v>6936</v>
      </c>
      <c r="B385" t="s">
        <v>7998</v>
      </c>
      <c r="C385" t="s">
        <v>7999</v>
      </c>
      <c r="D385" t="s">
        <v>1460</v>
      </c>
      <c r="F385" t="s">
        <v>2606</v>
      </c>
      <c r="G385" t="s">
        <v>2607</v>
      </c>
      <c r="H385" t="s">
        <v>4381</v>
      </c>
      <c r="I385" t="s">
        <v>7974</v>
      </c>
      <c r="J385">
        <v>2.9327287900000001</v>
      </c>
      <c r="K385">
        <v>34.117977449999998</v>
      </c>
      <c r="L385" s="116">
        <v>42401</v>
      </c>
      <c r="M385" t="s">
        <v>1461</v>
      </c>
      <c r="N385">
        <v>43</v>
      </c>
      <c r="O385" t="s">
        <v>2554</v>
      </c>
      <c r="Q385">
        <v>6.7</v>
      </c>
      <c r="R385">
        <v>7.5</v>
      </c>
      <c r="S385">
        <v>2.5</v>
      </c>
      <c r="T385">
        <v>16.7</v>
      </c>
      <c r="U385">
        <v>1</v>
      </c>
      <c r="V385">
        <v>1</v>
      </c>
      <c r="W385">
        <v>2</v>
      </c>
      <c r="X385">
        <v>2</v>
      </c>
      <c r="AA385" t="b">
        <v>1</v>
      </c>
      <c r="BS385" t="s">
        <v>1462</v>
      </c>
      <c r="BT385" t="s">
        <v>1462</v>
      </c>
      <c r="BU385" t="s">
        <v>3388</v>
      </c>
      <c r="BV385" t="s">
        <v>8000</v>
      </c>
      <c r="BW385">
        <v>7.5</v>
      </c>
      <c r="BX385">
        <v>2.5</v>
      </c>
      <c r="BY385">
        <v>6</v>
      </c>
      <c r="BZ385">
        <v>5</v>
      </c>
      <c r="CA385">
        <v>2.5</v>
      </c>
      <c r="CB385">
        <v>13.5</v>
      </c>
      <c r="CC385" t="s">
        <v>1462</v>
      </c>
      <c r="CE385" t="b">
        <v>1</v>
      </c>
      <c r="CF385">
        <v>20</v>
      </c>
      <c r="CH385" t="s">
        <v>1462</v>
      </c>
      <c r="CI385" t="b">
        <v>1</v>
      </c>
      <c r="CK385">
        <v>30</v>
      </c>
      <c r="CM385" t="s">
        <v>1463</v>
      </c>
      <c r="CR385" t="s">
        <v>1463</v>
      </c>
      <c r="CW385" t="s">
        <v>1463</v>
      </c>
      <c r="DB385" t="s">
        <v>1463</v>
      </c>
      <c r="DG385" t="s">
        <v>1463</v>
      </c>
      <c r="DM385" t="s">
        <v>1463</v>
      </c>
      <c r="DS385" t="b">
        <v>1</v>
      </c>
      <c r="DU385" t="b">
        <v>1</v>
      </c>
      <c r="DY385" t="b">
        <v>1</v>
      </c>
      <c r="EA385" t="b">
        <v>1</v>
      </c>
      <c r="EI385">
        <v>5</v>
      </c>
      <c r="EJ385">
        <v>2.5</v>
      </c>
      <c r="EN385">
        <v>0</v>
      </c>
      <c r="EO385" t="s">
        <v>1463</v>
      </c>
      <c r="FL385">
        <v>2</v>
      </c>
      <c r="FM385">
        <v>2.5</v>
      </c>
      <c r="FN385">
        <v>2.5</v>
      </c>
      <c r="FO385">
        <v>7</v>
      </c>
      <c r="FP385" t="s">
        <v>1462</v>
      </c>
      <c r="HD385" t="b">
        <v>1</v>
      </c>
      <c r="HF385" t="s">
        <v>2564</v>
      </c>
      <c r="JC385" t="b">
        <v>1</v>
      </c>
      <c r="JE385" t="s">
        <v>1464</v>
      </c>
      <c r="KM385">
        <v>2.5</v>
      </c>
      <c r="KN385">
        <v>2.5</v>
      </c>
      <c r="KO385">
        <v>2</v>
      </c>
      <c r="KP385">
        <v>2.5</v>
      </c>
      <c r="KQ385">
        <v>2.5</v>
      </c>
      <c r="KR385">
        <v>7</v>
      </c>
      <c r="KS385" t="s">
        <v>1462</v>
      </c>
      <c r="KW385">
        <v>1</v>
      </c>
      <c r="LB385">
        <v>2</v>
      </c>
      <c r="LG385">
        <v>1</v>
      </c>
      <c r="LL385">
        <v>1</v>
      </c>
      <c r="MT385" t="s">
        <v>1463</v>
      </c>
      <c r="MV385">
        <v>2.5</v>
      </c>
      <c r="MW385">
        <v>2.5</v>
      </c>
      <c r="MX385">
        <v>0</v>
      </c>
      <c r="MY385">
        <v>2.5</v>
      </c>
      <c r="MZ385">
        <v>2.5</v>
      </c>
      <c r="NA385">
        <v>5</v>
      </c>
      <c r="NM385" t="s">
        <v>2549</v>
      </c>
      <c r="NN385" t="s">
        <v>2549</v>
      </c>
      <c r="NO385" t="s">
        <v>2549</v>
      </c>
      <c r="NP385" t="s">
        <v>2549</v>
      </c>
      <c r="NQ385" t="s">
        <v>2549</v>
      </c>
      <c r="NR385" t="s">
        <v>2549</v>
      </c>
      <c r="NS385" t="s">
        <v>2549</v>
      </c>
      <c r="NT385" t="s">
        <v>2549</v>
      </c>
      <c r="NU385" t="s">
        <v>2549</v>
      </c>
      <c r="NV385" t="s">
        <v>2549</v>
      </c>
      <c r="NW385" t="s">
        <v>2550</v>
      </c>
      <c r="NX385" t="s">
        <v>2550</v>
      </c>
      <c r="NY385" t="s">
        <v>2569</v>
      </c>
      <c r="NZ385" t="s">
        <v>2550</v>
      </c>
      <c r="OA385" t="s">
        <v>2550</v>
      </c>
      <c r="OB385" t="s">
        <v>2550</v>
      </c>
      <c r="OC385" t="s">
        <v>2550</v>
      </c>
      <c r="OD385" t="s">
        <v>2569</v>
      </c>
      <c r="OE385" t="s">
        <v>2550</v>
      </c>
      <c r="OF385" t="s">
        <v>2550</v>
      </c>
      <c r="OG385">
        <v>2.5</v>
      </c>
      <c r="OH385">
        <v>2.5</v>
      </c>
      <c r="OJ385">
        <v>0</v>
      </c>
      <c r="OK385">
        <v>2.5</v>
      </c>
      <c r="OL385">
        <v>2.5</v>
      </c>
      <c r="QL385">
        <v>0</v>
      </c>
      <c r="QM385">
        <v>2.5</v>
      </c>
      <c r="RO385">
        <v>7.5</v>
      </c>
      <c r="RP385">
        <v>2.5</v>
      </c>
      <c r="RQ385">
        <v>2.5</v>
      </c>
      <c r="RR385">
        <v>12.5</v>
      </c>
      <c r="RS385" t="s">
        <v>1463</v>
      </c>
      <c r="RZ385" t="s">
        <v>1462</v>
      </c>
      <c r="SA385" t="s">
        <v>8001</v>
      </c>
      <c r="SB385" t="s">
        <v>1463</v>
      </c>
      <c r="SH385" t="s">
        <v>1475</v>
      </c>
      <c r="SK385">
        <v>2.5</v>
      </c>
      <c r="SL385">
        <v>2.5</v>
      </c>
      <c r="SM385">
        <v>1.3</v>
      </c>
      <c r="SN385">
        <v>2.5</v>
      </c>
      <c r="SO385">
        <v>2.5</v>
      </c>
      <c r="SP385">
        <v>6.3</v>
      </c>
      <c r="SQ385" t="s">
        <v>1463</v>
      </c>
      <c r="SR385" t="s">
        <v>8002</v>
      </c>
      <c r="TI385">
        <v>5</v>
      </c>
      <c r="TJ385" t="s">
        <v>8003</v>
      </c>
      <c r="TM385" t="b">
        <v>1</v>
      </c>
      <c r="TO385" t="b">
        <v>1</v>
      </c>
      <c r="TQ385" t="b">
        <v>1</v>
      </c>
      <c r="TX385">
        <v>2.5</v>
      </c>
      <c r="TY385">
        <v>2.5</v>
      </c>
      <c r="VI385">
        <v>5</v>
      </c>
      <c r="VJ385">
        <v>5</v>
      </c>
      <c r="VK385">
        <v>2.5</v>
      </c>
      <c r="VL385">
        <v>12.5</v>
      </c>
      <c r="VM385" t="s">
        <v>1463</v>
      </c>
      <c r="VN385" t="s">
        <v>8004</v>
      </c>
      <c r="VO385" t="s">
        <v>1463</v>
      </c>
      <c r="VQ385" t="s">
        <v>1463</v>
      </c>
      <c r="VS385" t="s">
        <v>1463</v>
      </c>
      <c r="VV385" t="s">
        <v>1463</v>
      </c>
      <c r="VX385" t="s">
        <v>1462</v>
      </c>
      <c r="VY385" t="s">
        <v>7475</v>
      </c>
      <c r="VZ385">
        <v>5</v>
      </c>
      <c r="WA385">
        <v>2.5</v>
      </c>
      <c r="XJ385">
        <v>5</v>
      </c>
      <c r="XK385">
        <v>2.5</v>
      </c>
      <c r="XL385">
        <v>2.5</v>
      </c>
      <c r="XM385">
        <v>10</v>
      </c>
      <c r="XN385" t="s">
        <v>1462</v>
      </c>
      <c r="XO385" t="s">
        <v>1462</v>
      </c>
      <c r="XR385" t="b">
        <v>1</v>
      </c>
      <c r="XS385" t="b">
        <v>1</v>
      </c>
      <c r="XU385" t="b">
        <v>1</v>
      </c>
      <c r="XX385" t="b">
        <v>1</v>
      </c>
      <c r="YE385" t="s">
        <v>1462</v>
      </c>
      <c r="YF385" t="s">
        <v>8005</v>
      </c>
      <c r="YG385">
        <v>2.5</v>
      </c>
      <c r="YH385">
        <v>2.5</v>
      </c>
      <c r="YI385" t="s">
        <v>1463</v>
      </c>
      <c r="YU385">
        <v>2.5</v>
      </c>
      <c r="YV385">
        <v>2.5</v>
      </c>
      <c r="ZX385">
        <v>10</v>
      </c>
      <c r="ZY385">
        <v>2.5</v>
      </c>
      <c r="ZZ385">
        <v>2.5</v>
      </c>
      <c r="AAA385">
        <v>15</v>
      </c>
      <c r="AAB385" t="s">
        <v>1462</v>
      </c>
      <c r="AAD385" t="b">
        <v>1</v>
      </c>
      <c r="AAK385" t="b">
        <v>1</v>
      </c>
      <c r="AAO385" t="b">
        <v>1</v>
      </c>
      <c r="AAR385" t="s">
        <v>8006</v>
      </c>
      <c r="AAS385" t="s">
        <v>7028</v>
      </c>
      <c r="AAT385">
        <v>2.5</v>
      </c>
      <c r="AAU385">
        <v>2.5</v>
      </c>
      <c r="ADN385">
        <v>6</v>
      </c>
      <c r="ADO385">
        <v>2.5</v>
      </c>
      <c r="ADP385">
        <v>2.5</v>
      </c>
      <c r="ADQ385">
        <v>11</v>
      </c>
      <c r="ADR385" t="s">
        <v>1759</v>
      </c>
      <c r="ADS385">
        <v>3</v>
      </c>
      <c r="ADT385">
        <v>40</v>
      </c>
      <c r="ADU385" t="s">
        <v>2560</v>
      </c>
      <c r="ADV385">
        <v>2</v>
      </c>
      <c r="ADW385">
        <v>30</v>
      </c>
      <c r="AEG385">
        <v>2.5</v>
      </c>
      <c r="AEH385">
        <v>2.5</v>
      </c>
      <c r="AEI385">
        <v>0</v>
      </c>
      <c r="AEJ385">
        <v>2.5</v>
      </c>
      <c r="AEK385">
        <v>2.5</v>
      </c>
      <c r="AEL385">
        <v>5</v>
      </c>
      <c r="AEN385" t="b">
        <v>1</v>
      </c>
      <c r="AFB385" t="s">
        <v>4000</v>
      </c>
      <c r="AFC385">
        <v>2.5</v>
      </c>
      <c r="AFD385">
        <v>2.5</v>
      </c>
      <c r="AFE385">
        <v>0</v>
      </c>
      <c r="AFF385">
        <v>4.7</v>
      </c>
      <c r="AFG385">
        <v>2.5</v>
      </c>
      <c r="AFH385">
        <v>7.2</v>
      </c>
      <c r="AFI385" t="s">
        <v>1463</v>
      </c>
      <c r="AFK385" t="s">
        <v>1463</v>
      </c>
      <c r="AFM385" t="s">
        <v>1463</v>
      </c>
      <c r="AFO385" t="s">
        <v>1463</v>
      </c>
      <c r="AFQ385" t="s">
        <v>1463</v>
      </c>
      <c r="AFV385">
        <v>3</v>
      </c>
      <c r="AFW385">
        <v>1</v>
      </c>
      <c r="AFX385">
        <v>4.7222222222222197</v>
      </c>
      <c r="AFY385">
        <v>2.5</v>
      </c>
      <c r="AFZ385">
        <v>5</v>
      </c>
      <c r="AGA385">
        <v>2.5</v>
      </c>
      <c r="AGB385">
        <v>2.5</v>
      </c>
      <c r="AGC385">
        <v>10</v>
      </c>
      <c r="AGD385">
        <v>4</v>
      </c>
      <c r="AGE385">
        <v>40</v>
      </c>
      <c r="AGG385">
        <v>4</v>
      </c>
      <c r="AGH385">
        <v>40</v>
      </c>
      <c r="AGJ385">
        <v>4</v>
      </c>
      <c r="AGK385">
        <v>0</v>
      </c>
      <c r="AGM385" t="s">
        <v>8007</v>
      </c>
      <c r="AGN385" t="s">
        <v>2646</v>
      </c>
      <c r="AGQ385">
        <v>2.5</v>
      </c>
      <c r="AGR385">
        <v>2.5</v>
      </c>
      <c r="AGS385">
        <v>2</v>
      </c>
      <c r="AGT385">
        <v>2.5</v>
      </c>
      <c r="AGU385">
        <v>2.5</v>
      </c>
      <c r="AGV385">
        <v>7</v>
      </c>
      <c r="AGW385">
        <v>2</v>
      </c>
      <c r="AGY385" t="b">
        <v>1</v>
      </c>
      <c r="AGZ385" t="b">
        <v>1</v>
      </c>
      <c r="AHD385">
        <v>1</v>
      </c>
      <c r="AHE385">
        <v>1</v>
      </c>
      <c r="AHF385">
        <v>3</v>
      </c>
      <c r="AKM385">
        <v>2.5</v>
      </c>
      <c r="AKN385">
        <v>2.5</v>
      </c>
      <c r="AKO385">
        <v>0</v>
      </c>
      <c r="AKP385">
        <v>2.5</v>
      </c>
      <c r="AKQ385">
        <v>2.5</v>
      </c>
      <c r="AKR385">
        <v>5</v>
      </c>
      <c r="AKS385" t="s">
        <v>1463</v>
      </c>
      <c r="ANA385">
        <v>2.5</v>
      </c>
      <c r="ANB385">
        <v>2.5</v>
      </c>
      <c r="ANC385">
        <v>0</v>
      </c>
      <c r="AND385">
        <v>0</v>
      </c>
      <c r="ANE385">
        <v>2.5</v>
      </c>
      <c r="ANF385">
        <v>2.5</v>
      </c>
      <c r="ANG385" t="s">
        <v>1463</v>
      </c>
      <c r="ANK385">
        <v>0</v>
      </c>
      <c r="ANL385">
        <v>2.5</v>
      </c>
      <c r="ANM385">
        <v>5</v>
      </c>
      <c r="ANN385">
        <v>2.5</v>
      </c>
      <c r="ANO385">
        <v>7.5</v>
      </c>
      <c r="ANP385">
        <v>15</v>
      </c>
      <c r="ANQ385" t="s">
        <v>2565</v>
      </c>
      <c r="ANR385" t="s">
        <v>1462</v>
      </c>
      <c r="ANS385" t="s">
        <v>8008</v>
      </c>
      <c r="ANT385">
        <v>2.5</v>
      </c>
      <c r="ANU385">
        <v>7.5</v>
      </c>
      <c r="AQR385">
        <v>2.5</v>
      </c>
      <c r="AQS385">
        <v>0</v>
      </c>
      <c r="AQT385">
        <v>2.5</v>
      </c>
      <c r="AQU385">
        <v>5</v>
      </c>
      <c r="AQV385" t="s">
        <v>1463</v>
      </c>
      <c r="ARA385" t="b">
        <v>1</v>
      </c>
      <c r="ARD385" t="b">
        <v>1</v>
      </c>
      <c r="ARG385">
        <v>0</v>
      </c>
      <c r="ARH385">
        <v>2.5</v>
      </c>
      <c r="ARI385" t="s">
        <v>1463</v>
      </c>
      <c r="ARQ385" t="s">
        <v>1463</v>
      </c>
      <c r="ASD385">
        <v>0</v>
      </c>
      <c r="ASE385">
        <v>2.5</v>
      </c>
      <c r="ASF385">
        <v>3</v>
      </c>
      <c r="ASG385">
        <v>2.5</v>
      </c>
      <c r="ASH385">
        <v>2.5</v>
      </c>
      <c r="ASI385">
        <v>8</v>
      </c>
      <c r="ASJ385">
        <v>40</v>
      </c>
      <c r="ASM385" t="b">
        <v>1</v>
      </c>
      <c r="ASS385">
        <v>1</v>
      </c>
      <c r="AST385" t="s">
        <v>1462</v>
      </c>
      <c r="ASW385" t="b">
        <v>1</v>
      </c>
      <c r="ATC385" t="s">
        <v>8009</v>
      </c>
      <c r="ATD385">
        <v>2.5</v>
      </c>
      <c r="ATE385">
        <v>2.5</v>
      </c>
      <c r="ATF385">
        <v>0</v>
      </c>
      <c r="ATG385">
        <v>2.5</v>
      </c>
      <c r="ATH385">
        <v>2.5</v>
      </c>
      <c r="ATI385">
        <v>5</v>
      </c>
      <c r="ATJ385" t="s">
        <v>1463</v>
      </c>
      <c r="AVZ385">
        <v>2.5</v>
      </c>
      <c r="AWA385">
        <v>2.5</v>
      </c>
      <c r="AWB385">
        <v>2.5</v>
      </c>
      <c r="AWC385">
        <v>2.5</v>
      </c>
      <c r="AWD385">
        <v>3</v>
      </c>
      <c r="AWE385">
        <v>5</v>
      </c>
      <c r="AWF385">
        <v>2.5</v>
      </c>
      <c r="AWG385">
        <v>10.5</v>
      </c>
      <c r="AWH385" t="s">
        <v>1462</v>
      </c>
      <c r="AWI385" t="s">
        <v>1470</v>
      </c>
      <c r="AWJ385" t="s">
        <v>1463</v>
      </c>
      <c r="AWL385" t="s">
        <v>1462</v>
      </c>
      <c r="AWM385" t="s">
        <v>2547</v>
      </c>
      <c r="AWN385" t="s">
        <v>1463</v>
      </c>
      <c r="AWP385" t="s">
        <v>1463</v>
      </c>
      <c r="AWR385" t="s">
        <v>1462</v>
      </c>
      <c r="AWS385" t="s">
        <v>1470</v>
      </c>
      <c r="AWT385" t="s">
        <v>1463</v>
      </c>
      <c r="AWV385" t="s">
        <v>1463</v>
      </c>
      <c r="AWX385" t="s">
        <v>1463</v>
      </c>
      <c r="AWZ385" t="s">
        <v>1462</v>
      </c>
      <c r="AXB385" t="s">
        <v>1463</v>
      </c>
      <c r="AXD385" t="s">
        <v>1463</v>
      </c>
      <c r="AXF385">
        <v>120</v>
      </c>
      <c r="AXI385">
        <v>5</v>
      </c>
      <c r="AXJ385">
        <v>2.5</v>
      </c>
      <c r="AXK385">
        <v>6</v>
      </c>
      <c r="AXN385">
        <v>6</v>
      </c>
      <c r="AXO385">
        <v>1</v>
      </c>
      <c r="AXP385">
        <v>1</v>
      </c>
      <c r="AXQ385">
        <v>1</v>
      </c>
      <c r="AXR385">
        <v>1</v>
      </c>
      <c r="AXS385">
        <v>1</v>
      </c>
      <c r="AXT385">
        <v>0</v>
      </c>
      <c r="AXU385">
        <v>0</v>
      </c>
      <c r="AXW385">
        <v>0</v>
      </c>
      <c r="AYA385">
        <v>10</v>
      </c>
      <c r="AYD385">
        <v>10</v>
      </c>
      <c r="AYE385" t="s">
        <v>1463</v>
      </c>
      <c r="AYF385" t="s">
        <v>1463</v>
      </c>
      <c r="AYG385">
        <v>10</v>
      </c>
      <c r="AYJ385">
        <v>10</v>
      </c>
      <c r="AYK385">
        <v>0</v>
      </c>
      <c r="AYL385">
        <v>7.5</v>
      </c>
      <c r="AYM385">
        <v>17.5</v>
      </c>
      <c r="AZO385" t="s">
        <v>1462</v>
      </c>
      <c r="AZP385" t="s">
        <v>8010</v>
      </c>
      <c r="AZR385">
        <v>0</v>
      </c>
      <c r="AZS385">
        <v>7.5</v>
      </c>
      <c r="BCH385">
        <v>10</v>
      </c>
      <c r="BCI385">
        <v>2.5</v>
      </c>
      <c r="BCJ385">
        <v>2.5</v>
      </c>
      <c r="BCK385">
        <v>15</v>
      </c>
      <c r="BCL385">
        <v>1</v>
      </c>
      <c r="BCN385">
        <v>2</v>
      </c>
      <c r="BCP385">
        <v>3</v>
      </c>
      <c r="BCR385">
        <v>4</v>
      </c>
      <c r="BCT385" t="s">
        <v>2555</v>
      </c>
      <c r="BCY385">
        <v>2.5</v>
      </c>
      <c r="BCZ385">
        <v>2.5</v>
      </c>
      <c r="BEH385">
        <v>5.8</v>
      </c>
      <c r="BEI385">
        <v>2.5</v>
      </c>
      <c r="BEJ385">
        <v>2.5</v>
      </c>
      <c r="BEK385">
        <v>10.8</v>
      </c>
      <c r="BEL385" t="s">
        <v>2552</v>
      </c>
      <c r="BEN385" t="s">
        <v>2552</v>
      </c>
      <c r="BEP385" t="s">
        <v>2557</v>
      </c>
      <c r="BER385" t="s">
        <v>2552</v>
      </c>
      <c r="BET385" t="s">
        <v>2567</v>
      </c>
      <c r="BEV385" t="s">
        <v>2567</v>
      </c>
      <c r="BEX385">
        <v>2.5</v>
      </c>
      <c r="BEY385">
        <v>2.5</v>
      </c>
      <c r="BGQ385" t="s">
        <v>1467</v>
      </c>
      <c r="BGR385">
        <v>2.5</v>
      </c>
      <c r="BGS385">
        <v>2.5</v>
      </c>
      <c r="BGT385">
        <v>5</v>
      </c>
      <c r="BGU385" t="s">
        <v>1463</v>
      </c>
      <c r="BHK385">
        <v>2.5</v>
      </c>
      <c r="BHL385">
        <v>2.5</v>
      </c>
      <c r="BIT385">
        <v>10</v>
      </c>
      <c r="BIU385">
        <v>2.5</v>
      </c>
      <c r="BIV385">
        <v>2.5</v>
      </c>
      <c r="BIW385">
        <v>15</v>
      </c>
      <c r="BIX385">
        <v>3</v>
      </c>
      <c r="BIY385" t="s">
        <v>2548</v>
      </c>
      <c r="BIZ385" t="s">
        <v>2594</v>
      </c>
      <c r="BJA385" t="s">
        <v>2548</v>
      </c>
      <c r="BJB385">
        <v>2.5</v>
      </c>
      <c r="BJC385">
        <v>2.5</v>
      </c>
    </row>
    <row r="386" spans="1:1023 1027:1615" ht="15" x14ac:dyDescent="0.25">
      <c r="A386" t="s">
        <v>6936</v>
      </c>
      <c r="B386" t="s">
        <v>8011</v>
      </c>
      <c r="C386" t="s">
        <v>8012</v>
      </c>
      <c r="D386" t="s">
        <v>1460</v>
      </c>
      <c r="F386" t="s">
        <v>2606</v>
      </c>
      <c r="G386" t="s">
        <v>2607</v>
      </c>
      <c r="H386" t="s">
        <v>4381</v>
      </c>
      <c r="I386" t="s">
        <v>7974</v>
      </c>
      <c r="J386">
        <v>2.9327130100000001</v>
      </c>
      <c r="K386">
        <v>34.117979560000002</v>
      </c>
      <c r="L386" s="116">
        <v>42401</v>
      </c>
      <c r="M386" t="s">
        <v>1461</v>
      </c>
      <c r="N386">
        <v>54</v>
      </c>
      <c r="O386" t="s">
        <v>2554</v>
      </c>
      <c r="Q386">
        <v>6.7</v>
      </c>
      <c r="R386">
        <v>7.5</v>
      </c>
      <c r="S386">
        <v>2.5</v>
      </c>
      <c r="T386">
        <v>16.7</v>
      </c>
      <c r="U386">
        <v>1</v>
      </c>
      <c r="V386">
        <v>2</v>
      </c>
      <c r="W386">
        <v>3</v>
      </c>
      <c r="X386">
        <v>2</v>
      </c>
      <c r="Y386">
        <v>1</v>
      </c>
      <c r="Z386">
        <v>1</v>
      </c>
      <c r="AF386" t="b">
        <v>1</v>
      </c>
      <c r="BS386" t="s">
        <v>1462</v>
      </c>
      <c r="BT386" t="s">
        <v>1462</v>
      </c>
      <c r="BU386" t="s">
        <v>8013</v>
      </c>
      <c r="BV386" t="s">
        <v>8014</v>
      </c>
      <c r="BW386">
        <v>7.5</v>
      </c>
      <c r="BX386">
        <v>2.5</v>
      </c>
      <c r="BY386">
        <v>8.5</v>
      </c>
      <c r="BZ386">
        <v>2.5</v>
      </c>
      <c r="CA386">
        <v>2.5</v>
      </c>
      <c r="CB386">
        <v>13.5</v>
      </c>
      <c r="CC386" t="s">
        <v>1462</v>
      </c>
      <c r="CD386" t="b">
        <v>1</v>
      </c>
      <c r="CF386">
        <v>40</v>
      </c>
      <c r="CH386" t="s">
        <v>1462</v>
      </c>
      <c r="CI386" t="b">
        <v>1</v>
      </c>
      <c r="CK386">
        <v>40</v>
      </c>
      <c r="CM386" t="s">
        <v>1463</v>
      </c>
      <c r="CR386" t="s">
        <v>1463</v>
      </c>
      <c r="CW386" t="s">
        <v>1462</v>
      </c>
      <c r="CY386" t="b">
        <v>1</v>
      </c>
      <c r="CZ386">
        <v>3</v>
      </c>
      <c r="DB386" t="s">
        <v>1463</v>
      </c>
      <c r="DG386" t="s">
        <v>1463</v>
      </c>
      <c r="DM386" t="s">
        <v>1463</v>
      </c>
      <c r="DU386" t="b">
        <v>1</v>
      </c>
      <c r="EI386">
        <v>2.5</v>
      </c>
      <c r="EJ386">
        <v>2.5</v>
      </c>
      <c r="EN386">
        <v>0</v>
      </c>
      <c r="EO386" t="s">
        <v>1463</v>
      </c>
      <c r="FL386">
        <v>2.2999999999999998</v>
      </c>
      <c r="FM386">
        <v>2.5</v>
      </c>
      <c r="FN386">
        <v>2.5</v>
      </c>
      <c r="FO386">
        <v>7.3</v>
      </c>
      <c r="FP386" t="s">
        <v>1462</v>
      </c>
      <c r="FS386" t="s">
        <v>1464</v>
      </c>
      <c r="FT386" t="b">
        <v>1</v>
      </c>
      <c r="FV386" t="s">
        <v>1464</v>
      </c>
      <c r="FY386" t="s">
        <v>1464</v>
      </c>
      <c r="GB386" t="s">
        <v>1464</v>
      </c>
      <c r="GE386" t="s">
        <v>1464</v>
      </c>
      <c r="GH386" t="s">
        <v>1464</v>
      </c>
      <c r="GK386" t="s">
        <v>1464</v>
      </c>
      <c r="GN386" t="s">
        <v>1464</v>
      </c>
      <c r="GQ386" t="s">
        <v>1464</v>
      </c>
      <c r="GT386" t="s">
        <v>1464</v>
      </c>
      <c r="GW386" t="s">
        <v>1464</v>
      </c>
      <c r="GZ386" t="s">
        <v>1464</v>
      </c>
      <c r="HC386" t="s">
        <v>1464</v>
      </c>
      <c r="HF386" t="s">
        <v>1464</v>
      </c>
      <c r="HI386" t="s">
        <v>1464</v>
      </c>
      <c r="HL386" t="s">
        <v>1464</v>
      </c>
      <c r="HO386" t="s">
        <v>1464</v>
      </c>
      <c r="HR386" t="s">
        <v>1464</v>
      </c>
      <c r="HU386" t="s">
        <v>1464</v>
      </c>
      <c r="HX386" t="s">
        <v>1464</v>
      </c>
      <c r="IA386" t="s">
        <v>1464</v>
      </c>
      <c r="ID386" t="s">
        <v>1464</v>
      </c>
      <c r="IG386" t="s">
        <v>1464</v>
      </c>
      <c r="IJ386" t="s">
        <v>1464</v>
      </c>
      <c r="IM386" t="s">
        <v>1464</v>
      </c>
      <c r="IP386" t="s">
        <v>1464</v>
      </c>
      <c r="IS386" t="s">
        <v>1464</v>
      </c>
      <c r="IV386" t="s">
        <v>1464</v>
      </c>
      <c r="IW386" t="b">
        <v>1</v>
      </c>
      <c r="IY386" t="s">
        <v>1464</v>
      </c>
      <c r="JB386" t="s">
        <v>1464</v>
      </c>
      <c r="JC386" t="b">
        <v>1</v>
      </c>
      <c r="JE386" t="s">
        <v>1464</v>
      </c>
      <c r="JH386" t="s">
        <v>1464</v>
      </c>
      <c r="JK386" t="s">
        <v>1464</v>
      </c>
      <c r="JN386" t="s">
        <v>1464</v>
      </c>
      <c r="JQ386" t="s">
        <v>1464</v>
      </c>
      <c r="JT386" t="s">
        <v>1464</v>
      </c>
      <c r="JW386" t="s">
        <v>1464</v>
      </c>
      <c r="JZ386" t="s">
        <v>1464</v>
      </c>
      <c r="KC386" t="s">
        <v>1464</v>
      </c>
      <c r="KF386" t="s">
        <v>1464</v>
      </c>
      <c r="KJ386" t="s">
        <v>1464</v>
      </c>
      <c r="KK386" t="s">
        <v>1463</v>
      </c>
      <c r="KM386">
        <v>2.5</v>
      </c>
      <c r="KN386">
        <v>2.5</v>
      </c>
      <c r="KO386">
        <v>2</v>
      </c>
      <c r="KP386">
        <v>2.5</v>
      </c>
      <c r="KQ386">
        <v>2.5</v>
      </c>
      <c r="KR386">
        <v>7</v>
      </c>
      <c r="KS386" t="s">
        <v>1462</v>
      </c>
      <c r="KV386">
        <v>9</v>
      </c>
      <c r="KW386">
        <v>5</v>
      </c>
      <c r="LF386">
        <v>1</v>
      </c>
      <c r="LG386">
        <v>1</v>
      </c>
      <c r="LZ386" t="b">
        <v>1</v>
      </c>
      <c r="MA386" t="b">
        <v>1</v>
      </c>
      <c r="MT386" t="s">
        <v>1463</v>
      </c>
      <c r="MV386">
        <v>2.5</v>
      </c>
      <c r="MW386">
        <v>2.5</v>
      </c>
      <c r="MX386">
        <v>0</v>
      </c>
      <c r="MY386">
        <v>0</v>
      </c>
      <c r="MZ386">
        <v>2.5</v>
      </c>
      <c r="NA386">
        <v>2.5</v>
      </c>
      <c r="NM386" t="s">
        <v>2549</v>
      </c>
      <c r="NN386" t="s">
        <v>2549</v>
      </c>
      <c r="NO386" t="s">
        <v>2549</v>
      </c>
      <c r="NP386" t="s">
        <v>2549</v>
      </c>
      <c r="NQ386" t="s">
        <v>2549</v>
      </c>
      <c r="NR386" t="s">
        <v>2549</v>
      </c>
      <c r="NS386" t="s">
        <v>2549</v>
      </c>
      <c r="NT386" t="s">
        <v>2549</v>
      </c>
      <c r="NU386" t="s">
        <v>2549</v>
      </c>
      <c r="NV386" t="s">
        <v>2549</v>
      </c>
      <c r="NW386" t="s">
        <v>2550</v>
      </c>
      <c r="NX386" t="s">
        <v>2550</v>
      </c>
      <c r="NY386" t="s">
        <v>2569</v>
      </c>
      <c r="NZ386" t="s">
        <v>2550</v>
      </c>
      <c r="OA386" t="s">
        <v>2550</v>
      </c>
      <c r="OB386" t="s">
        <v>2550</v>
      </c>
      <c r="OC386" t="s">
        <v>2550</v>
      </c>
      <c r="OD386" t="s">
        <v>2550</v>
      </c>
      <c r="OE386" t="s">
        <v>2550</v>
      </c>
      <c r="OF386" t="s">
        <v>2550</v>
      </c>
      <c r="OG386">
        <v>0</v>
      </c>
      <c r="OH386">
        <v>2.5</v>
      </c>
      <c r="OJ386">
        <v>0</v>
      </c>
      <c r="OK386">
        <v>2.5</v>
      </c>
      <c r="OL386">
        <v>2.5</v>
      </c>
      <c r="QL386">
        <v>0</v>
      </c>
      <c r="QM386">
        <v>2.5</v>
      </c>
      <c r="RO386">
        <v>7.5</v>
      </c>
      <c r="RP386">
        <v>0</v>
      </c>
      <c r="RQ386">
        <v>2.5</v>
      </c>
      <c r="RR386">
        <v>10</v>
      </c>
      <c r="RS386" t="s">
        <v>1463</v>
      </c>
      <c r="RZ386" t="s">
        <v>1463</v>
      </c>
      <c r="SB386" t="s">
        <v>1463</v>
      </c>
      <c r="SH386" t="s">
        <v>1463</v>
      </c>
      <c r="SK386">
        <v>0</v>
      </c>
      <c r="SL386">
        <v>2.5</v>
      </c>
      <c r="SM386">
        <v>4.3</v>
      </c>
      <c r="SN386">
        <v>2.5</v>
      </c>
      <c r="SO386">
        <v>2.5</v>
      </c>
      <c r="SP386">
        <v>9.3000000000000007</v>
      </c>
      <c r="SQ386" t="s">
        <v>1463</v>
      </c>
      <c r="SR386" t="s">
        <v>8015</v>
      </c>
      <c r="TI386">
        <v>15</v>
      </c>
      <c r="TJ386" t="s">
        <v>8016</v>
      </c>
      <c r="TM386" t="b">
        <v>1</v>
      </c>
      <c r="TN386" t="b">
        <v>1</v>
      </c>
      <c r="TO386" t="b">
        <v>1</v>
      </c>
      <c r="TQ386" t="b">
        <v>1</v>
      </c>
      <c r="TX386">
        <v>2.5</v>
      </c>
      <c r="TY386">
        <v>2.5</v>
      </c>
      <c r="VI386">
        <v>5</v>
      </c>
      <c r="VJ386">
        <v>0</v>
      </c>
      <c r="VK386">
        <v>2.5</v>
      </c>
      <c r="VL386">
        <v>7.5</v>
      </c>
      <c r="VM386" t="s">
        <v>1463</v>
      </c>
      <c r="VO386" t="s">
        <v>1463</v>
      </c>
      <c r="VQ386" t="s">
        <v>1463</v>
      </c>
      <c r="VS386" t="s">
        <v>1463</v>
      </c>
      <c r="VV386" t="s">
        <v>1463</v>
      </c>
      <c r="VX386" t="s">
        <v>1462</v>
      </c>
      <c r="VY386" t="s">
        <v>6956</v>
      </c>
      <c r="VZ386">
        <v>0</v>
      </c>
      <c r="WA386">
        <v>2.5</v>
      </c>
      <c r="XJ386">
        <v>5</v>
      </c>
      <c r="XK386">
        <v>2.5</v>
      </c>
      <c r="XL386">
        <v>2.5</v>
      </c>
      <c r="XM386">
        <v>10</v>
      </c>
      <c r="XN386" t="s">
        <v>1462</v>
      </c>
      <c r="XO386" t="s">
        <v>1462</v>
      </c>
      <c r="XT386" t="b">
        <v>1</v>
      </c>
      <c r="XU386" t="b">
        <v>1</v>
      </c>
      <c r="XW386" t="b">
        <v>1</v>
      </c>
      <c r="XX386" t="b">
        <v>1</v>
      </c>
      <c r="YE386" t="s">
        <v>1463</v>
      </c>
      <c r="YF386" t="s">
        <v>4579</v>
      </c>
      <c r="YG386">
        <v>2.5</v>
      </c>
      <c r="YH386">
        <v>2.5</v>
      </c>
      <c r="YI386" t="s">
        <v>1462</v>
      </c>
      <c r="YP386" t="b">
        <v>1</v>
      </c>
      <c r="YU386">
        <v>2.5</v>
      </c>
      <c r="YV386">
        <v>2.5</v>
      </c>
      <c r="ZX386">
        <v>7</v>
      </c>
      <c r="ZY386">
        <v>2.5</v>
      </c>
      <c r="ZZ386">
        <v>2.5</v>
      </c>
      <c r="AAA386">
        <v>12</v>
      </c>
      <c r="AAB386" t="s">
        <v>1462</v>
      </c>
      <c r="AAD386" t="b">
        <v>1</v>
      </c>
      <c r="AAO386" t="b">
        <v>1</v>
      </c>
      <c r="AAR386" t="s">
        <v>7291</v>
      </c>
      <c r="AAS386" t="s">
        <v>8017</v>
      </c>
      <c r="AAT386">
        <v>2.5</v>
      </c>
      <c r="AAU386">
        <v>2.5</v>
      </c>
      <c r="ADN386">
        <v>6</v>
      </c>
      <c r="ADO386">
        <v>2.5</v>
      </c>
      <c r="ADP386">
        <v>2.5</v>
      </c>
      <c r="ADQ386">
        <v>11</v>
      </c>
      <c r="ADR386" t="s">
        <v>1759</v>
      </c>
      <c r="ADS386">
        <v>1</v>
      </c>
      <c r="ADT386">
        <v>30</v>
      </c>
      <c r="ADU386" t="s">
        <v>2560</v>
      </c>
      <c r="ADV386">
        <v>5</v>
      </c>
      <c r="ADW386">
        <v>60</v>
      </c>
      <c r="AEG386">
        <v>2.5</v>
      </c>
      <c r="AEH386">
        <v>2.5</v>
      </c>
      <c r="AEI386">
        <v>10</v>
      </c>
      <c r="AEJ386">
        <v>5</v>
      </c>
      <c r="AEK386">
        <v>2.5</v>
      </c>
      <c r="AEL386">
        <v>17.5</v>
      </c>
      <c r="AEU386" t="b">
        <v>1</v>
      </c>
      <c r="AEV386" t="b">
        <v>1</v>
      </c>
      <c r="AEX386" t="b">
        <v>1</v>
      </c>
      <c r="AFC386">
        <v>5</v>
      </c>
      <c r="AFD386">
        <v>2.5</v>
      </c>
      <c r="AFE386">
        <v>0</v>
      </c>
      <c r="AFF386">
        <v>4.7</v>
      </c>
      <c r="AFG386">
        <v>2.5</v>
      </c>
      <c r="AFH386">
        <v>7.2</v>
      </c>
      <c r="AFI386" t="s">
        <v>1463</v>
      </c>
      <c r="AFK386" t="s">
        <v>1463</v>
      </c>
      <c r="AFM386" t="s">
        <v>1463</v>
      </c>
      <c r="AFO386" t="s">
        <v>1463</v>
      </c>
      <c r="AFQ386" t="s">
        <v>1463</v>
      </c>
      <c r="AFT386" t="s">
        <v>1463</v>
      </c>
      <c r="AFV386">
        <v>3</v>
      </c>
      <c r="AFW386">
        <v>1</v>
      </c>
      <c r="AFX386">
        <v>4.7222222222222197</v>
      </c>
      <c r="AFY386">
        <v>2.5</v>
      </c>
      <c r="AFZ386">
        <v>2.5</v>
      </c>
      <c r="AGA386">
        <v>2.5</v>
      </c>
      <c r="AGB386">
        <v>2.5</v>
      </c>
      <c r="AGC386">
        <v>7.5</v>
      </c>
      <c r="AGD386">
        <v>3</v>
      </c>
      <c r="AGG386">
        <v>2</v>
      </c>
      <c r="AGJ386">
        <v>3</v>
      </c>
      <c r="AGM386" t="s">
        <v>4950</v>
      </c>
      <c r="AGQ386">
        <v>2.5</v>
      </c>
      <c r="AGR386">
        <v>2.5</v>
      </c>
      <c r="AGS386">
        <v>2</v>
      </c>
      <c r="AGT386">
        <v>2.5</v>
      </c>
      <c r="AGU386">
        <v>2.5</v>
      </c>
      <c r="AGV386">
        <v>7</v>
      </c>
      <c r="AGW386">
        <v>2</v>
      </c>
      <c r="AGY386" t="b">
        <v>1</v>
      </c>
      <c r="AGZ386" t="b">
        <v>1</v>
      </c>
      <c r="AHD386">
        <v>1</v>
      </c>
      <c r="AHE386">
        <v>2</v>
      </c>
      <c r="AHF386">
        <v>3</v>
      </c>
      <c r="AKM386">
        <v>2.5</v>
      </c>
      <c r="AKN386">
        <v>2.5</v>
      </c>
      <c r="AKO386">
        <v>8.5</v>
      </c>
      <c r="AKP386">
        <v>2.5</v>
      </c>
      <c r="AKQ386">
        <v>2.5</v>
      </c>
      <c r="AKR386">
        <v>13.5</v>
      </c>
      <c r="AKS386" t="s">
        <v>1462</v>
      </c>
      <c r="AKT386" t="s">
        <v>1463</v>
      </c>
      <c r="AKV386" t="s">
        <v>1463</v>
      </c>
      <c r="AKX386" t="s">
        <v>1463</v>
      </c>
      <c r="AKZ386" t="s">
        <v>1463</v>
      </c>
      <c r="ALB386" t="s">
        <v>1462</v>
      </c>
      <c r="ALD386" t="s">
        <v>1463</v>
      </c>
      <c r="ALF386" t="s">
        <v>1462</v>
      </c>
      <c r="ALH386" t="s">
        <v>1463</v>
      </c>
      <c r="ALJ386" t="s">
        <v>1463</v>
      </c>
      <c r="ALL386" t="s">
        <v>1462</v>
      </c>
      <c r="ALN386" t="s">
        <v>1463</v>
      </c>
      <c r="ALP386" t="s">
        <v>1463</v>
      </c>
      <c r="ALR386" t="s">
        <v>1463</v>
      </c>
      <c r="ALT386" t="s">
        <v>1463</v>
      </c>
      <c r="AMI386" t="b">
        <v>1</v>
      </c>
      <c r="AMM386" t="b">
        <v>1</v>
      </c>
      <c r="AMQ386" t="b">
        <v>1</v>
      </c>
      <c r="AMW386" t="b">
        <v>1</v>
      </c>
      <c r="ANA386">
        <v>2.5</v>
      </c>
      <c r="ANB386">
        <v>2.5</v>
      </c>
      <c r="ANC386">
        <v>0</v>
      </c>
      <c r="AND386">
        <v>0</v>
      </c>
      <c r="ANE386">
        <v>2.5</v>
      </c>
      <c r="ANF386">
        <v>2.5</v>
      </c>
      <c r="ANG386" t="s">
        <v>1463</v>
      </c>
      <c r="ANK386">
        <v>0</v>
      </c>
      <c r="ANL386">
        <v>2.5</v>
      </c>
      <c r="ANM386">
        <v>6</v>
      </c>
      <c r="ANN386">
        <v>5</v>
      </c>
      <c r="ANO386">
        <v>2.5</v>
      </c>
      <c r="ANP386">
        <v>13.5</v>
      </c>
      <c r="ANQ386" t="s">
        <v>2599</v>
      </c>
      <c r="ANR386" t="s">
        <v>1462</v>
      </c>
      <c r="ANS386" t="s">
        <v>8018</v>
      </c>
      <c r="ANT386">
        <v>5</v>
      </c>
      <c r="ANU386">
        <v>2.5</v>
      </c>
      <c r="AQR386">
        <v>2.5</v>
      </c>
      <c r="AQS386">
        <v>0</v>
      </c>
      <c r="AQT386">
        <v>2.5</v>
      </c>
      <c r="AQU386">
        <v>5</v>
      </c>
      <c r="AQV386" t="s">
        <v>1463</v>
      </c>
      <c r="ARA386" t="b">
        <v>1</v>
      </c>
      <c r="ARC386" t="b">
        <v>1</v>
      </c>
      <c r="ARD386" t="b">
        <v>1</v>
      </c>
      <c r="ARG386">
        <v>0</v>
      </c>
      <c r="ARH386">
        <v>2.5</v>
      </c>
      <c r="ARI386" t="s">
        <v>1463</v>
      </c>
      <c r="ARQ386" t="s">
        <v>1462</v>
      </c>
      <c r="ARS386" t="s">
        <v>6991</v>
      </c>
      <c r="ART386" t="s">
        <v>2616</v>
      </c>
      <c r="ARV386" t="b">
        <v>1</v>
      </c>
      <c r="ASD386">
        <v>0</v>
      </c>
      <c r="ASE386">
        <v>2.5</v>
      </c>
      <c r="ASF386">
        <v>3</v>
      </c>
      <c r="ASG386">
        <v>2.5</v>
      </c>
      <c r="ASH386">
        <v>2.5</v>
      </c>
      <c r="ASI386">
        <v>8</v>
      </c>
      <c r="ASJ386">
        <v>30</v>
      </c>
      <c r="ASL386" t="b">
        <v>1</v>
      </c>
      <c r="ASM386" t="b">
        <v>1</v>
      </c>
      <c r="ASS386">
        <v>1</v>
      </c>
      <c r="AST386" t="s">
        <v>1463</v>
      </c>
      <c r="ATD386">
        <v>2.5</v>
      </c>
      <c r="ATE386">
        <v>2.5</v>
      </c>
      <c r="ATF386">
        <v>0</v>
      </c>
      <c r="ATG386">
        <v>0</v>
      </c>
      <c r="ATH386">
        <v>2.5</v>
      </c>
      <c r="ATI386">
        <v>2.5</v>
      </c>
      <c r="ATJ386" t="s">
        <v>1463</v>
      </c>
      <c r="AVZ386">
        <v>0</v>
      </c>
      <c r="AWA386">
        <v>2.5</v>
      </c>
      <c r="AWB386">
        <v>0</v>
      </c>
      <c r="AWC386">
        <v>2.5</v>
      </c>
      <c r="AWD386">
        <v>4</v>
      </c>
      <c r="AWE386">
        <v>2.5</v>
      </c>
      <c r="AWF386">
        <v>2.5</v>
      </c>
      <c r="AWG386">
        <v>9</v>
      </c>
      <c r="AWH386" t="s">
        <v>1462</v>
      </c>
      <c r="AWI386" t="s">
        <v>1470</v>
      </c>
      <c r="AWJ386" t="s">
        <v>1463</v>
      </c>
      <c r="AWL386" t="s">
        <v>1462</v>
      </c>
      <c r="AWM386" t="s">
        <v>2619</v>
      </c>
      <c r="AWN386" t="s">
        <v>1463</v>
      </c>
      <c r="AWP386" t="s">
        <v>1463</v>
      </c>
      <c r="AWR386" t="s">
        <v>1463</v>
      </c>
      <c r="AWT386" t="s">
        <v>1463</v>
      </c>
      <c r="AWV386" t="s">
        <v>1462</v>
      </c>
      <c r="AWW386" t="s">
        <v>1470</v>
      </c>
      <c r="AWX386" t="s">
        <v>1463</v>
      </c>
      <c r="AWZ386" t="s">
        <v>1462</v>
      </c>
      <c r="AXA386" t="s">
        <v>1469</v>
      </c>
      <c r="AXB386" t="s">
        <v>1462</v>
      </c>
      <c r="AXC386" t="s">
        <v>1469</v>
      </c>
      <c r="AXD386" t="s">
        <v>1463</v>
      </c>
      <c r="AXF386">
        <v>80</v>
      </c>
      <c r="AXG386">
        <v>0</v>
      </c>
      <c r="AXI386">
        <v>2.5</v>
      </c>
      <c r="AXJ386">
        <v>2.5</v>
      </c>
      <c r="AXK386">
        <v>1</v>
      </c>
      <c r="AXN386">
        <v>1</v>
      </c>
      <c r="AXO386">
        <v>1</v>
      </c>
      <c r="AXP386">
        <v>1</v>
      </c>
      <c r="AXQ386">
        <v>1</v>
      </c>
      <c r="AXR386">
        <v>1</v>
      </c>
      <c r="AXS386">
        <v>1</v>
      </c>
      <c r="AXT386">
        <v>1</v>
      </c>
      <c r="AXU386">
        <v>1</v>
      </c>
      <c r="AXV386">
        <v>2</v>
      </c>
      <c r="AXW386">
        <v>1</v>
      </c>
      <c r="AXX386">
        <v>2</v>
      </c>
      <c r="AYA386">
        <v>10</v>
      </c>
      <c r="AYD386">
        <v>10</v>
      </c>
      <c r="AYE386" t="s">
        <v>1463</v>
      </c>
      <c r="AYF386" t="s">
        <v>1463</v>
      </c>
      <c r="AYG386">
        <v>10</v>
      </c>
      <c r="AYJ386">
        <v>10</v>
      </c>
      <c r="AYK386">
        <v>0</v>
      </c>
      <c r="AYL386">
        <v>10</v>
      </c>
      <c r="AYM386">
        <v>20</v>
      </c>
      <c r="AZC386">
        <v>2</v>
      </c>
      <c r="AZD386" t="s">
        <v>8019</v>
      </c>
      <c r="AZE386" t="s">
        <v>8020</v>
      </c>
      <c r="AZM386" t="s">
        <v>1463</v>
      </c>
      <c r="AZO386" t="s">
        <v>1462</v>
      </c>
      <c r="AZP386" t="s">
        <v>8021</v>
      </c>
      <c r="AZR386">
        <v>0</v>
      </c>
      <c r="AZS386">
        <v>10</v>
      </c>
      <c r="BCH386">
        <v>10</v>
      </c>
      <c r="BCI386">
        <v>2.5</v>
      </c>
      <c r="BCJ386">
        <v>2.5</v>
      </c>
      <c r="BCK386">
        <v>15</v>
      </c>
      <c r="BCL386">
        <v>1</v>
      </c>
      <c r="BCN386">
        <v>3</v>
      </c>
      <c r="BCP386">
        <v>2</v>
      </c>
      <c r="BCR386">
        <v>4</v>
      </c>
      <c r="BCT386">
        <v>5</v>
      </c>
      <c r="BCV386" t="s">
        <v>8022</v>
      </c>
      <c r="BCW386">
        <v>6</v>
      </c>
      <c r="BCY386">
        <v>2.5</v>
      </c>
      <c r="BCZ386">
        <v>2.5</v>
      </c>
      <c r="BEH386">
        <v>7.5</v>
      </c>
      <c r="BEI386">
        <v>5</v>
      </c>
      <c r="BEJ386">
        <v>2.5</v>
      </c>
      <c r="BEK386">
        <v>15</v>
      </c>
      <c r="BEL386" t="s">
        <v>2552</v>
      </c>
      <c r="BEN386" t="s">
        <v>2567</v>
      </c>
      <c r="BEP386" t="s">
        <v>2557</v>
      </c>
      <c r="BER386" t="s">
        <v>2552</v>
      </c>
      <c r="BET386" t="s">
        <v>2567</v>
      </c>
      <c r="BEV386" t="s">
        <v>2567</v>
      </c>
      <c r="BEX386">
        <v>5</v>
      </c>
      <c r="BEY386">
        <v>2.5</v>
      </c>
      <c r="BGQ386" t="s">
        <v>1467</v>
      </c>
      <c r="BGR386">
        <v>2.5</v>
      </c>
      <c r="BGS386">
        <v>2.5</v>
      </c>
      <c r="BGT386">
        <v>5</v>
      </c>
      <c r="BGU386" t="s">
        <v>1462</v>
      </c>
      <c r="BHH386" t="s">
        <v>8023</v>
      </c>
      <c r="BHI386" t="s">
        <v>2985</v>
      </c>
      <c r="BHJ386" t="s">
        <v>3103</v>
      </c>
      <c r="BHK386">
        <v>2.5</v>
      </c>
      <c r="BHL386">
        <v>2.5</v>
      </c>
      <c r="BIT386">
        <v>10</v>
      </c>
      <c r="BIU386">
        <v>2.5</v>
      </c>
      <c r="BIV386">
        <v>2.5</v>
      </c>
      <c r="BIW386">
        <v>15</v>
      </c>
      <c r="BIX386">
        <v>3</v>
      </c>
      <c r="BIY386" t="s">
        <v>1794</v>
      </c>
      <c r="BIZ386" t="s">
        <v>1466</v>
      </c>
      <c r="BJA386" t="s">
        <v>1474</v>
      </c>
      <c r="BJB386">
        <v>2.5</v>
      </c>
      <c r="BJC386">
        <v>2.5</v>
      </c>
    </row>
    <row r="387" spans="1:1023 1027:1615" ht="15.75" customHeight="1" x14ac:dyDescent="0.25">
      <c r="L387" s="116"/>
    </row>
    <row r="388" spans="1:1023 1027:1615" ht="15.75" customHeight="1" x14ac:dyDescent="0.25">
      <c r="L388" s="116"/>
    </row>
    <row r="389" spans="1:1023 1027:1615" ht="15.75" customHeight="1" x14ac:dyDescent="0.25">
      <c r="L389" s="116"/>
    </row>
    <row r="390" spans="1:1023 1027:1615" ht="15.75" customHeight="1" x14ac:dyDescent="0.25">
      <c r="L390" s="116"/>
    </row>
    <row r="391" spans="1:1023 1027:1615" ht="15.75" customHeight="1" x14ac:dyDescent="0.25">
      <c r="L391" s="116"/>
    </row>
    <row r="392" spans="1:1023 1027:1615" ht="15.75" customHeight="1" x14ac:dyDescent="0.25">
      <c r="L392" s="116"/>
    </row>
    <row r="393" spans="1:1023 1027:1615" ht="15.75" customHeight="1" x14ac:dyDescent="0.25">
      <c r="L393" s="116"/>
    </row>
    <row r="394" spans="1:1023 1027:1615" ht="15.75" customHeight="1" x14ac:dyDescent="0.25">
      <c r="L394" s="116"/>
    </row>
    <row r="395" spans="1:1023 1027:1615" ht="15.75" customHeight="1" x14ac:dyDescent="0.25">
      <c r="L395" s="116"/>
    </row>
    <row r="396" spans="1:1023 1027:1615" ht="15.75" customHeight="1" x14ac:dyDescent="0.25">
      <c r="L396" s="116"/>
    </row>
    <row r="397" spans="1:1023 1027:1615" ht="15.75" customHeight="1" x14ac:dyDescent="0.25">
      <c r="L397" s="116"/>
    </row>
    <row r="398" spans="1:1023 1027:1615" ht="15.75" customHeight="1" x14ac:dyDescent="0.25">
      <c r="L398" s="116"/>
    </row>
    <row r="399" spans="1:1023 1027:1615" ht="15.75" customHeight="1" x14ac:dyDescent="0.25">
      <c r="L399" s="116"/>
    </row>
    <row r="400" spans="1:1023 1027:1615" ht="15.75" customHeight="1" x14ac:dyDescent="0.25">
      <c r="L400" s="116"/>
    </row>
    <row r="401" spans="12:12" ht="15.75" customHeight="1" x14ac:dyDescent="0.25">
      <c r="L401" s="116"/>
    </row>
    <row r="402" spans="12:12" ht="15.75" customHeight="1" x14ac:dyDescent="0.25">
      <c r="L402" s="116"/>
    </row>
    <row r="403" spans="12:12" ht="15.75" customHeight="1" x14ac:dyDescent="0.25">
      <c r="L403" s="116"/>
    </row>
    <row r="404" spans="12:12" ht="15.75" customHeight="1" x14ac:dyDescent="0.25">
      <c r="L404" s="116"/>
    </row>
    <row r="407" spans="12:12" ht="15.75" customHeight="1" x14ac:dyDescent="0.25">
      <c r="L407" s="116"/>
    </row>
    <row r="408" spans="12:12" ht="15.75" customHeight="1" x14ac:dyDescent="0.25">
      <c r="L408" s="116"/>
    </row>
    <row r="409" spans="12:12" ht="15.75" customHeight="1" x14ac:dyDescent="0.25">
      <c r="L409" s="116"/>
    </row>
    <row r="410" spans="12:12" ht="15.75" customHeight="1" x14ac:dyDescent="0.25">
      <c r="L410" s="116"/>
    </row>
    <row r="411" spans="12:12" ht="15.75" customHeight="1" x14ac:dyDescent="0.25">
      <c r="L411" s="116"/>
    </row>
    <row r="412" spans="12:12" ht="15.75" customHeight="1" x14ac:dyDescent="0.25">
      <c r="L412" s="116"/>
    </row>
    <row r="413" spans="12:12" ht="15.75" customHeight="1" x14ac:dyDescent="0.25">
      <c r="L413" s="116"/>
    </row>
    <row r="414" spans="12:12" ht="15.75" customHeight="1" x14ac:dyDescent="0.25">
      <c r="L414" s="116"/>
    </row>
    <row r="415" spans="12:12" ht="15.75" customHeight="1" x14ac:dyDescent="0.25">
      <c r="L415" s="116"/>
    </row>
    <row r="416" spans="12:12" ht="15.75" customHeight="1" x14ac:dyDescent="0.25">
      <c r="L416" s="116"/>
    </row>
    <row r="417" spans="12:12" ht="15.75" customHeight="1" x14ac:dyDescent="0.25">
      <c r="L417" s="116"/>
    </row>
    <row r="418" spans="12:12" ht="15.75" customHeight="1" x14ac:dyDescent="0.25">
      <c r="L418" s="116"/>
    </row>
    <row r="419" spans="12:12" ht="15.75" customHeight="1" x14ac:dyDescent="0.25">
      <c r="L419" s="116"/>
    </row>
    <row r="420" spans="12:12" ht="15.75" customHeight="1" x14ac:dyDescent="0.25">
      <c r="L420" s="116"/>
    </row>
    <row r="421" spans="12:12" ht="15.75" customHeight="1" x14ac:dyDescent="0.25">
      <c r="L421" s="116"/>
    </row>
    <row r="422" spans="12:12" ht="15.75" customHeight="1" x14ac:dyDescent="0.25">
      <c r="L422" s="116"/>
    </row>
    <row r="423" spans="12:12" ht="15.75" customHeight="1" x14ac:dyDescent="0.25">
      <c r="L423" s="116"/>
    </row>
    <row r="424" spans="12:12" ht="15.75" customHeight="1" x14ac:dyDescent="0.25">
      <c r="L424" s="116"/>
    </row>
    <row r="425" spans="12:12" ht="15.75" customHeight="1" x14ac:dyDescent="0.25">
      <c r="L425" s="116"/>
    </row>
    <row r="426" spans="12:12" ht="15.75" customHeight="1" x14ac:dyDescent="0.25">
      <c r="L426" s="116"/>
    </row>
    <row r="427" spans="12:12" ht="15.75" customHeight="1" x14ac:dyDescent="0.25">
      <c r="L427" s="116"/>
    </row>
    <row r="428" spans="12:12" ht="15.75" customHeight="1" x14ac:dyDescent="0.25">
      <c r="L428" s="116"/>
    </row>
    <row r="429" spans="12:12" ht="15.75" customHeight="1" x14ac:dyDescent="0.25">
      <c r="L429" s="116"/>
    </row>
    <row r="430" spans="12:12" ht="15.75" customHeight="1" x14ac:dyDescent="0.25">
      <c r="L430" s="116"/>
    </row>
    <row r="431" spans="12:12" ht="15.75" customHeight="1" x14ac:dyDescent="0.25">
      <c r="L431" s="116"/>
    </row>
    <row r="432" spans="12:12" ht="15.75" customHeight="1" x14ac:dyDescent="0.25">
      <c r="L432" s="116"/>
    </row>
    <row r="434" spans="12:12" ht="15.75" customHeight="1" x14ac:dyDescent="0.25">
      <c r="L434" s="116"/>
    </row>
    <row r="435" spans="12:12" ht="15.75" customHeight="1" x14ac:dyDescent="0.25">
      <c r="L435" s="116"/>
    </row>
    <row r="436" spans="12:12" ht="15.75" customHeight="1" x14ac:dyDescent="0.25">
      <c r="L436" s="116"/>
    </row>
    <row r="437" spans="12:12" ht="15.75" customHeight="1" x14ac:dyDescent="0.25">
      <c r="L437" s="116"/>
    </row>
    <row r="439" spans="12:12" ht="15.75" customHeight="1" x14ac:dyDescent="0.25">
      <c r="L439" s="116"/>
    </row>
    <row r="440" spans="12:12" ht="15.75" customHeight="1" x14ac:dyDescent="0.25">
      <c r="L440" s="116"/>
    </row>
    <row r="441" spans="12:12" ht="15.75" customHeight="1" x14ac:dyDescent="0.25">
      <c r="L441" s="116"/>
    </row>
    <row r="442" spans="12:12" ht="15.75" customHeight="1" x14ac:dyDescent="0.25">
      <c r="L442" s="116"/>
    </row>
    <row r="443" spans="12:12" ht="15.75" customHeight="1" x14ac:dyDescent="0.25">
      <c r="L443" s="116"/>
    </row>
    <row r="444" spans="12:12" ht="15.75" customHeight="1" x14ac:dyDescent="0.25">
      <c r="L444" s="116"/>
    </row>
    <row r="445" spans="12:12" ht="15.75" customHeight="1" x14ac:dyDescent="0.25">
      <c r="L445" s="116"/>
    </row>
    <row r="446" spans="12:12" ht="15.75" customHeight="1" x14ac:dyDescent="0.25">
      <c r="L446" s="116"/>
    </row>
    <row r="447" spans="12:12" ht="15.75" customHeight="1" x14ac:dyDescent="0.25">
      <c r="L447" s="116"/>
    </row>
    <row r="448" spans="12:12" ht="15.75" customHeight="1" x14ac:dyDescent="0.25">
      <c r="L448" s="116"/>
    </row>
    <row r="450" spans="12:12" ht="15.75" customHeight="1" x14ac:dyDescent="0.25">
      <c r="L450" s="116"/>
    </row>
    <row r="451" spans="12:12" ht="15.75" customHeight="1" x14ac:dyDescent="0.25">
      <c r="L451" s="116"/>
    </row>
    <row r="452" spans="12:12" ht="15.75" customHeight="1" x14ac:dyDescent="0.25">
      <c r="L452" s="116"/>
    </row>
    <row r="453" spans="12:12" ht="15.75" customHeight="1" x14ac:dyDescent="0.25">
      <c r="L453" s="116"/>
    </row>
    <row r="454" spans="12:12" ht="15.75" customHeight="1" x14ac:dyDescent="0.25">
      <c r="L454" s="116"/>
    </row>
    <row r="455" spans="12:12" ht="15.75" customHeight="1" x14ac:dyDescent="0.25">
      <c r="L455" s="116"/>
    </row>
    <row r="456" spans="12:12" ht="15.75" customHeight="1" x14ac:dyDescent="0.25">
      <c r="L456" s="116"/>
    </row>
    <row r="457" spans="12:12" ht="15.75" customHeight="1" x14ac:dyDescent="0.25">
      <c r="L457" s="116"/>
    </row>
    <row r="458" spans="12:12" ht="15.75" customHeight="1" x14ac:dyDescent="0.25">
      <c r="L458" s="116"/>
    </row>
    <row r="459" spans="12:12" ht="15.75" customHeight="1" x14ac:dyDescent="0.25">
      <c r="L459" s="116"/>
    </row>
    <row r="460" spans="12:12" ht="15.75" customHeight="1" x14ac:dyDescent="0.25">
      <c r="L460" s="116"/>
    </row>
    <row r="461" spans="12:12" ht="15.75" customHeight="1" x14ac:dyDescent="0.25">
      <c r="L461" s="116"/>
    </row>
    <row r="462" spans="12:12" ht="15.75" customHeight="1" x14ac:dyDescent="0.25">
      <c r="L462" s="116"/>
    </row>
    <row r="463" spans="12:12" ht="15.75" customHeight="1" x14ac:dyDescent="0.25">
      <c r="L463" s="116"/>
    </row>
    <row r="464" spans="12:12" ht="15.75" customHeight="1" x14ac:dyDescent="0.25">
      <c r="L464" s="116"/>
    </row>
    <row r="465" spans="12:12" ht="15.75" customHeight="1" x14ac:dyDescent="0.25">
      <c r="L465" s="116"/>
    </row>
    <row r="466" spans="12:12" ht="15.75" customHeight="1" x14ac:dyDescent="0.25">
      <c r="L466" s="116"/>
    </row>
    <row r="467" spans="12:12" ht="15.75" customHeight="1" x14ac:dyDescent="0.25">
      <c r="L467" s="116"/>
    </row>
    <row r="468" spans="12:12" ht="15.75" customHeight="1" x14ac:dyDescent="0.25">
      <c r="L468" s="116"/>
    </row>
    <row r="469" spans="12:12" ht="15.75" customHeight="1" x14ac:dyDescent="0.25">
      <c r="L469" s="116"/>
    </row>
    <row r="470" spans="12:12" ht="15.75" customHeight="1" x14ac:dyDescent="0.25">
      <c r="L470" s="116"/>
    </row>
    <row r="471" spans="12:12" ht="15.75" customHeight="1" x14ac:dyDescent="0.25">
      <c r="L471" s="116"/>
    </row>
    <row r="472" spans="12:12" ht="15.75" customHeight="1" x14ac:dyDescent="0.25">
      <c r="L472" s="116"/>
    </row>
    <row r="473" spans="12:12" ht="15.75" customHeight="1" x14ac:dyDescent="0.25">
      <c r="L473" s="116"/>
    </row>
    <row r="474" spans="12:12" ht="15.75" customHeight="1" x14ac:dyDescent="0.25">
      <c r="L474" s="116"/>
    </row>
    <row r="475" spans="12:12" ht="15.75" customHeight="1" x14ac:dyDescent="0.25">
      <c r="L475" s="116"/>
    </row>
    <row r="476" spans="12:12" ht="15.75" customHeight="1" x14ac:dyDescent="0.25">
      <c r="L476" s="116"/>
    </row>
    <row r="478" spans="12:12" ht="15.75" customHeight="1" x14ac:dyDescent="0.25">
      <c r="L478" s="116"/>
    </row>
    <row r="528" spans="12:12" ht="15.75" customHeight="1" x14ac:dyDescent="0.25">
      <c r="L528" s="116"/>
    </row>
    <row r="537" spans="530:530" ht="15.75" customHeight="1" x14ac:dyDescent="0.25">
      <c r="TJ537" s="202"/>
    </row>
    <row r="563" spans="1480:1480" ht="15.75" customHeight="1" x14ac:dyDescent="0.25">
      <c r="BDX563" s="202"/>
    </row>
    <row r="599" spans="12:874 1048:1588" ht="15.75" customHeight="1" x14ac:dyDescent="0.25">
      <c r="L599" s="116"/>
    </row>
    <row r="600" spans="12:874 1048:1588" ht="15.75" customHeight="1" x14ac:dyDescent="0.25">
      <c r="L600" s="116"/>
      <c r="QB600" s="202"/>
    </row>
    <row r="601" spans="12:874 1048:1588" ht="15.75" customHeight="1" x14ac:dyDescent="0.25">
      <c r="L601" s="116"/>
    </row>
    <row r="602" spans="12:874 1048:1588" ht="15.75" customHeight="1" x14ac:dyDescent="0.25">
      <c r="L602" s="116"/>
    </row>
    <row r="603" spans="12:874 1048:1588" ht="15.75" customHeight="1" x14ac:dyDescent="0.25">
      <c r="L603" s="116"/>
    </row>
    <row r="604" spans="12:874 1048:1588" ht="15.75" customHeight="1" x14ac:dyDescent="0.25">
      <c r="ST604" s="202"/>
      <c r="TJ604" s="202"/>
      <c r="AGM604" s="202"/>
      <c r="ANH604" s="202"/>
      <c r="ANJ604" s="202"/>
      <c r="ATC604" s="202"/>
    </row>
    <row r="605" spans="12:874 1048:1588" ht="15.75" customHeight="1" x14ac:dyDescent="0.25">
      <c r="MU605" s="202"/>
      <c r="OX605" s="202"/>
      <c r="OY605" s="202"/>
      <c r="PD605" s="202"/>
      <c r="RT605" s="202"/>
      <c r="RV605" s="202"/>
      <c r="SC605" s="202"/>
      <c r="SE605" s="202"/>
      <c r="ST605" s="202"/>
      <c r="TJ605" s="202"/>
      <c r="AGM605" s="202"/>
      <c r="ANH605" s="202"/>
      <c r="ANJ605" s="202"/>
      <c r="ART605" s="202"/>
      <c r="ATC605" s="202"/>
      <c r="BGH605" s="202"/>
      <c r="BHS605" s="202"/>
      <c r="BIB605" s="202"/>
    </row>
    <row r="606" spans="12:874 1048:1588" ht="15.75" customHeight="1" x14ac:dyDescent="0.25">
      <c r="KL606" s="202"/>
      <c r="MU606" s="202"/>
      <c r="OY606" s="202"/>
      <c r="PI606" s="202"/>
      <c r="RV606" s="202"/>
      <c r="SE606" s="202"/>
      <c r="ST606" s="202"/>
      <c r="TJ606" s="202"/>
      <c r="YB606" s="202"/>
      <c r="ZG606" s="202"/>
      <c r="ZM606" s="202"/>
      <c r="ACL606" s="202"/>
      <c r="AGP606" s="202"/>
      <c r="ANH606" s="202"/>
      <c r="ANJ606" s="202"/>
      <c r="ATC606" s="202"/>
      <c r="BGH606" s="202"/>
      <c r="BGJ606" s="202"/>
      <c r="BHS606" s="202"/>
      <c r="BIB606" s="202"/>
    </row>
    <row r="607" spans="12:874 1048:1588" ht="15.75" customHeight="1" x14ac:dyDescent="0.25">
      <c r="MU607" s="202"/>
      <c r="OY607" s="202"/>
      <c r="RX607" s="202"/>
      <c r="SA607" s="202"/>
      <c r="ST607" s="202"/>
      <c r="SV607" s="202"/>
      <c r="TJ607" s="202"/>
      <c r="YB607" s="202"/>
      <c r="YD607" s="202"/>
      <c r="AAR607" s="202"/>
      <c r="AAS607" s="202"/>
      <c r="AGM607" s="202"/>
      <c r="AGP607" s="202"/>
      <c r="ANH607" s="202"/>
      <c r="ATC607" s="202"/>
      <c r="AZN607" s="202"/>
      <c r="BDO607" s="202"/>
      <c r="BHS607" s="202"/>
      <c r="BHV607" s="202"/>
      <c r="BHY607" s="202"/>
      <c r="BIB607" s="202"/>
    </row>
    <row r="608" spans="12:874 1048:1588" ht="15.75" customHeight="1" x14ac:dyDescent="0.25">
      <c r="RT608" s="202"/>
      <c r="RV608" s="202"/>
      <c r="SA608" s="202"/>
      <c r="SE608" s="202"/>
      <c r="ST608" s="202"/>
      <c r="TJ608" s="202"/>
      <c r="ZG608" s="202"/>
      <c r="ZM608" s="202"/>
      <c r="ANH608" s="202"/>
      <c r="ANJ608" s="202"/>
      <c r="ARS608" s="202"/>
      <c r="ART608" s="202"/>
      <c r="ATC608" s="202"/>
      <c r="BGH608" s="202"/>
    </row>
    <row r="609" spans="69:871 1048:1588" ht="15.75" customHeight="1" x14ac:dyDescent="0.25">
      <c r="BQ609" s="202"/>
      <c r="MU609" s="202"/>
      <c r="OY609" s="202"/>
      <c r="OZ609" s="202"/>
      <c r="RT609" s="202"/>
      <c r="RV609" s="202"/>
      <c r="ST609" s="202"/>
      <c r="SV609" s="202"/>
      <c r="ANH609" s="202"/>
      <c r="ARS609" s="202"/>
      <c r="ATC609" s="202"/>
    </row>
    <row r="610" spans="69:871 1048:1588" ht="15.75" customHeight="1" x14ac:dyDescent="0.25">
      <c r="BQ610" s="202"/>
      <c r="MU610" s="202"/>
      <c r="OX610" s="202"/>
      <c r="OY610" s="202"/>
      <c r="OZ610" s="202"/>
      <c r="PA610" s="202"/>
      <c r="RT610" s="202"/>
      <c r="RY610" s="202"/>
      <c r="ST610" s="202"/>
      <c r="TJ610" s="202"/>
      <c r="ANH610" s="202"/>
      <c r="ATC610" s="202"/>
      <c r="BGH610" s="202"/>
    </row>
    <row r="611" spans="69:871 1048:1588" ht="15.75" customHeight="1" x14ac:dyDescent="0.25">
      <c r="TJ611" s="202"/>
      <c r="ZG611" s="202"/>
      <c r="ZM611" s="202"/>
      <c r="ANH611" s="202"/>
      <c r="ATC611" s="202"/>
    </row>
    <row r="612" spans="69:871 1048:1588" ht="15.75" customHeight="1" x14ac:dyDescent="0.25">
      <c r="OY612" s="202"/>
      <c r="OZ612" s="202"/>
      <c r="PA612" s="202"/>
      <c r="RT612" s="202"/>
      <c r="SA612" s="202"/>
      <c r="SC612" s="202"/>
      <c r="SE612" s="202"/>
      <c r="TJ612" s="202"/>
      <c r="YB612" s="202"/>
      <c r="AGM612" s="202"/>
      <c r="ATC612" s="202"/>
    </row>
    <row r="613" spans="69:871 1048:1588" ht="15.75" customHeight="1" x14ac:dyDescent="0.25">
      <c r="KL613" s="202"/>
      <c r="MU613" s="202"/>
      <c r="OY613" s="202"/>
      <c r="RT613" s="202"/>
      <c r="RV613" s="202"/>
      <c r="SA613" s="202"/>
      <c r="SE613" s="202"/>
      <c r="SI613" s="202"/>
      <c r="ST613" s="202"/>
      <c r="TJ613" s="202"/>
      <c r="ANH613" s="202"/>
      <c r="AQI613" s="202"/>
      <c r="BGH613" s="202"/>
      <c r="BHS613" s="202"/>
      <c r="BHY613" s="202"/>
      <c r="BIB613" s="202"/>
    </row>
    <row r="614" spans="69:871 1048:1588" ht="15.75" customHeight="1" x14ac:dyDescent="0.25">
      <c r="MU614" s="202"/>
      <c r="OY614" s="202"/>
      <c r="OZ614" s="202"/>
      <c r="PA614" s="202"/>
      <c r="RT614" s="202"/>
      <c r="RV614" s="202"/>
      <c r="TJ614" s="202"/>
      <c r="VY614" s="202"/>
      <c r="ADK614" s="202"/>
      <c r="AGM614" s="202"/>
      <c r="ANJ614" s="202"/>
      <c r="ATC614" s="202"/>
      <c r="BGH614" s="202"/>
      <c r="BHS614" s="202"/>
    </row>
    <row r="615" spans="69:871 1048:1588" ht="15.75" customHeight="1" x14ac:dyDescent="0.25">
      <c r="PD615" s="202"/>
      <c r="RT615" s="202"/>
      <c r="RV615" s="202"/>
      <c r="ST615" s="202"/>
      <c r="SV615" s="202"/>
      <c r="TJ615" s="202"/>
      <c r="ZG615" s="202"/>
      <c r="ZM615" s="202"/>
      <c r="AGM615" s="202"/>
      <c r="ARS615" s="202"/>
      <c r="ART615" s="202"/>
      <c r="ATC615" s="202"/>
      <c r="AZN615" s="202"/>
      <c r="AZP615" s="202"/>
      <c r="BGH615" s="202"/>
      <c r="BHS615" s="202"/>
      <c r="BHV615" s="202"/>
      <c r="BHY615" s="202"/>
    </row>
    <row r="616" spans="69:871 1048:1588" ht="15.75" customHeight="1" x14ac:dyDescent="0.25">
      <c r="MU616" s="202"/>
      <c r="OY616" s="202"/>
      <c r="OZ616" s="202"/>
      <c r="PA616" s="202"/>
      <c r="RT616" s="202"/>
      <c r="VY616" s="202"/>
      <c r="ZM616" s="202"/>
      <c r="AAS616" s="202"/>
      <c r="ABC616" s="202"/>
      <c r="ABL616" s="202"/>
      <c r="ATC616" s="202"/>
      <c r="AZP616" s="202"/>
      <c r="BBK616" s="202"/>
      <c r="BGH616" s="202"/>
      <c r="BHS616" s="202"/>
      <c r="BHV616" s="202"/>
      <c r="BHY616" s="202"/>
    </row>
    <row r="617" spans="69:871 1048:1588" ht="15.75" customHeight="1" x14ac:dyDescent="0.25">
      <c r="MU617" s="202"/>
      <c r="RT617" s="202"/>
      <c r="SV617" s="202"/>
      <c r="TJ617" s="202"/>
      <c r="ZM617" s="202"/>
      <c r="AGM617" s="202"/>
      <c r="ART617" s="202"/>
      <c r="ATC617" s="202"/>
      <c r="BHS617" s="202"/>
      <c r="BIB617" s="202"/>
    </row>
    <row r="618" spans="69:871 1048:1588" ht="15.75" customHeight="1" x14ac:dyDescent="0.25">
      <c r="RV618" s="202"/>
      <c r="TJ618" s="202"/>
      <c r="AGM618" s="202"/>
      <c r="ART618" s="202"/>
      <c r="ATC618" s="202"/>
      <c r="BHS618" s="202"/>
    </row>
    <row r="619" spans="69:871 1048:1588" ht="15.75" customHeight="1" x14ac:dyDescent="0.25">
      <c r="MU619" s="202"/>
      <c r="PD619" s="202"/>
      <c r="RV619" s="202"/>
      <c r="ST619" s="202"/>
      <c r="TJ619" s="202"/>
      <c r="AGM619" s="202"/>
      <c r="ANH619" s="202"/>
      <c r="ANJ619" s="202"/>
      <c r="ART619" s="202"/>
      <c r="ATC619" s="202"/>
      <c r="BGH619" s="202"/>
      <c r="BHS619" s="202"/>
      <c r="BIB619" s="202"/>
    </row>
    <row r="620" spans="69:871 1048:1588" ht="15.75" customHeight="1" x14ac:dyDescent="0.25">
      <c r="RT620" s="202"/>
      <c r="RV620" s="202"/>
      <c r="ST620" s="202"/>
      <c r="SV620" s="202"/>
      <c r="TJ620" s="202"/>
      <c r="AAS620" s="202"/>
      <c r="AGM620" s="202"/>
      <c r="ANH620" s="202"/>
      <c r="ANJ620" s="202"/>
      <c r="ART620" s="202"/>
      <c r="ATC620" s="202"/>
      <c r="AZN620" s="202"/>
      <c r="BCE620" s="202"/>
      <c r="BHS620" s="202"/>
      <c r="BHV620" s="202"/>
      <c r="BIB620" s="202"/>
    </row>
    <row r="621" spans="69:871 1048:1588" ht="15.75" customHeight="1" x14ac:dyDescent="0.25">
      <c r="RT621" s="202"/>
      <c r="RV621" s="202"/>
      <c r="SE621" s="202"/>
      <c r="ST621" s="202"/>
      <c r="TJ621" s="202"/>
      <c r="ABC621" s="202"/>
      <c r="ABL621" s="202"/>
      <c r="AGM621" s="202"/>
      <c r="ANH621" s="202"/>
      <c r="ANJ621" s="202"/>
      <c r="ART621" s="202"/>
      <c r="AZN621" s="202"/>
      <c r="AZP621" s="202"/>
      <c r="BCE621" s="202"/>
      <c r="BHS621" s="202"/>
    </row>
    <row r="622" spans="69:871 1048:1588" ht="15.75" customHeight="1" x14ac:dyDescent="0.25">
      <c r="BQ622" s="202"/>
      <c r="MU622" s="202"/>
      <c r="PD622" s="202"/>
      <c r="RV622" s="202"/>
      <c r="ST622" s="202"/>
      <c r="TJ622" s="202"/>
      <c r="AGM622" s="202"/>
      <c r="ANH622" s="202"/>
      <c r="ATC622" s="202"/>
      <c r="AZP622" s="202"/>
      <c r="BGH622" s="202"/>
      <c r="BHS622" s="202"/>
      <c r="BIB622" s="202"/>
    </row>
    <row r="623" spans="69:871 1048:1588" ht="15.75" customHeight="1" x14ac:dyDescent="0.25">
      <c r="RT623" s="202"/>
      <c r="RV623" s="202"/>
      <c r="TJ623" s="202"/>
      <c r="AGM623" s="202"/>
      <c r="ANH623" s="202"/>
      <c r="ATC623" s="202"/>
      <c r="BHS623" s="202"/>
      <c r="BIB623" s="202"/>
    </row>
    <row r="624" spans="69:871 1048:1588" ht="15.75" customHeight="1" x14ac:dyDescent="0.25">
      <c r="PD624" s="202"/>
      <c r="RV624" s="202"/>
      <c r="SA624" s="202"/>
      <c r="ST624" s="202"/>
      <c r="TJ624" s="202"/>
      <c r="AGM624" s="202"/>
      <c r="ANH624" s="202"/>
      <c r="ANJ624" s="202"/>
      <c r="ART624" s="202"/>
      <c r="ATC624" s="202"/>
      <c r="BHS624" s="202"/>
    </row>
    <row r="625" spans="12:871 1048:1588" ht="15.75" customHeight="1" x14ac:dyDescent="0.25">
      <c r="RT625" s="202"/>
      <c r="RV625" s="202"/>
      <c r="ST625" s="202"/>
      <c r="TJ625" s="202"/>
      <c r="AGM625" s="202"/>
      <c r="ANH625" s="202"/>
      <c r="ANJ625" s="202"/>
      <c r="ART625" s="202"/>
      <c r="ATC625" s="202"/>
      <c r="BHS625" s="202"/>
      <c r="BIB625" s="202"/>
    </row>
    <row r="626" spans="12:871 1048:1588" ht="15.75" customHeight="1" x14ac:dyDescent="0.25">
      <c r="L626" s="116"/>
    </row>
    <row r="627" spans="12:871 1048:1588" ht="15.75" customHeight="1" x14ac:dyDescent="0.25">
      <c r="L627" s="116"/>
    </row>
    <row r="629" spans="12:871 1048:1588" ht="15.75" customHeight="1" x14ac:dyDescent="0.25">
      <c r="L629" s="116"/>
    </row>
    <row r="630" spans="12:871 1048:1588" ht="15.75" customHeight="1" x14ac:dyDescent="0.25">
      <c r="L630" s="116"/>
      <c r="AFX630" s="212"/>
    </row>
    <row r="631" spans="12:871 1048:1588" ht="15.75" customHeight="1" x14ac:dyDescent="0.25">
      <c r="L631" s="116"/>
    </row>
    <row r="632" spans="12:871 1048:1588" ht="15.75" customHeight="1" x14ac:dyDescent="0.25">
      <c r="L632" s="116"/>
    </row>
    <row r="633" spans="12:871 1048:1588" ht="15.75" customHeight="1" x14ac:dyDescent="0.25">
      <c r="L633" s="116"/>
    </row>
    <row r="634" spans="12:871 1048:1588" ht="15.75" customHeight="1" x14ac:dyDescent="0.25">
      <c r="L634" s="116"/>
    </row>
    <row r="635" spans="12:871 1048:1588" ht="15.75" customHeight="1" x14ac:dyDescent="0.25">
      <c r="L635" s="116"/>
    </row>
    <row r="636" spans="12:871 1048:1588" ht="15.75" customHeight="1" x14ac:dyDescent="0.25">
      <c r="L636" s="116"/>
    </row>
    <row r="637" spans="12:871 1048:1588" ht="15.75" customHeight="1" x14ac:dyDescent="0.25">
      <c r="L637" s="116"/>
    </row>
    <row r="638" spans="12:871 1048:1588" ht="15.75" customHeight="1" x14ac:dyDescent="0.25">
      <c r="L638" s="116"/>
    </row>
    <row r="640" spans="12:871 1048:1588" ht="15.75" customHeight="1" x14ac:dyDescent="0.25">
      <c r="L640" s="116"/>
    </row>
    <row r="641" spans="1:874 1401:1401" ht="15.75" customHeight="1" x14ac:dyDescent="0.25">
      <c r="L641" s="116"/>
    </row>
    <row r="642" spans="1:874 1401:1401" ht="15.75" customHeight="1" x14ac:dyDescent="0.25">
      <c r="L642" s="116"/>
    </row>
    <row r="643" spans="1:874 1401:1401" ht="15.75" customHeight="1" x14ac:dyDescent="0.25">
      <c r="L643" s="116"/>
    </row>
    <row r="645" spans="1:874 1401:1401" ht="15.75" customHeight="1" x14ac:dyDescent="0.25">
      <c r="L645" s="116"/>
    </row>
    <row r="646" spans="1:874 1401:1401" ht="15.75" customHeight="1" x14ac:dyDescent="0.25">
      <c r="L646" s="116"/>
    </row>
    <row r="647" spans="1:874 1401:1401" ht="15.75" customHeight="1" x14ac:dyDescent="0.25">
      <c r="L647" s="116"/>
    </row>
    <row r="648" spans="1:874 1401:1401" ht="15.75" customHeight="1" x14ac:dyDescent="0.25">
      <c r="L648" s="116"/>
    </row>
    <row r="649" spans="1:874 1401:1401" ht="15.75" customHeight="1" x14ac:dyDescent="0.25">
      <c r="L649" s="116"/>
    </row>
    <row r="650" spans="1:874 1401:1401" ht="15.75" customHeight="1" x14ac:dyDescent="0.25">
      <c r="L650" s="116"/>
      <c r="BAW650" s="202"/>
    </row>
    <row r="651" spans="1:874 1401:1401" ht="15.75" customHeight="1" x14ac:dyDescent="0.25">
      <c r="L651" s="116"/>
    </row>
    <row r="652" spans="1:874 1401:1401" ht="15.75" customHeight="1" x14ac:dyDescent="0.25">
      <c r="L652" s="116"/>
    </row>
    <row r="653" spans="1:874 1401:1401" ht="15.75" customHeight="1" x14ac:dyDescent="0.25">
      <c r="L653" s="116"/>
    </row>
    <row r="654" spans="1:874 1401:1401" ht="15.75" customHeight="1" x14ac:dyDescent="0.25">
      <c r="A654" s="196"/>
      <c r="B654" s="196"/>
      <c r="C654" s="196"/>
      <c r="D654" s="205"/>
      <c r="E654" s="196"/>
      <c r="F654" s="196"/>
      <c r="G654" s="196"/>
      <c r="H654" s="196"/>
      <c r="I654" s="196"/>
      <c r="J654" s="196"/>
      <c r="K654" s="196"/>
      <c r="L654" s="206"/>
      <c r="M654" s="196"/>
      <c r="N654" s="196"/>
      <c r="O654" s="205"/>
      <c r="P654" s="196"/>
      <c r="Q654" s="196"/>
      <c r="R654" s="196"/>
      <c r="S654" s="196"/>
      <c r="T654" s="196"/>
      <c r="U654" s="196"/>
      <c r="V654" s="196"/>
      <c r="W654" s="196"/>
      <c r="X654" s="196"/>
      <c r="Y654" s="196"/>
      <c r="Z654" s="196"/>
      <c r="AA654" s="196"/>
      <c r="AB654" s="196"/>
      <c r="AC654" s="196"/>
      <c r="AD654" s="196"/>
      <c r="AE654" s="196"/>
      <c r="AF654" s="196"/>
      <c r="AG654" s="196"/>
      <c r="AH654" s="196"/>
      <c r="AI654" s="196"/>
      <c r="AJ654" s="196"/>
      <c r="AK654" s="196"/>
      <c r="AL654" s="196"/>
      <c r="AM654" s="196"/>
      <c r="AN654" s="196"/>
      <c r="AO654" s="196"/>
      <c r="AP654" s="196"/>
      <c r="AQ654" s="196"/>
      <c r="AR654" s="196"/>
      <c r="AS654" s="196"/>
      <c r="AT654" s="196"/>
      <c r="AU654" s="196"/>
      <c r="AV654" s="196"/>
      <c r="AW654" s="196"/>
      <c r="AX654" s="196"/>
      <c r="AY654" s="196"/>
      <c r="AZ654" s="196"/>
      <c r="BA654" s="196"/>
      <c r="BB654" s="196"/>
      <c r="BC654" s="196"/>
      <c r="BD654" s="196"/>
      <c r="BE654" s="196"/>
      <c r="BF654" s="196"/>
      <c r="BG654" s="196"/>
      <c r="BH654" s="196"/>
      <c r="BI654" s="196"/>
      <c r="BJ654" s="196"/>
      <c r="BK654" s="196"/>
      <c r="BL654" s="196"/>
      <c r="BM654" s="196"/>
      <c r="BN654" s="196"/>
      <c r="BO654" s="196"/>
      <c r="BP654" s="196"/>
      <c r="BQ654" s="196"/>
      <c r="BR654" s="196"/>
      <c r="BS654" s="196"/>
      <c r="BT654" s="196"/>
      <c r="BU654" s="196"/>
      <c r="BV654" s="196"/>
      <c r="BW654" s="196"/>
      <c r="BX654" s="196"/>
      <c r="BY654" s="196"/>
      <c r="BZ654" s="196"/>
      <c r="CA654" s="196"/>
      <c r="CB654" s="196"/>
      <c r="CC654" s="196"/>
      <c r="CD654" s="196"/>
      <c r="CE654" s="196"/>
      <c r="CF654" s="196"/>
      <c r="CG654" s="196"/>
      <c r="CH654" s="196"/>
      <c r="CI654" s="196"/>
      <c r="CJ654" s="196"/>
      <c r="CK654" s="196"/>
      <c r="CL654" s="196"/>
      <c r="CM654" s="196"/>
      <c r="CN654" s="196"/>
      <c r="CO654" s="196"/>
      <c r="CP654" s="196"/>
      <c r="CQ654" s="196"/>
      <c r="CR654" s="196"/>
      <c r="CS654" s="196"/>
      <c r="CT654" s="196"/>
      <c r="CU654" s="196"/>
      <c r="CV654" s="196"/>
      <c r="CW654" s="196"/>
      <c r="CX654" s="196"/>
      <c r="CY654" s="196"/>
      <c r="CZ654" s="196"/>
      <c r="DA654" s="196"/>
      <c r="DB654" s="196"/>
      <c r="DC654" s="196"/>
      <c r="DD654" s="196"/>
      <c r="DE654" s="196"/>
      <c r="DF654" s="196"/>
      <c r="DG654" s="196"/>
      <c r="DH654" s="196"/>
      <c r="DI654" s="196"/>
      <c r="DJ654" s="196"/>
      <c r="DK654" s="196"/>
      <c r="DL654" s="196"/>
      <c r="DM654" s="196"/>
      <c r="DN654" s="196"/>
      <c r="DO654" s="196"/>
      <c r="DP654" s="196"/>
      <c r="DQ654" s="196"/>
      <c r="DR654" s="196"/>
      <c r="DS654" s="196"/>
      <c r="DT654" s="196"/>
      <c r="DU654" s="196"/>
      <c r="DV654" s="196"/>
      <c r="DW654" s="196"/>
      <c r="DX654" s="196"/>
      <c r="DY654" s="196"/>
      <c r="DZ654" s="196"/>
      <c r="EA654" s="196"/>
      <c r="EB654" s="196"/>
      <c r="EC654" s="196"/>
      <c r="ED654" s="196"/>
      <c r="EE654" s="196"/>
      <c r="EF654" s="196"/>
      <c r="EG654" s="196"/>
      <c r="EH654" s="196"/>
      <c r="EI654" s="196"/>
      <c r="EJ654" s="196"/>
      <c r="EK654" s="196"/>
      <c r="EL654" s="196"/>
      <c r="EM654" s="196"/>
      <c r="EN654" s="196"/>
      <c r="EO654" s="196"/>
      <c r="EP654" s="196"/>
      <c r="EQ654" s="196"/>
      <c r="ER654" s="196"/>
      <c r="ES654" s="196"/>
      <c r="ET654" s="196"/>
      <c r="EU654" s="196"/>
      <c r="EV654" s="196"/>
      <c r="EW654" s="196"/>
      <c r="EX654" s="196"/>
      <c r="EY654" s="196"/>
      <c r="EZ654" s="196"/>
      <c r="FA654" s="196"/>
      <c r="FB654" s="196"/>
      <c r="FC654" s="196"/>
      <c r="FD654" s="196"/>
      <c r="FE654" s="196"/>
      <c r="FF654" s="196"/>
      <c r="FG654" s="196"/>
      <c r="FH654" s="196"/>
      <c r="FI654" s="196"/>
      <c r="FJ654" s="196"/>
      <c r="FK654" s="196"/>
      <c r="FL654" s="196"/>
      <c r="FM654" s="196"/>
      <c r="FN654" s="196"/>
      <c r="FO654" s="196"/>
      <c r="FP654" s="196"/>
      <c r="FQ654" s="196"/>
      <c r="FR654" s="196"/>
      <c r="FS654" s="196"/>
      <c r="FT654" s="196"/>
      <c r="FU654" s="196"/>
      <c r="FV654" s="196"/>
      <c r="FW654" s="196"/>
      <c r="FX654" s="196"/>
      <c r="FY654" s="196"/>
      <c r="FZ654" s="196"/>
      <c r="GA654" s="196"/>
      <c r="GB654" s="196"/>
      <c r="GC654" s="196"/>
      <c r="GD654" s="196"/>
      <c r="GE654" s="196"/>
      <c r="GF654" s="196"/>
      <c r="GG654" s="196"/>
      <c r="GH654" s="196"/>
      <c r="GI654" s="196"/>
      <c r="GJ654" s="196"/>
      <c r="GK654" s="196"/>
      <c r="GL654" s="196"/>
      <c r="GM654" s="196"/>
      <c r="GN654" s="196"/>
      <c r="GO654" s="196"/>
      <c r="GP654" s="196"/>
      <c r="GQ654" s="196"/>
      <c r="GR654" s="196"/>
      <c r="GS654" s="196"/>
      <c r="GT654" s="196"/>
      <c r="GU654" s="196"/>
      <c r="GV654" s="196"/>
      <c r="GW654" s="196"/>
      <c r="GX654" s="196"/>
      <c r="GY654" s="196"/>
      <c r="GZ654" s="196"/>
      <c r="HA654" s="196"/>
      <c r="HB654" s="196"/>
      <c r="HC654" s="196"/>
      <c r="HD654" s="196"/>
      <c r="HE654" s="196"/>
      <c r="HF654" s="196"/>
      <c r="HG654" s="196"/>
      <c r="HH654" s="196"/>
      <c r="HI654" s="196"/>
      <c r="HJ654" s="196"/>
      <c r="HK654" s="196"/>
      <c r="HL654" s="196"/>
      <c r="HM654" s="196"/>
      <c r="HN654" s="196"/>
      <c r="HO654" s="196"/>
      <c r="HP654" s="196"/>
      <c r="HQ654" s="196"/>
      <c r="HR654" s="196"/>
      <c r="HS654" s="196"/>
      <c r="HT654" s="196"/>
      <c r="HU654" s="196"/>
      <c r="HV654" s="196"/>
      <c r="HW654" s="196"/>
      <c r="HX654" s="196"/>
      <c r="HY654" s="196"/>
      <c r="HZ654" s="196"/>
      <c r="IA654" s="196"/>
      <c r="IB654" s="196"/>
      <c r="IC654" s="196"/>
      <c r="ID654" s="196"/>
      <c r="IE654" s="196"/>
      <c r="IF654" s="196"/>
      <c r="IG654" s="196"/>
      <c r="IH654" s="196"/>
      <c r="II654" s="196"/>
      <c r="IJ654" s="196"/>
      <c r="IK654" s="196"/>
      <c r="IL654" s="196"/>
      <c r="IM654" s="196"/>
      <c r="IN654" s="196"/>
      <c r="IO654" s="196"/>
      <c r="IP654" s="196"/>
      <c r="IQ654" s="196"/>
      <c r="IR654" s="196"/>
      <c r="IS654" s="196"/>
      <c r="IT654" s="196"/>
      <c r="IU654" s="196"/>
      <c r="IV654" s="196"/>
      <c r="IW654" s="196"/>
      <c r="IX654" s="196"/>
      <c r="IY654" s="196"/>
      <c r="IZ654" s="196"/>
      <c r="JA654" s="196"/>
      <c r="JB654" s="196"/>
      <c r="JC654" s="196"/>
      <c r="JD654" s="196"/>
      <c r="JE654" s="196"/>
      <c r="JF654" s="196"/>
      <c r="JG654" s="196"/>
      <c r="JH654" s="196"/>
      <c r="JI654" s="196"/>
      <c r="JJ654" s="196"/>
      <c r="JK654" s="196"/>
      <c r="JL654" s="196"/>
      <c r="JM654" s="196"/>
      <c r="JN654" s="196"/>
      <c r="JO654" s="196"/>
      <c r="JP654" s="196"/>
      <c r="JQ654" s="196"/>
      <c r="JR654" s="196"/>
      <c r="JS654" s="196"/>
      <c r="JT654" s="196"/>
      <c r="JU654" s="196"/>
      <c r="JV654" s="196"/>
      <c r="JW654" s="196"/>
      <c r="JX654" s="196"/>
      <c r="JY654" s="196"/>
      <c r="JZ654" s="196"/>
      <c r="KA654" s="196"/>
      <c r="KB654" s="196"/>
      <c r="KC654" s="196"/>
      <c r="KD654" s="196"/>
      <c r="KE654" s="196"/>
      <c r="KF654" s="196"/>
      <c r="KG654" s="196"/>
      <c r="KH654" s="196"/>
      <c r="KI654" s="196"/>
      <c r="KJ654" s="196"/>
      <c r="KK654" s="196"/>
      <c r="KL654" s="196"/>
      <c r="KM654" s="196"/>
      <c r="KN654" s="196"/>
      <c r="KO654" s="196"/>
      <c r="KP654" s="196"/>
      <c r="KQ654" s="196"/>
      <c r="KR654" s="196"/>
      <c r="KS654" s="196"/>
      <c r="KT654" s="196"/>
      <c r="KU654" s="196"/>
      <c r="KV654" s="196"/>
      <c r="KW654" s="196"/>
      <c r="KX654" s="196"/>
      <c r="KY654" s="196"/>
      <c r="KZ654" s="196"/>
      <c r="LA654" s="196"/>
      <c r="LB654" s="196"/>
      <c r="LC654" s="196"/>
      <c r="LD654" s="196"/>
      <c r="LE654" s="196"/>
      <c r="LF654" s="196"/>
      <c r="LG654" s="196"/>
      <c r="LH654" s="196"/>
      <c r="LI654" s="196"/>
      <c r="LJ654" s="196"/>
      <c r="LK654" s="196"/>
      <c r="LL654" s="196"/>
      <c r="LM654" s="196"/>
      <c r="LN654" s="196"/>
      <c r="LO654" s="196"/>
      <c r="LP654" s="196"/>
      <c r="LQ654" s="196"/>
      <c r="LR654" s="196"/>
      <c r="LS654" s="196"/>
      <c r="LT654" s="196"/>
      <c r="LU654" s="196"/>
      <c r="LV654" s="196"/>
      <c r="LW654" s="196"/>
      <c r="LX654" s="196"/>
      <c r="LY654" s="196"/>
      <c r="LZ654" s="196"/>
      <c r="MA654" s="196"/>
      <c r="MB654" s="196"/>
      <c r="MC654" s="196"/>
      <c r="MD654" s="196"/>
      <c r="ME654" s="196"/>
      <c r="MF654" s="196"/>
      <c r="MG654" s="196"/>
      <c r="MH654" s="196"/>
      <c r="MI654" s="196"/>
      <c r="MJ654" s="196"/>
      <c r="MK654" s="196"/>
      <c r="ML654" s="196"/>
      <c r="MM654" s="196"/>
      <c r="MN654" s="196"/>
      <c r="MO654" s="196"/>
      <c r="MP654" s="196"/>
      <c r="MQ654" s="196"/>
      <c r="MR654" s="196"/>
      <c r="MS654" s="196"/>
      <c r="MT654" s="196"/>
      <c r="MU654" s="196"/>
      <c r="MV654" s="196"/>
      <c r="MW654" s="196"/>
      <c r="MX654" s="196"/>
      <c r="MY654" s="196"/>
      <c r="MZ654" s="196"/>
      <c r="NA654" s="196"/>
      <c r="NB654" s="196"/>
      <c r="NC654" s="196"/>
      <c r="ND654" s="196"/>
      <c r="NE654" s="196"/>
      <c r="NF654" s="196"/>
      <c r="NG654" s="196"/>
      <c r="NH654" s="196"/>
      <c r="NI654" s="196"/>
      <c r="NJ654" s="196"/>
      <c r="NK654" s="196"/>
      <c r="NL654" s="196"/>
      <c r="NM654" s="196"/>
      <c r="NN654" s="196"/>
      <c r="NO654" s="196"/>
      <c r="NP654" s="196"/>
      <c r="NQ654" s="196"/>
      <c r="NR654" s="196"/>
      <c r="NS654" s="196"/>
      <c r="NT654" s="196"/>
      <c r="NU654" s="196"/>
      <c r="NV654" s="196"/>
      <c r="NW654" s="196"/>
      <c r="NX654" s="196"/>
      <c r="NY654" s="196"/>
      <c r="NZ654" s="196"/>
      <c r="OA654" s="196"/>
      <c r="OB654" s="196"/>
      <c r="OC654" s="196"/>
      <c r="OD654" s="196"/>
      <c r="OE654" s="196"/>
      <c r="OF654" s="196"/>
      <c r="OG654" s="196"/>
      <c r="OH654" s="196"/>
      <c r="OI654" s="196"/>
      <c r="OJ654" s="196"/>
      <c r="OK654" s="196"/>
      <c r="OL654" s="196"/>
      <c r="AFC654" s="196"/>
      <c r="AFD654" s="196"/>
      <c r="AFE654" s="196"/>
      <c r="AFF654" s="196"/>
      <c r="AFG654" s="196"/>
      <c r="AFH654" s="196"/>
      <c r="AFI654" s="196"/>
      <c r="AFJ654" s="196"/>
      <c r="AFK654" s="196"/>
      <c r="AFL654" s="196"/>
      <c r="AFM654" s="196"/>
      <c r="AFN654" s="196"/>
      <c r="AFO654" s="196"/>
      <c r="AFP654" s="196"/>
      <c r="AFQ654" s="196"/>
      <c r="AFR654" s="196"/>
      <c r="AFS654" s="196"/>
      <c r="AFT654" s="196"/>
      <c r="AFU654" s="196"/>
      <c r="AFV654" s="196"/>
      <c r="AFW654" s="196"/>
      <c r="AFX654" s="196"/>
      <c r="AFY654" s="196"/>
      <c r="AFZ654" s="196"/>
      <c r="AGA654" s="196"/>
      <c r="AGB654" s="196"/>
      <c r="AGC654" s="196"/>
      <c r="AGD654" s="196"/>
      <c r="AGE654" s="196"/>
      <c r="AGF654" s="196"/>
      <c r="AGG654" s="196"/>
      <c r="AGH654" s="196"/>
      <c r="AGI654" s="196"/>
      <c r="AGJ654" s="196"/>
      <c r="AGK654" s="196"/>
      <c r="AGL654" s="196"/>
      <c r="AGM654" s="196"/>
      <c r="AGN654" s="196"/>
      <c r="AGO654" s="196"/>
      <c r="AGP654" s="196"/>
    </row>
    <row r="655" spans="1:874 1401:1401" ht="15.75" customHeight="1" x14ac:dyDescent="0.25">
      <c r="A655" s="196"/>
      <c r="B655" s="196"/>
      <c r="C655" s="196"/>
      <c r="D655" s="205"/>
      <c r="E655" s="196"/>
      <c r="F655" s="196"/>
      <c r="G655" s="196"/>
      <c r="H655" s="196"/>
      <c r="I655" s="196"/>
      <c r="J655" s="196"/>
      <c r="K655" s="196"/>
      <c r="L655" s="206"/>
      <c r="M655" s="196"/>
      <c r="N655" s="196"/>
      <c r="O655" s="205"/>
      <c r="P655" s="196"/>
      <c r="Q655" s="196"/>
      <c r="R655" s="196"/>
      <c r="S655" s="196"/>
      <c r="T655" s="196"/>
      <c r="U655" s="196"/>
      <c r="V655" s="196"/>
      <c r="W655" s="196"/>
      <c r="X655" s="196"/>
      <c r="Y655" s="196"/>
      <c r="Z655" s="196"/>
      <c r="AA655" s="196"/>
      <c r="AB655" s="196"/>
      <c r="AC655" s="196"/>
      <c r="AD655" s="196"/>
      <c r="AE655" s="196"/>
      <c r="AF655" s="196"/>
      <c r="AG655" s="196"/>
      <c r="AH655" s="196"/>
      <c r="AI655" s="196"/>
      <c r="AJ655" s="196"/>
      <c r="AK655" s="196"/>
      <c r="AL655" s="196"/>
      <c r="AM655" s="196"/>
      <c r="AN655" s="196"/>
      <c r="AO655" s="196"/>
      <c r="AP655" s="196"/>
      <c r="AQ655" s="196"/>
      <c r="AR655" s="196"/>
      <c r="AS655" s="196"/>
      <c r="AT655" s="196"/>
      <c r="AU655" s="196"/>
      <c r="AV655" s="196"/>
      <c r="AW655" s="196"/>
      <c r="AX655" s="196"/>
      <c r="AY655" s="196"/>
      <c r="AZ655" s="196"/>
      <c r="BA655" s="196"/>
      <c r="BB655" s="196"/>
      <c r="BC655" s="196"/>
      <c r="BD655" s="196"/>
      <c r="BE655" s="196"/>
      <c r="BF655" s="196"/>
      <c r="BG655" s="196"/>
      <c r="BH655" s="196"/>
      <c r="BI655" s="196"/>
      <c r="BJ655" s="196"/>
      <c r="BK655" s="196"/>
      <c r="BL655" s="196"/>
      <c r="BM655" s="196"/>
      <c r="BN655" s="196"/>
      <c r="BO655" s="196"/>
      <c r="BP655" s="196"/>
      <c r="BQ655" s="196"/>
      <c r="BR655" s="196"/>
      <c r="BS655" s="196"/>
      <c r="BT655" s="196"/>
      <c r="BU655" s="196"/>
      <c r="BV655" s="196"/>
      <c r="BW655" s="196"/>
      <c r="BX655" s="196"/>
      <c r="BY655" s="196"/>
      <c r="BZ655" s="196"/>
      <c r="CA655" s="196"/>
      <c r="CB655" s="196"/>
      <c r="CC655" s="196"/>
      <c r="CD655" s="196"/>
      <c r="CE655" s="196"/>
      <c r="CF655" s="196"/>
      <c r="CG655" s="196"/>
      <c r="CH655" s="196"/>
      <c r="CI655" s="196"/>
      <c r="CJ655" s="196"/>
      <c r="CK655" s="196"/>
      <c r="CL655" s="196"/>
      <c r="CM655" s="196"/>
      <c r="CN655" s="196"/>
      <c r="CO655" s="196"/>
      <c r="CP655" s="196"/>
      <c r="CQ655" s="196"/>
      <c r="CR655" s="196"/>
      <c r="CS655" s="196"/>
      <c r="CT655" s="196"/>
      <c r="CU655" s="196"/>
      <c r="CV655" s="196"/>
      <c r="CW655" s="196"/>
      <c r="CX655" s="196"/>
      <c r="CY655" s="196"/>
      <c r="CZ655" s="196"/>
      <c r="DA655" s="196"/>
      <c r="DB655" s="196"/>
      <c r="DC655" s="196"/>
      <c r="DD655" s="196"/>
      <c r="DE655" s="196"/>
      <c r="DF655" s="196"/>
      <c r="DG655" s="196"/>
      <c r="DH655" s="196"/>
      <c r="DI655" s="196"/>
      <c r="DJ655" s="196"/>
      <c r="DK655" s="196"/>
      <c r="DL655" s="196"/>
      <c r="DM655" s="196"/>
      <c r="DN655" s="196"/>
      <c r="DO655" s="196"/>
      <c r="DP655" s="196"/>
      <c r="DQ655" s="196"/>
      <c r="DR655" s="196"/>
      <c r="DS655" s="196"/>
      <c r="DT655" s="196"/>
      <c r="DU655" s="196"/>
      <c r="DV655" s="196"/>
      <c r="DW655" s="196"/>
      <c r="DX655" s="196"/>
      <c r="DY655" s="196"/>
      <c r="DZ655" s="196"/>
      <c r="EA655" s="196"/>
      <c r="EB655" s="196"/>
      <c r="EC655" s="196"/>
      <c r="ED655" s="196"/>
      <c r="EE655" s="196"/>
      <c r="EF655" s="196"/>
      <c r="EG655" s="196"/>
      <c r="EH655" s="196"/>
      <c r="EI655" s="196"/>
      <c r="EJ655" s="196"/>
      <c r="EK655" s="196"/>
      <c r="EL655" s="196"/>
      <c r="EM655" s="196"/>
      <c r="EN655" s="196"/>
      <c r="EO655" s="196"/>
      <c r="EP655" s="196"/>
      <c r="EQ655" s="196"/>
      <c r="ER655" s="196"/>
      <c r="ES655" s="196"/>
      <c r="ET655" s="196"/>
      <c r="EU655" s="196"/>
      <c r="EV655" s="196"/>
      <c r="EW655" s="196"/>
      <c r="EX655" s="196"/>
      <c r="EY655" s="196"/>
      <c r="EZ655" s="196"/>
      <c r="FA655" s="196"/>
      <c r="FB655" s="196"/>
      <c r="FC655" s="196"/>
      <c r="FD655" s="196"/>
      <c r="FE655" s="196"/>
      <c r="FF655" s="196"/>
      <c r="FG655" s="196"/>
      <c r="FH655" s="196"/>
      <c r="FI655" s="196"/>
      <c r="FJ655" s="196"/>
      <c r="FK655" s="196"/>
      <c r="FL655" s="196"/>
      <c r="FM655" s="196"/>
      <c r="FN655" s="196"/>
      <c r="FO655" s="196"/>
      <c r="FP655" s="196"/>
      <c r="FQ655" s="196"/>
      <c r="FR655" s="196"/>
      <c r="FS655" s="196"/>
      <c r="FT655" s="196"/>
      <c r="FU655" s="196"/>
      <c r="FV655" s="196"/>
      <c r="FW655" s="196"/>
      <c r="FX655" s="196"/>
      <c r="FY655" s="196"/>
      <c r="FZ655" s="196"/>
      <c r="GA655" s="196"/>
      <c r="GB655" s="196"/>
      <c r="GC655" s="196"/>
      <c r="GD655" s="196"/>
      <c r="GE655" s="196"/>
      <c r="GF655" s="196"/>
      <c r="GG655" s="196"/>
      <c r="GH655" s="196"/>
      <c r="GI655" s="196"/>
      <c r="GJ655" s="196"/>
      <c r="GK655" s="196"/>
      <c r="GL655" s="196"/>
      <c r="GM655" s="196"/>
      <c r="GN655" s="196"/>
      <c r="GO655" s="196"/>
      <c r="GP655" s="196"/>
      <c r="GQ655" s="196"/>
      <c r="GR655" s="196"/>
      <c r="GS655" s="196"/>
      <c r="GT655" s="196"/>
      <c r="GU655" s="196"/>
      <c r="GV655" s="196"/>
      <c r="GW655" s="196"/>
      <c r="GX655" s="196"/>
      <c r="GY655" s="196"/>
      <c r="GZ655" s="196"/>
      <c r="HA655" s="196"/>
      <c r="HB655" s="196"/>
      <c r="HC655" s="196"/>
      <c r="HD655" s="196"/>
      <c r="HE655" s="196"/>
      <c r="HF655" s="196"/>
      <c r="HG655" s="196"/>
      <c r="HH655" s="196"/>
      <c r="HI655" s="196"/>
      <c r="HJ655" s="196"/>
      <c r="HK655" s="196"/>
      <c r="HL655" s="196"/>
      <c r="HM655" s="196"/>
      <c r="HN655" s="196"/>
      <c r="HO655" s="196"/>
      <c r="HP655" s="196"/>
      <c r="HQ655" s="196"/>
      <c r="HR655" s="196"/>
      <c r="HS655" s="196"/>
      <c r="HT655" s="196"/>
      <c r="HU655" s="196"/>
      <c r="HV655" s="196"/>
      <c r="HW655" s="196"/>
      <c r="HX655" s="196"/>
      <c r="HY655" s="196"/>
      <c r="HZ655" s="196"/>
      <c r="IA655" s="196"/>
      <c r="IB655" s="196"/>
      <c r="IC655" s="196"/>
      <c r="ID655" s="196"/>
      <c r="IE655" s="196"/>
      <c r="IF655" s="196"/>
      <c r="IG655" s="196"/>
      <c r="IH655" s="196"/>
      <c r="II655" s="196"/>
      <c r="IJ655" s="196"/>
      <c r="IK655" s="196"/>
      <c r="IL655" s="196"/>
      <c r="IM655" s="196"/>
      <c r="IN655" s="196"/>
      <c r="IO655" s="196"/>
      <c r="IP655" s="196"/>
      <c r="IQ655" s="196"/>
      <c r="IR655" s="196"/>
      <c r="IS655" s="196"/>
      <c r="IT655" s="196"/>
      <c r="IU655" s="196"/>
      <c r="IV655" s="196"/>
      <c r="IW655" s="196"/>
      <c r="IX655" s="196"/>
      <c r="IY655" s="196"/>
      <c r="IZ655" s="196"/>
      <c r="JA655" s="196"/>
      <c r="JB655" s="196"/>
      <c r="JC655" s="196"/>
      <c r="JD655" s="196"/>
      <c r="JE655" s="196"/>
      <c r="JF655" s="196"/>
      <c r="JG655" s="196"/>
      <c r="JH655" s="196"/>
      <c r="JI655" s="196"/>
      <c r="JJ655" s="196"/>
      <c r="JK655" s="196"/>
      <c r="JL655" s="196"/>
      <c r="JM655" s="196"/>
      <c r="JN655" s="196"/>
      <c r="JO655" s="196"/>
      <c r="JP655" s="196"/>
      <c r="JQ655" s="196"/>
      <c r="JR655" s="196"/>
      <c r="JS655" s="196"/>
      <c r="JT655" s="196"/>
      <c r="JU655" s="196"/>
      <c r="JV655" s="196"/>
      <c r="JW655" s="196"/>
      <c r="JX655" s="196"/>
      <c r="JY655" s="196"/>
      <c r="JZ655" s="196"/>
      <c r="KA655" s="196"/>
      <c r="KB655" s="196"/>
      <c r="KC655" s="196"/>
      <c r="KD655" s="196"/>
      <c r="KE655" s="196"/>
      <c r="KF655" s="196"/>
      <c r="KG655" s="196"/>
      <c r="KH655" s="196"/>
      <c r="KI655" s="196"/>
      <c r="KJ655" s="196"/>
      <c r="KK655" s="196"/>
      <c r="KL655" s="196"/>
      <c r="KM655" s="196"/>
      <c r="KN655" s="196"/>
      <c r="KO655" s="196"/>
      <c r="KP655" s="196"/>
      <c r="KQ655" s="196"/>
      <c r="KR655" s="196"/>
      <c r="KS655" s="196"/>
      <c r="KT655" s="196"/>
      <c r="KU655" s="196"/>
      <c r="KV655" s="196"/>
      <c r="KW655" s="196"/>
      <c r="KX655" s="196"/>
      <c r="KY655" s="196"/>
      <c r="KZ655" s="196"/>
      <c r="LA655" s="196"/>
      <c r="LB655" s="196"/>
      <c r="LC655" s="196"/>
      <c r="LD655" s="196"/>
      <c r="LE655" s="196"/>
      <c r="LF655" s="196"/>
      <c r="LG655" s="196"/>
      <c r="LH655" s="196"/>
      <c r="LI655" s="196"/>
      <c r="LJ655" s="196"/>
      <c r="LK655" s="196"/>
      <c r="LL655" s="196"/>
      <c r="LM655" s="196"/>
      <c r="LN655" s="196"/>
      <c r="LO655" s="196"/>
      <c r="LP655" s="196"/>
      <c r="LQ655" s="196"/>
      <c r="LR655" s="196"/>
      <c r="LS655" s="196"/>
      <c r="LT655" s="196"/>
      <c r="LU655" s="196"/>
      <c r="LV655" s="196"/>
      <c r="LW655" s="196"/>
      <c r="LX655" s="196"/>
      <c r="LY655" s="196"/>
      <c r="LZ655" s="196"/>
      <c r="MA655" s="196"/>
      <c r="MB655" s="196"/>
      <c r="MC655" s="196"/>
      <c r="MD655" s="196"/>
      <c r="ME655" s="196"/>
      <c r="MF655" s="196"/>
      <c r="MG655" s="196"/>
      <c r="MH655" s="196"/>
      <c r="MI655" s="196"/>
      <c r="MJ655" s="196"/>
      <c r="MK655" s="196"/>
      <c r="ML655" s="196"/>
      <c r="MM655" s="196"/>
      <c r="MN655" s="196"/>
      <c r="MO655" s="196"/>
      <c r="MP655" s="196"/>
      <c r="MQ655" s="196"/>
      <c r="MR655" s="196"/>
      <c r="MS655" s="196"/>
      <c r="MT655" s="196"/>
      <c r="MU655" s="196"/>
      <c r="MV655" s="196"/>
      <c r="MW655" s="196"/>
      <c r="MX655" s="196"/>
      <c r="MY655" s="196"/>
      <c r="MZ655" s="196"/>
      <c r="NA655" s="196"/>
      <c r="NB655" s="196"/>
      <c r="NC655" s="196"/>
      <c r="ND655" s="196"/>
      <c r="NE655" s="196"/>
      <c r="NF655" s="196"/>
      <c r="NG655" s="196"/>
      <c r="NH655" s="196"/>
      <c r="NI655" s="196"/>
      <c r="NJ655" s="196"/>
      <c r="NK655" s="196"/>
      <c r="NL655" s="196"/>
      <c r="NM655" s="196"/>
      <c r="NN655" s="196"/>
      <c r="NO655" s="196"/>
      <c r="NP655" s="196"/>
      <c r="NQ655" s="196"/>
      <c r="NR655" s="196"/>
      <c r="NS655" s="196"/>
      <c r="NT655" s="196"/>
      <c r="NU655" s="196"/>
      <c r="NV655" s="196"/>
      <c r="NW655" s="196"/>
      <c r="NX655" s="196"/>
      <c r="NY655" s="196"/>
      <c r="NZ655" s="196"/>
      <c r="OA655" s="196"/>
      <c r="OB655" s="196"/>
      <c r="OC655" s="196"/>
      <c r="OD655" s="196"/>
      <c r="OE655" s="196"/>
      <c r="OF655" s="196"/>
      <c r="OG655" s="196"/>
      <c r="OH655" s="196"/>
      <c r="OI655" s="196"/>
      <c r="OJ655" s="196"/>
      <c r="OK655" s="196"/>
      <c r="OL655" s="196"/>
      <c r="AFC655" s="196"/>
      <c r="AFD655" s="196"/>
      <c r="AFE655" s="196"/>
      <c r="AFF655" s="196"/>
      <c r="AFG655" s="196"/>
      <c r="AFH655" s="196"/>
      <c r="AFI655" s="196"/>
      <c r="AFJ655" s="196"/>
      <c r="AFK655" s="196"/>
      <c r="AFL655" s="196"/>
      <c r="AFM655" s="196"/>
      <c r="AFN655" s="196"/>
      <c r="AFO655" s="196"/>
      <c r="AFP655" s="196"/>
      <c r="AFQ655" s="196"/>
      <c r="AFR655" s="196"/>
      <c r="AFS655" s="196"/>
      <c r="AFT655" s="196"/>
      <c r="AFU655" s="196"/>
      <c r="AFV655" s="196"/>
      <c r="AFW655" s="196"/>
      <c r="AFX655" s="196"/>
      <c r="AFY655" s="196"/>
      <c r="AFZ655" s="196"/>
      <c r="AGA655" s="196"/>
      <c r="AGB655" s="196"/>
      <c r="AGC655" s="196"/>
      <c r="AGD655" s="196"/>
      <c r="AGE655" s="196"/>
      <c r="AGF655" s="196"/>
      <c r="AGG655" s="196"/>
      <c r="AGH655" s="196"/>
      <c r="AGI655" s="196"/>
      <c r="AGJ655" s="196"/>
      <c r="AGK655" s="196"/>
      <c r="AGL655" s="196"/>
      <c r="AGM655" s="196"/>
      <c r="AGN655" s="196"/>
      <c r="AGO655" s="196"/>
      <c r="AGP655" s="196"/>
    </row>
    <row r="656" spans="1:874 1401:1401" ht="15.75" customHeight="1" x14ac:dyDescent="0.25">
      <c r="A656" s="196"/>
      <c r="B656" s="196"/>
      <c r="C656" s="196"/>
      <c r="D656" s="205"/>
      <c r="E656" s="196"/>
      <c r="F656" s="196"/>
      <c r="G656" s="196"/>
      <c r="H656" s="196"/>
      <c r="I656" s="196"/>
      <c r="J656" s="196"/>
      <c r="K656" s="196"/>
      <c r="L656" s="206"/>
      <c r="M656" s="196"/>
      <c r="N656" s="196"/>
      <c r="O656" s="205"/>
      <c r="P656" s="196"/>
      <c r="Q656" s="196"/>
      <c r="R656" s="196"/>
      <c r="S656" s="196"/>
      <c r="T656" s="196"/>
      <c r="U656" s="196"/>
      <c r="V656" s="196"/>
      <c r="W656" s="196"/>
      <c r="X656" s="196"/>
      <c r="Y656" s="196"/>
      <c r="Z656" s="196"/>
      <c r="AA656" s="196"/>
      <c r="AB656" s="196"/>
      <c r="AC656" s="196"/>
      <c r="AD656" s="196"/>
      <c r="AE656" s="196"/>
      <c r="AF656" s="196"/>
      <c r="AG656" s="196"/>
      <c r="AH656" s="196"/>
      <c r="AI656" s="196"/>
      <c r="AJ656" s="196"/>
      <c r="AK656" s="196"/>
      <c r="AL656" s="196"/>
      <c r="AM656" s="196"/>
      <c r="AN656" s="196"/>
      <c r="AO656" s="196"/>
      <c r="AP656" s="196"/>
      <c r="AQ656" s="196"/>
      <c r="AR656" s="196"/>
      <c r="AS656" s="196"/>
      <c r="AT656" s="196"/>
      <c r="AU656" s="196"/>
      <c r="AV656" s="196"/>
      <c r="AW656" s="196"/>
      <c r="AX656" s="196"/>
      <c r="AY656" s="196"/>
      <c r="AZ656" s="196"/>
      <c r="BA656" s="196"/>
      <c r="BB656" s="196"/>
      <c r="BC656" s="196"/>
      <c r="BD656" s="196"/>
      <c r="BE656" s="196"/>
      <c r="BF656" s="196"/>
      <c r="BG656" s="196"/>
      <c r="BH656" s="196"/>
      <c r="BI656" s="196"/>
      <c r="BJ656" s="196"/>
      <c r="BK656" s="196"/>
      <c r="BL656" s="196"/>
      <c r="BM656" s="196"/>
      <c r="BN656" s="196"/>
      <c r="BO656" s="196"/>
      <c r="BP656" s="196"/>
      <c r="BQ656" s="196"/>
      <c r="BR656" s="196"/>
      <c r="BS656" s="196"/>
      <c r="BT656" s="196"/>
      <c r="BU656" s="196"/>
      <c r="BV656" s="196"/>
      <c r="BW656" s="196"/>
      <c r="BX656" s="196"/>
      <c r="BY656" s="196"/>
      <c r="BZ656" s="196"/>
      <c r="CA656" s="196"/>
      <c r="CB656" s="196"/>
      <c r="CC656" s="196"/>
      <c r="CD656" s="196"/>
      <c r="CE656" s="196"/>
      <c r="CF656" s="196"/>
      <c r="CG656" s="196"/>
      <c r="CH656" s="196"/>
      <c r="CI656" s="196"/>
      <c r="CJ656" s="196"/>
      <c r="CK656" s="196"/>
      <c r="CL656" s="196"/>
      <c r="CM656" s="196"/>
      <c r="CN656" s="196"/>
      <c r="CO656" s="196"/>
      <c r="CP656" s="196"/>
      <c r="CQ656" s="196"/>
      <c r="CR656" s="196"/>
      <c r="CS656" s="196"/>
      <c r="CT656" s="196"/>
      <c r="CU656" s="196"/>
      <c r="CV656" s="196"/>
      <c r="CW656" s="196"/>
      <c r="CX656" s="196"/>
      <c r="CY656" s="196"/>
      <c r="CZ656" s="196"/>
      <c r="DA656" s="196"/>
      <c r="DB656" s="196"/>
      <c r="DC656" s="196"/>
      <c r="DD656" s="196"/>
      <c r="DE656" s="196"/>
      <c r="DF656" s="196"/>
      <c r="DG656" s="196"/>
      <c r="DH656" s="196"/>
      <c r="DI656" s="196"/>
      <c r="DJ656" s="196"/>
      <c r="DK656" s="196"/>
      <c r="DL656" s="196"/>
      <c r="DM656" s="196"/>
      <c r="DN656" s="196"/>
      <c r="DO656" s="196"/>
      <c r="DP656" s="196"/>
      <c r="DQ656" s="196"/>
      <c r="DR656" s="196"/>
      <c r="DS656" s="196"/>
      <c r="DT656" s="196"/>
      <c r="DU656" s="196"/>
      <c r="DV656" s="196"/>
      <c r="DW656" s="196"/>
      <c r="DX656" s="196"/>
      <c r="DY656" s="196"/>
      <c r="DZ656" s="196"/>
      <c r="EA656" s="196"/>
      <c r="EB656" s="196"/>
      <c r="EC656" s="196"/>
      <c r="ED656" s="196"/>
      <c r="EE656" s="196"/>
      <c r="EF656" s="196"/>
      <c r="EG656" s="196"/>
      <c r="EH656" s="196"/>
      <c r="EI656" s="196"/>
      <c r="EJ656" s="196"/>
      <c r="EK656" s="196"/>
      <c r="EL656" s="196"/>
      <c r="EM656" s="196"/>
      <c r="EN656" s="196"/>
      <c r="EO656" s="196"/>
      <c r="EP656" s="196"/>
      <c r="EQ656" s="196"/>
      <c r="ER656" s="196"/>
      <c r="ES656" s="196"/>
      <c r="ET656" s="196"/>
      <c r="EU656" s="196"/>
      <c r="EV656" s="196"/>
      <c r="EW656" s="196"/>
      <c r="EX656" s="196"/>
      <c r="EY656" s="196"/>
      <c r="EZ656" s="196"/>
      <c r="FA656" s="196"/>
      <c r="FB656" s="196"/>
      <c r="FC656" s="196"/>
      <c r="FD656" s="196"/>
      <c r="FE656" s="196"/>
      <c r="FF656" s="196"/>
      <c r="FG656" s="196"/>
      <c r="FH656" s="196"/>
      <c r="FI656" s="196"/>
      <c r="FJ656" s="196"/>
      <c r="FK656" s="196"/>
      <c r="FL656" s="196"/>
      <c r="FM656" s="196"/>
      <c r="FN656" s="196"/>
      <c r="FO656" s="196"/>
      <c r="FP656" s="196"/>
      <c r="FQ656" s="196"/>
      <c r="FR656" s="196"/>
      <c r="FS656" s="196"/>
      <c r="FT656" s="196"/>
      <c r="FU656" s="196"/>
      <c r="FV656" s="196"/>
      <c r="FW656" s="196"/>
      <c r="FX656" s="196"/>
      <c r="FY656" s="196"/>
      <c r="FZ656" s="196"/>
      <c r="GA656" s="196"/>
      <c r="GB656" s="196"/>
      <c r="GC656" s="196"/>
      <c r="GD656" s="196"/>
      <c r="GE656" s="196"/>
      <c r="GF656" s="196"/>
      <c r="GG656" s="196"/>
      <c r="GH656" s="196"/>
      <c r="GI656" s="196"/>
      <c r="GJ656" s="196"/>
      <c r="GK656" s="196"/>
      <c r="GL656" s="196"/>
      <c r="GM656" s="196"/>
      <c r="GN656" s="196"/>
      <c r="GO656" s="196"/>
      <c r="GP656" s="196"/>
      <c r="GQ656" s="196"/>
      <c r="GR656" s="196"/>
      <c r="GS656" s="196"/>
      <c r="GT656" s="196"/>
      <c r="GU656" s="196"/>
      <c r="GV656" s="196"/>
      <c r="GW656" s="196"/>
      <c r="GX656" s="196"/>
      <c r="GY656" s="196"/>
      <c r="GZ656" s="196"/>
      <c r="HA656" s="196"/>
      <c r="HB656" s="196"/>
      <c r="HC656" s="196"/>
      <c r="HD656" s="196"/>
      <c r="HE656" s="196"/>
      <c r="HF656" s="196"/>
      <c r="HG656" s="196"/>
      <c r="HH656" s="196"/>
      <c r="HI656" s="196"/>
      <c r="HJ656" s="196"/>
      <c r="HK656" s="196"/>
      <c r="HL656" s="196"/>
      <c r="HM656" s="196"/>
      <c r="HN656" s="196"/>
      <c r="HO656" s="196"/>
      <c r="HP656" s="196"/>
      <c r="HQ656" s="196"/>
      <c r="HR656" s="196"/>
      <c r="HS656" s="196"/>
      <c r="HT656" s="196"/>
      <c r="HU656" s="196"/>
      <c r="HV656" s="196"/>
      <c r="HW656" s="196"/>
      <c r="HX656" s="196"/>
      <c r="HY656" s="196"/>
      <c r="HZ656" s="196"/>
      <c r="IA656" s="196"/>
      <c r="IB656" s="196"/>
      <c r="IC656" s="196"/>
      <c r="ID656" s="196"/>
      <c r="IE656" s="196"/>
      <c r="IF656" s="196"/>
      <c r="IG656" s="196"/>
      <c r="IH656" s="196"/>
      <c r="II656" s="196"/>
      <c r="IJ656" s="196"/>
      <c r="IK656" s="196"/>
      <c r="IL656" s="196"/>
      <c r="IM656" s="196"/>
      <c r="IN656" s="196"/>
      <c r="IO656" s="196"/>
      <c r="IP656" s="196"/>
      <c r="IQ656" s="196"/>
      <c r="IR656" s="196"/>
      <c r="IS656" s="196"/>
      <c r="IT656" s="196"/>
      <c r="IU656" s="196"/>
      <c r="IV656" s="196"/>
      <c r="IW656" s="196"/>
      <c r="IX656" s="196"/>
      <c r="IY656" s="196"/>
      <c r="IZ656" s="196"/>
      <c r="JA656" s="196"/>
      <c r="JB656" s="196"/>
      <c r="JC656" s="196"/>
      <c r="JD656" s="196"/>
      <c r="JE656" s="196"/>
      <c r="JF656" s="196"/>
      <c r="JG656" s="196"/>
      <c r="JH656" s="196"/>
      <c r="JI656" s="196"/>
      <c r="JJ656" s="196"/>
      <c r="JK656" s="196"/>
      <c r="JL656" s="196"/>
      <c r="JM656" s="196"/>
      <c r="JN656" s="196"/>
      <c r="JO656" s="196"/>
      <c r="JP656" s="196"/>
      <c r="JQ656" s="196"/>
      <c r="JR656" s="196"/>
      <c r="JS656" s="196"/>
      <c r="JT656" s="196"/>
      <c r="JU656" s="196"/>
      <c r="JV656" s="196"/>
      <c r="JW656" s="196"/>
      <c r="JX656" s="196"/>
      <c r="JY656" s="196"/>
      <c r="JZ656" s="196"/>
      <c r="KA656" s="196"/>
      <c r="KB656" s="196"/>
      <c r="KC656" s="196"/>
      <c r="KD656" s="196"/>
      <c r="KE656" s="196"/>
      <c r="KF656" s="196"/>
      <c r="KG656" s="196"/>
      <c r="KH656" s="196"/>
      <c r="KI656" s="196"/>
      <c r="KJ656" s="196"/>
      <c r="KK656" s="196"/>
      <c r="KL656" s="196"/>
      <c r="KM656" s="196"/>
      <c r="KN656" s="196"/>
      <c r="KO656" s="196"/>
      <c r="KP656" s="196"/>
      <c r="KQ656" s="196"/>
      <c r="KR656" s="196"/>
      <c r="KS656" s="196"/>
      <c r="KT656" s="196"/>
      <c r="KU656" s="196"/>
      <c r="KV656" s="196"/>
      <c r="KW656" s="196"/>
      <c r="KX656" s="196"/>
      <c r="KY656" s="196"/>
      <c r="KZ656" s="196"/>
      <c r="LA656" s="196"/>
      <c r="LB656" s="196"/>
      <c r="LC656" s="196"/>
      <c r="LD656" s="196"/>
      <c r="LE656" s="196"/>
      <c r="LF656" s="196"/>
      <c r="LG656" s="196"/>
      <c r="LH656" s="196"/>
      <c r="LI656" s="196"/>
      <c r="LJ656" s="196"/>
      <c r="LK656" s="196"/>
      <c r="LL656" s="196"/>
      <c r="LM656" s="196"/>
      <c r="LN656" s="196"/>
      <c r="LO656" s="196"/>
      <c r="LP656" s="196"/>
      <c r="LQ656" s="196"/>
      <c r="LR656" s="196"/>
      <c r="LS656" s="196"/>
      <c r="LT656" s="196"/>
      <c r="LU656" s="196"/>
      <c r="LV656" s="196"/>
      <c r="LW656" s="196"/>
      <c r="LX656" s="196"/>
      <c r="LY656" s="196"/>
      <c r="LZ656" s="196"/>
      <c r="MA656" s="196"/>
      <c r="MB656" s="196"/>
      <c r="MC656" s="196"/>
      <c r="MD656" s="196"/>
      <c r="ME656" s="196"/>
      <c r="MF656" s="196"/>
      <c r="MG656" s="196"/>
      <c r="MH656" s="196"/>
      <c r="MI656" s="196"/>
      <c r="MJ656" s="196"/>
      <c r="MK656" s="196"/>
      <c r="ML656" s="196"/>
      <c r="MM656" s="196"/>
      <c r="MN656" s="196"/>
      <c r="MO656" s="196"/>
      <c r="MP656" s="196"/>
      <c r="MQ656" s="196"/>
      <c r="MR656" s="196"/>
      <c r="MS656" s="196"/>
      <c r="MT656" s="196"/>
      <c r="MU656" s="196"/>
      <c r="MV656" s="196"/>
      <c r="MW656" s="196"/>
      <c r="MX656" s="196"/>
      <c r="MY656" s="196"/>
      <c r="MZ656" s="196"/>
      <c r="NA656" s="196"/>
      <c r="NB656" s="196"/>
      <c r="NC656" s="196"/>
      <c r="ND656" s="196"/>
      <c r="NE656" s="196"/>
      <c r="NF656" s="196"/>
      <c r="NG656" s="196"/>
      <c r="NH656" s="196"/>
      <c r="NI656" s="196"/>
      <c r="NJ656" s="196"/>
      <c r="NK656" s="196"/>
      <c r="NL656" s="196"/>
      <c r="NM656" s="196"/>
      <c r="NN656" s="196"/>
      <c r="NO656" s="196"/>
      <c r="NP656" s="196"/>
      <c r="NQ656" s="196"/>
      <c r="NR656" s="196"/>
      <c r="NS656" s="196"/>
      <c r="NT656" s="196"/>
      <c r="NU656" s="196"/>
      <c r="NV656" s="196"/>
      <c r="NW656" s="196"/>
      <c r="NX656" s="196"/>
      <c r="NY656" s="196"/>
      <c r="NZ656" s="196"/>
      <c r="OA656" s="196"/>
      <c r="OB656" s="196"/>
      <c r="OC656" s="196"/>
      <c r="OD656" s="196"/>
      <c r="OE656" s="196"/>
      <c r="OF656" s="196"/>
      <c r="OG656" s="196"/>
      <c r="OH656" s="196"/>
      <c r="OI656" s="196"/>
      <c r="OJ656" s="196"/>
      <c r="OK656" s="196"/>
      <c r="OL656" s="196"/>
      <c r="AFC656" s="196"/>
      <c r="AFD656" s="196"/>
      <c r="AFE656" s="196"/>
      <c r="AFF656" s="196"/>
      <c r="AFG656" s="196"/>
      <c r="AFH656" s="196"/>
      <c r="AFI656" s="196"/>
      <c r="AFJ656" s="196"/>
      <c r="AFK656" s="196"/>
      <c r="AFL656" s="196"/>
      <c r="AFM656" s="196"/>
      <c r="AFN656" s="196"/>
      <c r="AFO656" s="196"/>
      <c r="AFP656" s="196"/>
      <c r="AFQ656" s="196"/>
      <c r="AFR656" s="196"/>
      <c r="AFS656" s="196"/>
      <c r="AFT656" s="196"/>
      <c r="AFU656" s="196"/>
      <c r="AFV656" s="196"/>
      <c r="AFW656" s="196"/>
      <c r="AFX656" s="196"/>
      <c r="AFY656" s="196"/>
      <c r="AFZ656" s="196"/>
      <c r="AGA656" s="196"/>
      <c r="AGB656" s="196"/>
      <c r="AGC656" s="196"/>
      <c r="AGD656" s="196"/>
      <c r="AGE656" s="196"/>
      <c r="AGF656" s="196"/>
      <c r="AGG656" s="196"/>
      <c r="AGH656" s="196"/>
      <c r="AGI656" s="196"/>
      <c r="AGJ656" s="196"/>
      <c r="AGK656" s="196"/>
      <c r="AGL656" s="196"/>
      <c r="AGM656" s="196"/>
      <c r="AGN656" s="196"/>
      <c r="AGO656" s="196"/>
      <c r="AGP656" s="196"/>
    </row>
    <row r="657" spans="1:874" ht="15.75" customHeight="1" x14ac:dyDescent="0.25">
      <c r="A657" s="196"/>
      <c r="B657" s="196"/>
      <c r="C657" s="196"/>
      <c r="D657" s="205"/>
      <c r="E657" s="196"/>
      <c r="F657" s="196"/>
      <c r="G657" s="196"/>
      <c r="H657" s="196"/>
      <c r="I657" s="196"/>
      <c r="J657" s="196"/>
      <c r="K657" s="196"/>
      <c r="L657" s="206"/>
      <c r="M657" s="196"/>
      <c r="N657" s="196"/>
      <c r="O657" s="205"/>
      <c r="P657" s="196"/>
      <c r="Q657" s="196"/>
      <c r="R657" s="196"/>
      <c r="S657" s="196"/>
      <c r="T657" s="196"/>
      <c r="U657" s="196"/>
      <c r="V657" s="196"/>
      <c r="W657" s="196"/>
      <c r="X657" s="196"/>
      <c r="Y657" s="196"/>
      <c r="Z657" s="196"/>
      <c r="AA657" s="196"/>
      <c r="AB657" s="196"/>
      <c r="AC657" s="196"/>
      <c r="AD657" s="196"/>
      <c r="AE657" s="196"/>
      <c r="AF657" s="196"/>
      <c r="AG657" s="196"/>
      <c r="AH657" s="196"/>
      <c r="AI657" s="196"/>
      <c r="AJ657" s="196"/>
      <c r="AK657" s="196"/>
      <c r="AL657" s="196"/>
      <c r="AM657" s="196"/>
      <c r="AN657" s="196"/>
      <c r="AO657" s="196"/>
      <c r="AP657" s="196"/>
      <c r="AQ657" s="196"/>
      <c r="AR657" s="196"/>
      <c r="AS657" s="196"/>
      <c r="AT657" s="196"/>
      <c r="AU657" s="196"/>
      <c r="AV657" s="196"/>
      <c r="AW657" s="196"/>
      <c r="AX657" s="196"/>
      <c r="AY657" s="196"/>
      <c r="AZ657" s="196"/>
      <c r="BA657" s="196"/>
      <c r="BB657" s="196"/>
      <c r="BC657" s="196"/>
      <c r="BD657" s="196"/>
      <c r="BE657" s="196"/>
      <c r="BF657" s="196"/>
      <c r="BG657" s="196"/>
      <c r="BH657" s="196"/>
      <c r="BI657" s="196"/>
      <c r="BJ657" s="196"/>
      <c r="BK657" s="196"/>
      <c r="BL657" s="196"/>
      <c r="BM657" s="196"/>
      <c r="BN657" s="196"/>
      <c r="BO657" s="196"/>
      <c r="BP657" s="196"/>
      <c r="BQ657" s="196"/>
      <c r="BR657" s="196"/>
      <c r="BS657" s="196"/>
      <c r="BT657" s="196"/>
      <c r="BU657" s="196"/>
      <c r="BV657" s="196"/>
      <c r="BW657" s="196"/>
      <c r="BX657" s="196"/>
      <c r="BY657" s="196"/>
      <c r="BZ657" s="196"/>
      <c r="CA657" s="196"/>
      <c r="CB657" s="196"/>
      <c r="CC657" s="196"/>
      <c r="CD657" s="196"/>
      <c r="CE657" s="196"/>
      <c r="CF657" s="196"/>
      <c r="CG657" s="196"/>
      <c r="CH657" s="196"/>
      <c r="CI657" s="196"/>
      <c r="CJ657" s="196"/>
      <c r="CK657" s="196"/>
      <c r="CL657" s="196"/>
      <c r="CM657" s="196"/>
      <c r="CN657" s="196"/>
      <c r="CO657" s="196"/>
      <c r="CP657" s="196"/>
      <c r="CQ657" s="196"/>
      <c r="CR657" s="196"/>
      <c r="CS657" s="196"/>
      <c r="CT657" s="196"/>
      <c r="CU657" s="196"/>
      <c r="CV657" s="196"/>
      <c r="CW657" s="196"/>
      <c r="CX657" s="196"/>
      <c r="CY657" s="196"/>
      <c r="CZ657" s="196"/>
      <c r="DA657" s="196"/>
      <c r="DB657" s="196"/>
      <c r="DC657" s="196"/>
      <c r="DD657" s="196"/>
      <c r="DE657" s="196"/>
      <c r="DF657" s="196"/>
      <c r="DG657" s="196"/>
      <c r="DH657" s="196"/>
      <c r="DI657" s="196"/>
      <c r="DJ657" s="196"/>
      <c r="DK657" s="196"/>
      <c r="DL657" s="196"/>
      <c r="DM657" s="196"/>
      <c r="DN657" s="196"/>
      <c r="DO657" s="196"/>
      <c r="DP657" s="196"/>
      <c r="DQ657" s="196"/>
      <c r="DR657" s="196"/>
      <c r="DS657" s="196"/>
      <c r="DT657" s="196"/>
      <c r="DU657" s="196"/>
      <c r="DV657" s="196"/>
      <c r="DW657" s="196"/>
      <c r="DX657" s="196"/>
      <c r="DY657" s="196"/>
      <c r="DZ657" s="196"/>
      <c r="EA657" s="196"/>
      <c r="EB657" s="196"/>
      <c r="EC657" s="196"/>
      <c r="ED657" s="196"/>
      <c r="EE657" s="196"/>
      <c r="EF657" s="196"/>
      <c r="EG657" s="196"/>
      <c r="EH657" s="196"/>
      <c r="EI657" s="196"/>
      <c r="EJ657" s="196"/>
      <c r="EK657" s="196"/>
      <c r="EL657" s="196"/>
      <c r="EM657" s="196"/>
      <c r="EN657" s="196"/>
      <c r="EO657" s="196"/>
      <c r="EP657" s="196"/>
      <c r="EQ657" s="196"/>
      <c r="ER657" s="196"/>
      <c r="ES657" s="196"/>
      <c r="ET657" s="196"/>
      <c r="EU657" s="196"/>
      <c r="EV657" s="196"/>
      <c r="EW657" s="196"/>
      <c r="EX657" s="196"/>
      <c r="EY657" s="196"/>
      <c r="EZ657" s="196"/>
      <c r="FA657" s="196"/>
      <c r="FB657" s="196"/>
      <c r="FC657" s="196"/>
      <c r="FD657" s="196"/>
      <c r="FE657" s="196"/>
      <c r="FF657" s="196"/>
      <c r="FG657" s="196"/>
      <c r="FH657" s="196"/>
      <c r="FI657" s="196"/>
      <c r="FJ657" s="196"/>
      <c r="FK657" s="196"/>
      <c r="FL657" s="196"/>
      <c r="FM657" s="196"/>
      <c r="FN657" s="196"/>
      <c r="FO657" s="196"/>
      <c r="FP657" s="196"/>
      <c r="FQ657" s="196"/>
      <c r="FR657" s="196"/>
      <c r="FS657" s="196"/>
      <c r="FT657" s="196"/>
      <c r="FU657" s="196"/>
      <c r="FV657" s="196"/>
      <c r="FW657" s="196"/>
      <c r="FX657" s="196"/>
      <c r="FY657" s="196"/>
      <c r="FZ657" s="196"/>
      <c r="GA657" s="196"/>
      <c r="GB657" s="196"/>
      <c r="GC657" s="196"/>
      <c r="GD657" s="196"/>
      <c r="GE657" s="196"/>
      <c r="GF657" s="196"/>
      <c r="GG657" s="196"/>
      <c r="GH657" s="196"/>
      <c r="GI657" s="196"/>
      <c r="GJ657" s="196"/>
      <c r="GK657" s="196"/>
      <c r="GL657" s="196"/>
      <c r="GM657" s="196"/>
      <c r="GN657" s="196"/>
      <c r="GO657" s="196"/>
      <c r="GP657" s="196"/>
      <c r="GQ657" s="196"/>
      <c r="GR657" s="196"/>
      <c r="GS657" s="196"/>
      <c r="GT657" s="196"/>
      <c r="GU657" s="196"/>
      <c r="GV657" s="196"/>
      <c r="GW657" s="196"/>
      <c r="GX657" s="196"/>
      <c r="GY657" s="196"/>
      <c r="GZ657" s="196"/>
      <c r="HA657" s="196"/>
      <c r="HB657" s="196"/>
      <c r="HC657" s="196"/>
      <c r="HD657" s="196"/>
      <c r="HE657" s="196"/>
      <c r="HF657" s="196"/>
      <c r="HG657" s="196"/>
      <c r="HH657" s="196"/>
      <c r="HI657" s="196"/>
      <c r="HJ657" s="196"/>
      <c r="HK657" s="196"/>
      <c r="HL657" s="196"/>
      <c r="HM657" s="196"/>
      <c r="HN657" s="196"/>
      <c r="HO657" s="196"/>
      <c r="HP657" s="196"/>
      <c r="HQ657" s="196"/>
      <c r="HR657" s="196"/>
      <c r="HS657" s="196"/>
      <c r="HT657" s="196"/>
      <c r="HU657" s="196"/>
      <c r="HV657" s="196"/>
      <c r="HW657" s="196"/>
      <c r="HX657" s="196"/>
      <c r="HY657" s="196"/>
      <c r="HZ657" s="196"/>
      <c r="IA657" s="196"/>
      <c r="IB657" s="196"/>
      <c r="IC657" s="196"/>
      <c r="ID657" s="196"/>
      <c r="IE657" s="196"/>
      <c r="IF657" s="196"/>
      <c r="IG657" s="196"/>
      <c r="IH657" s="196"/>
      <c r="II657" s="196"/>
      <c r="IJ657" s="196"/>
      <c r="IK657" s="196"/>
      <c r="IL657" s="196"/>
      <c r="IM657" s="196"/>
      <c r="IN657" s="196"/>
      <c r="IO657" s="196"/>
      <c r="IP657" s="196"/>
      <c r="IQ657" s="196"/>
      <c r="IR657" s="196"/>
      <c r="IS657" s="196"/>
      <c r="IT657" s="196"/>
      <c r="IU657" s="196"/>
      <c r="IV657" s="196"/>
      <c r="IW657" s="196"/>
      <c r="IX657" s="196"/>
      <c r="IY657" s="196"/>
      <c r="IZ657" s="196"/>
      <c r="JA657" s="196"/>
      <c r="JB657" s="196"/>
      <c r="JC657" s="196"/>
      <c r="JD657" s="196"/>
      <c r="JE657" s="196"/>
      <c r="JF657" s="196"/>
      <c r="JG657" s="196"/>
      <c r="JH657" s="196"/>
      <c r="JI657" s="196"/>
      <c r="JJ657" s="196"/>
      <c r="JK657" s="196"/>
      <c r="JL657" s="196"/>
      <c r="JM657" s="196"/>
      <c r="JN657" s="196"/>
      <c r="JO657" s="196"/>
      <c r="JP657" s="196"/>
      <c r="JQ657" s="196"/>
      <c r="JR657" s="196"/>
      <c r="JS657" s="196"/>
      <c r="JT657" s="196"/>
      <c r="JU657" s="196"/>
      <c r="JV657" s="196"/>
      <c r="JW657" s="196"/>
      <c r="JX657" s="196"/>
      <c r="JY657" s="196"/>
      <c r="JZ657" s="196"/>
      <c r="KA657" s="196"/>
      <c r="KB657" s="196"/>
      <c r="KC657" s="196"/>
      <c r="KD657" s="196"/>
      <c r="KE657" s="196"/>
      <c r="KF657" s="196"/>
      <c r="KG657" s="196"/>
      <c r="KH657" s="196"/>
      <c r="KI657" s="196"/>
      <c r="KJ657" s="196"/>
      <c r="KK657" s="196"/>
      <c r="KL657" s="196"/>
      <c r="KM657" s="196"/>
      <c r="KN657" s="196"/>
      <c r="KO657" s="196"/>
      <c r="KP657" s="196"/>
      <c r="KQ657" s="196"/>
      <c r="KR657" s="196"/>
      <c r="KS657" s="196"/>
      <c r="KT657" s="196"/>
      <c r="KU657" s="196"/>
      <c r="KV657" s="196"/>
      <c r="KW657" s="196"/>
      <c r="KX657" s="196"/>
      <c r="KY657" s="196"/>
      <c r="KZ657" s="196"/>
      <c r="LA657" s="196"/>
      <c r="LB657" s="196"/>
      <c r="LC657" s="196"/>
      <c r="LD657" s="196"/>
      <c r="LE657" s="196"/>
      <c r="LF657" s="196"/>
      <c r="LG657" s="196"/>
      <c r="LH657" s="196"/>
      <c r="LI657" s="196"/>
      <c r="LJ657" s="196"/>
      <c r="LK657" s="196"/>
      <c r="LL657" s="196"/>
      <c r="LM657" s="196"/>
      <c r="LN657" s="196"/>
      <c r="LO657" s="196"/>
      <c r="LP657" s="196"/>
      <c r="LQ657" s="196"/>
      <c r="LR657" s="196"/>
      <c r="LS657" s="196"/>
      <c r="LT657" s="196"/>
      <c r="LU657" s="196"/>
      <c r="LV657" s="196"/>
      <c r="LW657" s="196"/>
      <c r="LX657" s="196"/>
      <c r="LY657" s="196"/>
      <c r="LZ657" s="196"/>
      <c r="MA657" s="196"/>
      <c r="MB657" s="196"/>
      <c r="MC657" s="196"/>
      <c r="MD657" s="196"/>
      <c r="ME657" s="196"/>
      <c r="MF657" s="196"/>
      <c r="MG657" s="196"/>
      <c r="MH657" s="196"/>
      <c r="MI657" s="196"/>
      <c r="MJ657" s="196"/>
      <c r="MK657" s="196"/>
      <c r="ML657" s="196"/>
      <c r="MM657" s="196"/>
      <c r="MN657" s="196"/>
      <c r="MO657" s="196"/>
      <c r="MP657" s="196"/>
      <c r="MQ657" s="196"/>
      <c r="MR657" s="196"/>
      <c r="MS657" s="196"/>
      <c r="MT657" s="196"/>
      <c r="MU657" s="196"/>
      <c r="MV657" s="196"/>
      <c r="MW657" s="196"/>
      <c r="MX657" s="196"/>
      <c r="MY657" s="196"/>
      <c r="MZ657" s="196"/>
      <c r="NA657" s="196"/>
      <c r="NB657" s="196"/>
      <c r="NC657" s="196"/>
      <c r="ND657" s="196"/>
      <c r="NE657" s="196"/>
      <c r="NF657" s="196"/>
      <c r="NG657" s="196"/>
      <c r="NH657" s="196"/>
      <c r="NI657" s="196"/>
      <c r="NJ657" s="196"/>
      <c r="NK657" s="196"/>
      <c r="NL657" s="196"/>
      <c r="NM657" s="196"/>
      <c r="NN657" s="196"/>
      <c r="NO657" s="196"/>
      <c r="NP657" s="196"/>
      <c r="NQ657" s="196"/>
      <c r="NR657" s="196"/>
      <c r="NS657" s="196"/>
      <c r="NT657" s="196"/>
      <c r="NU657" s="196"/>
      <c r="NV657" s="196"/>
      <c r="NW657" s="196"/>
      <c r="NX657" s="196"/>
      <c r="NY657" s="196"/>
      <c r="NZ657" s="196"/>
      <c r="OA657" s="196"/>
      <c r="OB657" s="196"/>
      <c r="OC657" s="196"/>
      <c r="OD657" s="196"/>
      <c r="OE657" s="196"/>
      <c r="OF657" s="196"/>
      <c r="OG657" s="196"/>
      <c r="OH657" s="196"/>
      <c r="OI657" s="196"/>
      <c r="OJ657" s="196"/>
      <c r="OK657" s="196"/>
      <c r="OL657" s="196"/>
      <c r="AFC657" s="196"/>
      <c r="AFD657" s="196"/>
      <c r="AFE657" s="196"/>
      <c r="AFF657" s="196"/>
      <c r="AFG657" s="196"/>
      <c r="AFH657" s="196"/>
      <c r="AFI657" s="196"/>
      <c r="AFJ657" s="196"/>
      <c r="AFK657" s="196"/>
      <c r="AFL657" s="196"/>
      <c r="AFM657" s="196"/>
      <c r="AFN657" s="196"/>
      <c r="AFO657" s="196"/>
      <c r="AFP657" s="196"/>
      <c r="AFQ657" s="196"/>
      <c r="AFR657" s="196"/>
      <c r="AFS657" s="196"/>
      <c r="AFT657" s="196"/>
      <c r="AFU657" s="196"/>
      <c r="AFV657" s="196"/>
      <c r="AFW657" s="196"/>
      <c r="AFX657" s="196"/>
      <c r="AFY657" s="196"/>
      <c r="AFZ657" s="196"/>
      <c r="AGA657" s="196"/>
      <c r="AGB657" s="196"/>
      <c r="AGC657" s="196"/>
      <c r="AGD657" s="196"/>
      <c r="AGE657" s="196"/>
      <c r="AGF657" s="196"/>
      <c r="AGG657" s="196"/>
      <c r="AGH657" s="196"/>
      <c r="AGI657" s="196"/>
      <c r="AGJ657" s="196"/>
      <c r="AGK657" s="196"/>
      <c r="AGL657" s="196"/>
      <c r="AGM657" s="196"/>
      <c r="AGN657" s="196"/>
      <c r="AGO657" s="196"/>
      <c r="AGP657" s="196"/>
    </row>
    <row r="658" spans="1:874" ht="15.75" customHeight="1" x14ac:dyDescent="0.25">
      <c r="A658" s="196"/>
      <c r="B658" s="196"/>
      <c r="C658" s="196"/>
      <c r="D658" s="205"/>
      <c r="E658" s="196"/>
      <c r="F658" s="196"/>
      <c r="G658" s="196"/>
      <c r="H658" s="196"/>
      <c r="I658" s="196"/>
      <c r="J658" s="196"/>
      <c r="K658" s="196"/>
      <c r="L658" s="206"/>
      <c r="M658" s="196"/>
      <c r="N658" s="196"/>
      <c r="O658" s="205"/>
      <c r="P658" s="196"/>
      <c r="Q658" s="196"/>
      <c r="R658" s="196"/>
      <c r="S658" s="196"/>
      <c r="T658" s="196"/>
      <c r="U658" s="196"/>
      <c r="V658" s="196"/>
      <c r="W658" s="196"/>
      <c r="X658" s="196"/>
      <c r="Y658" s="196"/>
      <c r="Z658" s="196"/>
      <c r="AA658" s="196"/>
      <c r="AB658" s="196"/>
      <c r="AC658" s="196"/>
      <c r="AD658" s="196"/>
      <c r="AE658" s="196"/>
      <c r="AF658" s="196"/>
      <c r="AG658" s="196"/>
      <c r="AH658" s="196"/>
      <c r="AI658" s="196"/>
      <c r="AJ658" s="196"/>
      <c r="AK658" s="196"/>
      <c r="AL658" s="196"/>
      <c r="AM658" s="196"/>
      <c r="AN658" s="196"/>
      <c r="AO658" s="196"/>
      <c r="AP658" s="196"/>
      <c r="AQ658" s="196"/>
      <c r="AR658" s="196"/>
      <c r="AS658" s="196"/>
      <c r="AT658" s="196"/>
      <c r="AU658" s="196"/>
      <c r="AV658" s="196"/>
      <c r="AW658" s="196"/>
      <c r="AX658" s="196"/>
      <c r="AY658" s="196"/>
      <c r="AZ658" s="196"/>
      <c r="BA658" s="196"/>
      <c r="BB658" s="196"/>
      <c r="BC658" s="196"/>
      <c r="BD658" s="196"/>
      <c r="BE658" s="196"/>
      <c r="BF658" s="196"/>
      <c r="BG658" s="196"/>
      <c r="BH658" s="196"/>
      <c r="BI658" s="196"/>
      <c r="BJ658" s="196"/>
      <c r="BK658" s="196"/>
      <c r="BL658" s="196"/>
      <c r="BM658" s="196"/>
      <c r="BN658" s="196"/>
      <c r="BO658" s="196"/>
      <c r="BP658" s="196"/>
      <c r="BQ658" s="196"/>
      <c r="BR658" s="196"/>
      <c r="BS658" s="196"/>
      <c r="BT658" s="196"/>
      <c r="BU658" s="196"/>
      <c r="BV658" s="196"/>
      <c r="BW658" s="196"/>
      <c r="BX658" s="196"/>
      <c r="BY658" s="196"/>
      <c r="BZ658" s="196"/>
      <c r="CA658" s="196"/>
      <c r="CB658" s="196"/>
      <c r="CC658" s="196"/>
      <c r="CD658" s="196"/>
      <c r="CE658" s="196"/>
      <c r="CF658" s="196"/>
      <c r="CG658" s="196"/>
      <c r="CH658" s="196"/>
      <c r="CI658" s="196"/>
      <c r="CJ658" s="196"/>
      <c r="CK658" s="196"/>
      <c r="CL658" s="196"/>
      <c r="CM658" s="196"/>
      <c r="CN658" s="196"/>
      <c r="CO658" s="196"/>
      <c r="CP658" s="196"/>
      <c r="CQ658" s="196"/>
      <c r="CR658" s="196"/>
      <c r="CS658" s="196"/>
      <c r="CT658" s="196"/>
      <c r="CU658" s="196"/>
      <c r="CV658" s="196"/>
      <c r="CW658" s="196"/>
      <c r="CX658" s="196"/>
      <c r="CY658" s="196"/>
      <c r="CZ658" s="196"/>
      <c r="DA658" s="196"/>
      <c r="DB658" s="196"/>
      <c r="DC658" s="196"/>
      <c r="DD658" s="196"/>
      <c r="DE658" s="196"/>
      <c r="DF658" s="196"/>
      <c r="DG658" s="196"/>
      <c r="DH658" s="196"/>
      <c r="DI658" s="196"/>
      <c r="DJ658" s="196"/>
      <c r="DK658" s="196"/>
      <c r="DL658" s="196"/>
      <c r="DM658" s="196"/>
      <c r="DN658" s="196"/>
      <c r="DO658" s="196"/>
      <c r="DP658" s="196"/>
      <c r="DQ658" s="196"/>
      <c r="DR658" s="196"/>
      <c r="DS658" s="196"/>
      <c r="DT658" s="196"/>
      <c r="DU658" s="196"/>
      <c r="DV658" s="196"/>
      <c r="DW658" s="196"/>
      <c r="DX658" s="196"/>
      <c r="DY658" s="196"/>
      <c r="DZ658" s="196"/>
      <c r="EA658" s="196"/>
      <c r="EB658" s="196"/>
      <c r="EC658" s="196"/>
      <c r="ED658" s="196"/>
      <c r="EE658" s="196"/>
      <c r="EF658" s="196"/>
      <c r="EG658" s="196"/>
      <c r="EH658" s="196"/>
      <c r="EI658" s="196"/>
      <c r="EJ658" s="196"/>
      <c r="EK658" s="196"/>
      <c r="EL658" s="196"/>
      <c r="EM658" s="196"/>
      <c r="EN658" s="196"/>
      <c r="EO658" s="196"/>
      <c r="EP658" s="196"/>
      <c r="EQ658" s="196"/>
      <c r="ER658" s="196"/>
      <c r="ES658" s="196"/>
      <c r="ET658" s="196"/>
      <c r="EU658" s="196"/>
      <c r="EV658" s="196"/>
      <c r="EW658" s="196"/>
      <c r="EX658" s="196"/>
      <c r="EY658" s="196"/>
      <c r="EZ658" s="196"/>
      <c r="FA658" s="196"/>
      <c r="FB658" s="196"/>
      <c r="FC658" s="196"/>
      <c r="FD658" s="196"/>
      <c r="FE658" s="196"/>
      <c r="FF658" s="196"/>
      <c r="FG658" s="196"/>
      <c r="FH658" s="196"/>
      <c r="FI658" s="196"/>
      <c r="FJ658" s="196"/>
      <c r="FK658" s="196"/>
      <c r="FL658" s="196"/>
      <c r="FM658" s="196"/>
      <c r="FN658" s="196"/>
      <c r="FO658" s="196"/>
      <c r="FP658" s="196"/>
      <c r="FQ658" s="196"/>
      <c r="FR658" s="196"/>
      <c r="FS658" s="196"/>
      <c r="FT658" s="196"/>
      <c r="FU658" s="196"/>
      <c r="FV658" s="196"/>
      <c r="FW658" s="196"/>
      <c r="FX658" s="196"/>
      <c r="FY658" s="196"/>
      <c r="FZ658" s="196"/>
      <c r="GA658" s="196"/>
      <c r="GB658" s="196"/>
      <c r="GC658" s="196"/>
      <c r="GD658" s="196"/>
      <c r="GE658" s="196"/>
      <c r="GF658" s="196"/>
      <c r="GG658" s="196"/>
      <c r="GH658" s="196"/>
      <c r="GI658" s="196"/>
      <c r="GJ658" s="196"/>
      <c r="GK658" s="196"/>
      <c r="GL658" s="196"/>
      <c r="GM658" s="196"/>
      <c r="GN658" s="196"/>
      <c r="GO658" s="196"/>
      <c r="GP658" s="196"/>
      <c r="GQ658" s="196"/>
      <c r="GR658" s="196"/>
      <c r="GS658" s="196"/>
      <c r="GT658" s="196"/>
      <c r="GU658" s="196"/>
      <c r="GV658" s="196"/>
      <c r="GW658" s="196"/>
      <c r="GX658" s="196"/>
      <c r="GY658" s="196"/>
      <c r="GZ658" s="196"/>
      <c r="HA658" s="196"/>
      <c r="HB658" s="196"/>
      <c r="HC658" s="196"/>
      <c r="HD658" s="196"/>
      <c r="HE658" s="196"/>
      <c r="HF658" s="196"/>
      <c r="HG658" s="196"/>
      <c r="HH658" s="196"/>
      <c r="HI658" s="196"/>
      <c r="HJ658" s="196"/>
      <c r="HK658" s="196"/>
      <c r="HL658" s="196"/>
      <c r="HM658" s="196"/>
      <c r="HN658" s="196"/>
      <c r="HO658" s="196"/>
      <c r="HP658" s="196"/>
      <c r="HQ658" s="196"/>
      <c r="HR658" s="196"/>
      <c r="HS658" s="196"/>
      <c r="HT658" s="196"/>
      <c r="HU658" s="196"/>
      <c r="HV658" s="196"/>
      <c r="HW658" s="196"/>
      <c r="HX658" s="196"/>
      <c r="HY658" s="196"/>
      <c r="HZ658" s="196"/>
      <c r="IA658" s="196"/>
      <c r="IB658" s="196"/>
      <c r="IC658" s="196"/>
      <c r="ID658" s="196"/>
      <c r="IE658" s="196"/>
      <c r="IF658" s="196"/>
      <c r="IG658" s="196"/>
      <c r="IH658" s="196"/>
      <c r="II658" s="196"/>
      <c r="IJ658" s="196"/>
      <c r="IK658" s="196"/>
      <c r="IL658" s="196"/>
      <c r="IM658" s="196"/>
      <c r="IN658" s="196"/>
      <c r="IO658" s="196"/>
      <c r="IP658" s="196"/>
      <c r="IQ658" s="196"/>
      <c r="IR658" s="196"/>
      <c r="IS658" s="196"/>
      <c r="IT658" s="196"/>
      <c r="IU658" s="196"/>
      <c r="IV658" s="196"/>
      <c r="IW658" s="196"/>
      <c r="IX658" s="196"/>
      <c r="IY658" s="196"/>
      <c r="IZ658" s="196"/>
      <c r="JA658" s="196"/>
      <c r="JB658" s="196"/>
      <c r="JC658" s="196"/>
      <c r="JD658" s="196"/>
      <c r="JE658" s="196"/>
      <c r="JF658" s="196"/>
      <c r="JG658" s="196"/>
      <c r="JH658" s="196"/>
      <c r="JI658" s="196"/>
      <c r="JJ658" s="196"/>
      <c r="JK658" s="196"/>
      <c r="JL658" s="196"/>
      <c r="JM658" s="196"/>
      <c r="JN658" s="196"/>
      <c r="JO658" s="196"/>
      <c r="JP658" s="196"/>
      <c r="JQ658" s="196"/>
      <c r="JR658" s="196"/>
      <c r="JS658" s="196"/>
      <c r="JT658" s="196"/>
      <c r="JU658" s="196"/>
      <c r="JV658" s="196"/>
      <c r="JW658" s="196"/>
      <c r="JX658" s="196"/>
      <c r="JY658" s="196"/>
      <c r="JZ658" s="196"/>
      <c r="KA658" s="196"/>
      <c r="KB658" s="196"/>
      <c r="KC658" s="196"/>
      <c r="KD658" s="196"/>
      <c r="KE658" s="196"/>
      <c r="KF658" s="196"/>
      <c r="KG658" s="196"/>
      <c r="KH658" s="196"/>
      <c r="KI658" s="196"/>
      <c r="KJ658" s="196"/>
      <c r="KK658" s="196"/>
      <c r="KL658" s="196"/>
      <c r="KM658" s="196"/>
      <c r="KN658" s="196"/>
      <c r="KO658" s="196"/>
      <c r="KP658" s="196"/>
      <c r="KQ658" s="196"/>
      <c r="KR658" s="196"/>
      <c r="KS658" s="196"/>
      <c r="KT658" s="196"/>
      <c r="KU658" s="196"/>
      <c r="KV658" s="196"/>
      <c r="KW658" s="196"/>
      <c r="KX658" s="196"/>
      <c r="KY658" s="196"/>
      <c r="KZ658" s="196"/>
      <c r="LA658" s="196"/>
      <c r="LB658" s="196"/>
      <c r="LC658" s="196"/>
      <c r="LD658" s="196"/>
      <c r="LE658" s="196"/>
      <c r="LF658" s="196"/>
      <c r="LG658" s="196"/>
      <c r="LH658" s="196"/>
      <c r="LI658" s="196"/>
      <c r="LJ658" s="196"/>
      <c r="LK658" s="196"/>
      <c r="LL658" s="196"/>
      <c r="LM658" s="196"/>
      <c r="LN658" s="196"/>
      <c r="LO658" s="196"/>
      <c r="LP658" s="196"/>
      <c r="LQ658" s="196"/>
      <c r="LR658" s="196"/>
      <c r="LS658" s="196"/>
      <c r="LT658" s="196"/>
      <c r="LU658" s="196"/>
      <c r="LV658" s="196"/>
      <c r="LW658" s="196"/>
      <c r="LX658" s="196"/>
      <c r="LY658" s="196"/>
      <c r="LZ658" s="196"/>
      <c r="MA658" s="196"/>
      <c r="MB658" s="196"/>
      <c r="MC658" s="196"/>
      <c r="MD658" s="196"/>
      <c r="ME658" s="196"/>
      <c r="MF658" s="196"/>
      <c r="MG658" s="196"/>
      <c r="MH658" s="196"/>
      <c r="MI658" s="196"/>
      <c r="MJ658" s="196"/>
      <c r="MK658" s="196"/>
      <c r="ML658" s="196"/>
      <c r="MM658" s="196"/>
      <c r="MN658" s="196"/>
      <c r="MO658" s="196"/>
      <c r="MP658" s="196"/>
      <c r="MQ658" s="196"/>
      <c r="MR658" s="196"/>
      <c r="MS658" s="196"/>
      <c r="MT658" s="196"/>
      <c r="MU658" s="196"/>
      <c r="MV658" s="196"/>
      <c r="MW658" s="196"/>
      <c r="MX658" s="196"/>
      <c r="MY658" s="196"/>
      <c r="MZ658" s="196"/>
      <c r="NA658" s="196"/>
      <c r="NB658" s="196"/>
      <c r="NC658" s="196"/>
      <c r="ND658" s="196"/>
      <c r="NE658" s="196"/>
      <c r="NF658" s="196"/>
      <c r="NG658" s="196"/>
      <c r="NH658" s="196"/>
      <c r="NI658" s="196"/>
      <c r="NJ658" s="196"/>
      <c r="NK658" s="196"/>
      <c r="NL658" s="196"/>
      <c r="NM658" s="196"/>
      <c r="NN658" s="196"/>
      <c r="NO658" s="196"/>
      <c r="NP658" s="196"/>
      <c r="NQ658" s="196"/>
      <c r="NR658" s="196"/>
      <c r="NS658" s="196"/>
      <c r="NT658" s="196"/>
      <c r="NU658" s="196"/>
      <c r="NV658" s="196"/>
      <c r="NW658" s="196"/>
      <c r="NX658" s="196"/>
      <c r="NY658" s="196"/>
      <c r="NZ658" s="196"/>
      <c r="OA658" s="196"/>
      <c r="OB658" s="196"/>
      <c r="OC658" s="196"/>
      <c r="OD658" s="196"/>
      <c r="OE658" s="196"/>
      <c r="OF658" s="196"/>
      <c r="OG658" s="196"/>
      <c r="OH658" s="196"/>
      <c r="OI658" s="196"/>
      <c r="OJ658" s="196"/>
      <c r="OK658" s="196"/>
      <c r="OL658" s="196"/>
      <c r="AFC658" s="196"/>
      <c r="AFD658" s="196"/>
      <c r="AFE658" s="196"/>
      <c r="AFF658" s="196"/>
      <c r="AFG658" s="196"/>
      <c r="AFH658" s="196"/>
      <c r="AFI658" s="196"/>
      <c r="AFJ658" s="196"/>
      <c r="AFK658" s="196"/>
      <c r="AFL658" s="196"/>
      <c r="AFM658" s="196"/>
      <c r="AFN658" s="196"/>
      <c r="AFO658" s="196"/>
      <c r="AFP658" s="196"/>
      <c r="AFQ658" s="196"/>
      <c r="AFR658" s="196"/>
      <c r="AFS658" s="196"/>
      <c r="AFT658" s="196"/>
      <c r="AFU658" s="196"/>
      <c r="AFV658" s="196"/>
      <c r="AFW658" s="196"/>
      <c r="AFX658" s="196"/>
      <c r="AFY658" s="196"/>
      <c r="AFZ658" s="196"/>
      <c r="AGA658" s="196"/>
      <c r="AGB658" s="196"/>
      <c r="AGC658" s="196"/>
      <c r="AGD658" s="196"/>
      <c r="AGE658" s="196"/>
      <c r="AGF658" s="196"/>
      <c r="AGG658" s="196"/>
      <c r="AGH658" s="196"/>
      <c r="AGI658" s="196"/>
      <c r="AGJ658" s="196"/>
      <c r="AGK658" s="196"/>
      <c r="AGL658" s="196"/>
      <c r="AGM658" s="196"/>
      <c r="AGN658" s="196"/>
      <c r="AGO658" s="196"/>
      <c r="AGP658" s="196"/>
    </row>
    <row r="659" spans="1:874" ht="15.75" customHeight="1" x14ac:dyDescent="0.25">
      <c r="A659" s="196"/>
      <c r="B659" s="196"/>
      <c r="C659" s="196"/>
      <c r="D659" s="205"/>
      <c r="E659" s="196"/>
      <c r="F659" s="196"/>
      <c r="G659" s="196"/>
      <c r="H659" s="196"/>
      <c r="I659" s="196"/>
      <c r="J659" s="196"/>
      <c r="K659" s="196"/>
      <c r="L659" s="206"/>
      <c r="M659" s="196"/>
      <c r="N659" s="196"/>
      <c r="O659" s="205"/>
      <c r="P659" s="196"/>
      <c r="Q659" s="196"/>
      <c r="R659" s="196"/>
      <c r="S659" s="196"/>
      <c r="T659" s="196"/>
      <c r="U659" s="196"/>
      <c r="V659" s="196"/>
      <c r="W659" s="196"/>
      <c r="X659" s="196"/>
      <c r="Y659" s="196"/>
      <c r="Z659" s="196"/>
      <c r="AA659" s="196"/>
      <c r="AB659" s="196"/>
      <c r="AC659" s="196"/>
      <c r="AD659" s="196"/>
      <c r="AE659" s="196"/>
      <c r="AF659" s="196"/>
      <c r="AG659" s="196"/>
      <c r="AH659" s="196"/>
      <c r="AI659" s="196"/>
      <c r="AJ659" s="196"/>
      <c r="AK659" s="196"/>
      <c r="AL659" s="196"/>
      <c r="AM659" s="196"/>
      <c r="AN659" s="196"/>
      <c r="AO659" s="196"/>
      <c r="AP659" s="196"/>
      <c r="AQ659" s="196"/>
      <c r="AR659" s="196"/>
      <c r="AS659" s="196"/>
      <c r="AT659" s="196"/>
      <c r="AU659" s="196"/>
      <c r="AV659" s="196"/>
      <c r="AW659" s="196"/>
      <c r="AX659" s="196"/>
      <c r="AY659" s="196"/>
      <c r="AZ659" s="196"/>
      <c r="BA659" s="196"/>
      <c r="BB659" s="196"/>
      <c r="BC659" s="196"/>
      <c r="BD659" s="196"/>
      <c r="BE659" s="196"/>
      <c r="BF659" s="196"/>
      <c r="BG659" s="196"/>
      <c r="BH659" s="196"/>
      <c r="BI659" s="196"/>
      <c r="BJ659" s="196"/>
      <c r="BK659" s="196"/>
      <c r="BL659" s="196"/>
      <c r="BM659" s="196"/>
      <c r="BN659" s="196"/>
      <c r="BO659" s="196"/>
      <c r="BP659" s="196"/>
      <c r="BQ659" s="196"/>
      <c r="BR659" s="196"/>
      <c r="BS659" s="196"/>
      <c r="BT659" s="196"/>
      <c r="BU659" s="196"/>
      <c r="BV659" s="196"/>
      <c r="BW659" s="196"/>
      <c r="BX659" s="196"/>
      <c r="BY659" s="196"/>
      <c r="BZ659" s="196"/>
      <c r="CA659" s="196"/>
      <c r="CB659" s="196"/>
      <c r="CC659" s="196"/>
      <c r="CD659" s="196"/>
      <c r="CE659" s="196"/>
      <c r="CF659" s="196"/>
      <c r="CG659" s="196"/>
      <c r="CH659" s="196"/>
      <c r="CI659" s="196"/>
      <c r="CJ659" s="196"/>
      <c r="CK659" s="196"/>
      <c r="CL659" s="196"/>
      <c r="CM659" s="196"/>
      <c r="CN659" s="196"/>
      <c r="CO659" s="196"/>
      <c r="CP659" s="196"/>
      <c r="CQ659" s="196"/>
      <c r="CR659" s="196"/>
      <c r="CS659" s="196"/>
      <c r="CT659" s="196"/>
      <c r="CU659" s="196"/>
      <c r="CV659" s="196"/>
      <c r="CW659" s="196"/>
      <c r="CX659" s="196"/>
      <c r="CY659" s="196"/>
      <c r="CZ659" s="196"/>
      <c r="DA659" s="196"/>
      <c r="DB659" s="196"/>
      <c r="DC659" s="196"/>
      <c r="DD659" s="196"/>
      <c r="DE659" s="196"/>
      <c r="DF659" s="196"/>
      <c r="DG659" s="196"/>
      <c r="DH659" s="196"/>
      <c r="DI659" s="196"/>
      <c r="DJ659" s="196"/>
      <c r="DK659" s="196"/>
      <c r="DL659" s="196"/>
      <c r="DM659" s="196"/>
      <c r="DN659" s="196"/>
      <c r="DO659" s="196"/>
      <c r="DP659" s="196"/>
      <c r="DQ659" s="196"/>
      <c r="DR659" s="196"/>
      <c r="DS659" s="196"/>
      <c r="DT659" s="196"/>
      <c r="DU659" s="196"/>
      <c r="DV659" s="196"/>
      <c r="DW659" s="196"/>
      <c r="DX659" s="196"/>
      <c r="DY659" s="196"/>
      <c r="DZ659" s="196"/>
      <c r="EA659" s="196"/>
      <c r="EB659" s="196"/>
      <c r="EC659" s="196"/>
      <c r="ED659" s="196"/>
      <c r="EE659" s="196"/>
      <c r="EF659" s="196"/>
      <c r="EG659" s="196"/>
      <c r="EH659" s="196"/>
      <c r="EI659" s="196"/>
      <c r="EJ659" s="196"/>
      <c r="EK659" s="196"/>
      <c r="EL659" s="196"/>
      <c r="EM659" s="196"/>
      <c r="EN659" s="196"/>
      <c r="EO659" s="196"/>
      <c r="EP659" s="196"/>
      <c r="EQ659" s="196"/>
      <c r="ER659" s="196"/>
      <c r="ES659" s="196"/>
      <c r="ET659" s="196"/>
      <c r="EU659" s="196"/>
      <c r="EV659" s="196"/>
      <c r="EW659" s="196"/>
      <c r="EX659" s="196"/>
      <c r="EY659" s="196"/>
      <c r="EZ659" s="196"/>
      <c r="FA659" s="196"/>
      <c r="FB659" s="196"/>
      <c r="FC659" s="196"/>
      <c r="FD659" s="196"/>
      <c r="FE659" s="196"/>
      <c r="FF659" s="196"/>
      <c r="FG659" s="196"/>
      <c r="FH659" s="196"/>
      <c r="FI659" s="196"/>
      <c r="FJ659" s="196"/>
      <c r="FK659" s="196"/>
      <c r="FL659" s="196"/>
      <c r="FM659" s="196"/>
      <c r="FN659" s="196"/>
      <c r="FO659" s="196"/>
      <c r="FP659" s="196"/>
      <c r="FQ659" s="196"/>
      <c r="FR659" s="196"/>
      <c r="FS659" s="196"/>
      <c r="FT659" s="196"/>
      <c r="FU659" s="196"/>
      <c r="FV659" s="196"/>
      <c r="FW659" s="196"/>
      <c r="FX659" s="196"/>
      <c r="FY659" s="196"/>
      <c r="FZ659" s="196"/>
      <c r="GA659" s="196"/>
      <c r="GB659" s="196"/>
      <c r="GC659" s="196"/>
      <c r="GD659" s="196"/>
      <c r="GE659" s="196"/>
      <c r="GF659" s="196"/>
      <c r="GG659" s="196"/>
      <c r="GH659" s="196"/>
      <c r="GI659" s="196"/>
      <c r="GJ659" s="196"/>
      <c r="GK659" s="196"/>
      <c r="GL659" s="196"/>
      <c r="GM659" s="196"/>
      <c r="GN659" s="196"/>
      <c r="GO659" s="196"/>
      <c r="GP659" s="196"/>
      <c r="GQ659" s="196"/>
      <c r="GR659" s="196"/>
      <c r="GS659" s="196"/>
      <c r="GT659" s="196"/>
      <c r="GU659" s="196"/>
      <c r="GV659" s="196"/>
      <c r="GW659" s="196"/>
      <c r="GX659" s="196"/>
      <c r="GY659" s="196"/>
      <c r="GZ659" s="196"/>
      <c r="HA659" s="196"/>
      <c r="HB659" s="196"/>
      <c r="HC659" s="196"/>
      <c r="HD659" s="196"/>
      <c r="HE659" s="196"/>
      <c r="HF659" s="196"/>
      <c r="HG659" s="196"/>
      <c r="HH659" s="196"/>
      <c r="HI659" s="196"/>
      <c r="HJ659" s="196"/>
      <c r="HK659" s="196"/>
      <c r="HL659" s="196"/>
      <c r="HM659" s="196"/>
      <c r="HN659" s="196"/>
      <c r="HO659" s="196"/>
      <c r="HP659" s="196"/>
      <c r="HQ659" s="196"/>
      <c r="HR659" s="196"/>
      <c r="HS659" s="196"/>
      <c r="HT659" s="196"/>
      <c r="HU659" s="196"/>
      <c r="HV659" s="196"/>
      <c r="HW659" s="196"/>
      <c r="HX659" s="196"/>
      <c r="HY659" s="196"/>
      <c r="HZ659" s="196"/>
      <c r="IA659" s="196"/>
      <c r="IB659" s="196"/>
      <c r="IC659" s="196"/>
      <c r="ID659" s="196"/>
      <c r="IE659" s="196"/>
      <c r="IF659" s="196"/>
      <c r="IG659" s="196"/>
      <c r="IH659" s="196"/>
      <c r="II659" s="196"/>
      <c r="IJ659" s="196"/>
      <c r="IK659" s="196"/>
      <c r="IL659" s="196"/>
      <c r="IM659" s="196"/>
      <c r="IN659" s="196"/>
      <c r="IO659" s="196"/>
      <c r="IP659" s="196"/>
      <c r="IQ659" s="196"/>
      <c r="IR659" s="196"/>
      <c r="IS659" s="196"/>
      <c r="IT659" s="196"/>
      <c r="IU659" s="196"/>
      <c r="IV659" s="196"/>
      <c r="IW659" s="196"/>
      <c r="IX659" s="196"/>
      <c r="IY659" s="196"/>
      <c r="IZ659" s="196"/>
      <c r="JA659" s="196"/>
      <c r="JB659" s="196"/>
      <c r="JC659" s="196"/>
      <c r="JD659" s="196"/>
      <c r="JE659" s="196"/>
      <c r="JF659" s="196"/>
      <c r="JG659" s="196"/>
      <c r="JH659" s="196"/>
      <c r="JI659" s="196"/>
      <c r="JJ659" s="196"/>
      <c r="JK659" s="196"/>
      <c r="JL659" s="196"/>
      <c r="JM659" s="196"/>
      <c r="JN659" s="196"/>
      <c r="JO659" s="196"/>
      <c r="JP659" s="196"/>
      <c r="JQ659" s="196"/>
      <c r="JR659" s="196"/>
      <c r="JS659" s="196"/>
      <c r="JT659" s="196"/>
      <c r="JU659" s="196"/>
      <c r="JV659" s="196"/>
      <c r="JW659" s="196"/>
      <c r="JX659" s="196"/>
      <c r="JY659" s="196"/>
      <c r="JZ659" s="196"/>
      <c r="KA659" s="196"/>
      <c r="KB659" s="196"/>
      <c r="KC659" s="196"/>
      <c r="KD659" s="196"/>
      <c r="KE659" s="196"/>
      <c r="KF659" s="196"/>
      <c r="KG659" s="196"/>
      <c r="KH659" s="196"/>
      <c r="KI659" s="196"/>
      <c r="KJ659" s="196"/>
      <c r="KK659" s="196"/>
      <c r="KL659" s="196"/>
      <c r="KM659" s="196"/>
      <c r="KN659" s="196"/>
      <c r="KO659" s="196"/>
      <c r="KP659" s="196"/>
      <c r="KQ659" s="196"/>
      <c r="KR659" s="196"/>
      <c r="KS659" s="196"/>
      <c r="KT659" s="196"/>
      <c r="KU659" s="196"/>
      <c r="KV659" s="196"/>
      <c r="KW659" s="196"/>
      <c r="KX659" s="196"/>
      <c r="KY659" s="196"/>
      <c r="KZ659" s="196"/>
      <c r="LA659" s="196"/>
      <c r="LB659" s="196"/>
      <c r="LC659" s="196"/>
      <c r="LD659" s="196"/>
      <c r="LE659" s="196"/>
      <c r="LF659" s="196"/>
      <c r="LG659" s="196"/>
      <c r="LH659" s="196"/>
      <c r="LI659" s="196"/>
      <c r="LJ659" s="196"/>
      <c r="LK659" s="196"/>
      <c r="LL659" s="196"/>
      <c r="LM659" s="196"/>
      <c r="LN659" s="196"/>
      <c r="LO659" s="196"/>
      <c r="LP659" s="196"/>
      <c r="LQ659" s="196"/>
      <c r="LR659" s="196"/>
      <c r="LS659" s="196"/>
      <c r="LT659" s="196"/>
      <c r="LU659" s="196"/>
      <c r="LV659" s="196"/>
      <c r="LW659" s="196"/>
      <c r="LX659" s="196"/>
      <c r="LY659" s="196"/>
      <c r="LZ659" s="196"/>
      <c r="MA659" s="196"/>
      <c r="MB659" s="196"/>
      <c r="MC659" s="196"/>
      <c r="MD659" s="196"/>
      <c r="ME659" s="196"/>
      <c r="MF659" s="196"/>
      <c r="MG659" s="196"/>
      <c r="MH659" s="196"/>
      <c r="MI659" s="196"/>
      <c r="MJ659" s="196"/>
      <c r="MK659" s="196"/>
      <c r="ML659" s="196"/>
      <c r="MM659" s="196"/>
      <c r="MN659" s="196"/>
      <c r="MO659" s="196"/>
      <c r="MP659" s="196"/>
      <c r="MQ659" s="196"/>
      <c r="MR659" s="196"/>
      <c r="MS659" s="196"/>
      <c r="MT659" s="196"/>
      <c r="MU659" s="196"/>
      <c r="MV659" s="196"/>
      <c r="MW659" s="196"/>
      <c r="MX659" s="196"/>
      <c r="MY659" s="196"/>
      <c r="MZ659" s="196"/>
      <c r="NA659" s="196"/>
      <c r="NB659" s="196"/>
      <c r="NC659" s="196"/>
      <c r="ND659" s="196"/>
      <c r="NE659" s="196"/>
      <c r="NF659" s="196"/>
      <c r="NG659" s="196"/>
      <c r="NH659" s="196"/>
      <c r="NI659" s="196"/>
      <c r="NJ659" s="196"/>
      <c r="NK659" s="196"/>
      <c r="NL659" s="196"/>
      <c r="NM659" s="196"/>
      <c r="NN659" s="196"/>
      <c r="NO659" s="196"/>
      <c r="NP659" s="196"/>
      <c r="NQ659" s="196"/>
      <c r="NR659" s="196"/>
      <c r="NS659" s="196"/>
      <c r="NT659" s="196"/>
      <c r="NU659" s="196"/>
      <c r="NV659" s="196"/>
      <c r="NW659" s="196"/>
      <c r="NX659" s="196"/>
      <c r="NY659" s="196"/>
      <c r="NZ659" s="196"/>
      <c r="OA659" s="196"/>
      <c r="OB659" s="196"/>
      <c r="OC659" s="196"/>
      <c r="OD659" s="196"/>
      <c r="OE659" s="196"/>
      <c r="OF659" s="196"/>
      <c r="OG659" s="196"/>
      <c r="OH659" s="196"/>
      <c r="OI659" s="196"/>
      <c r="OJ659" s="196"/>
      <c r="OK659" s="196"/>
      <c r="OL659" s="196"/>
      <c r="AFC659" s="196"/>
      <c r="AFD659" s="196"/>
      <c r="AFE659" s="196"/>
      <c r="AFF659" s="196"/>
      <c r="AFG659" s="196"/>
      <c r="AFH659" s="196"/>
      <c r="AFI659" s="196"/>
      <c r="AFJ659" s="196"/>
      <c r="AFK659" s="196"/>
      <c r="AFL659" s="196"/>
      <c r="AFM659" s="196"/>
      <c r="AFN659" s="196"/>
      <c r="AFO659" s="196"/>
      <c r="AFP659" s="196"/>
      <c r="AFQ659" s="196"/>
      <c r="AFR659" s="196"/>
      <c r="AFS659" s="196"/>
      <c r="AFT659" s="196"/>
      <c r="AFU659" s="196"/>
      <c r="AFV659" s="196"/>
      <c r="AFW659" s="196"/>
      <c r="AFX659" s="196"/>
      <c r="AFY659" s="196"/>
      <c r="AFZ659" s="196"/>
      <c r="AGA659" s="196"/>
      <c r="AGB659" s="196"/>
      <c r="AGC659" s="196"/>
      <c r="AGD659" s="196"/>
      <c r="AGE659" s="196"/>
      <c r="AGF659" s="196"/>
      <c r="AGG659" s="196"/>
      <c r="AGH659" s="196"/>
      <c r="AGI659" s="196"/>
      <c r="AGJ659" s="196"/>
      <c r="AGK659" s="196"/>
      <c r="AGL659" s="196"/>
      <c r="AGM659" s="196"/>
      <c r="AGN659" s="196"/>
      <c r="AGO659" s="196"/>
      <c r="AGP659" s="196"/>
    </row>
    <row r="660" spans="1:874" ht="15.75" customHeight="1" x14ac:dyDescent="0.25">
      <c r="A660" s="196"/>
      <c r="B660" s="196"/>
      <c r="C660" s="196"/>
      <c r="D660" s="205"/>
      <c r="E660" s="196"/>
      <c r="F660" s="196"/>
      <c r="G660" s="196"/>
      <c r="H660" s="196"/>
      <c r="I660" s="196"/>
      <c r="J660" s="196"/>
      <c r="K660" s="196"/>
      <c r="L660" s="206"/>
      <c r="M660" s="196"/>
      <c r="N660" s="196"/>
      <c r="O660" s="205"/>
      <c r="P660" s="196"/>
      <c r="Q660" s="196"/>
      <c r="R660" s="196"/>
      <c r="S660" s="196"/>
      <c r="T660" s="196"/>
      <c r="U660" s="196"/>
      <c r="V660" s="196"/>
      <c r="W660" s="196"/>
      <c r="X660" s="196"/>
      <c r="Y660" s="196"/>
      <c r="Z660" s="196"/>
      <c r="AA660" s="196"/>
      <c r="AB660" s="196"/>
      <c r="AC660" s="196"/>
      <c r="AD660" s="196"/>
      <c r="AE660" s="196"/>
      <c r="AF660" s="196"/>
      <c r="AG660" s="196"/>
      <c r="AH660" s="196"/>
      <c r="AI660" s="196"/>
      <c r="AJ660" s="196"/>
      <c r="AK660" s="196"/>
      <c r="AL660" s="196"/>
      <c r="AM660" s="196"/>
      <c r="AN660" s="196"/>
      <c r="AO660" s="196"/>
      <c r="AP660" s="196"/>
      <c r="AQ660" s="196"/>
      <c r="AR660" s="196"/>
      <c r="AS660" s="196"/>
      <c r="AT660" s="196"/>
      <c r="AU660" s="196"/>
      <c r="AV660" s="196"/>
      <c r="AW660" s="196"/>
      <c r="AX660" s="196"/>
      <c r="AY660" s="196"/>
      <c r="AZ660" s="196"/>
      <c r="BA660" s="196"/>
      <c r="BB660" s="196"/>
      <c r="BC660" s="196"/>
      <c r="BD660" s="196"/>
      <c r="BE660" s="196"/>
      <c r="BF660" s="196"/>
      <c r="BG660" s="196"/>
      <c r="BH660" s="196"/>
      <c r="BI660" s="196"/>
      <c r="BJ660" s="196"/>
      <c r="BK660" s="196"/>
      <c r="BL660" s="196"/>
      <c r="BM660" s="196"/>
      <c r="BN660" s="196"/>
      <c r="BO660" s="196"/>
      <c r="BP660" s="196"/>
      <c r="BQ660" s="196"/>
      <c r="BR660" s="196"/>
      <c r="BS660" s="196"/>
      <c r="BT660" s="196"/>
      <c r="BU660" s="196"/>
      <c r="BV660" s="196"/>
      <c r="BW660" s="196"/>
      <c r="BX660" s="196"/>
      <c r="BY660" s="196"/>
      <c r="BZ660" s="196"/>
      <c r="CA660" s="196"/>
      <c r="CB660" s="196"/>
      <c r="CC660" s="196"/>
      <c r="CD660" s="196"/>
      <c r="CE660" s="196"/>
      <c r="CF660" s="196"/>
      <c r="CG660" s="196"/>
      <c r="CH660" s="196"/>
      <c r="CI660" s="196"/>
      <c r="CJ660" s="196"/>
      <c r="CK660" s="196"/>
      <c r="CL660" s="196"/>
      <c r="CM660" s="196"/>
      <c r="CN660" s="196"/>
      <c r="CO660" s="196"/>
      <c r="CP660" s="196"/>
      <c r="CQ660" s="196"/>
      <c r="CR660" s="196"/>
      <c r="CS660" s="196"/>
      <c r="CT660" s="196"/>
      <c r="CU660" s="196"/>
      <c r="CV660" s="196"/>
      <c r="CW660" s="196"/>
      <c r="CX660" s="196"/>
      <c r="CY660" s="196"/>
      <c r="CZ660" s="196"/>
      <c r="DA660" s="196"/>
      <c r="DB660" s="196"/>
      <c r="DC660" s="196"/>
      <c r="DD660" s="196"/>
      <c r="DE660" s="196"/>
      <c r="DF660" s="196"/>
      <c r="DG660" s="196"/>
      <c r="DH660" s="196"/>
      <c r="DI660" s="196"/>
      <c r="DJ660" s="196"/>
      <c r="DK660" s="196"/>
      <c r="DL660" s="196"/>
      <c r="DM660" s="196"/>
      <c r="DN660" s="196"/>
      <c r="DO660" s="196"/>
      <c r="DP660" s="196"/>
      <c r="DQ660" s="196"/>
      <c r="DR660" s="196"/>
      <c r="DS660" s="196"/>
      <c r="DT660" s="196"/>
      <c r="DU660" s="196"/>
      <c r="DV660" s="196"/>
      <c r="DW660" s="196"/>
      <c r="DX660" s="196"/>
      <c r="DY660" s="196"/>
      <c r="DZ660" s="196"/>
      <c r="EA660" s="196"/>
      <c r="EB660" s="196"/>
      <c r="EC660" s="196"/>
      <c r="ED660" s="196"/>
      <c r="EE660" s="196"/>
      <c r="EF660" s="196"/>
      <c r="EG660" s="196"/>
      <c r="EH660" s="196"/>
      <c r="EI660" s="196"/>
      <c r="EJ660" s="196"/>
      <c r="EK660" s="196"/>
      <c r="EL660" s="196"/>
      <c r="EM660" s="196"/>
      <c r="EN660" s="196"/>
      <c r="EO660" s="196"/>
      <c r="EP660" s="196"/>
      <c r="EQ660" s="196"/>
      <c r="ER660" s="196"/>
      <c r="ES660" s="196"/>
      <c r="ET660" s="196"/>
      <c r="EU660" s="196"/>
      <c r="EV660" s="196"/>
      <c r="EW660" s="196"/>
      <c r="EX660" s="196"/>
      <c r="EY660" s="196"/>
      <c r="EZ660" s="196"/>
      <c r="FA660" s="196"/>
      <c r="FB660" s="196"/>
      <c r="FC660" s="196"/>
      <c r="FD660" s="196"/>
      <c r="FE660" s="196"/>
      <c r="FF660" s="196"/>
      <c r="FG660" s="196"/>
      <c r="FH660" s="196"/>
      <c r="FI660" s="196"/>
      <c r="FJ660" s="196"/>
      <c r="FK660" s="196"/>
      <c r="FL660" s="196"/>
      <c r="FM660" s="196"/>
      <c r="FN660" s="196"/>
      <c r="FO660" s="196"/>
      <c r="FP660" s="196"/>
      <c r="FQ660" s="196"/>
      <c r="FR660" s="196"/>
      <c r="FS660" s="196"/>
      <c r="FT660" s="196"/>
      <c r="FU660" s="196"/>
      <c r="FV660" s="196"/>
      <c r="FW660" s="196"/>
      <c r="FX660" s="196"/>
      <c r="FY660" s="196"/>
      <c r="FZ660" s="196"/>
      <c r="GA660" s="196"/>
      <c r="GB660" s="196"/>
      <c r="GC660" s="196"/>
      <c r="GD660" s="196"/>
      <c r="GE660" s="196"/>
      <c r="GF660" s="196"/>
      <c r="GG660" s="196"/>
      <c r="GH660" s="196"/>
      <c r="GI660" s="196"/>
      <c r="GJ660" s="196"/>
      <c r="GK660" s="196"/>
      <c r="GL660" s="196"/>
      <c r="GM660" s="196"/>
      <c r="GN660" s="196"/>
      <c r="GO660" s="196"/>
      <c r="GP660" s="196"/>
      <c r="GQ660" s="196"/>
      <c r="GR660" s="196"/>
      <c r="GS660" s="196"/>
      <c r="GT660" s="196"/>
      <c r="GU660" s="196"/>
      <c r="GV660" s="196"/>
      <c r="GW660" s="196"/>
      <c r="GX660" s="196"/>
      <c r="GY660" s="196"/>
      <c r="GZ660" s="196"/>
      <c r="HA660" s="196"/>
      <c r="HB660" s="196"/>
      <c r="HC660" s="196"/>
      <c r="HD660" s="196"/>
      <c r="HE660" s="196"/>
      <c r="HF660" s="196"/>
      <c r="HG660" s="196"/>
      <c r="HH660" s="196"/>
      <c r="HI660" s="196"/>
      <c r="HJ660" s="196"/>
      <c r="HK660" s="196"/>
      <c r="HL660" s="196"/>
      <c r="HM660" s="196"/>
      <c r="HN660" s="196"/>
      <c r="HO660" s="196"/>
      <c r="HP660" s="196"/>
      <c r="HQ660" s="196"/>
      <c r="HR660" s="196"/>
      <c r="HS660" s="196"/>
      <c r="HT660" s="196"/>
      <c r="HU660" s="196"/>
      <c r="HV660" s="196"/>
      <c r="HW660" s="196"/>
      <c r="HX660" s="196"/>
      <c r="HY660" s="196"/>
      <c r="HZ660" s="196"/>
      <c r="IA660" s="196"/>
      <c r="IB660" s="196"/>
      <c r="IC660" s="196"/>
      <c r="ID660" s="196"/>
      <c r="IE660" s="196"/>
      <c r="IF660" s="196"/>
      <c r="IG660" s="196"/>
      <c r="IH660" s="196"/>
      <c r="II660" s="196"/>
      <c r="IJ660" s="196"/>
      <c r="IK660" s="196"/>
      <c r="IL660" s="196"/>
      <c r="IM660" s="196"/>
      <c r="IN660" s="196"/>
      <c r="IO660" s="196"/>
      <c r="IP660" s="196"/>
      <c r="IQ660" s="196"/>
      <c r="IR660" s="196"/>
      <c r="IS660" s="196"/>
      <c r="IT660" s="196"/>
      <c r="IU660" s="196"/>
      <c r="IV660" s="196"/>
      <c r="IW660" s="196"/>
      <c r="IX660" s="196"/>
      <c r="IY660" s="196"/>
      <c r="IZ660" s="196"/>
      <c r="JA660" s="196"/>
      <c r="JB660" s="196"/>
      <c r="JC660" s="196"/>
      <c r="JD660" s="196"/>
      <c r="JE660" s="196"/>
      <c r="JF660" s="196"/>
      <c r="JG660" s="196"/>
      <c r="JH660" s="196"/>
      <c r="JI660" s="196"/>
      <c r="JJ660" s="196"/>
      <c r="JK660" s="196"/>
      <c r="JL660" s="196"/>
      <c r="JM660" s="196"/>
      <c r="JN660" s="196"/>
      <c r="JO660" s="196"/>
      <c r="JP660" s="196"/>
      <c r="JQ660" s="196"/>
      <c r="JR660" s="196"/>
      <c r="JS660" s="196"/>
      <c r="JT660" s="196"/>
      <c r="JU660" s="196"/>
      <c r="JV660" s="196"/>
      <c r="JW660" s="196"/>
      <c r="JX660" s="196"/>
      <c r="JY660" s="196"/>
      <c r="JZ660" s="196"/>
      <c r="KA660" s="196"/>
      <c r="KB660" s="196"/>
      <c r="KC660" s="196"/>
      <c r="KD660" s="196"/>
      <c r="KE660" s="196"/>
      <c r="KF660" s="196"/>
      <c r="KG660" s="196"/>
      <c r="KH660" s="196"/>
      <c r="KI660" s="196"/>
      <c r="KJ660" s="196"/>
      <c r="KK660" s="196"/>
      <c r="KL660" s="196"/>
      <c r="KM660" s="196"/>
      <c r="KN660" s="196"/>
      <c r="KO660" s="196"/>
      <c r="KP660" s="196"/>
      <c r="KQ660" s="196"/>
      <c r="KR660" s="196"/>
      <c r="KS660" s="196"/>
      <c r="KT660" s="196"/>
      <c r="KU660" s="196"/>
      <c r="KV660" s="196"/>
      <c r="KW660" s="196"/>
      <c r="KX660" s="196"/>
      <c r="KY660" s="196"/>
      <c r="KZ660" s="196"/>
      <c r="LA660" s="196"/>
      <c r="LB660" s="196"/>
      <c r="LC660" s="196"/>
      <c r="LD660" s="196"/>
      <c r="LE660" s="196"/>
      <c r="LF660" s="196"/>
      <c r="LG660" s="196"/>
      <c r="LH660" s="196"/>
      <c r="LI660" s="196"/>
      <c r="LJ660" s="196"/>
      <c r="LK660" s="196"/>
      <c r="LL660" s="196"/>
      <c r="LM660" s="196"/>
      <c r="LN660" s="196"/>
      <c r="LO660" s="196"/>
      <c r="LP660" s="196"/>
      <c r="LQ660" s="196"/>
      <c r="LR660" s="196"/>
      <c r="LS660" s="196"/>
      <c r="LT660" s="196"/>
      <c r="LU660" s="196"/>
      <c r="LV660" s="196"/>
      <c r="LW660" s="196"/>
      <c r="LX660" s="196"/>
      <c r="LY660" s="196"/>
      <c r="LZ660" s="196"/>
      <c r="MA660" s="196"/>
      <c r="MB660" s="196"/>
      <c r="MC660" s="196"/>
      <c r="MD660" s="196"/>
      <c r="ME660" s="196"/>
      <c r="MF660" s="196"/>
      <c r="MG660" s="196"/>
      <c r="MH660" s="196"/>
      <c r="MI660" s="196"/>
      <c r="MJ660" s="196"/>
      <c r="MK660" s="196"/>
      <c r="ML660" s="196"/>
      <c r="MM660" s="196"/>
      <c r="MN660" s="196"/>
      <c r="MO660" s="196"/>
      <c r="MP660" s="196"/>
      <c r="MQ660" s="196"/>
      <c r="MR660" s="196"/>
      <c r="MS660" s="196"/>
      <c r="MT660" s="196"/>
      <c r="MU660" s="196"/>
      <c r="MV660" s="196"/>
      <c r="MW660" s="196"/>
      <c r="MX660" s="196"/>
      <c r="MY660" s="196"/>
      <c r="MZ660" s="196"/>
      <c r="NA660" s="196"/>
      <c r="NB660" s="196"/>
      <c r="NC660" s="196"/>
      <c r="ND660" s="196"/>
      <c r="NE660" s="196"/>
      <c r="NF660" s="196"/>
      <c r="NG660" s="196"/>
      <c r="NH660" s="196"/>
      <c r="NI660" s="196"/>
      <c r="NJ660" s="196"/>
      <c r="NK660" s="196"/>
      <c r="NL660" s="196"/>
      <c r="NM660" s="196"/>
      <c r="NN660" s="196"/>
      <c r="NO660" s="196"/>
      <c r="NP660" s="196"/>
      <c r="NQ660" s="196"/>
      <c r="NR660" s="196"/>
      <c r="NS660" s="196"/>
      <c r="NT660" s="196"/>
      <c r="NU660" s="196"/>
      <c r="NV660" s="196"/>
      <c r="NW660" s="196"/>
      <c r="NX660" s="196"/>
      <c r="NY660" s="196"/>
      <c r="NZ660" s="196"/>
      <c r="OA660" s="196"/>
      <c r="OB660" s="196"/>
      <c r="OC660" s="196"/>
      <c r="OD660" s="196"/>
      <c r="OE660" s="196"/>
      <c r="OF660" s="196"/>
      <c r="OG660" s="196"/>
      <c r="OH660" s="196"/>
      <c r="OI660" s="196"/>
      <c r="OJ660" s="196"/>
      <c r="OK660" s="196"/>
      <c r="OL660" s="196"/>
      <c r="AFC660" s="196"/>
      <c r="AFD660" s="196"/>
      <c r="AFE660" s="196"/>
      <c r="AFF660" s="196"/>
      <c r="AFG660" s="196"/>
      <c r="AFH660" s="196"/>
      <c r="AFI660" s="196"/>
      <c r="AFJ660" s="196"/>
      <c r="AFK660" s="196"/>
      <c r="AFL660" s="196"/>
      <c r="AFM660" s="196"/>
      <c r="AFN660" s="196"/>
      <c r="AFO660" s="196"/>
      <c r="AFP660" s="196"/>
      <c r="AFQ660" s="196"/>
      <c r="AFR660" s="196"/>
      <c r="AFS660" s="196"/>
      <c r="AFT660" s="196"/>
      <c r="AFU660" s="196"/>
      <c r="AFV660" s="196"/>
      <c r="AFW660" s="196"/>
      <c r="AFX660" s="196"/>
      <c r="AFY660" s="196"/>
      <c r="AFZ660" s="196"/>
      <c r="AGA660" s="196"/>
      <c r="AGB660" s="196"/>
      <c r="AGC660" s="196"/>
      <c r="AGD660" s="196"/>
      <c r="AGE660" s="196"/>
      <c r="AGF660" s="196"/>
      <c r="AGG660" s="196"/>
      <c r="AGH660" s="196"/>
      <c r="AGI660" s="196"/>
      <c r="AGJ660" s="196"/>
      <c r="AGK660" s="196"/>
      <c r="AGL660" s="196"/>
      <c r="AGM660" s="196"/>
      <c r="AGN660" s="196"/>
      <c r="AGO660" s="196"/>
      <c r="AGP660" s="196"/>
    </row>
    <row r="661" spans="1:874" ht="15.75" customHeight="1" x14ac:dyDescent="0.25">
      <c r="A661" s="196"/>
      <c r="B661" s="196"/>
      <c r="C661" s="196"/>
      <c r="D661" s="205"/>
      <c r="E661" s="196"/>
      <c r="F661" s="196"/>
      <c r="G661" s="196"/>
      <c r="H661" s="196"/>
      <c r="I661" s="196"/>
      <c r="J661" s="196"/>
      <c r="K661" s="196"/>
      <c r="L661" s="206"/>
      <c r="M661" s="196"/>
      <c r="N661" s="196"/>
      <c r="O661" s="205"/>
      <c r="P661" s="196"/>
      <c r="Q661" s="196"/>
      <c r="R661" s="196"/>
      <c r="S661" s="196"/>
      <c r="T661" s="196"/>
      <c r="U661" s="196"/>
      <c r="V661" s="196"/>
      <c r="W661" s="196"/>
      <c r="X661" s="196"/>
      <c r="Y661" s="196"/>
      <c r="Z661" s="196"/>
      <c r="AA661" s="196"/>
      <c r="AB661" s="196"/>
      <c r="AC661" s="196"/>
      <c r="AD661" s="196"/>
      <c r="AE661" s="196"/>
      <c r="AF661" s="196"/>
      <c r="AG661" s="196"/>
      <c r="AH661" s="196"/>
      <c r="AI661" s="196"/>
      <c r="AJ661" s="196"/>
      <c r="AK661" s="196"/>
      <c r="AL661" s="196"/>
      <c r="AM661" s="196"/>
      <c r="AN661" s="196"/>
      <c r="AO661" s="196"/>
      <c r="AP661" s="196"/>
      <c r="AQ661" s="196"/>
      <c r="AR661" s="196"/>
      <c r="AS661" s="196"/>
      <c r="AT661" s="196"/>
      <c r="AU661" s="196"/>
      <c r="AV661" s="196"/>
      <c r="AW661" s="196"/>
      <c r="AX661" s="196"/>
      <c r="AY661" s="196"/>
      <c r="AZ661" s="196"/>
      <c r="BA661" s="196"/>
      <c r="BB661" s="196"/>
      <c r="BC661" s="196"/>
      <c r="BD661" s="196"/>
      <c r="BE661" s="196"/>
      <c r="BF661" s="196"/>
      <c r="BG661" s="196"/>
      <c r="BH661" s="196"/>
      <c r="BI661" s="196"/>
      <c r="BJ661" s="196"/>
      <c r="BK661" s="196"/>
      <c r="BL661" s="196"/>
      <c r="BM661" s="196"/>
      <c r="BN661" s="196"/>
      <c r="BO661" s="196"/>
      <c r="BP661" s="196"/>
      <c r="BQ661" s="196"/>
      <c r="BR661" s="196"/>
      <c r="BS661" s="196"/>
      <c r="BT661" s="196"/>
      <c r="BU661" s="196"/>
      <c r="BV661" s="196"/>
      <c r="BW661" s="196"/>
      <c r="BX661" s="196"/>
      <c r="BY661" s="196"/>
      <c r="BZ661" s="196"/>
      <c r="CA661" s="196"/>
      <c r="CB661" s="196"/>
      <c r="CC661" s="196"/>
      <c r="CD661" s="196"/>
      <c r="CE661" s="196"/>
      <c r="CF661" s="196"/>
      <c r="CG661" s="196"/>
      <c r="CH661" s="196"/>
      <c r="CI661" s="196"/>
      <c r="CJ661" s="196"/>
      <c r="CK661" s="196"/>
      <c r="CL661" s="196"/>
      <c r="CM661" s="196"/>
      <c r="CN661" s="196"/>
      <c r="CO661" s="196"/>
      <c r="CP661" s="196"/>
      <c r="CQ661" s="196"/>
      <c r="CR661" s="196"/>
      <c r="CS661" s="196"/>
      <c r="CT661" s="196"/>
      <c r="CU661" s="196"/>
      <c r="CV661" s="196"/>
      <c r="CW661" s="196"/>
      <c r="CX661" s="196"/>
      <c r="CY661" s="196"/>
      <c r="CZ661" s="196"/>
      <c r="DA661" s="196"/>
      <c r="DB661" s="196"/>
      <c r="DC661" s="196"/>
      <c r="DD661" s="196"/>
      <c r="DE661" s="196"/>
      <c r="DF661" s="196"/>
      <c r="DG661" s="196"/>
      <c r="DH661" s="196"/>
      <c r="DI661" s="196"/>
      <c r="DJ661" s="196"/>
      <c r="DK661" s="196"/>
      <c r="DL661" s="196"/>
      <c r="DM661" s="196"/>
      <c r="DN661" s="196"/>
      <c r="DO661" s="196"/>
      <c r="DP661" s="196"/>
      <c r="DQ661" s="196"/>
      <c r="DR661" s="196"/>
      <c r="DS661" s="196"/>
      <c r="DT661" s="196"/>
      <c r="DU661" s="196"/>
      <c r="DV661" s="196"/>
      <c r="DW661" s="196"/>
      <c r="DX661" s="196"/>
      <c r="DY661" s="196"/>
      <c r="DZ661" s="196"/>
      <c r="EA661" s="196"/>
      <c r="EB661" s="196"/>
      <c r="EC661" s="196"/>
      <c r="ED661" s="196"/>
      <c r="EE661" s="196"/>
      <c r="EF661" s="196"/>
      <c r="EG661" s="196"/>
      <c r="EH661" s="196"/>
      <c r="EI661" s="196"/>
      <c r="EJ661" s="196"/>
      <c r="EK661" s="196"/>
      <c r="EL661" s="196"/>
      <c r="EM661" s="196"/>
      <c r="EN661" s="196"/>
      <c r="EO661" s="196"/>
      <c r="EP661" s="196"/>
      <c r="EQ661" s="196"/>
      <c r="ER661" s="196"/>
      <c r="ES661" s="196"/>
      <c r="ET661" s="196"/>
      <c r="EU661" s="196"/>
      <c r="EV661" s="196"/>
      <c r="EW661" s="196"/>
      <c r="EX661" s="196"/>
      <c r="EY661" s="196"/>
      <c r="EZ661" s="196"/>
      <c r="FA661" s="196"/>
      <c r="FB661" s="196"/>
      <c r="FC661" s="196"/>
      <c r="FD661" s="196"/>
      <c r="FE661" s="196"/>
      <c r="FF661" s="196"/>
      <c r="FG661" s="196"/>
      <c r="FH661" s="196"/>
      <c r="FI661" s="196"/>
      <c r="FJ661" s="196"/>
      <c r="FK661" s="196"/>
      <c r="FL661" s="196"/>
      <c r="FM661" s="196"/>
      <c r="FN661" s="196"/>
      <c r="FO661" s="196"/>
      <c r="FP661" s="196"/>
      <c r="FQ661" s="196"/>
      <c r="FR661" s="196"/>
      <c r="FS661" s="196"/>
      <c r="FT661" s="196"/>
      <c r="FU661" s="196"/>
      <c r="FV661" s="196"/>
      <c r="FW661" s="196"/>
      <c r="FX661" s="196"/>
      <c r="FY661" s="196"/>
      <c r="FZ661" s="196"/>
      <c r="GA661" s="196"/>
      <c r="GB661" s="196"/>
      <c r="GC661" s="196"/>
      <c r="GD661" s="196"/>
      <c r="GE661" s="196"/>
      <c r="GF661" s="196"/>
      <c r="GG661" s="196"/>
      <c r="GH661" s="196"/>
      <c r="GI661" s="196"/>
      <c r="GJ661" s="196"/>
      <c r="GK661" s="196"/>
      <c r="GL661" s="196"/>
      <c r="GM661" s="196"/>
      <c r="GN661" s="196"/>
      <c r="GO661" s="196"/>
      <c r="GP661" s="196"/>
      <c r="GQ661" s="196"/>
      <c r="GR661" s="196"/>
      <c r="GS661" s="196"/>
      <c r="GT661" s="196"/>
      <c r="GU661" s="196"/>
      <c r="GV661" s="196"/>
      <c r="GW661" s="196"/>
      <c r="GX661" s="196"/>
      <c r="GY661" s="196"/>
      <c r="GZ661" s="196"/>
      <c r="HA661" s="196"/>
      <c r="HB661" s="196"/>
      <c r="HC661" s="196"/>
      <c r="HD661" s="196"/>
      <c r="HE661" s="196"/>
      <c r="HF661" s="196"/>
      <c r="HG661" s="196"/>
      <c r="HH661" s="196"/>
      <c r="HI661" s="196"/>
      <c r="HJ661" s="196"/>
      <c r="HK661" s="196"/>
      <c r="HL661" s="196"/>
      <c r="HM661" s="196"/>
      <c r="HN661" s="196"/>
      <c r="HO661" s="196"/>
      <c r="HP661" s="196"/>
      <c r="HQ661" s="196"/>
      <c r="HR661" s="196"/>
      <c r="HS661" s="196"/>
      <c r="HT661" s="196"/>
      <c r="HU661" s="196"/>
      <c r="HV661" s="196"/>
      <c r="HW661" s="196"/>
      <c r="HX661" s="196"/>
      <c r="HY661" s="196"/>
      <c r="HZ661" s="196"/>
      <c r="IA661" s="196"/>
      <c r="IB661" s="196"/>
      <c r="IC661" s="196"/>
      <c r="ID661" s="196"/>
      <c r="IE661" s="196"/>
      <c r="IF661" s="196"/>
      <c r="IG661" s="196"/>
      <c r="IH661" s="196"/>
      <c r="II661" s="196"/>
      <c r="IJ661" s="196"/>
      <c r="IK661" s="196"/>
      <c r="IL661" s="196"/>
      <c r="IM661" s="196"/>
      <c r="IN661" s="196"/>
      <c r="IO661" s="196"/>
      <c r="IP661" s="196"/>
      <c r="IQ661" s="196"/>
      <c r="IR661" s="196"/>
      <c r="IS661" s="196"/>
      <c r="IT661" s="196"/>
      <c r="IU661" s="196"/>
      <c r="IV661" s="196"/>
      <c r="IW661" s="196"/>
      <c r="IX661" s="196"/>
      <c r="IY661" s="196"/>
      <c r="IZ661" s="196"/>
      <c r="JA661" s="196"/>
      <c r="JB661" s="196"/>
      <c r="JC661" s="196"/>
      <c r="JD661" s="196"/>
      <c r="JE661" s="196"/>
      <c r="JF661" s="196"/>
      <c r="JG661" s="196"/>
      <c r="JH661" s="196"/>
      <c r="JI661" s="196"/>
      <c r="JJ661" s="196"/>
      <c r="JK661" s="196"/>
      <c r="JL661" s="196"/>
      <c r="JM661" s="196"/>
      <c r="JN661" s="196"/>
      <c r="JO661" s="196"/>
      <c r="JP661" s="196"/>
      <c r="JQ661" s="196"/>
      <c r="JR661" s="196"/>
      <c r="JS661" s="196"/>
      <c r="JT661" s="196"/>
      <c r="JU661" s="196"/>
      <c r="JV661" s="196"/>
      <c r="JW661" s="196"/>
      <c r="JX661" s="196"/>
      <c r="JY661" s="196"/>
      <c r="JZ661" s="196"/>
      <c r="KA661" s="196"/>
      <c r="KB661" s="196"/>
      <c r="KC661" s="196"/>
      <c r="KD661" s="196"/>
      <c r="KE661" s="196"/>
      <c r="KF661" s="196"/>
      <c r="KG661" s="196"/>
      <c r="KH661" s="196"/>
      <c r="KI661" s="196"/>
      <c r="KJ661" s="196"/>
      <c r="KK661" s="196"/>
      <c r="KL661" s="196"/>
      <c r="KM661" s="196"/>
      <c r="KN661" s="196"/>
      <c r="KO661" s="196"/>
      <c r="KP661" s="196"/>
      <c r="KQ661" s="196"/>
      <c r="KR661" s="196"/>
      <c r="KS661" s="196"/>
      <c r="KT661" s="196"/>
      <c r="KU661" s="196"/>
      <c r="KV661" s="196"/>
      <c r="KW661" s="196"/>
      <c r="KX661" s="196"/>
      <c r="KY661" s="196"/>
      <c r="KZ661" s="196"/>
      <c r="LA661" s="196"/>
      <c r="LB661" s="196"/>
      <c r="LC661" s="196"/>
      <c r="LD661" s="196"/>
      <c r="LE661" s="196"/>
      <c r="LF661" s="196"/>
      <c r="LG661" s="196"/>
      <c r="LH661" s="196"/>
      <c r="LI661" s="196"/>
      <c r="LJ661" s="196"/>
      <c r="LK661" s="196"/>
      <c r="LL661" s="196"/>
      <c r="LM661" s="196"/>
      <c r="LN661" s="196"/>
      <c r="LO661" s="196"/>
      <c r="LP661" s="196"/>
      <c r="LQ661" s="196"/>
      <c r="LR661" s="196"/>
      <c r="LS661" s="196"/>
      <c r="LT661" s="196"/>
      <c r="LU661" s="196"/>
      <c r="LV661" s="196"/>
      <c r="LW661" s="196"/>
      <c r="LX661" s="196"/>
      <c r="LY661" s="196"/>
      <c r="LZ661" s="196"/>
      <c r="MA661" s="196"/>
      <c r="MB661" s="196"/>
      <c r="MC661" s="196"/>
      <c r="MD661" s="196"/>
      <c r="ME661" s="196"/>
      <c r="MF661" s="196"/>
      <c r="MG661" s="196"/>
      <c r="MH661" s="196"/>
      <c r="MI661" s="196"/>
      <c r="MJ661" s="196"/>
      <c r="MK661" s="196"/>
      <c r="ML661" s="196"/>
      <c r="MM661" s="196"/>
      <c r="MN661" s="196"/>
      <c r="MO661" s="196"/>
      <c r="MP661" s="196"/>
      <c r="MQ661" s="196"/>
      <c r="MR661" s="196"/>
      <c r="MS661" s="196"/>
      <c r="MT661" s="196"/>
      <c r="MU661" s="196"/>
      <c r="MV661" s="196"/>
      <c r="MW661" s="196"/>
      <c r="MX661" s="196"/>
      <c r="MY661" s="196"/>
      <c r="MZ661" s="196"/>
      <c r="NA661" s="196"/>
      <c r="NB661" s="196"/>
      <c r="NC661" s="196"/>
      <c r="ND661" s="196"/>
      <c r="NE661" s="196"/>
      <c r="NF661" s="196"/>
      <c r="NG661" s="196"/>
      <c r="NH661" s="196"/>
      <c r="NI661" s="196"/>
      <c r="NJ661" s="196"/>
      <c r="NK661" s="196"/>
      <c r="NL661" s="196"/>
      <c r="NM661" s="196"/>
      <c r="NN661" s="196"/>
      <c r="NO661" s="196"/>
      <c r="NP661" s="196"/>
      <c r="NQ661" s="196"/>
      <c r="NR661" s="196"/>
      <c r="NS661" s="196"/>
      <c r="NT661" s="196"/>
      <c r="NU661" s="196"/>
      <c r="NV661" s="196"/>
      <c r="NW661" s="196"/>
      <c r="NX661" s="196"/>
      <c r="NY661" s="196"/>
      <c r="NZ661" s="196"/>
      <c r="OA661" s="196"/>
      <c r="OB661" s="196"/>
      <c r="OC661" s="196"/>
      <c r="OD661" s="196"/>
      <c r="OE661" s="196"/>
      <c r="OF661" s="196"/>
      <c r="OG661" s="196"/>
      <c r="OH661" s="196"/>
      <c r="OI661" s="196"/>
      <c r="OJ661" s="196"/>
      <c r="OK661" s="196"/>
      <c r="OL661" s="196"/>
      <c r="AFC661" s="196"/>
      <c r="AFD661" s="196"/>
      <c r="AFE661" s="196"/>
      <c r="AFF661" s="196"/>
      <c r="AFG661" s="196"/>
      <c r="AFH661" s="196"/>
      <c r="AFI661" s="196"/>
      <c r="AFJ661" s="196"/>
      <c r="AFK661" s="196"/>
      <c r="AFL661" s="196"/>
      <c r="AFM661" s="196"/>
      <c r="AFN661" s="196"/>
      <c r="AFO661" s="196"/>
      <c r="AFP661" s="196"/>
      <c r="AFQ661" s="196"/>
      <c r="AFR661" s="196"/>
      <c r="AFS661" s="196"/>
      <c r="AFT661" s="196"/>
      <c r="AFU661" s="196"/>
      <c r="AFV661" s="196"/>
      <c r="AFW661" s="196"/>
      <c r="AFX661" s="196"/>
      <c r="AFY661" s="196"/>
      <c r="AFZ661" s="196"/>
      <c r="AGA661" s="196"/>
      <c r="AGB661" s="196"/>
      <c r="AGC661" s="196"/>
      <c r="AGD661" s="196"/>
      <c r="AGE661" s="196"/>
      <c r="AGF661" s="196"/>
      <c r="AGG661" s="196"/>
      <c r="AGH661" s="196"/>
      <c r="AGI661" s="196"/>
      <c r="AGJ661" s="196"/>
      <c r="AGK661" s="196"/>
      <c r="AGL661" s="196"/>
      <c r="AGM661" s="196"/>
      <c r="AGN661" s="196"/>
      <c r="AGO661" s="196"/>
      <c r="AGP661" s="196"/>
    </row>
    <row r="662" spans="1:874" ht="15.75" customHeight="1" x14ac:dyDescent="0.25">
      <c r="A662" s="196"/>
      <c r="B662" s="196"/>
      <c r="C662" s="196"/>
      <c r="D662" s="205"/>
      <c r="E662" s="196"/>
      <c r="F662" s="196"/>
      <c r="G662" s="196"/>
      <c r="H662" s="196"/>
      <c r="I662" s="196"/>
      <c r="J662" s="196"/>
      <c r="K662" s="196"/>
      <c r="L662" s="206"/>
      <c r="M662" s="196"/>
      <c r="N662" s="196"/>
      <c r="O662" s="205"/>
      <c r="P662" s="196"/>
      <c r="Q662" s="196"/>
      <c r="R662" s="196"/>
      <c r="S662" s="196"/>
      <c r="T662" s="196"/>
      <c r="U662" s="196"/>
      <c r="V662" s="196"/>
      <c r="W662" s="196"/>
      <c r="X662" s="196"/>
      <c r="Y662" s="196"/>
      <c r="Z662" s="196"/>
      <c r="AA662" s="196"/>
      <c r="AB662" s="196"/>
      <c r="AC662" s="196"/>
      <c r="AD662" s="196"/>
      <c r="AE662" s="196"/>
      <c r="AF662" s="196"/>
      <c r="AG662" s="196"/>
      <c r="AH662" s="196"/>
      <c r="AI662" s="196"/>
      <c r="AJ662" s="196"/>
      <c r="AK662" s="196"/>
      <c r="AL662" s="196"/>
      <c r="AM662" s="196"/>
      <c r="AN662" s="196"/>
      <c r="AO662" s="196"/>
      <c r="AP662" s="196"/>
      <c r="AQ662" s="196"/>
      <c r="AR662" s="196"/>
      <c r="AS662" s="196"/>
      <c r="AT662" s="196"/>
      <c r="AU662" s="196"/>
      <c r="AV662" s="196"/>
      <c r="AW662" s="196"/>
      <c r="AX662" s="196"/>
      <c r="AY662" s="196"/>
      <c r="AZ662" s="196"/>
      <c r="BA662" s="196"/>
      <c r="BB662" s="196"/>
      <c r="BC662" s="196"/>
      <c r="BD662" s="196"/>
      <c r="BE662" s="196"/>
      <c r="BF662" s="196"/>
      <c r="BG662" s="196"/>
      <c r="BH662" s="196"/>
      <c r="BI662" s="196"/>
      <c r="BJ662" s="196"/>
      <c r="BK662" s="196"/>
      <c r="BL662" s="196"/>
      <c r="BM662" s="196"/>
      <c r="BN662" s="196"/>
      <c r="BO662" s="196"/>
      <c r="BP662" s="196"/>
      <c r="BQ662" s="196"/>
      <c r="BR662" s="196"/>
      <c r="BS662" s="196"/>
      <c r="BT662" s="196"/>
      <c r="BU662" s="196"/>
      <c r="BV662" s="196"/>
      <c r="BW662" s="196"/>
      <c r="BX662" s="196"/>
      <c r="BY662" s="196"/>
      <c r="BZ662" s="196"/>
      <c r="CA662" s="196"/>
      <c r="CB662" s="196"/>
      <c r="CC662" s="196"/>
      <c r="CD662" s="196"/>
      <c r="CE662" s="196"/>
      <c r="CF662" s="196"/>
      <c r="CG662" s="196"/>
      <c r="CH662" s="196"/>
      <c r="CI662" s="196"/>
      <c r="CJ662" s="196"/>
      <c r="CK662" s="196"/>
      <c r="CL662" s="196"/>
      <c r="CM662" s="196"/>
      <c r="CN662" s="196"/>
      <c r="CO662" s="196"/>
      <c r="CP662" s="196"/>
      <c r="CQ662" s="196"/>
      <c r="CR662" s="196"/>
      <c r="CS662" s="196"/>
      <c r="CT662" s="196"/>
      <c r="CU662" s="196"/>
      <c r="CV662" s="196"/>
      <c r="CW662" s="196"/>
      <c r="CX662" s="196"/>
      <c r="CY662" s="196"/>
      <c r="CZ662" s="196"/>
      <c r="DA662" s="196"/>
      <c r="DB662" s="196"/>
      <c r="DC662" s="196"/>
      <c r="DD662" s="196"/>
      <c r="DE662" s="196"/>
      <c r="DF662" s="196"/>
      <c r="DG662" s="196"/>
      <c r="DH662" s="196"/>
      <c r="DI662" s="196"/>
      <c r="DJ662" s="196"/>
      <c r="DK662" s="196"/>
      <c r="DL662" s="196"/>
      <c r="DM662" s="196"/>
      <c r="DN662" s="196"/>
      <c r="DO662" s="196"/>
      <c r="DP662" s="196"/>
      <c r="DQ662" s="196"/>
      <c r="DR662" s="196"/>
      <c r="DS662" s="196"/>
      <c r="DT662" s="196"/>
      <c r="DU662" s="196"/>
      <c r="DV662" s="196"/>
      <c r="DW662" s="196"/>
      <c r="DX662" s="196"/>
      <c r="DY662" s="196"/>
      <c r="DZ662" s="196"/>
      <c r="EA662" s="196"/>
      <c r="EB662" s="196"/>
      <c r="EC662" s="196"/>
      <c r="ED662" s="196"/>
      <c r="EE662" s="196"/>
      <c r="EF662" s="196"/>
      <c r="EG662" s="196"/>
      <c r="EH662" s="196"/>
      <c r="EI662" s="196"/>
      <c r="EJ662" s="196"/>
      <c r="EK662" s="196"/>
      <c r="EL662" s="196"/>
      <c r="EM662" s="196"/>
      <c r="EN662" s="196"/>
      <c r="EO662" s="196"/>
      <c r="EP662" s="196"/>
      <c r="EQ662" s="196"/>
      <c r="ER662" s="196"/>
      <c r="ES662" s="196"/>
      <c r="ET662" s="196"/>
      <c r="EU662" s="196"/>
      <c r="EV662" s="196"/>
      <c r="EW662" s="196"/>
      <c r="EX662" s="196"/>
      <c r="EY662" s="196"/>
      <c r="EZ662" s="196"/>
      <c r="FA662" s="196"/>
      <c r="FB662" s="196"/>
      <c r="FC662" s="196"/>
      <c r="FD662" s="196"/>
      <c r="FE662" s="196"/>
      <c r="FF662" s="196"/>
      <c r="FG662" s="196"/>
      <c r="FH662" s="196"/>
      <c r="FI662" s="196"/>
      <c r="FJ662" s="196"/>
      <c r="FK662" s="196"/>
      <c r="FL662" s="196"/>
      <c r="FM662" s="196"/>
      <c r="FN662" s="196"/>
      <c r="FO662" s="196"/>
      <c r="FP662" s="196"/>
      <c r="FQ662" s="196"/>
      <c r="FR662" s="196"/>
      <c r="FS662" s="196"/>
      <c r="FT662" s="196"/>
      <c r="FU662" s="196"/>
      <c r="FV662" s="196"/>
      <c r="FW662" s="196"/>
      <c r="FX662" s="196"/>
      <c r="FY662" s="196"/>
      <c r="FZ662" s="196"/>
      <c r="GA662" s="196"/>
      <c r="GB662" s="196"/>
      <c r="GC662" s="196"/>
      <c r="GD662" s="196"/>
      <c r="GE662" s="196"/>
      <c r="GF662" s="196"/>
      <c r="GG662" s="196"/>
      <c r="GH662" s="196"/>
      <c r="GI662" s="196"/>
      <c r="GJ662" s="196"/>
      <c r="GK662" s="196"/>
      <c r="GL662" s="196"/>
      <c r="GM662" s="196"/>
      <c r="GN662" s="196"/>
      <c r="GO662" s="196"/>
      <c r="GP662" s="196"/>
      <c r="GQ662" s="196"/>
      <c r="GR662" s="196"/>
      <c r="GS662" s="196"/>
      <c r="GT662" s="196"/>
      <c r="GU662" s="196"/>
      <c r="GV662" s="196"/>
      <c r="GW662" s="196"/>
      <c r="GX662" s="196"/>
      <c r="GY662" s="196"/>
      <c r="GZ662" s="196"/>
      <c r="HA662" s="196"/>
      <c r="HB662" s="196"/>
      <c r="HC662" s="196"/>
      <c r="HD662" s="196"/>
      <c r="HE662" s="196"/>
      <c r="HF662" s="196"/>
      <c r="HG662" s="196"/>
      <c r="HH662" s="196"/>
      <c r="HI662" s="196"/>
      <c r="HJ662" s="196"/>
      <c r="HK662" s="196"/>
      <c r="HL662" s="196"/>
      <c r="HM662" s="196"/>
      <c r="HN662" s="196"/>
      <c r="HO662" s="196"/>
      <c r="HP662" s="196"/>
      <c r="HQ662" s="196"/>
      <c r="HR662" s="196"/>
      <c r="HS662" s="196"/>
      <c r="HT662" s="196"/>
      <c r="HU662" s="196"/>
      <c r="HV662" s="196"/>
      <c r="HW662" s="196"/>
      <c r="HX662" s="196"/>
      <c r="HY662" s="196"/>
      <c r="HZ662" s="196"/>
      <c r="IA662" s="196"/>
      <c r="IB662" s="196"/>
      <c r="IC662" s="196"/>
      <c r="ID662" s="196"/>
      <c r="IE662" s="196"/>
      <c r="IF662" s="196"/>
      <c r="IG662" s="196"/>
      <c r="IH662" s="196"/>
      <c r="II662" s="196"/>
      <c r="IJ662" s="196"/>
      <c r="IK662" s="196"/>
      <c r="IL662" s="196"/>
      <c r="IM662" s="196"/>
      <c r="IN662" s="196"/>
      <c r="IO662" s="196"/>
      <c r="IP662" s="196"/>
      <c r="IQ662" s="196"/>
      <c r="IR662" s="196"/>
      <c r="IS662" s="196"/>
      <c r="IT662" s="196"/>
      <c r="IU662" s="196"/>
      <c r="IV662" s="196"/>
      <c r="IW662" s="196"/>
      <c r="IX662" s="196"/>
      <c r="IY662" s="196"/>
      <c r="IZ662" s="196"/>
      <c r="JA662" s="196"/>
      <c r="JB662" s="196"/>
      <c r="JC662" s="196"/>
      <c r="JD662" s="196"/>
      <c r="JE662" s="196"/>
      <c r="JF662" s="196"/>
      <c r="JG662" s="196"/>
      <c r="JH662" s="196"/>
      <c r="JI662" s="196"/>
      <c r="JJ662" s="196"/>
      <c r="JK662" s="196"/>
      <c r="JL662" s="196"/>
      <c r="JM662" s="196"/>
      <c r="JN662" s="196"/>
      <c r="JO662" s="196"/>
      <c r="JP662" s="196"/>
      <c r="JQ662" s="196"/>
      <c r="JR662" s="196"/>
      <c r="JS662" s="196"/>
      <c r="JT662" s="196"/>
      <c r="JU662" s="196"/>
      <c r="JV662" s="196"/>
      <c r="JW662" s="196"/>
      <c r="JX662" s="196"/>
      <c r="JY662" s="196"/>
      <c r="JZ662" s="196"/>
      <c r="KA662" s="196"/>
      <c r="KB662" s="196"/>
      <c r="KC662" s="196"/>
      <c r="KD662" s="196"/>
      <c r="KE662" s="196"/>
      <c r="KF662" s="196"/>
      <c r="KG662" s="196"/>
      <c r="KH662" s="196"/>
      <c r="KI662" s="196"/>
      <c r="KJ662" s="196"/>
      <c r="KK662" s="196"/>
      <c r="KL662" s="196"/>
      <c r="KM662" s="196"/>
      <c r="KN662" s="196"/>
      <c r="KO662" s="196"/>
      <c r="KP662" s="196"/>
      <c r="KQ662" s="196"/>
      <c r="KR662" s="196"/>
      <c r="KS662" s="196"/>
      <c r="KT662" s="196"/>
      <c r="KU662" s="196"/>
      <c r="KV662" s="196"/>
      <c r="KW662" s="196"/>
      <c r="KX662" s="196"/>
      <c r="KY662" s="196"/>
      <c r="KZ662" s="196"/>
      <c r="LA662" s="196"/>
      <c r="LB662" s="196"/>
      <c r="LC662" s="196"/>
      <c r="LD662" s="196"/>
      <c r="LE662" s="196"/>
      <c r="LF662" s="196"/>
      <c r="LG662" s="196"/>
      <c r="LH662" s="196"/>
      <c r="LI662" s="196"/>
      <c r="LJ662" s="196"/>
      <c r="LK662" s="196"/>
      <c r="LL662" s="196"/>
      <c r="LM662" s="196"/>
      <c r="LN662" s="196"/>
      <c r="LO662" s="196"/>
      <c r="LP662" s="196"/>
      <c r="LQ662" s="196"/>
      <c r="LR662" s="196"/>
      <c r="LS662" s="196"/>
      <c r="LT662" s="196"/>
      <c r="LU662" s="196"/>
      <c r="LV662" s="196"/>
      <c r="LW662" s="196"/>
      <c r="LX662" s="196"/>
      <c r="LY662" s="196"/>
      <c r="LZ662" s="196"/>
      <c r="MA662" s="196"/>
      <c r="MB662" s="196"/>
      <c r="MC662" s="196"/>
      <c r="MD662" s="196"/>
      <c r="ME662" s="196"/>
      <c r="MF662" s="196"/>
      <c r="MG662" s="196"/>
      <c r="MH662" s="196"/>
      <c r="MI662" s="196"/>
      <c r="MJ662" s="196"/>
      <c r="MK662" s="196"/>
      <c r="ML662" s="196"/>
      <c r="MM662" s="196"/>
      <c r="MN662" s="196"/>
      <c r="MO662" s="196"/>
      <c r="MP662" s="196"/>
      <c r="MQ662" s="196"/>
      <c r="MR662" s="196"/>
      <c r="MS662" s="196"/>
      <c r="MT662" s="196"/>
      <c r="MU662" s="196"/>
      <c r="MV662" s="196"/>
      <c r="MW662" s="196"/>
      <c r="MX662" s="196"/>
      <c r="MY662" s="196"/>
      <c r="MZ662" s="196"/>
      <c r="NA662" s="196"/>
      <c r="NB662" s="196"/>
      <c r="NC662" s="196"/>
      <c r="ND662" s="196"/>
      <c r="NE662" s="196"/>
      <c r="NF662" s="196"/>
      <c r="NG662" s="196"/>
      <c r="NH662" s="196"/>
      <c r="NI662" s="196"/>
      <c r="NJ662" s="196"/>
      <c r="NK662" s="196"/>
      <c r="NL662" s="196"/>
      <c r="NM662" s="196"/>
      <c r="NN662" s="196"/>
      <c r="NO662" s="196"/>
      <c r="NP662" s="196"/>
      <c r="NQ662" s="196"/>
      <c r="NR662" s="196"/>
      <c r="NS662" s="196"/>
      <c r="NT662" s="196"/>
      <c r="NU662" s="196"/>
      <c r="NV662" s="196"/>
      <c r="NW662" s="196"/>
      <c r="NX662" s="196"/>
      <c r="NY662" s="196"/>
      <c r="NZ662" s="196"/>
      <c r="OA662" s="196"/>
      <c r="OB662" s="196"/>
      <c r="OC662" s="196"/>
      <c r="OD662" s="196"/>
      <c r="OE662" s="196"/>
      <c r="OF662" s="196"/>
      <c r="OG662" s="196"/>
      <c r="OH662" s="196"/>
      <c r="OI662" s="196"/>
      <c r="OJ662" s="196"/>
      <c r="OK662" s="196"/>
      <c r="OL662" s="196"/>
      <c r="AFC662" s="196"/>
      <c r="AFD662" s="196"/>
      <c r="AFE662" s="196"/>
      <c r="AFF662" s="196"/>
      <c r="AFG662" s="196"/>
      <c r="AFH662" s="196"/>
      <c r="AFI662" s="196"/>
      <c r="AFJ662" s="196"/>
      <c r="AFK662" s="196"/>
      <c r="AFL662" s="196"/>
      <c r="AFM662" s="196"/>
      <c r="AFN662" s="196"/>
      <c r="AFO662" s="196"/>
      <c r="AFP662" s="196"/>
      <c r="AFQ662" s="196"/>
      <c r="AFR662" s="196"/>
      <c r="AFS662" s="196"/>
      <c r="AFT662" s="196"/>
      <c r="AFU662" s="196"/>
      <c r="AFV662" s="196"/>
      <c r="AFW662" s="196"/>
      <c r="AFX662" s="196"/>
      <c r="AFY662" s="196"/>
      <c r="AFZ662" s="196"/>
      <c r="AGA662" s="196"/>
      <c r="AGB662" s="196"/>
      <c r="AGC662" s="196"/>
      <c r="AGD662" s="196"/>
      <c r="AGE662" s="196"/>
      <c r="AGF662" s="196"/>
      <c r="AGG662" s="196"/>
      <c r="AGH662" s="196"/>
      <c r="AGI662" s="196"/>
      <c r="AGJ662" s="196"/>
      <c r="AGK662" s="196"/>
      <c r="AGL662" s="196"/>
      <c r="AGM662" s="196"/>
      <c r="AGN662" s="196"/>
      <c r="AGO662" s="196"/>
      <c r="AGP662" s="196"/>
    </row>
    <row r="663" spans="1:874" ht="15.75" customHeight="1" x14ac:dyDescent="0.25">
      <c r="A663" s="196"/>
      <c r="B663" s="196"/>
      <c r="C663" s="196"/>
      <c r="D663" s="205"/>
      <c r="E663" s="196"/>
      <c r="F663" s="196"/>
      <c r="G663" s="196"/>
      <c r="H663" s="196"/>
      <c r="I663" s="196"/>
      <c r="J663" s="196"/>
      <c r="K663" s="196"/>
      <c r="L663" s="206"/>
      <c r="M663" s="196"/>
      <c r="N663" s="196"/>
      <c r="O663" s="205"/>
      <c r="P663" s="196"/>
      <c r="Q663" s="196"/>
      <c r="R663" s="196"/>
      <c r="S663" s="196"/>
      <c r="T663" s="196"/>
      <c r="U663" s="196"/>
      <c r="V663" s="196"/>
      <c r="W663" s="196"/>
      <c r="X663" s="196"/>
      <c r="Y663" s="196"/>
      <c r="Z663" s="196"/>
      <c r="AA663" s="196"/>
      <c r="AB663" s="196"/>
      <c r="AC663" s="196"/>
      <c r="AD663" s="196"/>
      <c r="AE663" s="196"/>
      <c r="AF663" s="196"/>
      <c r="AG663" s="196"/>
      <c r="AH663" s="196"/>
      <c r="AI663" s="196"/>
      <c r="AJ663" s="196"/>
      <c r="AK663" s="196"/>
      <c r="AL663" s="196"/>
      <c r="AM663" s="196"/>
      <c r="AN663" s="196"/>
      <c r="AO663" s="196"/>
      <c r="AP663" s="196"/>
      <c r="AQ663" s="196"/>
      <c r="AR663" s="196"/>
      <c r="AS663" s="196"/>
      <c r="AT663" s="196"/>
      <c r="AU663" s="196"/>
      <c r="AV663" s="196"/>
      <c r="AW663" s="196"/>
      <c r="AX663" s="196"/>
      <c r="AY663" s="196"/>
      <c r="AZ663" s="196"/>
      <c r="BA663" s="196"/>
      <c r="BB663" s="196"/>
      <c r="BC663" s="196"/>
      <c r="BD663" s="196"/>
      <c r="BE663" s="196"/>
      <c r="BF663" s="196"/>
      <c r="BG663" s="196"/>
      <c r="BH663" s="196"/>
      <c r="BI663" s="196"/>
      <c r="BJ663" s="196"/>
      <c r="BK663" s="196"/>
      <c r="BL663" s="196"/>
      <c r="BM663" s="196"/>
      <c r="BN663" s="196"/>
      <c r="BO663" s="196"/>
      <c r="BP663" s="196"/>
      <c r="BQ663" s="196"/>
      <c r="BR663" s="196"/>
      <c r="BS663" s="196"/>
      <c r="BT663" s="196"/>
      <c r="BU663" s="196"/>
      <c r="BV663" s="196"/>
      <c r="BW663" s="196"/>
      <c r="BX663" s="196"/>
      <c r="BY663" s="196"/>
      <c r="BZ663" s="196"/>
      <c r="CA663" s="196"/>
      <c r="CB663" s="196"/>
      <c r="CC663" s="196"/>
      <c r="CD663" s="196"/>
      <c r="CE663" s="196"/>
      <c r="CF663" s="196"/>
      <c r="CG663" s="196"/>
      <c r="CH663" s="196"/>
      <c r="CI663" s="196"/>
      <c r="CJ663" s="196"/>
      <c r="CK663" s="196"/>
      <c r="CL663" s="196"/>
      <c r="CM663" s="196"/>
      <c r="CN663" s="196"/>
      <c r="CO663" s="196"/>
      <c r="CP663" s="196"/>
      <c r="CQ663" s="196"/>
      <c r="CR663" s="196"/>
      <c r="CS663" s="196"/>
      <c r="CT663" s="196"/>
      <c r="CU663" s="196"/>
      <c r="CV663" s="196"/>
      <c r="CW663" s="196"/>
      <c r="CX663" s="196"/>
      <c r="CY663" s="196"/>
      <c r="CZ663" s="196"/>
      <c r="DA663" s="196"/>
      <c r="DB663" s="196"/>
      <c r="DC663" s="196"/>
      <c r="DD663" s="196"/>
      <c r="DE663" s="196"/>
      <c r="DF663" s="196"/>
      <c r="DG663" s="196"/>
      <c r="DH663" s="196"/>
      <c r="DI663" s="196"/>
      <c r="DJ663" s="196"/>
      <c r="DK663" s="196"/>
      <c r="DL663" s="196"/>
      <c r="DM663" s="196"/>
      <c r="DN663" s="196"/>
      <c r="DO663" s="196"/>
      <c r="DP663" s="196"/>
      <c r="DQ663" s="196"/>
      <c r="DR663" s="196"/>
      <c r="DS663" s="196"/>
      <c r="DT663" s="196"/>
      <c r="DU663" s="196"/>
      <c r="DV663" s="196"/>
      <c r="DW663" s="196"/>
      <c r="DX663" s="196"/>
      <c r="DY663" s="196"/>
      <c r="DZ663" s="196"/>
      <c r="EA663" s="196"/>
      <c r="EB663" s="196"/>
      <c r="EC663" s="196"/>
      <c r="ED663" s="196"/>
      <c r="EE663" s="196"/>
      <c r="EF663" s="196"/>
      <c r="EG663" s="196"/>
      <c r="EH663" s="196"/>
      <c r="EI663" s="196"/>
      <c r="EJ663" s="196"/>
      <c r="EK663" s="196"/>
      <c r="EL663" s="196"/>
      <c r="EM663" s="196"/>
      <c r="EN663" s="196"/>
      <c r="EO663" s="196"/>
      <c r="EP663" s="196"/>
      <c r="EQ663" s="196"/>
      <c r="ER663" s="196"/>
      <c r="ES663" s="196"/>
      <c r="ET663" s="196"/>
      <c r="EU663" s="196"/>
      <c r="EV663" s="196"/>
      <c r="EW663" s="196"/>
      <c r="EX663" s="196"/>
      <c r="EY663" s="196"/>
      <c r="EZ663" s="196"/>
      <c r="FA663" s="196"/>
      <c r="FB663" s="196"/>
      <c r="FC663" s="196"/>
      <c r="FD663" s="196"/>
      <c r="FE663" s="196"/>
      <c r="FF663" s="196"/>
      <c r="FG663" s="196"/>
      <c r="FH663" s="196"/>
      <c r="FI663" s="196"/>
      <c r="FJ663" s="196"/>
      <c r="FK663" s="196"/>
      <c r="FL663" s="196"/>
      <c r="FM663" s="196"/>
      <c r="FN663" s="196"/>
      <c r="FO663" s="196"/>
      <c r="FP663" s="196"/>
      <c r="FQ663" s="196"/>
      <c r="FR663" s="196"/>
      <c r="FS663" s="196"/>
      <c r="FT663" s="196"/>
      <c r="FU663" s="196"/>
      <c r="FV663" s="196"/>
      <c r="FW663" s="196"/>
      <c r="FX663" s="196"/>
      <c r="FY663" s="196"/>
      <c r="FZ663" s="196"/>
      <c r="GA663" s="196"/>
      <c r="GB663" s="196"/>
      <c r="GC663" s="196"/>
      <c r="GD663" s="196"/>
      <c r="GE663" s="196"/>
      <c r="GF663" s="196"/>
      <c r="GG663" s="196"/>
      <c r="GH663" s="196"/>
      <c r="GI663" s="196"/>
      <c r="GJ663" s="196"/>
      <c r="GK663" s="196"/>
      <c r="GL663" s="196"/>
      <c r="GM663" s="196"/>
      <c r="GN663" s="196"/>
      <c r="GO663" s="196"/>
      <c r="GP663" s="196"/>
      <c r="GQ663" s="196"/>
      <c r="GR663" s="196"/>
      <c r="GS663" s="196"/>
      <c r="GT663" s="196"/>
      <c r="GU663" s="196"/>
      <c r="GV663" s="196"/>
      <c r="GW663" s="196"/>
      <c r="GX663" s="196"/>
      <c r="GY663" s="196"/>
      <c r="GZ663" s="196"/>
      <c r="HA663" s="196"/>
      <c r="HB663" s="196"/>
      <c r="HC663" s="196"/>
      <c r="HD663" s="196"/>
      <c r="HE663" s="196"/>
      <c r="HF663" s="196"/>
      <c r="HG663" s="196"/>
      <c r="HH663" s="196"/>
      <c r="HI663" s="196"/>
      <c r="HJ663" s="196"/>
      <c r="HK663" s="196"/>
      <c r="HL663" s="196"/>
      <c r="HM663" s="196"/>
      <c r="HN663" s="196"/>
      <c r="HO663" s="196"/>
      <c r="HP663" s="196"/>
      <c r="HQ663" s="196"/>
      <c r="HR663" s="196"/>
      <c r="HS663" s="196"/>
      <c r="HT663" s="196"/>
      <c r="HU663" s="196"/>
      <c r="HV663" s="196"/>
      <c r="HW663" s="196"/>
      <c r="HX663" s="196"/>
      <c r="HY663" s="196"/>
      <c r="HZ663" s="196"/>
      <c r="IA663" s="196"/>
      <c r="IB663" s="196"/>
      <c r="IC663" s="196"/>
      <c r="ID663" s="196"/>
      <c r="IE663" s="196"/>
      <c r="IF663" s="196"/>
      <c r="IG663" s="196"/>
      <c r="IH663" s="196"/>
      <c r="II663" s="196"/>
      <c r="IJ663" s="196"/>
      <c r="IK663" s="196"/>
      <c r="IL663" s="196"/>
      <c r="IM663" s="196"/>
      <c r="IN663" s="196"/>
      <c r="IO663" s="196"/>
      <c r="IP663" s="196"/>
      <c r="IQ663" s="196"/>
      <c r="IR663" s="196"/>
      <c r="IS663" s="196"/>
      <c r="IT663" s="196"/>
      <c r="IU663" s="196"/>
      <c r="IV663" s="196"/>
      <c r="IW663" s="196"/>
      <c r="IX663" s="196"/>
      <c r="IY663" s="196"/>
      <c r="IZ663" s="196"/>
      <c r="JA663" s="196"/>
      <c r="JB663" s="196"/>
      <c r="JC663" s="196"/>
      <c r="JD663" s="196"/>
      <c r="JE663" s="196"/>
      <c r="JF663" s="196"/>
      <c r="JG663" s="196"/>
      <c r="JH663" s="196"/>
      <c r="JI663" s="196"/>
      <c r="JJ663" s="196"/>
      <c r="JK663" s="196"/>
      <c r="JL663" s="196"/>
      <c r="JM663" s="196"/>
      <c r="JN663" s="196"/>
      <c r="JO663" s="196"/>
      <c r="JP663" s="196"/>
      <c r="JQ663" s="196"/>
      <c r="JR663" s="196"/>
      <c r="JS663" s="196"/>
      <c r="JT663" s="196"/>
      <c r="JU663" s="196"/>
      <c r="JV663" s="196"/>
      <c r="JW663" s="196"/>
      <c r="JX663" s="196"/>
      <c r="JY663" s="196"/>
      <c r="JZ663" s="196"/>
      <c r="KA663" s="196"/>
      <c r="KB663" s="196"/>
      <c r="KC663" s="196"/>
      <c r="KD663" s="196"/>
      <c r="KE663" s="196"/>
      <c r="KF663" s="196"/>
      <c r="KG663" s="196"/>
      <c r="KH663" s="196"/>
      <c r="KI663" s="196"/>
      <c r="KJ663" s="196"/>
      <c r="KK663" s="196"/>
      <c r="KL663" s="196"/>
      <c r="KM663" s="196"/>
      <c r="KN663" s="196"/>
      <c r="KO663" s="196"/>
      <c r="KP663" s="196"/>
      <c r="KQ663" s="196"/>
      <c r="KR663" s="196"/>
      <c r="KS663" s="196"/>
      <c r="KT663" s="196"/>
      <c r="KU663" s="196"/>
      <c r="KV663" s="196"/>
      <c r="KW663" s="196"/>
      <c r="KX663" s="196"/>
      <c r="KY663" s="196"/>
      <c r="KZ663" s="196"/>
      <c r="LA663" s="196"/>
      <c r="LB663" s="196"/>
      <c r="LC663" s="196"/>
      <c r="LD663" s="196"/>
      <c r="LE663" s="196"/>
      <c r="LF663" s="196"/>
      <c r="LG663" s="196"/>
      <c r="LH663" s="196"/>
      <c r="LI663" s="196"/>
      <c r="LJ663" s="196"/>
      <c r="LK663" s="196"/>
      <c r="LL663" s="196"/>
      <c r="LM663" s="196"/>
      <c r="LN663" s="196"/>
      <c r="LO663" s="196"/>
      <c r="LP663" s="196"/>
      <c r="LQ663" s="196"/>
      <c r="LR663" s="196"/>
      <c r="LS663" s="196"/>
      <c r="LT663" s="196"/>
      <c r="LU663" s="196"/>
      <c r="LV663" s="196"/>
      <c r="LW663" s="196"/>
      <c r="LX663" s="196"/>
      <c r="LY663" s="196"/>
      <c r="LZ663" s="196"/>
      <c r="MA663" s="196"/>
      <c r="MB663" s="196"/>
      <c r="MC663" s="196"/>
      <c r="MD663" s="196"/>
      <c r="ME663" s="196"/>
      <c r="MF663" s="196"/>
      <c r="MG663" s="196"/>
      <c r="MH663" s="196"/>
      <c r="MI663" s="196"/>
      <c r="MJ663" s="196"/>
      <c r="MK663" s="196"/>
      <c r="ML663" s="196"/>
      <c r="MM663" s="196"/>
      <c r="MN663" s="196"/>
      <c r="MO663" s="196"/>
      <c r="MP663" s="196"/>
      <c r="MQ663" s="196"/>
      <c r="MR663" s="196"/>
      <c r="MS663" s="196"/>
      <c r="MT663" s="196"/>
      <c r="MU663" s="196"/>
      <c r="MV663" s="196"/>
      <c r="MW663" s="196"/>
      <c r="MX663" s="196"/>
      <c r="MY663" s="196"/>
      <c r="MZ663" s="196"/>
      <c r="NA663" s="196"/>
      <c r="NB663" s="196"/>
      <c r="NC663" s="196"/>
      <c r="ND663" s="196"/>
      <c r="NE663" s="196"/>
      <c r="NF663" s="196"/>
      <c r="NG663" s="196"/>
      <c r="NH663" s="196"/>
      <c r="NI663" s="196"/>
      <c r="NJ663" s="196"/>
      <c r="NK663" s="196"/>
      <c r="NL663" s="196"/>
      <c r="NM663" s="196"/>
      <c r="NN663" s="196"/>
      <c r="NO663" s="196"/>
      <c r="NP663" s="196"/>
      <c r="NQ663" s="196"/>
      <c r="NR663" s="196"/>
      <c r="NS663" s="196"/>
      <c r="NT663" s="196"/>
      <c r="NU663" s="196"/>
      <c r="NV663" s="196"/>
      <c r="NW663" s="196"/>
      <c r="NX663" s="196"/>
      <c r="NY663" s="196"/>
      <c r="NZ663" s="196"/>
      <c r="OA663" s="196"/>
      <c r="OB663" s="196"/>
      <c r="OC663" s="196"/>
      <c r="OD663" s="196"/>
      <c r="OE663" s="196"/>
      <c r="OF663" s="196"/>
      <c r="OG663" s="196"/>
      <c r="OH663" s="196"/>
      <c r="OI663" s="196"/>
      <c r="OJ663" s="196"/>
      <c r="OK663" s="196"/>
      <c r="OL663" s="196"/>
      <c r="AFC663" s="196"/>
      <c r="AFD663" s="196"/>
      <c r="AFE663" s="196"/>
      <c r="AFF663" s="196"/>
      <c r="AFG663" s="196"/>
      <c r="AFH663" s="196"/>
      <c r="AFI663" s="196"/>
      <c r="AFJ663" s="196"/>
      <c r="AFK663" s="196"/>
      <c r="AFL663" s="196"/>
      <c r="AFM663" s="196"/>
      <c r="AFN663" s="196"/>
      <c r="AFO663" s="196"/>
      <c r="AFP663" s="196"/>
      <c r="AFQ663" s="196"/>
      <c r="AFR663" s="196"/>
      <c r="AFS663" s="196"/>
      <c r="AFT663" s="196"/>
      <c r="AFU663" s="196"/>
      <c r="AFV663" s="196"/>
      <c r="AFW663" s="196"/>
      <c r="AFX663" s="196"/>
      <c r="AFY663" s="196"/>
      <c r="AFZ663" s="196"/>
      <c r="AGA663" s="196"/>
      <c r="AGB663" s="196"/>
      <c r="AGC663" s="196"/>
      <c r="AGD663" s="196"/>
      <c r="AGE663" s="196"/>
      <c r="AGF663" s="196"/>
      <c r="AGG663" s="196"/>
      <c r="AGH663" s="196"/>
      <c r="AGI663" s="196"/>
      <c r="AGJ663" s="196"/>
      <c r="AGK663" s="196"/>
      <c r="AGL663" s="196"/>
      <c r="AGM663" s="196"/>
      <c r="AGN663" s="196"/>
      <c r="AGO663" s="196"/>
      <c r="AGP663" s="196"/>
    </row>
    <row r="664" spans="1:874" ht="15.75" customHeight="1" x14ac:dyDescent="0.25">
      <c r="A664" s="196"/>
      <c r="B664" s="196"/>
      <c r="C664" s="196"/>
      <c r="D664" s="205"/>
      <c r="E664" s="196"/>
      <c r="F664" s="196"/>
      <c r="G664" s="196"/>
      <c r="H664" s="196"/>
      <c r="I664" s="196"/>
      <c r="J664" s="196"/>
      <c r="K664" s="196"/>
      <c r="L664" s="206"/>
      <c r="M664" s="196"/>
      <c r="N664" s="196"/>
      <c r="O664" s="205"/>
      <c r="P664" s="196"/>
      <c r="Q664" s="196"/>
      <c r="R664" s="196"/>
      <c r="S664" s="196"/>
      <c r="T664" s="196"/>
      <c r="U664" s="196"/>
      <c r="V664" s="196"/>
      <c r="W664" s="196"/>
      <c r="X664" s="196"/>
      <c r="Y664" s="196"/>
      <c r="Z664" s="196"/>
      <c r="AA664" s="196"/>
      <c r="AB664" s="196"/>
      <c r="AC664" s="196"/>
      <c r="AD664" s="196"/>
      <c r="AE664" s="196"/>
      <c r="AF664" s="196"/>
      <c r="AG664" s="196"/>
      <c r="AH664" s="196"/>
      <c r="AI664" s="196"/>
      <c r="AJ664" s="196"/>
      <c r="AK664" s="196"/>
      <c r="AL664" s="196"/>
      <c r="AM664" s="196"/>
      <c r="AN664" s="196"/>
      <c r="AO664" s="196"/>
      <c r="AP664" s="196"/>
      <c r="AQ664" s="196"/>
      <c r="AR664" s="196"/>
      <c r="AS664" s="196"/>
      <c r="AT664" s="196"/>
      <c r="AU664" s="196"/>
      <c r="AV664" s="196"/>
      <c r="AW664" s="196"/>
      <c r="AX664" s="196"/>
      <c r="AY664" s="196"/>
      <c r="AZ664" s="196"/>
      <c r="BA664" s="196"/>
      <c r="BB664" s="196"/>
      <c r="BC664" s="196"/>
      <c r="BD664" s="196"/>
      <c r="BE664" s="196"/>
      <c r="BF664" s="196"/>
      <c r="BG664" s="196"/>
      <c r="BH664" s="196"/>
      <c r="BI664" s="196"/>
      <c r="BJ664" s="196"/>
      <c r="BK664" s="196"/>
      <c r="BL664" s="196"/>
      <c r="BM664" s="196"/>
      <c r="BN664" s="196"/>
      <c r="BO664" s="196"/>
      <c r="BP664" s="196"/>
      <c r="BQ664" s="196"/>
      <c r="BR664" s="196"/>
      <c r="BS664" s="196"/>
      <c r="BT664" s="196"/>
      <c r="BU664" s="196"/>
      <c r="BV664" s="196"/>
      <c r="BW664" s="196"/>
      <c r="BX664" s="196"/>
      <c r="BY664" s="196"/>
      <c r="BZ664" s="196"/>
      <c r="CA664" s="196"/>
      <c r="CB664" s="196"/>
      <c r="CC664" s="196"/>
      <c r="CD664" s="196"/>
      <c r="CE664" s="196"/>
      <c r="CF664" s="196"/>
      <c r="CG664" s="196"/>
      <c r="CH664" s="196"/>
      <c r="CI664" s="196"/>
      <c r="CJ664" s="196"/>
      <c r="CK664" s="196"/>
      <c r="CL664" s="196"/>
      <c r="CM664" s="196"/>
      <c r="CN664" s="196"/>
      <c r="CO664" s="196"/>
      <c r="CP664" s="196"/>
      <c r="CQ664" s="196"/>
      <c r="CR664" s="196"/>
      <c r="CS664" s="196"/>
      <c r="CT664" s="196"/>
      <c r="CU664" s="196"/>
      <c r="CV664" s="196"/>
      <c r="CW664" s="196"/>
      <c r="CX664" s="196"/>
      <c r="CY664" s="196"/>
      <c r="CZ664" s="196"/>
      <c r="DA664" s="196"/>
      <c r="DB664" s="196"/>
      <c r="DC664" s="196"/>
      <c r="DD664" s="196"/>
      <c r="DE664" s="196"/>
      <c r="DF664" s="196"/>
      <c r="DG664" s="196"/>
      <c r="DH664" s="196"/>
      <c r="DI664" s="196"/>
      <c r="DJ664" s="196"/>
      <c r="DK664" s="196"/>
      <c r="DL664" s="196"/>
      <c r="DM664" s="196"/>
      <c r="DN664" s="196"/>
      <c r="DO664" s="196"/>
      <c r="DP664" s="196"/>
      <c r="DQ664" s="196"/>
      <c r="DR664" s="196"/>
      <c r="DS664" s="196"/>
      <c r="DT664" s="196"/>
      <c r="DU664" s="196"/>
      <c r="DV664" s="196"/>
      <c r="DW664" s="196"/>
      <c r="DX664" s="196"/>
      <c r="DY664" s="196"/>
      <c r="DZ664" s="196"/>
      <c r="EA664" s="196"/>
      <c r="EB664" s="196"/>
      <c r="EC664" s="196"/>
      <c r="ED664" s="196"/>
      <c r="EE664" s="196"/>
      <c r="EF664" s="196"/>
      <c r="EG664" s="196"/>
      <c r="EH664" s="196"/>
      <c r="EI664" s="196"/>
      <c r="EJ664" s="196"/>
      <c r="EK664" s="196"/>
      <c r="EL664" s="196"/>
      <c r="EM664" s="196"/>
      <c r="EN664" s="196"/>
      <c r="EO664" s="196"/>
      <c r="EP664" s="196"/>
      <c r="EQ664" s="196"/>
      <c r="ER664" s="196"/>
      <c r="ES664" s="196"/>
      <c r="ET664" s="196"/>
      <c r="EU664" s="196"/>
      <c r="EV664" s="196"/>
      <c r="EW664" s="196"/>
      <c r="EX664" s="196"/>
      <c r="EY664" s="196"/>
      <c r="EZ664" s="196"/>
      <c r="FA664" s="196"/>
      <c r="FB664" s="196"/>
      <c r="FC664" s="196"/>
      <c r="FD664" s="196"/>
      <c r="FE664" s="196"/>
      <c r="FF664" s="196"/>
      <c r="FG664" s="196"/>
      <c r="FH664" s="196"/>
      <c r="FI664" s="196"/>
      <c r="FJ664" s="196"/>
      <c r="FK664" s="196"/>
      <c r="FL664" s="196"/>
      <c r="FM664" s="196"/>
      <c r="FN664" s="196"/>
      <c r="FO664" s="196"/>
      <c r="FP664" s="196"/>
      <c r="FQ664" s="196"/>
      <c r="FR664" s="196"/>
      <c r="FS664" s="196"/>
      <c r="FT664" s="196"/>
      <c r="FU664" s="196"/>
      <c r="FV664" s="196"/>
      <c r="FW664" s="196"/>
      <c r="FX664" s="196"/>
      <c r="FY664" s="196"/>
      <c r="FZ664" s="196"/>
      <c r="GA664" s="196"/>
      <c r="GB664" s="196"/>
      <c r="GC664" s="196"/>
      <c r="GD664" s="196"/>
      <c r="GE664" s="196"/>
      <c r="GF664" s="196"/>
      <c r="GG664" s="196"/>
      <c r="GH664" s="196"/>
      <c r="GI664" s="196"/>
      <c r="GJ664" s="196"/>
      <c r="GK664" s="196"/>
      <c r="GL664" s="196"/>
      <c r="GM664" s="196"/>
      <c r="GN664" s="196"/>
      <c r="GO664" s="196"/>
      <c r="GP664" s="196"/>
      <c r="GQ664" s="196"/>
      <c r="GR664" s="196"/>
      <c r="GS664" s="196"/>
      <c r="GT664" s="196"/>
      <c r="GU664" s="196"/>
      <c r="GV664" s="196"/>
      <c r="GW664" s="196"/>
      <c r="GX664" s="196"/>
      <c r="GY664" s="196"/>
      <c r="GZ664" s="196"/>
      <c r="HA664" s="196"/>
      <c r="HB664" s="196"/>
      <c r="HC664" s="196"/>
      <c r="HD664" s="196"/>
      <c r="HE664" s="196"/>
      <c r="HF664" s="196"/>
      <c r="HG664" s="196"/>
      <c r="HH664" s="196"/>
      <c r="HI664" s="196"/>
      <c r="HJ664" s="196"/>
      <c r="HK664" s="196"/>
      <c r="HL664" s="196"/>
      <c r="HM664" s="196"/>
      <c r="HN664" s="196"/>
      <c r="HO664" s="196"/>
      <c r="HP664" s="196"/>
      <c r="HQ664" s="196"/>
      <c r="HR664" s="196"/>
      <c r="HS664" s="196"/>
      <c r="HT664" s="196"/>
      <c r="HU664" s="196"/>
      <c r="HV664" s="196"/>
      <c r="HW664" s="196"/>
      <c r="HX664" s="196"/>
      <c r="HY664" s="196"/>
      <c r="HZ664" s="196"/>
      <c r="IA664" s="196"/>
      <c r="IB664" s="196"/>
      <c r="IC664" s="196"/>
      <c r="ID664" s="196"/>
      <c r="IE664" s="196"/>
      <c r="IF664" s="196"/>
      <c r="IG664" s="196"/>
      <c r="IH664" s="196"/>
      <c r="II664" s="196"/>
      <c r="IJ664" s="196"/>
      <c r="IK664" s="196"/>
      <c r="IL664" s="196"/>
      <c r="IM664" s="196"/>
      <c r="IN664" s="196"/>
      <c r="IO664" s="196"/>
      <c r="IP664" s="196"/>
      <c r="IQ664" s="196"/>
      <c r="IR664" s="196"/>
      <c r="IS664" s="196"/>
      <c r="IT664" s="196"/>
      <c r="IU664" s="196"/>
      <c r="IV664" s="196"/>
      <c r="IW664" s="196"/>
      <c r="IX664" s="196"/>
      <c r="IY664" s="196"/>
      <c r="IZ664" s="196"/>
      <c r="JA664" s="196"/>
      <c r="JB664" s="196"/>
      <c r="JC664" s="196"/>
      <c r="JD664" s="196"/>
      <c r="JE664" s="196"/>
      <c r="JF664" s="196"/>
      <c r="JG664" s="196"/>
      <c r="JH664" s="196"/>
      <c r="JI664" s="196"/>
      <c r="JJ664" s="196"/>
      <c r="JK664" s="196"/>
      <c r="JL664" s="196"/>
      <c r="JM664" s="196"/>
      <c r="JN664" s="196"/>
      <c r="JO664" s="196"/>
      <c r="JP664" s="196"/>
      <c r="JQ664" s="196"/>
      <c r="JR664" s="196"/>
      <c r="JS664" s="196"/>
      <c r="JT664" s="196"/>
      <c r="JU664" s="196"/>
      <c r="JV664" s="196"/>
      <c r="JW664" s="196"/>
      <c r="JX664" s="196"/>
      <c r="JY664" s="196"/>
      <c r="JZ664" s="196"/>
      <c r="KA664" s="196"/>
      <c r="KB664" s="196"/>
      <c r="KC664" s="196"/>
      <c r="KD664" s="196"/>
      <c r="KE664" s="196"/>
      <c r="KF664" s="196"/>
      <c r="KG664" s="196"/>
      <c r="KH664" s="196"/>
      <c r="KI664" s="196"/>
      <c r="KJ664" s="196"/>
      <c r="KK664" s="196"/>
      <c r="KL664" s="196"/>
      <c r="KM664" s="196"/>
      <c r="KN664" s="196"/>
      <c r="KO664" s="196"/>
      <c r="KP664" s="196"/>
      <c r="KQ664" s="196"/>
      <c r="KR664" s="196"/>
      <c r="KS664" s="196"/>
      <c r="KT664" s="196"/>
      <c r="KU664" s="196"/>
      <c r="KV664" s="196"/>
      <c r="KW664" s="196"/>
      <c r="KX664" s="196"/>
      <c r="KY664" s="196"/>
      <c r="KZ664" s="196"/>
      <c r="LA664" s="196"/>
      <c r="LB664" s="196"/>
      <c r="LC664" s="196"/>
      <c r="LD664" s="196"/>
      <c r="LE664" s="196"/>
      <c r="LF664" s="196"/>
      <c r="LG664" s="196"/>
      <c r="LH664" s="196"/>
      <c r="LI664" s="196"/>
      <c r="LJ664" s="196"/>
      <c r="LK664" s="196"/>
      <c r="LL664" s="196"/>
      <c r="LM664" s="196"/>
      <c r="LN664" s="196"/>
      <c r="LO664" s="196"/>
      <c r="LP664" s="196"/>
      <c r="LQ664" s="196"/>
      <c r="LR664" s="196"/>
      <c r="LS664" s="196"/>
      <c r="LT664" s="196"/>
      <c r="LU664" s="196"/>
      <c r="LV664" s="196"/>
      <c r="LW664" s="196"/>
      <c r="LX664" s="196"/>
      <c r="LY664" s="196"/>
      <c r="LZ664" s="196"/>
      <c r="MA664" s="196"/>
      <c r="MB664" s="196"/>
      <c r="MC664" s="196"/>
      <c r="MD664" s="196"/>
      <c r="ME664" s="196"/>
      <c r="MF664" s="196"/>
      <c r="MG664" s="196"/>
      <c r="MH664" s="196"/>
      <c r="MI664" s="196"/>
      <c r="MJ664" s="196"/>
      <c r="MK664" s="196"/>
      <c r="ML664" s="196"/>
      <c r="MM664" s="196"/>
      <c r="MN664" s="196"/>
      <c r="MO664" s="196"/>
      <c r="MP664" s="196"/>
      <c r="MQ664" s="196"/>
      <c r="MR664" s="196"/>
      <c r="MS664" s="196"/>
      <c r="MT664" s="196"/>
      <c r="MU664" s="196"/>
      <c r="MV664" s="196"/>
      <c r="MW664" s="196"/>
      <c r="MX664" s="196"/>
      <c r="MY664" s="196"/>
      <c r="MZ664" s="196"/>
      <c r="NA664" s="196"/>
      <c r="NB664" s="196"/>
      <c r="NC664" s="196"/>
      <c r="ND664" s="196"/>
      <c r="NE664" s="196"/>
      <c r="NF664" s="196"/>
      <c r="NG664" s="196"/>
      <c r="NH664" s="196"/>
      <c r="NI664" s="196"/>
      <c r="NJ664" s="196"/>
      <c r="NK664" s="196"/>
      <c r="NL664" s="196"/>
      <c r="NM664" s="196"/>
      <c r="NN664" s="196"/>
      <c r="NO664" s="196"/>
      <c r="NP664" s="196"/>
      <c r="NQ664" s="196"/>
      <c r="NR664" s="196"/>
      <c r="NS664" s="196"/>
      <c r="NT664" s="196"/>
      <c r="NU664" s="196"/>
      <c r="NV664" s="196"/>
      <c r="NW664" s="196"/>
      <c r="NX664" s="196"/>
      <c r="NY664" s="196"/>
      <c r="NZ664" s="196"/>
      <c r="OA664" s="196"/>
      <c r="OB664" s="196"/>
      <c r="OC664" s="196"/>
      <c r="OD664" s="196"/>
      <c r="OE664" s="196"/>
      <c r="OF664" s="196"/>
      <c r="OG664" s="196"/>
      <c r="OH664" s="196"/>
      <c r="OI664" s="196"/>
      <c r="OJ664" s="196"/>
      <c r="OK664" s="196"/>
      <c r="OL664" s="196"/>
      <c r="AFC664" s="196"/>
      <c r="AFD664" s="196"/>
      <c r="AFE664" s="196"/>
      <c r="AFF664" s="196"/>
      <c r="AFG664" s="196"/>
      <c r="AFH664" s="196"/>
      <c r="AFI664" s="196"/>
      <c r="AFJ664" s="196"/>
      <c r="AFK664" s="196"/>
      <c r="AFL664" s="196"/>
      <c r="AFM664" s="196"/>
      <c r="AFN664" s="196"/>
      <c r="AFO664" s="196"/>
      <c r="AFP664" s="196"/>
      <c r="AFQ664" s="196"/>
      <c r="AFR664" s="196"/>
      <c r="AFS664" s="196"/>
      <c r="AFT664" s="196"/>
      <c r="AFU664" s="196"/>
      <c r="AFV664" s="196"/>
      <c r="AFW664" s="196"/>
      <c r="AFX664" s="196"/>
      <c r="AFY664" s="196"/>
      <c r="AFZ664" s="196"/>
      <c r="AGA664" s="196"/>
      <c r="AGB664" s="196"/>
      <c r="AGC664" s="196"/>
      <c r="AGD664" s="196"/>
      <c r="AGE664" s="196"/>
      <c r="AGF664" s="196"/>
      <c r="AGG664" s="196"/>
      <c r="AGH664" s="196"/>
      <c r="AGI664" s="196"/>
      <c r="AGJ664" s="196"/>
      <c r="AGK664" s="196"/>
      <c r="AGL664" s="196"/>
      <c r="AGM664" s="196"/>
      <c r="AGN664" s="196"/>
      <c r="AGO664" s="196"/>
      <c r="AGP664" s="196"/>
    </row>
    <row r="665" spans="1:874" ht="15.75" customHeight="1" x14ac:dyDescent="0.25">
      <c r="A665" s="196"/>
      <c r="B665" s="196"/>
      <c r="C665" s="196"/>
      <c r="D665" s="205"/>
      <c r="E665" s="196"/>
      <c r="F665" s="196"/>
      <c r="G665" s="196"/>
      <c r="H665" s="196"/>
      <c r="I665" s="196"/>
      <c r="J665" s="196"/>
      <c r="K665" s="196"/>
      <c r="L665" s="206"/>
      <c r="M665" s="196"/>
      <c r="N665" s="196"/>
      <c r="O665" s="205"/>
      <c r="P665" s="196"/>
      <c r="Q665" s="196"/>
      <c r="R665" s="196"/>
      <c r="S665" s="196"/>
      <c r="T665" s="196"/>
      <c r="U665" s="196"/>
      <c r="V665" s="196"/>
      <c r="W665" s="196"/>
      <c r="X665" s="196"/>
      <c r="Y665" s="196"/>
      <c r="Z665" s="196"/>
      <c r="AA665" s="196"/>
      <c r="AB665" s="196"/>
      <c r="AC665" s="196"/>
      <c r="AD665" s="196"/>
      <c r="AE665" s="196"/>
      <c r="AF665" s="196"/>
      <c r="AG665" s="196"/>
      <c r="AH665" s="196"/>
      <c r="AI665" s="196"/>
      <c r="AJ665" s="196"/>
      <c r="AK665" s="196"/>
      <c r="AL665" s="196"/>
      <c r="AM665" s="196"/>
      <c r="AN665" s="196"/>
      <c r="AO665" s="196"/>
      <c r="AP665" s="196"/>
      <c r="AQ665" s="196"/>
      <c r="AR665" s="196"/>
      <c r="AS665" s="196"/>
      <c r="AT665" s="196"/>
      <c r="AU665" s="196"/>
      <c r="AV665" s="196"/>
      <c r="AW665" s="196"/>
      <c r="AX665" s="196"/>
      <c r="AY665" s="196"/>
      <c r="AZ665" s="196"/>
      <c r="BA665" s="196"/>
      <c r="BB665" s="196"/>
      <c r="BC665" s="196"/>
      <c r="BD665" s="196"/>
      <c r="BE665" s="196"/>
      <c r="BF665" s="196"/>
      <c r="BG665" s="196"/>
      <c r="BH665" s="196"/>
      <c r="BI665" s="196"/>
      <c r="BJ665" s="196"/>
      <c r="BK665" s="196"/>
      <c r="BL665" s="196"/>
      <c r="BM665" s="196"/>
      <c r="BN665" s="196"/>
      <c r="BO665" s="196"/>
      <c r="BP665" s="196"/>
      <c r="BQ665" s="196"/>
      <c r="BR665" s="196"/>
      <c r="BS665" s="196"/>
      <c r="BT665" s="196"/>
      <c r="BU665" s="196"/>
      <c r="BV665" s="196"/>
      <c r="BW665" s="196"/>
      <c r="BX665" s="196"/>
      <c r="BY665" s="196"/>
      <c r="BZ665" s="196"/>
      <c r="CA665" s="196"/>
      <c r="CB665" s="196"/>
      <c r="CC665" s="196"/>
      <c r="CD665" s="196"/>
      <c r="CE665" s="196"/>
      <c r="CF665" s="196"/>
      <c r="CG665" s="196"/>
      <c r="CH665" s="196"/>
      <c r="CI665" s="196"/>
      <c r="CJ665" s="196"/>
      <c r="CK665" s="196"/>
      <c r="CL665" s="196"/>
      <c r="CM665" s="196"/>
      <c r="CN665" s="196"/>
      <c r="CO665" s="196"/>
      <c r="CP665" s="196"/>
      <c r="CQ665" s="196"/>
      <c r="CR665" s="196"/>
      <c r="CS665" s="196"/>
      <c r="CT665" s="196"/>
      <c r="CU665" s="196"/>
      <c r="CV665" s="196"/>
      <c r="CW665" s="196"/>
      <c r="CX665" s="196"/>
      <c r="CY665" s="196"/>
      <c r="CZ665" s="196"/>
      <c r="DA665" s="196"/>
      <c r="DB665" s="196"/>
      <c r="DC665" s="196"/>
      <c r="DD665" s="196"/>
      <c r="DE665" s="196"/>
      <c r="DF665" s="196"/>
      <c r="DG665" s="196"/>
      <c r="DH665" s="196"/>
      <c r="DI665" s="196"/>
      <c r="DJ665" s="196"/>
      <c r="DK665" s="196"/>
      <c r="DL665" s="196"/>
      <c r="DM665" s="196"/>
      <c r="DN665" s="196"/>
      <c r="DO665" s="196"/>
      <c r="DP665" s="196"/>
      <c r="DQ665" s="196"/>
      <c r="DR665" s="196"/>
      <c r="DS665" s="196"/>
      <c r="DT665" s="196"/>
      <c r="DU665" s="196"/>
      <c r="DV665" s="196"/>
      <c r="DW665" s="196"/>
      <c r="DX665" s="196"/>
      <c r="DY665" s="196"/>
      <c r="DZ665" s="196"/>
      <c r="EA665" s="196"/>
      <c r="EB665" s="196"/>
      <c r="EC665" s="196"/>
      <c r="ED665" s="196"/>
      <c r="EE665" s="196"/>
      <c r="EF665" s="196"/>
      <c r="EG665" s="196"/>
      <c r="EH665" s="196"/>
      <c r="EI665" s="196"/>
      <c r="EJ665" s="196"/>
      <c r="EK665" s="196"/>
      <c r="EL665" s="196"/>
      <c r="EM665" s="196"/>
      <c r="EN665" s="196"/>
      <c r="EO665" s="196"/>
      <c r="EP665" s="196"/>
      <c r="EQ665" s="196"/>
      <c r="ER665" s="196"/>
      <c r="ES665" s="196"/>
      <c r="ET665" s="196"/>
      <c r="EU665" s="196"/>
      <c r="EV665" s="196"/>
      <c r="EW665" s="196"/>
      <c r="EX665" s="196"/>
      <c r="EY665" s="196"/>
      <c r="EZ665" s="196"/>
      <c r="FA665" s="196"/>
      <c r="FB665" s="196"/>
      <c r="FC665" s="196"/>
      <c r="FD665" s="196"/>
      <c r="FE665" s="196"/>
      <c r="FF665" s="196"/>
      <c r="FG665" s="196"/>
      <c r="FH665" s="196"/>
      <c r="FI665" s="196"/>
      <c r="FJ665" s="196"/>
      <c r="FK665" s="196"/>
      <c r="FL665" s="196"/>
      <c r="FM665" s="196"/>
      <c r="FN665" s="196"/>
      <c r="FO665" s="196"/>
      <c r="FP665" s="196"/>
      <c r="FQ665" s="196"/>
      <c r="FR665" s="196"/>
      <c r="FS665" s="196"/>
      <c r="FT665" s="196"/>
      <c r="FU665" s="196"/>
      <c r="FV665" s="196"/>
      <c r="FW665" s="196"/>
      <c r="FX665" s="196"/>
      <c r="FY665" s="196"/>
      <c r="FZ665" s="196"/>
      <c r="GA665" s="196"/>
      <c r="GB665" s="196"/>
      <c r="GC665" s="196"/>
      <c r="GD665" s="196"/>
      <c r="GE665" s="196"/>
      <c r="GF665" s="196"/>
      <c r="GG665" s="196"/>
      <c r="GH665" s="196"/>
      <c r="GI665" s="196"/>
      <c r="GJ665" s="196"/>
      <c r="GK665" s="196"/>
      <c r="GL665" s="196"/>
      <c r="GM665" s="196"/>
      <c r="GN665" s="196"/>
      <c r="GO665" s="196"/>
      <c r="GP665" s="196"/>
      <c r="GQ665" s="196"/>
      <c r="GR665" s="196"/>
      <c r="GS665" s="196"/>
      <c r="GT665" s="196"/>
      <c r="GU665" s="196"/>
      <c r="GV665" s="196"/>
      <c r="GW665" s="196"/>
      <c r="GX665" s="196"/>
      <c r="GY665" s="196"/>
      <c r="GZ665" s="196"/>
      <c r="HA665" s="196"/>
      <c r="HB665" s="196"/>
      <c r="HC665" s="196"/>
      <c r="HD665" s="196"/>
      <c r="HE665" s="196"/>
      <c r="HF665" s="196"/>
      <c r="HG665" s="196"/>
      <c r="HH665" s="196"/>
      <c r="HI665" s="196"/>
      <c r="HJ665" s="196"/>
      <c r="HK665" s="196"/>
      <c r="HL665" s="196"/>
      <c r="HM665" s="196"/>
      <c r="HN665" s="196"/>
      <c r="HO665" s="196"/>
      <c r="HP665" s="196"/>
      <c r="HQ665" s="196"/>
      <c r="HR665" s="196"/>
      <c r="HS665" s="196"/>
      <c r="HT665" s="196"/>
      <c r="HU665" s="196"/>
      <c r="HV665" s="196"/>
      <c r="HW665" s="196"/>
      <c r="HX665" s="196"/>
      <c r="HY665" s="196"/>
      <c r="HZ665" s="196"/>
      <c r="IA665" s="196"/>
      <c r="IB665" s="196"/>
      <c r="IC665" s="196"/>
      <c r="ID665" s="196"/>
      <c r="IE665" s="196"/>
      <c r="IF665" s="196"/>
      <c r="IG665" s="196"/>
      <c r="IH665" s="196"/>
      <c r="II665" s="196"/>
      <c r="IJ665" s="196"/>
      <c r="IK665" s="196"/>
      <c r="IL665" s="196"/>
      <c r="IM665" s="196"/>
      <c r="IN665" s="196"/>
      <c r="IO665" s="196"/>
      <c r="IP665" s="196"/>
      <c r="IQ665" s="196"/>
      <c r="IR665" s="196"/>
      <c r="IS665" s="196"/>
      <c r="IT665" s="196"/>
      <c r="IU665" s="196"/>
      <c r="IV665" s="196"/>
      <c r="IW665" s="196"/>
      <c r="IX665" s="196"/>
      <c r="IY665" s="196"/>
      <c r="IZ665" s="196"/>
      <c r="JA665" s="196"/>
      <c r="JB665" s="196"/>
      <c r="JC665" s="196"/>
      <c r="JD665" s="196"/>
      <c r="JE665" s="196"/>
      <c r="JF665" s="196"/>
      <c r="JG665" s="196"/>
      <c r="JH665" s="196"/>
      <c r="JI665" s="196"/>
      <c r="JJ665" s="196"/>
      <c r="JK665" s="196"/>
      <c r="JL665" s="196"/>
      <c r="JM665" s="196"/>
      <c r="JN665" s="196"/>
      <c r="JO665" s="196"/>
      <c r="JP665" s="196"/>
      <c r="JQ665" s="196"/>
      <c r="JR665" s="196"/>
      <c r="JS665" s="196"/>
      <c r="JT665" s="196"/>
      <c r="JU665" s="196"/>
      <c r="JV665" s="196"/>
      <c r="JW665" s="196"/>
      <c r="JX665" s="196"/>
      <c r="JY665" s="196"/>
      <c r="JZ665" s="196"/>
      <c r="KA665" s="196"/>
      <c r="KB665" s="196"/>
      <c r="KC665" s="196"/>
      <c r="KD665" s="196"/>
      <c r="KE665" s="196"/>
      <c r="KF665" s="196"/>
      <c r="KG665" s="196"/>
      <c r="KH665" s="196"/>
      <c r="KI665" s="196"/>
      <c r="KJ665" s="196"/>
      <c r="KK665" s="196"/>
      <c r="KL665" s="196"/>
      <c r="KM665" s="196"/>
      <c r="KN665" s="196"/>
      <c r="KO665" s="196"/>
      <c r="KP665" s="196"/>
      <c r="KQ665" s="196"/>
      <c r="KR665" s="196"/>
      <c r="KS665" s="196"/>
      <c r="KT665" s="196"/>
      <c r="KU665" s="196"/>
      <c r="KV665" s="196"/>
      <c r="KW665" s="196"/>
      <c r="KX665" s="196"/>
      <c r="KY665" s="196"/>
      <c r="KZ665" s="196"/>
      <c r="LA665" s="196"/>
      <c r="LB665" s="196"/>
      <c r="LC665" s="196"/>
      <c r="LD665" s="196"/>
      <c r="LE665" s="196"/>
      <c r="LF665" s="196"/>
      <c r="LG665" s="196"/>
      <c r="LH665" s="196"/>
      <c r="LI665" s="196"/>
      <c r="LJ665" s="196"/>
      <c r="LK665" s="196"/>
      <c r="LL665" s="196"/>
      <c r="LM665" s="196"/>
      <c r="LN665" s="196"/>
      <c r="LO665" s="196"/>
      <c r="LP665" s="196"/>
      <c r="LQ665" s="196"/>
      <c r="LR665" s="196"/>
      <c r="LS665" s="196"/>
      <c r="LT665" s="196"/>
      <c r="LU665" s="196"/>
      <c r="LV665" s="196"/>
      <c r="LW665" s="196"/>
      <c r="LX665" s="196"/>
      <c r="LY665" s="196"/>
      <c r="LZ665" s="196"/>
      <c r="MA665" s="196"/>
      <c r="MB665" s="196"/>
      <c r="MC665" s="196"/>
      <c r="MD665" s="196"/>
      <c r="ME665" s="196"/>
      <c r="MF665" s="196"/>
      <c r="MG665" s="196"/>
      <c r="MH665" s="196"/>
      <c r="MI665" s="196"/>
      <c r="MJ665" s="196"/>
      <c r="MK665" s="196"/>
      <c r="ML665" s="196"/>
      <c r="MM665" s="196"/>
      <c r="MN665" s="196"/>
      <c r="MO665" s="196"/>
      <c r="MP665" s="196"/>
      <c r="MQ665" s="196"/>
      <c r="MR665" s="196"/>
      <c r="MS665" s="196"/>
      <c r="MT665" s="196"/>
      <c r="MU665" s="196"/>
      <c r="MV665" s="196"/>
      <c r="MW665" s="196"/>
      <c r="MX665" s="196"/>
      <c r="MY665" s="196"/>
      <c r="MZ665" s="196"/>
      <c r="NA665" s="196"/>
      <c r="NB665" s="196"/>
      <c r="NC665" s="196"/>
      <c r="ND665" s="196"/>
      <c r="NE665" s="196"/>
      <c r="NF665" s="196"/>
      <c r="NG665" s="196"/>
      <c r="NH665" s="196"/>
      <c r="NI665" s="196"/>
      <c r="NJ665" s="196"/>
      <c r="NK665" s="196"/>
      <c r="NL665" s="196"/>
      <c r="NM665" s="196"/>
      <c r="NN665" s="196"/>
      <c r="NO665" s="196"/>
      <c r="NP665" s="196"/>
      <c r="NQ665" s="196"/>
      <c r="NR665" s="196"/>
      <c r="NS665" s="196"/>
      <c r="NT665" s="196"/>
      <c r="NU665" s="196"/>
      <c r="NV665" s="196"/>
      <c r="NW665" s="196"/>
      <c r="NX665" s="196"/>
      <c r="NY665" s="196"/>
      <c r="NZ665" s="196"/>
      <c r="OA665" s="196"/>
      <c r="OB665" s="196"/>
      <c r="OC665" s="196"/>
      <c r="OD665" s="196"/>
      <c r="OE665" s="196"/>
      <c r="OF665" s="196"/>
      <c r="OG665" s="196"/>
      <c r="OH665" s="196"/>
      <c r="OI665" s="196"/>
      <c r="OJ665" s="196"/>
      <c r="OK665" s="196"/>
      <c r="OL665" s="196"/>
      <c r="AFC665" s="196"/>
      <c r="AFD665" s="196"/>
      <c r="AFE665" s="196"/>
      <c r="AFF665" s="196"/>
      <c r="AFG665" s="196"/>
      <c r="AFH665" s="196"/>
      <c r="AFI665" s="196"/>
      <c r="AFJ665" s="196"/>
      <c r="AFK665" s="196"/>
      <c r="AFL665" s="196"/>
      <c r="AFM665" s="196"/>
      <c r="AFN665" s="196"/>
      <c r="AFO665" s="196"/>
      <c r="AFP665" s="196"/>
      <c r="AFQ665" s="196"/>
      <c r="AFR665" s="196"/>
      <c r="AFS665" s="196"/>
      <c r="AFT665" s="196"/>
      <c r="AFU665" s="196"/>
      <c r="AFV665" s="196"/>
      <c r="AFW665" s="196"/>
      <c r="AFX665" s="196"/>
      <c r="AFY665" s="196"/>
      <c r="AFZ665" s="196"/>
      <c r="AGA665" s="196"/>
      <c r="AGB665" s="196"/>
      <c r="AGC665" s="196"/>
      <c r="AGD665" s="196"/>
      <c r="AGE665" s="196"/>
      <c r="AGF665" s="196"/>
      <c r="AGG665" s="196"/>
      <c r="AGH665" s="196"/>
      <c r="AGI665" s="196"/>
      <c r="AGJ665" s="196"/>
      <c r="AGK665" s="196"/>
      <c r="AGL665" s="196"/>
      <c r="AGM665" s="196"/>
      <c r="AGN665" s="196"/>
      <c r="AGO665" s="196"/>
      <c r="AGP665" s="196"/>
    </row>
    <row r="666" spans="1:874" ht="15.75" customHeight="1" x14ac:dyDescent="0.25">
      <c r="A666" s="196"/>
      <c r="B666" s="196"/>
      <c r="C666" s="196"/>
      <c r="D666" s="205"/>
      <c r="E666" s="196"/>
      <c r="F666" s="196"/>
      <c r="G666" s="196"/>
      <c r="H666" s="196"/>
      <c r="I666" s="196"/>
      <c r="J666" s="196"/>
      <c r="K666" s="196"/>
      <c r="L666" s="206"/>
      <c r="M666" s="196"/>
      <c r="N666" s="196"/>
      <c r="O666" s="205"/>
      <c r="P666" s="196"/>
      <c r="Q666" s="196"/>
      <c r="R666" s="196"/>
      <c r="S666" s="196"/>
      <c r="T666" s="196"/>
      <c r="U666" s="196"/>
      <c r="V666" s="196"/>
      <c r="W666" s="196"/>
      <c r="X666" s="196"/>
      <c r="Y666" s="196"/>
      <c r="Z666" s="196"/>
      <c r="AA666" s="196"/>
      <c r="AB666" s="196"/>
      <c r="AC666" s="196"/>
      <c r="AD666" s="196"/>
      <c r="AE666" s="196"/>
      <c r="AF666" s="196"/>
      <c r="AG666" s="196"/>
      <c r="AH666" s="196"/>
      <c r="AI666" s="196"/>
      <c r="AJ666" s="196"/>
      <c r="AK666" s="196"/>
      <c r="AL666" s="196"/>
      <c r="AM666" s="196"/>
      <c r="AN666" s="196"/>
      <c r="AO666" s="196"/>
      <c r="AP666" s="196"/>
      <c r="AQ666" s="196"/>
      <c r="AR666" s="196"/>
      <c r="AS666" s="196"/>
      <c r="AT666" s="196"/>
      <c r="AU666" s="196"/>
      <c r="AV666" s="196"/>
      <c r="AW666" s="196"/>
      <c r="AX666" s="196"/>
      <c r="AY666" s="196"/>
      <c r="AZ666" s="196"/>
      <c r="BA666" s="196"/>
      <c r="BB666" s="196"/>
      <c r="BC666" s="196"/>
      <c r="BD666" s="196"/>
      <c r="BE666" s="196"/>
      <c r="BF666" s="196"/>
      <c r="BG666" s="196"/>
      <c r="BH666" s="196"/>
      <c r="BI666" s="196"/>
      <c r="BJ666" s="196"/>
      <c r="BK666" s="196"/>
      <c r="BL666" s="196"/>
      <c r="BM666" s="196"/>
      <c r="BN666" s="196"/>
      <c r="BO666" s="196"/>
      <c r="BP666" s="196"/>
      <c r="BQ666" s="196"/>
      <c r="BR666" s="196"/>
      <c r="BS666" s="196"/>
      <c r="BT666" s="196"/>
      <c r="BU666" s="196"/>
      <c r="BV666" s="196"/>
      <c r="BW666" s="196"/>
      <c r="BX666" s="196"/>
      <c r="BY666" s="196"/>
      <c r="BZ666" s="196"/>
      <c r="CA666" s="196"/>
      <c r="CB666" s="196"/>
      <c r="CC666" s="196"/>
      <c r="CD666" s="196"/>
      <c r="CE666" s="196"/>
      <c r="CF666" s="196"/>
      <c r="CG666" s="196"/>
      <c r="CH666" s="196"/>
      <c r="CI666" s="196"/>
      <c r="CJ666" s="196"/>
      <c r="CK666" s="196"/>
      <c r="CL666" s="196"/>
      <c r="CM666" s="196"/>
      <c r="CN666" s="196"/>
      <c r="CO666" s="196"/>
      <c r="CP666" s="196"/>
      <c r="CQ666" s="196"/>
      <c r="CR666" s="196"/>
      <c r="CS666" s="196"/>
      <c r="CT666" s="196"/>
      <c r="CU666" s="196"/>
      <c r="CV666" s="196"/>
      <c r="CW666" s="196"/>
      <c r="CX666" s="196"/>
      <c r="CY666" s="196"/>
      <c r="CZ666" s="196"/>
      <c r="DA666" s="196"/>
      <c r="DB666" s="196"/>
      <c r="DC666" s="196"/>
      <c r="DD666" s="196"/>
      <c r="DE666" s="196"/>
      <c r="DF666" s="196"/>
      <c r="DG666" s="196"/>
      <c r="DH666" s="196"/>
      <c r="DI666" s="196"/>
      <c r="DJ666" s="196"/>
      <c r="DK666" s="196"/>
      <c r="DL666" s="196"/>
      <c r="DM666" s="196"/>
      <c r="DN666" s="196"/>
      <c r="DO666" s="196"/>
      <c r="DP666" s="196"/>
      <c r="DQ666" s="196"/>
      <c r="DR666" s="196"/>
      <c r="DS666" s="196"/>
      <c r="DT666" s="196"/>
      <c r="DU666" s="196"/>
      <c r="DV666" s="196"/>
      <c r="DW666" s="196"/>
      <c r="DX666" s="196"/>
      <c r="DY666" s="196"/>
      <c r="DZ666" s="196"/>
      <c r="EA666" s="196"/>
      <c r="EB666" s="196"/>
      <c r="EC666" s="196"/>
      <c r="ED666" s="196"/>
      <c r="EE666" s="196"/>
      <c r="EF666" s="196"/>
      <c r="EG666" s="196"/>
      <c r="EH666" s="196"/>
      <c r="EI666" s="196"/>
      <c r="EJ666" s="196"/>
      <c r="EK666" s="196"/>
      <c r="EL666" s="196"/>
      <c r="EM666" s="196"/>
      <c r="EN666" s="196"/>
      <c r="EO666" s="196"/>
      <c r="EP666" s="196"/>
      <c r="EQ666" s="196"/>
      <c r="ER666" s="196"/>
      <c r="ES666" s="196"/>
      <c r="ET666" s="196"/>
      <c r="EU666" s="196"/>
      <c r="EV666" s="196"/>
      <c r="EW666" s="196"/>
      <c r="EX666" s="196"/>
      <c r="EY666" s="196"/>
      <c r="EZ666" s="196"/>
      <c r="FA666" s="196"/>
      <c r="FB666" s="196"/>
      <c r="FC666" s="196"/>
      <c r="FD666" s="196"/>
      <c r="FE666" s="196"/>
      <c r="FF666" s="196"/>
      <c r="FG666" s="196"/>
      <c r="FH666" s="196"/>
      <c r="FI666" s="196"/>
      <c r="FJ666" s="196"/>
      <c r="FK666" s="196"/>
      <c r="FL666" s="196"/>
      <c r="FM666" s="196"/>
      <c r="FN666" s="196"/>
      <c r="FO666" s="196"/>
      <c r="FP666" s="196"/>
      <c r="FQ666" s="196"/>
      <c r="FR666" s="196"/>
      <c r="FS666" s="196"/>
      <c r="FT666" s="196"/>
      <c r="FU666" s="196"/>
      <c r="FV666" s="196"/>
      <c r="FW666" s="196"/>
      <c r="FX666" s="196"/>
      <c r="FY666" s="196"/>
      <c r="FZ666" s="196"/>
      <c r="GA666" s="196"/>
      <c r="GB666" s="196"/>
      <c r="GC666" s="196"/>
      <c r="GD666" s="196"/>
      <c r="GE666" s="196"/>
      <c r="GF666" s="196"/>
      <c r="GG666" s="196"/>
      <c r="GH666" s="196"/>
      <c r="GI666" s="196"/>
      <c r="GJ666" s="196"/>
      <c r="GK666" s="196"/>
      <c r="GL666" s="196"/>
      <c r="GM666" s="196"/>
      <c r="GN666" s="196"/>
      <c r="GO666" s="196"/>
      <c r="GP666" s="196"/>
      <c r="GQ666" s="196"/>
      <c r="GR666" s="196"/>
      <c r="GS666" s="196"/>
      <c r="GT666" s="196"/>
      <c r="GU666" s="196"/>
      <c r="GV666" s="196"/>
      <c r="GW666" s="196"/>
      <c r="GX666" s="196"/>
      <c r="GY666" s="196"/>
      <c r="GZ666" s="196"/>
      <c r="HA666" s="196"/>
      <c r="HB666" s="196"/>
      <c r="HC666" s="196"/>
      <c r="HD666" s="196"/>
      <c r="HE666" s="196"/>
      <c r="HF666" s="196"/>
      <c r="HG666" s="196"/>
      <c r="HH666" s="196"/>
      <c r="HI666" s="196"/>
      <c r="HJ666" s="196"/>
      <c r="HK666" s="196"/>
      <c r="HL666" s="196"/>
      <c r="HM666" s="196"/>
      <c r="HN666" s="196"/>
      <c r="HO666" s="196"/>
      <c r="HP666" s="196"/>
      <c r="HQ666" s="196"/>
      <c r="HR666" s="196"/>
      <c r="HS666" s="196"/>
      <c r="HT666" s="196"/>
      <c r="HU666" s="196"/>
      <c r="HV666" s="196"/>
      <c r="HW666" s="196"/>
      <c r="HX666" s="196"/>
      <c r="HY666" s="196"/>
      <c r="HZ666" s="196"/>
      <c r="IA666" s="196"/>
      <c r="IB666" s="196"/>
      <c r="IC666" s="196"/>
      <c r="ID666" s="196"/>
      <c r="IE666" s="196"/>
      <c r="IF666" s="196"/>
      <c r="IG666" s="196"/>
      <c r="IH666" s="196"/>
      <c r="II666" s="196"/>
      <c r="IJ666" s="196"/>
      <c r="IK666" s="196"/>
      <c r="IL666" s="196"/>
      <c r="IM666" s="196"/>
      <c r="IN666" s="196"/>
      <c r="IO666" s="196"/>
      <c r="IP666" s="196"/>
      <c r="IQ666" s="196"/>
      <c r="IR666" s="196"/>
      <c r="IS666" s="196"/>
      <c r="IT666" s="196"/>
      <c r="IU666" s="196"/>
      <c r="IV666" s="196"/>
      <c r="IW666" s="196"/>
      <c r="IX666" s="196"/>
      <c r="IY666" s="196"/>
      <c r="IZ666" s="196"/>
      <c r="JA666" s="196"/>
      <c r="JB666" s="196"/>
      <c r="JC666" s="196"/>
      <c r="JD666" s="196"/>
      <c r="JE666" s="196"/>
      <c r="JF666" s="196"/>
      <c r="JG666" s="196"/>
      <c r="JH666" s="196"/>
      <c r="JI666" s="196"/>
      <c r="JJ666" s="196"/>
      <c r="JK666" s="196"/>
      <c r="JL666" s="196"/>
      <c r="JM666" s="196"/>
      <c r="JN666" s="196"/>
      <c r="JO666" s="196"/>
      <c r="JP666" s="196"/>
      <c r="JQ666" s="196"/>
      <c r="JR666" s="196"/>
      <c r="JS666" s="196"/>
      <c r="JT666" s="196"/>
      <c r="JU666" s="196"/>
      <c r="JV666" s="196"/>
      <c r="JW666" s="196"/>
      <c r="JX666" s="196"/>
      <c r="JY666" s="196"/>
      <c r="JZ666" s="196"/>
      <c r="KA666" s="196"/>
      <c r="KB666" s="196"/>
      <c r="KC666" s="196"/>
      <c r="KD666" s="196"/>
      <c r="KE666" s="196"/>
      <c r="KF666" s="196"/>
      <c r="KG666" s="196"/>
      <c r="KH666" s="196"/>
      <c r="KI666" s="196"/>
      <c r="KJ666" s="196"/>
      <c r="KK666" s="196"/>
      <c r="KL666" s="196"/>
      <c r="KM666" s="196"/>
      <c r="KN666" s="196"/>
      <c r="KO666" s="196"/>
      <c r="KP666" s="196"/>
      <c r="KQ666" s="196"/>
      <c r="KR666" s="196"/>
      <c r="KS666" s="196"/>
      <c r="KT666" s="196"/>
      <c r="KU666" s="196"/>
      <c r="KV666" s="196"/>
      <c r="KW666" s="196"/>
      <c r="KX666" s="196"/>
      <c r="KY666" s="196"/>
      <c r="KZ666" s="196"/>
      <c r="LA666" s="196"/>
      <c r="LB666" s="196"/>
      <c r="LC666" s="196"/>
      <c r="LD666" s="196"/>
      <c r="LE666" s="196"/>
      <c r="LF666" s="196"/>
      <c r="LG666" s="196"/>
      <c r="LH666" s="196"/>
      <c r="LI666" s="196"/>
      <c r="LJ666" s="196"/>
      <c r="LK666" s="196"/>
      <c r="LL666" s="196"/>
      <c r="LM666" s="196"/>
      <c r="LN666" s="196"/>
      <c r="LO666" s="196"/>
      <c r="LP666" s="196"/>
      <c r="LQ666" s="196"/>
      <c r="LR666" s="196"/>
      <c r="LS666" s="196"/>
      <c r="LT666" s="196"/>
      <c r="LU666" s="196"/>
      <c r="LV666" s="196"/>
      <c r="LW666" s="196"/>
      <c r="LX666" s="196"/>
      <c r="LY666" s="196"/>
      <c r="LZ666" s="196"/>
      <c r="MA666" s="196"/>
      <c r="MB666" s="196"/>
      <c r="MC666" s="196"/>
      <c r="MD666" s="196"/>
      <c r="ME666" s="196"/>
      <c r="MF666" s="196"/>
      <c r="MG666" s="196"/>
      <c r="MH666" s="196"/>
      <c r="MI666" s="196"/>
      <c r="MJ666" s="196"/>
      <c r="MK666" s="196"/>
      <c r="ML666" s="196"/>
      <c r="MM666" s="196"/>
      <c r="MN666" s="196"/>
      <c r="MO666" s="196"/>
      <c r="MP666" s="196"/>
      <c r="MQ666" s="196"/>
      <c r="MR666" s="196"/>
      <c r="MS666" s="196"/>
      <c r="MT666" s="196"/>
      <c r="MU666" s="196"/>
      <c r="MV666" s="196"/>
      <c r="MW666" s="196"/>
      <c r="MX666" s="196"/>
      <c r="MY666" s="196"/>
      <c r="MZ666" s="196"/>
      <c r="NA666" s="196"/>
      <c r="NB666" s="196"/>
      <c r="NC666" s="196"/>
      <c r="ND666" s="196"/>
      <c r="NE666" s="196"/>
      <c r="NF666" s="196"/>
      <c r="NG666" s="196"/>
      <c r="NH666" s="196"/>
      <c r="NI666" s="196"/>
      <c r="NJ666" s="196"/>
      <c r="NK666" s="196"/>
      <c r="NL666" s="196"/>
      <c r="NM666" s="196"/>
      <c r="NN666" s="196"/>
      <c r="NO666" s="196"/>
      <c r="NP666" s="196"/>
      <c r="NQ666" s="196"/>
      <c r="NR666" s="196"/>
      <c r="NS666" s="196"/>
      <c r="NT666" s="196"/>
      <c r="NU666" s="196"/>
      <c r="NV666" s="196"/>
      <c r="NW666" s="196"/>
      <c r="NX666" s="196"/>
      <c r="NY666" s="196"/>
      <c r="NZ666" s="196"/>
      <c r="OA666" s="196"/>
      <c r="OB666" s="196"/>
      <c r="OC666" s="196"/>
      <c r="OD666" s="196"/>
      <c r="OE666" s="196"/>
      <c r="OF666" s="196"/>
      <c r="OG666" s="196"/>
      <c r="OH666" s="196"/>
      <c r="OI666" s="196"/>
      <c r="OJ666" s="196"/>
      <c r="OK666" s="196"/>
      <c r="OL666" s="196"/>
      <c r="AFC666" s="196"/>
      <c r="AFD666" s="196"/>
      <c r="AFE666" s="196"/>
      <c r="AFF666" s="196"/>
      <c r="AFG666" s="196"/>
      <c r="AFH666" s="196"/>
      <c r="AFI666" s="196"/>
      <c r="AFJ666" s="196"/>
      <c r="AFK666" s="196"/>
      <c r="AFL666" s="196"/>
      <c r="AFM666" s="196"/>
      <c r="AFN666" s="196"/>
      <c r="AFO666" s="196"/>
      <c r="AFP666" s="196"/>
      <c r="AFQ666" s="196"/>
      <c r="AFR666" s="196"/>
      <c r="AFS666" s="196"/>
      <c r="AFT666" s="196"/>
      <c r="AFU666" s="196"/>
      <c r="AFV666" s="196"/>
      <c r="AFW666" s="196"/>
      <c r="AFX666" s="196"/>
      <c r="AFY666" s="196"/>
      <c r="AFZ666" s="196"/>
      <c r="AGA666" s="196"/>
      <c r="AGB666" s="196"/>
      <c r="AGC666" s="196"/>
      <c r="AGD666" s="196"/>
      <c r="AGE666" s="196"/>
      <c r="AGF666" s="196"/>
      <c r="AGG666" s="196"/>
      <c r="AGH666" s="196"/>
      <c r="AGI666" s="196"/>
      <c r="AGJ666" s="196"/>
      <c r="AGK666" s="196"/>
      <c r="AGL666" s="196"/>
      <c r="AGM666" s="196"/>
      <c r="AGN666" s="196"/>
      <c r="AGO666" s="196"/>
      <c r="AGP666" s="196"/>
    </row>
    <row r="667" spans="1:874" ht="15.75" customHeight="1" x14ac:dyDescent="0.25">
      <c r="A667" s="196"/>
      <c r="B667" s="196"/>
      <c r="C667" s="196"/>
      <c r="D667" s="205"/>
      <c r="E667" s="196"/>
      <c r="F667" s="196"/>
      <c r="G667" s="196"/>
      <c r="H667" s="196"/>
      <c r="I667" s="196"/>
      <c r="J667" s="196"/>
      <c r="K667" s="196"/>
      <c r="L667" s="206"/>
      <c r="M667" s="196"/>
      <c r="N667" s="196"/>
      <c r="O667" s="205"/>
      <c r="P667" s="196"/>
      <c r="Q667" s="196"/>
      <c r="R667" s="196"/>
      <c r="S667" s="196"/>
      <c r="T667" s="196"/>
      <c r="U667" s="196"/>
      <c r="V667" s="196"/>
      <c r="W667" s="196"/>
      <c r="X667" s="196"/>
      <c r="Y667" s="196"/>
      <c r="Z667" s="196"/>
      <c r="AA667" s="196"/>
      <c r="AB667" s="196"/>
      <c r="AC667" s="196"/>
      <c r="AD667" s="196"/>
      <c r="AE667" s="196"/>
      <c r="AF667" s="196"/>
      <c r="AG667" s="196"/>
      <c r="AH667" s="196"/>
      <c r="AI667" s="196"/>
      <c r="AJ667" s="196"/>
      <c r="AK667" s="196"/>
      <c r="AL667" s="196"/>
      <c r="AM667" s="196"/>
      <c r="AN667" s="196"/>
      <c r="AO667" s="196"/>
      <c r="AP667" s="196"/>
      <c r="AQ667" s="196"/>
      <c r="AR667" s="196"/>
      <c r="AS667" s="196"/>
      <c r="AT667" s="196"/>
      <c r="AU667" s="196"/>
      <c r="AV667" s="196"/>
      <c r="AW667" s="196"/>
      <c r="AX667" s="196"/>
      <c r="AY667" s="196"/>
      <c r="AZ667" s="196"/>
      <c r="BA667" s="196"/>
      <c r="BB667" s="196"/>
      <c r="BC667" s="196"/>
      <c r="BD667" s="196"/>
      <c r="BE667" s="196"/>
      <c r="BF667" s="196"/>
      <c r="BG667" s="196"/>
      <c r="BH667" s="196"/>
      <c r="BI667" s="196"/>
      <c r="BJ667" s="196"/>
      <c r="BK667" s="196"/>
      <c r="BL667" s="196"/>
      <c r="BM667" s="196"/>
      <c r="BN667" s="196"/>
      <c r="BO667" s="196"/>
      <c r="BP667" s="196"/>
      <c r="BQ667" s="196"/>
      <c r="BR667" s="196"/>
      <c r="BS667" s="196"/>
      <c r="BT667" s="196"/>
      <c r="BU667" s="196"/>
      <c r="BV667" s="196"/>
      <c r="BW667" s="196"/>
      <c r="BX667" s="196"/>
      <c r="BY667" s="196"/>
      <c r="BZ667" s="196"/>
      <c r="CA667" s="196"/>
      <c r="CB667" s="196"/>
      <c r="CC667" s="196"/>
      <c r="CD667" s="196"/>
      <c r="CE667" s="196"/>
      <c r="CF667" s="196"/>
      <c r="CG667" s="196"/>
      <c r="CH667" s="196"/>
      <c r="CI667" s="196"/>
      <c r="CJ667" s="196"/>
      <c r="CK667" s="196"/>
      <c r="CL667" s="196"/>
      <c r="CM667" s="196"/>
      <c r="CN667" s="196"/>
      <c r="CO667" s="196"/>
      <c r="CP667" s="196"/>
      <c r="CQ667" s="196"/>
      <c r="CR667" s="196"/>
      <c r="CS667" s="196"/>
      <c r="CT667" s="196"/>
      <c r="CU667" s="196"/>
      <c r="CV667" s="196"/>
      <c r="CW667" s="196"/>
      <c r="CX667" s="196"/>
      <c r="CY667" s="196"/>
      <c r="CZ667" s="196"/>
      <c r="DA667" s="196"/>
      <c r="DB667" s="196"/>
      <c r="DC667" s="196"/>
      <c r="DD667" s="196"/>
      <c r="DE667" s="196"/>
      <c r="DF667" s="196"/>
      <c r="DG667" s="196"/>
      <c r="DH667" s="196"/>
      <c r="DI667" s="196"/>
      <c r="DJ667" s="196"/>
      <c r="DK667" s="196"/>
      <c r="DL667" s="196"/>
      <c r="DM667" s="196"/>
      <c r="DN667" s="196"/>
      <c r="DO667" s="196"/>
      <c r="DP667" s="196"/>
      <c r="DQ667" s="196"/>
      <c r="DR667" s="196"/>
      <c r="DS667" s="196"/>
      <c r="DT667" s="196"/>
      <c r="DU667" s="196"/>
      <c r="DV667" s="196"/>
      <c r="DW667" s="196"/>
      <c r="DX667" s="196"/>
      <c r="DY667" s="196"/>
      <c r="DZ667" s="196"/>
      <c r="EA667" s="196"/>
      <c r="EB667" s="196"/>
      <c r="EC667" s="196"/>
      <c r="ED667" s="196"/>
      <c r="EE667" s="196"/>
      <c r="EF667" s="196"/>
      <c r="EG667" s="196"/>
      <c r="EH667" s="196"/>
      <c r="EI667" s="196"/>
      <c r="EJ667" s="196"/>
      <c r="EK667" s="196"/>
      <c r="EL667" s="196"/>
      <c r="EM667" s="196"/>
      <c r="EN667" s="196"/>
      <c r="EO667" s="196"/>
      <c r="EP667" s="196"/>
      <c r="EQ667" s="196"/>
      <c r="ER667" s="196"/>
      <c r="ES667" s="196"/>
      <c r="ET667" s="196"/>
      <c r="EU667" s="196"/>
      <c r="EV667" s="196"/>
      <c r="EW667" s="196"/>
      <c r="EX667" s="196"/>
      <c r="EY667" s="196"/>
      <c r="EZ667" s="196"/>
      <c r="FA667" s="196"/>
      <c r="FB667" s="196"/>
      <c r="FC667" s="196"/>
      <c r="FD667" s="196"/>
      <c r="FE667" s="196"/>
      <c r="FF667" s="196"/>
      <c r="FG667" s="196"/>
      <c r="FH667" s="196"/>
      <c r="FI667" s="196"/>
      <c r="FJ667" s="196"/>
      <c r="FK667" s="196"/>
      <c r="FL667" s="196"/>
      <c r="FM667" s="196"/>
      <c r="FN667" s="196"/>
      <c r="FO667" s="196"/>
      <c r="FP667" s="196"/>
      <c r="FQ667" s="196"/>
      <c r="FR667" s="196"/>
      <c r="FS667" s="196"/>
      <c r="FT667" s="196"/>
      <c r="FU667" s="196"/>
      <c r="FV667" s="196"/>
      <c r="FW667" s="196"/>
      <c r="FX667" s="196"/>
      <c r="FY667" s="196"/>
      <c r="FZ667" s="196"/>
      <c r="GA667" s="196"/>
      <c r="GB667" s="196"/>
      <c r="GC667" s="196"/>
      <c r="GD667" s="196"/>
      <c r="GE667" s="196"/>
      <c r="GF667" s="196"/>
      <c r="GG667" s="196"/>
      <c r="GH667" s="196"/>
      <c r="GI667" s="196"/>
      <c r="GJ667" s="196"/>
      <c r="GK667" s="196"/>
      <c r="GL667" s="196"/>
      <c r="GM667" s="196"/>
      <c r="GN667" s="196"/>
      <c r="GO667" s="196"/>
      <c r="GP667" s="196"/>
      <c r="GQ667" s="196"/>
      <c r="GR667" s="196"/>
      <c r="GS667" s="196"/>
      <c r="GT667" s="196"/>
      <c r="GU667" s="196"/>
      <c r="GV667" s="196"/>
      <c r="GW667" s="196"/>
      <c r="GX667" s="196"/>
      <c r="GY667" s="196"/>
      <c r="GZ667" s="196"/>
      <c r="HA667" s="196"/>
      <c r="HB667" s="196"/>
      <c r="HC667" s="196"/>
      <c r="HD667" s="196"/>
      <c r="HE667" s="196"/>
      <c r="HF667" s="196"/>
      <c r="HG667" s="196"/>
      <c r="HH667" s="196"/>
      <c r="HI667" s="196"/>
      <c r="HJ667" s="196"/>
      <c r="HK667" s="196"/>
      <c r="HL667" s="196"/>
      <c r="HM667" s="196"/>
      <c r="HN667" s="196"/>
      <c r="HO667" s="196"/>
      <c r="HP667" s="196"/>
      <c r="HQ667" s="196"/>
      <c r="HR667" s="196"/>
      <c r="HS667" s="196"/>
      <c r="HT667" s="196"/>
      <c r="HU667" s="196"/>
      <c r="HV667" s="196"/>
      <c r="HW667" s="196"/>
      <c r="HX667" s="196"/>
      <c r="HY667" s="196"/>
      <c r="HZ667" s="196"/>
      <c r="IA667" s="196"/>
      <c r="IB667" s="196"/>
      <c r="IC667" s="196"/>
      <c r="ID667" s="196"/>
      <c r="IE667" s="196"/>
      <c r="IF667" s="196"/>
      <c r="IG667" s="196"/>
      <c r="IH667" s="196"/>
      <c r="II667" s="196"/>
      <c r="IJ667" s="196"/>
      <c r="IK667" s="196"/>
      <c r="IL667" s="196"/>
      <c r="IM667" s="196"/>
      <c r="IN667" s="196"/>
      <c r="IO667" s="196"/>
      <c r="IP667" s="196"/>
      <c r="IQ667" s="196"/>
      <c r="IR667" s="196"/>
      <c r="IS667" s="196"/>
      <c r="IT667" s="196"/>
      <c r="IU667" s="196"/>
      <c r="IV667" s="196"/>
      <c r="IW667" s="196"/>
      <c r="IX667" s="196"/>
      <c r="IY667" s="196"/>
      <c r="IZ667" s="196"/>
      <c r="JA667" s="196"/>
      <c r="JB667" s="196"/>
      <c r="JC667" s="196"/>
      <c r="JD667" s="196"/>
      <c r="JE667" s="196"/>
      <c r="JF667" s="196"/>
      <c r="JG667" s="196"/>
      <c r="JH667" s="196"/>
      <c r="JI667" s="196"/>
      <c r="JJ667" s="196"/>
      <c r="JK667" s="196"/>
      <c r="JL667" s="196"/>
      <c r="JM667" s="196"/>
      <c r="JN667" s="196"/>
      <c r="JO667" s="196"/>
      <c r="JP667" s="196"/>
      <c r="JQ667" s="196"/>
      <c r="JR667" s="196"/>
      <c r="JS667" s="196"/>
      <c r="JT667" s="196"/>
      <c r="JU667" s="196"/>
      <c r="JV667" s="196"/>
      <c r="JW667" s="196"/>
      <c r="JX667" s="196"/>
      <c r="JY667" s="196"/>
      <c r="JZ667" s="196"/>
      <c r="KA667" s="196"/>
      <c r="KB667" s="196"/>
      <c r="KC667" s="196"/>
      <c r="KD667" s="196"/>
      <c r="KE667" s="196"/>
      <c r="KF667" s="196"/>
      <c r="KG667" s="196"/>
      <c r="KH667" s="196"/>
      <c r="KI667" s="196"/>
      <c r="KJ667" s="196"/>
      <c r="KK667" s="196"/>
      <c r="KL667" s="196"/>
      <c r="KM667" s="196"/>
      <c r="KN667" s="196"/>
      <c r="KO667" s="196"/>
      <c r="KP667" s="196"/>
      <c r="KQ667" s="196"/>
      <c r="KR667" s="196"/>
      <c r="KS667" s="196"/>
      <c r="KT667" s="196"/>
      <c r="KU667" s="196"/>
      <c r="KV667" s="196"/>
      <c r="KW667" s="196"/>
      <c r="KX667" s="196"/>
      <c r="KY667" s="196"/>
      <c r="KZ667" s="196"/>
      <c r="LA667" s="196"/>
      <c r="LB667" s="196"/>
      <c r="LC667" s="196"/>
      <c r="LD667" s="196"/>
      <c r="LE667" s="196"/>
      <c r="LF667" s="196"/>
      <c r="LG667" s="196"/>
      <c r="LH667" s="196"/>
      <c r="LI667" s="196"/>
      <c r="LJ667" s="196"/>
      <c r="LK667" s="196"/>
      <c r="LL667" s="196"/>
      <c r="LM667" s="196"/>
      <c r="LN667" s="196"/>
      <c r="LO667" s="196"/>
      <c r="LP667" s="196"/>
      <c r="LQ667" s="196"/>
      <c r="LR667" s="196"/>
      <c r="LS667" s="196"/>
      <c r="LT667" s="196"/>
      <c r="LU667" s="196"/>
      <c r="LV667" s="196"/>
      <c r="LW667" s="196"/>
      <c r="LX667" s="196"/>
      <c r="LY667" s="196"/>
      <c r="LZ667" s="196"/>
      <c r="MA667" s="196"/>
      <c r="MB667" s="196"/>
      <c r="MC667" s="196"/>
      <c r="MD667" s="196"/>
      <c r="ME667" s="196"/>
      <c r="MF667" s="196"/>
      <c r="MG667" s="196"/>
      <c r="MH667" s="196"/>
      <c r="MI667" s="196"/>
      <c r="MJ667" s="196"/>
      <c r="MK667" s="196"/>
      <c r="ML667" s="196"/>
      <c r="MM667" s="196"/>
      <c r="MN667" s="196"/>
      <c r="MO667" s="196"/>
      <c r="MP667" s="196"/>
      <c r="MQ667" s="196"/>
      <c r="MR667" s="196"/>
      <c r="MS667" s="196"/>
      <c r="MT667" s="196"/>
      <c r="MU667" s="196"/>
      <c r="MV667" s="196"/>
      <c r="MW667" s="196"/>
      <c r="MX667" s="196"/>
      <c r="MY667" s="196"/>
      <c r="MZ667" s="196"/>
      <c r="NA667" s="196"/>
      <c r="NB667" s="196"/>
      <c r="NC667" s="196"/>
      <c r="ND667" s="196"/>
      <c r="NE667" s="196"/>
      <c r="NF667" s="196"/>
      <c r="NG667" s="196"/>
      <c r="NH667" s="196"/>
      <c r="NI667" s="196"/>
      <c r="NJ667" s="196"/>
      <c r="NK667" s="196"/>
      <c r="NL667" s="196"/>
      <c r="NM667" s="196"/>
      <c r="NN667" s="196"/>
      <c r="NO667" s="196"/>
      <c r="NP667" s="196"/>
      <c r="NQ667" s="196"/>
      <c r="NR667" s="196"/>
      <c r="NS667" s="196"/>
      <c r="NT667" s="196"/>
      <c r="NU667" s="196"/>
      <c r="NV667" s="196"/>
      <c r="NW667" s="196"/>
      <c r="NX667" s="196"/>
      <c r="NY667" s="196"/>
      <c r="NZ667" s="196"/>
      <c r="OA667" s="196"/>
      <c r="OB667" s="196"/>
      <c r="OC667" s="196"/>
      <c r="OD667" s="196"/>
      <c r="OE667" s="196"/>
      <c r="OF667" s="196"/>
      <c r="OG667" s="196"/>
      <c r="OH667" s="196"/>
      <c r="OI667" s="196"/>
      <c r="OJ667" s="196"/>
      <c r="OK667" s="196"/>
      <c r="OL667" s="196"/>
      <c r="AFC667" s="196"/>
      <c r="AFD667" s="196"/>
      <c r="AFE667" s="196"/>
      <c r="AFF667" s="196"/>
      <c r="AFG667" s="196"/>
      <c r="AFH667" s="196"/>
      <c r="AFI667" s="196"/>
      <c r="AFJ667" s="196"/>
      <c r="AFK667" s="196"/>
      <c r="AFL667" s="196"/>
      <c r="AFM667" s="196"/>
      <c r="AFN667" s="196"/>
      <c r="AFO667" s="196"/>
      <c r="AFP667" s="196"/>
      <c r="AFQ667" s="196"/>
      <c r="AFR667" s="196"/>
      <c r="AFS667" s="196"/>
      <c r="AFT667" s="196"/>
      <c r="AFU667" s="196"/>
      <c r="AFV667" s="196"/>
      <c r="AFW667" s="196"/>
      <c r="AFX667" s="196"/>
      <c r="AFY667" s="196"/>
      <c r="AFZ667" s="196"/>
      <c r="AGA667" s="196"/>
      <c r="AGB667" s="196"/>
      <c r="AGC667" s="196"/>
      <c r="AGD667" s="196"/>
      <c r="AGE667" s="196"/>
      <c r="AGF667" s="196"/>
      <c r="AGG667" s="196"/>
      <c r="AGH667" s="196"/>
      <c r="AGI667" s="196"/>
      <c r="AGJ667" s="196"/>
      <c r="AGK667" s="196"/>
      <c r="AGL667" s="196"/>
      <c r="AGM667" s="196"/>
      <c r="AGN667" s="196"/>
      <c r="AGO667" s="196"/>
      <c r="AGP667" s="196"/>
    </row>
    <row r="668" spans="1:874" ht="15.75" customHeight="1" x14ac:dyDescent="0.25">
      <c r="A668" s="196"/>
      <c r="B668" s="196"/>
      <c r="C668" s="196"/>
      <c r="D668" s="205"/>
      <c r="E668" s="196"/>
      <c r="F668" s="196"/>
      <c r="G668" s="196"/>
      <c r="H668" s="196"/>
      <c r="I668" s="196"/>
      <c r="J668" s="196"/>
      <c r="K668" s="196"/>
      <c r="L668" s="206"/>
      <c r="M668" s="196"/>
      <c r="N668" s="196"/>
      <c r="O668" s="205"/>
      <c r="P668" s="196"/>
      <c r="Q668" s="196"/>
      <c r="R668" s="196"/>
      <c r="S668" s="196"/>
      <c r="T668" s="196"/>
      <c r="U668" s="196"/>
      <c r="V668" s="196"/>
      <c r="W668" s="196"/>
      <c r="X668" s="196"/>
      <c r="Y668" s="196"/>
      <c r="Z668" s="196"/>
      <c r="AA668" s="196"/>
      <c r="AB668" s="196"/>
      <c r="AC668" s="196"/>
      <c r="AD668" s="196"/>
      <c r="AE668" s="196"/>
      <c r="AF668" s="196"/>
      <c r="AG668" s="196"/>
      <c r="AH668" s="196"/>
      <c r="AI668" s="196"/>
      <c r="AJ668" s="196"/>
      <c r="AK668" s="196"/>
      <c r="AL668" s="196"/>
      <c r="AM668" s="196"/>
      <c r="AN668" s="196"/>
      <c r="AO668" s="196"/>
      <c r="AP668" s="196"/>
      <c r="AQ668" s="196"/>
      <c r="AR668" s="196"/>
      <c r="AS668" s="196"/>
      <c r="AT668" s="196"/>
      <c r="AU668" s="196"/>
      <c r="AV668" s="196"/>
      <c r="AW668" s="196"/>
      <c r="AX668" s="196"/>
      <c r="AY668" s="196"/>
      <c r="AZ668" s="196"/>
      <c r="BA668" s="196"/>
      <c r="BB668" s="196"/>
      <c r="BC668" s="196"/>
      <c r="BD668" s="196"/>
      <c r="BE668" s="196"/>
      <c r="BF668" s="196"/>
      <c r="BG668" s="196"/>
      <c r="BH668" s="196"/>
      <c r="BI668" s="196"/>
      <c r="BJ668" s="196"/>
      <c r="BK668" s="196"/>
      <c r="BL668" s="196"/>
      <c r="BM668" s="196"/>
      <c r="BN668" s="196"/>
      <c r="BO668" s="196"/>
      <c r="BP668" s="196"/>
      <c r="BQ668" s="196"/>
      <c r="BR668" s="196"/>
      <c r="BS668" s="196"/>
      <c r="BT668" s="196"/>
      <c r="BU668" s="196"/>
      <c r="BV668" s="196"/>
      <c r="BW668" s="196"/>
      <c r="BX668" s="196"/>
      <c r="BY668" s="196"/>
      <c r="BZ668" s="196"/>
      <c r="CA668" s="196"/>
      <c r="CB668" s="196"/>
      <c r="CC668" s="196"/>
      <c r="CD668" s="196"/>
      <c r="CE668" s="196"/>
      <c r="CF668" s="196"/>
      <c r="CG668" s="196"/>
      <c r="CH668" s="196"/>
      <c r="CI668" s="196"/>
      <c r="CJ668" s="196"/>
      <c r="CK668" s="196"/>
      <c r="CL668" s="196"/>
      <c r="CM668" s="196"/>
      <c r="CN668" s="196"/>
      <c r="CO668" s="196"/>
      <c r="CP668" s="196"/>
      <c r="CQ668" s="196"/>
      <c r="CR668" s="196"/>
      <c r="CS668" s="196"/>
      <c r="CT668" s="196"/>
      <c r="CU668" s="196"/>
      <c r="CV668" s="196"/>
      <c r="CW668" s="196"/>
      <c r="CX668" s="196"/>
      <c r="CY668" s="196"/>
      <c r="CZ668" s="196"/>
      <c r="DA668" s="196"/>
      <c r="DB668" s="196"/>
      <c r="DC668" s="196"/>
      <c r="DD668" s="196"/>
      <c r="DE668" s="196"/>
      <c r="DF668" s="196"/>
      <c r="DG668" s="196"/>
      <c r="DH668" s="196"/>
      <c r="DI668" s="196"/>
      <c r="DJ668" s="196"/>
      <c r="DK668" s="196"/>
      <c r="DL668" s="196"/>
      <c r="DM668" s="196"/>
      <c r="DN668" s="196"/>
      <c r="DO668" s="196"/>
      <c r="DP668" s="196"/>
      <c r="DQ668" s="196"/>
      <c r="DR668" s="196"/>
      <c r="DS668" s="196"/>
      <c r="DT668" s="196"/>
      <c r="DU668" s="196"/>
      <c r="DV668" s="196"/>
      <c r="DW668" s="196"/>
      <c r="DX668" s="196"/>
      <c r="DY668" s="196"/>
      <c r="DZ668" s="196"/>
      <c r="EA668" s="196"/>
      <c r="EB668" s="196"/>
      <c r="EC668" s="196"/>
      <c r="ED668" s="196"/>
      <c r="EE668" s="196"/>
      <c r="EF668" s="196"/>
      <c r="EG668" s="196"/>
      <c r="EH668" s="196"/>
      <c r="EI668" s="196"/>
      <c r="EJ668" s="196"/>
      <c r="EK668" s="196"/>
      <c r="EL668" s="196"/>
      <c r="EM668" s="196"/>
      <c r="EN668" s="196"/>
      <c r="EO668" s="196"/>
      <c r="EP668" s="196"/>
      <c r="EQ668" s="196"/>
      <c r="ER668" s="196"/>
      <c r="ES668" s="196"/>
      <c r="ET668" s="196"/>
      <c r="EU668" s="196"/>
      <c r="EV668" s="196"/>
      <c r="EW668" s="196"/>
      <c r="EX668" s="196"/>
      <c r="EY668" s="196"/>
      <c r="EZ668" s="196"/>
      <c r="FA668" s="196"/>
      <c r="FB668" s="196"/>
      <c r="FC668" s="196"/>
      <c r="FD668" s="196"/>
      <c r="FE668" s="196"/>
      <c r="FF668" s="196"/>
      <c r="FG668" s="196"/>
      <c r="FH668" s="196"/>
      <c r="FI668" s="196"/>
      <c r="FJ668" s="196"/>
      <c r="FK668" s="196"/>
      <c r="FL668" s="196"/>
      <c r="FM668" s="196"/>
      <c r="FN668" s="196"/>
      <c r="FO668" s="196"/>
      <c r="FP668" s="196"/>
      <c r="FQ668" s="196"/>
      <c r="FR668" s="196"/>
      <c r="FS668" s="196"/>
      <c r="FT668" s="196"/>
      <c r="FU668" s="196"/>
      <c r="FV668" s="196"/>
      <c r="FW668" s="196"/>
      <c r="FX668" s="196"/>
      <c r="FY668" s="196"/>
      <c r="FZ668" s="196"/>
      <c r="GA668" s="196"/>
      <c r="GB668" s="196"/>
      <c r="GC668" s="196"/>
      <c r="GD668" s="196"/>
      <c r="GE668" s="196"/>
      <c r="GF668" s="196"/>
      <c r="GG668" s="196"/>
      <c r="GH668" s="196"/>
      <c r="GI668" s="196"/>
      <c r="GJ668" s="196"/>
      <c r="GK668" s="196"/>
      <c r="GL668" s="196"/>
      <c r="GM668" s="196"/>
      <c r="GN668" s="196"/>
      <c r="GO668" s="196"/>
      <c r="GP668" s="196"/>
      <c r="GQ668" s="196"/>
      <c r="GR668" s="196"/>
      <c r="GS668" s="196"/>
      <c r="GT668" s="196"/>
      <c r="GU668" s="196"/>
      <c r="GV668" s="196"/>
      <c r="GW668" s="196"/>
      <c r="GX668" s="196"/>
      <c r="GY668" s="196"/>
      <c r="GZ668" s="196"/>
      <c r="HA668" s="196"/>
      <c r="HB668" s="196"/>
      <c r="HC668" s="196"/>
      <c r="HD668" s="196"/>
      <c r="HE668" s="196"/>
      <c r="HF668" s="196"/>
      <c r="HG668" s="196"/>
      <c r="HH668" s="196"/>
      <c r="HI668" s="196"/>
      <c r="HJ668" s="196"/>
      <c r="HK668" s="196"/>
      <c r="HL668" s="196"/>
      <c r="HM668" s="196"/>
      <c r="HN668" s="196"/>
      <c r="HO668" s="196"/>
      <c r="HP668" s="196"/>
      <c r="HQ668" s="196"/>
      <c r="HR668" s="196"/>
      <c r="HS668" s="196"/>
      <c r="HT668" s="196"/>
      <c r="HU668" s="196"/>
      <c r="HV668" s="196"/>
      <c r="HW668" s="196"/>
      <c r="HX668" s="196"/>
      <c r="HY668" s="196"/>
      <c r="HZ668" s="196"/>
      <c r="IA668" s="196"/>
      <c r="IB668" s="196"/>
      <c r="IC668" s="196"/>
      <c r="ID668" s="196"/>
      <c r="IE668" s="196"/>
      <c r="IF668" s="196"/>
      <c r="IG668" s="196"/>
      <c r="IH668" s="196"/>
      <c r="II668" s="196"/>
      <c r="IJ668" s="196"/>
      <c r="IK668" s="196"/>
      <c r="IL668" s="196"/>
      <c r="IM668" s="196"/>
      <c r="IN668" s="196"/>
      <c r="IO668" s="196"/>
      <c r="IP668" s="196"/>
      <c r="IQ668" s="196"/>
      <c r="IR668" s="196"/>
      <c r="IS668" s="196"/>
      <c r="IT668" s="196"/>
      <c r="IU668" s="196"/>
      <c r="IV668" s="196"/>
      <c r="IW668" s="196"/>
      <c r="IX668" s="196"/>
      <c r="IY668" s="196"/>
      <c r="IZ668" s="196"/>
      <c r="JA668" s="196"/>
      <c r="JB668" s="196"/>
      <c r="JC668" s="196"/>
      <c r="JD668" s="196"/>
      <c r="JE668" s="196"/>
      <c r="JF668" s="196"/>
      <c r="JG668" s="196"/>
      <c r="JH668" s="196"/>
      <c r="JI668" s="196"/>
      <c r="JJ668" s="196"/>
      <c r="JK668" s="196"/>
      <c r="JL668" s="196"/>
      <c r="JM668" s="196"/>
      <c r="JN668" s="196"/>
      <c r="JO668" s="196"/>
      <c r="JP668" s="196"/>
      <c r="JQ668" s="196"/>
      <c r="JR668" s="196"/>
      <c r="JS668" s="196"/>
      <c r="JT668" s="196"/>
      <c r="JU668" s="196"/>
      <c r="JV668" s="196"/>
      <c r="JW668" s="196"/>
      <c r="JX668" s="196"/>
      <c r="JY668" s="196"/>
      <c r="JZ668" s="196"/>
      <c r="KA668" s="196"/>
      <c r="KB668" s="196"/>
      <c r="KC668" s="196"/>
      <c r="KD668" s="196"/>
      <c r="KE668" s="196"/>
      <c r="KF668" s="196"/>
      <c r="KG668" s="196"/>
      <c r="KH668" s="196"/>
      <c r="KI668" s="196"/>
      <c r="KJ668" s="196"/>
      <c r="KK668" s="196"/>
      <c r="KL668" s="196"/>
      <c r="KM668" s="196"/>
      <c r="KN668" s="196"/>
      <c r="KO668" s="196"/>
      <c r="KP668" s="196"/>
      <c r="KQ668" s="196"/>
      <c r="KR668" s="196"/>
      <c r="KS668" s="196"/>
      <c r="KT668" s="196"/>
      <c r="KU668" s="196"/>
      <c r="KV668" s="196"/>
      <c r="KW668" s="196"/>
      <c r="KX668" s="196"/>
      <c r="KY668" s="196"/>
      <c r="KZ668" s="196"/>
      <c r="LA668" s="196"/>
      <c r="LB668" s="196"/>
      <c r="LC668" s="196"/>
      <c r="LD668" s="196"/>
      <c r="LE668" s="196"/>
      <c r="LF668" s="196"/>
      <c r="LG668" s="196"/>
      <c r="LH668" s="196"/>
      <c r="LI668" s="196"/>
      <c r="LJ668" s="196"/>
      <c r="LK668" s="196"/>
      <c r="LL668" s="196"/>
      <c r="LM668" s="196"/>
      <c r="LN668" s="196"/>
      <c r="LO668" s="196"/>
      <c r="LP668" s="196"/>
      <c r="LQ668" s="196"/>
      <c r="LR668" s="196"/>
      <c r="LS668" s="196"/>
      <c r="LT668" s="196"/>
      <c r="LU668" s="196"/>
      <c r="LV668" s="196"/>
      <c r="LW668" s="196"/>
      <c r="LX668" s="196"/>
      <c r="LY668" s="196"/>
      <c r="LZ668" s="196"/>
      <c r="MA668" s="196"/>
      <c r="MB668" s="196"/>
      <c r="MC668" s="196"/>
      <c r="MD668" s="196"/>
      <c r="ME668" s="196"/>
      <c r="MF668" s="196"/>
      <c r="MG668" s="196"/>
      <c r="MH668" s="196"/>
      <c r="MI668" s="196"/>
      <c r="MJ668" s="196"/>
      <c r="MK668" s="196"/>
      <c r="ML668" s="196"/>
      <c r="MM668" s="196"/>
      <c r="MN668" s="196"/>
      <c r="MO668" s="196"/>
      <c r="MP668" s="196"/>
      <c r="MQ668" s="196"/>
      <c r="MR668" s="196"/>
      <c r="MS668" s="196"/>
      <c r="MT668" s="196"/>
      <c r="MU668" s="196"/>
      <c r="MV668" s="196"/>
      <c r="MW668" s="196"/>
      <c r="MX668" s="196"/>
      <c r="MY668" s="196"/>
      <c r="MZ668" s="196"/>
      <c r="NA668" s="196"/>
      <c r="NB668" s="196"/>
      <c r="NC668" s="196"/>
      <c r="ND668" s="196"/>
      <c r="NE668" s="196"/>
      <c r="NF668" s="196"/>
      <c r="NG668" s="196"/>
      <c r="NH668" s="196"/>
      <c r="NI668" s="196"/>
      <c r="NJ668" s="196"/>
      <c r="NK668" s="196"/>
      <c r="NL668" s="196"/>
      <c r="NM668" s="196"/>
      <c r="NN668" s="196"/>
      <c r="NO668" s="196"/>
      <c r="NP668" s="196"/>
      <c r="NQ668" s="196"/>
      <c r="NR668" s="196"/>
      <c r="NS668" s="196"/>
      <c r="NT668" s="196"/>
      <c r="NU668" s="196"/>
      <c r="NV668" s="196"/>
      <c r="NW668" s="196"/>
      <c r="NX668" s="196"/>
      <c r="NY668" s="196"/>
      <c r="NZ668" s="196"/>
      <c r="OA668" s="196"/>
      <c r="OB668" s="196"/>
      <c r="OC668" s="196"/>
      <c r="OD668" s="196"/>
      <c r="OE668" s="196"/>
      <c r="OF668" s="196"/>
      <c r="OG668" s="196"/>
      <c r="OH668" s="196"/>
      <c r="OI668" s="196"/>
      <c r="OJ668" s="196"/>
      <c r="OK668" s="196"/>
      <c r="OL668" s="196"/>
      <c r="AFC668" s="196"/>
      <c r="AFD668" s="196"/>
      <c r="AFE668" s="196"/>
      <c r="AFF668" s="196"/>
      <c r="AFG668" s="196"/>
      <c r="AFH668" s="196"/>
      <c r="AFI668" s="196"/>
      <c r="AFJ668" s="196"/>
      <c r="AFK668" s="196"/>
      <c r="AFL668" s="196"/>
      <c r="AFM668" s="196"/>
      <c r="AFN668" s="196"/>
      <c r="AFO668" s="196"/>
      <c r="AFP668" s="196"/>
      <c r="AFQ668" s="196"/>
      <c r="AFR668" s="196"/>
      <c r="AFS668" s="196"/>
      <c r="AFT668" s="196"/>
      <c r="AFU668" s="196"/>
      <c r="AFV668" s="196"/>
      <c r="AFW668" s="196"/>
      <c r="AFX668" s="196"/>
      <c r="AFY668" s="196"/>
      <c r="AFZ668" s="196"/>
      <c r="AGA668" s="196"/>
      <c r="AGB668" s="196"/>
      <c r="AGC668" s="196"/>
      <c r="AGD668" s="196"/>
      <c r="AGE668" s="196"/>
      <c r="AGF668" s="196"/>
      <c r="AGG668" s="196"/>
      <c r="AGH668" s="196"/>
      <c r="AGI668" s="196"/>
      <c r="AGJ668" s="196"/>
      <c r="AGK668" s="196"/>
      <c r="AGL668" s="196"/>
      <c r="AGM668" s="196"/>
      <c r="AGN668" s="196"/>
      <c r="AGO668" s="196"/>
      <c r="AGP668" s="196"/>
    </row>
    <row r="669" spans="1:874" ht="15.75" customHeight="1" x14ac:dyDescent="0.25">
      <c r="A669" s="196"/>
      <c r="B669" s="196"/>
      <c r="C669" s="196"/>
      <c r="D669" s="205"/>
      <c r="E669" s="196"/>
      <c r="F669" s="196"/>
      <c r="G669" s="196"/>
      <c r="H669" s="196"/>
      <c r="I669" s="196"/>
      <c r="J669" s="196"/>
      <c r="K669" s="196"/>
      <c r="L669" s="206"/>
      <c r="M669" s="196"/>
      <c r="N669" s="196"/>
      <c r="O669" s="205"/>
      <c r="P669" s="196"/>
      <c r="Q669" s="196"/>
      <c r="R669" s="196"/>
      <c r="S669" s="196"/>
      <c r="T669" s="196"/>
      <c r="U669" s="196"/>
      <c r="V669" s="196"/>
      <c r="W669" s="196"/>
      <c r="X669" s="196"/>
      <c r="Y669" s="196"/>
      <c r="Z669" s="196"/>
      <c r="AA669" s="196"/>
      <c r="AB669" s="196"/>
      <c r="AC669" s="196"/>
      <c r="AD669" s="196"/>
      <c r="AE669" s="196"/>
      <c r="AF669" s="196"/>
      <c r="AG669" s="196"/>
      <c r="AH669" s="196"/>
      <c r="AI669" s="196"/>
      <c r="AJ669" s="196"/>
      <c r="AK669" s="196"/>
      <c r="AL669" s="196"/>
      <c r="AM669" s="196"/>
      <c r="AN669" s="196"/>
      <c r="AO669" s="196"/>
      <c r="AP669" s="196"/>
      <c r="AQ669" s="196"/>
      <c r="AR669" s="196"/>
      <c r="AS669" s="196"/>
      <c r="AT669" s="196"/>
      <c r="AU669" s="196"/>
      <c r="AV669" s="196"/>
      <c r="AW669" s="196"/>
      <c r="AX669" s="196"/>
      <c r="AY669" s="196"/>
      <c r="AZ669" s="196"/>
      <c r="BA669" s="196"/>
      <c r="BB669" s="196"/>
      <c r="BC669" s="196"/>
      <c r="BD669" s="196"/>
      <c r="BE669" s="196"/>
      <c r="BF669" s="196"/>
      <c r="BG669" s="196"/>
      <c r="BH669" s="196"/>
      <c r="BI669" s="196"/>
      <c r="BJ669" s="196"/>
      <c r="BK669" s="196"/>
      <c r="BL669" s="196"/>
      <c r="BM669" s="196"/>
      <c r="BN669" s="196"/>
      <c r="BO669" s="196"/>
      <c r="BP669" s="196"/>
      <c r="BQ669" s="196"/>
      <c r="BR669" s="196"/>
      <c r="BS669" s="196"/>
      <c r="BT669" s="196"/>
      <c r="BU669" s="196"/>
      <c r="BV669" s="196"/>
      <c r="BW669" s="196"/>
      <c r="BX669" s="196"/>
      <c r="BY669" s="196"/>
      <c r="BZ669" s="196"/>
      <c r="CA669" s="196"/>
      <c r="CB669" s="196"/>
      <c r="CC669" s="196"/>
      <c r="CD669" s="196"/>
      <c r="CE669" s="196"/>
      <c r="CF669" s="196"/>
      <c r="CG669" s="196"/>
      <c r="CH669" s="196"/>
      <c r="CI669" s="196"/>
      <c r="CJ669" s="196"/>
      <c r="CK669" s="196"/>
      <c r="CL669" s="196"/>
      <c r="CM669" s="196"/>
      <c r="CN669" s="196"/>
      <c r="CO669" s="196"/>
      <c r="CP669" s="196"/>
      <c r="CQ669" s="196"/>
      <c r="CR669" s="196"/>
      <c r="CS669" s="196"/>
      <c r="CT669" s="196"/>
      <c r="CU669" s="196"/>
      <c r="CV669" s="196"/>
      <c r="CW669" s="196"/>
      <c r="CX669" s="196"/>
      <c r="CY669" s="196"/>
      <c r="CZ669" s="196"/>
      <c r="DA669" s="196"/>
      <c r="DB669" s="196"/>
      <c r="DC669" s="196"/>
      <c r="DD669" s="196"/>
      <c r="DE669" s="196"/>
      <c r="DF669" s="196"/>
      <c r="DG669" s="196"/>
      <c r="DH669" s="196"/>
      <c r="DI669" s="196"/>
      <c r="DJ669" s="196"/>
      <c r="DK669" s="196"/>
      <c r="DL669" s="196"/>
      <c r="DM669" s="196"/>
      <c r="DN669" s="196"/>
      <c r="DO669" s="196"/>
      <c r="DP669" s="196"/>
      <c r="DQ669" s="196"/>
      <c r="DR669" s="196"/>
      <c r="DS669" s="196"/>
      <c r="DT669" s="196"/>
      <c r="DU669" s="196"/>
      <c r="DV669" s="196"/>
      <c r="DW669" s="196"/>
      <c r="DX669" s="196"/>
      <c r="DY669" s="196"/>
      <c r="DZ669" s="196"/>
      <c r="EA669" s="196"/>
      <c r="EB669" s="196"/>
      <c r="EC669" s="196"/>
      <c r="ED669" s="196"/>
      <c r="EE669" s="196"/>
      <c r="EF669" s="196"/>
      <c r="EG669" s="196"/>
      <c r="EH669" s="196"/>
      <c r="EI669" s="196"/>
      <c r="EJ669" s="196"/>
      <c r="EK669" s="196"/>
      <c r="EL669" s="196"/>
      <c r="EM669" s="196"/>
      <c r="EN669" s="196"/>
      <c r="EO669" s="196"/>
      <c r="EP669" s="196"/>
      <c r="EQ669" s="196"/>
      <c r="ER669" s="196"/>
      <c r="ES669" s="196"/>
      <c r="ET669" s="196"/>
      <c r="EU669" s="196"/>
      <c r="EV669" s="196"/>
      <c r="EW669" s="196"/>
      <c r="EX669" s="196"/>
      <c r="EY669" s="196"/>
      <c r="EZ669" s="196"/>
      <c r="FA669" s="196"/>
      <c r="FB669" s="196"/>
      <c r="FC669" s="196"/>
      <c r="FD669" s="196"/>
      <c r="FE669" s="196"/>
      <c r="FF669" s="196"/>
      <c r="FG669" s="196"/>
      <c r="FH669" s="196"/>
      <c r="FI669" s="196"/>
      <c r="FJ669" s="196"/>
      <c r="FK669" s="196"/>
      <c r="FL669" s="196"/>
      <c r="FM669" s="196"/>
      <c r="FN669" s="196"/>
      <c r="FO669" s="196"/>
      <c r="FP669" s="196"/>
      <c r="FQ669" s="196"/>
      <c r="FR669" s="196"/>
      <c r="FS669" s="196"/>
      <c r="FT669" s="196"/>
      <c r="FU669" s="196"/>
      <c r="FV669" s="196"/>
      <c r="FW669" s="196"/>
      <c r="FX669" s="196"/>
      <c r="FY669" s="196"/>
      <c r="FZ669" s="196"/>
      <c r="GA669" s="196"/>
      <c r="GB669" s="196"/>
      <c r="GC669" s="196"/>
      <c r="GD669" s="196"/>
      <c r="GE669" s="196"/>
      <c r="GF669" s="196"/>
      <c r="GG669" s="196"/>
      <c r="GH669" s="196"/>
      <c r="GI669" s="196"/>
      <c r="GJ669" s="196"/>
      <c r="GK669" s="196"/>
      <c r="GL669" s="196"/>
      <c r="GM669" s="196"/>
      <c r="GN669" s="196"/>
      <c r="GO669" s="196"/>
      <c r="GP669" s="196"/>
      <c r="GQ669" s="196"/>
      <c r="GR669" s="196"/>
      <c r="GS669" s="196"/>
      <c r="GT669" s="196"/>
      <c r="GU669" s="196"/>
      <c r="GV669" s="196"/>
      <c r="GW669" s="196"/>
      <c r="GX669" s="196"/>
      <c r="GY669" s="196"/>
      <c r="GZ669" s="196"/>
      <c r="HA669" s="196"/>
      <c r="HB669" s="196"/>
      <c r="HC669" s="196"/>
      <c r="HD669" s="196"/>
      <c r="HE669" s="196"/>
      <c r="HF669" s="196"/>
      <c r="HG669" s="196"/>
      <c r="HH669" s="196"/>
      <c r="HI669" s="196"/>
      <c r="HJ669" s="196"/>
      <c r="HK669" s="196"/>
      <c r="HL669" s="196"/>
      <c r="HM669" s="196"/>
      <c r="HN669" s="196"/>
      <c r="HO669" s="196"/>
      <c r="HP669" s="196"/>
      <c r="HQ669" s="196"/>
      <c r="HR669" s="196"/>
      <c r="HS669" s="196"/>
      <c r="HT669" s="196"/>
      <c r="HU669" s="196"/>
      <c r="HV669" s="196"/>
      <c r="HW669" s="196"/>
      <c r="HX669" s="196"/>
      <c r="HY669" s="196"/>
      <c r="HZ669" s="196"/>
      <c r="IA669" s="196"/>
      <c r="IB669" s="196"/>
      <c r="IC669" s="196"/>
      <c r="ID669" s="196"/>
      <c r="IE669" s="196"/>
      <c r="IF669" s="196"/>
      <c r="IG669" s="196"/>
      <c r="IH669" s="196"/>
      <c r="II669" s="196"/>
      <c r="IJ669" s="196"/>
      <c r="IK669" s="196"/>
      <c r="IL669" s="196"/>
      <c r="IM669" s="196"/>
      <c r="IN669" s="196"/>
      <c r="IO669" s="196"/>
      <c r="IP669" s="196"/>
      <c r="IQ669" s="196"/>
      <c r="IR669" s="196"/>
      <c r="IS669" s="196"/>
      <c r="IT669" s="196"/>
      <c r="IU669" s="196"/>
      <c r="IV669" s="196"/>
      <c r="IW669" s="196"/>
      <c r="IX669" s="196"/>
      <c r="IY669" s="196"/>
      <c r="IZ669" s="196"/>
      <c r="JA669" s="196"/>
      <c r="JB669" s="196"/>
      <c r="JC669" s="196"/>
      <c r="JD669" s="196"/>
      <c r="JE669" s="196"/>
      <c r="JF669" s="196"/>
      <c r="JG669" s="196"/>
      <c r="JH669" s="196"/>
      <c r="JI669" s="196"/>
      <c r="JJ669" s="196"/>
      <c r="JK669" s="196"/>
      <c r="JL669" s="196"/>
      <c r="JM669" s="196"/>
      <c r="JN669" s="196"/>
      <c r="JO669" s="196"/>
      <c r="JP669" s="196"/>
      <c r="JQ669" s="196"/>
      <c r="JR669" s="196"/>
      <c r="JS669" s="196"/>
      <c r="JT669" s="196"/>
      <c r="JU669" s="196"/>
      <c r="JV669" s="196"/>
      <c r="JW669" s="196"/>
      <c r="JX669" s="196"/>
      <c r="JY669" s="196"/>
      <c r="JZ669" s="196"/>
      <c r="KA669" s="196"/>
      <c r="KB669" s="196"/>
      <c r="KC669" s="196"/>
      <c r="KD669" s="196"/>
      <c r="KE669" s="196"/>
      <c r="KF669" s="196"/>
      <c r="KG669" s="196"/>
      <c r="KH669" s="196"/>
      <c r="KI669" s="196"/>
      <c r="KJ669" s="196"/>
      <c r="KK669" s="196"/>
      <c r="KL669" s="196"/>
      <c r="KM669" s="196"/>
      <c r="KN669" s="196"/>
      <c r="KO669" s="196"/>
      <c r="KP669" s="196"/>
      <c r="KQ669" s="196"/>
      <c r="KR669" s="196"/>
      <c r="KS669" s="196"/>
      <c r="KT669" s="196"/>
      <c r="KU669" s="196"/>
      <c r="KV669" s="196"/>
      <c r="KW669" s="196"/>
      <c r="KX669" s="196"/>
      <c r="KY669" s="196"/>
      <c r="KZ669" s="196"/>
      <c r="LA669" s="196"/>
      <c r="LB669" s="196"/>
      <c r="LC669" s="196"/>
      <c r="LD669" s="196"/>
      <c r="LE669" s="196"/>
      <c r="LF669" s="196"/>
      <c r="LG669" s="196"/>
      <c r="LH669" s="196"/>
      <c r="LI669" s="196"/>
      <c r="LJ669" s="196"/>
      <c r="LK669" s="196"/>
      <c r="LL669" s="196"/>
      <c r="LM669" s="196"/>
      <c r="LN669" s="196"/>
      <c r="LO669" s="196"/>
      <c r="LP669" s="196"/>
      <c r="LQ669" s="196"/>
      <c r="LR669" s="196"/>
      <c r="LS669" s="196"/>
      <c r="LT669" s="196"/>
      <c r="LU669" s="196"/>
      <c r="LV669" s="196"/>
      <c r="LW669" s="196"/>
      <c r="LX669" s="196"/>
      <c r="LY669" s="196"/>
      <c r="LZ669" s="196"/>
      <c r="MA669" s="196"/>
      <c r="MB669" s="196"/>
      <c r="MC669" s="196"/>
      <c r="MD669" s="196"/>
      <c r="ME669" s="196"/>
      <c r="MF669" s="196"/>
      <c r="MG669" s="196"/>
      <c r="MH669" s="196"/>
      <c r="MI669" s="196"/>
      <c r="MJ669" s="196"/>
      <c r="MK669" s="196"/>
      <c r="ML669" s="196"/>
      <c r="MM669" s="196"/>
      <c r="MN669" s="196"/>
      <c r="MO669" s="196"/>
      <c r="MP669" s="196"/>
      <c r="MQ669" s="196"/>
      <c r="MR669" s="196"/>
      <c r="MS669" s="196"/>
      <c r="MT669" s="196"/>
      <c r="MU669" s="196"/>
      <c r="MV669" s="196"/>
      <c r="MW669" s="196"/>
      <c r="MX669" s="196"/>
      <c r="MY669" s="196"/>
      <c r="MZ669" s="196"/>
      <c r="NA669" s="196"/>
      <c r="NB669" s="196"/>
      <c r="NC669" s="196"/>
      <c r="ND669" s="196"/>
      <c r="NE669" s="196"/>
      <c r="NF669" s="196"/>
      <c r="NG669" s="196"/>
      <c r="NH669" s="196"/>
      <c r="NI669" s="196"/>
      <c r="NJ669" s="196"/>
      <c r="NK669" s="196"/>
      <c r="NL669" s="196"/>
      <c r="NM669" s="196"/>
      <c r="NN669" s="196"/>
      <c r="NO669" s="196"/>
      <c r="NP669" s="196"/>
      <c r="NQ669" s="196"/>
      <c r="NR669" s="196"/>
      <c r="NS669" s="196"/>
      <c r="NT669" s="196"/>
      <c r="NU669" s="196"/>
      <c r="NV669" s="196"/>
      <c r="NW669" s="196"/>
      <c r="NX669" s="196"/>
      <c r="NY669" s="196"/>
      <c r="NZ669" s="196"/>
      <c r="OA669" s="196"/>
      <c r="OB669" s="196"/>
      <c r="OC669" s="196"/>
      <c r="OD669" s="196"/>
      <c r="OE669" s="196"/>
      <c r="OF669" s="196"/>
      <c r="OG669" s="196"/>
      <c r="OH669" s="196"/>
      <c r="OI669" s="196"/>
      <c r="OJ669" s="196"/>
      <c r="OK669" s="196"/>
      <c r="OL669" s="196"/>
      <c r="AFC669" s="196"/>
      <c r="AFD669" s="196"/>
      <c r="AFE669" s="196"/>
      <c r="AFF669" s="196"/>
      <c r="AFG669" s="196"/>
      <c r="AFH669" s="196"/>
      <c r="AFI669" s="196"/>
      <c r="AFJ669" s="196"/>
      <c r="AFK669" s="196"/>
      <c r="AFL669" s="196"/>
      <c r="AFM669" s="196"/>
      <c r="AFN669" s="196"/>
      <c r="AFO669" s="196"/>
      <c r="AFP669" s="196"/>
      <c r="AFQ669" s="196"/>
      <c r="AFR669" s="196"/>
      <c r="AFS669" s="196"/>
      <c r="AFT669" s="196"/>
      <c r="AFU669" s="196"/>
      <c r="AFV669" s="196"/>
      <c r="AFW669" s="196"/>
      <c r="AFX669" s="196"/>
      <c r="AFY669" s="196"/>
      <c r="AFZ669" s="196"/>
      <c r="AGA669" s="196"/>
      <c r="AGB669" s="196"/>
      <c r="AGC669" s="196"/>
      <c r="AGD669" s="196"/>
      <c r="AGE669" s="196"/>
      <c r="AGF669" s="196"/>
      <c r="AGG669" s="196"/>
      <c r="AGH669" s="196"/>
      <c r="AGI669" s="196"/>
      <c r="AGJ669" s="196"/>
      <c r="AGK669" s="196"/>
      <c r="AGL669" s="196"/>
      <c r="AGM669" s="196"/>
      <c r="AGN669" s="196"/>
      <c r="AGO669" s="196"/>
      <c r="AGP669" s="196"/>
    </row>
    <row r="670" spans="1:874" ht="15.75" customHeight="1" x14ac:dyDescent="0.25">
      <c r="A670" s="196"/>
      <c r="B670" s="196"/>
      <c r="C670" s="196"/>
      <c r="D670" s="205"/>
      <c r="E670" s="196"/>
      <c r="F670" s="196"/>
      <c r="G670" s="196"/>
      <c r="H670" s="196"/>
      <c r="I670" s="196"/>
      <c r="J670" s="196"/>
      <c r="K670" s="196"/>
      <c r="L670" s="206"/>
      <c r="M670" s="196"/>
      <c r="N670" s="196"/>
      <c r="O670" s="205"/>
      <c r="P670" s="196"/>
      <c r="Q670" s="196"/>
      <c r="R670" s="196"/>
      <c r="S670" s="196"/>
      <c r="T670" s="196"/>
      <c r="U670" s="196"/>
      <c r="V670" s="196"/>
      <c r="W670" s="196"/>
      <c r="X670" s="196"/>
      <c r="Y670" s="196"/>
      <c r="Z670" s="196"/>
      <c r="AA670" s="196"/>
      <c r="AB670" s="196"/>
      <c r="AC670" s="196"/>
      <c r="AD670" s="196"/>
      <c r="AE670" s="196"/>
      <c r="AF670" s="196"/>
      <c r="AG670" s="196"/>
      <c r="AH670" s="196"/>
      <c r="AI670" s="196"/>
      <c r="AJ670" s="196"/>
      <c r="AK670" s="196"/>
      <c r="AL670" s="196"/>
      <c r="AM670" s="196"/>
      <c r="AN670" s="196"/>
      <c r="AO670" s="196"/>
      <c r="AP670" s="196"/>
      <c r="AQ670" s="196"/>
      <c r="AR670" s="196"/>
      <c r="AS670" s="196"/>
      <c r="AT670" s="196"/>
      <c r="AU670" s="196"/>
      <c r="AV670" s="196"/>
      <c r="AW670" s="196"/>
      <c r="AX670" s="196"/>
      <c r="AY670" s="196"/>
      <c r="AZ670" s="196"/>
      <c r="BA670" s="196"/>
      <c r="BB670" s="196"/>
      <c r="BC670" s="196"/>
      <c r="BD670" s="196"/>
      <c r="BE670" s="196"/>
      <c r="BF670" s="196"/>
      <c r="BG670" s="196"/>
      <c r="BH670" s="196"/>
      <c r="BI670" s="196"/>
      <c r="BJ670" s="196"/>
      <c r="BK670" s="196"/>
      <c r="BL670" s="196"/>
      <c r="BM670" s="196"/>
      <c r="BN670" s="196"/>
      <c r="BO670" s="196"/>
      <c r="BP670" s="196"/>
      <c r="BQ670" s="196"/>
      <c r="BR670" s="196"/>
      <c r="BS670" s="196"/>
      <c r="BT670" s="196"/>
      <c r="BU670" s="196"/>
      <c r="BV670" s="196"/>
      <c r="BW670" s="196"/>
      <c r="BX670" s="196"/>
      <c r="BY670" s="196"/>
      <c r="BZ670" s="196"/>
      <c r="CA670" s="196"/>
      <c r="CB670" s="196"/>
      <c r="CC670" s="196"/>
      <c r="CD670" s="196"/>
      <c r="CE670" s="196"/>
      <c r="CF670" s="196"/>
      <c r="CG670" s="196"/>
      <c r="CH670" s="196"/>
      <c r="CI670" s="196"/>
      <c r="CJ670" s="196"/>
      <c r="CK670" s="196"/>
      <c r="CL670" s="196"/>
      <c r="CM670" s="196"/>
      <c r="CN670" s="196"/>
      <c r="CO670" s="196"/>
      <c r="CP670" s="196"/>
      <c r="CQ670" s="196"/>
      <c r="CR670" s="196"/>
      <c r="CS670" s="196"/>
      <c r="CT670" s="196"/>
      <c r="CU670" s="196"/>
      <c r="CV670" s="196"/>
      <c r="CW670" s="196"/>
      <c r="CX670" s="196"/>
      <c r="CY670" s="196"/>
      <c r="CZ670" s="196"/>
      <c r="DA670" s="196"/>
      <c r="DB670" s="196"/>
      <c r="DC670" s="196"/>
      <c r="DD670" s="196"/>
      <c r="DE670" s="196"/>
      <c r="DF670" s="196"/>
      <c r="DG670" s="196"/>
      <c r="DH670" s="196"/>
      <c r="DI670" s="196"/>
      <c r="DJ670" s="196"/>
      <c r="DK670" s="196"/>
      <c r="DL670" s="196"/>
      <c r="DM670" s="196"/>
      <c r="DN670" s="196"/>
      <c r="DO670" s="196"/>
      <c r="DP670" s="196"/>
      <c r="DQ670" s="196"/>
      <c r="DR670" s="196"/>
      <c r="DS670" s="196"/>
      <c r="DT670" s="196"/>
      <c r="DU670" s="196"/>
      <c r="DV670" s="196"/>
      <c r="DW670" s="196"/>
      <c r="DX670" s="196"/>
      <c r="DY670" s="196"/>
      <c r="DZ670" s="196"/>
      <c r="EA670" s="196"/>
      <c r="EB670" s="196"/>
      <c r="EC670" s="196"/>
      <c r="ED670" s="196"/>
      <c r="EE670" s="196"/>
      <c r="EF670" s="196"/>
      <c r="EG670" s="196"/>
      <c r="EH670" s="196"/>
      <c r="EI670" s="196"/>
      <c r="EJ670" s="196"/>
      <c r="EK670" s="196"/>
      <c r="EL670" s="196"/>
      <c r="EM670" s="196"/>
      <c r="EN670" s="196"/>
      <c r="EO670" s="196"/>
      <c r="EP670" s="196"/>
      <c r="EQ670" s="196"/>
      <c r="ER670" s="196"/>
      <c r="ES670" s="196"/>
      <c r="ET670" s="196"/>
      <c r="EU670" s="196"/>
      <c r="EV670" s="196"/>
      <c r="EW670" s="196"/>
      <c r="EX670" s="196"/>
      <c r="EY670" s="196"/>
      <c r="EZ670" s="196"/>
      <c r="FA670" s="196"/>
      <c r="FB670" s="196"/>
      <c r="FC670" s="196"/>
      <c r="FD670" s="196"/>
      <c r="FE670" s="196"/>
      <c r="FF670" s="196"/>
      <c r="FG670" s="196"/>
      <c r="FH670" s="196"/>
      <c r="FI670" s="196"/>
      <c r="FJ670" s="196"/>
      <c r="FK670" s="196"/>
      <c r="FL670" s="196"/>
      <c r="FM670" s="196"/>
      <c r="FN670" s="196"/>
      <c r="FO670" s="196"/>
      <c r="FP670" s="196"/>
      <c r="FQ670" s="196"/>
      <c r="FR670" s="196"/>
      <c r="FS670" s="196"/>
      <c r="FT670" s="196"/>
      <c r="FU670" s="196"/>
      <c r="FV670" s="196"/>
      <c r="FW670" s="196"/>
      <c r="FX670" s="196"/>
      <c r="FY670" s="196"/>
      <c r="FZ670" s="196"/>
      <c r="GA670" s="196"/>
      <c r="GB670" s="196"/>
      <c r="GC670" s="196"/>
      <c r="GD670" s="196"/>
      <c r="GE670" s="196"/>
      <c r="GF670" s="196"/>
      <c r="GG670" s="196"/>
      <c r="GH670" s="196"/>
      <c r="GI670" s="196"/>
      <c r="GJ670" s="196"/>
      <c r="GK670" s="196"/>
      <c r="GL670" s="196"/>
      <c r="GM670" s="196"/>
      <c r="GN670" s="196"/>
      <c r="GO670" s="196"/>
      <c r="GP670" s="196"/>
      <c r="GQ670" s="196"/>
      <c r="GR670" s="196"/>
      <c r="GS670" s="196"/>
      <c r="GT670" s="196"/>
      <c r="GU670" s="196"/>
      <c r="GV670" s="196"/>
      <c r="GW670" s="196"/>
      <c r="GX670" s="196"/>
      <c r="GY670" s="196"/>
      <c r="GZ670" s="196"/>
      <c r="HA670" s="196"/>
      <c r="HB670" s="196"/>
      <c r="HC670" s="196"/>
      <c r="HD670" s="196"/>
      <c r="HE670" s="196"/>
      <c r="HF670" s="196"/>
      <c r="HG670" s="196"/>
      <c r="HH670" s="196"/>
      <c r="HI670" s="196"/>
      <c r="HJ670" s="196"/>
      <c r="HK670" s="196"/>
      <c r="HL670" s="196"/>
      <c r="HM670" s="196"/>
      <c r="HN670" s="196"/>
      <c r="HO670" s="196"/>
      <c r="HP670" s="196"/>
      <c r="HQ670" s="196"/>
      <c r="HR670" s="196"/>
      <c r="HS670" s="196"/>
      <c r="HT670" s="196"/>
      <c r="HU670" s="196"/>
      <c r="HV670" s="196"/>
      <c r="HW670" s="196"/>
      <c r="HX670" s="196"/>
      <c r="HY670" s="196"/>
      <c r="HZ670" s="196"/>
      <c r="IA670" s="196"/>
      <c r="IB670" s="196"/>
      <c r="IC670" s="196"/>
      <c r="ID670" s="196"/>
      <c r="IE670" s="196"/>
      <c r="IF670" s="196"/>
      <c r="IG670" s="196"/>
      <c r="IH670" s="196"/>
      <c r="II670" s="196"/>
      <c r="IJ670" s="196"/>
      <c r="IK670" s="196"/>
      <c r="IL670" s="196"/>
      <c r="IM670" s="196"/>
      <c r="IN670" s="196"/>
      <c r="IO670" s="196"/>
      <c r="IP670" s="196"/>
      <c r="IQ670" s="196"/>
      <c r="IR670" s="196"/>
      <c r="IS670" s="196"/>
      <c r="IT670" s="196"/>
      <c r="IU670" s="196"/>
      <c r="IV670" s="196"/>
      <c r="IW670" s="196"/>
      <c r="IX670" s="196"/>
      <c r="IY670" s="196"/>
      <c r="IZ670" s="196"/>
      <c r="JA670" s="196"/>
      <c r="JB670" s="196"/>
      <c r="JC670" s="196"/>
      <c r="JD670" s="196"/>
      <c r="JE670" s="196"/>
      <c r="JF670" s="196"/>
      <c r="JG670" s="196"/>
      <c r="JH670" s="196"/>
      <c r="JI670" s="196"/>
      <c r="JJ670" s="196"/>
      <c r="JK670" s="196"/>
      <c r="JL670" s="196"/>
      <c r="JM670" s="196"/>
      <c r="JN670" s="196"/>
      <c r="JO670" s="196"/>
      <c r="JP670" s="196"/>
      <c r="JQ670" s="196"/>
      <c r="JR670" s="196"/>
      <c r="JS670" s="196"/>
      <c r="JT670" s="196"/>
      <c r="JU670" s="196"/>
      <c r="JV670" s="196"/>
      <c r="JW670" s="196"/>
      <c r="JX670" s="196"/>
      <c r="JY670" s="196"/>
      <c r="JZ670" s="196"/>
      <c r="KA670" s="196"/>
      <c r="KB670" s="196"/>
      <c r="KC670" s="196"/>
      <c r="KD670" s="196"/>
      <c r="KE670" s="196"/>
      <c r="KF670" s="196"/>
      <c r="KG670" s="196"/>
      <c r="KH670" s="196"/>
      <c r="KI670" s="196"/>
      <c r="KJ670" s="196"/>
      <c r="KK670" s="196"/>
      <c r="KL670" s="196"/>
      <c r="KM670" s="196"/>
      <c r="KN670" s="196"/>
      <c r="KO670" s="196"/>
      <c r="KP670" s="196"/>
      <c r="KQ670" s="196"/>
      <c r="KR670" s="196"/>
      <c r="KS670" s="196"/>
      <c r="KT670" s="196"/>
      <c r="KU670" s="196"/>
      <c r="KV670" s="196"/>
      <c r="KW670" s="196"/>
      <c r="KX670" s="196"/>
      <c r="KY670" s="196"/>
      <c r="KZ670" s="196"/>
      <c r="LA670" s="196"/>
      <c r="LB670" s="196"/>
      <c r="LC670" s="196"/>
      <c r="LD670" s="196"/>
      <c r="LE670" s="196"/>
      <c r="LF670" s="196"/>
      <c r="LG670" s="196"/>
      <c r="LH670" s="196"/>
      <c r="LI670" s="196"/>
      <c r="LJ670" s="196"/>
      <c r="LK670" s="196"/>
      <c r="LL670" s="196"/>
      <c r="LM670" s="196"/>
      <c r="LN670" s="196"/>
      <c r="LO670" s="196"/>
      <c r="LP670" s="196"/>
      <c r="LQ670" s="196"/>
      <c r="LR670" s="196"/>
      <c r="LS670" s="196"/>
      <c r="LT670" s="196"/>
      <c r="LU670" s="196"/>
      <c r="LV670" s="196"/>
      <c r="LW670" s="196"/>
      <c r="LX670" s="196"/>
      <c r="LY670" s="196"/>
      <c r="LZ670" s="196"/>
      <c r="MA670" s="196"/>
      <c r="MB670" s="196"/>
      <c r="MC670" s="196"/>
      <c r="MD670" s="196"/>
      <c r="ME670" s="196"/>
      <c r="MF670" s="196"/>
      <c r="MG670" s="196"/>
      <c r="MH670" s="196"/>
      <c r="MI670" s="196"/>
      <c r="MJ670" s="196"/>
      <c r="MK670" s="196"/>
      <c r="ML670" s="196"/>
      <c r="MM670" s="196"/>
      <c r="MN670" s="196"/>
      <c r="MO670" s="196"/>
      <c r="MP670" s="196"/>
      <c r="MQ670" s="196"/>
      <c r="MR670" s="196"/>
      <c r="MS670" s="196"/>
      <c r="MT670" s="196"/>
      <c r="MU670" s="196"/>
      <c r="MV670" s="196"/>
      <c r="MW670" s="196"/>
      <c r="MX670" s="196"/>
      <c r="MY670" s="196"/>
      <c r="MZ670" s="196"/>
      <c r="NA670" s="196"/>
      <c r="NB670" s="196"/>
      <c r="NC670" s="196"/>
      <c r="ND670" s="196"/>
      <c r="NE670" s="196"/>
      <c r="NF670" s="196"/>
      <c r="NG670" s="196"/>
      <c r="NH670" s="196"/>
      <c r="NI670" s="196"/>
      <c r="NJ670" s="196"/>
      <c r="NK670" s="196"/>
      <c r="NL670" s="196"/>
      <c r="NM670" s="196"/>
      <c r="NN670" s="196"/>
      <c r="NO670" s="196"/>
      <c r="NP670" s="196"/>
      <c r="NQ670" s="196"/>
      <c r="NR670" s="196"/>
      <c r="NS670" s="196"/>
      <c r="NT670" s="196"/>
      <c r="NU670" s="196"/>
      <c r="NV670" s="196"/>
      <c r="NW670" s="196"/>
      <c r="NX670" s="196"/>
      <c r="NY670" s="196"/>
      <c r="NZ670" s="196"/>
      <c r="OA670" s="196"/>
      <c r="OB670" s="196"/>
      <c r="OC670" s="196"/>
      <c r="OD670" s="196"/>
      <c r="OE670" s="196"/>
      <c r="OF670" s="196"/>
      <c r="OG670" s="196"/>
      <c r="OH670" s="196"/>
      <c r="OI670" s="196"/>
      <c r="OJ670" s="196"/>
      <c r="OK670" s="196"/>
      <c r="OL670" s="196"/>
      <c r="AFC670" s="196"/>
      <c r="AFD670" s="196"/>
      <c r="AFE670" s="196"/>
      <c r="AFF670" s="196"/>
      <c r="AFG670" s="196"/>
      <c r="AFH670" s="196"/>
      <c r="AFI670" s="196"/>
      <c r="AFJ670" s="196"/>
      <c r="AFK670" s="196"/>
      <c r="AFL670" s="196"/>
      <c r="AFM670" s="196"/>
      <c r="AFN670" s="196"/>
      <c r="AFO670" s="196"/>
      <c r="AFP670" s="196"/>
      <c r="AFQ670" s="196"/>
      <c r="AFR670" s="196"/>
      <c r="AFS670" s="196"/>
      <c r="AFT670" s="196"/>
      <c r="AFU670" s="196"/>
      <c r="AFV670" s="196"/>
      <c r="AFW670" s="196"/>
      <c r="AFX670" s="196"/>
      <c r="AFY670" s="196"/>
      <c r="AFZ670" s="196"/>
      <c r="AGA670" s="196"/>
      <c r="AGB670" s="196"/>
      <c r="AGC670" s="196"/>
      <c r="AGD670" s="196"/>
      <c r="AGE670" s="196"/>
      <c r="AGF670" s="196"/>
      <c r="AGG670" s="196"/>
      <c r="AGH670" s="196"/>
      <c r="AGI670" s="196"/>
      <c r="AGJ670" s="196"/>
      <c r="AGK670" s="196"/>
      <c r="AGL670" s="196"/>
      <c r="AGM670" s="196"/>
      <c r="AGN670" s="196"/>
      <c r="AGO670" s="196"/>
      <c r="AGP670" s="196"/>
    </row>
    <row r="671" spans="1:874" ht="15.75" customHeight="1" x14ac:dyDescent="0.25">
      <c r="A671" s="196"/>
      <c r="B671" s="196"/>
      <c r="C671" s="196"/>
      <c r="D671" s="205"/>
      <c r="E671" s="196"/>
      <c r="F671" s="196"/>
      <c r="G671" s="196"/>
      <c r="H671" s="196"/>
      <c r="I671" s="196"/>
      <c r="J671" s="196"/>
      <c r="K671" s="196"/>
      <c r="L671" s="206"/>
      <c r="M671" s="196"/>
      <c r="N671" s="196"/>
      <c r="O671" s="205"/>
      <c r="P671" s="196"/>
      <c r="Q671" s="196"/>
      <c r="R671" s="196"/>
      <c r="S671" s="196"/>
      <c r="T671" s="196"/>
      <c r="U671" s="196"/>
      <c r="V671" s="196"/>
      <c r="W671" s="196"/>
      <c r="X671" s="196"/>
      <c r="Y671" s="196"/>
      <c r="Z671" s="196"/>
      <c r="AA671" s="196"/>
      <c r="AB671" s="196"/>
      <c r="AC671" s="196"/>
      <c r="AD671" s="196"/>
      <c r="AE671" s="196"/>
      <c r="AF671" s="196"/>
      <c r="AG671" s="196"/>
      <c r="AH671" s="196"/>
      <c r="AI671" s="196"/>
      <c r="AJ671" s="196"/>
      <c r="AK671" s="196"/>
      <c r="AL671" s="196"/>
      <c r="AM671" s="196"/>
      <c r="AN671" s="196"/>
      <c r="AO671" s="196"/>
      <c r="AP671" s="196"/>
      <c r="AQ671" s="196"/>
      <c r="AR671" s="196"/>
      <c r="AS671" s="196"/>
      <c r="AT671" s="196"/>
      <c r="AU671" s="196"/>
      <c r="AV671" s="196"/>
      <c r="AW671" s="196"/>
      <c r="AX671" s="196"/>
      <c r="AY671" s="196"/>
      <c r="AZ671" s="196"/>
      <c r="BA671" s="196"/>
      <c r="BB671" s="196"/>
      <c r="BC671" s="196"/>
      <c r="BD671" s="196"/>
      <c r="BE671" s="196"/>
      <c r="BF671" s="196"/>
      <c r="BG671" s="196"/>
      <c r="BH671" s="196"/>
      <c r="BI671" s="196"/>
      <c r="BJ671" s="196"/>
      <c r="BK671" s="196"/>
      <c r="BL671" s="196"/>
      <c r="BM671" s="196"/>
      <c r="BN671" s="196"/>
      <c r="BO671" s="196"/>
      <c r="BP671" s="196"/>
      <c r="BQ671" s="196"/>
      <c r="BR671" s="196"/>
      <c r="BS671" s="196"/>
      <c r="BT671" s="196"/>
      <c r="BU671" s="196"/>
      <c r="BV671" s="196"/>
      <c r="BW671" s="196"/>
      <c r="BX671" s="196"/>
      <c r="BY671" s="196"/>
      <c r="BZ671" s="196"/>
      <c r="CA671" s="196"/>
      <c r="CB671" s="196"/>
      <c r="CC671" s="196"/>
      <c r="CD671" s="196"/>
      <c r="CE671" s="196"/>
      <c r="CF671" s="196"/>
      <c r="CG671" s="196"/>
      <c r="CH671" s="196"/>
      <c r="CI671" s="196"/>
      <c r="CJ671" s="196"/>
      <c r="CK671" s="196"/>
      <c r="CL671" s="196"/>
      <c r="CM671" s="196"/>
      <c r="CN671" s="196"/>
      <c r="CO671" s="196"/>
      <c r="CP671" s="196"/>
      <c r="CQ671" s="196"/>
      <c r="CR671" s="196"/>
      <c r="CS671" s="196"/>
      <c r="CT671" s="196"/>
      <c r="CU671" s="196"/>
      <c r="CV671" s="196"/>
      <c r="CW671" s="196"/>
      <c r="CX671" s="196"/>
      <c r="CY671" s="196"/>
      <c r="CZ671" s="196"/>
      <c r="DA671" s="196"/>
      <c r="DB671" s="196"/>
      <c r="DC671" s="196"/>
      <c r="DD671" s="196"/>
      <c r="DE671" s="196"/>
      <c r="DF671" s="196"/>
      <c r="DG671" s="196"/>
      <c r="DH671" s="196"/>
      <c r="DI671" s="196"/>
      <c r="DJ671" s="196"/>
      <c r="DK671" s="196"/>
      <c r="DL671" s="196"/>
      <c r="DM671" s="196"/>
      <c r="DN671" s="196"/>
      <c r="DO671" s="196"/>
      <c r="DP671" s="196"/>
      <c r="DQ671" s="196"/>
      <c r="DR671" s="196"/>
      <c r="DS671" s="196"/>
      <c r="DT671" s="196"/>
      <c r="DU671" s="196"/>
      <c r="DV671" s="196"/>
      <c r="DW671" s="196"/>
      <c r="DX671" s="196"/>
      <c r="DY671" s="196"/>
      <c r="DZ671" s="196"/>
      <c r="EA671" s="196"/>
      <c r="EB671" s="196"/>
      <c r="EC671" s="196"/>
      <c r="ED671" s="196"/>
      <c r="EE671" s="196"/>
      <c r="EF671" s="196"/>
      <c r="EG671" s="196"/>
      <c r="EH671" s="196"/>
      <c r="EI671" s="196"/>
      <c r="EJ671" s="196"/>
      <c r="EK671" s="196"/>
      <c r="EL671" s="196"/>
      <c r="EM671" s="196"/>
      <c r="EN671" s="196"/>
      <c r="EO671" s="196"/>
      <c r="EP671" s="196"/>
      <c r="EQ671" s="196"/>
      <c r="ER671" s="196"/>
      <c r="ES671" s="196"/>
      <c r="ET671" s="196"/>
      <c r="EU671" s="196"/>
      <c r="EV671" s="196"/>
      <c r="EW671" s="196"/>
      <c r="EX671" s="196"/>
      <c r="EY671" s="196"/>
      <c r="EZ671" s="196"/>
      <c r="FA671" s="196"/>
      <c r="FB671" s="196"/>
      <c r="FC671" s="196"/>
      <c r="FD671" s="196"/>
      <c r="FE671" s="196"/>
      <c r="FF671" s="196"/>
      <c r="FG671" s="196"/>
      <c r="FH671" s="196"/>
      <c r="FI671" s="196"/>
      <c r="FJ671" s="196"/>
      <c r="FK671" s="196"/>
      <c r="FL671" s="196"/>
      <c r="FM671" s="196"/>
      <c r="FN671" s="196"/>
      <c r="FO671" s="196"/>
      <c r="FP671" s="196"/>
      <c r="FQ671" s="196"/>
      <c r="FR671" s="196"/>
      <c r="FS671" s="196"/>
      <c r="FT671" s="196"/>
      <c r="FU671" s="196"/>
      <c r="FV671" s="196"/>
      <c r="FW671" s="196"/>
      <c r="FX671" s="196"/>
      <c r="FY671" s="196"/>
      <c r="FZ671" s="196"/>
      <c r="GA671" s="196"/>
      <c r="GB671" s="196"/>
      <c r="GC671" s="196"/>
      <c r="GD671" s="196"/>
      <c r="GE671" s="196"/>
      <c r="GF671" s="196"/>
      <c r="GG671" s="196"/>
      <c r="GH671" s="196"/>
      <c r="GI671" s="196"/>
      <c r="GJ671" s="196"/>
      <c r="GK671" s="196"/>
      <c r="GL671" s="196"/>
      <c r="GM671" s="196"/>
      <c r="GN671" s="196"/>
      <c r="GO671" s="196"/>
      <c r="GP671" s="196"/>
      <c r="GQ671" s="196"/>
      <c r="GR671" s="196"/>
      <c r="GS671" s="196"/>
      <c r="GT671" s="196"/>
      <c r="GU671" s="196"/>
      <c r="GV671" s="196"/>
      <c r="GW671" s="196"/>
      <c r="GX671" s="196"/>
      <c r="GY671" s="196"/>
      <c r="GZ671" s="196"/>
      <c r="HA671" s="196"/>
      <c r="HB671" s="196"/>
      <c r="HC671" s="196"/>
      <c r="HD671" s="196"/>
      <c r="HE671" s="196"/>
      <c r="HF671" s="196"/>
      <c r="HG671" s="196"/>
      <c r="HH671" s="196"/>
      <c r="HI671" s="196"/>
      <c r="HJ671" s="196"/>
      <c r="HK671" s="196"/>
      <c r="HL671" s="196"/>
      <c r="HM671" s="196"/>
      <c r="HN671" s="196"/>
      <c r="HO671" s="196"/>
      <c r="HP671" s="196"/>
      <c r="HQ671" s="196"/>
      <c r="HR671" s="196"/>
      <c r="HS671" s="196"/>
      <c r="HT671" s="196"/>
      <c r="HU671" s="196"/>
      <c r="HV671" s="196"/>
      <c r="HW671" s="196"/>
      <c r="HX671" s="196"/>
      <c r="HY671" s="196"/>
      <c r="HZ671" s="196"/>
      <c r="IA671" s="196"/>
      <c r="IB671" s="196"/>
      <c r="IC671" s="196"/>
      <c r="ID671" s="196"/>
      <c r="IE671" s="196"/>
      <c r="IF671" s="196"/>
      <c r="IG671" s="196"/>
      <c r="IH671" s="196"/>
      <c r="II671" s="196"/>
      <c r="IJ671" s="196"/>
      <c r="IK671" s="196"/>
      <c r="IL671" s="196"/>
      <c r="IM671" s="196"/>
      <c r="IN671" s="196"/>
      <c r="IO671" s="196"/>
      <c r="IP671" s="196"/>
      <c r="IQ671" s="196"/>
      <c r="IR671" s="196"/>
      <c r="IS671" s="196"/>
      <c r="IT671" s="196"/>
      <c r="IU671" s="196"/>
      <c r="IV671" s="196"/>
      <c r="IW671" s="196"/>
      <c r="IX671" s="196"/>
      <c r="IY671" s="196"/>
      <c r="IZ671" s="196"/>
      <c r="JA671" s="196"/>
      <c r="JB671" s="196"/>
      <c r="JC671" s="196"/>
      <c r="JD671" s="196"/>
      <c r="JE671" s="196"/>
      <c r="JF671" s="196"/>
      <c r="JG671" s="196"/>
      <c r="JH671" s="196"/>
      <c r="JI671" s="196"/>
      <c r="JJ671" s="196"/>
      <c r="JK671" s="196"/>
      <c r="JL671" s="196"/>
      <c r="JM671" s="196"/>
      <c r="JN671" s="196"/>
      <c r="JO671" s="196"/>
      <c r="JP671" s="196"/>
      <c r="JQ671" s="196"/>
      <c r="JR671" s="196"/>
      <c r="JS671" s="196"/>
      <c r="JT671" s="196"/>
      <c r="JU671" s="196"/>
      <c r="JV671" s="196"/>
      <c r="JW671" s="196"/>
      <c r="JX671" s="196"/>
      <c r="JY671" s="196"/>
      <c r="JZ671" s="196"/>
      <c r="KA671" s="196"/>
      <c r="KB671" s="196"/>
      <c r="KC671" s="196"/>
      <c r="KD671" s="196"/>
      <c r="KE671" s="196"/>
      <c r="KF671" s="196"/>
      <c r="KG671" s="196"/>
      <c r="KH671" s="196"/>
      <c r="KI671" s="196"/>
      <c r="KJ671" s="196"/>
      <c r="KK671" s="196"/>
      <c r="KL671" s="196"/>
      <c r="KM671" s="196"/>
      <c r="KN671" s="196"/>
      <c r="KO671" s="196"/>
      <c r="KP671" s="196"/>
      <c r="KQ671" s="196"/>
      <c r="KR671" s="196"/>
      <c r="KS671" s="196"/>
      <c r="KT671" s="196"/>
      <c r="KU671" s="196"/>
      <c r="KV671" s="196"/>
      <c r="KW671" s="196"/>
      <c r="KX671" s="196"/>
      <c r="KY671" s="196"/>
      <c r="KZ671" s="196"/>
      <c r="LA671" s="196"/>
      <c r="LB671" s="196"/>
      <c r="LC671" s="196"/>
      <c r="LD671" s="196"/>
      <c r="LE671" s="196"/>
      <c r="LF671" s="196"/>
      <c r="LG671" s="196"/>
      <c r="LH671" s="196"/>
      <c r="LI671" s="196"/>
      <c r="LJ671" s="196"/>
      <c r="LK671" s="196"/>
      <c r="LL671" s="196"/>
      <c r="LM671" s="196"/>
      <c r="LN671" s="196"/>
      <c r="LO671" s="196"/>
      <c r="LP671" s="196"/>
      <c r="LQ671" s="196"/>
      <c r="LR671" s="196"/>
      <c r="LS671" s="196"/>
      <c r="LT671" s="196"/>
      <c r="LU671" s="196"/>
      <c r="LV671" s="196"/>
      <c r="LW671" s="196"/>
      <c r="LX671" s="196"/>
      <c r="LY671" s="196"/>
      <c r="LZ671" s="196"/>
      <c r="MA671" s="196"/>
      <c r="MB671" s="196"/>
      <c r="MC671" s="196"/>
      <c r="MD671" s="196"/>
      <c r="ME671" s="196"/>
      <c r="MF671" s="196"/>
      <c r="MG671" s="196"/>
      <c r="MH671" s="196"/>
      <c r="MI671" s="196"/>
      <c r="MJ671" s="196"/>
      <c r="MK671" s="196"/>
      <c r="ML671" s="196"/>
      <c r="MM671" s="196"/>
      <c r="MN671" s="196"/>
      <c r="MO671" s="196"/>
      <c r="MP671" s="196"/>
      <c r="MQ671" s="196"/>
      <c r="MR671" s="196"/>
      <c r="MS671" s="196"/>
      <c r="MT671" s="196"/>
      <c r="MU671" s="196"/>
      <c r="MV671" s="196"/>
      <c r="MW671" s="196"/>
      <c r="MX671" s="196"/>
      <c r="MY671" s="196"/>
      <c r="MZ671" s="196"/>
      <c r="NA671" s="196"/>
      <c r="NB671" s="196"/>
      <c r="NC671" s="196"/>
      <c r="ND671" s="196"/>
      <c r="NE671" s="196"/>
      <c r="NF671" s="196"/>
      <c r="NG671" s="196"/>
      <c r="NH671" s="196"/>
      <c r="NI671" s="196"/>
      <c r="NJ671" s="196"/>
      <c r="NK671" s="196"/>
      <c r="NL671" s="196"/>
      <c r="NM671" s="196"/>
      <c r="NN671" s="196"/>
      <c r="NO671" s="196"/>
      <c r="NP671" s="196"/>
      <c r="NQ671" s="196"/>
      <c r="NR671" s="196"/>
      <c r="NS671" s="196"/>
      <c r="NT671" s="196"/>
      <c r="NU671" s="196"/>
      <c r="NV671" s="196"/>
      <c r="NW671" s="196"/>
      <c r="NX671" s="196"/>
      <c r="NY671" s="196"/>
      <c r="NZ671" s="196"/>
      <c r="OA671" s="196"/>
      <c r="OB671" s="196"/>
      <c r="OC671" s="196"/>
      <c r="OD671" s="196"/>
      <c r="OE671" s="196"/>
      <c r="OF671" s="196"/>
      <c r="OG671" s="196"/>
      <c r="OH671" s="196"/>
      <c r="OI671" s="196"/>
      <c r="OJ671" s="196"/>
      <c r="OK671" s="196"/>
      <c r="OL671" s="196"/>
      <c r="AFC671" s="196"/>
      <c r="AFD671" s="196"/>
      <c r="AFE671" s="196"/>
      <c r="AFF671" s="196"/>
      <c r="AFG671" s="196"/>
      <c r="AFH671" s="196"/>
      <c r="AFI671" s="196"/>
      <c r="AFJ671" s="196"/>
      <c r="AFK671" s="196"/>
      <c r="AFL671" s="196"/>
      <c r="AFM671" s="196"/>
      <c r="AFN671" s="196"/>
      <c r="AFO671" s="196"/>
      <c r="AFP671" s="196"/>
      <c r="AFQ671" s="196"/>
      <c r="AFR671" s="196"/>
      <c r="AFS671" s="196"/>
      <c r="AFT671" s="196"/>
      <c r="AFU671" s="196"/>
      <c r="AFV671" s="196"/>
      <c r="AFW671" s="196"/>
      <c r="AFX671" s="196"/>
      <c r="AFY671" s="196"/>
      <c r="AFZ671" s="196"/>
      <c r="AGA671" s="196"/>
      <c r="AGB671" s="196"/>
      <c r="AGC671" s="196"/>
      <c r="AGD671" s="196"/>
      <c r="AGE671" s="196"/>
      <c r="AGF671" s="196"/>
      <c r="AGG671" s="196"/>
      <c r="AGH671" s="196"/>
      <c r="AGI671" s="196"/>
      <c r="AGJ671" s="196"/>
      <c r="AGK671" s="196"/>
      <c r="AGL671" s="196"/>
      <c r="AGM671" s="196"/>
      <c r="AGN671" s="196"/>
      <c r="AGO671" s="196"/>
      <c r="AGP671" s="196"/>
    </row>
    <row r="672" spans="1:874" ht="15.75" customHeight="1" x14ac:dyDescent="0.25">
      <c r="A672" s="196"/>
      <c r="B672" s="196"/>
      <c r="C672" s="196"/>
      <c r="D672" s="205"/>
      <c r="E672" s="196"/>
      <c r="F672" s="196"/>
      <c r="G672" s="196"/>
      <c r="H672" s="196"/>
      <c r="I672" s="196"/>
      <c r="J672" s="196"/>
      <c r="K672" s="196"/>
      <c r="L672" s="206"/>
      <c r="M672" s="196"/>
      <c r="N672" s="196"/>
      <c r="O672" s="205"/>
      <c r="P672" s="196"/>
      <c r="Q672" s="196"/>
      <c r="R672" s="196"/>
      <c r="S672" s="196"/>
      <c r="T672" s="196"/>
      <c r="U672" s="196"/>
      <c r="V672" s="196"/>
      <c r="W672" s="196"/>
      <c r="X672" s="196"/>
      <c r="Y672" s="196"/>
      <c r="Z672" s="196"/>
      <c r="AA672" s="196"/>
      <c r="AB672" s="196"/>
      <c r="AC672" s="196"/>
      <c r="AD672" s="196"/>
      <c r="AE672" s="196"/>
      <c r="AF672" s="196"/>
      <c r="AG672" s="196"/>
      <c r="AH672" s="196"/>
      <c r="AI672" s="196"/>
      <c r="AJ672" s="196"/>
      <c r="AK672" s="196"/>
      <c r="AL672" s="196"/>
      <c r="AM672" s="196"/>
      <c r="AN672" s="196"/>
      <c r="AO672" s="196"/>
      <c r="AP672" s="196"/>
      <c r="AQ672" s="196"/>
      <c r="AR672" s="196"/>
      <c r="AS672" s="196"/>
      <c r="AT672" s="196"/>
      <c r="AU672" s="196"/>
      <c r="AV672" s="196"/>
      <c r="AW672" s="196"/>
      <c r="AX672" s="196"/>
      <c r="AY672" s="196"/>
      <c r="AZ672" s="196"/>
      <c r="BA672" s="196"/>
      <c r="BB672" s="196"/>
      <c r="BC672" s="196"/>
      <c r="BD672" s="196"/>
      <c r="BE672" s="196"/>
      <c r="BF672" s="196"/>
      <c r="BG672" s="196"/>
      <c r="BH672" s="196"/>
      <c r="BI672" s="196"/>
      <c r="BJ672" s="196"/>
      <c r="BK672" s="196"/>
      <c r="BL672" s="196"/>
      <c r="BM672" s="196"/>
      <c r="BN672" s="196"/>
      <c r="BO672" s="196"/>
      <c r="BP672" s="196"/>
      <c r="BQ672" s="196"/>
      <c r="BR672" s="196"/>
      <c r="BS672" s="196"/>
      <c r="BT672" s="196"/>
      <c r="BU672" s="196"/>
      <c r="BV672" s="196"/>
      <c r="BW672" s="196"/>
      <c r="BX672" s="196"/>
      <c r="BY672" s="196"/>
      <c r="BZ672" s="196"/>
      <c r="CA672" s="196"/>
      <c r="CB672" s="196"/>
      <c r="CC672" s="196"/>
      <c r="CD672" s="196"/>
      <c r="CE672" s="196"/>
      <c r="CF672" s="196"/>
      <c r="CG672" s="196"/>
      <c r="CH672" s="196"/>
      <c r="CI672" s="196"/>
      <c r="CJ672" s="196"/>
      <c r="CK672" s="196"/>
      <c r="CL672" s="196"/>
      <c r="CM672" s="196"/>
      <c r="CN672" s="196"/>
      <c r="CO672" s="196"/>
      <c r="CP672" s="196"/>
      <c r="CQ672" s="196"/>
      <c r="CR672" s="196"/>
      <c r="CS672" s="196"/>
      <c r="CT672" s="196"/>
      <c r="CU672" s="196"/>
      <c r="CV672" s="196"/>
      <c r="CW672" s="196"/>
      <c r="CX672" s="196"/>
      <c r="CY672" s="196"/>
      <c r="CZ672" s="196"/>
      <c r="DA672" s="196"/>
      <c r="DB672" s="196"/>
      <c r="DC672" s="196"/>
      <c r="DD672" s="196"/>
      <c r="DE672" s="196"/>
      <c r="DF672" s="196"/>
      <c r="DG672" s="196"/>
      <c r="DH672" s="196"/>
      <c r="DI672" s="196"/>
      <c r="DJ672" s="196"/>
      <c r="DK672" s="196"/>
      <c r="DL672" s="196"/>
      <c r="DM672" s="196"/>
      <c r="DN672" s="196"/>
      <c r="DO672" s="196"/>
      <c r="DP672" s="196"/>
      <c r="DQ672" s="196"/>
      <c r="DR672" s="196"/>
      <c r="DS672" s="196"/>
      <c r="DT672" s="196"/>
      <c r="DU672" s="196"/>
      <c r="DV672" s="196"/>
      <c r="DW672" s="196"/>
      <c r="DX672" s="196"/>
      <c r="DY672" s="196"/>
      <c r="DZ672" s="196"/>
      <c r="EA672" s="196"/>
      <c r="EB672" s="196"/>
      <c r="EC672" s="196"/>
      <c r="ED672" s="196"/>
      <c r="EE672" s="196"/>
      <c r="EF672" s="196"/>
      <c r="EG672" s="196"/>
      <c r="EH672" s="196"/>
      <c r="EI672" s="196"/>
      <c r="EJ672" s="196"/>
      <c r="EK672" s="196"/>
      <c r="EL672" s="196"/>
      <c r="EM672" s="196"/>
      <c r="EN672" s="196"/>
      <c r="EO672" s="196"/>
      <c r="EP672" s="196"/>
      <c r="EQ672" s="196"/>
      <c r="ER672" s="196"/>
      <c r="ES672" s="196"/>
      <c r="ET672" s="196"/>
      <c r="EU672" s="196"/>
      <c r="EV672" s="196"/>
      <c r="EW672" s="196"/>
      <c r="EX672" s="196"/>
      <c r="EY672" s="196"/>
      <c r="EZ672" s="196"/>
      <c r="FA672" s="196"/>
      <c r="FB672" s="196"/>
      <c r="FC672" s="196"/>
      <c r="FD672" s="196"/>
      <c r="FE672" s="196"/>
      <c r="FF672" s="196"/>
      <c r="FG672" s="196"/>
      <c r="FH672" s="196"/>
      <c r="FI672" s="196"/>
      <c r="FJ672" s="196"/>
      <c r="FK672" s="196"/>
      <c r="FL672" s="196"/>
      <c r="FM672" s="196"/>
      <c r="FN672" s="196"/>
      <c r="FO672" s="196"/>
      <c r="FP672" s="196"/>
      <c r="FQ672" s="196"/>
      <c r="FR672" s="196"/>
      <c r="FS672" s="196"/>
      <c r="FT672" s="196"/>
      <c r="FU672" s="196"/>
      <c r="FV672" s="196"/>
      <c r="FW672" s="196"/>
      <c r="FX672" s="196"/>
      <c r="FY672" s="196"/>
      <c r="FZ672" s="196"/>
      <c r="GA672" s="196"/>
      <c r="GB672" s="196"/>
      <c r="GC672" s="196"/>
      <c r="GD672" s="196"/>
      <c r="GE672" s="196"/>
      <c r="GF672" s="196"/>
      <c r="GG672" s="196"/>
      <c r="GH672" s="196"/>
      <c r="GI672" s="196"/>
      <c r="GJ672" s="196"/>
      <c r="GK672" s="196"/>
      <c r="GL672" s="196"/>
      <c r="GM672" s="196"/>
      <c r="GN672" s="196"/>
      <c r="GO672" s="196"/>
      <c r="GP672" s="196"/>
      <c r="GQ672" s="196"/>
      <c r="GR672" s="196"/>
      <c r="GS672" s="196"/>
      <c r="GT672" s="196"/>
      <c r="GU672" s="196"/>
      <c r="GV672" s="196"/>
      <c r="GW672" s="196"/>
      <c r="GX672" s="196"/>
      <c r="GY672" s="196"/>
      <c r="GZ672" s="196"/>
      <c r="HA672" s="196"/>
      <c r="HB672" s="196"/>
      <c r="HC672" s="196"/>
      <c r="HD672" s="196"/>
      <c r="HE672" s="196"/>
      <c r="HF672" s="196"/>
      <c r="HG672" s="196"/>
      <c r="HH672" s="196"/>
      <c r="HI672" s="196"/>
      <c r="HJ672" s="196"/>
      <c r="HK672" s="196"/>
      <c r="HL672" s="196"/>
      <c r="HM672" s="196"/>
      <c r="HN672" s="196"/>
      <c r="HO672" s="196"/>
      <c r="HP672" s="196"/>
      <c r="HQ672" s="196"/>
      <c r="HR672" s="196"/>
      <c r="HS672" s="196"/>
      <c r="HT672" s="196"/>
      <c r="HU672" s="196"/>
      <c r="HV672" s="196"/>
      <c r="HW672" s="196"/>
      <c r="HX672" s="196"/>
      <c r="HY672" s="196"/>
      <c r="HZ672" s="196"/>
      <c r="IA672" s="196"/>
      <c r="IB672" s="196"/>
      <c r="IC672" s="196"/>
      <c r="ID672" s="196"/>
      <c r="IE672" s="196"/>
      <c r="IF672" s="196"/>
      <c r="IG672" s="196"/>
      <c r="IH672" s="196"/>
      <c r="II672" s="196"/>
      <c r="IJ672" s="196"/>
      <c r="IK672" s="196"/>
      <c r="IL672" s="196"/>
      <c r="IM672" s="196"/>
      <c r="IN672" s="196"/>
      <c r="IO672" s="196"/>
      <c r="IP672" s="196"/>
      <c r="IQ672" s="196"/>
      <c r="IR672" s="196"/>
      <c r="IS672" s="196"/>
      <c r="IT672" s="196"/>
      <c r="IU672" s="196"/>
      <c r="IV672" s="196"/>
      <c r="IW672" s="196"/>
      <c r="IX672" s="196"/>
      <c r="IY672" s="196"/>
      <c r="IZ672" s="196"/>
      <c r="JA672" s="196"/>
      <c r="JB672" s="196"/>
      <c r="JC672" s="196"/>
      <c r="JD672" s="196"/>
      <c r="JE672" s="196"/>
      <c r="JF672" s="196"/>
      <c r="JG672" s="196"/>
      <c r="JH672" s="196"/>
      <c r="JI672" s="196"/>
      <c r="JJ672" s="196"/>
      <c r="JK672" s="196"/>
      <c r="JL672" s="196"/>
      <c r="JM672" s="196"/>
      <c r="JN672" s="196"/>
      <c r="JO672" s="196"/>
      <c r="JP672" s="196"/>
      <c r="JQ672" s="196"/>
      <c r="JR672" s="196"/>
      <c r="JS672" s="196"/>
      <c r="JT672" s="196"/>
      <c r="JU672" s="196"/>
      <c r="JV672" s="196"/>
      <c r="JW672" s="196"/>
      <c r="JX672" s="196"/>
      <c r="JY672" s="196"/>
      <c r="JZ672" s="196"/>
      <c r="KA672" s="196"/>
      <c r="KB672" s="196"/>
      <c r="KC672" s="196"/>
      <c r="KD672" s="196"/>
      <c r="KE672" s="196"/>
      <c r="KF672" s="196"/>
      <c r="KG672" s="196"/>
      <c r="KH672" s="196"/>
      <c r="KI672" s="196"/>
      <c r="KJ672" s="196"/>
      <c r="KK672" s="196"/>
      <c r="KL672" s="196"/>
      <c r="KM672" s="196"/>
      <c r="KN672" s="196"/>
      <c r="KO672" s="196"/>
      <c r="KP672" s="196"/>
      <c r="KQ672" s="196"/>
      <c r="KR672" s="196"/>
      <c r="KS672" s="196"/>
      <c r="KT672" s="196"/>
      <c r="KU672" s="196"/>
      <c r="KV672" s="196"/>
      <c r="KW672" s="196"/>
      <c r="KX672" s="196"/>
      <c r="KY672" s="196"/>
      <c r="KZ672" s="196"/>
      <c r="LA672" s="196"/>
      <c r="LB672" s="196"/>
      <c r="LC672" s="196"/>
      <c r="LD672" s="196"/>
      <c r="LE672" s="196"/>
      <c r="LF672" s="196"/>
      <c r="LG672" s="196"/>
      <c r="LH672" s="196"/>
      <c r="LI672" s="196"/>
      <c r="LJ672" s="196"/>
      <c r="LK672" s="196"/>
      <c r="LL672" s="196"/>
      <c r="LM672" s="196"/>
      <c r="LN672" s="196"/>
      <c r="LO672" s="196"/>
      <c r="LP672" s="196"/>
      <c r="LQ672" s="196"/>
      <c r="LR672" s="196"/>
      <c r="LS672" s="196"/>
      <c r="LT672" s="196"/>
      <c r="LU672" s="196"/>
      <c r="LV672" s="196"/>
      <c r="LW672" s="196"/>
      <c r="LX672" s="196"/>
      <c r="LY672" s="196"/>
      <c r="LZ672" s="196"/>
      <c r="MA672" s="196"/>
      <c r="MB672" s="196"/>
      <c r="MC672" s="196"/>
      <c r="MD672" s="196"/>
      <c r="ME672" s="196"/>
      <c r="MF672" s="196"/>
      <c r="MG672" s="196"/>
      <c r="MH672" s="196"/>
      <c r="MI672" s="196"/>
      <c r="MJ672" s="196"/>
      <c r="MK672" s="196"/>
      <c r="ML672" s="196"/>
      <c r="MM672" s="196"/>
      <c r="MN672" s="196"/>
      <c r="MO672" s="196"/>
      <c r="MP672" s="196"/>
      <c r="MQ672" s="196"/>
      <c r="MR672" s="196"/>
      <c r="MS672" s="196"/>
      <c r="MT672" s="196"/>
      <c r="MU672" s="196"/>
      <c r="MV672" s="196"/>
      <c r="MW672" s="196"/>
      <c r="MX672" s="196"/>
      <c r="MY672" s="196"/>
      <c r="MZ672" s="196"/>
      <c r="NA672" s="196"/>
      <c r="NB672" s="196"/>
      <c r="NC672" s="196"/>
      <c r="ND672" s="196"/>
      <c r="NE672" s="196"/>
      <c r="NF672" s="196"/>
      <c r="NG672" s="196"/>
      <c r="NH672" s="196"/>
      <c r="NI672" s="196"/>
      <c r="NJ672" s="196"/>
      <c r="NK672" s="196"/>
      <c r="NL672" s="196"/>
      <c r="NM672" s="196"/>
      <c r="NN672" s="196"/>
      <c r="NO672" s="196"/>
      <c r="NP672" s="196"/>
      <c r="NQ672" s="196"/>
      <c r="NR672" s="196"/>
      <c r="NS672" s="196"/>
      <c r="NT672" s="196"/>
      <c r="NU672" s="196"/>
      <c r="NV672" s="196"/>
      <c r="NW672" s="196"/>
      <c r="NX672" s="196"/>
      <c r="NY672" s="196"/>
      <c r="NZ672" s="196"/>
      <c r="OA672" s="196"/>
      <c r="OB672" s="196"/>
      <c r="OC672" s="196"/>
      <c r="OD672" s="196"/>
      <c r="OE672" s="196"/>
      <c r="OF672" s="196"/>
      <c r="OG672" s="196"/>
      <c r="OH672" s="196"/>
      <c r="OI672" s="196"/>
      <c r="OJ672" s="196"/>
      <c r="OK672" s="196"/>
      <c r="OL672" s="196"/>
      <c r="AFC672" s="196"/>
      <c r="AFD672" s="196"/>
      <c r="AFE672" s="196"/>
      <c r="AFF672" s="196"/>
      <c r="AFG672" s="196"/>
      <c r="AFH672" s="196"/>
      <c r="AFI672" s="196"/>
      <c r="AFJ672" s="196"/>
      <c r="AFK672" s="196"/>
      <c r="AFL672" s="196"/>
      <c r="AFM672" s="196"/>
      <c r="AFN672" s="196"/>
      <c r="AFO672" s="196"/>
      <c r="AFP672" s="196"/>
      <c r="AFQ672" s="196"/>
      <c r="AFR672" s="196"/>
      <c r="AFS672" s="196"/>
      <c r="AFT672" s="196"/>
      <c r="AFU672" s="196"/>
      <c r="AFV672" s="196"/>
      <c r="AFW672" s="196"/>
      <c r="AFX672" s="196"/>
      <c r="AFY672" s="196"/>
      <c r="AFZ672" s="196"/>
      <c r="AGA672" s="196"/>
      <c r="AGB672" s="196"/>
      <c r="AGC672" s="196"/>
      <c r="AGD672" s="196"/>
      <c r="AGE672" s="196"/>
      <c r="AGF672" s="196"/>
      <c r="AGG672" s="196"/>
      <c r="AGH672" s="196"/>
      <c r="AGI672" s="196"/>
      <c r="AGJ672" s="196"/>
      <c r="AGK672" s="196"/>
      <c r="AGL672" s="196"/>
      <c r="AGM672" s="196"/>
      <c r="AGN672" s="196"/>
      <c r="AGO672" s="196"/>
      <c r="AGP672" s="196"/>
    </row>
    <row r="673" spans="1:874" ht="15.75" customHeight="1" x14ac:dyDescent="0.25">
      <c r="A673" s="196"/>
      <c r="B673" s="196"/>
      <c r="C673" s="196"/>
      <c r="D673" s="205"/>
      <c r="E673" s="196"/>
      <c r="F673" s="196"/>
      <c r="G673" s="196"/>
      <c r="H673" s="196"/>
      <c r="I673" s="196"/>
      <c r="J673" s="196"/>
      <c r="K673" s="196"/>
      <c r="L673" s="206"/>
      <c r="M673" s="196"/>
      <c r="N673" s="196"/>
      <c r="O673" s="205"/>
      <c r="P673" s="196"/>
      <c r="Q673" s="196"/>
      <c r="R673" s="196"/>
      <c r="S673" s="196"/>
      <c r="T673" s="196"/>
      <c r="U673" s="196"/>
      <c r="V673" s="196"/>
      <c r="W673" s="196"/>
      <c r="X673" s="196"/>
      <c r="Y673" s="196"/>
      <c r="Z673" s="196"/>
      <c r="AA673" s="196"/>
      <c r="AB673" s="196"/>
      <c r="AC673" s="196"/>
      <c r="AD673" s="196"/>
      <c r="AE673" s="196"/>
      <c r="AF673" s="196"/>
      <c r="AG673" s="196"/>
      <c r="AH673" s="196"/>
      <c r="AI673" s="196"/>
      <c r="AJ673" s="196"/>
      <c r="AK673" s="196"/>
      <c r="AL673" s="196"/>
      <c r="AM673" s="196"/>
      <c r="AN673" s="196"/>
      <c r="AO673" s="196"/>
      <c r="AP673" s="196"/>
      <c r="AQ673" s="196"/>
      <c r="AR673" s="196"/>
      <c r="AS673" s="196"/>
      <c r="AT673" s="196"/>
      <c r="AU673" s="196"/>
      <c r="AV673" s="196"/>
      <c r="AW673" s="196"/>
      <c r="AX673" s="196"/>
      <c r="AY673" s="196"/>
      <c r="AZ673" s="196"/>
      <c r="BA673" s="196"/>
      <c r="BB673" s="196"/>
      <c r="BC673" s="196"/>
      <c r="BD673" s="196"/>
      <c r="BE673" s="196"/>
      <c r="BF673" s="196"/>
      <c r="BG673" s="196"/>
      <c r="BH673" s="196"/>
      <c r="BI673" s="196"/>
      <c r="BJ673" s="196"/>
      <c r="BK673" s="196"/>
      <c r="BL673" s="196"/>
      <c r="BM673" s="196"/>
      <c r="BN673" s="196"/>
      <c r="BO673" s="196"/>
      <c r="BP673" s="196"/>
      <c r="BQ673" s="196"/>
      <c r="BR673" s="196"/>
      <c r="BS673" s="196"/>
      <c r="BT673" s="196"/>
      <c r="BU673" s="196"/>
      <c r="BV673" s="196"/>
      <c r="BW673" s="196"/>
      <c r="BX673" s="196"/>
      <c r="BY673" s="196"/>
      <c r="BZ673" s="196"/>
      <c r="CA673" s="196"/>
      <c r="CB673" s="196"/>
      <c r="CC673" s="196"/>
      <c r="CD673" s="196"/>
      <c r="CE673" s="196"/>
      <c r="CF673" s="196"/>
      <c r="CG673" s="196"/>
      <c r="CH673" s="196"/>
      <c r="CI673" s="196"/>
      <c r="CJ673" s="196"/>
      <c r="CK673" s="196"/>
      <c r="CL673" s="196"/>
      <c r="CM673" s="196"/>
      <c r="CN673" s="196"/>
      <c r="CO673" s="196"/>
      <c r="CP673" s="196"/>
      <c r="CQ673" s="196"/>
      <c r="CR673" s="196"/>
      <c r="CS673" s="196"/>
      <c r="CT673" s="196"/>
      <c r="CU673" s="196"/>
      <c r="CV673" s="196"/>
      <c r="CW673" s="196"/>
      <c r="CX673" s="196"/>
      <c r="CY673" s="196"/>
      <c r="CZ673" s="196"/>
      <c r="DA673" s="196"/>
      <c r="DB673" s="196"/>
      <c r="DC673" s="196"/>
      <c r="DD673" s="196"/>
      <c r="DE673" s="196"/>
      <c r="DF673" s="196"/>
      <c r="DG673" s="196"/>
      <c r="DH673" s="196"/>
      <c r="DI673" s="196"/>
      <c r="DJ673" s="196"/>
      <c r="DK673" s="196"/>
      <c r="DL673" s="196"/>
      <c r="DM673" s="196"/>
      <c r="DN673" s="196"/>
      <c r="DO673" s="196"/>
      <c r="DP673" s="196"/>
      <c r="DQ673" s="196"/>
      <c r="DR673" s="196"/>
      <c r="DS673" s="196"/>
      <c r="DT673" s="196"/>
      <c r="DU673" s="196"/>
      <c r="DV673" s="196"/>
      <c r="DW673" s="196"/>
      <c r="DX673" s="196"/>
      <c r="DY673" s="196"/>
      <c r="DZ673" s="196"/>
      <c r="EA673" s="196"/>
      <c r="EB673" s="196"/>
      <c r="EC673" s="196"/>
      <c r="ED673" s="196"/>
      <c r="EE673" s="196"/>
      <c r="EF673" s="196"/>
      <c r="EG673" s="196"/>
      <c r="EH673" s="196"/>
      <c r="EI673" s="196"/>
      <c r="EJ673" s="196"/>
      <c r="EK673" s="196"/>
      <c r="EL673" s="196"/>
      <c r="EM673" s="196"/>
      <c r="EN673" s="196"/>
      <c r="EO673" s="196"/>
      <c r="EP673" s="196"/>
      <c r="EQ673" s="196"/>
      <c r="ER673" s="196"/>
      <c r="ES673" s="196"/>
      <c r="ET673" s="196"/>
      <c r="EU673" s="196"/>
      <c r="EV673" s="196"/>
      <c r="EW673" s="196"/>
      <c r="EX673" s="196"/>
      <c r="EY673" s="196"/>
      <c r="EZ673" s="196"/>
      <c r="FA673" s="196"/>
      <c r="FB673" s="196"/>
      <c r="FC673" s="196"/>
      <c r="FD673" s="196"/>
      <c r="FE673" s="196"/>
      <c r="FF673" s="196"/>
      <c r="FG673" s="196"/>
      <c r="FH673" s="196"/>
      <c r="FI673" s="196"/>
      <c r="FJ673" s="196"/>
      <c r="FK673" s="196"/>
      <c r="FL673" s="196"/>
      <c r="FM673" s="196"/>
      <c r="FN673" s="196"/>
      <c r="FO673" s="196"/>
      <c r="FP673" s="196"/>
      <c r="FQ673" s="196"/>
      <c r="FR673" s="196"/>
      <c r="FS673" s="196"/>
      <c r="FT673" s="196"/>
      <c r="FU673" s="196"/>
      <c r="FV673" s="196"/>
      <c r="FW673" s="196"/>
      <c r="FX673" s="196"/>
      <c r="FY673" s="196"/>
      <c r="FZ673" s="196"/>
      <c r="GA673" s="196"/>
      <c r="GB673" s="196"/>
      <c r="GC673" s="196"/>
      <c r="GD673" s="196"/>
      <c r="GE673" s="196"/>
      <c r="GF673" s="196"/>
      <c r="GG673" s="196"/>
      <c r="GH673" s="196"/>
      <c r="GI673" s="196"/>
      <c r="GJ673" s="196"/>
      <c r="GK673" s="196"/>
      <c r="GL673" s="196"/>
      <c r="GM673" s="196"/>
      <c r="GN673" s="196"/>
      <c r="GO673" s="196"/>
      <c r="GP673" s="196"/>
      <c r="GQ673" s="196"/>
      <c r="GR673" s="196"/>
      <c r="GS673" s="196"/>
      <c r="GT673" s="196"/>
      <c r="GU673" s="196"/>
      <c r="GV673" s="196"/>
      <c r="GW673" s="196"/>
      <c r="GX673" s="196"/>
      <c r="GY673" s="196"/>
      <c r="GZ673" s="196"/>
      <c r="HA673" s="196"/>
      <c r="HB673" s="196"/>
      <c r="HC673" s="196"/>
      <c r="HD673" s="196"/>
      <c r="HE673" s="196"/>
      <c r="HF673" s="196"/>
      <c r="HG673" s="196"/>
      <c r="HH673" s="196"/>
      <c r="HI673" s="196"/>
      <c r="HJ673" s="196"/>
      <c r="HK673" s="196"/>
      <c r="HL673" s="196"/>
      <c r="HM673" s="196"/>
      <c r="HN673" s="196"/>
      <c r="HO673" s="196"/>
      <c r="HP673" s="196"/>
      <c r="HQ673" s="196"/>
      <c r="HR673" s="196"/>
      <c r="HS673" s="196"/>
      <c r="HT673" s="196"/>
      <c r="HU673" s="196"/>
      <c r="HV673" s="196"/>
      <c r="HW673" s="196"/>
      <c r="HX673" s="196"/>
      <c r="HY673" s="196"/>
      <c r="HZ673" s="196"/>
      <c r="IA673" s="196"/>
      <c r="IB673" s="196"/>
      <c r="IC673" s="196"/>
      <c r="ID673" s="196"/>
      <c r="IE673" s="196"/>
      <c r="IF673" s="196"/>
      <c r="IG673" s="196"/>
      <c r="IH673" s="196"/>
      <c r="II673" s="196"/>
      <c r="IJ673" s="196"/>
      <c r="IK673" s="196"/>
      <c r="IL673" s="196"/>
      <c r="IM673" s="196"/>
      <c r="IN673" s="196"/>
      <c r="IO673" s="196"/>
      <c r="IP673" s="196"/>
      <c r="IQ673" s="196"/>
      <c r="IR673" s="196"/>
      <c r="IS673" s="196"/>
      <c r="IT673" s="196"/>
      <c r="IU673" s="196"/>
      <c r="IV673" s="196"/>
      <c r="IW673" s="196"/>
      <c r="IX673" s="196"/>
      <c r="IY673" s="196"/>
      <c r="IZ673" s="196"/>
      <c r="JA673" s="196"/>
      <c r="JB673" s="196"/>
      <c r="JC673" s="196"/>
      <c r="JD673" s="196"/>
      <c r="JE673" s="196"/>
      <c r="JF673" s="196"/>
      <c r="JG673" s="196"/>
      <c r="JH673" s="196"/>
      <c r="JI673" s="196"/>
      <c r="JJ673" s="196"/>
      <c r="JK673" s="196"/>
      <c r="JL673" s="196"/>
      <c r="JM673" s="196"/>
      <c r="JN673" s="196"/>
      <c r="JO673" s="196"/>
      <c r="JP673" s="196"/>
      <c r="JQ673" s="196"/>
      <c r="JR673" s="196"/>
      <c r="JS673" s="196"/>
      <c r="JT673" s="196"/>
      <c r="JU673" s="196"/>
      <c r="JV673" s="196"/>
      <c r="JW673" s="196"/>
      <c r="JX673" s="196"/>
      <c r="JY673" s="196"/>
      <c r="JZ673" s="196"/>
      <c r="KA673" s="196"/>
      <c r="KB673" s="196"/>
      <c r="KC673" s="196"/>
      <c r="KD673" s="196"/>
      <c r="KE673" s="196"/>
      <c r="KF673" s="196"/>
      <c r="KG673" s="196"/>
      <c r="KH673" s="196"/>
      <c r="KI673" s="196"/>
      <c r="KJ673" s="196"/>
      <c r="KK673" s="196"/>
      <c r="KL673" s="196"/>
      <c r="KM673" s="196"/>
      <c r="KN673" s="196"/>
      <c r="KO673" s="196"/>
      <c r="KP673" s="196"/>
      <c r="KQ673" s="196"/>
      <c r="KR673" s="196"/>
      <c r="KS673" s="196"/>
      <c r="KT673" s="196"/>
      <c r="KU673" s="196"/>
      <c r="KV673" s="196"/>
      <c r="KW673" s="196"/>
      <c r="KX673" s="196"/>
      <c r="KY673" s="196"/>
      <c r="KZ673" s="196"/>
      <c r="LA673" s="196"/>
      <c r="LB673" s="196"/>
      <c r="LC673" s="196"/>
      <c r="LD673" s="196"/>
      <c r="LE673" s="196"/>
      <c r="LF673" s="196"/>
      <c r="LG673" s="196"/>
      <c r="LH673" s="196"/>
      <c r="LI673" s="196"/>
      <c r="LJ673" s="196"/>
      <c r="LK673" s="196"/>
      <c r="LL673" s="196"/>
      <c r="LM673" s="196"/>
      <c r="LN673" s="196"/>
      <c r="LO673" s="196"/>
      <c r="LP673" s="196"/>
      <c r="LQ673" s="196"/>
      <c r="LR673" s="196"/>
      <c r="LS673" s="196"/>
      <c r="LT673" s="196"/>
      <c r="LU673" s="196"/>
      <c r="LV673" s="196"/>
      <c r="LW673" s="196"/>
      <c r="LX673" s="196"/>
      <c r="LY673" s="196"/>
      <c r="LZ673" s="196"/>
      <c r="MA673" s="196"/>
      <c r="MB673" s="196"/>
      <c r="MC673" s="196"/>
      <c r="MD673" s="196"/>
      <c r="ME673" s="196"/>
      <c r="MF673" s="196"/>
      <c r="MG673" s="196"/>
      <c r="MH673" s="196"/>
      <c r="MI673" s="196"/>
      <c r="MJ673" s="196"/>
      <c r="MK673" s="196"/>
      <c r="ML673" s="196"/>
      <c r="MM673" s="196"/>
      <c r="MN673" s="196"/>
      <c r="MO673" s="196"/>
      <c r="MP673" s="196"/>
      <c r="MQ673" s="196"/>
      <c r="MR673" s="196"/>
      <c r="MS673" s="196"/>
      <c r="MT673" s="196"/>
      <c r="MU673" s="196"/>
      <c r="MV673" s="196"/>
      <c r="MW673" s="196"/>
      <c r="MX673" s="196"/>
      <c r="MY673" s="196"/>
      <c r="MZ673" s="196"/>
      <c r="NA673" s="196"/>
      <c r="NB673" s="196"/>
      <c r="NC673" s="196"/>
      <c r="ND673" s="196"/>
      <c r="NE673" s="196"/>
      <c r="NF673" s="196"/>
      <c r="NG673" s="196"/>
      <c r="NH673" s="196"/>
      <c r="NI673" s="196"/>
      <c r="NJ673" s="196"/>
      <c r="NK673" s="196"/>
      <c r="NL673" s="196"/>
      <c r="NM673" s="196"/>
      <c r="NN673" s="196"/>
      <c r="NO673" s="196"/>
      <c r="NP673" s="196"/>
      <c r="NQ673" s="196"/>
      <c r="NR673" s="196"/>
      <c r="NS673" s="196"/>
      <c r="NT673" s="196"/>
      <c r="NU673" s="196"/>
      <c r="NV673" s="196"/>
      <c r="NW673" s="196"/>
      <c r="NX673" s="196"/>
      <c r="NY673" s="196"/>
      <c r="NZ673" s="196"/>
      <c r="OA673" s="196"/>
      <c r="OB673" s="196"/>
      <c r="OC673" s="196"/>
      <c r="OD673" s="196"/>
      <c r="OE673" s="196"/>
      <c r="OF673" s="196"/>
      <c r="OG673" s="196"/>
      <c r="OH673" s="196"/>
      <c r="OI673" s="196"/>
      <c r="OJ673" s="196"/>
      <c r="OK673" s="196"/>
      <c r="OL673" s="196"/>
      <c r="AFC673" s="196"/>
      <c r="AFD673" s="196"/>
      <c r="AFE673" s="196"/>
      <c r="AFF673" s="196"/>
      <c r="AFG673" s="196"/>
      <c r="AFH673" s="196"/>
      <c r="AFI673" s="196"/>
      <c r="AFJ673" s="196"/>
      <c r="AFK673" s="196"/>
      <c r="AFL673" s="196"/>
      <c r="AFM673" s="196"/>
      <c r="AFN673" s="196"/>
      <c r="AFO673" s="196"/>
      <c r="AFP673" s="196"/>
      <c r="AFQ673" s="196"/>
      <c r="AFR673" s="196"/>
      <c r="AFS673" s="196"/>
      <c r="AFT673" s="196"/>
      <c r="AFU673" s="196"/>
      <c r="AFV673" s="196"/>
      <c r="AFW673" s="196"/>
      <c r="AFX673" s="196"/>
      <c r="AFY673" s="196"/>
      <c r="AFZ673" s="196"/>
      <c r="AGA673" s="196"/>
      <c r="AGB673" s="196"/>
      <c r="AGC673" s="196"/>
      <c r="AGD673" s="196"/>
      <c r="AGE673" s="196"/>
      <c r="AGF673" s="196"/>
      <c r="AGG673" s="196"/>
      <c r="AGH673" s="196"/>
      <c r="AGI673" s="196"/>
      <c r="AGJ673" s="196"/>
      <c r="AGK673" s="196"/>
      <c r="AGL673" s="196"/>
      <c r="AGM673" s="196"/>
      <c r="AGN673" s="196"/>
      <c r="AGO673" s="196"/>
      <c r="AGP673" s="196"/>
    </row>
    <row r="674" spans="1:874" ht="15.75" customHeight="1" x14ac:dyDescent="0.25">
      <c r="A674" s="196"/>
      <c r="B674" s="196"/>
      <c r="C674" s="196"/>
      <c r="D674" s="205"/>
      <c r="E674" s="196"/>
      <c r="F674" s="196"/>
      <c r="G674" s="196"/>
      <c r="H674" s="196"/>
      <c r="I674" s="196"/>
      <c r="J674" s="196"/>
      <c r="K674" s="196"/>
      <c r="L674" s="206"/>
      <c r="M674" s="196"/>
      <c r="N674" s="196"/>
      <c r="O674" s="205"/>
      <c r="P674" s="196"/>
      <c r="Q674" s="196"/>
      <c r="R674" s="196"/>
      <c r="S674" s="196"/>
      <c r="T674" s="196"/>
      <c r="U674" s="196"/>
      <c r="V674" s="196"/>
      <c r="W674" s="19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96"/>
      <c r="AY674" s="196"/>
      <c r="AZ674" s="196"/>
      <c r="BA674" s="196"/>
      <c r="BB674" s="196"/>
      <c r="BC674" s="196"/>
      <c r="BD674" s="196"/>
      <c r="BE674" s="196"/>
      <c r="BF674" s="196"/>
      <c r="BG674" s="196"/>
      <c r="BH674" s="196"/>
      <c r="BI674" s="196"/>
      <c r="BJ674" s="196"/>
      <c r="BK674" s="196"/>
      <c r="BL674" s="196"/>
      <c r="BM674" s="196"/>
      <c r="BN674" s="196"/>
      <c r="BO674" s="196"/>
      <c r="BP674" s="196"/>
      <c r="BQ674" s="196"/>
      <c r="BR674" s="196"/>
      <c r="BS674" s="196"/>
      <c r="BT674" s="196"/>
      <c r="BU674" s="196"/>
      <c r="BV674" s="196"/>
      <c r="BW674" s="196"/>
      <c r="BX674" s="196"/>
      <c r="BY674" s="196"/>
      <c r="BZ674" s="196"/>
      <c r="CA674" s="196"/>
      <c r="CB674" s="196"/>
      <c r="CC674" s="196"/>
      <c r="CD674" s="196"/>
      <c r="CE674" s="196"/>
      <c r="CF674" s="196"/>
      <c r="CG674" s="196"/>
      <c r="CH674" s="196"/>
      <c r="CI674" s="196"/>
      <c r="CJ674" s="196"/>
      <c r="CK674" s="196"/>
      <c r="CL674" s="196"/>
      <c r="CM674" s="196"/>
      <c r="CN674" s="196"/>
      <c r="CO674" s="196"/>
      <c r="CP674" s="196"/>
      <c r="CQ674" s="196"/>
      <c r="CR674" s="196"/>
      <c r="CS674" s="196"/>
      <c r="CT674" s="196"/>
      <c r="CU674" s="196"/>
      <c r="CV674" s="196"/>
      <c r="CW674" s="196"/>
      <c r="CX674" s="196"/>
      <c r="CY674" s="196"/>
      <c r="CZ674" s="196"/>
      <c r="DA674" s="196"/>
      <c r="DB674" s="196"/>
      <c r="DC674" s="196"/>
      <c r="DD674" s="196"/>
      <c r="DE674" s="196"/>
      <c r="DF674" s="196"/>
      <c r="DG674" s="196"/>
      <c r="DH674" s="196"/>
      <c r="DI674" s="196"/>
      <c r="DJ674" s="196"/>
      <c r="DK674" s="196"/>
      <c r="DL674" s="196"/>
      <c r="DM674" s="196"/>
      <c r="DN674" s="196"/>
      <c r="DO674" s="196"/>
      <c r="DP674" s="196"/>
      <c r="DQ674" s="196"/>
      <c r="DR674" s="196"/>
      <c r="DS674" s="196"/>
      <c r="DT674" s="196"/>
      <c r="DU674" s="196"/>
      <c r="DV674" s="196"/>
      <c r="DW674" s="196"/>
      <c r="DX674" s="196"/>
      <c r="DY674" s="196"/>
      <c r="DZ674" s="196"/>
      <c r="EA674" s="196"/>
      <c r="EB674" s="196"/>
      <c r="EC674" s="196"/>
      <c r="ED674" s="196"/>
      <c r="EE674" s="196"/>
      <c r="EF674" s="196"/>
      <c r="EG674" s="196"/>
      <c r="EH674" s="196"/>
      <c r="EI674" s="196"/>
      <c r="EJ674" s="196"/>
      <c r="EK674" s="196"/>
      <c r="EL674" s="196"/>
      <c r="EM674" s="196"/>
      <c r="EN674" s="196"/>
      <c r="EO674" s="196"/>
      <c r="EP674" s="196"/>
      <c r="EQ674" s="196"/>
      <c r="ER674" s="196"/>
      <c r="ES674" s="196"/>
      <c r="ET674" s="196"/>
      <c r="EU674" s="196"/>
      <c r="EV674" s="196"/>
      <c r="EW674" s="196"/>
      <c r="EX674" s="196"/>
      <c r="EY674" s="196"/>
      <c r="EZ674" s="196"/>
      <c r="FA674" s="196"/>
      <c r="FB674" s="196"/>
      <c r="FC674" s="196"/>
      <c r="FD674" s="196"/>
      <c r="FE674" s="196"/>
      <c r="FF674" s="196"/>
      <c r="FG674" s="196"/>
      <c r="FH674" s="196"/>
      <c r="FI674" s="196"/>
      <c r="FJ674" s="196"/>
      <c r="FK674" s="196"/>
      <c r="FL674" s="196"/>
      <c r="FM674" s="196"/>
      <c r="FN674" s="196"/>
      <c r="FO674" s="196"/>
      <c r="FP674" s="196"/>
      <c r="FQ674" s="196"/>
      <c r="FR674" s="196"/>
      <c r="FS674" s="196"/>
      <c r="FT674" s="196"/>
      <c r="FU674" s="196"/>
      <c r="FV674" s="196"/>
      <c r="FW674" s="196"/>
      <c r="FX674" s="196"/>
      <c r="FY674" s="196"/>
      <c r="FZ674" s="196"/>
      <c r="GA674" s="196"/>
      <c r="GB674" s="196"/>
      <c r="GC674" s="196"/>
      <c r="GD674" s="196"/>
      <c r="GE674" s="196"/>
      <c r="GF674" s="196"/>
      <c r="GG674" s="196"/>
      <c r="GH674" s="196"/>
      <c r="GI674" s="196"/>
      <c r="GJ674" s="196"/>
      <c r="GK674" s="196"/>
      <c r="GL674" s="196"/>
      <c r="GM674" s="196"/>
      <c r="GN674" s="196"/>
      <c r="GO674" s="196"/>
      <c r="GP674" s="196"/>
      <c r="GQ674" s="196"/>
      <c r="GR674" s="196"/>
      <c r="GS674" s="196"/>
      <c r="GT674" s="196"/>
      <c r="GU674" s="196"/>
      <c r="GV674" s="196"/>
      <c r="GW674" s="196"/>
      <c r="GX674" s="196"/>
      <c r="GY674" s="196"/>
      <c r="GZ674" s="196"/>
      <c r="HA674" s="196"/>
      <c r="HB674" s="196"/>
      <c r="HC674" s="196"/>
      <c r="HD674" s="196"/>
      <c r="HE674" s="196"/>
      <c r="HF674" s="196"/>
      <c r="HG674" s="196"/>
      <c r="HH674" s="196"/>
      <c r="HI674" s="196"/>
      <c r="HJ674" s="196"/>
      <c r="HK674" s="196"/>
      <c r="HL674" s="196"/>
      <c r="HM674" s="196"/>
      <c r="HN674" s="196"/>
      <c r="HO674" s="196"/>
      <c r="HP674" s="196"/>
      <c r="HQ674" s="196"/>
      <c r="HR674" s="196"/>
      <c r="HS674" s="196"/>
      <c r="HT674" s="196"/>
      <c r="HU674" s="196"/>
      <c r="HV674" s="196"/>
      <c r="HW674" s="196"/>
      <c r="HX674" s="196"/>
      <c r="HY674" s="196"/>
      <c r="HZ674" s="196"/>
      <c r="IA674" s="196"/>
      <c r="IB674" s="196"/>
      <c r="IC674" s="196"/>
      <c r="ID674" s="196"/>
      <c r="IE674" s="196"/>
      <c r="IF674" s="196"/>
      <c r="IG674" s="196"/>
      <c r="IH674" s="196"/>
      <c r="II674" s="196"/>
      <c r="IJ674" s="196"/>
      <c r="IK674" s="196"/>
      <c r="IL674" s="196"/>
      <c r="IM674" s="196"/>
      <c r="IN674" s="196"/>
      <c r="IO674" s="196"/>
      <c r="IP674" s="196"/>
      <c r="IQ674" s="196"/>
      <c r="IR674" s="196"/>
      <c r="IS674" s="196"/>
      <c r="IT674" s="196"/>
      <c r="IU674" s="196"/>
      <c r="IV674" s="196"/>
      <c r="IW674" s="196"/>
      <c r="IX674" s="196"/>
      <c r="IY674" s="196"/>
      <c r="IZ674" s="196"/>
      <c r="JA674" s="196"/>
      <c r="JB674" s="196"/>
      <c r="JC674" s="196"/>
      <c r="JD674" s="196"/>
      <c r="JE674" s="196"/>
      <c r="JF674" s="196"/>
      <c r="JG674" s="196"/>
      <c r="JH674" s="196"/>
      <c r="JI674" s="196"/>
      <c r="JJ674" s="196"/>
      <c r="JK674" s="196"/>
      <c r="JL674" s="196"/>
      <c r="JM674" s="196"/>
      <c r="JN674" s="196"/>
      <c r="JO674" s="196"/>
      <c r="JP674" s="196"/>
      <c r="JQ674" s="196"/>
      <c r="JR674" s="196"/>
      <c r="JS674" s="196"/>
      <c r="JT674" s="196"/>
      <c r="JU674" s="196"/>
      <c r="JV674" s="196"/>
      <c r="JW674" s="196"/>
      <c r="JX674" s="196"/>
      <c r="JY674" s="196"/>
      <c r="JZ674" s="196"/>
      <c r="KA674" s="196"/>
      <c r="KB674" s="196"/>
      <c r="KC674" s="196"/>
      <c r="KD674" s="196"/>
      <c r="KE674" s="196"/>
      <c r="KF674" s="196"/>
      <c r="KG674" s="196"/>
      <c r="KH674" s="196"/>
      <c r="KI674" s="196"/>
      <c r="KJ674" s="196"/>
      <c r="KK674" s="196"/>
      <c r="KL674" s="196"/>
      <c r="KM674" s="196"/>
      <c r="KN674" s="196"/>
      <c r="KO674" s="196"/>
      <c r="KP674" s="196"/>
      <c r="KQ674" s="196"/>
      <c r="KR674" s="196"/>
      <c r="KS674" s="196"/>
      <c r="KT674" s="196"/>
      <c r="KU674" s="196"/>
      <c r="KV674" s="196"/>
      <c r="KW674" s="196"/>
      <c r="KX674" s="196"/>
      <c r="KY674" s="196"/>
      <c r="KZ674" s="196"/>
      <c r="LA674" s="196"/>
      <c r="LB674" s="196"/>
      <c r="LC674" s="196"/>
      <c r="LD674" s="196"/>
      <c r="LE674" s="196"/>
      <c r="LF674" s="196"/>
      <c r="LG674" s="196"/>
      <c r="LH674" s="196"/>
      <c r="LI674" s="196"/>
      <c r="LJ674" s="196"/>
      <c r="LK674" s="196"/>
      <c r="LL674" s="196"/>
      <c r="LM674" s="196"/>
      <c r="LN674" s="196"/>
      <c r="LO674" s="196"/>
      <c r="LP674" s="196"/>
      <c r="LQ674" s="196"/>
      <c r="LR674" s="196"/>
      <c r="LS674" s="196"/>
      <c r="LT674" s="196"/>
      <c r="LU674" s="196"/>
      <c r="LV674" s="196"/>
      <c r="LW674" s="196"/>
      <c r="LX674" s="196"/>
      <c r="LY674" s="196"/>
      <c r="LZ674" s="196"/>
      <c r="MA674" s="196"/>
      <c r="MB674" s="196"/>
      <c r="MC674" s="196"/>
      <c r="MD674" s="196"/>
      <c r="ME674" s="196"/>
      <c r="MF674" s="196"/>
      <c r="MG674" s="196"/>
      <c r="MH674" s="196"/>
      <c r="MI674" s="196"/>
      <c r="MJ674" s="196"/>
      <c r="MK674" s="196"/>
      <c r="ML674" s="196"/>
      <c r="MM674" s="196"/>
      <c r="MN674" s="196"/>
      <c r="MO674" s="196"/>
      <c r="MP674" s="196"/>
      <c r="MQ674" s="196"/>
      <c r="MR674" s="196"/>
      <c r="MS674" s="196"/>
      <c r="MT674" s="196"/>
      <c r="MU674" s="196"/>
      <c r="MV674" s="196"/>
      <c r="MW674" s="196"/>
      <c r="MX674" s="196"/>
      <c r="MY674" s="196"/>
      <c r="MZ674" s="196"/>
      <c r="NA674" s="196"/>
      <c r="NB674" s="196"/>
      <c r="NC674" s="196"/>
      <c r="ND674" s="196"/>
      <c r="NE674" s="196"/>
      <c r="NF674" s="196"/>
      <c r="NG674" s="196"/>
      <c r="NH674" s="196"/>
      <c r="NI674" s="196"/>
      <c r="NJ674" s="196"/>
      <c r="NK674" s="196"/>
      <c r="NL674" s="196"/>
      <c r="NM674" s="196"/>
      <c r="NN674" s="196"/>
      <c r="NO674" s="196"/>
      <c r="NP674" s="196"/>
      <c r="NQ674" s="196"/>
      <c r="NR674" s="196"/>
      <c r="NS674" s="196"/>
      <c r="NT674" s="196"/>
      <c r="NU674" s="196"/>
      <c r="NV674" s="196"/>
      <c r="NW674" s="196"/>
      <c r="NX674" s="196"/>
      <c r="NY674" s="196"/>
      <c r="NZ674" s="196"/>
      <c r="OA674" s="196"/>
      <c r="OB674" s="196"/>
      <c r="OC674" s="196"/>
      <c r="OD674" s="196"/>
      <c r="OE674" s="196"/>
      <c r="OF674" s="196"/>
      <c r="OG674" s="196"/>
      <c r="OH674" s="196"/>
      <c r="OI674" s="196"/>
      <c r="OJ674" s="196"/>
      <c r="OK674" s="196"/>
      <c r="OL674" s="196"/>
      <c r="AFC674" s="196"/>
      <c r="AFD674" s="196"/>
      <c r="AFE674" s="196"/>
      <c r="AFF674" s="196"/>
      <c r="AFG674" s="196"/>
      <c r="AFH674" s="196"/>
      <c r="AFI674" s="196"/>
      <c r="AFJ674" s="196"/>
      <c r="AFK674" s="196"/>
      <c r="AFL674" s="196"/>
      <c r="AFM674" s="196"/>
      <c r="AFN674" s="196"/>
      <c r="AFO674" s="196"/>
      <c r="AFP674" s="196"/>
      <c r="AFQ674" s="196"/>
      <c r="AFR674" s="196"/>
      <c r="AFS674" s="196"/>
      <c r="AFT674" s="196"/>
      <c r="AFU674" s="196"/>
      <c r="AFV674" s="196"/>
      <c r="AFW674" s="196"/>
      <c r="AFX674" s="196"/>
      <c r="AFY674" s="196"/>
      <c r="AFZ674" s="196"/>
      <c r="AGA674" s="196"/>
      <c r="AGB674" s="196"/>
      <c r="AGC674" s="196"/>
      <c r="AGD674" s="196"/>
      <c r="AGE674" s="196"/>
      <c r="AGF674" s="196"/>
      <c r="AGG674" s="196"/>
      <c r="AGH674" s="196"/>
      <c r="AGI674" s="196"/>
      <c r="AGJ674" s="196"/>
      <c r="AGK674" s="196"/>
      <c r="AGL674" s="196"/>
      <c r="AGM674" s="196"/>
      <c r="AGN674" s="196"/>
      <c r="AGO674" s="196"/>
      <c r="AGP674" s="196"/>
    </row>
    <row r="675" spans="1:874" ht="15.75" customHeight="1" x14ac:dyDescent="0.25">
      <c r="A675" s="196"/>
      <c r="B675" s="196"/>
      <c r="C675" s="196"/>
      <c r="D675" s="205"/>
      <c r="E675" s="196"/>
      <c r="F675" s="196"/>
      <c r="G675" s="196"/>
      <c r="H675" s="196"/>
      <c r="I675" s="196"/>
      <c r="J675" s="196"/>
      <c r="K675" s="196"/>
      <c r="L675" s="206"/>
      <c r="M675" s="196"/>
      <c r="N675" s="196"/>
      <c r="O675" s="205"/>
      <c r="P675" s="196"/>
      <c r="Q675" s="196"/>
      <c r="R675" s="196"/>
      <c r="S675" s="196"/>
      <c r="T675" s="196"/>
      <c r="U675" s="196"/>
      <c r="V675" s="196"/>
      <c r="W675" s="196"/>
      <c r="X675" s="196"/>
      <c r="Y675" s="196"/>
      <c r="Z675" s="196"/>
      <c r="AA675" s="196"/>
      <c r="AB675" s="196"/>
      <c r="AC675" s="196"/>
      <c r="AD675" s="196"/>
      <c r="AE675" s="196"/>
      <c r="AF675" s="196"/>
      <c r="AG675" s="196"/>
      <c r="AH675" s="196"/>
      <c r="AI675" s="196"/>
      <c r="AJ675" s="196"/>
      <c r="AK675" s="196"/>
      <c r="AL675" s="196"/>
      <c r="AM675" s="196"/>
      <c r="AN675" s="196"/>
      <c r="AO675" s="196"/>
      <c r="AP675" s="196"/>
      <c r="AQ675" s="196"/>
      <c r="AR675" s="196"/>
      <c r="AS675" s="196"/>
      <c r="AT675" s="196"/>
      <c r="AU675" s="196"/>
      <c r="AV675" s="196"/>
      <c r="AW675" s="196"/>
      <c r="AX675" s="196"/>
      <c r="AY675" s="196"/>
      <c r="AZ675" s="196"/>
      <c r="BA675" s="196"/>
      <c r="BB675" s="196"/>
      <c r="BC675" s="196"/>
      <c r="BD675" s="196"/>
      <c r="BE675" s="196"/>
      <c r="BF675" s="196"/>
      <c r="BG675" s="196"/>
      <c r="BH675" s="196"/>
      <c r="BI675" s="196"/>
      <c r="BJ675" s="196"/>
      <c r="BK675" s="196"/>
      <c r="BL675" s="196"/>
      <c r="BM675" s="196"/>
      <c r="BN675" s="196"/>
      <c r="BO675" s="196"/>
      <c r="BP675" s="196"/>
      <c r="BQ675" s="196"/>
      <c r="BR675" s="196"/>
      <c r="BS675" s="196"/>
      <c r="BT675" s="196"/>
      <c r="BU675" s="196"/>
      <c r="BV675" s="196"/>
      <c r="BW675" s="196"/>
      <c r="BX675" s="196"/>
      <c r="BY675" s="196"/>
      <c r="BZ675" s="196"/>
      <c r="CA675" s="196"/>
      <c r="CB675" s="196"/>
      <c r="CC675" s="196"/>
      <c r="CD675" s="196"/>
      <c r="CE675" s="196"/>
      <c r="CF675" s="196"/>
      <c r="CG675" s="196"/>
      <c r="CH675" s="196"/>
      <c r="CI675" s="196"/>
      <c r="CJ675" s="196"/>
      <c r="CK675" s="196"/>
      <c r="CL675" s="196"/>
      <c r="CM675" s="196"/>
      <c r="CN675" s="196"/>
      <c r="CO675" s="196"/>
      <c r="CP675" s="196"/>
      <c r="CQ675" s="196"/>
      <c r="CR675" s="196"/>
      <c r="CS675" s="196"/>
      <c r="CT675" s="196"/>
      <c r="CU675" s="196"/>
      <c r="CV675" s="196"/>
      <c r="CW675" s="196"/>
      <c r="CX675" s="196"/>
      <c r="CY675" s="196"/>
      <c r="CZ675" s="196"/>
      <c r="DA675" s="196"/>
      <c r="DB675" s="196"/>
      <c r="DC675" s="196"/>
      <c r="DD675" s="196"/>
      <c r="DE675" s="196"/>
      <c r="DF675" s="196"/>
      <c r="DG675" s="196"/>
      <c r="DH675" s="196"/>
      <c r="DI675" s="196"/>
      <c r="DJ675" s="196"/>
      <c r="DK675" s="196"/>
      <c r="DL675" s="196"/>
      <c r="DM675" s="196"/>
      <c r="DN675" s="196"/>
      <c r="DO675" s="196"/>
      <c r="DP675" s="196"/>
      <c r="DQ675" s="196"/>
      <c r="DR675" s="196"/>
      <c r="DS675" s="196"/>
      <c r="DT675" s="196"/>
      <c r="DU675" s="196"/>
      <c r="DV675" s="196"/>
      <c r="DW675" s="196"/>
      <c r="DX675" s="196"/>
      <c r="DY675" s="196"/>
      <c r="DZ675" s="196"/>
      <c r="EA675" s="196"/>
      <c r="EB675" s="196"/>
      <c r="EC675" s="196"/>
      <c r="ED675" s="196"/>
      <c r="EE675" s="196"/>
      <c r="EF675" s="196"/>
      <c r="EG675" s="196"/>
      <c r="EH675" s="196"/>
      <c r="EI675" s="196"/>
      <c r="EJ675" s="196"/>
      <c r="EK675" s="196"/>
      <c r="EL675" s="196"/>
      <c r="EM675" s="196"/>
      <c r="EN675" s="196"/>
      <c r="EO675" s="196"/>
      <c r="EP675" s="196"/>
      <c r="EQ675" s="196"/>
      <c r="ER675" s="196"/>
      <c r="ES675" s="196"/>
      <c r="ET675" s="196"/>
      <c r="EU675" s="196"/>
      <c r="EV675" s="196"/>
      <c r="EW675" s="196"/>
      <c r="EX675" s="196"/>
      <c r="EY675" s="196"/>
      <c r="EZ675" s="196"/>
      <c r="FA675" s="196"/>
      <c r="FB675" s="196"/>
      <c r="FC675" s="196"/>
      <c r="FD675" s="196"/>
      <c r="FE675" s="196"/>
      <c r="FF675" s="196"/>
      <c r="FG675" s="196"/>
      <c r="FH675" s="196"/>
      <c r="FI675" s="196"/>
      <c r="FJ675" s="196"/>
      <c r="FK675" s="196"/>
      <c r="FL675" s="196"/>
      <c r="FM675" s="196"/>
      <c r="FN675" s="196"/>
      <c r="FO675" s="196"/>
      <c r="FP675" s="196"/>
      <c r="FQ675" s="196"/>
      <c r="FR675" s="196"/>
      <c r="FS675" s="196"/>
      <c r="FT675" s="196"/>
      <c r="FU675" s="196"/>
      <c r="FV675" s="196"/>
      <c r="FW675" s="196"/>
      <c r="FX675" s="196"/>
      <c r="FY675" s="196"/>
      <c r="FZ675" s="196"/>
      <c r="GA675" s="196"/>
      <c r="GB675" s="196"/>
      <c r="GC675" s="196"/>
      <c r="GD675" s="196"/>
      <c r="GE675" s="196"/>
      <c r="GF675" s="196"/>
      <c r="GG675" s="196"/>
      <c r="GH675" s="196"/>
      <c r="GI675" s="196"/>
      <c r="GJ675" s="196"/>
      <c r="GK675" s="196"/>
      <c r="GL675" s="196"/>
      <c r="GM675" s="196"/>
      <c r="GN675" s="196"/>
      <c r="GO675" s="196"/>
      <c r="GP675" s="196"/>
      <c r="GQ675" s="196"/>
      <c r="GR675" s="196"/>
      <c r="GS675" s="196"/>
      <c r="GT675" s="196"/>
      <c r="GU675" s="196"/>
      <c r="GV675" s="196"/>
      <c r="GW675" s="196"/>
      <c r="GX675" s="196"/>
      <c r="GY675" s="196"/>
      <c r="GZ675" s="196"/>
      <c r="HA675" s="196"/>
      <c r="HB675" s="196"/>
      <c r="HC675" s="196"/>
      <c r="HD675" s="196"/>
      <c r="HE675" s="196"/>
      <c r="HF675" s="196"/>
      <c r="HG675" s="196"/>
      <c r="HH675" s="196"/>
      <c r="HI675" s="196"/>
      <c r="HJ675" s="196"/>
      <c r="HK675" s="196"/>
      <c r="HL675" s="196"/>
      <c r="HM675" s="196"/>
      <c r="HN675" s="196"/>
      <c r="HO675" s="196"/>
      <c r="HP675" s="196"/>
      <c r="HQ675" s="196"/>
      <c r="HR675" s="196"/>
      <c r="HS675" s="196"/>
      <c r="HT675" s="196"/>
      <c r="HU675" s="196"/>
      <c r="HV675" s="196"/>
      <c r="HW675" s="196"/>
      <c r="HX675" s="196"/>
      <c r="HY675" s="196"/>
      <c r="HZ675" s="196"/>
      <c r="IA675" s="196"/>
      <c r="IB675" s="196"/>
      <c r="IC675" s="196"/>
      <c r="ID675" s="196"/>
      <c r="IE675" s="196"/>
      <c r="IF675" s="196"/>
      <c r="IG675" s="196"/>
      <c r="IH675" s="196"/>
      <c r="II675" s="196"/>
      <c r="IJ675" s="196"/>
      <c r="IK675" s="196"/>
      <c r="IL675" s="196"/>
      <c r="IM675" s="196"/>
      <c r="IN675" s="196"/>
      <c r="IO675" s="196"/>
      <c r="IP675" s="196"/>
      <c r="IQ675" s="196"/>
      <c r="IR675" s="196"/>
      <c r="IS675" s="196"/>
      <c r="IT675" s="196"/>
      <c r="IU675" s="196"/>
      <c r="IV675" s="196"/>
      <c r="IW675" s="196"/>
      <c r="IX675" s="196"/>
      <c r="IY675" s="196"/>
      <c r="IZ675" s="196"/>
      <c r="JA675" s="196"/>
      <c r="JB675" s="196"/>
      <c r="JC675" s="196"/>
      <c r="JD675" s="196"/>
      <c r="JE675" s="196"/>
      <c r="JF675" s="196"/>
      <c r="JG675" s="196"/>
      <c r="JH675" s="196"/>
      <c r="JI675" s="196"/>
      <c r="JJ675" s="196"/>
      <c r="JK675" s="196"/>
      <c r="JL675" s="196"/>
      <c r="JM675" s="196"/>
      <c r="JN675" s="196"/>
      <c r="JO675" s="196"/>
      <c r="JP675" s="196"/>
      <c r="JQ675" s="196"/>
      <c r="JR675" s="196"/>
      <c r="JS675" s="196"/>
      <c r="JT675" s="196"/>
      <c r="JU675" s="196"/>
      <c r="JV675" s="196"/>
      <c r="JW675" s="196"/>
      <c r="JX675" s="196"/>
      <c r="JY675" s="196"/>
      <c r="JZ675" s="196"/>
      <c r="KA675" s="196"/>
      <c r="KB675" s="196"/>
      <c r="KC675" s="196"/>
      <c r="KD675" s="196"/>
      <c r="KE675" s="196"/>
      <c r="KF675" s="196"/>
      <c r="KG675" s="196"/>
      <c r="KH675" s="196"/>
      <c r="KI675" s="196"/>
      <c r="KJ675" s="196"/>
      <c r="KK675" s="196"/>
      <c r="KL675" s="196"/>
      <c r="KM675" s="196"/>
      <c r="KN675" s="196"/>
      <c r="KO675" s="196"/>
      <c r="KP675" s="196"/>
      <c r="KQ675" s="196"/>
      <c r="KR675" s="196"/>
      <c r="KS675" s="196"/>
      <c r="KT675" s="196"/>
      <c r="KU675" s="196"/>
      <c r="KV675" s="196"/>
      <c r="KW675" s="196"/>
      <c r="KX675" s="196"/>
      <c r="KY675" s="196"/>
      <c r="KZ675" s="196"/>
      <c r="LA675" s="196"/>
      <c r="LB675" s="196"/>
      <c r="LC675" s="196"/>
      <c r="LD675" s="196"/>
      <c r="LE675" s="196"/>
      <c r="LF675" s="196"/>
      <c r="LG675" s="196"/>
      <c r="LH675" s="196"/>
      <c r="LI675" s="196"/>
      <c r="LJ675" s="196"/>
      <c r="LK675" s="196"/>
      <c r="LL675" s="196"/>
      <c r="LM675" s="196"/>
      <c r="LN675" s="196"/>
      <c r="LO675" s="196"/>
      <c r="LP675" s="196"/>
      <c r="LQ675" s="196"/>
      <c r="LR675" s="196"/>
      <c r="LS675" s="196"/>
      <c r="LT675" s="196"/>
      <c r="LU675" s="196"/>
      <c r="LV675" s="196"/>
      <c r="LW675" s="196"/>
      <c r="LX675" s="196"/>
      <c r="LY675" s="196"/>
      <c r="LZ675" s="196"/>
      <c r="MA675" s="196"/>
      <c r="MB675" s="196"/>
      <c r="MC675" s="196"/>
      <c r="MD675" s="196"/>
      <c r="ME675" s="196"/>
      <c r="MF675" s="196"/>
      <c r="MG675" s="196"/>
      <c r="MH675" s="196"/>
      <c r="MI675" s="196"/>
      <c r="MJ675" s="196"/>
      <c r="MK675" s="196"/>
      <c r="ML675" s="196"/>
      <c r="MM675" s="196"/>
      <c r="MN675" s="196"/>
      <c r="MO675" s="196"/>
      <c r="MP675" s="196"/>
      <c r="MQ675" s="196"/>
      <c r="MR675" s="196"/>
      <c r="MS675" s="196"/>
      <c r="MT675" s="196"/>
      <c r="MU675" s="196"/>
      <c r="MV675" s="196"/>
      <c r="MW675" s="196"/>
      <c r="MX675" s="196"/>
      <c r="MY675" s="196"/>
      <c r="MZ675" s="196"/>
      <c r="NA675" s="196"/>
      <c r="NB675" s="196"/>
      <c r="NC675" s="196"/>
      <c r="ND675" s="196"/>
      <c r="NE675" s="196"/>
      <c r="NF675" s="196"/>
      <c r="NG675" s="196"/>
      <c r="NH675" s="196"/>
      <c r="NI675" s="196"/>
      <c r="NJ675" s="196"/>
      <c r="NK675" s="196"/>
      <c r="NL675" s="196"/>
      <c r="NM675" s="196"/>
      <c r="NN675" s="196"/>
      <c r="NO675" s="196"/>
      <c r="NP675" s="196"/>
      <c r="NQ675" s="196"/>
      <c r="NR675" s="196"/>
      <c r="NS675" s="196"/>
      <c r="NT675" s="196"/>
      <c r="NU675" s="196"/>
      <c r="NV675" s="196"/>
      <c r="NW675" s="196"/>
      <c r="NX675" s="196"/>
      <c r="NY675" s="196"/>
      <c r="NZ675" s="196"/>
      <c r="OA675" s="196"/>
      <c r="OB675" s="196"/>
      <c r="OC675" s="196"/>
      <c r="OD675" s="196"/>
      <c r="OE675" s="196"/>
      <c r="OF675" s="196"/>
      <c r="OG675" s="196"/>
      <c r="OH675" s="196"/>
      <c r="OI675" s="196"/>
      <c r="OJ675" s="196"/>
      <c r="OK675" s="196"/>
      <c r="OL675" s="196"/>
      <c r="AFC675" s="196"/>
      <c r="AFD675" s="196"/>
      <c r="AFE675" s="196"/>
      <c r="AFF675" s="196"/>
      <c r="AFG675" s="196"/>
      <c r="AFH675" s="196"/>
      <c r="AFI675" s="196"/>
      <c r="AFJ675" s="196"/>
      <c r="AFK675" s="196"/>
      <c r="AFL675" s="196"/>
      <c r="AFM675" s="196"/>
      <c r="AFN675" s="196"/>
      <c r="AFO675" s="196"/>
      <c r="AFP675" s="196"/>
      <c r="AFQ675" s="196"/>
      <c r="AFR675" s="196"/>
      <c r="AFS675" s="196"/>
      <c r="AFT675" s="196"/>
      <c r="AFU675" s="196"/>
      <c r="AFV675" s="196"/>
      <c r="AFW675" s="196"/>
      <c r="AFX675" s="196"/>
      <c r="AFY675" s="196"/>
      <c r="AFZ675" s="196"/>
      <c r="AGA675" s="196"/>
      <c r="AGB675" s="196"/>
      <c r="AGC675" s="196"/>
      <c r="AGD675" s="196"/>
      <c r="AGE675" s="196"/>
      <c r="AGF675" s="196"/>
      <c r="AGG675" s="196"/>
      <c r="AGH675" s="196"/>
      <c r="AGI675" s="196"/>
      <c r="AGJ675" s="196"/>
      <c r="AGK675" s="196"/>
      <c r="AGL675" s="196"/>
      <c r="AGM675" s="196"/>
      <c r="AGN675" s="196"/>
      <c r="AGO675" s="196"/>
      <c r="AGP675" s="196"/>
    </row>
    <row r="676" spans="1:874" ht="15.75" customHeight="1" x14ac:dyDescent="0.25">
      <c r="A676" s="196"/>
      <c r="B676" s="196"/>
      <c r="C676" s="196"/>
      <c r="D676" s="205"/>
      <c r="E676" s="196"/>
      <c r="F676" s="196"/>
      <c r="G676" s="196"/>
      <c r="H676" s="196"/>
      <c r="I676" s="196"/>
      <c r="J676" s="196"/>
      <c r="K676" s="196"/>
      <c r="L676" s="206"/>
      <c r="M676" s="196"/>
      <c r="N676" s="196"/>
      <c r="O676" s="205"/>
      <c r="P676" s="196"/>
      <c r="Q676" s="196"/>
      <c r="R676" s="196"/>
      <c r="S676" s="196"/>
      <c r="T676" s="196"/>
      <c r="U676" s="196"/>
      <c r="V676" s="196"/>
      <c r="W676" s="196"/>
      <c r="X676" s="196"/>
      <c r="Y676" s="196"/>
      <c r="Z676" s="196"/>
      <c r="AA676" s="196"/>
      <c r="AB676" s="196"/>
      <c r="AC676" s="196"/>
      <c r="AD676" s="196"/>
      <c r="AE676" s="196"/>
      <c r="AF676" s="196"/>
      <c r="AG676" s="196"/>
      <c r="AH676" s="196"/>
      <c r="AI676" s="196"/>
      <c r="AJ676" s="196"/>
      <c r="AK676" s="196"/>
      <c r="AL676" s="196"/>
      <c r="AM676" s="196"/>
      <c r="AN676" s="196"/>
      <c r="AO676" s="196"/>
      <c r="AP676" s="196"/>
      <c r="AQ676" s="196"/>
      <c r="AR676" s="196"/>
      <c r="AS676" s="196"/>
      <c r="AT676" s="196"/>
      <c r="AU676" s="196"/>
      <c r="AV676" s="196"/>
      <c r="AW676" s="196"/>
      <c r="AX676" s="196"/>
      <c r="AY676" s="196"/>
      <c r="AZ676" s="196"/>
      <c r="BA676" s="196"/>
      <c r="BB676" s="196"/>
      <c r="BC676" s="196"/>
      <c r="BD676" s="196"/>
      <c r="BE676" s="196"/>
      <c r="BF676" s="196"/>
      <c r="BG676" s="196"/>
      <c r="BH676" s="196"/>
      <c r="BI676" s="196"/>
      <c r="BJ676" s="196"/>
      <c r="BK676" s="196"/>
      <c r="BL676" s="196"/>
      <c r="BM676" s="196"/>
      <c r="BN676" s="196"/>
      <c r="BO676" s="196"/>
      <c r="BP676" s="196"/>
      <c r="BQ676" s="196"/>
      <c r="BR676" s="196"/>
      <c r="BS676" s="196"/>
      <c r="BT676" s="196"/>
      <c r="BU676" s="196"/>
      <c r="BV676" s="196"/>
      <c r="BW676" s="196"/>
      <c r="BX676" s="196"/>
      <c r="BY676" s="196"/>
      <c r="BZ676" s="196"/>
      <c r="CA676" s="196"/>
      <c r="CB676" s="196"/>
      <c r="CC676" s="196"/>
      <c r="CD676" s="196"/>
      <c r="CE676" s="196"/>
      <c r="CF676" s="196"/>
      <c r="CG676" s="196"/>
      <c r="CH676" s="196"/>
      <c r="CI676" s="196"/>
      <c r="CJ676" s="196"/>
      <c r="CK676" s="196"/>
      <c r="CL676" s="196"/>
      <c r="CM676" s="196"/>
      <c r="CN676" s="196"/>
      <c r="CO676" s="196"/>
      <c r="CP676" s="196"/>
      <c r="CQ676" s="196"/>
      <c r="CR676" s="196"/>
      <c r="CS676" s="196"/>
      <c r="CT676" s="196"/>
      <c r="CU676" s="196"/>
      <c r="CV676" s="196"/>
      <c r="CW676" s="196"/>
      <c r="CX676" s="196"/>
      <c r="CY676" s="196"/>
      <c r="CZ676" s="196"/>
      <c r="DA676" s="196"/>
      <c r="DB676" s="196"/>
      <c r="DC676" s="196"/>
      <c r="DD676" s="196"/>
      <c r="DE676" s="196"/>
      <c r="DF676" s="196"/>
      <c r="DG676" s="196"/>
      <c r="DH676" s="196"/>
      <c r="DI676" s="196"/>
      <c r="DJ676" s="196"/>
      <c r="DK676" s="196"/>
      <c r="DL676" s="196"/>
      <c r="DM676" s="196"/>
      <c r="DN676" s="196"/>
      <c r="DO676" s="196"/>
      <c r="DP676" s="196"/>
      <c r="DQ676" s="196"/>
      <c r="DR676" s="196"/>
      <c r="DS676" s="196"/>
      <c r="DT676" s="196"/>
      <c r="DU676" s="196"/>
      <c r="DV676" s="196"/>
      <c r="DW676" s="196"/>
      <c r="DX676" s="196"/>
      <c r="DY676" s="196"/>
      <c r="DZ676" s="196"/>
      <c r="EA676" s="196"/>
      <c r="EB676" s="196"/>
      <c r="EC676" s="196"/>
      <c r="ED676" s="196"/>
      <c r="EE676" s="196"/>
      <c r="EF676" s="196"/>
      <c r="EG676" s="196"/>
      <c r="EH676" s="196"/>
      <c r="EI676" s="196"/>
      <c r="EJ676" s="196"/>
      <c r="EK676" s="196"/>
      <c r="EL676" s="196"/>
      <c r="EM676" s="196"/>
      <c r="EN676" s="196"/>
      <c r="EO676" s="196"/>
      <c r="EP676" s="196"/>
      <c r="EQ676" s="196"/>
      <c r="ER676" s="196"/>
      <c r="ES676" s="196"/>
      <c r="ET676" s="196"/>
      <c r="EU676" s="196"/>
      <c r="EV676" s="196"/>
      <c r="EW676" s="196"/>
      <c r="EX676" s="196"/>
      <c r="EY676" s="196"/>
      <c r="EZ676" s="196"/>
      <c r="FA676" s="196"/>
      <c r="FB676" s="196"/>
      <c r="FC676" s="196"/>
      <c r="FD676" s="196"/>
      <c r="FE676" s="196"/>
      <c r="FF676" s="196"/>
      <c r="FG676" s="196"/>
      <c r="FH676" s="196"/>
      <c r="FI676" s="196"/>
      <c r="FJ676" s="196"/>
      <c r="FK676" s="196"/>
      <c r="FL676" s="196"/>
      <c r="FM676" s="196"/>
      <c r="FN676" s="196"/>
      <c r="FO676" s="196"/>
      <c r="FP676" s="196"/>
      <c r="FQ676" s="196"/>
      <c r="FR676" s="196"/>
      <c r="FS676" s="196"/>
      <c r="FT676" s="196"/>
      <c r="FU676" s="196"/>
      <c r="FV676" s="196"/>
      <c r="FW676" s="196"/>
      <c r="FX676" s="196"/>
      <c r="FY676" s="196"/>
      <c r="FZ676" s="196"/>
      <c r="GA676" s="196"/>
      <c r="GB676" s="196"/>
      <c r="GC676" s="196"/>
      <c r="GD676" s="196"/>
      <c r="GE676" s="196"/>
      <c r="GF676" s="196"/>
      <c r="GG676" s="196"/>
      <c r="GH676" s="196"/>
      <c r="GI676" s="196"/>
      <c r="GJ676" s="196"/>
      <c r="GK676" s="196"/>
      <c r="GL676" s="196"/>
      <c r="GM676" s="196"/>
      <c r="GN676" s="196"/>
      <c r="GO676" s="196"/>
      <c r="GP676" s="196"/>
      <c r="GQ676" s="196"/>
      <c r="GR676" s="196"/>
      <c r="GS676" s="196"/>
      <c r="GT676" s="196"/>
      <c r="GU676" s="196"/>
      <c r="GV676" s="196"/>
      <c r="GW676" s="196"/>
      <c r="GX676" s="196"/>
      <c r="GY676" s="196"/>
      <c r="GZ676" s="196"/>
      <c r="HA676" s="196"/>
      <c r="HB676" s="196"/>
      <c r="HC676" s="196"/>
      <c r="HD676" s="196"/>
      <c r="HE676" s="196"/>
      <c r="HF676" s="196"/>
      <c r="HG676" s="196"/>
      <c r="HH676" s="196"/>
      <c r="HI676" s="196"/>
      <c r="HJ676" s="196"/>
      <c r="HK676" s="196"/>
      <c r="HL676" s="196"/>
      <c r="HM676" s="196"/>
      <c r="HN676" s="196"/>
      <c r="HO676" s="196"/>
      <c r="HP676" s="196"/>
      <c r="HQ676" s="196"/>
      <c r="HR676" s="196"/>
      <c r="HS676" s="196"/>
      <c r="HT676" s="196"/>
      <c r="HU676" s="196"/>
      <c r="HV676" s="196"/>
      <c r="HW676" s="196"/>
      <c r="HX676" s="196"/>
      <c r="HY676" s="196"/>
      <c r="HZ676" s="196"/>
      <c r="IA676" s="196"/>
      <c r="IB676" s="196"/>
      <c r="IC676" s="196"/>
      <c r="ID676" s="196"/>
      <c r="IE676" s="196"/>
      <c r="IF676" s="196"/>
      <c r="IG676" s="196"/>
      <c r="IH676" s="196"/>
      <c r="II676" s="196"/>
      <c r="IJ676" s="196"/>
      <c r="IK676" s="196"/>
      <c r="IL676" s="196"/>
      <c r="IM676" s="196"/>
      <c r="IN676" s="196"/>
      <c r="IO676" s="196"/>
      <c r="IP676" s="196"/>
      <c r="IQ676" s="196"/>
      <c r="IR676" s="196"/>
      <c r="IS676" s="196"/>
      <c r="IT676" s="196"/>
      <c r="IU676" s="196"/>
      <c r="IV676" s="196"/>
      <c r="IW676" s="196"/>
      <c r="IX676" s="196"/>
      <c r="IY676" s="196"/>
      <c r="IZ676" s="196"/>
      <c r="JA676" s="196"/>
      <c r="JB676" s="196"/>
      <c r="JC676" s="196"/>
      <c r="JD676" s="196"/>
      <c r="JE676" s="196"/>
      <c r="JF676" s="196"/>
      <c r="JG676" s="196"/>
      <c r="JH676" s="196"/>
      <c r="JI676" s="196"/>
      <c r="JJ676" s="196"/>
      <c r="JK676" s="196"/>
      <c r="JL676" s="196"/>
      <c r="JM676" s="196"/>
      <c r="JN676" s="196"/>
      <c r="JO676" s="196"/>
      <c r="JP676" s="196"/>
      <c r="JQ676" s="196"/>
      <c r="JR676" s="196"/>
      <c r="JS676" s="196"/>
      <c r="JT676" s="196"/>
      <c r="JU676" s="196"/>
      <c r="JV676" s="196"/>
      <c r="JW676" s="196"/>
      <c r="JX676" s="196"/>
      <c r="JY676" s="196"/>
      <c r="JZ676" s="196"/>
      <c r="KA676" s="196"/>
      <c r="KB676" s="196"/>
      <c r="KC676" s="196"/>
      <c r="KD676" s="196"/>
      <c r="KE676" s="196"/>
      <c r="KF676" s="196"/>
      <c r="KG676" s="196"/>
      <c r="KH676" s="196"/>
      <c r="KI676" s="196"/>
      <c r="KJ676" s="196"/>
      <c r="KK676" s="196"/>
      <c r="KL676" s="196"/>
      <c r="KM676" s="196"/>
      <c r="KN676" s="196"/>
      <c r="KO676" s="196"/>
      <c r="KP676" s="196"/>
      <c r="KQ676" s="196"/>
      <c r="KR676" s="196"/>
      <c r="KS676" s="196"/>
      <c r="KT676" s="196"/>
      <c r="KU676" s="196"/>
      <c r="KV676" s="196"/>
      <c r="KW676" s="196"/>
      <c r="KX676" s="196"/>
      <c r="KY676" s="196"/>
      <c r="KZ676" s="196"/>
      <c r="LA676" s="196"/>
      <c r="LB676" s="196"/>
      <c r="LC676" s="196"/>
      <c r="LD676" s="196"/>
      <c r="LE676" s="196"/>
      <c r="LF676" s="196"/>
      <c r="LG676" s="196"/>
      <c r="LH676" s="196"/>
      <c r="LI676" s="196"/>
      <c r="LJ676" s="196"/>
      <c r="LK676" s="196"/>
      <c r="LL676" s="196"/>
      <c r="LM676" s="196"/>
      <c r="LN676" s="196"/>
      <c r="LO676" s="196"/>
      <c r="LP676" s="196"/>
      <c r="LQ676" s="196"/>
      <c r="LR676" s="196"/>
      <c r="LS676" s="196"/>
      <c r="LT676" s="196"/>
      <c r="LU676" s="196"/>
      <c r="LV676" s="196"/>
      <c r="LW676" s="196"/>
      <c r="LX676" s="196"/>
      <c r="LY676" s="196"/>
      <c r="LZ676" s="196"/>
      <c r="MA676" s="196"/>
      <c r="MB676" s="196"/>
      <c r="MC676" s="196"/>
      <c r="MD676" s="196"/>
      <c r="ME676" s="196"/>
      <c r="MF676" s="196"/>
      <c r="MG676" s="196"/>
      <c r="MH676" s="196"/>
      <c r="MI676" s="196"/>
      <c r="MJ676" s="196"/>
      <c r="MK676" s="196"/>
      <c r="ML676" s="196"/>
      <c r="MM676" s="196"/>
      <c r="MN676" s="196"/>
      <c r="MO676" s="196"/>
      <c r="MP676" s="196"/>
      <c r="MQ676" s="196"/>
      <c r="MR676" s="196"/>
      <c r="MS676" s="196"/>
      <c r="MT676" s="196"/>
      <c r="MU676" s="196"/>
      <c r="MV676" s="196"/>
      <c r="MW676" s="196"/>
      <c r="MX676" s="196"/>
      <c r="MY676" s="196"/>
      <c r="MZ676" s="196"/>
      <c r="NA676" s="196"/>
      <c r="NB676" s="196"/>
      <c r="NC676" s="196"/>
      <c r="ND676" s="196"/>
      <c r="NE676" s="196"/>
      <c r="NF676" s="196"/>
      <c r="NG676" s="196"/>
      <c r="NH676" s="196"/>
      <c r="NI676" s="196"/>
      <c r="NJ676" s="196"/>
      <c r="NK676" s="196"/>
      <c r="NL676" s="196"/>
      <c r="NM676" s="196"/>
      <c r="NN676" s="196"/>
      <c r="NO676" s="196"/>
      <c r="NP676" s="196"/>
      <c r="NQ676" s="196"/>
      <c r="NR676" s="196"/>
      <c r="NS676" s="196"/>
      <c r="NT676" s="196"/>
      <c r="NU676" s="196"/>
      <c r="NV676" s="196"/>
      <c r="NW676" s="196"/>
      <c r="NX676" s="196"/>
      <c r="NY676" s="196"/>
      <c r="NZ676" s="196"/>
      <c r="OA676" s="196"/>
      <c r="OB676" s="196"/>
      <c r="OC676" s="196"/>
      <c r="OD676" s="196"/>
      <c r="OE676" s="196"/>
      <c r="OF676" s="196"/>
      <c r="OG676" s="196"/>
      <c r="OH676" s="196"/>
      <c r="OI676" s="196"/>
      <c r="OJ676" s="196"/>
      <c r="OK676" s="196"/>
      <c r="OL676" s="196"/>
      <c r="AFC676" s="196"/>
      <c r="AFD676" s="196"/>
      <c r="AFE676" s="196"/>
      <c r="AFF676" s="196"/>
      <c r="AFG676" s="196"/>
      <c r="AFH676" s="196"/>
      <c r="AFI676" s="196"/>
      <c r="AFJ676" s="196"/>
      <c r="AFK676" s="196"/>
      <c r="AFL676" s="196"/>
      <c r="AFM676" s="196"/>
      <c r="AFN676" s="196"/>
      <c r="AFO676" s="196"/>
      <c r="AFP676" s="196"/>
      <c r="AFQ676" s="196"/>
      <c r="AFR676" s="196"/>
      <c r="AFS676" s="196"/>
      <c r="AFT676" s="196"/>
      <c r="AFU676" s="196"/>
      <c r="AFV676" s="196"/>
      <c r="AFW676" s="196"/>
      <c r="AFX676" s="196"/>
      <c r="AFY676" s="196"/>
      <c r="AFZ676" s="196"/>
      <c r="AGA676" s="196"/>
      <c r="AGB676" s="196"/>
      <c r="AGC676" s="196"/>
      <c r="AGD676" s="196"/>
      <c r="AGE676" s="196"/>
      <c r="AGF676" s="196"/>
      <c r="AGG676" s="196"/>
      <c r="AGH676" s="196"/>
      <c r="AGI676" s="196"/>
      <c r="AGJ676" s="196"/>
      <c r="AGK676" s="196"/>
      <c r="AGL676" s="196"/>
      <c r="AGM676" s="196"/>
      <c r="AGN676" s="196"/>
      <c r="AGO676" s="196"/>
      <c r="AGP676" s="196"/>
    </row>
    <row r="677" spans="1:874" ht="15.75" customHeight="1" x14ac:dyDescent="0.25">
      <c r="A677" s="196"/>
      <c r="B677" s="196"/>
      <c r="C677" s="196"/>
      <c r="D677" s="205"/>
      <c r="E677" s="196"/>
      <c r="F677" s="196"/>
      <c r="G677" s="196"/>
      <c r="H677" s="196"/>
      <c r="I677" s="196"/>
      <c r="J677" s="196"/>
      <c r="K677" s="196"/>
      <c r="L677" s="206"/>
      <c r="M677" s="196"/>
      <c r="N677" s="196"/>
      <c r="O677" s="205"/>
      <c r="P677" s="196"/>
      <c r="Q677" s="196"/>
      <c r="R677" s="196"/>
      <c r="S677" s="196"/>
      <c r="T677" s="196"/>
      <c r="U677" s="196"/>
      <c r="V677" s="196"/>
      <c r="W677" s="196"/>
      <c r="X677" s="196"/>
      <c r="Y677" s="196"/>
      <c r="Z677" s="196"/>
      <c r="AA677" s="196"/>
      <c r="AB677" s="196"/>
      <c r="AC677" s="196"/>
      <c r="AD677" s="196"/>
      <c r="AE677" s="196"/>
      <c r="AF677" s="196"/>
      <c r="AG677" s="196"/>
      <c r="AH677" s="196"/>
      <c r="AI677" s="196"/>
      <c r="AJ677" s="196"/>
      <c r="AK677" s="196"/>
      <c r="AL677" s="196"/>
      <c r="AM677" s="196"/>
      <c r="AN677" s="196"/>
      <c r="AO677" s="196"/>
      <c r="AP677" s="196"/>
      <c r="AQ677" s="196"/>
      <c r="AR677" s="196"/>
      <c r="AS677" s="196"/>
      <c r="AT677" s="196"/>
      <c r="AU677" s="196"/>
      <c r="AV677" s="196"/>
      <c r="AW677" s="196"/>
      <c r="AX677" s="196"/>
      <c r="AY677" s="196"/>
      <c r="AZ677" s="196"/>
      <c r="BA677" s="196"/>
      <c r="BB677" s="196"/>
      <c r="BC677" s="196"/>
      <c r="BD677" s="196"/>
      <c r="BE677" s="196"/>
      <c r="BF677" s="196"/>
      <c r="BG677" s="196"/>
      <c r="BH677" s="196"/>
      <c r="BI677" s="196"/>
      <c r="BJ677" s="196"/>
      <c r="BK677" s="196"/>
      <c r="BL677" s="196"/>
      <c r="BM677" s="196"/>
      <c r="BN677" s="196"/>
      <c r="BO677" s="196"/>
      <c r="BP677" s="196"/>
      <c r="BQ677" s="196"/>
      <c r="BR677" s="196"/>
      <c r="BS677" s="196"/>
      <c r="BT677" s="196"/>
      <c r="BU677" s="196"/>
      <c r="BV677" s="196"/>
      <c r="BW677" s="196"/>
      <c r="BX677" s="196"/>
      <c r="BY677" s="196"/>
      <c r="BZ677" s="196"/>
      <c r="CA677" s="196"/>
      <c r="CB677" s="196"/>
      <c r="CC677" s="196"/>
      <c r="CD677" s="196"/>
      <c r="CE677" s="196"/>
      <c r="CF677" s="196"/>
      <c r="CG677" s="196"/>
      <c r="CH677" s="196"/>
      <c r="CI677" s="196"/>
      <c r="CJ677" s="196"/>
      <c r="CK677" s="196"/>
      <c r="CL677" s="196"/>
      <c r="CM677" s="196"/>
      <c r="CN677" s="196"/>
      <c r="CO677" s="196"/>
      <c r="CP677" s="196"/>
      <c r="CQ677" s="196"/>
      <c r="CR677" s="196"/>
      <c r="CS677" s="196"/>
      <c r="CT677" s="196"/>
      <c r="CU677" s="196"/>
      <c r="CV677" s="196"/>
      <c r="CW677" s="196"/>
      <c r="CX677" s="196"/>
      <c r="CY677" s="196"/>
      <c r="CZ677" s="196"/>
      <c r="DA677" s="196"/>
      <c r="DB677" s="196"/>
      <c r="DC677" s="196"/>
      <c r="DD677" s="196"/>
      <c r="DE677" s="196"/>
      <c r="DF677" s="196"/>
      <c r="DG677" s="196"/>
      <c r="DH677" s="196"/>
      <c r="DI677" s="196"/>
      <c r="DJ677" s="196"/>
      <c r="DK677" s="196"/>
      <c r="DL677" s="196"/>
      <c r="DM677" s="196"/>
      <c r="DN677" s="196"/>
      <c r="DO677" s="196"/>
      <c r="DP677" s="196"/>
      <c r="DQ677" s="196"/>
      <c r="DR677" s="196"/>
      <c r="DS677" s="196"/>
      <c r="DT677" s="196"/>
      <c r="DU677" s="196"/>
      <c r="DV677" s="196"/>
      <c r="DW677" s="196"/>
      <c r="DX677" s="196"/>
      <c r="DY677" s="196"/>
      <c r="DZ677" s="196"/>
      <c r="EA677" s="196"/>
      <c r="EB677" s="196"/>
      <c r="EC677" s="196"/>
      <c r="ED677" s="196"/>
      <c r="EE677" s="196"/>
      <c r="EF677" s="196"/>
      <c r="EG677" s="196"/>
      <c r="EH677" s="196"/>
      <c r="EI677" s="196"/>
      <c r="EJ677" s="196"/>
      <c r="EK677" s="196"/>
      <c r="EL677" s="196"/>
      <c r="EM677" s="196"/>
      <c r="EN677" s="196"/>
      <c r="EO677" s="196"/>
      <c r="EP677" s="196"/>
      <c r="EQ677" s="196"/>
      <c r="ER677" s="196"/>
      <c r="ES677" s="196"/>
      <c r="ET677" s="196"/>
      <c r="EU677" s="196"/>
      <c r="EV677" s="196"/>
      <c r="EW677" s="196"/>
      <c r="EX677" s="196"/>
      <c r="EY677" s="196"/>
      <c r="EZ677" s="196"/>
      <c r="FA677" s="196"/>
      <c r="FB677" s="196"/>
      <c r="FC677" s="196"/>
      <c r="FD677" s="196"/>
      <c r="FE677" s="196"/>
      <c r="FF677" s="196"/>
      <c r="FG677" s="196"/>
      <c r="FH677" s="196"/>
      <c r="FI677" s="196"/>
      <c r="FJ677" s="196"/>
      <c r="FK677" s="196"/>
      <c r="FL677" s="196"/>
      <c r="FM677" s="196"/>
      <c r="FN677" s="196"/>
      <c r="FO677" s="196"/>
      <c r="FP677" s="196"/>
      <c r="FQ677" s="196"/>
      <c r="FR677" s="196"/>
      <c r="FS677" s="196"/>
      <c r="FT677" s="196"/>
      <c r="FU677" s="196"/>
      <c r="FV677" s="196"/>
      <c r="FW677" s="196"/>
      <c r="FX677" s="196"/>
      <c r="FY677" s="196"/>
      <c r="FZ677" s="196"/>
      <c r="GA677" s="196"/>
      <c r="GB677" s="196"/>
      <c r="GC677" s="196"/>
      <c r="GD677" s="196"/>
      <c r="GE677" s="196"/>
      <c r="GF677" s="196"/>
      <c r="GG677" s="196"/>
      <c r="GH677" s="196"/>
      <c r="GI677" s="196"/>
      <c r="GJ677" s="196"/>
      <c r="GK677" s="196"/>
      <c r="GL677" s="196"/>
      <c r="GM677" s="196"/>
      <c r="GN677" s="196"/>
      <c r="GO677" s="196"/>
      <c r="GP677" s="196"/>
      <c r="GQ677" s="196"/>
      <c r="GR677" s="196"/>
      <c r="GS677" s="196"/>
      <c r="GT677" s="196"/>
      <c r="GU677" s="196"/>
      <c r="GV677" s="196"/>
      <c r="GW677" s="196"/>
      <c r="GX677" s="196"/>
      <c r="GY677" s="196"/>
      <c r="GZ677" s="196"/>
      <c r="HA677" s="196"/>
      <c r="HB677" s="196"/>
      <c r="HC677" s="196"/>
      <c r="HD677" s="196"/>
      <c r="HE677" s="196"/>
      <c r="HF677" s="196"/>
      <c r="HG677" s="196"/>
      <c r="HH677" s="196"/>
      <c r="HI677" s="196"/>
      <c r="HJ677" s="196"/>
      <c r="HK677" s="196"/>
      <c r="HL677" s="196"/>
      <c r="HM677" s="196"/>
      <c r="HN677" s="196"/>
      <c r="HO677" s="196"/>
      <c r="HP677" s="196"/>
      <c r="HQ677" s="196"/>
      <c r="HR677" s="196"/>
      <c r="HS677" s="196"/>
      <c r="HT677" s="196"/>
      <c r="HU677" s="196"/>
      <c r="HV677" s="196"/>
      <c r="HW677" s="196"/>
      <c r="HX677" s="196"/>
      <c r="HY677" s="196"/>
      <c r="HZ677" s="196"/>
      <c r="IA677" s="196"/>
      <c r="IB677" s="196"/>
      <c r="IC677" s="196"/>
      <c r="ID677" s="196"/>
      <c r="IE677" s="196"/>
      <c r="IF677" s="196"/>
      <c r="IG677" s="196"/>
      <c r="IH677" s="196"/>
      <c r="II677" s="196"/>
      <c r="IJ677" s="196"/>
      <c r="IK677" s="196"/>
      <c r="IL677" s="196"/>
      <c r="IM677" s="196"/>
      <c r="IN677" s="196"/>
      <c r="IO677" s="196"/>
      <c r="IP677" s="196"/>
      <c r="IQ677" s="196"/>
      <c r="IR677" s="196"/>
      <c r="IS677" s="196"/>
      <c r="IT677" s="196"/>
      <c r="IU677" s="196"/>
      <c r="IV677" s="196"/>
      <c r="IW677" s="196"/>
      <c r="IX677" s="196"/>
      <c r="IY677" s="196"/>
      <c r="IZ677" s="196"/>
      <c r="JA677" s="196"/>
      <c r="JB677" s="196"/>
      <c r="JC677" s="196"/>
      <c r="JD677" s="196"/>
      <c r="JE677" s="196"/>
      <c r="JF677" s="196"/>
      <c r="JG677" s="196"/>
      <c r="JH677" s="196"/>
      <c r="JI677" s="196"/>
      <c r="JJ677" s="196"/>
      <c r="JK677" s="196"/>
      <c r="JL677" s="196"/>
      <c r="JM677" s="196"/>
      <c r="JN677" s="196"/>
      <c r="JO677" s="196"/>
      <c r="JP677" s="196"/>
      <c r="JQ677" s="196"/>
      <c r="JR677" s="196"/>
      <c r="JS677" s="196"/>
      <c r="JT677" s="196"/>
      <c r="JU677" s="196"/>
      <c r="JV677" s="196"/>
      <c r="JW677" s="196"/>
      <c r="JX677" s="196"/>
      <c r="JY677" s="196"/>
      <c r="JZ677" s="196"/>
      <c r="KA677" s="196"/>
      <c r="KB677" s="196"/>
      <c r="KC677" s="196"/>
      <c r="KD677" s="196"/>
      <c r="KE677" s="196"/>
      <c r="KF677" s="196"/>
      <c r="KG677" s="196"/>
      <c r="KH677" s="196"/>
      <c r="KI677" s="196"/>
      <c r="KJ677" s="196"/>
      <c r="KK677" s="196"/>
      <c r="KL677" s="196"/>
      <c r="KM677" s="196"/>
      <c r="KN677" s="196"/>
      <c r="KO677" s="196"/>
      <c r="KP677" s="196"/>
      <c r="KQ677" s="196"/>
      <c r="KR677" s="196"/>
      <c r="KS677" s="196"/>
      <c r="KT677" s="196"/>
      <c r="KU677" s="196"/>
      <c r="KV677" s="196"/>
      <c r="KW677" s="196"/>
      <c r="KX677" s="196"/>
      <c r="KY677" s="196"/>
      <c r="KZ677" s="196"/>
      <c r="LA677" s="196"/>
      <c r="LB677" s="196"/>
      <c r="LC677" s="196"/>
      <c r="LD677" s="196"/>
      <c r="LE677" s="196"/>
      <c r="LF677" s="196"/>
      <c r="LG677" s="196"/>
      <c r="LH677" s="196"/>
      <c r="LI677" s="196"/>
      <c r="LJ677" s="196"/>
      <c r="LK677" s="196"/>
      <c r="LL677" s="196"/>
      <c r="LM677" s="196"/>
      <c r="LN677" s="196"/>
      <c r="LO677" s="196"/>
      <c r="LP677" s="196"/>
      <c r="LQ677" s="196"/>
      <c r="LR677" s="196"/>
      <c r="LS677" s="196"/>
      <c r="LT677" s="196"/>
      <c r="LU677" s="196"/>
      <c r="LV677" s="196"/>
      <c r="LW677" s="196"/>
      <c r="LX677" s="196"/>
      <c r="LY677" s="196"/>
      <c r="LZ677" s="196"/>
      <c r="MA677" s="196"/>
      <c r="MB677" s="196"/>
      <c r="MC677" s="196"/>
      <c r="MD677" s="196"/>
      <c r="ME677" s="196"/>
      <c r="MF677" s="196"/>
      <c r="MG677" s="196"/>
      <c r="MH677" s="196"/>
      <c r="MI677" s="196"/>
      <c r="MJ677" s="196"/>
      <c r="MK677" s="196"/>
      <c r="ML677" s="196"/>
      <c r="MM677" s="196"/>
      <c r="MN677" s="196"/>
      <c r="MO677" s="196"/>
      <c r="MP677" s="196"/>
      <c r="MQ677" s="196"/>
      <c r="MR677" s="196"/>
      <c r="MS677" s="196"/>
      <c r="MT677" s="196"/>
      <c r="MU677" s="196"/>
      <c r="MV677" s="196"/>
      <c r="MW677" s="196"/>
      <c r="MX677" s="196"/>
      <c r="MY677" s="196"/>
      <c r="MZ677" s="196"/>
      <c r="NA677" s="196"/>
      <c r="NB677" s="196"/>
      <c r="NC677" s="196"/>
      <c r="ND677" s="196"/>
      <c r="NE677" s="196"/>
      <c r="NF677" s="196"/>
      <c r="NG677" s="196"/>
      <c r="NH677" s="196"/>
      <c r="NI677" s="196"/>
      <c r="NJ677" s="196"/>
      <c r="NK677" s="196"/>
      <c r="NL677" s="196"/>
      <c r="NM677" s="196"/>
      <c r="NN677" s="196"/>
      <c r="NO677" s="196"/>
      <c r="NP677" s="196"/>
      <c r="NQ677" s="196"/>
      <c r="NR677" s="196"/>
      <c r="NS677" s="196"/>
      <c r="NT677" s="196"/>
      <c r="NU677" s="196"/>
      <c r="NV677" s="196"/>
      <c r="NW677" s="196"/>
      <c r="NX677" s="196"/>
      <c r="NY677" s="196"/>
      <c r="NZ677" s="196"/>
      <c r="OA677" s="196"/>
      <c r="OB677" s="196"/>
      <c r="OC677" s="196"/>
      <c r="OD677" s="196"/>
      <c r="OE677" s="196"/>
      <c r="OF677" s="196"/>
      <c r="OG677" s="196"/>
      <c r="OH677" s="196"/>
      <c r="OI677" s="196"/>
      <c r="OJ677" s="196"/>
      <c r="OK677" s="196"/>
      <c r="OL677" s="196"/>
      <c r="AFC677" s="196"/>
      <c r="AFD677" s="196"/>
      <c r="AFE677" s="196"/>
      <c r="AFF677" s="196"/>
      <c r="AFG677" s="196"/>
      <c r="AFH677" s="196"/>
      <c r="AFI677" s="196"/>
      <c r="AFJ677" s="196"/>
      <c r="AFK677" s="196"/>
      <c r="AFL677" s="196"/>
      <c r="AFM677" s="196"/>
      <c r="AFN677" s="196"/>
      <c r="AFO677" s="196"/>
      <c r="AFP677" s="196"/>
      <c r="AFQ677" s="196"/>
      <c r="AFR677" s="196"/>
      <c r="AFS677" s="196"/>
      <c r="AFT677" s="196"/>
      <c r="AFU677" s="196"/>
      <c r="AFV677" s="196"/>
      <c r="AFW677" s="196"/>
      <c r="AFX677" s="196"/>
      <c r="AFY677" s="196"/>
      <c r="AFZ677" s="196"/>
      <c r="AGA677" s="196"/>
      <c r="AGB677" s="196"/>
      <c r="AGC677" s="196"/>
      <c r="AGD677" s="196"/>
      <c r="AGE677" s="196"/>
      <c r="AGF677" s="196"/>
      <c r="AGG677" s="196"/>
      <c r="AGH677" s="196"/>
      <c r="AGI677" s="196"/>
      <c r="AGJ677" s="196"/>
      <c r="AGK677" s="196"/>
      <c r="AGL677" s="196"/>
      <c r="AGM677" s="196"/>
      <c r="AGN677" s="196"/>
      <c r="AGO677" s="196"/>
      <c r="AGP677" s="196"/>
    </row>
    <row r="678" spans="1:874" ht="15.75" customHeight="1" x14ac:dyDescent="0.25">
      <c r="A678" s="196"/>
      <c r="B678" s="196"/>
      <c r="C678" s="196"/>
      <c r="D678" s="205"/>
      <c r="E678" s="196"/>
      <c r="F678" s="196"/>
      <c r="G678" s="196"/>
      <c r="H678" s="196"/>
      <c r="I678" s="196"/>
      <c r="J678" s="196"/>
      <c r="K678" s="196"/>
      <c r="L678" s="206"/>
      <c r="M678" s="205"/>
      <c r="N678" s="196"/>
      <c r="O678" s="205"/>
      <c r="P678" s="196"/>
      <c r="Q678" s="196"/>
      <c r="R678" s="196"/>
      <c r="S678" s="196"/>
      <c r="T678" s="196"/>
      <c r="U678" s="196"/>
      <c r="V678" s="196"/>
      <c r="W678" s="196"/>
      <c r="X678" s="196"/>
      <c r="Y678" s="196"/>
      <c r="Z678" s="196"/>
      <c r="AA678" s="196"/>
      <c r="AB678" s="196"/>
      <c r="AC678" s="196"/>
      <c r="AD678" s="196"/>
      <c r="AE678" s="196"/>
      <c r="AF678" s="196"/>
      <c r="AG678" s="196"/>
      <c r="AH678" s="196"/>
      <c r="AI678" s="196"/>
      <c r="AJ678" s="196"/>
      <c r="AK678" s="196"/>
      <c r="AL678" s="196"/>
      <c r="AM678" s="196"/>
      <c r="AN678" s="196"/>
      <c r="AO678" s="196"/>
      <c r="AP678" s="196"/>
      <c r="AQ678" s="196"/>
      <c r="AR678" s="196"/>
      <c r="AS678" s="196"/>
      <c r="AT678" s="196"/>
      <c r="AU678" s="196"/>
      <c r="AV678" s="196"/>
      <c r="AW678" s="196"/>
      <c r="AX678" s="196"/>
      <c r="AY678" s="196"/>
      <c r="AZ678" s="196"/>
      <c r="BA678" s="196"/>
      <c r="BB678" s="196"/>
      <c r="BC678" s="196"/>
      <c r="BD678" s="196"/>
      <c r="BE678" s="196"/>
      <c r="BF678" s="196"/>
      <c r="BG678" s="196"/>
      <c r="BH678" s="196"/>
      <c r="BI678" s="196"/>
      <c r="BJ678" s="196"/>
      <c r="BK678" s="196"/>
      <c r="BL678" s="196"/>
      <c r="BM678" s="196"/>
      <c r="BN678" s="196"/>
      <c r="BO678" s="196"/>
      <c r="BP678" s="196"/>
      <c r="BQ678" s="196"/>
      <c r="BR678" s="196"/>
      <c r="BS678" s="196"/>
      <c r="BT678" s="196"/>
      <c r="BU678" s="196"/>
      <c r="BV678" s="196"/>
      <c r="BW678" s="196"/>
      <c r="BX678" s="196"/>
      <c r="BY678" s="196"/>
      <c r="BZ678" s="196"/>
      <c r="CA678" s="196"/>
      <c r="CB678" s="196"/>
      <c r="CC678" s="196"/>
      <c r="CD678" s="196"/>
      <c r="CE678" s="196"/>
      <c r="CF678" s="196"/>
      <c r="CG678" s="196"/>
      <c r="CH678" s="196"/>
      <c r="CI678" s="196"/>
      <c r="CJ678" s="196"/>
      <c r="CK678" s="196"/>
      <c r="CL678" s="196"/>
      <c r="CM678" s="196"/>
      <c r="CN678" s="196"/>
      <c r="CO678" s="196"/>
      <c r="CP678" s="196"/>
      <c r="CQ678" s="196"/>
      <c r="CR678" s="196"/>
      <c r="CS678" s="196"/>
      <c r="CT678" s="196"/>
      <c r="CU678" s="196"/>
      <c r="CV678" s="196"/>
      <c r="CW678" s="196"/>
      <c r="CX678" s="196"/>
      <c r="CY678" s="196"/>
      <c r="CZ678" s="196"/>
      <c r="DA678" s="196"/>
      <c r="DB678" s="196"/>
      <c r="DC678" s="196"/>
      <c r="DD678" s="196"/>
      <c r="DE678" s="196"/>
      <c r="DF678" s="196"/>
      <c r="DG678" s="196"/>
      <c r="DH678" s="196"/>
      <c r="DI678" s="196"/>
      <c r="DJ678" s="196"/>
      <c r="DK678" s="196"/>
      <c r="DL678" s="196"/>
      <c r="DM678" s="196"/>
      <c r="DN678" s="196"/>
      <c r="DO678" s="196"/>
      <c r="DP678" s="196"/>
      <c r="DQ678" s="196"/>
      <c r="DR678" s="196"/>
      <c r="DS678" s="196"/>
      <c r="DT678" s="196"/>
      <c r="DU678" s="196"/>
      <c r="DV678" s="196"/>
      <c r="DW678" s="196"/>
      <c r="DX678" s="196"/>
      <c r="DY678" s="196"/>
      <c r="DZ678" s="196"/>
      <c r="EA678" s="196"/>
      <c r="EB678" s="196"/>
      <c r="EC678" s="196"/>
      <c r="ED678" s="196"/>
      <c r="EE678" s="196"/>
      <c r="EF678" s="196"/>
      <c r="EG678" s="196"/>
      <c r="EH678" s="196"/>
      <c r="EI678" s="196"/>
      <c r="EJ678" s="196"/>
      <c r="EK678" s="196"/>
      <c r="EL678" s="196"/>
      <c r="EM678" s="196"/>
      <c r="EN678" s="196"/>
      <c r="EO678" s="196"/>
      <c r="EP678" s="196"/>
      <c r="EQ678" s="196"/>
      <c r="ER678" s="196"/>
      <c r="ES678" s="196"/>
      <c r="ET678" s="196"/>
      <c r="EU678" s="196"/>
      <c r="EV678" s="196"/>
      <c r="EW678" s="196"/>
      <c r="EX678" s="196"/>
      <c r="EY678" s="196"/>
      <c r="EZ678" s="196"/>
      <c r="FA678" s="196"/>
      <c r="FB678" s="196"/>
      <c r="FC678" s="196"/>
      <c r="FD678" s="196"/>
      <c r="FE678" s="196"/>
      <c r="FF678" s="196"/>
      <c r="FG678" s="196"/>
      <c r="FH678" s="196"/>
      <c r="FI678" s="196"/>
      <c r="FJ678" s="196"/>
      <c r="FK678" s="196"/>
      <c r="FL678" s="196"/>
      <c r="FM678" s="196"/>
      <c r="FN678" s="196"/>
      <c r="FO678" s="196"/>
      <c r="FP678" s="196"/>
      <c r="FQ678" s="196"/>
      <c r="FR678" s="196"/>
      <c r="FS678" s="196"/>
      <c r="FT678" s="196"/>
      <c r="FU678" s="196"/>
      <c r="FV678" s="196"/>
      <c r="FW678" s="196"/>
      <c r="FX678" s="196"/>
      <c r="FY678" s="196"/>
      <c r="FZ678" s="196"/>
      <c r="GA678" s="196"/>
      <c r="GB678" s="196"/>
      <c r="GC678" s="196"/>
      <c r="GD678" s="196"/>
      <c r="GE678" s="196"/>
      <c r="GF678" s="196"/>
      <c r="GG678" s="196"/>
      <c r="GH678" s="196"/>
      <c r="GI678" s="196"/>
      <c r="GJ678" s="196"/>
      <c r="GK678" s="196"/>
      <c r="GL678" s="196"/>
      <c r="GM678" s="196"/>
      <c r="GN678" s="196"/>
      <c r="GO678" s="196"/>
      <c r="GP678" s="196"/>
      <c r="GQ678" s="196"/>
      <c r="GR678" s="196"/>
      <c r="GS678" s="196"/>
      <c r="GT678" s="196"/>
      <c r="GU678" s="196"/>
      <c r="GV678" s="196"/>
      <c r="GW678" s="196"/>
      <c r="GX678" s="196"/>
      <c r="GY678" s="196"/>
      <c r="GZ678" s="196"/>
      <c r="HA678" s="196"/>
      <c r="HB678" s="196"/>
      <c r="HC678" s="196"/>
      <c r="HD678" s="196"/>
      <c r="HE678" s="196"/>
      <c r="HF678" s="196"/>
      <c r="HG678" s="196"/>
      <c r="HH678" s="196"/>
      <c r="HI678" s="196"/>
      <c r="HJ678" s="196"/>
      <c r="HK678" s="196"/>
      <c r="HL678" s="196"/>
      <c r="HM678" s="196"/>
      <c r="HN678" s="196"/>
      <c r="HO678" s="196"/>
      <c r="HP678" s="196"/>
      <c r="HQ678" s="196"/>
      <c r="HR678" s="196"/>
      <c r="HS678" s="196"/>
      <c r="HT678" s="196"/>
      <c r="HU678" s="196"/>
      <c r="HV678" s="196"/>
      <c r="HW678" s="196"/>
      <c r="HX678" s="196"/>
      <c r="HY678" s="196"/>
      <c r="HZ678" s="196"/>
      <c r="IA678" s="196"/>
      <c r="IB678" s="196"/>
      <c r="IC678" s="196"/>
      <c r="ID678" s="196"/>
      <c r="IE678" s="196"/>
      <c r="IF678" s="196"/>
      <c r="IG678" s="196"/>
      <c r="IH678" s="196"/>
      <c r="II678" s="196"/>
      <c r="IJ678" s="196"/>
      <c r="IK678" s="196"/>
      <c r="IL678" s="196"/>
      <c r="IM678" s="196"/>
      <c r="IN678" s="196"/>
      <c r="IO678" s="196"/>
      <c r="IP678" s="196"/>
      <c r="IQ678" s="196"/>
      <c r="IR678" s="196"/>
      <c r="IS678" s="196"/>
      <c r="IT678" s="196"/>
      <c r="IU678" s="196"/>
      <c r="IV678" s="196"/>
      <c r="IW678" s="196"/>
      <c r="IX678" s="196"/>
      <c r="IY678" s="196"/>
      <c r="IZ678" s="196"/>
      <c r="JA678" s="196"/>
      <c r="JB678" s="196"/>
      <c r="JC678" s="196"/>
      <c r="JD678" s="196"/>
      <c r="JE678" s="196"/>
      <c r="JF678" s="196"/>
      <c r="JG678" s="196"/>
      <c r="JH678" s="196"/>
      <c r="JI678" s="196"/>
      <c r="JJ678" s="196"/>
      <c r="JK678" s="196"/>
      <c r="JL678" s="196"/>
      <c r="JM678" s="196"/>
      <c r="JN678" s="196"/>
      <c r="JO678" s="196"/>
      <c r="JP678" s="196"/>
      <c r="JQ678" s="196"/>
      <c r="JR678" s="196"/>
      <c r="JS678" s="196"/>
      <c r="JT678" s="196"/>
      <c r="JU678" s="196"/>
      <c r="JV678" s="196"/>
      <c r="JW678" s="196"/>
      <c r="JX678" s="196"/>
      <c r="JY678" s="196"/>
      <c r="JZ678" s="196"/>
      <c r="KA678" s="196"/>
      <c r="KB678" s="196"/>
      <c r="KC678" s="196"/>
      <c r="KD678" s="196"/>
      <c r="KE678" s="196"/>
      <c r="KF678" s="196"/>
      <c r="KG678" s="196"/>
      <c r="KH678" s="196"/>
      <c r="KI678" s="196"/>
      <c r="KJ678" s="196"/>
      <c r="KK678" s="196"/>
      <c r="KL678" s="196"/>
      <c r="KM678" s="196"/>
      <c r="KN678" s="196"/>
      <c r="KO678" s="196"/>
      <c r="KP678" s="196"/>
      <c r="KQ678" s="196"/>
      <c r="KR678" s="196"/>
      <c r="KS678" s="196"/>
      <c r="KT678" s="196"/>
      <c r="KU678" s="196"/>
      <c r="KV678" s="196"/>
      <c r="KW678" s="196"/>
      <c r="KX678" s="196"/>
      <c r="KY678" s="196"/>
      <c r="KZ678" s="196"/>
      <c r="LA678" s="196"/>
      <c r="LB678" s="196"/>
      <c r="LC678" s="196"/>
      <c r="LD678" s="196"/>
      <c r="LE678" s="196"/>
      <c r="LF678" s="196"/>
      <c r="LG678" s="196"/>
      <c r="LH678" s="196"/>
      <c r="LI678" s="196"/>
      <c r="LJ678" s="196"/>
      <c r="LK678" s="196"/>
      <c r="LL678" s="196"/>
      <c r="LM678" s="196"/>
      <c r="LN678" s="196"/>
      <c r="LO678" s="196"/>
      <c r="LP678" s="196"/>
      <c r="LQ678" s="196"/>
      <c r="LR678" s="196"/>
      <c r="LS678" s="196"/>
      <c r="LT678" s="196"/>
      <c r="LU678" s="196"/>
      <c r="LV678" s="196"/>
      <c r="LW678" s="196"/>
      <c r="LX678" s="196"/>
      <c r="LY678" s="196"/>
      <c r="LZ678" s="196"/>
      <c r="MA678" s="196"/>
      <c r="MB678" s="196"/>
      <c r="MC678" s="196"/>
      <c r="MD678" s="196"/>
      <c r="ME678" s="196"/>
      <c r="MF678" s="196"/>
      <c r="MG678" s="196"/>
      <c r="MH678" s="196"/>
      <c r="MI678" s="196"/>
      <c r="MJ678" s="196"/>
      <c r="MK678" s="196"/>
      <c r="ML678" s="196"/>
      <c r="MM678" s="196"/>
      <c r="MN678" s="196"/>
      <c r="MO678" s="196"/>
      <c r="MP678" s="196"/>
      <c r="MQ678" s="196"/>
      <c r="MR678" s="196"/>
      <c r="MS678" s="196"/>
      <c r="MT678" s="196"/>
      <c r="MU678" s="196"/>
      <c r="MV678" s="196"/>
      <c r="MW678" s="196"/>
      <c r="MX678" s="196"/>
      <c r="MY678" s="196"/>
      <c r="MZ678" s="196"/>
      <c r="NA678" s="196"/>
      <c r="NB678" s="196"/>
      <c r="NC678" s="196"/>
      <c r="ND678" s="196"/>
      <c r="NE678" s="196"/>
      <c r="NF678" s="196"/>
      <c r="NG678" s="196"/>
      <c r="NH678" s="196"/>
      <c r="NI678" s="196"/>
      <c r="NJ678" s="196"/>
      <c r="NK678" s="196"/>
      <c r="NL678" s="196"/>
      <c r="NM678" s="196"/>
      <c r="NN678" s="196"/>
      <c r="NO678" s="196"/>
      <c r="NP678" s="196"/>
      <c r="NQ678" s="196"/>
      <c r="NR678" s="196"/>
      <c r="NS678" s="196"/>
      <c r="NT678" s="196"/>
      <c r="NU678" s="196"/>
      <c r="NV678" s="196"/>
      <c r="NW678" s="196"/>
      <c r="NX678" s="196"/>
      <c r="NY678" s="196"/>
      <c r="NZ678" s="196"/>
      <c r="OA678" s="196"/>
      <c r="OB678" s="196"/>
      <c r="OC678" s="196"/>
      <c r="OD678" s="196"/>
      <c r="OE678" s="196"/>
      <c r="OF678" s="196"/>
      <c r="OG678" s="196"/>
      <c r="OH678" s="196"/>
      <c r="OI678" s="196"/>
      <c r="OJ678" s="196"/>
      <c r="OK678" s="196"/>
      <c r="OL678" s="196"/>
      <c r="AFC678" s="196"/>
      <c r="AFD678" s="196"/>
      <c r="AFE678" s="196"/>
      <c r="AFF678" s="196"/>
      <c r="AFG678" s="196"/>
      <c r="AFH678" s="196"/>
      <c r="AFI678" s="196"/>
      <c r="AFJ678" s="196"/>
      <c r="AFK678" s="196"/>
      <c r="AFL678" s="196"/>
      <c r="AFM678" s="196"/>
      <c r="AFN678" s="196"/>
      <c r="AFO678" s="196"/>
      <c r="AFP678" s="196"/>
      <c r="AFQ678" s="196"/>
      <c r="AFR678" s="196"/>
      <c r="AFS678" s="196"/>
      <c r="AFT678" s="196"/>
      <c r="AFU678" s="196"/>
      <c r="AFV678" s="196"/>
      <c r="AFW678" s="196"/>
      <c r="AFX678" s="196"/>
      <c r="AFY678" s="196"/>
      <c r="AFZ678" s="196"/>
      <c r="AGA678" s="196"/>
      <c r="AGB678" s="196"/>
      <c r="AGC678" s="196"/>
      <c r="AGD678" s="196"/>
      <c r="AGE678" s="196"/>
      <c r="AGF678" s="196"/>
      <c r="AGG678" s="196"/>
      <c r="AGH678" s="196"/>
      <c r="AGI678" s="196"/>
      <c r="AGJ678" s="196"/>
      <c r="AGK678" s="196"/>
      <c r="AGL678" s="196"/>
      <c r="AGM678" s="196"/>
      <c r="AGN678" s="196"/>
      <c r="AGO678" s="196"/>
      <c r="AGP678" s="196"/>
    </row>
    <row r="679" spans="1:874" ht="15.75" customHeight="1" x14ac:dyDescent="0.25">
      <c r="A679" s="196"/>
      <c r="B679" s="196"/>
      <c r="C679" s="196"/>
      <c r="D679" s="205"/>
      <c r="E679" s="196"/>
      <c r="F679" s="196"/>
      <c r="G679" s="196"/>
      <c r="H679" s="196"/>
      <c r="I679" s="196"/>
      <c r="J679" s="196"/>
      <c r="K679" s="196"/>
      <c r="L679" s="206"/>
      <c r="M679" s="196"/>
      <c r="N679" s="196"/>
      <c r="O679" s="205"/>
      <c r="P679" s="196"/>
      <c r="Q679" s="196"/>
      <c r="R679" s="196"/>
      <c r="S679" s="196"/>
      <c r="T679" s="196"/>
      <c r="U679" s="196"/>
      <c r="V679" s="196"/>
      <c r="W679" s="196"/>
      <c r="X679" s="196"/>
      <c r="Y679" s="196"/>
      <c r="Z679" s="196"/>
      <c r="AA679" s="196"/>
      <c r="AB679" s="196"/>
      <c r="AC679" s="196"/>
      <c r="AD679" s="196"/>
      <c r="AE679" s="196"/>
      <c r="AF679" s="196"/>
      <c r="AG679" s="196"/>
      <c r="AH679" s="196"/>
      <c r="AI679" s="196"/>
      <c r="AJ679" s="196"/>
      <c r="AK679" s="196"/>
      <c r="AL679" s="196"/>
      <c r="AM679" s="196"/>
      <c r="AN679" s="196"/>
      <c r="AO679" s="196"/>
      <c r="AP679" s="196"/>
      <c r="AQ679" s="196"/>
      <c r="AR679" s="196"/>
      <c r="AS679" s="196"/>
      <c r="AT679" s="196"/>
      <c r="AU679" s="196"/>
      <c r="AV679" s="196"/>
      <c r="AW679" s="196"/>
      <c r="AX679" s="196"/>
      <c r="AY679" s="196"/>
      <c r="AZ679" s="196"/>
      <c r="BA679" s="196"/>
      <c r="BB679" s="196"/>
      <c r="BC679" s="196"/>
      <c r="BD679" s="196"/>
      <c r="BE679" s="196"/>
      <c r="BF679" s="196"/>
      <c r="BG679" s="196"/>
      <c r="BH679" s="196"/>
      <c r="BI679" s="196"/>
      <c r="BJ679" s="196"/>
      <c r="BK679" s="196"/>
      <c r="BL679" s="196"/>
      <c r="BM679" s="196"/>
      <c r="BN679" s="196"/>
      <c r="BO679" s="196"/>
      <c r="BP679" s="196"/>
      <c r="BQ679" s="196"/>
      <c r="BR679" s="196"/>
      <c r="BS679" s="196"/>
      <c r="BT679" s="196"/>
      <c r="BU679" s="196"/>
      <c r="BV679" s="196"/>
      <c r="BW679" s="196"/>
      <c r="BX679" s="196"/>
      <c r="BY679" s="196"/>
      <c r="BZ679" s="196"/>
      <c r="CA679" s="196"/>
      <c r="CB679" s="196"/>
      <c r="CC679" s="196"/>
      <c r="CD679" s="196"/>
      <c r="CE679" s="196"/>
      <c r="CF679" s="196"/>
      <c r="CG679" s="196"/>
      <c r="CH679" s="196"/>
      <c r="CI679" s="196"/>
      <c r="CJ679" s="196"/>
      <c r="CK679" s="196"/>
      <c r="CL679" s="196"/>
      <c r="CM679" s="196"/>
      <c r="CN679" s="196"/>
      <c r="CO679" s="196"/>
      <c r="CP679" s="196"/>
      <c r="CQ679" s="196"/>
      <c r="CR679" s="196"/>
      <c r="CS679" s="196"/>
      <c r="CT679" s="196"/>
      <c r="CU679" s="196"/>
      <c r="CV679" s="196"/>
      <c r="CW679" s="196"/>
      <c r="CX679" s="196"/>
      <c r="CY679" s="196"/>
      <c r="CZ679" s="196"/>
      <c r="DA679" s="196"/>
      <c r="DB679" s="196"/>
      <c r="DC679" s="196"/>
      <c r="DD679" s="196"/>
      <c r="DE679" s="196"/>
      <c r="DF679" s="196"/>
      <c r="DG679" s="196"/>
      <c r="DH679" s="196"/>
      <c r="DI679" s="196"/>
      <c r="DJ679" s="196"/>
      <c r="DK679" s="196"/>
      <c r="DL679" s="196"/>
      <c r="DM679" s="196"/>
      <c r="DN679" s="196"/>
      <c r="DO679" s="196"/>
      <c r="DP679" s="196"/>
      <c r="DQ679" s="196"/>
      <c r="DR679" s="196"/>
      <c r="DS679" s="196"/>
      <c r="DT679" s="196"/>
      <c r="DU679" s="196"/>
      <c r="DV679" s="196"/>
      <c r="DW679" s="196"/>
      <c r="DX679" s="196"/>
      <c r="DY679" s="196"/>
      <c r="DZ679" s="196"/>
      <c r="EA679" s="196"/>
      <c r="EB679" s="196"/>
      <c r="EC679" s="196"/>
      <c r="ED679" s="196"/>
      <c r="EE679" s="196"/>
      <c r="EF679" s="196"/>
      <c r="EG679" s="196"/>
      <c r="EH679" s="196"/>
      <c r="EI679" s="196"/>
      <c r="EJ679" s="196"/>
      <c r="EK679" s="196"/>
      <c r="EL679" s="196"/>
      <c r="EM679" s="196"/>
      <c r="EN679" s="196"/>
      <c r="EO679" s="196"/>
      <c r="EP679" s="196"/>
      <c r="EQ679" s="196"/>
      <c r="ER679" s="196"/>
      <c r="ES679" s="196"/>
      <c r="ET679" s="196"/>
      <c r="EU679" s="196"/>
      <c r="EV679" s="196"/>
      <c r="EW679" s="196"/>
      <c r="EX679" s="196"/>
      <c r="EY679" s="196"/>
      <c r="EZ679" s="196"/>
      <c r="FA679" s="196"/>
      <c r="FB679" s="196"/>
      <c r="FC679" s="196"/>
      <c r="FD679" s="196"/>
      <c r="FE679" s="196"/>
      <c r="FF679" s="196"/>
      <c r="FG679" s="196"/>
      <c r="FH679" s="196"/>
      <c r="FI679" s="196"/>
      <c r="FJ679" s="196"/>
      <c r="FK679" s="196"/>
      <c r="FL679" s="196"/>
      <c r="FM679" s="196"/>
      <c r="FN679" s="196"/>
      <c r="FO679" s="196"/>
      <c r="FP679" s="196"/>
      <c r="FQ679" s="196"/>
      <c r="FR679" s="196"/>
      <c r="FS679" s="196"/>
      <c r="FT679" s="196"/>
      <c r="FU679" s="196"/>
      <c r="FV679" s="196"/>
      <c r="FW679" s="196"/>
      <c r="FX679" s="196"/>
      <c r="FY679" s="196"/>
      <c r="FZ679" s="196"/>
      <c r="GA679" s="196"/>
      <c r="GB679" s="196"/>
      <c r="GC679" s="196"/>
      <c r="GD679" s="196"/>
      <c r="GE679" s="196"/>
      <c r="GF679" s="196"/>
      <c r="GG679" s="196"/>
      <c r="GH679" s="196"/>
      <c r="GI679" s="196"/>
      <c r="GJ679" s="196"/>
      <c r="GK679" s="196"/>
      <c r="GL679" s="196"/>
      <c r="GM679" s="196"/>
      <c r="GN679" s="196"/>
      <c r="GO679" s="196"/>
      <c r="GP679" s="196"/>
      <c r="GQ679" s="196"/>
      <c r="GR679" s="196"/>
      <c r="GS679" s="196"/>
      <c r="GT679" s="196"/>
      <c r="GU679" s="196"/>
      <c r="GV679" s="196"/>
      <c r="GW679" s="196"/>
      <c r="GX679" s="196"/>
      <c r="GY679" s="196"/>
      <c r="GZ679" s="196"/>
      <c r="HA679" s="196"/>
      <c r="HB679" s="196"/>
      <c r="HC679" s="196"/>
      <c r="HD679" s="196"/>
      <c r="HE679" s="196"/>
      <c r="HF679" s="196"/>
      <c r="HG679" s="196"/>
      <c r="HH679" s="196"/>
      <c r="HI679" s="196"/>
      <c r="HJ679" s="196"/>
      <c r="HK679" s="196"/>
      <c r="HL679" s="196"/>
      <c r="HM679" s="196"/>
      <c r="HN679" s="196"/>
      <c r="HO679" s="196"/>
      <c r="HP679" s="196"/>
      <c r="HQ679" s="196"/>
      <c r="HR679" s="196"/>
      <c r="HS679" s="196"/>
      <c r="HT679" s="196"/>
      <c r="HU679" s="196"/>
      <c r="HV679" s="196"/>
      <c r="HW679" s="196"/>
      <c r="HX679" s="196"/>
      <c r="HY679" s="196"/>
      <c r="HZ679" s="196"/>
      <c r="IA679" s="196"/>
      <c r="IB679" s="196"/>
      <c r="IC679" s="196"/>
      <c r="ID679" s="196"/>
      <c r="IE679" s="196"/>
      <c r="IF679" s="196"/>
      <c r="IG679" s="196"/>
      <c r="IH679" s="196"/>
      <c r="II679" s="196"/>
      <c r="IJ679" s="196"/>
      <c r="IK679" s="196"/>
      <c r="IL679" s="196"/>
      <c r="IM679" s="196"/>
      <c r="IN679" s="196"/>
      <c r="IO679" s="196"/>
      <c r="IP679" s="196"/>
      <c r="IQ679" s="196"/>
      <c r="IR679" s="196"/>
      <c r="IS679" s="196"/>
      <c r="IT679" s="196"/>
      <c r="IU679" s="196"/>
      <c r="IV679" s="196"/>
      <c r="IW679" s="196"/>
      <c r="IX679" s="196"/>
      <c r="IY679" s="196"/>
      <c r="IZ679" s="196"/>
      <c r="JA679" s="196"/>
      <c r="JB679" s="196"/>
      <c r="JC679" s="196"/>
      <c r="JD679" s="196"/>
      <c r="JE679" s="196"/>
      <c r="JF679" s="196"/>
      <c r="JG679" s="196"/>
      <c r="JH679" s="196"/>
      <c r="JI679" s="196"/>
      <c r="JJ679" s="196"/>
      <c r="JK679" s="196"/>
      <c r="JL679" s="196"/>
      <c r="JM679" s="196"/>
      <c r="JN679" s="196"/>
      <c r="JO679" s="196"/>
      <c r="JP679" s="196"/>
      <c r="JQ679" s="196"/>
      <c r="JR679" s="196"/>
      <c r="JS679" s="196"/>
      <c r="JT679" s="196"/>
      <c r="JU679" s="196"/>
      <c r="JV679" s="196"/>
      <c r="JW679" s="196"/>
      <c r="JX679" s="196"/>
      <c r="JY679" s="196"/>
      <c r="JZ679" s="196"/>
      <c r="KA679" s="196"/>
      <c r="KB679" s="196"/>
      <c r="KC679" s="196"/>
      <c r="KD679" s="196"/>
      <c r="KE679" s="196"/>
      <c r="KF679" s="196"/>
      <c r="KG679" s="196"/>
      <c r="KH679" s="196"/>
      <c r="KI679" s="196"/>
      <c r="KJ679" s="196"/>
      <c r="KK679" s="196"/>
      <c r="KL679" s="196"/>
      <c r="KM679" s="196"/>
      <c r="KN679" s="196"/>
      <c r="KO679" s="196"/>
      <c r="KP679" s="196"/>
      <c r="KQ679" s="196"/>
      <c r="KR679" s="196"/>
      <c r="KS679" s="196"/>
      <c r="KT679" s="196"/>
      <c r="KU679" s="196"/>
      <c r="KV679" s="196"/>
      <c r="KW679" s="196"/>
      <c r="KX679" s="196"/>
      <c r="KY679" s="196"/>
      <c r="KZ679" s="196"/>
      <c r="LA679" s="196"/>
      <c r="LB679" s="196"/>
      <c r="LC679" s="196"/>
      <c r="LD679" s="196"/>
      <c r="LE679" s="196"/>
      <c r="LF679" s="196"/>
      <c r="LG679" s="196"/>
      <c r="LH679" s="196"/>
      <c r="LI679" s="196"/>
      <c r="LJ679" s="196"/>
      <c r="LK679" s="196"/>
      <c r="LL679" s="196"/>
      <c r="LM679" s="196"/>
      <c r="LN679" s="196"/>
      <c r="LO679" s="196"/>
      <c r="LP679" s="196"/>
      <c r="LQ679" s="196"/>
      <c r="LR679" s="196"/>
      <c r="LS679" s="196"/>
      <c r="LT679" s="196"/>
      <c r="LU679" s="196"/>
      <c r="LV679" s="196"/>
      <c r="LW679" s="196"/>
      <c r="LX679" s="196"/>
      <c r="LY679" s="196"/>
      <c r="LZ679" s="196"/>
      <c r="MA679" s="196"/>
      <c r="MB679" s="196"/>
      <c r="MC679" s="196"/>
      <c r="MD679" s="196"/>
      <c r="ME679" s="196"/>
      <c r="MF679" s="196"/>
      <c r="MG679" s="196"/>
      <c r="MH679" s="196"/>
      <c r="MI679" s="196"/>
      <c r="MJ679" s="196"/>
      <c r="MK679" s="196"/>
      <c r="ML679" s="196"/>
      <c r="MM679" s="196"/>
      <c r="MN679" s="196"/>
      <c r="MO679" s="196"/>
      <c r="MP679" s="196"/>
      <c r="MQ679" s="196"/>
      <c r="MR679" s="196"/>
      <c r="MS679" s="196"/>
      <c r="MT679" s="196"/>
      <c r="MU679" s="196"/>
      <c r="MV679" s="196"/>
      <c r="MW679" s="196"/>
      <c r="MX679" s="196"/>
      <c r="MY679" s="196"/>
      <c r="MZ679" s="196"/>
      <c r="NA679" s="196"/>
      <c r="NB679" s="196"/>
      <c r="NC679" s="196"/>
      <c r="ND679" s="196"/>
      <c r="NE679" s="196"/>
      <c r="NF679" s="196"/>
      <c r="NG679" s="196"/>
      <c r="NH679" s="196"/>
      <c r="NI679" s="196"/>
      <c r="NJ679" s="196"/>
      <c r="NK679" s="196"/>
      <c r="NL679" s="196"/>
      <c r="NM679" s="196"/>
      <c r="NN679" s="196"/>
      <c r="NO679" s="196"/>
      <c r="NP679" s="196"/>
      <c r="NQ679" s="196"/>
      <c r="NR679" s="196"/>
      <c r="NS679" s="196"/>
      <c r="NT679" s="196"/>
      <c r="NU679" s="196"/>
      <c r="NV679" s="196"/>
      <c r="NW679" s="196"/>
      <c r="NX679" s="196"/>
      <c r="NY679" s="196"/>
      <c r="NZ679" s="196"/>
      <c r="OA679" s="196"/>
      <c r="OB679" s="196"/>
      <c r="OC679" s="196"/>
      <c r="OD679" s="196"/>
      <c r="OE679" s="196"/>
      <c r="OF679" s="196"/>
      <c r="OG679" s="196"/>
      <c r="OH679" s="196"/>
      <c r="OI679" s="196"/>
      <c r="OJ679" s="196"/>
      <c r="OK679" s="196"/>
      <c r="OL679" s="196"/>
      <c r="AFC679" s="196"/>
      <c r="AFD679" s="196"/>
      <c r="AFE679" s="196"/>
      <c r="AFF679" s="196"/>
      <c r="AFG679" s="196"/>
      <c r="AFH679" s="196"/>
      <c r="AFI679" s="196"/>
      <c r="AFJ679" s="196"/>
      <c r="AFK679" s="196"/>
      <c r="AFL679" s="196"/>
      <c r="AFM679" s="196"/>
      <c r="AFN679" s="196"/>
      <c r="AFO679" s="196"/>
      <c r="AFP679" s="196"/>
      <c r="AFQ679" s="196"/>
      <c r="AFR679" s="196"/>
      <c r="AFS679" s="196"/>
      <c r="AFT679" s="196"/>
      <c r="AFU679" s="196"/>
      <c r="AFV679" s="196"/>
      <c r="AFW679" s="196"/>
      <c r="AFX679" s="196"/>
      <c r="AFY679" s="196"/>
      <c r="AFZ679" s="196"/>
      <c r="AGA679" s="196"/>
      <c r="AGB679" s="196"/>
      <c r="AGC679" s="196"/>
      <c r="AGD679" s="196"/>
      <c r="AGE679" s="196"/>
      <c r="AGF679" s="196"/>
      <c r="AGG679" s="196"/>
      <c r="AGH679" s="196"/>
      <c r="AGI679" s="196"/>
      <c r="AGJ679" s="196"/>
      <c r="AGK679" s="196"/>
      <c r="AGL679" s="196"/>
      <c r="AGM679" s="196"/>
      <c r="AGN679" s="196"/>
      <c r="AGO679" s="196"/>
      <c r="AGP679" s="196"/>
    </row>
    <row r="680" spans="1:874" ht="15.75" customHeight="1" x14ac:dyDescent="0.25">
      <c r="A680" s="196"/>
      <c r="B680" s="196"/>
      <c r="C680" s="196"/>
      <c r="D680" s="205"/>
      <c r="E680" s="196"/>
      <c r="F680" s="196"/>
      <c r="G680" s="196"/>
      <c r="H680" s="196"/>
      <c r="I680" s="196"/>
      <c r="J680" s="196"/>
      <c r="K680" s="196"/>
      <c r="L680" s="206"/>
      <c r="M680" s="196"/>
      <c r="N680" s="196"/>
      <c r="O680" s="205"/>
      <c r="P680" s="196"/>
      <c r="Q680" s="196"/>
      <c r="R680" s="196"/>
      <c r="S680" s="196"/>
      <c r="T680" s="196"/>
      <c r="U680" s="196"/>
      <c r="V680" s="196"/>
      <c r="W680" s="196"/>
      <c r="X680" s="196"/>
      <c r="Y680" s="196"/>
      <c r="Z680" s="196"/>
      <c r="AA680" s="196"/>
      <c r="AB680" s="196"/>
      <c r="AC680" s="196"/>
      <c r="AD680" s="196"/>
      <c r="AE680" s="196"/>
      <c r="AF680" s="196"/>
      <c r="AG680" s="196"/>
      <c r="AH680" s="196"/>
      <c r="AI680" s="196"/>
      <c r="AJ680" s="196"/>
      <c r="AK680" s="196"/>
      <c r="AL680" s="196"/>
      <c r="AM680" s="196"/>
      <c r="AN680" s="196"/>
      <c r="AO680" s="196"/>
      <c r="AP680" s="196"/>
      <c r="AQ680" s="196"/>
      <c r="AR680" s="196"/>
      <c r="AS680" s="196"/>
      <c r="AT680" s="196"/>
      <c r="AU680" s="196"/>
      <c r="AV680" s="196"/>
      <c r="AW680" s="196"/>
      <c r="AX680" s="196"/>
      <c r="AY680" s="196"/>
      <c r="AZ680" s="196"/>
      <c r="BA680" s="196"/>
      <c r="BB680" s="196"/>
      <c r="BC680" s="196"/>
      <c r="BD680" s="196"/>
      <c r="BE680" s="196"/>
      <c r="BF680" s="196"/>
      <c r="BG680" s="196"/>
      <c r="BH680" s="196"/>
      <c r="BI680" s="196"/>
      <c r="BJ680" s="196"/>
      <c r="BK680" s="196"/>
      <c r="BL680" s="196"/>
      <c r="BM680" s="196"/>
      <c r="BN680" s="196"/>
      <c r="BO680" s="196"/>
      <c r="BP680" s="196"/>
      <c r="BQ680" s="196"/>
      <c r="BR680" s="196"/>
      <c r="BS680" s="196"/>
      <c r="BT680" s="196"/>
      <c r="BU680" s="196"/>
      <c r="BV680" s="196"/>
      <c r="BW680" s="196"/>
      <c r="BX680" s="196"/>
      <c r="BY680" s="196"/>
      <c r="BZ680" s="196"/>
      <c r="CA680" s="196"/>
      <c r="CB680" s="196"/>
      <c r="CC680" s="196"/>
      <c r="CD680" s="196"/>
      <c r="CE680" s="196"/>
      <c r="CF680" s="196"/>
      <c r="CG680" s="196"/>
      <c r="CH680" s="196"/>
      <c r="CI680" s="196"/>
      <c r="CJ680" s="196"/>
      <c r="CK680" s="196"/>
      <c r="CL680" s="196"/>
      <c r="CM680" s="196"/>
      <c r="CN680" s="196"/>
      <c r="CO680" s="196"/>
      <c r="CP680" s="196"/>
      <c r="CQ680" s="196"/>
      <c r="CR680" s="196"/>
      <c r="CS680" s="196"/>
      <c r="CT680" s="196"/>
      <c r="CU680" s="196"/>
      <c r="CV680" s="196"/>
      <c r="CW680" s="196"/>
      <c r="CX680" s="196"/>
      <c r="CY680" s="196"/>
      <c r="CZ680" s="196"/>
      <c r="DA680" s="196"/>
      <c r="DB680" s="196"/>
      <c r="DC680" s="196"/>
      <c r="DD680" s="196"/>
      <c r="DE680" s="196"/>
      <c r="DF680" s="196"/>
      <c r="DG680" s="196"/>
      <c r="DH680" s="196"/>
      <c r="DI680" s="196"/>
      <c r="DJ680" s="196"/>
      <c r="DK680" s="196"/>
      <c r="DL680" s="196"/>
      <c r="DM680" s="196"/>
      <c r="DN680" s="196"/>
      <c r="DO680" s="196"/>
      <c r="DP680" s="196"/>
      <c r="DQ680" s="196"/>
      <c r="DR680" s="196"/>
      <c r="DS680" s="196"/>
      <c r="DT680" s="196"/>
      <c r="DU680" s="196"/>
      <c r="DV680" s="196"/>
      <c r="DW680" s="196"/>
      <c r="DX680" s="196"/>
      <c r="DY680" s="196"/>
      <c r="DZ680" s="196"/>
      <c r="EA680" s="196"/>
      <c r="EB680" s="196"/>
      <c r="EC680" s="196"/>
      <c r="ED680" s="196"/>
      <c r="EE680" s="196"/>
      <c r="EF680" s="196"/>
      <c r="EG680" s="196"/>
      <c r="EH680" s="196"/>
      <c r="EI680" s="196"/>
      <c r="EJ680" s="196"/>
      <c r="EK680" s="196"/>
      <c r="EL680" s="196"/>
      <c r="EM680" s="196"/>
      <c r="EN680" s="196"/>
      <c r="EO680" s="196"/>
      <c r="EP680" s="196"/>
      <c r="EQ680" s="196"/>
      <c r="ER680" s="196"/>
      <c r="ES680" s="196"/>
      <c r="ET680" s="196"/>
      <c r="EU680" s="196"/>
      <c r="EV680" s="196"/>
      <c r="EW680" s="196"/>
      <c r="EX680" s="196"/>
      <c r="EY680" s="196"/>
      <c r="EZ680" s="196"/>
      <c r="FA680" s="196"/>
      <c r="FB680" s="196"/>
      <c r="FC680" s="196"/>
      <c r="FD680" s="196"/>
      <c r="FE680" s="196"/>
      <c r="FF680" s="196"/>
      <c r="FG680" s="196"/>
      <c r="FH680" s="196"/>
      <c r="FI680" s="196"/>
      <c r="FJ680" s="196"/>
      <c r="FK680" s="196"/>
      <c r="FL680" s="196"/>
      <c r="FM680" s="196"/>
      <c r="FN680" s="196"/>
      <c r="FO680" s="196"/>
      <c r="FP680" s="196"/>
      <c r="FQ680" s="196"/>
      <c r="FR680" s="196"/>
      <c r="FS680" s="196"/>
      <c r="FT680" s="196"/>
      <c r="FU680" s="196"/>
      <c r="FV680" s="196"/>
      <c r="FW680" s="196"/>
      <c r="FX680" s="196"/>
      <c r="FY680" s="196"/>
      <c r="FZ680" s="196"/>
      <c r="GA680" s="196"/>
      <c r="GB680" s="196"/>
      <c r="GC680" s="196"/>
      <c r="GD680" s="196"/>
      <c r="GE680" s="196"/>
      <c r="GF680" s="196"/>
      <c r="GG680" s="196"/>
      <c r="GH680" s="196"/>
      <c r="GI680" s="196"/>
      <c r="GJ680" s="196"/>
      <c r="GK680" s="196"/>
      <c r="GL680" s="196"/>
      <c r="GM680" s="196"/>
      <c r="GN680" s="196"/>
      <c r="GO680" s="196"/>
      <c r="GP680" s="196"/>
      <c r="GQ680" s="196"/>
      <c r="GR680" s="196"/>
      <c r="GS680" s="196"/>
      <c r="GT680" s="196"/>
      <c r="GU680" s="196"/>
      <c r="GV680" s="196"/>
      <c r="GW680" s="196"/>
      <c r="GX680" s="196"/>
      <c r="GY680" s="196"/>
      <c r="GZ680" s="196"/>
      <c r="HA680" s="196"/>
      <c r="HB680" s="196"/>
      <c r="HC680" s="196"/>
      <c r="HD680" s="196"/>
      <c r="HE680" s="196"/>
      <c r="HF680" s="196"/>
      <c r="HG680" s="196"/>
      <c r="HH680" s="196"/>
      <c r="HI680" s="196"/>
      <c r="HJ680" s="196"/>
      <c r="HK680" s="196"/>
      <c r="HL680" s="196"/>
      <c r="HM680" s="196"/>
      <c r="HN680" s="196"/>
      <c r="HO680" s="196"/>
      <c r="HP680" s="196"/>
      <c r="HQ680" s="196"/>
      <c r="HR680" s="196"/>
      <c r="HS680" s="196"/>
      <c r="HT680" s="196"/>
      <c r="HU680" s="196"/>
      <c r="HV680" s="196"/>
      <c r="HW680" s="196"/>
      <c r="HX680" s="196"/>
      <c r="HY680" s="196"/>
      <c r="HZ680" s="196"/>
      <c r="IA680" s="196"/>
      <c r="IB680" s="196"/>
      <c r="IC680" s="196"/>
      <c r="ID680" s="196"/>
      <c r="IE680" s="196"/>
      <c r="IF680" s="196"/>
      <c r="IG680" s="196"/>
      <c r="IH680" s="196"/>
      <c r="II680" s="196"/>
      <c r="IJ680" s="196"/>
      <c r="IK680" s="196"/>
      <c r="IL680" s="196"/>
      <c r="IM680" s="196"/>
      <c r="IN680" s="196"/>
      <c r="IO680" s="196"/>
      <c r="IP680" s="196"/>
      <c r="IQ680" s="196"/>
      <c r="IR680" s="196"/>
      <c r="IS680" s="196"/>
      <c r="IT680" s="196"/>
      <c r="IU680" s="196"/>
      <c r="IV680" s="196"/>
      <c r="IW680" s="196"/>
      <c r="IX680" s="196"/>
      <c r="IY680" s="196"/>
      <c r="IZ680" s="196"/>
      <c r="JA680" s="196"/>
      <c r="JB680" s="196"/>
      <c r="JC680" s="196"/>
      <c r="JD680" s="196"/>
      <c r="JE680" s="196"/>
      <c r="JF680" s="196"/>
      <c r="JG680" s="196"/>
      <c r="JH680" s="196"/>
      <c r="JI680" s="196"/>
      <c r="JJ680" s="196"/>
      <c r="JK680" s="196"/>
      <c r="JL680" s="196"/>
      <c r="JM680" s="196"/>
      <c r="JN680" s="196"/>
      <c r="JO680" s="196"/>
      <c r="JP680" s="196"/>
      <c r="JQ680" s="196"/>
      <c r="JR680" s="196"/>
      <c r="JS680" s="196"/>
      <c r="JT680" s="196"/>
      <c r="JU680" s="196"/>
      <c r="JV680" s="196"/>
      <c r="JW680" s="196"/>
      <c r="JX680" s="196"/>
      <c r="JY680" s="196"/>
      <c r="JZ680" s="196"/>
      <c r="KA680" s="196"/>
      <c r="KB680" s="196"/>
      <c r="KC680" s="196"/>
      <c r="KD680" s="196"/>
      <c r="KE680" s="196"/>
      <c r="KF680" s="196"/>
      <c r="KG680" s="196"/>
      <c r="KH680" s="196"/>
      <c r="KI680" s="196"/>
      <c r="KJ680" s="196"/>
      <c r="KK680" s="196"/>
      <c r="KL680" s="196"/>
      <c r="KM680" s="196"/>
      <c r="KN680" s="196"/>
      <c r="KO680" s="196"/>
      <c r="KP680" s="196"/>
      <c r="KQ680" s="196"/>
      <c r="KR680" s="196"/>
      <c r="KS680" s="196"/>
      <c r="KT680" s="196"/>
      <c r="KU680" s="196"/>
      <c r="KV680" s="196"/>
      <c r="KW680" s="196"/>
      <c r="KX680" s="196"/>
      <c r="KY680" s="196"/>
      <c r="KZ680" s="196"/>
      <c r="LA680" s="196"/>
      <c r="LB680" s="196"/>
      <c r="LC680" s="196"/>
      <c r="LD680" s="196"/>
      <c r="LE680" s="196"/>
      <c r="LF680" s="196"/>
      <c r="LG680" s="196"/>
      <c r="LH680" s="196"/>
      <c r="LI680" s="196"/>
      <c r="LJ680" s="196"/>
      <c r="LK680" s="196"/>
      <c r="LL680" s="196"/>
      <c r="LM680" s="196"/>
      <c r="LN680" s="196"/>
      <c r="LO680" s="196"/>
      <c r="LP680" s="196"/>
      <c r="LQ680" s="196"/>
      <c r="LR680" s="196"/>
      <c r="LS680" s="196"/>
      <c r="LT680" s="196"/>
      <c r="LU680" s="196"/>
      <c r="LV680" s="196"/>
      <c r="LW680" s="196"/>
      <c r="LX680" s="196"/>
      <c r="LY680" s="196"/>
      <c r="LZ680" s="196"/>
      <c r="MA680" s="196"/>
      <c r="MB680" s="196"/>
      <c r="MC680" s="196"/>
      <c r="MD680" s="196"/>
      <c r="ME680" s="196"/>
      <c r="MF680" s="196"/>
      <c r="MG680" s="196"/>
      <c r="MH680" s="196"/>
      <c r="MI680" s="196"/>
      <c r="MJ680" s="196"/>
      <c r="MK680" s="196"/>
      <c r="ML680" s="196"/>
      <c r="MM680" s="196"/>
      <c r="MN680" s="196"/>
      <c r="MO680" s="196"/>
      <c r="MP680" s="196"/>
      <c r="MQ680" s="196"/>
      <c r="MR680" s="196"/>
      <c r="MS680" s="196"/>
      <c r="MT680" s="196"/>
      <c r="MU680" s="196"/>
      <c r="MV680" s="196"/>
      <c r="MW680" s="196"/>
      <c r="MX680" s="196"/>
      <c r="MY680" s="196"/>
      <c r="MZ680" s="196"/>
      <c r="NA680" s="196"/>
      <c r="NB680" s="196"/>
      <c r="NC680" s="196"/>
      <c r="ND680" s="196"/>
      <c r="NE680" s="196"/>
      <c r="NF680" s="196"/>
      <c r="NG680" s="196"/>
      <c r="NH680" s="196"/>
      <c r="NI680" s="196"/>
      <c r="NJ680" s="196"/>
      <c r="NK680" s="196"/>
      <c r="NL680" s="196"/>
      <c r="NM680" s="196"/>
      <c r="NN680" s="196"/>
      <c r="NO680" s="196"/>
      <c r="NP680" s="196"/>
      <c r="NQ680" s="196"/>
      <c r="NR680" s="196"/>
      <c r="NS680" s="196"/>
      <c r="NT680" s="196"/>
      <c r="NU680" s="196"/>
      <c r="NV680" s="196"/>
      <c r="NW680" s="196"/>
      <c r="NX680" s="196"/>
      <c r="NY680" s="196"/>
      <c r="NZ680" s="196"/>
      <c r="OA680" s="196"/>
      <c r="OB680" s="196"/>
      <c r="OC680" s="196"/>
      <c r="OD680" s="196"/>
      <c r="OE680" s="196"/>
      <c r="OF680" s="196"/>
      <c r="OG680" s="196"/>
      <c r="OH680" s="196"/>
      <c r="OI680" s="196"/>
      <c r="OJ680" s="196"/>
      <c r="OK680" s="196"/>
      <c r="OL680" s="196"/>
      <c r="AFC680" s="196"/>
      <c r="AFD680" s="196"/>
      <c r="AFE680" s="196"/>
      <c r="AFF680" s="196"/>
      <c r="AFG680" s="196"/>
      <c r="AFH680" s="196"/>
      <c r="AFI680" s="196"/>
      <c r="AFJ680" s="196"/>
      <c r="AFK680" s="196"/>
      <c r="AFL680" s="196"/>
      <c r="AFM680" s="196"/>
      <c r="AFN680" s="196"/>
      <c r="AFO680" s="196"/>
      <c r="AFP680" s="196"/>
      <c r="AFQ680" s="196"/>
      <c r="AFR680" s="196"/>
      <c r="AFS680" s="196"/>
      <c r="AFT680" s="196"/>
      <c r="AFU680" s="196"/>
      <c r="AFV680" s="196"/>
      <c r="AFW680" s="196"/>
      <c r="AFX680" s="196"/>
      <c r="AFY680" s="196"/>
      <c r="AFZ680" s="196"/>
      <c r="AGA680" s="196"/>
      <c r="AGB680" s="196"/>
      <c r="AGC680" s="196"/>
      <c r="AGD680" s="196"/>
      <c r="AGE680" s="196"/>
      <c r="AGF680" s="196"/>
      <c r="AGG680" s="196"/>
      <c r="AGH680" s="196"/>
      <c r="AGI680" s="196"/>
      <c r="AGJ680" s="196"/>
      <c r="AGK680" s="196"/>
      <c r="AGL680" s="196"/>
      <c r="AGM680" s="196"/>
      <c r="AGN680" s="196"/>
      <c r="AGO680" s="196"/>
      <c r="AGP680" s="196"/>
    </row>
    <row r="681" spans="1:874" ht="15.75" customHeight="1" x14ac:dyDescent="0.25">
      <c r="A681" s="196"/>
      <c r="B681" s="196"/>
      <c r="C681" s="196"/>
      <c r="D681" s="205"/>
      <c r="E681" s="196"/>
      <c r="F681" s="196"/>
      <c r="G681" s="196"/>
      <c r="H681" s="196"/>
      <c r="I681" s="196"/>
      <c r="J681" s="196"/>
      <c r="K681" s="196"/>
      <c r="L681" s="206"/>
      <c r="M681" s="196"/>
      <c r="N681" s="196"/>
      <c r="O681" s="205"/>
      <c r="P681" s="196"/>
      <c r="Q681" s="196"/>
      <c r="R681" s="196"/>
      <c r="S681" s="196"/>
      <c r="T681" s="196"/>
      <c r="U681" s="196"/>
      <c r="V681" s="196"/>
      <c r="W681" s="196"/>
      <c r="X681" s="196"/>
      <c r="Y681" s="196"/>
      <c r="Z681" s="196"/>
      <c r="AA681" s="196"/>
      <c r="AB681" s="196"/>
      <c r="AC681" s="196"/>
      <c r="AD681" s="196"/>
      <c r="AE681" s="196"/>
      <c r="AF681" s="196"/>
      <c r="AG681" s="196"/>
      <c r="AH681" s="196"/>
      <c r="AI681" s="196"/>
      <c r="AJ681" s="196"/>
      <c r="AK681" s="196"/>
      <c r="AL681" s="196"/>
      <c r="AM681" s="196"/>
      <c r="AN681" s="196"/>
      <c r="AO681" s="196"/>
      <c r="AP681" s="196"/>
      <c r="AQ681" s="196"/>
      <c r="AR681" s="196"/>
      <c r="AS681" s="196"/>
      <c r="AT681" s="196"/>
      <c r="AU681" s="196"/>
      <c r="AV681" s="196"/>
      <c r="AW681" s="196"/>
      <c r="AX681" s="196"/>
      <c r="AY681" s="196"/>
      <c r="AZ681" s="196"/>
      <c r="BA681" s="196"/>
      <c r="BB681" s="196"/>
      <c r="BC681" s="196"/>
      <c r="BD681" s="196"/>
      <c r="BE681" s="196"/>
      <c r="BF681" s="196"/>
      <c r="BG681" s="196"/>
      <c r="BH681" s="196"/>
      <c r="BI681" s="196"/>
      <c r="BJ681" s="196"/>
      <c r="BK681" s="196"/>
      <c r="BL681" s="196"/>
      <c r="BM681" s="196"/>
      <c r="BN681" s="196"/>
      <c r="BO681" s="196"/>
      <c r="BP681" s="196"/>
      <c r="BQ681" s="196"/>
      <c r="BR681" s="196"/>
      <c r="BS681" s="196"/>
      <c r="BT681" s="196"/>
      <c r="BU681" s="196"/>
      <c r="BV681" s="196"/>
      <c r="BW681" s="196"/>
      <c r="BX681" s="196"/>
      <c r="BY681" s="196"/>
      <c r="BZ681" s="196"/>
      <c r="CA681" s="196"/>
      <c r="CB681" s="196"/>
      <c r="CC681" s="196"/>
      <c r="CD681" s="196"/>
      <c r="CE681" s="196"/>
      <c r="CF681" s="196"/>
      <c r="CG681" s="196"/>
      <c r="CH681" s="196"/>
      <c r="CI681" s="196"/>
      <c r="CJ681" s="196"/>
      <c r="CK681" s="196"/>
      <c r="CL681" s="196"/>
      <c r="CM681" s="196"/>
      <c r="CN681" s="196"/>
      <c r="CO681" s="196"/>
      <c r="CP681" s="196"/>
      <c r="CQ681" s="196"/>
      <c r="CR681" s="196"/>
      <c r="CS681" s="196"/>
      <c r="CT681" s="196"/>
      <c r="CU681" s="196"/>
      <c r="CV681" s="196"/>
      <c r="CW681" s="196"/>
      <c r="CX681" s="196"/>
      <c r="CY681" s="196"/>
      <c r="CZ681" s="196"/>
      <c r="DA681" s="196"/>
      <c r="DB681" s="196"/>
      <c r="DC681" s="196"/>
      <c r="DD681" s="196"/>
      <c r="DE681" s="196"/>
      <c r="DF681" s="196"/>
      <c r="DG681" s="196"/>
      <c r="DH681" s="196"/>
      <c r="DI681" s="196"/>
      <c r="DJ681" s="196"/>
      <c r="DK681" s="196"/>
      <c r="DL681" s="196"/>
      <c r="DM681" s="196"/>
      <c r="DN681" s="196"/>
      <c r="DO681" s="196"/>
      <c r="DP681" s="196"/>
      <c r="DQ681" s="196"/>
      <c r="DR681" s="196"/>
      <c r="DS681" s="196"/>
      <c r="DT681" s="196"/>
      <c r="DU681" s="196"/>
      <c r="DV681" s="196"/>
      <c r="DW681" s="196"/>
      <c r="DX681" s="196"/>
      <c r="DY681" s="196"/>
      <c r="DZ681" s="196"/>
      <c r="EA681" s="196"/>
      <c r="EB681" s="196"/>
      <c r="EC681" s="196"/>
      <c r="ED681" s="196"/>
      <c r="EE681" s="196"/>
      <c r="EF681" s="196"/>
      <c r="EG681" s="196"/>
      <c r="EH681" s="196"/>
      <c r="EI681" s="196"/>
      <c r="EJ681" s="196"/>
      <c r="EK681" s="196"/>
      <c r="EL681" s="196"/>
      <c r="EM681" s="196"/>
      <c r="EN681" s="196"/>
      <c r="EO681" s="196"/>
      <c r="EP681" s="196"/>
      <c r="EQ681" s="196"/>
      <c r="ER681" s="196"/>
      <c r="ES681" s="196"/>
      <c r="ET681" s="196"/>
      <c r="EU681" s="196"/>
      <c r="EV681" s="196"/>
      <c r="EW681" s="196"/>
      <c r="EX681" s="196"/>
      <c r="EY681" s="196"/>
      <c r="EZ681" s="196"/>
      <c r="FA681" s="196"/>
      <c r="FB681" s="196"/>
      <c r="FC681" s="196"/>
      <c r="FD681" s="196"/>
      <c r="FE681" s="196"/>
      <c r="FF681" s="196"/>
      <c r="FG681" s="196"/>
      <c r="FH681" s="196"/>
      <c r="FI681" s="196"/>
      <c r="FJ681" s="196"/>
      <c r="FK681" s="196"/>
      <c r="FL681" s="196"/>
      <c r="FM681" s="196"/>
      <c r="FN681" s="196"/>
      <c r="FO681" s="196"/>
      <c r="FP681" s="196"/>
      <c r="FQ681" s="196"/>
      <c r="FR681" s="196"/>
      <c r="FS681" s="196"/>
      <c r="FT681" s="196"/>
      <c r="FU681" s="196"/>
      <c r="FV681" s="196"/>
      <c r="FW681" s="196"/>
      <c r="FX681" s="196"/>
      <c r="FY681" s="196"/>
      <c r="FZ681" s="196"/>
      <c r="GA681" s="196"/>
      <c r="GB681" s="196"/>
      <c r="GC681" s="196"/>
      <c r="GD681" s="196"/>
      <c r="GE681" s="196"/>
      <c r="GF681" s="196"/>
      <c r="GG681" s="196"/>
      <c r="GH681" s="196"/>
      <c r="GI681" s="196"/>
      <c r="GJ681" s="196"/>
      <c r="GK681" s="196"/>
      <c r="GL681" s="196"/>
      <c r="GM681" s="196"/>
      <c r="GN681" s="196"/>
      <c r="GO681" s="196"/>
      <c r="GP681" s="196"/>
      <c r="GQ681" s="196"/>
      <c r="GR681" s="196"/>
      <c r="GS681" s="196"/>
      <c r="GT681" s="196"/>
      <c r="GU681" s="196"/>
      <c r="GV681" s="196"/>
      <c r="GW681" s="196"/>
      <c r="GX681" s="196"/>
      <c r="GY681" s="196"/>
      <c r="GZ681" s="196"/>
      <c r="HA681" s="196"/>
      <c r="HB681" s="196"/>
      <c r="HC681" s="196"/>
      <c r="HD681" s="196"/>
      <c r="HE681" s="196"/>
      <c r="HF681" s="196"/>
      <c r="HG681" s="196"/>
      <c r="HH681" s="196"/>
      <c r="HI681" s="196"/>
      <c r="HJ681" s="196"/>
      <c r="HK681" s="196"/>
      <c r="HL681" s="196"/>
      <c r="HM681" s="196"/>
      <c r="HN681" s="196"/>
      <c r="HO681" s="196"/>
      <c r="HP681" s="196"/>
      <c r="HQ681" s="196"/>
      <c r="HR681" s="196"/>
      <c r="HS681" s="196"/>
      <c r="HT681" s="196"/>
      <c r="HU681" s="196"/>
      <c r="HV681" s="196"/>
      <c r="HW681" s="196"/>
      <c r="HX681" s="196"/>
      <c r="HY681" s="196"/>
      <c r="HZ681" s="196"/>
      <c r="IA681" s="196"/>
      <c r="IB681" s="196"/>
      <c r="IC681" s="196"/>
      <c r="ID681" s="196"/>
      <c r="IE681" s="196"/>
      <c r="IF681" s="196"/>
      <c r="IG681" s="196"/>
      <c r="IH681" s="196"/>
      <c r="II681" s="196"/>
      <c r="IJ681" s="196"/>
      <c r="IK681" s="196"/>
      <c r="IL681" s="196"/>
      <c r="IM681" s="196"/>
      <c r="IN681" s="196"/>
      <c r="IO681" s="196"/>
      <c r="IP681" s="196"/>
      <c r="IQ681" s="196"/>
      <c r="IR681" s="196"/>
      <c r="IS681" s="196"/>
      <c r="IT681" s="196"/>
      <c r="IU681" s="196"/>
      <c r="IV681" s="196"/>
      <c r="IW681" s="196"/>
      <c r="IX681" s="196"/>
      <c r="IY681" s="196"/>
      <c r="IZ681" s="196"/>
      <c r="JA681" s="196"/>
      <c r="JB681" s="196"/>
      <c r="JC681" s="196"/>
      <c r="JD681" s="196"/>
      <c r="JE681" s="196"/>
      <c r="JF681" s="196"/>
      <c r="JG681" s="196"/>
      <c r="JH681" s="196"/>
      <c r="JI681" s="196"/>
      <c r="JJ681" s="196"/>
      <c r="JK681" s="196"/>
      <c r="JL681" s="196"/>
      <c r="JM681" s="196"/>
      <c r="JN681" s="196"/>
      <c r="JO681" s="196"/>
      <c r="JP681" s="196"/>
      <c r="JQ681" s="196"/>
      <c r="JR681" s="196"/>
      <c r="JS681" s="196"/>
      <c r="JT681" s="196"/>
      <c r="JU681" s="196"/>
      <c r="JV681" s="196"/>
      <c r="JW681" s="196"/>
      <c r="JX681" s="196"/>
      <c r="JY681" s="196"/>
      <c r="JZ681" s="196"/>
      <c r="KA681" s="196"/>
      <c r="KB681" s="196"/>
      <c r="KC681" s="196"/>
      <c r="KD681" s="196"/>
      <c r="KE681" s="196"/>
      <c r="KF681" s="196"/>
      <c r="KG681" s="196"/>
      <c r="KH681" s="196"/>
      <c r="KI681" s="196"/>
      <c r="KJ681" s="196"/>
      <c r="KK681" s="196"/>
      <c r="KL681" s="196"/>
      <c r="KM681" s="196"/>
      <c r="KN681" s="196"/>
      <c r="KO681" s="196"/>
      <c r="KP681" s="196"/>
      <c r="KQ681" s="196"/>
      <c r="KR681" s="196"/>
      <c r="KS681" s="196"/>
      <c r="KT681" s="196"/>
      <c r="KU681" s="196"/>
      <c r="KV681" s="196"/>
      <c r="KW681" s="196"/>
      <c r="KX681" s="196"/>
      <c r="KY681" s="196"/>
      <c r="KZ681" s="196"/>
      <c r="LA681" s="196"/>
      <c r="LB681" s="196"/>
      <c r="LC681" s="196"/>
      <c r="LD681" s="196"/>
      <c r="LE681" s="196"/>
      <c r="LF681" s="196"/>
      <c r="LG681" s="196"/>
      <c r="LH681" s="196"/>
      <c r="LI681" s="196"/>
      <c r="LJ681" s="196"/>
      <c r="LK681" s="196"/>
      <c r="LL681" s="196"/>
      <c r="LM681" s="196"/>
      <c r="LN681" s="196"/>
      <c r="LO681" s="196"/>
      <c r="LP681" s="196"/>
      <c r="LQ681" s="196"/>
      <c r="LR681" s="196"/>
      <c r="LS681" s="196"/>
      <c r="LT681" s="196"/>
      <c r="LU681" s="196"/>
      <c r="LV681" s="196"/>
      <c r="LW681" s="196"/>
      <c r="LX681" s="196"/>
      <c r="LY681" s="196"/>
      <c r="LZ681" s="196"/>
      <c r="MA681" s="196"/>
      <c r="MB681" s="196"/>
      <c r="MC681" s="196"/>
      <c r="MD681" s="196"/>
      <c r="ME681" s="196"/>
      <c r="MF681" s="196"/>
      <c r="MG681" s="196"/>
      <c r="MH681" s="196"/>
      <c r="MI681" s="196"/>
      <c r="MJ681" s="196"/>
      <c r="MK681" s="196"/>
      <c r="ML681" s="196"/>
      <c r="MM681" s="196"/>
      <c r="MN681" s="196"/>
      <c r="MO681" s="196"/>
      <c r="MP681" s="196"/>
      <c r="MQ681" s="196"/>
      <c r="MR681" s="196"/>
      <c r="MS681" s="196"/>
      <c r="MT681" s="196"/>
      <c r="MU681" s="196"/>
      <c r="MV681" s="196"/>
      <c r="MW681" s="196"/>
      <c r="MX681" s="196"/>
      <c r="MY681" s="196"/>
      <c r="MZ681" s="196"/>
      <c r="NA681" s="196"/>
      <c r="NB681" s="196"/>
      <c r="NC681" s="196"/>
      <c r="ND681" s="196"/>
      <c r="NE681" s="196"/>
      <c r="NF681" s="196"/>
      <c r="NG681" s="196"/>
      <c r="NH681" s="196"/>
      <c r="NI681" s="196"/>
      <c r="NJ681" s="196"/>
      <c r="NK681" s="196"/>
      <c r="NL681" s="196"/>
      <c r="NM681" s="196"/>
      <c r="NN681" s="196"/>
      <c r="NO681" s="196"/>
      <c r="NP681" s="196"/>
      <c r="NQ681" s="196"/>
      <c r="NR681" s="196"/>
      <c r="NS681" s="196"/>
      <c r="NT681" s="196"/>
      <c r="NU681" s="196"/>
      <c r="NV681" s="196"/>
      <c r="NW681" s="196"/>
      <c r="NX681" s="196"/>
      <c r="NY681" s="196"/>
      <c r="NZ681" s="196"/>
      <c r="OA681" s="196"/>
      <c r="OB681" s="196"/>
      <c r="OC681" s="196"/>
      <c r="OD681" s="196"/>
      <c r="OE681" s="196"/>
      <c r="OF681" s="196"/>
      <c r="OG681" s="196"/>
      <c r="OH681" s="196"/>
      <c r="OI681" s="196"/>
      <c r="OJ681" s="196"/>
      <c r="OK681" s="196"/>
      <c r="OL681" s="196"/>
      <c r="AFC681" s="196"/>
      <c r="AFD681" s="196"/>
      <c r="AFE681" s="196"/>
      <c r="AFF681" s="196"/>
      <c r="AFG681" s="196"/>
      <c r="AFH681" s="196"/>
      <c r="AFI681" s="196"/>
      <c r="AFJ681" s="196"/>
      <c r="AFK681" s="196"/>
      <c r="AFL681" s="196"/>
      <c r="AFM681" s="196"/>
      <c r="AFN681" s="196"/>
      <c r="AFO681" s="196"/>
      <c r="AFP681" s="196"/>
      <c r="AFQ681" s="196"/>
      <c r="AFR681" s="196"/>
      <c r="AFS681" s="196"/>
      <c r="AFT681" s="196"/>
      <c r="AFU681" s="196"/>
      <c r="AFV681" s="196"/>
      <c r="AFW681" s="196"/>
      <c r="AFX681" s="196"/>
      <c r="AFY681" s="196"/>
      <c r="AFZ681" s="196"/>
      <c r="AGA681" s="196"/>
      <c r="AGB681" s="196"/>
      <c r="AGC681" s="196"/>
      <c r="AGD681" s="196"/>
      <c r="AGE681" s="196"/>
      <c r="AGF681" s="196"/>
      <c r="AGG681" s="196"/>
      <c r="AGH681" s="196"/>
      <c r="AGI681" s="196"/>
      <c r="AGJ681" s="196"/>
      <c r="AGK681" s="196"/>
      <c r="AGL681" s="196"/>
      <c r="AGM681" s="196"/>
      <c r="AGN681" s="196"/>
      <c r="AGO681" s="196"/>
      <c r="AGP681" s="196"/>
    </row>
    <row r="682" spans="1:874" ht="15.75" customHeight="1" x14ac:dyDescent="0.25">
      <c r="A682" s="196"/>
      <c r="B682" s="196"/>
      <c r="C682" s="196"/>
      <c r="D682" s="205"/>
      <c r="E682" s="196"/>
      <c r="F682" s="196"/>
      <c r="G682" s="196"/>
      <c r="H682" s="196"/>
      <c r="I682" s="196"/>
      <c r="J682" s="196"/>
      <c r="K682" s="196"/>
      <c r="L682" s="206"/>
      <c r="M682" s="196"/>
      <c r="N682" s="196"/>
      <c r="O682" s="205"/>
      <c r="P682" s="196"/>
      <c r="Q682" s="196"/>
      <c r="R682" s="196"/>
      <c r="S682" s="196"/>
      <c r="T682" s="196"/>
      <c r="U682" s="196"/>
      <c r="V682" s="196"/>
      <c r="W682" s="196"/>
      <c r="X682" s="196"/>
      <c r="Y682" s="196"/>
      <c r="Z682" s="196"/>
      <c r="AA682" s="196"/>
      <c r="AB682" s="196"/>
      <c r="AC682" s="196"/>
      <c r="AD682" s="196"/>
      <c r="AE682" s="196"/>
      <c r="AF682" s="196"/>
      <c r="AG682" s="196"/>
      <c r="AH682" s="196"/>
      <c r="AI682" s="196"/>
      <c r="AJ682" s="196"/>
      <c r="AK682" s="196"/>
      <c r="AL682" s="196"/>
      <c r="AM682" s="196"/>
      <c r="AN682" s="196"/>
      <c r="AO682" s="196"/>
      <c r="AP682" s="196"/>
      <c r="AQ682" s="196"/>
      <c r="AR682" s="196"/>
      <c r="AS682" s="196"/>
      <c r="AT682" s="196"/>
      <c r="AU682" s="196"/>
      <c r="AV682" s="196"/>
      <c r="AW682" s="196"/>
      <c r="AX682" s="196"/>
      <c r="AY682" s="196"/>
      <c r="AZ682" s="196"/>
      <c r="BA682" s="196"/>
      <c r="BB682" s="196"/>
      <c r="BC682" s="196"/>
      <c r="BD682" s="196"/>
      <c r="BE682" s="196"/>
      <c r="BF682" s="196"/>
      <c r="BG682" s="196"/>
      <c r="BH682" s="196"/>
      <c r="BI682" s="196"/>
      <c r="BJ682" s="196"/>
      <c r="BK682" s="196"/>
      <c r="BL682" s="196"/>
      <c r="BM682" s="196"/>
      <c r="BN682" s="196"/>
      <c r="BO682" s="196"/>
      <c r="BP682" s="196"/>
      <c r="BQ682" s="196"/>
      <c r="BR682" s="196"/>
      <c r="BS682" s="196"/>
      <c r="BT682" s="196"/>
      <c r="BU682" s="196"/>
      <c r="BV682" s="196"/>
      <c r="BW682" s="196"/>
      <c r="BX682" s="196"/>
      <c r="BY682" s="196"/>
      <c r="BZ682" s="196"/>
      <c r="CA682" s="196"/>
      <c r="CB682" s="196"/>
      <c r="CC682" s="196"/>
      <c r="CD682" s="196"/>
      <c r="CE682" s="196"/>
      <c r="CF682" s="196"/>
      <c r="CG682" s="196"/>
      <c r="CH682" s="196"/>
      <c r="CI682" s="196"/>
      <c r="CJ682" s="196"/>
      <c r="CK682" s="196"/>
      <c r="CL682" s="196"/>
      <c r="CM682" s="196"/>
      <c r="CN682" s="196"/>
      <c r="CO682" s="196"/>
      <c r="CP682" s="196"/>
      <c r="CQ682" s="196"/>
      <c r="CR682" s="196"/>
      <c r="CS682" s="196"/>
      <c r="CT682" s="196"/>
      <c r="CU682" s="196"/>
      <c r="CV682" s="196"/>
      <c r="CW682" s="196"/>
      <c r="CX682" s="196"/>
      <c r="CY682" s="196"/>
      <c r="CZ682" s="196"/>
      <c r="DA682" s="196"/>
      <c r="DB682" s="196"/>
      <c r="DC682" s="196"/>
      <c r="DD682" s="196"/>
      <c r="DE682" s="196"/>
      <c r="DF682" s="196"/>
      <c r="DG682" s="196"/>
      <c r="DH682" s="196"/>
      <c r="DI682" s="196"/>
      <c r="DJ682" s="196"/>
      <c r="DK682" s="196"/>
      <c r="DL682" s="196"/>
      <c r="DM682" s="196"/>
      <c r="DN682" s="196"/>
      <c r="DO682" s="196"/>
      <c r="DP682" s="196"/>
      <c r="DQ682" s="196"/>
      <c r="DR682" s="196"/>
      <c r="DS682" s="196"/>
      <c r="DT682" s="196"/>
      <c r="DU682" s="196"/>
      <c r="DV682" s="196"/>
      <c r="DW682" s="196"/>
      <c r="DX682" s="196"/>
      <c r="DY682" s="196"/>
      <c r="DZ682" s="196"/>
      <c r="EA682" s="196"/>
      <c r="EB682" s="196"/>
      <c r="EC682" s="196"/>
      <c r="ED682" s="196"/>
      <c r="EE682" s="196"/>
      <c r="EF682" s="196"/>
      <c r="EG682" s="196"/>
      <c r="EH682" s="196"/>
      <c r="EI682" s="196"/>
      <c r="EJ682" s="196"/>
      <c r="EK682" s="196"/>
      <c r="EL682" s="196"/>
      <c r="EM682" s="196"/>
      <c r="EN682" s="196"/>
      <c r="EO682" s="196"/>
      <c r="EP682" s="196"/>
      <c r="EQ682" s="196"/>
      <c r="ER682" s="196"/>
      <c r="ES682" s="196"/>
      <c r="ET682" s="196"/>
      <c r="EU682" s="196"/>
      <c r="EV682" s="196"/>
      <c r="EW682" s="196"/>
      <c r="EX682" s="196"/>
      <c r="EY682" s="196"/>
      <c r="EZ682" s="196"/>
      <c r="FA682" s="196"/>
      <c r="FB682" s="196"/>
      <c r="FC682" s="196"/>
      <c r="FD682" s="196"/>
      <c r="FE682" s="196"/>
      <c r="FF682" s="196"/>
      <c r="FG682" s="196"/>
      <c r="FH682" s="196"/>
      <c r="FI682" s="196"/>
      <c r="FJ682" s="196"/>
      <c r="FK682" s="196"/>
      <c r="FL682" s="196"/>
      <c r="FM682" s="196"/>
      <c r="FN682" s="196"/>
      <c r="FO682" s="196"/>
      <c r="FP682" s="196"/>
      <c r="FQ682" s="196"/>
      <c r="FR682" s="196"/>
      <c r="FS682" s="196"/>
      <c r="FT682" s="196"/>
      <c r="FU682" s="196"/>
      <c r="FV682" s="196"/>
      <c r="FW682" s="196"/>
      <c r="FX682" s="196"/>
      <c r="FY682" s="196"/>
      <c r="FZ682" s="196"/>
      <c r="GA682" s="196"/>
      <c r="GB682" s="196"/>
      <c r="GC682" s="196"/>
      <c r="GD682" s="196"/>
      <c r="GE682" s="196"/>
      <c r="GF682" s="196"/>
      <c r="GG682" s="196"/>
      <c r="GH682" s="196"/>
      <c r="GI682" s="196"/>
      <c r="GJ682" s="196"/>
      <c r="GK682" s="196"/>
      <c r="GL682" s="196"/>
      <c r="GM682" s="196"/>
      <c r="GN682" s="196"/>
      <c r="GO682" s="196"/>
      <c r="GP682" s="196"/>
      <c r="GQ682" s="196"/>
      <c r="GR682" s="196"/>
      <c r="GS682" s="196"/>
      <c r="GT682" s="196"/>
      <c r="GU682" s="196"/>
      <c r="GV682" s="196"/>
      <c r="GW682" s="196"/>
      <c r="GX682" s="196"/>
      <c r="GY682" s="196"/>
      <c r="GZ682" s="196"/>
      <c r="HA682" s="196"/>
      <c r="HB682" s="196"/>
      <c r="HC682" s="196"/>
      <c r="HD682" s="196"/>
      <c r="HE682" s="196"/>
      <c r="HF682" s="196"/>
      <c r="HG682" s="196"/>
      <c r="HH682" s="196"/>
      <c r="HI682" s="196"/>
      <c r="HJ682" s="196"/>
      <c r="HK682" s="196"/>
      <c r="HL682" s="196"/>
      <c r="HM682" s="196"/>
      <c r="HN682" s="196"/>
      <c r="HO682" s="196"/>
      <c r="HP682" s="196"/>
      <c r="HQ682" s="196"/>
      <c r="HR682" s="196"/>
      <c r="HS682" s="196"/>
      <c r="HT682" s="196"/>
      <c r="HU682" s="196"/>
      <c r="HV682" s="196"/>
      <c r="HW682" s="196"/>
      <c r="HX682" s="196"/>
      <c r="HY682" s="196"/>
      <c r="HZ682" s="196"/>
      <c r="IA682" s="196"/>
      <c r="IB682" s="196"/>
      <c r="IC682" s="196"/>
      <c r="ID682" s="196"/>
      <c r="IE682" s="196"/>
      <c r="IF682" s="196"/>
      <c r="IG682" s="196"/>
      <c r="IH682" s="196"/>
      <c r="II682" s="196"/>
      <c r="IJ682" s="196"/>
      <c r="IK682" s="196"/>
      <c r="IL682" s="196"/>
      <c r="IM682" s="196"/>
      <c r="IN682" s="196"/>
      <c r="IO682" s="196"/>
      <c r="IP682" s="196"/>
      <c r="IQ682" s="196"/>
      <c r="IR682" s="196"/>
      <c r="IS682" s="196"/>
      <c r="IT682" s="196"/>
      <c r="IU682" s="196"/>
      <c r="IV682" s="196"/>
      <c r="IW682" s="196"/>
      <c r="IX682" s="196"/>
      <c r="IY682" s="196"/>
      <c r="IZ682" s="196"/>
      <c r="JA682" s="196"/>
      <c r="JB682" s="196"/>
      <c r="JC682" s="196"/>
      <c r="JD682" s="196"/>
      <c r="JE682" s="196"/>
      <c r="JF682" s="196"/>
      <c r="JG682" s="196"/>
      <c r="JH682" s="196"/>
      <c r="JI682" s="196"/>
      <c r="JJ682" s="196"/>
      <c r="JK682" s="196"/>
      <c r="JL682" s="196"/>
      <c r="JM682" s="196"/>
      <c r="JN682" s="196"/>
      <c r="JO682" s="196"/>
      <c r="JP682" s="196"/>
      <c r="JQ682" s="196"/>
      <c r="JR682" s="196"/>
      <c r="JS682" s="196"/>
      <c r="JT682" s="196"/>
      <c r="JU682" s="196"/>
      <c r="JV682" s="196"/>
      <c r="JW682" s="196"/>
      <c r="JX682" s="196"/>
      <c r="JY682" s="196"/>
      <c r="JZ682" s="196"/>
      <c r="KA682" s="196"/>
      <c r="KB682" s="196"/>
      <c r="KC682" s="196"/>
      <c r="KD682" s="196"/>
      <c r="KE682" s="196"/>
      <c r="KF682" s="196"/>
      <c r="KG682" s="196"/>
      <c r="KH682" s="196"/>
      <c r="KI682" s="196"/>
      <c r="KJ682" s="196"/>
      <c r="KK682" s="196"/>
      <c r="KL682" s="196"/>
      <c r="KM682" s="196"/>
      <c r="KN682" s="196"/>
      <c r="KO682" s="196"/>
      <c r="KP682" s="196"/>
      <c r="KQ682" s="196"/>
      <c r="KR682" s="196"/>
      <c r="KS682" s="196"/>
      <c r="KT682" s="196"/>
      <c r="KU682" s="196"/>
      <c r="KV682" s="196"/>
      <c r="KW682" s="196"/>
      <c r="KX682" s="196"/>
      <c r="KY682" s="196"/>
      <c r="KZ682" s="196"/>
      <c r="LA682" s="196"/>
      <c r="LB682" s="196"/>
      <c r="LC682" s="196"/>
      <c r="LD682" s="196"/>
      <c r="LE682" s="196"/>
      <c r="LF682" s="196"/>
      <c r="LG682" s="196"/>
      <c r="LH682" s="196"/>
      <c r="LI682" s="196"/>
      <c r="LJ682" s="196"/>
      <c r="LK682" s="196"/>
      <c r="LL682" s="196"/>
      <c r="LM682" s="196"/>
      <c r="LN682" s="196"/>
      <c r="LO682" s="196"/>
      <c r="LP682" s="196"/>
      <c r="LQ682" s="196"/>
      <c r="LR682" s="196"/>
      <c r="LS682" s="196"/>
      <c r="LT682" s="196"/>
      <c r="LU682" s="196"/>
      <c r="LV682" s="196"/>
      <c r="LW682" s="196"/>
      <c r="LX682" s="196"/>
      <c r="LY682" s="196"/>
      <c r="LZ682" s="196"/>
      <c r="MA682" s="196"/>
      <c r="MB682" s="196"/>
      <c r="MC682" s="196"/>
      <c r="MD682" s="196"/>
      <c r="ME682" s="196"/>
      <c r="MF682" s="196"/>
      <c r="MG682" s="196"/>
      <c r="MH682" s="196"/>
      <c r="MI682" s="196"/>
      <c r="MJ682" s="196"/>
      <c r="MK682" s="196"/>
      <c r="ML682" s="196"/>
      <c r="MM682" s="196"/>
      <c r="MN682" s="196"/>
      <c r="MO682" s="196"/>
      <c r="MP682" s="196"/>
      <c r="MQ682" s="196"/>
      <c r="MR682" s="196"/>
      <c r="MS682" s="196"/>
      <c r="MT682" s="196"/>
      <c r="MU682" s="196"/>
      <c r="MV682" s="196"/>
      <c r="MW682" s="196"/>
      <c r="MX682" s="196"/>
      <c r="MY682" s="196"/>
      <c r="MZ682" s="196"/>
      <c r="NA682" s="196"/>
      <c r="NB682" s="196"/>
      <c r="NC682" s="196"/>
      <c r="ND682" s="196"/>
      <c r="NE682" s="196"/>
      <c r="NF682" s="196"/>
      <c r="NG682" s="196"/>
      <c r="NH682" s="196"/>
      <c r="NI682" s="196"/>
      <c r="NJ682" s="196"/>
      <c r="NK682" s="196"/>
      <c r="NL682" s="196"/>
      <c r="NM682" s="196"/>
      <c r="NN682" s="196"/>
      <c r="NO682" s="196"/>
      <c r="NP682" s="196"/>
      <c r="NQ682" s="196"/>
      <c r="NR682" s="196"/>
      <c r="NS682" s="196"/>
      <c r="NT682" s="196"/>
      <c r="NU682" s="196"/>
      <c r="NV682" s="196"/>
      <c r="NW682" s="196"/>
      <c r="NX682" s="196"/>
      <c r="NY682" s="196"/>
      <c r="NZ682" s="196"/>
      <c r="OA682" s="196"/>
      <c r="OB682" s="196"/>
      <c r="OC682" s="196"/>
      <c r="OD682" s="196"/>
      <c r="OE682" s="196"/>
      <c r="OF682" s="196"/>
      <c r="OG682" s="196"/>
      <c r="OH682" s="196"/>
      <c r="OI682" s="196"/>
      <c r="OJ682" s="196"/>
      <c r="OK682" s="196"/>
      <c r="OL682" s="196"/>
      <c r="AFC682" s="196"/>
      <c r="AFD682" s="196"/>
      <c r="AFE682" s="196"/>
      <c r="AFF682" s="196"/>
      <c r="AFG682" s="196"/>
      <c r="AFH682" s="196"/>
      <c r="AFI682" s="196"/>
      <c r="AFJ682" s="196"/>
      <c r="AFK682" s="196"/>
      <c r="AFL682" s="196"/>
      <c r="AFM682" s="196"/>
      <c r="AFN682" s="196"/>
      <c r="AFO682" s="196"/>
      <c r="AFP682" s="196"/>
      <c r="AFQ682" s="196"/>
      <c r="AFR682" s="196"/>
      <c r="AFS682" s="196"/>
      <c r="AFT682" s="196"/>
      <c r="AFU682" s="196"/>
      <c r="AFV682" s="196"/>
      <c r="AFW682" s="196"/>
      <c r="AFX682" s="196"/>
      <c r="AFY682" s="196"/>
      <c r="AFZ682" s="196"/>
      <c r="AGA682" s="196"/>
      <c r="AGB682" s="196"/>
      <c r="AGC682" s="196"/>
      <c r="AGD682" s="196"/>
      <c r="AGE682" s="196"/>
      <c r="AGF682" s="196"/>
      <c r="AGG682" s="196"/>
      <c r="AGH682" s="196"/>
      <c r="AGI682" s="196"/>
      <c r="AGJ682" s="196"/>
      <c r="AGK682" s="196"/>
      <c r="AGL682" s="196"/>
      <c r="AGM682" s="196"/>
      <c r="AGN682" s="196"/>
      <c r="AGO682" s="196"/>
      <c r="AGP682" s="196"/>
    </row>
    <row r="683" spans="1:874" ht="15.75" customHeight="1" x14ac:dyDescent="0.25">
      <c r="A683" s="196"/>
      <c r="B683" s="196"/>
      <c r="C683" s="196"/>
      <c r="D683" s="205"/>
      <c r="E683" s="196"/>
      <c r="F683" s="196"/>
      <c r="G683" s="196"/>
      <c r="H683" s="196"/>
      <c r="I683" s="196"/>
      <c r="J683" s="196"/>
      <c r="K683" s="196"/>
      <c r="L683" s="206"/>
      <c r="M683" s="196"/>
      <c r="N683" s="196"/>
      <c r="O683" s="205"/>
      <c r="P683" s="196"/>
      <c r="Q683" s="196"/>
      <c r="R683" s="196"/>
      <c r="S683" s="196"/>
      <c r="T683" s="196"/>
      <c r="U683" s="196"/>
      <c r="V683" s="196"/>
      <c r="W683" s="196"/>
      <c r="X683" s="196"/>
      <c r="Y683" s="196"/>
      <c r="Z683" s="196"/>
      <c r="AA683" s="196"/>
      <c r="AB683" s="196"/>
      <c r="AC683" s="196"/>
      <c r="AD683" s="196"/>
      <c r="AE683" s="196"/>
      <c r="AF683" s="196"/>
      <c r="AG683" s="196"/>
      <c r="AH683" s="196"/>
      <c r="AI683" s="196"/>
      <c r="AJ683" s="196"/>
      <c r="AK683" s="196"/>
      <c r="AL683" s="196"/>
      <c r="AM683" s="196"/>
      <c r="AN683" s="196"/>
      <c r="AO683" s="196"/>
      <c r="AP683" s="196"/>
      <c r="AQ683" s="196"/>
      <c r="AR683" s="196"/>
      <c r="AS683" s="196"/>
      <c r="AT683" s="196"/>
      <c r="AU683" s="196"/>
      <c r="AV683" s="196"/>
      <c r="AW683" s="196"/>
      <c r="AX683" s="196"/>
      <c r="AY683" s="196"/>
      <c r="AZ683" s="196"/>
      <c r="BA683" s="196"/>
      <c r="BB683" s="196"/>
      <c r="BC683" s="196"/>
      <c r="BD683" s="196"/>
      <c r="BE683" s="196"/>
      <c r="BF683" s="196"/>
      <c r="BG683" s="196"/>
      <c r="BH683" s="196"/>
      <c r="BI683" s="196"/>
      <c r="BJ683" s="196"/>
      <c r="BK683" s="196"/>
      <c r="BL683" s="196"/>
      <c r="BM683" s="196"/>
      <c r="BN683" s="196"/>
      <c r="BO683" s="196"/>
      <c r="BP683" s="196"/>
      <c r="BQ683" s="196"/>
      <c r="BR683" s="196"/>
      <c r="BS683" s="196"/>
      <c r="BT683" s="196"/>
      <c r="BU683" s="196"/>
      <c r="BV683" s="196"/>
      <c r="BW683" s="196"/>
      <c r="BX683" s="196"/>
      <c r="BY683" s="196"/>
      <c r="BZ683" s="196"/>
      <c r="CA683" s="196"/>
      <c r="CB683" s="196"/>
      <c r="CC683" s="196"/>
      <c r="CD683" s="196"/>
      <c r="CE683" s="196"/>
      <c r="CF683" s="196"/>
      <c r="CG683" s="196"/>
      <c r="CH683" s="196"/>
      <c r="CI683" s="196"/>
      <c r="CJ683" s="196"/>
      <c r="CK683" s="196"/>
      <c r="CL683" s="196"/>
      <c r="CM683" s="196"/>
      <c r="CN683" s="196"/>
      <c r="CO683" s="196"/>
      <c r="CP683" s="196"/>
      <c r="CQ683" s="196"/>
      <c r="CR683" s="196"/>
      <c r="CS683" s="196"/>
      <c r="CT683" s="196"/>
      <c r="CU683" s="196"/>
      <c r="CV683" s="196"/>
      <c r="CW683" s="196"/>
      <c r="CX683" s="196"/>
      <c r="CY683" s="196"/>
      <c r="CZ683" s="196"/>
      <c r="DA683" s="196"/>
      <c r="DB683" s="196"/>
      <c r="DC683" s="196"/>
      <c r="DD683" s="196"/>
      <c r="DE683" s="196"/>
      <c r="DF683" s="196"/>
      <c r="DG683" s="196"/>
      <c r="DH683" s="196"/>
      <c r="DI683" s="196"/>
      <c r="DJ683" s="196"/>
      <c r="DK683" s="196"/>
      <c r="DL683" s="196"/>
      <c r="DM683" s="196"/>
      <c r="DN683" s="196"/>
      <c r="DO683" s="196"/>
      <c r="DP683" s="196"/>
      <c r="DQ683" s="196"/>
      <c r="DR683" s="196"/>
      <c r="DS683" s="196"/>
      <c r="DT683" s="196"/>
      <c r="DU683" s="196"/>
      <c r="DV683" s="196"/>
      <c r="DW683" s="196"/>
      <c r="DX683" s="196"/>
      <c r="DY683" s="196"/>
      <c r="DZ683" s="196"/>
      <c r="EA683" s="196"/>
      <c r="EB683" s="196"/>
      <c r="EC683" s="196"/>
      <c r="ED683" s="196"/>
      <c r="EE683" s="196"/>
      <c r="EF683" s="196"/>
      <c r="EG683" s="196"/>
      <c r="EH683" s="196"/>
      <c r="EI683" s="196"/>
      <c r="EJ683" s="196"/>
      <c r="EK683" s="196"/>
      <c r="EL683" s="196"/>
      <c r="EM683" s="196"/>
      <c r="EN683" s="196"/>
      <c r="EO683" s="196"/>
      <c r="EP683" s="196"/>
      <c r="EQ683" s="196"/>
      <c r="ER683" s="196"/>
      <c r="ES683" s="196"/>
      <c r="ET683" s="196"/>
      <c r="EU683" s="196"/>
      <c r="EV683" s="196"/>
      <c r="EW683" s="196"/>
      <c r="EX683" s="196"/>
      <c r="EY683" s="196"/>
      <c r="EZ683" s="196"/>
      <c r="FA683" s="196"/>
      <c r="FB683" s="196"/>
      <c r="FC683" s="196"/>
      <c r="FD683" s="196"/>
      <c r="FE683" s="196"/>
      <c r="FF683" s="196"/>
      <c r="FG683" s="196"/>
      <c r="FH683" s="196"/>
      <c r="FI683" s="196"/>
      <c r="FJ683" s="196"/>
      <c r="FK683" s="196"/>
      <c r="FL683" s="196"/>
      <c r="FM683" s="196"/>
      <c r="FN683" s="196"/>
      <c r="FO683" s="196"/>
      <c r="FP683" s="196"/>
      <c r="FQ683" s="196"/>
      <c r="FR683" s="196"/>
      <c r="FS683" s="196"/>
      <c r="FT683" s="196"/>
      <c r="FU683" s="196"/>
      <c r="FV683" s="196"/>
      <c r="FW683" s="196"/>
      <c r="FX683" s="196"/>
      <c r="FY683" s="196"/>
      <c r="FZ683" s="196"/>
      <c r="GA683" s="196"/>
      <c r="GB683" s="196"/>
      <c r="GC683" s="196"/>
      <c r="GD683" s="196"/>
      <c r="GE683" s="196"/>
      <c r="GF683" s="196"/>
      <c r="GG683" s="196"/>
      <c r="GH683" s="196"/>
      <c r="GI683" s="196"/>
      <c r="GJ683" s="196"/>
      <c r="GK683" s="196"/>
      <c r="GL683" s="196"/>
      <c r="GM683" s="196"/>
      <c r="GN683" s="196"/>
      <c r="GO683" s="196"/>
      <c r="GP683" s="196"/>
      <c r="GQ683" s="196"/>
      <c r="GR683" s="196"/>
      <c r="GS683" s="196"/>
      <c r="GT683" s="196"/>
      <c r="GU683" s="196"/>
      <c r="GV683" s="196"/>
      <c r="GW683" s="196"/>
      <c r="GX683" s="196"/>
      <c r="GY683" s="196"/>
      <c r="GZ683" s="196"/>
      <c r="HA683" s="196"/>
      <c r="HB683" s="196"/>
      <c r="HC683" s="196"/>
      <c r="HD683" s="196"/>
      <c r="HE683" s="196"/>
      <c r="HF683" s="196"/>
      <c r="HG683" s="196"/>
      <c r="HH683" s="196"/>
      <c r="HI683" s="196"/>
      <c r="HJ683" s="196"/>
      <c r="HK683" s="196"/>
      <c r="HL683" s="196"/>
      <c r="HM683" s="196"/>
      <c r="HN683" s="196"/>
      <c r="HO683" s="196"/>
      <c r="HP683" s="196"/>
      <c r="HQ683" s="196"/>
      <c r="HR683" s="196"/>
      <c r="HS683" s="196"/>
      <c r="HT683" s="196"/>
      <c r="HU683" s="196"/>
      <c r="HV683" s="196"/>
      <c r="HW683" s="196"/>
      <c r="HX683" s="196"/>
      <c r="HY683" s="196"/>
      <c r="HZ683" s="196"/>
      <c r="IA683" s="196"/>
      <c r="IB683" s="196"/>
      <c r="IC683" s="196"/>
      <c r="ID683" s="196"/>
      <c r="IE683" s="196"/>
      <c r="IF683" s="196"/>
      <c r="IG683" s="196"/>
      <c r="IH683" s="196"/>
      <c r="II683" s="196"/>
      <c r="IJ683" s="196"/>
      <c r="IK683" s="196"/>
      <c r="IL683" s="196"/>
      <c r="IM683" s="196"/>
      <c r="IN683" s="196"/>
      <c r="IO683" s="196"/>
      <c r="IP683" s="196"/>
      <c r="IQ683" s="196"/>
      <c r="IR683" s="196"/>
      <c r="IS683" s="196"/>
      <c r="IT683" s="196"/>
      <c r="IU683" s="196"/>
      <c r="IV683" s="196"/>
      <c r="IW683" s="196"/>
      <c r="IX683" s="196"/>
      <c r="IY683" s="196"/>
      <c r="IZ683" s="196"/>
      <c r="JA683" s="196"/>
      <c r="JB683" s="196"/>
      <c r="JC683" s="196"/>
      <c r="JD683" s="196"/>
      <c r="JE683" s="196"/>
      <c r="JF683" s="196"/>
      <c r="JG683" s="196"/>
      <c r="JH683" s="196"/>
      <c r="JI683" s="196"/>
      <c r="JJ683" s="196"/>
      <c r="JK683" s="196"/>
      <c r="JL683" s="196"/>
      <c r="JM683" s="196"/>
      <c r="JN683" s="196"/>
      <c r="JO683" s="196"/>
      <c r="JP683" s="196"/>
      <c r="JQ683" s="196"/>
      <c r="JR683" s="196"/>
      <c r="JS683" s="196"/>
      <c r="JT683" s="196"/>
      <c r="JU683" s="196"/>
      <c r="JV683" s="196"/>
      <c r="JW683" s="196"/>
      <c r="JX683" s="196"/>
      <c r="JY683" s="196"/>
      <c r="JZ683" s="196"/>
      <c r="KA683" s="196"/>
      <c r="KB683" s="196"/>
      <c r="KC683" s="196"/>
      <c r="KD683" s="196"/>
      <c r="KE683" s="196"/>
      <c r="KF683" s="196"/>
      <c r="KG683" s="196"/>
      <c r="KH683" s="196"/>
      <c r="KI683" s="196"/>
      <c r="KJ683" s="196"/>
      <c r="KK683" s="196"/>
      <c r="KL683" s="196"/>
      <c r="KM683" s="196"/>
      <c r="KN683" s="196"/>
      <c r="KO683" s="196"/>
      <c r="KP683" s="196"/>
      <c r="KQ683" s="196"/>
      <c r="KR683" s="196"/>
      <c r="KS683" s="196"/>
      <c r="KT683" s="196"/>
      <c r="KU683" s="196"/>
      <c r="KV683" s="196"/>
      <c r="KW683" s="196"/>
      <c r="KX683" s="196"/>
      <c r="KY683" s="196"/>
      <c r="KZ683" s="196"/>
      <c r="LA683" s="196"/>
      <c r="LB683" s="196"/>
      <c r="LC683" s="196"/>
      <c r="LD683" s="196"/>
      <c r="LE683" s="196"/>
      <c r="LF683" s="196"/>
      <c r="LG683" s="196"/>
      <c r="LH683" s="196"/>
      <c r="LI683" s="196"/>
      <c r="LJ683" s="196"/>
      <c r="LK683" s="196"/>
      <c r="LL683" s="196"/>
      <c r="LM683" s="196"/>
      <c r="LN683" s="196"/>
      <c r="LO683" s="196"/>
      <c r="LP683" s="196"/>
      <c r="LQ683" s="196"/>
      <c r="LR683" s="196"/>
      <c r="LS683" s="196"/>
      <c r="LT683" s="196"/>
      <c r="LU683" s="196"/>
      <c r="LV683" s="196"/>
      <c r="LW683" s="196"/>
      <c r="LX683" s="196"/>
      <c r="LY683" s="196"/>
      <c r="LZ683" s="196"/>
      <c r="MA683" s="196"/>
      <c r="MB683" s="196"/>
      <c r="MC683" s="196"/>
      <c r="MD683" s="196"/>
      <c r="ME683" s="196"/>
      <c r="MF683" s="196"/>
      <c r="MG683" s="196"/>
      <c r="MH683" s="196"/>
      <c r="MI683" s="196"/>
      <c r="MJ683" s="196"/>
      <c r="MK683" s="196"/>
      <c r="ML683" s="196"/>
      <c r="MM683" s="196"/>
      <c r="MN683" s="196"/>
      <c r="MO683" s="196"/>
      <c r="MP683" s="196"/>
      <c r="MQ683" s="196"/>
      <c r="MR683" s="196"/>
      <c r="MS683" s="196"/>
      <c r="MT683" s="196"/>
      <c r="MU683" s="196"/>
      <c r="MV683" s="196"/>
      <c r="MW683" s="196"/>
      <c r="MX683" s="196"/>
      <c r="MY683" s="196"/>
      <c r="MZ683" s="196"/>
      <c r="NA683" s="196"/>
      <c r="NB683" s="196"/>
      <c r="NC683" s="196"/>
      <c r="ND683" s="196"/>
      <c r="NE683" s="196"/>
      <c r="NF683" s="196"/>
      <c r="NG683" s="196"/>
      <c r="NH683" s="196"/>
      <c r="NI683" s="196"/>
      <c r="NJ683" s="196"/>
      <c r="NK683" s="196"/>
      <c r="NL683" s="196"/>
      <c r="NM683" s="196"/>
      <c r="NN683" s="196"/>
      <c r="NO683" s="196"/>
      <c r="NP683" s="196"/>
      <c r="NQ683" s="196"/>
      <c r="NR683" s="196"/>
      <c r="NS683" s="196"/>
      <c r="NT683" s="196"/>
      <c r="NU683" s="196"/>
      <c r="NV683" s="196"/>
      <c r="NW683" s="196"/>
      <c r="NX683" s="196"/>
      <c r="NY683" s="196"/>
      <c r="NZ683" s="196"/>
      <c r="OA683" s="196"/>
      <c r="OB683" s="196"/>
      <c r="OC683" s="196"/>
      <c r="OD683" s="196"/>
      <c r="OE683" s="196"/>
      <c r="OF683" s="196"/>
      <c r="OG683" s="196"/>
      <c r="OH683" s="196"/>
      <c r="OI683" s="196"/>
      <c r="OJ683" s="196"/>
      <c r="OK683" s="196"/>
      <c r="OL683" s="196"/>
      <c r="AFC683" s="196"/>
      <c r="AFD683" s="196"/>
      <c r="AFE683" s="196"/>
      <c r="AFF683" s="196"/>
      <c r="AFG683" s="196"/>
      <c r="AFH683" s="196"/>
      <c r="AFI683" s="196"/>
      <c r="AFJ683" s="196"/>
      <c r="AFK683" s="196"/>
      <c r="AFL683" s="196"/>
      <c r="AFM683" s="196"/>
      <c r="AFN683" s="196"/>
      <c r="AFO683" s="196"/>
      <c r="AFP683" s="196"/>
      <c r="AFQ683" s="196"/>
      <c r="AFR683" s="196"/>
      <c r="AFS683" s="196"/>
      <c r="AFT683" s="196"/>
      <c r="AFU683" s="196"/>
      <c r="AFV683" s="196"/>
      <c r="AFW683" s="196"/>
      <c r="AFX683" s="196"/>
      <c r="AFY683" s="196"/>
      <c r="AFZ683" s="196"/>
      <c r="AGA683" s="196"/>
      <c r="AGB683" s="196"/>
      <c r="AGC683" s="196"/>
      <c r="AGD683" s="196"/>
      <c r="AGE683" s="196"/>
      <c r="AGF683" s="196"/>
      <c r="AGG683" s="196"/>
      <c r="AGH683" s="196"/>
      <c r="AGI683" s="196"/>
      <c r="AGJ683" s="196"/>
      <c r="AGK683" s="196"/>
      <c r="AGL683" s="196"/>
      <c r="AGM683" s="196"/>
      <c r="AGN683" s="196"/>
      <c r="AGO683" s="196"/>
      <c r="AGP683" s="196"/>
    </row>
    <row r="684" spans="1:874" ht="15.75" customHeight="1" x14ac:dyDescent="0.25">
      <c r="A684" s="196"/>
      <c r="B684" s="196"/>
      <c r="C684" s="196"/>
      <c r="D684" s="205"/>
      <c r="E684" s="196"/>
      <c r="F684" s="196"/>
      <c r="G684" s="196"/>
      <c r="H684" s="196"/>
      <c r="I684" s="196"/>
      <c r="J684" s="196"/>
      <c r="K684" s="196"/>
      <c r="L684" s="206"/>
      <c r="M684" s="196"/>
      <c r="N684" s="196"/>
      <c r="O684" s="205"/>
      <c r="P684" s="196"/>
      <c r="Q684" s="196"/>
      <c r="R684" s="196"/>
      <c r="S684" s="196"/>
      <c r="T684" s="196"/>
      <c r="U684" s="196"/>
      <c r="V684" s="196"/>
      <c r="W684" s="196"/>
      <c r="X684" s="196"/>
      <c r="Y684" s="196"/>
      <c r="Z684" s="196"/>
      <c r="AA684" s="196"/>
      <c r="AB684" s="196"/>
      <c r="AC684" s="196"/>
      <c r="AD684" s="196"/>
      <c r="AE684" s="196"/>
      <c r="AF684" s="196"/>
      <c r="AG684" s="196"/>
      <c r="AH684" s="196"/>
      <c r="AI684" s="196"/>
      <c r="AJ684" s="196"/>
      <c r="AK684" s="196"/>
      <c r="AL684" s="196"/>
      <c r="AM684" s="196"/>
      <c r="AN684" s="196"/>
      <c r="AO684" s="196"/>
      <c r="AP684" s="196"/>
      <c r="AQ684" s="196"/>
      <c r="AR684" s="196"/>
      <c r="AS684" s="196"/>
      <c r="AT684" s="196"/>
      <c r="AU684" s="196"/>
      <c r="AV684" s="196"/>
      <c r="AW684" s="196"/>
      <c r="AX684" s="196"/>
      <c r="AY684" s="196"/>
      <c r="AZ684" s="196"/>
      <c r="BA684" s="196"/>
      <c r="BB684" s="196"/>
      <c r="BC684" s="196"/>
      <c r="BD684" s="196"/>
      <c r="BE684" s="196"/>
      <c r="BF684" s="196"/>
      <c r="BG684" s="196"/>
      <c r="BH684" s="196"/>
      <c r="BI684" s="196"/>
      <c r="BJ684" s="196"/>
      <c r="BK684" s="196"/>
      <c r="BL684" s="196"/>
      <c r="BM684" s="196"/>
      <c r="BN684" s="196"/>
      <c r="BO684" s="196"/>
      <c r="BP684" s="196"/>
      <c r="BQ684" s="196"/>
      <c r="BR684" s="196"/>
      <c r="BS684" s="196"/>
      <c r="BT684" s="196"/>
      <c r="BU684" s="196"/>
      <c r="BV684" s="196"/>
      <c r="BW684" s="196"/>
      <c r="BX684" s="196"/>
      <c r="BY684" s="196"/>
      <c r="BZ684" s="196"/>
      <c r="CA684" s="196"/>
      <c r="CB684" s="196"/>
      <c r="CC684" s="196"/>
      <c r="CD684" s="196"/>
      <c r="CE684" s="196"/>
      <c r="CF684" s="196"/>
      <c r="CG684" s="196"/>
      <c r="CH684" s="196"/>
      <c r="CI684" s="196"/>
      <c r="CJ684" s="196"/>
      <c r="CK684" s="196"/>
      <c r="CL684" s="196"/>
      <c r="CM684" s="196"/>
      <c r="CN684" s="196"/>
      <c r="CO684" s="196"/>
      <c r="CP684" s="196"/>
      <c r="CQ684" s="196"/>
      <c r="CR684" s="196"/>
      <c r="CS684" s="196"/>
      <c r="CT684" s="196"/>
      <c r="CU684" s="196"/>
      <c r="CV684" s="196"/>
      <c r="CW684" s="196"/>
      <c r="CX684" s="196"/>
      <c r="CY684" s="196"/>
      <c r="CZ684" s="196"/>
      <c r="DA684" s="196"/>
      <c r="DB684" s="196"/>
      <c r="DC684" s="196"/>
      <c r="DD684" s="196"/>
      <c r="DE684" s="196"/>
      <c r="DF684" s="196"/>
      <c r="DG684" s="196"/>
      <c r="DH684" s="196"/>
      <c r="DI684" s="196"/>
      <c r="DJ684" s="196"/>
      <c r="DK684" s="196"/>
      <c r="DL684" s="196"/>
      <c r="DM684" s="196"/>
      <c r="DN684" s="196"/>
      <c r="DO684" s="196"/>
      <c r="DP684" s="196"/>
      <c r="DQ684" s="196"/>
      <c r="DR684" s="196"/>
      <c r="DS684" s="196"/>
      <c r="DT684" s="196"/>
      <c r="DU684" s="196"/>
      <c r="DV684" s="196"/>
      <c r="DW684" s="196"/>
      <c r="DX684" s="196"/>
      <c r="DY684" s="196"/>
      <c r="DZ684" s="196"/>
      <c r="EA684" s="196"/>
      <c r="EB684" s="196"/>
      <c r="EC684" s="196"/>
      <c r="ED684" s="196"/>
      <c r="EE684" s="196"/>
      <c r="EF684" s="196"/>
      <c r="EG684" s="196"/>
      <c r="EH684" s="196"/>
      <c r="EI684" s="196"/>
      <c r="EJ684" s="196"/>
      <c r="EK684" s="196"/>
      <c r="EL684" s="196"/>
      <c r="EM684" s="196"/>
      <c r="EN684" s="196"/>
      <c r="EO684" s="196"/>
      <c r="EP684" s="196"/>
      <c r="EQ684" s="196"/>
      <c r="ER684" s="196"/>
      <c r="ES684" s="196"/>
      <c r="ET684" s="196"/>
      <c r="EU684" s="196"/>
      <c r="EV684" s="196"/>
      <c r="EW684" s="196"/>
      <c r="EX684" s="196"/>
      <c r="EY684" s="196"/>
      <c r="EZ684" s="196"/>
      <c r="FA684" s="196"/>
      <c r="FB684" s="196"/>
      <c r="FC684" s="196"/>
      <c r="FD684" s="196"/>
      <c r="FE684" s="196"/>
      <c r="FF684" s="196"/>
      <c r="FG684" s="196"/>
      <c r="FH684" s="196"/>
      <c r="FI684" s="196"/>
      <c r="FJ684" s="196"/>
      <c r="FK684" s="196"/>
      <c r="FL684" s="196"/>
      <c r="FM684" s="196"/>
      <c r="FN684" s="196"/>
      <c r="FO684" s="196"/>
      <c r="FP684" s="196"/>
      <c r="FQ684" s="196"/>
      <c r="FR684" s="196"/>
      <c r="FS684" s="196"/>
      <c r="FT684" s="196"/>
      <c r="FU684" s="196"/>
      <c r="FV684" s="196"/>
      <c r="FW684" s="196"/>
      <c r="FX684" s="196"/>
      <c r="FY684" s="196"/>
      <c r="FZ684" s="196"/>
      <c r="GA684" s="196"/>
      <c r="GB684" s="196"/>
      <c r="GC684" s="196"/>
      <c r="GD684" s="196"/>
      <c r="GE684" s="196"/>
      <c r="GF684" s="196"/>
      <c r="GG684" s="196"/>
      <c r="GH684" s="196"/>
      <c r="GI684" s="196"/>
      <c r="GJ684" s="196"/>
      <c r="GK684" s="196"/>
      <c r="GL684" s="196"/>
      <c r="GM684" s="196"/>
      <c r="GN684" s="196"/>
      <c r="GO684" s="196"/>
      <c r="GP684" s="196"/>
      <c r="GQ684" s="196"/>
      <c r="GR684" s="196"/>
      <c r="GS684" s="196"/>
      <c r="GT684" s="196"/>
      <c r="GU684" s="196"/>
      <c r="GV684" s="196"/>
      <c r="GW684" s="196"/>
      <c r="GX684" s="196"/>
      <c r="GY684" s="196"/>
      <c r="GZ684" s="196"/>
      <c r="HA684" s="196"/>
      <c r="HB684" s="196"/>
      <c r="HC684" s="196"/>
      <c r="HD684" s="196"/>
      <c r="HE684" s="196"/>
      <c r="HF684" s="196"/>
      <c r="HG684" s="196"/>
      <c r="HH684" s="196"/>
      <c r="HI684" s="196"/>
      <c r="HJ684" s="196"/>
      <c r="HK684" s="196"/>
      <c r="HL684" s="196"/>
      <c r="HM684" s="196"/>
      <c r="HN684" s="196"/>
      <c r="HO684" s="196"/>
      <c r="HP684" s="196"/>
      <c r="HQ684" s="196"/>
      <c r="HR684" s="196"/>
      <c r="HS684" s="196"/>
      <c r="HT684" s="196"/>
      <c r="HU684" s="196"/>
      <c r="HV684" s="196"/>
      <c r="HW684" s="196"/>
      <c r="HX684" s="196"/>
      <c r="HY684" s="196"/>
      <c r="HZ684" s="196"/>
      <c r="IA684" s="196"/>
      <c r="IB684" s="196"/>
      <c r="IC684" s="196"/>
      <c r="ID684" s="196"/>
      <c r="IE684" s="196"/>
      <c r="IF684" s="196"/>
      <c r="IG684" s="196"/>
      <c r="IH684" s="196"/>
      <c r="II684" s="196"/>
      <c r="IJ684" s="196"/>
      <c r="IK684" s="196"/>
      <c r="IL684" s="196"/>
      <c r="IM684" s="196"/>
      <c r="IN684" s="196"/>
      <c r="IO684" s="196"/>
      <c r="IP684" s="196"/>
      <c r="IQ684" s="196"/>
      <c r="IR684" s="196"/>
      <c r="IS684" s="196"/>
      <c r="IT684" s="196"/>
      <c r="IU684" s="196"/>
      <c r="IV684" s="196"/>
      <c r="IW684" s="196"/>
      <c r="IX684" s="196"/>
      <c r="IY684" s="196"/>
      <c r="IZ684" s="196"/>
      <c r="JA684" s="196"/>
      <c r="JB684" s="196"/>
      <c r="JC684" s="196"/>
      <c r="JD684" s="196"/>
      <c r="JE684" s="196"/>
      <c r="JF684" s="196"/>
      <c r="JG684" s="196"/>
      <c r="JH684" s="196"/>
      <c r="JI684" s="196"/>
      <c r="JJ684" s="196"/>
      <c r="JK684" s="196"/>
      <c r="JL684" s="196"/>
      <c r="JM684" s="196"/>
      <c r="JN684" s="196"/>
      <c r="JO684" s="196"/>
      <c r="JP684" s="196"/>
      <c r="JQ684" s="196"/>
      <c r="JR684" s="196"/>
      <c r="JS684" s="196"/>
      <c r="JT684" s="196"/>
      <c r="JU684" s="196"/>
      <c r="JV684" s="196"/>
      <c r="JW684" s="196"/>
      <c r="JX684" s="196"/>
      <c r="JY684" s="196"/>
      <c r="JZ684" s="196"/>
      <c r="KA684" s="196"/>
      <c r="KB684" s="196"/>
      <c r="KC684" s="196"/>
      <c r="KD684" s="196"/>
      <c r="KE684" s="196"/>
      <c r="KF684" s="196"/>
      <c r="KG684" s="196"/>
      <c r="KH684" s="196"/>
      <c r="KI684" s="196"/>
      <c r="KJ684" s="196"/>
      <c r="KK684" s="196"/>
      <c r="KL684" s="196"/>
      <c r="KM684" s="196"/>
      <c r="KN684" s="196"/>
      <c r="KO684" s="196"/>
      <c r="KP684" s="196"/>
      <c r="KQ684" s="196"/>
      <c r="KR684" s="196"/>
      <c r="KS684" s="196"/>
      <c r="KT684" s="196"/>
      <c r="KU684" s="196"/>
      <c r="KV684" s="196"/>
      <c r="KW684" s="196"/>
      <c r="KX684" s="196"/>
      <c r="KY684" s="196"/>
      <c r="KZ684" s="196"/>
      <c r="LA684" s="196"/>
      <c r="LB684" s="196"/>
      <c r="LC684" s="196"/>
      <c r="LD684" s="196"/>
      <c r="LE684" s="196"/>
      <c r="LF684" s="196"/>
      <c r="LG684" s="196"/>
      <c r="LH684" s="196"/>
      <c r="LI684" s="196"/>
      <c r="LJ684" s="196"/>
      <c r="LK684" s="196"/>
      <c r="LL684" s="196"/>
      <c r="LM684" s="196"/>
      <c r="LN684" s="196"/>
      <c r="LO684" s="196"/>
      <c r="LP684" s="196"/>
      <c r="LQ684" s="196"/>
      <c r="LR684" s="196"/>
      <c r="LS684" s="196"/>
      <c r="LT684" s="196"/>
      <c r="LU684" s="196"/>
      <c r="LV684" s="196"/>
      <c r="LW684" s="196"/>
      <c r="LX684" s="196"/>
      <c r="LY684" s="196"/>
      <c r="LZ684" s="196"/>
      <c r="MA684" s="196"/>
      <c r="MB684" s="196"/>
      <c r="MC684" s="196"/>
      <c r="MD684" s="196"/>
      <c r="ME684" s="196"/>
      <c r="MF684" s="196"/>
      <c r="MG684" s="196"/>
      <c r="MH684" s="196"/>
      <c r="MI684" s="196"/>
      <c r="MJ684" s="196"/>
      <c r="MK684" s="196"/>
      <c r="ML684" s="196"/>
      <c r="MM684" s="196"/>
      <c r="MN684" s="196"/>
      <c r="MO684" s="196"/>
      <c r="MP684" s="196"/>
      <c r="MQ684" s="196"/>
      <c r="MR684" s="196"/>
      <c r="MS684" s="196"/>
      <c r="MT684" s="196"/>
      <c r="MU684" s="196"/>
      <c r="MV684" s="196"/>
      <c r="MW684" s="196"/>
      <c r="MX684" s="196"/>
      <c r="MY684" s="196"/>
      <c r="MZ684" s="196"/>
      <c r="NA684" s="196"/>
      <c r="NB684" s="196"/>
      <c r="NC684" s="196"/>
      <c r="ND684" s="196"/>
      <c r="NE684" s="196"/>
      <c r="NF684" s="196"/>
      <c r="NG684" s="196"/>
      <c r="NH684" s="196"/>
      <c r="NI684" s="196"/>
      <c r="NJ684" s="196"/>
      <c r="NK684" s="196"/>
      <c r="NL684" s="196"/>
      <c r="NM684" s="196"/>
      <c r="NN684" s="196"/>
      <c r="NO684" s="196"/>
      <c r="NP684" s="196"/>
      <c r="NQ684" s="196"/>
      <c r="NR684" s="196"/>
      <c r="NS684" s="196"/>
      <c r="NT684" s="196"/>
      <c r="NU684" s="196"/>
      <c r="NV684" s="196"/>
      <c r="NW684" s="196"/>
      <c r="NX684" s="196"/>
      <c r="NY684" s="196"/>
      <c r="NZ684" s="196"/>
      <c r="OA684" s="196"/>
      <c r="OB684" s="196"/>
      <c r="OC684" s="196"/>
      <c r="OD684" s="196"/>
      <c r="OE684" s="196"/>
      <c r="OF684" s="196"/>
      <c r="OG684" s="196"/>
      <c r="OH684" s="196"/>
      <c r="OI684" s="196"/>
      <c r="OJ684" s="196"/>
      <c r="OK684" s="196"/>
      <c r="OL684" s="196"/>
      <c r="AFC684" s="196"/>
      <c r="AFD684" s="196"/>
      <c r="AFE684" s="196"/>
      <c r="AFF684" s="196"/>
      <c r="AFG684" s="196"/>
      <c r="AFH684" s="196"/>
      <c r="AFI684" s="196"/>
      <c r="AFJ684" s="196"/>
      <c r="AFK684" s="196"/>
      <c r="AFL684" s="196"/>
      <c r="AFM684" s="196"/>
      <c r="AFN684" s="196"/>
      <c r="AFO684" s="196"/>
      <c r="AFP684" s="196"/>
      <c r="AFQ684" s="196"/>
      <c r="AFR684" s="196"/>
      <c r="AFS684" s="196"/>
      <c r="AFT684" s="196"/>
      <c r="AFU684" s="196"/>
      <c r="AFV684" s="196"/>
      <c r="AFW684" s="196"/>
      <c r="AFX684" s="196"/>
      <c r="AFY684" s="196"/>
      <c r="AFZ684" s="196"/>
      <c r="AGA684" s="196"/>
      <c r="AGB684" s="196"/>
      <c r="AGC684" s="196"/>
      <c r="AGD684" s="196"/>
      <c r="AGE684" s="196"/>
      <c r="AGF684" s="196"/>
      <c r="AGG684" s="196"/>
      <c r="AGH684" s="196"/>
      <c r="AGI684" s="196"/>
      <c r="AGJ684" s="196"/>
      <c r="AGK684" s="196"/>
      <c r="AGL684" s="196"/>
      <c r="AGM684" s="196"/>
      <c r="AGN684" s="196"/>
      <c r="AGO684" s="196"/>
      <c r="AGP684" s="196"/>
    </row>
    <row r="685" spans="1:874" ht="15.75" customHeight="1" x14ac:dyDescent="0.25">
      <c r="A685" s="196"/>
      <c r="B685" s="196"/>
      <c r="C685" s="196"/>
      <c r="D685" s="205"/>
      <c r="E685" s="196"/>
      <c r="F685" s="196"/>
      <c r="G685" s="196"/>
      <c r="H685" s="196"/>
      <c r="I685" s="196"/>
      <c r="J685" s="196"/>
      <c r="K685" s="196"/>
      <c r="L685" s="206"/>
      <c r="M685" s="196"/>
      <c r="N685" s="196"/>
      <c r="O685" s="205"/>
      <c r="P685" s="196"/>
      <c r="Q685" s="196"/>
      <c r="R685" s="196"/>
      <c r="S685" s="196"/>
      <c r="T685" s="196"/>
      <c r="U685" s="196"/>
      <c r="V685" s="196"/>
      <c r="W685" s="196"/>
      <c r="X685" s="196"/>
      <c r="Y685" s="196"/>
      <c r="Z685" s="196"/>
      <c r="AA685" s="196"/>
      <c r="AB685" s="196"/>
      <c r="AC685" s="196"/>
      <c r="AD685" s="196"/>
      <c r="AE685" s="196"/>
      <c r="AF685" s="196"/>
      <c r="AG685" s="196"/>
      <c r="AH685" s="196"/>
      <c r="AI685" s="196"/>
      <c r="AJ685" s="196"/>
      <c r="AK685" s="196"/>
      <c r="AL685" s="196"/>
      <c r="AM685" s="196"/>
      <c r="AN685" s="196"/>
      <c r="AO685" s="196"/>
      <c r="AP685" s="196"/>
      <c r="AQ685" s="196"/>
      <c r="AR685" s="196"/>
      <c r="AS685" s="196"/>
      <c r="AT685" s="196"/>
      <c r="AU685" s="196"/>
      <c r="AV685" s="196"/>
      <c r="AW685" s="196"/>
      <c r="AX685" s="196"/>
      <c r="AY685" s="196"/>
      <c r="AZ685" s="196"/>
      <c r="BA685" s="196"/>
      <c r="BB685" s="196"/>
      <c r="BC685" s="196"/>
      <c r="BD685" s="196"/>
      <c r="BE685" s="196"/>
      <c r="BF685" s="196"/>
      <c r="BG685" s="196"/>
      <c r="BH685" s="196"/>
      <c r="BI685" s="196"/>
      <c r="BJ685" s="196"/>
      <c r="BK685" s="196"/>
      <c r="BL685" s="196"/>
      <c r="BM685" s="196"/>
      <c r="BN685" s="196"/>
      <c r="BO685" s="196"/>
      <c r="BP685" s="196"/>
      <c r="BQ685" s="196"/>
      <c r="BR685" s="196"/>
      <c r="BS685" s="196"/>
      <c r="BT685" s="196"/>
      <c r="BU685" s="196"/>
      <c r="BV685" s="196"/>
      <c r="BW685" s="196"/>
      <c r="BX685" s="196"/>
      <c r="BY685" s="196"/>
      <c r="BZ685" s="196"/>
      <c r="CA685" s="196"/>
      <c r="CB685" s="196"/>
      <c r="CC685" s="196"/>
      <c r="CD685" s="196"/>
      <c r="CE685" s="196"/>
      <c r="CF685" s="196"/>
      <c r="CG685" s="196"/>
      <c r="CH685" s="196"/>
      <c r="CI685" s="196"/>
      <c r="CJ685" s="196"/>
      <c r="CK685" s="196"/>
      <c r="CL685" s="196"/>
      <c r="CM685" s="196"/>
      <c r="CN685" s="196"/>
      <c r="CO685" s="196"/>
      <c r="CP685" s="196"/>
      <c r="CQ685" s="196"/>
      <c r="CR685" s="196"/>
      <c r="CS685" s="196"/>
      <c r="CT685" s="196"/>
      <c r="CU685" s="196"/>
      <c r="CV685" s="196"/>
      <c r="CW685" s="196"/>
      <c r="CX685" s="196"/>
      <c r="CY685" s="196"/>
      <c r="CZ685" s="196"/>
      <c r="DA685" s="196"/>
      <c r="DB685" s="196"/>
      <c r="DC685" s="196"/>
      <c r="DD685" s="196"/>
      <c r="DE685" s="196"/>
      <c r="DF685" s="196"/>
      <c r="DG685" s="196"/>
      <c r="DH685" s="196"/>
      <c r="DI685" s="196"/>
      <c r="DJ685" s="196"/>
      <c r="DK685" s="196"/>
      <c r="DL685" s="196"/>
      <c r="DM685" s="196"/>
      <c r="DN685" s="196"/>
      <c r="DO685" s="196"/>
      <c r="DP685" s="196"/>
      <c r="DQ685" s="196"/>
      <c r="DR685" s="196"/>
      <c r="DS685" s="196"/>
      <c r="DT685" s="196"/>
      <c r="DU685" s="196"/>
      <c r="DV685" s="196"/>
      <c r="DW685" s="196"/>
      <c r="DX685" s="196"/>
      <c r="DY685" s="196"/>
      <c r="DZ685" s="196"/>
      <c r="EA685" s="196"/>
      <c r="EB685" s="196"/>
      <c r="EC685" s="196"/>
      <c r="ED685" s="196"/>
      <c r="EE685" s="196"/>
      <c r="EF685" s="196"/>
      <c r="EG685" s="196"/>
      <c r="EH685" s="196"/>
      <c r="EI685" s="196"/>
      <c r="EJ685" s="196"/>
      <c r="EK685" s="196"/>
      <c r="EL685" s="196"/>
      <c r="EM685" s="196"/>
      <c r="EN685" s="196"/>
      <c r="EO685" s="196"/>
      <c r="EP685" s="196"/>
      <c r="EQ685" s="196"/>
      <c r="ER685" s="196"/>
      <c r="ES685" s="196"/>
      <c r="ET685" s="196"/>
      <c r="EU685" s="196"/>
      <c r="EV685" s="196"/>
      <c r="EW685" s="196"/>
      <c r="EX685" s="196"/>
      <c r="EY685" s="196"/>
      <c r="EZ685" s="196"/>
      <c r="FA685" s="196"/>
      <c r="FB685" s="196"/>
      <c r="FC685" s="196"/>
      <c r="FD685" s="196"/>
      <c r="FE685" s="196"/>
      <c r="FF685" s="196"/>
      <c r="FG685" s="196"/>
      <c r="FH685" s="196"/>
      <c r="FI685" s="196"/>
      <c r="FJ685" s="196"/>
      <c r="FK685" s="196"/>
      <c r="FL685" s="196"/>
      <c r="FM685" s="196"/>
      <c r="FN685" s="196"/>
      <c r="FO685" s="196"/>
      <c r="FP685" s="196"/>
      <c r="FQ685" s="196"/>
      <c r="FR685" s="196"/>
      <c r="FS685" s="196"/>
      <c r="FT685" s="196"/>
      <c r="FU685" s="196"/>
      <c r="FV685" s="196"/>
      <c r="FW685" s="196"/>
      <c r="FX685" s="196"/>
      <c r="FY685" s="196"/>
      <c r="FZ685" s="196"/>
      <c r="GA685" s="196"/>
      <c r="GB685" s="196"/>
      <c r="GC685" s="196"/>
      <c r="GD685" s="196"/>
      <c r="GE685" s="196"/>
      <c r="GF685" s="196"/>
      <c r="GG685" s="196"/>
      <c r="GH685" s="196"/>
      <c r="GI685" s="196"/>
      <c r="GJ685" s="196"/>
      <c r="GK685" s="196"/>
      <c r="GL685" s="196"/>
      <c r="GM685" s="196"/>
      <c r="GN685" s="196"/>
      <c r="GO685" s="196"/>
      <c r="GP685" s="196"/>
      <c r="GQ685" s="196"/>
      <c r="GR685" s="196"/>
      <c r="GS685" s="196"/>
      <c r="GT685" s="196"/>
      <c r="GU685" s="196"/>
      <c r="GV685" s="196"/>
      <c r="GW685" s="196"/>
      <c r="GX685" s="196"/>
      <c r="GY685" s="196"/>
      <c r="GZ685" s="196"/>
      <c r="HA685" s="196"/>
      <c r="HB685" s="196"/>
      <c r="HC685" s="196"/>
      <c r="HD685" s="196"/>
      <c r="HE685" s="196"/>
      <c r="HF685" s="196"/>
      <c r="HG685" s="196"/>
      <c r="HH685" s="196"/>
      <c r="HI685" s="196"/>
      <c r="HJ685" s="196"/>
      <c r="HK685" s="196"/>
      <c r="HL685" s="196"/>
      <c r="HM685" s="196"/>
      <c r="HN685" s="196"/>
      <c r="HO685" s="196"/>
      <c r="HP685" s="196"/>
      <c r="HQ685" s="196"/>
      <c r="HR685" s="196"/>
      <c r="HS685" s="196"/>
      <c r="HT685" s="196"/>
      <c r="HU685" s="196"/>
      <c r="HV685" s="196"/>
      <c r="HW685" s="196"/>
      <c r="HX685" s="196"/>
      <c r="HY685" s="196"/>
      <c r="HZ685" s="196"/>
      <c r="IA685" s="196"/>
      <c r="IB685" s="196"/>
      <c r="IC685" s="196"/>
      <c r="ID685" s="196"/>
      <c r="IE685" s="196"/>
      <c r="IF685" s="196"/>
      <c r="IG685" s="196"/>
      <c r="IH685" s="196"/>
      <c r="II685" s="196"/>
      <c r="IJ685" s="196"/>
      <c r="IK685" s="196"/>
      <c r="IL685" s="196"/>
      <c r="IM685" s="196"/>
      <c r="IN685" s="196"/>
      <c r="IO685" s="196"/>
      <c r="IP685" s="196"/>
      <c r="IQ685" s="196"/>
      <c r="IR685" s="196"/>
      <c r="IS685" s="196"/>
      <c r="IT685" s="196"/>
      <c r="IU685" s="196"/>
      <c r="IV685" s="196"/>
      <c r="IW685" s="196"/>
      <c r="IX685" s="196"/>
      <c r="IY685" s="196"/>
      <c r="IZ685" s="196"/>
      <c r="JA685" s="196"/>
      <c r="JB685" s="196"/>
      <c r="JC685" s="196"/>
      <c r="JD685" s="196"/>
      <c r="JE685" s="196"/>
      <c r="JF685" s="196"/>
      <c r="JG685" s="196"/>
      <c r="JH685" s="196"/>
      <c r="JI685" s="196"/>
      <c r="JJ685" s="196"/>
      <c r="JK685" s="196"/>
      <c r="JL685" s="196"/>
      <c r="JM685" s="196"/>
      <c r="JN685" s="196"/>
      <c r="JO685" s="196"/>
      <c r="JP685" s="196"/>
      <c r="JQ685" s="196"/>
      <c r="JR685" s="196"/>
      <c r="JS685" s="196"/>
      <c r="JT685" s="196"/>
      <c r="JU685" s="196"/>
      <c r="JV685" s="196"/>
      <c r="JW685" s="196"/>
      <c r="JX685" s="196"/>
      <c r="JY685" s="196"/>
      <c r="JZ685" s="196"/>
      <c r="KA685" s="196"/>
      <c r="KB685" s="196"/>
      <c r="KC685" s="196"/>
      <c r="KD685" s="196"/>
      <c r="KE685" s="196"/>
      <c r="KF685" s="196"/>
      <c r="KG685" s="196"/>
      <c r="KH685" s="196"/>
      <c r="KI685" s="196"/>
      <c r="KJ685" s="196"/>
      <c r="KK685" s="196"/>
      <c r="KL685" s="196"/>
      <c r="KM685" s="196"/>
      <c r="KN685" s="196"/>
      <c r="KO685" s="196"/>
      <c r="KP685" s="196"/>
      <c r="KQ685" s="196"/>
      <c r="KR685" s="196"/>
      <c r="KS685" s="196"/>
      <c r="KT685" s="196"/>
      <c r="KU685" s="196"/>
      <c r="KV685" s="196"/>
      <c r="KW685" s="196"/>
      <c r="KX685" s="196"/>
      <c r="KY685" s="196"/>
      <c r="KZ685" s="196"/>
      <c r="LA685" s="196"/>
      <c r="LB685" s="196"/>
      <c r="LC685" s="196"/>
      <c r="LD685" s="196"/>
      <c r="LE685" s="196"/>
      <c r="LF685" s="196"/>
      <c r="LG685" s="196"/>
      <c r="LH685" s="196"/>
      <c r="LI685" s="196"/>
      <c r="LJ685" s="196"/>
      <c r="LK685" s="196"/>
      <c r="LL685" s="196"/>
      <c r="LM685" s="196"/>
      <c r="LN685" s="196"/>
      <c r="LO685" s="196"/>
      <c r="LP685" s="196"/>
      <c r="LQ685" s="196"/>
      <c r="LR685" s="196"/>
      <c r="LS685" s="196"/>
      <c r="LT685" s="196"/>
      <c r="LU685" s="196"/>
      <c r="LV685" s="196"/>
      <c r="LW685" s="196"/>
      <c r="LX685" s="196"/>
      <c r="LY685" s="196"/>
      <c r="LZ685" s="196"/>
      <c r="MA685" s="196"/>
      <c r="MB685" s="196"/>
      <c r="MC685" s="196"/>
      <c r="MD685" s="196"/>
      <c r="ME685" s="196"/>
      <c r="MF685" s="196"/>
      <c r="MG685" s="196"/>
      <c r="MH685" s="196"/>
      <c r="MI685" s="196"/>
      <c r="MJ685" s="196"/>
      <c r="MK685" s="196"/>
      <c r="ML685" s="196"/>
      <c r="MM685" s="196"/>
      <c r="MN685" s="196"/>
      <c r="MO685" s="196"/>
      <c r="MP685" s="196"/>
      <c r="MQ685" s="196"/>
      <c r="MR685" s="196"/>
      <c r="MS685" s="196"/>
      <c r="MT685" s="196"/>
      <c r="MU685" s="196"/>
      <c r="MV685" s="196"/>
      <c r="MW685" s="196"/>
      <c r="MX685" s="196"/>
      <c r="MY685" s="196"/>
      <c r="MZ685" s="196"/>
      <c r="NA685" s="196"/>
      <c r="NB685" s="196"/>
      <c r="NC685" s="196"/>
      <c r="ND685" s="196"/>
      <c r="NE685" s="196"/>
      <c r="NF685" s="196"/>
      <c r="NG685" s="196"/>
      <c r="NH685" s="196"/>
      <c r="NI685" s="196"/>
      <c r="NJ685" s="196"/>
      <c r="NK685" s="196"/>
      <c r="NL685" s="196"/>
      <c r="NM685" s="196"/>
      <c r="NN685" s="196"/>
      <c r="NO685" s="196"/>
      <c r="NP685" s="196"/>
      <c r="NQ685" s="196"/>
      <c r="NR685" s="196"/>
      <c r="NS685" s="196"/>
      <c r="NT685" s="196"/>
      <c r="NU685" s="196"/>
      <c r="NV685" s="196"/>
      <c r="NW685" s="196"/>
      <c r="NX685" s="196"/>
      <c r="NY685" s="196"/>
      <c r="NZ685" s="196"/>
      <c r="OA685" s="196"/>
      <c r="OB685" s="196"/>
      <c r="OC685" s="196"/>
      <c r="OD685" s="196"/>
      <c r="OE685" s="196"/>
      <c r="OF685" s="196"/>
      <c r="OG685" s="196"/>
      <c r="OH685" s="196"/>
      <c r="OI685" s="196"/>
      <c r="OJ685" s="196"/>
      <c r="OK685" s="196"/>
      <c r="OL685" s="196"/>
      <c r="AFC685" s="196"/>
      <c r="AFD685" s="196"/>
      <c r="AFE685" s="196"/>
      <c r="AFF685" s="196"/>
      <c r="AFG685" s="196"/>
      <c r="AFH685" s="196"/>
      <c r="AFI685" s="196"/>
      <c r="AFJ685" s="196"/>
      <c r="AFK685" s="196"/>
      <c r="AFL685" s="196"/>
      <c r="AFM685" s="196"/>
      <c r="AFN685" s="196"/>
      <c r="AFO685" s="196"/>
      <c r="AFP685" s="196"/>
      <c r="AFQ685" s="196"/>
      <c r="AFR685" s="196"/>
      <c r="AFS685" s="196"/>
      <c r="AFT685" s="196"/>
      <c r="AFU685" s="196"/>
      <c r="AFV685" s="196"/>
      <c r="AFW685" s="196"/>
      <c r="AFX685" s="196"/>
      <c r="AFY685" s="196"/>
      <c r="AFZ685" s="196"/>
      <c r="AGA685" s="196"/>
      <c r="AGB685" s="196"/>
      <c r="AGC685" s="196"/>
      <c r="AGD685" s="196"/>
      <c r="AGE685" s="196"/>
      <c r="AGF685" s="196"/>
      <c r="AGG685" s="196"/>
      <c r="AGH685" s="196"/>
      <c r="AGI685" s="196"/>
      <c r="AGJ685" s="196"/>
      <c r="AGK685" s="196"/>
      <c r="AGL685" s="196"/>
      <c r="AGM685" s="196"/>
      <c r="AGN685" s="196"/>
      <c r="AGO685" s="196"/>
      <c r="AGP685" s="196"/>
    </row>
    <row r="686" spans="1:874" ht="15.75" customHeight="1" x14ac:dyDescent="0.25">
      <c r="A686" s="196"/>
      <c r="B686" s="196"/>
      <c r="C686" s="196"/>
      <c r="D686" s="205"/>
      <c r="E686" s="196"/>
      <c r="F686" s="196"/>
      <c r="G686" s="196"/>
      <c r="H686" s="196"/>
      <c r="I686" s="196"/>
      <c r="J686" s="196"/>
      <c r="K686" s="196"/>
      <c r="L686" s="206"/>
      <c r="M686" s="196"/>
      <c r="N686" s="196"/>
      <c r="O686" s="205"/>
      <c r="P686" s="196"/>
      <c r="Q686" s="196"/>
      <c r="R686" s="196"/>
      <c r="S686" s="196"/>
      <c r="T686" s="196"/>
      <c r="U686" s="196"/>
      <c r="V686" s="196"/>
      <c r="W686" s="196"/>
      <c r="X686" s="196"/>
      <c r="Y686" s="196"/>
      <c r="Z686" s="196"/>
      <c r="AA686" s="196"/>
      <c r="AB686" s="196"/>
      <c r="AC686" s="196"/>
      <c r="AD686" s="196"/>
      <c r="AE686" s="196"/>
      <c r="AF686" s="196"/>
      <c r="AG686" s="196"/>
      <c r="AH686" s="196"/>
      <c r="AI686" s="196"/>
      <c r="AJ686" s="196"/>
      <c r="AK686" s="196"/>
      <c r="AL686" s="196"/>
      <c r="AM686" s="196"/>
      <c r="AN686" s="196"/>
      <c r="AO686" s="196"/>
      <c r="AP686" s="196"/>
      <c r="AQ686" s="196"/>
      <c r="AR686" s="196"/>
      <c r="AS686" s="196"/>
      <c r="AT686" s="196"/>
      <c r="AU686" s="196"/>
      <c r="AV686" s="196"/>
      <c r="AW686" s="196"/>
      <c r="AX686" s="196"/>
      <c r="AY686" s="196"/>
      <c r="AZ686" s="196"/>
      <c r="BA686" s="196"/>
      <c r="BB686" s="196"/>
      <c r="BC686" s="196"/>
      <c r="BD686" s="196"/>
      <c r="BE686" s="196"/>
      <c r="BF686" s="196"/>
      <c r="BG686" s="196"/>
      <c r="BH686" s="196"/>
      <c r="BI686" s="196"/>
      <c r="BJ686" s="196"/>
      <c r="BK686" s="196"/>
      <c r="BL686" s="196"/>
      <c r="BM686" s="196"/>
      <c r="BN686" s="196"/>
      <c r="BO686" s="196"/>
      <c r="BP686" s="196"/>
      <c r="BQ686" s="196"/>
      <c r="BR686" s="196"/>
      <c r="BS686" s="196"/>
      <c r="BT686" s="196"/>
      <c r="BU686" s="196"/>
      <c r="BV686" s="196"/>
      <c r="BW686" s="196"/>
      <c r="BX686" s="196"/>
      <c r="BY686" s="196"/>
      <c r="BZ686" s="196"/>
      <c r="CA686" s="196"/>
      <c r="CB686" s="196"/>
      <c r="CC686" s="196"/>
      <c r="CD686" s="196"/>
      <c r="CE686" s="196"/>
      <c r="CF686" s="196"/>
      <c r="CG686" s="196"/>
      <c r="CH686" s="196"/>
      <c r="CI686" s="196"/>
      <c r="CJ686" s="196"/>
      <c r="CK686" s="196"/>
      <c r="CL686" s="196"/>
      <c r="CM686" s="196"/>
      <c r="CN686" s="196"/>
      <c r="CO686" s="196"/>
      <c r="CP686" s="196"/>
      <c r="CQ686" s="196"/>
      <c r="CR686" s="196"/>
      <c r="CS686" s="196"/>
      <c r="CT686" s="196"/>
      <c r="CU686" s="196"/>
      <c r="CV686" s="196"/>
      <c r="CW686" s="196"/>
      <c r="CX686" s="196"/>
      <c r="CY686" s="196"/>
      <c r="CZ686" s="196"/>
      <c r="DA686" s="196"/>
      <c r="DB686" s="196"/>
      <c r="DC686" s="196"/>
      <c r="DD686" s="196"/>
      <c r="DE686" s="196"/>
      <c r="DF686" s="196"/>
      <c r="DG686" s="196"/>
      <c r="DH686" s="196"/>
      <c r="DI686" s="196"/>
      <c r="DJ686" s="196"/>
      <c r="DK686" s="196"/>
      <c r="DL686" s="196"/>
      <c r="DM686" s="196"/>
      <c r="DN686" s="196"/>
      <c r="DO686" s="196"/>
      <c r="DP686" s="196"/>
      <c r="DQ686" s="196"/>
      <c r="DR686" s="196"/>
      <c r="DS686" s="196"/>
      <c r="DT686" s="196"/>
      <c r="DU686" s="196"/>
      <c r="DV686" s="196"/>
      <c r="DW686" s="196"/>
      <c r="DX686" s="196"/>
      <c r="DY686" s="196"/>
      <c r="DZ686" s="196"/>
      <c r="EA686" s="196"/>
      <c r="EB686" s="196"/>
      <c r="EC686" s="196"/>
      <c r="ED686" s="196"/>
      <c r="EE686" s="196"/>
      <c r="EF686" s="196"/>
      <c r="EG686" s="196"/>
      <c r="EH686" s="196"/>
      <c r="EI686" s="196"/>
      <c r="EJ686" s="196"/>
      <c r="EK686" s="196"/>
      <c r="EL686" s="196"/>
      <c r="EM686" s="196"/>
      <c r="EN686" s="196"/>
      <c r="EO686" s="196"/>
      <c r="EP686" s="196"/>
      <c r="EQ686" s="196"/>
      <c r="ER686" s="196"/>
      <c r="ES686" s="196"/>
      <c r="ET686" s="196"/>
      <c r="EU686" s="196"/>
      <c r="EV686" s="196"/>
      <c r="EW686" s="196"/>
      <c r="EX686" s="196"/>
      <c r="EY686" s="196"/>
      <c r="EZ686" s="196"/>
      <c r="FA686" s="196"/>
      <c r="FB686" s="196"/>
      <c r="FC686" s="196"/>
      <c r="FD686" s="196"/>
      <c r="FE686" s="196"/>
      <c r="FF686" s="196"/>
      <c r="FG686" s="196"/>
      <c r="FH686" s="196"/>
      <c r="FI686" s="196"/>
      <c r="FJ686" s="196"/>
      <c r="FK686" s="196"/>
      <c r="FL686" s="196"/>
      <c r="FM686" s="196"/>
      <c r="FN686" s="196"/>
      <c r="FO686" s="196"/>
      <c r="FP686" s="196"/>
      <c r="FQ686" s="196"/>
      <c r="FR686" s="196"/>
      <c r="FS686" s="196"/>
      <c r="FT686" s="196"/>
      <c r="FU686" s="196"/>
      <c r="FV686" s="196"/>
      <c r="FW686" s="196"/>
      <c r="FX686" s="196"/>
      <c r="FY686" s="196"/>
      <c r="FZ686" s="196"/>
      <c r="GA686" s="196"/>
      <c r="GB686" s="196"/>
      <c r="GC686" s="196"/>
      <c r="GD686" s="196"/>
      <c r="GE686" s="196"/>
      <c r="GF686" s="196"/>
      <c r="GG686" s="196"/>
      <c r="GH686" s="196"/>
      <c r="GI686" s="196"/>
      <c r="GJ686" s="196"/>
      <c r="GK686" s="196"/>
      <c r="GL686" s="196"/>
      <c r="GM686" s="196"/>
      <c r="GN686" s="196"/>
      <c r="GO686" s="196"/>
      <c r="GP686" s="196"/>
      <c r="GQ686" s="196"/>
      <c r="GR686" s="196"/>
      <c r="GS686" s="196"/>
      <c r="GT686" s="196"/>
      <c r="GU686" s="196"/>
      <c r="GV686" s="196"/>
      <c r="GW686" s="196"/>
      <c r="GX686" s="196"/>
      <c r="GY686" s="196"/>
      <c r="GZ686" s="196"/>
      <c r="HA686" s="196"/>
      <c r="HB686" s="196"/>
      <c r="HC686" s="196"/>
      <c r="HD686" s="196"/>
      <c r="HE686" s="196"/>
      <c r="HF686" s="196"/>
      <c r="HG686" s="196"/>
      <c r="HH686" s="196"/>
      <c r="HI686" s="196"/>
      <c r="HJ686" s="196"/>
      <c r="HK686" s="196"/>
      <c r="HL686" s="196"/>
      <c r="HM686" s="196"/>
      <c r="HN686" s="196"/>
      <c r="HO686" s="196"/>
      <c r="HP686" s="196"/>
      <c r="HQ686" s="196"/>
      <c r="HR686" s="196"/>
      <c r="HS686" s="196"/>
      <c r="HT686" s="196"/>
      <c r="HU686" s="196"/>
      <c r="HV686" s="196"/>
      <c r="HW686" s="196"/>
      <c r="HX686" s="196"/>
      <c r="HY686" s="196"/>
      <c r="HZ686" s="196"/>
      <c r="IA686" s="196"/>
      <c r="IB686" s="196"/>
      <c r="IC686" s="196"/>
      <c r="ID686" s="196"/>
      <c r="IE686" s="196"/>
      <c r="IF686" s="196"/>
      <c r="IG686" s="196"/>
      <c r="IH686" s="196"/>
      <c r="II686" s="196"/>
      <c r="IJ686" s="196"/>
      <c r="IK686" s="196"/>
      <c r="IL686" s="196"/>
      <c r="IM686" s="196"/>
      <c r="IN686" s="196"/>
      <c r="IO686" s="196"/>
      <c r="IP686" s="196"/>
      <c r="IQ686" s="196"/>
      <c r="IR686" s="196"/>
      <c r="IS686" s="196"/>
      <c r="IT686" s="196"/>
      <c r="IU686" s="196"/>
      <c r="IV686" s="196"/>
      <c r="IW686" s="196"/>
      <c r="IX686" s="196"/>
      <c r="IY686" s="196"/>
      <c r="IZ686" s="196"/>
      <c r="JA686" s="196"/>
      <c r="JB686" s="196"/>
      <c r="JC686" s="196"/>
      <c r="JD686" s="196"/>
      <c r="JE686" s="196"/>
      <c r="JF686" s="196"/>
      <c r="JG686" s="196"/>
      <c r="JH686" s="196"/>
      <c r="JI686" s="196"/>
      <c r="JJ686" s="196"/>
      <c r="JK686" s="196"/>
      <c r="JL686" s="196"/>
      <c r="JM686" s="196"/>
      <c r="JN686" s="196"/>
      <c r="JO686" s="196"/>
      <c r="JP686" s="196"/>
      <c r="JQ686" s="196"/>
      <c r="JR686" s="196"/>
      <c r="JS686" s="196"/>
      <c r="JT686" s="196"/>
      <c r="JU686" s="196"/>
      <c r="JV686" s="196"/>
      <c r="JW686" s="196"/>
      <c r="JX686" s="196"/>
      <c r="JY686" s="196"/>
      <c r="JZ686" s="196"/>
      <c r="KA686" s="196"/>
      <c r="KB686" s="196"/>
      <c r="KC686" s="196"/>
      <c r="KD686" s="196"/>
      <c r="KE686" s="196"/>
      <c r="KF686" s="196"/>
      <c r="KG686" s="196"/>
      <c r="KH686" s="196"/>
      <c r="KI686" s="196"/>
      <c r="KJ686" s="196"/>
      <c r="KK686" s="196"/>
      <c r="KL686" s="196"/>
      <c r="KM686" s="196"/>
      <c r="KN686" s="196"/>
      <c r="KO686" s="196"/>
      <c r="KP686" s="196"/>
      <c r="KQ686" s="196"/>
      <c r="KR686" s="196"/>
      <c r="KS686" s="196"/>
      <c r="KT686" s="196"/>
      <c r="KU686" s="196"/>
      <c r="KV686" s="196"/>
      <c r="KW686" s="196"/>
      <c r="KX686" s="196"/>
      <c r="KY686" s="196"/>
      <c r="KZ686" s="196"/>
      <c r="LA686" s="196"/>
      <c r="LB686" s="196"/>
      <c r="LC686" s="196"/>
      <c r="LD686" s="196"/>
      <c r="LE686" s="196"/>
      <c r="LF686" s="196"/>
      <c r="LG686" s="196"/>
      <c r="LH686" s="196"/>
      <c r="LI686" s="196"/>
      <c r="LJ686" s="196"/>
      <c r="LK686" s="196"/>
      <c r="LL686" s="196"/>
      <c r="LM686" s="196"/>
      <c r="LN686" s="196"/>
      <c r="LO686" s="196"/>
      <c r="LP686" s="196"/>
      <c r="LQ686" s="196"/>
      <c r="LR686" s="196"/>
      <c r="LS686" s="196"/>
      <c r="LT686" s="196"/>
      <c r="LU686" s="196"/>
      <c r="LV686" s="196"/>
      <c r="LW686" s="196"/>
      <c r="LX686" s="196"/>
      <c r="LY686" s="196"/>
      <c r="LZ686" s="196"/>
      <c r="MA686" s="196"/>
      <c r="MB686" s="196"/>
      <c r="MC686" s="196"/>
      <c r="MD686" s="196"/>
      <c r="ME686" s="196"/>
      <c r="MF686" s="196"/>
      <c r="MG686" s="196"/>
      <c r="MH686" s="196"/>
      <c r="MI686" s="196"/>
      <c r="MJ686" s="196"/>
      <c r="MK686" s="196"/>
      <c r="ML686" s="196"/>
      <c r="MM686" s="196"/>
      <c r="MN686" s="196"/>
      <c r="MO686" s="196"/>
      <c r="MP686" s="196"/>
      <c r="MQ686" s="196"/>
      <c r="MR686" s="196"/>
      <c r="MS686" s="196"/>
      <c r="MT686" s="196"/>
      <c r="MU686" s="196"/>
      <c r="MV686" s="196"/>
      <c r="MW686" s="196"/>
      <c r="MX686" s="196"/>
      <c r="MY686" s="196"/>
      <c r="MZ686" s="196"/>
      <c r="NA686" s="196"/>
      <c r="NB686" s="196"/>
      <c r="NC686" s="196"/>
      <c r="ND686" s="196"/>
      <c r="NE686" s="196"/>
      <c r="NF686" s="196"/>
      <c r="NG686" s="196"/>
      <c r="NH686" s="196"/>
      <c r="NI686" s="196"/>
      <c r="NJ686" s="196"/>
      <c r="NK686" s="196"/>
      <c r="NL686" s="196"/>
      <c r="NM686" s="196"/>
      <c r="NN686" s="196"/>
      <c r="NO686" s="196"/>
      <c r="NP686" s="196"/>
      <c r="NQ686" s="196"/>
      <c r="NR686" s="196"/>
      <c r="NS686" s="196"/>
      <c r="NT686" s="196"/>
      <c r="NU686" s="196"/>
      <c r="NV686" s="196"/>
      <c r="NW686" s="196"/>
      <c r="NX686" s="196"/>
      <c r="NY686" s="196"/>
      <c r="NZ686" s="196"/>
      <c r="OA686" s="196"/>
      <c r="OB686" s="196"/>
      <c r="OC686" s="196"/>
      <c r="OD686" s="196"/>
      <c r="OE686" s="196"/>
      <c r="OF686" s="196"/>
      <c r="OG686" s="196"/>
      <c r="OH686" s="196"/>
      <c r="OI686" s="196"/>
      <c r="OJ686" s="196"/>
      <c r="OK686" s="196"/>
      <c r="OL686" s="196"/>
      <c r="AFC686" s="196"/>
      <c r="AFD686" s="196"/>
      <c r="AFE686" s="196"/>
      <c r="AFF686" s="196"/>
      <c r="AFG686" s="196"/>
      <c r="AFH686" s="196"/>
      <c r="AFI686" s="196"/>
      <c r="AFJ686" s="196"/>
      <c r="AFK686" s="196"/>
      <c r="AFL686" s="196"/>
      <c r="AFM686" s="196"/>
      <c r="AFN686" s="196"/>
      <c r="AFO686" s="196"/>
      <c r="AFP686" s="196"/>
      <c r="AFQ686" s="196"/>
      <c r="AFR686" s="196"/>
      <c r="AFS686" s="196"/>
      <c r="AFT686" s="196"/>
      <c r="AFU686" s="196"/>
      <c r="AFV686" s="196"/>
      <c r="AFW686" s="196"/>
      <c r="AFX686" s="196"/>
      <c r="AFY686" s="196"/>
      <c r="AFZ686" s="196"/>
      <c r="AGA686" s="196"/>
      <c r="AGB686" s="196"/>
      <c r="AGC686" s="196"/>
      <c r="AGD686" s="196"/>
      <c r="AGE686" s="196"/>
      <c r="AGF686" s="196"/>
      <c r="AGG686" s="196"/>
      <c r="AGH686" s="196"/>
      <c r="AGI686" s="196"/>
      <c r="AGJ686" s="196"/>
      <c r="AGK686" s="196"/>
      <c r="AGL686" s="196"/>
      <c r="AGM686" s="196"/>
      <c r="AGN686" s="196"/>
      <c r="AGO686" s="196"/>
      <c r="AGP686" s="196"/>
    </row>
    <row r="687" spans="1:874" ht="15.75" customHeight="1" x14ac:dyDescent="0.25">
      <c r="A687" s="196"/>
      <c r="B687" s="196"/>
      <c r="C687" s="196"/>
      <c r="D687" s="205"/>
      <c r="E687" s="196"/>
      <c r="F687" s="196"/>
      <c r="G687" s="196"/>
      <c r="H687" s="196"/>
      <c r="I687" s="196"/>
      <c r="J687" s="196"/>
      <c r="K687" s="196"/>
      <c r="L687" s="206"/>
      <c r="M687" s="196"/>
      <c r="N687" s="196"/>
      <c r="O687" s="205"/>
      <c r="P687" s="196"/>
      <c r="Q687" s="196"/>
      <c r="R687" s="196"/>
      <c r="S687" s="196"/>
      <c r="T687" s="196"/>
      <c r="U687" s="196"/>
      <c r="V687" s="196"/>
      <c r="W687" s="196"/>
      <c r="X687" s="196"/>
      <c r="Y687" s="196"/>
      <c r="Z687" s="196"/>
      <c r="AA687" s="196"/>
      <c r="AB687" s="196"/>
      <c r="AC687" s="196"/>
      <c r="AD687" s="196"/>
      <c r="AE687" s="196"/>
      <c r="AF687" s="196"/>
      <c r="AG687" s="196"/>
      <c r="AH687" s="196"/>
      <c r="AI687" s="196"/>
      <c r="AJ687" s="196"/>
      <c r="AK687" s="196"/>
      <c r="AL687" s="196"/>
      <c r="AM687" s="196"/>
      <c r="AN687" s="196"/>
      <c r="AO687" s="196"/>
      <c r="AP687" s="196"/>
      <c r="AQ687" s="196"/>
      <c r="AR687" s="196"/>
      <c r="AS687" s="196"/>
      <c r="AT687" s="196"/>
      <c r="AU687" s="196"/>
      <c r="AV687" s="196"/>
      <c r="AW687" s="196"/>
      <c r="AX687" s="196"/>
      <c r="AY687" s="196"/>
      <c r="AZ687" s="196"/>
      <c r="BA687" s="196"/>
      <c r="BB687" s="196"/>
      <c r="BC687" s="196"/>
      <c r="BD687" s="196"/>
      <c r="BE687" s="196"/>
      <c r="BF687" s="196"/>
      <c r="BG687" s="196"/>
      <c r="BH687" s="196"/>
      <c r="BI687" s="196"/>
      <c r="BJ687" s="196"/>
      <c r="BK687" s="196"/>
      <c r="BL687" s="196"/>
      <c r="BM687" s="196"/>
      <c r="BN687" s="196"/>
      <c r="BO687" s="196"/>
      <c r="BP687" s="196"/>
      <c r="BQ687" s="196"/>
      <c r="BR687" s="196"/>
      <c r="BS687" s="196"/>
      <c r="BT687" s="196"/>
      <c r="BU687" s="196"/>
      <c r="BV687" s="196"/>
      <c r="BW687" s="196"/>
      <c r="BX687" s="196"/>
      <c r="BY687" s="196"/>
      <c r="BZ687" s="196"/>
      <c r="CA687" s="196"/>
      <c r="CB687" s="196"/>
      <c r="CC687" s="196"/>
      <c r="CD687" s="196"/>
      <c r="CE687" s="196"/>
      <c r="CF687" s="196"/>
      <c r="CG687" s="196"/>
      <c r="CH687" s="196"/>
      <c r="CI687" s="196"/>
      <c r="CJ687" s="196"/>
      <c r="CK687" s="196"/>
      <c r="CL687" s="196"/>
      <c r="CM687" s="196"/>
      <c r="CN687" s="196"/>
      <c r="CO687" s="196"/>
      <c r="CP687" s="196"/>
      <c r="CQ687" s="196"/>
      <c r="CR687" s="196"/>
      <c r="CS687" s="196"/>
      <c r="CT687" s="196"/>
      <c r="CU687" s="196"/>
      <c r="CV687" s="196"/>
      <c r="CW687" s="196"/>
      <c r="CX687" s="196"/>
      <c r="CY687" s="196"/>
      <c r="CZ687" s="196"/>
      <c r="DA687" s="196"/>
      <c r="DB687" s="196"/>
      <c r="DC687" s="196"/>
      <c r="DD687" s="196"/>
      <c r="DE687" s="196"/>
      <c r="DF687" s="196"/>
      <c r="DG687" s="196"/>
      <c r="DH687" s="196"/>
      <c r="DI687" s="196"/>
      <c r="DJ687" s="196"/>
      <c r="DK687" s="196"/>
      <c r="DL687" s="196"/>
      <c r="DM687" s="196"/>
      <c r="DN687" s="196"/>
      <c r="DO687" s="196"/>
      <c r="DP687" s="196"/>
      <c r="DQ687" s="196"/>
      <c r="DR687" s="196"/>
      <c r="DS687" s="196"/>
      <c r="DT687" s="196"/>
      <c r="DU687" s="196"/>
      <c r="DV687" s="196"/>
      <c r="DW687" s="196"/>
      <c r="DX687" s="196"/>
      <c r="DY687" s="196"/>
      <c r="DZ687" s="196"/>
      <c r="EA687" s="196"/>
      <c r="EB687" s="196"/>
      <c r="EC687" s="196"/>
      <c r="ED687" s="196"/>
      <c r="EE687" s="196"/>
      <c r="EF687" s="196"/>
      <c r="EG687" s="196"/>
      <c r="EH687" s="196"/>
      <c r="EI687" s="196"/>
      <c r="EJ687" s="196"/>
      <c r="EK687" s="196"/>
      <c r="EL687" s="196"/>
      <c r="EM687" s="196"/>
      <c r="EN687" s="196"/>
      <c r="EO687" s="196"/>
      <c r="EP687" s="196"/>
      <c r="EQ687" s="196"/>
      <c r="ER687" s="196"/>
      <c r="ES687" s="196"/>
      <c r="ET687" s="196"/>
      <c r="EU687" s="196"/>
      <c r="EV687" s="196"/>
      <c r="EW687" s="196"/>
      <c r="EX687" s="196"/>
      <c r="EY687" s="196"/>
      <c r="EZ687" s="196"/>
      <c r="FA687" s="196"/>
      <c r="FB687" s="196"/>
      <c r="FC687" s="196"/>
      <c r="FD687" s="196"/>
      <c r="FE687" s="196"/>
      <c r="FF687" s="196"/>
      <c r="FG687" s="196"/>
      <c r="FH687" s="196"/>
      <c r="FI687" s="196"/>
      <c r="FJ687" s="196"/>
      <c r="FK687" s="196"/>
      <c r="FL687" s="196"/>
      <c r="FM687" s="196"/>
      <c r="FN687" s="196"/>
      <c r="FO687" s="196"/>
      <c r="FP687" s="196"/>
      <c r="FQ687" s="196"/>
      <c r="FR687" s="196"/>
      <c r="FS687" s="196"/>
      <c r="FT687" s="196"/>
      <c r="FU687" s="196"/>
      <c r="FV687" s="196"/>
      <c r="FW687" s="196"/>
      <c r="FX687" s="196"/>
      <c r="FY687" s="196"/>
      <c r="FZ687" s="196"/>
      <c r="GA687" s="196"/>
      <c r="GB687" s="196"/>
      <c r="GC687" s="196"/>
      <c r="GD687" s="196"/>
      <c r="GE687" s="196"/>
      <c r="GF687" s="196"/>
      <c r="GG687" s="196"/>
      <c r="GH687" s="196"/>
      <c r="GI687" s="196"/>
      <c r="GJ687" s="196"/>
      <c r="GK687" s="196"/>
      <c r="GL687" s="196"/>
      <c r="GM687" s="196"/>
      <c r="GN687" s="196"/>
      <c r="GO687" s="196"/>
      <c r="GP687" s="196"/>
      <c r="GQ687" s="196"/>
      <c r="GR687" s="196"/>
      <c r="GS687" s="196"/>
      <c r="GT687" s="196"/>
      <c r="GU687" s="196"/>
      <c r="GV687" s="196"/>
      <c r="GW687" s="196"/>
      <c r="GX687" s="196"/>
      <c r="GY687" s="196"/>
      <c r="GZ687" s="196"/>
      <c r="HA687" s="196"/>
      <c r="HB687" s="196"/>
      <c r="HC687" s="196"/>
      <c r="HD687" s="196"/>
      <c r="HE687" s="196"/>
      <c r="HF687" s="196"/>
      <c r="HG687" s="196"/>
      <c r="HH687" s="196"/>
      <c r="HI687" s="196"/>
      <c r="HJ687" s="196"/>
      <c r="HK687" s="196"/>
      <c r="HL687" s="196"/>
      <c r="HM687" s="196"/>
      <c r="HN687" s="196"/>
      <c r="HO687" s="196"/>
      <c r="HP687" s="196"/>
      <c r="HQ687" s="196"/>
      <c r="HR687" s="196"/>
      <c r="HS687" s="196"/>
      <c r="HT687" s="196"/>
      <c r="HU687" s="196"/>
      <c r="HV687" s="196"/>
      <c r="HW687" s="196"/>
      <c r="HX687" s="196"/>
      <c r="HY687" s="196"/>
      <c r="HZ687" s="196"/>
      <c r="IA687" s="196"/>
      <c r="IB687" s="196"/>
      <c r="IC687" s="196"/>
      <c r="ID687" s="196"/>
      <c r="IE687" s="196"/>
      <c r="IF687" s="196"/>
      <c r="IG687" s="196"/>
      <c r="IH687" s="196"/>
      <c r="II687" s="196"/>
      <c r="IJ687" s="196"/>
      <c r="IK687" s="196"/>
      <c r="IL687" s="196"/>
      <c r="IM687" s="196"/>
      <c r="IN687" s="196"/>
      <c r="IO687" s="196"/>
      <c r="IP687" s="196"/>
      <c r="IQ687" s="196"/>
      <c r="IR687" s="196"/>
      <c r="IS687" s="196"/>
      <c r="IT687" s="196"/>
      <c r="IU687" s="196"/>
      <c r="IV687" s="196"/>
      <c r="IW687" s="196"/>
      <c r="IX687" s="196"/>
      <c r="IY687" s="196"/>
      <c r="IZ687" s="196"/>
      <c r="JA687" s="196"/>
      <c r="JB687" s="196"/>
      <c r="JC687" s="196"/>
      <c r="JD687" s="196"/>
      <c r="JE687" s="196"/>
      <c r="JF687" s="196"/>
      <c r="JG687" s="196"/>
      <c r="JH687" s="196"/>
      <c r="JI687" s="196"/>
      <c r="JJ687" s="196"/>
      <c r="JK687" s="196"/>
      <c r="JL687" s="196"/>
      <c r="JM687" s="196"/>
      <c r="JN687" s="196"/>
      <c r="JO687" s="196"/>
      <c r="JP687" s="196"/>
      <c r="JQ687" s="196"/>
      <c r="JR687" s="196"/>
      <c r="JS687" s="196"/>
      <c r="JT687" s="196"/>
      <c r="JU687" s="196"/>
      <c r="JV687" s="196"/>
      <c r="JW687" s="196"/>
      <c r="JX687" s="196"/>
      <c r="JY687" s="196"/>
      <c r="JZ687" s="196"/>
      <c r="KA687" s="196"/>
      <c r="KB687" s="196"/>
      <c r="KC687" s="196"/>
      <c r="KD687" s="196"/>
      <c r="KE687" s="196"/>
      <c r="KF687" s="196"/>
      <c r="KG687" s="196"/>
      <c r="KH687" s="196"/>
      <c r="KI687" s="196"/>
      <c r="KJ687" s="196"/>
      <c r="KK687" s="196"/>
      <c r="KL687" s="196"/>
      <c r="KM687" s="196"/>
      <c r="KN687" s="196"/>
      <c r="KO687" s="196"/>
      <c r="KP687" s="196"/>
      <c r="KQ687" s="196"/>
      <c r="KR687" s="196"/>
      <c r="KS687" s="196"/>
      <c r="KT687" s="196"/>
      <c r="KU687" s="196"/>
      <c r="KV687" s="196"/>
      <c r="KW687" s="196"/>
      <c r="KX687" s="196"/>
      <c r="KY687" s="196"/>
      <c r="KZ687" s="196"/>
      <c r="LA687" s="196"/>
      <c r="LB687" s="196"/>
      <c r="LC687" s="196"/>
      <c r="LD687" s="196"/>
      <c r="LE687" s="196"/>
      <c r="LF687" s="196"/>
      <c r="LG687" s="196"/>
      <c r="LH687" s="196"/>
      <c r="LI687" s="196"/>
      <c r="LJ687" s="196"/>
      <c r="LK687" s="196"/>
      <c r="LL687" s="196"/>
      <c r="LM687" s="196"/>
      <c r="LN687" s="196"/>
      <c r="LO687" s="196"/>
      <c r="LP687" s="196"/>
      <c r="LQ687" s="196"/>
      <c r="LR687" s="196"/>
      <c r="LS687" s="196"/>
      <c r="LT687" s="196"/>
      <c r="LU687" s="196"/>
      <c r="LV687" s="196"/>
      <c r="LW687" s="196"/>
      <c r="LX687" s="196"/>
      <c r="LY687" s="196"/>
      <c r="LZ687" s="196"/>
      <c r="MA687" s="196"/>
      <c r="MB687" s="196"/>
      <c r="MC687" s="196"/>
      <c r="MD687" s="196"/>
      <c r="ME687" s="196"/>
      <c r="MF687" s="196"/>
      <c r="MG687" s="196"/>
      <c r="MH687" s="196"/>
      <c r="MI687" s="196"/>
      <c r="MJ687" s="196"/>
      <c r="MK687" s="196"/>
      <c r="ML687" s="196"/>
      <c r="MM687" s="196"/>
      <c r="MN687" s="196"/>
      <c r="MO687" s="196"/>
      <c r="MP687" s="196"/>
      <c r="MQ687" s="196"/>
      <c r="MR687" s="196"/>
      <c r="MS687" s="196"/>
      <c r="MT687" s="196"/>
      <c r="MU687" s="196"/>
      <c r="MV687" s="196"/>
      <c r="MW687" s="196"/>
      <c r="MX687" s="196"/>
      <c r="MY687" s="196"/>
      <c r="MZ687" s="196"/>
      <c r="NA687" s="196"/>
      <c r="NB687" s="196"/>
      <c r="NC687" s="196"/>
      <c r="ND687" s="196"/>
      <c r="NE687" s="196"/>
      <c r="NF687" s="196"/>
      <c r="NG687" s="196"/>
      <c r="NH687" s="196"/>
      <c r="NI687" s="196"/>
      <c r="NJ687" s="196"/>
      <c r="NK687" s="196"/>
      <c r="NL687" s="196"/>
      <c r="NM687" s="196"/>
      <c r="NN687" s="196"/>
      <c r="NO687" s="196"/>
      <c r="NP687" s="196"/>
      <c r="NQ687" s="196"/>
      <c r="NR687" s="196"/>
      <c r="NS687" s="196"/>
      <c r="NT687" s="196"/>
      <c r="NU687" s="196"/>
      <c r="NV687" s="196"/>
      <c r="NW687" s="196"/>
      <c r="NX687" s="196"/>
      <c r="NY687" s="196"/>
      <c r="NZ687" s="196"/>
      <c r="OA687" s="196"/>
      <c r="OB687" s="196"/>
      <c r="OC687" s="196"/>
      <c r="OD687" s="196"/>
      <c r="OE687" s="196"/>
      <c r="OF687" s="196"/>
      <c r="OG687" s="196"/>
      <c r="OH687" s="196"/>
      <c r="OI687" s="196"/>
      <c r="OJ687" s="196"/>
      <c r="OK687" s="196"/>
      <c r="OL687" s="196"/>
      <c r="AFC687" s="196"/>
      <c r="AFD687" s="196"/>
      <c r="AFE687" s="196"/>
      <c r="AFF687" s="196"/>
      <c r="AFG687" s="196"/>
      <c r="AFH687" s="196"/>
      <c r="AFI687" s="196"/>
      <c r="AFJ687" s="196"/>
      <c r="AFK687" s="196"/>
      <c r="AFL687" s="196"/>
      <c r="AFM687" s="196"/>
      <c r="AFN687" s="196"/>
      <c r="AFO687" s="196"/>
      <c r="AFP687" s="196"/>
      <c r="AFQ687" s="196"/>
      <c r="AFR687" s="196"/>
      <c r="AFS687" s="196"/>
      <c r="AFT687" s="196"/>
      <c r="AFU687" s="196"/>
      <c r="AFV687" s="196"/>
      <c r="AFW687" s="196"/>
      <c r="AFX687" s="196"/>
      <c r="AFY687" s="196"/>
      <c r="AFZ687" s="196"/>
      <c r="AGA687" s="196"/>
      <c r="AGB687" s="196"/>
      <c r="AGC687" s="196"/>
      <c r="AGD687" s="196"/>
      <c r="AGE687" s="196"/>
      <c r="AGF687" s="196"/>
      <c r="AGG687" s="196"/>
      <c r="AGH687" s="196"/>
      <c r="AGI687" s="196"/>
      <c r="AGJ687" s="196"/>
      <c r="AGK687" s="196"/>
      <c r="AGL687" s="196"/>
      <c r="AGM687" s="196"/>
      <c r="AGN687" s="196"/>
      <c r="AGO687" s="196"/>
      <c r="AGP687" s="196"/>
    </row>
    <row r="688" spans="1:874" ht="15.75" customHeight="1" x14ac:dyDescent="0.25">
      <c r="A688" s="196"/>
      <c r="B688" s="196"/>
      <c r="C688" s="196"/>
      <c r="D688" s="205"/>
      <c r="E688" s="196"/>
      <c r="F688" s="196"/>
      <c r="G688" s="196"/>
      <c r="H688" s="196"/>
      <c r="I688" s="196"/>
      <c r="J688" s="196"/>
      <c r="K688" s="196"/>
      <c r="L688" s="206"/>
      <c r="M688" s="196"/>
      <c r="N688" s="196"/>
      <c r="O688" s="205"/>
      <c r="P688" s="196"/>
      <c r="Q688" s="196"/>
      <c r="R688" s="196"/>
      <c r="S688" s="196"/>
      <c r="T688" s="196"/>
      <c r="U688" s="196"/>
      <c r="V688" s="196"/>
      <c r="W688" s="196"/>
      <c r="X688" s="196"/>
      <c r="Y688" s="196"/>
      <c r="Z688" s="196"/>
      <c r="AA688" s="196"/>
      <c r="AB688" s="196"/>
      <c r="AC688" s="196"/>
      <c r="AD688" s="196"/>
      <c r="AE688" s="196"/>
      <c r="AF688" s="196"/>
      <c r="AG688" s="196"/>
      <c r="AH688" s="196"/>
      <c r="AI688" s="196"/>
      <c r="AJ688" s="196"/>
      <c r="AK688" s="196"/>
      <c r="AL688" s="196"/>
      <c r="AM688" s="196"/>
      <c r="AN688" s="196"/>
      <c r="AO688" s="196"/>
      <c r="AP688" s="196"/>
      <c r="AQ688" s="196"/>
      <c r="AR688" s="196"/>
      <c r="AS688" s="196"/>
      <c r="AT688" s="196"/>
      <c r="AU688" s="196"/>
      <c r="AV688" s="196"/>
      <c r="AW688" s="196"/>
      <c r="AX688" s="196"/>
      <c r="AY688" s="196"/>
      <c r="AZ688" s="196"/>
      <c r="BA688" s="196"/>
      <c r="BB688" s="196"/>
      <c r="BC688" s="196"/>
      <c r="BD688" s="196"/>
      <c r="BE688" s="196"/>
      <c r="BF688" s="196"/>
      <c r="BG688" s="196"/>
      <c r="BH688" s="196"/>
      <c r="BI688" s="196"/>
      <c r="BJ688" s="196"/>
      <c r="BK688" s="196"/>
      <c r="BL688" s="196"/>
      <c r="BM688" s="196"/>
      <c r="BN688" s="196"/>
      <c r="BO688" s="196"/>
      <c r="BP688" s="196"/>
      <c r="BQ688" s="196"/>
      <c r="BR688" s="196"/>
      <c r="BS688" s="196"/>
      <c r="BT688" s="196"/>
      <c r="BU688" s="196"/>
      <c r="BV688" s="196"/>
      <c r="BW688" s="196"/>
      <c r="BX688" s="196"/>
      <c r="BY688" s="196"/>
      <c r="BZ688" s="196"/>
      <c r="CA688" s="196"/>
      <c r="CB688" s="196"/>
      <c r="CC688" s="196"/>
      <c r="CD688" s="196"/>
      <c r="CE688" s="196"/>
      <c r="CF688" s="196"/>
      <c r="CG688" s="196"/>
      <c r="CH688" s="196"/>
      <c r="CI688" s="196"/>
      <c r="CJ688" s="196"/>
      <c r="CK688" s="196"/>
      <c r="CL688" s="196"/>
      <c r="CM688" s="196"/>
      <c r="CN688" s="196"/>
      <c r="CO688" s="196"/>
      <c r="CP688" s="196"/>
      <c r="CQ688" s="196"/>
      <c r="CR688" s="196"/>
      <c r="CS688" s="196"/>
      <c r="CT688" s="196"/>
      <c r="CU688" s="196"/>
      <c r="CV688" s="196"/>
      <c r="CW688" s="196"/>
      <c r="CX688" s="196"/>
      <c r="CY688" s="196"/>
      <c r="CZ688" s="196"/>
      <c r="DA688" s="196"/>
      <c r="DB688" s="196"/>
      <c r="DC688" s="196"/>
      <c r="DD688" s="196"/>
      <c r="DE688" s="196"/>
      <c r="DF688" s="196"/>
      <c r="DG688" s="196"/>
      <c r="DH688" s="196"/>
      <c r="DI688" s="196"/>
      <c r="DJ688" s="196"/>
      <c r="DK688" s="196"/>
      <c r="DL688" s="196"/>
      <c r="DM688" s="196"/>
      <c r="DN688" s="196"/>
      <c r="DO688" s="196"/>
      <c r="DP688" s="196"/>
      <c r="DQ688" s="196"/>
      <c r="DR688" s="196"/>
      <c r="DS688" s="196"/>
      <c r="DT688" s="196"/>
      <c r="DU688" s="196"/>
      <c r="DV688" s="196"/>
      <c r="DW688" s="196"/>
      <c r="DX688" s="196"/>
      <c r="DY688" s="196"/>
      <c r="DZ688" s="196"/>
      <c r="EA688" s="196"/>
      <c r="EB688" s="196"/>
      <c r="EC688" s="196"/>
      <c r="ED688" s="196"/>
      <c r="EE688" s="196"/>
      <c r="EF688" s="196"/>
      <c r="EG688" s="196"/>
      <c r="EH688" s="196"/>
      <c r="EI688" s="196"/>
      <c r="EJ688" s="196"/>
      <c r="EK688" s="196"/>
      <c r="EL688" s="196"/>
      <c r="EM688" s="196"/>
      <c r="EN688" s="196"/>
      <c r="EO688" s="196"/>
      <c r="EP688" s="196"/>
      <c r="EQ688" s="196"/>
      <c r="ER688" s="196"/>
      <c r="ES688" s="196"/>
      <c r="ET688" s="196"/>
      <c r="EU688" s="196"/>
      <c r="EV688" s="196"/>
      <c r="EW688" s="196"/>
      <c r="EX688" s="196"/>
      <c r="EY688" s="196"/>
      <c r="EZ688" s="196"/>
      <c r="FA688" s="196"/>
      <c r="FB688" s="196"/>
      <c r="FC688" s="196"/>
      <c r="FD688" s="196"/>
      <c r="FE688" s="196"/>
      <c r="FF688" s="196"/>
      <c r="FG688" s="196"/>
      <c r="FH688" s="196"/>
      <c r="FI688" s="196"/>
      <c r="FJ688" s="196"/>
      <c r="FK688" s="196"/>
      <c r="FL688" s="196"/>
      <c r="FM688" s="196"/>
      <c r="FN688" s="196"/>
      <c r="FO688" s="196"/>
      <c r="FP688" s="196"/>
      <c r="FQ688" s="196"/>
      <c r="FR688" s="196"/>
      <c r="FS688" s="196"/>
      <c r="FT688" s="196"/>
      <c r="FU688" s="196"/>
      <c r="FV688" s="196"/>
      <c r="FW688" s="196"/>
      <c r="FX688" s="196"/>
      <c r="FY688" s="196"/>
      <c r="FZ688" s="196"/>
      <c r="GA688" s="196"/>
      <c r="GB688" s="196"/>
      <c r="GC688" s="196"/>
      <c r="GD688" s="196"/>
      <c r="GE688" s="196"/>
      <c r="GF688" s="196"/>
      <c r="GG688" s="196"/>
      <c r="GH688" s="196"/>
      <c r="GI688" s="196"/>
      <c r="GJ688" s="196"/>
      <c r="GK688" s="196"/>
      <c r="GL688" s="196"/>
      <c r="GM688" s="196"/>
      <c r="GN688" s="196"/>
      <c r="GO688" s="196"/>
      <c r="GP688" s="196"/>
      <c r="GQ688" s="196"/>
      <c r="GR688" s="196"/>
      <c r="GS688" s="196"/>
      <c r="GT688" s="196"/>
      <c r="GU688" s="196"/>
      <c r="GV688" s="196"/>
      <c r="GW688" s="196"/>
      <c r="GX688" s="196"/>
      <c r="GY688" s="196"/>
      <c r="GZ688" s="196"/>
      <c r="HA688" s="196"/>
      <c r="HB688" s="196"/>
      <c r="HC688" s="196"/>
      <c r="HD688" s="196"/>
      <c r="HE688" s="196"/>
      <c r="HF688" s="196"/>
      <c r="HG688" s="196"/>
      <c r="HH688" s="196"/>
      <c r="HI688" s="196"/>
      <c r="HJ688" s="196"/>
      <c r="HK688" s="196"/>
      <c r="HL688" s="196"/>
      <c r="HM688" s="196"/>
      <c r="HN688" s="196"/>
      <c r="HO688" s="196"/>
      <c r="HP688" s="196"/>
      <c r="HQ688" s="196"/>
      <c r="HR688" s="196"/>
      <c r="HS688" s="196"/>
      <c r="HT688" s="196"/>
      <c r="HU688" s="196"/>
      <c r="HV688" s="196"/>
      <c r="HW688" s="196"/>
      <c r="HX688" s="196"/>
      <c r="HY688" s="196"/>
      <c r="HZ688" s="196"/>
      <c r="IA688" s="196"/>
      <c r="IB688" s="196"/>
      <c r="IC688" s="196"/>
      <c r="ID688" s="196"/>
      <c r="IE688" s="196"/>
      <c r="IF688" s="196"/>
      <c r="IG688" s="196"/>
      <c r="IH688" s="196"/>
      <c r="II688" s="196"/>
      <c r="IJ688" s="196"/>
      <c r="IK688" s="196"/>
      <c r="IL688" s="196"/>
      <c r="IM688" s="196"/>
      <c r="IN688" s="196"/>
      <c r="IO688" s="196"/>
      <c r="IP688" s="196"/>
      <c r="IQ688" s="196"/>
      <c r="IR688" s="196"/>
      <c r="IS688" s="196"/>
      <c r="IT688" s="196"/>
      <c r="IU688" s="196"/>
      <c r="IV688" s="196"/>
      <c r="IW688" s="196"/>
      <c r="IX688" s="196"/>
      <c r="IY688" s="196"/>
      <c r="IZ688" s="196"/>
      <c r="JA688" s="196"/>
      <c r="JB688" s="196"/>
      <c r="JC688" s="196"/>
      <c r="JD688" s="196"/>
      <c r="JE688" s="196"/>
      <c r="JF688" s="196"/>
      <c r="JG688" s="196"/>
      <c r="JH688" s="196"/>
      <c r="JI688" s="196"/>
      <c r="JJ688" s="196"/>
      <c r="JK688" s="196"/>
      <c r="JL688" s="196"/>
      <c r="JM688" s="196"/>
      <c r="JN688" s="196"/>
      <c r="JO688" s="196"/>
      <c r="JP688" s="196"/>
      <c r="JQ688" s="196"/>
      <c r="JR688" s="196"/>
      <c r="JS688" s="196"/>
      <c r="JT688" s="196"/>
      <c r="JU688" s="196"/>
      <c r="JV688" s="196"/>
      <c r="JW688" s="196"/>
      <c r="JX688" s="196"/>
      <c r="JY688" s="196"/>
      <c r="JZ688" s="196"/>
      <c r="KA688" s="196"/>
      <c r="KB688" s="196"/>
      <c r="KC688" s="196"/>
      <c r="KD688" s="196"/>
      <c r="KE688" s="196"/>
      <c r="KF688" s="196"/>
      <c r="KG688" s="196"/>
      <c r="KH688" s="196"/>
      <c r="KI688" s="196"/>
      <c r="KJ688" s="196"/>
      <c r="KK688" s="196"/>
      <c r="KL688" s="196"/>
      <c r="KM688" s="196"/>
      <c r="KN688" s="196"/>
      <c r="KO688" s="196"/>
      <c r="KP688" s="196"/>
      <c r="KQ688" s="196"/>
      <c r="KR688" s="196"/>
      <c r="KS688" s="196"/>
      <c r="KT688" s="196"/>
      <c r="KU688" s="196"/>
      <c r="KV688" s="196"/>
      <c r="KW688" s="196"/>
      <c r="KX688" s="196"/>
      <c r="KY688" s="196"/>
      <c r="KZ688" s="196"/>
      <c r="LA688" s="196"/>
      <c r="LB688" s="196"/>
      <c r="LC688" s="196"/>
      <c r="LD688" s="196"/>
      <c r="LE688" s="196"/>
      <c r="LF688" s="196"/>
      <c r="LG688" s="196"/>
      <c r="LH688" s="196"/>
      <c r="LI688" s="196"/>
      <c r="LJ688" s="196"/>
      <c r="LK688" s="196"/>
      <c r="LL688" s="196"/>
      <c r="LM688" s="196"/>
      <c r="LN688" s="196"/>
      <c r="LO688" s="196"/>
      <c r="LP688" s="196"/>
      <c r="LQ688" s="196"/>
      <c r="LR688" s="196"/>
      <c r="LS688" s="196"/>
      <c r="LT688" s="196"/>
      <c r="LU688" s="196"/>
      <c r="LV688" s="196"/>
      <c r="LW688" s="196"/>
      <c r="LX688" s="196"/>
      <c r="LY688" s="196"/>
      <c r="LZ688" s="196"/>
      <c r="MA688" s="196"/>
      <c r="MB688" s="196"/>
      <c r="MC688" s="196"/>
      <c r="MD688" s="196"/>
      <c r="ME688" s="196"/>
      <c r="MF688" s="196"/>
      <c r="MG688" s="196"/>
      <c r="MH688" s="196"/>
      <c r="MI688" s="196"/>
      <c r="MJ688" s="196"/>
      <c r="MK688" s="196"/>
      <c r="ML688" s="196"/>
      <c r="MM688" s="196"/>
      <c r="MN688" s="196"/>
      <c r="MO688" s="196"/>
      <c r="MP688" s="196"/>
      <c r="MQ688" s="196"/>
      <c r="MR688" s="196"/>
      <c r="MS688" s="196"/>
      <c r="MT688" s="196"/>
      <c r="MU688" s="196"/>
      <c r="MV688" s="196"/>
      <c r="MW688" s="196"/>
      <c r="MX688" s="196"/>
      <c r="MY688" s="196"/>
      <c r="MZ688" s="196"/>
      <c r="NA688" s="196"/>
      <c r="NB688" s="196"/>
      <c r="NC688" s="196"/>
      <c r="ND688" s="196"/>
      <c r="NE688" s="196"/>
      <c r="NF688" s="196"/>
      <c r="NG688" s="196"/>
      <c r="NH688" s="196"/>
      <c r="NI688" s="196"/>
      <c r="NJ688" s="196"/>
      <c r="NK688" s="196"/>
      <c r="NL688" s="196"/>
      <c r="NM688" s="196"/>
      <c r="NN688" s="196"/>
      <c r="NO688" s="196"/>
      <c r="NP688" s="196"/>
      <c r="NQ688" s="196"/>
      <c r="NR688" s="196"/>
      <c r="NS688" s="196"/>
      <c r="NT688" s="196"/>
      <c r="NU688" s="196"/>
      <c r="NV688" s="196"/>
      <c r="NW688" s="196"/>
      <c r="NX688" s="196"/>
      <c r="NY688" s="196"/>
      <c r="NZ688" s="196"/>
      <c r="OA688" s="196"/>
      <c r="OB688" s="196"/>
      <c r="OC688" s="196"/>
      <c r="OD688" s="196"/>
      <c r="OE688" s="196"/>
      <c r="OF688" s="196"/>
      <c r="OG688" s="196"/>
      <c r="OH688" s="196"/>
      <c r="OI688" s="196"/>
      <c r="OJ688" s="196"/>
      <c r="OK688" s="196"/>
      <c r="OL688" s="196"/>
      <c r="AFC688" s="196"/>
      <c r="AFD688" s="196"/>
      <c r="AFE688" s="196"/>
      <c r="AFF688" s="196"/>
      <c r="AFG688" s="196"/>
      <c r="AFH688" s="196"/>
      <c r="AFI688" s="196"/>
      <c r="AFJ688" s="196"/>
      <c r="AFK688" s="196"/>
      <c r="AFL688" s="196"/>
      <c r="AFM688" s="196"/>
      <c r="AFN688" s="196"/>
      <c r="AFO688" s="196"/>
      <c r="AFP688" s="196"/>
      <c r="AFQ688" s="196"/>
      <c r="AFR688" s="196"/>
      <c r="AFS688" s="196"/>
      <c r="AFT688" s="196"/>
      <c r="AFU688" s="196"/>
      <c r="AFV688" s="196"/>
      <c r="AFW688" s="196"/>
      <c r="AFX688" s="196"/>
      <c r="AFY688" s="196"/>
      <c r="AFZ688" s="196"/>
      <c r="AGA688" s="196"/>
      <c r="AGB688" s="196"/>
      <c r="AGC688" s="196"/>
      <c r="AGD688" s="196"/>
      <c r="AGE688" s="196"/>
      <c r="AGF688" s="196"/>
      <c r="AGG688" s="196"/>
      <c r="AGH688" s="196"/>
      <c r="AGI688" s="196"/>
      <c r="AGJ688" s="196"/>
      <c r="AGK688" s="196"/>
      <c r="AGL688" s="196"/>
      <c r="AGM688" s="196"/>
      <c r="AGN688" s="196"/>
      <c r="AGO688" s="196"/>
      <c r="AGP688" s="196"/>
    </row>
    <row r="689" spans="1:874" ht="15.75" customHeight="1" x14ac:dyDescent="0.25">
      <c r="A689" s="196"/>
      <c r="B689" s="196"/>
      <c r="C689" s="196"/>
      <c r="D689" s="205"/>
      <c r="E689" s="196"/>
      <c r="F689" s="196"/>
      <c r="G689" s="196"/>
      <c r="H689" s="196"/>
      <c r="I689" s="196"/>
      <c r="J689" s="196"/>
      <c r="K689" s="196"/>
      <c r="L689" s="206"/>
      <c r="M689" s="196"/>
      <c r="N689" s="196"/>
      <c r="O689" s="205"/>
      <c r="P689" s="196"/>
      <c r="Q689" s="196"/>
      <c r="R689" s="196"/>
      <c r="S689" s="196"/>
      <c r="T689" s="196"/>
      <c r="U689" s="196"/>
      <c r="V689" s="196"/>
      <c r="W689" s="196"/>
      <c r="X689" s="196"/>
      <c r="Y689" s="196"/>
      <c r="Z689" s="196"/>
      <c r="AA689" s="196"/>
      <c r="AB689" s="196"/>
      <c r="AC689" s="196"/>
      <c r="AD689" s="196"/>
      <c r="AE689" s="196"/>
      <c r="AF689" s="196"/>
      <c r="AG689" s="196"/>
      <c r="AH689" s="196"/>
      <c r="AI689" s="196"/>
      <c r="AJ689" s="196"/>
      <c r="AK689" s="196"/>
      <c r="AL689" s="196"/>
      <c r="AM689" s="196"/>
      <c r="AN689" s="196"/>
      <c r="AO689" s="196"/>
      <c r="AP689" s="196"/>
      <c r="AQ689" s="196"/>
      <c r="AR689" s="196"/>
      <c r="AS689" s="196"/>
      <c r="AT689" s="196"/>
      <c r="AU689" s="196"/>
      <c r="AV689" s="196"/>
      <c r="AW689" s="196"/>
      <c r="AX689" s="196"/>
      <c r="AY689" s="196"/>
      <c r="AZ689" s="196"/>
      <c r="BA689" s="196"/>
      <c r="BB689" s="196"/>
      <c r="BC689" s="196"/>
      <c r="BD689" s="196"/>
      <c r="BE689" s="196"/>
      <c r="BF689" s="196"/>
      <c r="BG689" s="196"/>
      <c r="BH689" s="196"/>
      <c r="BI689" s="196"/>
      <c r="BJ689" s="196"/>
      <c r="BK689" s="196"/>
      <c r="BL689" s="196"/>
      <c r="BM689" s="196"/>
      <c r="BN689" s="196"/>
      <c r="BO689" s="196"/>
      <c r="BP689" s="196"/>
      <c r="BQ689" s="196"/>
      <c r="BR689" s="196"/>
      <c r="BS689" s="196"/>
      <c r="BT689" s="196"/>
      <c r="BU689" s="196"/>
      <c r="BV689" s="196"/>
      <c r="BW689" s="196"/>
      <c r="BX689" s="196"/>
      <c r="BY689" s="196"/>
      <c r="BZ689" s="196"/>
      <c r="CA689" s="196"/>
      <c r="CB689" s="196"/>
      <c r="CC689" s="196"/>
      <c r="CD689" s="196"/>
      <c r="CE689" s="196"/>
      <c r="CF689" s="196"/>
      <c r="CG689" s="196"/>
      <c r="CH689" s="196"/>
      <c r="CI689" s="196"/>
      <c r="CJ689" s="196"/>
      <c r="CK689" s="196"/>
      <c r="CL689" s="196"/>
      <c r="CM689" s="196"/>
      <c r="CN689" s="196"/>
      <c r="CO689" s="196"/>
      <c r="CP689" s="196"/>
      <c r="CQ689" s="196"/>
      <c r="CR689" s="196"/>
      <c r="CS689" s="196"/>
      <c r="CT689" s="196"/>
      <c r="CU689" s="196"/>
      <c r="CV689" s="196"/>
      <c r="CW689" s="196"/>
      <c r="CX689" s="196"/>
      <c r="CY689" s="196"/>
      <c r="CZ689" s="196"/>
      <c r="DA689" s="196"/>
      <c r="DB689" s="196"/>
      <c r="DC689" s="196"/>
      <c r="DD689" s="196"/>
      <c r="DE689" s="196"/>
      <c r="DF689" s="196"/>
      <c r="DG689" s="196"/>
      <c r="DH689" s="196"/>
      <c r="DI689" s="196"/>
      <c r="DJ689" s="196"/>
      <c r="DK689" s="196"/>
      <c r="DL689" s="196"/>
      <c r="DM689" s="196"/>
      <c r="DN689" s="196"/>
      <c r="DO689" s="196"/>
      <c r="DP689" s="196"/>
      <c r="DQ689" s="196"/>
      <c r="DR689" s="196"/>
      <c r="DS689" s="196"/>
      <c r="DT689" s="196"/>
      <c r="DU689" s="196"/>
      <c r="DV689" s="196"/>
      <c r="DW689" s="196"/>
      <c r="DX689" s="196"/>
      <c r="DY689" s="196"/>
      <c r="DZ689" s="196"/>
      <c r="EA689" s="196"/>
      <c r="EB689" s="196"/>
      <c r="EC689" s="196"/>
      <c r="ED689" s="196"/>
      <c r="EE689" s="196"/>
      <c r="EF689" s="196"/>
      <c r="EG689" s="196"/>
      <c r="EH689" s="196"/>
      <c r="EI689" s="196"/>
      <c r="EJ689" s="196"/>
      <c r="EK689" s="196"/>
      <c r="EL689" s="196"/>
      <c r="EM689" s="196"/>
      <c r="EN689" s="196"/>
      <c r="EO689" s="196"/>
      <c r="EP689" s="196"/>
      <c r="EQ689" s="196"/>
      <c r="ER689" s="196"/>
      <c r="ES689" s="196"/>
      <c r="ET689" s="196"/>
      <c r="EU689" s="196"/>
      <c r="EV689" s="196"/>
      <c r="EW689" s="196"/>
      <c r="EX689" s="196"/>
      <c r="EY689" s="196"/>
      <c r="EZ689" s="196"/>
      <c r="FA689" s="196"/>
      <c r="FB689" s="196"/>
      <c r="FC689" s="196"/>
      <c r="FD689" s="196"/>
      <c r="FE689" s="196"/>
      <c r="FF689" s="196"/>
      <c r="FG689" s="196"/>
      <c r="FH689" s="196"/>
      <c r="FI689" s="196"/>
      <c r="FJ689" s="196"/>
      <c r="FK689" s="196"/>
      <c r="FL689" s="196"/>
      <c r="FM689" s="196"/>
      <c r="FN689" s="196"/>
      <c r="FO689" s="196"/>
      <c r="FP689" s="196"/>
      <c r="FQ689" s="196"/>
      <c r="FR689" s="196"/>
      <c r="FS689" s="196"/>
      <c r="FT689" s="196"/>
      <c r="FU689" s="196"/>
      <c r="FV689" s="196"/>
      <c r="FW689" s="196"/>
      <c r="FX689" s="196"/>
      <c r="FY689" s="196"/>
      <c r="FZ689" s="196"/>
      <c r="GA689" s="196"/>
      <c r="GB689" s="196"/>
      <c r="GC689" s="196"/>
      <c r="GD689" s="196"/>
      <c r="GE689" s="196"/>
      <c r="GF689" s="196"/>
      <c r="GG689" s="196"/>
      <c r="GH689" s="196"/>
      <c r="GI689" s="196"/>
      <c r="GJ689" s="196"/>
      <c r="GK689" s="196"/>
      <c r="GL689" s="196"/>
      <c r="GM689" s="196"/>
      <c r="GN689" s="196"/>
      <c r="GO689" s="196"/>
      <c r="GP689" s="196"/>
      <c r="GQ689" s="196"/>
      <c r="GR689" s="196"/>
      <c r="GS689" s="196"/>
      <c r="GT689" s="196"/>
      <c r="GU689" s="196"/>
      <c r="GV689" s="196"/>
      <c r="GW689" s="196"/>
      <c r="GX689" s="196"/>
      <c r="GY689" s="196"/>
      <c r="GZ689" s="196"/>
      <c r="HA689" s="196"/>
      <c r="HB689" s="196"/>
      <c r="HC689" s="196"/>
      <c r="HD689" s="196"/>
      <c r="HE689" s="196"/>
      <c r="HF689" s="196"/>
      <c r="HG689" s="196"/>
      <c r="HH689" s="196"/>
      <c r="HI689" s="196"/>
      <c r="HJ689" s="196"/>
      <c r="HK689" s="196"/>
      <c r="HL689" s="196"/>
      <c r="HM689" s="196"/>
      <c r="HN689" s="196"/>
      <c r="HO689" s="196"/>
      <c r="HP689" s="196"/>
      <c r="HQ689" s="196"/>
      <c r="HR689" s="196"/>
      <c r="HS689" s="196"/>
      <c r="HT689" s="196"/>
      <c r="HU689" s="196"/>
      <c r="HV689" s="196"/>
      <c r="HW689" s="196"/>
      <c r="HX689" s="196"/>
      <c r="HY689" s="196"/>
      <c r="HZ689" s="196"/>
      <c r="IA689" s="196"/>
      <c r="IB689" s="196"/>
      <c r="IC689" s="196"/>
      <c r="ID689" s="196"/>
      <c r="IE689" s="196"/>
      <c r="IF689" s="196"/>
      <c r="IG689" s="196"/>
      <c r="IH689" s="196"/>
      <c r="II689" s="196"/>
      <c r="IJ689" s="196"/>
      <c r="IK689" s="196"/>
      <c r="IL689" s="196"/>
      <c r="IM689" s="196"/>
      <c r="IN689" s="196"/>
      <c r="IO689" s="196"/>
      <c r="IP689" s="196"/>
      <c r="IQ689" s="196"/>
      <c r="IR689" s="196"/>
      <c r="IS689" s="196"/>
      <c r="IT689" s="196"/>
      <c r="IU689" s="196"/>
      <c r="IV689" s="196"/>
      <c r="IW689" s="196"/>
      <c r="IX689" s="196"/>
      <c r="IY689" s="196"/>
      <c r="IZ689" s="196"/>
      <c r="JA689" s="196"/>
      <c r="JB689" s="196"/>
      <c r="JC689" s="196"/>
      <c r="JD689" s="196"/>
      <c r="JE689" s="196"/>
      <c r="JF689" s="196"/>
      <c r="JG689" s="196"/>
      <c r="JH689" s="196"/>
      <c r="JI689" s="196"/>
      <c r="JJ689" s="196"/>
      <c r="JK689" s="196"/>
      <c r="JL689" s="196"/>
      <c r="JM689" s="196"/>
      <c r="JN689" s="196"/>
      <c r="JO689" s="196"/>
      <c r="JP689" s="196"/>
      <c r="JQ689" s="196"/>
      <c r="JR689" s="196"/>
      <c r="JS689" s="196"/>
      <c r="JT689" s="196"/>
      <c r="JU689" s="196"/>
      <c r="JV689" s="196"/>
      <c r="JW689" s="196"/>
      <c r="JX689" s="196"/>
      <c r="JY689" s="196"/>
      <c r="JZ689" s="196"/>
      <c r="KA689" s="196"/>
      <c r="KB689" s="196"/>
      <c r="KC689" s="196"/>
      <c r="KD689" s="196"/>
      <c r="KE689" s="196"/>
      <c r="KF689" s="196"/>
      <c r="KG689" s="196"/>
      <c r="KH689" s="196"/>
      <c r="KI689" s="196"/>
      <c r="KJ689" s="196"/>
      <c r="KK689" s="196"/>
      <c r="KL689" s="196"/>
      <c r="KM689" s="196"/>
      <c r="KN689" s="196"/>
      <c r="KO689" s="196"/>
      <c r="KP689" s="196"/>
      <c r="KQ689" s="196"/>
      <c r="KR689" s="196"/>
      <c r="KS689" s="196"/>
      <c r="KT689" s="196"/>
      <c r="KU689" s="196"/>
      <c r="KV689" s="196"/>
      <c r="KW689" s="196"/>
      <c r="KX689" s="196"/>
      <c r="KY689" s="196"/>
      <c r="KZ689" s="196"/>
      <c r="LA689" s="196"/>
      <c r="LB689" s="196"/>
      <c r="LC689" s="196"/>
      <c r="LD689" s="196"/>
      <c r="LE689" s="196"/>
      <c r="LF689" s="196"/>
      <c r="LG689" s="196"/>
      <c r="LH689" s="196"/>
      <c r="LI689" s="196"/>
      <c r="LJ689" s="196"/>
      <c r="LK689" s="196"/>
      <c r="LL689" s="196"/>
      <c r="LM689" s="196"/>
      <c r="LN689" s="196"/>
      <c r="LO689" s="196"/>
      <c r="LP689" s="196"/>
      <c r="LQ689" s="196"/>
      <c r="LR689" s="196"/>
      <c r="LS689" s="196"/>
      <c r="LT689" s="196"/>
      <c r="LU689" s="196"/>
      <c r="LV689" s="196"/>
      <c r="LW689" s="196"/>
      <c r="LX689" s="196"/>
      <c r="LY689" s="196"/>
      <c r="LZ689" s="196"/>
      <c r="MA689" s="196"/>
      <c r="MB689" s="196"/>
      <c r="MC689" s="196"/>
      <c r="MD689" s="196"/>
      <c r="ME689" s="196"/>
      <c r="MF689" s="196"/>
      <c r="MG689" s="196"/>
      <c r="MH689" s="196"/>
      <c r="MI689" s="196"/>
      <c r="MJ689" s="196"/>
      <c r="MK689" s="196"/>
      <c r="ML689" s="196"/>
      <c r="MM689" s="196"/>
      <c r="MN689" s="196"/>
      <c r="MO689" s="196"/>
      <c r="MP689" s="196"/>
      <c r="MQ689" s="196"/>
      <c r="MR689" s="196"/>
      <c r="MS689" s="196"/>
      <c r="MT689" s="196"/>
      <c r="MU689" s="196"/>
      <c r="MV689" s="196"/>
      <c r="MW689" s="196"/>
      <c r="MX689" s="196"/>
      <c r="MY689" s="196"/>
      <c r="MZ689" s="196"/>
      <c r="NA689" s="196"/>
      <c r="NB689" s="196"/>
      <c r="NC689" s="196"/>
      <c r="ND689" s="196"/>
      <c r="NE689" s="196"/>
      <c r="NF689" s="196"/>
      <c r="NG689" s="196"/>
      <c r="NH689" s="196"/>
      <c r="NI689" s="196"/>
      <c r="NJ689" s="196"/>
      <c r="NK689" s="196"/>
      <c r="NL689" s="196"/>
      <c r="NM689" s="196"/>
      <c r="NN689" s="196"/>
      <c r="NO689" s="196"/>
      <c r="NP689" s="196"/>
      <c r="NQ689" s="196"/>
      <c r="NR689" s="196"/>
      <c r="NS689" s="196"/>
      <c r="NT689" s="196"/>
      <c r="NU689" s="196"/>
      <c r="NV689" s="196"/>
      <c r="NW689" s="196"/>
      <c r="NX689" s="196"/>
      <c r="NY689" s="196"/>
      <c r="NZ689" s="196"/>
      <c r="OA689" s="196"/>
      <c r="OB689" s="196"/>
      <c r="OC689" s="196"/>
      <c r="OD689" s="196"/>
      <c r="OE689" s="196"/>
      <c r="OF689" s="196"/>
      <c r="OG689" s="196"/>
      <c r="OH689" s="196"/>
      <c r="OI689" s="196"/>
      <c r="OJ689" s="196"/>
      <c r="OK689" s="196"/>
      <c r="OL689" s="196"/>
      <c r="AFC689" s="196"/>
      <c r="AFD689" s="196"/>
      <c r="AFE689" s="196"/>
      <c r="AFF689" s="196"/>
      <c r="AFG689" s="196"/>
      <c r="AFH689" s="196"/>
      <c r="AFI689" s="196"/>
      <c r="AFJ689" s="196"/>
      <c r="AFK689" s="196"/>
      <c r="AFL689" s="196"/>
      <c r="AFM689" s="196"/>
      <c r="AFN689" s="196"/>
      <c r="AFO689" s="196"/>
      <c r="AFP689" s="196"/>
      <c r="AFQ689" s="196"/>
      <c r="AFR689" s="196"/>
      <c r="AFS689" s="196"/>
      <c r="AFT689" s="196"/>
      <c r="AFU689" s="196"/>
      <c r="AFV689" s="196"/>
      <c r="AFW689" s="196"/>
      <c r="AFX689" s="196"/>
      <c r="AFY689" s="196"/>
      <c r="AFZ689" s="196"/>
      <c r="AGA689" s="196"/>
      <c r="AGB689" s="196"/>
      <c r="AGC689" s="196"/>
      <c r="AGD689" s="196"/>
      <c r="AGE689" s="196"/>
      <c r="AGF689" s="196"/>
      <c r="AGG689" s="196"/>
      <c r="AGH689" s="196"/>
      <c r="AGI689" s="196"/>
      <c r="AGJ689" s="196"/>
      <c r="AGK689" s="196"/>
      <c r="AGL689" s="196"/>
      <c r="AGM689" s="196"/>
      <c r="AGN689" s="196"/>
      <c r="AGO689" s="196"/>
      <c r="AGP689" s="196"/>
    </row>
    <row r="690" spans="1:874" ht="15.75" customHeight="1" x14ac:dyDescent="0.25">
      <c r="A690" s="196"/>
      <c r="B690" s="196"/>
      <c r="C690" s="196"/>
      <c r="D690" s="205"/>
      <c r="E690" s="196"/>
      <c r="F690" s="196"/>
      <c r="G690" s="196"/>
      <c r="H690" s="196"/>
      <c r="I690" s="196"/>
      <c r="J690" s="196"/>
      <c r="K690" s="196"/>
      <c r="L690" s="206"/>
      <c r="M690" s="196"/>
      <c r="N690" s="196"/>
      <c r="O690" s="205"/>
      <c r="P690" s="196"/>
      <c r="Q690" s="196"/>
      <c r="R690" s="196"/>
      <c r="S690" s="196"/>
      <c r="T690" s="196"/>
      <c r="U690" s="196"/>
      <c r="V690" s="196"/>
      <c r="W690" s="196"/>
      <c r="X690" s="196"/>
      <c r="Y690" s="196"/>
      <c r="Z690" s="196"/>
      <c r="AA690" s="196"/>
      <c r="AB690" s="196"/>
      <c r="AC690" s="196"/>
      <c r="AD690" s="196"/>
      <c r="AE690" s="196"/>
      <c r="AF690" s="196"/>
      <c r="AG690" s="196"/>
      <c r="AH690" s="196"/>
      <c r="AI690" s="196"/>
      <c r="AJ690" s="196"/>
      <c r="AK690" s="196"/>
      <c r="AL690" s="196"/>
      <c r="AM690" s="196"/>
      <c r="AN690" s="196"/>
      <c r="AO690" s="196"/>
      <c r="AP690" s="196"/>
      <c r="AQ690" s="196"/>
      <c r="AR690" s="196"/>
      <c r="AS690" s="196"/>
      <c r="AT690" s="196"/>
      <c r="AU690" s="196"/>
      <c r="AV690" s="196"/>
      <c r="AW690" s="196"/>
      <c r="AX690" s="196"/>
      <c r="AY690" s="196"/>
      <c r="AZ690" s="196"/>
      <c r="BA690" s="196"/>
      <c r="BB690" s="196"/>
      <c r="BC690" s="196"/>
      <c r="BD690" s="196"/>
      <c r="BE690" s="196"/>
      <c r="BF690" s="196"/>
      <c r="BG690" s="196"/>
      <c r="BH690" s="196"/>
      <c r="BI690" s="196"/>
      <c r="BJ690" s="196"/>
      <c r="BK690" s="196"/>
      <c r="BL690" s="196"/>
      <c r="BM690" s="196"/>
      <c r="BN690" s="196"/>
      <c r="BO690" s="196"/>
      <c r="BP690" s="196"/>
      <c r="BQ690" s="196"/>
      <c r="BR690" s="196"/>
      <c r="BS690" s="196"/>
      <c r="BT690" s="196"/>
      <c r="BU690" s="196"/>
      <c r="BV690" s="196"/>
      <c r="BW690" s="196"/>
      <c r="BX690" s="196"/>
      <c r="BY690" s="196"/>
      <c r="BZ690" s="196"/>
      <c r="CA690" s="196"/>
      <c r="CB690" s="196"/>
      <c r="CC690" s="196"/>
      <c r="CD690" s="196"/>
      <c r="CE690" s="196"/>
      <c r="CF690" s="196"/>
      <c r="CG690" s="196"/>
      <c r="CH690" s="196"/>
      <c r="CI690" s="196"/>
      <c r="CJ690" s="196"/>
      <c r="CK690" s="196"/>
      <c r="CL690" s="196"/>
      <c r="CM690" s="196"/>
      <c r="CN690" s="196"/>
      <c r="CO690" s="196"/>
      <c r="CP690" s="196"/>
      <c r="CQ690" s="196"/>
      <c r="CR690" s="196"/>
      <c r="CS690" s="196"/>
      <c r="CT690" s="196"/>
      <c r="CU690" s="196"/>
      <c r="CV690" s="196"/>
      <c r="CW690" s="196"/>
      <c r="CX690" s="196"/>
      <c r="CY690" s="196"/>
      <c r="CZ690" s="196"/>
      <c r="DA690" s="196"/>
      <c r="DB690" s="196"/>
      <c r="DC690" s="196"/>
      <c r="DD690" s="196"/>
      <c r="DE690" s="196"/>
      <c r="DF690" s="196"/>
      <c r="DG690" s="196"/>
      <c r="DH690" s="196"/>
      <c r="DI690" s="196"/>
      <c r="DJ690" s="196"/>
      <c r="DK690" s="196"/>
      <c r="DL690" s="196"/>
      <c r="DM690" s="196"/>
      <c r="DN690" s="196"/>
      <c r="DO690" s="196"/>
      <c r="DP690" s="196"/>
      <c r="DQ690" s="196"/>
      <c r="DR690" s="196"/>
      <c r="DS690" s="196"/>
      <c r="DT690" s="196"/>
      <c r="DU690" s="196"/>
      <c r="DV690" s="196"/>
      <c r="DW690" s="196"/>
      <c r="DX690" s="196"/>
      <c r="DY690" s="196"/>
      <c r="DZ690" s="196"/>
      <c r="EA690" s="196"/>
      <c r="EB690" s="196"/>
      <c r="EC690" s="196"/>
      <c r="ED690" s="196"/>
      <c r="EE690" s="196"/>
      <c r="EF690" s="196"/>
      <c r="EG690" s="196"/>
      <c r="EH690" s="196"/>
      <c r="EI690" s="196"/>
      <c r="EJ690" s="196"/>
      <c r="EK690" s="196"/>
      <c r="EL690" s="196"/>
      <c r="EM690" s="196"/>
      <c r="EN690" s="196"/>
      <c r="EO690" s="196"/>
      <c r="EP690" s="196"/>
      <c r="EQ690" s="196"/>
      <c r="ER690" s="196"/>
      <c r="ES690" s="196"/>
      <c r="ET690" s="196"/>
      <c r="EU690" s="196"/>
      <c r="EV690" s="196"/>
      <c r="EW690" s="196"/>
      <c r="EX690" s="196"/>
      <c r="EY690" s="196"/>
      <c r="EZ690" s="196"/>
      <c r="FA690" s="196"/>
      <c r="FB690" s="196"/>
      <c r="FC690" s="196"/>
      <c r="FD690" s="196"/>
      <c r="FE690" s="196"/>
      <c r="FF690" s="196"/>
      <c r="FG690" s="196"/>
      <c r="FH690" s="196"/>
      <c r="FI690" s="196"/>
      <c r="FJ690" s="196"/>
      <c r="FK690" s="196"/>
      <c r="FL690" s="196"/>
      <c r="FM690" s="196"/>
      <c r="FN690" s="196"/>
      <c r="FO690" s="196"/>
      <c r="FP690" s="196"/>
      <c r="FQ690" s="196"/>
      <c r="FR690" s="196"/>
      <c r="FS690" s="196"/>
      <c r="FT690" s="196"/>
      <c r="FU690" s="196"/>
      <c r="FV690" s="196"/>
      <c r="FW690" s="196"/>
      <c r="FX690" s="196"/>
      <c r="FY690" s="196"/>
      <c r="FZ690" s="196"/>
      <c r="GA690" s="196"/>
      <c r="GB690" s="196"/>
      <c r="GC690" s="196"/>
      <c r="GD690" s="196"/>
      <c r="GE690" s="196"/>
      <c r="GF690" s="196"/>
      <c r="GG690" s="196"/>
      <c r="GH690" s="196"/>
      <c r="GI690" s="196"/>
      <c r="GJ690" s="196"/>
      <c r="GK690" s="196"/>
      <c r="GL690" s="196"/>
      <c r="GM690" s="196"/>
      <c r="GN690" s="196"/>
      <c r="GO690" s="196"/>
      <c r="GP690" s="196"/>
      <c r="GQ690" s="196"/>
      <c r="GR690" s="196"/>
      <c r="GS690" s="196"/>
      <c r="GT690" s="196"/>
      <c r="GU690" s="196"/>
      <c r="GV690" s="196"/>
      <c r="GW690" s="196"/>
      <c r="GX690" s="196"/>
      <c r="GY690" s="196"/>
      <c r="GZ690" s="196"/>
      <c r="HA690" s="196"/>
      <c r="HB690" s="196"/>
      <c r="HC690" s="196"/>
      <c r="HD690" s="196"/>
      <c r="HE690" s="196"/>
      <c r="HF690" s="196"/>
      <c r="HG690" s="196"/>
      <c r="HH690" s="196"/>
      <c r="HI690" s="196"/>
      <c r="HJ690" s="196"/>
      <c r="HK690" s="196"/>
      <c r="HL690" s="196"/>
      <c r="HM690" s="196"/>
      <c r="HN690" s="196"/>
      <c r="HO690" s="196"/>
      <c r="HP690" s="196"/>
      <c r="HQ690" s="196"/>
      <c r="HR690" s="196"/>
      <c r="HS690" s="196"/>
      <c r="HT690" s="196"/>
      <c r="HU690" s="196"/>
      <c r="HV690" s="196"/>
      <c r="HW690" s="196"/>
      <c r="HX690" s="196"/>
      <c r="HY690" s="196"/>
      <c r="HZ690" s="196"/>
      <c r="IA690" s="196"/>
      <c r="IB690" s="196"/>
      <c r="IC690" s="196"/>
      <c r="ID690" s="196"/>
      <c r="IE690" s="196"/>
      <c r="IF690" s="196"/>
      <c r="IG690" s="196"/>
      <c r="IH690" s="196"/>
      <c r="II690" s="196"/>
      <c r="IJ690" s="196"/>
      <c r="IK690" s="196"/>
      <c r="IL690" s="196"/>
      <c r="IM690" s="196"/>
      <c r="IN690" s="196"/>
      <c r="IO690" s="196"/>
      <c r="IP690" s="196"/>
      <c r="IQ690" s="196"/>
      <c r="IR690" s="196"/>
      <c r="IS690" s="196"/>
      <c r="IT690" s="196"/>
      <c r="IU690" s="196"/>
      <c r="IV690" s="196"/>
      <c r="IW690" s="196"/>
      <c r="IX690" s="196"/>
      <c r="IY690" s="196"/>
      <c r="IZ690" s="196"/>
      <c r="JA690" s="196"/>
      <c r="JB690" s="196"/>
      <c r="JC690" s="196"/>
      <c r="JD690" s="196"/>
      <c r="JE690" s="196"/>
      <c r="JF690" s="196"/>
      <c r="JG690" s="196"/>
      <c r="JH690" s="196"/>
      <c r="JI690" s="196"/>
      <c r="JJ690" s="196"/>
      <c r="JK690" s="196"/>
      <c r="JL690" s="196"/>
      <c r="JM690" s="196"/>
      <c r="JN690" s="196"/>
      <c r="JO690" s="196"/>
      <c r="JP690" s="196"/>
      <c r="JQ690" s="196"/>
      <c r="JR690" s="196"/>
      <c r="JS690" s="196"/>
      <c r="JT690" s="196"/>
      <c r="JU690" s="196"/>
      <c r="JV690" s="196"/>
      <c r="JW690" s="196"/>
      <c r="JX690" s="196"/>
      <c r="JY690" s="196"/>
      <c r="JZ690" s="196"/>
      <c r="KA690" s="196"/>
      <c r="KB690" s="196"/>
      <c r="KC690" s="196"/>
      <c r="KD690" s="196"/>
      <c r="KE690" s="196"/>
      <c r="KF690" s="196"/>
      <c r="KG690" s="196"/>
      <c r="KH690" s="196"/>
      <c r="KI690" s="196"/>
      <c r="KJ690" s="196"/>
      <c r="KK690" s="196"/>
      <c r="KL690" s="196"/>
      <c r="KM690" s="196"/>
      <c r="KN690" s="196"/>
      <c r="KO690" s="196"/>
      <c r="KP690" s="196"/>
      <c r="KQ690" s="196"/>
      <c r="KR690" s="196"/>
      <c r="KS690" s="196"/>
      <c r="KT690" s="196"/>
      <c r="KU690" s="196"/>
      <c r="KV690" s="196"/>
      <c r="KW690" s="196"/>
      <c r="KX690" s="196"/>
      <c r="KY690" s="196"/>
      <c r="KZ690" s="196"/>
      <c r="LA690" s="196"/>
      <c r="LB690" s="196"/>
      <c r="LC690" s="196"/>
      <c r="LD690" s="196"/>
      <c r="LE690" s="196"/>
      <c r="LF690" s="196"/>
      <c r="LG690" s="196"/>
      <c r="LH690" s="196"/>
      <c r="LI690" s="196"/>
      <c r="LJ690" s="196"/>
      <c r="LK690" s="196"/>
      <c r="LL690" s="196"/>
      <c r="LM690" s="196"/>
      <c r="LN690" s="196"/>
      <c r="LO690" s="196"/>
      <c r="LP690" s="196"/>
      <c r="LQ690" s="196"/>
      <c r="LR690" s="196"/>
      <c r="LS690" s="196"/>
      <c r="LT690" s="196"/>
      <c r="LU690" s="196"/>
      <c r="LV690" s="196"/>
      <c r="LW690" s="196"/>
      <c r="LX690" s="196"/>
      <c r="LY690" s="196"/>
      <c r="LZ690" s="196"/>
      <c r="MA690" s="196"/>
      <c r="MB690" s="196"/>
      <c r="MC690" s="196"/>
      <c r="MD690" s="196"/>
      <c r="ME690" s="196"/>
      <c r="MF690" s="196"/>
      <c r="MG690" s="196"/>
      <c r="MH690" s="196"/>
      <c r="MI690" s="196"/>
      <c r="MJ690" s="196"/>
      <c r="MK690" s="196"/>
      <c r="ML690" s="196"/>
      <c r="MM690" s="196"/>
      <c r="MN690" s="196"/>
      <c r="MO690" s="196"/>
      <c r="MP690" s="196"/>
      <c r="MQ690" s="196"/>
      <c r="MR690" s="196"/>
      <c r="MS690" s="196"/>
      <c r="MT690" s="196"/>
      <c r="MU690" s="196"/>
      <c r="MV690" s="196"/>
      <c r="MW690" s="196"/>
      <c r="MX690" s="196"/>
      <c r="MY690" s="196"/>
      <c r="MZ690" s="196"/>
      <c r="NA690" s="196"/>
      <c r="NB690" s="196"/>
      <c r="NC690" s="196"/>
      <c r="ND690" s="196"/>
      <c r="NE690" s="196"/>
      <c r="NF690" s="196"/>
      <c r="NG690" s="196"/>
      <c r="NH690" s="196"/>
      <c r="NI690" s="196"/>
      <c r="NJ690" s="196"/>
      <c r="NK690" s="196"/>
      <c r="NL690" s="196"/>
      <c r="NM690" s="196"/>
      <c r="NN690" s="196"/>
      <c r="NO690" s="196"/>
      <c r="NP690" s="196"/>
      <c r="NQ690" s="196"/>
      <c r="NR690" s="196"/>
      <c r="NS690" s="196"/>
      <c r="NT690" s="196"/>
      <c r="NU690" s="196"/>
      <c r="NV690" s="196"/>
      <c r="NW690" s="196"/>
      <c r="NX690" s="196"/>
      <c r="NY690" s="196"/>
      <c r="NZ690" s="196"/>
      <c r="OA690" s="196"/>
      <c r="OB690" s="196"/>
      <c r="OC690" s="196"/>
      <c r="OD690" s="196"/>
      <c r="OE690" s="196"/>
      <c r="OF690" s="196"/>
      <c r="OG690" s="196"/>
      <c r="OH690" s="196"/>
      <c r="OI690" s="196"/>
      <c r="OJ690" s="196"/>
      <c r="OK690" s="196"/>
      <c r="OL690" s="196"/>
      <c r="AFC690" s="196"/>
      <c r="AFD690" s="196"/>
      <c r="AFE690" s="196"/>
      <c r="AFF690" s="196"/>
      <c r="AFG690" s="196"/>
      <c r="AFH690" s="196"/>
      <c r="AFI690" s="196"/>
      <c r="AFJ690" s="196"/>
      <c r="AFK690" s="196"/>
      <c r="AFL690" s="196"/>
      <c r="AFM690" s="196"/>
      <c r="AFN690" s="196"/>
      <c r="AFO690" s="196"/>
      <c r="AFP690" s="196"/>
      <c r="AFQ690" s="196"/>
      <c r="AFR690" s="196"/>
      <c r="AFS690" s="196"/>
      <c r="AFT690" s="196"/>
      <c r="AFU690" s="196"/>
      <c r="AFV690" s="196"/>
      <c r="AFW690" s="196"/>
      <c r="AFX690" s="196"/>
      <c r="AFY690" s="196"/>
      <c r="AFZ690" s="196"/>
      <c r="AGA690" s="196"/>
      <c r="AGB690" s="196"/>
      <c r="AGC690" s="196"/>
      <c r="AGD690" s="196"/>
      <c r="AGE690" s="196"/>
      <c r="AGF690" s="196"/>
      <c r="AGG690" s="196"/>
      <c r="AGH690" s="196"/>
      <c r="AGI690" s="196"/>
      <c r="AGJ690" s="196"/>
      <c r="AGK690" s="196"/>
      <c r="AGL690" s="196"/>
      <c r="AGM690" s="196"/>
      <c r="AGN690" s="196"/>
      <c r="AGO690" s="196"/>
      <c r="AGP690" s="196"/>
    </row>
    <row r="691" spans="1:874" ht="15.75" customHeight="1" x14ac:dyDescent="0.25">
      <c r="A691" s="196"/>
      <c r="B691" s="196"/>
      <c r="C691" s="196"/>
      <c r="D691" s="205"/>
      <c r="E691" s="196"/>
      <c r="F691" s="196"/>
      <c r="G691" s="196"/>
      <c r="H691" s="196"/>
      <c r="I691" s="196"/>
      <c r="J691" s="196"/>
      <c r="K691" s="196"/>
      <c r="L691" s="206"/>
      <c r="M691" s="196"/>
      <c r="N691" s="196"/>
      <c r="O691" s="205"/>
      <c r="P691" s="196"/>
      <c r="Q691" s="196"/>
      <c r="R691" s="196"/>
      <c r="S691" s="196"/>
      <c r="T691" s="196"/>
      <c r="U691" s="196"/>
      <c r="V691" s="196"/>
      <c r="W691" s="196"/>
      <c r="X691" s="196"/>
      <c r="Y691" s="196"/>
      <c r="Z691" s="196"/>
      <c r="AA691" s="196"/>
      <c r="AB691" s="196"/>
      <c r="AC691" s="196"/>
      <c r="AD691" s="196"/>
      <c r="AE691" s="196"/>
      <c r="AF691" s="196"/>
      <c r="AG691" s="196"/>
      <c r="AH691" s="196"/>
      <c r="AI691" s="196"/>
      <c r="AJ691" s="196"/>
      <c r="AK691" s="196"/>
      <c r="AL691" s="196"/>
      <c r="AM691" s="196"/>
      <c r="AN691" s="196"/>
      <c r="AO691" s="196"/>
      <c r="AP691" s="196"/>
      <c r="AQ691" s="196"/>
      <c r="AR691" s="196"/>
      <c r="AS691" s="196"/>
      <c r="AT691" s="196"/>
      <c r="AU691" s="196"/>
      <c r="AV691" s="196"/>
      <c r="AW691" s="196"/>
      <c r="AX691" s="196"/>
      <c r="AY691" s="196"/>
      <c r="AZ691" s="196"/>
      <c r="BA691" s="196"/>
      <c r="BB691" s="196"/>
      <c r="BC691" s="196"/>
      <c r="BD691" s="196"/>
      <c r="BE691" s="196"/>
      <c r="BF691" s="196"/>
      <c r="BG691" s="196"/>
      <c r="BH691" s="196"/>
      <c r="BI691" s="196"/>
      <c r="BJ691" s="196"/>
      <c r="BK691" s="196"/>
      <c r="BL691" s="196"/>
      <c r="BM691" s="196"/>
      <c r="BN691" s="196"/>
      <c r="BO691" s="196"/>
      <c r="BP691" s="196"/>
      <c r="BQ691" s="196"/>
      <c r="BR691" s="196"/>
      <c r="BS691" s="196"/>
      <c r="BT691" s="196"/>
      <c r="BU691" s="196"/>
      <c r="BV691" s="196"/>
      <c r="BW691" s="196"/>
      <c r="BX691" s="196"/>
      <c r="BY691" s="196"/>
      <c r="BZ691" s="196"/>
      <c r="CA691" s="196"/>
      <c r="CB691" s="196"/>
      <c r="CC691" s="196"/>
      <c r="CD691" s="196"/>
      <c r="CE691" s="196"/>
      <c r="CF691" s="196"/>
      <c r="CG691" s="196"/>
      <c r="CH691" s="196"/>
      <c r="CI691" s="196"/>
      <c r="CJ691" s="196"/>
      <c r="CK691" s="196"/>
      <c r="CL691" s="196"/>
      <c r="CM691" s="196"/>
      <c r="CN691" s="196"/>
      <c r="CO691" s="196"/>
      <c r="CP691" s="196"/>
      <c r="CQ691" s="196"/>
      <c r="CR691" s="196"/>
      <c r="CS691" s="196"/>
      <c r="CT691" s="196"/>
      <c r="CU691" s="196"/>
      <c r="CV691" s="196"/>
      <c r="CW691" s="196"/>
      <c r="CX691" s="196"/>
      <c r="CY691" s="196"/>
      <c r="CZ691" s="196"/>
      <c r="DA691" s="196"/>
      <c r="DB691" s="196"/>
      <c r="DC691" s="196"/>
      <c r="DD691" s="196"/>
      <c r="DE691" s="196"/>
      <c r="DF691" s="196"/>
      <c r="DG691" s="196"/>
      <c r="DH691" s="196"/>
      <c r="DI691" s="196"/>
      <c r="DJ691" s="196"/>
      <c r="DK691" s="196"/>
      <c r="DL691" s="196"/>
      <c r="DM691" s="196"/>
      <c r="DN691" s="196"/>
      <c r="DO691" s="196"/>
      <c r="DP691" s="196"/>
      <c r="DQ691" s="196"/>
      <c r="DR691" s="196"/>
      <c r="DS691" s="196"/>
      <c r="DT691" s="196"/>
      <c r="DU691" s="196"/>
      <c r="DV691" s="196"/>
      <c r="DW691" s="196"/>
      <c r="DX691" s="196"/>
      <c r="DY691" s="196"/>
      <c r="DZ691" s="196"/>
      <c r="EA691" s="196"/>
      <c r="EB691" s="196"/>
      <c r="EC691" s="196"/>
      <c r="ED691" s="196"/>
      <c r="EE691" s="196"/>
      <c r="EF691" s="196"/>
      <c r="EG691" s="196"/>
      <c r="EH691" s="196"/>
      <c r="EI691" s="196"/>
      <c r="EJ691" s="196"/>
      <c r="EK691" s="196"/>
      <c r="EL691" s="196"/>
      <c r="EM691" s="196"/>
      <c r="EN691" s="196"/>
      <c r="EO691" s="196"/>
      <c r="EP691" s="196"/>
      <c r="EQ691" s="196"/>
      <c r="ER691" s="196"/>
      <c r="ES691" s="196"/>
      <c r="ET691" s="196"/>
      <c r="EU691" s="196"/>
      <c r="EV691" s="196"/>
      <c r="EW691" s="196"/>
      <c r="EX691" s="196"/>
      <c r="EY691" s="196"/>
      <c r="EZ691" s="196"/>
      <c r="FA691" s="196"/>
      <c r="FB691" s="196"/>
      <c r="FC691" s="196"/>
      <c r="FD691" s="196"/>
      <c r="FE691" s="196"/>
      <c r="FF691" s="196"/>
      <c r="FG691" s="196"/>
      <c r="FH691" s="196"/>
      <c r="FI691" s="196"/>
      <c r="FJ691" s="196"/>
      <c r="FK691" s="196"/>
      <c r="FL691" s="196"/>
      <c r="FM691" s="196"/>
      <c r="FN691" s="196"/>
      <c r="FO691" s="196"/>
      <c r="FP691" s="196"/>
      <c r="FQ691" s="196"/>
      <c r="FR691" s="196"/>
      <c r="FS691" s="196"/>
      <c r="FT691" s="196"/>
      <c r="FU691" s="196"/>
      <c r="FV691" s="196"/>
      <c r="FW691" s="196"/>
      <c r="FX691" s="196"/>
      <c r="FY691" s="196"/>
      <c r="FZ691" s="196"/>
      <c r="GA691" s="196"/>
      <c r="GB691" s="196"/>
      <c r="GC691" s="196"/>
      <c r="GD691" s="196"/>
      <c r="GE691" s="196"/>
      <c r="GF691" s="196"/>
      <c r="GG691" s="196"/>
      <c r="GH691" s="196"/>
      <c r="GI691" s="196"/>
      <c r="GJ691" s="196"/>
      <c r="GK691" s="196"/>
      <c r="GL691" s="196"/>
      <c r="GM691" s="196"/>
      <c r="GN691" s="196"/>
      <c r="GO691" s="196"/>
      <c r="GP691" s="196"/>
      <c r="GQ691" s="196"/>
      <c r="GR691" s="196"/>
      <c r="GS691" s="196"/>
      <c r="GT691" s="196"/>
      <c r="GU691" s="196"/>
      <c r="GV691" s="196"/>
      <c r="GW691" s="196"/>
      <c r="GX691" s="196"/>
      <c r="GY691" s="196"/>
      <c r="GZ691" s="196"/>
      <c r="HA691" s="196"/>
      <c r="HB691" s="196"/>
      <c r="HC691" s="196"/>
      <c r="HD691" s="196"/>
      <c r="HE691" s="196"/>
      <c r="HF691" s="196"/>
      <c r="HG691" s="196"/>
      <c r="HH691" s="196"/>
      <c r="HI691" s="196"/>
      <c r="HJ691" s="196"/>
      <c r="HK691" s="196"/>
      <c r="HL691" s="196"/>
      <c r="HM691" s="196"/>
      <c r="HN691" s="196"/>
      <c r="HO691" s="196"/>
      <c r="HP691" s="196"/>
      <c r="HQ691" s="196"/>
      <c r="HR691" s="196"/>
      <c r="HS691" s="196"/>
      <c r="HT691" s="196"/>
      <c r="HU691" s="196"/>
      <c r="HV691" s="196"/>
      <c r="HW691" s="196"/>
      <c r="HX691" s="196"/>
      <c r="HY691" s="196"/>
      <c r="HZ691" s="196"/>
      <c r="IA691" s="196"/>
      <c r="IB691" s="196"/>
      <c r="IC691" s="196"/>
      <c r="ID691" s="196"/>
      <c r="IE691" s="196"/>
      <c r="IF691" s="196"/>
      <c r="IG691" s="196"/>
      <c r="IH691" s="196"/>
      <c r="II691" s="196"/>
      <c r="IJ691" s="196"/>
      <c r="IK691" s="196"/>
      <c r="IL691" s="196"/>
      <c r="IM691" s="196"/>
      <c r="IN691" s="196"/>
      <c r="IO691" s="196"/>
      <c r="IP691" s="196"/>
      <c r="IQ691" s="196"/>
      <c r="IR691" s="196"/>
      <c r="IS691" s="196"/>
      <c r="IT691" s="196"/>
      <c r="IU691" s="196"/>
      <c r="IV691" s="196"/>
      <c r="IW691" s="196"/>
      <c r="IX691" s="196"/>
      <c r="IY691" s="196"/>
      <c r="IZ691" s="196"/>
      <c r="JA691" s="196"/>
      <c r="JB691" s="196"/>
      <c r="JC691" s="196"/>
      <c r="JD691" s="196"/>
      <c r="JE691" s="196"/>
      <c r="JF691" s="196"/>
      <c r="JG691" s="196"/>
      <c r="JH691" s="196"/>
      <c r="JI691" s="196"/>
      <c r="JJ691" s="196"/>
      <c r="JK691" s="196"/>
      <c r="JL691" s="196"/>
      <c r="JM691" s="196"/>
      <c r="JN691" s="196"/>
      <c r="JO691" s="196"/>
      <c r="JP691" s="196"/>
      <c r="JQ691" s="196"/>
      <c r="JR691" s="196"/>
      <c r="JS691" s="196"/>
      <c r="JT691" s="196"/>
      <c r="JU691" s="196"/>
      <c r="JV691" s="196"/>
      <c r="JW691" s="196"/>
      <c r="JX691" s="196"/>
      <c r="JY691" s="196"/>
      <c r="JZ691" s="196"/>
      <c r="KA691" s="196"/>
      <c r="KB691" s="196"/>
      <c r="KC691" s="196"/>
      <c r="KD691" s="196"/>
      <c r="KE691" s="196"/>
      <c r="KF691" s="196"/>
      <c r="KG691" s="196"/>
      <c r="KH691" s="196"/>
      <c r="KI691" s="196"/>
      <c r="KJ691" s="196"/>
      <c r="KK691" s="196"/>
      <c r="KL691" s="196"/>
      <c r="KM691" s="196"/>
      <c r="KN691" s="196"/>
      <c r="KO691" s="196"/>
      <c r="KP691" s="196"/>
      <c r="KQ691" s="196"/>
      <c r="KR691" s="196"/>
      <c r="KS691" s="196"/>
      <c r="KT691" s="196"/>
      <c r="KU691" s="196"/>
      <c r="KV691" s="196"/>
      <c r="KW691" s="196"/>
      <c r="KX691" s="196"/>
      <c r="KY691" s="196"/>
      <c r="KZ691" s="196"/>
      <c r="LA691" s="196"/>
      <c r="LB691" s="196"/>
      <c r="LC691" s="196"/>
      <c r="LD691" s="196"/>
      <c r="LE691" s="196"/>
      <c r="LF691" s="196"/>
      <c r="LG691" s="196"/>
      <c r="LH691" s="196"/>
      <c r="LI691" s="196"/>
      <c r="LJ691" s="196"/>
      <c r="LK691" s="196"/>
      <c r="LL691" s="196"/>
      <c r="LM691" s="196"/>
      <c r="LN691" s="196"/>
      <c r="LO691" s="196"/>
      <c r="LP691" s="196"/>
      <c r="LQ691" s="196"/>
      <c r="LR691" s="196"/>
      <c r="LS691" s="196"/>
      <c r="LT691" s="196"/>
      <c r="LU691" s="196"/>
      <c r="LV691" s="196"/>
      <c r="LW691" s="196"/>
      <c r="LX691" s="196"/>
      <c r="LY691" s="196"/>
      <c r="LZ691" s="196"/>
      <c r="MA691" s="196"/>
      <c r="MB691" s="196"/>
      <c r="MC691" s="196"/>
      <c r="MD691" s="196"/>
      <c r="ME691" s="196"/>
      <c r="MF691" s="196"/>
      <c r="MG691" s="196"/>
      <c r="MH691" s="196"/>
      <c r="MI691" s="196"/>
      <c r="MJ691" s="196"/>
      <c r="MK691" s="196"/>
      <c r="ML691" s="196"/>
      <c r="MM691" s="196"/>
      <c r="MN691" s="196"/>
      <c r="MO691" s="196"/>
      <c r="MP691" s="196"/>
      <c r="MQ691" s="196"/>
      <c r="MR691" s="196"/>
      <c r="MS691" s="196"/>
      <c r="MT691" s="196"/>
      <c r="MU691" s="196"/>
      <c r="MV691" s="196"/>
      <c r="MW691" s="196"/>
      <c r="MX691" s="196"/>
      <c r="MY691" s="196"/>
      <c r="MZ691" s="196"/>
      <c r="NA691" s="196"/>
      <c r="NB691" s="196"/>
      <c r="NC691" s="196"/>
      <c r="ND691" s="196"/>
      <c r="NE691" s="196"/>
      <c r="NF691" s="196"/>
      <c r="NG691" s="196"/>
      <c r="NH691" s="196"/>
      <c r="NI691" s="196"/>
      <c r="NJ691" s="196"/>
      <c r="NK691" s="196"/>
      <c r="NL691" s="196"/>
      <c r="NM691" s="196"/>
      <c r="NN691" s="196"/>
      <c r="NO691" s="196"/>
      <c r="NP691" s="196"/>
      <c r="NQ691" s="196"/>
      <c r="NR691" s="196"/>
      <c r="NS691" s="196"/>
      <c r="NT691" s="196"/>
      <c r="NU691" s="196"/>
      <c r="NV691" s="196"/>
      <c r="NW691" s="196"/>
      <c r="NX691" s="196"/>
      <c r="NY691" s="196"/>
      <c r="NZ691" s="196"/>
      <c r="OA691" s="196"/>
      <c r="OB691" s="196"/>
      <c r="OC691" s="196"/>
      <c r="OD691" s="196"/>
      <c r="OE691" s="196"/>
      <c r="OF691" s="196"/>
      <c r="OG691" s="196"/>
      <c r="OH691" s="196"/>
      <c r="OI691" s="196"/>
      <c r="OJ691" s="196"/>
      <c r="OK691" s="196"/>
      <c r="OL691" s="196"/>
      <c r="AFC691" s="196"/>
      <c r="AFD691" s="196"/>
      <c r="AFE691" s="196"/>
      <c r="AFF691" s="196"/>
      <c r="AFG691" s="196"/>
      <c r="AFH691" s="196"/>
      <c r="AFI691" s="196"/>
      <c r="AFJ691" s="196"/>
      <c r="AFK691" s="196"/>
      <c r="AFL691" s="196"/>
      <c r="AFM691" s="196"/>
      <c r="AFN691" s="196"/>
      <c r="AFO691" s="196"/>
      <c r="AFP691" s="196"/>
      <c r="AFQ691" s="196"/>
      <c r="AFR691" s="196"/>
      <c r="AFS691" s="196"/>
      <c r="AFT691" s="196"/>
      <c r="AFU691" s="196"/>
      <c r="AFV691" s="196"/>
      <c r="AFW691" s="196"/>
      <c r="AFX691" s="196"/>
      <c r="AFY691" s="196"/>
      <c r="AFZ691" s="196"/>
      <c r="AGA691" s="196"/>
      <c r="AGB691" s="196"/>
      <c r="AGC691" s="196"/>
      <c r="AGD691" s="196"/>
      <c r="AGE691" s="196"/>
      <c r="AGF691" s="196"/>
      <c r="AGG691" s="196"/>
      <c r="AGH691" s="196"/>
      <c r="AGI691" s="196"/>
      <c r="AGJ691" s="196"/>
      <c r="AGK691" s="196"/>
      <c r="AGL691" s="196"/>
      <c r="AGM691" s="196"/>
      <c r="AGN691" s="196"/>
      <c r="AGO691" s="196"/>
      <c r="AGP691" s="196"/>
    </row>
    <row r="692" spans="1:874" ht="15.75" customHeight="1" x14ac:dyDescent="0.25">
      <c r="A692" s="196"/>
      <c r="B692" s="196"/>
      <c r="C692" s="196"/>
      <c r="D692" s="205"/>
      <c r="E692" s="196"/>
      <c r="F692" s="196"/>
      <c r="G692" s="196"/>
      <c r="H692" s="196"/>
      <c r="I692" s="196"/>
      <c r="J692" s="196"/>
      <c r="K692" s="196"/>
      <c r="L692" s="206"/>
      <c r="M692" s="205"/>
      <c r="N692" s="196"/>
      <c r="O692" s="205"/>
      <c r="P692" s="196"/>
      <c r="Q692" s="196"/>
      <c r="R692" s="196"/>
      <c r="S692" s="196"/>
      <c r="T692" s="196"/>
      <c r="U692" s="196"/>
      <c r="V692" s="196"/>
      <c r="W692" s="196"/>
      <c r="X692" s="196"/>
      <c r="Y692" s="196"/>
      <c r="Z692" s="196"/>
      <c r="AA692" s="196"/>
      <c r="AB692" s="196"/>
      <c r="AC692" s="196"/>
      <c r="AD692" s="196"/>
      <c r="AE692" s="196"/>
      <c r="AF692" s="196"/>
      <c r="AG692" s="196"/>
      <c r="AH692" s="196"/>
      <c r="AI692" s="196"/>
      <c r="AJ692" s="196"/>
      <c r="AK692" s="196"/>
      <c r="AL692" s="196"/>
      <c r="AM692" s="196"/>
      <c r="AN692" s="196"/>
      <c r="AO692" s="196"/>
      <c r="AP692" s="196"/>
      <c r="AQ692" s="196"/>
      <c r="AR692" s="196"/>
      <c r="AS692" s="196"/>
      <c r="AT692" s="196"/>
      <c r="AU692" s="196"/>
      <c r="AV692" s="196"/>
      <c r="AW692" s="196"/>
      <c r="AX692" s="196"/>
      <c r="AY692" s="196"/>
      <c r="AZ692" s="196"/>
      <c r="BA692" s="196"/>
      <c r="BB692" s="196"/>
      <c r="BC692" s="196"/>
      <c r="BD692" s="196"/>
      <c r="BE692" s="196"/>
      <c r="BF692" s="196"/>
      <c r="BG692" s="196"/>
      <c r="BH692" s="196"/>
      <c r="BI692" s="196"/>
      <c r="BJ692" s="196"/>
      <c r="BK692" s="196"/>
      <c r="BL692" s="196"/>
      <c r="BM692" s="196"/>
      <c r="BN692" s="196"/>
      <c r="BO692" s="196"/>
      <c r="BP692" s="196"/>
      <c r="BQ692" s="196"/>
      <c r="BR692" s="196"/>
      <c r="BS692" s="196"/>
      <c r="BT692" s="196"/>
      <c r="BU692" s="196"/>
      <c r="BV692" s="196"/>
      <c r="BW692" s="196"/>
      <c r="BX692" s="196"/>
      <c r="BY692" s="196"/>
      <c r="BZ692" s="196"/>
      <c r="CA692" s="196"/>
      <c r="CB692" s="196"/>
      <c r="CC692" s="196"/>
      <c r="CD692" s="196"/>
      <c r="CE692" s="196"/>
      <c r="CF692" s="196"/>
      <c r="CG692" s="196"/>
      <c r="CH692" s="196"/>
      <c r="CI692" s="196"/>
      <c r="CJ692" s="196"/>
      <c r="CK692" s="196"/>
      <c r="CL692" s="196"/>
      <c r="CM692" s="196"/>
      <c r="CN692" s="196"/>
      <c r="CO692" s="196"/>
      <c r="CP692" s="196"/>
      <c r="CQ692" s="196"/>
      <c r="CR692" s="196"/>
      <c r="CS692" s="196"/>
      <c r="CT692" s="196"/>
      <c r="CU692" s="196"/>
      <c r="CV692" s="196"/>
      <c r="CW692" s="196"/>
      <c r="CX692" s="196"/>
      <c r="CY692" s="196"/>
      <c r="CZ692" s="196"/>
      <c r="DA692" s="196"/>
      <c r="DB692" s="196"/>
      <c r="DC692" s="196"/>
      <c r="DD692" s="196"/>
      <c r="DE692" s="196"/>
      <c r="DF692" s="196"/>
      <c r="DG692" s="196"/>
      <c r="DH692" s="196"/>
      <c r="DI692" s="196"/>
      <c r="DJ692" s="196"/>
      <c r="DK692" s="196"/>
      <c r="DL692" s="196"/>
      <c r="DM692" s="196"/>
      <c r="DN692" s="196"/>
      <c r="DO692" s="196"/>
      <c r="DP692" s="196"/>
      <c r="DQ692" s="196"/>
      <c r="DR692" s="196"/>
      <c r="DS692" s="196"/>
      <c r="DT692" s="196"/>
      <c r="DU692" s="196"/>
      <c r="DV692" s="196"/>
      <c r="DW692" s="196"/>
      <c r="DX692" s="196"/>
      <c r="DY692" s="196"/>
      <c r="DZ692" s="196"/>
      <c r="EA692" s="196"/>
      <c r="EB692" s="196"/>
      <c r="EC692" s="196"/>
      <c r="ED692" s="196"/>
      <c r="EE692" s="196"/>
      <c r="EF692" s="196"/>
      <c r="EG692" s="196"/>
      <c r="EH692" s="196"/>
      <c r="EI692" s="196"/>
      <c r="EJ692" s="196"/>
      <c r="EK692" s="196"/>
      <c r="EL692" s="196"/>
      <c r="EM692" s="196"/>
      <c r="EN692" s="196"/>
      <c r="EO692" s="196"/>
      <c r="EP692" s="196"/>
      <c r="EQ692" s="196"/>
      <c r="ER692" s="196"/>
      <c r="ES692" s="196"/>
      <c r="ET692" s="196"/>
      <c r="EU692" s="196"/>
      <c r="EV692" s="196"/>
      <c r="EW692" s="196"/>
      <c r="EX692" s="196"/>
      <c r="EY692" s="196"/>
      <c r="EZ692" s="196"/>
      <c r="FA692" s="196"/>
      <c r="FB692" s="196"/>
      <c r="FC692" s="196"/>
      <c r="FD692" s="196"/>
      <c r="FE692" s="196"/>
      <c r="FF692" s="196"/>
      <c r="FG692" s="196"/>
      <c r="FH692" s="196"/>
      <c r="FI692" s="196"/>
      <c r="FJ692" s="196"/>
      <c r="FK692" s="196"/>
      <c r="FL692" s="196"/>
      <c r="FM692" s="196"/>
      <c r="FN692" s="196"/>
      <c r="FO692" s="196"/>
      <c r="FP692" s="196"/>
      <c r="FQ692" s="196"/>
      <c r="FR692" s="196"/>
      <c r="FS692" s="196"/>
      <c r="FT692" s="196"/>
      <c r="FU692" s="196"/>
      <c r="FV692" s="196"/>
      <c r="FW692" s="196"/>
      <c r="FX692" s="196"/>
      <c r="FY692" s="196"/>
      <c r="FZ692" s="196"/>
      <c r="GA692" s="196"/>
      <c r="GB692" s="196"/>
      <c r="GC692" s="196"/>
      <c r="GD692" s="196"/>
      <c r="GE692" s="196"/>
      <c r="GF692" s="196"/>
      <c r="GG692" s="196"/>
      <c r="GH692" s="196"/>
      <c r="GI692" s="196"/>
      <c r="GJ692" s="196"/>
      <c r="GK692" s="196"/>
      <c r="GL692" s="196"/>
      <c r="GM692" s="196"/>
      <c r="GN692" s="196"/>
      <c r="GO692" s="196"/>
      <c r="GP692" s="196"/>
      <c r="GQ692" s="196"/>
      <c r="GR692" s="196"/>
      <c r="GS692" s="196"/>
      <c r="GT692" s="196"/>
      <c r="GU692" s="196"/>
      <c r="GV692" s="196"/>
      <c r="GW692" s="196"/>
      <c r="GX692" s="196"/>
      <c r="GY692" s="196"/>
      <c r="GZ692" s="196"/>
      <c r="HA692" s="196"/>
      <c r="HB692" s="196"/>
      <c r="HC692" s="196"/>
      <c r="HD692" s="196"/>
      <c r="HE692" s="196"/>
      <c r="HF692" s="196"/>
      <c r="HG692" s="196"/>
      <c r="HH692" s="196"/>
      <c r="HI692" s="196"/>
      <c r="HJ692" s="196"/>
      <c r="HK692" s="196"/>
      <c r="HL692" s="196"/>
      <c r="HM692" s="196"/>
      <c r="HN692" s="196"/>
      <c r="HO692" s="196"/>
      <c r="HP692" s="196"/>
      <c r="HQ692" s="196"/>
      <c r="HR692" s="196"/>
      <c r="HS692" s="196"/>
      <c r="HT692" s="196"/>
      <c r="HU692" s="196"/>
      <c r="HV692" s="196"/>
      <c r="HW692" s="196"/>
      <c r="HX692" s="196"/>
      <c r="HY692" s="196"/>
      <c r="HZ692" s="196"/>
      <c r="IA692" s="196"/>
      <c r="IB692" s="196"/>
      <c r="IC692" s="196"/>
      <c r="ID692" s="196"/>
      <c r="IE692" s="196"/>
      <c r="IF692" s="196"/>
      <c r="IG692" s="196"/>
      <c r="IH692" s="196"/>
      <c r="II692" s="196"/>
      <c r="IJ692" s="196"/>
      <c r="IK692" s="196"/>
      <c r="IL692" s="196"/>
      <c r="IM692" s="196"/>
      <c r="IN692" s="196"/>
      <c r="IO692" s="196"/>
      <c r="IP692" s="196"/>
      <c r="IQ692" s="196"/>
      <c r="IR692" s="196"/>
      <c r="IS692" s="196"/>
      <c r="IT692" s="196"/>
      <c r="IU692" s="196"/>
      <c r="IV692" s="196"/>
      <c r="IW692" s="196"/>
      <c r="IX692" s="196"/>
      <c r="IY692" s="196"/>
      <c r="IZ692" s="196"/>
      <c r="JA692" s="196"/>
      <c r="JB692" s="196"/>
      <c r="JC692" s="196"/>
      <c r="JD692" s="196"/>
      <c r="JE692" s="196"/>
      <c r="JF692" s="196"/>
      <c r="JG692" s="196"/>
      <c r="JH692" s="196"/>
      <c r="JI692" s="196"/>
      <c r="JJ692" s="196"/>
      <c r="JK692" s="196"/>
      <c r="JL692" s="196"/>
      <c r="JM692" s="196"/>
      <c r="JN692" s="196"/>
      <c r="JO692" s="196"/>
      <c r="JP692" s="196"/>
      <c r="JQ692" s="196"/>
      <c r="JR692" s="196"/>
      <c r="JS692" s="196"/>
      <c r="JT692" s="196"/>
      <c r="JU692" s="196"/>
      <c r="JV692" s="196"/>
      <c r="JW692" s="196"/>
      <c r="JX692" s="196"/>
      <c r="JY692" s="196"/>
      <c r="JZ692" s="196"/>
      <c r="KA692" s="196"/>
      <c r="KB692" s="196"/>
      <c r="KC692" s="196"/>
      <c r="KD692" s="196"/>
      <c r="KE692" s="196"/>
      <c r="KF692" s="196"/>
      <c r="KG692" s="196"/>
      <c r="KH692" s="196"/>
      <c r="KI692" s="196"/>
      <c r="KJ692" s="196"/>
      <c r="KK692" s="196"/>
      <c r="KL692" s="196"/>
      <c r="KM692" s="196"/>
      <c r="KN692" s="196"/>
      <c r="KO692" s="196"/>
      <c r="KP692" s="196"/>
      <c r="KQ692" s="196"/>
      <c r="KR692" s="196"/>
      <c r="KS692" s="196"/>
      <c r="KT692" s="196"/>
      <c r="KU692" s="196"/>
      <c r="KV692" s="196"/>
      <c r="KW692" s="196"/>
      <c r="KX692" s="196"/>
      <c r="KY692" s="196"/>
      <c r="KZ692" s="196"/>
      <c r="LA692" s="196"/>
      <c r="LB692" s="196"/>
      <c r="LC692" s="196"/>
      <c r="LD692" s="196"/>
      <c r="LE692" s="196"/>
      <c r="LF692" s="196"/>
      <c r="LG692" s="196"/>
      <c r="LH692" s="196"/>
      <c r="LI692" s="196"/>
      <c r="LJ692" s="196"/>
      <c r="LK692" s="196"/>
      <c r="LL692" s="196"/>
      <c r="LM692" s="196"/>
      <c r="LN692" s="196"/>
      <c r="LO692" s="196"/>
      <c r="LP692" s="196"/>
      <c r="LQ692" s="196"/>
      <c r="LR692" s="196"/>
      <c r="LS692" s="196"/>
      <c r="LT692" s="196"/>
      <c r="LU692" s="196"/>
      <c r="LV692" s="196"/>
      <c r="LW692" s="196"/>
      <c r="LX692" s="196"/>
      <c r="LY692" s="196"/>
      <c r="LZ692" s="196"/>
      <c r="MA692" s="196"/>
      <c r="MB692" s="196"/>
      <c r="MC692" s="196"/>
      <c r="MD692" s="196"/>
      <c r="ME692" s="196"/>
      <c r="MF692" s="196"/>
      <c r="MG692" s="196"/>
      <c r="MH692" s="196"/>
      <c r="MI692" s="196"/>
      <c r="MJ692" s="196"/>
      <c r="MK692" s="196"/>
      <c r="ML692" s="196"/>
      <c r="MM692" s="196"/>
      <c r="MN692" s="196"/>
      <c r="MO692" s="196"/>
      <c r="MP692" s="196"/>
      <c r="MQ692" s="196"/>
      <c r="MR692" s="196"/>
      <c r="MS692" s="196"/>
      <c r="MT692" s="196"/>
      <c r="MU692" s="196"/>
      <c r="MV692" s="196"/>
      <c r="MW692" s="196"/>
      <c r="MX692" s="196"/>
      <c r="MY692" s="196"/>
      <c r="MZ692" s="196"/>
      <c r="NA692" s="196"/>
      <c r="NB692" s="196"/>
      <c r="NC692" s="196"/>
      <c r="ND692" s="196"/>
      <c r="NE692" s="196"/>
      <c r="NF692" s="196"/>
      <c r="NG692" s="196"/>
      <c r="NH692" s="196"/>
      <c r="NI692" s="196"/>
      <c r="NJ692" s="196"/>
      <c r="NK692" s="196"/>
      <c r="NL692" s="196"/>
      <c r="NM692" s="196"/>
      <c r="NN692" s="196"/>
      <c r="NO692" s="196"/>
      <c r="NP692" s="196"/>
      <c r="NQ692" s="196"/>
      <c r="NR692" s="196"/>
      <c r="NS692" s="196"/>
      <c r="NT692" s="196"/>
      <c r="NU692" s="196"/>
      <c r="NV692" s="196"/>
      <c r="NW692" s="196"/>
      <c r="NX692" s="196"/>
      <c r="NY692" s="196"/>
      <c r="NZ692" s="196"/>
      <c r="OA692" s="196"/>
      <c r="OB692" s="196"/>
      <c r="OC692" s="196"/>
      <c r="OD692" s="196"/>
      <c r="OE692" s="196"/>
      <c r="OF692" s="196"/>
      <c r="OG692" s="196"/>
      <c r="OH692" s="196"/>
      <c r="OI692" s="196"/>
      <c r="OJ692" s="196"/>
      <c r="OK692" s="196"/>
      <c r="OL692" s="196"/>
      <c r="AFC692" s="196"/>
      <c r="AFD692" s="196"/>
      <c r="AFE692" s="196"/>
      <c r="AFF692" s="196"/>
      <c r="AFG692" s="196"/>
      <c r="AFH692" s="196"/>
      <c r="AFI692" s="196"/>
      <c r="AFJ692" s="196"/>
      <c r="AFK692" s="196"/>
      <c r="AFL692" s="196"/>
      <c r="AFM692" s="196"/>
      <c r="AFN692" s="196"/>
      <c r="AFO692" s="196"/>
      <c r="AFP692" s="196"/>
      <c r="AFQ692" s="196"/>
      <c r="AFR692" s="196"/>
      <c r="AFS692" s="196"/>
      <c r="AFT692" s="196"/>
      <c r="AFU692" s="196"/>
      <c r="AFV692" s="196"/>
      <c r="AFW692" s="196"/>
      <c r="AFX692" s="196"/>
      <c r="AFY692" s="196"/>
      <c r="AFZ692" s="196"/>
      <c r="AGA692" s="196"/>
      <c r="AGB692" s="196"/>
      <c r="AGC692" s="196"/>
      <c r="AGD692" s="196"/>
      <c r="AGE692" s="196"/>
      <c r="AGF692" s="196"/>
      <c r="AGG692" s="196"/>
      <c r="AGH692" s="196"/>
      <c r="AGI692" s="196"/>
      <c r="AGJ692" s="196"/>
      <c r="AGK692" s="196"/>
      <c r="AGL692" s="196"/>
      <c r="AGM692" s="196"/>
      <c r="AGN692" s="196"/>
      <c r="AGO692" s="196"/>
      <c r="AGP692" s="196"/>
    </row>
    <row r="693" spans="1:874" ht="15.75" customHeight="1" x14ac:dyDescent="0.25">
      <c r="A693" s="196"/>
      <c r="B693" s="196"/>
      <c r="C693" s="196"/>
      <c r="D693" s="205"/>
      <c r="E693" s="196"/>
      <c r="F693" s="196"/>
      <c r="G693" s="196"/>
      <c r="H693" s="196"/>
      <c r="I693" s="196"/>
      <c r="J693" s="196"/>
      <c r="K693" s="196"/>
      <c r="L693" s="206"/>
      <c r="M693" s="196"/>
      <c r="N693" s="196"/>
      <c r="O693" s="205"/>
      <c r="P693" s="196"/>
      <c r="Q693" s="196"/>
      <c r="R693" s="196"/>
      <c r="S693" s="196"/>
      <c r="T693" s="196"/>
      <c r="U693" s="196"/>
      <c r="V693" s="196"/>
      <c r="W693" s="196"/>
      <c r="X693" s="196"/>
      <c r="Y693" s="196"/>
      <c r="Z693" s="196"/>
      <c r="AA693" s="196"/>
      <c r="AB693" s="196"/>
      <c r="AC693" s="196"/>
      <c r="AD693" s="196"/>
      <c r="AE693" s="196"/>
      <c r="AF693" s="196"/>
      <c r="AG693" s="196"/>
      <c r="AH693" s="196"/>
      <c r="AI693" s="196"/>
      <c r="AJ693" s="196"/>
      <c r="AK693" s="196"/>
      <c r="AL693" s="196"/>
      <c r="AM693" s="196"/>
      <c r="AN693" s="196"/>
      <c r="AO693" s="196"/>
      <c r="AP693" s="196"/>
      <c r="AQ693" s="196"/>
      <c r="AR693" s="196"/>
      <c r="AS693" s="196"/>
      <c r="AT693" s="196"/>
      <c r="AU693" s="196"/>
      <c r="AV693" s="196"/>
      <c r="AW693" s="196"/>
      <c r="AX693" s="196"/>
      <c r="AY693" s="196"/>
      <c r="AZ693" s="196"/>
      <c r="BA693" s="196"/>
      <c r="BB693" s="196"/>
      <c r="BC693" s="196"/>
      <c r="BD693" s="196"/>
      <c r="BE693" s="196"/>
      <c r="BF693" s="196"/>
      <c r="BG693" s="196"/>
      <c r="BH693" s="196"/>
      <c r="BI693" s="196"/>
      <c r="BJ693" s="196"/>
      <c r="BK693" s="196"/>
      <c r="BL693" s="196"/>
      <c r="BM693" s="196"/>
      <c r="BN693" s="196"/>
      <c r="BO693" s="196"/>
      <c r="BP693" s="196"/>
      <c r="BQ693" s="196"/>
      <c r="BR693" s="196"/>
      <c r="BS693" s="196"/>
      <c r="BT693" s="196"/>
      <c r="BU693" s="196"/>
      <c r="BV693" s="196"/>
      <c r="BW693" s="196"/>
      <c r="BX693" s="196"/>
      <c r="BY693" s="196"/>
      <c r="BZ693" s="196"/>
      <c r="CA693" s="196"/>
      <c r="CB693" s="196"/>
      <c r="CC693" s="196"/>
      <c r="CD693" s="196"/>
      <c r="CE693" s="196"/>
      <c r="CF693" s="196"/>
      <c r="CG693" s="196"/>
      <c r="CH693" s="196"/>
      <c r="CI693" s="196"/>
      <c r="CJ693" s="196"/>
      <c r="CK693" s="196"/>
      <c r="CL693" s="196"/>
      <c r="CM693" s="196"/>
      <c r="CN693" s="196"/>
      <c r="CO693" s="196"/>
      <c r="CP693" s="196"/>
      <c r="CQ693" s="196"/>
      <c r="CR693" s="196"/>
      <c r="CS693" s="196"/>
      <c r="CT693" s="196"/>
      <c r="CU693" s="196"/>
      <c r="CV693" s="196"/>
      <c r="CW693" s="196"/>
      <c r="CX693" s="196"/>
      <c r="CY693" s="196"/>
      <c r="CZ693" s="196"/>
      <c r="DA693" s="196"/>
      <c r="DB693" s="196"/>
      <c r="DC693" s="196"/>
      <c r="DD693" s="196"/>
      <c r="DE693" s="196"/>
      <c r="DF693" s="196"/>
      <c r="DG693" s="196"/>
      <c r="DH693" s="196"/>
      <c r="DI693" s="196"/>
      <c r="DJ693" s="196"/>
      <c r="DK693" s="196"/>
      <c r="DL693" s="196"/>
      <c r="DM693" s="196"/>
      <c r="DN693" s="196"/>
      <c r="DO693" s="196"/>
      <c r="DP693" s="196"/>
      <c r="DQ693" s="196"/>
      <c r="DR693" s="196"/>
      <c r="DS693" s="196"/>
      <c r="DT693" s="196"/>
      <c r="DU693" s="196"/>
      <c r="DV693" s="196"/>
      <c r="DW693" s="196"/>
      <c r="DX693" s="196"/>
      <c r="DY693" s="196"/>
      <c r="DZ693" s="196"/>
      <c r="EA693" s="196"/>
      <c r="EB693" s="196"/>
      <c r="EC693" s="196"/>
      <c r="ED693" s="196"/>
      <c r="EE693" s="196"/>
      <c r="EF693" s="196"/>
      <c r="EG693" s="196"/>
      <c r="EH693" s="196"/>
      <c r="EI693" s="196"/>
      <c r="EJ693" s="196"/>
      <c r="EK693" s="196"/>
      <c r="EL693" s="196"/>
      <c r="EM693" s="196"/>
      <c r="EN693" s="196"/>
      <c r="EO693" s="196"/>
      <c r="EP693" s="196"/>
      <c r="EQ693" s="196"/>
      <c r="ER693" s="196"/>
      <c r="ES693" s="196"/>
      <c r="ET693" s="196"/>
      <c r="EU693" s="196"/>
      <c r="EV693" s="196"/>
      <c r="EW693" s="196"/>
      <c r="EX693" s="196"/>
      <c r="EY693" s="196"/>
      <c r="EZ693" s="196"/>
      <c r="FA693" s="196"/>
      <c r="FB693" s="196"/>
      <c r="FC693" s="196"/>
      <c r="FD693" s="196"/>
      <c r="FE693" s="196"/>
      <c r="FF693" s="196"/>
      <c r="FG693" s="196"/>
      <c r="FH693" s="196"/>
      <c r="FI693" s="196"/>
      <c r="FJ693" s="196"/>
      <c r="FK693" s="196"/>
      <c r="FL693" s="196"/>
      <c r="FM693" s="196"/>
      <c r="FN693" s="196"/>
      <c r="FO693" s="196"/>
      <c r="FP693" s="196"/>
      <c r="FQ693" s="196"/>
      <c r="FR693" s="196"/>
      <c r="FS693" s="196"/>
      <c r="FT693" s="196"/>
      <c r="FU693" s="196"/>
      <c r="FV693" s="196"/>
      <c r="FW693" s="196"/>
      <c r="FX693" s="196"/>
      <c r="FY693" s="196"/>
      <c r="FZ693" s="196"/>
      <c r="GA693" s="196"/>
      <c r="GB693" s="196"/>
      <c r="GC693" s="196"/>
      <c r="GD693" s="196"/>
      <c r="GE693" s="196"/>
      <c r="GF693" s="196"/>
      <c r="GG693" s="196"/>
      <c r="GH693" s="196"/>
      <c r="GI693" s="196"/>
      <c r="GJ693" s="196"/>
      <c r="GK693" s="196"/>
      <c r="GL693" s="196"/>
      <c r="GM693" s="196"/>
      <c r="GN693" s="196"/>
      <c r="GO693" s="196"/>
      <c r="GP693" s="196"/>
      <c r="GQ693" s="196"/>
      <c r="GR693" s="196"/>
      <c r="GS693" s="196"/>
      <c r="GT693" s="196"/>
      <c r="GU693" s="196"/>
      <c r="GV693" s="196"/>
      <c r="GW693" s="196"/>
      <c r="GX693" s="196"/>
      <c r="GY693" s="196"/>
      <c r="GZ693" s="196"/>
      <c r="HA693" s="196"/>
      <c r="HB693" s="196"/>
      <c r="HC693" s="196"/>
      <c r="HD693" s="196"/>
      <c r="HE693" s="196"/>
      <c r="HF693" s="196"/>
      <c r="HG693" s="196"/>
      <c r="HH693" s="196"/>
      <c r="HI693" s="196"/>
      <c r="HJ693" s="196"/>
      <c r="HK693" s="196"/>
      <c r="HL693" s="196"/>
      <c r="HM693" s="196"/>
      <c r="HN693" s="196"/>
      <c r="HO693" s="196"/>
      <c r="HP693" s="196"/>
      <c r="HQ693" s="196"/>
      <c r="HR693" s="196"/>
      <c r="HS693" s="196"/>
      <c r="HT693" s="196"/>
      <c r="HU693" s="196"/>
      <c r="HV693" s="196"/>
      <c r="HW693" s="196"/>
      <c r="HX693" s="196"/>
      <c r="HY693" s="196"/>
      <c r="HZ693" s="196"/>
      <c r="IA693" s="196"/>
      <c r="IB693" s="196"/>
      <c r="IC693" s="196"/>
      <c r="ID693" s="196"/>
      <c r="IE693" s="196"/>
      <c r="IF693" s="196"/>
      <c r="IG693" s="196"/>
      <c r="IH693" s="196"/>
      <c r="II693" s="196"/>
      <c r="IJ693" s="196"/>
      <c r="IK693" s="196"/>
      <c r="IL693" s="196"/>
      <c r="IM693" s="196"/>
      <c r="IN693" s="196"/>
      <c r="IO693" s="196"/>
      <c r="IP693" s="196"/>
      <c r="IQ693" s="196"/>
      <c r="IR693" s="196"/>
      <c r="IS693" s="196"/>
      <c r="IT693" s="196"/>
      <c r="IU693" s="196"/>
      <c r="IV693" s="196"/>
      <c r="IW693" s="196"/>
      <c r="IX693" s="196"/>
      <c r="IY693" s="196"/>
      <c r="IZ693" s="196"/>
      <c r="JA693" s="196"/>
      <c r="JB693" s="196"/>
      <c r="JC693" s="196"/>
      <c r="JD693" s="196"/>
      <c r="JE693" s="196"/>
      <c r="JF693" s="196"/>
      <c r="JG693" s="196"/>
      <c r="JH693" s="196"/>
      <c r="JI693" s="196"/>
      <c r="JJ693" s="196"/>
      <c r="JK693" s="196"/>
      <c r="JL693" s="196"/>
      <c r="JM693" s="196"/>
      <c r="JN693" s="196"/>
      <c r="JO693" s="196"/>
      <c r="JP693" s="196"/>
      <c r="JQ693" s="196"/>
      <c r="JR693" s="196"/>
      <c r="JS693" s="196"/>
      <c r="JT693" s="196"/>
      <c r="JU693" s="196"/>
      <c r="JV693" s="196"/>
      <c r="JW693" s="196"/>
      <c r="JX693" s="196"/>
      <c r="JY693" s="196"/>
      <c r="JZ693" s="196"/>
      <c r="KA693" s="196"/>
      <c r="KB693" s="196"/>
      <c r="KC693" s="196"/>
      <c r="KD693" s="196"/>
      <c r="KE693" s="196"/>
      <c r="KF693" s="196"/>
      <c r="KG693" s="196"/>
      <c r="KH693" s="196"/>
      <c r="KI693" s="196"/>
      <c r="KJ693" s="196"/>
      <c r="KK693" s="196"/>
      <c r="KL693" s="196"/>
      <c r="KM693" s="196"/>
      <c r="KN693" s="196"/>
      <c r="KO693" s="196"/>
      <c r="KP693" s="196"/>
      <c r="KQ693" s="196"/>
      <c r="KR693" s="196"/>
      <c r="KS693" s="196"/>
      <c r="KT693" s="196"/>
      <c r="KU693" s="196"/>
      <c r="KV693" s="196"/>
      <c r="KW693" s="196"/>
      <c r="KX693" s="196"/>
      <c r="KY693" s="196"/>
      <c r="KZ693" s="196"/>
      <c r="LA693" s="196"/>
      <c r="LB693" s="196"/>
      <c r="LC693" s="196"/>
      <c r="LD693" s="196"/>
      <c r="LE693" s="196"/>
      <c r="LF693" s="196"/>
      <c r="LG693" s="196"/>
      <c r="LH693" s="196"/>
      <c r="LI693" s="196"/>
      <c r="LJ693" s="196"/>
      <c r="LK693" s="196"/>
      <c r="LL693" s="196"/>
      <c r="LM693" s="196"/>
      <c r="LN693" s="196"/>
      <c r="LO693" s="196"/>
      <c r="LP693" s="196"/>
      <c r="LQ693" s="196"/>
      <c r="LR693" s="196"/>
      <c r="LS693" s="196"/>
      <c r="LT693" s="196"/>
      <c r="LU693" s="196"/>
      <c r="LV693" s="196"/>
      <c r="LW693" s="196"/>
      <c r="LX693" s="196"/>
      <c r="LY693" s="196"/>
      <c r="LZ693" s="196"/>
      <c r="MA693" s="196"/>
      <c r="MB693" s="196"/>
      <c r="MC693" s="196"/>
      <c r="MD693" s="196"/>
      <c r="ME693" s="196"/>
      <c r="MF693" s="196"/>
      <c r="MG693" s="196"/>
      <c r="MH693" s="196"/>
      <c r="MI693" s="196"/>
      <c r="MJ693" s="196"/>
      <c r="MK693" s="196"/>
      <c r="ML693" s="196"/>
      <c r="MM693" s="196"/>
      <c r="MN693" s="196"/>
      <c r="MO693" s="196"/>
      <c r="MP693" s="196"/>
      <c r="MQ693" s="196"/>
      <c r="MR693" s="196"/>
      <c r="MS693" s="196"/>
      <c r="MT693" s="196"/>
      <c r="MU693" s="196"/>
      <c r="MV693" s="196"/>
      <c r="MW693" s="196"/>
      <c r="MX693" s="196"/>
      <c r="MY693" s="196"/>
      <c r="MZ693" s="196"/>
      <c r="NA693" s="196"/>
      <c r="NB693" s="196"/>
      <c r="NC693" s="196"/>
      <c r="ND693" s="196"/>
      <c r="NE693" s="196"/>
      <c r="NF693" s="196"/>
      <c r="NG693" s="196"/>
      <c r="NH693" s="196"/>
      <c r="NI693" s="196"/>
      <c r="NJ693" s="196"/>
      <c r="NK693" s="196"/>
      <c r="NL693" s="196"/>
      <c r="NM693" s="196"/>
      <c r="NN693" s="196"/>
      <c r="NO693" s="196"/>
      <c r="NP693" s="196"/>
      <c r="NQ693" s="196"/>
      <c r="NR693" s="196"/>
      <c r="NS693" s="196"/>
      <c r="NT693" s="196"/>
      <c r="NU693" s="196"/>
      <c r="NV693" s="196"/>
      <c r="NW693" s="196"/>
      <c r="NX693" s="196"/>
      <c r="NY693" s="196"/>
      <c r="NZ693" s="196"/>
      <c r="OA693" s="196"/>
      <c r="OB693" s="196"/>
      <c r="OC693" s="196"/>
      <c r="OD693" s="196"/>
      <c r="OE693" s="196"/>
      <c r="OF693" s="196"/>
      <c r="OG693" s="196"/>
      <c r="OH693" s="196"/>
      <c r="OI693" s="196"/>
      <c r="OJ693" s="196"/>
      <c r="OK693" s="196"/>
      <c r="OL693" s="196"/>
      <c r="AFC693" s="196"/>
      <c r="AFD693" s="196"/>
      <c r="AFE693" s="196"/>
      <c r="AFF693" s="196"/>
      <c r="AFG693" s="196"/>
      <c r="AFH693" s="196"/>
      <c r="AFI693" s="196"/>
      <c r="AFJ693" s="196"/>
      <c r="AFK693" s="196"/>
      <c r="AFL693" s="196"/>
      <c r="AFM693" s="196"/>
      <c r="AFN693" s="196"/>
      <c r="AFO693" s="196"/>
      <c r="AFP693" s="196"/>
      <c r="AFQ693" s="196"/>
      <c r="AFR693" s="196"/>
      <c r="AFS693" s="196"/>
      <c r="AFT693" s="196"/>
      <c r="AFU693" s="196"/>
      <c r="AFV693" s="196"/>
      <c r="AFW693" s="196"/>
      <c r="AFX693" s="196"/>
      <c r="AFY693" s="196"/>
      <c r="AFZ693" s="196"/>
      <c r="AGA693" s="196"/>
      <c r="AGB693" s="196"/>
      <c r="AGC693" s="196"/>
      <c r="AGD693" s="196"/>
      <c r="AGE693" s="196"/>
      <c r="AGF693" s="196"/>
      <c r="AGG693" s="196"/>
      <c r="AGH693" s="196"/>
      <c r="AGI693" s="196"/>
      <c r="AGJ693" s="196"/>
      <c r="AGK693" s="196"/>
      <c r="AGL693" s="196"/>
      <c r="AGM693" s="196"/>
      <c r="AGN693" s="196"/>
      <c r="AGO693" s="196"/>
      <c r="AGP693" s="196"/>
    </row>
    <row r="694" spans="1:874" ht="15.75" customHeight="1" x14ac:dyDescent="0.25">
      <c r="A694" s="196"/>
      <c r="B694" s="196"/>
      <c r="C694" s="196"/>
      <c r="D694" s="205"/>
      <c r="E694" s="196"/>
      <c r="F694" s="196"/>
      <c r="G694" s="196"/>
      <c r="H694" s="196"/>
      <c r="I694" s="196"/>
      <c r="J694" s="196"/>
      <c r="K694" s="196"/>
      <c r="L694" s="206"/>
      <c r="M694" s="196"/>
      <c r="N694" s="196"/>
      <c r="O694" s="205"/>
      <c r="P694" s="196"/>
      <c r="Q694" s="196"/>
      <c r="R694" s="196"/>
      <c r="S694" s="196"/>
      <c r="T694" s="196"/>
      <c r="U694" s="196"/>
      <c r="V694" s="196"/>
      <c r="W694" s="196"/>
      <c r="X694" s="196"/>
      <c r="Y694" s="196"/>
      <c r="Z694" s="196"/>
      <c r="AA694" s="196"/>
      <c r="AB694" s="196"/>
      <c r="AC694" s="196"/>
      <c r="AD694" s="196"/>
      <c r="AE694" s="196"/>
      <c r="AF694" s="196"/>
      <c r="AG694" s="196"/>
      <c r="AH694" s="196"/>
      <c r="AI694" s="196"/>
      <c r="AJ694" s="196"/>
      <c r="AK694" s="196"/>
      <c r="AL694" s="196"/>
      <c r="AM694" s="196"/>
      <c r="AN694" s="196"/>
      <c r="AO694" s="196"/>
      <c r="AP694" s="196"/>
      <c r="AQ694" s="196"/>
      <c r="AR694" s="196"/>
      <c r="AS694" s="196"/>
      <c r="AT694" s="196"/>
      <c r="AU694" s="196"/>
      <c r="AV694" s="196"/>
      <c r="AW694" s="196"/>
      <c r="AX694" s="196"/>
      <c r="AY694" s="196"/>
      <c r="AZ694" s="196"/>
      <c r="BA694" s="196"/>
      <c r="BB694" s="196"/>
      <c r="BC694" s="196"/>
      <c r="BD694" s="196"/>
      <c r="BE694" s="196"/>
      <c r="BF694" s="196"/>
      <c r="BG694" s="196"/>
      <c r="BH694" s="196"/>
      <c r="BI694" s="196"/>
      <c r="BJ694" s="196"/>
      <c r="BK694" s="196"/>
      <c r="BL694" s="196"/>
      <c r="BM694" s="196"/>
      <c r="BN694" s="196"/>
      <c r="BO694" s="196"/>
      <c r="BP694" s="196"/>
      <c r="BQ694" s="196"/>
      <c r="BR694" s="196"/>
      <c r="BS694" s="196"/>
      <c r="BT694" s="196"/>
      <c r="BU694" s="196"/>
      <c r="BV694" s="196"/>
      <c r="BW694" s="196"/>
      <c r="BX694" s="196"/>
      <c r="BY694" s="196"/>
      <c r="BZ694" s="196"/>
      <c r="CA694" s="196"/>
      <c r="CB694" s="196"/>
      <c r="CC694" s="196"/>
      <c r="CD694" s="196"/>
      <c r="CE694" s="196"/>
      <c r="CF694" s="196"/>
      <c r="CG694" s="196"/>
      <c r="CH694" s="196"/>
      <c r="CI694" s="196"/>
      <c r="CJ694" s="196"/>
      <c r="CK694" s="196"/>
      <c r="CL694" s="196"/>
      <c r="CM694" s="196"/>
      <c r="CN694" s="196"/>
      <c r="CO694" s="196"/>
      <c r="CP694" s="196"/>
      <c r="CQ694" s="196"/>
      <c r="CR694" s="196"/>
      <c r="CS694" s="196"/>
      <c r="CT694" s="196"/>
      <c r="CU694" s="196"/>
      <c r="CV694" s="196"/>
      <c r="CW694" s="196"/>
      <c r="CX694" s="196"/>
      <c r="CY694" s="196"/>
      <c r="CZ694" s="196"/>
      <c r="DA694" s="196"/>
      <c r="DB694" s="196"/>
      <c r="DC694" s="196"/>
      <c r="DD694" s="196"/>
      <c r="DE694" s="196"/>
      <c r="DF694" s="196"/>
      <c r="DG694" s="196"/>
      <c r="DH694" s="196"/>
      <c r="DI694" s="196"/>
      <c r="DJ694" s="196"/>
      <c r="DK694" s="196"/>
      <c r="DL694" s="196"/>
      <c r="DM694" s="196"/>
      <c r="DN694" s="196"/>
      <c r="DO694" s="196"/>
      <c r="DP694" s="196"/>
      <c r="DQ694" s="196"/>
      <c r="DR694" s="196"/>
      <c r="DS694" s="196"/>
      <c r="DT694" s="196"/>
      <c r="DU694" s="196"/>
      <c r="DV694" s="196"/>
      <c r="DW694" s="196"/>
      <c r="DX694" s="196"/>
      <c r="DY694" s="196"/>
      <c r="DZ694" s="196"/>
      <c r="EA694" s="196"/>
      <c r="EB694" s="196"/>
      <c r="EC694" s="196"/>
      <c r="ED694" s="196"/>
      <c r="EE694" s="196"/>
      <c r="EF694" s="196"/>
      <c r="EG694" s="196"/>
      <c r="EH694" s="196"/>
      <c r="EI694" s="196"/>
      <c r="EJ694" s="196"/>
      <c r="EK694" s="196"/>
      <c r="EL694" s="196"/>
      <c r="EM694" s="196"/>
      <c r="EN694" s="196"/>
      <c r="EO694" s="196"/>
      <c r="EP694" s="196"/>
      <c r="EQ694" s="196"/>
      <c r="ER694" s="196"/>
      <c r="ES694" s="196"/>
      <c r="ET694" s="196"/>
      <c r="EU694" s="196"/>
      <c r="EV694" s="196"/>
      <c r="EW694" s="196"/>
      <c r="EX694" s="196"/>
      <c r="EY694" s="196"/>
      <c r="EZ694" s="196"/>
      <c r="FA694" s="196"/>
      <c r="FB694" s="196"/>
      <c r="FC694" s="196"/>
      <c r="FD694" s="196"/>
      <c r="FE694" s="196"/>
      <c r="FF694" s="196"/>
      <c r="FG694" s="196"/>
      <c r="FH694" s="196"/>
      <c r="FI694" s="196"/>
      <c r="FJ694" s="196"/>
      <c r="FK694" s="196"/>
      <c r="FL694" s="196"/>
      <c r="FM694" s="196"/>
      <c r="FN694" s="196"/>
      <c r="FO694" s="196"/>
      <c r="FP694" s="196"/>
      <c r="FQ694" s="196"/>
      <c r="FR694" s="196"/>
      <c r="FS694" s="196"/>
      <c r="FT694" s="196"/>
      <c r="FU694" s="196"/>
      <c r="FV694" s="196"/>
      <c r="FW694" s="196"/>
      <c r="FX694" s="196"/>
      <c r="FY694" s="196"/>
      <c r="FZ694" s="196"/>
      <c r="GA694" s="196"/>
      <c r="GB694" s="196"/>
      <c r="GC694" s="196"/>
      <c r="GD694" s="196"/>
      <c r="GE694" s="196"/>
      <c r="GF694" s="196"/>
      <c r="GG694" s="196"/>
      <c r="GH694" s="196"/>
      <c r="GI694" s="196"/>
      <c r="GJ694" s="196"/>
      <c r="GK694" s="196"/>
      <c r="GL694" s="196"/>
      <c r="GM694" s="196"/>
      <c r="GN694" s="196"/>
      <c r="GO694" s="196"/>
      <c r="GP694" s="196"/>
      <c r="GQ694" s="196"/>
      <c r="GR694" s="196"/>
      <c r="GS694" s="196"/>
      <c r="GT694" s="196"/>
      <c r="GU694" s="196"/>
      <c r="GV694" s="196"/>
      <c r="GW694" s="196"/>
      <c r="GX694" s="196"/>
      <c r="GY694" s="196"/>
      <c r="GZ694" s="196"/>
      <c r="HA694" s="196"/>
      <c r="HB694" s="196"/>
      <c r="HC694" s="196"/>
      <c r="HD694" s="196"/>
      <c r="HE694" s="196"/>
      <c r="HF694" s="196"/>
      <c r="HG694" s="196"/>
      <c r="HH694" s="196"/>
      <c r="HI694" s="196"/>
      <c r="HJ694" s="196"/>
      <c r="HK694" s="196"/>
      <c r="HL694" s="196"/>
      <c r="HM694" s="196"/>
      <c r="HN694" s="196"/>
      <c r="HO694" s="196"/>
      <c r="HP694" s="196"/>
      <c r="HQ694" s="196"/>
      <c r="HR694" s="196"/>
      <c r="HS694" s="196"/>
      <c r="HT694" s="196"/>
      <c r="HU694" s="196"/>
      <c r="HV694" s="196"/>
      <c r="HW694" s="196"/>
      <c r="HX694" s="196"/>
      <c r="HY694" s="196"/>
      <c r="HZ694" s="196"/>
      <c r="IA694" s="196"/>
      <c r="IB694" s="196"/>
      <c r="IC694" s="196"/>
      <c r="ID694" s="196"/>
      <c r="IE694" s="196"/>
      <c r="IF694" s="196"/>
      <c r="IG694" s="196"/>
      <c r="IH694" s="196"/>
      <c r="II694" s="196"/>
      <c r="IJ694" s="196"/>
      <c r="IK694" s="196"/>
      <c r="IL694" s="196"/>
      <c r="IM694" s="196"/>
      <c r="IN694" s="196"/>
      <c r="IO694" s="196"/>
      <c r="IP694" s="196"/>
      <c r="IQ694" s="196"/>
      <c r="IR694" s="196"/>
      <c r="IS694" s="196"/>
      <c r="IT694" s="196"/>
      <c r="IU694" s="196"/>
      <c r="IV694" s="196"/>
      <c r="IW694" s="196"/>
      <c r="IX694" s="196"/>
      <c r="IY694" s="196"/>
      <c r="IZ694" s="196"/>
      <c r="JA694" s="196"/>
      <c r="JB694" s="196"/>
      <c r="JC694" s="196"/>
      <c r="JD694" s="196"/>
      <c r="JE694" s="196"/>
      <c r="JF694" s="196"/>
      <c r="JG694" s="196"/>
      <c r="JH694" s="196"/>
      <c r="JI694" s="196"/>
      <c r="JJ694" s="196"/>
      <c r="JK694" s="196"/>
      <c r="JL694" s="196"/>
      <c r="JM694" s="196"/>
      <c r="JN694" s="196"/>
      <c r="JO694" s="196"/>
      <c r="JP694" s="196"/>
      <c r="JQ694" s="196"/>
      <c r="JR694" s="196"/>
      <c r="JS694" s="196"/>
      <c r="JT694" s="196"/>
      <c r="JU694" s="196"/>
      <c r="JV694" s="196"/>
      <c r="JW694" s="196"/>
      <c r="JX694" s="196"/>
      <c r="JY694" s="196"/>
      <c r="JZ694" s="196"/>
      <c r="KA694" s="196"/>
      <c r="KB694" s="196"/>
      <c r="KC694" s="196"/>
      <c r="KD694" s="196"/>
      <c r="KE694" s="196"/>
      <c r="KF694" s="196"/>
      <c r="KG694" s="196"/>
      <c r="KH694" s="196"/>
      <c r="KI694" s="196"/>
      <c r="KJ694" s="196"/>
      <c r="KK694" s="196"/>
      <c r="KL694" s="196"/>
      <c r="KM694" s="196"/>
      <c r="KN694" s="196"/>
      <c r="KO694" s="196"/>
      <c r="KP694" s="196"/>
      <c r="KQ694" s="196"/>
      <c r="KR694" s="196"/>
      <c r="KS694" s="196"/>
      <c r="KT694" s="196"/>
      <c r="KU694" s="196"/>
      <c r="KV694" s="196"/>
      <c r="KW694" s="196"/>
      <c r="KX694" s="196"/>
      <c r="KY694" s="196"/>
      <c r="KZ694" s="196"/>
      <c r="LA694" s="196"/>
      <c r="LB694" s="196"/>
      <c r="LC694" s="196"/>
      <c r="LD694" s="196"/>
      <c r="LE694" s="196"/>
      <c r="LF694" s="196"/>
      <c r="LG694" s="196"/>
      <c r="LH694" s="196"/>
      <c r="LI694" s="196"/>
      <c r="LJ694" s="196"/>
      <c r="LK694" s="196"/>
      <c r="LL694" s="196"/>
      <c r="LM694" s="196"/>
      <c r="LN694" s="196"/>
      <c r="LO694" s="196"/>
      <c r="LP694" s="196"/>
      <c r="LQ694" s="196"/>
      <c r="LR694" s="196"/>
      <c r="LS694" s="196"/>
      <c r="LT694" s="196"/>
      <c r="LU694" s="196"/>
      <c r="LV694" s="196"/>
      <c r="LW694" s="196"/>
      <c r="LX694" s="196"/>
      <c r="LY694" s="196"/>
      <c r="LZ694" s="196"/>
      <c r="MA694" s="196"/>
      <c r="MB694" s="196"/>
      <c r="MC694" s="196"/>
      <c r="MD694" s="196"/>
      <c r="ME694" s="196"/>
      <c r="MF694" s="196"/>
      <c r="MG694" s="196"/>
      <c r="MH694" s="196"/>
      <c r="MI694" s="196"/>
      <c r="MJ694" s="196"/>
      <c r="MK694" s="196"/>
      <c r="ML694" s="196"/>
      <c r="MM694" s="196"/>
      <c r="MN694" s="196"/>
      <c r="MO694" s="196"/>
      <c r="MP694" s="196"/>
      <c r="MQ694" s="196"/>
      <c r="MR694" s="196"/>
      <c r="MS694" s="196"/>
      <c r="MT694" s="196"/>
      <c r="MU694" s="196"/>
      <c r="MV694" s="196"/>
      <c r="MW694" s="196"/>
      <c r="MX694" s="196"/>
      <c r="MY694" s="196"/>
      <c r="MZ694" s="196"/>
      <c r="NA694" s="196"/>
      <c r="NB694" s="196"/>
      <c r="NC694" s="196"/>
      <c r="ND694" s="196"/>
      <c r="NE694" s="196"/>
      <c r="NF694" s="196"/>
      <c r="NG694" s="196"/>
      <c r="NH694" s="196"/>
      <c r="NI694" s="196"/>
      <c r="NJ694" s="196"/>
      <c r="NK694" s="196"/>
      <c r="NL694" s="196"/>
      <c r="NM694" s="196"/>
      <c r="NN694" s="196"/>
      <c r="NO694" s="196"/>
      <c r="NP694" s="196"/>
      <c r="NQ694" s="196"/>
      <c r="NR694" s="196"/>
      <c r="NS694" s="196"/>
      <c r="NT694" s="196"/>
      <c r="NU694" s="196"/>
      <c r="NV694" s="196"/>
      <c r="NW694" s="196"/>
      <c r="NX694" s="196"/>
      <c r="NY694" s="196"/>
      <c r="NZ694" s="196"/>
      <c r="OA694" s="196"/>
      <c r="OB694" s="196"/>
      <c r="OC694" s="196"/>
      <c r="OD694" s="196"/>
      <c r="OE694" s="196"/>
      <c r="OF694" s="196"/>
      <c r="OG694" s="196"/>
      <c r="OH694" s="196"/>
      <c r="OI694" s="196"/>
      <c r="OJ694" s="196"/>
      <c r="OK694" s="196"/>
      <c r="OL694" s="196"/>
      <c r="AFC694" s="196"/>
      <c r="AFD694" s="196"/>
      <c r="AFE694" s="196"/>
      <c r="AFF694" s="196"/>
      <c r="AFG694" s="196"/>
      <c r="AFH694" s="196"/>
      <c r="AFI694" s="196"/>
      <c r="AFJ694" s="196"/>
      <c r="AFK694" s="196"/>
      <c r="AFL694" s="196"/>
      <c r="AFM694" s="196"/>
      <c r="AFN694" s="196"/>
      <c r="AFO694" s="196"/>
      <c r="AFP694" s="196"/>
      <c r="AFQ694" s="196"/>
      <c r="AFR694" s="196"/>
      <c r="AFS694" s="196"/>
      <c r="AFT694" s="196"/>
      <c r="AFU694" s="196"/>
      <c r="AFV694" s="196"/>
      <c r="AFW694" s="196"/>
      <c r="AFX694" s="196"/>
      <c r="AFY694" s="196"/>
      <c r="AFZ694" s="196"/>
      <c r="AGA694" s="196"/>
      <c r="AGB694" s="196"/>
      <c r="AGC694" s="196"/>
      <c r="AGD694" s="196"/>
      <c r="AGE694" s="196"/>
      <c r="AGF694" s="196"/>
      <c r="AGG694" s="196"/>
      <c r="AGH694" s="196"/>
      <c r="AGI694" s="196"/>
      <c r="AGJ694" s="196"/>
      <c r="AGK694" s="196"/>
      <c r="AGL694" s="196"/>
      <c r="AGM694" s="196"/>
      <c r="AGN694" s="196"/>
      <c r="AGO694" s="196"/>
      <c r="AGP694" s="196"/>
    </row>
    <row r="695" spans="1:874" ht="15.75" customHeight="1" x14ac:dyDescent="0.25">
      <c r="A695" s="196"/>
      <c r="B695" s="196"/>
      <c r="C695" s="196"/>
      <c r="D695" s="205"/>
      <c r="E695" s="196"/>
      <c r="F695" s="196"/>
      <c r="G695" s="196"/>
      <c r="H695" s="196"/>
      <c r="I695" s="196"/>
      <c r="J695" s="196"/>
      <c r="K695" s="196"/>
      <c r="L695" s="206"/>
      <c r="M695" s="196"/>
      <c r="N695" s="196"/>
      <c r="O695" s="205"/>
      <c r="P695" s="196"/>
      <c r="Q695" s="196"/>
      <c r="R695" s="196"/>
      <c r="S695" s="196"/>
      <c r="T695" s="196"/>
      <c r="U695" s="196"/>
      <c r="V695" s="196"/>
      <c r="W695" s="196"/>
      <c r="X695" s="196"/>
      <c r="Y695" s="196"/>
      <c r="Z695" s="196"/>
      <c r="AA695" s="196"/>
      <c r="AB695" s="196"/>
      <c r="AC695" s="196"/>
      <c r="AD695" s="196"/>
      <c r="AE695" s="196"/>
      <c r="AF695" s="196"/>
      <c r="AG695" s="196"/>
      <c r="AH695" s="196"/>
      <c r="AI695" s="196"/>
      <c r="AJ695" s="196"/>
      <c r="AK695" s="196"/>
      <c r="AL695" s="196"/>
      <c r="AM695" s="196"/>
      <c r="AN695" s="196"/>
      <c r="AO695" s="196"/>
      <c r="AP695" s="196"/>
      <c r="AQ695" s="196"/>
      <c r="AR695" s="196"/>
      <c r="AS695" s="196"/>
      <c r="AT695" s="196"/>
      <c r="AU695" s="196"/>
      <c r="AV695" s="196"/>
      <c r="AW695" s="196"/>
      <c r="AX695" s="196"/>
      <c r="AY695" s="196"/>
      <c r="AZ695" s="196"/>
      <c r="BA695" s="196"/>
      <c r="BB695" s="196"/>
      <c r="BC695" s="196"/>
      <c r="BD695" s="196"/>
      <c r="BE695" s="196"/>
      <c r="BF695" s="196"/>
      <c r="BG695" s="196"/>
      <c r="BH695" s="196"/>
      <c r="BI695" s="196"/>
      <c r="BJ695" s="196"/>
      <c r="BK695" s="196"/>
      <c r="BL695" s="196"/>
      <c r="BM695" s="196"/>
      <c r="BN695" s="196"/>
      <c r="BO695" s="196"/>
      <c r="BP695" s="196"/>
      <c r="BQ695" s="196"/>
      <c r="BR695" s="196"/>
      <c r="BS695" s="196"/>
      <c r="BT695" s="196"/>
      <c r="BU695" s="196"/>
      <c r="BV695" s="196"/>
      <c r="BW695" s="196"/>
      <c r="BX695" s="196"/>
      <c r="BY695" s="196"/>
      <c r="BZ695" s="196"/>
      <c r="CA695" s="196"/>
      <c r="CB695" s="196"/>
      <c r="CC695" s="196"/>
      <c r="CD695" s="196"/>
      <c r="CE695" s="196"/>
      <c r="CF695" s="196"/>
      <c r="CG695" s="196"/>
      <c r="CH695" s="196"/>
      <c r="CI695" s="196"/>
      <c r="CJ695" s="196"/>
      <c r="CK695" s="196"/>
      <c r="CL695" s="196"/>
      <c r="CM695" s="196"/>
      <c r="CN695" s="196"/>
      <c r="CO695" s="196"/>
      <c r="CP695" s="196"/>
      <c r="CQ695" s="196"/>
      <c r="CR695" s="196"/>
      <c r="CS695" s="196"/>
      <c r="CT695" s="196"/>
      <c r="CU695" s="196"/>
      <c r="CV695" s="196"/>
      <c r="CW695" s="196"/>
      <c r="CX695" s="196"/>
      <c r="CY695" s="196"/>
      <c r="CZ695" s="196"/>
      <c r="DA695" s="196"/>
      <c r="DB695" s="196"/>
      <c r="DC695" s="196"/>
      <c r="DD695" s="196"/>
      <c r="DE695" s="196"/>
      <c r="DF695" s="196"/>
      <c r="DG695" s="196"/>
      <c r="DH695" s="196"/>
      <c r="DI695" s="196"/>
      <c r="DJ695" s="196"/>
      <c r="DK695" s="196"/>
      <c r="DL695" s="196"/>
      <c r="DM695" s="196"/>
      <c r="DN695" s="196"/>
      <c r="DO695" s="196"/>
      <c r="DP695" s="196"/>
      <c r="DQ695" s="196"/>
      <c r="DR695" s="196"/>
      <c r="DS695" s="196"/>
      <c r="DT695" s="196"/>
      <c r="DU695" s="196"/>
      <c r="DV695" s="196"/>
      <c r="DW695" s="196"/>
      <c r="DX695" s="196"/>
      <c r="DY695" s="196"/>
      <c r="DZ695" s="196"/>
      <c r="EA695" s="196"/>
      <c r="EB695" s="196"/>
      <c r="EC695" s="196"/>
      <c r="ED695" s="196"/>
      <c r="EE695" s="196"/>
      <c r="EF695" s="196"/>
      <c r="EG695" s="196"/>
      <c r="EH695" s="196"/>
      <c r="EI695" s="196"/>
      <c r="EJ695" s="196"/>
      <c r="EK695" s="196"/>
      <c r="EL695" s="196"/>
      <c r="EM695" s="196"/>
      <c r="EN695" s="196"/>
      <c r="EO695" s="196"/>
      <c r="EP695" s="196"/>
      <c r="EQ695" s="196"/>
      <c r="ER695" s="196"/>
      <c r="ES695" s="196"/>
      <c r="ET695" s="196"/>
      <c r="EU695" s="196"/>
      <c r="EV695" s="196"/>
      <c r="EW695" s="196"/>
      <c r="EX695" s="196"/>
      <c r="EY695" s="196"/>
      <c r="EZ695" s="196"/>
      <c r="FA695" s="196"/>
      <c r="FB695" s="196"/>
      <c r="FC695" s="196"/>
      <c r="FD695" s="196"/>
      <c r="FE695" s="196"/>
      <c r="FF695" s="196"/>
      <c r="FG695" s="196"/>
      <c r="FH695" s="196"/>
      <c r="FI695" s="196"/>
      <c r="FJ695" s="196"/>
      <c r="FK695" s="196"/>
      <c r="FL695" s="196"/>
      <c r="FM695" s="196"/>
      <c r="FN695" s="196"/>
      <c r="FO695" s="196"/>
      <c r="FP695" s="196"/>
      <c r="FQ695" s="196"/>
      <c r="FR695" s="196"/>
      <c r="FS695" s="196"/>
      <c r="FT695" s="196"/>
      <c r="FU695" s="196"/>
      <c r="FV695" s="196"/>
      <c r="FW695" s="196"/>
      <c r="FX695" s="196"/>
      <c r="FY695" s="196"/>
      <c r="FZ695" s="196"/>
      <c r="GA695" s="196"/>
      <c r="GB695" s="196"/>
      <c r="GC695" s="196"/>
      <c r="GD695" s="196"/>
      <c r="GE695" s="196"/>
      <c r="GF695" s="196"/>
      <c r="GG695" s="196"/>
      <c r="GH695" s="196"/>
      <c r="GI695" s="196"/>
      <c r="GJ695" s="196"/>
      <c r="GK695" s="196"/>
      <c r="GL695" s="196"/>
      <c r="GM695" s="196"/>
      <c r="GN695" s="196"/>
      <c r="GO695" s="196"/>
      <c r="GP695" s="196"/>
      <c r="GQ695" s="196"/>
      <c r="GR695" s="196"/>
      <c r="GS695" s="196"/>
      <c r="GT695" s="196"/>
      <c r="GU695" s="196"/>
      <c r="GV695" s="196"/>
      <c r="GW695" s="196"/>
      <c r="GX695" s="196"/>
      <c r="GY695" s="196"/>
      <c r="GZ695" s="196"/>
      <c r="HA695" s="196"/>
      <c r="HB695" s="196"/>
      <c r="HC695" s="196"/>
      <c r="HD695" s="196"/>
      <c r="HE695" s="196"/>
      <c r="HF695" s="196"/>
      <c r="HG695" s="196"/>
      <c r="HH695" s="196"/>
      <c r="HI695" s="196"/>
      <c r="HJ695" s="196"/>
      <c r="HK695" s="196"/>
      <c r="HL695" s="196"/>
      <c r="HM695" s="196"/>
      <c r="HN695" s="196"/>
      <c r="HO695" s="196"/>
      <c r="HP695" s="196"/>
      <c r="HQ695" s="196"/>
      <c r="HR695" s="196"/>
      <c r="HS695" s="196"/>
      <c r="HT695" s="196"/>
      <c r="HU695" s="196"/>
      <c r="HV695" s="196"/>
      <c r="HW695" s="196"/>
      <c r="HX695" s="196"/>
      <c r="HY695" s="196"/>
      <c r="HZ695" s="196"/>
      <c r="IA695" s="196"/>
      <c r="IB695" s="196"/>
      <c r="IC695" s="196"/>
      <c r="ID695" s="196"/>
      <c r="IE695" s="196"/>
      <c r="IF695" s="196"/>
      <c r="IG695" s="196"/>
      <c r="IH695" s="196"/>
      <c r="II695" s="196"/>
      <c r="IJ695" s="196"/>
      <c r="IK695" s="196"/>
      <c r="IL695" s="196"/>
      <c r="IM695" s="196"/>
      <c r="IN695" s="196"/>
      <c r="IO695" s="196"/>
      <c r="IP695" s="196"/>
      <c r="IQ695" s="196"/>
      <c r="IR695" s="196"/>
      <c r="IS695" s="196"/>
      <c r="IT695" s="196"/>
      <c r="IU695" s="196"/>
      <c r="IV695" s="196"/>
      <c r="IW695" s="196"/>
      <c r="IX695" s="196"/>
      <c r="IY695" s="196"/>
      <c r="IZ695" s="196"/>
      <c r="JA695" s="196"/>
      <c r="JB695" s="196"/>
      <c r="JC695" s="196"/>
      <c r="JD695" s="196"/>
      <c r="JE695" s="196"/>
      <c r="JF695" s="196"/>
      <c r="JG695" s="196"/>
      <c r="JH695" s="196"/>
      <c r="JI695" s="196"/>
      <c r="JJ695" s="196"/>
      <c r="JK695" s="196"/>
      <c r="JL695" s="196"/>
      <c r="JM695" s="196"/>
      <c r="JN695" s="196"/>
      <c r="JO695" s="196"/>
      <c r="JP695" s="196"/>
      <c r="JQ695" s="196"/>
      <c r="JR695" s="196"/>
      <c r="JS695" s="196"/>
      <c r="JT695" s="196"/>
      <c r="JU695" s="196"/>
      <c r="JV695" s="196"/>
      <c r="JW695" s="196"/>
      <c r="JX695" s="196"/>
      <c r="JY695" s="196"/>
      <c r="JZ695" s="196"/>
      <c r="KA695" s="196"/>
      <c r="KB695" s="196"/>
      <c r="KC695" s="196"/>
      <c r="KD695" s="196"/>
      <c r="KE695" s="196"/>
      <c r="KF695" s="196"/>
      <c r="KG695" s="196"/>
      <c r="KH695" s="196"/>
      <c r="KI695" s="196"/>
      <c r="KJ695" s="196"/>
      <c r="KK695" s="196"/>
      <c r="KL695" s="196"/>
      <c r="KM695" s="196"/>
      <c r="KN695" s="196"/>
      <c r="KO695" s="196"/>
      <c r="KP695" s="196"/>
      <c r="KQ695" s="196"/>
      <c r="KR695" s="196"/>
      <c r="KS695" s="196"/>
      <c r="KT695" s="196"/>
      <c r="KU695" s="196"/>
      <c r="KV695" s="196"/>
      <c r="KW695" s="196"/>
      <c r="KX695" s="196"/>
      <c r="KY695" s="196"/>
      <c r="KZ695" s="196"/>
      <c r="LA695" s="196"/>
      <c r="LB695" s="196"/>
      <c r="LC695" s="196"/>
      <c r="LD695" s="196"/>
      <c r="LE695" s="196"/>
      <c r="LF695" s="196"/>
      <c r="LG695" s="196"/>
      <c r="LH695" s="196"/>
      <c r="LI695" s="196"/>
      <c r="LJ695" s="196"/>
      <c r="LK695" s="196"/>
      <c r="LL695" s="196"/>
      <c r="LM695" s="196"/>
      <c r="LN695" s="196"/>
      <c r="LO695" s="196"/>
      <c r="LP695" s="196"/>
      <c r="LQ695" s="196"/>
      <c r="LR695" s="196"/>
      <c r="LS695" s="196"/>
      <c r="LT695" s="196"/>
      <c r="LU695" s="196"/>
      <c r="LV695" s="196"/>
      <c r="LW695" s="196"/>
      <c r="LX695" s="196"/>
      <c r="LY695" s="196"/>
      <c r="LZ695" s="196"/>
      <c r="MA695" s="196"/>
      <c r="MB695" s="196"/>
      <c r="MC695" s="196"/>
      <c r="MD695" s="196"/>
      <c r="ME695" s="196"/>
      <c r="MF695" s="196"/>
      <c r="MG695" s="196"/>
      <c r="MH695" s="196"/>
      <c r="MI695" s="196"/>
      <c r="MJ695" s="196"/>
      <c r="MK695" s="196"/>
      <c r="ML695" s="196"/>
      <c r="MM695" s="196"/>
      <c r="MN695" s="196"/>
      <c r="MO695" s="196"/>
      <c r="MP695" s="196"/>
      <c r="MQ695" s="196"/>
      <c r="MR695" s="196"/>
      <c r="MS695" s="196"/>
      <c r="MT695" s="196"/>
      <c r="MU695" s="196"/>
      <c r="MV695" s="196"/>
      <c r="MW695" s="196"/>
      <c r="MX695" s="196"/>
      <c r="MY695" s="196"/>
      <c r="MZ695" s="196"/>
      <c r="NA695" s="196"/>
      <c r="NB695" s="196"/>
      <c r="NC695" s="196"/>
      <c r="ND695" s="196"/>
      <c r="NE695" s="196"/>
      <c r="NF695" s="196"/>
      <c r="NG695" s="196"/>
      <c r="NH695" s="196"/>
      <c r="NI695" s="196"/>
      <c r="NJ695" s="196"/>
      <c r="NK695" s="196"/>
      <c r="NL695" s="196"/>
      <c r="NM695" s="196"/>
      <c r="NN695" s="196"/>
      <c r="NO695" s="196"/>
      <c r="NP695" s="196"/>
      <c r="NQ695" s="196"/>
      <c r="NR695" s="196"/>
      <c r="NS695" s="196"/>
      <c r="NT695" s="196"/>
      <c r="NU695" s="196"/>
      <c r="NV695" s="196"/>
      <c r="NW695" s="196"/>
      <c r="NX695" s="196"/>
      <c r="NY695" s="196"/>
      <c r="NZ695" s="196"/>
      <c r="OA695" s="196"/>
      <c r="OB695" s="196"/>
      <c r="OC695" s="196"/>
      <c r="OD695" s="196"/>
      <c r="OE695" s="196"/>
      <c r="OF695" s="196"/>
      <c r="OG695" s="196"/>
      <c r="OH695" s="196"/>
      <c r="OI695" s="196"/>
      <c r="OJ695" s="196"/>
      <c r="OK695" s="196"/>
      <c r="OL695" s="196"/>
      <c r="AFC695" s="196"/>
      <c r="AFD695" s="196"/>
      <c r="AFE695" s="196"/>
      <c r="AFF695" s="196"/>
      <c r="AFG695" s="196"/>
      <c r="AFH695" s="196"/>
      <c r="AFI695" s="196"/>
      <c r="AFJ695" s="196"/>
      <c r="AFK695" s="196"/>
      <c r="AFL695" s="196"/>
      <c r="AFM695" s="196"/>
      <c r="AFN695" s="196"/>
      <c r="AFO695" s="196"/>
      <c r="AFP695" s="196"/>
      <c r="AFQ695" s="196"/>
      <c r="AFR695" s="196"/>
      <c r="AFS695" s="196"/>
      <c r="AFT695" s="196"/>
      <c r="AFU695" s="196"/>
      <c r="AFV695" s="196"/>
      <c r="AFW695" s="196"/>
      <c r="AFX695" s="196"/>
      <c r="AFY695" s="196"/>
      <c r="AFZ695" s="196"/>
      <c r="AGA695" s="196"/>
      <c r="AGB695" s="196"/>
      <c r="AGC695" s="196"/>
      <c r="AGD695" s="196"/>
      <c r="AGE695" s="196"/>
      <c r="AGF695" s="196"/>
      <c r="AGG695" s="196"/>
      <c r="AGH695" s="196"/>
      <c r="AGI695" s="196"/>
      <c r="AGJ695" s="196"/>
      <c r="AGK695" s="196"/>
      <c r="AGL695" s="196"/>
      <c r="AGM695" s="196"/>
      <c r="AGN695" s="196"/>
      <c r="AGO695" s="196"/>
      <c r="AGP695" s="196"/>
    </row>
    <row r="696" spans="1:874" ht="15.75" customHeight="1" x14ac:dyDescent="0.25">
      <c r="A696" s="196"/>
      <c r="B696" s="196"/>
      <c r="C696" s="196"/>
      <c r="D696" s="205"/>
      <c r="E696" s="196"/>
      <c r="F696" s="196"/>
      <c r="G696" s="196"/>
      <c r="H696" s="196"/>
      <c r="I696" s="196"/>
      <c r="J696" s="196"/>
      <c r="K696" s="196"/>
      <c r="L696" s="206"/>
      <c r="M696" s="196"/>
      <c r="N696" s="196"/>
      <c r="O696" s="205"/>
      <c r="P696" s="196"/>
      <c r="Q696" s="196"/>
      <c r="R696" s="196"/>
      <c r="S696" s="196"/>
      <c r="T696" s="196"/>
      <c r="U696" s="196"/>
      <c r="V696" s="196"/>
      <c r="W696" s="196"/>
      <c r="X696" s="196"/>
      <c r="Y696" s="196"/>
      <c r="Z696" s="196"/>
      <c r="AA696" s="196"/>
      <c r="AB696" s="196"/>
      <c r="AC696" s="196"/>
      <c r="AD696" s="196"/>
      <c r="AE696" s="196"/>
      <c r="AF696" s="196"/>
      <c r="AG696" s="196"/>
      <c r="AH696" s="196"/>
      <c r="AI696" s="196"/>
      <c r="AJ696" s="196"/>
      <c r="AK696" s="196"/>
      <c r="AL696" s="196"/>
      <c r="AM696" s="196"/>
      <c r="AN696" s="196"/>
      <c r="AO696" s="196"/>
      <c r="AP696" s="196"/>
      <c r="AQ696" s="196"/>
      <c r="AR696" s="196"/>
      <c r="AS696" s="196"/>
      <c r="AT696" s="196"/>
      <c r="AU696" s="196"/>
      <c r="AV696" s="196"/>
      <c r="AW696" s="196"/>
      <c r="AX696" s="196"/>
      <c r="AY696" s="196"/>
      <c r="AZ696" s="196"/>
      <c r="BA696" s="196"/>
      <c r="BB696" s="196"/>
      <c r="BC696" s="196"/>
      <c r="BD696" s="196"/>
      <c r="BE696" s="196"/>
      <c r="BF696" s="196"/>
      <c r="BG696" s="196"/>
      <c r="BH696" s="196"/>
      <c r="BI696" s="196"/>
      <c r="BJ696" s="196"/>
      <c r="BK696" s="196"/>
      <c r="BL696" s="196"/>
      <c r="BM696" s="196"/>
      <c r="BN696" s="196"/>
      <c r="BO696" s="196"/>
      <c r="BP696" s="196"/>
      <c r="BQ696" s="196"/>
      <c r="BR696" s="196"/>
      <c r="BS696" s="196"/>
      <c r="BT696" s="196"/>
      <c r="BU696" s="196"/>
      <c r="BV696" s="196"/>
      <c r="BW696" s="196"/>
      <c r="BX696" s="196"/>
      <c r="BY696" s="196"/>
      <c r="BZ696" s="196"/>
      <c r="CA696" s="196"/>
      <c r="CB696" s="196"/>
      <c r="CC696" s="196"/>
      <c r="CD696" s="196"/>
      <c r="CE696" s="196"/>
      <c r="CF696" s="196"/>
      <c r="CG696" s="196"/>
      <c r="CH696" s="196"/>
      <c r="CI696" s="196"/>
      <c r="CJ696" s="196"/>
      <c r="CK696" s="196"/>
      <c r="CL696" s="196"/>
      <c r="CM696" s="196"/>
      <c r="CN696" s="196"/>
      <c r="CO696" s="196"/>
      <c r="CP696" s="196"/>
      <c r="CQ696" s="196"/>
      <c r="CR696" s="196"/>
      <c r="CS696" s="196"/>
      <c r="CT696" s="196"/>
      <c r="CU696" s="196"/>
      <c r="CV696" s="196"/>
      <c r="CW696" s="196"/>
      <c r="CX696" s="196"/>
      <c r="CY696" s="196"/>
      <c r="CZ696" s="196"/>
      <c r="DA696" s="196"/>
      <c r="DB696" s="196"/>
      <c r="DC696" s="196"/>
      <c r="DD696" s="196"/>
      <c r="DE696" s="196"/>
      <c r="DF696" s="196"/>
      <c r="DG696" s="196"/>
      <c r="DH696" s="196"/>
      <c r="DI696" s="196"/>
      <c r="DJ696" s="196"/>
      <c r="DK696" s="196"/>
      <c r="DL696" s="196"/>
      <c r="DM696" s="196"/>
      <c r="DN696" s="196"/>
      <c r="DO696" s="196"/>
      <c r="DP696" s="196"/>
      <c r="DQ696" s="196"/>
      <c r="DR696" s="196"/>
      <c r="DS696" s="196"/>
      <c r="DT696" s="196"/>
      <c r="DU696" s="196"/>
      <c r="DV696" s="196"/>
      <c r="DW696" s="196"/>
      <c r="DX696" s="196"/>
      <c r="DY696" s="196"/>
      <c r="DZ696" s="196"/>
      <c r="EA696" s="196"/>
      <c r="EB696" s="196"/>
      <c r="EC696" s="196"/>
      <c r="ED696" s="196"/>
      <c r="EE696" s="196"/>
      <c r="EF696" s="196"/>
      <c r="EG696" s="196"/>
      <c r="EH696" s="196"/>
      <c r="EI696" s="196"/>
      <c r="EJ696" s="196"/>
      <c r="EK696" s="196"/>
      <c r="EL696" s="196"/>
      <c r="EM696" s="196"/>
      <c r="EN696" s="196"/>
      <c r="EO696" s="196"/>
      <c r="EP696" s="196"/>
      <c r="EQ696" s="196"/>
      <c r="ER696" s="196"/>
      <c r="ES696" s="196"/>
      <c r="ET696" s="196"/>
      <c r="EU696" s="196"/>
      <c r="EV696" s="196"/>
      <c r="EW696" s="196"/>
      <c r="EX696" s="196"/>
      <c r="EY696" s="196"/>
      <c r="EZ696" s="196"/>
      <c r="FA696" s="196"/>
      <c r="FB696" s="196"/>
      <c r="FC696" s="196"/>
      <c r="FD696" s="196"/>
      <c r="FE696" s="196"/>
      <c r="FF696" s="196"/>
      <c r="FG696" s="196"/>
      <c r="FH696" s="196"/>
      <c r="FI696" s="196"/>
      <c r="FJ696" s="196"/>
      <c r="FK696" s="196"/>
      <c r="FL696" s="196"/>
      <c r="FM696" s="196"/>
      <c r="FN696" s="196"/>
      <c r="FO696" s="196"/>
      <c r="FP696" s="196"/>
      <c r="FQ696" s="196"/>
      <c r="FR696" s="196"/>
      <c r="FS696" s="196"/>
      <c r="FT696" s="196"/>
      <c r="FU696" s="196"/>
      <c r="FV696" s="196"/>
      <c r="FW696" s="196"/>
      <c r="FX696" s="196"/>
      <c r="FY696" s="196"/>
      <c r="FZ696" s="196"/>
      <c r="GA696" s="196"/>
      <c r="GB696" s="196"/>
      <c r="GC696" s="196"/>
      <c r="GD696" s="196"/>
      <c r="GE696" s="196"/>
      <c r="GF696" s="196"/>
      <c r="GG696" s="196"/>
      <c r="GH696" s="196"/>
      <c r="GI696" s="196"/>
      <c r="GJ696" s="196"/>
      <c r="GK696" s="196"/>
      <c r="GL696" s="196"/>
      <c r="GM696" s="196"/>
      <c r="GN696" s="196"/>
      <c r="GO696" s="196"/>
      <c r="GP696" s="196"/>
      <c r="GQ696" s="196"/>
      <c r="GR696" s="196"/>
      <c r="GS696" s="196"/>
      <c r="GT696" s="196"/>
      <c r="GU696" s="196"/>
      <c r="GV696" s="196"/>
      <c r="GW696" s="196"/>
      <c r="GX696" s="196"/>
      <c r="GY696" s="196"/>
      <c r="GZ696" s="196"/>
      <c r="HA696" s="196"/>
      <c r="HB696" s="196"/>
      <c r="HC696" s="196"/>
      <c r="HD696" s="196"/>
      <c r="HE696" s="196"/>
      <c r="HF696" s="196"/>
      <c r="HG696" s="196"/>
      <c r="HH696" s="196"/>
      <c r="HI696" s="196"/>
      <c r="HJ696" s="196"/>
      <c r="HK696" s="196"/>
      <c r="HL696" s="196"/>
      <c r="HM696" s="196"/>
      <c r="HN696" s="196"/>
      <c r="HO696" s="196"/>
      <c r="HP696" s="196"/>
      <c r="HQ696" s="196"/>
      <c r="HR696" s="196"/>
      <c r="HS696" s="196"/>
      <c r="HT696" s="196"/>
      <c r="HU696" s="196"/>
      <c r="HV696" s="196"/>
      <c r="HW696" s="196"/>
      <c r="HX696" s="196"/>
      <c r="HY696" s="196"/>
      <c r="HZ696" s="196"/>
      <c r="IA696" s="196"/>
      <c r="IB696" s="196"/>
      <c r="IC696" s="196"/>
      <c r="ID696" s="196"/>
      <c r="IE696" s="196"/>
      <c r="IF696" s="196"/>
      <c r="IG696" s="196"/>
      <c r="IH696" s="196"/>
      <c r="II696" s="196"/>
      <c r="IJ696" s="196"/>
      <c r="IK696" s="196"/>
      <c r="IL696" s="196"/>
      <c r="IM696" s="196"/>
      <c r="IN696" s="196"/>
      <c r="IO696" s="196"/>
      <c r="IP696" s="196"/>
      <c r="IQ696" s="196"/>
      <c r="IR696" s="196"/>
      <c r="IS696" s="196"/>
      <c r="IT696" s="196"/>
      <c r="IU696" s="196"/>
      <c r="IV696" s="196"/>
      <c r="IW696" s="196"/>
      <c r="IX696" s="196"/>
      <c r="IY696" s="196"/>
      <c r="IZ696" s="196"/>
      <c r="JA696" s="196"/>
      <c r="JB696" s="196"/>
      <c r="JC696" s="196"/>
      <c r="JD696" s="196"/>
      <c r="JE696" s="196"/>
      <c r="JF696" s="196"/>
      <c r="JG696" s="196"/>
      <c r="JH696" s="196"/>
      <c r="JI696" s="196"/>
      <c r="JJ696" s="196"/>
      <c r="JK696" s="196"/>
      <c r="JL696" s="196"/>
      <c r="JM696" s="196"/>
      <c r="JN696" s="196"/>
      <c r="JO696" s="196"/>
      <c r="JP696" s="196"/>
      <c r="JQ696" s="196"/>
      <c r="JR696" s="196"/>
      <c r="JS696" s="196"/>
      <c r="JT696" s="196"/>
      <c r="JU696" s="196"/>
      <c r="JV696" s="196"/>
      <c r="JW696" s="196"/>
      <c r="JX696" s="196"/>
      <c r="JY696" s="196"/>
      <c r="JZ696" s="196"/>
      <c r="KA696" s="196"/>
      <c r="KB696" s="196"/>
      <c r="KC696" s="196"/>
      <c r="KD696" s="196"/>
      <c r="KE696" s="196"/>
      <c r="KF696" s="196"/>
      <c r="KG696" s="196"/>
      <c r="KH696" s="196"/>
      <c r="KI696" s="196"/>
      <c r="KJ696" s="196"/>
      <c r="KK696" s="196"/>
      <c r="KL696" s="196"/>
      <c r="KM696" s="196"/>
      <c r="KN696" s="196"/>
      <c r="KO696" s="196"/>
      <c r="KP696" s="196"/>
      <c r="KQ696" s="196"/>
      <c r="KR696" s="196"/>
      <c r="KS696" s="196"/>
      <c r="KT696" s="196"/>
      <c r="KU696" s="196"/>
      <c r="KV696" s="196"/>
      <c r="KW696" s="196"/>
      <c r="KX696" s="196"/>
      <c r="KY696" s="196"/>
      <c r="KZ696" s="196"/>
      <c r="LA696" s="196"/>
      <c r="LB696" s="196"/>
      <c r="LC696" s="196"/>
      <c r="LD696" s="196"/>
      <c r="LE696" s="196"/>
      <c r="LF696" s="196"/>
      <c r="LG696" s="196"/>
      <c r="LH696" s="196"/>
      <c r="LI696" s="196"/>
      <c r="LJ696" s="196"/>
      <c r="LK696" s="196"/>
      <c r="LL696" s="196"/>
      <c r="LM696" s="196"/>
      <c r="LN696" s="196"/>
      <c r="LO696" s="196"/>
      <c r="LP696" s="196"/>
      <c r="LQ696" s="196"/>
      <c r="LR696" s="196"/>
      <c r="LS696" s="196"/>
      <c r="LT696" s="196"/>
      <c r="LU696" s="196"/>
      <c r="LV696" s="196"/>
      <c r="LW696" s="196"/>
      <c r="LX696" s="196"/>
      <c r="LY696" s="196"/>
      <c r="LZ696" s="196"/>
      <c r="MA696" s="196"/>
      <c r="MB696" s="196"/>
      <c r="MC696" s="196"/>
      <c r="MD696" s="196"/>
      <c r="ME696" s="196"/>
      <c r="MF696" s="196"/>
      <c r="MG696" s="196"/>
      <c r="MH696" s="196"/>
      <c r="MI696" s="196"/>
      <c r="MJ696" s="196"/>
      <c r="MK696" s="196"/>
      <c r="ML696" s="196"/>
      <c r="MM696" s="196"/>
      <c r="MN696" s="196"/>
      <c r="MO696" s="196"/>
      <c r="MP696" s="196"/>
      <c r="MQ696" s="196"/>
      <c r="MR696" s="196"/>
      <c r="MS696" s="196"/>
      <c r="MT696" s="196"/>
      <c r="MU696" s="196"/>
      <c r="MV696" s="196"/>
      <c r="MW696" s="196"/>
      <c r="MX696" s="196"/>
      <c r="MY696" s="196"/>
      <c r="MZ696" s="196"/>
      <c r="NA696" s="196"/>
      <c r="NB696" s="196"/>
      <c r="NC696" s="196"/>
      <c r="ND696" s="196"/>
      <c r="NE696" s="196"/>
      <c r="NF696" s="196"/>
      <c r="NG696" s="196"/>
      <c r="NH696" s="196"/>
      <c r="NI696" s="196"/>
      <c r="NJ696" s="196"/>
      <c r="NK696" s="196"/>
      <c r="NL696" s="196"/>
      <c r="NM696" s="196"/>
      <c r="NN696" s="196"/>
      <c r="NO696" s="196"/>
      <c r="NP696" s="196"/>
      <c r="NQ696" s="196"/>
      <c r="NR696" s="196"/>
      <c r="NS696" s="196"/>
      <c r="NT696" s="196"/>
      <c r="NU696" s="196"/>
      <c r="NV696" s="196"/>
      <c r="NW696" s="196"/>
      <c r="NX696" s="196"/>
      <c r="NY696" s="196"/>
      <c r="NZ696" s="196"/>
      <c r="OA696" s="196"/>
      <c r="OB696" s="196"/>
      <c r="OC696" s="196"/>
      <c r="OD696" s="196"/>
      <c r="OE696" s="196"/>
      <c r="OF696" s="196"/>
      <c r="OG696" s="196"/>
      <c r="OH696" s="196"/>
      <c r="OI696" s="196"/>
      <c r="OJ696" s="196"/>
      <c r="OK696" s="196"/>
      <c r="OL696" s="196"/>
      <c r="AFC696" s="196"/>
      <c r="AFD696" s="196"/>
      <c r="AFE696" s="196"/>
      <c r="AFF696" s="196"/>
      <c r="AFG696" s="196"/>
      <c r="AFH696" s="196"/>
      <c r="AFI696" s="196"/>
      <c r="AFJ696" s="196"/>
      <c r="AFK696" s="196"/>
      <c r="AFL696" s="196"/>
      <c r="AFM696" s="196"/>
      <c r="AFN696" s="196"/>
      <c r="AFO696" s="196"/>
      <c r="AFP696" s="196"/>
      <c r="AFQ696" s="196"/>
      <c r="AFR696" s="196"/>
      <c r="AFS696" s="196"/>
      <c r="AFT696" s="196"/>
      <c r="AFU696" s="196"/>
      <c r="AFV696" s="196"/>
      <c r="AFW696" s="196"/>
      <c r="AFX696" s="196"/>
      <c r="AFY696" s="196"/>
      <c r="AFZ696" s="196"/>
      <c r="AGA696" s="196"/>
      <c r="AGB696" s="196"/>
      <c r="AGC696" s="196"/>
      <c r="AGD696" s="196"/>
      <c r="AGE696" s="196"/>
      <c r="AGF696" s="196"/>
      <c r="AGG696" s="196"/>
      <c r="AGH696" s="196"/>
      <c r="AGI696" s="196"/>
      <c r="AGJ696" s="196"/>
      <c r="AGK696" s="196"/>
      <c r="AGL696" s="196"/>
      <c r="AGM696" s="196"/>
      <c r="AGN696" s="196"/>
      <c r="AGO696" s="196"/>
      <c r="AGP696" s="196"/>
    </row>
    <row r="697" spans="1:874" ht="15.75" customHeight="1" x14ac:dyDescent="0.25">
      <c r="A697" s="196"/>
      <c r="B697" s="196"/>
      <c r="C697" s="196"/>
      <c r="D697" s="205"/>
      <c r="E697" s="196"/>
      <c r="F697" s="196"/>
      <c r="G697" s="196"/>
      <c r="H697" s="196"/>
      <c r="I697" s="196"/>
      <c r="J697" s="196"/>
      <c r="K697" s="196"/>
      <c r="L697" s="206"/>
      <c r="M697" s="196"/>
      <c r="N697" s="196"/>
      <c r="O697" s="205"/>
      <c r="P697" s="196"/>
      <c r="Q697" s="196"/>
      <c r="R697" s="196"/>
      <c r="S697" s="196"/>
      <c r="T697" s="196"/>
      <c r="U697" s="196"/>
      <c r="V697" s="196"/>
      <c r="W697" s="196"/>
      <c r="X697" s="196"/>
      <c r="Y697" s="196"/>
      <c r="Z697" s="196"/>
      <c r="AA697" s="196"/>
      <c r="AB697" s="196"/>
      <c r="AC697" s="196"/>
      <c r="AD697" s="196"/>
      <c r="AE697" s="196"/>
      <c r="AF697" s="196"/>
      <c r="AG697" s="196"/>
      <c r="AH697" s="196"/>
      <c r="AI697" s="196"/>
      <c r="AJ697" s="196"/>
      <c r="AK697" s="196"/>
      <c r="AL697" s="196"/>
      <c r="AM697" s="196"/>
      <c r="AN697" s="196"/>
      <c r="AO697" s="196"/>
      <c r="AP697" s="196"/>
      <c r="AQ697" s="196"/>
      <c r="AR697" s="196"/>
      <c r="AS697" s="196"/>
      <c r="AT697" s="196"/>
      <c r="AU697" s="196"/>
      <c r="AV697" s="196"/>
      <c r="AW697" s="196"/>
      <c r="AX697" s="196"/>
      <c r="AY697" s="196"/>
      <c r="AZ697" s="196"/>
      <c r="BA697" s="196"/>
      <c r="BB697" s="196"/>
      <c r="BC697" s="196"/>
      <c r="BD697" s="196"/>
      <c r="BE697" s="196"/>
      <c r="BF697" s="196"/>
      <c r="BG697" s="196"/>
      <c r="BH697" s="196"/>
      <c r="BI697" s="196"/>
      <c r="BJ697" s="196"/>
      <c r="BK697" s="196"/>
      <c r="BL697" s="196"/>
      <c r="BM697" s="196"/>
      <c r="BN697" s="196"/>
      <c r="BO697" s="196"/>
      <c r="BP697" s="196"/>
      <c r="BQ697" s="196"/>
      <c r="BR697" s="196"/>
      <c r="BS697" s="196"/>
      <c r="BT697" s="196"/>
      <c r="BU697" s="196"/>
      <c r="BV697" s="196"/>
      <c r="BW697" s="196"/>
      <c r="BX697" s="196"/>
      <c r="BY697" s="196"/>
      <c r="BZ697" s="196"/>
      <c r="CA697" s="196"/>
      <c r="CB697" s="196"/>
      <c r="CC697" s="196"/>
      <c r="CD697" s="196"/>
      <c r="CE697" s="196"/>
      <c r="CF697" s="196"/>
      <c r="CG697" s="196"/>
      <c r="CH697" s="196"/>
      <c r="CI697" s="196"/>
      <c r="CJ697" s="196"/>
      <c r="CK697" s="196"/>
      <c r="CL697" s="196"/>
      <c r="CM697" s="196"/>
      <c r="CN697" s="196"/>
      <c r="CO697" s="196"/>
      <c r="CP697" s="196"/>
      <c r="CQ697" s="196"/>
      <c r="CR697" s="196"/>
      <c r="CS697" s="196"/>
      <c r="CT697" s="196"/>
      <c r="CU697" s="196"/>
      <c r="CV697" s="196"/>
      <c r="CW697" s="196"/>
      <c r="CX697" s="196"/>
      <c r="CY697" s="196"/>
      <c r="CZ697" s="196"/>
      <c r="DA697" s="196"/>
      <c r="DB697" s="196"/>
      <c r="DC697" s="196"/>
      <c r="DD697" s="196"/>
      <c r="DE697" s="196"/>
      <c r="DF697" s="196"/>
      <c r="DG697" s="196"/>
      <c r="DH697" s="196"/>
      <c r="DI697" s="196"/>
      <c r="DJ697" s="196"/>
      <c r="DK697" s="196"/>
      <c r="DL697" s="196"/>
      <c r="DM697" s="196"/>
      <c r="DN697" s="196"/>
      <c r="DO697" s="196"/>
      <c r="DP697" s="196"/>
      <c r="DQ697" s="196"/>
      <c r="DR697" s="196"/>
      <c r="DS697" s="196"/>
      <c r="DT697" s="196"/>
      <c r="DU697" s="196"/>
      <c r="DV697" s="196"/>
      <c r="DW697" s="196"/>
      <c r="DX697" s="196"/>
      <c r="DY697" s="196"/>
      <c r="DZ697" s="196"/>
      <c r="EA697" s="196"/>
      <c r="EB697" s="196"/>
      <c r="EC697" s="196"/>
      <c r="ED697" s="196"/>
      <c r="EE697" s="196"/>
      <c r="EF697" s="196"/>
      <c r="EG697" s="196"/>
      <c r="EH697" s="196"/>
      <c r="EI697" s="196"/>
      <c r="EJ697" s="196"/>
      <c r="EK697" s="196"/>
      <c r="EL697" s="196"/>
      <c r="EM697" s="196"/>
      <c r="EN697" s="196"/>
      <c r="EO697" s="196"/>
      <c r="EP697" s="196"/>
      <c r="EQ697" s="196"/>
      <c r="ER697" s="196"/>
      <c r="ES697" s="196"/>
      <c r="ET697" s="196"/>
      <c r="EU697" s="196"/>
      <c r="EV697" s="196"/>
      <c r="EW697" s="196"/>
      <c r="EX697" s="196"/>
      <c r="EY697" s="196"/>
      <c r="EZ697" s="196"/>
      <c r="FA697" s="196"/>
      <c r="FB697" s="196"/>
      <c r="FC697" s="196"/>
      <c r="FD697" s="196"/>
      <c r="FE697" s="196"/>
      <c r="FF697" s="196"/>
      <c r="FG697" s="196"/>
      <c r="FH697" s="196"/>
      <c r="FI697" s="196"/>
      <c r="FJ697" s="196"/>
      <c r="FK697" s="196"/>
      <c r="FL697" s="196"/>
      <c r="FM697" s="196"/>
      <c r="FN697" s="196"/>
      <c r="FO697" s="196"/>
      <c r="FP697" s="196"/>
      <c r="FQ697" s="196"/>
      <c r="FR697" s="196"/>
      <c r="FS697" s="196"/>
      <c r="FT697" s="196"/>
      <c r="FU697" s="196"/>
      <c r="FV697" s="196"/>
      <c r="FW697" s="196"/>
      <c r="FX697" s="196"/>
      <c r="FY697" s="196"/>
      <c r="FZ697" s="196"/>
      <c r="GA697" s="196"/>
      <c r="GB697" s="196"/>
      <c r="GC697" s="196"/>
      <c r="GD697" s="196"/>
      <c r="GE697" s="196"/>
      <c r="GF697" s="196"/>
      <c r="GG697" s="196"/>
      <c r="GH697" s="196"/>
      <c r="GI697" s="196"/>
      <c r="GJ697" s="196"/>
      <c r="GK697" s="196"/>
      <c r="GL697" s="196"/>
      <c r="GM697" s="196"/>
      <c r="GN697" s="196"/>
      <c r="GO697" s="196"/>
      <c r="GP697" s="196"/>
      <c r="GQ697" s="196"/>
      <c r="GR697" s="196"/>
      <c r="GS697" s="196"/>
      <c r="GT697" s="196"/>
      <c r="GU697" s="196"/>
      <c r="GV697" s="196"/>
      <c r="GW697" s="196"/>
      <c r="GX697" s="196"/>
      <c r="GY697" s="196"/>
      <c r="GZ697" s="196"/>
      <c r="HA697" s="196"/>
      <c r="HB697" s="196"/>
      <c r="HC697" s="196"/>
      <c r="HD697" s="196"/>
      <c r="HE697" s="196"/>
      <c r="HF697" s="196"/>
      <c r="HG697" s="196"/>
      <c r="HH697" s="196"/>
      <c r="HI697" s="196"/>
      <c r="HJ697" s="196"/>
      <c r="HK697" s="196"/>
      <c r="HL697" s="196"/>
      <c r="HM697" s="196"/>
      <c r="HN697" s="196"/>
      <c r="HO697" s="196"/>
      <c r="HP697" s="196"/>
      <c r="HQ697" s="196"/>
      <c r="HR697" s="196"/>
      <c r="HS697" s="196"/>
      <c r="HT697" s="196"/>
      <c r="HU697" s="196"/>
      <c r="HV697" s="196"/>
      <c r="HW697" s="196"/>
      <c r="HX697" s="196"/>
      <c r="HY697" s="196"/>
      <c r="HZ697" s="196"/>
      <c r="IA697" s="196"/>
      <c r="IB697" s="196"/>
      <c r="IC697" s="196"/>
      <c r="ID697" s="196"/>
      <c r="IE697" s="196"/>
      <c r="IF697" s="196"/>
      <c r="IG697" s="196"/>
      <c r="IH697" s="196"/>
      <c r="II697" s="196"/>
      <c r="IJ697" s="196"/>
      <c r="IK697" s="196"/>
      <c r="IL697" s="196"/>
      <c r="IM697" s="196"/>
      <c r="IN697" s="196"/>
      <c r="IO697" s="196"/>
      <c r="IP697" s="196"/>
      <c r="IQ697" s="196"/>
      <c r="IR697" s="196"/>
      <c r="IS697" s="196"/>
      <c r="IT697" s="196"/>
      <c r="IU697" s="196"/>
      <c r="IV697" s="196"/>
      <c r="IW697" s="196"/>
      <c r="IX697" s="196"/>
      <c r="IY697" s="196"/>
      <c r="IZ697" s="196"/>
      <c r="JA697" s="196"/>
      <c r="JB697" s="196"/>
      <c r="JC697" s="196"/>
      <c r="JD697" s="196"/>
      <c r="JE697" s="196"/>
      <c r="JF697" s="196"/>
      <c r="JG697" s="196"/>
      <c r="JH697" s="196"/>
      <c r="JI697" s="196"/>
      <c r="JJ697" s="196"/>
      <c r="JK697" s="196"/>
      <c r="JL697" s="196"/>
      <c r="JM697" s="196"/>
      <c r="JN697" s="196"/>
      <c r="JO697" s="196"/>
      <c r="JP697" s="196"/>
      <c r="JQ697" s="196"/>
      <c r="JR697" s="196"/>
      <c r="JS697" s="196"/>
      <c r="JT697" s="196"/>
      <c r="JU697" s="196"/>
      <c r="JV697" s="196"/>
      <c r="JW697" s="196"/>
      <c r="JX697" s="196"/>
      <c r="JY697" s="196"/>
      <c r="JZ697" s="196"/>
      <c r="KA697" s="196"/>
      <c r="KB697" s="196"/>
      <c r="KC697" s="196"/>
      <c r="KD697" s="196"/>
      <c r="KE697" s="196"/>
      <c r="KF697" s="196"/>
      <c r="KG697" s="196"/>
      <c r="KH697" s="196"/>
      <c r="KI697" s="196"/>
      <c r="KJ697" s="196"/>
      <c r="KK697" s="196"/>
      <c r="KL697" s="196"/>
      <c r="KM697" s="196"/>
      <c r="KN697" s="196"/>
      <c r="KO697" s="196"/>
      <c r="KP697" s="196"/>
      <c r="KQ697" s="196"/>
      <c r="KR697" s="196"/>
      <c r="KS697" s="196"/>
      <c r="KT697" s="196"/>
      <c r="KU697" s="196"/>
      <c r="KV697" s="196"/>
      <c r="KW697" s="196"/>
      <c r="KX697" s="196"/>
      <c r="KY697" s="196"/>
      <c r="KZ697" s="196"/>
      <c r="LA697" s="196"/>
      <c r="LB697" s="196"/>
      <c r="LC697" s="196"/>
      <c r="LD697" s="196"/>
      <c r="LE697" s="196"/>
      <c r="LF697" s="196"/>
      <c r="LG697" s="196"/>
      <c r="LH697" s="196"/>
      <c r="LI697" s="196"/>
      <c r="LJ697" s="196"/>
      <c r="LK697" s="196"/>
      <c r="LL697" s="196"/>
      <c r="LM697" s="196"/>
      <c r="LN697" s="196"/>
      <c r="LO697" s="196"/>
      <c r="LP697" s="196"/>
      <c r="LQ697" s="196"/>
      <c r="LR697" s="196"/>
      <c r="LS697" s="196"/>
      <c r="LT697" s="196"/>
      <c r="LU697" s="196"/>
      <c r="LV697" s="196"/>
      <c r="LW697" s="196"/>
      <c r="LX697" s="196"/>
      <c r="LY697" s="196"/>
      <c r="LZ697" s="196"/>
      <c r="MA697" s="196"/>
      <c r="MB697" s="196"/>
      <c r="MC697" s="196"/>
      <c r="MD697" s="196"/>
      <c r="ME697" s="196"/>
      <c r="MF697" s="196"/>
      <c r="MG697" s="196"/>
      <c r="MH697" s="196"/>
      <c r="MI697" s="196"/>
      <c r="MJ697" s="196"/>
      <c r="MK697" s="196"/>
      <c r="ML697" s="196"/>
      <c r="MM697" s="196"/>
      <c r="MN697" s="196"/>
      <c r="MO697" s="196"/>
      <c r="MP697" s="196"/>
      <c r="MQ697" s="196"/>
      <c r="MR697" s="196"/>
      <c r="MS697" s="196"/>
      <c r="MT697" s="196"/>
      <c r="MU697" s="196"/>
      <c r="MV697" s="196"/>
      <c r="MW697" s="196"/>
      <c r="MX697" s="196"/>
      <c r="MY697" s="196"/>
      <c r="MZ697" s="196"/>
      <c r="NA697" s="196"/>
      <c r="NB697" s="196"/>
      <c r="NC697" s="196"/>
      <c r="ND697" s="196"/>
      <c r="NE697" s="196"/>
      <c r="NF697" s="196"/>
      <c r="NG697" s="196"/>
      <c r="NH697" s="196"/>
      <c r="NI697" s="196"/>
      <c r="NJ697" s="196"/>
      <c r="NK697" s="196"/>
      <c r="NL697" s="196"/>
      <c r="NM697" s="196"/>
      <c r="NN697" s="196"/>
      <c r="NO697" s="196"/>
      <c r="NP697" s="196"/>
      <c r="NQ697" s="196"/>
      <c r="NR697" s="196"/>
      <c r="NS697" s="196"/>
      <c r="NT697" s="196"/>
      <c r="NU697" s="196"/>
      <c r="NV697" s="196"/>
      <c r="NW697" s="196"/>
      <c r="NX697" s="196"/>
      <c r="NY697" s="196"/>
      <c r="NZ697" s="196"/>
      <c r="OA697" s="196"/>
      <c r="OB697" s="196"/>
      <c r="OC697" s="196"/>
      <c r="OD697" s="196"/>
      <c r="OE697" s="196"/>
      <c r="OF697" s="196"/>
      <c r="OG697" s="196"/>
      <c r="OH697" s="196"/>
      <c r="OI697" s="196"/>
      <c r="OJ697" s="196"/>
      <c r="OK697" s="196"/>
      <c r="OL697" s="196"/>
      <c r="AFC697" s="196"/>
      <c r="AFD697" s="196"/>
      <c r="AFE697" s="196"/>
      <c r="AFF697" s="196"/>
      <c r="AFG697" s="196"/>
      <c r="AFH697" s="196"/>
      <c r="AFI697" s="196"/>
      <c r="AFJ697" s="196"/>
      <c r="AFK697" s="196"/>
      <c r="AFL697" s="196"/>
      <c r="AFM697" s="196"/>
      <c r="AFN697" s="196"/>
      <c r="AFO697" s="196"/>
      <c r="AFP697" s="196"/>
      <c r="AFQ697" s="196"/>
      <c r="AFR697" s="196"/>
      <c r="AFS697" s="196"/>
      <c r="AFT697" s="196"/>
      <c r="AFU697" s="196"/>
      <c r="AFV697" s="196"/>
      <c r="AFW697" s="196"/>
      <c r="AFX697" s="196"/>
      <c r="AFY697" s="196"/>
      <c r="AFZ697" s="196"/>
      <c r="AGA697" s="196"/>
      <c r="AGB697" s="196"/>
      <c r="AGC697" s="196"/>
      <c r="AGD697" s="196"/>
      <c r="AGE697" s="196"/>
      <c r="AGF697" s="196"/>
      <c r="AGG697" s="196"/>
      <c r="AGH697" s="196"/>
      <c r="AGI697" s="196"/>
      <c r="AGJ697" s="196"/>
      <c r="AGK697" s="196"/>
      <c r="AGL697" s="196"/>
      <c r="AGM697" s="196"/>
      <c r="AGN697" s="196"/>
      <c r="AGO697" s="196"/>
      <c r="AGP697" s="196"/>
    </row>
    <row r="698" spans="1:874" ht="15.75" customHeight="1" x14ac:dyDescent="0.25">
      <c r="A698" s="196"/>
      <c r="B698" s="196"/>
      <c r="C698" s="196"/>
      <c r="D698" s="205"/>
      <c r="E698" s="196"/>
      <c r="F698" s="196"/>
      <c r="G698" s="196"/>
      <c r="H698" s="196"/>
      <c r="I698" s="196"/>
      <c r="J698" s="196"/>
      <c r="K698" s="196"/>
      <c r="L698" s="206"/>
      <c r="M698" s="196"/>
      <c r="N698" s="196"/>
      <c r="O698" s="205"/>
      <c r="P698" s="196"/>
      <c r="Q698" s="196"/>
      <c r="R698" s="196"/>
      <c r="S698" s="196"/>
      <c r="T698" s="196"/>
      <c r="U698" s="196"/>
      <c r="V698" s="196"/>
      <c r="W698" s="196"/>
      <c r="X698" s="196"/>
      <c r="Y698" s="196"/>
      <c r="Z698" s="196"/>
      <c r="AA698" s="196"/>
      <c r="AB698" s="196"/>
      <c r="AC698" s="196"/>
      <c r="AD698" s="196"/>
      <c r="AE698" s="196"/>
      <c r="AF698" s="196"/>
      <c r="AG698" s="196"/>
      <c r="AH698" s="196"/>
      <c r="AI698" s="196"/>
      <c r="AJ698" s="196"/>
      <c r="AK698" s="196"/>
      <c r="AL698" s="196"/>
      <c r="AM698" s="196"/>
      <c r="AN698" s="196"/>
      <c r="AO698" s="196"/>
      <c r="AP698" s="196"/>
      <c r="AQ698" s="196"/>
      <c r="AR698" s="196"/>
      <c r="AS698" s="196"/>
      <c r="AT698" s="196"/>
      <c r="AU698" s="196"/>
      <c r="AV698" s="196"/>
      <c r="AW698" s="196"/>
      <c r="AX698" s="196"/>
      <c r="AY698" s="196"/>
      <c r="AZ698" s="196"/>
      <c r="BA698" s="196"/>
      <c r="BB698" s="196"/>
      <c r="BC698" s="196"/>
      <c r="BD698" s="196"/>
      <c r="BE698" s="196"/>
      <c r="BF698" s="196"/>
      <c r="BG698" s="196"/>
      <c r="BH698" s="196"/>
      <c r="BI698" s="196"/>
      <c r="BJ698" s="196"/>
      <c r="BK698" s="196"/>
      <c r="BL698" s="196"/>
      <c r="BM698" s="196"/>
      <c r="BN698" s="196"/>
      <c r="BO698" s="196"/>
      <c r="BP698" s="196"/>
      <c r="BQ698" s="196"/>
      <c r="BR698" s="196"/>
      <c r="BS698" s="196"/>
      <c r="BT698" s="196"/>
      <c r="BU698" s="196"/>
      <c r="BV698" s="196"/>
      <c r="BW698" s="196"/>
      <c r="BX698" s="196"/>
      <c r="BY698" s="196"/>
      <c r="BZ698" s="196"/>
      <c r="CA698" s="196"/>
      <c r="CB698" s="196"/>
      <c r="CC698" s="196"/>
      <c r="CD698" s="196"/>
      <c r="CE698" s="196"/>
      <c r="CF698" s="196"/>
      <c r="CG698" s="196"/>
      <c r="CH698" s="196"/>
      <c r="CI698" s="196"/>
      <c r="CJ698" s="196"/>
      <c r="CK698" s="196"/>
      <c r="CL698" s="196"/>
      <c r="CM698" s="196"/>
      <c r="CN698" s="196"/>
      <c r="CO698" s="196"/>
      <c r="CP698" s="196"/>
      <c r="CQ698" s="196"/>
      <c r="CR698" s="196"/>
      <c r="CS698" s="196"/>
      <c r="CT698" s="196"/>
      <c r="CU698" s="196"/>
      <c r="CV698" s="196"/>
      <c r="CW698" s="196"/>
      <c r="CX698" s="196"/>
      <c r="CY698" s="196"/>
      <c r="CZ698" s="196"/>
      <c r="DA698" s="196"/>
      <c r="DB698" s="196"/>
      <c r="DC698" s="196"/>
      <c r="DD698" s="196"/>
      <c r="DE698" s="196"/>
      <c r="DF698" s="196"/>
      <c r="DG698" s="196"/>
      <c r="DH698" s="196"/>
      <c r="DI698" s="196"/>
      <c r="DJ698" s="196"/>
      <c r="DK698" s="196"/>
      <c r="DL698" s="196"/>
      <c r="DM698" s="196"/>
      <c r="DN698" s="196"/>
      <c r="DO698" s="196"/>
      <c r="DP698" s="196"/>
      <c r="DQ698" s="196"/>
      <c r="DR698" s="196"/>
      <c r="DS698" s="196"/>
      <c r="DT698" s="196"/>
      <c r="DU698" s="196"/>
      <c r="DV698" s="196"/>
      <c r="DW698" s="196"/>
      <c r="DX698" s="196"/>
      <c r="DY698" s="196"/>
      <c r="DZ698" s="196"/>
      <c r="EA698" s="196"/>
      <c r="EB698" s="196"/>
      <c r="EC698" s="196"/>
      <c r="ED698" s="196"/>
      <c r="EE698" s="196"/>
      <c r="EF698" s="196"/>
      <c r="EG698" s="196"/>
      <c r="EH698" s="196"/>
      <c r="EI698" s="196"/>
      <c r="EJ698" s="196"/>
      <c r="EK698" s="196"/>
      <c r="EL698" s="196"/>
      <c r="EM698" s="196"/>
      <c r="EN698" s="196"/>
      <c r="EO698" s="196"/>
      <c r="EP698" s="196"/>
      <c r="EQ698" s="196"/>
      <c r="ER698" s="196"/>
      <c r="ES698" s="196"/>
      <c r="ET698" s="196"/>
      <c r="EU698" s="196"/>
      <c r="EV698" s="196"/>
      <c r="EW698" s="196"/>
      <c r="EX698" s="196"/>
      <c r="EY698" s="196"/>
      <c r="EZ698" s="196"/>
      <c r="FA698" s="196"/>
      <c r="FB698" s="196"/>
      <c r="FC698" s="196"/>
      <c r="FD698" s="196"/>
      <c r="FE698" s="196"/>
      <c r="FF698" s="196"/>
      <c r="FG698" s="196"/>
      <c r="FH698" s="196"/>
      <c r="FI698" s="196"/>
      <c r="FJ698" s="196"/>
      <c r="FK698" s="196"/>
      <c r="FL698" s="196"/>
      <c r="FM698" s="196"/>
      <c r="FN698" s="196"/>
      <c r="FO698" s="196"/>
      <c r="FP698" s="196"/>
      <c r="FQ698" s="196"/>
      <c r="FR698" s="196"/>
      <c r="FS698" s="196"/>
      <c r="FT698" s="196"/>
      <c r="FU698" s="196"/>
      <c r="FV698" s="196"/>
      <c r="FW698" s="196"/>
      <c r="FX698" s="196"/>
      <c r="FY698" s="196"/>
      <c r="FZ698" s="196"/>
      <c r="GA698" s="196"/>
      <c r="GB698" s="196"/>
      <c r="GC698" s="196"/>
      <c r="GD698" s="196"/>
      <c r="GE698" s="196"/>
      <c r="GF698" s="196"/>
      <c r="GG698" s="196"/>
      <c r="GH698" s="196"/>
      <c r="GI698" s="196"/>
      <c r="GJ698" s="196"/>
      <c r="GK698" s="196"/>
      <c r="GL698" s="196"/>
      <c r="GM698" s="196"/>
      <c r="GN698" s="196"/>
      <c r="GO698" s="196"/>
      <c r="GP698" s="196"/>
      <c r="GQ698" s="196"/>
      <c r="GR698" s="196"/>
      <c r="GS698" s="196"/>
      <c r="GT698" s="196"/>
      <c r="GU698" s="196"/>
      <c r="GV698" s="196"/>
      <c r="GW698" s="196"/>
      <c r="GX698" s="196"/>
      <c r="GY698" s="196"/>
      <c r="GZ698" s="196"/>
      <c r="HA698" s="196"/>
      <c r="HB698" s="196"/>
      <c r="HC698" s="196"/>
      <c r="HD698" s="196"/>
      <c r="HE698" s="196"/>
      <c r="HF698" s="196"/>
      <c r="HG698" s="196"/>
      <c r="HH698" s="196"/>
      <c r="HI698" s="196"/>
      <c r="HJ698" s="196"/>
      <c r="HK698" s="196"/>
      <c r="HL698" s="196"/>
      <c r="HM698" s="196"/>
      <c r="HN698" s="196"/>
      <c r="HO698" s="196"/>
      <c r="HP698" s="196"/>
      <c r="HQ698" s="196"/>
      <c r="HR698" s="196"/>
      <c r="HS698" s="196"/>
      <c r="HT698" s="196"/>
      <c r="HU698" s="196"/>
      <c r="HV698" s="196"/>
      <c r="HW698" s="196"/>
      <c r="HX698" s="196"/>
      <c r="HY698" s="196"/>
      <c r="HZ698" s="196"/>
      <c r="IA698" s="196"/>
      <c r="IB698" s="196"/>
      <c r="IC698" s="196"/>
      <c r="ID698" s="196"/>
      <c r="IE698" s="196"/>
      <c r="IF698" s="196"/>
      <c r="IG698" s="196"/>
      <c r="IH698" s="196"/>
      <c r="II698" s="196"/>
      <c r="IJ698" s="196"/>
      <c r="IK698" s="196"/>
      <c r="IL698" s="196"/>
      <c r="IM698" s="196"/>
      <c r="IN698" s="196"/>
      <c r="IO698" s="196"/>
      <c r="IP698" s="196"/>
      <c r="IQ698" s="196"/>
      <c r="IR698" s="196"/>
      <c r="IS698" s="196"/>
      <c r="IT698" s="196"/>
      <c r="IU698" s="196"/>
      <c r="IV698" s="196"/>
      <c r="IW698" s="196"/>
      <c r="IX698" s="196"/>
      <c r="IY698" s="196"/>
      <c r="IZ698" s="196"/>
      <c r="JA698" s="196"/>
      <c r="JB698" s="196"/>
      <c r="JC698" s="196"/>
      <c r="JD698" s="196"/>
      <c r="JE698" s="196"/>
      <c r="JF698" s="196"/>
      <c r="JG698" s="196"/>
      <c r="JH698" s="196"/>
      <c r="JI698" s="196"/>
      <c r="JJ698" s="196"/>
      <c r="JK698" s="196"/>
      <c r="JL698" s="196"/>
      <c r="JM698" s="196"/>
      <c r="JN698" s="196"/>
      <c r="JO698" s="196"/>
      <c r="JP698" s="196"/>
      <c r="JQ698" s="196"/>
      <c r="JR698" s="196"/>
      <c r="JS698" s="196"/>
      <c r="JT698" s="196"/>
      <c r="JU698" s="196"/>
      <c r="JV698" s="196"/>
      <c r="JW698" s="196"/>
      <c r="JX698" s="196"/>
      <c r="JY698" s="196"/>
      <c r="JZ698" s="196"/>
      <c r="KA698" s="196"/>
      <c r="KB698" s="196"/>
      <c r="KC698" s="196"/>
      <c r="KD698" s="196"/>
      <c r="KE698" s="196"/>
      <c r="KF698" s="196"/>
      <c r="KG698" s="196"/>
      <c r="KH698" s="196"/>
      <c r="KI698" s="196"/>
      <c r="KJ698" s="196"/>
      <c r="KK698" s="196"/>
      <c r="KL698" s="196"/>
      <c r="KM698" s="196"/>
      <c r="KN698" s="196"/>
      <c r="KO698" s="196"/>
      <c r="KP698" s="196"/>
      <c r="KQ698" s="196"/>
      <c r="KR698" s="196"/>
      <c r="KS698" s="196"/>
      <c r="KT698" s="196"/>
      <c r="KU698" s="196"/>
      <c r="KV698" s="196"/>
      <c r="KW698" s="196"/>
      <c r="KX698" s="196"/>
      <c r="KY698" s="196"/>
      <c r="KZ698" s="196"/>
      <c r="LA698" s="196"/>
      <c r="LB698" s="196"/>
      <c r="LC698" s="196"/>
      <c r="LD698" s="196"/>
      <c r="LE698" s="196"/>
      <c r="LF698" s="196"/>
      <c r="LG698" s="196"/>
      <c r="LH698" s="196"/>
      <c r="LI698" s="196"/>
      <c r="LJ698" s="196"/>
      <c r="LK698" s="196"/>
      <c r="LL698" s="196"/>
      <c r="LM698" s="196"/>
      <c r="LN698" s="196"/>
      <c r="LO698" s="196"/>
      <c r="LP698" s="196"/>
      <c r="LQ698" s="196"/>
      <c r="LR698" s="196"/>
      <c r="LS698" s="196"/>
      <c r="LT698" s="196"/>
      <c r="LU698" s="196"/>
      <c r="LV698" s="196"/>
      <c r="LW698" s="196"/>
      <c r="LX698" s="196"/>
      <c r="LY698" s="196"/>
      <c r="LZ698" s="196"/>
      <c r="MA698" s="196"/>
      <c r="MB698" s="196"/>
      <c r="MC698" s="196"/>
      <c r="MD698" s="196"/>
      <c r="ME698" s="196"/>
      <c r="MF698" s="196"/>
      <c r="MG698" s="196"/>
      <c r="MH698" s="196"/>
      <c r="MI698" s="196"/>
      <c r="MJ698" s="196"/>
      <c r="MK698" s="196"/>
      <c r="ML698" s="196"/>
      <c r="MM698" s="196"/>
      <c r="MN698" s="196"/>
      <c r="MO698" s="196"/>
      <c r="MP698" s="196"/>
      <c r="MQ698" s="196"/>
      <c r="MR698" s="196"/>
      <c r="MS698" s="196"/>
      <c r="MT698" s="196"/>
      <c r="MU698" s="196"/>
      <c r="MV698" s="196"/>
      <c r="MW698" s="196"/>
      <c r="MX698" s="196"/>
      <c r="MY698" s="196"/>
      <c r="MZ698" s="196"/>
      <c r="NA698" s="196"/>
      <c r="NB698" s="196"/>
      <c r="NC698" s="196"/>
      <c r="ND698" s="196"/>
      <c r="NE698" s="196"/>
      <c r="NF698" s="196"/>
      <c r="NG698" s="196"/>
      <c r="NH698" s="196"/>
      <c r="NI698" s="196"/>
      <c r="NJ698" s="196"/>
      <c r="NK698" s="196"/>
      <c r="NL698" s="196"/>
      <c r="NM698" s="196"/>
      <c r="NN698" s="196"/>
      <c r="NO698" s="196"/>
      <c r="NP698" s="196"/>
      <c r="NQ698" s="196"/>
      <c r="NR698" s="196"/>
      <c r="NS698" s="196"/>
      <c r="NT698" s="196"/>
      <c r="NU698" s="196"/>
      <c r="NV698" s="196"/>
      <c r="NW698" s="196"/>
      <c r="NX698" s="196"/>
      <c r="NY698" s="196"/>
      <c r="NZ698" s="196"/>
      <c r="OA698" s="196"/>
      <c r="OB698" s="196"/>
      <c r="OC698" s="196"/>
      <c r="OD698" s="196"/>
      <c r="OE698" s="196"/>
      <c r="OF698" s="196"/>
      <c r="OG698" s="196"/>
      <c r="OH698" s="196"/>
      <c r="OI698" s="196"/>
      <c r="OJ698" s="196"/>
      <c r="OK698" s="196"/>
      <c r="OL698" s="196"/>
      <c r="AFC698" s="196"/>
      <c r="AFD698" s="196"/>
      <c r="AFE698" s="196"/>
      <c r="AFF698" s="196"/>
      <c r="AFG698" s="196"/>
      <c r="AFH698" s="196"/>
      <c r="AFI698" s="196"/>
      <c r="AFJ698" s="196"/>
      <c r="AFK698" s="196"/>
      <c r="AFL698" s="196"/>
      <c r="AFM698" s="196"/>
      <c r="AFN698" s="196"/>
      <c r="AFO698" s="196"/>
      <c r="AFP698" s="196"/>
      <c r="AFQ698" s="196"/>
      <c r="AFR698" s="196"/>
      <c r="AFS698" s="196"/>
      <c r="AFT698" s="196"/>
      <c r="AFU698" s="196"/>
      <c r="AFV698" s="196"/>
      <c r="AFW698" s="196"/>
      <c r="AFX698" s="196"/>
      <c r="AFY698" s="196"/>
      <c r="AFZ698" s="196"/>
      <c r="AGA698" s="196"/>
      <c r="AGB698" s="196"/>
      <c r="AGC698" s="196"/>
      <c r="AGD698" s="196"/>
      <c r="AGE698" s="196"/>
      <c r="AGF698" s="196"/>
      <c r="AGG698" s="196"/>
      <c r="AGH698" s="196"/>
      <c r="AGI698" s="196"/>
      <c r="AGJ698" s="196"/>
      <c r="AGK698" s="196"/>
      <c r="AGL698" s="196"/>
      <c r="AGM698" s="196"/>
      <c r="AGN698" s="196"/>
      <c r="AGO698" s="196"/>
      <c r="AGP698" s="196"/>
    </row>
    <row r="699" spans="1:874" ht="15.75" customHeight="1" x14ac:dyDescent="0.25">
      <c r="A699" s="196"/>
      <c r="B699" s="196"/>
      <c r="C699" s="196"/>
      <c r="D699" s="205"/>
      <c r="E699" s="196"/>
      <c r="F699" s="196"/>
      <c r="G699" s="196"/>
      <c r="H699" s="196"/>
      <c r="I699" s="196"/>
      <c r="J699" s="196"/>
      <c r="K699" s="196"/>
      <c r="L699" s="206"/>
      <c r="M699" s="196"/>
      <c r="N699" s="196"/>
      <c r="O699" s="205"/>
      <c r="P699" s="196"/>
      <c r="Q699" s="196"/>
      <c r="R699" s="196"/>
      <c r="S699" s="196"/>
      <c r="T699" s="196"/>
      <c r="U699" s="196"/>
      <c r="V699" s="196"/>
      <c r="W699" s="196"/>
      <c r="X699" s="196"/>
      <c r="Y699" s="196"/>
      <c r="Z699" s="196"/>
      <c r="AA699" s="196"/>
      <c r="AB699" s="196"/>
      <c r="AC699" s="196"/>
      <c r="AD699" s="196"/>
      <c r="AE699" s="196"/>
      <c r="AF699" s="196"/>
      <c r="AG699" s="196"/>
      <c r="AH699" s="196"/>
      <c r="AI699" s="196"/>
      <c r="AJ699" s="196"/>
      <c r="AK699" s="196"/>
      <c r="AL699" s="196"/>
      <c r="AM699" s="196"/>
      <c r="AN699" s="196"/>
      <c r="AO699" s="196"/>
      <c r="AP699" s="196"/>
      <c r="AQ699" s="196"/>
      <c r="AR699" s="196"/>
      <c r="AS699" s="196"/>
      <c r="AT699" s="196"/>
      <c r="AU699" s="196"/>
      <c r="AV699" s="196"/>
      <c r="AW699" s="196"/>
      <c r="AX699" s="196"/>
      <c r="AY699" s="196"/>
      <c r="AZ699" s="196"/>
      <c r="BA699" s="196"/>
      <c r="BB699" s="196"/>
      <c r="BC699" s="196"/>
      <c r="BD699" s="196"/>
      <c r="BE699" s="196"/>
      <c r="BF699" s="196"/>
      <c r="BG699" s="196"/>
      <c r="BH699" s="196"/>
      <c r="BI699" s="196"/>
      <c r="BJ699" s="196"/>
      <c r="BK699" s="196"/>
      <c r="BL699" s="196"/>
      <c r="BM699" s="196"/>
      <c r="BN699" s="196"/>
      <c r="BO699" s="196"/>
      <c r="BP699" s="196"/>
      <c r="BQ699" s="196"/>
      <c r="BR699" s="196"/>
      <c r="BS699" s="196"/>
      <c r="BT699" s="196"/>
      <c r="BU699" s="196"/>
      <c r="BV699" s="196"/>
      <c r="BW699" s="196"/>
      <c r="BX699" s="196"/>
      <c r="BY699" s="196"/>
      <c r="BZ699" s="196"/>
      <c r="CA699" s="196"/>
      <c r="CB699" s="196"/>
      <c r="CC699" s="196"/>
      <c r="CD699" s="196"/>
      <c r="CE699" s="196"/>
      <c r="CF699" s="196"/>
      <c r="CG699" s="196"/>
      <c r="CH699" s="196"/>
      <c r="CI699" s="196"/>
      <c r="CJ699" s="196"/>
      <c r="CK699" s="196"/>
      <c r="CL699" s="196"/>
      <c r="CM699" s="196"/>
      <c r="CN699" s="196"/>
      <c r="CO699" s="196"/>
      <c r="CP699" s="196"/>
      <c r="CQ699" s="196"/>
      <c r="CR699" s="196"/>
      <c r="CS699" s="196"/>
      <c r="CT699" s="196"/>
      <c r="CU699" s="196"/>
      <c r="CV699" s="196"/>
      <c r="CW699" s="196"/>
      <c r="CX699" s="196"/>
      <c r="CY699" s="196"/>
      <c r="CZ699" s="196"/>
      <c r="DA699" s="196"/>
      <c r="DB699" s="196"/>
      <c r="DC699" s="196"/>
      <c r="DD699" s="196"/>
      <c r="DE699" s="196"/>
      <c r="DF699" s="196"/>
      <c r="DG699" s="196"/>
      <c r="DH699" s="196"/>
      <c r="DI699" s="196"/>
      <c r="DJ699" s="196"/>
      <c r="DK699" s="196"/>
      <c r="DL699" s="196"/>
      <c r="DM699" s="196"/>
      <c r="DN699" s="196"/>
      <c r="DO699" s="196"/>
      <c r="DP699" s="196"/>
      <c r="DQ699" s="196"/>
      <c r="DR699" s="196"/>
      <c r="DS699" s="196"/>
      <c r="DT699" s="196"/>
      <c r="DU699" s="196"/>
      <c r="DV699" s="196"/>
      <c r="DW699" s="196"/>
      <c r="DX699" s="196"/>
      <c r="DY699" s="196"/>
      <c r="DZ699" s="196"/>
      <c r="EA699" s="196"/>
      <c r="EB699" s="196"/>
      <c r="EC699" s="196"/>
      <c r="ED699" s="196"/>
      <c r="EE699" s="196"/>
      <c r="EF699" s="196"/>
      <c r="EG699" s="196"/>
      <c r="EH699" s="196"/>
      <c r="EI699" s="196"/>
      <c r="EJ699" s="196"/>
      <c r="EK699" s="196"/>
      <c r="EL699" s="196"/>
      <c r="EM699" s="196"/>
      <c r="EN699" s="196"/>
      <c r="EO699" s="196"/>
      <c r="EP699" s="196"/>
      <c r="EQ699" s="196"/>
      <c r="ER699" s="196"/>
      <c r="ES699" s="196"/>
      <c r="ET699" s="196"/>
      <c r="EU699" s="196"/>
      <c r="EV699" s="196"/>
      <c r="EW699" s="196"/>
      <c r="EX699" s="196"/>
      <c r="EY699" s="196"/>
      <c r="EZ699" s="196"/>
      <c r="FA699" s="196"/>
      <c r="FB699" s="196"/>
      <c r="FC699" s="196"/>
      <c r="FD699" s="196"/>
      <c r="FE699" s="196"/>
      <c r="FF699" s="196"/>
      <c r="FG699" s="196"/>
      <c r="FH699" s="196"/>
      <c r="FI699" s="196"/>
      <c r="FJ699" s="196"/>
      <c r="FK699" s="196"/>
      <c r="FL699" s="196"/>
      <c r="FM699" s="196"/>
      <c r="FN699" s="196"/>
      <c r="FO699" s="196"/>
      <c r="FP699" s="196"/>
      <c r="FQ699" s="196"/>
      <c r="FR699" s="196"/>
      <c r="FS699" s="196"/>
      <c r="FT699" s="196"/>
      <c r="FU699" s="196"/>
      <c r="FV699" s="196"/>
      <c r="FW699" s="196"/>
      <c r="FX699" s="196"/>
      <c r="FY699" s="196"/>
      <c r="FZ699" s="196"/>
      <c r="GA699" s="196"/>
      <c r="GB699" s="196"/>
      <c r="GC699" s="196"/>
      <c r="GD699" s="196"/>
      <c r="GE699" s="196"/>
      <c r="GF699" s="196"/>
      <c r="GG699" s="196"/>
      <c r="GH699" s="196"/>
      <c r="GI699" s="196"/>
      <c r="GJ699" s="196"/>
      <c r="GK699" s="196"/>
      <c r="GL699" s="196"/>
      <c r="GM699" s="196"/>
      <c r="GN699" s="196"/>
      <c r="GO699" s="196"/>
      <c r="GP699" s="196"/>
      <c r="GQ699" s="196"/>
      <c r="GR699" s="196"/>
      <c r="GS699" s="196"/>
      <c r="GT699" s="196"/>
      <c r="GU699" s="196"/>
      <c r="GV699" s="196"/>
      <c r="GW699" s="196"/>
      <c r="GX699" s="196"/>
      <c r="GY699" s="196"/>
      <c r="GZ699" s="196"/>
      <c r="HA699" s="196"/>
      <c r="HB699" s="196"/>
      <c r="HC699" s="196"/>
      <c r="HD699" s="196"/>
      <c r="HE699" s="196"/>
      <c r="HF699" s="196"/>
      <c r="HG699" s="196"/>
      <c r="HH699" s="196"/>
      <c r="HI699" s="196"/>
      <c r="HJ699" s="196"/>
      <c r="HK699" s="196"/>
      <c r="HL699" s="196"/>
      <c r="HM699" s="196"/>
      <c r="HN699" s="196"/>
      <c r="HO699" s="196"/>
      <c r="HP699" s="196"/>
      <c r="HQ699" s="196"/>
      <c r="HR699" s="196"/>
      <c r="HS699" s="196"/>
      <c r="HT699" s="196"/>
      <c r="HU699" s="196"/>
      <c r="HV699" s="196"/>
      <c r="HW699" s="196"/>
      <c r="HX699" s="196"/>
      <c r="HY699" s="196"/>
      <c r="HZ699" s="196"/>
      <c r="IA699" s="196"/>
      <c r="IB699" s="196"/>
      <c r="IC699" s="196"/>
      <c r="ID699" s="196"/>
      <c r="IE699" s="196"/>
      <c r="IF699" s="196"/>
      <c r="IG699" s="196"/>
      <c r="IH699" s="196"/>
      <c r="II699" s="196"/>
      <c r="IJ699" s="196"/>
      <c r="IK699" s="196"/>
      <c r="IL699" s="196"/>
      <c r="IM699" s="196"/>
      <c r="IN699" s="196"/>
      <c r="IO699" s="196"/>
      <c r="IP699" s="196"/>
      <c r="IQ699" s="196"/>
      <c r="IR699" s="196"/>
      <c r="IS699" s="196"/>
      <c r="IT699" s="196"/>
      <c r="IU699" s="196"/>
      <c r="IV699" s="196"/>
      <c r="IW699" s="196"/>
      <c r="IX699" s="196"/>
      <c r="IY699" s="196"/>
      <c r="IZ699" s="196"/>
      <c r="JA699" s="196"/>
      <c r="JB699" s="196"/>
      <c r="JC699" s="196"/>
      <c r="JD699" s="196"/>
      <c r="JE699" s="196"/>
      <c r="JF699" s="196"/>
      <c r="JG699" s="196"/>
      <c r="JH699" s="196"/>
      <c r="JI699" s="196"/>
      <c r="JJ699" s="196"/>
      <c r="JK699" s="196"/>
      <c r="JL699" s="196"/>
      <c r="JM699" s="196"/>
      <c r="JN699" s="196"/>
      <c r="JO699" s="196"/>
      <c r="JP699" s="196"/>
      <c r="JQ699" s="196"/>
      <c r="JR699" s="196"/>
      <c r="JS699" s="196"/>
      <c r="JT699" s="196"/>
      <c r="JU699" s="196"/>
      <c r="JV699" s="196"/>
      <c r="JW699" s="196"/>
      <c r="JX699" s="196"/>
      <c r="JY699" s="196"/>
      <c r="JZ699" s="196"/>
      <c r="KA699" s="196"/>
      <c r="KB699" s="196"/>
      <c r="KC699" s="196"/>
      <c r="KD699" s="196"/>
      <c r="KE699" s="196"/>
      <c r="KF699" s="196"/>
      <c r="KG699" s="196"/>
      <c r="KH699" s="196"/>
      <c r="KI699" s="196"/>
      <c r="KJ699" s="196"/>
      <c r="KK699" s="196"/>
      <c r="KL699" s="196"/>
      <c r="KM699" s="196"/>
      <c r="KN699" s="196"/>
      <c r="KO699" s="196"/>
      <c r="KP699" s="196"/>
      <c r="KQ699" s="196"/>
      <c r="KR699" s="196"/>
      <c r="KS699" s="196"/>
      <c r="KT699" s="196"/>
      <c r="KU699" s="196"/>
      <c r="KV699" s="196"/>
      <c r="KW699" s="196"/>
      <c r="KX699" s="196"/>
      <c r="KY699" s="196"/>
      <c r="KZ699" s="196"/>
      <c r="LA699" s="196"/>
      <c r="LB699" s="196"/>
      <c r="LC699" s="196"/>
      <c r="LD699" s="196"/>
      <c r="LE699" s="196"/>
      <c r="LF699" s="196"/>
      <c r="LG699" s="196"/>
      <c r="LH699" s="196"/>
      <c r="LI699" s="196"/>
      <c r="LJ699" s="196"/>
      <c r="LK699" s="196"/>
      <c r="LL699" s="196"/>
      <c r="LM699" s="196"/>
      <c r="LN699" s="196"/>
      <c r="LO699" s="196"/>
      <c r="LP699" s="196"/>
      <c r="LQ699" s="196"/>
      <c r="LR699" s="196"/>
      <c r="LS699" s="196"/>
      <c r="LT699" s="196"/>
      <c r="LU699" s="196"/>
      <c r="LV699" s="196"/>
      <c r="LW699" s="196"/>
      <c r="LX699" s="196"/>
      <c r="LY699" s="196"/>
      <c r="LZ699" s="196"/>
      <c r="MA699" s="196"/>
      <c r="MB699" s="196"/>
      <c r="MC699" s="196"/>
      <c r="MD699" s="196"/>
      <c r="ME699" s="196"/>
      <c r="MF699" s="196"/>
      <c r="MG699" s="196"/>
      <c r="MH699" s="196"/>
      <c r="MI699" s="196"/>
      <c r="MJ699" s="196"/>
      <c r="MK699" s="196"/>
      <c r="ML699" s="196"/>
      <c r="MM699" s="196"/>
      <c r="MN699" s="196"/>
      <c r="MO699" s="196"/>
      <c r="MP699" s="196"/>
      <c r="MQ699" s="196"/>
      <c r="MR699" s="196"/>
      <c r="MS699" s="196"/>
      <c r="MT699" s="196"/>
      <c r="MU699" s="196"/>
      <c r="MV699" s="196"/>
      <c r="MW699" s="196"/>
      <c r="MX699" s="196"/>
      <c r="MY699" s="196"/>
      <c r="MZ699" s="196"/>
      <c r="NA699" s="196"/>
      <c r="NB699" s="196"/>
      <c r="NC699" s="196"/>
      <c r="ND699" s="196"/>
      <c r="NE699" s="196"/>
      <c r="NF699" s="196"/>
      <c r="NG699" s="196"/>
      <c r="NH699" s="196"/>
      <c r="NI699" s="196"/>
      <c r="NJ699" s="196"/>
      <c r="NK699" s="196"/>
      <c r="NL699" s="196"/>
      <c r="NM699" s="196"/>
      <c r="NN699" s="196"/>
      <c r="NO699" s="196"/>
      <c r="NP699" s="196"/>
      <c r="NQ699" s="196"/>
      <c r="NR699" s="196"/>
      <c r="NS699" s="196"/>
      <c r="NT699" s="196"/>
      <c r="NU699" s="196"/>
      <c r="NV699" s="196"/>
      <c r="NW699" s="196"/>
      <c r="NX699" s="196"/>
      <c r="NY699" s="196"/>
      <c r="NZ699" s="196"/>
      <c r="OA699" s="196"/>
      <c r="OB699" s="196"/>
      <c r="OC699" s="196"/>
      <c r="OD699" s="196"/>
      <c r="OE699" s="196"/>
      <c r="OF699" s="196"/>
      <c r="OG699" s="196"/>
      <c r="OH699" s="196"/>
      <c r="OI699" s="196"/>
      <c r="OJ699" s="196"/>
      <c r="OK699" s="196"/>
      <c r="OL699" s="196"/>
      <c r="AFC699" s="196"/>
      <c r="AFD699" s="196"/>
      <c r="AFE699" s="196"/>
      <c r="AFF699" s="196"/>
      <c r="AFG699" s="196"/>
      <c r="AFH699" s="196"/>
      <c r="AFI699" s="196"/>
      <c r="AFJ699" s="196"/>
      <c r="AFK699" s="196"/>
      <c r="AFL699" s="196"/>
      <c r="AFM699" s="196"/>
      <c r="AFN699" s="196"/>
      <c r="AFO699" s="196"/>
      <c r="AFP699" s="196"/>
      <c r="AFQ699" s="196"/>
      <c r="AFR699" s="196"/>
      <c r="AFS699" s="196"/>
      <c r="AFT699" s="196"/>
      <c r="AFU699" s="196"/>
      <c r="AFV699" s="196"/>
      <c r="AFW699" s="196"/>
      <c r="AFX699" s="196"/>
      <c r="AFY699" s="196"/>
      <c r="AFZ699" s="196"/>
      <c r="AGA699" s="196"/>
      <c r="AGB699" s="196"/>
      <c r="AGC699" s="196"/>
      <c r="AGD699" s="196"/>
      <c r="AGE699" s="196"/>
      <c r="AGF699" s="196"/>
      <c r="AGG699" s="196"/>
      <c r="AGH699" s="196"/>
      <c r="AGI699" s="196"/>
      <c r="AGJ699" s="196"/>
      <c r="AGK699" s="196"/>
      <c r="AGL699" s="196"/>
      <c r="AGM699" s="196"/>
      <c r="AGN699" s="196"/>
      <c r="AGO699" s="196"/>
      <c r="AGP699" s="196"/>
    </row>
    <row r="700" spans="1:874" ht="15.75" customHeight="1" x14ac:dyDescent="0.25">
      <c r="A700" s="196"/>
      <c r="B700" s="196"/>
      <c r="C700" s="196"/>
      <c r="D700" s="205"/>
      <c r="E700" s="196"/>
      <c r="F700" s="196"/>
      <c r="G700" s="196"/>
      <c r="H700" s="196"/>
      <c r="I700" s="196"/>
      <c r="J700" s="196"/>
      <c r="K700" s="196"/>
      <c r="L700" s="206"/>
      <c r="M700" s="196"/>
      <c r="N700" s="196"/>
      <c r="O700" s="205"/>
      <c r="P700" s="196"/>
      <c r="Q700" s="196"/>
      <c r="R700" s="196"/>
      <c r="S700" s="196"/>
      <c r="T700" s="196"/>
      <c r="U700" s="196"/>
      <c r="V700" s="196"/>
      <c r="W700" s="196"/>
      <c r="X700" s="196"/>
      <c r="Y700" s="196"/>
      <c r="Z700" s="196"/>
      <c r="AA700" s="196"/>
      <c r="AB700" s="196"/>
      <c r="AC700" s="196"/>
      <c r="AD700" s="196"/>
      <c r="AE700" s="196"/>
      <c r="AF700" s="196"/>
      <c r="AG700" s="196"/>
      <c r="AH700" s="196"/>
      <c r="AI700" s="196"/>
      <c r="AJ700" s="196"/>
      <c r="AK700" s="196"/>
      <c r="AL700" s="196"/>
      <c r="AM700" s="196"/>
      <c r="AN700" s="196"/>
      <c r="AO700" s="196"/>
      <c r="AP700" s="196"/>
      <c r="AQ700" s="196"/>
      <c r="AR700" s="196"/>
      <c r="AS700" s="196"/>
      <c r="AT700" s="196"/>
      <c r="AU700" s="196"/>
      <c r="AV700" s="196"/>
      <c r="AW700" s="196"/>
      <c r="AX700" s="196"/>
      <c r="AY700" s="196"/>
      <c r="AZ700" s="196"/>
      <c r="BA700" s="196"/>
      <c r="BB700" s="196"/>
      <c r="BC700" s="196"/>
      <c r="BD700" s="196"/>
      <c r="BE700" s="196"/>
      <c r="BF700" s="196"/>
      <c r="BG700" s="196"/>
      <c r="BH700" s="196"/>
      <c r="BI700" s="196"/>
      <c r="BJ700" s="196"/>
      <c r="BK700" s="196"/>
      <c r="BL700" s="196"/>
      <c r="BM700" s="196"/>
      <c r="BN700" s="196"/>
      <c r="BO700" s="196"/>
      <c r="BP700" s="196"/>
      <c r="BQ700" s="196"/>
      <c r="BR700" s="196"/>
      <c r="BS700" s="196"/>
      <c r="BT700" s="196"/>
      <c r="BU700" s="196"/>
      <c r="BV700" s="196"/>
      <c r="BW700" s="196"/>
      <c r="BX700" s="196"/>
      <c r="BY700" s="196"/>
      <c r="BZ700" s="196"/>
      <c r="CA700" s="196"/>
      <c r="CB700" s="196"/>
      <c r="CC700" s="196"/>
      <c r="CD700" s="196"/>
      <c r="CE700" s="196"/>
      <c r="CF700" s="196"/>
      <c r="CG700" s="196"/>
      <c r="CH700" s="196"/>
      <c r="CI700" s="196"/>
      <c r="CJ700" s="196"/>
      <c r="CK700" s="196"/>
      <c r="CL700" s="196"/>
      <c r="CM700" s="196"/>
      <c r="CN700" s="196"/>
      <c r="CO700" s="196"/>
      <c r="CP700" s="196"/>
      <c r="CQ700" s="196"/>
      <c r="CR700" s="196"/>
      <c r="CS700" s="196"/>
      <c r="CT700" s="196"/>
      <c r="CU700" s="196"/>
      <c r="CV700" s="196"/>
      <c r="CW700" s="196"/>
      <c r="CX700" s="196"/>
      <c r="CY700" s="196"/>
      <c r="CZ700" s="196"/>
      <c r="DA700" s="196"/>
      <c r="DB700" s="196"/>
      <c r="DC700" s="196"/>
      <c r="DD700" s="196"/>
      <c r="DE700" s="196"/>
      <c r="DF700" s="196"/>
      <c r="DG700" s="196"/>
      <c r="DH700" s="196"/>
      <c r="DI700" s="196"/>
      <c r="DJ700" s="196"/>
      <c r="DK700" s="196"/>
      <c r="DL700" s="196"/>
      <c r="DM700" s="196"/>
      <c r="DN700" s="196"/>
      <c r="DO700" s="196"/>
      <c r="DP700" s="196"/>
      <c r="DQ700" s="196"/>
      <c r="DR700" s="196"/>
      <c r="DS700" s="196"/>
      <c r="DT700" s="196"/>
      <c r="DU700" s="196"/>
      <c r="DV700" s="196"/>
      <c r="DW700" s="196"/>
      <c r="DX700" s="196"/>
      <c r="DY700" s="196"/>
      <c r="DZ700" s="196"/>
      <c r="EA700" s="196"/>
      <c r="EB700" s="196"/>
      <c r="EC700" s="196"/>
      <c r="ED700" s="196"/>
      <c r="EE700" s="196"/>
      <c r="EF700" s="196"/>
      <c r="EG700" s="196"/>
      <c r="EH700" s="196"/>
      <c r="EI700" s="196"/>
      <c r="EJ700" s="196"/>
      <c r="EK700" s="196"/>
      <c r="EL700" s="196"/>
      <c r="EM700" s="196"/>
      <c r="EN700" s="196"/>
      <c r="EO700" s="196"/>
      <c r="EP700" s="196"/>
      <c r="EQ700" s="196"/>
      <c r="ER700" s="196"/>
      <c r="ES700" s="196"/>
      <c r="ET700" s="196"/>
      <c r="EU700" s="196"/>
      <c r="EV700" s="196"/>
      <c r="EW700" s="196"/>
      <c r="EX700" s="196"/>
      <c r="EY700" s="196"/>
      <c r="EZ700" s="196"/>
      <c r="FA700" s="196"/>
      <c r="FB700" s="196"/>
      <c r="FC700" s="196"/>
      <c r="FD700" s="196"/>
      <c r="FE700" s="196"/>
      <c r="FF700" s="196"/>
      <c r="FG700" s="196"/>
      <c r="FH700" s="196"/>
      <c r="FI700" s="196"/>
      <c r="FJ700" s="196"/>
      <c r="FK700" s="196"/>
      <c r="FL700" s="196"/>
      <c r="FM700" s="196"/>
      <c r="FN700" s="196"/>
      <c r="FO700" s="196"/>
      <c r="FP700" s="196"/>
      <c r="FQ700" s="196"/>
      <c r="FR700" s="196"/>
      <c r="FS700" s="196"/>
      <c r="FT700" s="196"/>
      <c r="FU700" s="196"/>
      <c r="FV700" s="196"/>
      <c r="FW700" s="196"/>
      <c r="FX700" s="196"/>
      <c r="FY700" s="196"/>
      <c r="FZ700" s="196"/>
      <c r="GA700" s="196"/>
      <c r="GB700" s="196"/>
      <c r="GC700" s="196"/>
      <c r="GD700" s="196"/>
      <c r="GE700" s="196"/>
      <c r="GF700" s="196"/>
      <c r="GG700" s="196"/>
      <c r="GH700" s="196"/>
      <c r="GI700" s="196"/>
      <c r="GJ700" s="196"/>
      <c r="GK700" s="196"/>
      <c r="GL700" s="196"/>
      <c r="GM700" s="196"/>
      <c r="GN700" s="196"/>
      <c r="GO700" s="196"/>
      <c r="GP700" s="196"/>
      <c r="GQ700" s="196"/>
      <c r="GR700" s="196"/>
      <c r="GS700" s="196"/>
      <c r="GT700" s="196"/>
      <c r="GU700" s="196"/>
      <c r="GV700" s="196"/>
      <c r="GW700" s="196"/>
      <c r="GX700" s="196"/>
      <c r="GY700" s="196"/>
      <c r="GZ700" s="196"/>
      <c r="HA700" s="196"/>
      <c r="HB700" s="196"/>
      <c r="HC700" s="196"/>
      <c r="HD700" s="196"/>
      <c r="HE700" s="196"/>
      <c r="HF700" s="196"/>
      <c r="HG700" s="196"/>
      <c r="HH700" s="196"/>
      <c r="HI700" s="196"/>
      <c r="HJ700" s="196"/>
      <c r="HK700" s="196"/>
      <c r="HL700" s="196"/>
      <c r="HM700" s="196"/>
      <c r="HN700" s="196"/>
      <c r="HO700" s="196"/>
      <c r="HP700" s="196"/>
      <c r="HQ700" s="196"/>
      <c r="HR700" s="196"/>
      <c r="HS700" s="196"/>
      <c r="HT700" s="196"/>
      <c r="HU700" s="196"/>
      <c r="HV700" s="196"/>
      <c r="HW700" s="196"/>
      <c r="HX700" s="196"/>
      <c r="HY700" s="196"/>
      <c r="HZ700" s="196"/>
      <c r="IA700" s="196"/>
      <c r="IB700" s="196"/>
      <c r="IC700" s="196"/>
      <c r="ID700" s="196"/>
      <c r="IE700" s="196"/>
      <c r="IF700" s="196"/>
      <c r="IG700" s="196"/>
      <c r="IH700" s="196"/>
      <c r="II700" s="196"/>
      <c r="IJ700" s="196"/>
      <c r="IK700" s="196"/>
      <c r="IL700" s="196"/>
      <c r="IM700" s="196"/>
      <c r="IN700" s="196"/>
      <c r="IO700" s="196"/>
      <c r="IP700" s="196"/>
      <c r="IQ700" s="196"/>
      <c r="IR700" s="196"/>
      <c r="IS700" s="196"/>
      <c r="IT700" s="196"/>
      <c r="IU700" s="196"/>
      <c r="IV700" s="196"/>
      <c r="IW700" s="196"/>
      <c r="IX700" s="196"/>
      <c r="IY700" s="196"/>
      <c r="IZ700" s="196"/>
      <c r="JA700" s="196"/>
      <c r="JB700" s="196"/>
      <c r="JC700" s="196"/>
      <c r="JD700" s="196"/>
      <c r="JE700" s="196"/>
      <c r="JF700" s="196"/>
      <c r="JG700" s="196"/>
      <c r="JH700" s="196"/>
      <c r="JI700" s="196"/>
      <c r="JJ700" s="196"/>
      <c r="JK700" s="196"/>
      <c r="JL700" s="196"/>
      <c r="JM700" s="196"/>
      <c r="JN700" s="196"/>
      <c r="JO700" s="196"/>
      <c r="JP700" s="196"/>
      <c r="JQ700" s="196"/>
      <c r="JR700" s="196"/>
      <c r="JS700" s="196"/>
      <c r="JT700" s="196"/>
      <c r="JU700" s="196"/>
      <c r="JV700" s="196"/>
      <c r="JW700" s="196"/>
      <c r="JX700" s="196"/>
      <c r="JY700" s="196"/>
      <c r="JZ700" s="196"/>
      <c r="KA700" s="196"/>
      <c r="KB700" s="196"/>
      <c r="KC700" s="196"/>
      <c r="KD700" s="196"/>
      <c r="KE700" s="196"/>
      <c r="KF700" s="196"/>
      <c r="KG700" s="196"/>
      <c r="KH700" s="196"/>
      <c r="KI700" s="196"/>
      <c r="KJ700" s="196"/>
      <c r="KK700" s="196"/>
      <c r="KL700" s="196"/>
      <c r="KM700" s="196"/>
      <c r="KN700" s="196"/>
      <c r="KO700" s="196"/>
      <c r="KP700" s="196"/>
      <c r="KQ700" s="196"/>
      <c r="KR700" s="196"/>
      <c r="KS700" s="196"/>
      <c r="KT700" s="196"/>
      <c r="KU700" s="196"/>
      <c r="KV700" s="196"/>
      <c r="KW700" s="196"/>
      <c r="KX700" s="196"/>
      <c r="KY700" s="196"/>
      <c r="KZ700" s="196"/>
      <c r="LA700" s="196"/>
      <c r="LB700" s="196"/>
      <c r="LC700" s="196"/>
      <c r="LD700" s="196"/>
      <c r="LE700" s="196"/>
      <c r="LF700" s="196"/>
      <c r="LG700" s="196"/>
      <c r="LH700" s="196"/>
      <c r="LI700" s="196"/>
      <c r="LJ700" s="196"/>
      <c r="LK700" s="196"/>
      <c r="LL700" s="196"/>
      <c r="LM700" s="196"/>
      <c r="LN700" s="196"/>
      <c r="LO700" s="196"/>
      <c r="LP700" s="196"/>
      <c r="LQ700" s="196"/>
      <c r="LR700" s="196"/>
      <c r="LS700" s="196"/>
      <c r="LT700" s="196"/>
      <c r="LU700" s="196"/>
      <c r="LV700" s="196"/>
      <c r="LW700" s="196"/>
      <c r="LX700" s="196"/>
      <c r="LY700" s="196"/>
      <c r="LZ700" s="196"/>
      <c r="MA700" s="196"/>
      <c r="MB700" s="196"/>
      <c r="MC700" s="196"/>
      <c r="MD700" s="196"/>
      <c r="ME700" s="196"/>
      <c r="MF700" s="196"/>
      <c r="MG700" s="196"/>
      <c r="MH700" s="196"/>
      <c r="MI700" s="196"/>
      <c r="MJ700" s="196"/>
      <c r="MK700" s="196"/>
      <c r="ML700" s="196"/>
      <c r="MM700" s="196"/>
      <c r="MN700" s="196"/>
      <c r="MO700" s="196"/>
      <c r="MP700" s="196"/>
      <c r="MQ700" s="196"/>
      <c r="MR700" s="196"/>
      <c r="MS700" s="196"/>
      <c r="MT700" s="196"/>
      <c r="MU700" s="196"/>
      <c r="MV700" s="196"/>
      <c r="MW700" s="196"/>
      <c r="MX700" s="196"/>
      <c r="MY700" s="196"/>
      <c r="MZ700" s="196"/>
      <c r="NA700" s="196"/>
      <c r="NB700" s="196"/>
      <c r="NC700" s="196"/>
      <c r="ND700" s="196"/>
      <c r="NE700" s="196"/>
      <c r="NF700" s="196"/>
      <c r="NG700" s="196"/>
      <c r="NH700" s="196"/>
      <c r="NI700" s="196"/>
      <c r="NJ700" s="196"/>
      <c r="NK700" s="196"/>
      <c r="NL700" s="196"/>
      <c r="NM700" s="196"/>
      <c r="NN700" s="196"/>
      <c r="NO700" s="196"/>
      <c r="NP700" s="196"/>
      <c r="NQ700" s="196"/>
      <c r="NR700" s="196"/>
      <c r="NS700" s="196"/>
      <c r="NT700" s="196"/>
      <c r="NU700" s="196"/>
      <c r="NV700" s="196"/>
      <c r="NW700" s="196"/>
      <c r="NX700" s="196"/>
      <c r="NY700" s="196"/>
      <c r="NZ700" s="196"/>
      <c r="OA700" s="196"/>
      <c r="OB700" s="196"/>
      <c r="OC700" s="196"/>
      <c r="OD700" s="196"/>
      <c r="OE700" s="196"/>
      <c r="OF700" s="196"/>
      <c r="OG700" s="196"/>
      <c r="OH700" s="196"/>
      <c r="OI700" s="196"/>
      <c r="OJ700" s="196"/>
      <c r="OK700" s="196"/>
      <c r="OL700" s="196"/>
      <c r="AFC700" s="196"/>
      <c r="AFD700" s="196"/>
      <c r="AFE700" s="196"/>
      <c r="AFF700" s="196"/>
      <c r="AFG700" s="196"/>
      <c r="AFH700" s="196"/>
      <c r="AFI700" s="196"/>
      <c r="AFJ700" s="196"/>
      <c r="AFK700" s="196"/>
      <c r="AFL700" s="196"/>
      <c r="AFM700" s="196"/>
      <c r="AFN700" s="196"/>
      <c r="AFO700" s="196"/>
      <c r="AFP700" s="196"/>
      <c r="AFQ700" s="196"/>
      <c r="AFR700" s="196"/>
      <c r="AFS700" s="196"/>
      <c r="AFT700" s="196"/>
      <c r="AFU700" s="196"/>
      <c r="AFV700" s="196"/>
      <c r="AFW700" s="196"/>
      <c r="AFX700" s="196"/>
      <c r="AFY700" s="196"/>
      <c r="AFZ700" s="196"/>
      <c r="AGA700" s="196"/>
      <c r="AGB700" s="196"/>
      <c r="AGC700" s="196"/>
      <c r="AGD700" s="196"/>
      <c r="AGE700" s="196"/>
      <c r="AGF700" s="196"/>
      <c r="AGG700" s="196"/>
      <c r="AGH700" s="196"/>
      <c r="AGI700" s="196"/>
      <c r="AGJ700" s="196"/>
      <c r="AGK700" s="196"/>
      <c r="AGL700" s="196"/>
      <c r="AGM700" s="196"/>
      <c r="AGN700" s="196"/>
      <c r="AGO700" s="196"/>
      <c r="AGP700" s="196"/>
    </row>
    <row r="701" spans="1:874" ht="15.75" customHeight="1" x14ac:dyDescent="0.25">
      <c r="A701" s="196"/>
      <c r="B701" s="196"/>
      <c r="C701" s="196"/>
      <c r="D701" s="205"/>
      <c r="E701" s="196"/>
      <c r="F701" s="196"/>
      <c r="G701" s="196"/>
      <c r="H701" s="196"/>
      <c r="I701" s="196"/>
      <c r="J701" s="196"/>
      <c r="K701" s="196"/>
      <c r="L701" s="206"/>
      <c r="M701" s="196"/>
      <c r="N701" s="196"/>
      <c r="O701" s="205"/>
      <c r="P701" s="196"/>
      <c r="Q701" s="196"/>
      <c r="R701" s="196"/>
      <c r="S701" s="196"/>
      <c r="T701" s="196"/>
      <c r="U701" s="196"/>
      <c r="V701" s="196"/>
      <c r="W701" s="196"/>
      <c r="X701" s="196"/>
      <c r="Y701" s="196"/>
      <c r="Z701" s="196"/>
      <c r="AA701" s="196"/>
      <c r="AB701" s="196"/>
      <c r="AC701" s="196"/>
      <c r="AD701" s="196"/>
      <c r="AE701" s="196"/>
      <c r="AF701" s="196"/>
      <c r="AG701" s="196"/>
      <c r="AH701" s="196"/>
      <c r="AI701" s="196"/>
      <c r="AJ701" s="196"/>
      <c r="AK701" s="196"/>
      <c r="AL701" s="196"/>
      <c r="AM701" s="196"/>
      <c r="AN701" s="196"/>
      <c r="AO701" s="196"/>
      <c r="AP701" s="196"/>
      <c r="AQ701" s="196"/>
      <c r="AR701" s="196"/>
      <c r="AS701" s="196"/>
      <c r="AT701" s="196"/>
      <c r="AU701" s="196"/>
      <c r="AV701" s="196"/>
      <c r="AW701" s="196"/>
      <c r="AX701" s="196"/>
      <c r="AY701" s="196"/>
      <c r="AZ701" s="196"/>
      <c r="BA701" s="196"/>
      <c r="BB701" s="196"/>
      <c r="BC701" s="196"/>
      <c r="BD701" s="196"/>
      <c r="BE701" s="196"/>
      <c r="BF701" s="196"/>
      <c r="BG701" s="196"/>
      <c r="BH701" s="196"/>
      <c r="BI701" s="196"/>
      <c r="BJ701" s="196"/>
      <c r="BK701" s="196"/>
      <c r="BL701" s="196"/>
      <c r="BM701" s="196"/>
      <c r="BN701" s="196"/>
      <c r="BO701" s="196"/>
      <c r="BP701" s="196"/>
      <c r="BQ701" s="196"/>
      <c r="BR701" s="196"/>
      <c r="BS701" s="196"/>
      <c r="BT701" s="196"/>
      <c r="BU701" s="196"/>
      <c r="BV701" s="196"/>
      <c r="BW701" s="196"/>
      <c r="BX701" s="196"/>
      <c r="BY701" s="196"/>
      <c r="BZ701" s="196"/>
      <c r="CA701" s="196"/>
      <c r="CB701" s="196"/>
      <c r="CC701" s="196"/>
      <c r="CD701" s="196"/>
      <c r="CE701" s="196"/>
      <c r="CF701" s="196"/>
      <c r="CG701" s="196"/>
      <c r="CH701" s="196"/>
      <c r="CI701" s="196"/>
      <c r="CJ701" s="196"/>
      <c r="CK701" s="196"/>
      <c r="CL701" s="196"/>
      <c r="CM701" s="196"/>
      <c r="CN701" s="196"/>
      <c r="CO701" s="196"/>
      <c r="CP701" s="196"/>
      <c r="CQ701" s="196"/>
      <c r="CR701" s="196"/>
      <c r="CS701" s="196"/>
      <c r="CT701" s="196"/>
      <c r="CU701" s="196"/>
      <c r="CV701" s="196"/>
      <c r="CW701" s="196"/>
      <c r="CX701" s="196"/>
      <c r="CY701" s="196"/>
      <c r="CZ701" s="196"/>
      <c r="DA701" s="196"/>
      <c r="DB701" s="196"/>
      <c r="DC701" s="196"/>
      <c r="DD701" s="196"/>
      <c r="DE701" s="196"/>
      <c r="DF701" s="196"/>
      <c r="DG701" s="196"/>
      <c r="DH701" s="196"/>
      <c r="DI701" s="196"/>
      <c r="DJ701" s="196"/>
      <c r="DK701" s="196"/>
      <c r="DL701" s="196"/>
      <c r="DM701" s="196"/>
      <c r="DN701" s="196"/>
      <c r="DO701" s="196"/>
      <c r="DP701" s="196"/>
      <c r="DQ701" s="196"/>
      <c r="DR701" s="196"/>
      <c r="DS701" s="196"/>
      <c r="DT701" s="196"/>
      <c r="DU701" s="196"/>
      <c r="DV701" s="196"/>
      <c r="DW701" s="196"/>
      <c r="DX701" s="196"/>
      <c r="DY701" s="196"/>
      <c r="DZ701" s="196"/>
      <c r="EA701" s="196"/>
      <c r="EB701" s="196"/>
      <c r="EC701" s="196"/>
      <c r="ED701" s="196"/>
      <c r="EE701" s="196"/>
      <c r="EF701" s="196"/>
      <c r="EG701" s="196"/>
      <c r="EH701" s="196"/>
      <c r="EI701" s="196"/>
      <c r="EJ701" s="196"/>
      <c r="EK701" s="196"/>
      <c r="EL701" s="196"/>
      <c r="EM701" s="196"/>
      <c r="EN701" s="196"/>
      <c r="EO701" s="196"/>
      <c r="EP701" s="196"/>
      <c r="EQ701" s="196"/>
      <c r="ER701" s="196"/>
      <c r="ES701" s="196"/>
      <c r="ET701" s="196"/>
      <c r="EU701" s="196"/>
      <c r="EV701" s="196"/>
      <c r="EW701" s="196"/>
      <c r="EX701" s="196"/>
      <c r="EY701" s="196"/>
      <c r="EZ701" s="196"/>
      <c r="FA701" s="196"/>
      <c r="FB701" s="196"/>
      <c r="FC701" s="196"/>
      <c r="FD701" s="196"/>
      <c r="FE701" s="196"/>
      <c r="FF701" s="196"/>
      <c r="FG701" s="196"/>
      <c r="FH701" s="196"/>
      <c r="FI701" s="196"/>
      <c r="FJ701" s="196"/>
      <c r="FK701" s="196"/>
      <c r="FL701" s="196"/>
      <c r="FM701" s="196"/>
      <c r="FN701" s="196"/>
      <c r="FO701" s="196"/>
      <c r="FP701" s="196"/>
      <c r="FQ701" s="196"/>
      <c r="FR701" s="196"/>
      <c r="FS701" s="196"/>
      <c r="FT701" s="196"/>
      <c r="FU701" s="196"/>
      <c r="FV701" s="196"/>
      <c r="FW701" s="196"/>
      <c r="FX701" s="196"/>
      <c r="FY701" s="196"/>
      <c r="FZ701" s="196"/>
      <c r="GA701" s="196"/>
      <c r="GB701" s="196"/>
      <c r="GC701" s="196"/>
      <c r="GD701" s="196"/>
      <c r="GE701" s="196"/>
      <c r="GF701" s="196"/>
      <c r="GG701" s="196"/>
      <c r="GH701" s="196"/>
      <c r="GI701" s="196"/>
      <c r="GJ701" s="196"/>
      <c r="GK701" s="196"/>
      <c r="GL701" s="196"/>
      <c r="GM701" s="196"/>
      <c r="GN701" s="196"/>
      <c r="GO701" s="196"/>
      <c r="GP701" s="196"/>
      <c r="GQ701" s="196"/>
      <c r="GR701" s="196"/>
      <c r="GS701" s="196"/>
      <c r="GT701" s="196"/>
      <c r="GU701" s="196"/>
      <c r="GV701" s="196"/>
      <c r="GW701" s="196"/>
      <c r="GX701" s="196"/>
      <c r="GY701" s="196"/>
      <c r="GZ701" s="196"/>
      <c r="HA701" s="196"/>
      <c r="HB701" s="196"/>
      <c r="HC701" s="196"/>
      <c r="HD701" s="196"/>
      <c r="HE701" s="196"/>
      <c r="HF701" s="196"/>
      <c r="HG701" s="196"/>
      <c r="HH701" s="196"/>
      <c r="HI701" s="196"/>
      <c r="HJ701" s="196"/>
      <c r="HK701" s="196"/>
      <c r="HL701" s="196"/>
      <c r="HM701" s="196"/>
      <c r="HN701" s="196"/>
      <c r="HO701" s="196"/>
      <c r="HP701" s="196"/>
      <c r="HQ701" s="196"/>
      <c r="HR701" s="196"/>
      <c r="HS701" s="196"/>
      <c r="HT701" s="196"/>
      <c r="HU701" s="196"/>
      <c r="HV701" s="196"/>
      <c r="HW701" s="196"/>
      <c r="HX701" s="196"/>
      <c r="HY701" s="196"/>
      <c r="HZ701" s="196"/>
      <c r="IA701" s="196"/>
      <c r="IB701" s="196"/>
      <c r="IC701" s="196"/>
      <c r="ID701" s="196"/>
      <c r="IE701" s="196"/>
      <c r="IF701" s="196"/>
      <c r="IG701" s="196"/>
      <c r="IH701" s="196"/>
      <c r="II701" s="196"/>
      <c r="IJ701" s="196"/>
      <c r="IK701" s="196"/>
      <c r="IL701" s="196"/>
      <c r="IM701" s="196"/>
      <c r="IN701" s="196"/>
      <c r="IO701" s="196"/>
      <c r="IP701" s="196"/>
      <c r="IQ701" s="196"/>
      <c r="IR701" s="196"/>
      <c r="IS701" s="196"/>
      <c r="IT701" s="196"/>
      <c r="IU701" s="196"/>
      <c r="IV701" s="196"/>
      <c r="IW701" s="196"/>
      <c r="IX701" s="196"/>
      <c r="IY701" s="196"/>
      <c r="IZ701" s="196"/>
      <c r="JA701" s="196"/>
      <c r="JB701" s="196"/>
      <c r="JC701" s="196"/>
      <c r="JD701" s="196"/>
      <c r="JE701" s="196"/>
      <c r="JF701" s="196"/>
      <c r="JG701" s="196"/>
      <c r="JH701" s="196"/>
      <c r="JI701" s="196"/>
      <c r="JJ701" s="196"/>
      <c r="JK701" s="196"/>
      <c r="JL701" s="196"/>
      <c r="JM701" s="196"/>
      <c r="JN701" s="196"/>
      <c r="JO701" s="196"/>
      <c r="JP701" s="196"/>
      <c r="JQ701" s="196"/>
      <c r="JR701" s="196"/>
      <c r="JS701" s="196"/>
      <c r="JT701" s="196"/>
      <c r="JU701" s="196"/>
      <c r="JV701" s="196"/>
      <c r="JW701" s="196"/>
      <c r="JX701" s="196"/>
      <c r="JY701" s="196"/>
      <c r="JZ701" s="196"/>
      <c r="KA701" s="196"/>
      <c r="KB701" s="196"/>
      <c r="KC701" s="196"/>
      <c r="KD701" s="196"/>
      <c r="KE701" s="196"/>
      <c r="KF701" s="196"/>
      <c r="KG701" s="196"/>
      <c r="KH701" s="196"/>
      <c r="KI701" s="196"/>
      <c r="KJ701" s="196"/>
      <c r="KK701" s="196"/>
      <c r="KL701" s="196"/>
      <c r="KM701" s="196"/>
      <c r="KN701" s="196"/>
      <c r="KO701" s="196"/>
      <c r="KP701" s="196"/>
      <c r="KQ701" s="196"/>
      <c r="KR701" s="196"/>
      <c r="KS701" s="196"/>
      <c r="KT701" s="196"/>
      <c r="KU701" s="196"/>
      <c r="KV701" s="196"/>
      <c r="KW701" s="196"/>
      <c r="KX701" s="196"/>
      <c r="KY701" s="196"/>
      <c r="KZ701" s="196"/>
      <c r="LA701" s="196"/>
      <c r="LB701" s="196"/>
      <c r="LC701" s="196"/>
      <c r="LD701" s="196"/>
      <c r="LE701" s="196"/>
      <c r="LF701" s="196"/>
      <c r="LG701" s="196"/>
      <c r="LH701" s="196"/>
      <c r="LI701" s="196"/>
      <c r="LJ701" s="196"/>
      <c r="LK701" s="196"/>
      <c r="LL701" s="196"/>
      <c r="LM701" s="196"/>
      <c r="LN701" s="196"/>
      <c r="LO701" s="196"/>
      <c r="LP701" s="196"/>
      <c r="LQ701" s="196"/>
      <c r="LR701" s="196"/>
      <c r="LS701" s="196"/>
      <c r="LT701" s="196"/>
      <c r="LU701" s="196"/>
      <c r="LV701" s="196"/>
      <c r="LW701" s="196"/>
      <c r="LX701" s="196"/>
      <c r="LY701" s="196"/>
      <c r="LZ701" s="196"/>
      <c r="MA701" s="196"/>
      <c r="MB701" s="196"/>
      <c r="MC701" s="196"/>
      <c r="MD701" s="196"/>
      <c r="ME701" s="196"/>
      <c r="MF701" s="196"/>
      <c r="MG701" s="196"/>
      <c r="MH701" s="196"/>
      <c r="MI701" s="196"/>
      <c r="MJ701" s="196"/>
      <c r="MK701" s="196"/>
      <c r="ML701" s="196"/>
      <c r="MM701" s="196"/>
      <c r="MN701" s="196"/>
      <c r="MO701" s="196"/>
      <c r="MP701" s="196"/>
      <c r="MQ701" s="196"/>
      <c r="MR701" s="196"/>
      <c r="MS701" s="196"/>
      <c r="MT701" s="196"/>
      <c r="MU701" s="196"/>
      <c r="MV701" s="196"/>
      <c r="MW701" s="196"/>
      <c r="MX701" s="196"/>
      <c r="MY701" s="196"/>
      <c r="MZ701" s="196"/>
      <c r="NA701" s="196"/>
      <c r="NB701" s="196"/>
      <c r="NC701" s="196"/>
      <c r="ND701" s="196"/>
      <c r="NE701" s="196"/>
      <c r="NF701" s="196"/>
      <c r="NG701" s="196"/>
      <c r="NH701" s="196"/>
      <c r="NI701" s="196"/>
      <c r="NJ701" s="196"/>
      <c r="NK701" s="196"/>
      <c r="NL701" s="196"/>
      <c r="NM701" s="196"/>
      <c r="NN701" s="196"/>
      <c r="NO701" s="196"/>
      <c r="NP701" s="196"/>
      <c r="NQ701" s="196"/>
      <c r="NR701" s="196"/>
      <c r="NS701" s="196"/>
      <c r="NT701" s="196"/>
      <c r="NU701" s="196"/>
      <c r="NV701" s="196"/>
      <c r="NW701" s="196"/>
      <c r="NX701" s="196"/>
      <c r="NY701" s="196"/>
      <c r="NZ701" s="196"/>
      <c r="OA701" s="196"/>
      <c r="OB701" s="196"/>
      <c r="OC701" s="196"/>
      <c r="OD701" s="196"/>
      <c r="OE701" s="196"/>
      <c r="OF701" s="196"/>
      <c r="OG701" s="196"/>
      <c r="OH701" s="196"/>
      <c r="OI701" s="196"/>
      <c r="OJ701" s="196"/>
      <c r="OK701" s="196"/>
      <c r="OL701" s="196"/>
      <c r="AFC701" s="196"/>
      <c r="AFD701" s="196"/>
      <c r="AFE701" s="196"/>
      <c r="AFF701" s="196"/>
      <c r="AFG701" s="196"/>
      <c r="AFH701" s="196"/>
      <c r="AFI701" s="196"/>
      <c r="AFJ701" s="196"/>
      <c r="AFK701" s="196"/>
      <c r="AFL701" s="196"/>
      <c r="AFM701" s="196"/>
      <c r="AFN701" s="196"/>
      <c r="AFO701" s="196"/>
      <c r="AFP701" s="196"/>
      <c r="AFQ701" s="196"/>
      <c r="AFR701" s="196"/>
      <c r="AFS701" s="196"/>
      <c r="AFT701" s="196"/>
      <c r="AFU701" s="196"/>
      <c r="AFV701" s="196"/>
      <c r="AFW701" s="196"/>
      <c r="AFX701" s="196"/>
      <c r="AFY701" s="196"/>
      <c r="AFZ701" s="196"/>
      <c r="AGA701" s="196"/>
      <c r="AGB701" s="196"/>
      <c r="AGC701" s="196"/>
      <c r="AGD701" s="196"/>
      <c r="AGE701" s="196"/>
      <c r="AGF701" s="196"/>
      <c r="AGG701" s="196"/>
      <c r="AGH701" s="196"/>
      <c r="AGI701" s="196"/>
      <c r="AGJ701" s="196"/>
      <c r="AGK701" s="196"/>
      <c r="AGL701" s="196"/>
      <c r="AGM701" s="196"/>
      <c r="AGN701" s="196"/>
      <c r="AGO701" s="196"/>
      <c r="AGP701" s="196"/>
    </row>
    <row r="702" spans="1:874" ht="15.75" customHeight="1" x14ac:dyDescent="0.25">
      <c r="A702" s="196"/>
      <c r="B702" s="196"/>
      <c r="C702" s="196"/>
      <c r="D702" s="205"/>
      <c r="E702" s="196"/>
      <c r="F702" s="196"/>
      <c r="G702" s="196"/>
      <c r="H702" s="196"/>
      <c r="I702" s="196"/>
      <c r="J702" s="196"/>
      <c r="K702" s="196"/>
      <c r="L702" s="206"/>
      <c r="M702" s="196"/>
      <c r="N702" s="196"/>
      <c r="O702" s="205"/>
      <c r="P702" s="196"/>
      <c r="Q702" s="196"/>
      <c r="R702" s="196"/>
      <c r="S702" s="196"/>
      <c r="T702" s="196"/>
      <c r="U702" s="196"/>
      <c r="V702" s="196"/>
      <c r="W702" s="196"/>
      <c r="X702" s="196"/>
      <c r="Y702" s="196"/>
      <c r="Z702" s="196"/>
      <c r="AA702" s="196"/>
      <c r="AB702" s="196"/>
      <c r="AC702" s="196"/>
      <c r="AD702" s="196"/>
      <c r="AE702" s="196"/>
      <c r="AF702" s="196"/>
      <c r="AG702" s="196"/>
      <c r="AH702" s="196"/>
      <c r="AI702" s="196"/>
      <c r="AJ702" s="196"/>
      <c r="AK702" s="196"/>
      <c r="AL702" s="196"/>
      <c r="AM702" s="196"/>
      <c r="AN702" s="196"/>
      <c r="AO702" s="196"/>
      <c r="AP702" s="196"/>
      <c r="AQ702" s="196"/>
      <c r="AR702" s="196"/>
      <c r="AS702" s="196"/>
      <c r="AT702" s="196"/>
      <c r="AU702" s="196"/>
      <c r="AV702" s="196"/>
      <c r="AW702" s="196"/>
      <c r="AX702" s="196"/>
      <c r="AY702" s="196"/>
      <c r="AZ702" s="196"/>
      <c r="BA702" s="196"/>
      <c r="BB702" s="196"/>
      <c r="BC702" s="196"/>
      <c r="BD702" s="196"/>
      <c r="BE702" s="196"/>
      <c r="BF702" s="196"/>
      <c r="BG702" s="196"/>
      <c r="BH702" s="196"/>
      <c r="BI702" s="196"/>
      <c r="BJ702" s="196"/>
      <c r="BK702" s="196"/>
      <c r="BL702" s="196"/>
      <c r="BM702" s="196"/>
      <c r="BN702" s="196"/>
      <c r="BO702" s="196"/>
      <c r="BP702" s="196"/>
      <c r="BQ702" s="196"/>
      <c r="BR702" s="196"/>
      <c r="BS702" s="196"/>
      <c r="BT702" s="196"/>
      <c r="BU702" s="196"/>
      <c r="BV702" s="196"/>
      <c r="BW702" s="196"/>
      <c r="BX702" s="196"/>
      <c r="BY702" s="196"/>
      <c r="BZ702" s="196"/>
      <c r="CA702" s="196"/>
      <c r="CB702" s="196"/>
      <c r="CC702" s="196"/>
      <c r="CD702" s="196"/>
      <c r="CE702" s="196"/>
      <c r="CF702" s="196"/>
      <c r="CG702" s="196"/>
      <c r="CH702" s="196"/>
      <c r="CI702" s="196"/>
      <c r="CJ702" s="196"/>
      <c r="CK702" s="196"/>
      <c r="CL702" s="196"/>
      <c r="CM702" s="196"/>
      <c r="CN702" s="196"/>
      <c r="CO702" s="196"/>
      <c r="CP702" s="196"/>
      <c r="CQ702" s="196"/>
      <c r="CR702" s="196"/>
      <c r="CS702" s="196"/>
      <c r="CT702" s="196"/>
      <c r="CU702" s="196"/>
      <c r="CV702" s="196"/>
      <c r="CW702" s="196"/>
      <c r="CX702" s="196"/>
      <c r="CY702" s="196"/>
      <c r="CZ702" s="196"/>
      <c r="DA702" s="196"/>
      <c r="DB702" s="196"/>
      <c r="DC702" s="196"/>
      <c r="DD702" s="196"/>
      <c r="DE702" s="196"/>
      <c r="DF702" s="196"/>
      <c r="DG702" s="196"/>
      <c r="DH702" s="196"/>
      <c r="DI702" s="196"/>
      <c r="DJ702" s="196"/>
      <c r="DK702" s="196"/>
      <c r="DL702" s="196"/>
      <c r="DM702" s="196"/>
      <c r="DN702" s="196"/>
      <c r="DO702" s="196"/>
      <c r="DP702" s="196"/>
      <c r="DQ702" s="196"/>
      <c r="DR702" s="196"/>
      <c r="DS702" s="196"/>
      <c r="DT702" s="196"/>
      <c r="DU702" s="196"/>
      <c r="DV702" s="196"/>
      <c r="DW702" s="196"/>
      <c r="DX702" s="196"/>
      <c r="DY702" s="196"/>
      <c r="DZ702" s="196"/>
      <c r="EA702" s="196"/>
      <c r="EB702" s="196"/>
      <c r="EC702" s="196"/>
      <c r="ED702" s="196"/>
      <c r="EE702" s="196"/>
      <c r="EF702" s="196"/>
      <c r="EG702" s="196"/>
      <c r="EH702" s="196"/>
      <c r="EI702" s="196"/>
      <c r="EJ702" s="196"/>
      <c r="EK702" s="196"/>
      <c r="EL702" s="196"/>
      <c r="EM702" s="196"/>
      <c r="EN702" s="196"/>
      <c r="EO702" s="196"/>
      <c r="EP702" s="196"/>
      <c r="EQ702" s="196"/>
      <c r="ER702" s="196"/>
      <c r="ES702" s="196"/>
      <c r="ET702" s="196"/>
      <c r="EU702" s="196"/>
      <c r="EV702" s="196"/>
      <c r="EW702" s="196"/>
      <c r="EX702" s="196"/>
      <c r="EY702" s="196"/>
      <c r="EZ702" s="196"/>
      <c r="FA702" s="196"/>
      <c r="FB702" s="196"/>
      <c r="FC702" s="196"/>
      <c r="FD702" s="196"/>
      <c r="FE702" s="196"/>
      <c r="FF702" s="196"/>
      <c r="FG702" s="196"/>
      <c r="FH702" s="196"/>
      <c r="FI702" s="196"/>
      <c r="FJ702" s="196"/>
      <c r="FK702" s="196"/>
      <c r="FL702" s="196"/>
      <c r="FM702" s="196"/>
      <c r="FN702" s="196"/>
      <c r="FO702" s="196"/>
      <c r="FP702" s="196"/>
      <c r="FQ702" s="196"/>
      <c r="FR702" s="196"/>
      <c r="FS702" s="196"/>
      <c r="FT702" s="196"/>
      <c r="FU702" s="196"/>
      <c r="FV702" s="196"/>
      <c r="FW702" s="196"/>
      <c r="FX702" s="196"/>
      <c r="FY702" s="196"/>
      <c r="FZ702" s="196"/>
      <c r="GA702" s="196"/>
      <c r="GB702" s="196"/>
      <c r="GC702" s="196"/>
      <c r="GD702" s="196"/>
      <c r="GE702" s="196"/>
      <c r="GF702" s="196"/>
      <c r="GG702" s="196"/>
      <c r="GH702" s="196"/>
      <c r="GI702" s="196"/>
      <c r="GJ702" s="196"/>
      <c r="GK702" s="196"/>
      <c r="GL702" s="196"/>
      <c r="GM702" s="196"/>
      <c r="GN702" s="196"/>
      <c r="GO702" s="196"/>
      <c r="GP702" s="196"/>
      <c r="GQ702" s="196"/>
      <c r="GR702" s="196"/>
      <c r="GS702" s="196"/>
      <c r="GT702" s="196"/>
      <c r="GU702" s="196"/>
      <c r="GV702" s="196"/>
      <c r="GW702" s="196"/>
      <c r="GX702" s="196"/>
      <c r="GY702" s="196"/>
      <c r="GZ702" s="196"/>
      <c r="HA702" s="196"/>
      <c r="HB702" s="196"/>
      <c r="HC702" s="196"/>
      <c r="HD702" s="196"/>
      <c r="HE702" s="196"/>
      <c r="HF702" s="196"/>
      <c r="HG702" s="196"/>
      <c r="HH702" s="196"/>
      <c r="HI702" s="196"/>
      <c r="HJ702" s="196"/>
      <c r="HK702" s="196"/>
      <c r="HL702" s="196"/>
      <c r="HM702" s="196"/>
      <c r="HN702" s="196"/>
      <c r="HO702" s="196"/>
      <c r="HP702" s="196"/>
      <c r="HQ702" s="196"/>
      <c r="HR702" s="196"/>
      <c r="HS702" s="196"/>
      <c r="HT702" s="196"/>
      <c r="HU702" s="196"/>
      <c r="HV702" s="196"/>
      <c r="HW702" s="196"/>
      <c r="HX702" s="196"/>
      <c r="HY702" s="196"/>
      <c r="HZ702" s="196"/>
      <c r="IA702" s="196"/>
      <c r="IB702" s="196"/>
      <c r="IC702" s="196"/>
      <c r="ID702" s="196"/>
      <c r="IE702" s="196"/>
      <c r="IF702" s="196"/>
      <c r="IG702" s="196"/>
      <c r="IH702" s="196"/>
      <c r="II702" s="196"/>
      <c r="IJ702" s="196"/>
      <c r="IK702" s="196"/>
      <c r="IL702" s="196"/>
      <c r="IM702" s="196"/>
      <c r="IN702" s="196"/>
      <c r="IO702" s="196"/>
      <c r="IP702" s="196"/>
      <c r="IQ702" s="196"/>
      <c r="IR702" s="196"/>
      <c r="IS702" s="196"/>
      <c r="IT702" s="196"/>
      <c r="IU702" s="196"/>
      <c r="IV702" s="196"/>
      <c r="IW702" s="196"/>
      <c r="IX702" s="196"/>
      <c r="IY702" s="196"/>
      <c r="IZ702" s="196"/>
      <c r="JA702" s="196"/>
      <c r="JB702" s="196"/>
      <c r="JC702" s="196"/>
      <c r="JD702" s="196"/>
      <c r="JE702" s="196"/>
      <c r="JF702" s="196"/>
      <c r="JG702" s="196"/>
      <c r="JH702" s="196"/>
      <c r="JI702" s="196"/>
      <c r="JJ702" s="196"/>
      <c r="JK702" s="196"/>
      <c r="JL702" s="196"/>
      <c r="JM702" s="196"/>
      <c r="JN702" s="196"/>
      <c r="JO702" s="196"/>
      <c r="JP702" s="196"/>
      <c r="JQ702" s="196"/>
      <c r="JR702" s="196"/>
      <c r="JS702" s="196"/>
      <c r="JT702" s="196"/>
      <c r="JU702" s="196"/>
      <c r="JV702" s="196"/>
      <c r="JW702" s="196"/>
      <c r="JX702" s="196"/>
      <c r="JY702" s="196"/>
      <c r="JZ702" s="196"/>
      <c r="KA702" s="196"/>
      <c r="KB702" s="196"/>
      <c r="KC702" s="196"/>
      <c r="KD702" s="196"/>
      <c r="KE702" s="196"/>
      <c r="KF702" s="196"/>
      <c r="KG702" s="196"/>
      <c r="KH702" s="196"/>
      <c r="KI702" s="196"/>
      <c r="KJ702" s="196"/>
      <c r="KK702" s="196"/>
      <c r="KL702" s="196"/>
      <c r="KM702" s="196"/>
      <c r="KN702" s="196"/>
      <c r="KO702" s="196"/>
      <c r="KP702" s="196"/>
      <c r="KQ702" s="196"/>
      <c r="KR702" s="196"/>
      <c r="KS702" s="196"/>
      <c r="KT702" s="196"/>
      <c r="KU702" s="196"/>
      <c r="KV702" s="196"/>
      <c r="KW702" s="196"/>
      <c r="KX702" s="196"/>
      <c r="KY702" s="196"/>
      <c r="KZ702" s="196"/>
      <c r="LA702" s="196"/>
      <c r="LB702" s="196"/>
      <c r="LC702" s="196"/>
      <c r="LD702" s="196"/>
      <c r="LE702" s="196"/>
      <c r="LF702" s="196"/>
      <c r="LG702" s="196"/>
      <c r="LH702" s="196"/>
      <c r="LI702" s="196"/>
      <c r="LJ702" s="196"/>
      <c r="LK702" s="196"/>
      <c r="LL702" s="196"/>
      <c r="LM702" s="196"/>
      <c r="LN702" s="196"/>
      <c r="LO702" s="196"/>
      <c r="LP702" s="196"/>
      <c r="LQ702" s="196"/>
      <c r="LR702" s="196"/>
      <c r="LS702" s="196"/>
      <c r="LT702" s="196"/>
      <c r="LU702" s="196"/>
      <c r="LV702" s="196"/>
      <c r="LW702" s="196"/>
      <c r="LX702" s="196"/>
      <c r="LY702" s="196"/>
      <c r="LZ702" s="196"/>
      <c r="MA702" s="196"/>
      <c r="MB702" s="196"/>
      <c r="MC702" s="196"/>
      <c r="MD702" s="196"/>
      <c r="ME702" s="196"/>
      <c r="MF702" s="196"/>
      <c r="MG702" s="196"/>
      <c r="MH702" s="196"/>
      <c r="MI702" s="196"/>
      <c r="MJ702" s="196"/>
      <c r="MK702" s="196"/>
      <c r="ML702" s="196"/>
      <c r="MM702" s="196"/>
      <c r="MN702" s="196"/>
      <c r="MO702" s="196"/>
      <c r="MP702" s="196"/>
      <c r="MQ702" s="196"/>
      <c r="MR702" s="196"/>
      <c r="MS702" s="196"/>
      <c r="MT702" s="196"/>
      <c r="MU702" s="196"/>
      <c r="MV702" s="196"/>
      <c r="MW702" s="196"/>
      <c r="MX702" s="196"/>
      <c r="MY702" s="196"/>
      <c r="MZ702" s="196"/>
      <c r="NA702" s="196"/>
      <c r="NB702" s="196"/>
      <c r="NC702" s="196"/>
      <c r="ND702" s="196"/>
      <c r="NE702" s="196"/>
      <c r="NF702" s="196"/>
      <c r="NG702" s="196"/>
      <c r="NH702" s="196"/>
      <c r="NI702" s="196"/>
      <c r="NJ702" s="196"/>
      <c r="NK702" s="196"/>
      <c r="NL702" s="196"/>
      <c r="NM702" s="196"/>
      <c r="NN702" s="196"/>
      <c r="NO702" s="196"/>
      <c r="NP702" s="196"/>
      <c r="NQ702" s="196"/>
      <c r="NR702" s="196"/>
      <c r="NS702" s="196"/>
      <c r="NT702" s="196"/>
      <c r="NU702" s="196"/>
      <c r="NV702" s="196"/>
      <c r="NW702" s="196"/>
      <c r="NX702" s="196"/>
      <c r="NY702" s="196"/>
      <c r="NZ702" s="196"/>
      <c r="OA702" s="196"/>
      <c r="OB702" s="196"/>
      <c r="OC702" s="196"/>
      <c r="OD702" s="196"/>
      <c r="OE702" s="196"/>
      <c r="OF702" s="196"/>
      <c r="OG702" s="196"/>
      <c r="OH702" s="196"/>
      <c r="OI702" s="196"/>
      <c r="OJ702" s="196"/>
      <c r="OK702" s="196"/>
      <c r="OL702" s="196"/>
      <c r="AFC702" s="196"/>
      <c r="AFD702" s="196"/>
      <c r="AFE702" s="196"/>
      <c r="AFF702" s="196"/>
      <c r="AFG702" s="196"/>
      <c r="AFH702" s="196"/>
      <c r="AFI702" s="196"/>
      <c r="AFJ702" s="196"/>
      <c r="AFK702" s="196"/>
      <c r="AFL702" s="196"/>
      <c r="AFM702" s="196"/>
      <c r="AFN702" s="196"/>
      <c r="AFO702" s="196"/>
      <c r="AFP702" s="196"/>
      <c r="AFQ702" s="196"/>
      <c r="AFR702" s="196"/>
      <c r="AFS702" s="196"/>
      <c r="AFT702" s="196"/>
      <c r="AFU702" s="196"/>
      <c r="AFV702" s="196"/>
      <c r="AFW702" s="196"/>
      <c r="AFX702" s="196"/>
      <c r="AFY702" s="196"/>
      <c r="AFZ702" s="196"/>
      <c r="AGA702" s="196"/>
      <c r="AGB702" s="196"/>
      <c r="AGC702" s="196"/>
      <c r="AGD702" s="196"/>
      <c r="AGE702" s="196"/>
      <c r="AGF702" s="196"/>
      <c r="AGG702" s="196"/>
      <c r="AGH702" s="196"/>
      <c r="AGI702" s="196"/>
      <c r="AGJ702" s="196"/>
      <c r="AGK702" s="196"/>
      <c r="AGL702" s="196"/>
      <c r="AGM702" s="196"/>
      <c r="AGN702" s="196"/>
      <c r="AGO702" s="196"/>
      <c r="AGP702" s="196"/>
    </row>
    <row r="703" spans="1:874" ht="15.75" customHeight="1" x14ac:dyDescent="0.25">
      <c r="A703" s="196"/>
      <c r="B703" s="196"/>
      <c r="C703" s="196"/>
      <c r="D703" s="205"/>
      <c r="E703" s="196"/>
      <c r="F703" s="196"/>
      <c r="G703" s="196"/>
      <c r="H703" s="196"/>
      <c r="I703" s="196"/>
      <c r="J703" s="196"/>
      <c r="K703" s="196"/>
      <c r="L703" s="206"/>
      <c r="M703" s="196"/>
      <c r="N703" s="196"/>
      <c r="O703" s="205"/>
      <c r="P703" s="196"/>
      <c r="Q703" s="196"/>
      <c r="R703" s="196"/>
      <c r="S703" s="196"/>
      <c r="T703" s="196"/>
      <c r="U703" s="196"/>
      <c r="V703" s="196"/>
      <c r="W703" s="196"/>
      <c r="X703" s="196"/>
      <c r="Y703" s="196"/>
      <c r="Z703" s="196"/>
      <c r="AA703" s="196"/>
      <c r="AB703" s="196"/>
      <c r="AC703" s="196"/>
      <c r="AD703" s="196"/>
      <c r="AE703" s="196"/>
      <c r="AF703" s="196"/>
      <c r="AG703" s="196"/>
      <c r="AH703" s="196"/>
      <c r="AI703" s="196"/>
      <c r="AJ703" s="196"/>
      <c r="AK703" s="196"/>
      <c r="AL703" s="196"/>
      <c r="AM703" s="196"/>
      <c r="AN703" s="196"/>
      <c r="AO703" s="196"/>
      <c r="AP703" s="196"/>
      <c r="AQ703" s="196"/>
      <c r="AR703" s="196"/>
      <c r="AS703" s="196"/>
      <c r="AT703" s="196"/>
      <c r="AU703" s="196"/>
      <c r="AV703" s="196"/>
      <c r="AW703" s="196"/>
      <c r="AX703" s="196"/>
      <c r="AY703" s="196"/>
      <c r="AZ703" s="196"/>
      <c r="BA703" s="196"/>
      <c r="BB703" s="196"/>
      <c r="BC703" s="196"/>
      <c r="BD703" s="196"/>
      <c r="BE703" s="196"/>
      <c r="BF703" s="196"/>
      <c r="BG703" s="196"/>
      <c r="BH703" s="196"/>
      <c r="BI703" s="196"/>
      <c r="BJ703" s="196"/>
      <c r="BK703" s="196"/>
      <c r="BL703" s="196"/>
      <c r="BM703" s="196"/>
      <c r="BN703" s="196"/>
      <c r="BO703" s="196"/>
      <c r="BP703" s="196"/>
      <c r="BQ703" s="196"/>
      <c r="BR703" s="196"/>
      <c r="BS703" s="196"/>
      <c r="BT703" s="196"/>
      <c r="BU703" s="196"/>
      <c r="BV703" s="196"/>
      <c r="BW703" s="196"/>
      <c r="BX703" s="196"/>
      <c r="BY703" s="196"/>
      <c r="BZ703" s="196"/>
      <c r="CA703" s="196"/>
      <c r="CB703" s="196"/>
      <c r="CC703" s="196"/>
      <c r="CD703" s="196"/>
      <c r="CE703" s="196"/>
      <c r="CF703" s="196"/>
      <c r="CG703" s="196"/>
      <c r="CH703" s="196"/>
      <c r="CI703" s="196"/>
      <c r="CJ703" s="196"/>
      <c r="CK703" s="196"/>
      <c r="CL703" s="196"/>
      <c r="CM703" s="196"/>
      <c r="CN703" s="196"/>
      <c r="CO703" s="196"/>
      <c r="CP703" s="196"/>
      <c r="CQ703" s="196"/>
      <c r="CR703" s="196"/>
      <c r="CS703" s="196"/>
      <c r="CT703" s="196"/>
      <c r="CU703" s="196"/>
      <c r="CV703" s="196"/>
      <c r="CW703" s="196"/>
      <c r="CX703" s="196"/>
      <c r="CY703" s="196"/>
      <c r="CZ703" s="196"/>
      <c r="DA703" s="196"/>
      <c r="DB703" s="196"/>
      <c r="DC703" s="196"/>
      <c r="DD703" s="196"/>
      <c r="DE703" s="196"/>
      <c r="DF703" s="196"/>
      <c r="DG703" s="196"/>
      <c r="DH703" s="196"/>
      <c r="DI703" s="196"/>
      <c r="DJ703" s="196"/>
      <c r="DK703" s="196"/>
      <c r="DL703" s="196"/>
      <c r="DM703" s="196"/>
      <c r="DN703" s="196"/>
      <c r="DO703" s="196"/>
      <c r="DP703" s="196"/>
      <c r="DQ703" s="196"/>
      <c r="DR703" s="196"/>
      <c r="DS703" s="196"/>
      <c r="DT703" s="196"/>
      <c r="DU703" s="196"/>
      <c r="DV703" s="196"/>
      <c r="DW703" s="196"/>
      <c r="DX703" s="196"/>
      <c r="DY703" s="196"/>
      <c r="DZ703" s="196"/>
      <c r="EA703" s="196"/>
      <c r="EB703" s="196"/>
      <c r="EC703" s="196"/>
      <c r="ED703" s="196"/>
      <c r="EE703" s="196"/>
      <c r="EF703" s="196"/>
      <c r="EG703" s="196"/>
      <c r="EH703" s="196"/>
      <c r="EI703" s="196"/>
      <c r="EJ703" s="196"/>
      <c r="EK703" s="196"/>
      <c r="EL703" s="196"/>
      <c r="EM703" s="196"/>
      <c r="EN703" s="196"/>
      <c r="EO703" s="196"/>
      <c r="EP703" s="196"/>
      <c r="EQ703" s="196"/>
      <c r="ER703" s="196"/>
      <c r="ES703" s="196"/>
      <c r="ET703" s="196"/>
      <c r="EU703" s="196"/>
      <c r="EV703" s="196"/>
      <c r="EW703" s="196"/>
      <c r="EX703" s="196"/>
      <c r="EY703" s="196"/>
      <c r="EZ703" s="196"/>
      <c r="FA703" s="196"/>
      <c r="FB703" s="196"/>
      <c r="FC703" s="196"/>
      <c r="FD703" s="196"/>
      <c r="FE703" s="196"/>
      <c r="FF703" s="196"/>
      <c r="FG703" s="196"/>
      <c r="FH703" s="196"/>
      <c r="FI703" s="196"/>
      <c r="FJ703" s="196"/>
      <c r="FK703" s="196"/>
      <c r="FL703" s="196"/>
      <c r="FM703" s="196"/>
      <c r="FN703" s="196"/>
      <c r="FO703" s="196"/>
      <c r="FP703" s="196"/>
      <c r="FQ703" s="196"/>
      <c r="FR703" s="196"/>
      <c r="FS703" s="196"/>
      <c r="FT703" s="196"/>
      <c r="FU703" s="196"/>
      <c r="FV703" s="196"/>
      <c r="FW703" s="196"/>
      <c r="FX703" s="196"/>
      <c r="FY703" s="196"/>
      <c r="FZ703" s="196"/>
      <c r="GA703" s="196"/>
      <c r="GB703" s="196"/>
      <c r="GC703" s="196"/>
      <c r="GD703" s="196"/>
      <c r="GE703" s="196"/>
      <c r="GF703" s="196"/>
      <c r="GG703" s="196"/>
      <c r="GH703" s="196"/>
      <c r="GI703" s="196"/>
      <c r="GJ703" s="196"/>
      <c r="GK703" s="196"/>
      <c r="GL703" s="196"/>
      <c r="GM703" s="196"/>
      <c r="GN703" s="196"/>
      <c r="GO703" s="196"/>
      <c r="GP703" s="196"/>
      <c r="GQ703" s="196"/>
      <c r="GR703" s="196"/>
      <c r="GS703" s="196"/>
      <c r="GT703" s="196"/>
      <c r="GU703" s="196"/>
      <c r="GV703" s="196"/>
      <c r="GW703" s="196"/>
      <c r="GX703" s="196"/>
      <c r="GY703" s="196"/>
      <c r="GZ703" s="196"/>
      <c r="HA703" s="196"/>
      <c r="HB703" s="196"/>
      <c r="HC703" s="196"/>
      <c r="HD703" s="196"/>
      <c r="HE703" s="196"/>
      <c r="HF703" s="196"/>
      <c r="HG703" s="196"/>
      <c r="HH703" s="196"/>
      <c r="HI703" s="196"/>
      <c r="HJ703" s="196"/>
      <c r="HK703" s="196"/>
      <c r="HL703" s="196"/>
      <c r="HM703" s="196"/>
      <c r="HN703" s="196"/>
      <c r="HO703" s="196"/>
      <c r="HP703" s="196"/>
      <c r="HQ703" s="196"/>
      <c r="HR703" s="196"/>
      <c r="HS703" s="196"/>
      <c r="HT703" s="196"/>
      <c r="HU703" s="196"/>
      <c r="HV703" s="196"/>
      <c r="HW703" s="196"/>
      <c r="HX703" s="196"/>
      <c r="HY703" s="196"/>
      <c r="HZ703" s="196"/>
      <c r="IA703" s="196"/>
      <c r="IB703" s="196"/>
      <c r="IC703" s="196"/>
      <c r="ID703" s="196"/>
      <c r="IE703" s="196"/>
      <c r="IF703" s="196"/>
      <c r="IG703" s="196"/>
      <c r="IH703" s="196"/>
      <c r="II703" s="196"/>
      <c r="IJ703" s="196"/>
      <c r="IK703" s="196"/>
      <c r="IL703" s="196"/>
      <c r="IM703" s="196"/>
      <c r="IN703" s="196"/>
      <c r="IO703" s="196"/>
      <c r="IP703" s="196"/>
      <c r="IQ703" s="196"/>
      <c r="IR703" s="196"/>
      <c r="IS703" s="196"/>
      <c r="IT703" s="196"/>
      <c r="IU703" s="196"/>
      <c r="IV703" s="196"/>
      <c r="IW703" s="196"/>
      <c r="IX703" s="196"/>
      <c r="IY703" s="196"/>
      <c r="IZ703" s="196"/>
      <c r="JA703" s="196"/>
      <c r="JB703" s="196"/>
      <c r="JC703" s="196"/>
      <c r="JD703" s="196"/>
      <c r="JE703" s="196"/>
      <c r="JF703" s="196"/>
      <c r="JG703" s="196"/>
      <c r="JH703" s="196"/>
      <c r="JI703" s="196"/>
      <c r="JJ703" s="196"/>
      <c r="JK703" s="196"/>
      <c r="JL703" s="196"/>
      <c r="JM703" s="196"/>
      <c r="JN703" s="196"/>
      <c r="JO703" s="196"/>
      <c r="JP703" s="196"/>
      <c r="JQ703" s="196"/>
      <c r="JR703" s="196"/>
      <c r="JS703" s="196"/>
      <c r="JT703" s="196"/>
      <c r="JU703" s="196"/>
      <c r="JV703" s="196"/>
      <c r="JW703" s="196"/>
      <c r="JX703" s="196"/>
      <c r="JY703" s="196"/>
      <c r="JZ703" s="196"/>
      <c r="KA703" s="196"/>
      <c r="KB703" s="196"/>
      <c r="KC703" s="196"/>
      <c r="KD703" s="196"/>
      <c r="KE703" s="196"/>
      <c r="KF703" s="196"/>
      <c r="KG703" s="196"/>
      <c r="KH703" s="196"/>
      <c r="KI703" s="196"/>
      <c r="KJ703" s="196"/>
      <c r="KK703" s="196"/>
      <c r="KL703" s="196"/>
      <c r="KM703" s="196"/>
      <c r="KN703" s="196"/>
      <c r="KO703" s="196"/>
      <c r="KP703" s="196"/>
      <c r="KQ703" s="196"/>
      <c r="KR703" s="196"/>
      <c r="KS703" s="196"/>
      <c r="KT703" s="196"/>
      <c r="KU703" s="196"/>
      <c r="KV703" s="196"/>
      <c r="KW703" s="196"/>
      <c r="KX703" s="196"/>
      <c r="KY703" s="196"/>
      <c r="KZ703" s="196"/>
      <c r="LA703" s="196"/>
      <c r="LB703" s="196"/>
      <c r="LC703" s="196"/>
      <c r="LD703" s="196"/>
      <c r="LE703" s="196"/>
      <c r="LF703" s="196"/>
      <c r="LG703" s="196"/>
      <c r="LH703" s="196"/>
      <c r="LI703" s="196"/>
      <c r="LJ703" s="196"/>
      <c r="LK703" s="196"/>
      <c r="LL703" s="196"/>
      <c r="LM703" s="196"/>
      <c r="LN703" s="196"/>
      <c r="LO703" s="196"/>
      <c r="LP703" s="196"/>
      <c r="LQ703" s="196"/>
      <c r="LR703" s="196"/>
      <c r="LS703" s="196"/>
      <c r="LT703" s="196"/>
      <c r="LU703" s="196"/>
      <c r="LV703" s="196"/>
      <c r="LW703" s="196"/>
      <c r="LX703" s="196"/>
      <c r="LY703" s="196"/>
      <c r="LZ703" s="196"/>
      <c r="MA703" s="196"/>
      <c r="MB703" s="196"/>
      <c r="MC703" s="196"/>
      <c r="MD703" s="196"/>
      <c r="ME703" s="196"/>
      <c r="MF703" s="196"/>
      <c r="MG703" s="196"/>
      <c r="MH703" s="196"/>
      <c r="MI703" s="196"/>
      <c r="MJ703" s="196"/>
      <c r="MK703" s="196"/>
      <c r="ML703" s="196"/>
      <c r="MM703" s="196"/>
      <c r="MN703" s="196"/>
      <c r="MO703" s="196"/>
      <c r="MP703" s="196"/>
      <c r="MQ703" s="196"/>
      <c r="MR703" s="196"/>
      <c r="MS703" s="196"/>
      <c r="MT703" s="196"/>
      <c r="MU703" s="196"/>
      <c r="MV703" s="196"/>
      <c r="MW703" s="196"/>
      <c r="MX703" s="196"/>
      <c r="MY703" s="196"/>
      <c r="MZ703" s="196"/>
      <c r="NA703" s="196"/>
      <c r="NB703" s="196"/>
      <c r="NC703" s="196"/>
      <c r="ND703" s="196"/>
      <c r="NE703" s="196"/>
      <c r="NF703" s="196"/>
      <c r="NG703" s="196"/>
      <c r="NH703" s="196"/>
      <c r="NI703" s="196"/>
      <c r="NJ703" s="196"/>
      <c r="NK703" s="196"/>
      <c r="NL703" s="196"/>
      <c r="NM703" s="196"/>
      <c r="NN703" s="196"/>
      <c r="NO703" s="196"/>
      <c r="NP703" s="196"/>
      <c r="NQ703" s="196"/>
      <c r="NR703" s="196"/>
      <c r="NS703" s="196"/>
      <c r="NT703" s="196"/>
      <c r="NU703" s="196"/>
      <c r="NV703" s="196"/>
      <c r="NW703" s="196"/>
      <c r="NX703" s="196"/>
      <c r="NY703" s="196"/>
      <c r="NZ703" s="196"/>
      <c r="OA703" s="196"/>
      <c r="OB703" s="196"/>
      <c r="OC703" s="196"/>
      <c r="OD703" s="196"/>
      <c r="OE703" s="196"/>
      <c r="OF703" s="196"/>
      <c r="OG703" s="196"/>
      <c r="OH703" s="196"/>
      <c r="OI703" s="196"/>
      <c r="OJ703" s="196"/>
      <c r="OK703" s="196"/>
      <c r="OL703" s="196"/>
      <c r="AFC703" s="196"/>
      <c r="AFD703" s="196"/>
      <c r="AFE703" s="196"/>
      <c r="AFF703" s="196"/>
      <c r="AFG703" s="196"/>
      <c r="AFH703" s="196"/>
      <c r="AFI703" s="196"/>
      <c r="AFJ703" s="196"/>
      <c r="AFK703" s="196"/>
      <c r="AFL703" s="196"/>
      <c r="AFM703" s="196"/>
      <c r="AFN703" s="196"/>
      <c r="AFO703" s="196"/>
      <c r="AFP703" s="196"/>
      <c r="AFQ703" s="196"/>
      <c r="AFR703" s="196"/>
      <c r="AFS703" s="196"/>
      <c r="AFT703" s="196"/>
      <c r="AFU703" s="196"/>
      <c r="AFV703" s="196"/>
      <c r="AFW703" s="196"/>
      <c r="AFX703" s="196"/>
      <c r="AFY703" s="196"/>
      <c r="AFZ703" s="196"/>
      <c r="AGA703" s="196"/>
      <c r="AGB703" s="196"/>
      <c r="AGC703" s="196"/>
      <c r="AGD703" s="196"/>
      <c r="AGE703" s="196"/>
      <c r="AGF703" s="196"/>
      <c r="AGG703" s="196"/>
      <c r="AGH703" s="196"/>
      <c r="AGI703" s="196"/>
      <c r="AGJ703" s="196"/>
      <c r="AGK703" s="196"/>
      <c r="AGL703" s="196"/>
      <c r="AGM703" s="196"/>
      <c r="AGN703" s="196"/>
      <c r="AGO703" s="196"/>
      <c r="AGP703" s="196"/>
    </row>
    <row r="704" spans="1:874" ht="15.75" customHeight="1" x14ac:dyDescent="0.25">
      <c r="A704" s="196"/>
      <c r="B704" s="196"/>
      <c r="C704" s="196"/>
      <c r="D704" s="205"/>
      <c r="E704" s="196"/>
      <c r="F704" s="196"/>
      <c r="G704" s="196"/>
      <c r="H704" s="196"/>
      <c r="I704" s="196"/>
      <c r="J704" s="196"/>
      <c r="K704" s="196"/>
      <c r="L704" s="206"/>
      <c r="M704" s="196"/>
      <c r="N704" s="196"/>
      <c r="O704" s="205"/>
      <c r="P704" s="196"/>
      <c r="Q704" s="196"/>
      <c r="R704" s="196"/>
      <c r="S704" s="196"/>
      <c r="T704" s="196"/>
      <c r="U704" s="196"/>
      <c r="V704" s="196"/>
      <c r="W704" s="196"/>
      <c r="X704" s="196"/>
      <c r="Y704" s="196"/>
      <c r="Z704" s="196"/>
      <c r="AA704" s="196"/>
      <c r="AB704" s="196"/>
      <c r="AC704" s="196"/>
      <c r="AD704" s="196"/>
      <c r="AE704" s="196"/>
      <c r="AF704" s="196"/>
      <c r="AG704" s="196"/>
      <c r="AH704" s="196"/>
      <c r="AI704" s="196"/>
      <c r="AJ704" s="196"/>
      <c r="AK704" s="196"/>
      <c r="AL704" s="196"/>
      <c r="AM704" s="196"/>
      <c r="AN704" s="196"/>
      <c r="AO704" s="196"/>
      <c r="AP704" s="196"/>
      <c r="AQ704" s="196"/>
      <c r="AR704" s="196"/>
      <c r="AS704" s="196"/>
      <c r="AT704" s="196"/>
      <c r="AU704" s="196"/>
      <c r="AV704" s="196"/>
      <c r="AW704" s="196"/>
      <c r="AX704" s="196"/>
      <c r="AY704" s="196"/>
      <c r="AZ704" s="196"/>
      <c r="BA704" s="196"/>
      <c r="BB704" s="196"/>
      <c r="BC704" s="196"/>
      <c r="BD704" s="196"/>
      <c r="BE704" s="196"/>
      <c r="BF704" s="196"/>
      <c r="BG704" s="196"/>
      <c r="BH704" s="196"/>
      <c r="BI704" s="196"/>
      <c r="BJ704" s="196"/>
      <c r="BK704" s="196"/>
      <c r="BL704" s="196"/>
      <c r="BM704" s="196"/>
      <c r="BN704" s="196"/>
      <c r="BO704" s="196"/>
      <c r="BP704" s="196"/>
      <c r="BQ704" s="196"/>
      <c r="BR704" s="196"/>
      <c r="BS704" s="196"/>
      <c r="BT704" s="196"/>
      <c r="BU704" s="196"/>
      <c r="BV704" s="196"/>
      <c r="BW704" s="196"/>
      <c r="BX704" s="196"/>
      <c r="BY704" s="196"/>
      <c r="BZ704" s="196"/>
      <c r="CA704" s="196"/>
      <c r="CB704" s="196"/>
      <c r="CC704" s="196"/>
      <c r="CD704" s="196"/>
      <c r="CE704" s="196"/>
      <c r="CF704" s="196"/>
      <c r="CG704" s="196"/>
      <c r="CH704" s="196"/>
      <c r="CI704" s="196"/>
      <c r="CJ704" s="196"/>
      <c r="CK704" s="196"/>
      <c r="CL704" s="196"/>
      <c r="CM704" s="196"/>
      <c r="CN704" s="196"/>
      <c r="CO704" s="196"/>
      <c r="CP704" s="196"/>
      <c r="CQ704" s="196"/>
      <c r="CR704" s="196"/>
      <c r="CS704" s="196"/>
      <c r="CT704" s="196"/>
      <c r="CU704" s="196"/>
      <c r="CV704" s="196"/>
      <c r="CW704" s="196"/>
      <c r="CX704" s="196"/>
      <c r="CY704" s="196"/>
      <c r="CZ704" s="196"/>
      <c r="DA704" s="196"/>
      <c r="DB704" s="196"/>
      <c r="DC704" s="196"/>
      <c r="DD704" s="196"/>
      <c r="DE704" s="196"/>
      <c r="DF704" s="196"/>
      <c r="DG704" s="196"/>
      <c r="DH704" s="196"/>
      <c r="DI704" s="196"/>
      <c r="DJ704" s="196"/>
      <c r="DK704" s="196"/>
      <c r="DL704" s="196"/>
      <c r="DM704" s="196"/>
      <c r="DN704" s="196"/>
      <c r="DO704" s="196"/>
      <c r="DP704" s="196"/>
      <c r="DQ704" s="196"/>
      <c r="DR704" s="196"/>
      <c r="DS704" s="196"/>
      <c r="DT704" s="196"/>
      <c r="DU704" s="196"/>
      <c r="DV704" s="196"/>
      <c r="DW704" s="196"/>
      <c r="DX704" s="196"/>
      <c r="DY704" s="196"/>
      <c r="DZ704" s="196"/>
      <c r="EA704" s="196"/>
      <c r="EB704" s="196"/>
      <c r="EC704" s="196"/>
      <c r="ED704" s="196"/>
      <c r="EE704" s="196"/>
      <c r="EF704" s="196"/>
      <c r="EG704" s="196"/>
      <c r="EH704" s="196"/>
      <c r="EI704" s="196"/>
      <c r="EJ704" s="196"/>
      <c r="EK704" s="196"/>
      <c r="EL704" s="196"/>
      <c r="EM704" s="196"/>
      <c r="EN704" s="196"/>
      <c r="EO704" s="196"/>
      <c r="EP704" s="196"/>
      <c r="EQ704" s="196"/>
      <c r="ER704" s="196"/>
      <c r="ES704" s="196"/>
      <c r="ET704" s="196"/>
      <c r="EU704" s="196"/>
      <c r="EV704" s="196"/>
      <c r="EW704" s="196"/>
      <c r="EX704" s="196"/>
      <c r="EY704" s="196"/>
      <c r="EZ704" s="196"/>
      <c r="FA704" s="196"/>
      <c r="FB704" s="196"/>
      <c r="FC704" s="196"/>
      <c r="FD704" s="196"/>
      <c r="FE704" s="196"/>
      <c r="FF704" s="196"/>
      <c r="FG704" s="196"/>
      <c r="FH704" s="196"/>
      <c r="FI704" s="196"/>
      <c r="FJ704" s="196"/>
      <c r="FK704" s="196"/>
      <c r="FL704" s="196"/>
      <c r="FM704" s="196"/>
      <c r="FN704" s="196"/>
      <c r="FO704" s="196"/>
      <c r="FP704" s="196"/>
      <c r="FQ704" s="196"/>
      <c r="FR704" s="196"/>
      <c r="FS704" s="196"/>
      <c r="FT704" s="196"/>
      <c r="FU704" s="196"/>
      <c r="FV704" s="196"/>
      <c r="FW704" s="196"/>
      <c r="FX704" s="196"/>
      <c r="FY704" s="196"/>
      <c r="FZ704" s="196"/>
      <c r="GA704" s="196"/>
      <c r="GB704" s="196"/>
      <c r="GC704" s="196"/>
      <c r="GD704" s="196"/>
      <c r="GE704" s="196"/>
      <c r="GF704" s="196"/>
      <c r="GG704" s="196"/>
      <c r="GH704" s="196"/>
      <c r="GI704" s="196"/>
      <c r="GJ704" s="196"/>
      <c r="GK704" s="196"/>
      <c r="GL704" s="196"/>
      <c r="GM704" s="196"/>
      <c r="GN704" s="196"/>
      <c r="GO704" s="196"/>
      <c r="GP704" s="196"/>
      <c r="GQ704" s="196"/>
      <c r="GR704" s="196"/>
      <c r="GS704" s="196"/>
      <c r="GT704" s="196"/>
      <c r="GU704" s="196"/>
      <c r="GV704" s="196"/>
      <c r="GW704" s="196"/>
      <c r="GX704" s="196"/>
      <c r="GY704" s="196"/>
      <c r="GZ704" s="196"/>
      <c r="HA704" s="196"/>
      <c r="HB704" s="196"/>
      <c r="HC704" s="196"/>
      <c r="HD704" s="196"/>
      <c r="HE704" s="196"/>
      <c r="HF704" s="196"/>
      <c r="HG704" s="196"/>
      <c r="HH704" s="196"/>
      <c r="HI704" s="196"/>
      <c r="HJ704" s="196"/>
      <c r="HK704" s="196"/>
      <c r="HL704" s="196"/>
      <c r="HM704" s="196"/>
      <c r="HN704" s="196"/>
      <c r="HO704" s="196"/>
      <c r="HP704" s="196"/>
      <c r="HQ704" s="196"/>
      <c r="HR704" s="196"/>
      <c r="HS704" s="196"/>
      <c r="HT704" s="196"/>
      <c r="HU704" s="196"/>
      <c r="HV704" s="196"/>
      <c r="HW704" s="196"/>
      <c r="HX704" s="196"/>
      <c r="HY704" s="196"/>
      <c r="HZ704" s="196"/>
      <c r="IA704" s="196"/>
      <c r="IB704" s="196"/>
      <c r="IC704" s="196"/>
      <c r="ID704" s="196"/>
      <c r="IE704" s="196"/>
      <c r="IF704" s="196"/>
      <c r="IG704" s="196"/>
      <c r="IH704" s="196"/>
      <c r="II704" s="196"/>
      <c r="IJ704" s="196"/>
      <c r="IK704" s="196"/>
      <c r="IL704" s="196"/>
      <c r="IM704" s="196"/>
      <c r="IN704" s="196"/>
      <c r="IO704" s="196"/>
      <c r="IP704" s="196"/>
      <c r="IQ704" s="196"/>
      <c r="IR704" s="196"/>
      <c r="IS704" s="196"/>
      <c r="IT704" s="196"/>
      <c r="IU704" s="196"/>
      <c r="IV704" s="196"/>
      <c r="IW704" s="196"/>
      <c r="IX704" s="196"/>
      <c r="IY704" s="196"/>
      <c r="IZ704" s="196"/>
      <c r="JA704" s="196"/>
      <c r="JB704" s="196"/>
      <c r="JC704" s="196"/>
      <c r="JD704" s="196"/>
      <c r="JE704" s="196"/>
      <c r="JF704" s="196"/>
      <c r="JG704" s="196"/>
      <c r="JH704" s="196"/>
      <c r="JI704" s="196"/>
      <c r="JJ704" s="196"/>
      <c r="JK704" s="196"/>
      <c r="JL704" s="196"/>
      <c r="JM704" s="196"/>
      <c r="JN704" s="196"/>
      <c r="JO704" s="196"/>
      <c r="JP704" s="196"/>
      <c r="JQ704" s="196"/>
      <c r="JR704" s="196"/>
      <c r="JS704" s="196"/>
      <c r="JT704" s="196"/>
      <c r="JU704" s="196"/>
      <c r="JV704" s="196"/>
      <c r="JW704" s="196"/>
      <c r="JX704" s="196"/>
      <c r="JY704" s="196"/>
      <c r="JZ704" s="196"/>
      <c r="KA704" s="196"/>
      <c r="KB704" s="196"/>
      <c r="KC704" s="196"/>
      <c r="KD704" s="196"/>
      <c r="KE704" s="196"/>
      <c r="KF704" s="196"/>
      <c r="KG704" s="196"/>
      <c r="KH704" s="196"/>
      <c r="KI704" s="196"/>
      <c r="KJ704" s="196"/>
      <c r="KK704" s="196"/>
      <c r="KL704" s="196"/>
      <c r="KM704" s="196"/>
      <c r="KN704" s="196"/>
      <c r="KO704" s="196"/>
      <c r="KP704" s="196"/>
      <c r="KQ704" s="196"/>
      <c r="KR704" s="196"/>
      <c r="KS704" s="196"/>
      <c r="KT704" s="196"/>
      <c r="KU704" s="196"/>
      <c r="KV704" s="196"/>
      <c r="KW704" s="196"/>
      <c r="KX704" s="196"/>
      <c r="KY704" s="196"/>
      <c r="KZ704" s="196"/>
      <c r="LA704" s="196"/>
      <c r="LB704" s="196"/>
      <c r="LC704" s="196"/>
      <c r="LD704" s="196"/>
      <c r="LE704" s="196"/>
      <c r="LF704" s="196"/>
      <c r="LG704" s="196"/>
      <c r="LH704" s="196"/>
      <c r="LI704" s="196"/>
      <c r="LJ704" s="196"/>
      <c r="LK704" s="196"/>
      <c r="LL704" s="196"/>
      <c r="LM704" s="196"/>
      <c r="LN704" s="196"/>
      <c r="LO704" s="196"/>
      <c r="LP704" s="196"/>
      <c r="LQ704" s="196"/>
      <c r="LR704" s="196"/>
      <c r="LS704" s="196"/>
      <c r="LT704" s="196"/>
      <c r="LU704" s="196"/>
      <c r="LV704" s="196"/>
      <c r="LW704" s="196"/>
      <c r="LX704" s="196"/>
      <c r="LY704" s="196"/>
      <c r="LZ704" s="196"/>
      <c r="MA704" s="196"/>
      <c r="MB704" s="196"/>
      <c r="MC704" s="196"/>
      <c r="MD704" s="196"/>
      <c r="ME704" s="196"/>
      <c r="MF704" s="196"/>
      <c r="MG704" s="196"/>
      <c r="MH704" s="196"/>
      <c r="MI704" s="196"/>
      <c r="MJ704" s="196"/>
      <c r="MK704" s="196"/>
      <c r="ML704" s="196"/>
      <c r="MM704" s="196"/>
      <c r="MN704" s="196"/>
      <c r="MO704" s="196"/>
      <c r="MP704" s="196"/>
      <c r="MQ704" s="196"/>
      <c r="MR704" s="196"/>
      <c r="MS704" s="196"/>
      <c r="MT704" s="196"/>
      <c r="MU704" s="196"/>
      <c r="MV704" s="196"/>
      <c r="MW704" s="196"/>
      <c r="MX704" s="196"/>
      <c r="MY704" s="196"/>
      <c r="MZ704" s="196"/>
      <c r="NA704" s="196"/>
      <c r="NB704" s="196"/>
      <c r="NC704" s="196"/>
      <c r="ND704" s="196"/>
      <c r="NE704" s="196"/>
      <c r="NF704" s="196"/>
      <c r="NG704" s="196"/>
      <c r="NH704" s="196"/>
      <c r="NI704" s="196"/>
      <c r="NJ704" s="196"/>
      <c r="NK704" s="196"/>
      <c r="NL704" s="196"/>
      <c r="NM704" s="196"/>
      <c r="NN704" s="196"/>
      <c r="NO704" s="196"/>
      <c r="NP704" s="196"/>
      <c r="NQ704" s="196"/>
      <c r="NR704" s="196"/>
      <c r="NS704" s="196"/>
      <c r="NT704" s="196"/>
      <c r="NU704" s="196"/>
      <c r="NV704" s="196"/>
      <c r="NW704" s="196"/>
      <c r="NX704" s="196"/>
      <c r="NY704" s="196"/>
      <c r="NZ704" s="196"/>
      <c r="OA704" s="196"/>
      <c r="OB704" s="196"/>
      <c r="OC704" s="196"/>
      <c r="OD704" s="196"/>
      <c r="OE704" s="196"/>
      <c r="OF704" s="196"/>
      <c r="OG704" s="196"/>
      <c r="OH704" s="196"/>
      <c r="OI704" s="196"/>
      <c r="OJ704" s="196"/>
      <c r="OK704" s="196"/>
      <c r="OL704" s="196"/>
      <c r="AFC704" s="196"/>
      <c r="AFD704" s="196"/>
      <c r="AFE704" s="196"/>
      <c r="AFF704" s="196"/>
      <c r="AFG704" s="196"/>
      <c r="AFH704" s="196"/>
      <c r="AFI704" s="196"/>
      <c r="AFJ704" s="196"/>
      <c r="AFK704" s="196"/>
      <c r="AFL704" s="196"/>
      <c r="AFM704" s="196"/>
      <c r="AFN704" s="196"/>
      <c r="AFO704" s="196"/>
      <c r="AFP704" s="196"/>
      <c r="AFQ704" s="196"/>
      <c r="AFR704" s="196"/>
      <c r="AFS704" s="196"/>
      <c r="AFT704" s="196"/>
      <c r="AFU704" s="196"/>
      <c r="AFV704" s="196"/>
      <c r="AFW704" s="196"/>
      <c r="AFX704" s="196"/>
      <c r="AFY704" s="196"/>
      <c r="AFZ704" s="196"/>
      <c r="AGA704" s="196"/>
      <c r="AGB704" s="196"/>
      <c r="AGC704" s="196"/>
      <c r="AGD704" s="196"/>
      <c r="AGE704" s="196"/>
      <c r="AGF704" s="196"/>
      <c r="AGG704" s="196"/>
      <c r="AGH704" s="196"/>
      <c r="AGI704" s="196"/>
      <c r="AGJ704" s="196"/>
      <c r="AGK704" s="196"/>
      <c r="AGL704" s="196"/>
      <c r="AGM704" s="196"/>
      <c r="AGN704" s="196"/>
      <c r="AGO704" s="196"/>
      <c r="AGP704" s="196"/>
    </row>
    <row r="705" spans="1:874" ht="15.75" customHeight="1" x14ac:dyDescent="0.25">
      <c r="A705" s="196"/>
      <c r="B705" s="196"/>
      <c r="C705" s="196"/>
      <c r="D705" s="205"/>
      <c r="E705" s="196"/>
      <c r="F705" s="196"/>
      <c r="G705" s="196"/>
      <c r="H705" s="196"/>
      <c r="I705" s="196"/>
      <c r="J705" s="196"/>
      <c r="K705" s="196"/>
      <c r="L705" s="206"/>
      <c r="M705" s="196"/>
      <c r="N705" s="196"/>
      <c r="O705" s="205"/>
      <c r="P705" s="196"/>
      <c r="Q705" s="196"/>
      <c r="R705" s="196"/>
      <c r="S705" s="196"/>
      <c r="T705" s="196"/>
      <c r="U705" s="196"/>
      <c r="V705" s="196"/>
      <c r="W705" s="196"/>
      <c r="X705" s="196"/>
      <c r="Y705" s="196"/>
      <c r="Z705" s="196"/>
      <c r="AA705" s="196"/>
      <c r="AB705" s="196"/>
      <c r="AC705" s="196"/>
      <c r="AD705" s="196"/>
      <c r="AE705" s="196"/>
      <c r="AF705" s="196"/>
      <c r="AG705" s="196"/>
      <c r="AH705" s="196"/>
      <c r="AI705" s="196"/>
      <c r="AJ705" s="196"/>
      <c r="AK705" s="196"/>
      <c r="AL705" s="196"/>
      <c r="AM705" s="196"/>
      <c r="AN705" s="196"/>
      <c r="AO705" s="196"/>
      <c r="AP705" s="196"/>
      <c r="AQ705" s="196"/>
      <c r="AR705" s="196"/>
      <c r="AS705" s="196"/>
      <c r="AT705" s="196"/>
      <c r="AU705" s="196"/>
      <c r="AV705" s="196"/>
      <c r="AW705" s="196"/>
      <c r="AX705" s="196"/>
      <c r="AY705" s="196"/>
      <c r="AZ705" s="196"/>
      <c r="BA705" s="196"/>
      <c r="BB705" s="196"/>
      <c r="BC705" s="196"/>
      <c r="BD705" s="196"/>
      <c r="BE705" s="196"/>
      <c r="BF705" s="196"/>
      <c r="BG705" s="196"/>
      <c r="BH705" s="196"/>
      <c r="BI705" s="196"/>
      <c r="BJ705" s="196"/>
      <c r="BK705" s="196"/>
      <c r="BL705" s="196"/>
      <c r="BM705" s="196"/>
      <c r="BN705" s="196"/>
      <c r="BO705" s="196"/>
      <c r="BP705" s="196"/>
      <c r="BQ705" s="196"/>
      <c r="BR705" s="196"/>
      <c r="BS705" s="196"/>
      <c r="BT705" s="196"/>
      <c r="BU705" s="196"/>
      <c r="BV705" s="196"/>
      <c r="BW705" s="196"/>
      <c r="BX705" s="196"/>
      <c r="BY705" s="196"/>
      <c r="BZ705" s="196"/>
      <c r="CA705" s="196"/>
      <c r="CB705" s="196"/>
      <c r="CC705" s="196"/>
      <c r="CD705" s="196"/>
      <c r="CE705" s="196"/>
      <c r="CF705" s="196"/>
      <c r="CG705" s="196"/>
      <c r="CH705" s="196"/>
      <c r="CI705" s="196"/>
      <c r="CJ705" s="196"/>
      <c r="CK705" s="196"/>
      <c r="CL705" s="196"/>
      <c r="CM705" s="196"/>
      <c r="CN705" s="196"/>
      <c r="CO705" s="196"/>
      <c r="CP705" s="196"/>
      <c r="CQ705" s="196"/>
      <c r="CR705" s="196"/>
      <c r="CS705" s="196"/>
      <c r="CT705" s="196"/>
      <c r="CU705" s="196"/>
      <c r="CV705" s="196"/>
      <c r="CW705" s="196"/>
      <c r="CX705" s="196"/>
      <c r="CY705" s="196"/>
      <c r="CZ705" s="196"/>
      <c r="DA705" s="196"/>
      <c r="DB705" s="196"/>
      <c r="DC705" s="196"/>
      <c r="DD705" s="196"/>
      <c r="DE705" s="196"/>
      <c r="DF705" s="196"/>
      <c r="DG705" s="196"/>
      <c r="DH705" s="196"/>
      <c r="DI705" s="196"/>
      <c r="DJ705" s="196"/>
      <c r="DK705" s="196"/>
      <c r="DL705" s="196"/>
      <c r="DM705" s="196"/>
      <c r="DN705" s="196"/>
      <c r="DO705" s="196"/>
      <c r="DP705" s="196"/>
      <c r="DQ705" s="196"/>
      <c r="DR705" s="196"/>
      <c r="DS705" s="196"/>
      <c r="DT705" s="196"/>
      <c r="DU705" s="196"/>
      <c r="DV705" s="196"/>
      <c r="DW705" s="196"/>
      <c r="DX705" s="196"/>
      <c r="DY705" s="196"/>
      <c r="DZ705" s="196"/>
      <c r="EA705" s="196"/>
      <c r="EB705" s="196"/>
      <c r="EC705" s="196"/>
      <c r="ED705" s="196"/>
      <c r="EE705" s="196"/>
      <c r="EF705" s="196"/>
      <c r="EG705" s="196"/>
      <c r="EH705" s="196"/>
      <c r="EI705" s="196"/>
      <c r="EJ705" s="196"/>
      <c r="EK705" s="196"/>
      <c r="EL705" s="196"/>
      <c r="EM705" s="196"/>
      <c r="EN705" s="196"/>
      <c r="EO705" s="196"/>
      <c r="EP705" s="196"/>
      <c r="EQ705" s="196"/>
      <c r="ER705" s="196"/>
      <c r="ES705" s="196"/>
      <c r="ET705" s="196"/>
      <c r="EU705" s="196"/>
      <c r="EV705" s="196"/>
      <c r="EW705" s="196"/>
      <c r="EX705" s="196"/>
      <c r="EY705" s="196"/>
      <c r="EZ705" s="196"/>
      <c r="FA705" s="196"/>
      <c r="FB705" s="196"/>
      <c r="FC705" s="196"/>
      <c r="FD705" s="196"/>
      <c r="FE705" s="196"/>
      <c r="FF705" s="196"/>
      <c r="FG705" s="196"/>
      <c r="FH705" s="196"/>
      <c r="FI705" s="196"/>
      <c r="FJ705" s="196"/>
      <c r="FK705" s="196"/>
      <c r="FL705" s="196"/>
      <c r="FM705" s="196"/>
      <c r="FN705" s="196"/>
      <c r="FO705" s="196"/>
      <c r="FP705" s="196"/>
      <c r="FQ705" s="196"/>
      <c r="FR705" s="196"/>
      <c r="FS705" s="196"/>
      <c r="FT705" s="196"/>
      <c r="FU705" s="196"/>
      <c r="FV705" s="196"/>
      <c r="FW705" s="196"/>
      <c r="FX705" s="196"/>
      <c r="FY705" s="196"/>
      <c r="FZ705" s="196"/>
      <c r="GA705" s="196"/>
      <c r="GB705" s="196"/>
      <c r="GC705" s="196"/>
      <c r="GD705" s="196"/>
      <c r="GE705" s="196"/>
      <c r="GF705" s="196"/>
      <c r="GG705" s="196"/>
      <c r="GH705" s="196"/>
      <c r="GI705" s="196"/>
      <c r="GJ705" s="196"/>
      <c r="GK705" s="196"/>
      <c r="GL705" s="196"/>
      <c r="GM705" s="196"/>
      <c r="GN705" s="196"/>
      <c r="GO705" s="196"/>
      <c r="GP705" s="196"/>
      <c r="GQ705" s="196"/>
      <c r="GR705" s="196"/>
      <c r="GS705" s="196"/>
      <c r="GT705" s="196"/>
      <c r="GU705" s="196"/>
      <c r="GV705" s="196"/>
      <c r="GW705" s="196"/>
      <c r="GX705" s="196"/>
      <c r="GY705" s="196"/>
      <c r="GZ705" s="196"/>
      <c r="HA705" s="196"/>
      <c r="HB705" s="196"/>
      <c r="HC705" s="196"/>
      <c r="HD705" s="196"/>
      <c r="HE705" s="196"/>
      <c r="HF705" s="196"/>
      <c r="HG705" s="196"/>
      <c r="HH705" s="196"/>
      <c r="HI705" s="196"/>
      <c r="HJ705" s="196"/>
      <c r="HK705" s="196"/>
      <c r="HL705" s="196"/>
      <c r="HM705" s="196"/>
      <c r="HN705" s="196"/>
      <c r="HO705" s="196"/>
      <c r="HP705" s="196"/>
      <c r="HQ705" s="196"/>
      <c r="HR705" s="196"/>
      <c r="HS705" s="196"/>
      <c r="HT705" s="196"/>
      <c r="HU705" s="196"/>
      <c r="HV705" s="196"/>
      <c r="HW705" s="196"/>
      <c r="HX705" s="196"/>
      <c r="HY705" s="196"/>
      <c r="HZ705" s="196"/>
      <c r="IA705" s="196"/>
      <c r="IB705" s="196"/>
      <c r="IC705" s="196"/>
      <c r="ID705" s="196"/>
      <c r="IE705" s="196"/>
      <c r="IF705" s="196"/>
      <c r="IG705" s="196"/>
      <c r="IH705" s="196"/>
      <c r="II705" s="196"/>
      <c r="IJ705" s="196"/>
      <c r="IK705" s="196"/>
      <c r="IL705" s="196"/>
      <c r="IM705" s="196"/>
      <c r="IN705" s="196"/>
      <c r="IO705" s="196"/>
      <c r="IP705" s="196"/>
      <c r="IQ705" s="196"/>
      <c r="IR705" s="196"/>
      <c r="IS705" s="196"/>
      <c r="IT705" s="196"/>
      <c r="IU705" s="196"/>
      <c r="IV705" s="196"/>
      <c r="IW705" s="196"/>
      <c r="IX705" s="196"/>
      <c r="IY705" s="196"/>
      <c r="IZ705" s="196"/>
      <c r="JA705" s="196"/>
      <c r="JB705" s="196"/>
      <c r="JC705" s="196"/>
      <c r="JD705" s="196"/>
      <c r="JE705" s="196"/>
      <c r="JF705" s="196"/>
      <c r="JG705" s="196"/>
      <c r="JH705" s="196"/>
      <c r="JI705" s="196"/>
      <c r="JJ705" s="196"/>
      <c r="JK705" s="196"/>
      <c r="JL705" s="196"/>
      <c r="JM705" s="196"/>
      <c r="JN705" s="196"/>
      <c r="JO705" s="196"/>
      <c r="JP705" s="196"/>
      <c r="JQ705" s="196"/>
      <c r="JR705" s="196"/>
      <c r="JS705" s="196"/>
      <c r="JT705" s="196"/>
      <c r="JU705" s="196"/>
      <c r="JV705" s="196"/>
      <c r="JW705" s="196"/>
      <c r="JX705" s="196"/>
      <c r="JY705" s="196"/>
      <c r="JZ705" s="196"/>
      <c r="KA705" s="196"/>
      <c r="KB705" s="196"/>
      <c r="KC705" s="196"/>
      <c r="KD705" s="196"/>
      <c r="KE705" s="196"/>
      <c r="KF705" s="196"/>
      <c r="KG705" s="196"/>
      <c r="KH705" s="196"/>
      <c r="KI705" s="196"/>
      <c r="KJ705" s="196"/>
      <c r="KK705" s="196"/>
      <c r="KL705" s="196"/>
      <c r="KM705" s="196"/>
      <c r="KN705" s="196"/>
      <c r="KO705" s="196"/>
      <c r="KP705" s="196"/>
      <c r="KQ705" s="196"/>
      <c r="KR705" s="196"/>
      <c r="KS705" s="196"/>
      <c r="KT705" s="196"/>
      <c r="KU705" s="196"/>
      <c r="KV705" s="196"/>
      <c r="KW705" s="196"/>
      <c r="KX705" s="196"/>
      <c r="KY705" s="196"/>
      <c r="KZ705" s="196"/>
      <c r="LA705" s="196"/>
      <c r="LB705" s="196"/>
      <c r="LC705" s="196"/>
      <c r="LD705" s="196"/>
      <c r="LE705" s="196"/>
      <c r="LF705" s="196"/>
      <c r="LG705" s="196"/>
      <c r="LH705" s="196"/>
      <c r="LI705" s="196"/>
      <c r="LJ705" s="196"/>
      <c r="LK705" s="196"/>
      <c r="LL705" s="196"/>
      <c r="LM705" s="196"/>
      <c r="LN705" s="196"/>
      <c r="LO705" s="196"/>
      <c r="LP705" s="196"/>
      <c r="LQ705" s="196"/>
      <c r="LR705" s="196"/>
      <c r="LS705" s="196"/>
      <c r="LT705" s="196"/>
      <c r="LU705" s="196"/>
      <c r="LV705" s="196"/>
      <c r="LW705" s="196"/>
      <c r="LX705" s="196"/>
      <c r="LY705" s="196"/>
      <c r="LZ705" s="196"/>
      <c r="MA705" s="196"/>
      <c r="MB705" s="196"/>
      <c r="MC705" s="196"/>
      <c r="MD705" s="196"/>
      <c r="ME705" s="196"/>
      <c r="MF705" s="196"/>
      <c r="MG705" s="196"/>
      <c r="MH705" s="196"/>
      <c r="MI705" s="196"/>
      <c r="MJ705" s="196"/>
      <c r="MK705" s="196"/>
      <c r="ML705" s="196"/>
      <c r="MM705" s="196"/>
      <c r="MN705" s="196"/>
      <c r="MO705" s="196"/>
      <c r="MP705" s="196"/>
      <c r="MQ705" s="196"/>
      <c r="MR705" s="196"/>
      <c r="MS705" s="196"/>
      <c r="MT705" s="196"/>
      <c r="MU705" s="196"/>
      <c r="MV705" s="196"/>
      <c r="MW705" s="196"/>
      <c r="MX705" s="196"/>
      <c r="MY705" s="196"/>
      <c r="MZ705" s="196"/>
      <c r="NA705" s="196"/>
      <c r="NB705" s="196"/>
      <c r="NC705" s="196"/>
      <c r="ND705" s="196"/>
      <c r="NE705" s="196"/>
      <c r="NF705" s="196"/>
      <c r="NG705" s="196"/>
      <c r="NH705" s="196"/>
      <c r="NI705" s="196"/>
      <c r="NJ705" s="196"/>
      <c r="NK705" s="196"/>
      <c r="NL705" s="196"/>
      <c r="NM705" s="196"/>
      <c r="NN705" s="196"/>
      <c r="NO705" s="196"/>
      <c r="NP705" s="196"/>
      <c r="NQ705" s="196"/>
      <c r="NR705" s="196"/>
      <c r="NS705" s="196"/>
      <c r="NT705" s="196"/>
      <c r="NU705" s="196"/>
      <c r="NV705" s="196"/>
      <c r="NW705" s="196"/>
      <c r="NX705" s="196"/>
      <c r="NY705" s="196"/>
      <c r="NZ705" s="196"/>
      <c r="OA705" s="196"/>
      <c r="OB705" s="196"/>
      <c r="OC705" s="196"/>
      <c r="OD705" s="196"/>
      <c r="OE705" s="196"/>
      <c r="OF705" s="196"/>
      <c r="OG705" s="196"/>
      <c r="OH705" s="196"/>
      <c r="OI705" s="196"/>
      <c r="OJ705" s="196"/>
      <c r="OK705" s="196"/>
      <c r="OL705" s="196"/>
      <c r="AFC705" s="196"/>
      <c r="AFD705" s="196"/>
      <c r="AFE705" s="196"/>
      <c r="AFF705" s="196"/>
      <c r="AFG705" s="196"/>
      <c r="AFH705" s="196"/>
      <c r="AFI705" s="196"/>
      <c r="AFJ705" s="196"/>
      <c r="AFK705" s="196"/>
      <c r="AFL705" s="196"/>
      <c r="AFM705" s="196"/>
      <c r="AFN705" s="196"/>
      <c r="AFO705" s="196"/>
      <c r="AFP705" s="196"/>
      <c r="AFQ705" s="196"/>
      <c r="AFR705" s="196"/>
      <c r="AFS705" s="196"/>
      <c r="AFT705" s="196"/>
      <c r="AFU705" s="196"/>
      <c r="AFV705" s="196"/>
      <c r="AFW705" s="196"/>
      <c r="AFX705" s="196"/>
      <c r="AFY705" s="196"/>
      <c r="AFZ705" s="196"/>
      <c r="AGA705" s="196"/>
      <c r="AGB705" s="196"/>
      <c r="AGC705" s="196"/>
      <c r="AGD705" s="196"/>
      <c r="AGE705" s="196"/>
      <c r="AGF705" s="196"/>
      <c r="AGG705" s="196"/>
      <c r="AGH705" s="196"/>
      <c r="AGI705" s="196"/>
      <c r="AGJ705" s="196"/>
      <c r="AGK705" s="196"/>
      <c r="AGL705" s="196"/>
      <c r="AGM705" s="196"/>
      <c r="AGN705" s="196"/>
      <c r="AGO705" s="196"/>
      <c r="AGP705" s="196"/>
    </row>
    <row r="706" spans="1:874" ht="15.75" customHeight="1" x14ac:dyDescent="0.25">
      <c r="A706" s="196"/>
      <c r="B706" s="196"/>
      <c r="C706" s="196"/>
      <c r="D706" s="205"/>
      <c r="E706" s="196"/>
      <c r="F706" s="196"/>
      <c r="G706" s="196"/>
      <c r="H706" s="196"/>
      <c r="I706" s="196"/>
      <c r="J706" s="196"/>
      <c r="K706" s="196"/>
      <c r="L706" s="206"/>
      <c r="M706" s="196"/>
      <c r="N706" s="196"/>
      <c r="O706" s="205"/>
      <c r="P706" s="196"/>
      <c r="Q706" s="196"/>
      <c r="R706" s="196"/>
      <c r="S706" s="196"/>
      <c r="T706" s="196"/>
      <c r="U706" s="196"/>
      <c r="V706" s="196"/>
      <c r="W706" s="196"/>
      <c r="X706" s="196"/>
      <c r="Y706" s="196"/>
      <c r="Z706" s="196"/>
      <c r="AA706" s="196"/>
      <c r="AB706" s="196"/>
      <c r="AC706" s="196"/>
      <c r="AD706" s="196"/>
      <c r="AE706" s="196"/>
      <c r="AF706" s="196"/>
      <c r="AG706" s="196"/>
      <c r="AH706" s="196"/>
      <c r="AI706" s="196"/>
      <c r="AJ706" s="196"/>
      <c r="AK706" s="196"/>
      <c r="AL706" s="196"/>
      <c r="AM706" s="196"/>
      <c r="AN706" s="196"/>
      <c r="AO706" s="196"/>
      <c r="AP706" s="196"/>
      <c r="AQ706" s="196"/>
      <c r="AR706" s="196"/>
      <c r="AS706" s="196"/>
      <c r="AT706" s="196"/>
      <c r="AU706" s="196"/>
      <c r="AV706" s="196"/>
      <c r="AW706" s="196"/>
      <c r="AX706" s="196"/>
      <c r="AY706" s="196"/>
      <c r="AZ706" s="196"/>
      <c r="BA706" s="196"/>
      <c r="BB706" s="196"/>
      <c r="BC706" s="196"/>
      <c r="BD706" s="196"/>
      <c r="BE706" s="196"/>
      <c r="BF706" s="196"/>
      <c r="BG706" s="196"/>
      <c r="BH706" s="196"/>
      <c r="BI706" s="196"/>
      <c r="BJ706" s="196"/>
      <c r="BK706" s="196"/>
      <c r="BL706" s="196"/>
      <c r="BM706" s="196"/>
      <c r="BN706" s="196"/>
      <c r="BO706" s="196"/>
      <c r="BP706" s="196"/>
      <c r="BQ706" s="196"/>
      <c r="BR706" s="196"/>
      <c r="BS706" s="196"/>
      <c r="BT706" s="196"/>
      <c r="BU706" s="196"/>
      <c r="BV706" s="196"/>
      <c r="BW706" s="196"/>
      <c r="BX706" s="196"/>
      <c r="BY706" s="196"/>
      <c r="BZ706" s="196"/>
      <c r="CA706" s="196"/>
      <c r="CB706" s="196"/>
      <c r="CC706" s="196"/>
      <c r="CD706" s="196"/>
      <c r="CE706" s="196"/>
      <c r="CF706" s="196"/>
      <c r="CG706" s="196"/>
      <c r="CH706" s="196"/>
      <c r="CI706" s="196"/>
      <c r="CJ706" s="196"/>
      <c r="CK706" s="196"/>
      <c r="CL706" s="196"/>
      <c r="CM706" s="196"/>
      <c r="CN706" s="196"/>
      <c r="CO706" s="196"/>
      <c r="CP706" s="196"/>
      <c r="CQ706" s="196"/>
      <c r="CR706" s="196"/>
      <c r="CS706" s="196"/>
      <c r="CT706" s="196"/>
      <c r="CU706" s="196"/>
      <c r="CV706" s="196"/>
      <c r="CW706" s="196"/>
      <c r="CX706" s="196"/>
      <c r="CY706" s="196"/>
      <c r="CZ706" s="196"/>
      <c r="DA706" s="196"/>
      <c r="DB706" s="196"/>
      <c r="DC706" s="196"/>
      <c r="DD706" s="196"/>
      <c r="DE706" s="196"/>
      <c r="DF706" s="196"/>
      <c r="DG706" s="196"/>
      <c r="DH706" s="196"/>
      <c r="DI706" s="196"/>
      <c r="DJ706" s="196"/>
      <c r="DK706" s="196"/>
      <c r="DL706" s="196"/>
      <c r="DM706" s="196"/>
      <c r="DN706" s="196"/>
      <c r="DO706" s="196"/>
      <c r="DP706" s="196"/>
      <c r="DQ706" s="196"/>
      <c r="DR706" s="196"/>
      <c r="DS706" s="196"/>
      <c r="DT706" s="196"/>
      <c r="DU706" s="196"/>
      <c r="DV706" s="196"/>
      <c r="DW706" s="196"/>
      <c r="DX706" s="196"/>
      <c r="DY706" s="196"/>
      <c r="DZ706" s="196"/>
      <c r="EA706" s="196"/>
      <c r="EB706" s="196"/>
      <c r="EC706" s="196"/>
      <c r="ED706" s="196"/>
      <c r="EE706" s="196"/>
      <c r="EF706" s="196"/>
      <c r="EG706" s="196"/>
      <c r="EH706" s="196"/>
      <c r="EI706" s="196"/>
      <c r="EJ706" s="196"/>
      <c r="EK706" s="196"/>
      <c r="EL706" s="196"/>
      <c r="EM706" s="196"/>
      <c r="EN706" s="196"/>
      <c r="EO706" s="196"/>
      <c r="EP706" s="196"/>
      <c r="EQ706" s="196"/>
      <c r="ER706" s="196"/>
      <c r="ES706" s="196"/>
      <c r="ET706" s="196"/>
      <c r="EU706" s="196"/>
      <c r="EV706" s="196"/>
      <c r="EW706" s="196"/>
      <c r="EX706" s="196"/>
      <c r="EY706" s="196"/>
      <c r="EZ706" s="196"/>
      <c r="FA706" s="196"/>
      <c r="FB706" s="196"/>
      <c r="FC706" s="196"/>
      <c r="FD706" s="196"/>
      <c r="FE706" s="196"/>
      <c r="FF706" s="196"/>
      <c r="FG706" s="196"/>
      <c r="FH706" s="196"/>
      <c r="FI706" s="196"/>
      <c r="FJ706" s="196"/>
      <c r="FK706" s="196"/>
      <c r="FL706" s="196"/>
      <c r="FM706" s="196"/>
      <c r="FN706" s="196"/>
      <c r="FO706" s="196"/>
      <c r="FP706" s="196"/>
      <c r="FQ706" s="196"/>
      <c r="FR706" s="196"/>
      <c r="FS706" s="196"/>
      <c r="FT706" s="196"/>
      <c r="FU706" s="196"/>
      <c r="FV706" s="196"/>
      <c r="FW706" s="196"/>
      <c r="FX706" s="196"/>
      <c r="FY706" s="196"/>
      <c r="FZ706" s="196"/>
      <c r="GA706" s="196"/>
      <c r="GB706" s="196"/>
      <c r="GC706" s="196"/>
      <c r="GD706" s="196"/>
      <c r="GE706" s="196"/>
      <c r="GF706" s="196"/>
      <c r="GG706" s="196"/>
      <c r="GH706" s="196"/>
      <c r="GI706" s="196"/>
      <c r="GJ706" s="196"/>
      <c r="GK706" s="196"/>
      <c r="GL706" s="196"/>
      <c r="GM706" s="196"/>
      <c r="GN706" s="196"/>
      <c r="GO706" s="196"/>
      <c r="GP706" s="196"/>
      <c r="GQ706" s="196"/>
      <c r="GR706" s="196"/>
      <c r="GS706" s="196"/>
      <c r="GT706" s="196"/>
      <c r="GU706" s="196"/>
      <c r="GV706" s="196"/>
      <c r="GW706" s="196"/>
      <c r="GX706" s="196"/>
      <c r="GY706" s="196"/>
      <c r="GZ706" s="196"/>
      <c r="HA706" s="196"/>
      <c r="HB706" s="196"/>
      <c r="HC706" s="196"/>
      <c r="HD706" s="196"/>
      <c r="HE706" s="196"/>
      <c r="HF706" s="196"/>
      <c r="HG706" s="196"/>
      <c r="HH706" s="196"/>
      <c r="HI706" s="196"/>
      <c r="HJ706" s="196"/>
      <c r="HK706" s="196"/>
      <c r="HL706" s="196"/>
      <c r="HM706" s="196"/>
      <c r="HN706" s="196"/>
      <c r="HO706" s="196"/>
      <c r="HP706" s="196"/>
      <c r="HQ706" s="196"/>
      <c r="HR706" s="196"/>
      <c r="HS706" s="196"/>
      <c r="HT706" s="196"/>
      <c r="HU706" s="196"/>
      <c r="HV706" s="196"/>
      <c r="HW706" s="196"/>
      <c r="HX706" s="196"/>
      <c r="HY706" s="196"/>
      <c r="HZ706" s="196"/>
      <c r="IA706" s="196"/>
      <c r="IB706" s="196"/>
      <c r="IC706" s="196"/>
      <c r="ID706" s="196"/>
      <c r="IE706" s="196"/>
      <c r="IF706" s="196"/>
      <c r="IG706" s="196"/>
      <c r="IH706" s="196"/>
      <c r="II706" s="196"/>
      <c r="IJ706" s="196"/>
      <c r="IK706" s="196"/>
      <c r="IL706" s="196"/>
      <c r="IM706" s="196"/>
      <c r="IN706" s="196"/>
      <c r="IO706" s="196"/>
      <c r="IP706" s="196"/>
      <c r="IQ706" s="196"/>
      <c r="IR706" s="196"/>
      <c r="IS706" s="196"/>
      <c r="IT706" s="196"/>
      <c r="IU706" s="196"/>
      <c r="IV706" s="196"/>
      <c r="IW706" s="196"/>
      <c r="IX706" s="196"/>
      <c r="IY706" s="196"/>
      <c r="IZ706" s="196"/>
      <c r="JA706" s="196"/>
      <c r="JB706" s="196"/>
      <c r="JC706" s="196"/>
      <c r="JD706" s="196"/>
      <c r="JE706" s="196"/>
      <c r="JF706" s="196"/>
      <c r="JG706" s="196"/>
      <c r="JH706" s="196"/>
      <c r="JI706" s="196"/>
      <c r="JJ706" s="196"/>
      <c r="JK706" s="196"/>
      <c r="JL706" s="196"/>
      <c r="JM706" s="196"/>
      <c r="JN706" s="196"/>
      <c r="JO706" s="196"/>
      <c r="JP706" s="196"/>
      <c r="JQ706" s="196"/>
      <c r="JR706" s="196"/>
      <c r="JS706" s="196"/>
      <c r="JT706" s="196"/>
      <c r="JU706" s="196"/>
      <c r="JV706" s="196"/>
      <c r="JW706" s="196"/>
      <c r="JX706" s="196"/>
      <c r="JY706" s="196"/>
      <c r="JZ706" s="196"/>
      <c r="KA706" s="196"/>
      <c r="KB706" s="196"/>
      <c r="KC706" s="196"/>
      <c r="KD706" s="196"/>
      <c r="KE706" s="196"/>
      <c r="KF706" s="196"/>
      <c r="KG706" s="196"/>
      <c r="KH706" s="196"/>
      <c r="KI706" s="196"/>
      <c r="KJ706" s="196"/>
      <c r="KK706" s="196"/>
      <c r="KL706" s="196"/>
      <c r="KM706" s="196"/>
      <c r="KN706" s="196"/>
      <c r="KO706" s="196"/>
      <c r="KP706" s="196"/>
      <c r="KQ706" s="196"/>
      <c r="KR706" s="196"/>
      <c r="KS706" s="196"/>
      <c r="KT706" s="196"/>
      <c r="KU706" s="196"/>
      <c r="KV706" s="196"/>
      <c r="KW706" s="196"/>
      <c r="KX706" s="196"/>
      <c r="KY706" s="196"/>
      <c r="KZ706" s="196"/>
      <c r="LA706" s="196"/>
      <c r="LB706" s="196"/>
      <c r="LC706" s="196"/>
      <c r="LD706" s="196"/>
      <c r="LE706" s="196"/>
      <c r="LF706" s="196"/>
      <c r="LG706" s="196"/>
      <c r="LH706" s="196"/>
      <c r="LI706" s="196"/>
      <c r="LJ706" s="196"/>
      <c r="LK706" s="196"/>
      <c r="LL706" s="196"/>
      <c r="LM706" s="196"/>
      <c r="LN706" s="196"/>
      <c r="LO706" s="196"/>
      <c r="LP706" s="196"/>
      <c r="LQ706" s="196"/>
      <c r="LR706" s="196"/>
      <c r="LS706" s="196"/>
      <c r="LT706" s="196"/>
      <c r="LU706" s="196"/>
      <c r="LV706" s="196"/>
      <c r="LW706" s="196"/>
      <c r="LX706" s="196"/>
      <c r="LY706" s="196"/>
      <c r="LZ706" s="196"/>
      <c r="MA706" s="196"/>
      <c r="MB706" s="196"/>
      <c r="MC706" s="196"/>
      <c r="MD706" s="196"/>
      <c r="ME706" s="196"/>
      <c r="MF706" s="196"/>
      <c r="MG706" s="196"/>
      <c r="MH706" s="196"/>
      <c r="MI706" s="196"/>
      <c r="MJ706" s="196"/>
      <c r="MK706" s="196"/>
      <c r="ML706" s="196"/>
      <c r="MM706" s="196"/>
      <c r="MN706" s="196"/>
      <c r="MO706" s="196"/>
      <c r="MP706" s="196"/>
      <c r="MQ706" s="196"/>
      <c r="MR706" s="196"/>
      <c r="MS706" s="196"/>
      <c r="MT706" s="196"/>
      <c r="MU706" s="196"/>
      <c r="MV706" s="196"/>
      <c r="MW706" s="196"/>
      <c r="MX706" s="196"/>
      <c r="MY706" s="196"/>
      <c r="MZ706" s="196"/>
      <c r="NA706" s="196"/>
      <c r="NB706" s="196"/>
      <c r="NC706" s="196"/>
      <c r="ND706" s="196"/>
      <c r="NE706" s="196"/>
      <c r="NF706" s="196"/>
      <c r="NG706" s="196"/>
      <c r="NH706" s="196"/>
      <c r="NI706" s="196"/>
      <c r="NJ706" s="196"/>
      <c r="NK706" s="196"/>
      <c r="NL706" s="196"/>
      <c r="NM706" s="196"/>
      <c r="NN706" s="196"/>
      <c r="NO706" s="196"/>
      <c r="NP706" s="196"/>
      <c r="NQ706" s="196"/>
      <c r="NR706" s="196"/>
      <c r="NS706" s="196"/>
      <c r="NT706" s="196"/>
      <c r="NU706" s="196"/>
      <c r="NV706" s="196"/>
      <c r="NW706" s="196"/>
      <c r="NX706" s="196"/>
      <c r="NY706" s="196"/>
      <c r="NZ706" s="196"/>
      <c r="OA706" s="196"/>
      <c r="OB706" s="196"/>
      <c r="OC706" s="196"/>
      <c r="OD706" s="196"/>
      <c r="OE706" s="196"/>
      <c r="OF706" s="196"/>
      <c r="OG706" s="196"/>
      <c r="OH706" s="196"/>
      <c r="OI706" s="196"/>
      <c r="OJ706" s="196"/>
      <c r="OK706" s="196"/>
      <c r="OL706" s="196"/>
      <c r="AFC706" s="196"/>
      <c r="AFD706" s="196"/>
      <c r="AFE706" s="196"/>
      <c r="AFF706" s="196"/>
      <c r="AFG706" s="196"/>
      <c r="AFH706" s="196"/>
      <c r="AFI706" s="196"/>
      <c r="AFJ706" s="196"/>
      <c r="AFK706" s="196"/>
      <c r="AFL706" s="196"/>
      <c r="AFM706" s="196"/>
      <c r="AFN706" s="196"/>
      <c r="AFO706" s="196"/>
      <c r="AFP706" s="196"/>
      <c r="AFQ706" s="196"/>
      <c r="AFR706" s="196"/>
      <c r="AFS706" s="196"/>
      <c r="AFT706" s="196"/>
      <c r="AFU706" s="196"/>
      <c r="AFV706" s="196"/>
      <c r="AFW706" s="196"/>
      <c r="AFX706" s="196"/>
      <c r="AFY706" s="196"/>
      <c r="AFZ706" s="196"/>
      <c r="AGA706" s="196"/>
      <c r="AGB706" s="196"/>
      <c r="AGC706" s="196"/>
      <c r="AGD706" s="196"/>
      <c r="AGE706" s="196"/>
      <c r="AGF706" s="196"/>
      <c r="AGG706" s="196"/>
      <c r="AGH706" s="196"/>
      <c r="AGI706" s="196"/>
      <c r="AGJ706" s="196"/>
      <c r="AGK706" s="196"/>
      <c r="AGL706" s="196"/>
      <c r="AGM706" s="196"/>
      <c r="AGN706" s="196"/>
      <c r="AGO706" s="196"/>
      <c r="AGP706" s="196"/>
    </row>
    <row r="707" spans="1:874" ht="15.75" customHeight="1" x14ac:dyDescent="0.25">
      <c r="A707" s="196"/>
      <c r="B707" s="196"/>
      <c r="C707" s="196"/>
      <c r="D707" s="205"/>
      <c r="E707" s="196"/>
      <c r="F707" s="196"/>
      <c r="G707" s="196"/>
      <c r="H707" s="196"/>
      <c r="I707" s="196"/>
      <c r="J707" s="196"/>
      <c r="K707" s="196"/>
      <c r="L707" s="206"/>
      <c r="M707" s="196"/>
      <c r="N707" s="196"/>
      <c r="O707" s="205"/>
      <c r="P707" s="196"/>
      <c r="Q707" s="196"/>
      <c r="R707" s="196"/>
      <c r="S707" s="196"/>
      <c r="T707" s="196"/>
      <c r="U707" s="196"/>
      <c r="V707" s="196"/>
      <c r="W707" s="196"/>
      <c r="X707" s="196"/>
      <c r="Y707" s="196"/>
      <c r="Z707" s="196"/>
      <c r="AA707" s="196"/>
      <c r="AB707" s="196"/>
      <c r="AC707" s="196"/>
      <c r="AD707" s="196"/>
      <c r="AE707" s="196"/>
      <c r="AF707" s="196"/>
      <c r="AG707" s="196"/>
      <c r="AH707" s="196"/>
      <c r="AI707" s="196"/>
      <c r="AJ707" s="196"/>
      <c r="AK707" s="196"/>
      <c r="AL707" s="196"/>
      <c r="AM707" s="196"/>
      <c r="AN707" s="196"/>
      <c r="AO707" s="196"/>
      <c r="AP707" s="196"/>
      <c r="AQ707" s="196"/>
      <c r="AR707" s="196"/>
      <c r="AS707" s="196"/>
      <c r="AT707" s="196"/>
      <c r="AU707" s="196"/>
      <c r="AV707" s="196"/>
      <c r="AW707" s="196"/>
      <c r="AX707" s="196"/>
      <c r="AY707" s="196"/>
      <c r="AZ707" s="196"/>
      <c r="BA707" s="196"/>
      <c r="BB707" s="196"/>
      <c r="BC707" s="196"/>
      <c r="BD707" s="196"/>
      <c r="BE707" s="196"/>
      <c r="BF707" s="196"/>
      <c r="BG707" s="196"/>
      <c r="BH707" s="196"/>
      <c r="BI707" s="196"/>
      <c r="BJ707" s="196"/>
      <c r="BK707" s="196"/>
      <c r="BL707" s="196"/>
      <c r="BM707" s="196"/>
      <c r="BN707" s="196"/>
      <c r="BO707" s="196"/>
      <c r="BP707" s="196"/>
      <c r="BQ707" s="196"/>
      <c r="BR707" s="196"/>
      <c r="BS707" s="196"/>
      <c r="BT707" s="196"/>
      <c r="BU707" s="196"/>
      <c r="BV707" s="196"/>
      <c r="BW707" s="196"/>
      <c r="BX707" s="196"/>
      <c r="BY707" s="196"/>
      <c r="BZ707" s="196"/>
      <c r="CA707" s="196"/>
      <c r="CB707" s="196"/>
      <c r="CC707" s="196"/>
      <c r="CD707" s="196"/>
      <c r="CE707" s="196"/>
      <c r="CF707" s="196"/>
      <c r="CG707" s="196"/>
      <c r="CH707" s="196"/>
      <c r="CI707" s="196"/>
      <c r="CJ707" s="196"/>
      <c r="CK707" s="196"/>
      <c r="CL707" s="196"/>
      <c r="CM707" s="196"/>
      <c r="CN707" s="196"/>
      <c r="CO707" s="196"/>
      <c r="CP707" s="196"/>
      <c r="CQ707" s="196"/>
      <c r="CR707" s="196"/>
      <c r="CS707" s="196"/>
      <c r="CT707" s="196"/>
      <c r="CU707" s="196"/>
      <c r="CV707" s="196"/>
      <c r="CW707" s="196"/>
      <c r="CX707" s="196"/>
      <c r="CY707" s="196"/>
      <c r="CZ707" s="196"/>
      <c r="DA707" s="196"/>
      <c r="DB707" s="196"/>
      <c r="DC707" s="196"/>
      <c r="DD707" s="196"/>
      <c r="DE707" s="196"/>
      <c r="DF707" s="196"/>
      <c r="DG707" s="196"/>
      <c r="DH707" s="196"/>
      <c r="DI707" s="196"/>
      <c r="DJ707" s="196"/>
      <c r="DK707" s="196"/>
      <c r="DL707" s="196"/>
      <c r="DM707" s="196"/>
      <c r="DN707" s="196"/>
      <c r="DO707" s="196"/>
      <c r="DP707" s="196"/>
      <c r="DQ707" s="196"/>
      <c r="DR707" s="196"/>
      <c r="DS707" s="196"/>
      <c r="DT707" s="196"/>
      <c r="DU707" s="196"/>
      <c r="DV707" s="196"/>
      <c r="DW707" s="196"/>
      <c r="DX707" s="196"/>
      <c r="DY707" s="196"/>
      <c r="DZ707" s="196"/>
      <c r="EA707" s="196"/>
      <c r="EB707" s="196"/>
      <c r="EC707" s="196"/>
      <c r="ED707" s="196"/>
      <c r="EE707" s="196"/>
      <c r="EF707" s="196"/>
      <c r="EG707" s="196"/>
      <c r="EH707" s="196"/>
      <c r="EI707" s="196"/>
      <c r="EJ707" s="196"/>
      <c r="EK707" s="196"/>
      <c r="EL707" s="196"/>
      <c r="EM707" s="196"/>
      <c r="EN707" s="196"/>
      <c r="EO707" s="196"/>
      <c r="EP707" s="196"/>
      <c r="EQ707" s="196"/>
      <c r="ER707" s="196"/>
      <c r="ES707" s="196"/>
      <c r="ET707" s="196"/>
      <c r="EU707" s="196"/>
      <c r="EV707" s="196"/>
      <c r="EW707" s="196"/>
      <c r="EX707" s="196"/>
      <c r="EY707" s="196"/>
      <c r="EZ707" s="196"/>
      <c r="FA707" s="196"/>
      <c r="FB707" s="196"/>
      <c r="FC707" s="196"/>
      <c r="FD707" s="196"/>
      <c r="FE707" s="196"/>
      <c r="FF707" s="196"/>
      <c r="FG707" s="196"/>
      <c r="FH707" s="196"/>
      <c r="FI707" s="196"/>
      <c r="FJ707" s="196"/>
      <c r="FK707" s="196"/>
      <c r="FL707" s="196"/>
      <c r="FM707" s="196"/>
      <c r="FN707" s="196"/>
      <c r="FO707" s="196"/>
      <c r="FP707" s="196"/>
      <c r="FQ707" s="196"/>
      <c r="FR707" s="196"/>
      <c r="FS707" s="196"/>
      <c r="FT707" s="196"/>
      <c r="FU707" s="196"/>
      <c r="FV707" s="196"/>
      <c r="FW707" s="196"/>
      <c r="FX707" s="196"/>
      <c r="FY707" s="196"/>
      <c r="FZ707" s="196"/>
      <c r="GA707" s="196"/>
      <c r="GB707" s="196"/>
      <c r="GC707" s="196"/>
      <c r="GD707" s="196"/>
      <c r="GE707" s="196"/>
      <c r="GF707" s="196"/>
      <c r="GG707" s="196"/>
      <c r="GH707" s="196"/>
      <c r="GI707" s="196"/>
      <c r="GJ707" s="196"/>
      <c r="GK707" s="196"/>
      <c r="GL707" s="196"/>
      <c r="GM707" s="196"/>
      <c r="GN707" s="196"/>
      <c r="GO707" s="196"/>
      <c r="GP707" s="196"/>
      <c r="GQ707" s="196"/>
      <c r="GR707" s="196"/>
      <c r="GS707" s="196"/>
      <c r="GT707" s="196"/>
      <c r="GU707" s="196"/>
      <c r="GV707" s="196"/>
      <c r="GW707" s="196"/>
      <c r="GX707" s="196"/>
      <c r="GY707" s="196"/>
      <c r="GZ707" s="196"/>
      <c r="HA707" s="196"/>
      <c r="HB707" s="196"/>
      <c r="HC707" s="196"/>
      <c r="HD707" s="196"/>
      <c r="HE707" s="196"/>
      <c r="HF707" s="196"/>
      <c r="HG707" s="196"/>
      <c r="HH707" s="196"/>
      <c r="HI707" s="196"/>
      <c r="HJ707" s="196"/>
      <c r="HK707" s="196"/>
      <c r="HL707" s="196"/>
      <c r="HM707" s="196"/>
      <c r="HN707" s="196"/>
      <c r="HO707" s="196"/>
      <c r="HP707" s="196"/>
      <c r="HQ707" s="196"/>
      <c r="HR707" s="196"/>
      <c r="HS707" s="196"/>
      <c r="HT707" s="196"/>
      <c r="HU707" s="196"/>
      <c r="HV707" s="196"/>
      <c r="HW707" s="196"/>
      <c r="HX707" s="196"/>
      <c r="HY707" s="196"/>
      <c r="HZ707" s="196"/>
      <c r="IA707" s="196"/>
      <c r="IB707" s="196"/>
      <c r="IC707" s="196"/>
      <c r="ID707" s="196"/>
      <c r="IE707" s="196"/>
      <c r="IF707" s="196"/>
      <c r="IG707" s="196"/>
      <c r="IH707" s="196"/>
      <c r="II707" s="196"/>
      <c r="IJ707" s="196"/>
      <c r="IK707" s="196"/>
      <c r="IL707" s="196"/>
      <c r="IM707" s="196"/>
      <c r="IN707" s="196"/>
      <c r="IO707" s="196"/>
      <c r="IP707" s="196"/>
      <c r="IQ707" s="196"/>
      <c r="IR707" s="196"/>
      <c r="IS707" s="196"/>
      <c r="IT707" s="196"/>
      <c r="IU707" s="196"/>
      <c r="IV707" s="196"/>
      <c r="IW707" s="196"/>
      <c r="IX707" s="196"/>
      <c r="IY707" s="196"/>
      <c r="IZ707" s="196"/>
      <c r="JA707" s="196"/>
      <c r="JB707" s="196"/>
      <c r="JC707" s="196"/>
      <c r="JD707" s="196"/>
      <c r="JE707" s="196"/>
      <c r="JF707" s="196"/>
      <c r="JG707" s="196"/>
      <c r="JH707" s="196"/>
      <c r="JI707" s="196"/>
      <c r="JJ707" s="196"/>
      <c r="JK707" s="196"/>
      <c r="JL707" s="196"/>
      <c r="JM707" s="196"/>
      <c r="JN707" s="196"/>
      <c r="JO707" s="196"/>
      <c r="JP707" s="196"/>
      <c r="JQ707" s="196"/>
      <c r="JR707" s="196"/>
      <c r="JS707" s="196"/>
      <c r="JT707" s="196"/>
      <c r="JU707" s="196"/>
      <c r="JV707" s="196"/>
      <c r="JW707" s="196"/>
      <c r="JX707" s="196"/>
      <c r="JY707" s="196"/>
      <c r="JZ707" s="196"/>
      <c r="KA707" s="196"/>
      <c r="KB707" s="196"/>
      <c r="KC707" s="196"/>
      <c r="KD707" s="196"/>
      <c r="KE707" s="196"/>
      <c r="KF707" s="196"/>
      <c r="KG707" s="196"/>
      <c r="KH707" s="196"/>
      <c r="KI707" s="196"/>
      <c r="KJ707" s="196"/>
      <c r="KK707" s="196"/>
      <c r="KL707" s="196"/>
      <c r="KM707" s="196"/>
      <c r="KN707" s="196"/>
      <c r="KO707" s="196"/>
      <c r="KP707" s="196"/>
      <c r="KQ707" s="196"/>
      <c r="KR707" s="196"/>
      <c r="KS707" s="196"/>
      <c r="KT707" s="196"/>
      <c r="KU707" s="196"/>
      <c r="KV707" s="196"/>
      <c r="KW707" s="196"/>
      <c r="KX707" s="196"/>
      <c r="KY707" s="196"/>
      <c r="KZ707" s="196"/>
      <c r="LA707" s="196"/>
      <c r="LB707" s="196"/>
      <c r="LC707" s="196"/>
      <c r="LD707" s="196"/>
      <c r="LE707" s="196"/>
      <c r="LF707" s="196"/>
      <c r="LG707" s="196"/>
      <c r="LH707" s="196"/>
      <c r="LI707" s="196"/>
      <c r="LJ707" s="196"/>
      <c r="LK707" s="196"/>
      <c r="LL707" s="196"/>
      <c r="LM707" s="196"/>
      <c r="LN707" s="196"/>
      <c r="LO707" s="196"/>
      <c r="LP707" s="196"/>
      <c r="LQ707" s="196"/>
      <c r="LR707" s="196"/>
      <c r="LS707" s="196"/>
      <c r="LT707" s="196"/>
      <c r="LU707" s="196"/>
      <c r="LV707" s="196"/>
      <c r="LW707" s="196"/>
      <c r="LX707" s="196"/>
      <c r="LY707" s="196"/>
      <c r="LZ707" s="196"/>
      <c r="MA707" s="196"/>
      <c r="MB707" s="196"/>
      <c r="MC707" s="196"/>
      <c r="MD707" s="196"/>
      <c r="ME707" s="196"/>
      <c r="MF707" s="196"/>
      <c r="MG707" s="196"/>
      <c r="MH707" s="196"/>
      <c r="MI707" s="196"/>
      <c r="MJ707" s="196"/>
      <c r="MK707" s="196"/>
      <c r="ML707" s="196"/>
      <c r="MM707" s="196"/>
      <c r="MN707" s="196"/>
      <c r="MO707" s="196"/>
      <c r="MP707" s="196"/>
      <c r="MQ707" s="196"/>
      <c r="MR707" s="196"/>
      <c r="MS707" s="196"/>
      <c r="MT707" s="196"/>
      <c r="MU707" s="196"/>
      <c r="MV707" s="196"/>
      <c r="MW707" s="196"/>
      <c r="MX707" s="196"/>
      <c r="MY707" s="196"/>
      <c r="MZ707" s="196"/>
      <c r="NA707" s="196"/>
      <c r="NB707" s="196"/>
      <c r="NC707" s="196"/>
      <c r="ND707" s="196"/>
      <c r="NE707" s="196"/>
      <c r="NF707" s="196"/>
      <c r="NG707" s="196"/>
      <c r="NH707" s="196"/>
      <c r="NI707" s="196"/>
      <c r="NJ707" s="196"/>
      <c r="NK707" s="196"/>
      <c r="NL707" s="196"/>
      <c r="NM707" s="196"/>
      <c r="NN707" s="196"/>
      <c r="NO707" s="196"/>
      <c r="NP707" s="196"/>
      <c r="NQ707" s="196"/>
      <c r="NR707" s="196"/>
      <c r="NS707" s="196"/>
      <c r="NT707" s="196"/>
      <c r="NU707" s="196"/>
      <c r="NV707" s="196"/>
      <c r="NW707" s="196"/>
      <c r="NX707" s="196"/>
      <c r="NY707" s="196"/>
      <c r="NZ707" s="196"/>
      <c r="OA707" s="196"/>
      <c r="OB707" s="196"/>
      <c r="OC707" s="196"/>
      <c r="OD707" s="196"/>
      <c r="OE707" s="196"/>
      <c r="OF707" s="196"/>
      <c r="OG707" s="196"/>
      <c r="OH707" s="196"/>
      <c r="OI707" s="196"/>
      <c r="OJ707" s="196"/>
      <c r="OK707" s="196"/>
      <c r="OL707" s="196"/>
      <c r="AFC707" s="196"/>
      <c r="AFD707" s="196"/>
      <c r="AFE707" s="196"/>
      <c r="AFF707" s="196"/>
      <c r="AFG707" s="196"/>
      <c r="AFH707" s="196"/>
      <c r="AFI707" s="196"/>
      <c r="AFJ707" s="196"/>
      <c r="AFK707" s="196"/>
      <c r="AFL707" s="196"/>
      <c r="AFM707" s="196"/>
      <c r="AFN707" s="196"/>
      <c r="AFO707" s="196"/>
      <c r="AFP707" s="196"/>
      <c r="AFQ707" s="196"/>
      <c r="AFR707" s="196"/>
      <c r="AFS707" s="196"/>
      <c r="AFT707" s="196"/>
      <c r="AFU707" s="196"/>
      <c r="AFV707" s="196"/>
      <c r="AFW707" s="196"/>
      <c r="AFX707" s="196"/>
      <c r="AFY707" s="196"/>
      <c r="AFZ707" s="196"/>
      <c r="AGA707" s="196"/>
      <c r="AGB707" s="196"/>
      <c r="AGC707" s="196"/>
      <c r="AGD707" s="196"/>
      <c r="AGE707" s="196"/>
      <c r="AGF707" s="196"/>
      <c r="AGG707" s="196"/>
      <c r="AGH707" s="196"/>
      <c r="AGI707" s="196"/>
      <c r="AGJ707" s="196"/>
      <c r="AGK707" s="196"/>
      <c r="AGL707" s="196"/>
      <c r="AGM707" s="196"/>
      <c r="AGN707" s="196"/>
      <c r="AGO707" s="196"/>
      <c r="AGP707" s="196"/>
    </row>
    <row r="708" spans="1:874" ht="15.75" customHeight="1" x14ac:dyDescent="0.25">
      <c r="A708" s="196"/>
      <c r="B708" s="196"/>
      <c r="C708" s="196"/>
      <c r="D708" s="205"/>
      <c r="E708" s="196"/>
      <c r="F708" s="196"/>
      <c r="G708" s="196"/>
      <c r="H708" s="196"/>
      <c r="I708" s="196"/>
      <c r="J708" s="196"/>
      <c r="K708" s="196"/>
      <c r="L708" s="206"/>
      <c r="M708" s="196"/>
      <c r="N708" s="196"/>
      <c r="O708" s="205"/>
      <c r="P708" s="196"/>
      <c r="Q708" s="196"/>
      <c r="R708" s="196"/>
      <c r="S708" s="196"/>
      <c r="T708" s="196"/>
      <c r="U708" s="196"/>
      <c r="V708" s="196"/>
      <c r="W708" s="196"/>
      <c r="X708" s="196"/>
      <c r="Y708" s="196"/>
      <c r="Z708" s="196"/>
      <c r="AA708" s="196"/>
      <c r="AB708" s="196"/>
      <c r="AC708" s="196"/>
      <c r="AD708" s="196"/>
      <c r="AE708" s="196"/>
      <c r="AF708" s="196"/>
      <c r="AG708" s="196"/>
      <c r="AH708" s="196"/>
      <c r="AI708" s="196"/>
      <c r="AJ708" s="196"/>
      <c r="AK708" s="196"/>
      <c r="AL708" s="196"/>
      <c r="AM708" s="196"/>
      <c r="AN708" s="196"/>
      <c r="AO708" s="196"/>
      <c r="AP708" s="196"/>
      <c r="AQ708" s="196"/>
      <c r="AR708" s="196"/>
      <c r="AS708" s="196"/>
      <c r="AT708" s="196"/>
      <c r="AU708" s="196"/>
      <c r="AV708" s="196"/>
      <c r="AW708" s="196"/>
      <c r="AX708" s="196"/>
      <c r="AY708" s="196"/>
      <c r="AZ708" s="196"/>
      <c r="BA708" s="196"/>
      <c r="BB708" s="196"/>
      <c r="BC708" s="196"/>
      <c r="BD708" s="196"/>
      <c r="BE708" s="196"/>
      <c r="BF708" s="196"/>
      <c r="BG708" s="196"/>
      <c r="BH708" s="196"/>
      <c r="BI708" s="196"/>
      <c r="BJ708" s="196"/>
      <c r="BK708" s="196"/>
      <c r="BL708" s="196"/>
      <c r="BM708" s="196"/>
      <c r="BN708" s="196"/>
      <c r="BO708" s="196"/>
      <c r="BP708" s="196"/>
      <c r="BQ708" s="196"/>
      <c r="BR708" s="196"/>
      <c r="BS708" s="196"/>
      <c r="BT708" s="196"/>
      <c r="BU708" s="196"/>
      <c r="BV708" s="196"/>
      <c r="BW708" s="196"/>
      <c r="BX708" s="196"/>
      <c r="BY708" s="196"/>
      <c r="BZ708" s="196"/>
      <c r="CA708" s="196"/>
      <c r="CB708" s="196"/>
      <c r="CC708" s="196"/>
      <c r="CD708" s="196"/>
      <c r="CE708" s="196"/>
      <c r="CF708" s="196"/>
      <c r="CG708" s="196"/>
      <c r="CH708" s="196"/>
      <c r="CI708" s="196"/>
      <c r="CJ708" s="196"/>
      <c r="CK708" s="196"/>
      <c r="CL708" s="196"/>
      <c r="CM708" s="196"/>
      <c r="CN708" s="196"/>
      <c r="CO708" s="196"/>
      <c r="CP708" s="196"/>
      <c r="CQ708" s="196"/>
      <c r="CR708" s="196"/>
      <c r="CS708" s="196"/>
      <c r="CT708" s="196"/>
      <c r="CU708" s="196"/>
      <c r="CV708" s="196"/>
      <c r="CW708" s="196"/>
      <c r="CX708" s="196"/>
      <c r="CY708" s="196"/>
      <c r="CZ708" s="196"/>
      <c r="DA708" s="196"/>
      <c r="DB708" s="196"/>
      <c r="DC708" s="196"/>
      <c r="DD708" s="196"/>
      <c r="DE708" s="196"/>
      <c r="DF708" s="196"/>
      <c r="DG708" s="196"/>
      <c r="DH708" s="196"/>
      <c r="DI708" s="196"/>
      <c r="DJ708" s="196"/>
      <c r="DK708" s="196"/>
      <c r="DL708" s="196"/>
      <c r="DM708" s="196"/>
      <c r="DN708" s="196"/>
      <c r="DO708" s="196"/>
      <c r="DP708" s="196"/>
      <c r="DQ708" s="196"/>
      <c r="DR708" s="196"/>
      <c r="DS708" s="196"/>
      <c r="DT708" s="196"/>
      <c r="DU708" s="196"/>
      <c r="DV708" s="196"/>
      <c r="DW708" s="196"/>
      <c r="DX708" s="196"/>
      <c r="DY708" s="196"/>
      <c r="DZ708" s="196"/>
      <c r="EA708" s="196"/>
      <c r="EB708" s="196"/>
      <c r="EC708" s="196"/>
      <c r="ED708" s="196"/>
      <c r="EE708" s="196"/>
      <c r="EF708" s="196"/>
      <c r="EG708" s="196"/>
      <c r="EH708" s="196"/>
      <c r="EI708" s="196"/>
      <c r="EJ708" s="196"/>
      <c r="EK708" s="196"/>
      <c r="EL708" s="196"/>
      <c r="EM708" s="196"/>
      <c r="EN708" s="196"/>
      <c r="EO708" s="196"/>
      <c r="EP708" s="196"/>
      <c r="EQ708" s="196"/>
      <c r="ER708" s="196"/>
      <c r="ES708" s="196"/>
      <c r="ET708" s="196"/>
      <c r="EU708" s="196"/>
      <c r="EV708" s="196"/>
      <c r="EW708" s="196"/>
      <c r="EX708" s="196"/>
      <c r="EY708" s="196"/>
      <c r="EZ708" s="196"/>
      <c r="FA708" s="196"/>
      <c r="FB708" s="196"/>
      <c r="FC708" s="196"/>
      <c r="FD708" s="196"/>
      <c r="FE708" s="196"/>
      <c r="FF708" s="196"/>
      <c r="FG708" s="196"/>
      <c r="FH708" s="196"/>
      <c r="FI708" s="196"/>
      <c r="FJ708" s="196"/>
      <c r="FK708" s="196"/>
      <c r="FL708" s="196"/>
      <c r="FM708" s="196"/>
      <c r="FN708" s="196"/>
      <c r="FO708" s="196"/>
      <c r="FP708" s="196"/>
      <c r="FQ708" s="196"/>
      <c r="FR708" s="196"/>
      <c r="FS708" s="196"/>
      <c r="FT708" s="196"/>
      <c r="FU708" s="196"/>
      <c r="FV708" s="196"/>
      <c r="FW708" s="196"/>
      <c r="FX708" s="196"/>
      <c r="FY708" s="196"/>
      <c r="FZ708" s="196"/>
      <c r="GA708" s="196"/>
      <c r="GB708" s="196"/>
      <c r="GC708" s="196"/>
      <c r="GD708" s="196"/>
      <c r="GE708" s="196"/>
      <c r="GF708" s="196"/>
      <c r="GG708" s="196"/>
      <c r="GH708" s="196"/>
      <c r="GI708" s="196"/>
      <c r="GJ708" s="196"/>
      <c r="GK708" s="196"/>
      <c r="GL708" s="196"/>
      <c r="GM708" s="196"/>
      <c r="GN708" s="196"/>
      <c r="GO708" s="196"/>
      <c r="GP708" s="196"/>
      <c r="GQ708" s="196"/>
      <c r="GR708" s="196"/>
      <c r="GS708" s="196"/>
      <c r="GT708" s="196"/>
      <c r="GU708" s="196"/>
      <c r="GV708" s="196"/>
      <c r="GW708" s="196"/>
      <c r="GX708" s="196"/>
      <c r="GY708" s="196"/>
      <c r="GZ708" s="196"/>
      <c r="HA708" s="196"/>
      <c r="HB708" s="196"/>
      <c r="HC708" s="196"/>
      <c r="HD708" s="196"/>
      <c r="HE708" s="196"/>
      <c r="HF708" s="196"/>
      <c r="HG708" s="196"/>
      <c r="HH708" s="196"/>
      <c r="HI708" s="196"/>
      <c r="HJ708" s="196"/>
      <c r="HK708" s="196"/>
      <c r="HL708" s="196"/>
      <c r="HM708" s="196"/>
      <c r="HN708" s="196"/>
      <c r="HO708" s="196"/>
      <c r="HP708" s="196"/>
      <c r="HQ708" s="196"/>
      <c r="HR708" s="196"/>
      <c r="HS708" s="196"/>
      <c r="HT708" s="196"/>
      <c r="HU708" s="196"/>
      <c r="HV708" s="196"/>
      <c r="HW708" s="196"/>
      <c r="HX708" s="196"/>
      <c r="HY708" s="196"/>
      <c r="HZ708" s="196"/>
      <c r="IA708" s="196"/>
      <c r="IB708" s="196"/>
      <c r="IC708" s="196"/>
      <c r="ID708" s="196"/>
      <c r="IE708" s="196"/>
      <c r="IF708" s="196"/>
      <c r="IG708" s="196"/>
      <c r="IH708" s="196"/>
      <c r="II708" s="196"/>
      <c r="IJ708" s="196"/>
      <c r="IK708" s="196"/>
      <c r="IL708" s="196"/>
      <c r="IM708" s="196"/>
      <c r="IN708" s="196"/>
      <c r="IO708" s="196"/>
      <c r="IP708" s="196"/>
      <c r="IQ708" s="196"/>
      <c r="IR708" s="196"/>
      <c r="IS708" s="196"/>
      <c r="IT708" s="196"/>
      <c r="IU708" s="196"/>
      <c r="IV708" s="196"/>
      <c r="IW708" s="196"/>
      <c r="IX708" s="196"/>
      <c r="IY708" s="196"/>
      <c r="IZ708" s="196"/>
      <c r="JA708" s="196"/>
      <c r="JB708" s="196"/>
      <c r="JC708" s="196"/>
      <c r="JD708" s="196"/>
      <c r="JE708" s="196"/>
      <c r="JF708" s="196"/>
      <c r="JG708" s="196"/>
      <c r="JH708" s="196"/>
      <c r="JI708" s="196"/>
      <c r="JJ708" s="196"/>
      <c r="JK708" s="196"/>
      <c r="JL708" s="196"/>
      <c r="JM708" s="196"/>
      <c r="JN708" s="196"/>
      <c r="JO708" s="196"/>
      <c r="JP708" s="196"/>
      <c r="JQ708" s="196"/>
      <c r="JR708" s="196"/>
      <c r="JS708" s="196"/>
      <c r="JT708" s="196"/>
      <c r="JU708" s="196"/>
      <c r="JV708" s="196"/>
      <c r="JW708" s="196"/>
      <c r="JX708" s="196"/>
      <c r="JY708" s="196"/>
      <c r="JZ708" s="196"/>
      <c r="KA708" s="196"/>
      <c r="KB708" s="196"/>
      <c r="KC708" s="196"/>
      <c r="KD708" s="196"/>
      <c r="KE708" s="196"/>
      <c r="KF708" s="196"/>
      <c r="KG708" s="196"/>
      <c r="KH708" s="196"/>
      <c r="KI708" s="196"/>
      <c r="KJ708" s="196"/>
      <c r="KK708" s="196"/>
      <c r="KL708" s="196"/>
      <c r="KM708" s="196"/>
      <c r="KN708" s="196"/>
      <c r="KO708" s="196"/>
      <c r="KP708" s="196"/>
      <c r="KQ708" s="196"/>
      <c r="KR708" s="196"/>
      <c r="KS708" s="196"/>
      <c r="KT708" s="196"/>
      <c r="KU708" s="196"/>
      <c r="KV708" s="196"/>
      <c r="KW708" s="196"/>
      <c r="KX708" s="196"/>
      <c r="KY708" s="196"/>
      <c r="KZ708" s="196"/>
      <c r="LA708" s="196"/>
      <c r="LB708" s="196"/>
      <c r="LC708" s="196"/>
      <c r="LD708" s="196"/>
      <c r="LE708" s="196"/>
      <c r="LF708" s="196"/>
      <c r="LG708" s="196"/>
      <c r="LH708" s="196"/>
      <c r="LI708" s="196"/>
      <c r="LJ708" s="196"/>
      <c r="LK708" s="196"/>
      <c r="LL708" s="196"/>
      <c r="LM708" s="196"/>
      <c r="LN708" s="196"/>
      <c r="LO708" s="196"/>
      <c r="LP708" s="196"/>
      <c r="LQ708" s="196"/>
      <c r="LR708" s="196"/>
      <c r="LS708" s="196"/>
      <c r="LT708" s="196"/>
      <c r="LU708" s="196"/>
      <c r="LV708" s="196"/>
      <c r="LW708" s="196"/>
      <c r="LX708" s="196"/>
      <c r="LY708" s="196"/>
      <c r="LZ708" s="196"/>
      <c r="MA708" s="196"/>
      <c r="MB708" s="196"/>
      <c r="MC708" s="196"/>
      <c r="MD708" s="196"/>
      <c r="ME708" s="196"/>
      <c r="MF708" s="196"/>
      <c r="MG708" s="196"/>
      <c r="MH708" s="196"/>
      <c r="MI708" s="196"/>
      <c r="MJ708" s="196"/>
      <c r="MK708" s="196"/>
      <c r="ML708" s="196"/>
      <c r="MM708" s="196"/>
      <c r="MN708" s="196"/>
      <c r="MO708" s="196"/>
      <c r="MP708" s="196"/>
      <c r="MQ708" s="196"/>
      <c r="MR708" s="196"/>
      <c r="MS708" s="196"/>
      <c r="MT708" s="196"/>
      <c r="MU708" s="196"/>
      <c r="MV708" s="196"/>
      <c r="MW708" s="196"/>
      <c r="MX708" s="196"/>
      <c r="MY708" s="196"/>
      <c r="MZ708" s="196"/>
      <c r="NA708" s="196"/>
      <c r="NB708" s="196"/>
      <c r="NC708" s="196"/>
      <c r="ND708" s="196"/>
      <c r="NE708" s="196"/>
      <c r="NF708" s="196"/>
      <c r="NG708" s="196"/>
      <c r="NH708" s="196"/>
      <c r="NI708" s="196"/>
      <c r="NJ708" s="196"/>
      <c r="NK708" s="196"/>
      <c r="NL708" s="196"/>
      <c r="NM708" s="196"/>
      <c r="NN708" s="196"/>
      <c r="NO708" s="196"/>
      <c r="NP708" s="196"/>
      <c r="NQ708" s="196"/>
      <c r="NR708" s="196"/>
      <c r="NS708" s="196"/>
      <c r="NT708" s="196"/>
      <c r="NU708" s="196"/>
      <c r="NV708" s="196"/>
      <c r="NW708" s="196"/>
      <c r="NX708" s="196"/>
      <c r="NY708" s="196"/>
      <c r="NZ708" s="196"/>
      <c r="OA708" s="196"/>
      <c r="OB708" s="196"/>
      <c r="OC708" s="196"/>
      <c r="OD708" s="196"/>
      <c r="OE708" s="196"/>
      <c r="OF708" s="196"/>
      <c r="OG708" s="196"/>
      <c r="OH708" s="196"/>
      <c r="OI708" s="196"/>
      <c r="OJ708" s="196"/>
      <c r="OK708" s="196"/>
      <c r="OL708" s="196"/>
      <c r="AFC708" s="196"/>
      <c r="AFD708" s="196"/>
      <c r="AFE708" s="196"/>
      <c r="AFF708" s="196"/>
      <c r="AFG708" s="196"/>
      <c r="AFH708" s="196"/>
      <c r="AFI708" s="196"/>
      <c r="AFJ708" s="196"/>
      <c r="AFK708" s="196"/>
      <c r="AFL708" s="196"/>
      <c r="AFM708" s="196"/>
      <c r="AFN708" s="196"/>
      <c r="AFO708" s="196"/>
      <c r="AFP708" s="196"/>
      <c r="AFQ708" s="196"/>
      <c r="AFR708" s="196"/>
      <c r="AFS708" s="196"/>
      <c r="AFT708" s="196"/>
      <c r="AFU708" s="196"/>
      <c r="AFV708" s="196"/>
      <c r="AFW708" s="196"/>
      <c r="AFX708" s="196"/>
      <c r="AFY708" s="196"/>
      <c r="AFZ708" s="196"/>
      <c r="AGA708" s="196"/>
      <c r="AGB708" s="196"/>
      <c r="AGC708" s="196"/>
      <c r="AGD708" s="196"/>
      <c r="AGE708" s="196"/>
      <c r="AGF708" s="196"/>
      <c r="AGG708" s="196"/>
      <c r="AGH708" s="196"/>
      <c r="AGI708" s="196"/>
      <c r="AGJ708" s="196"/>
      <c r="AGK708" s="196"/>
      <c r="AGL708" s="196"/>
      <c r="AGM708" s="196"/>
      <c r="AGN708" s="196"/>
      <c r="AGO708" s="196"/>
      <c r="AGP708" s="196"/>
    </row>
    <row r="709" spans="1:874" ht="15.75" customHeight="1" x14ac:dyDescent="0.25">
      <c r="A709" s="196"/>
      <c r="B709" s="196"/>
      <c r="C709" s="196"/>
      <c r="D709" s="205"/>
      <c r="E709" s="196"/>
      <c r="F709" s="196"/>
      <c r="G709" s="196"/>
      <c r="H709" s="196"/>
      <c r="I709" s="196"/>
      <c r="J709" s="196"/>
      <c r="K709" s="196"/>
      <c r="L709" s="206"/>
      <c r="M709" s="196"/>
      <c r="N709" s="196"/>
      <c r="O709" s="205"/>
      <c r="P709" s="196"/>
      <c r="Q709" s="196"/>
      <c r="R709" s="196"/>
      <c r="S709" s="196"/>
      <c r="T709" s="196"/>
      <c r="U709" s="196"/>
      <c r="V709" s="196"/>
      <c r="W709" s="196"/>
      <c r="X709" s="196"/>
      <c r="Y709" s="196"/>
      <c r="Z709" s="196"/>
      <c r="AA709" s="196"/>
      <c r="AB709" s="196"/>
      <c r="AC709" s="196"/>
      <c r="AD709" s="196"/>
      <c r="AE709" s="196"/>
      <c r="AF709" s="196"/>
      <c r="AG709" s="196"/>
      <c r="AH709" s="196"/>
      <c r="AI709" s="196"/>
      <c r="AJ709" s="196"/>
      <c r="AK709" s="196"/>
      <c r="AL709" s="196"/>
      <c r="AM709" s="196"/>
      <c r="AN709" s="196"/>
      <c r="AO709" s="196"/>
      <c r="AP709" s="196"/>
      <c r="AQ709" s="196"/>
      <c r="AR709" s="196"/>
      <c r="AS709" s="196"/>
      <c r="AT709" s="196"/>
      <c r="AU709" s="196"/>
      <c r="AV709" s="196"/>
      <c r="AW709" s="196"/>
      <c r="AX709" s="196"/>
      <c r="AY709" s="196"/>
      <c r="AZ709" s="196"/>
      <c r="BA709" s="196"/>
      <c r="BB709" s="196"/>
      <c r="BC709" s="196"/>
      <c r="BD709" s="196"/>
      <c r="BE709" s="196"/>
      <c r="BF709" s="196"/>
      <c r="BG709" s="196"/>
      <c r="BH709" s="196"/>
      <c r="BI709" s="196"/>
      <c r="BJ709" s="196"/>
      <c r="BK709" s="196"/>
      <c r="BL709" s="196"/>
      <c r="BM709" s="196"/>
      <c r="BN709" s="196"/>
      <c r="BO709" s="196"/>
      <c r="BP709" s="196"/>
      <c r="BQ709" s="196"/>
      <c r="BR709" s="196"/>
      <c r="BS709" s="196"/>
      <c r="BT709" s="196"/>
      <c r="BU709" s="196"/>
      <c r="BV709" s="196"/>
      <c r="BW709" s="196"/>
      <c r="BX709" s="196"/>
      <c r="BY709" s="196"/>
      <c r="BZ709" s="196"/>
      <c r="CA709" s="196"/>
      <c r="CB709" s="196"/>
      <c r="CC709" s="196"/>
      <c r="CD709" s="196"/>
      <c r="CE709" s="196"/>
      <c r="CF709" s="196"/>
      <c r="CG709" s="196"/>
      <c r="CH709" s="196"/>
      <c r="CI709" s="196"/>
      <c r="CJ709" s="196"/>
      <c r="CK709" s="196"/>
      <c r="CL709" s="196"/>
      <c r="CM709" s="196"/>
      <c r="CN709" s="196"/>
      <c r="CO709" s="196"/>
      <c r="CP709" s="196"/>
      <c r="CQ709" s="196"/>
      <c r="CR709" s="196"/>
      <c r="CS709" s="196"/>
      <c r="CT709" s="196"/>
      <c r="CU709" s="196"/>
      <c r="CV709" s="196"/>
      <c r="CW709" s="196"/>
      <c r="CX709" s="196"/>
      <c r="CY709" s="196"/>
      <c r="CZ709" s="196"/>
      <c r="DA709" s="196"/>
      <c r="DB709" s="196"/>
      <c r="DC709" s="196"/>
      <c r="DD709" s="196"/>
      <c r="DE709" s="196"/>
      <c r="DF709" s="196"/>
      <c r="DG709" s="196"/>
      <c r="DH709" s="196"/>
      <c r="DI709" s="196"/>
      <c r="DJ709" s="196"/>
      <c r="DK709" s="196"/>
      <c r="DL709" s="196"/>
      <c r="DM709" s="196"/>
      <c r="DN709" s="196"/>
      <c r="DO709" s="196"/>
      <c r="DP709" s="196"/>
      <c r="DQ709" s="196"/>
      <c r="DR709" s="196"/>
      <c r="DS709" s="196"/>
      <c r="DT709" s="196"/>
      <c r="DU709" s="196"/>
      <c r="DV709" s="196"/>
      <c r="DW709" s="196"/>
      <c r="DX709" s="196"/>
      <c r="DY709" s="196"/>
      <c r="DZ709" s="196"/>
      <c r="EA709" s="196"/>
      <c r="EB709" s="196"/>
      <c r="EC709" s="196"/>
      <c r="ED709" s="196"/>
      <c r="EE709" s="196"/>
      <c r="EF709" s="196"/>
      <c r="EG709" s="196"/>
      <c r="EH709" s="196"/>
      <c r="EI709" s="196"/>
      <c r="EJ709" s="196"/>
      <c r="EK709" s="196"/>
      <c r="EL709" s="196"/>
      <c r="EM709" s="196"/>
      <c r="EN709" s="196"/>
      <c r="EO709" s="196"/>
      <c r="EP709" s="196"/>
      <c r="EQ709" s="196"/>
      <c r="ER709" s="196"/>
      <c r="ES709" s="196"/>
      <c r="ET709" s="196"/>
      <c r="EU709" s="196"/>
      <c r="EV709" s="196"/>
      <c r="EW709" s="196"/>
      <c r="EX709" s="196"/>
      <c r="EY709" s="196"/>
      <c r="EZ709" s="196"/>
      <c r="FA709" s="196"/>
      <c r="FB709" s="196"/>
      <c r="FC709" s="196"/>
      <c r="FD709" s="196"/>
      <c r="FE709" s="196"/>
      <c r="FF709" s="196"/>
      <c r="FG709" s="196"/>
      <c r="FH709" s="196"/>
      <c r="FI709" s="196"/>
      <c r="FJ709" s="196"/>
      <c r="FK709" s="196"/>
      <c r="FL709" s="196"/>
      <c r="FM709" s="196"/>
      <c r="FN709" s="196"/>
      <c r="FO709" s="196"/>
      <c r="FP709" s="196"/>
      <c r="FQ709" s="196"/>
      <c r="FR709" s="196"/>
      <c r="FS709" s="196"/>
      <c r="FT709" s="196"/>
      <c r="FU709" s="196"/>
      <c r="FV709" s="196"/>
      <c r="FW709" s="196"/>
      <c r="FX709" s="196"/>
      <c r="FY709" s="196"/>
      <c r="FZ709" s="196"/>
      <c r="GA709" s="196"/>
      <c r="GB709" s="196"/>
      <c r="GC709" s="196"/>
      <c r="GD709" s="196"/>
      <c r="GE709" s="196"/>
      <c r="GF709" s="196"/>
      <c r="GG709" s="196"/>
      <c r="GH709" s="196"/>
      <c r="GI709" s="196"/>
      <c r="GJ709" s="196"/>
      <c r="GK709" s="196"/>
      <c r="GL709" s="196"/>
      <c r="GM709" s="196"/>
      <c r="GN709" s="196"/>
      <c r="GO709" s="196"/>
      <c r="GP709" s="196"/>
      <c r="GQ709" s="196"/>
      <c r="GR709" s="196"/>
      <c r="GS709" s="196"/>
      <c r="GT709" s="196"/>
      <c r="GU709" s="196"/>
      <c r="GV709" s="196"/>
      <c r="GW709" s="196"/>
      <c r="GX709" s="196"/>
      <c r="GY709" s="196"/>
      <c r="GZ709" s="196"/>
      <c r="HA709" s="196"/>
      <c r="HB709" s="196"/>
      <c r="HC709" s="196"/>
      <c r="HD709" s="196"/>
      <c r="HE709" s="196"/>
      <c r="HF709" s="196"/>
      <c r="HG709" s="196"/>
      <c r="HH709" s="196"/>
      <c r="HI709" s="196"/>
      <c r="HJ709" s="196"/>
      <c r="HK709" s="196"/>
      <c r="HL709" s="196"/>
      <c r="HM709" s="196"/>
      <c r="HN709" s="196"/>
      <c r="HO709" s="196"/>
      <c r="HP709" s="196"/>
      <c r="HQ709" s="196"/>
      <c r="HR709" s="196"/>
      <c r="HS709" s="196"/>
      <c r="HT709" s="196"/>
      <c r="HU709" s="196"/>
      <c r="HV709" s="196"/>
      <c r="HW709" s="196"/>
      <c r="HX709" s="196"/>
      <c r="HY709" s="196"/>
      <c r="HZ709" s="196"/>
      <c r="IA709" s="196"/>
      <c r="IB709" s="196"/>
      <c r="IC709" s="196"/>
      <c r="ID709" s="196"/>
      <c r="IE709" s="196"/>
      <c r="IF709" s="196"/>
      <c r="IG709" s="196"/>
      <c r="IH709" s="196"/>
      <c r="II709" s="196"/>
      <c r="IJ709" s="196"/>
      <c r="IK709" s="196"/>
      <c r="IL709" s="196"/>
      <c r="IM709" s="196"/>
      <c r="IN709" s="196"/>
      <c r="IO709" s="196"/>
      <c r="IP709" s="196"/>
      <c r="IQ709" s="196"/>
      <c r="IR709" s="196"/>
      <c r="IS709" s="196"/>
      <c r="IT709" s="196"/>
      <c r="IU709" s="196"/>
      <c r="IV709" s="196"/>
      <c r="IW709" s="196"/>
      <c r="IX709" s="196"/>
      <c r="IY709" s="196"/>
      <c r="IZ709" s="196"/>
      <c r="JA709" s="196"/>
      <c r="JB709" s="196"/>
      <c r="JC709" s="196"/>
      <c r="JD709" s="196"/>
      <c r="JE709" s="196"/>
      <c r="JF709" s="196"/>
      <c r="JG709" s="196"/>
      <c r="JH709" s="196"/>
      <c r="JI709" s="196"/>
      <c r="JJ709" s="196"/>
      <c r="JK709" s="196"/>
      <c r="JL709" s="196"/>
      <c r="JM709" s="196"/>
      <c r="JN709" s="196"/>
      <c r="JO709" s="196"/>
      <c r="JP709" s="196"/>
      <c r="JQ709" s="196"/>
      <c r="JR709" s="196"/>
      <c r="JS709" s="196"/>
      <c r="JT709" s="196"/>
      <c r="JU709" s="196"/>
      <c r="JV709" s="196"/>
      <c r="JW709" s="196"/>
      <c r="JX709" s="196"/>
      <c r="JY709" s="196"/>
      <c r="JZ709" s="196"/>
      <c r="KA709" s="196"/>
      <c r="KB709" s="196"/>
      <c r="KC709" s="196"/>
      <c r="KD709" s="196"/>
      <c r="KE709" s="196"/>
      <c r="KF709" s="196"/>
      <c r="KG709" s="196"/>
      <c r="KH709" s="196"/>
      <c r="KI709" s="196"/>
      <c r="KJ709" s="196"/>
      <c r="KK709" s="196"/>
      <c r="KL709" s="196"/>
      <c r="KM709" s="196"/>
      <c r="KN709" s="196"/>
      <c r="KO709" s="196"/>
      <c r="KP709" s="196"/>
      <c r="KQ709" s="196"/>
      <c r="KR709" s="196"/>
      <c r="KS709" s="196"/>
      <c r="KT709" s="196"/>
      <c r="KU709" s="196"/>
      <c r="KV709" s="196"/>
      <c r="KW709" s="196"/>
      <c r="KX709" s="196"/>
      <c r="KY709" s="196"/>
      <c r="KZ709" s="196"/>
      <c r="LA709" s="196"/>
      <c r="LB709" s="196"/>
      <c r="LC709" s="196"/>
      <c r="LD709" s="196"/>
      <c r="LE709" s="196"/>
      <c r="LF709" s="196"/>
      <c r="LG709" s="196"/>
      <c r="LH709" s="196"/>
      <c r="LI709" s="196"/>
      <c r="LJ709" s="196"/>
      <c r="LK709" s="196"/>
      <c r="LL709" s="196"/>
      <c r="LM709" s="196"/>
      <c r="LN709" s="196"/>
      <c r="LO709" s="196"/>
      <c r="LP709" s="196"/>
      <c r="LQ709" s="196"/>
      <c r="LR709" s="196"/>
      <c r="LS709" s="196"/>
      <c r="LT709" s="196"/>
      <c r="LU709" s="196"/>
      <c r="LV709" s="196"/>
      <c r="LW709" s="196"/>
      <c r="LX709" s="196"/>
      <c r="LY709" s="196"/>
      <c r="LZ709" s="196"/>
      <c r="MA709" s="196"/>
      <c r="MB709" s="196"/>
      <c r="MC709" s="196"/>
      <c r="MD709" s="196"/>
      <c r="ME709" s="196"/>
      <c r="MF709" s="196"/>
      <c r="MG709" s="196"/>
      <c r="MH709" s="196"/>
      <c r="MI709" s="196"/>
      <c r="MJ709" s="196"/>
      <c r="MK709" s="196"/>
      <c r="ML709" s="196"/>
      <c r="MM709" s="196"/>
      <c r="MN709" s="196"/>
      <c r="MO709" s="196"/>
      <c r="MP709" s="196"/>
      <c r="MQ709" s="196"/>
      <c r="MR709" s="196"/>
      <c r="MS709" s="196"/>
      <c r="MT709" s="196"/>
      <c r="MU709" s="196"/>
      <c r="MV709" s="196"/>
      <c r="MW709" s="196"/>
      <c r="MX709" s="196"/>
      <c r="MY709" s="196"/>
      <c r="MZ709" s="196"/>
      <c r="NA709" s="196"/>
      <c r="NB709" s="196"/>
      <c r="NC709" s="196"/>
      <c r="ND709" s="196"/>
      <c r="NE709" s="196"/>
      <c r="NF709" s="196"/>
      <c r="NG709" s="196"/>
      <c r="NH709" s="196"/>
      <c r="NI709" s="196"/>
      <c r="NJ709" s="196"/>
      <c r="NK709" s="196"/>
      <c r="NL709" s="196"/>
      <c r="NM709" s="196"/>
      <c r="NN709" s="196"/>
      <c r="NO709" s="196"/>
      <c r="NP709" s="196"/>
      <c r="NQ709" s="196"/>
      <c r="NR709" s="196"/>
      <c r="NS709" s="196"/>
      <c r="NT709" s="196"/>
      <c r="NU709" s="196"/>
      <c r="NV709" s="196"/>
      <c r="NW709" s="196"/>
      <c r="NX709" s="196"/>
      <c r="NY709" s="196"/>
      <c r="NZ709" s="196"/>
      <c r="OA709" s="196"/>
      <c r="OB709" s="196"/>
      <c r="OC709" s="196"/>
      <c r="OD709" s="196"/>
      <c r="OE709" s="196"/>
      <c r="OF709" s="196"/>
      <c r="OG709" s="196"/>
      <c r="OH709" s="196"/>
      <c r="OI709" s="196"/>
      <c r="OJ709" s="196"/>
      <c r="OK709" s="196"/>
      <c r="OL709" s="196"/>
      <c r="AFC709" s="196"/>
      <c r="AFD709" s="196"/>
      <c r="AFE709" s="196"/>
      <c r="AFF709" s="196"/>
      <c r="AFG709" s="196"/>
      <c r="AFH709" s="196"/>
      <c r="AFI709" s="196"/>
      <c r="AFJ709" s="196"/>
      <c r="AFK709" s="196"/>
      <c r="AFL709" s="196"/>
      <c r="AFM709" s="196"/>
      <c r="AFN709" s="196"/>
      <c r="AFO709" s="196"/>
      <c r="AFP709" s="196"/>
      <c r="AFQ709" s="196"/>
      <c r="AFR709" s="196"/>
      <c r="AFS709" s="196"/>
      <c r="AFT709" s="196"/>
      <c r="AFU709" s="196"/>
      <c r="AFV709" s="196"/>
      <c r="AFW709" s="196"/>
      <c r="AFX709" s="196"/>
      <c r="AFY709" s="196"/>
      <c r="AFZ709" s="196"/>
      <c r="AGA709" s="196"/>
      <c r="AGB709" s="196"/>
      <c r="AGC709" s="196"/>
      <c r="AGD709" s="196"/>
      <c r="AGE709" s="196"/>
      <c r="AGF709" s="196"/>
      <c r="AGG709" s="196"/>
      <c r="AGH709" s="196"/>
      <c r="AGI709" s="196"/>
      <c r="AGJ709" s="196"/>
      <c r="AGK709" s="196"/>
      <c r="AGL709" s="196"/>
      <c r="AGM709" s="196"/>
      <c r="AGN709" s="196"/>
      <c r="AGO709" s="196"/>
      <c r="AGP709" s="196"/>
    </row>
    <row r="710" spans="1:874" ht="15.75" customHeight="1" x14ac:dyDescent="0.25">
      <c r="A710" s="196"/>
      <c r="B710" s="196"/>
      <c r="C710" s="196"/>
      <c r="D710" s="205"/>
      <c r="E710" s="196"/>
      <c r="F710" s="196"/>
      <c r="G710" s="196"/>
      <c r="H710" s="196"/>
      <c r="I710" s="196"/>
      <c r="J710" s="196"/>
      <c r="K710" s="196"/>
      <c r="L710" s="206"/>
      <c r="M710" s="196"/>
      <c r="N710" s="196"/>
      <c r="O710" s="205"/>
      <c r="P710" s="196"/>
      <c r="Q710" s="196"/>
      <c r="R710" s="196"/>
      <c r="S710" s="196"/>
      <c r="T710" s="196"/>
      <c r="U710" s="196"/>
      <c r="V710" s="196"/>
      <c r="W710" s="196"/>
      <c r="X710" s="196"/>
      <c r="Y710" s="196"/>
      <c r="Z710" s="196"/>
      <c r="AA710" s="196"/>
      <c r="AB710" s="196"/>
      <c r="AC710" s="196"/>
      <c r="AD710" s="196"/>
      <c r="AE710" s="196"/>
      <c r="AF710" s="196"/>
      <c r="AG710" s="196"/>
      <c r="AH710" s="196"/>
      <c r="AI710" s="196"/>
      <c r="AJ710" s="196"/>
      <c r="AK710" s="196"/>
      <c r="AL710" s="196"/>
      <c r="AM710" s="196"/>
      <c r="AN710" s="196"/>
      <c r="AO710" s="196"/>
      <c r="AP710" s="196"/>
      <c r="AQ710" s="196"/>
      <c r="AR710" s="196"/>
      <c r="AS710" s="196"/>
      <c r="AT710" s="196"/>
      <c r="AU710" s="196"/>
      <c r="AV710" s="196"/>
      <c r="AW710" s="196"/>
      <c r="AX710" s="196"/>
      <c r="AY710" s="196"/>
      <c r="AZ710" s="196"/>
      <c r="BA710" s="196"/>
      <c r="BB710" s="196"/>
      <c r="BC710" s="196"/>
      <c r="BD710" s="196"/>
      <c r="BE710" s="196"/>
      <c r="BF710" s="196"/>
      <c r="BG710" s="196"/>
      <c r="BH710" s="196"/>
      <c r="BI710" s="196"/>
      <c r="BJ710" s="196"/>
      <c r="BK710" s="196"/>
      <c r="BL710" s="196"/>
      <c r="BM710" s="196"/>
      <c r="BN710" s="196"/>
      <c r="BO710" s="196"/>
      <c r="BP710" s="196"/>
      <c r="BQ710" s="196"/>
      <c r="BR710" s="196"/>
      <c r="BS710" s="196"/>
      <c r="BT710" s="196"/>
      <c r="BU710" s="196"/>
      <c r="BV710" s="196"/>
      <c r="BW710" s="196"/>
      <c r="BX710" s="196"/>
      <c r="BY710" s="196"/>
      <c r="BZ710" s="196"/>
      <c r="CA710" s="196"/>
      <c r="CB710" s="196"/>
      <c r="CC710" s="196"/>
      <c r="CD710" s="196"/>
      <c r="CE710" s="196"/>
      <c r="CF710" s="196"/>
      <c r="CG710" s="196"/>
      <c r="CH710" s="196"/>
      <c r="CI710" s="196"/>
      <c r="CJ710" s="196"/>
      <c r="CK710" s="196"/>
      <c r="CL710" s="196"/>
      <c r="CM710" s="196"/>
      <c r="CN710" s="196"/>
      <c r="CO710" s="196"/>
      <c r="CP710" s="196"/>
      <c r="CQ710" s="196"/>
      <c r="CR710" s="196"/>
      <c r="CS710" s="196"/>
      <c r="CT710" s="196"/>
      <c r="CU710" s="196"/>
      <c r="CV710" s="196"/>
      <c r="CW710" s="196"/>
      <c r="CX710" s="196"/>
      <c r="CY710" s="196"/>
      <c r="CZ710" s="196"/>
      <c r="DA710" s="196"/>
      <c r="DB710" s="196"/>
      <c r="DC710" s="196"/>
      <c r="DD710" s="196"/>
      <c r="DE710" s="196"/>
      <c r="DF710" s="196"/>
      <c r="DG710" s="196"/>
      <c r="DH710" s="196"/>
      <c r="DI710" s="196"/>
      <c r="DJ710" s="196"/>
      <c r="DK710" s="196"/>
      <c r="DL710" s="196"/>
      <c r="DM710" s="196"/>
      <c r="DN710" s="196"/>
      <c r="DO710" s="196"/>
      <c r="DP710" s="196"/>
      <c r="DQ710" s="196"/>
      <c r="DR710" s="196"/>
      <c r="DS710" s="196"/>
      <c r="DT710" s="196"/>
      <c r="DU710" s="196"/>
      <c r="DV710" s="196"/>
      <c r="DW710" s="196"/>
      <c r="DX710" s="196"/>
      <c r="DY710" s="196"/>
      <c r="DZ710" s="196"/>
      <c r="EA710" s="196"/>
      <c r="EB710" s="196"/>
      <c r="EC710" s="196"/>
      <c r="ED710" s="196"/>
      <c r="EE710" s="196"/>
      <c r="EF710" s="196"/>
      <c r="EG710" s="196"/>
      <c r="EH710" s="196"/>
      <c r="EI710" s="196"/>
      <c r="EJ710" s="196"/>
      <c r="EK710" s="196"/>
      <c r="EL710" s="196"/>
      <c r="EM710" s="196"/>
      <c r="EN710" s="196"/>
      <c r="EO710" s="196"/>
      <c r="EP710" s="196"/>
      <c r="EQ710" s="196"/>
      <c r="ER710" s="196"/>
      <c r="ES710" s="196"/>
      <c r="ET710" s="196"/>
      <c r="EU710" s="196"/>
      <c r="EV710" s="196"/>
      <c r="EW710" s="196"/>
      <c r="EX710" s="196"/>
      <c r="EY710" s="196"/>
      <c r="EZ710" s="196"/>
      <c r="FA710" s="196"/>
      <c r="FB710" s="196"/>
      <c r="FC710" s="196"/>
      <c r="FD710" s="196"/>
      <c r="FE710" s="196"/>
      <c r="FF710" s="196"/>
      <c r="FG710" s="196"/>
      <c r="FH710" s="196"/>
      <c r="FI710" s="196"/>
      <c r="FJ710" s="196"/>
      <c r="FK710" s="196"/>
      <c r="FL710" s="196"/>
      <c r="FM710" s="196"/>
      <c r="FN710" s="196"/>
      <c r="FO710" s="196"/>
      <c r="FP710" s="196"/>
      <c r="FQ710" s="196"/>
      <c r="FR710" s="196"/>
      <c r="FS710" s="196"/>
      <c r="FT710" s="196"/>
      <c r="FU710" s="196"/>
      <c r="FV710" s="196"/>
      <c r="FW710" s="196"/>
      <c r="FX710" s="196"/>
      <c r="FY710" s="196"/>
      <c r="FZ710" s="196"/>
      <c r="GA710" s="196"/>
      <c r="GB710" s="196"/>
      <c r="GC710" s="196"/>
      <c r="GD710" s="196"/>
      <c r="GE710" s="196"/>
      <c r="GF710" s="196"/>
      <c r="GG710" s="196"/>
      <c r="GH710" s="196"/>
      <c r="GI710" s="196"/>
      <c r="GJ710" s="196"/>
      <c r="GK710" s="196"/>
      <c r="GL710" s="196"/>
      <c r="GM710" s="196"/>
      <c r="GN710" s="196"/>
      <c r="GO710" s="196"/>
      <c r="GP710" s="196"/>
      <c r="GQ710" s="196"/>
      <c r="GR710" s="196"/>
      <c r="GS710" s="196"/>
      <c r="GT710" s="196"/>
      <c r="GU710" s="196"/>
      <c r="GV710" s="196"/>
      <c r="GW710" s="196"/>
      <c r="GX710" s="196"/>
      <c r="GY710" s="196"/>
      <c r="GZ710" s="196"/>
      <c r="HA710" s="196"/>
      <c r="HB710" s="196"/>
      <c r="HC710" s="196"/>
      <c r="HD710" s="196"/>
      <c r="HE710" s="196"/>
      <c r="HF710" s="196"/>
      <c r="HG710" s="196"/>
      <c r="HH710" s="196"/>
      <c r="HI710" s="196"/>
      <c r="HJ710" s="196"/>
      <c r="HK710" s="196"/>
      <c r="HL710" s="196"/>
      <c r="HM710" s="196"/>
      <c r="HN710" s="196"/>
      <c r="HO710" s="196"/>
      <c r="HP710" s="196"/>
      <c r="HQ710" s="196"/>
      <c r="HR710" s="196"/>
      <c r="HS710" s="196"/>
      <c r="HT710" s="196"/>
      <c r="HU710" s="196"/>
      <c r="HV710" s="196"/>
      <c r="HW710" s="196"/>
      <c r="HX710" s="196"/>
      <c r="HY710" s="196"/>
      <c r="HZ710" s="196"/>
      <c r="IA710" s="196"/>
      <c r="IB710" s="196"/>
      <c r="IC710" s="196"/>
      <c r="ID710" s="196"/>
      <c r="IE710" s="196"/>
      <c r="IF710" s="196"/>
      <c r="IG710" s="196"/>
      <c r="IH710" s="196"/>
      <c r="II710" s="196"/>
      <c r="IJ710" s="196"/>
      <c r="IK710" s="196"/>
      <c r="IL710" s="196"/>
      <c r="IM710" s="196"/>
      <c r="IN710" s="196"/>
      <c r="IO710" s="196"/>
      <c r="IP710" s="196"/>
      <c r="IQ710" s="196"/>
      <c r="IR710" s="196"/>
      <c r="IS710" s="196"/>
      <c r="IT710" s="196"/>
      <c r="IU710" s="196"/>
      <c r="IV710" s="196"/>
      <c r="IW710" s="196"/>
      <c r="IX710" s="196"/>
      <c r="IY710" s="196"/>
      <c r="IZ710" s="196"/>
      <c r="JA710" s="196"/>
      <c r="JB710" s="196"/>
      <c r="JC710" s="196"/>
      <c r="JD710" s="196"/>
      <c r="JE710" s="196"/>
      <c r="JF710" s="196"/>
      <c r="JG710" s="196"/>
      <c r="JH710" s="196"/>
      <c r="JI710" s="196"/>
      <c r="JJ710" s="196"/>
      <c r="JK710" s="196"/>
      <c r="JL710" s="196"/>
      <c r="JM710" s="196"/>
      <c r="JN710" s="196"/>
      <c r="JO710" s="196"/>
      <c r="JP710" s="196"/>
      <c r="JQ710" s="196"/>
      <c r="JR710" s="196"/>
      <c r="JS710" s="196"/>
      <c r="JT710" s="196"/>
      <c r="JU710" s="196"/>
      <c r="JV710" s="196"/>
      <c r="JW710" s="196"/>
      <c r="JX710" s="196"/>
      <c r="JY710" s="196"/>
      <c r="JZ710" s="196"/>
      <c r="KA710" s="196"/>
      <c r="KB710" s="196"/>
      <c r="KC710" s="196"/>
      <c r="KD710" s="196"/>
      <c r="KE710" s="196"/>
      <c r="KF710" s="196"/>
      <c r="KG710" s="196"/>
      <c r="KH710" s="196"/>
      <c r="KI710" s="196"/>
      <c r="KJ710" s="196"/>
      <c r="KK710" s="196"/>
      <c r="KL710" s="196"/>
      <c r="KM710" s="196"/>
      <c r="KN710" s="196"/>
      <c r="KO710" s="196"/>
      <c r="KP710" s="196"/>
      <c r="KQ710" s="196"/>
      <c r="KR710" s="196"/>
      <c r="KS710" s="196"/>
      <c r="KT710" s="196"/>
      <c r="KU710" s="196"/>
      <c r="KV710" s="196"/>
      <c r="KW710" s="196"/>
      <c r="KX710" s="196"/>
      <c r="KY710" s="196"/>
      <c r="KZ710" s="196"/>
      <c r="LA710" s="196"/>
      <c r="LB710" s="196"/>
      <c r="LC710" s="196"/>
      <c r="LD710" s="196"/>
      <c r="LE710" s="196"/>
      <c r="LF710" s="196"/>
      <c r="LG710" s="196"/>
      <c r="LH710" s="196"/>
      <c r="LI710" s="196"/>
      <c r="LJ710" s="196"/>
      <c r="LK710" s="196"/>
      <c r="LL710" s="196"/>
      <c r="LM710" s="196"/>
      <c r="LN710" s="196"/>
      <c r="LO710" s="196"/>
      <c r="LP710" s="196"/>
      <c r="LQ710" s="196"/>
      <c r="LR710" s="196"/>
      <c r="LS710" s="196"/>
      <c r="LT710" s="196"/>
      <c r="LU710" s="196"/>
      <c r="LV710" s="196"/>
      <c r="LW710" s="196"/>
      <c r="LX710" s="196"/>
      <c r="LY710" s="196"/>
      <c r="LZ710" s="196"/>
      <c r="MA710" s="196"/>
      <c r="MB710" s="196"/>
      <c r="MC710" s="196"/>
      <c r="MD710" s="196"/>
      <c r="ME710" s="196"/>
      <c r="MF710" s="196"/>
      <c r="MG710" s="196"/>
      <c r="MH710" s="196"/>
      <c r="MI710" s="196"/>
      <c r="MJ710" s="196"/>
      <c r="MK710" s="196"/>
      <c r="ML710" s="196"/>
      <c r="MM710" s="196"/>
      <c r="MN710" s="196"/>
      <c r="MO710" s="196"/>
      <c r="MP710" s="196"/>
      <c r="MQ710" s="196"/>
      <c r="MR710" s="196"/>
      <c r="MS710" s="196"/>
      <c r="MT710" s="196"/>
      <c r="MU710" s="196"/>
      <c r="MV710" s="196"/>
      <c r="MW710" s="196"/>
      <c r="MX710" s="196"/>
      <c r="MY710" s="196"/>
      <c r="MZ710" s="196"/>
      <c r="NA710" s="196"/>
      <c r="NB710" s="196"/>
      <c r="NC710" s="196"/>
      <c r="ND710" s="196"/>
      <c r="NE710" s="196"/>
      <c r="NF710" s="196"/>
      <c r="NG710" s="196"/>
      <c r="NH710" s="196"/>
      <c r="NI710" s="196"/>
      <c r="NJ710" s="196"/>
      <c r="NK710" s="196"/>
      <c r="NL710" s="196"/>
      <c r="NM710" s="196"/>
      <c r="NN710" s="196"/>
      <c r="NO710" s="196"/>
      <c r="NP710" s="196"/>
      <c r="NQ710" s="196"/>
      <c r="NR710" s="196"/>
      <c r="NS710" s="196"/>
      <c r="NT710" s="196"/>
      <c r="NU710" s="196"/>
      <c r="NV710" s="196"/>
      <c r="NW710" s="196"/>
      <c r="NX710" s="196"/>
      <c r="NY710" s="196"/>
      <c r="NZ710" s="196"/>
      <c r="OA710" s="196"/>
      <c r="OB710" s="196"/>
      <c r="OC710" s="196"/>
      <c r="OD710" s="196"/>
      <c r="OE710" s="196"/>
      <c r="OF710" s="196"/>
      <c r="OG710" s="196"/>
      <c r="OH710" s="196"/>
      <c r="OI710" s="196"/>
      <c r="OJ710" s="196"/>
      <c r="OK710" s="196"/>
      <c r="OL710" s="196"/>
      <c r="AFC710" s="196"/>
      <c r="AFD710" s="196"/>
      <c r="AFE710" s="196"/>
      <c r="AFF710" s="196"/>
      <c r="AFG710" s="196"/>
      <c r="AFH710" s="196"/>
      <c r="AFI710" s="196"/>
      <c r="AFJ710" s="196"/>
      <c r="AFK710" s="196"/>
      <c r="AFL710" s="196"/>
      <c r="AFM710" s="196"/>
      <c r="AFN710" s="196"/>
      <c r="AFO710" s="196"/>
      <c r="AFP710" s="196"/>
      <c r="AFQ710" s="196"/>
      <c r="AFR710" s="196"/>
      <c r="AFS710" s="196"/>
      <c r="AFT710" s="196"/>
      <c r="AFU710" s="196"/>
      <c r="AFV710" s="196"/>
      <c r="AFW710" s="196"/>
      <c r="AFX710" s="196"/>
      <c r="AFY710" s="196"/>
      <c r="AFZ710" s="196"/>
      <c r="AGA710" s="196"/>
      <c r="AGB710" s="196"/>
      <c r="AGC710" s="196"/>
      <c r="AGD710" s="196"/>
      <c r="AGE710" s="196"/>
      <c r="AGF710" s="196"/>
      <c r="AGG710" s="196"/>
      <c r="AGH710" s="196"/>
      <c r="AGI710" s="196"/>
      <c r="AGJ710" s="196"/>
      <c r="AGK710" s="196"/>
      <c r="AGL710" s="196"/>
      <c r="AGM710" s="196"/>
      <c r="AGN710" s="196"/>
      <c r="AGO710" s="196"/>
      <c r="AGP710" s="196"/>
    </row>
    <row r="711" spans="1:874" ht="15.75" customHeight="1" x14ac:dyDescent="0.25">
      <c r="A711" s="196"/>
      <c r="B711" s="196"/>
      <c r="C711" s="196"/>
      <c r="D711" s="205"/>
      <c r="E711" s="196"/>
      <c r="F711" s="196"/>
      <c r="G711" s="196"/>
      <c r="H711" s="196"/>
      <c r="I711" s="196"/>
      <c r="J711" s="196"/>
      <c r="K711" s="196"/>
      <c r="L711" s="206"/>
      <c r="M711" s="196"/>
      <c r="N711" s="196"/>
      <c r="O711" s="205"/>
      <c r="P711" s="196"/>
      <c r="Q711" s="196"/>
      <c r="R711" s="196"/>
      <c r="S711" s="196"/>
      <c r="T711" s="196"/>
      <c r="U711" s="196"/>
      <c r="V711" s="196"/>
      <c r="W711" s="196"/>
      <c r="X711" s="196"/>
      <c r="Y711" s="196"/>
      <c r="Z711" s="196"/>
      <c r="AA711" s="196"/>
      <c r="AB711" s="196"/>
      <c r="AC711" s="196"/>
      <c r="AD711" s="196"/>
      <c r="AE711" s="196"/>
      <c r="AF711" s="196"/>
      <c r="AG711" s="196"/>
      <c r="AH711" s="196"/>
      <c r="AI711" s="196"/>
      <c r="AJ711" s="196"/>
      <c r="AK711" s="196"/>
      <c r="AL711" s="196"/>
      <c r="AM711" s="196"/>
      <c r="AN711" s="196"/>
      <c r="AO711" s="196"/>
      <c r="AP711" s="196"/>
      <c r="AQ711" s="196"/>
      <c r="AR711" s="196"/>
      <c r="AS711" s="196"/>
      <c r="AT711" s="196"/>
      <c r="AU711" s="196"/>
      <c r="AV711" s="196"/>
      <c r="AW711" s="196"/>
      <c r="AX711" s="196"/>
      <c r="AY711" s="196"/>
      <c r="AZ711" s="196"/>
      <c r="BA711" s="196"/>
      <c r="BB711" s="196"/>
      <c r="BC711" s="196"/>
      <c r="BD711" s="196"/>
      <c r="BE711" s="196"/>
      <c r="BF711" s="196"/>
      <c r="BG711" s="196"/>
      <c r="BH711" s="196"/>
      <c r="BI711" s="196"/>
      <c r="BJ711" s="196"/>
      <c r="BK711" s="196"/>
      <c r="BL711" s="196"/>
      <c r="BM711" s="196"/>
      <c r="BN711" s="196"/>
      <c r="BO711" s="196"/>
      <c r="BP711" s="196"/>
      <c r="BQ711" s="196"/>
      <c r="BR711" s="196"/>
      <c r="BS711" s="196"/>
      <c r="BT711" s="196"/>
      <c r="BU711" s="196"/>
      <c r="BV711" s="196"/>
      <c r="BW711" s="196"/>
      <c r="BX711" s="196"/>
      <c r="BY711" s="196"/>
      <c r="BZ711" s="196"/>
      <c r="CA711" s="196"/>
      <c r="CB711" s="196"/>
      <c r="CC711" s="196"/>
      <c r="CD711" s="196"/>
      <c r="CE711" s="196"/>
      <c r="CF711" s="196"/>
      <c r="CG711" s="196"/>
      <c r="CH711" s="196"/>
      <c r="CI711" s="196"/>
      <c r="CJ711" s="196"/>
      <c r="CK711" s="196"/>
      <c r="CL711" s="196"/>
      <c r="CM711" s="196"/>
      <c r="CN711" s="196"/>
      <c r="CO711" s="196"/>
      <c r="CP711" s="196"/>
      <c r="CQ711" s="196"/>
      <c r="CR711" s="196"/>
      <c r="CS711" s="196"/>
      <c r="CT711" s="196"/>
      <c r="CU711" s="196"/>
      <c r="CV711" s="196"/>
      <c r="CW711" s="196"/>
      <c r="CX711" s="196"/>
      <c r="CY711" s="196"/>
      <c r="CZ711" s="196"/>
      <c r="DA711" s="196"/>
      <c r="DB711" s="196"/>
      <c r="DC711" s="196"/>
      <c r="DD711" s="196"/>
      <c r="DE711" s="196"/>
      <c r="DF711" s="196"/>
      <c r="DG711" s="196"/>
      <c r="DH711" s="196"/>
      <c r="DI711" s="196"/>
      <c r="DJ711" s="196"/>
      <c r="DK711" s="196"/>
      <c r="DL711" s="196"/>
      <c r="DM711" s="196"/>
      <c r="DN711" s="196"/>
      <c r="DO711" s="196"/>
      <c r="DP711" s="196"/>
      <c r="DQ711" s="196"/>
      <c r="DR711" s="196"/>
      <c r="DS711" s="196"/>
      <c r="DT711" s="196"/>
      <c r="DU711" s="196"/>
      <c r="DV711" s="196"/>
      <c r="DW711" s="196"/>
      <c r="DX711" s="196"/>
      <c r="DY711" s="196"/>
      <c r="DZ711" s="196"/>
      <c r="EA711" s="196"/>
      <c r="EB711" s="196"/>
      <c r="EC711" s="196"/>
      <c r="ED711" s="196"/>
      <c r="EE711" s="196"/>
      <c r="EF711" s="196"/>
      <c r="EG711" s="196"/>
      <c r="EH711" s="196"/>
      <c r="EI711" s="196"/>
      <c r="EJ711" s="196"/>
      <c r="EK711" s="196"/>
      <c r="EL711" s="196"/>
      <c r="EM711" s="196"/>
      <c r="EN711" s="196"/>
      <c r="EO711" s="196"/>
      <c r="EP711" s="196"/>
      <c r="EQ711" s="196"/>
      <c r="ER711" s="196"/>
      <c r="ES711" s="196"/>
      <c r="ET711" s="196"/>
      <c r="EU711" s="196"/>
      <c r="EV711" s="196"/>
      <c r="EW711" s="196"/>
      <c r="EX711" s="196"/>
      <c r="EY711" s="196"/>
      <c r="EZ711" s="196"/>
      <c r="FA711" s="196"/>
      <c r="FB711" s="196"/>
      <c r="FC711" s="196"/>
      <c r="FD711" s="196"/>
      <c r="FE711" s="196"/>
      <c r="FF711" s="196"/>
      <c r="FG711" s="196"/>
      <c r="FH711" s="196"/>
      <c r="FI711" s="196"/>
      <c r="FJ711" s="196"/>
      <c r="FK711" s="196"/>
      <c r="FL711" s="196"/>
      <c r="FM711" s="196"/>
      <c r="FN711" s="196"/>
      <c r="FO711" s="196"/>
      <c r="FP711" s="196"/>
      <c r="FQ711" s="196"/>
      <c r="FR711" s="196"/>
      <c r="FS711" s="196"/>
      <c r="FT711" s="196"/>
      <c r="FU711" s="196"/>
      <c r="FV711" s="196"/>
      <c r="FW711" s="196"/>
      <c r="FX711" s="196"/>
      <c r="FY711" s="196"/>
      <c r="FZ711" s="196"/>
      <c r="GA711" s="196"/>
      <c r="GB711" s="196"/>
      <c r="GC711" s="196"/>
      <c r="GD711" s="196"/>
      <c r="GE711" s="196"/>
      <c r="GF711" s="196"/>
      <c r="GG711" s="196"/>
      <c r="GH711" s="196"/>
      <c r="GI711" s="196"/>
      <c r="GJ711" s="196"/>
      <c r="GK711" s="196"/>
      <c r="GL711" s="196"/>
      <c r="GM711" s="196"/>
      <c r="GN711" s="196"/>
      <c r="GO711" s="196"/>
      <c r="GP711" s="196"/>
      <c r="GQ711" s="196"/>
      <c r="GR711" s="196"/>
      <c r="GS711" s="196"/>
      <c r="GT711" s="196"/>
      <c r="GU711" s="196"/>
      <c r="GV711" s="196"/>
      <c r="GW711" s="196"/>
      <c r="GX711" s="196"/>
      <c r="GY711" s="196"/>
      <c r="GZ711" s="196"/>
      <c r="HA711" s="196"/>
      <c r="HB711" s="196"/>
      <c r="HC711" s="196"/>
      <c r="HD711" s="196"/>
      <c r="HE711" s="196"/>
      <c r="HF711" s="196"/>
      <c r="HG711" s="196"/>
      <c r="HH711" s="196"/>
      <c r="HI711" s="196"/>
      <c r="HJ711" s="196"/>
      <c r="HK711" s="196"/>
      <c r="HL711" s="196"/>
      <c r="HM711" s="196"/>
      <c r="HN711" s="196"/>
      <c r="HO711" s="196"/>
      <c r="HP711" s="196"/>
      <c r="HQ711" s="196"/>
      <c r="HR711" s="196"/>
      <c r="HS711" s="196"/>
      <c r="HT711" s="196"/>
      <c r="HU711" s="196"/>
      <c r="HV711" s="196"/>
      <c r="HW711" s="196"/>
      <c r="HX711" s="196"/>
      <c r="HY711" s="196"/>
      <c r="HZ711" s="196"/>
      <c r="IA711" s="196"/>
      <c r="IB711" s="196"/>
      <c r="IC711" s="196"/>
      <c r="ID711" s="196"/>
      <c r="IE711" s="196"/>
      <c r="IF711" s="196"/>
      <c r="IG711" s="196"/>
      <c r="IH711" s="196"/>
      <c r="II711" s="196"/>
      <c r="IJ711" s="196"/>
      <c r="IK711" s="196"/>
      <c r="IL711" s="196"/>
      <c r="IM711" s="196"/>
      <c r="IN711" s="196"/>
      <c r="IO711" s="196"/>
      <c r="IP711" s="196"/>
      <c r="IQ711" s="196"/>
      <c r="IR711" s="196"/>
      <c r="IS711" s="196"/>
      <c r="IT711" s="196"/>
      <c r="IU711" s="196"/>
      <c r="IV711" s="196"/>
      <c r="IW711" s="196"/>
      <c r="IX711" s="196"/>
      <c r="IY711" s="196"/>
      <c r="IZ711" s="196"/>
      <c r="JA711" s="196"/>
      <c r="JB711" s="196"/>
      <c r="JC711" s="196"/>
      <c r="JD711" s="196"/>
      <c r="JE711" s="196"/>
      <c r="JF711" s="196"/>
      <c r="JG711" s="196"/>
      <c r="JH711" s="196"/>
      <c r="JI711" s="196"/>
      <c r="JJ711" s="196"/>
      <c r="JK711" s="196"/>
      <c r="JL711" s="196"/>
      <c r="JM711" s="196"/>
      <c r="JN711" s="196"/>
      <c r="JO711" s="196"/>
      <c r="JP711" s="196"/>
      <c r="JQ711" s="196"/>
      <c r="JR711" s="196"/>
      <c r="JS711" s="196"/>
      <c r="JT711" s="196"/>
      <c r="JU711" s="196"/>
      <c r="JV711" s="196"/>
      <c r="JW711" s="196"/>
      <c r="JX711" s="196"/>
      <c r="JY711" s="196"/>
      <c r="JZ711" s="196"/>
      <c r="KA711" s="196"/>
      <c r="KB711" s="196"/>
      <c r="KC711" s="196"/>
      <c r="KD711" s="196"/>
      <c r="KE711" s="196"/>
      <c r="KF711" s="196"/>
      <c r="KG711" s="196"/>
      <c r="KH711" s="196"/>
      <c r="KI711" s="196"/>
      <c r="KJ711" s="196"/>
      <c r="KK711" s="196"/>
      <c r="KL711" s="196"/>
      <c r="KM711" s="196"/>
      <c r="KN711" s="196"/>
      <c r="KO711" s="196"/>
      <c r="KP711" s="196"/>
      <c r="KQ711" s="196"/>
      <c r="KR711" s="196"/>
      <c r="KS711" s="196"/>
      <c r="KT711" s="196"/>
      <c r="KU711" s="196"/>
      <c r="KV711" s="196"/>
      <c r="KW711" s="196"/>
      <c r="KX711" s="196"/>
      <c r="KY711" s="196"/>
      <c r="KZ711" s="196"/>
      <c r="LA711" s="196"/>
      <c r="LB711" s="196"/>
      <c r="LC711" s="196"/>
      <c r="LD711" s="196"/>
      <c r="LE711" s="196"/>
      <c r="LF711" s="196"/>
      <c r="LG711" s="196"/>
      <c r="LH711" s="196"/>
      <c r="LI711" s="196"/>
      <c r="LJ711" s="196"/>
      <c r="LK711" s="196"/>
      <c r="LL711" s="196"/>
      <c r="LM711" s="196"/>
      <c r="LN711" s="196"/>
      <c r="LO711" s="196"/>
      <c r="LP711" s="196"/>
      <c r="LQ711" s="196"/>
      <c r="LR711" s="196"/>
      <c r="LS711" s="196"/>
      <c r="LT711" s="196"/>
      <c r="LU711" s="196"/>
      <c r="LV711" s="196"/>
      <c r="LW711" s="196"/>
      <c r="LX711" s="196"/>
      <c r="LY711" s="196"/>
      <c r="LZ711" s="196"/>
      <c r="MA711" s="196"/>
      <c r="MB711" s="196"/>
      <c r="MC711" s="196"/>
      <c r="MD711" s="196"/>
      <c r="ME711" s="196"/>
      <c r="MF711" s="196"/>
      <c r="MG711" s="196"/>
      <c r="MH711" s="196"/>
      <c r="MI711" s="196"/>
      <c r="MJ711" s="196"/>
      <c r="MK711" s="196"/>
      <c r="ML711" s="196"/>
      <c r="MM711" s="196"/>
      <c r="MN711" s="196"/>
      <c r="MO711" s="196"/>
      <c r="MP711" s="196"/>
      <c r="MQ711" s="196"/>
      <c r="MR711" s="196"/>
      <c r="MS711" s="196"/>
      <c r="MT711" s="196"/>
      <c r="MU711" s="196"/>
      <c r="MV711" s="196"/>
      <c r="MW711" s="196"/>
      <c r="MX711" s="196"/>
      <c r="MY711" s="196"/>
      <c r="MZ711" s="196"/>
      <c r="NA711" s="196"/>
      <c r="NB711" s="196"/>
      <c r="NC711" s="196"/>
      <c r="ND711" s="196"/>
      <c r="NE711" s="196"/>
      <c r="NF711" s="196"/>
      <c r="NG711" s="196"/>
      <c r="NH711" s="196"/>
      <c r="NI711" s="196"/>
      <c r="NJ711" s="196"/>
      <c r="NK711" s="196"/>
      <c r="NL711" s="196"/>
      <c r="NM711" s="196"/>
      <c r="NN711" s="196"/>
      <c r="NO711" s="196"/>
      <c r="NP711" s="196"/>
      <c r="NQ711" s="196"/>
      <c r="NR711" s="196"/>
      <c r="NS711" s="196"/>
      <c r="NT711" s="196"/>
      <c r="NU711" s="196"/>
      <c r="NV711" s="196"/>
      <c r="NW711" s="196"/>
      <c r="NX711" s="196"/>
      <c r="NY711" s="196"/>
      <c r="NZ711" s="196"/>
      <c r="OA711" s="196"/>
      <c r="OB711" s="196"/>
      <c r="OC711" s="196"/>
      <c r="OD711" s="196"/>
      <c r="OE711" s="196"/>
      <c r="OF711" s="196"/>
      <c r="OG711" s="196"/>
      <c r="OH711" s="196"/>
      <c r="OI711" s="196"/>
      <c r="OJ711" s="196"/>
      <c r="OK711" s="196"/>
      <c r="OL711" s="196"/>
      <c r="AFC711" s="196"/>
      <c r="AFD711" s="196"/>
      <c r="AFE711" s="196"/>
      <c r="AFF711" s="196"/>
      <c r="AFG711" s="196"/>
      <c r="AFH711" s="196"/>
      <c r="AFI711" s="196"/>
      <c r="AFJ711" s="196"/>
      <c r="AFK711" s="196"/>
      <c r="AFL711" s="196"/>
      <c r="AFM711" s="196"/>
      <c r="AFN711" s="196"/>
      <c r="AFO711" s="196"/>
      <c r="AFP711" s="196"/>
      <c r="AFQ711" s="196"/>
      <c r="AFR711" s="196"/>
      <c r="AFS711" s="196"/>
      <c r="AFT711" s="196"/>
      <c r="AFU711" s="196"/>
      <c r="AFV711" s="196"/>
      <c r="AFW711" s="196"/>
      <c r="AFX711" s="196"/>
      <c r="AFY711" s="196"/>
      <c r="AFZ711" s="196"/>
      <c r="AGA711" s="196"/>
      <c r="AGB711" s="196"/>
      <c r="AGC711" s="196"/>
      <c r="AGD711" s="196"/>
      <c r="AGE711" s="196"/>
      <c r="AGF711" s="196"/>
      <c r="AGG711" s="196"/>
      <c r="AGH711" s="196"/>
      <c r="AGI711" s="196"/>
      <c r="AGJ711" s="196"/>
      <c r="AGK711" s="196"/>
      <c r="AGL711" s="196"/>
      <c r="AGM711" s="196"/>
      <c r="AGN711" s="196"/>
      <c r="AGO711" s="196"/>
      <c r="AGP711" s="196"/>
    </row>
    <row r="712" spans="1:874" ht="15.75" customHeight="1" x14ac:dyDescent="0.25">
      <c r="A712" s="196"/>
      <c r="B712" s="196"/>
      <c r="C712" s="196"/>
      <c r="D712" s="205"/>
      <c r="E712" s="196"/>
      <c r="F712" s="196"/>
      <c r="G712" s="196"/>
      <c r="H712" s="196"/>
      <c r="I712" s="196"/>
      <c r="J712" s="196"/>
      <c r="K712" s="196"/>
      <c r="L712" s="206"/>
      <c r="M712" s="196"/>
      <c r="N712" s="196"/>
      <c r="O712" s="205"/>
      <c r="P712" s="196"/>
      <c r="Q712" s="196"/>
      <c r="R712" s="196"/>
      <c r="S712" s="196"/>
      <c r="T712" s="196"/>
      <c r="U712" s="196"/>
      <c r="V712" s="196"/>
      <c r="W712" s="196"/>
      <c r="X712" s="196"/>
      <c r="Y712" s="196"/>
      <c r="Z712" s="196"/>
      <c r="AA712" s="196"/>
      <c r="AB712" s="196"/>
      <c r="AC712" s="196"/>
      <c r="AD712" s="196"/>
      <c r="AE712" s="196"/>
      <c r="AF712" s="196"/>
      <c r="AG712" s="196"/>
      <c r="AH712" s="196"/>
      <c r="AI712" s="196"/>
      <c r="AJ712" s="196"/>
      <c r="AK712" s="196"/>
      <c r="AL712" s="196"/>
      <c r="AM712" s="196"/>
      <c r="AN712" s="196"/>
      <c r="AO712" s="196"/>
      <c r="AP712" s="196"/>
      <c r="AQ712" s="196"/>
      <c r="AR712" s="196"/>
      <c r="AS712" s="196"/>
      <c r="AT712" s="196"/>
      <c r="AU712" s="196"/>
      <c r="AV712" s="196"/>
      <c r="AW712" s="196"/>
      <c r="AX712" s="196"/>
      <c r="AY712" s="196"/>
      <c r="AZ712" s="196"/>
      <c r="BA712" s="196"/>
      <c r="BB712" s="196"/>
      <c r="BC712" s="196"/>
      <c r="BD712" s="196"/>
      <c r="BE712" s="196"/>
      <c r="BF712" s="196"/>
      <c r="BG712" s="196"/>
      <c r="BH712" s="196"/>
      <c r="BI712" s="196"/>
      <c r="BJ712" s="196"/>
      <c r="BK712" s="196"/>
      <c r="BL712" s="196"/>
      <c r="BM712" s="196"/>
      <c r="BN712" s="196"/>
      <c r="BO712" s="196"/>
      <c r="BP712" s="196"/>
      <c r="BQ712" s="196"/>
      <c r="BR712" s="196"/>
      <c r="BS712" s="196"/>
      <c r="BT712" s="196"/>
      <c r="BU712" s="196"/>
      <c r="BV712" s="196"/>
      <c r="BW712" s="196"/>
      <c r="BX712" s="196"/>
      <c r="BY712" s="196"/>
      <c r="BZ712" s="196"/>
      <c r="CA712" s="196"/>
      <c r="CB712" s="196"/>
      <c r="CC712" s="196"/>
      <c r="CD712" s="196"/>
      <c r="CE712" s="196"/>
      <c r="CF712" s="196"/>
      <c r="CG712" s="196"/>
      <c r="CH712" s="196"/>
      <c r="CI712" s="196"/>
      <c r="CJ712" s="196"/>
      <c r="CK712" s="196"/>
      <c r="CL712" s="196"/>
      <c r="CM712" s="196"/>
      <c r="CN712" s="196"/>
      <c r="CO712" s="196"/>
      <c r="CP712" s="196"/>
      <c r="CQ712" s="196"/>
      <c r="CR712" s="196"/>
      <c r="CS712" s="196"/>
      <c r="CT712" s="196"/>
      <c r="CU712" s="196"/>
      <c r="CV712" s="196"/>
      <c r="CW712" s="196"/>
      <c r="CX712" s="196"/>
      <c r="CY712" s="196"/>
      <c r="CZ712" s="196"/>
      <c r="DA712" s="196"/>
      <c r="DB712" s="196"/>
      <c r="DC712" s="196"/>
      <c r="DD712" s="196"/>
      <c r="DE712" s="196"/>
      <c r="DF712" s="196"/>
      <c r="DG712" s="196"/>
      <c r="DH712" s="196"/>
      <c r="DI712" s="196"/>
      <c r="DJ712" s="196"/>
      <c r="DK712" s="196"/>
      <c r="DL712" s="196"/>
      <c r="DM712" s="196"/>
      <c r="DN712" s="196"/>
      <c r="DO712" s="196"/>
      <c r="DP712" s="196"/>
      <c r="DQ712" s="196"/>
      <c r="DR712" s="196"/>
      <c r="DS712" s="196"/>
      <c r="DT712" s="196"/>
      <c r="DU712" s="196"/>
      <c r="DV712" s="196"/>
      <c r="DW712" s="196"/>
      <c r="DX712" s="196"/>
      <c r="DY712" s="196"/>
      <c r="DZ712" s="196"/>
      <c r="EA712" s="196"/>
      <c r="EB712" s="196"/>
      <c r="EC712" s="196"/>
      <c r="ED712" s="196"/>
      <c r="EE712" s="196"/>
      <c r="EF712" s="196"/>
      <c r="EG712" s="196"/>
      <c r="EH712" s="196"/>
      <c r="EI712" s="196"/>
      <c r="EJ712" s="196"/>
      <c r="EK712" s="196"/>
      <c r="EL712" s="196"/>
      <c r="EM712" s="196"/>
      <c r="EN712" s="196"/>
      <c r="EO712" s="196"/>
      <c r="EP712" s="196"/>
      <c r="EQ712" s="196"/>
      <c r="ER712" s="196"/>
      <c r="ES712" s="196"/>
      <c r="ET712" s="196"/>
      <c r="EU712" s="196"/>
      <c r="EV712" s="196"/>
      <c r="EW712" s="196"/>
      <c r="EX712" s="196"/>
      <c r="EY712" s="196"/>
      <c r="EZ712" s="196"/>
      <c r="FA712" s="196"/>
      <c r="FB712" s="196"/>
      <c r="FC712" s="196"/>
      <c r="FD712" s="196"/>
      <c r="FE712" s="196"/>
      <c r="FF712" s="196"/>
      <c r="FG712" s="196"/>
      <c r="FH712" s="196"/>
      <c r="FI712" s="196"/>
      <c r="FJ712" s="196"/>
      <c r="FK712" s="196"/>
      <c r="FL712" s="196"/>
      <c r="FM712" s="196"/>
      <c r="FN712" s="196"/>
      <c r="FO712" s="196"/>
      <c r="FP712" s="196"/>
      <c r="FQ712" s="196"/>
      <c r="FR712" s="196"/>
      <c r="FS712" s="196"/>
      <c r="FT712" s="196"/>
      <c r="FU712" s="196"/>
      <c r="FV712" s="196"/>
      <c r="FW712" s="196"/>
      <c r="FX712" s="196"/>
      <c r="FY712" s="196"/>
      <c r="FZ712" s="196"/>
      <c r="GA712" s="196"/>
      <c r="GB712" s="196"/>
      <c r="GC712" s="196"/>
      <c r="GD712" s="196"/>
      <c r="GE712" s="196"/>
      <c r="GF712" s="196"/>
      <c r="GG712" s="196"/>
      <c r="GH712" s="196"/>
      <c r="GI712" s="196"/>
      <c r="GJ712" s="196"/>
      <c r="GK712" s="196"/>
      <c r="GL712" s="196"/>
      <c r="GM712" s="196"/>
      <c r="GN712" s="196"/>
      <c r="GO712" s="196"/>
      <c r="GP712" s="196"/>
      <c r="GQ712" s="196"/>
      <c r="GR712" s="196"/>
      <c r="GS712" s="196"/>
      <c r="GT712" s="196"/>
      <c r="GU712" s="196"/>
      <c r="GV712" s="196"/>
      <c r="GW712" s="196"/>
      <c r="GX712" s="196"/>
      <c r="GY712" s="196"/>
      <c r="GZ712" s="196"/>
      <c r="HA712" s="196"/>
      <c r="HB712" s="196"/>
      <c r="HC712" s="196"/>
      <c r="HD712" s="196"/>
      <c r="HE712" s="196"/>
      <c r="HF712" s="196"/>
      <c r="HG712" s="196"/>
      <c r="HH712" s="196"/>
      <c r="HI712" s="196"/>
      <c r="HJ712" s="196"/>
      <c r="HK712" s="196"/>
      <c r="HL712" s="196"/>
      <c r="HM712" s="196"/>
      <c r="HN712" s="196"/>
      <c r="HO712" s="196"/>
      <c r="HP712" s="196"/>
      <c r="HQ712" s="196"/>
      <c r="HR712" s="196"/>
      <c r="HS712" s="196"/>
      <c r="HT712" s="196"/>
      <c r="HU712" s="196"/>
      <c r="HV712" s="196"/>
      <c r="HW712" s="196"/>
      <c r="HX712" s="196"/>
      <c r="HY712" s="196"/>
      <c r="HZ712" s="196"/>
      <c r="IA712" s="196"/>
      <c r="IB712" s="196"/>
      <c r="IC712" s="196"/>
      <c r="ID712" s="196"/>
      <c r="IE712" s="196"/>
      <c r="IF712" s="196"/>
      <c r="IG712" s="196"/>
      <c r="IH712" s="196"/>
      <c r="II712" s="196"/>
      <c r="IJ712" s="196"/>
      <c r="IK712" s="196"/>
      <c r="IL712" s="196"/>
      <c r="IM712" s="196"/>
      <c r="IN712" s="196"/>
      <c r="IO712" s="196"/>
      <c r="IP712" s="196"/>
      <c r="IQ712" s="196"/>
      <c r="IR712" s="196"/>
      <c r="IS712" s="196"/>
      <c r="IT712" s="196"/>
      <c r="IU712" s="196"/>
      <c r="IV712" s="196"/>
      <c r="IW712" s="196"/>
      <c r="IX712" s="196"/>
      <c r="IY712" s="196"/>
      <c r="IZ712" s="196"/>
      <c r="JA712" s="196"/>
      <c r="JB712" s="196"/>
      <c r="JC712" s="196"/>
      <c r="JD712" s="196"/>
      <c r="JE712" s="196"/>
      <c r="JF712" s="196"/>
      <c r="JG712" s="196"/>
      <c r="JH712" s="196"/>
      <c r="JI712" s="196"/>
      <c r="JJ712" s="196"/>
      <c r="JK712" s="196"/>
      <c r="JL712" s="196"/>
      <c r="JM712" s="196"/>
      <c r="JN712" s="196"/>
      <c r="JO712" s="196"/>
      <c r="JP712" s="196"/>
      <c r="JQ712" s="196"/>
      <c r="JR712" s="196"/>
      <c r="JS712" s="196"/>
      <c r="JT712" s="196"/>
      <c r="JU712" s="196"/>
      <c r="JV712" s="196"/>
      <c r="JW712" s="196"/>
      <c r="JX712" s="196"/>
      <c r="JY712" s="196"/>
      <c r="JZ712" s="196"/>
      <c r="KA712" s="196"/>
      <c r="KB712" s="196"/>
      <c r="KC712" s="196"/>
      <c r="KD712" s="196"/>
      <c r="KE712" s="196"/>
      <c r="KF712" s="196"/>
      <c r="KG712" s="196"/>
      <c r="KH712" s="196"/>
      <c r="KI712" s="196"/>
      <c r="KJ712" s="196"/>
      <c r="KK712" s="196"/>
      <c r="KL712" s="196"/>
      <c r="KM712" s="196"/>
      <c r="KN712" s="196"/>
      <c r="KO712" s="196"/>
      <c r="KP712" s="196"/>
      <c r="KQ712" s="196"/>
      <c r="KR712" s="196"/>
      <c r="KS712" s="196"/>
      <c r="KT712" s="196"/>
      <c r="KU712" s="196"/>
      <c r="KV712" s="196"/>
      <c r="KW712" s="196"/>
      <c r="KX712" s="196"/>
      <c r="KY712" s="196"/>
      <c r="KZ712" s="196"/>
      <c r="LA712" s="196"/>
      <c r="LB712" s="196"/>
      <c r="LC712" s="196"/>
      <c r="LD712" s="196"/>
      <c r="LE712" s="196"/>
      <c r="LF712" s="196"/>
      <c r="LG712" s="196"/>
      <c r="LH712" s="196"/>
      <c r="LI712" s="196"/>
      <c r="LJ712" s="196"/>
      <c r="LK712" s="196"/>
      <c r="LL712" s="196"/>
      <c r="LM712" s="196"/>
      <c r="LN712" s="196"/>
      <c r="LO712" s="196"/>
      <c r="LP712" s="196"/>
      <c r="LQ712" s="196"/>
      <c r="LR712" s="196"/>
      <c r="LS712" s="196"/>
      <c r="LT712" s="196"/>
      <c r="LU712" s="196"/>
      <c r="LV712" s="196"/>
      <c r="LW712" s="196"/>
      <c r="LX712" s="196"/>
      <c r="LY712" s="196"/>
      <c r="LZ712" s="196"/>
      <c r="MA712" s="196"/>
      <c r="MB712" s="196"/>
      <c r="MC712" s="196"/>
      <c r="MD712" s="196"/>
      <c r="ME712" s="196"/>
      <c r="MF712" s="196"/>
      <c r="MG712" s="196"/>
      <c r="MH712" s="196"/>
      <c r="MI712" s="196"/>
      <c r="MJ712" s="196"/>
      <c r="MK712" s="196"/>
      <c r="ML712" s="196"/>
      <c r="MM712" s="196"/>
      <c r="MN712" s="196"/>
      <c r="MO712" s="196"/>
      <c r="MP712" s="196"/>
      <c r="MQ712" s="196"/>
      <c r="MR712" s="196"/>
      <c r="MS712" s="196"/>
      <c r="MT712" s="196"/>
      <c r="MU712" s="196"/>
      <c r="MV712" s="196"/>
      <c r="MW712" s="196"/>
      <c r="MX712" s="196"/>
      <c r="MY712" s="196"/>
      <c r="MZ712" s="196"/>
      <c r="NA712" s="196"/>
      <c r="NB712" s="196"/>
      <c r="NC712" s="196"/>
      <c r="ND712" s="196"/>
      <c r="NE712" s="196"/>
      <c r="NF712" s="196"/>
      <c r="NG712" s="196"/>
      <c r="NH712" s="196"/>
      <c r="NI712" s="196"/>
      <c r="NJ712" s="196"/>
      <c r="NK712" s="196"/>
      <c r="NL712" s="196"/>
      <c r="NM712" s="196"/>
      <c r="NN712" s="196"/>
      <c r="NO712" s="196"/>
      <c r="NP712" s="196"/>
      <c r="NQ712" s="196"/>
      <c r="NR712" s="196"/>
      <c r="NS712" s="196"/>
      <c r="NT712" s="196"/>
      <c r="NU712" s="196"/>
      <c r="NV712" s="196"/>
      <c r="NW712" s="196"/>
      <c r="NX712" s="196"/>
      <c r="NY712" s="196"/>
      <c r="NZ712" s="196"/>
      <c r="OA712" s="196"/>
      <c r="OB712" s="196"/>
      <c r="OC712" s="196"/>
      <c r="OD712" s="196"/>
      <c r="OE712" s="196"/>
      <c r="OF712" s="196"/>
      <c r="OG712" s="196"/>
      <c r="OH712" s="196"/>
      <c r="OI712" s="196"/>
      <c r="OJ712" s="196"/>
      <c r="OK712" s="196"/>
      <c r="OL712" s="196"/>
      <c r="AFC712" s="196"/>
      <c r="AFD712" s="196"/>
      <c r="AFE712" s="196"/>
      <c r="AFF712" s="196"/>
      <c r="AFG712" s="196"/>
      <c r="AFH712" s="196"/>
      <c r="AFI712" s="196"/>
      <c r="AFJ712" s="196"/>
      <c r="AFK712" s="196"/>
      <c r="AFL712" s="196"/>
      <c r="AFM712" s="196"/>
      <c r="AFN712" s="196"/>
      <c r="AFO712" s="196"/>
      <c r="AFP712" s="196"/>
      <c r="AFQ712" s="196"/>
      <c r="AFR712" s="196"/>
      <c r="AFS712" s="196"/>
      <c r="AFT712" s="196"/>
      <c r="AFU712" s="196"/>
      <c r="AFV712" s="196"/>
      <c r="AFW712" s="196"/>
      <c r="AFX712" s="196"/>
      <c r="AFY712" s="196"/>
      <c r="AFZ712" s="196"/>
      <c r="AGA712" s="196"/>
      <c r="AGB712" s="196"/>
      <c r="AGC712" s="196"/>
      <c r="AGD712" s="196"/>
      <c r="AGE712" s="196"/>
      <c r="AGF712" s="196"/>
      <c r="AGG712" s="196"/>
      <c r="AGH712" s="196"/>
      <c r="AGI712" s="196"/>
      <c r="AGJ712" s="196"/>
      <c r="AGK712" s="196"/>
      <c r="AGL712" s="196"/>
      <c r="AGM712" s="196"/>
      <c r="AGN712" s="196"/>
      <c r="AGO712" s="196"/>
      <c r="AGP712" s="196"/>
    </row>
    <row r="713" spans="1:874" ht="15.75" customHeight="1" x14ac:dyDescent="0.25">
      <c r="A713" s="196"/>
      <c r="B713" s="196"/>
      <c r="C713" s="196"/>
      <c r="D713" s="205"/>
      <c r="E713" s="196"/>
      <c r="F713" s="196"/>
      <c r="G713" s="196"/>
      <c r="H713" s="196"/>
      <c r="I713" s="196"/>
      <c r="J713" s="196"/>
      <c r="K713" s="196"/>
      <c r="L713" s="206"/>
      <c r="M713" s="196"/>
      <c r="N713" s="196"/>
      <c r="O713" s="205"/>
      <c r="P713" s="196"/>
      <c r="Q713" s="196"/>
      <c r="R713" s="196"/>
      <c r="S713" s="196"/>
      <c r="T713" s="196"/>
      <c r="U713" s="196"/>
      <c r="V713" s="196"/>
      <c r="W713" s="196"/>
      <c r="X713" s="196"/>
      <c r="Y713" s="196"/>
      <c r="Z713" s="196"/>
      <c r="AA713" s="196"/>
      <c r="AB713" s="196"/>
      <c r="AC713" s="196"/>
      <c r="AD713" s="196"/>
      <c r="AE713" s="196"/>
      <c r="AF713" s="196"/>
      <c r="AG713" s="196"/>
      <c r="AH713" s="196"/>
      <c r="AI713" s="196"/>
      <c r="AJ713" s="196"/>
      <c r="AK713" s="196"/>
      <c r="AL713" s="196"/>
      <c r="AM713" s="196"/>
      <c r="AN713" s="196"/>
      <c r="AO713" s="196"/>
      <c r="AP713" s="196"/>
      <c r="AQ713" s="196"/>
      <c r="AR713" s="196"/>
      <c r="AS713" s="196"/>
      <c r="AT713" s="196"/>
      <c r="AU713" s="196"/>
      <c r="AV713" s="196"/>
      <c r="AW713" s="196"/>
      <c r="AX713" s="196"/>
      <c r="AY713" s="196"/>
      <c r="AZ713" s="196"/>
      <c r="BA713" s="196"/>
      <c r="BB713" s="196"/>
      <c r="BC713" s="196"/>
      <c r="BD713" s="196"/>
      <c r="BE713" s="196"/>
      <c r="BF713" s="196"/>
      <c r="BG713" s="196"/>
      <c r="BH713" s="196"/>
      <c r="BI713" s="196"/>
      <c r="BJ713" s="196"/>
      <c r="BK713" s="196"/>
      <c r="BL713" s="196"/>
      <c r="BM713" s="196"/>
      <c r="BN713" s="196"/>
      <c r="BO713" s="196"/>
      <c r="BP713" s="196"/>
      <c r="BQ713" s="196"/>
      <c r="BR713" s="196"/>
      <c r="BS713" s="196"/>
      <c r="BT713" s="196"/>
      <c r="BU713" s="196"/>
      <c r="BV713" s="196"/>
      <c r="BW713" s="196"/>
      <c r="BX713" s="196"/>
      <c r="BY713" s="196"/>
      <c r="BZ713" s="196"/>
      <c r="CA713" s="196"/>
      <c r="CB713" s="196"/>
      <c r="CC713" s="196"/>
      <c r="CD713" s="196"/>
      <c r="CE713" s="196"/>
      <c r="CF713" s="196"/>
      <c r="CG713" s="196"/>
      <c r="CH713" s="196"/>
      <c r="CI713" s="196"/>
      <c r="CJ713" s="196"/>
      <c r="CK713" s="196"/>
      <c r="CL713" s="196"/>
      <c r="CM713" s="196"/>
      <c r="CN713" s="196"/>
      <c r="CO713" s="196"/>
      <c r="CP713" s="196"/>
      <c r="CQ713" s="196"/>
      <c r="CR713" s="196"/>
      <c r="CS713" s="196"/>
      <c r="CT713" s="196"/>
      <c r="CU713" s="196"/>
      <c r="CV713" s="196"/>
      <c r="CW713" s="196"/>
      <c r="CX713" s="196"/>
      <c r="CY713" s="196"/>
      <c r="CZ713" s="196"/>
      <c r="DA713" s="196"/>
      <c r="DB713" s="196"/>
      <c r="DC713" s="196"/>
      <c r="DD713" s="196"/>
      <c r="DE713" s="196"/>
      <c r="DF713" s="196"/>
      <c r="DG713" s="196"/>
      <c r="DH713" s="196"/>
      <c r="DI713" s="196"/>
      <c r="DJ713" s="196"/>
      <c r="DK713" s="196"/>
      <c r="DL713" s="196"/>
      <c r="DM713" s="196"/>
      <c r="DN713" s="196"/>
      <c r="DO713" s="196"/>
      <c r="DP713" s="196"/>
      <c r="DQ713" s="196"/>
      <c r="DR713" s="196"/>
      <c r="DS713" s="196"/>
      <c r="DT713" s="196"/>
      <c r="DU713" s="196"/>
      <c r="DV713" s="196"/>
      <c r="DW713" s="196"/>
      <c r="DX713" s="196"/>
      <c r="DY713" s="196"/>
      <c r="DZ713" s="196"/>
      <c r="EA713" s="196"/>
      <c r="EB713" s="196"/>
      <c r="EC713" s="196"/>
      <c r="ED713" s="196"/>
      <c r="EE713" s="196"/>
      <c r="EF713" s="196"/>
      <c r="EG713" s="196"/>
      <c r="EH713" s="196"/>
      <c r="EI713" s="196"/>
      <c r="EJ713" s="196"/>
      <c r="EK713" s="196"/>
      <c r="EL713" s="196"/>
      <c r="EM713" s="196"/>
      <c r="EN713" s="196"/>
      <c r="EO713" s="196"/>
      <c r="EP713" s="196"/>
      <c r="EQ713" s="196"/>
      <c r="ER713" s="196"/>
      <c r="ES713" s="196"/>
      <c r="ET713" s="196"/>
      <c r="EU713" s="196"/>
      <c r="EV713" s="196"/>
      <c r="EW713" s="196"/>
      <c r="EX713" s="196"/>
      <c r="EY713" s="196"/>
      <c r="EZ713" s="196"/>
      <c r="FA713" s="196"/>
      <c r="FB713" s="196"/>
      <c r="FC713" s="196"/>
      <c r="FD713" s="196"/>
      <c r="FE713" s="196"/>
      <c r="FF713" s="196"/>
      <c r="FG713" s="196"/>
      <c r="FH713" s="196"/>
      <c r="FI713" s="196"/>
      <c r="FJ713" s="196"/>
      <c r="FK713" s="196"/>
      <c r="FL713" s="196"/>
      <c r="FM713" s="196"/>
      <c r="FN713" s="196"/>
      <c r="FO713" s="196"/>
      <c r="FP713" s="196"/>
      <c r="FQ713" s="196"/>
      <c r="FR713" s="196"/>
      <c r="FS713" s="196"/>
      <c r="FT713" s="196"/>
      <c r="FU713" s="196"/>
      <c r="FV713" s="196"/>
      <c r="FW713" s="196"/>
      <c r="FX713" s="196"/>
      <c r="FY713" s="196"/>
      <c r="FZ713" s="196"/>
      <c r="GA713" s="196"/>
      <c r="GB713" s="196"/>
      <c r="GC713" s="196"/>
      <c r="GD713" s="196"/>
      <c r="GE713" s="196"/>
      <c r="GF713" s="196"/>
      <c r="GG713" s="196"/>
      <c r="GH713" s="196"/>
      <c r="GI713" s="196"/>
      <c r="GJ713" s="196"/>
      <c r="GK713" s="196"/>
      <c r="GL713" s="196"/>
      <c r="GM713" s="196"/>
      <c r="GN713" s="196"/>
      <c r="GO713" s="196"/>
      <c r="GP713" s="196"/>
      <c r="GQ713" s="196"/>
      <c r="GR713" s="196"/>
      <c r="GS713" s="196"/>
      <c r="GT713" s="196"/>
      <c r="GU713" s="196"/>
      <c r="GV713" s="196"/>
      <c r="GW713" s="196"/>
      <c r="GX713" s="196"/>
      <c r="GY713" s="196"/>
      <c r="GZ713" s="196"/>
      <c r="HA713" s="196"/>
      <c r="HB713" s="196"/>
      <c r="HC713" s="196"/>
      <c r="HD713" s="196"/>
      <c r="HE713" s="196"/>
      <c r="HF713" s="196"/>
      <c r="HG713" s="196"/>
      <c r="HH713" s="196"/>
      <c r="HI713" s="196"/>
      <c r="HJ713" s="196"/>
      <c r="HK713" s="196"/>
      <c r="HL713" s="196"/>
      <c r="HM713" s="196"/>
      <c r="HN713" s="196"/>
      <c r="HO713" s="196"/>
      <c r="HP713" s="196"/>
      <c r="HQ713" s="196"/>
      <c r="HR713" s="196"/>
      <c r="HS713" s="196"/>
      <c r="HT713" s="196"/>
      <c r="HU713" s="196"/>
      <c r="HV713" s="196"/>
      <c r="HW713" s="196"/>
      <c r="HX713" s="196"/>
      <c r="HY713" s="196"/>
      <c r="HZ713" s="196"/>
      <c r="IA713" s="196"/>
      <c r="IB713" s="196"/>
      <c r="IC713" s="196"/>
      <c r="ID713" s="196"/>
      <c r="IE713" s="196"/>
      <c r="IF713" s="196"/>
      <c r="IG713" s="196"/>
      <c r="IH713" s="196"/>
      <c r="II713" s="196"/>
      <c r="IJ713" s="196"/>
      <c r="IK713" s="196"/>
      <c r="IL713" s="196"/>
      <c r="IM713" s="196"/>
      <c r="IN713" s="196"/>
      <c r="IO713" s="196"/>
      <c r="IP713" s="196"/>
      <c r="IQ713" s="196"/>
      <c r="IR713" s="196"/>
      <c r="IS713" s="196"/>
      <c r="IT713" s="196"/>
      <c r="IU713" s="196"/>
      <c r="IV713" s="196"/>
      <c r="IW713" s="196"/>
      <c r="IX713" s="196"/>
      <c r="IY713" s="196"/>
      <c r="IZ713" s="196"/>
      <c r="JA713" s="196"/>
      <c r="JB713" s="196"/>
      <c r="JC713" s="196"/>
      <c r="JD713" s="196"/>
      <c r="JE713" s="196"/>
      <c r="JF713" s="196"/>
      <c r="JG713" s="196"/>
      <c r="JH713" s="196"/>
      <c r="JI713" s="196"/>
      <c r="JJ713" s="196"/>
      <c r="JK713" s="196"/>
      <c r="JL713" s="196"/>
      <c r="JM713" s="196"/>
      <c r="JN713" s="196"/>
      <c r="JO713" s="196"/>
      <c r="JP713" s="196"/>
      <c r="JQ713" s="196"/>
      <c r="JR713" s="196"/>
      <c r="JS713" s="196"/>
      <c r="JT713" s="196"/>
      <c r="JU713" s="196"/>
      <c r="JV713" s="196"/>
      <c r="JW713" s="196"/>
      <c r="JX713" s="196"/>
      <c r="JY713" s="196"/>
      <c r="JZ713" s="196"/>
      <c r="KA713" s="196"/>
      <c r="KB713" s="196"/>
      <c r="KC713" s="196"/>
      <c r="KD713" s="196"/>
      <c r="KE713" s="196"/>
      <c r="KF713" s="196"/>
      <c r="KG713" s="196"/>
      <c r="KH713" s="196"/>
      <c r="KI713" s="196"/>
      <c r="KJ713" s="196"/>
      <c r="KK713" s="196"/>
      <c r="KL713" s="196"/>
      <c r="KM713" s="196"/>
      <c r="KN713" s="196"/>
      <c r="KO713" s="196"/>
      <c r="KP713" s="196"/>
      <c r="KQ713" s="196"/>
      <c r="KR713" s="196"/>
      <c r="KS713" s="196"/>
      <c r="KT713" s="196"/>
      <c r="KU713" s="196"/>
      <c r="KV713" s="196"/>
      <c r="KW713" s="196"/>
      <c r="KX713" s="196"/>
      <c r="KY713" s="196"/>
      <c r="KZ713" s="196"/>
      <c r="LA713" s="196"/>
      <c r="LB713" s="196"/>
      <c r="LC713" s="196"/>
      <c r="LD713" s="196"/>
      <c r="LE713" s="196"/>
      <c r="LF713" s="196"/>
      <c r="LG713" s="196"/>
      <c r="LH713" s="196"/>
      <c r="LI713" s="196"/>
      <c r="LJ713" s="196"/>
      <c r="LK713" s="196"/>
      <c r="LL713" s="196"/>
      <c r="LM713" s="196"/>
      <c r="LN713" s="196"/>
      <c r="LO713" s="196"/>
      <c r="LP713" s="196"/>
      <c r="LQ713" s="196"/>
      <c r="LR713" s="196"/>
      <c r="LS713" s="196"/>
      <c r="LT713" s="196"/>
      <c r="LU713" s="196"/>
      <c r="LV713" s="196"/>
      <c r="LW713" s="196"/>
      <c r="LX713" s="196"/>
      <c r="LY713" s="196"/>
      <c r="LZ713" s="196"/>
      <c r="MA713" s="196"/>
      <c r="MB713" s="196"/>
      <c r="MC713" s="196"/>
      <c r="MD713" s="196"/>
      <c r="ME713" s="196"/>
      <c r="MF713" s="196"/>
      <c r="MG713" s="196"/>
      <c r="MH713" s="196"/>
      <c r="MI713" s="196"/>
      <c r="MJ713" s="196"/>
      <c r="MK713" s="196"/>
      <c r="ML713" s="196"/>
      <c r="MM713" s="196"/>
      <c r="MN713" s="196"/>
      <c r="MO713" s="196"/>
      <c r="MP713" s="196"/>
      <c r="MQ713" s="196"/>
      <c r="MR713" s="196"/>
      <c r="MS713" s="196"/>
      <c r="MT713" s="196"/>
      <c r="MU713" s="196"/>
      <c r="MV713" s="196"/>
      <c r="MW713" s="196"/>
      <c r="MX713" s="196"/>
      <c r="MY713" s="196"/>
      <c r="MZ713" s="196"/>
      <c r="NA713" s="196"/>
      <c r="NB713" s="196"/>
      <c r="NC713" s="196"/>
      <c r="ND713" s="196"/>
      <c r="NE713" s="196"/>
      <c r="NF713" s="196"/>
      <c r="NG713" s="196"/>
      <c r="NH713" s="196"/>
      <c r="NI713" s="196"/>
      <c r="NJ713" s="196"/>
      <c r="NK713" s="196"/>
      <c r="NL713" s="196"/>
      <c r="NM713" s="196"/>
      <c r="NN713" s="196"/>
      <c r="NO713" s="196"/>
      <c r="NP713" s="196"/>
      <c r="NQ713" s="196"/>
      <c r="NR713" s="196"/>
      <c r="NS713" s="196"/>
      <c r="NT713" s="196"/>
      <c r="NU713" s="196"/>
      <c r="NV713" s="196"/>
      <c r="NW713" s="196"/>
      <c r="NX713" s="196"/>
      <c r="NY713" s="196"/>
      <c r="NZ713" s="196"/>
      <c r="OA713" s="196"/>
      <c r="OB713" s="196"/>
      <c r="OC713" s="196"/>
      <c r="OD713" s="196"/>
      <c r="OE713" s="196"/>
      <c r="OF713" s="196"/>
      <c r="OG713" s="196"/>
      <c r="OH713" s="196"/>
      <c r="OI713" s="196"/>
      <c r="OJ713" s="196"/>
      <c r="OK713" s="196"/>
      <c r="OL713" s="196"/>
      <c r="AFC713" s="196"/>
      <c r="AFD713" s="196"/>
      <c r="AFE713" s="196"/>
      <c r="AFF713" s="196"/>
      <c r="AFG713" s="196"/>
      <c r="AFH713" s="196"/>
      <c r="AFI713" s="196"/>
      <c r="AFJ713" s="196"/>
      <c r="AFK713" s="196"/>
      <c r="AFL713" s="196"/>
      <c r="AFM713" s="196"/>
      <c r="AFN713" s="196"/>
      <c r="AFO713" s="196"/>
      <c r="AFP713" s="196"/>
      <c r="AFQ713" s="196"/>
      <c r="AFR713" s="196"/>
      <c r="AFS713" s="196"/>
      <c r="AFT713" s="196"/>
      <c r="AFU713" s="196"/>
      <c r="AFV713" s="196"/>
      <c r="AFW713" s="196"/>
      <c r="AFX713" s="196"/>
      <c r="AFY713" s="196"/>
      <c r="AFZ713" s="196"/>
      <c r="AGA713" s="196"/>
      <c r="AGB713" s="196"/>
      <c r="AGC713" s="196"/>
      <c r="AGD713" s="196"/>
      <c r="AGE713" s="196"/>
      <c r="AGF713" s="196"/>
      <c r="AGG713" s="196"/>
      <c r="AGH713" s="196"/>
      <c r="AGI713" s="196"/>
      <c r="AGJ713" s="196"/>
      <c r="AGK713" s="196"/>
      <c r="AGL713" s="196"/>
      <c r="AGM713" s="196"/>
      <c r="AGN713" s="196"/>
      <c r="AGO713" s="196"/>
      <c r="AGP713" s="196"/>
    </row>
    <row r="714" spans="1:874" ht="15.75" customHeight="1" x14ac:dyDescent="0.25">
      <c r="A714" s="196"/>
      <c r="B714" s="196"/>
      <c r="C714" s="196"/>
      <c r="D714" s="205"/>
      <c r="E714" s="196"/>
      <c r="F714" s="196"/>
      <c r="G714" s="196"/>
      <c r="H714" s="196"/>
      <c r="I714" s="196"/>
      <c r="J714" s="196"/>
      <c r="K714" s="196"/>
      <c r="L714" s="206"/>
      <c r="M714" s="196"/>
      <c r="N714" s="196"/>
      <c r="O714" s="205"/>
      <c r="P714" s="196"/>
      <c r="Q714" s="196"/>
      <c r="R714" s="196"/>
      <c r="S714" s="196"/>
      <c r="T714" s="196"/>
      <c r="U714" s="196"/>
      <c r="V714" s="196"/>
      <c r="W714" s="196"/>
      <c r="X714" s="196"/>
      <c r="Y714" s="196"/>
      <c r="Z714" s="196"/>
      <c r="AA714" s="196"/>
      <c r="AB714" s="196"/>
      <c r="AC714" s="196"/>
      <c r="AD714" s="196"/>
      <c r="AE714" s="196"/>
      <c r="AF714" s="196"/>
      <c r="AG714" s="196"/>
      <c r="AH714" s="196"/>
      <c r="AI714" s="196"/>
      <c r="AJ714" s="196"/>
      <c r="AK714" s="196"/>
      <c r="AL714" s="196"/>
      <c r="AM714" s="196"/>
      <c r="AN714" s="196"/>
      <c r="AO714" s="196"/>
      <c r="AP714" s="196"/>
      <c r="AQ714" s="196"/>
      <c r="AR714" s="196"/>
      <c r="AS714" s="196"/>
      <c r="AT714" s="196"/>
      <c r="AU714" s="196"/>
      <c r="AV714" s="196"/>
      <c r="AW714" s="196"/>
      <c r="AX714" s="196"/>
      <c r="AY714" s="196"/>
      <c r="AZ714" s="196"/>
      <c r="BA714" s="196"/>
      <c r="BB714" s="196"/>
      <c r="BC714" s="196"/>
      <c r="BD714" s="196"/>
      <c r="BE714" s="196"/>
      <c r="BF714" s="196"/>
      <c r="BG714" s="196"/>
      <c r="BH714" s="196"/>
      <c r="BI714" s="196"/>
      <c r="BJ714" s="196"/>
      <c r="BK714" s="196"/>
      <c r="BL714" s="196"/>
      <c r="BM714" s="196"/>
      <c r="BN714" s="196"/>
      <c r="BO714" s="196"/>
      <c r="BP714" s="196"/>
      <c r="BQ714" s="196"/>
      <c r="BR714" s="196"/>
      <c r="BS714" s="196"/>
      <c r="BT714" s="196"/>
      <c r="BU714" s="196"/>
      <c r="BV714" s="196"/>
      <c r="BW714" s="196"/>
      <c r="BX714" s="196"/>
      <c r="BY714" s="196"/>
      <c r="BZ714" s="196"/>
      <c r="CA714" s="196"/>
      <c r="CB714" s="196"/>
      <c r="CC714" s="196"/>
      <c r="CD714" s="196"/>
      <c r="CE714" s="196"/>
      <c r="CF714" s="196"/>
      <c r="CG714" s="196"/>
      <c r="CH714" s="196"/>
      <c r="CI714" s="196"/>
      <c r="CJ714" s="196"/>
      <c r="CK714" s="196"/>
      <c r="CL714" s="196"/>
      <c r="CM714" s="196"/>
      <c r="CN714" s="196"/>
      <c r="CO714" s="196"/>
      <c r="CP714" s="196"/>
      <c r="CQ714" s="196"/>
      <c r="CR714" s="196"/>
      <c r="CS714" s="196"/>
      <c r="CT714" s="196"/>
      <c r="CU714" s="196"/>
      <c r="CV714" s="196"/>
      <c r="CW714" s="196"/>
      <c r="CX714" s="196"/>
      <c r="CY714" s="196"/>
      <c r="CZ714" s="196"/>
      <c r="DA714" s="196"/>
      <c r="DB714" s="196"/>
      <c r="DC714" s="196"/>
      <c r="DD714" s="196"/>
      <c r="DE714" s="196"/>
      <c r="DF714" s="196"/>
      <c r="DG714" s="196"/>
      <c r="DH714" s="196"/>
      <c r="DI714" s="196"/>
      <c r="DJ714" s="196"/>
      <c r="DK714" s="196"/>
      <c r="DL714" s="196"/>
      <c r="DM714" s="196"/>
      <c r="DN714" s="196"/>
      <c r="DO714" s="196"/>
      <c r="DP714" s="196"/>
      <c r="DQ714" s="196"/>
      <c r="DR714" s="196"/>
      <c r="DS714" s="196"/>
      <c r="DT714" s="196"/>
      <c r="DU714" s="196"/>
      <c r="DV714" s="196"/>
      <c r="DW714" s="196"/>
      <c r="DX714" s="196"/>
      <c r="DY714" s="196"/>
      <c r="DZ714" s="196"/>
      <c r="EA714" s="196"/>
      <c r="EB714" s="196"/>
      <c r="EC714" s="196"/>
      <c r="ED714" s="196"/>
      <c r="EE714" s="196"/>
      <c r="EF714" s="196"/>
      <c r="EG714" s="196"/>
      <c r="EH714" s="196"/>
      <c r="EI714" s="196"/>
      <c r="EJ714" s="196"/>
      <c r="EK714" s="196"/>
      <c r="EL714" s="196"/>
      <c r="EM714" s="196"/>
      <c r="EN714" s="196"/>
      <c r="EO714" s="196"/>
      <c r="EP714" s="196"/>
      <c r="EQ714" s="196"/>
      <c r="ER714" s="196"/>
      <c r="ES714" s="196"/>
      <c r="ET714" s="196"/>
      <c r="EU714" s="196"/>
      <c r="EV714" s="196"/>
      <c r="EW714" s="196"/>
      <c r="EX714" s="196"/>
      <c r="EY714" s="196"/>
      <c r="EZ714" s="196"/>
      <c r="FA714" s="196"/>
      <c r="FB714" s="196"/>
      <c r="FC714" s="196"/>
      <c r="FD714" s="196"/>
      <c r="FE714" s="196"/>
      <c r="FF714" s="196"/>
      <c r="FG714" s="196"/>
      <c r="FH714" s="196"/>
      <c r="FI714" s="196"/>
      <c r="FJ714" s="196"/>
      <c r="FK714" s="196"/>
      <c r="FL714" s="196"/>
      <c r="FM714" s="196"/>
      <c r="FN714" s="196"/>
      <c r="FO714" s="196"/>
      <c r="FP714" s="196"/>
      <c r="FQ714" s="196"/>
      <c r="FR714" s="196"/>
      <c r="FS714" s="196"/>
      <c r="FT714" s="196"/>
      <c r="FU714" s="196"/>
      <c r="FV714" s="196"/>
      <c r="FW714" s="196"/>
      <c r="FX714" s="196"/>
      <c r="FY714" s="196"/>
      <c r="FZ714" s="196"/>
      <c r="GA714" s="196"/>
      <c r="GB714" s="196"/>
      <c r="GC714" s="196"/>
      <c r="GD714" s="196"/>
      <c r="GE714" s="196"/>
      <c r="GF714" s="196"/>
      <c r="GG714" s="196"/>
      <c r="GH714" s="196"/>
      <c r="GI714" s="196"/>
      <c r="GJ714" s="196"/>
      <c r="GK714" s="196"/>
      <c r="GL714" s="196"/>
      <c r="GM714" s="196"/>
      <c r="GN714" s="196"/>
      <c r="GO714" s="196"/>
      <c r="GP714" s="196"/>
      <c r="GQ714" s="196"/>
      <c r="GR714" s="196"/>
      <c r="GS714" s="196"/>
      <c r="GT714" s="196"/>
      <c r="GU714" s="196"/>
      <c r="GV714" s="196"/>
      <c r="GW714" s="196"/>
      <c r="GX714" s="196"/>
      <c r="GY714" s="196"/>
      <c r="GZ714" s="196"/>
      <c r="HA714" s="196"/>
      <c r="HB714" s="196"/>
      <c r="HC714" s="196"/>
      <c r="HD714" s="196"/>
      <c r="HE714" s="196"/>
      <c r="HF714" s="196"/>
      <c r="HG714" s="196"/>
      <c r="HH714" s="196"/>
      <c r="HI714" s="196"/>
      <c r="HJ714" s="196"/>
      <c r="HK714" s="196"/>
      <c r="HL714" s="196"/>
      <c r="HM714" s="196"/>
      <c r="HN714" s="196"/>
      <c r="HO714" s="196"/>
      <c r="HP714" s="196"/>
      <c r="HQ714" s="196"/>
      <c r="HR714" s="196"/>
      <c r="HS714" s="196"/>
      <c r="HT714" s="196"/>
      <c r="HU714" s="196"/>
      <c r="HV714" s="196"/>
      <c r="HW714" s="196"/>
      <c r="HX714" s="196"/>
      <c r="HY714" s="196"/>
      <c r="HZ714" s="196"/>
      <c r="IA714" s="196"/>
      <c r="IB714" s="196"/>
      <c r="IC714" s="196"/>
      <c r="ID714" s="196"/>
      <c r="IE714" s="196"/>
      <c r="IF714" s="196"/>
      <c r="IG714" s="196"/>
      <c r="IH714" s="196"/>
      <c r="II714" s="196"/>
      <c r="IJ714" s="196"/>
      <c r="IK714" s="196"/>
      <c r="IL714" s="196"/>
      <c r="IM714" s="196"/>
      <c r="IN714" s="196"/>
      <c r="IO714" s="196"/>
      <c r="IP714" s="196"/>
      <c r="IQ714" s="196"/>
      <c r="IR714" s="196"/>
      <c r="IS714" s="196"/>
      <c r="IT714" s="196"/>
      <c r="IU714" s="196"/>
      <c r="IV714" s="196"/>
      <c r="IW714" s="196"/>
      <c r="IX714" s="196"/>
      <c r="IY714" s="196"/>
      <c r="IZ714" s="196"/>
      <c r="JA714" s="196"/>
      <c r="JB714" s="196"/>
      <c r="JC714" s="196"/>
      <c r="JD714" s="196"/>
      <c r="JE714" s="196"/>
      <c r="JF714" s="196"/>
      <c r="JG714" s="196"/>
      <c r="JH714" s="196"/>
      <c r="JI714" s="196"/>
      <c r="JJ714" s="196"/>
      <c r="JK714" s="196"/>
      <c r="JL714" s="196"/>
      <c r="JM714" s="196"/>
      <c r="JN714" s="196"/>
      <c r="JO714" s="196"/>
      <c r="JP714" s="196"/>
      <c r="JQ714" s="196"/>
      <c r="JR714" s="196"/>
      <c r="JS714" s="196"/>
      <c r="JT714" s="196"/>
      <c r="JU714" s="196"/>
      <c r="JV714" s="196"/>
      <c r="JW714" s="196"/>
      <c r="JX714" s="196"/>
      <c r="JY714" s="196"/>
      <c r="JZ714" s="196"/>
      <c r="KA714" s="196"/>
      <c r="KB714" s="196"/>
      <c r="KC714" s="196"/>
      <c r="KD714" s="196"/>
      <c r="KE714" s="196"/>
      <c r="KF714" s="196"/>
      <c r="KG714" s="196"/>
      <c r="KH714" s="196"/>
      <c r="KI714" s="196"/>
      <c r="KJ714" s="196"/>
      <c r="KK714" s="196"/>
      <c r="KL714" s="196"/>
      <c r="KM714" s="196"/>
      <c r="KN714" s="196"/>
      <c r="KO714" s="196"/>
      <c r="KP714" s="196"/>
      <c r="KQ714" s="196"/>
      <c r="KR714" s="196"/>
      <c r="KS714" s="196"/>
      <c r="KT714" s="196"/>
      <c r="KU714" s="196"/>
      <c r="KV714" s="196"/>
      <c r="KW714" s="196"/>
      <c r="KX714" s="196"/>
      <c r="KY714" s="196"/>
      <c r="KZ714" s="196"/>
      <c r="LA714" s="196"/>
      <c r="LB714" s="196"/>
      <c r="LC714" s="196"/>
      <c r="LD714" s="196"/>
      <c r="LE714" s="196"/>
      <c r="LF714" s="196"/>
      <c r="LG714" s="196"/>
      <c r="LH714" s="196"/>
      <c r="LI714" s="196"/>
      <c r="LJ714" s="196"/>
      <c r="LK714" s="196"/>
      <c r="LL714" s="196"/>
      <c r="LM714" s="196"/>
      <c r="LN714" s="196"/>
      <c r="LO714" s="196"/>
      <c r="LP714" s="196"/>
      <c r="LQ714" s="196"/>
      <c r="LR714" s="196"/>
      <c r="LS714" s="196"/>
      <c r="LT714" s="196"/>
      <c r="LU714" s="196"/>
      <c r="LV714" s="196"/>
      <c r="LW714" s="196"/>
      <c r="LX714" s="196"/>
      <c r="LY714" s="196"/>
      <c r="LZ714" s="196"/>
      <c r="MA714" s="196"/>
      <c r="MB714" s="196"/>
      <c r="MC714" s="196"/>
      <c r="MD714" s="196"/>
      <c r="ME714" s="196"/>
      <c r="MF714" s="196"/>
      <c r="MG714" s="196"/>
      <c r="MH714" s="196"/>
      <c r="MI714" s="196"/>
      <c r="MJ714" s="196"/>
      <c r="MK714" s="196"/>
      <c r="ML714" s="196"/>
      <c r="MM714" s="196"/>
      <c r="MN714" s="196"/>
      <c r="MO714" s="196"/>
      <c r="MP714" s="196"/>
      <c r="MQ714" s="196"/>
      <c r="MR714" s="196"/>
      <c r="MS714" s="196"/>
      <c r="MT714" s="196"/>
      <c r="MU714" s="196"/>
      <c r="MV714" s="196"/>
      <c r="MW714" s="196"/>
      <c r="MX714" s="196"/>
      <c r="MY714" s="196"/>
      <c r="MZ714" s="196"/>
      <c r="NA714" s="196"/>
      <c r="NB714" s="196"/>
      <c r="NC714" s="196"/>
      <c r="ND714" s="196"/>
      <c r="NE714" s="196"/>
      <c r="NF714" s="196"/>
      <c r="NG714" s="196"/>
      <c r="NH714" s="196"/>
      <c r="NI714" s="196"/>
      <c r="NJ714" s="196"/>
      <c r="NK714" s="196"/>
      <c r="NL714" s="196"/>
      <c r="NM714" s="196"/>
      <c r="NN714" s="196"/>
      <c r="NO714" s="196"/>
      <c r="NP714" s="196"/>
      <c r="NQ714" s="196"/>
      <c r="NR714" s="196"/>
      <c r="NS714" s="196"/>
      <c r="NT714" s="196"/>
      <c r="NU714" s="196"/>
      <c r="NV714" s="196"/>
      <c r="NW714" s="196"/>
      <c r="NX714" s="196"/>
      <c r="NY714" s="196"/>
      <c r="NZ714" s="196"/>
      <c r="OA714" s="196"/>
      <c r="OB714" s="196"/>
      <c r="OC714" s="196"/>
      <c r="OD714" s="196"/>
      <c r="OE714" s="196"/>
      <c r="OF714" s="196"/>
      <c r="OG714" s="196"/>
      <c r="OH714" s="196"/>
      <c r="OI714" s="196"/>
      <c r="OJ714" s="196"/>
      <c r="OK714" s="196"/>
      <c r="OL714" s="196"/>
      <c r="AFC714" s="196"/>
      <c r="AFD714" s="196"/>
      <c r="AFE714" s="196"/>
      <c r="AFF714" s="196"/>
      <c r="AFG714" s="196"/>
      <c r="AFH714" s="196"/>
      <c r="AFI714" s="196"/>
      <c r="AFJ714" s="196"/>
      <c r="AFK714" s="196"/>
      <c r="AFL714" s="196"/>
      <c r="AFM714" s="196"/>
      <c r="AFN714" s="196"/>
      <c r="AFO714" s="196"/>
      <c r="AFP714" s="196"/>
      <c r="AFQ714" s="196"/>
      <c r="AFR714" s="196"/>
      <c r="AFS714" s="196"/>
      <c r="AFT714" s="196"/>
      <c r="AFU714" s="196"/>
      <c r="AFV714" s="196"/>
      <c r="AFW714" s="196"/>
      <c r="AFX714" s="196"/>
      <c r="AFY714" s="196"/>
      <c r="AFZ714" s="196"/>
      <c r="AGA714" s="196"/>
      <c r="AGB714" s="196"/>
      <c r="AGC714" s="196"/>
      <c r="AGD714" s="196"/>
      <c r="AGE714" s="196"/>
      <c r="AGF714" s="196"/>
      <c r="AGG714" s="196"/>
      <c r="AGH714" s="196"/>
      <c r="AGI714" s="196"/>
      <c r="AGJ714" s="196"/>
      <c r="AGK714" s="196"/>
      <c r="AGL714" s="196"/>
      <c r="AGM714" s="196"/>
      <c r="AGN714" s="196"/>
      <c r="AGO714" s="196"/>
      <c r="AGP714" s="196"/>
    </row>
    <row r="715" spans="1:874" ht="15.75" customHeight="1" x14ac:dyDescent="0.25">
      <c r="A715" s="196"/>
      <c r="B715" s="196"/>
      <c r="C715" s="196"/>
      <c r="D715" s="205"/>
      <c r="E715" s="196"/>
      <c r="F715" s="196"/>
      <c r="G715" s="196"/>
      <c r="H715" s="196"/>
      <c r="I715" s="196"/>
      <c r="J715" s="196"/>
      <c r="K715" s="196"/>
      <c r="L715" s="206"/>
      <c r="M715" s="196"/>
      <c r="N715" s="196"/>
      <c r="O715" s="205"/>
      <c r="P715" s="196"/>
      <c r="Q715" s="196"/>
      <c r="R715" s="196"/>
      <c r="S715" s="196"/>
      <c r="T715" s="196"/>
      <c r="U715" s="196"/>
      <c r="V715" s="196"/>
      <c r="W715" s="196"/>
      <c r="X715" s="196"/>
      <c r="Y715" s="196"/>
      <c r="Z715" s="196"/>
      <c r="AA715" s="196"/>
      <c r="AB715" s="196"/>
      <c r="AC715" s="196"/>
      <c r="AD715" s="196"/>
      <c r="AE715" s="196"/>
      <c r="AF715" s="196"/>
      <c r="AG715" s="196"/>
      <c r="AH715" s="196"/>
      <c r="AI715" s="196"/>
      <c r="AJ715" s="196"/>
      <c r="AK715" s="196"/>
      <c r="AL715" s="196"/>
      <c r="AM715" s="196"/>
      <c r="AN715" s="196"/>
      <c r="AO715" s="196"/>
      <c r="AP715" s="196"/>
      <c r="AQ715" s="196"/>
      <c r="AR715" s="196"/>
      <c r="AS715" s="196"/>
      <c r="AT715" s="196"/>
      <c r="AU715" s="196"/>
      <c r="AV715" s="196"/>
      <c r="AW715" s="196"/>
      <c r="AX715" s="196"/>
      <c r="AY715" s="196"/>
      <c r="AZ715" s="196"/>
      <c r="BA715" s="196"/>
      <c r="BB715" s="196"/>
      <c r="BC715" s="196"/>
      <c r="BD715" s="196"/>
      <c r="BE715" s="196"/>
      <c r="BF715" s="196"/>
      <c r="BG715" s="196"/>
      <c r="BH715" s="196"/>
      <c r="BI715" s="196"/>
      <c r="BJ715" s="196"/>
      <c r="BK715" s="196"/>
      <c r="BL715" s="196"/>
      <c r="BM715" s="196"/>
      <c r="BN715" s="196"/>
      <c r="BO715" s="196"/>
      <c r="BP715" s="196"/>
      <c r="BQ715" s="196"/>
      <c r="BR715" s="196"/>
      <c r="BS715" s="196"/>
      <c r="BT715" s="196"/>
      <c r="BU715" s="196"/>
      <c r="BV715" s="196"/>
      <c r="BW715" s="196"/>
      <c r="BX715" s="196"/>
      <c r="BY715" s="196"/>
      <c r="BZ715" s="196"/>
      <c r="CA715" s="196"/>
      <c r="CB715" s="196"/>
      <c r="CC715" s="196"/>
      <c r="CD715" s="196"/>
      <c r="CE715" s="196"/>
      <c r="CF715" s="196"/>
      <c r="CG715" s="196"/>
      <c r="CH715" s="196"/>
      <c r="CI715" s="196"/>
      <c r="CJ715" s="196"/>
      <c r="CK715" s="196"/>
      <c r="CL715" s="196"/>
      <c r="CM715" s="196"/>
      <c r="CN715" s="196"/>
      <c r="CO715" s="196"/>
      <c r="CP715" s="196"/>
      <c r="CQ715" s="196"/>
      <c r="CR715" s="196"/>
      <c r="CS715" s="196"/>
      <c r="CT715" s="196"/>
      <c r="CU715" s="196"/>
      <c r="CV715" s="196"/>
      <c r="CW715" s="196"/>
      <c r="CX715" s="196"/>
      <c r="CY715" s="196"/>
      <c r="CZ715" s="196"/>
      <c r="DA715" s="196"/>
      <c r="DB715" s="196"/>
      <c r="DC715" s="196"/>
      <c r="DD715" s="196"/>
      <c r="DE715" s="196"/>
      <c r="DF715" s="196"/>
      <c r="DG715" s="196"/>
      <c r="DH715" s="196"/>
      <c r="DI715" s="196"/>
      <c r="DJ715" s="196"/>
      <c r="DK715" s="196"/>
      <c r="DL715" s="196"/>
      <c r="DM715" s="196"/>
      <c r="DN715" s="196"/>
      <c r="DO715" s="196"/>
      <c r="DP715" s="196"/>
      <c r="DQ715" s="196"/>
      <c r="DR715" s="196"/>
      <c r="DS715" s="196"/>
      <c r="DT715" s="196"/>
      <c r="DU715" s="196"/>
      <c r="DV715" s="196"/>
      <c r="DW715" s="196"/>
      <c r="DX715" s="196"/>
      <c r="DY715" s="196"/>
      <c r="DZ715" s="196"/>
      <c r="EA715" s="196"/>
      <c r="EB715" s="196"/>
      <c r="EC715" s="196"/>
      <c r="ED715" s="196"/>
      <c r="EE715" s="196"/>
      <c r="EF715" s="196"/>
      <c r="EG715" s="196"/>
      <c r="EH715" s="196"/>
      <c r="EI715" s="196"/>
      <c r="EJ715" s="196"/>
      <c r="EK715" s="196"/>
      <c r="EL715" s="196"/>
      <c r="EM715" s="196"/>
      <c r="EN715" s="196"/>
      <c r="EO715" s="196"/>
      <c r="EP715" s="196"/>
      <c r="EQ715" s="196"/>
      <c r="ER715" s="196"/>
      <c r="ES715" s="196"/>
      <c r="ET715" s="196"/>
      <c r="EU715" s="196"/>
      <c r="EV715" s="196"/>
      <c r="EW715" s="196"/>
      <c r="EX715" s="196"/>
      <c r="EY715" s="196"/>
      <c r="EZ715" s="196"/>
      <c r="FA715" s="196"/>
      <c r="FB715" s="196"/>
      <c r="FC715" s="196"/>
      <c r="FD715" s="196"/>
      <c r="FE715" s="196"/>
      <c r="FF715" s="196"/>
      <c r="FG715" s="196"/>
      <c r="FH715" s="196"/>
      <c r="FI715" s="196"/>
      <c r="FJ715" s="196"/>
      <c r="FK715" s="196"/>
      <c r="FL715" s="196"/>
      <c r="FM715" s="196"/>
      <c r="FN715" s="196"/>
      <c r="FO715" s="196"/>
      <c r="FP715" s="196"/>
      <c r="FQ715" s="196"/>
      <c r="FR715" s="196"/>
      <c r="FS715" s="196"/>
      <c r="FT715" s="196"/>
      <c r="FU715" s="196"/>
      <c r="FV715" s="196"/>
      <c r="FW715" s="196"/>
      <c r="FX715" s="196"/>
      <c r="FY715" s="196"/>
      <c r="FZ715" s="196"/>
      <c r="GA715" s="196"/>
      <c r="GB715" s="196"/>
      <c r="GC715" s="196"/>
      <c r="GD715" s="196"/>
      <c r="GE715" s="196"/>
      <c r="GF715" s="196"/>
      <c r="GG715" s="196"/>
      <c r="GH715" s="196"/>
      <c r="GI715" s="196"/>
      <c r="GJ715" s="196"/>
      <c r="GK715" s="196"/>
      <c r="GL715" s="196"/>
      <c r="GM715" s="196"/>
      <c r="GN715" s="196"/>
      <c r="GO715" s="196"/>
      <c r="GP715" s="196"/>
      <c r="GQ715" s="196"/>
      <c r="GR715" s="196"/>
      <c r="GS715" s="196"/>
      <c r="GT715" s="196"/>
      <c r="GU715" s="196"/>
      <c r="GV715" s="196"/>
      <c r="GW715" s="196"/>
      <c r="GX715" s="196"/>
      <c r="GY715" s="196"/>
      <c r="GZ715" s="196"/>
      <c r="HA715" s="196"/>
      <c r="HB715" s="196"/>
      <c r="HC715" s="196"/>
      <c r="HD715" s="196"/>
      <c r="HE715" s="196"/>
      <c r="HF715" s="196"/>
      <c r="HG715" s="196"/>
      <c r="HH715" s="196"/>
      <c r="HI715" s="196"/>
      <c r="HJ715" s="196"/>
      <c r="HK715" s="196"/>
      <c r="HL715" s="196"/>
      <c r="HM715" s="196"/>
      <c r="HN715" s="196"/>
      <c r="HO715" s="196"/>
      <c r="HP715" s="196"/>
      <c r="HQ715" s="196"/>
      <c r="HR715" s="196"/>
      <c r="HS715" s="196"/>
      <c r="HT715" s="196"/>
      <c r="HU715" s="196"/>
      <c r="HV715" s="196"/>
      <c r="HW715" s="196"/>
      <c r="HX715" s="196"/>
      <c r="HY715" s="196"/>
      <c r="HZ715" s="196"/>
      <c r="IA715" s="196"/>
      <c r="IB715" s="196"/>
      <c r="IC715" s="196"/>
      <c r="ID715" s="196"/>
      <c r="IE715" s="196"/>
      <c r="IF715" s="196"/>
      <c r="IG715" s="196"/>
      <c r="IH715" s="196"/>
      <c r="II715" s="196"/>
      <c r="IJ715" s="196"/>
      <c r="IK715" s="196"/>
      <c r="IL715" s="196"/>
      <c r="IM715" s="196"/>
      <c r="IN715" s="196"/>
      <c r="IO715" s="196"/>
      <c r="IP715" s="196"/>
      <c r="IQ715" s="196"/>
      <c r="IR715" s="196"/>
      <c r="IS715" s="196"/>
      <c r="IT715" s="196"/>
      <c r="IU715" s="196"/>
      <c r="IV715" s="196"/>
      <c r="IW715" s="196"/>
      <c r="IX715" s="196"/>
      <c r="IY715" s="196"/>
      <c r="IZ715" s="196"/>
      <c r="JA715" s="196"/>
      <c r="JB715" s="196"/>
      <c r="JC715" s="196"/>
      <c r="JD715" s="196"/>
      <c r="JE715" s="196"/>
      <c r="JF715" s="196"/>
      <c r="JG715" s="196"/>
      <c r="JH715" s="196"/>
      <c r="JI715" s="196"/>
      <c r="JJ715" s="196"/>
      <c r="JK715" s="196"/>
      <c r="JL715" s="196"/>
      <c r="JM715" s="196"/>
      <c r="JN715" s="196"/>
      <c r="JO715" s="196"/>
      <c r="JP715" s="196"/>
      <c r="JQ715" s="196"/>
      <c r="JR715" s="196"/>
      <c r="JS715" s="196"/>
      <c r="JT715" s="196"/>
      <c r="JU715" s="196"/>
      <c r="JV715" s="196"/>
      <c r="JW715" s="196"/>
      <c r="JX715" s="196"/>
      <c r="JY715" s="196"/>
      <c r="JZ715" s="196"/>
      <c r="KA715" s="196"/>
      <c r="KB715" s="196"/>
      <c r="KC715" s="196"/>
      <c r="KD715" s="196"/>
      <c r="KE715" s="196"/>
      <c r="KF715" s="196"/>
      <c r="KG715" s="196"/>
      <c r="KH715" s="196"/>
      <c r="KI715" s="196"/>
      <c r="KJ715" s="196"/>
      <c r="KK715" s="196"/>
      <c r="KL715" s="196"/>
      <c r="KM715" s="196"/>
      <c r="KN715" s="196"/>
      <c r="KO715" s="196"/>
      <c r="KP715" s="196"/>
      <c r="KQ715" s="196"/>
      <c r="KR715" s="196"/>
      <c r="KS715" s="196"/>
      <c r="KT715" s="196"/>
      <c r="KU715" s="196"/>
      <c r="KV715" s="196"/>
      <c r="KW715" s="196"/>
      <c r="KX715" s="196"/>
      <c r="KY715" s="196"/>
      <c r="KZ715" s="196"/>
      <c r="LA715" s="196"/>
      <c r="LB715" s="196"/>
      <c r="LC715" s="196"/>
      <c r="LD715" s="196"/>
      <c r="LE715" s="196"/>
      <c r="LF715" s="196"/>
      <c r="LG715" s="196"/>
      <c r="LH715" s="196"/>
      <c r="LI715" s="196"/>
      <c r="LJ715" s="196"/>
      <c r="LK715" s="196"/>
      <c r="LL715" s="196"/>
      <c r="LM715" s="196"/>
      <c r="LN715" s="196"/>
      <c r="LO715" s="196"/>
      <c r="LP715" s="196"/>
      <c r="LQ715" s="196"/>
      <c r="LR715" s="196"/>
      <c r="LS715" s="196"/>
      <c r="LT715" s="196"/>
      <c r="LU715" s="196"/>
      <c r="LV715" s="196"/>
      <c r="LW715" s="196"/>
      <c r="LX715" s="196"/>
      <c r="LY715" s="196"/>
      <c r="LZ715" s="196"/>
      <c r="MA715" s="196"/>
      <c r="MB715" s="196"/>
      <c r="MC715" s="196"/>
      <c r="MD715" s="196"/>
      <c r="ME715" s="196"/>
      <c r="MF715" s="196"/>
      <c r="MG715" s="196"/>
      <c r="MH715" s="196"/>
      <c r="MI715" s="196"/>
      <c r="MJ715" s="196"/>
      <c r="MK715" s="196"/>
      <c r="ML715" s="196"/>
      <c r="MM715" s="196"/>
      <c r="MN715" s="196"/>
      <c r="MO715" s="196"/>
      <c r="MP715" s="196"/>
      <c r="MQ715" s="196"/>
      <c r="MR715" s="196"/>
      <c r="MS715" s="196"/>
      <c r="MT715" s="196"/>
      <c r="MU715" s="196"/>
      <c r="MV715" s="196"/>
      <c r="MW715" s="196"/>
      <c r="MX715" s="196"/>
      <c r="MY715" s="196"/>
      <c r="MZ715" s="196"/>
      <c r="NA715" s="196"/>
      <c r="NB715" s="196"/>
      <c r="NC715" s="196"/>
      <c r="ND715" s="196"/>
      <c r="NE715" s="196"/>
      <c r="NF715" s="196"/>
      <c r="NG715" s="196"/>
      <c r="NH715" s="196"/>
      <c r="NI715" s="196"/>
      <c r="NJ715" s="196"/>
      <c r="NK715" s="196"/>
      <c r="NL715" s="196"/>
      <c r="NM715" s="196"/>
      <c r="NN715" s="196"/>
      <c r="NO715" s="196"/>
      <c r="NP715" s="196"/>
      <c r="NQ715" s="196"/>
      <c r="NR715" s="196"/>
      <c r="NS715" s="196"/>
      <c r="NT715" s="196"/>
      <c r="NU715" s="196"/>
      <c r="NV715" s="196"/>
      <c r="NW715" s="196"/>
      <c r="NX715" s="196"/>
      <c r="NY715" s="196"/>
      <c r="NZ715" s="196"/>
      <c r="OA715" s="196"/>
      <c r="OB715" s="196"/>
      <c r="OC715" s="196"/>
      <c r="OD715" s="196"/>
      <c r="OE715" s="196"/>
      <c r="OF715" s="196"/>
      <c r="OG715" s="196"/>
      <c r="OH715" s="196"/>
      <c r="OI715" s="196"/>
      <c r="OJ715" s="196"/>
      <c r="OK715" s="196"/>
      <c r="OL715" s="196"/>
      <c r="AFC715" s="196"/>
      <c r="AFD715" s="196"/>
      <c r="AFE715" s="196"/>
      <c r="AFF715" s="196"/>
      <c r="AFG715" s="196"/>
      <c r="AFH715" s="196"/>
      <c r="AFI715" s="196"/>
      <c r="AFJ715" s="196"/>
      <c r="AFK715" s="196"/>
      <c r="AFL715" s="196"/>
      <c r="AFM715" s="196"/>
      <c r="AFN715" s="196"/>
      <c r="AFO715" s="196"/>
      <c r="AFP715" s="196"/>
      <c r="AFQ715" s="196"/>
      <c r="AFR715" s="196"/>
      <c r="AFS715" s="196"/>
      <c r="AFT715" s="196"/>
      <c r="AFU715" s="196"/>
      <c r="AFV715" s="196"/>
      <c r="AFW715" s="196"/>
      <c r="AFX715" s="196"/>
      <c r="AFY715" s="196"/>
      <c r="AFZ715" s="196"/>
      <c r="AGA715" s="196"/>
      <c r="AGB715" s="196"/>
      <c r="AGC715" s="196"/>
      <c r="AGD715" s="196"/>
      <c r="AGE715" s="196"/>
      <c r="AGF715" s="196"/>
      <c r="AGG715" s="196"/>
      <c r="AGH715" s="196"/>
      <c r="AGI715" s="196"/>
      <c r="AGJ715" s="196"/>
      <c r="AGK715" s="196"/>
      <c r="AGL715" s="196"/>
      <c r="AGM715" s="196"/>
      <c r="AGN715" s="196"/>
      <c r="AGO715" s="196"/>
      <c r="AGP715" s="196"/>
    </row>
    <row r="716" spans="1:874" ht="15.75" customHeight="1" x14ac:dyDescent="0.25">
      <c r="A716" s="196"/>
      <c r="B716" s="196"/>
      <c r="C716" s="196"/>
      <c r="D716" s="205"/>
      <c r="E716" s="196"/>
      <c r="F716" s="196"/>
      <c r="G716" s="196"/>
      <c r="H716" s="196"/>
      <c r="I716" s="196"/>
      <c r="J716" s="196"/>
      <c r="K716" s="196"/>
      <c r="L716" s="206"/>
      <c r="M716" s="196"/>
      <c r="N716" s="196"/>
      <c r="O716" s="205"/>
      <c r="P716" s="196"/>
      <c r="Q716" s="196"/>
      <c r="R716" s="196"/>
      <c r="S716" s="196"/>
      <c r="T716" s="196"/>
      <c r="U716" s="196"/>
      <c r="V716" s="196"/>
      <c r="W716" s="196"/>
      <c r="X716" s="196"/>
      <c r="Y716" s="196"/>
      <c r="Z716" s="196"/>
      <c r="AA716" s="196"/>
      <c r="AB716" s="196"/>
      <c r="AC716" s="196"/>
      <c r="AD716" s="196"/>
      <c r="AE716" s="196"/>
      <c r="AF716" s="196"/>
      <c r="AG716" s="196"/>
      <c r="AH716" s="196"/>
      <c r="AI716" s="196"/>
      <c r="AJ716" s="196"/>
      <c r="AK716" s="196"/>
      <c r="AL716" s="196"/>
      <c r="AM716" s="196"/>
      <c r="AN716" s="196"/>
      <c r="AO716" s="196"/>
      <c r="AP716" s="196"/>
      <c r="AQ716" s="196"/>
      <c r="AR716" s="196"/>
      <c r="AS716" s="196"/>
      <c r="AT716" s="196"/>
      <c r="AU716" s="196"/>
      <c r="AV716" s="196"/>
      <c r="AW716" s="196"/>
      <c r="AX716" s="196"/>
      <c r="AY716" s="196"/>
      <c r="AZ716" s="196"/>
      <c r="BA716" s="196"/>
      <c r="BB716" s="196"/>
      <c r="BC716" s="196"/>
      <c r="BD716" s="196"/>
      <c r="BE716" s="196"/>
      <c r="BF716" s="196"/>
      <c r="BG716" s="196"/>
      <c r="BH716" s="196"/>
      <c r="BI716" s="196"/>
      <c r="BJ716" s="196"/>
      <c r="BK716" s="196"/>
      <c r="BL716" s="196"/>
      <c r="BM716" s="196"/>
      <c r="BN716" s="196"/>
      <c r="BO716" s="196"/>
      <c r="BP716" s="196"/>
      <c r="BQ716" s="196"/>
      <c r="BR716" s="196"/>
      <c r="BS716" s="196"/>
      <c r="BT716" s="196"/>
      <c r="BU716" s="196"/>
      <c r="BV716" s="196"/>
      <c r="BW716" s="196"/>
      <c r="BX716" s="196"/>
      <c r="BY716" s="196"/>
      <c r="BZ716" s="196"/>
      <c r="CA716" s="196"/>
      <c r="CB716" s="196"/>
      <c r="CC716" s="196"/>
      <c r="CD716" s="196"/>
      <c r="CE716" s="196"/>
      <c r="CF716" s="196"/>
      <c r="CG716" s="196"/>
      <c r="CH716" s="196"/>
      <c r="CI716" s="196"/>
      <c r="CJ716" s="196"/>
      <c r="CK716" s="196"/>
      <c r="CL716" s="196"/>
      <c r="CM716" s="196"/>
      <c r="CN716" s="196"/>
      <c r="CO716" s="196"/>
      <c r="CP716" s="196"/>
      <c r="CQ716" s="196"/>
      <c r="CR716" s="196"/>
      <c r="CS716" s="196"/>
      <c r="CT716" s="196"/>
      <c r="CU716" s="196"/>
      <c r="CV716" s="196"/>
      <c r="CW716" s="196"/>
      <c r="CX716" s="196"/>
      <c r="CY716" s="196"/>
      <c r="CZ716" s="196"/>
      <c r="DA716" s="196"/>
      <c r="DB716" s="196"/>
      <c r="DC716" s="196"/>
      <c r="DD716" s="196"/>
      <c r="DE716" s="196"/>
      <c r="DF716" s="196"/>
      <c r="DG716" s="196"/>
      <c r="DH716" s="196"/>
      <c r="DI716" s="196"/>
      <c r="DJ716" s="196"/>
      <c r="DK716" s="196"/>
      <c r="DL716" s="196"/>
      <c r="DM716" s="196"/>
      <c r="DN716" s="196"/>
      <c r="DO716" s="196"/>
      <c r="DP716" s="196"/>
      <c r="DQ716" s="196"/>
      <c r="DR716" s="196"/>
      <c r="DS716" s="196"/>
      <c r="DT716" s="196"/>
      <c r="DU716" s="196"/>
      <c r="DV716" s="196"/>
      <c r="DW716" s="196"/>
      <c r="DX716" s="196"/>
      <c r="DY716" s="196"/>
      <c r="DZ716" s="196"/>
      <c r="EA716" s="196"/>
      <c r="EB716" s="196"/>
      <c r="EC716" s="196"/>
      <c r="ED716" s="196"/>
      <c r="EE716" s="196"/>
      <c r="EF716" s="196"/>
      <c r="EG716" s="196"/>
      <c r="EH716" s="196"/>
      <c r="EI716" s="196"/>
      <c r="EJ716" s="196"/>
      <c r="EK716" s="196"/>
      <c r="EL716" s="196"/>
      <c r="EM716" s="196"/>
      <c r="EN716" s="196"/>
      <c r="EO716" s="196"/>
      <c r="EP716" s="196"/>
      <c r="EQ716" s="196"/>
      <c r="ER716" s="196"/>
      <c r="ES716" s="196"/>
      <c r="ET716" s="196"/>
      <c r="EU716" s="196"/>
      <c r="EV716" s="196"/>
      <c r="EW716" s="196"/>
      <c r="EX716" s="196"/>
      <c r="EY716" s="196"/>
      <c r="EZ716" s="196"/>
      <c r="FA716" s="196"/>
      <c r="FB716" s="196"/>
      <c r="FC716" s="196"/>
      <c r="FD716" s="196"/>
      <c r="FE716" s="196"/>
      <c r="FF716" s="196"/>
      <c r="FG716" s="196"/>
      <c r="FH716" s="196"/>
      <c r="FI716" s="196"/>
      <c r="FJ716" s="196"/>
      <c r="FK716" s="196"/>
      <c r="FL716" s="196"/>
      <c r="FM716" s="196"/>
      <c r="FN716" s="196"/>
      <c r="FO716" s="196"/>
      <c r="FP716" s="196"/>
      <c r="FQ716" s="196"/>
      <c r="FR716" s="196"/>
      <c r="FS716" s="196"/>
      <c r="FT716" s="196"/>
      <c r="FU716" s="196"/>
      <c r="FV716" s="196"/>
      <c r="FW716" s="196"/>
      <c r="FX716" s="196"/>
      <c r="FY716" s="196"/>
      <c r="FZ716" s="196"/>
      <c r="GA716" s="196"/>
      <c r="GB716" s="196"/>
      <c r="GC716" s="196"/>
      <c r="GD716" s="196"/>
      <c r="GE716" s="196"/>
      <c r="GF716" s="196"/>
      <c r="GG716" s="196"/>
      <c r="GH716" s="196"/>
      <c r="GI716" s="196"/>
      <c r="GJ716" s="196"/>
      <c r="GK716" s="196"/>
      <c r="GL716" s="196"/>
      <c r="GM716" s="196"/>
      <c r="GN716" s="196"/>
      <c r="GO716" s="196"/>
      <c r="GP716" s="196"/>
      <c r="GQ716" s="196"/>
      <c r="GR716" s="196"/>
      <c r="GS716" s="196"/>
      <c r="GT716" s="196"/>
      <c r="GU716" s="196"/>
      <c r="GV716" s="196"/>
      <c r="GW716" s="196"/>
      <c r="GX716" s="196"/>
      <c r="GY716" s="196"/>
      <c r="GZ716" s="196"/>
      <c r="HA716" s="196"/>
      <c r="HB716" s="196"/>
      <c r="HC716" s="196"/>
      <c r="HD716" s="196"/>
      <c r="HE716" s="196"/>
      <c r="HF716" s="196"/>
      <c r="HG716" s="196"/>
      <c r="HH716" s="196"/>
      <c r="HI716" s="196"/>
      <c r="HJ716" s="196"/>
      <c r="HK716" s="196"/>
      <c r="HL716" s="196"/>
      <c r="HM716" s="196"/>
      <c r="HN716" s="196"/>
      <c r="HO716" s="196"/>
      <c r="HP716" s="196"/>
      <c r="HQ716" s="196"/>
      <c r="HR716" s="196"/>
      <c r="HS716" s="196"/>
      <c r="HT716" s="196"/>
      <c r="HU716" s="196"/>
      <c r="HV716" s="196"/>
      <c r="HW716" s="196"/>
      <c r="HX716" s="196"/>
      <c r="HY716" s="196"/>
      <c r="HZ716" s="196"/>
      <c r="IA716" s="196"/>
      <c r="IB716" s="196"/>
      <c r="IC716" s="196"/>
      <c r="ID716" s="196"/>
      <c r="IE716" s="196"/>
      <c r="IF716" s="196"/>
      <c r="IG716" s="196"/>
      <c r="IH716" s="196"/>
      <c r="II716" s="196"/>
      <c r="IJ716" s="196"/>
      <c r="IK716" s="196"/>
      <c r="IL716" s="196"/>
      <c r="IM716" s="196"/>
      <c r="IN716" s="196"/>
      <c r="IO716" s="196"/>
      <c r="IP716" s="196"/>
      <c r="IQ716" s="196"/>
      <c r="IR716" s="196"/>
      <c r="IS716" s="196"/>
      <c r="IT716" s="196"/>
      <c r="IU716" s="196"/>
      <c r="IV716" s="196"/>
      <c r="IW716" s="196"/>
      <c r="IX716" s="196"/>
      <c r="IY716" s="196"/>
      <c r="IZ716" s="196"/>
      <c r="JA716" s="196"/>
      <c r="JB716" s="196"/>
      <c r="JC716" s="196"/>
      <c r="JD716" s="196"/>
      <c r="JE716" s="196"/>
      <c r="JF716" s="196"/>
      <c r="JG716" s="196"/>
      <c r="JH716" s="196"/>
      <c r="JI716" s="196"/>
      <c r="JJ716" s="196"/>
      <c r="JK716" s="196"/>
      <c r="JL716" s="196"/>
      <c r="JM716" s="196"/>
      <c r="JN716" s="196"/>
      <c r="JO716" s="196"/>
      <c r="JP716" s="196"/>
      <c r="JQ716" s="196"/>
      <c r="JR716" s="196"/>
      <c r="JS716" s="196"/>
      <c r="JT716" s="196"/>
      <c r="JU716" s="196"/>
      <c r="JV716" s="196"/>
      <c r="JW716" s="196"/>
      <c r="JX716" s="196"/>
      <c r="JY716" s="196"/>
      <c r="JZ716" s="196"/>
      <c r="KA716" s="196"/>
      <c r="KB716" s="196"/>
      <c r="KC716" s="196"/>
      <c r="KD716" s="196"/>
      <c r="KE716" s="196"/>
      <c r="KF716" s="196"/>
      <c r="KG716" s="196"/>
      <c r="KH716" s="196"/>
      <c r="KI716" s="196"/>
      <c r="KJ716" s="196"/>
      <c r="KK716" s="196"/>
      <c r="KL716" s="196"/>
      <c r="KM716" s="196"/>
      <c r="KN716" s="196"/>
      <c r="KO716" s="196"/>
      <c r="KP716" s="196"/>
      <c r="KQ716" s="196"/>
      <c r="KR716" s="196"/>
      <c r="KS716" s="196"/>
      <c r="KT716" s="196"/>
      <c r="KU716" s="196"/>
      <c r="KV716" s="196"/>
      <c r="KW716" s="196"/>
      <c r="KX716" s="196"/>
      <c r="KY716" s="196"/>
      <c r="KZ716" s="196"/>
      <c r="LA716" s="196"/>
      <c r="LB716" s="196"/>
      <c r="LC716" s="196"/>
      <c r="LD716" s="196"/>
      <c r="LE716" s="196"/>
      <c r="LF716" s="196"/>
      <c r="LG716" s="196"/>
      <c r="LH716" s="196"/>
      <c r="LI716" s="196"/>
      <c r="LJ716" s="196"/>
      <c r="LK716" s="196"/>
      <c r="LL716" s="196"/>
      <c r="LM716" s="196"/>
      <c r="LN716" s="196"/>
      <c r="LO716" s="196"/>
      <c r="LP716" s="196"/>
      <c r="LQ716" s="196"/>
      <c r="LR716" s="196"/>
      <c r="LS716" s="196"/>
      <c r="LT716" s="196"/>
      <c r="LU716" s="196"/>
      <c r="LV716" s="196"/>
      <c r="LW716" s="196"/>
      <c r="LX716" s="196"/>
      <c r="LY716" s="196"/>
      <c r="LZ716" s="196"/>
      <c r="MA716" s="196"/>
      <c r="MB716" s="196"/>
      <c r="MC716" s="196"/>
      <c r="MD716" s="196"/>
      <c r="ME716" s="196"/>
      <c r="MF716" s="196"/>
      <c r="MG716" s="196"/>
      <c r="MH716" s="196"/>
      <c r="MI716" s="196"/>
      <c r="MJ716" s="196"/>
      <c r="MK716" s="196"/>
      <c r="ML716" s="196"/>
      <c r="MM716" s="196"/>
      <c r="MN716" s="196"/>
      <c r="MO716" s="196"/>
      <c r="MP716" s="196"/>
      <c r="MQ716" s="196"/>
      <c r="MR716" s="196"/>
      <c r="MS716" s="196"/>
      <c r="MT716" s="196"/>
      <c r="MU716" s="196"/>
      <c r="MV716" s="196"/>
      <c r="MW716" s="196"/>
      <c r="MX716" s="196"/>
      <c r="MY716" s="196"/>
      <c r="MZ716" s="196"/>
      <c r="NA716" s="196"/>
      <c r="NB716" s="196"/>
      <c r="NC716" s="196"/>
      <c r="ND716" s="196"/>
      <c r="NE716" s="196"/>
      <c r="NF716" s="196"/>
      <c r="NG716" s="196"/>
      <c r="NH716" s="196"/>
      <c r="NI716" s="196"/>
      <c r="NJ716" s="196"/>
      <c r="NK716" s="196"/>
      <c r="NL716" s="196"/>
      <c r="NM716" s="196"/>
      <c r="NN716" s="196"/>
      <c r="NO716" s="196"/>
      <c r="NP716" s="196"/>
      <c r="NQ716" s="196"/>
      <c r="NR716" s="196"/>
      <c r="NS716" s="196"/>
      <c r="NT716" s="196"/>
      <c r="NU716" s="196"/>
      <c r="NV716" s="196"/>
      <c r="NW716" s="196"/>
      <c r="NX716" s="196"/>
      <c r="NY716" s="196"/>
      <c r="NZ716" s="196"/>
      <c r="OA716" s="196"/>
      <c r="OB716" s="196"/>
      <c r="OC716" s="196"/>
      <c r="OD716" s="196"/>
      <c r="OE716" s="196"/>
      <c r="OF716" s="196"/>
      <c r="OG716" s="196"/>
      <c r="OH716" s="196"/>
      <c r="OI716" s="196"/>
      <c r="OJ716" s="196"/>
      <c r="OK716" s="196"/>
      <c r="OL716" s="196"/>
      <c r="AFC716" s="196"/>
      <c r="AFD716" s="196"/>
      <c r="AFE716" s="196"/>
      <c r="AFF716" s="196"/>
      <c r="AFG716" s="196"/>
      <c r="AFH716" s="196"/>
      <c r="AFI716" s="196"/>
      <c r="AFJ716" s="196"/>
      <c r="AFK716" s="196"/>
      <c r="AFL716" s="196"/>
      <c r="AFM716" s="196"/>
      <c r="AFN716" s="196"/>
      <c r="AFO716" s="196"/>
      <c r="AFP716" s="196"/>
      <c r="AFQ716" s="196"/>
      <c r="AFR716" s="196"/>
      <c r="AFS716" s="196"/>
      <c r="AFT716" s="196"/>
      <c r="AFU716" s="196"/>
      <c r="AFV716" s="196"/>
      <c r="AFW716" s="196"/>
      <c r="AFX716" s="196"/>
      <c r="AFY716" s="196"/>
      <c r="AFZ716" s="196"/>
      <c r="AGA716" s="196"/>
      <c r="AGB716" s="196"/>
      <c r="AGC716" s="196"/>
      <c r="AGD716" s="196"/>
      <c r="AGE716" s="196"/>
      <c r="AGF716" s="196"/>
      <c r="AGG716" s="196"/>
      <c r="AGH716" s="196"/>
      <c r="AGI716" s="196"/>
      <c r="AGJ716" s="196"/>
      <c r="AGK716" s="196"/>
      <c r="AGL716" s="196"/>
      <c r="AGM716" s="196"/>
      <c r="AGN716" s="196"/>
      <c r="AGO716" s="196"/>
      <c r="AGP716" s="196"/>
    </row>
    <row r="717" spans="1:874" ht="15.75" customHeight="1" x14ac:dyDescent="0.25">
      <c r="A717" s="196"/>
      <c r="B717" s="196"/>
      <c r="C717" s="196"/>
      <c r="D717" s="205"/>
      <c r="E717" s="196"/>
      <c r="F717" s="196"/>
      <c r="G717" s="196"/>
      <c r="H717" s="196"/>
      <c r="I717" s="196"/>
      <c r="J717" s="196"/>
      <c r="K717" s="196"/>
      <c r="L717" s="206"/>
      <c r="M717" s="196"/>
      <c r="N717" s="196"/>
      <c r="O717" s="205"/>
      <c r="P717" s="196"/>
      <c r="Q717" s="196"/>
      <c r="R717" s="196"/>
      <c r="S717" s="196"/>
      <c r="T717" s="196"/>
      <c r="U717" s="196"/>
      <c r="V717" s="196"/>
      <c r="W717" s="196"/>
      <c r="X717" s="196"/>
      <c r="Y717" s="196"/>
      <c r="Z717" s="196"/>
      <c r="AA717" s="196"/>
      <c r="AB717" s="196"/>
      <c r="AC717" s="196"/>
      <c r="AD717" s="196"/>
      <c r="AE717" s="196"/>
      <c r="AF717" s="196"/>
      <c r="AG717" s="196"/>
      <c r="AH717" s="196"/>
      <c r="AI717" s="196"/>
      <c r="AJ717" s="196"/>
      <c r="AK717" s="196"/>
      <c r="AL717" s="196"/>
      <c r="AM717" s="196"/>
      <c r="AN717" s="196"/>
      <c r="AO717" s="196"/>
      <c r="AP717" s="196"/>
      <c r="AQ717" s="196"/>
      <c r="AR717" s="196"/>
      <c r="AS717" s="196"/>
      <c r="AT717" s="196"/>
      <c r="AU717" s="196"/>
      <c r="AV717" s="196"/>
      <c r="AW717" s="196"/>
      <c r="AX717" s="196"/>
      <c r="AY717" s="196"/>
      <c r="AZ717" s="196"/>
      <c r="BA717" s="196"/>
      <c r="BB717" s="196"/>
      <c r="BC717" s="196"/>
      <c r="BD717" s="196"/>
      <c r="BE717" s="196"/>
      <c r="BF717" s="196"/>
      <c r="BG717" s="196"/>
      <c r="BH717" s="196"/>
      <c r="BI717" s="196"/>
      <c r="BJ717" s="196"/>
      <c r="BK717" s="196"/>
      <c r="BL717" s="196"/>
      <c r="BM717" s="196"/>
      <c r="BN717" s="196"/>
      <c r="BO717" s="196"/>
      <c r="BP717" s="196"/>
      <c r="BQ717" s="196"/>
      <c r="BR717" s="196"/>
      <c r="BS717" s="196"/>
      <c r="BT717" s="196"/>
      <c r="BU717" s="196"/>
      <c r="BV717" s="196"/>
      <c r="BW717" s="196"/>
      <c r="BX717" s="196"/>
      <c r="BY717" s="196"/>
      <c r="BZ717" s="196"/>
      <c r="CA717" s="196"/>
      <c r="CB717" s="196"/>
      <c r="CC717" s="196"/>
      <c r="CD717" s="196"/>
      <c r="CE717" s="196"/>
      <c r="CF717" s="196"/>
      <c r="CG717" s="196"/>
      <c r="CH717" s="196"/>
      <c r="CI717" s="196"/>
      <c r="CJ717" s="196"/>
      <c r="CK717" s="196"/>
      <c r="CL717" s="196"/>
      <c r="CM717" s="196"/>
      <c r="CN717" s="196"/>
      <c r="CO717" s="196"/>
      <c r="CP717" s="196"/>
      <c r="CQ717" s="196"/>
      <c r="CR717" s="196"/>
      <c r="CS717" s="196"/>
      <c r="CT717" s="196"/>
      <c r="CU717" s="196"/>
      <c r="CV717" s="196"/>
      <c r="CW717" s="196"/>
      <c r="CX717" s="196"/>
      <c r="CY717" s="196"/>
      <c r="CZ717" s="196"/>
      <c r="DA717" s="196"/>
      <c r="DB717" s="196"/>
      <c r="DC717" s="196"/>
      <c r="DD717" s="196"/>
      <c r="DE717" s="196"/>
      <c r="DF717" s="196"/>
      <c r="DG717" s="196"/>
      <c r="DH717" s="196"/>
      <c r="DI717" s="196"/>
      <c r="DJ717" s="196"/>
      <c r="DK717" s="196"/>
      <c r="DL717" s="196"/>
      <c r="DM717" s="196"/>
      <c r="DN717" s="196"/>
      <c r="DO717" s="196"/>
      <c r="DP717" s="196"/>
      <c r="DQ717" s="196"/>
      <c r="DR717" s="196"/>
      <c r="DS717" s="196"/>
      <c r="DT717" s="196"/>
      <c r="DU717" s="196"/>
      <c r="DV717" s="196"/>
      <c r="DW717" s="196"/>
      <c r="DX717" s="196"/>
      <c r="DY717" s="196"/>
      <c r="DZ717" s="196"/>
      <c r="EA717" s="196"/>
      <c r="EB717" s="196"/>
      <c r="EC717" s="196"/>
      <c r="ED717" s="196"/>
      <c r="EE717" s="196"/>
      <c r="EF717" s="196"/>
      <c r="EG717" s="196"/>
      <c r="EH717" s="196"/>
      <c r="EI717" s="196"/>
      <c r="EJ717" s="196"/>
      <c r="EK717" s="196"/>
      <c r="EL717" s="196"/>
      <c r="EM717" s="196"/>
      <c r="EN717" s="196"/>
      <c r="EO717" s="196"/>
      <c r="EP717" s="196"/>
      <c r="EQ717" s="196"/>
      <c r="ER717" s="196"/>
      <c r="ES717" s="196"/>
      <c r="ET717" s="196"/>
      <c r="EU717" s="196"/>
      <c r="EV717" s="196"/>
      <c r="EW717" s="196"/>
      <c r="EX717" s="196"/>
      <c r="EY717" s="196"/>
      <c r="EZ717" s="196"/>
      <c r="FA717" s="196"/>
      <c r="FB717" s="196"/>
      <c r="FC717" s="196"/>
      <c r="FD717" s="196"/>
      <c r="FE717" s="196"/>
      <c r="FF717" s="196"/>
      <c r="FG717" s="196"/>
      <c r="FH717" s="196"/>
      <c r="FI717" s="196"/>
      <c r="FJ717" s="196"/>
      <c r="FK717" s="196"/>
      <c r="FL717" s="196"/>
      <c r="FM717" s="196"/>
      <c r="FN717" s="196"/>
      <c r="FO717" s="196"/>
      <c r="FP717" s="196"/>
      <c r="FQ717" s="196"/>
      <c r="FR717" s="196"/>
      <c r="FS717" s="196"/>
      <c r="FT717" s="196"/>
      <c r="FU717" s="196"/>
      <c r="FV717" s="196"/>
      <c r="FW717" s="196"/>
      <c r="FX717" s="196"/>
      <c r="FY717" s="196"/>
      <c r="FZ717" s="196"/>
      <c r="GA717" s="196"/>
      <c r="GB717" s="196"/>
      <c r="GC717" s="196"/>
      <c r="GD717" s="196"/>
      <c r="GE717" s="196"/>
      <c r="GF717" s="196"/>
      <c r="GG717" s="196"/>
      <c r="GH717" s="196"/>
      <c r="GI717" s="196"/>
      <c r="GJ717" s="196"/>
      <c r="GK717" s="196"/>
      <c r="GL717" s="196"/>
      <c r="GM717" s="196"/>
      <c r="GN717" s="196"/>
      <c r="GO717" s="196"/>
      <c r="GP717" s="196"/>
      <c r="GQ717" s="196"/>
      <c r="GR717" s="196"/>
      <c r="GS717" s="196"/>
      <c r="GT717" s="196"/>
      <c r="GU717" s="196"/>
      <c r="GV717" s="196"/>
      <c r="GW717" s="196"/>
      <c r="GX717" s="196"/>
      <c r="GY717" s="196"/>
      <c r="GZ717" s="196"/>
      <c r="HA717" s="196"/>
      <c r="HB717" s="196"/>
      <c r="HC717" s="196"/>
      <c r="HD717" s="196"/>
      <c r="HE717" s="196"/>
      <c r="HF717" s="196"/>
      <c r="HG717" s="196"/>
      <c r="HH717" s="196"/>
      <c r="HI717" s="196"/>
      <c r="HJ717" s="196"/>
      <c r="HK717" s="196"/>
      <c r="HL717" s="196"/>
      <c r="HM717" s="196"/>
      <c r="HN717" s="196"/>
      <c r="HO717" s="196"/>
      <c r="HP717" s="196"/>
      <c r="HQ717" s="196"/>
      <c r="HR717" s="196"/>
      <c r="HS717" s="196"/>
      <c r="HT717" s="196"/>
      <c r="HU717" s="196"/>
      <c r="HV717" s="196"/>
      <c r="HW717" s="196"/>
      <c r="HX717" s="196"/>
      <c r="HY717" s="196"/>
      <c r="HZ717" s="196"/>
      <c r="IA717" s="196"/>
      <c r="IB717" s="196"/>
      <c r="IC717" s="196"/>
      <c r="ID717" s="196"/>
      <c r="IE717" s="196"/>
      <c r="IF717" s="196"/>
      <c r="IG717" s="196"/>
      <c r="IH717" s="196"/>
      <c r="II717" s="196"/>
      <c r="IJ717" s="196"/>
      <c r="IK717" s="196"/>
      <c r="IL717" s="196"/>
      <c r="IM717" s="196"/>
      <c r="IN717" s="196"/>
      <c r="IO717" s="196"/>
      <c r="IP717" s="196"/>
      <c r="IQ717" s="196"/>
      <c r="IR717" s="196"/>
      <c r="IS717" s="196"/>
      <c r="IT717" s="196"/>
      <c r="IU717" s="196"/>
      <c r="IV717" s="196"/>
      <c r="IW717" s="196"/>
      <c r="IX717" s="196"/>
      <c r="IY717" s="196"/>
      <c r="IZ717" s="196"/>
      <c r="JA717" s="196"/>
      <c r="JB717" s="196"/>
      <c r="JC717" s="196"/>
      <c r="JD717" s="196"/>
      <c r="JE717" s="196"/>
      <c r="JF717" s="196"/>
      <c r="JG717" s="196"/>
      <c r="JH717" s="196"/>
      <c r="JI717" s="196"/>
      <c r="JJ717" s="196"/>
      <c r="JK717" s="196"/>
      <c r="JL717" s="196"/>
      <c r="JM717" s="196"/>
      <c r="JN717" s="196"/>
      <c r="JO717" s="196"/>
      <c r="JP717" s="196"/>
      <c r="JQ717" s="196"/>
      <c r="JR717" s="196"/>
      <c r="JS717" s="196"/>
      <c r="JT717" s="196"/>
      <c r="JU717" s="196"/>
      <c r="JV717" s="196"/>
      <c r="JW717" s="196"/>
      <c r="JX717" s="196"/>
      <c r="JY717" s="196"/>
      <c r="JZ717" s="196"/>
      <c r="KA717" s="196"/>
      <c r="KB717" s="196"/>
      <c r="KC717" s="196"/>
      <c r="KD717" s="196"/>
      <c r="KE717" s="196"/>
      <c r="KF717" s="196"/>
      <c r="KG717" s="196"/>
      <c r="KH717" s="196"/>
      <c r="KI717" s="196"/>
      <c r="KJ717" s="196"/>
      <c r="KK717" s="196"/>
      <c r="KL717" s="196"/>
      <c r="KM717" s="196"/>
      <c r="KN717" s="196"/>
      <c r="KO717" s="196"/>
      <c r="KP717" s="196"/>
      <c r="KQ717" s="196"/>
      <c r="KR717" s="196"/>
      <c r="KS717" s="196"/>
      <c r="KT717" s="196"/>
      <c r="KU717" s="196"/>
      <c r="KV717" s="196"/>
      <c r="KW717" s="196"/>
      <c r="KX717" s="196"/>
      <c r="KY717" s="196"/>
      <c r="KZ717" s="196"/>
      <c r="LA717" s="196"/>
      <c r="LB717" s="196"/>
      <c r="LC717" s="196"/>
      <c r="LD717" s="196"/>
      <c r="LE717" s="196"/>
      <c r="LF717" s="196"/>
      <c r="LG717" s="196"/>
      <c r="LH717" s="196"/>
      <c r="LI717" s="196"/>
      <c r="LJ717" s="196"/>
      <c r="LK717" s="196"/>
      <c r="LL717" s="196"/>
      <c r="LM717" s="196"/>
      <c r="LN717" s="196"/>
      <c r="LO717" s="196"/>
      <c r="LP717" s="196"/>
      <c r="LQ717" s="196"/>
      <c r="LR717" s="196"/>
      <c r="LS717" s="196"/>
      <c r="LT717" s="196"/>
      <c r="LU717" s="196"/>
      <c r="LV717" s="196"/>
      <c r="LW717" s="196"/>
      <c r="LX717" s="196"/>
      <c r="LY717" s="196"/>
      <c r="LZ717" s="196"/>
      <c r="MA717" s="196"/>
      <c r="MB717" s="196"/>
      <c r="MC717" s="196"/>
      <c r="MD717" s="196"/>
      <c r="ME717" s="196"/>
      <c r="MF717" s="196"/>
      <c r="MG717" s="196"/>
      <c r="MH717" s="196"/>
      <c r="MI717" s="196"/>
      <c r="MJ717" s="196"/>
      <c r="MK717" s="196"/>
      <c r="ML717" s="196"/>
      <c r="MM717" s="196"/>
      <c r="MN717" s="196"/>
      <c r="MO717" s="196"/>
      <c r="MP717" s="196"/>
      <c r="MQ717" s="196"/>
      <c r="MR717" s="196"/>
      <c r="MS717" s="196"/>
      <c r="MT717" s="196"/>
      <c r="MU717" s="196"/>
      <c r="MV717" s="196"/>
      <c r="MW717" s="196"/>
      <c r="MX717" s="196"/>
      <c r="MY717" s="196"/>
      <c r="MZ717" s="196"/>
      <c r="NA717" s="196"/>
      <c r="NB717" s="196"/>
      <c r="NC717" s="196"/>
      <c r="ND717" s="196"/>
      <c r="NE717" s="196"/>
      <c r="NF717" s="196"/>
      <c r="NG717" s="196"/>
      <c r="NH717" s="196"/>
      <c r="NI717" s="196"/>
      <c r="NJ717" s="196"/>
      <c r="NK717" s="196"/>
      <c r="NL717" s="196"/>
      <c r="NM717" s="196"/>
      <c r="NN717" s="196"/>
      <c r="NO717" s="196"/>
      <c r="NP717" s="196"/>
      <c r="NQ717" s="196"/>
      <c r="NR717" s="196"/>
      <c r="NS717" s="196"/>
      <c r="NT717" s="196"/>
      <c r="NU717" s="196"/>
      <c r="NV717" s="196"/>
      <c r="NW717" s="196"/>
      <c r="NX717" s="196"/>
      <c r="NY717" s="196"/>
      <c r="NZ717" s="196"/>
      <c r="OA717" s="196"/>
      <c r="OB717" s="196"/>
      <c r="OC717" s="196"/>
      <c r="OD717" s="196"/>
      <c r="OE717" s="196"/>
      <c r="OF717" s="196"/>
      <c r="OG717" s="196"/>
      <c r="OH717" s="196"/>
      <c r="OI717" s="196"/>
      <c r="OJ717" s="196"/>
      <c r="OK717" s="196"/>
      <c r="OL717" s="196"/>
      <c r="AFC717" s="196"/>
      <c r="AFD717" s="196"/>
      <c r="AFE717" s="196"/>
      <c r="AFF717" s="196"/>
      <c r="AFG717" s="196"/>
      <c r="AFH717" s="196"/>
      <c r="AFI717" s="196"/>
      <c r="AFJ717" s="196"/>
      <c r="AFK717" s="196"/>
      <c r="AFL717" s="196"/>
      <c r="AFM717" s="196"/>
      <c r="AFN717" s="196"/>
      <c r="AFO717" s="196"/>
      <c r="AFP717" s="196"/>
      <c r="AFQ717" s="196"/>
      <c r="AFR717" s="196"/>
      <c r="AFS717" s="196"/>
      <c r="AFT717" s="196"/>
      <c r="AFU717" s="196"/>
      <c r="AFV717" s="196"/>
      <c r="AFW717" s="196"/>
      <c r="AFX717" s="196"/>
      <c r="AFY717" s="196"/>
      <c r="AFZ717" s="196"/>
      <c r="AGA717" s="196"/>
      <c r="AGB717" s="196"/>
      <c r="AGC717" s="196"/>
      <c r="AGD717" s="196"/>
      <c r="AGE717" s="196"/>
      <c r="AGF717" s="196"/>
      <c r="AGG717" s="196"/>
      <c r="AGH717" s="196"/>
      <c r="AGI717" s="196"/>
      <c r="AGJ717" s="196"/>
      <c r="AGK717" s="196"/>
      <c r="AGL717" s="196"/>
      <c r="AGM717" s="196"/>
      <c r="AGN717" s="196"/>
      <c r="AGO717" s="196"/>
      <c r="AGP717" s="196"/>
    </row>
    <row r="718" spans="1:874" ht="15.75" customHeight="1" x14ac:dyDescent="0.25">
      <c r="A718" s="196"/>
      <c r="B718" s="196"/>
      <c r="C718" s="196"/>
      <c r="D718" s="205"/>
      <c r="E718" s="196"/>
      <c r="F718" s="196"/>
      <c r="G718" s="196"/>
      <c r="H718" s="196"/>
      <c r="I718" s="196"/>
      <c r="J718" s="196"/>
      <c r="K718" s="196"/>
      <c r="L718" s="206"/>
      <c r="M718" s="196"/>
      <c r="N718" s="196"/>
      <c r="O718" s="205"/>
      <c r="P718" s="196"/>
      <c r="Q718" s="196"/>
      <c r="R718" s="196"/>
      <c r="S718" s="196"/>
      <c r="T718" s="196"/>
      <c r="U718" s="196"/>
      <c r="V718" s="196"/>
      <c r="W718" s="196"/>
      <c r="X718" s="196"/>
      <c r="Y718" s="196"/>
      <c r="Z718" s="196"/>
      <c r="AA718" s="196"/>
      <c r="AB718" s="196"/>
      <c r="AC718" s="196"/>
      <c r="AD718" s="196"/>
      <c r="AE718" s="196"/>
      <c r="AF718" s="196"/>
      <c r="AG718" s="196"/>
      <c r="AH718" s="196"/>
      <c r="AI718" s="196"/>
      <c r="AJ718" s="196"/>
      <c r="AK718" s="196"/>
      <c r="AL718" s="196"/>
      <c r="AM718" s="196"/>
      <c r="AN718" s="196"/>
      <c r="AO718" s="196"/>
      <c r="AP718" s="196"/>
      <c r="AQ718" s="196"/>
      <c r="AR718" s="196"/>
      <c r="AS718" s="196"/>
      <c r="AT718" s="196"/>
      <c r="AU718" s="196"/>
      <c r="AV718" s="196"/>
      <c r="AW718" s="196"/>
      <c r="AX718" s="196"/>
      <c r="AY718" s="196"/>
      <c r="AZ718" s="196"/>
      <c r="BA718" s="196"/>
      <c r="BB718" s="196"/>
      <c r="BC718" s="196"/>
      <c r="BD718" s="196"/>
      <c r="BE718" s="196"/>
      <c r="BF718" s="196"/>
      <c r="BG718" s="196"/>
      <c r="BH718" s="196"/>
      <c r="BI718" s="196"/>
      <c r="BJ718" s="196"/>
      <c r="BK718" s="196"/>
      <c r="BL718" s="196"/>
      <c r="BM718" s="196"/>
      <c r="BN718" s="196"/>
      <c r="BO718" s="196"/>
      <c r="BP718" s="196"/>
      <c r="BQ718" s="196"/>
      <c r="BR718" s="196"/>
      <c r="BS718" s="196"/>
      <c r="BT718" s="196"/>
      <c r="BU718" s="196"/>
      <c r="BV718" s="196"/>
      <c r="BW718" s="196"/>
      <c r="BX718" s="196"/>
      <c r="BY718" s="196"/>
      <c r="BZ718" s="196"/>
      <c r="CA718" s="196"/>
      <c r="CB718" s="196"/>
      <c r="CC718" s="196"/>
      <c r="CD718" s="196"/>
      <c r="CE718" s="196"/>
      <c r="CF718" s="196"/>
      <c r="CG718" s="196"/>
      <c r="CH718" s="196"/>
      <c r="CI718" s="196"/>
      <c r="CJ718" s="196"/>
      <c r="CK718" s="196"/>
      <c r="CL718" s="196"/>
      <c r="CM718" s="196"/>
      <c r="CN718" s="196"/>
      <c r="CO718" s="196"/>
      <c r="CP718" s="196"/>
      <c r="CQ718" s="196"/>
      <c r="CR718" s="196"/>
      <c r="CS718" s="196"/>
      <c r="CT718" s="196"/>
      <c r="CU718" s="196"/>
      <c r="CV718" s="196"/>
      <c r="CW718" s="196"/>
      <c r="CX718" s="196"/>
      <c r="CY718" s="196"/>
      <c r="CZ718" s="196"/>
      <c r="DA718" s="196"/>
      <c r="DB718" s="196"/>
      <c r="DC718" s="196"/>
      <c r="DD718" s="196"/>
      <c r="DE718" s="196"/>
      <c r="DF718" s="196"/>
      <c r="DG718" s="196"/>
      <c r="DH718" s="196"/>
      <c r="DI718" s="196"/>
      <c r="DJ718" s="196"/>
      <c r="DK718" s="196"/>
      <c r="DL718" s="196"/>
      <c r="DM718" s="196"/>
      <c r="DN718" s="196"/>
      <c r="DO718" s="196"/>
      <c r="DP718" s="196"/>
      <c r="DQ718" s="196"/>
      <c r="DR718" s="196"/>
      <c r="DS718" s="196"/>
      <c r="DT718" s="196"/>
      <c r="DU718" s="196"/>
      <c r="DV718" s="196"/>
      <c r="DW718" s="196"/>
      <c r="DX718" s="196"/>
      <c r="DY718" s="196"/>
      <c r="DZ718" s="196"/>
      <c r="EA718" s="196"/>
      <c r="EB718" s="196"/>
      <c r="EC718" s="196"/>
      <c r="ED718" s="196"/>
      <c r="EE718" s="196"/>
      <c r="EF718" s="196"/>
      <c r="EG718" s="196"/>
      <c r="EH718" s="196"/>
      <c r="EI718" s="196"/>
      <c r="EJ718" s="196"/>
      <c r="EK718" s="196"/>
      <c r="EL718" s="196"/>
      <c r="EM718" s="196"/>
      <c r="EN718" s="196"/>
      <c r="EO718" s="196"/>
      <c r="EP718" s="196"/>
      <c r="EQ718" s="196"/>
      <c r="ER718" s="196"/>
      <c r="ES718" s="196"/>
      <c r="ET718" s="196"/>
      <c r="EU718" s="196"/>
      <c r="EV718" s="196"/>
      <c r="EW718" s="196"/>
      <c r="EX718" s="196"/>
      <c r="EY718" s="196"/>
      <c r="EZ718" s="196"/>
      <c r="FA718" s="196"/>
      <c r="FB718" s="196"/>
      <c r="FC718" s="196"/>
      <c r="FD718" s="196"/>
      <c r="FE718" s="196"/>
      <c r="FF718" s="196"/>
      <c r="FG718" s="196"/>
      <c r="FH718" s="196"/>
      <c r="FI718" s="196"/>
      <c r="FJ718" s="196"/>
      <c r="FK718" s="196"/>
      <c r="FL718" s="196"/>
      <c r="FM718" s="196"/>
      <c r="FN718" s="196"/>
      <c r="FO718" s="196"/>
      <c r="FP718" s="196"/>
      <c r="FQ718" s="196"/>
      <c r="FR718" s="196"/>
      <c r="FS718" s="196"/>
      <c r="FT718" s="196"/>
      <c r="FU718" s="196"/>
      <c r="FV718" s="196"/>
      <c r="FW718" s="196"/>
      <c r="FX718" s="196"/>
      <c r="FY718" s="196"/>
      <c r="FZ718" s="196"/>
      <c r="GA718" s="196"/>
      <c r="GB718" s="196"/>
      <c r="GC718" s="196"/>
      <c r="GD718" s="196"/>
      <c r="GE718" s="196"/>
      <c r="GF718" s="196"/>
      <c r="GG718" s="196"/>
      <c r="GH718" s="196"/>
      <c r="GI718" s="196"/>
      <c r="GJ718" s="196"/>
      <c r="GK718" s="196"/>
      <c r="GL718" s="196"/>
      <c r="GM718" s="196"/>
      <c r="GN718" s="196"/>
      <c r="GO718" s="196"/>
      <c r="GP718" s="196"/>
      <c r="GQ718" s="196"/>
      <c r="GR718" s="196"/>
      <c r="GS718" s="196"/>
      <c r="GT718" s="196"/>
      <c r="GU718" s="196"/>
      <c r="GV718" s="196"/>
      <c r="GW718" s="196"/>
      <c r="GX718" s="196"/>
      <c r="GY718" s="196"/>
      <c r="GZ718" s="196"/>
      <c r="HA718" s="196"/>
      <c r="HB718" s="196"/>
      <c r="HC718" s="196"/>
      <c r="HD718" s="196"/>
      <c r="HE718" s="196"/>
      <c r="HF718" s="196"/>
      <c r="HG718" s="196"/>
      <c r="HH718" s="196"/>
      <c r="HI718" s="196"/>
      <c r="HJ718" s="196"/>
      <c r="HK718" s="196"/>
      <c r="HL718" s="196"/>
      <c r="HM718" s="196"/>
      <c r="HN718" s="196"/>
      <c r="HO718" s="196"/>
      <c r="HP718" s="196"/>
      <c r="HQ718" s="196"/>
      <c r="HR718" s="196"/>
      <c r="HS718" s="196"/>
      <c r="HT718" s="196"/>
      <c r="HU718" s="196"/>
      <c r="HV718" s="196"/>
      <c r="HW718" s="196"/>
      <c r="HX718" s="196"/>
      <c r="HY718" s="196"/>
      <c r="HZ718" s="196"/>
      <c r="IA718" s="196"/>
      <c r="IB718" s="196"/>
      <c r="IC718" s="196"/>
      <c r="ID718" s="196"/>
      <c r="IE718" s="196"/>
      <c r="IF718" s="196"/>
      <c r="IG718" s="196"/>
      <c r="IH718" s="196"/>
      <c r="II718" s="196"/>
      <c r="IJ718" s="196"/>
      <c r="IK718" s="196"/>
      <c r="IL718" s="196"/>
      <c r="IM718" s="196"/>
      <c r="IN718" s="196"/>
      <c r="IO718" s="196"/>
      <c r="IP718" s="196"/>
      <c r="IQ718" s="196"/>
      <c r="IR718" s="196"/>
      <c r="IS718" s="196"/>
      <c r="IT718" s="196"/>
      <c r="IU718" s="196"/>
      <c r="IV718" s="196"/>
      <c r="IW718" s="196"/>
      <c r="IX718" s="196"/>
      <c r="IY718" s="196"/>
      <c r="IZ718" s="196"/>
      <c r="JA718" s="196"/>
      <c r="JB718" s="196"/>
      <c r="JC718" s="196"/>
      <c r="JD718" s="196"/>
      <c r="JE718" s="196"/>
      <c r="JF718" s="196"/>
      <c r="JG718" s="196"/>
      <c r="JH718" s="196"/>
      <c r="JI718" s="196"/>
      <c r="JJ718" s="196"/>
      <c r="JK718" s="196"/>
      <c r="JL718" s="196"/>
      <c r="JM718" s="196"/>
      <c r="JN718" s="196"/>
      <c r="JO718" s="196"/>
      <c r="JP718" s="196"/>
      <c r="JQ718" s="196"/>
      <c r="JR718" s="196"/>
      <c r="JS718" s="196"/>
      <c r="JT718" s="196"/>
      <c r="JU718" s="196"/>
      <c r="JV718" s="196"/>
      <c r="JW718" s="196"/>
      <c r="JX718" s="196"/>
      <c r="JY718" s="196"/>
      <c r="JZ718" s="196"/>
      <c r="KA718" s="196"/>
      <c r="KB718" s="196"/>
      <c r="KC718" s="196"/>
      <c r="KD718" s="196"/>
      <c r="KE718" s="196"/>
      <c r="KF718" s="196"/>
      <c r="KG718" s="196"/>
      <c r="KH718" s="196"/>
      <c r="KI718" s="196"/>
      <c r="KJ718" s="196"/>
      <c r="KK718" s="196"/>
      <c r="KL718" s="196"/>
      <c r="KM718" s="196"/>
      <c r="KN718" s="196"/>
      <c r="KO718" s="196"/>
      <c r="KP718" s="196"/>
      <c r="KQ718" s="196"/>
      <c r="KR718" s="196"/>
      <c r="KS718" s="196"/>
      <c r="KT718" s="196"/>
      <c r="KU718" s="196"/>
      <c r="KV718" s="196"/>
      <c r="KW718" s="196"/>
      <c r="KX718" s="196"/>
      <c r="KY718" s="196"/>
      <c r="KZ718" s="196"/>
      <c r="LA718" s="196"/>
      <c r="LB718" s="196"/>
      <c r="LC718" s="196"/>
      <c r="LD718" s="196"/>
      <c r="LE718" s="196"/>
      <c r="LF718" s="196"/>
      <c r="LG718" s="196"/>
      <c r="LH718" s="196"/>
      <c r="LI718" s="196"/>
      <c r="LJ718" s="196"/>
      <c r="LK718" s="196"/>
      <c r="LL718" s="196"/>
      <c r="LM718" s="196"/>
      <c r="LN718" s="196"/>
      <c r="LO718" s="196"/>
      <c r="LP718" s="196"/>
      <c r="LQ718" s="196"/>
      <c r="LR718" s="196"/>
      <c r="LS718" s="196"/>
      <c r="LT718" s="196"/>
      <c r="LU718" s="196"/>
      <c r="LV718" s="196"/>
      <c r="LW718" s="196"/>
      <c r="LX718" s="196"/>
      <c r="LY718" s="196"/>
      <c r="LZ718" s="196"/>
      <c r="MA718" s="196"/>
      <c r="MB718" s="196"/>
      <c r="MC718" s="196"/>
      <c r="MD718" s="196"/>
      <c r="ME718" s="196"/>
      <c r="MF718" s="196"/>
      <c r="MG718" s="196"/>
      <c r="MH718" s="196"/>
      <c r="MI718" s="196"/>
      <c r="MJ718" s="196"/>
      <c r="MK718" s="196"/>
      <c r="ML718" s="196"/>
      <c r="MM718" s="196"/>
      <c r="MN718" s="196"/>
      <c r="MO718" s="196"/>
      <c r="MP718" s="196"/>
      <c r="MQ718" s="196"/>
      <c r="MR718" s="196"/>
      <c r="MS718" s="196"/>
      <c r="MT718" s="196"/>
      <c r="MU718" s="196"/>
      <c r="MV718" s="196"/>
      <c r="MW718" s="196"/>
      <c r="MX718" s="196"/>
      <c r="MY718" s="196"/>
      <c r="MZ718" s="196"/>
      <c r="NA718" s="196"/>
      <c r="NB718" s="196"/>
      <c r="NC718" s="196"/>
      <c r="ND718" s="196"/>
      <c r="NE718" s="196"/>
      <c r="NF718" s="196"/>
      <c r="NG718" s="196"/>
      <c r="NH718" s="196"/>
      <c r="NI718" s="196"/>
      <c r="NJ718" s="196"/>
      <c r="NK718" s="196"/>
      <c r="NL718" s="196"/>
      <c r="NM718" s="196"/>
      <c r="NN718" s="196"/>
      <c r="NO718" s="196"/>
      <c r="NP718" s="196"/>
      <c r="NQ718" s="196"/>
      <c r="NR718" s="196"/>
      <c r="NS718" s="196"/>
      <c r="NT718" s="196"/>
      <c r="NU718" s="196"/>
      <c r="NV718" s="196"/>
      <c r="NW718" s="196"/>
      <c r="NX718" s="196"/>
      <c r="NY718" s="196"/>
      <c r="NZ718" s="196"/>
      <c r="OA718" s="196"/>
      <c r="OB718" s="196"/>
      <c r="OC718" s="196"/>
      <c r="OD718" s="196"/>
      <c r="OE718" s="196"/>
      <c r="OF718" s="196"/>
      <c r="OG718" s="196"/>
      <c r="OH718" s="196"/>
      <c r="OI718" s="196"/>
      <c r="OJ718" s="196"/>
      <c r="OK718" s="196"/>
      <c r="OL718" s="196"/>
      <c r="AFC718" s="196"/>
      <c r="AFD718" s="196"/>
      <c r="AFE718" s="196"/>
      <c r="AFF718" s="196"/>
      <c r="AFG718" s="196"/>
      <c r="AFH718" s="196"/>
      <c r="AFI718" s="196"/>
      <c r="AFJ718" s="196"/>
      <c r="AFK718" s="196"/>
      <c r="AFL718" s="196"/>
      <c r="AFM718" s="196"/>
      <c r="AFN718" s="196"/>
      <c r="AFO718" s="196"/>
      <c r="AFP718" s="196"/>
      <c r="AFQ718" s="196"/>
      <c r="AFR718" s="196"/>
      <c r="AFS718" s="196"/>
      <c r="AFT718" s="196"/>
      <c r="AFU718" s="196"/>
      <c r="AFV718" s="196"/>
      <c r="AFW718" s="196"/>
      <c r="AFX718" s="196"/>
      <c r="AFY718" s="196"/>
      <c r="AFZ718" s="196"/>
      <c r="AGA718" s="196"/>
      <c r="AGB718" s="196"/>
      <c r="AGC718" s="196"/>
      <c r="AGD718" s="196"/>
      <c r="AGE718" s="196"/>
      <c r="AGF718" s="196"/>
      <c r="AGG718" s="196"/>
      <c r="AGH718" s="196"/>
      <c r="AGI718" s="196"/>
      <c r="AGJ718" s="196"/>
      <c r="AGK718" s="196"/>
      <c r="AGL718" s="196"/>
      <c r="AGM718" s="196"/>
      <c r="AGN718" s="196"/>
      <c r="AGO718" s="196"/>
      <c r="AGP718" s="196"/>
    </row>
    <row r="719" spans="1:874" ht="15.75" customHeight="1" x14ac:dyDescent="0.25">
      <c r="A719" s="196"/>
      <c r="B719" s="196"/>
      <c r="C719" s="196"/>
      <c r="D719" s="205"/>
      <c r="E719" s="196"/>
      <c r="F719" s="196"/>
      <c r="G719" s="196"/>
      <c r="H719" s="196"/>
      <c r="I719" s="196"/>
      <c r="J719" s="196"/>
      <c r="K719" s="196"/>
      <c r="L719" s="206"/>
      <c r="M719" s="196"/>
      <c r="N719" s="196"/>
      <c r="O719" s="205"/>
      <c r="P719" s="196"/>
      <c r="Q719" s="196"/>
      <c r="R719" s="196"/>
      <c r="S719" s="196"/>
      <c r="T719" s="196"/>
      <c r="U719" s="196"/>
      <c r="V719" s="196"/>
      <c r="W719" s="196"/>
      <c r="X719" s="196"/>
      <c r="Y719" s="196"/>
      <c r="Z719" s="196"/>
      <c r="AA719" s="196"/>
      <c r="AB719" s="196"/>
      <c r="AC719" s="196"/>
      <c r="AD719" s="196"/>
      <c r="AE719" s="196"/>
      <c r="AF719" s="196"/>
      <c r="AG719" s="196"/>
      <c r="AH719" s="196"/>
      <c r="AI719" s="196"/>
      <c r="AJ719" s="196"/>
      <c r="AK719" s="196"/>
      <c r="AL719" s="196"/>
      <c r="AM719" s="196"/>
      <c r="AN719" s="196"/>
      <c r="AO719" s="196"/>
      <c r="AP719" s="196"/>
      <c r="AQ719" s="196"/>
      <c r="AR719" s="196"/>
      <c r="AS719" s="196"/>
      <c r="AT719" s="196"/>
      <c r="AU719" s="196"/>
      <c r="AV719" s="196"/>
      <c r="AW719" s="196"/>
      <c r="AX719" s="196"/>
      <c r="AY719" s="196"/>
      <c r="AZ719" s="196"/>
      <c r="BA719" s="196"/>
      <c r="BB719" s="196"/>
      <c r="BC719" s="196"/>
      <c r="BD719" s="196"/>
      <c r="BE719" s="196"/>
      <c r="BF719" s="196"/>
      <c r="BG719" s="196"/>
      <c r="BH719" s="196"/>
      <c r="BI719" s="196"/>
      <c r="BJ719" s="196"/>
      <c r="BK719" s="196"/>
      <c r="BL719" s="196"/>
      <c r="BM719" s="196"/>
      <c r="BN719" s="196"/>
      <c r="BO719" s="196"/>
      <c r="BP719" s="196"/>
      <c r="BQ719" s="196"/>
      <c r="BR719" s="196"/>
      <c r="BS719" s="196"/>
      <c r="BT719" s="196"/>
      <c r="BU719" s="196"/>
      <c r="BV719" s="196"/>
      <c r="BW719" s="196"/>
      <c r="BX719" s="196"/>
      <c r="BY719" s="196"/>
      <c r="BZ719" s="196"/>
      <c r="CA719" s="196"/>
      <c r="CB719" s="196"/>
      <c r="CC719" s="196"/>
      <c r="CD719" s="196"/>
      <c r="CE719" s="196"/>
      <c r="CF719" s="196"/>
      <c r="CG719" s="196"/>
      <c r="CH719" s="196"/>
      <c r="CI719" s="196"/>
      <c r="CJ719" s="196"/>
      <c r="CK719" s="196"/>
      <c r="CL719" s="196"/>
      <c r="CM719" s="196"/>
      <c r="CN719" s="196"/>
      <c r="CO719" s="196"/>
      <c r="CP719" s="196"/>
      <c r="CQ719" s="196"/>
      <c r="CR719" s="196"/>
      <c r="CS719" s="196"/>
      <c r="CT719" s="196"/>
      <c r="CU719" s="196"/>
      <c r="CV719" s="196"/>
      <c r="CW719" s="196"/>
      <c r="CX719" s="196"/>
      <c r="CY719" s="196"/>
      <c r="CZ719" s="196"/>
      <c r="DA719" s="196"/>
      <c r="DB719" s="196"/>
      <c r="DC719" s="196"/>
      <c r="DD719" s="196"/>
      <c r="DE719" s="196"/>
      <c r="DF719" s="196"/>
      <c r="DG719" s="196"/>
      <c r="DH719" s="196"/>
      <c r="DI719" s="196"/>
      <c r="DJ719" s="196"/>
      <c r="DK719" s="196"/>
      <c r="DL719" s="196"/>
      <c r="DM719" s="196"/>
      <c r="DN719" s="196"/>
      <c r="DO719" s="196"/>
      <c r="DP719" s="196"/>
      <c r="DQ719" s="196"/>
      <c r="DR719" s="196"/>
      <c r="DS719" s="196"/>
      <c r="DT719" s="196"/>
      <c r="DU719" s="196"/>
      <c r="DV719" s="196"/>
      <c r="DW719" s="196"/>
      <c r="DX719" s="196"/>
      <c r="DY719" s="196"/>
      <c r="DZ719" s="196"/>
      <c r="EA719" s="196"/>
      <c r="EB719" s="196"/>
      <c r="EC719" s="196"/>
      <c r="ED719" s="196"/>
      <c r="EE719" s="196"/>
      <c r="EF719" s="196"/>
      <c r="EG719" s="196"/>
      <c r="EH719" s="196"/>
      <c r="EI719" s="196"/>
      <c r="EJ719" s="196"/>
      <c r="EK719" s="196"/>
      <c r="EL719" s="196"/>
      <c r="EM719" s="196"/>
      <c r="EN719" s="196"/>
      <c r="EO719" s="196"/>
      <c r="EP719" s="196"/>
      <c r="EQ719" s="196"/>
      <c r="ER719" s="196"/>
      <c r="ES719" s="196"/>
      <c r="ET719" s="196"/>
      <c r="EU719" s="196"/>
      <c r="EV719" s="196"/>
      <c r="EW719" s="196"/>
      <c r="EX719" s="196"/>
      <c r="EY719" s="196"/>
      <c r="EZ719" s="196"/>
      <c r="FA719" s="196"/>
      <c r="FB719" s="196"/>
      <c r="FC719" s="196"/>
      <c r="FD719" s="196"/>
      <c r="FE719" s="196"/>
      <c r="FF719" s="196"/>
      <c r="FG719" s="196"/>
      <c r="FH719" s="196"/>
      <c r="FI719" s="196"/>
      <c r="FJ719" s="196"/>
      <c r="FK719" s="196"/>
      <c r="FL719" s="196"/>
      <c r="FM719" s="196"/>
      <c r="FN719" s="196"/>
      <c r="FO719" s="196"/>
      <c r="FP719" s="196"/>
      <c r="FQ719" s="196"/>
      <c r="FR719" s="196"/>
      <c r="FS719" s="196"/>
      <c r="FT719" s="196"/>
      <c r="FU719" s="196"/>
      <c r="FV719" s="196"/>
      <c r="FW719" s="196"/>
      <c r="FX719" s="196"/>
      <c r="FY719" s="196"/>
      <c r="FZ719" s="196"/>
      <c r="GA719" s="196"/>
      <c r="GB719" s="196"/>
      <c r="GC719" s="196"/>
      <c r="GD719" s="196"/>
      <c r="GE719" s="196"/>
      <c r="GF719" s="196"/>
      <c r="GG719" s="196"/>
      <c r="GH719" s="196"/>
      <c r="GI719" s="196"/>
      <c r="GJ719" s="196"/>
      <c r="GK719" s="196"/>
      <c r="GL719" s="196"/>
      <c r="GM719" s="196"/>
      <c r="GN719" s="196"/>
      <c r="GO719" s="196"/>
      <c r="GP719" s="196"/>
      <c r="GQ719" s="196"/>
      <c r="GR719" s="196"/>
      <c r="GS719" s="196"/>
      <c r="GT719" s="196"/>
      <c r="GU719" s="196"/>
      <c r="GV719" s="196"/>
      <c r="GW719" s="196"/>
      <c r="GX719" s="196"/>
      <c r="GY719" s="196"/>
      <c r="GZ719" s="196"/>
      <c r="HA719" s="196"/>
      <c r="HB719" s="196"/>
      <c r="HC719" s="196"/>
      <c r="HD719" s="196"/>
      <c r="HE719" s="196"/>
      <c r="HF719" s="196"/>
      <c r="HG719" s="196"/>
      <c r="HH719" s="196"/>
      <c r="HI719" s="196"/>
      <c r="HJ719" s="196"/>
      <c r="HK719" s="196"/>
      <c r="HL719" s="196"/>
      <c r="HM719" s="196"/>
      <c r="HN719" s="196"/>
      <c r="HO719" s="196"/>
      <c r="HP719" s="196"/>
      <c r="HQ719" s="196"/>
      <c r="HR719" s="196"/>
      <c r="HS719" s="196"/>
      <c r="HT719" s="196"/>
      <c r="HU719" s="196"/>
      <c r="HV719" s="196"/>
      <c r="HW719" s="196"/>
      <c r="HX719" s="196"/>
      <c r="HY719" s="196"/>
      <c r="HZ719" s="196"/>
      <c r="IA719" s="196"/>
      <c r="IB719" s="196"/>
      <c r="IC719" s="196"/>
      <c r="ID719" s="196"/>
      <c r="IE719" s="196"/>
      <c r="IF719" s="196"/>
      <c r="IG719" s="196"/>
      <c r="IH719" s="196"/>
      <c r="II719" s="196"/>
      <c r="IJ719" s="196"/>
      <c r="IK719" s="196"/>
      <c r="IL719" s="196"/>
      <c r="IM719" s="196"/>
      <c r="IN719" s="196"/>
      <c r="IO719" s="196"/>
      <c r="IP719" s="196"/>
      <c r="IQ719" s="196"/>
      <c r="IR719" s="196"/>
      <c r="IS719" s="196"/>
      <c r="IT719" s="196"/>
      <c r="IU719" s="196"/>
      <c r="IV719" s="196"/>
      <c r="IW719" s="196"/>
      <c r="IX719" s="196"/>
      <c r="IY719" s="196"/>
      <c r="IZ719" s="196"/>
      <c r="JA719" s="196"/>
      <c r="JB719" s="196"/>
      <c r="JC719" s="196"/>
      <c r="JD719" s="196"/>
      <c r="JE719" s="196"/>
      <c r="JF719" s="196"/>
      <c r="JG719" s="196"/>
      <c r="JH719" s="196"/>
      <c r="JI719" s="196"/>
      <c r="JJ719" s="196"/>
      <c r="JK719" s="196"/>
      <c r="JL719" s="196"/>
      <c r="JM719" s="196"/>
      <c r="JN719" s="196"/>
      <c r="JO719" s="196"/>
      <c r="JP719" s="196"/>
      <c r="JQ719" s="196"/>
      <c r="JR719" s="196"/>
      <c r="JS719" s="196"/>
      <c r="JT719" s="196"/>
      <c r="JU719" s="196"/>
      <c r="JV719" s="196"/>
      <c r="JW719" s="196"/>
      <c r="JX719" s="196"/>
      <c r="JY719" s="196"/>
      <c r="JZ719" s="196"/>
      <c r="KA719" s="196"/>
      <c r="KB719" s="196"/>
      <c r="KC719" s="196"/>
      <c r="KD719" s="196"/>
      <c r="KE719" s="196"/>
      <c r="KF719" s="196"/>
      <c r="KG719" s="196"/>
      <c r="KH719" s="196"/>
      <c r="KI719" s="196"/>
      <c r="KJ719" s="196"/>
      <c r="KK719" s="196"/>
      <c r="KL719" s="196"/>
      <c r="KM719" s="196"/>
      <c r="KN719" s="196"/>
      <c r="KO719" s="196"/>
      <c r="KP719" s="196"/>
      <c r="KQ719" s="196"/>
      <c r="KR719" s="196"/>
      <c r="KS719" s="196"/>
      <c r="KT719" s="196"/>
      <c r="KU719" s="196"/>
      <c r="KV719" s="196"/>
      <c r="KW719" s="196"/>
      <c r="KX719" s="196"/>
      <c r="KY719" s="196"/>
      <c r="KZ719" s="196"/>
      <c r="LA719" s="196"/>
      <c r="LB719" s="196"/>
      <c r="LC719" s="196"/>
      <c r="LD719" s="196"/>
      <c r="LE719" s="196"/>
      <c r="LF719" s="196"/>
      <c r="LG719" s="196"/>
      <c r="LH719" s="196"/>
      <c r="LI719" s="196"/>
      <c r="LJ719" s="196"/>
      <c r="LK719" s="196"/>
      <c r="LL719" s="196"/>
      <c r="LM719" s="196"/>
      <c r="LN719" s="196"/>
      <c r="LO719" s="196"/>
      <c r="LP719" s="196"/>
      <c r="LQ719" s="196"/>
      <c r="LR719" s="196"/>
      <c r="LS719" s="196"/>
      <c r="LT719" s="196"/>
      <c r="LU719" s="196"/>
      <c r="LV719" s="196"/>
      <c r="LW719" s="196"/>
      <c r="LX719" s="196"/>
      <c r="LY719" s="196"/>
      <c r="LZ719" s="196"/>
      <c r="MA719" s="196"/>
      <c r="MB719" s="196"/>
      <c r="MC719" s="196"/>
      <c r="MD719" s="196"/>
      <c r="ME719" s="196"/>
      <c r="MF719" s="196"/>
      <c r="MG719" s="196"/>
      <c r="MH719" s="196"/>
      <c r="MI719" s="196"/>
      <c r="MJ719" s="196"/>
      <c r="MK719" s="196"/>
      <c r="ML719" s="196"/>
      <c r="MM719" s="196"/>
      <c r="MN719" s="196"/>
      <c r="MO719" s="196"/>
      <c r="MP719" s="196"/>
      <c r="MQ719" s="196"/>
      <c r="MR719" s="196"/>
      <c r="MS719" s="196"/>
      <c r="MT719" s="196"/>
      <c r="MU719" s="196"/>
      <c r="MV719" s="196"/>
      <c r="MW719" s="196"/>
      <c r="MX719" s="196"/>
      <c r="MY719" s="196"/>
      <c r="MZ719" s="196"/>
      <c r="NA719" s="196"/>
      <c r="NB719" s="196"/>
      <c r="NC719" s="196"/>
      <c r="ND719" s="196"/>
      <c r="NE719" s="196"/>
      <c r="NF719" s="196"/>
      <c r="NG719" s="196"/>
      <c r="NH719" s="196"/>
      <c r="NI719" s="196"/>
      <c r="NJ719" s="196"/>
      <c r="NK719" s="196"/>
      <c r="NL719" s="196"/>
      <c r="NM719" s="196"/>
      <c r="NN719" s="196"/>
      <c r="NO719" s="196"/>
      <c r="NP719" s="196"/>
      <c r="NQ719" s="196"/>
      <c r="NR719" s="196"/>
      <c r="NS719" s="196"/>
      <c r="NT719" s="196"/>
      <c r="NU719" s="196"/>
      <c r="NV719" s="196"/>
      <c r="NW719" s="196"/>
      <c r="NX719" s="196"/>
      <c r="NY719" s="196"/>
      <c r="NZ719" s="196"/>
      <c r="OA719" s="196"/>
      <c r="OB719" s="196"/>
      <c r="OC719" s="196"/>
      <c r="OD719" s="196"/>
      <c r="OE719" s="196"/>
      <c r="OF719" s="196"/>
      <c r="OG719" s="196"/>
      <c r="OH719" s="196"/>
      <c r="OI719" s="196"/>
      <c r="OJ719" s="196"/>
      <c r="OK719" s="196"/>
      <c r="OL719" s="196"/>
      <c r="AFC719" s="196"/>
      <c r="AFD719" s="196"/>
      <c r="AFE719" s="196"/>
      <c r="AFF719" s="196"/>
      <c r="AFG719" s="196"/>
      <c r="AFH719" s="196"/>
      <c r="AFI719" s="196"/>
      <c r="AFJ719" s="196"/>
      <c r="AFK719" s="196"/>
      <c r="AFL719" s="196"/>
      <c r="AFM719" s="196"/>
      <c r="AFN719" s="196"/>
      <c r="AFO719" s="196"/>
      <c r="AFP719" s="196"/>
      <c r="AFQ719" s="196"/>
      <c r="AFR719" s="196"/>
      <c r="AFS719" s="196"/>
      <c r="AFT719" s="196"/>
      <c r="AFU719" s="196"/>
      <c r="AFV719" s="196"/>
      <c r="AFW719" s="196"/>
      <c r="AFX719" s="196"/>
      <c r="AFY719" s="196"/>
      <c r="AFZ719" s="196"/>
      <c r="AGA719" s="196"/>
      <c r="AGB719" s="196"/>
      <c r="AGC719" s="196"/>
      <c r="AGD719" s="196"/>
      <c r="AGE719" s="196"/>
      <c r="AGF719" s="196"/>
      <c r="AGG719" s="196"/>
      <c r="AGH719" s="196"/>
      <c r="AGI719" s="196"/>
      <c r="AGJ719" s="196"/>
      <c r="AGK719" s="196"/>
      <c r="AGL719" s="196"/>
      <c r="AGM719" s="196"/>
      <c r="AGN719" s="196"/>
      <c r="AGO719" s="196"/>
      <c r="AGP719" s="196"/>
    </row>
    <row r="720" spans="1:874" ht="15.75" customHeight="1" x14ac:dyDescent="0.25">
      <c r="A720" s="196"/>
      <c r="B720" s="196"/>
      <c r="C720" s="196"/>
      <c r="D720" s="205"/>
      <c r="E720" s="196"/>
      <c r="F720" s="196"/>
      <c r="G720" s="196"/>
      <c r="H720" s="196"/>
      <c r="I720" s="196"/>
      <c r="J720" s="196"/>
      <c r="K720" s="196"/>
      <c r="L720" s="206"/>
      <c r="M720" s="196"/>
      <c r="N720" s="196"/>
      <c r="O720" s="205"/>
      <c r="P720" s="196"/>
      <c r="Q720" s="196"/>
      <c r="R720" s="196"/>
      <c r="S720" s="196"/>
      <c r="T720" s="196"/>
      <c r="U720" s="196"/>
      <c r="V720" s="196"/>
      <c r="W720" s="196"/>
      <c r="X720" s="196"/>
      <c r="Y720" s="196"/>
      <c r="Z720" s="196"/>
      <c r="AA720" s="196"/>
      <c r="AB720" s="196"/>
      <c r="AC720" s="196"/>
      <c r="AD720" s="196"/>
      <c r="AE720" s="196"/>
      <c r="AF720" s="196"/>
      <c r="AG720" s="196"/>
      <c r="AH720" s="196"/>
      <c r="AI720" s="196"/>
      <c r="AJ720" s="196"/>
      <c r="AK720" s="196"/>
      <c r="AL720" s="196"/>
      <c r="AM720" s="196"/>
      <c r="AN720" s="196"/>
      <c r="AO720" s="196"/>
      <c r="AP720" s="196"/>
      <c r="AQ720" s="196"/>
      <c r="AR720" s="196"/>
      <c r="AS720" s="196"/>
      <c r="AT720" s="196"/>
      <c r="AU720" s="196"/>
      <c r="AV720" s="196"/>
      <c r="AW720" s="196"/>
      <c r="AX720" s="196"/>
      <c r="AY720" s="196"/>
      <c r="AZ720" s="196"/>
      <c r="BA720" s="196"/>
      <c r="BB720" s="196"/>
      <c r="BC720" s="196"/>
      <c r="BD720" s="196"/>
      <c r="BE720" s="196"/>
      <c r="BF720" s="196"/>
      <c r="BG720" s="196"/>
      <c r="BH720" s="196"/>
      <c r="BI720" s="196"/>
      <c r="BJ720" s="196"/>
      <c r="BK720" s="196"/>
      <c r="BL720" s="196"/>
      <c r="BM720" s="196"/>
      <c r="BN720" s="196"/>
      <c r="BO720" s="196"/>
      <c r="BP720" s="196"/>
      <c r="BQ720" s="196"/>
      <c r="BR720" s="196"/>
      <c r="BS720" s="196"/>
      <c r="BT720" s="196"/>
      <c r="BU720" s="196"/>
      <c r="BV720" s="196"/>
      <c r="BW720" s="196"/>
      <c r="BX720" s="196"/>
      <c r="BY720" s="196"/>
      <c r="BZ720" s="196"/>
      <c r="CA720" s="196"/>
      <c r="CB720" s="196"/>
      <c r="CC720" s="196"/>
      <c r="CD720" s="196"/>
      <c r="CE720" s="196"/>
      <c r="CF720" s="196"/>
      <c r="CG720" s="196"/>
      <c r="CH720" s="196"/>
      <c r="CI720" s="196"/>
      <c r="CJ720" s="196"/>
      <c r="CK720" s="196"/>
      <c r="CL720" s="196"/>
      <c r="CM720" s="196"/>
      <c r="CN720" s="196"/>
      <c r="CO720" s="196"/>
      <c r="CP720" s="196"/>
      <c r="CQ720" s="196"/>
      <c r="CR720" s="196"/>
      <c r="CS720" s="196"/>
      <c r="CT720" s="196"/>
      <c r="CU720" s="196"/>
      <c r="CV720" s="196"/>
      <c r="CW720" s="196"/>
      <c r="CX720" s="196"/>
      <c r="CY720" s="196"/>
      <c r="CZ720" s="196"/>
      <c r="DA720" s="196"/>
      <c r="DB720" s="196"/>
      <c r="DC720" s="196"/>
      <c r="DD720" s="196"/>
      <c r="DE720" s="196"/>
      <c r="DF720" s="196"/>
      <c r="DG720" s="196"/>
      <c r="DH720" s="196"/>
      <c r="DI720" s="196"/>
      <c r="DJ720" s="196"/>
      <c r="DK720" s="196"/>
      <c r="DL720" s="196"/>
      <c r="DM720" s="196"/>
      <c r="DN720" s="196"/>
      <c r="DO720" s="196"/>
      <c r="DP720" s="196"/>
      <c r="DQ720" s="196"/>
      <c r="DR720" s="196"/>
      <c r="DS720" s="196"/>
      <c r="DT720" s="196"/>
      <c r="DU720" s="196"/>
      <c r="DV720" s="196"/>
      <c r="DW720" s="196"/>
      <c r="DX720" s="196"/>
      <c r="DY720" s="196"/>
      <c r="DZ720" s="196"/>
      <c r="EA720" s="196"/>
      <c r="EB720" s="196"/>
      <c r="EC720" s="196"/>
      <c r="ED720" s="196"/>
      <c r="EE720" s="196"/>
      <c r="EF720" s="196"/>
      <c r="EG720" s="196"/>
      <c r="EH720" s="196"/>
      <c r="EI720" s="196"/>
      <c r="EJ720" s="196"/>
      <c r="EK720" s="196"/>
      <c r="EL720" s="196"/>
      <c r="EM720" s="196"/>
      <c r="EN720" s="196"/>
      <c r="EO720" s="196"/>
      <c r="EP720" s="196"/>
      <c r="EQ720" s="196"/>
      <c r="ER720" s="196"/>
      <c r="ES720" s="196"/>
      <c r="ET720" s="196"/>
      <c r="EU720" s="196"/>
      <c r="EV720" s="196"/>
      <c r="EW720" s="196"/>
      <c r="EX720" s="196"/>
      <c r="EY720" s="196"/>
      <c r="EZ720" s="196"/>
      <c r="FA720" s="196"/>
      <c r="FB720" s="196"/>
      <c r="FC720" s="196"/>
      <c r="FD720" s="196"/>
      <c r="FE720" s="196"/>
      <c r="FF720" s="196"/>
      <c r="FG720" s="196"/>
      <c r="FH720" s="196"/>
      <c r="FI720" s="196"/>
      <c r="FJ720" s="196"/>
      <c r="FK720" s="196"/>
      <c r="FL720" s="196"/>
      <c r="FM720" s="196"/>
      <c r="FN720" s="196"/>
      <c r="FO720" s="196"/>
      <c r="FP720" s="196"/>
      <c r="FQ720" s="196"/>
      <c r="FR720" s="196"/>
      <c r="FS720" s="196"/>
      <c r="FT720" s="196"/>
      <c r="FU720" s="196"/>
      <c r="FV720" s="196"/>
      <c r="FW720" s="196"/>
      <c r="FX720" s="196"/>
      <c r="FY720" s="196"/>
      <c r="FZ720" s="196"/>
      <c r="GA720" s="196"/>
      <c r="GB720" s="196"/>
      <c r="GC720" s="196"/>
      <c r="GD720" s="196"/>
      <c r="GE720" s="196"/>
      <c r="GF720" s="196"/>
      <c r="GG720" s="196"/>
      <c r="GH720" s="196"/>
      <c r="GI720" s="196"/>
      <c r="GJ720" s="196"/>
      <c r="GK720" s="196"/>
      <c r="GL720" s="196"/>
      <c r="GM720" s="196"/>
      <c r="GN720" s="196"/>
      <c r="GO720" s="196"/>
      <c r="GP720" s="196"/>
      <c r="GQ720" s="196"/>
      <c r="GR720" s="196"/>
      <c r="GS720" s="196"/>
      <c r="GT720" s="196"/>
      <c r="GU720" s="196"/>
      <c r="GV720" s="196"/>
      <c r="GW720" s="196"/>
      <c r="GX720" s="196"/>
      <c r="GY720" s="196"/>
      <c r="GZ720" s="196"/>
      <c r="HA720" s="196"/>
      <c r="HB720" s="196"/>
      <c r="HC720" s="196"/>
      <c r="HD720" s="196"/>
      <c r="HE720" s="196"/>
      <c r="HF720" s="196"/>
      <c r="HG720" s="196"/>
      <c r="HH720" s="196"/>
      <c r="HI720" s="196"/>
      <c r="HJ720" s="196"/>
      <c r="HK720" s="196"/>
      <c r="HL720" s="196"/>
      <c r="HM720" s="196"/>
      <c r="HN720" s="196"/>
      <c r="HO720" s="196"/>
      <c r="HP720" s="196"/>
      <c r="HQ720" s="196"/>
      <c r="HR720" s="196"/>
      <c r="HS720" s="196"/>
      <c r="HT720" s="196"/>
      <c r="HU720" s="196"/>
      <c r="HV720" s="196"/>
      <c r="HW720" s="196"/>
      <c r="HX720" s="196"/>
      <c r="HY720" s="196"/>
      <c r="HZ720" s="196"/>
      <c r="IA720" s="196"/>
      <c r="IB720" s="196"/>
      <c r="IC720" s="196"/>
      <c r="ID720" s="196"/>
      <c r="IE720" s="196"/>
      <c r="IF720" s="196"/>
      <c r="IG720" s="196"/>
      <c r="IH720" s="196"/>
      <c r="II720" s="196"/>
      <c r="IJ720" s="196"/>
      <c r="IK720" s="196"/>
      <c r="IL720" s="196"/>
      <c r="IM720" s="196"/>
      <c r="IN720" s="196"/>
      <c r="IO720" s="196"/>
      <c r="IP720" s="196"/>
      <c r="IQ720" s="196"/>
      <c r="IR720" s="196"/>
      <c r="IS720" s="196"/>
      <c r="IT720" s="196"/>
      <c r="IU720" s="196"/>
      <c r="IV720" s="196"/>
      <c r="IW720" s="196"/>
      <c r="IX720" s="196"/>
      <c r="IY720" s="196"/>
      <c r="IZ720" s="196"/>
      <c r="JA720" s="196"/>
      <c r="JB720" s="196"/>
      <c r="JC720" s="196"/>
      <c r="JD720" s="196"/>
      <c r="JE720" s="196"/>
      <c r="JF720" s="196"/>
      <c r="JG720" s="196"/>
      <c r="JH720" s="196"/>
      <c r="JI720" s="196"/>
      <c r="JJ720" s="196"/>
      <c r="JK720" s="196"/>
      <c r="JL720" s="196"/>
      <c r="JM720" s="196"/>
      <c r="JN720" s="196"/>
      <c r="JO720" s="196"/>
      <c r="JP720" s="196"/>
      <c r="JQ720" s="196"/>
      <c r="JR720" s="196"/>
      <c r="JS720" s="196"/>
      <c r="JT720" s="196"/>
      <c r="JU720" s="196"/>
      <c r="JV720" s="196"/>
      <c r="JW720" s="196"/>
      <c r="JX720" s="196"/>
      <c r="JY720" s="196"/>
      <c r="JZ720" s="196"/>
      <c r="KA720" s="196"/>
      <c r="KB720" s="196"/>
      <c r="KC720" s="196"/>
      <c r="KD720" s="196"/>
      <c r="KE720" s="196"/>
      <c r="KF720" s="196"/>
      <c r="KG720" s="196"/>
      <c r="KH720" s="196"/>
      <c r="KI720" s="196"/>
      <c r="KJ720" s="196"/>
      <c r="KK720" s="196"/>
      <c r="KL720" s="196"/>
      <c r="KM720" s="196"/>
      <c r="KN720" s="196"/>
      <c r="KO720" s="196"/>
      <c r="KP720" s="196"/>
      <c r="KQ720" s="196"/>
      <c r="KR720" s="196"/>
      <c r="KS720" s="196"/>
      <c r="KT720" s="196"/>
      <c r="KU720" s="196"/>
      <c r="KV720" s="196"/>
      <c r="KW720" s="196"/>
      <c r="KX720" s="196"/>
      <c r="KY720" s="196"/>
      <c r="KZ720" s="196"/>
      <c r="LA720" s="196"/>
      <c r="LB720" s="196"/>
      <c r="LC720" s="196"/>
      <c r="LD720" s="196"/>
      <c r="LE720" s="196"/>
      <c r="LF720" s="196"/>
      <c r="LG720" s="196"/>
      <c r="LH720" s="196"/>
      <c r="LI720" s="196"/>
      <c r="LJ720" s="196"/>
      <c r="LK720" s="196"/>
      <c r="LL720" s="196"/>
      <c r="LM720" s="196"/>
      <c r="LN720" s="196"/>
      <c r="LO720" s="196"/>
      <c r="LP720" s="196"/>
      <c r="LQ720" s="196"/>
      <c r="LR720" s="196"/>
      <c r="LS720" s="196"/>
      <c r="LT720" s="196"/>
      <c r="LU720" s="196"/>
      <c r="LV720" s="196"/>
      <c r="LW720" s="196"/>
      <c r="LX720" s="196"/>
      <c r="LY720" s="196"/>
      <c r="LZ720" s="196"/>
      <c r="MA720" s="196"/>
      <c r="MB720" s="196"/>
      <c r="MC720" s="196"/>
      <c r="MD720" s="196"/>
      <c r="ME720" s="196"/>
      <c r="MF720" s="196"/>
      <c r="MG720" s="196"/>
      <c r="MH720" s="196"/>
      <c r="MI720" s="196"/>
      <c r="MJ720" s="196"/>
      <c r="MK720" s="196"/>
      <c r="ML720" s="196"/>
      <c r="MM720" s="196"/>
      <c r="MN720" s="196"/>
      <c r="MO720" s="196"/>
      <c r="MP720" s="196"/>
      <c r="MQ720" s="196"/>
      <c r="MR720" s="196"/>
      <c r="MS720" s="196"/>
      <c r="MT720" s="196"/>
      <c r="MU720" s="196"/>
      <c r="MV720" s="196"/>
      <c r="MW720" s="196"/>
      <c r="MX720" s="196"/>
      <c r="MY720" s="196"/>
      <c r="MZ720" s="196"/>
      <c r="NA720" s="196"/>
      <c r="NB720" s="196"/>
      <c r="NC720" s="196"/>
      <c r="ND720" s="196"/>
      <c r="NE720" s="196"/>
      <c r="NF720" s="196"/>
      <c r="NG720" s="196"/>
      <c r="NH720" s="196"/>
      <c r="NI720" s="196"/>
      <c r="NJ720" s="196"/>
      <c r="NK720" s="196"/>
      <c r="NL720" s="196"/>
      <c r="NM720" s="196"/>
      <c r="NN720" s="196"/>
      <c r="NO720" s="196"/>
      <c r="NP720" s="196"/>
      <c r="NQ720" s="196"/>
      <c r="NR720" s="196"/>
      <c r="NS720" s="196"/>
      <c r="NT720" s="196"/>
      <c r="NU720" s="196"/>
      <c r="NV720" s="196"/>
      <c r="NW720" s="196"/>
      <c r="NX720" s="196"/>
      <c r="NY720" s="196"/>
      <c r="NZ720" s="196"/>
      <c r="OA720" s="196"/>
      <c r="OB720" s="196"/>
      <c r="OC720" s="196"/>
      <c r="OD720" s="196"/>
      <c r="OE720" s="196"/>
      <c r="OF720" s="196"/>
      <c r="OG720" s="196"/>
      <c r="OH720" s="196"/>
      <c r="OI720" s="196"/>
      <c r="OJ720" s="196"/>
      <c r="OK720" s="196"/>
      <c r="OL720" s="196"/>
      <c r="AFC720" s="196"/>
      <c r="AFD720" s="196"/>
      <c r="AFE720" s="196"/>
      <c r="AFF720" s="196"/>
      <c r="AFG720" s="196"/>
      <c r="AFH720" s="196"/>
      <c r="AFI720" s="196"/>
      <c r="AFJ720" s="196"/>
      <c r="AFK720" s="196"/>
      <c r="AFL720" s="196"/>
      <c r="AFM720" s="196"/>
      <c r="AFN720" s="196"/>
      <c r="AFO720" s="196"/>
      <c r="AFP720" s="196"/>
      <c r="AFQ720" s="196"/>
      <c r="AFR720" s="196"/>
      <c r="AFS720" s="196"/>
      <c r="AFT720" s="196"/>
      <c r="AFU720" s="196"/>
      <c r="AFV720" s="196"/>
      <c r="AFW720" s="196"/>
      <c r="AFX720" s="196"/>
      <c r="AFY720" s="196"/>
      <c r="AFZ720" s="196"/>
      <c r="AGA720" s="196"/>
      <c r="AGB720" s="196"/>
      <c r="AGC720" s="196"/>
      <c r="AGD720" s="196"/>
      <c r="AGE720" s="196"/>
      <c r="AGF720" s="196"/>
      <c r="AGG720" s="196"/>
      <c r="AGH720" s="196"/>
      <c r="AGI720" s="196"/>
      <c r="AGJ720" s="196"/>
      <c r="AGK720" s="196"/>
      <c r="AGL720" s="196"/>
      <c r="AGM720" s="196"/>
      <c r="AGN720" s="196"/>
      <c r="AGO720" s="196"/>
      <c r="AGP720" s="196"/>
    </row>
    <row r="721" spans="1:874" ht="15.75" customHeight="1" x14ac:dyDescent="0.25">
      <c r="A721" s="196"/>
      <c r="B721" s="196"/>
      <c r="C721" s="196"/>
      <c r="D721" s="205"/>
      <c r="E721" s="196"/>
      <c r="F721" s="196"/>
      <c r="G721" s="196"/>
      <c r="H721" s="196"/>
      <c r="I721" s="196"/>
      <c r="J721" s="196"/>
      <c r="K721" s="196"/>
      <c r="L721" s="206"/>
      <c r="M721" s="196"/>
      <c r="N721" s="196"/>
      <c r="O721" s="205"/>
      <c r="P721" s="196"/>
      <c r="Q721" s="196"/>
      <c r="R721" s="196"/>
      <c r="S721" s="196"/>
      <c r="T721" s="196"/>
      <c r="U721" s="196"/>
      <c r="V721" s="196"/>
      <c r="W721" s="196"/>
      <c r="X721" s="196"/>
      <c r="Y721" s="196"/>
      <c r="Z721" s="196"/>
      <c r="AA721" s="196"/>
      <c r="AB721" s="196"/>
      <c r="AC721" s="196"/>
      <c r="AD721" s="196"/>
      <c r="AE721" s="196"/>
      <c r="AF721" s="196"/>
      <c r="AG721" s="196"/>
      <c r="AH721" s="196"/>
      <c r="AI721" s="196"/>
      <c r="AJ721" s="196"/>
      <c r="AK721" s="196"/>
      <c r="AL721" s="196"/>
      <c r="AM721" s="196"/>
      <c r="AN721" s="196"/>
      <c r="AO721" s="196"/>
      <c r="AP721" s="196"/>
      <c r="AQ721" s="196"/>
      <c r="AR721" s="196"/>
      <c r="AS721" s="196"/>
      <c r="AT721" s="196"/>
      <c r="AU721" s="196"/>
      <c r="AV721" s="196"/>
      <c r="AW721" s="196"/>
      <c r="AX721" s="196"/>
      <c r="AY721" s="196"/>
      <c r="AZ721" s="196"/>
      <c r="BA721" s="196"/>
      <c r="BB721" s="196"/>
      <c r="BC721" s="196"/>
      <c r="BD721" s="196"/>
      <c r="BE721" s="196"/>
      <c r="BF721" s="196"/>
      <c r="BG721" s="196"/>
      <c r="BH721" s="196"/>
      <c r="BI721" s="196"/>
      <c r="BJ721" s="196"/>
      <c r="BK721" s="196"/>
      <c r="BL721" s="196"/>
      <c r="BM721" s="196"/>
      <c r="BN721" s="196"/>
      <c r="BO721" s="196"/>
      <c r="BP721" s="196"/>
      <c r="BQ721" s="196"/>
      <c r="BR721" s="196"/>
      <c r="BS721" s="196"/>
      <c r="BT721" s="196"/>
      <c r="BU721" s="196"/>
      <c r="BV721" s="196"/>
      <c r="BW721" s="196"/>
      <c r="BX721" s="196"/>
      <c r="BY721" s="196"/>
      <c r="BZ721" s="196"/>
      <c r="CA721" s="196"/>
      <c r="CB721" s="196"/>
      <c r="CC721" s="196"/>
      <c r="CD721" s="196"/>
      <c r="CE721" s="196"/>
      <c r="CF721" s="196"/>
      <c r="CG721" s="196"/>
      <c r="CH721" s="196"/>
      <c r="CI721" s="196"/>
      <c r="CJ721" s="196"/>
      <c r="CK721" s="196"/>
      <c r="CL721" s="196"/>
      <c r="CM721" s="196"/>
      <c r="CN721" s="196"/>
      <c r="CO721" s="196"/>
      <c r="CP721" s="196"/>
      <c r="CQ721" s="196"/>
      <c r="CR721" s="196"/>
      <c r="CS721" s="196"/>
      <c r="CT721" s="196"/>
      <c r="CU721" s="196"/>
      <c r="CV721" s="196"/>
      <c r="CW721" s="196"/>
      <c r="CX721" s="196"/>
      <c r="CY721" s="196"/>
      <c r="CZ721" s="196"/>
      <c r="DA721" s="196"/>
      <c r="DB721" s="196"/>
      <c r="DC721" s="196"/>
      <c r="DD721" s="196"/>
      <c r="DE721" s="196"/>
      <c r="DF721" s="196"/>
      <c r="DG721" s="196"/>
      <c r="DH721" s="196"/>
      <c r="DI721" s="196"/>
      <c r="DJ721" s="196"/>
      <c r="DK721" s="196"/>
      <c r="DL721" s="196"/>
      <c r="DM721" s="196"/>
      <c r="DN721" s="196"/>
      <c r="DO721" s="196"/>
      <c r="DP721" s="196"/>
      <c r="DQ721" s="196"/>
      <c r="DR721" s="196"/>
      <c r="DS721" s="196"/>
      <c r="DT721" s="196"/>
      <c r="DU721" s="196"/>
      <c r="DV721" s="196"/>
      <c r="DW721" s="196"/>
      <c r="DX721" s="196"/>
      <c r="DY721" s="196"/>
      <c r="DZ721" s="196"/>
      <c r="EA721" s="196"/>
      <c r="EB721" s="196"/>
      <c r="EC721" s="196"/>
      <c r="ED721" s="196"/>
      <c r="EE721" s="196"/>
      <c r="EF721" s="196"/>
      <c r="EG721" s="196"/>
      <c r="EH721" s="196"/>
      <c r="EI721" s="196"/>
      <c r="EJ721" s="196"/>
      <c r="EK721" s="196"/>
      <c r="EL721" s="196"/>
      <c r="EM721" s="196"/>
      <c r="EN721" s="196"/>
      <c r="EO721" s="196"/>
      <c r="EP721" s="196"/>
      <c r="EQ721" s="196"/>
      <c r="ER721" s="196"/>
      <c r="ES721" s="196"/>
      <c r="ET721" s="196"/>
      <c r="EU721" s="196"/>
      <c r="EV721" s="196"/>
      <c r="EW721" s="196"/>
      <c r="EX721" s="196"/>
      <c r="EY721" s="196"/>
      <c r="EZ721" s="196"/>
      <c r="FA721" s="196"/>
      <c r="FB721" s="196"/>
      <c r="FC721" s="196"/>
      <c r="FD721" s="196"/>
      <c r="FE721" s="196"/>
      <c r="FF721" s="196"/>
      <c r="FG721" s="196"/>
      <c r="FH721" s="196"/>
      <c r="FI721" s="196"/>
      <c r="FJ721" s="196"/>
      <c r="FK721" s="196"/>
      <c r="FL721" s="196"/>
      <c r="FM721" s="196"/>
      <c r="FN721" s="196"/>
      <c r="FO721" s="196"/>
      <c r="FP721" s="196"/>
      <c r="FQ721" s="196"/>
      <c r="FR721" s="196"/>
      <c r="FS721" s="196"/>
      <c r="FT721" s="196"/>
      <c r="FU721" s="196"/>
      <c r="FV721" s="196"/>
      <c r="FW721" s="196"/>
      <c r="FX721" s="196"/>
      <c r="FY721" s="196"/>
      <c r="FZ721" s="196"/>
      <c r="GA721" s="196"/>
      <c r="GB721" s="196"/>
      <c r="GC721" s="196"/>
      <c r="GD721" s="196"/>
      <c r="GE721" s="196"/>
      <c r="GF721" s="196"/>
      <c r="GG721" s="196"/>
      <c r="GH721" s="196"/>
      <c r="GI721" s="196"/>
      <c r="GJ721" s="196"/>
      <c r="GK721" s="196"/>
      <c r="GL721" s="196"/>
      <c r="GM721" s="196"/>
      <c r="GN721" s="196"/>
      <c r="GO721" s="196"/>
      <c r="GP721" s="196"/>
      <c r="GQ721" s="196"/>
      <c r="GR721" s="196"/>
      <c r="GS721" s="196"/>
      <c r="GT721" s="196"/>
      <c r="GU721" s="196"/>
      <c r="GV721" s="196"/>
      <c r="GW721" s="196"/>
      <c r="GX721" s="196"/>
      <c r="GY721" s="196"/>
      <c r="GZ721" s="196"/>
      <c r="HA721" s="196"/>
      <c r="HB721" s="196"/>
      <c r="HC721" s="196"/>
      <c r="HD721" s="196"/>
      <c r="HE721" s="196"/>
      <c r="HF721" s="196"/>
      <c r="HG721" s="196"/>
      <c r="HH721" s="196"/>
      <c r="HI721" s="196"/>
      <c r="HJ721" s="196"/>
      <c r="HK721" s="196"/>
      <c r="HL721" s="196"/>
      <c r="HM721" s="196"/>
      <c r="HN721" s="196"/>
      <c r="HO721" s="196"/>
      <c r="HP721" s="196"/>
      <c r="HQ721" s="196"/>
      <c r="HR721" s="196"/>
      <c r="HS721" s="196"/>
      <c r="HT721" s="196"/>
      <c r="HU721" s="196"/>
      <c r="HV721" s="196"/>
      <c r="HW721" s="196"/>
      <c r="HX721" s="196"/>
      <c r="HY721" s="196"/>
      <c r="HZ721" s="196"/>
      <c r="IA721" s="196"/>
      <c r="IB721" s="196"/>
      <c r="IC721" s="196"/>
      <c r="ID721" s="196"/>
      <c r="IE721" s="196"/>
      <c r="IF721" s="196"/>
      <c r="IG721" s="196"/>
      <c r="IH721" s="196"/>
      <c r="II721" s="196"/>
      <c r="IJ721" s="196"/>
      <c r="IK721" s="196"/>
      <c r="IL721" s="196"/>
      <c r="IM721" s="196"/>
      <c r="IN721" s="196"/>
      <c r="IO721" s="196"/>
      <c r="IP721" s="196"/>
      <c r="IQ721" s="196"/>
      <c r="IR721" s="196"/>
      <c r="IS721" s="196"/>
      <c r="IT721" s="196"/>
      <c r="IU721" s="196"/>
      <c r="IV721" s="196"/>
      <c r="IW721" s="196"/>
      <c r="IX721" s="196"/>
      <c r="IY721" s="196"/>
      <c r="IZ721" s="196"/>
      <c r="JA721" s="196"/>
      <c r="JB721" s="196"/>
      <c r="JC721" s="196"/>
      <c r="JD721" s="196"/>
      <c r="JE721" s="196"/>
      <c r="JF721" s="196"/>
      <c r="JG721" s="196"/>
      <c r="JH721" s="196"/>
      <c r="JI721" s="196"/>
      <c r="JJ721" s="196"/>
      <c r="JK721" s="196"/>
      <c r="JL721" s="196"/>
      <c r="JM721" s="196"/>
      <c r="JN721" s="196"/>
      <c r="JO721" s="196"/>
      <c r="JP721" s="196"/>
      <c r="JQ721" s="196"/>
      <c r="JR721" s="196"/>
      <c r="JS721" s="196"/>
      <c r="JT721" s="196"/>
      <c r="JU721" s="196"/>
      <c r="JV721" s="196"/>
      <c r="JW721" s="196"/>
      <c r="JX721" s="196"/>
      <c r="JY721" s="196"/>
      <c r="JZ721" s="196"/>
      <c r="KA721" s="196"/>
      <c r="KB721" s="196"/>
      <c r="KC721" s="196"/>
      <c r="KD721" s="196"/>
      <c r="KE721" s="196"/>
      <c r="KF721" s="196"/>
      <c r="KG721" s="196"/>
      <c r="KH721" s="196"/>
      <c r="KI721" s="196"/>
      <c r="KJ721" s="196"/>
      <c r="KK721" s="196"/>
      <c r="KL721" s="196"/>
      <c r="KM721" s="196"/>
      <c r="KN721" s="196"/>
      <c r="KO721" s="196"/>
      <c r="KP721" s="196"/>
      <c r="KQ721" s="196"/>
      <c r="KR721" s="196"/>
      <c r="KS721" s="196"/>
      <c r="KT721" s="196"/>
      <c r="KU721" s="196"/>
      <c r="KV721" s="196"/>
      <c r="KW721" s="196"/>
      <c r="KX721" s="196"/>
      <c r="KY721" s="196"/>
      <c r="KZ721" s="196"/>
      <c r="LA721" s="196"/>
      <c r="LB721" s="196"/>
      <c r="LC721" s="196"/>
      <c r="LD721" s="196"/>
      <c r="LE721" s="196"/>
      <c r="LF721" s="196"/>
      <c r="LG721" s="196"/>
      <c r="LH721" s="196"/>
      <c r="LI721" s="196"/>
      <c r="LJ721" s="196"/>
      <c r="LK721" s="196"/>
      <c r="LL721" s="196"/>
      <c r="LM721" s="196"/>
      <c r="LN721" s="196"/>
      <c r="LO721" s="196"/>
      <c r="LP721" s="196"/>
      <c r="LQ721" s="196"/>
      <c r="LR721" s="196"/>
      <c r="LS721" s="196"/>
      <c r="LT721" s="196"/>
      <c r="LU721" s="196"/>
      <c r="LV721" s="196"/>
      <c r="LW721" s="196"/>
      <c r="LX721" s="196"/>
      <c r="LY721" s="196"/>
      <c r="LZ721" s="196"/>
      <c r="MA721" s="196"/>
      <c r="MB721" s="196"/>
      <c r="MC721" s="196"/>
      <c r="MD721" s="196"/>
      <c r="ME721" s="196"/>
      <c r="MF721" s="196"/>
      <c r="MG721" s="196"/>
      <c r="MH721" s="196"/>
      <c r="MI721" s="196"/>
      <c r="MJ721" s="196"/>
      <c r="MK721" s="196"/>
      <c r="ML721" s="196"/>
      <c r="MM721" s="196"/>
      <c r="MN721" s="196"/>
      <c r="MO721" s="196"/>
      <c r="MP721" s="196"/>
      <c r="MQ721" s="196"/>
      <c r="MR721" s="196"/>
      <c r="MS721" s="196"/>
      <c r="MT721" s="196"/>
      <c r="MU721" s="196"/>
      <c r="MV721" s="196"/>
      <c r="MW721" s="196"/>
      <c r="MX721" s="196"/>
      <c r="MY721" s="196"/>
      <c r="MZ721" s="196"/>
      <c r="NA721" s="196"/>
      <c r="NB721" s="196"/>
      <c r="NC721" s="196"/>
      <c r="ND721" s="196"/>
      <c r="NE721" s="196"/>
      <c r="NF721" s="196"/>
      <c r="NG721" s="196"/>
      <c r="NH721" s="196"/>
      <c r="NI721" s="196"/>
      <c r="NJ721" s="196"/>
      <c r="NK721" s="196"/>
      <c r="NL721" s="196"/>
      <c r="NM721" s="196"/>
      <c r="NN721" s="196"/>
      <c r="NO721" s="196"/>
      <c r="NP721" s="196"/>
      <c r="NQ721" s="196"/>
      <c r="NR721" s="196"/>
      <c r="NS721" s="196"/>
      <c r="NT721" s="196"/>
      <c r="NU721" s="196"/>
      <c r="NV721" s="196"/>
      <c r="NW721" s="196"/>
      <c r="NX721" s="196"/>
      <c r="NY721" s="196"/>
      <c r="NZ721" s="196"/>
      <c r="OA721" s="196"/>
      <c r="OB721" s="196"/>
      <c r="OC721" s="196"/>
      <c r="OD721" s="196"/>
      <c r="OE721" s="196"/>
      <c r="OF721" s="196"/>
      <c r="OG721" s="196"/>
      <c r="OH721" s="196"/>
      <c r="OI721" s="196"/>
      <c r="OJ721" s="196"/>
      <c r="OK721" s="196"/>
      <c r="OL721" s="196"/>
      <c r="AFC721" s="196"/>
      <c r="AFD721" s="196"/>
      <c r="AFE721" s="196"/>
      <c r="AFF721" s="196"/>
      <c r="AFG721" s="196"/>
      <c r="AFH721" s="196"/>
      <c r="AFI721" s="196"/>
      <c r="AFJ721" s="196"/>
      <c r="AFK721" s="196"/>
      <c r="AFL721" s="196"/>
      <c r="AFM721" s="196"/>
      <c r="AFN721" s="196"/>
      <c r="AFO721" s="196"/>
      <c r="AFP721" s="196"/>
      <c r="AFQ721" s="196"/>
      <c r="AFR721" s="196"/>
      <c r="AFS721" s="196"/>
      <c r="AFT721" s="196"/>
      <c r="AFU721" s="196"/>
      <c r="AFV721" s="196"/>
      <c r="AFW721" s="196"/>
      <c r="AFX721" s="196"/>
      <c r="AFY721" s="196"/>
      <c r="AFZ721" s="196"/>
      <c r="AGA721" s="196"/>
      <c r="AGB721" s="196"/>
      <c r="AGC721" s="196"/>
      <c r="AGD721" s="196"/>
      <c r="AGE721" s="196"/>
      <c r="AGF721" s="196"/>
      <c r="AGG721" s="196"/>
      <c r="AGH721" s="196"/>
      <c r="AGI721" s="196"/>
      <c r="AGJ721" s="196"/>
      <c r="AGK721" s="196"/>
      <c r="AGL721" s="196"/>
      <c r="AGM721" s="196"/>
      <c r="AGN721" s="196"/>
      <c r="AGO721" s="196"/>
      <c r="AGP721" s="196"/>
    </row>
    <row r="722" spans="1:874" ht="15.75" customHeight="1" x14ac:dyDescent="0.25">
      <c r="A722" s="196"/>
      <c r="B722" s="196"/>
      <c r="C722" s="196"/>
      <c r="D722" s="205"/>
      <c r="E722" s="196"/>
      <c r="F722" s="196"/>
      <c r="G722" s="196"/>
      <c r="H722" s="196"/>
      <c r="I722" s="196"/>
      <c r="J722" s="196"/>
      <c r="K722" s="196"/>
      <c r="L722" s="206"/>
      <c r="M722" s="196"/>
      <c r="N722" s="196"/>
      <c r="O722" s="205"/>
      <c r="P722" s="196"/>
      <c r="Q722" s="196"/>
      <c r="R722" s="196"/>
      <c r="S722" s="196"/>
      <c r="T722" s="196"/>
      <c r="U722" s="196"/>
      <c r="V722" s="196"/>
      <c r="W722" s="196"/>
      <c r="X722" s="196"/>
      <c r="Y722" s="196"/>
      <c r="Z722" s="196"/>
      <c r="AA722" s="196"/>
      <c r="AB722" s="196"/>
      <c r="AC722" s="196"/>
      <c r="AD722" s="196"/>
      <c r="AE722" s="196"/>
      <c r="AF722" s="196"/>
      <c r="AG722" s="196"/>
      <c r="AH722" s="196"/>
      <c r="AI722" s="196"/>
      <c r="AJ722" s="196"/>
      <c r="AK722" s="196"/>
      <c r="AL722" s="196"/>
      <c r="AM722" s="196"/>
      <c r="AN722" s="196"/>
      <c r="AO722" s="196"/>
      <c r="AP722" s="196"/>
      <c r="AQ722" s="196"/>
      <c r="AR722" s="196"/>
      <c r="AS722" s="196"/>
      <c r="AT722" s="196"/>
      <c r="AU722" s="196"/>
      <c r="AV722" s="196"/>
      <c r="AW722" s="196"/>
      <c r="AX722" s="196"/>
      <c r="AY722" s="196"/>
      <c r="AZ722" s="196"/>
      <c r="BA722" s="196"/>
      <c r="BB722" s="196"/>
      <c r="BC722" s="196"/>
      <c r="BD722" s="196"/>
      <c r="BE722" s="196"/>
      <c r="BF722" s="196"/>
      <c r="BG722" s="196"/>
      <c r="BH722" s="196"/>
      <c r="BI722" s="196"/>
      <c r="BJ722" s="196"/>
      <c r="BK722" s="196"/>
      <c r="BL722" s="196"/>
      <c r="BM722" s="196"/>
      <c r="BN722" s="196"/>
      <c r="BO722" s="196"/>
      <c r="BP722" s="196"/>
      <c r="BQ722" s="196"/>
      <c r="BR722" s="196"/>
      <c r="BS722" s="196"/>
      <c r="BT722" s="196"/>
      <c r="BU722" s="196"/>
      <c r="BV722" s="196"/>
      <c r="BW722" s="196"/>
      <c r="BX722" s="196"/>
      <c r="BY722" s="196"/>
      <c r="BZ722" s="196"/>
      <c r="CA722" s="196"/>
      <c r="CB722" s="196"/>
      <c r="CC722" s="196"/>
      <c r="CD722" s="196"/>
      <c r="CE722" s="196"/>
      <c r="CF722" s="196"/>
      <c r="CG722" s="196"/>
      <c r="CH722" s="196"/>
      <c r="CI722" s="196"/>
      <c r="CJ722" s="196"/>
      <c r="CK722" s="196"/>
      <c r="CL722" s="196"/>
      <c r="CM722" s="196"/>
      <c r="CN722" s="196"/>
      <c r="CO722" s="196"/>
      <c r="CP722" s="196"/>
      <c r="CQ722" s="196"/>
      <c r="CR722" s="196"/>
      <c r="CS722" s="196"/>
      <c r="CT722" s="196"/>
      <c r="CU722" s="196"/>
      <c r="CV722" s="196"/>
      <c r="CW722" s="196"/>
      <c r="CX722" s="196"/>
      <c r="CY722" s="196"/>
      <c r="CZ722" s="196"/>
      <c r="DA722" s="196"/>
      <c r="DB722" s="196"/>
      <c r="DC722" s="196"/>
      <c r="DD722" s="196"/>
      <c r="DE722" s="196"/>
      <c r="DF722" s="196"/>
      <c r="DG722" s="196"/>
      <c r="DH722" s="196"/>
      <c r="DI722" s="196"/>
      <c r="DJ722" s="196"/>
      <c r="DK722" s="196"/>
      <c r="DL722" s="196"/>
      <c r="DM722" s="196"/>
      <c r="DN722" s="196"/>
      <c r="DO722" s="196"/>
      <c r="DP722" s="196"/>
      <c r="DQ722" s="196"/>
      <c r="DR722" s="196"/>
      <c r="DS722" s="196"/>
      <c r="DT722" s="196"/>
      <c r="DU722" s="196"/>
      <c r="DV722" s="196"/>
      <c r="DW722" s="196"/>
      <c r="DX722" s="196"/>
      <c r="DY722" s="196"/>
      <c r="DZ722" s="196"/>
      <c r="EA722" s="196"/>
      <c r="EB722" s="196"/>
      <c r="EC722" s="196"/>
      <c r="ED722" s="196"/>
      <c r="EE722" s="196"/>
      <c r="EF722" s="196"/>
      <c r="EG722" s="196"/>
      <c r="EH722" s="196"/>
      <c r="EI722" s="196"/>
      <c r="EJ722" s="196"/>
      <c r="EK722" s="196"/>
      <c r="EL722" s="196"/>
      <c r="EM722" s="196"/>
      <c r="EN722" s="196"/>
      <c r="EO722" s="196"/>
      <c r="EP722" s="196"/>
      <c r="EQ722" s="196"/>
      <c r="ER722" s="196"/>
      <c r="ES722" s="196"/>
      <c r="ET722" s="196"/>
      <c r="EU722" s="196"/>
      <c r="EV722" s="196"/>
      <c r="EW722" s="196"/>
      <c r="EX722" s="196"/>
      <c r="EY722" s="196"/>
      <c r="EZ722" s="196"/>
      <c r="FA722" s="196"/>
      <c r="FB722" s="196"/>
      <c r="FC722" s="196"/>
      <c r="FD722" s="196"/>
      <c r="FE722" s="196"/>
      <c r="FF722" s="196"/>
      <c r="FG722" s="196"/>
      <c r="FH722" s="196"/>
      <c r="FI722" s="196"/>
      <c r="FJ722" s="196"/>
      <c r="FK722" s="196"/>
      <c r="FL722" s="196"/>
      <c r="FM722" s="196"/>
      <c r="FN722" s="196"/>
      <c r="FO722" s="196"/>
      <c r="FP722" s="196"/>
      <c r="FQ722" s="196"/>
      <c r="FR722" s="196"/>
      <c r="FS722" s="196"/>
      <c r="FT722" s="196"/>
      <c r="FU722" s="196"/>
      <c r="FV722" s="196"/>
      <c r="FW722" s="196"/>
      <c r="FX722" s="196"/>
      <c r="FY722" s="196"/>
      <c r="FZ722" s="196"/>
      <c r="GA722" s="196"/>
      <c r="GB722" s="196"/>
      <c r="GC722" s="196"/>
      <c r="GD722" s="196"/>
      <c r="GE722" s="196"/>
      <c r="GF722" s="196"/>
      <c r="GG722" s="196"/>
      <c r="GH722" s="196"/>
      <c r="GI722" s="196"/>
      <c r="GJ722" s="196"/>
      <c r="GK722" s="196"/>
      <c r="GL722" s="196"/>
      <c r="GM722" s="196"/>
      <c r="GN722" s="196"/>
      <c r="GO722" s="196"/>
      <c r="GP722" s="196"/>
      <c r="GQ722" s="196"/>
      <c r="GR722" s="196"/>
      <c r="GS722" s="196"/>
      <c r="GT722" s="196"/>
      <c r="GU722" s="196"/>
      <c r="GV722" s="196"/>
      <c r="GW722" s="196"/>
      <c r="GX722" s="196"/>
      <c r="GY722" s="196"/>
      <c r="GZ722" s="196"/>
      <c r="HA722" s="196"/>
      <c r="HB722" s="196"/>
      <c r="HC722" s="196"/>
      <c r="HD722" s="196"/>
      <c r="HE722" s="196"/>
      <c r="HF722" s="196"/>
      <c r="HG722" s="196"/>
      <c r="HH722" s="196"/>
      <c r="HI722" s="196"/>
      <c r="HJ722" s="196"/>
      <c r="HK722" s="196"/>
      <c r="HL722" s="196"/>
      <c r="HM722" s="196"/>
      <c r="HN722" s="196"/>
      <c r="HO722" s="196"/>
      <c r="HP722" s="196"/>
      <c r="HQ722" s="196"/>
      <c r="HR722" s="196"/>
      <c r="HS722" s="196"/>
      <c r="HT722" s="196"/>
      <c r="HU722" s="196"/>
      <c r="HV722" s="196"/>
      <c r="HW722" s="196"/>
      <c r="HX722" s="196"/>
      <c r="HY722" s="196"/>
      <c r="HZ722" s="196"/>
      <c r="IA722" s="196"/>
      <c r="IB722" s="196"/>
      <c r="IC722" s="196"/>
      <c r="ID722" s="196"/>
      <c r="IE722" s="196"/>
      <c r="IF722" s="196"/>
      <c r="IG722" s="196"/>
      <c r="IH722" s="196"/>
      <c r="II722" s="196"/>
      <c r="IJ722" s="196"/>
      <c r="IK722" s="196"/>
      <c r="IL722" s="196"/>
      <c r="IM722" s="196"/>
      <c r="IN722" s="196"/>
      <c r="IO722" s="196"/>
      <c r="IP722" s="196"/>
      <c r="IQ722" s="196"/>
      <c r="IR722" s="196"/>
      <c r="IS722" s="196"/>
      <c r="IT722" s="196"/>
      <c r="IU722" s="196"/>
      <c r="IV722" s="196"/>
      <c r="IW722" s="196"/>
      <c r="IX722" s="196"/>
      <c r="IY722" s="196"/>
      <c r="IZ722" s="196"/>
      <c r="JA722" s="196"/>
      <c r="JB722" s="196"/>
      <c r="JC722" s="196"/>
      <c r="JD722" s="196"/>
      <c r="JE722" s="196"/>
      <c r="JF722" s="196"/>
      <c r="JG722" s="196"/>
      <c r="JH722" s="196"/>
      <c r="JI722" s="196"/>
      <c r="JJ722" s="196"/>
      <c r="JK722" s="196"/>
      <c r="JL722" s="196"/>
      <c r="JM722" s="196"/>
      <c r="JN722" s="196"/>
      <c r="JO722" s="196"/>
      <c r="JP722" s="196"/>
      <c r="JQ722" s="196"/>
      <c r="JR722" s="196"/>
      <c r="JS722" s="196"/>
      <c r="JT722" s="196"/>
      <c r="JU722" s="196"/>
      <c r="JV722" s="196"/>
      <c r="JW722" s="196"/>
      <c r="JX722" s="196"/>
      <c r="JY722" s="196"/>
      <c r="JZ722" s="196"/>
      <c r="KA722" s="196"/>
      <c r="KB722" s="196"/>
      <c r="KC722" s="196"/>
      <c r="KD722" s="196"/>
      <c r="KE722" s="196"/>
      <c r="KF722" s="196"/>
      <c r="KG722" s="196"/>
      <c r="KH722" s="196"/>
      <c r="KI722" s="196"/>
      <c r="KJ722" s="196"/>
      <c r="KK722" s="196"/>
      <c r="KL722" s="196"/>
      <c r="KM722" s="196"/>
      <c r="KN722" s="196"/>
      <c r="KO722" s="196"/>
      <c r="KP722" s="196"/>
      <c r="KQ722" s="196"/>
      <c r="KR722" s="196"/>
      <c r="KS722" s="196"/>
      <c r="KT722" s="196"/>
      <c r="KU722" s="196"/>
      <c r="KV722" s="196"/>
      <c r="KW722" s="196"/>
      <c r="KX722" s="196"/>
      <c r="KY722" s="196"/>
      <c r="KZ722" s="196"/>
      <c r="LA722" s="196"/>
      <c r="LB722" s="196"/>
      <c r="LC722" s="196"/>
      <c r="LD722" s="196"/>
      <c r="LE722" s="196"/>
      <c r="LF722" s="196"/>
      <c r="LG722" s="196"/>
      <c r="LH722" s="196"/>
      <c r="LI722" s="196"/>
      <c r="LJ722" s="196"/>
      <c r="LK722" s="196"/>
      <c r="LL722" s="196"/>
      <c r="LM722" s="196"/>
      <c r="LN722" s="196"/>
      <c r="LO722" s="196"/>
      <c r="LP722" s="196"/>
      <c r="LQ722" s="196"/>
      <c r="LR722" s="196"/>
      <c r="LS722" s="196"/>
      <c r="LT722" s="196"/>
      <c r="LU722" s="196"/>
      <c r="LV722" s="196"/>
      <c r="LW722" s="196"/>
      <c r="LX722" s="196"/>
      <c r="LY722" s="196"/>
      <c r="LZ722" s="196"/>
      <c r="MA722" s="196"/>
      <c r="MB722" s="196"/>
      <c r="MC722" s="196"/>
      <c r="MD722" s="196"/>
      <c r="ME722" s="196"/>
      <c r="MF722" s="196"/>
      <c r="MG722" s="196"/>
      <c r="MH722" s="196"/>
      <c r="MI722" s="196"/>
      <c r="MJ722" s="196"/>
      <c r="MK722" s="196"/>
      <c r="ML722" s="196"/>
      <c r="MM722" s="196"/>
      <c r="MN722" s="196"/>
      <c r="MO722" s="196"/>
      <c r="MP722" s="196"/>
      <c r="MQ722" s="196"/>
      <c r="MR722" s="196"/>
      <c r="MS722" s="196"/>
      <c r="MT722" s="196"/>
      <c r="MU722" s="196"/>
      <c r="MV722" s="196"/>
      <c r="MW722" s="196"/>
      <c r="MX722" s="196"/>
      <c r="MY722" s="196"/>
      <c r="MZ722" s="196"/>
      <c r="NA722" s="196"/>
      <c r="NB722" s="196"/>
      <c r="NC722" s="196"/>
      <c r="ND722" s="196"/>
      <c r="NE722" s="196"/>
      <c r="NF722" s="196"/>
      <c r="NG722" s="196"/>
      <c r="NH722" s="196"/>
      <c r="NI722" s="196"/>
      <c r="NJ722" s="196"/>
      <c r="NK722" s="196"/>
      <c r="NL722" s="196"/>
      <c r="NM722" s="196"/>
      <c r="NN722" s="196"/>
      <c r="NO722" s="196"/>
      <c r="NP722" s="196"/>
      <c r="NQ722" s="196"/>
      <c r="NR722" s="196"/>
      <c r="NS722" s="196"/>
      <c r="NT722" s="196"/>
      <c r="NU722" s="196"/>
      <c r="NV722" s="196"/>
      <c r="NW722" s="196"/>
      <c r="NX722" s="196"/>
      <c r="NY722" s="196"/>
      <c r="NZ722" s="196"/>
      <c r="OA722" s="196"/>
      <c r="OB722" s="196"/>
      <c r="OC722" s="196"/>
      <c r="OD722" s="196"/>
      <c r="OE722" s="196"/>
      <c r="OF722" s="196"/>
      <c r="OG722" s="196"/>
      <c r="OH722" s="196"/>
      <c r="OI722" s="196"/>
      <c r="OJ722" s="196"/>
      <c r="OK722" s="196"/>
      <c r="OL722" s="196"/>
      <c r="AFC722" s="196"/>
      <c r="AFD722" s="196"/>
      <c r="AFE722" s="196"/>
      <c r="AFF722" s="196"/>
      <c r="AFG722" s="196"/>
      <c r="AFH722" s="196"/>
      <c r="AFI722" s="196"/>
      <c r="AFJ722" s="196"/>
      <c r="AFK722" s="196"/>
      <c r="AFL722" s="196"/>
      <c r="AFM722" s="196"/>
      <c r="AFN722" s="196"/>
      <c r="AFO722" s="196"/>
      <c r="AFP722" s="196"/>
      <c r="AFQ722" s="196"/>
      <c r="AFR722" s="196"/>
      <c r="AFS722" s="196"/>
      <c r="AFT722" s="196"/>
      <c r="AFU722" s="196"/>
      <c r="AFV722" s="196"/>
      <c r="AFW722" s="196"/>
      <c r="AFX722" s="196"/>
      <c r="AFY722" s="196"/>
      <c r="AFZ722" s="196"/>
      <c r="AGA722" s="196"/>
      <c r="AGB722" s="196"/>
      <c r="AGC722" s="196"/>
      <c r="AGD722" s="196"/>
      <c r="AGE722" s="196"/>
      <c r="AGF722" s="196"/>
      <c r="AGG722" s="196"/>
      <c r="AGH722" s="196"/>
      <c r="AGI722" s="196"/>
      <c r="AGJ722" s="196"/>
      <c r="AGK722" s="196"/>
      <c r="AGL722" s="196"/>
      <c r="AGM722" s="196"/>
      <c r="AGN722" s="196"/>
      <c r="AGO722" s="196"/>
      <c r="AGP722" s="196"/>
    </row>
    <row r="723" spans="1:874" ht="15.75" customHeight="1" x14ac:dyDescent="0.25">
      <c r="A723" s="196"/>
      <c r="B723" s="196"/>
      <c r="C723" s="196"/>
      <c r="D723" s="205"/>
      <c r="E723" s="196"/>
      <c r="F723" s="196"/>
      <c r="G723" s="196"/>
      <c r="H723" s="196"/>
      <c r="I723" s="196"/>
      <c r="J723" s="196"/>
      <c r="K723" s="196"/>
      <c r="L723" s="206"/>
      <c r="M723" s="196"/>
      <c r="N723" s="196"/>
      <c r="O723" s="205"/>
      <c r="P723" s="196"/>
      <c r="Q723" s="196"/>
      <c r="R723" s="196"/>
      <c r="S723" s="196"/>
      <c r="T723" s="196"/>
      <c r="U723" s="196"/>
      <c r="V723" s="196"/>
      <c r="W723" s="196"/>
      <c r="X723" s="196"/>
      <c r="Y723" s="196"/>
      <c r="Z723" s="196"/>
      <c r="AA723" s="196"/>
      <c r="AB723" s="196"/>
      <c r="AC723" s="196"/>
      <c r="AD723" s="196"/>
      <c r="AE723" s="196"/>
      <c r="AF723" s="196"/>
      <c r="AG723" s="196"/>
      <c r="AH723" s="196"/>
      <c r="AI723" s="196"/>
      <c r="AJ723" s="196"/>
      <c r="AK723" s="196"/>
      <c r="AL723" s="196"/>
      <c r="AM723" s="196"/>
      <c r="AN723" s="196"/>
      <c r="AO723" s="196"/>
      <c r="AP723" s="196"/>
      <c r="AQ723" s="196"/>
      <c r="AR723" s="196"/>
      <c r="AS723" s="196"/>
      <c r="AT723" s="196"/>
      <c r="AU723" s="196"/>
      <c r="AV723" s="196"/>
      <c r="AW723" s="196"/>
      <c r="AX723" s="196"/>
      <c r="AY723" s="196"/>
      <c r="AZ723" s="196"/>
      <c r="BA723" s="196"/>
      <c r="BB723" s="196"/>
      <c r="BC723" s="196"/>
      <c r="BD723" s="196"/>
      <c r="BE723" s="196"/>
      <c r="BF723" s="196"/>
      <c r="BG723" s="196"/>
      <c r="BH723" s="196"/>
      <c r="BI723" s="196"/>
      <c r="BJ723" s="196"/>
      <c r="BK723" s="196"/>
      <c r="BL723" s="196"/>
      <c r="BM723" s="196"/>
      <c r="BN723" s="196"/>
      <c r="BO723" s="196"/>
      <c r="BP723" s="196"/>
      <c r="BQ723" s="196"/>
      <c r="BR723" s="196"/>
      <c r="BS723" s="196"/>
      <c r="BT723" s="196"/>
      <c r="BU723" s="196"/>
      <c r="BV723" s="196"/>
      <c r="BW723" s="196"/>
      <c r="BX723" s="196"/>
      <c r="BY723" s="196"/>
      <c r="BZ723" s="196"/>
      <c r="CA723" s="196"/>
      <c r="CB723" s="196"/>
      <c r="CC723" s="196"/>
      <c r="CD723" s="196"/>
      <c r="CE723" s="196"/>
      <c r="CF723" s="196"/>
      <c r="CG723" s="196"/>
      <c r="CH723" s="196"/>
      <c r="CI723" s="196"/>
      <c r="CJ723" s="196"/>
      <c r="CK723" s="196"/>
      <c r="CL723" s="196"/>
      <c r="CM723" s="196"/>
      <c r="CN723" s="196"/>
      <c r="CO723" s="196"/>
      <c r="CP723" s="196"/>
      <c r="CQ723" s="196"/>
      <c r="CR723" s="196"/>
      <c r="CS723" s="196"/>
      <c r="CT723" s="196"/>
      <c r="CU723" s="196"/>
      <c r="CV723" s="196"/>
      <c r="CW723" s="196"/>
      <c r="CX723" s="196"/>
      <c r="CY723" s="196"/>
      <c r="CZ723" s="196"/>
      <c r="DA723" s="196"/>
      <c r="DB723" s="196"/>
      <c r="DC723" s="196"/>
      <c r="DD723" s="196"/>
      <c r="DE723" s="196"/>
      <c r="DF723" s="196"/>
      <c r="DG723" s="196"/>
      <c r="DH723" s="196"/>
      <c r="DI723" s="196"/>
      <c r="DJ723" s="196"/>
      <c r="DK723" s="196"/>
      <c r="DL723" s="196"/>
      <c r="DM723" s="196"/>
      <c r="DN723" s="196"/>
      <c r="DO723" s="196"/>
      <c r="DP723" s="196"/>
      <c r="DQ723" s="196"/>
      <c r="DR723" s="196"/>
      <c r="DS723" s="196"/>
      <c r="DT723" s="196"/>
      <c r="DU723" s="196"/>
      <c r="DV723" s="196"/>
      <c r="DW723" s="196"/>
      <c r="DX723" s="196"/>
      <c r="DY723" s="196"/>
      <c r="DZ723" s="196"/>
      <c r="EA723" s="196"/>
      <c r="EB723" s="196"/>
      <c r="EC723" s="196"/>
      <c r="ED723" s="196"/>
      <c r="EE723" s="196"/>
      <c r="EF723" s="196"/>
      <c r="EG723" s="196"/>
      <c r="EH723" s="196"/>
      <c r="EI723" s="196"/>
      <c r="EJ723" s="196"/>
      <c r="EK723" s="196"/>
      <c r="EL723" s="196"/>
      <c r="EM723" s="196"/>
      <c r="EN723" s="196"/>
      <c r="EO723" s="196"/>
      <c r="EP723" s="196"/>
      <c r="EQ723" s="196"/>
      <c r="ER723" s="196"/>
      <c r="ES723" s="196"/>
      <c r="ET723" s="196"/>
      <c r="EU723" s="196"/>
      <c r="EV723" s="196"/>
      <c r="EW723" s="196"/>
      <c r="EX723" s="196"/>
      <c r="EY723" s="196"/>
      <c r="EZ723" s="196"/>
      <c r="FA723" s="196"/>
      <c r="FB723" s="196"/>
      <c r="FC723" s="196"/>
      <c r="FD723" s="196"/>
      <c r="FE723" s="196"/>
      <c r="FF723" s="196"/>
      <c r="FG723" s="196"/>
      <c r="FH723" s="196"/>
      <c r="FI723" s="196"/>
      <c r="FJ723" s="196"/>
      <c r="FK723" s="196"/>
      <c r="FL723" s="196"/>
      <c r="FM723" s="196"/>
      <c r="FN723" s="196"/>
      <c r="FO723" s="196"/>
      <c r="FP723" s="196"/>
      <c r="FQ723" s="196"/>
      <c r="FR723" s="196"/>
      <c r="FS723" s="196"/>
      <c r="FT723" s="196"/>
      <c r="FU723" s="196"/>
      <c r="FV723" s="196"/>
      <c r="FW723" s="196"/>
      <c r="FX723" s="196"/>
      <c r="FY723" s="196"/>
      <c r="FZ723" s="196"/>
      <c r="GA723" s="196"/>
      <c r="GB723" s="196"/>
      <c r="GC723" s="196"/>
      <c r="GD723" s="196"/>
      <c r="GE723" s="196"/>
      <c r="GF723" s="196"/>
      <c r="GG723" s="196"/>
      <c r="GH723" s="196"/>
      <c r="GI723" s="196"/>
      <c r="GJ723" s="196"/>
      <c r="GK723" s="196"/>
      <c r="GL723" s="196"/>
      <c r="GM723" s="196"/>
      <c r="GN723" s="196"/>
      <c r="GO723" s="196"/>
      <c r="GP723" s="196"/>
      <c r="GQ723" s="196"/>
      <c r="GR723" s="196"/>
      <c r="GS723" s="196"/>
      <c r="GT723" s="196"/>
      <c r="GU723" s="196"/>
      <c r="GV723" s="196"/>
      <c r="GW723" s="196"/>
      <c r="GX723" s="196"/>
      <c r="GY723" s="196"/>
      <c r="GZ723" s="196"/>
      <c r="HA723" s="196"/>
      <c r="HB723" s="196"/>
      <c r="HC723" s="196"/>
      <c r="HD723" s="196"/>
      <c r="HE723" s="196"/>
      <c r="HF723" s="196"/>
      <c r="HG723" s="196"/>
      <c r="HH723" s="196"/>
      <c r="HI723" s="196"/>
      <c r="HJ723" s="196"/>
      <c r="HK723" s="196"/>
      <c r="HL723" s="196"/>
      <c r="HM723" s="196"/>
      <c r="HN723" s="196"/>
      <c r="HO723" s="196"/>
      <c r="HP723" s="196"/>
      <c r="HQ723" s="196"/>
      <c r="HR723" s="196"/>
      <c r="HS723" s="196"/>
      <c r="HT723" s="196"/>
      <c r="HU723" s="196"/>
      <c r="HV723" s="196"/>
      <c r="HW723" s="196"/>
      <c r="HX723" s="196"/>
      <c r="HY723" s="196"/>
      <c r="HZ723" s="196"/>
      <c r="IA723" s="196"/>
      <c r="IB723" s="196"/>
      <c r="IC723" s="196"/>
      <c r="ID723" s="196"/>
      <c r="IE723" s="196"/>
      <c r="IF723" s="196"/>
      <c r="IG723" s="196"/>
      <c r="IH723" s="196"/>
      <c r="II723" s="196"/>
      <c r="IJ723" s="196"/>
      <c r="IK723" s="196"/>
      <c r="IL723" s="196"/>
      <c r="IM723" s="196"/>
      <c r="IN723" s="196"/>
      <c r="IO723" s="196"/>
      <c r="IP723" s="196"/>
      <c r="IQ723" s="196"/>
      <c r="IR723" s="196"/>
      <c r="IS723" s="196"/>
      <c r="IT723" s="196"/>
      <c r="IU723" s="196"/>
      <c r="IV723" s="196"/>
      <c r="IW723" s="196"/>
      <c r="IX723" s="196"/>
      <c r="IY723" s="196"/>
      <c r="IZ723" s="196"/>
      <c r="JA723" s="196"/>
      <c r="JB723" s="196"/>
      <c r="JC723" s="196"/>
      <c r="JD723" s="196"/>
      <c r="JE723" s="196"/>
      <c r="JF723" s="196"/>
      <c r="JG723" s="196"/>
      <c r="JH723" s="196"/>
      <c r="JI723" s="196"/>
      <c r="JJ723" s="196"/>
      <c r="JK723" s="196"/>
      <c r="JL723" s="196"/>
      <c r="JM723" s="196"/>
      <c r="JN723" s="196"/>
      <c r="JO723" s="196"/>
      <c r="JP723" s="196"/>
      <c r="JQ723" s="196"/>
      <c r="JR723" s="196"/>
      <c r="JS723" s="196"/>
      <c r="JT723" s="196"/>
      <c r="JU723" s="196"/>
      <c r="JV723" s="196"/>
      <c r="JW723" s="196"/>
      <c r="JX723" s="196"/>
      <c r="JY723" s="196"/>
      <c r="JZ723" s="196"/>
      <c r="KA723" s="196"/>
      <c r="KB723" s="196"/>
      <c r="KC723" s="196"/>
      <c r="KD723" s="196"/>
      <c r="KE723" s="196"/>
      <c r="KF723" s="196"/>
      <c r="KG723" s="196"/>
      <c r="KH723" s="196"/>
      <c r="KI723" s="196"/>
      <c r="KJ723" s="196"/>
      <c r="KK723" s="196"/>
      <c r="KL723" s="196"/>
      <c r="KM723" s="196"/>
      <c r="KN723" s="196"/>
      <c r="KO723" s="196"/>
      <c r="KP723" s="196"/>
      <c r="KQ723" s="196"/>
      <c r="KR723" s="196"/>
      <c r="KS723" s="196"/>
      <c r="KT723" s="196"/>
      <c r="KU723" s="196"/>
      <c r="KV723" s="196"/>
      <c r="KW723" s="196"/>
      <c r="KX723" s="196"/>
      <c r="KY723" s="196"/>
      <c r="KZ723" s="196"/>
      <c r="LA723" s="196"/>
      <c r="LB723" s="196"/>
      <c r="LC723" s="196"/>
      <c r="LD723" s="196"/>
      <c r="LE723" s="196"/>
      <c r="LF723" s="196"/>
      <c r="LG723" s="196"/>
      <c r="LH723" s="196"/>
      <c r="LI723" s="196"/>
      <c r="LJ723" s="196"/>
      <c r="LK723" s="196"/>
      <c r="LL723" s="196"/>
      <c r="LM723" s="196"/>
      <c r="LN723" s="196"/>
      <c r="LO723" s="196"/>
      <c r="LP723" s="196"/>
      <c r="LQ723" s="196"/>
      <c r="LR723" s="196"/>
      <c r="LS723" s="196"/>
      <c r="LT723" s="196"/>
      <c r="LU723" s="196"/>
      <c r="LV723" s="196"/>
      <c r="LW723" s="196"/>
      <c r="LX723" s="196"/>
      <c r="LY723" s="196"/>
      <c r="LZ723" s="196"/>
      <c r="MA723" s="196"/>
      <c r="MB723" s="196"/>
      <c r="MC723" s="196"/>
      <c r="MD723" s="196"/>
      <c r="ME723" s="196"/>
      <c r="MF723" s="196"/>
      <c r="MG723" s="196"/>
      <c r="MH723" s="196"/>
      <c r="MI723" s="196"/>
      <c r="MJ723" s="196"/>
      <c r="MK723" s="196"/>
      <c r="ML723" s="196"/>
      <c r="MM723" s="196"/>
      <c r="MN723" s="196"/>
      <c r="MO723" s="196"/>
      <c r="MP723" s="196"/>
      <c r="MQ723" s="196"/>
      <c r="MR723" s="196"/>
      <c r="MS723" s="196"/>
      <c r="MT723" s="196"/>
      <c r="MU723" s="196"/>
      <c r="MV723" s="196"/>
      <c r="MW723" s="196"/>
      <c r="MX723" s="196"/>
      <c r="MY723" s="196"/>
      <c r="MZ723" s="196"/>
      <c r="NA723" s="196"/>
      <c r="NB723" s="196"/>
      <c r="NC723" s="196"/>
      <c r="ND723" s="196"/>
      <c r="NE723" s="196"/>
      <c r="NF723" s="196"/>
      <c r="NG723" s="196"/>
      <c r="NH723" s="196"/>
      <c r="NI723" s="196"/>
      <c r="NJ723" s="196"/>
      <c r="NK723" s="196"/>
      <c r="NL723" s="196"/>
      <c r="NM723" s="196"/>
      <c r="NN723" s="196"/>
      <c r="NO723" s="196"/>
      <c r="NP723" s="196"/>
      <c r="NQ723" s="196"/>
      <c r="NR723" s="196"/>
      <c r="NS723" s="196"/>
      <c r="NT723" s="196"/>
      <c r="NU723" s="196"/>
      <c r="NV723" s="196"/>
      <c r="NW723" s="196"/>
      <c r="NX723" s="196"/>
      <c r="NY723" s="196"/>
      <c r="NZ723" s="196"/>
      <c r="OA723" s="196"/>
      <c r="OB723" s="196"/>
      <c r="OC723" s="196"/>
      <c r="OD723" s="196"/>
      <c r="OE723" s="196"/>
      <c r="OF723" s="196"/>
      <c r="OG723" s="196"/>
      <c r="OH723" s="196"/>
      <c r="OI723" s="196"/>
      <c r="OJ723" s="196"/>
      <c r="OK723" s="196"/>
      <c r="OL723" s="196"/>
      <c r="AFC723" s="196"/>
      <c r="AFD723" s="196"/>
      <c r="AFE723" s="196"/>
      <c r="AFF723" s="196"/>
      <c r="AFG723" s="196"/>
      <c r="AFH723" s="196"/>
      <c r="AFI723" s="196"/>
      <c r="AFJ723" s="196"/>
      <c r="AFK723" s="196"/>
      <c r="AFL723" s="196"/>
      <c r="AFM723" s="196"/>
      <c r="AFN723" s="196"/>
      <c r="AFO723" s="196"/>
      <c r="AFP723" s="196"/>
      <c r="AFQ723" s="196"/>
      <c r="AFR723" s="196"/>
      <c r="AFS723" s="196"/>
      <c r="AFT723" s="196"/>
      <c r="AFU723" s="196"/>
      <c r="AFV723" s="196"/>
      <c r="AFW723" s="196"/>
      <c r="AFX723" s="196"/>
      <c r="AFY723" s="196"/>
      <c r="AFZ723" s="196"/>
      <c r="AGA723" s="196"/>
      <c r="AGB723" s="196"/>
      <c r="AGC723" s="196"/>
      <c r="AGD723" s="196"/>
      <c r="AGE723" s="196"/>
      <c r="AGF723" s="196"/>
      <c r="AGG723" s="196"/>
      <c r="AGH723" s="196"/>
      <c r="AGI723" s="196"/>
      <c r="AGJ723" s="196"/>
      <c r="AGK723" s="196"/>
      <c r="AGL723" s="196"/>
      <c r="AGM723" s="196"/>
      <c r="AGN723" s="196"/>
      <c r="AGO723" s="196"/>
      <c r="AGP723" s="196"/>
    </row>
    <row r="724" spans="1:874" ht="15.75" customHeight="1" x14ac:dyDescent="0.25">
      <c r="A724" s="196"/>
      <c r="B724" s="196"/>
      <c r="C724" s="196"/>
      <c r="D724" s="205"/>
      <c r="E724" s="196"/>
      <c r="F724" s="196"/>
      <c r="G724" s="196"/>
      <c r="H724" s="196"/>
      <c r="I724" s="196"/>
      <c r="J724" s="196"/>
      <c r="K724" s="196"/>
      <c r="L724" s="206"/>
      <c r="M724" s="196"/>
      <c r="N724" s="196"/>
      <c r="O724" s="205"/>
      <c r="P724" s="196"/>
      <c r="Q724" s="196"/>
      <c r="R724" s="196"/>
      <c r="S724" s="196"/>
      <c r="T724" s="196"/>
      <c r="U724" s="196"/>
      <c r="V724" s="196"/>
      <c r="W724" s="196"/>
      <c r="X724" s="196"/>
      <c r="Y724" s="196"/>
      <c r="Z724" s="196"/>
      <c r="AA724" s="196"/>
      <c r="AB724" s="196"/>
      <c r="AC724" s="196"/>
      <c r="AD724" s="196"/>
      <c r="AE724" s="196"/>
      <c r="AF724" s="196"/>
      <c r="AG724" s="196"/>
      <c r="AH724" s="196"/>
      <c r="AI724" s="196"/>
      <c r="AJ724" s="196"/>
      <c r="AK724" s="196"/>
      <c r="AL724" s="196"/>
      <c r="AM724" s="196"/>
      <c r="AN724" s="196"/>
      <c r="AO724" s="196"/>
      <c r="AP724" s="196"/>
      <c r="AQ724" s="196"/>
      <c r="AR724" s="196"/>
      <c r="AS724" s="196"/>
      <c r="AT724" s="196"/>
      <c r="AU724" s="196"/>
      <c r="AV724" s="196"/>
      <c r="AW724" s="196"/>
      <c r="AX724" s="196"/>
      <c r="AY724" s="196"/>
      <c r="AZ724" s="196"/>
      <c r="BA724" s="196"/>
      <c r="BB724" s="196"/>
      <c r="BC724" s="196"/>
      <c r="BD724" s="196"/>
      <c r="BE724" s="196"/>
      <c r="BF724" s="196"/>
      <c r="BG724" s="196"/>
      <c r="BH724" s="196"/>
      <c r="BI724" s="196"/>
      <c r="BJ724" s="196"/>
      <c r="BK724" s="196"/>
      <c r="BL724" s="196"/>
      <c r="BM724" s="196"/>
      <c r="BN724" s="196"/>
      <c r="BO724" s="196"/>
      <c r="BP724" s="196"/>
      <c r="BQ724" s="196"/>
      <c r="BR724" s="196"/>
      <c r="BS724" s="196"/>
      <c r="BT724" s="196"/>
      <c r="BU724" s="196"/>
      <c r="BV724" s="196"/>
      <c r="BW724" s="196"/>
      <c r="BX724" s="196"/>
      <c r="BY724" s="196"/>
      <c r="BZ724" s="196"/>
      <c r="CA724" s="196"/>
      <c r="CB724" s="196"/>
      <c r="CC724" s="196"/>
      <c r="CD724" s="196"/>
      <c r="CE724" s="196"/>
      <c r="CF724" s="196"/>
      <c r="CG724" s="196"/>
      <c r="CH724" s="196"/>
      <c r="CI724" s="196"/>
      <c r="CJ724" s="196"/>
      <c r="CK724" s="196"/>
      <c r="CL724" s="196"/>
      <c r="CM724" s="196"/>
      <c r="CN724" s="196"/>
      <c r="CO724" s="196"/>
      <c r="CP724" s="196"/>
      <c r="CQ724" s="196"/>
      <c r="CR724" s="196"/>
      <c r="CS724" s="196"/>
      <c r="CT724" s="196"/>
      <c r="CU724" s="196"/>
      <c r="CV724" s="196"/>
      <c r="CW724" s="196"/>
      <c r="CX724" s="196"/>
      <c r="CY724" s="196"/>
      <c r="CZ724" s="196"/>
      <c r="DA724" s="196"/>
      <c r="DB724" s="196"/>
      <c r="DC724" s="196"/>
      <c r="DD724" s="196"/>
      <c r="DE724" s="196"/>
      <c r="DF724" s="196"/>
      <c r="DG724" s="196"/>
      <c r="DH724" s="196"/>
      <c r="DI724" s="196"/>
      <c r="DJ724" s="196"/>
      <c r="DK724" s="196"/>
      <c r="DL724" s="196"/>
      <c r="DM724" s="196"/>
      <c r="DN724" s="196"/>
      <c r="DO724" s="196"/>
      <c r="DP724" s="196"/>
      <c r="DQ724" s="196"/>
      <c r="DR724" s="196"/>
      <c r="DS724" s="196"/>
      <c r="DT724" s="196"/>
      <c r="DU724" s="196"/>
      <c r="DV724" s="196"/>
      <c r="DW724" s="196"/>
      <c r="DX724" s="196"/>
      <c r="DY724" s="196"/>
      <c r="DZ724" s="196"/>
      <c r="EA724" s="196"/>
      <c r="EB724" s="196"/>
      <c r="EC724" s="196"/>
      <c r="ED724" s="196"/>
      <c r="EE724" s="196"/>
      <c r="EF724" s="196"/>
      <c r="EG724" s="196"/>
      <c r="EH724" s="196"/>
      <c r="EI724" s="196"/>
      <c r="EJ724" s="196"/>
      <c r="EK724" s="196"/>
      <c r="EL724" s="196"/>
      <c r="EM724" s="196"/>
      <c r="EN724" s="196"/>
      <c r="EO724" s="196"/>
      <c r="EP724" s="196"/>
      <c r="EQ724" s="196"/>
      <c r="ER724" s="196"/>
      <c r="ES724" s="196"/>
      <c r="ET724" s="196"/>
      <c r="EU724" s="196"/>
      <c r="EV724" s="196"/>
      <c r="EW724" s="196"/>
      <c r="EX724" s="196"/>
      <c r="EY724" s="196"/>
      <c r="EZ724" s="196"/>
      <c r="FA724" s="196"/>
      <c r="FB724" s="196"/>
      <c r="FC724" s="196"/>
      <c r="FD724" s="196"/>
      <c r="FE724" s="196"/>
      <c r="FF724" s="196"/>
      <c r="FG724" s="196"/>
      <c r="FH724" s="196"/>
      <c r="FI724" s="196"/>
      <c r="FJ724" s="196"/>
      <c r="FK724" s="196"/>
      <c r="FL724" s="196"/>
      <c r="FM724" s="196"/>
      <c r="FN724" s="196"/>
      <c r="FO724" s="196"/>
      <c r="FP724" s="196"/>
      <c r="FQ724" s="196"/>
      <c r="FR724" s="196"/>
      <c r="FS724" s="196"/>
      <c r="FT724" s="196"/>
      <c r="FU724" s="196"/>
      <c r="FV724" s="196"/>
      <c r="FW724" s="196"/>
      <c r="FX724" s="196"/>
      <c r="FY724" s="196"/>
      <c r="FZ724" s="196"/>
      <c r="GA724" s="196"/>
      <c r="GB724" s="196"/>
      <c r="GC724" s="196"/>
      <c r="GD724" s="196"/>
      <c r="GE724" s="196"/>
      <c r="GF724" s="196"/>
      <c r="GG724" s="196"/>
      <c r="GH724" s="196"/>
      <c r="GI724" s="196"/>
      <c r="GJ724" s="196"/>
      <c r="GK724" s="196"/>
      <c r="GL724" s="196"/>
      <c r="GM724" s="196"/>
      <c r="GN724" s="196"/>
      <c r="GO724" s="196"/>
      <c r="GP724" s="196"/>
      <c r="GQ724" s="196"/>
      <c r="GR724" s="196"/>
      <c r="GS724" s="196"/>
      <c r="GT724" s="196"/>
      <c r="GU724" s="196"/>
      <c r="GV724" s="196"/>
      <c r="GW724" s="196"/>
      <c r="GX724" s="196"/>
      <c r="GY724" s="196"/>
      <c r="GZ724" s="196"/>
      <c r="HA724" s="196"/>
      <c r="HB724" s="196"/>
      <c r="HC724" s="196"/>
      <c r="HD724" s="196"/>
      <c r="HE724" s="196"/>
      <c r="HF724" s="196"/>
      <c r="HG724" s="196"/>
      <c r="HH724" s="196"/>
      <c r="HI724" s="196"/>
      <c r="HJ724" s="196"/>
      <c r="HK724" s="196"/>
      <c r="HL724" s="196"/>
      <c r="HM724" s="196"/>
      <c r="HN724" s="196"/>
      <c r="HO724" s="196"/>
      <c r="HP724" s="196"/>
      <c r="HQ724" s="196"/>
      <c r="HR724" s="196"/>
      <c r="HS724" s="196"/>
      <c r="HT724" s="196"/>
      <c r="HU724" s="196"/>
      <c r="HV724" s="196"/>
      <c r="HW724" s="196"/>
      <c r="HX724" s="196"/>
      <c r="HY724" s="196"/>
      <c r="HZ724" s="196"/>
      <c r="IA724" s="196"/>
      <c r="IB724" s="196"/>
      <c r="IC724" s="196"/>
      <c r="ID724" s="196"/>
      <c r="IE724" s="196"/>
      <c r="IF724" s="196"/>
      <c r="IG724" s="196"/>
      <c r="IH724" s="196"/>
      <c r="II724" s="196"/>
      <c r="IJ724" s="196"/>
      <c r="IK724" s="196"/>
      <c r="IL724" s="196"/>
      <c r="IM724" s="196"/>
      <c r="IN724" s="196"/>
      <c r="IO724" s="196"/>
      <c r="IP724" s="196"/>
      <c r="IQ724" s="196"/>
      <c r="IR724" s="196"/>
      <c r="IS724" s="196"/>
      <c r="IT724" s="196"/>
      <c r="IU724" s="196"/>
      <c r="IV724" s="196"/>
      <c r="IW724" s="196"/>
      <c r="IX724" s="196"/>
      <c r="IY724" s="196"/>
      <c r="IZ724" s="196"/>
      <c r="JA724" s="196"/>
      <c r="JB724" s="196"/>
      <c r="JC724" s="196"/>
      <c r="JD724" s="196"/>
      <c r="JE724" s="196"/>
      <c r="JF724" s="196"/>
      <c r="JG724" s="196"/>
      <c r="JH724" s="196"/>
      <c r="JI724" s="196"/>
      <c r="JJ724" s="196"/>
      <c r="JK724" s="196"/>
      <c r="JL724" s="196"/>
      <c r="JM724" s="196"/>
      <c r="JN724" s="196"/>
      <c r="JO724" s="196"/>
      <c r="JP724" s="196"/>
      <c r="JQ724" s="196"/>
      <c r="JR724" s="196"/>
      <c r="JS724" s="196"/>
      <c r="JT724" s="196"/>
      <c r="JU724" s="196"/>
      <c r="JV724" s="196"/>
      <c r="JW724" s="196"/>
      <c r="JX724" s="196"/>
      <c r="JY724" s="196"/>
      <c r="JZ724" s="196"/>
      <c r="KA724" s="196"/>
      <c r="KB724" s="196"/>
      <c r="KC724" s="196"/>
      <c r="KD724" s="196"/>
      <c r="KE724" s="196"/>
      <c r="KF724" s="196"/>
      <c r="KG724" s="196"/>
      <c r="KH724" s="196"/>
      <c r="KI724" s="196"/>
      <c r="KJ724" s="196"/>
      <c r="KK724" s="196"/>
      <c r="KL724" s="196"/>
      <c r="KM724" s="196"/>
      <c r="KN724" s="196"/>
      <c r="KO724" s="196"/>
      <c r="KP724" s="196"/>
      <c r="KQ724" s="196"/>
      <c r="KR724" s="196"/>
      <c r="KS724" s="196"/>
      <c r="KT724" s="196"/>
      <c r="KU724" s="196"/>
      <c r="KV724" s="196"/>
      <c r="KW724" s="196"/>
      <c r="KX724" s="196"/>
      <c r="KY724" s="196"/>
      <c r="KZ724" s="196"/>
      <c r="LA724" s="196"/>
      <c r="LB724" s="196"/>
      <c r="LC724" s="196"/>
      <c r="LD724" s="196"/>
      <c r="LE724" s="196"/>
      <c r="LF724" s="196"/>
      <c r="LG724" s="196"/>
      <c r="LH724" s="196"/>
      <c r="LI724" s="196"/>
      <c r="LJ724" s="196"/>
      <c r="LK724" s="196"/>
      <c r="LL724" s="196"/>
      <c r="LM724" s="196"/>
      <c r="LN724" s="196"/>
      <c r="LO724" s="196"/>
      <c r="LP724" s="196"/>
      <c r="LQ724" s="196"/>
      <c r="LR724" s="196"/>
      <c r="LS724" s="196"/>
      <c r="LT724" s="196"/>
      <c r="LU724" s="196"/>
      <c r="LV724" s="196"/>
      <c r="LW724" s="196"/>
      <c r="LX724" s="196"/>
      <c r="LY724" s="196"/>
      <c r="LZ724" s="196"/>
      <c r="MA724" s="196"/>
      <c r="MB724" s="196"/>
      <c r="MC724" s="196"/>
      <c r="MD724" s="196"/>
      <c r="ME724" s="196"/>
      <c r="MF724" s="196"/>
      <c r="MG724" s="196"/>
      <c r="MH724" s="196"/>
      <c r="MI724" s="196"/>
      <c r="MJ724" s="196"/>
      <c r="MK724" s="196"/>
      <c r="ML724" s="196"/>
      <c r="MM724" s="196"/>
      <c r="MN724" s="196"/>
      <c r="MO724" s="196"/>
      <c r="MP724" s="196"/>
      <c r="MQ724" s="196"/>
      <c r="MR724" s="196"/>
      <c r="MS724" s="196"/>
      <c r="MT724" s="196"/>
      <c r="MU724" s="196"/>
      <c r="MV724" s="196"/>
      <c r="MW724" s="196"/>
      <c r="MX724" s="196"/>
      <c r="MY724" s="196"/>
      <c r="MZ724" s="196"/>
      <c r="NA724" s="196"/>
      <c r="NB724" s="196"/>
      <c r="NC724" s="196"/>
      <c r="ND724" s="196"/>
      <c r="NE724" s="196"/>
      <c r="NF724" s="196"/>
      <c r="NG724" s="196"/>
      <c r="NH724" s="196"/>
      <c r="NI724" s="196"/>
      <c r="NJ724" s="196"/>
      <c r="NK724" s="196"/>
      <c r="NL724" s="196"/>
      <c r="NM724" s="196"/>
      <c r="NN724" s="196"/>
      <c r="NO724" s="196"/>
      <c r="NP724" s="196"/>
      <c r="NQ724" s="196"/>
      <c r="NR724" s="196"/>
      <c r="NS724" s="196"/>
      <c r="NT724" s="196"/>
      <c r="NU724" s="196"/>
      <c r="NV724" s="196"/>
      <c r="NW724" s="196"/>
      <c r="NX724" s="196"/>
      <c r="NY724" s="196"/>
      <c r="NZ724" s="196"/>
      <c r="OA724" s="196"/>
      <c r="OB724" s="196"/>
      <c r="OC724" s="196"/>
      <c r="OD724" s="196"/>
      <c r="OE724" s="196"/>
      <c r="OF724" s="196"/>
      <c r="OG724" s="196"/>
      <c r="OH724" s="196"/>
      <c r="OI724" s="196"/>
      <c r="OJ724" s="196"/>
      <c r="OK724" s="196"/>
      <c r="OL724" s="196"/>
      <c r="AFC724" s="196"/>
      <c r="AFD724" s="196"/>
      <c r="AFE724" s="196"/>
      <c r="AFF724" s="196"/>
      <c r="AFG724" s="196"/>
      <c r="AFH724" s="196"/>
      <c r="AFI724" s="196"/>
      <c r="AFJ724" s="196"/>
      <c r="AFK724" s="196"/>
      <c r="AFL724" s="196"/>
      <c r="AFM724" s="196"/>
      <c r="AFN724" s="196"/>
      <c r="AFO724" s="196"/>
      <c r="AFP724" s="196"/>
      <c r="AFQ724" s="196"/>
      <c r="AFR724" s="196"/>
      <c r="AFS724" s="196"/>
      <c r="AFT724" s="196"/>
      <c r="AFU724" s="196"/>
      <c r="AFV724" s="196"/>
      <c r="AFW724" s="196"/>
      <c r="AFX724" s="196"/>
      <c r="AFY724" s="196"/>
      <c r="AFZ724" s="196"/>
      <c r="AGA724" s="196"/>
      <c r="AGB724" s="196"/>
      <c r="AGC724" s="196"/>
      <c r="AGD724" s="196"/>
      <c r="AGE724" s="196"/>
      <c r="AGF724" s="196"/>
      <c r="AGG724" s="196"/>
      <c r="AGH724" s="196"/>
      <c r="AGI724" s="196"/>
      <c r="AGJ724" s="196"/>
      <c r="AGK724" s="196"/>
      <c r="AGL724" s="196"/>
      <c r="AGM724" s="196"/>
      <c r="AGN724" s="196"/>
      <c r="AGO724" s="196"/>
      <c r="AGP724" s="196"/>
    </row>
    <row r="725" spans="1:874" ht="15.75" customHeight="1" x14ac:dyDescent="0.25">
      <c r="A725" s="196"/>
      <c r="B725" s="196"/>
      <c r="C725" s="196"/>
      <c r="D725" s="205"/>
      <c r="E725" s="196"/>
      <c r="F725" s="196"/>
      <c r="G725" s="196"/>
      <c r="H725" s="196"/>
      <c r="I725" s="196"/>
      <c r="J725" s="196"/>
      <c r="K725" s="196"/>
      <c r="L725" s="206"/>
      <c r="M725" s="196"/>
      <c r="N725" s="196"/>
      <c r="O725" s="205"/>
      <c r="P725" s="196"/>
      <c r="Q725" s="196"/>
      <c r="R725" s="196"/>
      <c r="S725" s="196"/>
      <c r="T725" s="196"/>
      <c r="U725" s="196"/>
      <c r="V725" s="196"/>
      <c r="W725" s="196"/>
      <c r="X725" s="196"/>
      <c r="Y725" s="196"/>
      <c r="Z725" s="196"/>
      <c r="AA725" s="196"/>
      <c r="AB725" s="196"/>
      <c r="AC725" s="196"/>
      <c r="AD725" s="196"/>
      <c r="AE725" s="196"/>
      <c r="AF725" s="196"/>
      <c r="AG725" s="196"/>
      <c r="AH725" s="196"/>
      <c r="AI725" s="196"/>
      <c r="AJ725" s="196"/>
      <c r="AK725" s="196"/>
      <c r="AL725" s="196"/>
      <c r="AM725" s="196"/>
      <c r="AN725" s="196"/>
      <c r="AO725" s="196"/>
      <c r="AP725" s="196"/>
      <c r="AQ725" s="196"/>
      <c r="AR725" s="196"/>
      <c r="AS725" s="196"/>
      <c r="AT725" s="196"/>
      <c r="AU725" s="196"/>
      <c r="AV725" s="196"/>
      <c r="AW725" s="196"/>
      <c r="AX725" s="196"/>
      <c r="AY725" s="196"/>
      <c r="AZ725" s="196"/>
      <c r="BA725" s="196"/>
      <c r="BB725" s="196"/>
      <c r="BC725" s="196"/>
      <c r="BD725" s="196"/>
      <c r="BE725" s="196"/>
      <c r="BF725" s="196"/>
      <c r="BG725" s="196"/>
      <c r="BH725" s="196"/>
      <c r="BI725" s="196"/>
      <c r="BJ725" s="196"/>
      <c r="BK725" s="196"/>
      <c r="BL725" s="196"/>
      <c r="BM725" s="196"/>
      <c r="BN725" s="196"/>
      <c r="BO725" s="196"/>
      <c r="BP725" s="196"/>
      <c r="BQ725" s="196"/>
      <c r="BR725" s="196"/>
      <c r="BS725" s="196"/>
      <c r="BT725" s="196"/>
      <c r="BU725" s="196"/>
      <c r="BV725" s="196"/>
      <c r="BW725" s="196"/>
      <c r="BX725" s="196"/>
      <c r="BY725" s="196"/>
      <c r="BZ725" s="196"/>
      <c r="CA725" s="196"/>
      <c r="CB725" s="196"/>
      <c r="CC725" s="196"/>
      <c r="CD725" s="196"/>
      <c r="CE725" s="196"/>
      <c r="CF725" s="196"/>
      <c r="CG725" s="196"/>
      <c r="CH725" s="196"/>
      <c r="CI725" s="196"/>
      <c r="CJ725" s="196"/>
      <c r="CK725" s="196"/>
      <c r="CL725" s="196"/>
      <c r="CM725" s="196"/>
      <c r="CN725" s="196"/>
      <c r="CO725" s="196"/>
      <c r="CP725" s="196"/>
      <c r="CQ725" s="196"/>
      <c r="CR725" s="196"/>
      <c r="CS725" s="196"/>
      <c r="CT725" s="196"/>
      <c r="CU725" s="196"/>
      <c r="CV725" s="196"/>
      <c r="CW725" s="196"/>
      <c r="CX725" s="196"/>
      <c r="CY725" s="196"/>
      <c r="CZ725" s="196"/>
      <c r="DA725" s="196"/>
      <c r="DB725" s="196"/>
      <c r="DC725" s="196"/>
      <c r="DD725" s="196"/>
      <c r="DE725" s="196"/>
      <c r="DF725" s="196"/>
      <c r="DG725" s="196"/>
      <c r="DH725" s="196"/>
      <c r="DI725" s="196"/>
      <c r="DJ725" s="196"/>
      <c r="DK725" s="196"/>
      <c r="DL725" s="196"/>
      <c r="DM725" s="196"/>
      <c r="DN725" s="196"/>
      <c r="DO725" s="196"/>
      <c r="DP725" s="196"/>
      <c r="DQ725" s="196"/>
      <c r="DR725" s="196"/>
      <c r="DS725" s="196"/>
      <c r="DT725" s="196"/>
      <c r="DU725" s="196"/>
      <c r="DV725" s="196"/>
      <c r="DW725" s="196"/>
      <c r="DX725" s="196"/>
      <c r="DY725" s="196"/>
      <c r="DZ725" s="196"/>
      <c r="EA725" s="196"/>
      <c r="EB725" s="196"/>
      <c r="EC725" s="196"/>
      <c r="ED725" s="196"/>
      <c r="EE725" s="196"/>
      <c r="EF725" s="196"/>
      <c r="EG725" s="196"/>
      <c r="EH725" s="196"/>
      <c r="EI725" s="196"/>
      <c r="EJ725" s="196"/>
      <c r="EK725" s="196"/>
      <c r="EL725" s="196"/>
      <c r="EM725" s="196"/>
      <c r="EN725" s="196"/>
      <c r="EO725" s="196"/>
      <c r="EP725" s="196"/>
      <c r="EQ725" s="196"/>
      <c r="ER725" s="196"/>
      <c r="ES725" s="196"/>
      <c r="ET725" s="196"/>
      <c r="EU725" s="196"/>
      <c r="EV725" s="196"/>
      <c r="EW725" s="196"/>
      <c r="EX725" s="196"/>
      <c r="EY725" s="196"/>
      <c r="EZ725" s="196"/>
      <c r="FA725" s="196"/>
      <c r="FB725" s="196"/>
      <c r="FC725" s="196"/>
      <c r="FD725" s="196"/>
      <c r="FE725" s="196"/>
      <c r="FF725" s="196"/>
      <c r="FG725" s="196"/>
      <c r="FH725" s="196"/>
      <c r="FI725" s="196"/>
      <c r="FJ725" s="196"/>
      <c r="FK725" s="196"/>
      <c r="FL725" s="196"/>
      <c r="FM725" s="196"/>
      <c r="FN725" s="196"/>
      <c r="FO725" s="196"/>
      <c r="FP725" s="196"/>
      <c r="FQ725" s="196"/>
      <c r="FR725" s="196"/>
      <c r="FS725" s="196"/>
      <c r="FT725" s="196"/>
      <c r="FU725" s="196"/>
      <c r="FV725" s="196"/>
      <c r="FW725" s="196"/>
      <c r="FX725" s="196"/>
      <c r="FY725" s="196"/>
      <c r="FZ725" s="196"/>
      <c r="GA725" s="196"/>
      <c r="GB725" s="196"/>
      <c r="GC725" s="196"/>
      <c r="GD725" s="196"/>
      <c r="GE725" s="196"/>
      <c r="GF725" s="196"/>
      <c r="GG725" s="196"/>
      <c r="GH725" s="196"/>
      <c r="GI725" s="196"/>
      <c r="GJ725" s="196"/>
      <c r="GK725" s="196"/>
      <c r="GL725" s="196"/>
      <c r="GM725" s="196"/>
      <c r="GN725" s="196"/>
      <c r="GO725" s="196"/>
      <c r="GP725" s="196"/>
      <c r="GQ725" s="196"/>
      <c r="GR725" s="196"/>
      <c r="GS725" s="196"/>
      <c r="GT725" s="196"/>
      <c r="GU725" s="196"/>
      <c r="GV725" s="196"/>
      <c r="GW725" s="196"/>
      <c r="GX725" s="196"/>
      <c r="GY725" s="196"/>
      <c r="GZ725" s="196"/>
      <c r="HA725" s="196"/>
      <c r="HB725" s="196"/>
      <c r="HC725" s="196"/>
      <c r="HD725" s="196"/>
      <c r="HE725" s="196"/>
      <c r="HF725" s="196"/>
      <c r="HG725" s="196"/>
      <c r="HH725" s="196"/>
      <c r="HI725" s="196"/>
      <c r="HJ725" s="196"/>
      <c r="HK725" s="196"/>
      <c r="HL725" s="196"/>
      <c r="HM725" s="196"/>
      <c r="HN725" s="196"/>
      <c r="HO725" s="196"/>
      <c r="HP725" s="196"/>
      <c r="HQ725" s="196"/>
      <c r="HR725" s="196"/>
      <c r="HS725" s="196"/>
      <c r="HT725" s="196"/>
      <c r="HU725" s="196"/>
      <c r="HV725" s="196"/>
      <c r="HW725" s="196"/>
      <c r="HX725" s="196"/>
      <c r="HY725" s="196"/>
      <c r="HZ725" s="196"/>
      <c r="IA725" s="196"/>
      <c r="IB725" s="196"/>
      <c r="IC725" s="196"/>
      <c r="ID725" s="196"/>
      <c r="IE725" s="196"/>
      <c r="IF725" s="196"/>
      <c r="IG725" s="196"/>
      <c r="IH725" s="196"/>
      <c r="II725" s="196"/>
      <c r="IJ725" s="196"/>
      <c r="IK725" s="196"/>
      <c r="IL725" s="196"/>
      <c r="IM725" s="196"/>
      <c r="IN725" s="196"/>
      <c r="IO725" s="196"/>
      <c r="IP725" s="196"/>
      <c r="IQ725" s="196"/>
      <c r="IR725" s="196"/>
      <c r="IS725" s="196"/>
      <c r="IT725" s="196"/>
      <c r="IU725" s="196"/>
      <c r="IV725" s="196"/>
      <c r="IW725" s="196"/>
      <c r="IX725" s="196"/>
      <c r="IY725" s="196"/>
      <c r="IZ725" s="196"/>
      <c r="JA725" s="196"/>
      <c r="JB725" s="196"/>
      <c r="JC725" s="196"/>
      <c r="JD725" s="196"/>
      <c r="JE725" s="196"/>
      <c r="JF725" s="196"/>
      <c r="JG725" s="196"/>
      <c r="JH725" s="196"/>
      <c r="JI725" s="196"/>
      <c r="JJ725" s="196"/>
      <c r="JK725" s="196"/>
      <c r="JL725" s="196"/>
      <c r="JM725" s="196"/>
      <c r="JN725" s="196"/>
      <c r="JO725" s="196"/>
      <c r="JP725" s="196"/>
      <c r="JQ725" s="196"/>
      <c r="JR725" s="196"/>
      <c r="JS725" s="196"/>
      <c r="JT725" s="196"/>
      <c r="JU725" s="196"/>
      <c r="JV725" s="196"/>
      <c r="JW725" s="196"/>
      <c r="JX725" s="196"/>
      <c r="JY725" s="196"/>
      <c r="JZ725" s="196"/>
      <c r="KA725" s="196"/>
      <c r="KB725" s="196"/>
      <c r="KC725" s="196"/>
      <c r="KD725" s="196"/>
      <c r="KE725" s="196"/>
      <c r="KF725" s="196"/>
      <c r="KG725" s="196"/>
      <c r="KH725" s="196"/>
      <c r="KI725" s="196"/>
      <c r="KJ725" s="196"/>
      <c r="KK725" s="196"/>
      <c r="KL725" s="196"/>
      <c r="KM725" s="196"/>
      <c r="KN725" s="196"/>
      <c r="KO725" s="196"/>
      <c r="KP725" s="196"/>
      <c r="KQ725" s="196"/>
      <c r="KR725" s="196"/>
      <c r="KS725" s="196"/>
      <c r="KT725" s="196"/>
      <c r="KU725" s="196"/>
      <c r="KV725" s="196"/>
      <c r="KW725" s="196"/>
      <c r="KX725" s="196"/>
      <c r="KY725" s="196"/>
      <c r="KZ725" s="196"/>
      <c r="LA725" s="196"/>
      <c r="LB725" s="196"/>
      <c r="LC725" s="196"/>
      <c r="LD725" s="196"/>
      <c r="LE725" s="196"/>
      <c r="LF725" s="196"/>
      <c r="LG725" s="196"/>
      <c r="LH725" s="196"/>
      <c r="LI725" s="196"/>
      <c r="LJ725" s="196"/>
      <c r="LK725" s="196"/>
      <c r="LL725" s="196"/>
      <c r="LM725" s="196"/>
      <c r="LN725" s="196"/>
      <c r="LO725" s="196"/>
      <c r="LP725" s="196"/>
      <c r="LQ725" s="196"/>
      <c r="LR725" s="196"/>
      <c r="LS725" s="196"/>
      <c r="LT725" s="196"/>
      <c r="LU725" s="196"/>
      <c r="LV725" s="196"/>
      <c r="LW725" s="196"/>
      <c r="LX725" s="196"/>
      <c r="LY725" s="196"/>
      <c r="LZ725" s="196"/>
      <c r="MA725" s="196"/>
      <c r="MB725" s="196"/>
      <c r="MC725" s="196"/>
      <c r="MD725" s="196"/>
      <c r="ME725" s="196"/>
      <c r="MF725" s="196"/>
      <c r="MG725" s="196"/>
      <c r="MH725" s="196"/>
      <c r="MI725" s="196"/>
      <c r="MJ725" s="196"/>
      <c r="MK725" s="196"/>
      <c r="ML725" s="196"/>
      <c r="MM725" s="196"/>
      <c r="MN725" s="196"/>
      <c r="MO725" s="196"/>
      <c r="MP725" s="196"/>
      <c r="MQ725" s="196"/>
      <c r="MR725" s="196"/>
      <c r="MS725" s="196"/>
      <c r="MT725" s="196"/>
      <c r="MU725" s="196"/>
      <c r="MV725" s="196"/>
      <c r="MW725" s="196"/>
      <c r="MX725" s="196"/>
      <c r="MY725" s="196"/>
      <c r="MZ725" s="196"/>
      <c r="NA725" s="196"/>
      <c r="NB725" s="196"/>
      <c r="NC725" s="196"/>
      <c r="ND725" s="196"/>
      <c r="NE725" s="196"/>
      <c r="NF725" s="196"/>
      <c r="NG725" s="196"/>
      <c r="NH725" s="196"/>
      <c r="NI725" s="196"/>
      <c r="NJ725" s="196"/>
      <c r="NK725" s="196"/>
      <c r="NL725" s="196"/>
      <c r="NM725" s="196"/>
      <c r="NN725" s="196"/>
      <c r="NO725" s="196"/>
      <c r="NP725" s="196"/>
      <c r="NQ725" s="196"/>
      <c r="NR725" s="196"/>
      <c r="NS725" s="196"/>
      <c r="NT725" s="196"/>
      <c r="NU725" s="196"/>
      <c r="NV725" s="196"/>
      <c r="NW725" s="196"/>
      <c r="NX725" s="196"/>
      <c r="NY725" s="196"/>
      <c r="NZ725" s="196"/>
      <c r="OA725" s="196"/>
      <c r="OB725" s="196"/>
      <c r="OC725" s="196"/>
      <c r="OD725" s="196"/>
      <c r="OE725" s="196"/>
      <c r="OF725" s="196"/>
      <c r="OG725" s="196"/>
      <c r="OH725" s="196"/>
      <c r="OI725" s="196"/>
      <c r="OJ725" s="196"/>
      <c r="OK725" s="196"/>
      <c r="OL725" s="196"/>
      <c r="AFC725" s="196"/>
      <c r="AFD725" s="196"/>
      <c r="AFE725" s="196"/>
      <c r="AFF725" s="196"/>
      <c r="AFG725" s="196"/>
      <c r="AFH725" s="196"/>
      <c r="AFI725" s="196"/>
      <c r="AFJ725" s="196"/>
      <c r="AFK725" s="196"/>
      <c r="AFL725" s="196"/>
      <c r="AFM725" s="196"/>
      <c r="AFN725" s="196"/>
      <c r="AFO725" s="196"/>
      <c r="AFP725" s="196"/>
      <c r="AFQ725" s="196"/>
      <c r="AFR725" s="196"/>
      <c r="AFS725" s="196"/>
      <c r="AFT725" s="196"/>
      <c r="AFU725" s="196"/>
      <c r="AFV725" s="196"/>
      <c r="AFW725" s="196"/>
      <c r="AFX725" s="196"/>
      <c r="AFY725" s="196"/>
      <c r="AFZ725" s="196"/>
      <c r="AGA725" s="196"/>
      <c r="AGB725" s="196"/>
      <c r="AGC725" s="196"/>
      <c r="AGD725" s="196"/>
      <c r="AGE725" s="196"/>
      <c r="AGF725" s="196"/>
      <c r="AGG725" s="196"/>
      <c r="AGH725" s="196"/>
      <c r="AGI725" s="196"/>
      <c r="AGJ725" s="196"/>
      <c r="AGK725" s="196"/>
      <c r="AGL725" s="196"/>
      <c r="AGM725" s="196"/>
      <c r="AGN725" s="196"/>
      <c r="AGO725" s="196"/>
      <c r="AGP725" s="196"/>
    </row>
    <row r="726" spans="1:874" ht="15.75" customHeight="1" x14ac:dyDescent="0.25">
      <c r="A726" s="196"/>
      <c r="B726" s="196"/>
      <c r="C726" s="196"/>
      <c r="D726" s="205"/>
      <c r="E726" s="196"/>
      <c r="F726" s="196"/>
      <c r="G726" s="196"/>
      <c r="H726" s="196"/>
      <c r="I726" s="196"/>
      <c r="J726" s="196"/>
      <c r="K726" s="196"/>
      <c r="L726" s="206"/>
      <c r="M726" s="196"/>
      <c r="N726" s="196"/>
      <c r="O726" s="205"/>
      <c r="P726" s="196"/>
      <c r="Q726" s="196"/>
      <c r="R726" s="196"/>
      <c r="S726" s="196"/>
      <c r="T726" s="196"/>
      <c r="U726" s="196"/>
      <c r="V726" s="196"/>
      <c r="W726" s="196"/>
      <c r="X726" s="196"/>
      <c r="Y726" s="196"/>
      <c r="Z726" s="196"/>
      <c r="AA726" s="196"/>
      <c r="AB726" s="196"/>
      <c r="AC726" s="196"/>
      <c r="AD726" s="196"/>
      <c r="AE726" s="196"/>
      <c r="AF726" s="196"/>
      <c r="AG726" s="196"/>
      <c r="AH726" s="196"/>
      <c r="AI726" s="196"/>
      <c r="AJ726" s="196"/>
      <c r="AK726" s="196"/>
      <c r="AL726" s="196"/>
      <c r="AM726" s="196"/>
      <c r="AN726" s="196"/>
      <c r="AO726" s="196"/>
      <c r="AP726" s="196"/>
      <c r="AQ726" s="196"/>
      <c r="AR726" s="196"/>
      <c r="AS726" s="196"/>
      <c r="AT726" s="196"/>
      <c r="AU726" s="196"/>
      <c r="AV726" s="196"/>
      <c r="AW726" s="196"/>
      <c r="AX726" s="196"/>
      <c r="AY726" s="196"/>
      <c r="AZ726" s="196"/>
      <c r="BA726" s="196"/>
      <c r="BB726" s="196"/>
      <c r="BC726" s="196"/>
      <c r="BD726" s="196"/>
      <c r="BE726" s="196"/>
      <c r="BF726" s="196"/>
      <c r="BG726" s="196"/>
      <c r="BH726" s="196"/>
      <c r="BI726" s="196"/>
      <c r="BJ726" s="196"/>
      <c r="BK726" s="196"/>
      <c r="BL726" s="196"/>
      <c r="BM726" s="196"/>
      <c r="BN726" s="196"/>
      <c r="BO726" s="196"/>
      <c r="BP726" s="196"/>
      <c r="BQ726" s="196"/>
      <c r="BR726" s="196"/>
      <c r="BS726" s="196"/>
      <c r="BT726" s="196"/>
      <c r="BU726" s="196"/>
      <c r="BV726" s="196"/>
      <c r="BW726" s="196"/>
      <c r="BX726" s="196"/>
      <c r="BY726" s="196"/>
      <c r="BZ726" s="196"/>
      <c r="CA726" s="196"/>
      <c r="CB726" s="196"/>
      <c r="CC726" s="196"/>
      <c r="CD726" s="196"/>
      <c r="CE726" s="196"/>
      <c r="CF726" s="196"/>
      <c r="CG726" s="196"/>
      <c r="CH726" s="196"/>
      <c r="CI726" s="196"/>
      <c r="CJ726" s="196"/>
      <c r="CK726" s="196"/>
      <c r="CL726" s="196"/>
      <c r="CM726" s="196"/>
      <c r="CN726" s="196"/>
      <c r="CO726" s="196"/>
      <c r="CP726" s="196"/>
      <c r="CQ726" s="196"/>
      <c r="CR726" s="196"/>
      <c r="CS726" s="196"/>
      <c r="CT726" s="196"/>
      <c r="CU726" s="196"/>
      <c r="CV726" s="196"/>
      <c r="CW726" s="196"/>
      <c r="CX726" s="196"/>
      <c r="CY726" s="196"/>
      <c r="CZ726" s="196"/>
      <c r="DA726" s="196"/>
      <c r="DB726" s="196"/>
      <c r="DC726" s="196"/>
      <c r="DD726" s="196"/>
      <c r="DE726" s="196"/>
      <c r="DF726" s="196"/>
      <c r="DG726" s="196"/>
      <c r="DH726" s="196"/>
      <c r="DI726" s="196"/>
      <c r="DJ726" s="196"/>
      <c r="DK726" s="196"/>
      <c r="DL726" s="196"/>
      <c r="DM726" s="196"/>
      <c r="DN726" s="196"/>
      <c r="DO726" s="196"/>
      <c r="DP726" s="196"/>
      <c r="DQ726" s="196"/>
      <c r="DR726" s="196"/>
      <c r="DS726" s="196"/>
      <c r="DT726" s="196"/>
      <c r="DU726" s="196"/>
      <c r="DV726" s="196"/>
      <c r="DW726" s="196"/>
      <c r="DX726" s="196"/>
      <c r="DY726" s="196"/>
      <c r="DZ726" s="196"/>
      <c r="EA726" s="196"/>
      <c r="EB726" s="196"/>
      <c r="EC726" s="196"/>
      <c r="ED726" s="196"/>
      <c r="EE726" s="196"/>
      <c r="EF726" s="196"/>
      <c r="EG726" s="196"/>
      <c r="EH726" s="196"/>
      <c r="EI726" s="196"/>
      <c r="EJ726" s="196"/>
      <c r="EK726" s="196"/>
      <c r="EL726" s="196"/>
      <c r="EM726" s="196"/>
      <c r="EN726" s="196"/>
      <c r="EO726" s="196"/>
      <c r="EP726" s="196"/>
      <c r="EQ726" s="196"/>
      <c r="ER726" s="196"/>
      <c r="ES726" s="196"/>
      <c r="ET726" s="196"/>
      <c r="EU726" s="196"/>
      <c r="EV726" s="196"/>
      <c r="EW726" s="196"/>
      <c r="EX726" s="196"/>
      <c r="EY726" s="196"/>
      <c r="EZ726" s="196"/>
      <c r="FA726" s="196"/>
      <c r="FB726" s="196"/>
      <c r="FC726" s="196"/>
      <c r="FD726" s="196"/>
      <c r="FE726" s="196"/>
      <c r="FF726" s="196"/>
      <c r="FG726" s="196"/>
      <c r="FH726" s="196"/>
      <c r="FI726" s="196"/>
      <c r="FJ726" s="196"/>
      <c r="FK726" s="196"/>
      <c r="FL726" s="196"/>
      <c r="FM726" s="196"/>
      <c r="FN726" s="196"/>
      <c r="FO726" s="196"/>
      <c r="FP726" s="196"/>
      <c r="FQ726" s="196"/>
      <c r="FR726" s="196"/>
      <c r="FS726" s="196"/>
      <c r="FT726" s="196"/>
      <c r="FU726" s="196"/>
      <c r="FV726" s="196"/>
      <c r="FW726" s="196"/>
      <c r="FX726" s="196"/>
      <c r="FY726" s="196"/>
      <c r="FZ726" s="196"/>
      <c r="GA726" s="196"/>
      <c r="GB726" s="196"/>
      <c r="GC726" s="196"/>
      <c r="GD726" s="196"/>
      <c r="GE726" s="196"/>
      <c r="GF726" s="196"/>
      <c r="GG726" s="196"/>
      <c r="GH726" s="196"/>
      <c r="GI726" s="196"/>
      <c r="GJ726" s="196"/>
      <c r="GK726" s="196"/>
      <c r="GL726" s="196"/>
      <c r="GM726" s="196"/>
      <c r="GN726" s="196"/>
      <c r="GO726" s="196"/>
      <c r="GP726" s="196"/>
      <c r="GQ726" s="196"/>
      <c r="GR726" s="196"/>
      <c r="GS726" s="196"/>
      <c r="GT726" s="196"/>
      <c r="GU726" s="196"/>
      <c r="GV726" s="196"/>
      <c r="GW726" s="196"/>
      <c r="GX726" s="196"/>
      <c r="GY726" s="196"/>
      <c r="GZ726" s="196"/>
      <c r="HA726" s="196"/>
      <c r="HB726" s="196"/>
      <c r="HC726" s="196"/>
      <c r="HD726" s="196"/>
      <c r="HE726" s="196"/>
      <c r="HF726" s="196"/>
      <c r="HG726" s="196"/>
      <c r="HH726" s="196"/>
      <c r="HI726" s="196"/>
      <c r="HJ726" s="196"/>
      <c r="HK726" s="196"/>
      <c r="HL726" s="196"/>
      <c r="HM726" s="196"/>
      <c r="HN726" s="196"/>
      <c r="HO726" s="196"/>
      <c r="HP726" s="196"/>
      <c r="HQ726" s="196"/>
      <c r="HR726" s="196"/>
      <c r="HS726" s="196"/>
      <c r="HT726" s="196"/>
      <c r="HU726" s="196"/>
      <c r="HV726" s="196"/>
      <c r="HW726" s="196"/>
      <c r="HX726" s="196"/>
      <c r="HY726" s="196"/>
      <c r="HZ726" s="196"/>
      <c r="IA726" s="196"/>
      <c r="IB726" s="196"/>
      <c r="IC726" s="196"/>
      <c r="ID726" s="196"/>
      <c r="IE726" s="196"/>
      <c r="IF726" s="196"/>
      <c r="IG726" s="196"/>
      <c r="IH726" s="196"/>
      <c r="II726" s="196"/>
      <c r="IJ726" s="196"/>
      <c r="IK726" s="196"/>
      <c r="IL726" s="196"/>
      <c r="IM726" s="196"/>
      <c r="IN726" s="196"/>
      <c r="IO726" s="196"/>
      <c r="IP726" s="196"/>
      <c r="IQ726" s="196"/>
      <c r="IR726" s="196"/>
      <c r="IS726" s="196"/>
      <c r="IT726" s="196"/>
      <c r="IU726" s="196"/>
      <c r="IV726" s="196"/>
      <c r="IW726" s="196"/>
      <c r="IX726" s="196"/>
      <c r="IY726" s="196"/>
      <c r="IZ726" s="196"/>
      <c r="JA726" s="196"/>
      <c r="JB726" s="196"/>
      <c r="JC726" s="196"/>
      <c r="JD726" s="196"/>
      <c r="JE726" s="196"/>
      <c r="JF726" s="196"/>
      <c r="JG726" s="196"/>
      <c r="JH726" s="196"/>
      <c r="JI726" s="196"/>
      <c r="JJ726" s="196"/>
      <c r="JK726" s="196"/>
      <c r="JL726" s="196"/>
      <c r="JM726" s="196"/>
      <c r="JN726" s="196"/>
      <c r="JO726" s="196"/>
      <c r="JP726" s="196"/>
      <c r="JQ726" s="196"/>
      <c r="JR726" s="196"/>
      <c r="JS726" s="196"/>
      <c r="JT726" s="196"/>
      <c r="JU726" s="196"/>
      <c r="JV726" s="196"/>
      <c r="JW726" s="196"/>
      <c r="JX726" s="196"/>
      <c r="JY726" s="196"/>
      <c r="JZ726" s="196"/>
      <c r="KA726" s="196"/>
      <c r="KB726" s="196"/>
      <c r="KC726" s="196"/>
      <c r="KD726" s="196"/>
      <c r="KE726" s="196"/>
      <c r="KF726" s="196"/>
      <c r="KG726" s="196"/>
      <c r="KH726" s="196"/>
      <c r="KI726" s="196"/>
      <c r="KJ726" s="196"/>
      <c r="KK726" s="196"/>
      <c r="KL726" s="196"/>
      <c r="KM726" s="196"/>
      <c r="KN726" s="196"/>
      <c r="KO726" s="196"/>
      <c r="KP726" s="196"/>
      <c r="KQ726" s="196"/>
      <c r="KR726" s="196"/>
      <c r="KS726" s="196"/>
      <c r="KT726" s="196"/>
      <c r="KU726" s="196"/>
      <c r="KV726" s="196"/>
      <c r="KW726" s="196"/>
      <c r="KX726" s="196"/>
      <c r="KY726" s="196"/>
      <c r="KZ726" s="196"/>
      <c r="LA726" s="196"/>
      <c r="LB726" s="196"/>
      <c r="LC726" s="196"/>
      <c r="LD726" s="196"/>
      <c r="LE726" s="196"/>
      <c r="LF726" s="196"/>
      <c r="LG726" s="196"/>
      <c r="LH726" s="196"/>
      <c r="LI726" s="196"/>
      <c r="LJ726" s="196"/>
      <c r="LK726" s="196"/>
      <c r="LL726" s="196"/>
      <c r="LM726" s="196"/>
      <c r="LN726" s="196"/>
      <c r="LO726" s="196"/>
      <c r="LP726" s="196"/>
      <c r="LQ726" s="196"/>
      <c r="LR726" s="196"/>
      <c r="LS726" s="196"/>
      <c r="LT726" s="196"/>
      <c r="LU726" s="196"/>
      <c r="LV726" s="196"/>
      <c r="LW726" s="196"/>
      <c r="LX726" s="196"/>
      <c r="LY726" s="196"/>
      <c r="LZ726" s="196"/>
      <c r="MA726" s="196"/>
      <c r="MB726" s="196"/>
      <c r="MC726" s="196"/>
      <c r="MD726" s="196"/>
      <c r="ME726" s="196"/>
      <c r="MF726" s="196"/>
      <c r="MG726" s="196"/>
      <c r="MH726" s="196"/>
      <c r="MI726" s="196"/>
      <c r="MJ726" s="196"/>
      <c r="MK726" s="196"/>
      <c r="ML726" s="196"/>
      <c r="MM726" s="196"/>
      <c r="MN726" s="196"/>
      <c r="MO726" s="196"/>
      <c r="MP726" s="196"/>
      <c r="MQ726" s="196"/>
      <c r="MR726" s="196"/>
      <c r="MS726" s="196"/>
      <c r="MT726" s="196"/>
      <c r="MU726" s="196"/>
      <c r="MV726" s="196"/>
      <c r="MW726" s="196"/>
      <c r="MX726" s="196"/>
      <c r="MY726" s="196"/>
      <c r="MZ726" s="196"/>
      <c r="NA726" s="196"/>
      <c r="NB726" s="196"/>
      <c r="NC726" s="196"/>
      <c r="ND726" s="196"/>
      <c r="NE726" s="196"/>
      <c r="NF726" s="196"/>
      <c r="NG726" s="196"/>
      <c r="NH726" s="196"/>
      <c r="NI726" s="196"/>
      <c r="NJ726" s="196"/>
      <c r="NK726" s="196"/>
      <c r="NL726" s="196"/>
      <c r="NM726" s="196"/>
      <c r="NN726" s="196"/>
      <c r="NO726" s="196"/>
      <c r="NP726" s="196"/>
      <c r="NQ726" s="196"/>
      <c r="NR726" s="196"/>
      <c r="NS726" s="196"/>
      <c r="NT726" s="196"/>
      <c r="NU726" s="196"/>
      <c r="NV726" s="196"/>
      <c r="NW726" s="196"/>
      <c r="NX726" s="196"/>
      <c r="NY726" s="196"/>
      <c r="NZ726" s="196"/>
      <c r="OA726" s="196"/>
      <c r="OB726" s="196"/>
      <c r="OC726" s="196"/>
      <c r="OD726" s="196"/>
      <c r="OE726" s="196"/>
      <c r="OF726" s="196"/>
      <c r="OG726" s="196"/>
      <c r="OH726" s="196"/>
      <c r="OI726" s="196"/>
      <c r="OJ726" s="196"/>
      <c r="OK726" s="196"/>
      <c r="OL726" s="196"/>
      <c r="AFC726" s="196"/>
      <c r="AFD726" s="196"/>
      <c r="AFE726" s="196"/>
      <c r="AFF726" s="196"/>
      <c r="AFG726" s="196"/>
      <c r="AFH726" s="196"/>
      <c r="AFI726" s="196"/>
      <c r="AFJ726" s="196"/>
      <c r="AFK726" s="196"/>
      <c r="AFL726" s="196"/>
      <c r="AFM726" s="196"/>
      <c r="AFN726" s="196"/>
      <c r="AFO726" s="196"/>
      <c r="AFP726" s="196"/>
      <c r="AFQ726" s="196"/>
      <c r="AFR726" s="196"/>
      <c r="AFS726" s="196"/>
      <c r="AFT726" s="196"/>
      <c r="AFU726" s="196"/>
      <c r="AFV726" s="196"/>
      <c r="AFW726" s="196"/>
      <c r="AFX726" s="196"/>
      <c r="AFY726" s="196"/>
      <c r="AFZ726" s="196"/>
      <c r="AGA726" s="196"/>
      <c r="AGB726" s="196"/>
      <c r="AGC726" s="196"/>
      <c r="AGD726" s="196"/>
      <c r="AGE726" s="196"/>
      <c r="AGF726" s="196"/>
      <c r="AGG726" s="196"/>
      <c r="AGH726" s="196"/>
      <c r="AGI726" s="196"/>
      <c r="AGJ726" s="196"/>
      <c r="AGK726" s="196"/>
      <c r="AGL726" s="196"/>
      <c r="AGM726" s="196"/>
      <c r="AGN726" s="196"/>
      <c r="AGO726" s="196"/>
      <c r="AGP726" s="196"/>
    </row>
    <row r="727" spans="1:874" ht="15.75" customHeight="1" x14ac:dyDescent="0.25">
      <c r="A727" s="196"/>
      <c r="B727" s="196"/>
      <c r="C727" s="196"/>
      <c r="D727" s="205"/>
      <c r="E727" s="196"/>
      <c r="F727" s="196"/>
      <c r="G727" s="196"/>
      <c r="H727" s="196"/>
      <c r="I727" s="196"/>
      <c r="J727" s="196"/>
      <c r="K727" s="196"/>
      <c r="L727" s="206"/>
      <c r="M727" s="196"/>
      <c r="N727" s="196"/>
      <c r="O727" s="205"/>
      <c r="P727" s="196"/>
      <c r="Q727" s="196"/>
      <c r="R727" s="196"/>
      <c r="S727" s="196"/>
      <c r="T727" s="196"/>
      <c r="U727" s="196"/>
      <c r="V727" s="196"/>
      <c r="W727" s="196"/>
      <c r="X727" s="196"/>
      <c r="Y727" s="196"/>
      <c r="Z727" s="196"/>
      <c r="AA727" s="196"/>
      <c r="AB727" s="196"/>
      <c r="AC727" s="196"/>
      <c r="AD727" s="196"/>
      <c r="AE727" s="196"/>
      <c r="AF727" s="196"/>
      <c r="AG727" s="196"/>
      <c r="AH727" s="196"/>
      <c r="AI727" s="196"/>
      <c r="AJ727" s="196"/>
      <c r="AK727" s="196"/>
      <c r="AL727" s="196"/>
      <c r="AM727" s="196"/>
      <c r="AN727" s="196"/>
      <c r="AO727" s="196"/>
      <c r="AP727" s="196"/>
      <c r="AQ727" s="196"/>
      <c r="AR727" s="196"/>
      <c r="AS727" s="196"/>
      <c r="AT727" s="196"/>
      <c r="AU727" s="196"/>
      <c r="AV727" s="196"/>
      <c r="AW727" s="196"/>
      <c r="AX727" s="196"/>
      <c r="AY727" s="196"/>
      <c r="AZ727" s="196"/>
      <c r="BA727" s="196"/>
      <c r="BB727" s="196"/>
      <c r="BC727" s="196"/>
      <c r="BD727" s="196"/>
      <c r="BE727" s="196"/>
      <c r="BF727" s="196"/>
      <c r="BG727" s="196"/>
      <c r="BH727" s="196"/>
      <c r="BI727" s="196"/>
      <c r="BJ727" s="196"/>
      <c r="BK727" s="196"/>
      <c r="BL727" s="196"/>
      <c r="BM727" s="196"/>
      <c r="BN727" s="196"/>
      <c r="BO727" s="196"/>
      <c r="BP727" s="196"/>
      <c r="BQ727" s="196"/>
      <c r="BR727" s="196"/>
      <c r="BS727" s="196"/>
      <c r="BT727" s="196"/>
      <c r="BU727" s="196"/>
      <c r="BV727" s="196"/>
      <c r="BW727" s="196"/>
      <c r="BX727" s="196"/>
      <c r="BY727" s="196"/>
      <c r="BZ727" s="196"/>
      <c r="CA727" s="196"/>
      <c r="CB727" s="196"/>
      <c r="CC727" s="196"/>
      <c r="CD727" s="196"/>
      <c r="CE727" s="196"/>
      <c r="CF727" s="196"/>
      <c r="CG727" s="196"/>
      <c r="CH727" s="196"/>
      <c r="CI727" s="196"/>
      <c r="CJ727" s="196"/>
      <c r="CK727" s="196"/>
      <c r="CL727" s="196"/>
      <c r="CM727" s="196"/>
      <c r="CN727" s="196"/>
      <c r="CO727" s="196"/>
      <c r="CP727" s="196"/>
      <c r="CQ727" s="196"/>
      <c r="CR727" s="196"/>
      <c r="CS727" s="196"/>
      <c r="CT727" s="196"/>
      <c r="CU727" s="196"/>
      <c r="CV727" s="196"/>
      <c r="CW727" s="196"/>
      <c r="CX727" s="196"/>
      <c r="CY727" s="196"/>
      <c r="CZ727" s="196"/>
      <c r="DA727" s="196"/>
      <c r="DB727" s="196"/>
      <c r="DC727" s="196"/>
      <c r="DD727" s="196"/>
      <c r="DE727" s="196"/>
      <c r="DF727" s="196"/>
      <c r="DG727" s="196"/>
      <c r="DH727" s="196"/>
      <c r="DI727" s="196"/>
      <c r="DJ727" s="196"/>
      <c r="DK727" s="196"/>
      <c r="DL727" s="196"/>
      <c r="DM727" s="196"/>
      <c r="DN727" s="196"/>
      <c r="DO727" s="196"/>
      <c r="DP727" s="196"/>
      <c r="DQ727" s="196"/>
      <c r="DR727" s="196"/>
      <c r="DS727" s="196"/>
      <c r="DT727" s="196"/>
      <c r="DU727" s="196"/>
      <c r="DV727" s="196"/>
      <c r="DW727" s="196"/>
      <c r="DX727" s="196"/>
      <c r="DY727" s="196"/>
      <c r="DZ727" s="196"/>
      <c r="EA727" s="196"/>
      <c r="EB727" s="196"/>
      <c r="EC727" s="196"/>
      <c r="ED727" s="196"/>
      <c r="EE727" s="196"/>
      <c r="EF727" s="196"/>
      <c r="EG727" s="196"/>
      <c r="EH727" s="196"/>
      <c r="EI727" s="196"/>
      <c r="EJ727" s="196"/>
      <c r="EK727" s="196"/>
      <c r="EL727" s="196"/>
      <c r="EM727" s="196"/>
      <c r="EN727" s="196"/>
      <c r="EO727" s="196"/>
      <c r="EP727" s="196"/>
      <c r="EQ727" s="196"/>
      <c r="ER727" s="196"/>
      <c r="ES727" s="196"/>
      <c r="ET727" s="196"/>
      <c r="EU727" s="196"/>
      <c r="EV727" s="196"/>
      <c r="EW727" s="196"/>
      <c r="EX727" s="196"/>
      <c r="EY727" s="196"/>
      <c r="EZ727" s="196"/>
      <c r="FA727" s="196"/>
      <c r="FB727" s="196"/>
      <c r="FC727" s="196"/>
      <c r="FD727" s="196"/>
      <c r="FE727" s="196"/>
      <c r="FF727" s="196"/>
      <c r="FG727" s="196"/>
      <c r="FH727" s="196"/>
      <c r="FI727" s="196"/>
      <c r="FJ727" s="196"/>
      <c r="FK727" s="196"/>
      <c r="FL727" s="196"/>
      <c r="FM727" s="196"/>
      <c r="FN727" s="196"/>
      <c r="FO727" s="196"/>
      <c r="FP727" s="196"/>
      <c r="FQ727" s="196"/>
      <c r="FR727" s="196"/>
      <c r="FS727" s="196"/>
      <c r="FT727" s="196"/>
      <c r="FU727" s="196"/>
      <c r="FV727" s="196"/>
      <c r="FW727" s="196"/>
      <c r="FX727" s="196"/>
      <c r="FY727" s="196"/>
      <c r="FZ727" s="196"/>
      <c r="GA727" s="196"/>
      <c r="GB727" s="196"/>
      <c r="GC727" s="196"/>
      <c r="GD727" s="196"/>
      <c r="GE727" s="196"/>
      <c r="GF727" s="196"/>
      <c r="GG727" s="196"/>
      <c r="GH727" s="196"/>
      <c r="GI727" s="196"/>
      <c r="GJ727" s="196"/>
      <c r="GK727" s="196"/>
      <c r="GL727" s="196"/>
      <c r="GM727" s="196"/>
      <c r="GN727" s="196"/>
      <c r="GO727" s="196"/>
      <c r="GP727" s="196"/>
      <c r="GQ727" s="196"/>
      <c r="GR727" s="196"/>
      <c r="GS727" s="196"/>
      <c r="GT727" s="196"/>
      <c r="GU727" s="196"/>
      <c r="GV727" s="196"/>
      <c r="GW727" s="196"/>
      <c r="GX727" s="196"/>
      <c r="GY727" s="196"/>
      <c r="GZ727" s="196"/>
      <c r="HA727" s="196"/>
      <c r="HB727" s="196"/>
      <c r="HC727" s="196"/>
      <c r="HD727" s="196"/>
      <c r="HE727" s="196"/>
      <c r="HF727" s="196"/>
      <c r="HG727" s="196"/>
      <c r="HH727" s="196"/>
      <c r="HI727" s="196"/>
      <c r="HJ727" s="196"/>
      <c r="HK727" s="196"/>
      <c r="HL727" s="196"/>
      <c r="HM727" s="196"/>
      <c r="HN727" s="196"/>
      <c r="HO727" s="196"/>
      <c r="HP727" s="196"/>
      <c r="HQ727" s="196"/>
      <c r="HR727" s="196"/>
      <c r="HS727" s="196"/>
      <c r="HT727" s="196"/>
      <c r="HU727" s="196"/>
      <c r="HV727" s="196"/>
      <c r="HW727" s="196"/>
      <c r="HX727" s="196"/>
      <c r="HY727" s="196"/>
      <c r="HZ727" s="196"/>
      <c r="IA727" s="196"/>
      <c r="IB727" s="196"/>
      <c r="IC727" s="196"/>
      <c r="ID727" s="196"/>
      <c r="IE727" s="196"/>
      <c r="IF727" s="196"/>
      <c r="IG727" s="196"/>
      <c r="IH727" s="196"/>
      <c r="II727" s="196"/>
      <c r="IJ727" s="196"/>
      <c r="IK727" s="196"/>
      <c r="IL727" s="196"/>
      <c r="IM727" s="196"/>
      <c r="IN727" s="196"/>
      <c r="IO727" s="196"/>
      <c r="IP727" s="196"/>
      <c r="IQ727" s="196"/>
      <c r="IR727" s="196"/>
      <c r="IS727" s="196"/>
      <c r="IT727" s="196"/>
      <c r="IU727" s="196"/>
      <c r="IV727" s="196"/>
      <c r="IW727" s="196"/>
      <c r="IX727" s="196"/>
      <c r="IY727" s="196"/>
      <c r="IZ727" s="196"/>
      <c r="JA727" s="196"/>
      <c r="JB727" s="196"/>
      <c r="JC727" s="196"/>
      <c r="JD727" s="196"/>
      <c r="JE727" s="196"/>
      <c r="JF727" s="196"/>
      <c r="JG727" s="196"/>
      <c r="JH727" s="196"/>
      <c r="JI727" s="196"/>
      <c r="JJ727" s="196"/>
      <c r="JK727" s="196"/>
      <c r="JL727" s="196"/>
      <c r="JM727" s="196"/>
      <c r="JN727" s="196"/>
      <c r="JO727" s="196"/>
      <c r="JP727" s="196"/>
      <c r="JQ727" s="196"/>
      <c r="JR727" s="196"/>
      <c r="JS727" s="196"/>
      <c r="JT727" s="196"/>
      <c r="JU727" s="196"/>
      <c r="JV727" s="196"/>
      <c r="JW727" s="196"/>
      <c r="JX727" s="196"/>
      <c r="JY727" s="196"/>
      <c r="JZ727" s="196"/>
      <c r="KA727" s="196"/>
      <c r="KB727" s="196"/>
      <c r="KC727" s="196"/>
      <c r="KD727" s="196"/>
      <c r="KE727" s="196"/>
      <c r="KF727" s="196"/>
      <c r="KG727" s="196"/>
      <c r="KH727" s="196"/>
      <c r="KI727" s="196"/>
      <c r="KJ727" s="196"/>
      <c r="KK727" s="196"/>
      <c r="KL727" s="196"/>
      <c r="KM727" s="196"/>
      <c r="KN727" s="196"/>
      <c r="KO727" s="196"/>
      <c r="KP727" s="196"/>
      <c r="KQ727" s="196"/>
      <c r="KR727" s="196"/>
      <c r="KS727" s="196"/>
      <c r="KT727" s="196"/>
      <c r="KU727" s="196"/>
      <c r="KV727" s="196"/>
      <c r="KW727" s="196"/>
      <c r="KX727" s="196"/>
      <c r="KY727" s="196"/>
      <c r="KZ727" s="196"/>
      <c r="LA727" s="196"/>
      <c r="LB727" s="196"/>
      <c r="LC727" s="196"/>
      <c r="LD727" s="196"/>
      <c r="LE727" s="196"/>
      <c r="LF727" s="196"/>
      <c r="LG727" s="196"/>
      <c r="LH727" s="196"/>
      <c r="LI727" s="196"/>
      <c r="LJ727" s="196"/>
      <c r="LK727" s="196"/>
      <c r="LL727" s="196"/>
      <c r="LM727" s="196"/>
      <c r="LN727" s="196"/>
      <c r="LO727" s="196"/>
      <c r="LP727" s="196"/>
      <c r="LQ727" s="196"/>
      <c r="LR727" s="196"/>
      <c r="LS727" s="196"/>
      <c r="LT727" s="196"/>
      <c r="LU727" s="196"/>
      <c r="LV727" s="196"/>
      <c r="LW727" s="196"/>
      <c r="LX727" s="196"/>
      <c r="LY727" s="196"/>
      <c r="LZ727" s="196"/>
      <c r="MA727" s="196"/>
      <c r="MB727" s="196"/>
      <c r="MC727" s="196"/>
      <c r="MD727" s="196"/>
      <c r="ME727" s="196"/>
      <c r="MF727" s="196"/>
      <c r="MG727" s="196"/>
      <c r="MH727" s="196"/>
      <c r="MI727" s="196"/>
      <c r="MJ727" s="196"/>
      <c r="MK727" s="196"/>
      <c r="ML727" s="196"/>
      <c r="MM727" s="196"/>
      <c r="MN727" s="196"/>
      <c r="MO727" s="196"/>
      <c r="MP727" s="196"/>
      <c r="MQ727" s="196"/>
      <c r="MR727" s="196"/>
      <c r="MS727" s="196"/>
      <c r="MT727" s="196"/>
      <c r="MU727" s="196"/>
      <c r="MV727" s="196"/>
      <c r="MW727" s="196"/>
      <c r="MX727" s="196"/>
      <c r="MY727" s="196"/>
      <c r="MZ727" s="196"/>
      <c r="NA727" s="196"/>
      <c r="NB727" s="196"/>
      <c r="NC727" s="196"/>
      <c r="ND727" s="196"/>
      <c r="NE727" s="196"/>
      <c r="NF727" s="196"/>
      <c r="NG727" s="196"/>
      <c r="NH727" s="196"/>
      <c r="NI727" s="196"/>
      <c r="NJ727" s="196"/>
      <c r="NK727" s="196"/>
      <c r="NL727" s="196"/>
      <c r="NM727" s="196"/>
      <c r="NN727" s="196"/>
      <c r="NO727" s="196"/>
      <c r="NP727" s="196"/>
      <c r="NQ727" s="196"/>
      <c r="NR727" s="196"/>
      <c r="NS727" s="196"/>
      <c r="NT727" s="196"/>
      <c r="NU727" s="196"/>
      <c r="NV727" s="196"/>
      <c r="NW727" s="196"/>
      <c r="NX727" s="196"/>
      <c r="NY727" s="196"/>
      <c r="NZ727" s="196"/>
      <c r="OA727" s="196"/>
      <c r="OB727" s="196"/>
      <c r="OC727" s="196"/>
      <c r="OD727" s="196"/>
      <c r="OE727" s="196"/>
      <c r="OF727" s="196"/>
      <c r="OG727" s="196"/>
      <c r="OH727" s="196"/>
      <c r="OI727" s="196"/>
      <c r="OJ727" s="196"/>
      <c r="OK727" s="196"/>
      <c r="OL727" s="196"/>
      <c r="AFC727" s="196"/>
      <c r="AFD727" s="196"/>
      <c r="AFE727" s="196"/>
      <c r="AFF727" s="196"/>
      <c r="AFG727" s="196"/>
      <c r="AFH727" s="196"/>
      <c r="AFI727" s="196"/>
      <c r="AFJ727" s="196"/>
      <c r="AFK727" s="196"/>
      <c r="AFL727" s="196"/>
      <c r="AFM727" s="196"/>
      <c r="AFN727" s="196"/>
      <c r="AFO727" s="196"/>
      <c r="AFP727" s="196"/>
      <c r="AFQ727" s="196"/>
      <c r="AFR727" s="196"/>
      <c r="AFS727" s="196"/>
      <c r="AFT727" s="196"/>
      <c r="AFU727" s="196"/>
      <c r="AFV727" s="196"/>
      <c r="AFW727" s="196"/>
      <c r="AFX727" s="196"/>
      <c r="AFY727" s="196"/>
      <c r="AFZ727" s="196"/>
      <c r="AGA727" s="196"/>
      <c r="AGB727" s="196"/>
      <c r="AGC727" s="196"/>
      <c r="AGD727" s="196"/>
      <c r="AGE727" s="196"/>
      <c r="AGF727" s="196"/>
      <c r="AGG727" s="196"/>
      <c r="AGH727" s="196"/>
      <c r="AGI727" s="196"/>
      <c r="AGJ727" s="196"/>
      <c r="AGK727" s="196"/>
      <c r="AGL727" s="196"/>
      <c r="AGM727" s="196"/>
      <c r="AGN727" s="196"/>
      <c r="AGO727" s="196"/>
      <c r="AGP727" s="196"/>
    </row>
    <row r="728" spans="1:874" ht="15.75" customHeight="1" x14ac:dyDescent="0.25">
      <c r="A728" s="196"/>
      <c r="B728" s="196"/>
      <c r="C728" s="196"/>
      <c r="D728" s="205"/>
      <c r="E728" s="196"/>
      <c r="F728" s="196"/>
      <c r="G728" s="196"/>
      <c r="H728" s="196"/>
      <c r="I728" s="196"/>
      <c r="J728" s="196"/>
      <c r="K728" s="196"/>
      <c r="L728" s="206"/>
      <c r="M728" s="196"/>
      <c r="N728" s="196"/>
      <c r="O728" s="205"/>
      <c r="P728" s="196"/>
      <c r="Q728" s="196"/>
      <c r="R728" s="196"/>
      <c r="S728" s="196"/>
      <c r="T728" s="196"/>
      <c r="U728" s="196"/>
      <c r="V728" s="196"/>
      <c r="W728" s="196"/>
      <c r="X728" s="196"/>
      <c r="Y728" s="196"/>
      <c r="Z728" s="196"/>
      <c r="AA728" s="196"/>
      <c r="AB728" s="196"/>
      <c r="AC728" s="196"/>
      <c r="AD728" s="196"/>
      <c r="AE728" s="196"/>
      <c r="AF728" s="196"/>
      <c r="AG728" s="196"/>
      <c r="AH728" s="196"/>
      <c r="AI728" s="196"/>
      <c r="AJ728" s="196"/>
      <c r="AK728" s="196"/>
      <c r="AL728" s="196"/>
      <c r="AM728" s="196"/>
      <c r="AN728" s="196"/>
      <c r="AO728" s="196"/>
      <c r="AP728" s="196"/>
      <c r="AQ728" s="196"/>
      <c r="AR728" s="196"/>
      <c r="AS728" s="196"/>
      <c r="AT728" s="196"/>
      <c r="AU728" s="196"/>
      <c r="AV728" s="196"/>
      <c r="AW728" s="196"/>
      <c r="AX728" s="196"/>
      <c r="AY728" s="196"/>
      <c r="AZ728" s="196"/>
      <c r="BA728" s="196"/>
      <c r="BB728" s="196"/>
      <c r="BC728" s="196"/>
      <c r="BD728" s="196"/>
      <c r="BE728" s="196"/>
      <c r="BF728" s="196"/>
      <c r="BG728" s="196"/>
      <c r="BH728" s="196"/>
      <c r="BI728" s="196"/>
      <c r="BJ728" s="196"/>
      <c r="BK728" s="196"/>
      <c r="BL728" s="196"/>
      <c r="BM728" s="196"/>
      <c r="BN728" s="196"/>
      <c r="BO728" s="196"/>
      <c r="BP728" s="196"/>
      <c r="BQ728" s="196"/>
      <c r="BR728" s="196"/>
      <c r="BS728" s="196"/>
      <c r="BT728" s="196"/>
      <c r="BU728" s="196"/>
      <c r="BV728" s="196"/>
      <c r="BW728" s="196"/>
      <c r="BX728" s="196"/>
      <c r="BY728" s="196"/>
      <c r="BZ728" s="196"/>
      <c r="CA728" s="196"/>
      <c r="CB728" s="196"/>
      <c r="CC728" s="196"/>
      <c r="CD728" s="196"/>
      <c r="CE728" s="196"/>
      <c r="CF728" s="196"/>
      <c r="CG728" s="196"/>
      <c r="CH728" s="196"/>
      <c r="CI728" s="196"/>
      <c r="CJ728" s="196"/>
      <c r="CK728" s="196"/>
      <c r="CL728" s="196"/>
      <c r="CM728" s="196"/>
      <c r="CN728" s="196"/>
      <c r="CO728" s="196"/>
      <c r="CP728" s="196"/>
      <c r="CQ728" s="196"/>
      <c r="CR728" s="196"/>
      <c r="CS728" s="196"/>
      <c r="CT728" s="196"/>
      <c r="CU728" s="196"/>
      <c r="CV728" s="196"/>
      <c r="CW728" s="196"/>
      <c r="CX728" s="196"/>
      <c r="CY728" s="196"/>
      <c r="CZ728" s="196"/>
      <c r="DA728" s="196"/>
      <c r="DB728" s="196"/>
      <c r="DC728" s="196"/>
      <c r="DD728" s="196"/>
      <c r="DE728" s="196"/>
      <c r="DF728" s="196"/>
      <c r="DG728" s="196"/>
      <c r="DH728" s="196"/>
      <c r="DI728" s="196"/>
      <c r="DJ728" s="196"/>
      <c r="DK728" s="196"/>
      <c r="DL728" s="196"/>
      <c r="DM728" s="196"/>
      <c r="DN728" s="196"/>
      <c r="DO728" s="196"/>
      <c r="DP728" s="196"/>
      <c r="DQ728" s="196"/>
      <c r="DR728" s="196"/>
      <c r="DS728" s="196"/>
      <c r="DT728" s="196"/>
      <c r="DU728" s="196"/>
      <c r="DV728" s="196"/>
      <c r="DW728" s="196"/>
      <c r="DX728" s="196"/>
      <c r="DY728" s="196"/>
      <c r="DZ728" s="196"/>
      <c r="EA728" s="196"/>
      <c r="EB728" s="196"/>
      <c r="EC728" s="196"/>
      <c r="ED728" s="196"/>
      <c r="EE728" s="196"/>
      <c r="EF728" s="196"/>
      <c r="EG728" s="196"/>
      <c r="EH728" s="196"/>
      <c r="EI728" s="196"/>
      <c r="EJ728" s="196"/>
      <c r="EK728" s="196"/>
      <c r="EL728" s="196"/>
      <c r="EM728" s="196"/>
      <c r="EN728" s="196"/>
      <c r="EO728" s="196"/>
      <c r="EP728" s="196"/>
      <c r="EQ728" s="196"/>
      <c r="ER728" s="196"/>
      <c r="ES728" s="196"/>
      <c r="ET728" s="196"/>
      <c r="EU728" s="196"/>
      <c r="EV728" s="196"/>
      <c r="EW728" s="196"/>
      <c r="EX728" s="196"/>
      <c r="EY728" s="196"/>
      <c r="EZ728" s="196"/>
      <c r="FA728" s="196"/>
      <c r="FB728" s="196"/>
      <c r="FC728" s="196"/>
      <c r="FD728" s="196"/>
      <c r="FE728" s="196"/>
      <c r="FF728" s="196"/>
      <c r="FG728" s="196"/>
      <c r="FH728" s="196"/>
      <c r="FI728" s="196"/>
      <c r="FJ728" s="196"/>
      <c r="FK728" s="196"/>
      <c r="FL728" s="196"/>
      <c r="FM728" s="196"/>
      <c r="FN728" s="196"/>
      <c r="FO728" s="196"/>
      <c r="FP728" s="196"/>
      <c r="FQ728" s="196"/>
      <c r="FR728" s="196"/>
      <c r="FS728" s="196"/>
      <c r="FT728" s="196"/>
      <c r="FU728" s="196"/>
      <c r="FV728" s="196"/>
      <c r="FW728" s="196"/>
      <c r="FX728" s="196"/>
      <c r="FY728" s="196"/>
      <c r="FZ728" s="196"/>
      <c r="GA728" s="196"/>
      <c r="GB728" s="196"/>
      <c r="GC728" s="196"/>
      <c r="GD728" s="196"/>
      <c r="GE728" s="196"/>
      <c r="GF728" s="196"/>
      <c r="GG728" s="196"/>
      <c r="GH728" s="196"/>
      <c r="GI728" s="196"/>
      <c r="GJ728" s="196"/>
      <c r="GK728" s="196"/>
      <c r="GL728" s="196"/>
      <c r="GM728" s="196"/>
      <c r="GN728" s="196"/>
      <c r="GO728" s="196"/>
      <c r="GP728" s="196"/>
      <c r="GQ728" s="196"/>
      <c r="GR728" s="196"/>
      <c r="GS728" s="196"/>
      <c r="GT728" s="196"/>
      <c r="GU728" s="196"/>
      <c r="GV728" s="196"/>
      <c r="GW728" s="196"/>
      <c r="GX728" s="196"/>
      <c r="GY728" s="196"/>
      <c r="GZ728" s="196"/>
      <c r="HA728" s="196"/>
      <c r="HB728" s="196"/>
      <c r="HC728" s="196"/>
      <c r="HD728" s="196"/>
      <c r="HE728" s="196"/>
      <c r="HF728" s="196"/>
      <c r="HG728" s="196"/>
      <c r="HH728" s="196"/>
      <c r="HI728" s="196"/>
      <c r="HJ728" s="196"/>
      <c r="HK728" s="196"/>
      <c r="HL728" s="196"/>
      <c r="HM728" s="196"/>
      <c r="HN728" s="196"/>
      <c r="HO728" s="196"/>
      <c r="HP728" s="196"/>
      <c r="HQ728" s="196"/>
      <c r="HR728" s="196"/>
      <c r="HS728" s="196"/>
      <c r="HT728" s="196"/>
      <c r="HU728" s="196"/>
      <c r="HV728" s="196"/>
      <c r="HW728" s="196"/>
      <c r="HX728" s="196"/>
      <c r="HY728" s="196"/>
      <c r="HZ728" s="196"/>
      <c r="IA728" s="196"/>
      <c r="IB728" s="196"/>
      <c r="IC728" s="196"/>
      <c r="ID728" s="196"/>
      <c r="IE728" s="196"/>
      <c r="IF728" s="196"/>
      <c r="IG728" s="196"/>
      <c r="IH728" s="196"/>
      <c r="II728" s="196"/>
      <c r="IJ728" s="196"/>
      <c r="IK728" s="196"/>
      <c r="IL728" s="196"/>
      <c r="IM728" s="196"/>
      <c r="IN728" s="196"/>
      <c r="IO728" s="196"/>
      <c r="IP728" s="196"/>
      <c r="IQ728" s="196"/>
      <c r="IR728" s="196"/>
      <c r="IS728" s="196"/>
      <c r="IT728" s="196"/>
      <c r="IU728" s="196"/>
      <c r="IV728" s="196"/>
      <c r="IW728" s="196"/>
      <c r="IX728" s="196"/>
      <c r="IY728" s="196"/>
      <c r="IZ728" s="196"/>
      <c r="JA728" s="196"/>
      <c r="JB728" s="196"/>
      <c r="JC728" s="196"/>
      <c r="JD728" s="196"/>
      <c r="JE728" s="196"/>
      <c r="JF728" s="196"/>
      <c r="JG728" s="196"/>
      <c r="JH728" s="196"/>
      <c r="JI728" s="196"/>
      <c r="JJ728" s="196"/>
      <c r="JK728" s="196"/>
      <c r="JL728" s="196"/>
      <c r="JM728" s="196"/>
      <c r="JN728" s="196"/>
      <c r="JO728" s="196"/>
      <c r="JP728" s="196"/>
      <c r="JQ728" s="196"/>
      <c r="JR728" s="196"/>
      <c r="JS728" s="196"/>
      <c r="JT728" s="196"/>
      <c r="JU728" s="196"/>
      <c r="JV728" s="196"/>
      <c r="JW728" s="196"/>
      <c r="JX728" s="196"/>
      <c r="JY728" s="196"/>
      <c r="JZ728" s="196"/>
      <c r="KA728" s="196"/>
      <c r="KB728" s="196"/>
      <c r="KC728" s="196"/>
      <c r="KD728" s="196"/>
      <c r="KE728" s="196"/>
      <c r="KF728" s="196"/>
      <c r="KG728" s="196"/>
      <c r="KH728" s="196"/>
      <c r="KI728" s="196"/>
      <c r="KJ728" s="196"/>
      <c r="KK728" s="196"/>
      <c r="KL728" s="196"/>
      <c r="KM728" s="196"/>
      <c r="KN728" s="196"/>
      <c r="KO728" s="196"/>
      <c r="KP728" s="196"/>
      <c r="KQ728" s="196"/>
      <c r="KR728" s="196"/>
      <c r="KS728" s="196"/>
      <c r="KT728" s="196"/>
      <c r="KU728" s="196"/>
      <c r="KV728" s="196"/>
      <c r="KW728" s="196"/>
      <c r="KX728" s="196"/>
      <c r="KY728" s="196"/>
      <c r="KZ728" s="196"/>
      <c r="LA728" s="196"/>
      <c r="LB728" s="196"/>
      <c r="LC728" s="196"/>
      <c r="LD728" s="196"/>
      <c r="LE728" s="196"/>
      <c r="LF728" s="196"/>
      <c r="LG728" s="196"/>
      <c r="LH728" s="196"/>
      <c r="LI728" s="196"/>
      <c r="LJ728" s="196"/>
      <c r="LK728" s="196"/>
      <c r="LL728" s="196"/>
      <c r="LM728" s="196"/>
      <c r="LN728" s="196"/>
      <c r="LO728" s="196"/>
      <c r="LP728" s="196"/>
      <c r="LQ728" s="196"/>
      <c r="LR728" s="196"/>
      <c r="LS728" s="196"/>
      <c r="LT728" s="196"/>
      <c r="LU728" s="196"/>
      <c r="LV728" s="196"/>
      <c r="LW728" s="196"/>
      <c r="LX728" s="196"/>
      <c r="LY728" s="196"/>
      <c r="LZ728" s="196"/>
      <c r="MA728" s="196"/>
      <c r="MB728" s="196"/>
      <c r="MC728" s="196"/>
      <c r="MD728" s="196"/>
      <c r="ME728" s="196"/>
      <c r="MF728" s="196"/>
      <c r="MG728" s="196"/>
      <c r="MH728" s="196"/>
      <c r="MI728" s="196"/>
      <c r="MJ728" s="196"/>
      <c r="MK728" s="196"/>
      <c r="ML728" s="196"/>
      <c r="MM728" s="196"/>
      <c r="MN728" s="196"/>
      <c r="MO728" s="196"/>
      <c r="MP728" s="196"/>
      <c r="MQ728" s="196"/>
      <c r="MR728" s="196"/>
      <c r="MS728" s="196"/>
      <c r="MT728" s="196"/>
      <c r="MU728" s="196"/>
      <c r="MV728" s="196"/>
      <c r="MW728" s="196"/>
      <c r="MX728" s="196"/>
      <c r="MY728" s="196"/>
      <c r="MZ728" s="196"/>
      <c r="NA728" s="196"/>
      <c r="NB728" s="196"/>
      <c r="NC728" s="196"/>
      <c r="ND728" s="196"/>
      <c r="NE728" s="196"/>
      <c r="NF728" s="196"/>
      <c r="NG728" s="196"/>
      <c r="NH728" s="196"/>
      <c r="NI728" s="196"/>
      <c r="NJ728" s="196"/>
      <c r="NK728" s="196"/>
      <c r="NL728" s="196"/>
      <c r="NM728" s="196"/>
      <c r="NN728" s="196"/>
      <c r="NO728" s="196"/>
      <c r="NP728" s="196"/>
      <c r="NQ728" s="196"/>
      <c r="NR728" s="196"/>
      <c r="NS728" s="196"/>
      <c r="NT728" s="196"/>
      <c r="NU728" s="196"/>
      <c r="NV728" s="196"/>
      <c r="NW728" s="196"/>
      <c r="NX728" s="196"/>
      <c r="NY728" s="196"/>
      <c r="NZ728" s="196"/>
      <c r="OA728" s="196"/>
      <c r="OB728" s="196"/>
      <c r="OC728" s="196"/>
      <c r="OD728" s="196"/>
      <c r="OE728" s="196"/>
      <c r="OF728" s="196"/>
      <c r="OG728" s="196"/>
      <c r="OH728" s="196"/>
      <c r="OI728" s="196"/>
      <c r="OJ728" s="196"/>
      <c r="OK728" s="196"/>
      <c r="OL728" s="196"/>
      <c r="AFC728" s="196"/>
      <c r="AFD728" s="196"/>
      <c r="AFE728" s="196"/>
      <c r="AFF728" s="196"/>
      <c r="AFG728" s="196"/>
      <c r="AFH728" s="196"/>
      <c r="AFI728" s="196"/>
      <c r="AFJ728" s="196"/>
      <c r="AFK728" s="196"/>
      <c r="AFL728" s="196"/>
      <c r="AFM728" s="196"/>
      <c r="AFN728" s="196"/>
      <c r="AFO728" s="196"/>
      <c r="AFP728" s="196"/>
      <c r="AFQ728" s="196"/>
      <c r="AFR728" s="196"/>
      <c r="AFS728" s="196"/>
      <c r="AFT728" s="196"/>
      <c r="AFU728" s="196"/>
      <c r="AFV728" s="196"/>
      <c r="AFW728" s="196"/>
      <c r="AFX728" s="196"/>
      <c r="AFY728" s="196"/>
      <c r="AFZ728" s="196"/>
      <c r="AGA728" s="196"/>
      <c r="AGB728" s="196"/>
      <c r="AGC728" s="196"/>
      <c r="AGD728" s="196"/>
      <c r="AGE728" s="196"/>
      <c r="AGF728" s="196"/>
      <c r="AGG728" s="196"/>
      <c r="AGH728" s="196"/>
      <c r="AGI728" s="196"/>
      <c r="AGJ728" s="196"/>
      <c r="AGK728" s="196"/>
      <c r="AGL728" s="196"/>
      <c r="AGM728" s="196"/>
      <c r="AGN728" s="196"/>
      <c r="AGO728" s="196"/>
      <c r="AGP728" s="196"/>
    </row>
    <row r="729" spans="1:874" ht="15.75" customHeight="1" x14ac:dyDescent="0.25">
      <c r="A729" s="196"/>
      <c r="B729" s="196"/>
      <c r="C729" s="196"/>
      <c r="D729" s="205"/>
      <c r="E729" s="196"/>
      <c r="F729" s="196"/>
      <c r="G729" s="196"/>
      <c r="H729" s="196"/>
      <c r="I729" s="196"/>
      <c r="J729" s="196"/>
      <c r="K729" s="196"/>
      <c r="L729" s="206"/>
      <c r="M729" s="196"/>
      <c r="N729" s="196"/>
      <c r="O729" s="205"/>
      <c r="P729" s="196"/>
      <c r="Q729" s="196"/>
      <c r="R729" s="196"/>
      <c r="S729" s="196"/>
      <c r="T729" s="196"/>
      <c r="U729" s="196"/>
      <c r="V729" s="196"/>
      <c r="W729" s="196"/>
      <c r="X729" s="196"/>
      <c r="Y729" s="196"/>
      <c r="Z729" s="196"/>
      <c r="AA729" s="196"/>
      <c r="AB729" s="196"/>
      <c r="AC729" s="196"/>
      <c r="AD729" s="196"/>
      <c r="AE729" s="196"/>
      <c r="AF729" s="196"/>
      <c r="AG729" s="196"/>
      <c r="AH729" s="196"/>
      <c r="AI729" s="196"/>
      <c r="AJ729" s="196"/>
      <c r="AK729" s="196"/>
      <c r="AL729" s="196"/>
      <c r="AM729" s="196"/>
      <c r="AN729" s="196"/>
      <c r="AO729" s="196"/>
      <c r="AP729" s="196"/>
      <c r="AQ729" s="196"/>
      <c r="AR729" s="196"/>
      <c r="AS729" s="196"/>
      <c r="AT729" s="196"/>
      <c r="AU729" s="196"/>
      <c r="AV729" s="196"/>
      <c r="AW729" s="196"/>
      <c r="AX729" s="196"/>
      <c r="AY729" s="196"/>
      <c r="AZ729" s="196"/>
      <c r="BA729" s="196"/>
      <c r="BB729" s="196"/>
      <c r="BC729" s="196"/>
      <c r="BD729" s="196"/>
      <c r="BE729" s="196"/>
      <c r="BF729" s="196"/>
      <c r="BG729" s="196"/>
      <c r="BH729" s="196"/>
      <c r="BI729" s="196"/>
      <c r="BJ729" s="196"/>
      <c r="BK729" s="196"/>
      <c r="BL729" s="196"/>
      <c r="BM729" s="196"/>
      <c r="BN729" s="196"/>
      <c r="BO729" s="196"/>
      <c r="BP729" s="196"/>
      <c r="BQ729" s="196"/>
      <c r="BR729" s="196"/>
      <c r="BS729" s="196"/>
      <c r="BT729" s="196"/>
      <c r="BU729" s="196"/>
      <c r="BV729" s="196"/>
      <c r="BW729" s="196"/>
      <c r="BX729" s="196"/>
      <c r="BY729" s="196"/>
      <c r="BZ729" s="196"/>
      <c r="CA729" s="196"/>
      <c r="CB729" s="196"/>
      <c r="CC729" s="196"/>
      <c r="CD729" s="196"/>
      <c r="CE729" s="196"/>
      <c r="CF729" s="196"/>
      <c r="CG729" s="196"/>
      <c r="CH729" s="196"/>
      <c r="CI729" s="196"/>
      <c r="CJ729" s="196"/>
      <c r="CK729" s="196"/>
      <c r="CL729" s="196"/>
      <c r="CM729" s="196"/>
      <c r="CN729" s="196"/>
      <c r="CO729" s="196"/>
      <c r="CP729" s="196"/>
      <c r="CQ729" s="196"/>
      <c r="CR729" s="196"/>
      <c r="CS729" s="196"/>
      <c r="CT729" s="196"/>
      <c r="CU729" s="196"/>
      <c r="CV729" s="196"/>
      <c r="CW729" s="196"/>
      <c r="CX729" s="196"/>
      <c r="CY729" s="196"/>
      <c r="CZ729" s="196"/>
      <c r="DA729" s="196"/>
      <c r="DB729" s="196"/>
      <c r="DC729" s="196"/>
      <c r="DD729" s="196"/>
      <c r="DE729" s="196"/>
      <c r="DF729" s="196"/>
      <c r="DG729" s="196"/>
      <c r="DH729" s="196"/>
      <c r="DI729" s="196"/>
      <c r="DJ729" s="196"/>
      <c r="DK729" s="196"/>
      <c r="DL729" s="196"/>
      <c r="DM729" s="196"/>
      <c r="DN729" s="196"/>
      <c r="DO729" s="196"/>
      <c r="DP729" s="196"/>
      <c r="DQ729" s="196"/>
      <c r="DR729" s="196"/>
      <c r="DS729" s="196"/>
      <c r="DT729" s="196"/>
      <c r="DU729" s="196"/>
      <c r="DV729" s="196"/>
      <c r="DW729" s="196"/>
      <c r="DX729" s="196"/>
      <c r="DY729" s="196"/>
      <c r="DZ729" s="196"/>
      <c r="EA729" s="196"/>
      <c r="EB729" s="196"/>
      <c r="EC729" s="196"/>
      <c r="ED729" s="196"/>
      <c r="EE729" s="196"/>
      <c r="EF729" s="196"/>
      <c r="EG729" s="196"/>
      <c r="EH729" s="196"/>
      <c r="EI729" s="196"/>
      <c r="EJ729" s="196"/>
      <c r="EK729" s="196"/>
      <c r="EL729" s="196"/>
      <c r="EM729" s="196"/>
      <c r="EN729" s="196"/>
      <c r="EO729" s="196"/>
      <c r="EP729" s="196"/>
      <c r="EQ729" s="196"/>
      <c r="ER729" s="196"/>
      <c r="ES729" s="196"/>
      <c r="ET729" s="196"/>
      <c r="EU729" s="196"/>
      <c r="EV729" s="196"/>
      <c r="EW729" s="196"/>
      <c r="EX729" s="196"/>
      <c r="EY729" s="196"/>
      <c r="EZ729" s="196"/>
      <c r="FA729" s="196"/>
      <c r="FB729" s="196"/>
      <c r="FC729" s="196"/>
      <c r="FD729" s="196"/>
      <c r="FE729" s="196"/>
      <c r="FF729" s="196"/>
      <c r="FG729" s="196"/>
      <c r="FH729" s="196"/>
      <c r="FI729" s="196"/>
      <c r="FJ729" s="196"/>
      <c r="FK729" s="196"/>
      <c r="FL729" s="196"/>
      <c r="FM729" s="196"/>
      <c r="FN729" s="196"/>
      <c r="FO729" s="196"/>
      <c r="FP729" s="196"/>
      <c r="FQ729" s="196"/>
      <c r="FR729" s="196"/>
      <c r="FS729" s="196"/>
      <c r="FT729" s="196"/>
      <c r="FU729" s="196"/>
      <c r="FV729" s="196"/>
      <c r="FW729" s="196"/>
      <c r="FX729" s="196"/>
      <c r="FY729" s="196"/>
      <c r="FZ729" s="196"/>
      <c r="GA729" s="196"/>
      <c r="GB729" s="196"/>
      <c r="GC729" s="196"/>
      <c r="GD729" s="196"/>
      <c r="GE729" s="196"/>
      <c r="GF729" s="196"/>
      <c r="GG729" s="196"/>
      <c r="GH729" s="196"/>
      <c r="GI729" s="196"/>
      <c r="GJ729" s="196"/>
      <c r="GK729" s="196"/>
      <c r="GL729" s="196"/>
      <c r="GM729" s="196"/>
      <c r="GN729" s="196"/>
      <c r="GO729" s="196"/>
      <c r="GP729" s="196"/>
      <c r="GQ729" s="196"/>
      <c r="GR729" s="196"/>
      <c r="GS729" s="196"/>
      <c r="GT729" s="196"/>
      <c r="GU729" s="196"/>
      <c r="GV729" s="196"/>
      <c r="GW729" s="196"/>
      <c r="GX729" s="196"/>
      <c r="GY729" s="196"/>
      <c r="GZ729" s="196"/>
      <c r="HA729" s="196"/>
      <c r="HB729" s="196"/>
      <c r="HC729" s="196"/>
      <c r="HD729" s="196"/>
      <c r="HE729" s="196"/>
      <c r="HF729" s="196"/>
      <c r="HG729" s="196"/>
      <c r="HH729" s="196"/>
      <c r="HI729" s="196"/>
      <c r="HJ729" s="196"/>
      <c r="HK729" s="196"/>
      <c r="HL729" s="196"/>
      <c r="HM729" s="196"/>
      <c r="HN729" s="196"/>
      <c r="HO729" s="196"/>
      <c r="HP729" s="196"/>
      <c r="HQ729" s="196"/>
      <c r="HR729" s="196"/>
      <c r="HS729" s="196"/>
      <c r="HT729" s="196"/>
      <c r="HU729" s="196"/>
      <c r="HV729" s="196"/>
      <c r="HW729" s="196"/>
      <c r="HX729" s="196"/>
      <c r="HY729" s="196"/>
      <c r="HZ729" s="196"/>
      <c r="IA729" s="196"/>
      <c r="IB729" s="196"/>
      <c r="IC729" s="196"/>
      <c r="ID729" s="196"/>
      <c r="IE729" s="196"/>
      <c r="IF729" s="196"/>
      <c r="IG729" s="196"/>
      <c r="IH729" s="196"/>
      <c r="II729" s="196"/>
      <c r="IJ729" s="196"/>
      <c r="IK729" s="196"/>
      <c r="IL729" s="196"/>
      <c r="IM729" s="196"/>
      <c r="IN729" s="196"/>
      <c r="IO729" s="196"/>
      <c r="IP729" s="196"/>
      <c r="IQ729" s="196"/>
      <c r="IR729" s="196"/>
      <c r="IS729" s="196"/>
      <c r="IT729" s="196"/>
      <c r="IU729" s="196"/>
      <c r="IV729" s="196"/>
      <c r="IW729" s="196"/>
      <c r="IX729" s="196"/>
      <c r="IY729" s="196"/>
      <c r="IZ729" s="196"/>
      <c r="JA729" s="196"/>
      <c r="JB729" s="196"/>
      <c r="JC729" s="196"/>
      <c r="JD729" s="196"/>
      <c r="JE729" s="196"/>
      <c r="JF729" s="196"/>
      <c r="JG729" s="196"/>
      <c r="JH729" s="196"/>
      <c r="JI729" s="196"/>
      <c r="JJ729" s="196"/>
      <c r="JK729" s="196"/>
      <c r="JL729" s="196"/>
      <c r="JM729" s="196"/>
      <c r="JN729" s="196"/>
      <c r="JO729" s="196"/>
      <c r="JP729" s="196"/>
      <c r="JQ729" s="196"/>
      <c r="JR729" s="196"/>
      <c r="JS729" s="196"/>
      <c r="JT729" s="196"/>
      <c r="JU729" s="196"/>
      <c r="JV729" s="196"/>
      <c r="JW729" s="196"/>
      <c r="JX729" s="196"/>
      <c r="JY729" s="196"/>
      <c r="JZ729" s="196"/>
      <c r="KA729" s="196"/>
      <c r="KB729" s="196"/>
      <c r="KC729" s="196"/>
      <c r="KD729" s="196"/>
      <c r="KE729" s="196"/>
      <c r="KF729" s="196"/>
      <c r="KG729" s="196"/>
      <c r="KH729" s="196"/>
      <c r="KI729" s="196"/>
      <c r="KJ729" s="196"/>
      <c r="KK729" s="196"/>
      <c r="KL729" s="196"/>
      <c r="KM729" s="196"/>
      <c r="KN729" s="196"/>
      <c r="KO729" s="196"/>
      <c r="KP729" s="196"/>
      <c r="KQ729" s="196"/>
      <c r="KR729" s="196"/>
      <c r="KS729" s="196"/>
      <c r="KT729" s="196"/>
      <c r="KU729" s="196"/>
      <c r="KV729" s="196"/>
      <c r="KW729" s="196"/>
      <c r="KX729" s="196"/>
      <c r="KY729" s="196"/>
      <c r="KZ729" s="196"/>
      <c r="LA729" s="196"/>
      <c r="LB729" s="196"/>
      <c r="LC729" s="196"/>
      <c r="LD729" s="196"/>
      <c r="LE729" s="196"/>
      <c r="LF729" s="196"/>
      <c r="LG729" s="196"/>
      <c r="LH729" s="196"/>
      <c r="LI729" s="196"/>
      <c r="LJ729" s="196"/>
      <c r="LK729" s="196"/>
      <c r="LL729" s="196"/>
      <c r="LM729" s="196"/>
      <c r="LN729" s="196"/>
      <c r="LO729" s="196"/>
      <c r="LP729" s="196"/>
      <c r="LQ729" s="196"/>
      <c r="LR729" s="196"/>
      <c r="LS729" s="196"/>
      <c r="LT729" s="196"/>
      <c r="LU729" s="196"/>
      <c r="LV729" s="196"/>
      <c r="LW729" s="196"/>
      <c r="LX729" s="196"/>
      <c r="LY729" s="196"/>
      <c r="LZ729" s="196"/>
      <c r="MA729" s="196"/>
      <c r="MB729" s="196"/>
      <c r="MC729" s="196"/>
      <c r="MD729" s="196"/>
      <c r="ME729" s="196"/>
      <c r="MF729" s="196"/>
      <c r="MG729" s="196"/>
      <c r="MH729" s="196"/>
      <c r="MI729" s="196"/>
      <c r="MJ729" s="196"/>
      <c r="MK729" s="196"/>
      <c r="ML729" s="196"/>
      <c r="MM729" s="196"/>
      <c r="MN729" s="196"/>
      <c r="MO729" s="196"/>
      <c r="MP729" s="196"/>
      <c r="MQ729" s="196"/>
      <c r="MR729" s="196"/>
      <c r="MS729" s="196"/>
      <c r="MT729" s="196"/>
      <c r="MU729" s="196"/>
      <c r="MV729" s="196"/>
      <c r="MW729" s="196"/>
      <c r="MX729" s="196"/>
      <c r="MY729" s="196"/>
      <c r="MZ729" s="196"/>
      <c r="NA729" s="196"/>
      <c r="NB729" s="196"/>
      <c r="NC729" s="196"/>
      <c r="ND729" s="196"/>
      <c r="NE729" s="196"/>
      <c r="NF729" s="196"/>
      <c r="NG729" s="196"/>
      <c r="NH729" s="196"/>
      <c r="NI729" s="196"/>
      <c r="NJ729" s="196"/>
      <c r="NK729" s="196"/>
      <c r="NL729" s="196"/>
      <c r="NM729" s="196"/>
      <c r="NN729" s="196"/>
      <c r="NO729" s="196"/>
      <c r="NP729" s="196"/>
      <c r="NQ729" s="196"/>
      <c r="NR729" s="196"/>
      <c r="NS729" s="196"/>
      <c r="NT729" s="196"/>
      <c r="NU729" s="196"/>
      <c r="NV729" s="196"/>
      <c r="NW729" s="196"/>
      <c r="NX729" s="196"/>
      <c r="NY729" s="196"/>
      <c r="NZ729" s="196"/>
      <c r="OA729" s="196"/>
      <c r="OB729" s="196"/>
      <c r="OC729" s="196"/>
      <c r="OD729" s="196"/>
      <c r="OE729" s="196"/>
      <c r="OF729" s="196"/>
      <c r="OG729" s="196"/>
      <c r="OH729" s="196"/>
      <c r="OI729" s="196"/>
      <c r="OJ729" s="196"/>
      <c r="OK729" s="196"/>
      <c r="OL729" s="196"/>
      <c r="AFC729" s="196"/>
      <c r="AFD729" s="196"/>
      <c r="AFE729" s="196"/>
      <c r="AFF729" s="196"/>
      <c r="AFG729" s="196"/>
      <c r="AFH729" s="196"/>
      <c r="AFI729" s="196"/>
      <c r="AFJ729" s="196"/>
      <c r="AFK729" s="196"/>
      <c r="AFL729" s="196"/>
      <c r="AFM729" s="196"/>
      <c r="AFN729" s="196"/>
      <c r="AFO729" s="196"/>
      <c r="AFP729" s="196"/>
      <c r="AFQ729" s="196"/>
      <c r="AFR729" s="196"/>
      <c r="AFS729" s="196"/>
      <c r="AFT729" s="196"/>
      <c r="AFU729" s="196"/>
      <c r="AFV729" s="196"/>
      <c r="AFW729" s="196"/>
      <c r="AFX729" s="196"/>
      <c r="AFY729" s="196"/>
      <c r="AFZ729" s="196"/>
      <c r="AGA729" s="196"/>
      <c r="AGB729" s="196"/>
      <c r="AGC729" s="196"/>
      <c r="AGD729" s="196"/>
      <c r="AGE729" s="196"/>
      <c r="AGF729" s="196"/>
      <c r="AGG729" s="196"/>
      <c r="AGH729" s="196"/>
      <c r="AGI729" s="196"/>
      <c r="AGJ729" s="196"/>
      <c r="AGK729" s="196"/>
      <c r="AGL729" s="196"/>
      <c r="AGM729" s="196"/>
      <c r="AGN729" s="196"/>
      <c r="AGO729" s="196"/>
      <c r="AGP729" s="196"/>
    </row>
    <row r="730" spans="1:874" ht="15.75" customHeight="1" x14ac:dyDescent="0.25">
      <c r="A730" s="196"/>
      <c r="B730" s="196"/>
      <c r="C730" s="196"/>
      <c r="D730" s="205"/>
      <c r="E730" s="196"/>
      <c r="F730" s="196"/>
      <c r="G730" s="196"/>
      <c r="H730" s="196"/>
      <c r="I730" s="196"/>
      <c r="J730" s="196"/>
      <c r="K730" s="196"/>
      <c r="L730" s="206"/>
      <c r="M730" s="196"/>
      <c r="N730" s="196"/>
      <c r="O730" s="205"/>
      <c r="P730" s="196"/>
      <c r="Q730" s="196"/>
      <c r="R730" s="196"/>
      <c r="S730" s="196"/>
      <c r="T730" s="196"/>
      <c r="U730" s="196"/>
      <c r="V730" s="196"/>
      <c r="W730" s="196"/>
      <c r="X730" s="196"/>
      <c r="Y730" s="196"/>
      <c r="Z730" s="196"/>
      <c r="AA730" s="196"/>
      <c r="AB730" s="196"/>
      <c r="AC730" s="196"/>
      <c r="AD730" s="196"/>
      <c r="AE730" s="196"/>
      <c r="AF730" s="196"/>
      <c r="AG730" s="196"/>
      <c r="AH730" s="196"/>
      <c r="AI730" s="196"/>
      <c r="AJ730" s="196"/>
      <c r="AK730" s="196"/>
      <c r="AL730" s="196"/>
      <c r="AM730" s="196"/>
      <c r="AN730" s="196"/>
      <c r="AO730" s="196"/>
      <c r="AP730" s="196"/>
      <c r="AQ730" s="196"/>
      <c r="AR730" s="196"/>
      <c r="AS730" s="196"/>
      <c r="AT730" s="196"/>
      <c r="AU730" s="196"/>
      <c r="AV730" s="196"/>
      <c r="AW730" s="196"/>
      <c r="AX730" s="196"/>
      <c r="AY730" s="196"/>
      <c r="AZ730" s="196"/>
      <c r="BA730" s="196"/>
      <c r="BB730" s="196"/>
      <c r="BC730" s="196"/>
      <c r="BD730" s="196"/>
      <c r="BE730" s="196"/>
      <c r="BF730" s="196"/>
      <c r="BG730" s="196"/>
      <c r="BH730" s="196"/>
      <c r="BI730" s="196"/>
      <c r="BJ730" s="196"/>
      <c r="BK730" s="196"/>
      <c r="BL730" s="196"/>
      <c r="BM730" s="196"/>
      <c r="BN730" s="196"/>
      <c r="BO730" s="196"/>
      <c r="BP730" s="196"/>
      <c r="BQ730" s="196"/>
      <c r="BR730" s="196"/>
      <c r="BS730" s="196"/>
      <c r="BT730" s="196"/>
      <c r="BU730" s="196"/>
      <c r="BV730" s="196"/>
      <c r="BW730" s="196"/>
      <c r="BX730" s="196"/>
      <c r="BY730" s="196"/>
      <c r="BZ730" s="196"/>
      <c r="CA730" s="196"/>
      <c r="CB730" s="196"/>
      <c r="CC730" s="196"/>
      <c r="CD730" s="196"/>
      <c r="CE730" s="196"/>
      <c r="CF730" s="196"/>
      <c r="CG730" s="196"/>
      <c r="CH730" s="196"/>
      <c r="CI730" s="196"/>
      <c r="CJ730" s="196"/>
      <c r="CK730" s="196"/>
      <c r="CL730" s="196"/>
      <c r="CM730" s="196"/>
      <c r="CN730" s="196"/>
      <c r="CO730" s="196"/>
      <c r="CP730" s="196"/>
      <c r="CQ730" s="196"/>
      <c r="CR730" s="196"/>
      <c r="CS730" s="196"/>
      <c r="CT730" s="196"/>
      <c r="CU730" s="196"/>
      <c r="CV730" s="196"/>
      <c r="CW730" s="196"/>
      <c r="CX730" s="196"/>
      <c r="CY730" s="196"/>
      <c r="CZ730" s="196"/>
      <c r="DA730" s="196"/>
      <c r="DB730" s="196"/>
      <c r="DC730" s="196"/>
      <c r="DD730" s="196"/>
      <c r="DE730" s="196"/>
      <c r="DF730" s="196"/>
      <c r="DG730" s="196"/>
      <c r="DH730" s="196"/>
      <c r="DI730" s="196"/>
      <c r="DJ730" s="196"/>
      <c r="DK730" s="196"/>
      <c r="DL730" s="196"/>
      <c r="DM730" s="196"/>
      <c r="DN730" s="196"/>
      <c r="DO730" s="196"/>
      <c r="DP730" s="196"/>
      <c r="DQ730" s="196"/>
      <c r="DR730" s="196"/>
      <c r="DS730" s="196"/>
      <c r="DT730" s="196"/>
      <c r="DU730" s="196"/>
      <c r="DV730" s="196"/>
      <c r="DW730" s="196"/>
      <c r="DX730" s="196"/>
      <c r="DY730" s="196"/>
      <c r="DZ730" s="196"/>
      <c r="EA730" s="196"/>
      <c r="EB730" s="196"/>
      <c r="EC730" s="196"/>
      <c r="ED730" s="196"/>
      <c r="EE730" s="196"/>
      <c r="EF730" s="196"/>
      <c r="EG730" s="196"/>
      <c r="EH730" s="196"/>
      <c r="EI730" s="196"/>
      <c r="EJ730" s="196"/>
      <c r="EK730" s="196"/>
      <c r="EL730" s="196"/>
      <c r="EM730" s="196"/>
      <c r="EN730" s="196"/>
      <c r="EO730" s="196"/>
      <c r="EP730" s="196"/>
      <c r="EQ730" s="196"/>
      <c r="ER730" s="196"/>
      <c r="ES730" s="196"/>
      <c r="ET730" s="196"/>
      <c r="EU730" s="196"/>
      <c r="EV730" s="196"/>
      <c r="EW730" s="196"/>
      <c r="EX730" s="196"/>
      <c r="EY730" s="196"/>
      <c r="EZ730" s="196"/>
      <c r="FA730" s="196"/>
      <c r="FB730" s="196"/>
      <c r="FC730" s="196"/>
      <c r="FD730" s="196"/>
      <c r="FE730" s="196"/>
      <c r="FF730" s="196"/>
      <c r="FG730" s="196"/>
      <c r="FH730" s="196"/>
      <c r="FI730" s="196"/>
      <c r="FJ730" s="196"/>
      <c r="FK730" s="196"/>
      <c r="FL730" s="196"/>
      <c r="FM730" s="196"/>
      <c r="FN730" s="196"/>
      <c r="FO730" s="196"/>
      <c r="FP730" s="196"/>
      <c r="FQ730" s="196"/>
      <c r="FR730" s="196"/>
      <c r="FS730" s="196"/>
      <c r="FT730" s="196"/>
      <c r="FU730" s="196"/>
      <c r="FV730" s="196"/>
      <c r="FW730" s="196"/>
      <c r="FX730" s="196"/>
      <c r="FY730" s="196"/>
      <c r="FZ730" s="196"/>
      <c r="GA730" s="196"/>
      <c r="GB730" s="196"/>
      <c r="GC730" s="196"/>
      <c r="GD730" s="196"/>
      <c r="GE730" s="196"/>
      <c r="GF730" s="196"/>
      <c r="GG730" s="196"/>
      <c r="GH730" s="196"/>
      <c r="GI730" s="196"/>
      <c r="GJ730" s="196"/>
      <c r="GK730" s="196"/>
      <c r="GL730" s="196"/>
      <c r="GM730" s="196"/>
      <c r="GN730" s="196"/>
      <c r="GO730" s="196"/>
      <c r="GP730" s="196"/>
      <c r="GQ730" s="196"/>
      <c r="GR730" s="196"/>
      <c r="GS730" s="196"/>
      <c r="GT730" s="196"/>
      <c r="GU730" s="196"/>
      <c r="GV730" s="196"/>
      <c r="GW730" s="196"/>
      <c r="GX730" s="196"/>
      <c r="GY730" s="196"/>
      <c r="GZ730" s="196"/>
      <c r="HA730" s="196"/>
      <c r="HB730" s="196"/>
      <c r="HC730" s="196"/>
      <c r="HD730" s="196"/>
      <c r="HE730" s="196"/>
      <c r="HF730" s="196"/>
      <c r="HG730" s="196"/>
      <c r="HH730" s="196"/>
      <c r="HI730" s="196"/>
      <c r="HJ730" s="196"/>
      <c r="HK730" s="196"/>
      <c r="HL730" s="196"/>
      <c r="HM730" s="196"/>
      <c r="HN730" s="196"/>
      <c r="HO730" s="196"/>
      <c r="HP730" s="196"/>
      <c r="HQ730" s="196"/>
      <c r="HR730" s="196"/>
      <c r="HS730" s="196"/>
      <c r="HT730" s="196"/>
      <c r="HU730" s="196"/>
      <c r="HV730" s="196"/>
      <c r="HW730" s="196"/>
      <c r="HX730" s="196"/>
      <c r="HY730" s="196"/>
      <c r="HZ730" s="196"/>
      <c r="IA730" s="196"/>
      <c r="IB730" s="196"/>
      <c r="IC730" s="196"/>
      <c r="ID730" s="196"/>
      <c r="IE730" s="196"/>
      <c r="IF730" s="196"/>
      <c r="IG730" s="196"/>
      <c r="IH730" s="196"/>
      <c r="II730" s="196"/>
      <c r="IJ730" s="196"/>
      <c r="IK730" s="196"/>
      <c r="IL730" s="196"/>
      <c r="IM730" s="196"/>
      <c r="IN730" s="196"/>
      <c r="IO730" s="196"/>
      <c r="IP730" s="196"/>
      <c r="IQ730" s="196"/>
      <c r="IR730" s="196"/>
      <c r="IS730" s="196"/>
      <c r="IT730" s="196"/>
      <c r="IU730" s="196"/>
      <c r="IV730" s="196"/>
      <c r="IW730" s="196"/>
      <c r="IX730" s="196"/>
      <c r="IY730" s="196"/>
      <c r="IZ730" s="196"/>
      <c r="JA730" s="196"/>
      <c r="JB730" s="196"/>
      <c r="JC730" s="196"/>
      <c r="JD730" s="196"/>
      <c r="JE730" s="196"/>
      <c r="JF730" s="196"/>
      <c r="JG730" s="196"/>
      <c r="JH730" s="196"/>
      <c r="JI730" s="196"/>
      <c r="JJ730" s="196"/>
      <c r="JK730" s="196"/>
      <c r="JL730" s="196"/>
      <c r="JM730" s="196"/>
      <c r="JN730" s="196"/>
      <c r="JO730" s="196"/>
      <c r="JP730" s="196"/>
      <c r="JQ730" s="196"/>
      <c r="JR730" s="196"/>
      <c r="JS730" s="196"/>
      <c r="JT730" s="196"/>
      <c r="JU730" s="196"/>
      <c r="JV730" s="196"/>
      <c r="JW730" s="196"/>
      <c r="JX730" s="196"/>
      <c r="JY730" s="196"/>
      <c r="JZ730" s="196"/>
      <c r="KA730" s="196"/>
      <c r="KB730" s="196"/>
      <c r="KC730" s="196"/>
      <c r="KD730" s="196"/>
      <c r="KE730" s="196"/>
      <c r="KF730" s="196"/>
      <c r="KG730" s="196"/>
      <c r="KH730" s="196"/>
      <c r="KI730" s="196"/>
      <c r="KJ730" s="196"/>
      <c r="KK730" s="196"/>
      <c r="KL730" s="196"/>
      <c r="KM730" s="196"/>
      <c r="KN730" s="196"/>
      <c r="KO730" s="196"/>
      <c r="KP730" s="196"/>
      <c r="KQ730" s="196"/>
      <c r="KR730" s="196"/>
      <c r="KS730" s="196"/>
      <c r="KT730" s="196"/>
      <c r="KU730" s="196"/>
      <c r="KV730" s="196"/>
      <c r="KW730" s="196"/>
      <c r="KX730" s="196"/>
      <c r="KY730" s="196"/>
      <c r="KZ730" s="196"/>
      <c r="LA730" s="196"/>
      <c r="LB730" s="196"/>
      <c r="LC730" s="196"/>
      <c r="LD730" s="196"/>
      <c r="LE730" s="196"/>
      <c r="LF730" s="196"/>
      <c r="LG730" s="196"/>
      <c r="LH730" s="196"/>
      <c r="LI730" s="196"/>
      <c r="LJ730" s="196"/>
      <c r="LK730" s="196"/>
      <c r="LL730" s="196"/>
      <c r="LM730" s="196"/>
      <c r="LN730" s="196"/>
      <c r="LO730" s="196"/>
      <c r="LP730" s="196"/>
      <c r="LQ730" s="196"/>
      <c r="LR730" s="196"/>
      <c r="LS730" s="196"/>
      <c r="LT730" s="196"/>
      <c r="LU730" s="196"/>
      <c r="LV730" s="196"/>
      <c r="LW730" s="196"/>
      <c r="LX730" s="196"/>
      <c r="LY730" s="196"/>
      <c r="LZ730" s="196"/>
      <c r="MA730" s="196"/>
      <c r="MB730" s="196"/>
      <c r="MC730" s="196"/>
      <c r="MD730" s="196"/>
      <c r="ME730" s="196"/>
      <c r="MF730" s="196"/>
      <c r="MG730" s="196"/>
      <c r="MH730" s="196"/>
      <c r="MI730" s="196"/>
      <c r="MJ730" s="196"/>
      <c r="MK730" s="196"/>
      <c r="ML730" s="196"/>
      <c r="MM730" s="196"/>
      <c r="MN730" s="196"/>
      <c r="MO730" s="196"/>
      <c r="MP730" s="196"/>
      <c r="MQ730" s="196"/>
      <c r="MR730" s="196"/>
      <c r="MS730" s="196"/>
      <c r="MT730" s="196"/>
      <c r="MU730" s="196"/>
      <c r="MV730" s="196"/>
      <c r="MW730" s="196"/>
      <c r="MX730" s="196"/>
      <c r="MY730" s="196"/>
      <c r="MZ730" s="196"/>
      <c r="NA730" s="196"/>
      <c r="NB730" s="196"/>
      <c r="NC730" s="196"/>
      <c r="ND730" s="196"/>
      <c r="NE730" s="196"/>
      <c r="NF730" s="196"/>
      <c r="NG730" s="196"/>
      <c r="NH730" s="196"/>
      <c r="NI730" s="196"/>
      <c r="NJ730" s="196"/>
      <c r="NK730" s="196"/>
      <c r="NL730" s="196"/>
      <c r="NM730" s="196"/>
      <c r="NN730" s="196"/>
      <c r="NO730" s="196"/>
      <c r="NP730" s="196"/>
      <c r="NQ730" s="196"/>
      <c r="NR730" s="196"/>
      <c r="NS730" s="196"/>
      <c r="NT730" s="196"/>
      <c r="NU730" s="196"/>
      <c r="NV730" s="196"/>
      <c r="NW730" s="196"/>
      <c r="NX730" s="196"/>
      <c r="NY730" s="196"/>
      <c r="NZ730" s="196"/>
      <c r="OA730" s="196"/>
      <c r="OB730" s="196"/>
      <c r="OC730" s="196"/>
      <c r="OD730" s="196"/>
      <c r="OE730" s="196"/>
      <c r="OF730" s="196"/>
      <c r="OG730" s="196"/>
      <c r="OH730" s="196"/>
      <c r="OI730" s="196"/>
      <c r="OJ730" s="196"/>
      <c r="OK730" s="196"/>
      <c r="OL730" s="196"/>
      <c r="AFC730" s="196"/>
      <c r="AFD730" s="196"/>
      <c r="AFE730" s="196"/>
      <c r="AFF730" s="196"/>
      <c r="AFG730" s="196"/>
      <c r="AFH730" s="196"/>
      <c r="AFI730" s="196"/>
      <c r="AFJ730" s="196"/>
      <c r="AFK730" s="196"/>
      <c r="AFL730" s="196"/>
      <c r="AFM730" s="196"/>
      <c r="AFN730" s="196"/>
      <c r="AFO730" s="196"/>
      <c r="AFP730" s="196"/>
      <c r="AFQ730" s="196"/>
      <c r="AFR730" s="196"/>
      <c r="AFS730" s="196"/>
      <c r="AFT730" s="196"/>
      <c r="AFU730" s="196"/>
      <c r="AFV730" s="196"/>
      <c r="AFW730" s="196"/>
      <c r="AFX730" s="196"/>
      <c r="AFY730" s="196"/>
      <c r="AFZ730" s="196"/>
      <c r="AGA730" s="196"/>
      <c r="AGB730" s="196"/>
      <c r="AGC730" s="196"/>
      <c r="AGD730" s="196"/>
      <c r="AGE730" s="196"/>
      <c r="AGF730" s="196"/>
      <c r="AGG730" s="196"/>
      <c r="AGH730" s="196"/>
      <c r="AGI730" s="196"/>
      <c r="AGJ730" s="196"/>
      <c r="AGK730" s="196"/>
      <c r="AGL730" s="196"/>
      <c r="AGM730" s="196"/>
      <c r="AGN730" s="196"/>
      <c r="AGO730" s="196"/>
      <c r="AGP730" s="196"/>
    </row>
    <row r="731" spans="1:874" ht="15.75" customHeight="1" x14ac:dyDescent="0.25">
      <c r="A731" s="196"/>
      <c r="B731" s="196"/>
      <c r="C731" s="196"/>
      <c r="D731" s="205"/>
      <c r="E731" s="196"/>
      <c r="F731" s="196"/>
      <c r="G731" s="196"/>
      <c r="H731" s="196"/>
      <c r="I731" s="196"/>
      <c r="J731" s="196"/>
      <c r="K731" s="196"/>
      <c r="L731" s="206"/>
      <c r="M731" s="196"/>
      <c r="N731" s="196"/>
      <c r="O731" s="205"/>
      <c r="P731" s="196"/>
      <c r="Q731" s="196"/>
      <c r="R731" s="196"/>
      <c r="S731" s="196"/>
      <c r="T731" s="196"/>
      <c r="U731" s="196"/>
      <c r="V731" s="196"/>
      <c r="W731" s="196"/>
      <c r="X731" s="196"/>
      <c r="Y731" s="196"/>
      <c r="Z731" s="196"/>
      <c r="AA731" s="196"/>
      <c r="AB731" s="196"/>
      <c r="AC731" s="196"/>
      <c r="AD731" s="196"/>
      <c r="AE731" s="196"/>
      <c r="AF731" s="196"/>
      <c r="AG731" s="196"/>
      <c r="AH731" s="196"/>
      <c r="AI731" s="196"/>
      <c r="AJ731" s="196"/>
      <c r="AK731" s="196"/>
      <c r="AL731" s="196"/>
      <c r="AM731" s="196"/>
      <c r="AN731" s="196"/>
      <c r="AO731" s="196"/>
      <c r="AP731" s="196"/>
      <c r="AQ731" s="196"/>
      <c r="AR731" s="196"/>
      <c r="AS731" s="196"/>
      <c r="AT731" s="196"/>
      <c r="AU731" s="196"/>
      <c r="AV731" s="196"/>
      <c r="AW731" s="196"/>
      <c r="AX731" s="196"/>
      <c r="AY731" s="196"/>
      <c r="AZ731" s="196"/>
      <c r="BA731" s="196"/>
      <c r="BB731" s="196"/>
      <c r="BC731" s="196"/>
      <c r="BD731" s="196"/>
      <c r="BE731" s="196"/>
      <c r="BF731" s="196"/>
      <c r="BG731" s="196"/>
      <c r="BH731" s="196"/>
      <c r="BI731" s="196"/>
      <c r="BJ731" s="196"/>
      <c r="BK731" s="196"/>
      <c r="BL731" s="196"/>
      <c r="BM731" s="196"/>
      <c r="BN731" s="196"/>
      <c r="BO731" s="196"/>
      <c r="BP731" s="196"/>
      <c r="BQ731" s="196"/>
      <c r="BR731" s="196"/>
      <c r="BS731" s="196"/>
      <c r="BT731" s="196"/>
      <c r="BU731" s="196"/>
      <c r="BV731" s="196"/>
      <c r="BW731" s="196"/>
      <c r="BX731" s="196"/>
      <c r="BY731" s="196"/>
      <c r="BZ731" s="196"/>
      <c r="CA731" s="196"/>
      <c r="CB731" s="196"/>
      <c r="CC731" s="196"/>
      <c r="CD731" s="196"/>
      <c r="CE731" s="196"/>
      <c r="CF731" s="196"/>
      <c r="CG731" s="196"/>
      <c r="CH731" s="196"/>
      <c r="CI731" s="196"/>
      <c r="CJ731" s="196"/>
      <c r="CK731" s="196"/>
      <c r="CL731" s="196"/>
      <c r="CM731" s="196"/>
      <c r="CN731" s="196"/>
      <c r="CO731" s="196"/>
      <c r="CP731" s="196"/>
      <c r="CQ731" s="196"/>
      <c r="CR731" s="196"/>
      <c r="CS731" s="196"/>
      <c r="CT731" s="196"/>
      <c r="CU731" s="196"/>
      <c r="CV731" s="196"/>
      <c r="CW731" s="196"/>
      <c r="CX731" s="196"/>
      <c r="CY731" s="196"/>
      <c r="CZ731" s="196"/>
      <c r="DA731" s="196"/>
      <c r="DB731" s="196"/>
      <c r="DC731" s="196"/>
      <c r="DD731" s="196"/>
      <c r="DE731" s="196"/>
      <c r="DF731" s="196"/>
      <c r="DG731" s="196"/>
      <c r="DH731" s="196"/>
      <c r="DI731" s="196"/>
      <c r="DJ731" s="196"/>
      <c r="DK731" s="196"/>
      <c r="DL731" s="196"/>
      <c r="DM731" s="196"/>
      <c r="DN731" s="196"/>
      <c r="DO731" s="196"/>
      <c r="DP731" s="196"/>
      <c r="DQ731" s="196"/>
      <c r="DR731" s="196"/>
      <c r="DS731" s="196"/>
      <c r="DT731" s="196"/>
      <c r="DU731" s="196"/>
      <c r="DV731" s="196"/>
      <c r="DW731" s="196"/>
      <c r="DX731" s="196"/>
      <c r="DY731" s="196"/>
      <c r="DZ731" s="196"/>
      <c r="EA731" s="196"/>
      <c r="EB731" s="196"/>
      <c r="EC731" s="196"/>
      <c r="ED731" s="196"/>
      <c r="EE731" s="196"/>
      <c r="EF731" s="196"/>
      <c r="EG731" s="196"/>
      <c r="EH731" s="196"/>
      <c r="EI731" s="196"/>
      <c r="EJ731" s="196"/>
      <c r="EK731" s="196"/>
      <c r="EL731" s="196"/>
      <c r="EM731" s="196"/>
      <c r="EN731" s="196"/>
      <c r="EO731" s="196"/>
      <c r="EP731" s="196"/>
      <c r="EQ731" s="196"/>
      <c r="ER731" s="196"/>
      <c r="ES731" s="196"/>
      <c r="ET731" s="196"/>
      <c r="EU731" s="196"/>
      <c r="EV731" s="196"/>
      <c r="EW731" s="196"/>
      <c r="EX731" s="196"/>
      <c r="EY731" s="196"/>
      <c r="EZ731" s="196"/>
      <c r="FA731" s="196"/>
      <c r="FB731" s="196"/>
      <c r="FC731" s="196"/>
      <c r="FD731" s="196"/>
      <c r="FE731" s="196"/>
      <c r="FF731" s="196"/>
      <c r="FG731" s="196"/>
      <c r="FH731" s="196"/>
      <c r="FI731" s="196"/>
      <c r="FJ731" s="196"/>
      <c r="FK731" s="196"/>
      <c r="FL731" s="196"/>
      <c r="FM731" s="196"/>
      <c r="FN731" s="196"/>
      <c r="FO731" s="196"/>
      <c r="FP731" s="196"/>
      <c r="FQ731" s="196"/>
      <c r="FR731" s="196"/>
      <c r="FS731" s="196"/>
      <c r="FT731" s="196"/>
      <c r="FU731" s="196"/>
      <c r="FV731" s="196"/>
      <c r="FW731" s="196"/>
      <c r="FX731" s="196"/>
      <c r="FY731" s="196"/>
      <c r="FZ731" s="196"/>
      <c r="GA731" s="196"/>
      <c r="GB731" s="196"/>
      <c r="GC731" s="196"/>
      <c r="GD731" s="196"/>
      <c r="GE731" s="196"/>
      <c r="GF731" s="196"/>
      <c r="GG731" s="196"/>
      <c r="GH731" s="196"/>
      <c r="GI731" s="196"/>
      <c r="GJ731" s="196"/>
      <c r="GK731" s="196"/>
      <c r="GL731" s="196"/>
      <c r="GM731" s="196"/>
      <c r="GN731" s="196"/>
      <c r="GO731" s="196"/>
      <c r="GP731" s="196"/>
      <c r="GQ731" s="196"/>
      <c r="GR731" s="196"/>
      <c r="GS731" s="196"/>
      <c r="GT731" s="196"/>
      <c r="GU731" s="196"/>
      <c r="GV731" s="196"/>
      <c r="GW731" s="196"/>
      <c r="GX731" s="196"/>
      <c r="GY731" s="196"/>
      <c r="GZ731" s="196"/>
      <c r="HA731" s="196"/>
      <c r="HB731" s="196"/>
      <c r="HC731" s="196"/>
      <c r="HD731" s="196"/>
      <c r="HE731" s="196"/>
      <c r="HF731" s="196"/>
      <c r="HG731" s="196"/>
      <c r="HH731" s="196"/>
      <c r="HI731" s="196"/>
      <c r="HJ731" s="196"/>
      <c r="HK731" s="196"/>
      <c r="HL731" s="196"/>
      <c r="HM731" s="196"/>
      <c r="HN731" s="196"/>
      <c r="HO731" s="196"/>
      <c r="HP731" s="196"/>
      <c r="HQ731" s="196"/>
      <c r="HR731" s="196"/>
      <c r="HS731" s="196"/>
      <c r="HT731" s="196"/>
      <c r="HU731" s="196"/>
      <c r="HV731" s="196"/>
      <c r="HW731" s="196"/>
      <c r="HX731" s="196"/>
      <c r="HY731" s="196"/>
      <c r="HZ731" s="196"/>
      <c r="IA731" s="196"/>
      <c r="IB731" s="196"/>
      <c r="IC731" s="196"/>
      <c r="ID731" s="196"/>
      <c r="IE731" s="196"/>
      <c r="IF731" s="196"/>
      <c r="IG731" s="196"/>
      <c r="IH731" s="196"/>
      <c r="II731" s="196"/>
      <c r="IJ731" s="196"/>
      <c r="IK731" s="196"/>
      <c r="IL731" s="196"/>
      <c r="IM731" s="196"/>
      <c r="IN731" s="196"/>
      <c r="IO731" s="196"/>
      <c r="IP731" s="196"/>
      <c r="IQ731" s="196"/>
      <c r="IR731" s="196"/>
      <c r="IS731" s="196"/>
      <c r="IT731" s="196"/>
      <c r="IU731" s="196"/>
      <c r="IV731" s="196"/>
      <c r="IW731" s="196"/>
      <c r="IX731" s="196"/>
      <c r="IY731" s="196"/>
      <c r="IZ731" s="196"/>
      <c r="JA731" s="196"/>
      <c r="JB731" s="196"/>
      <c r="JC731" s="196"/>
      <c r="JD731" s="196"/>
      <c r="JE731" s="196"/>
      <c r="JF731" s="196"/>
      <c r="JG731" s="196"/>
      <c r="JH731" s="196"/>
      <c r="JI731" s="196"/>
      <c r="JJ731" s="196"/>
      <c r="JK731" s="196"/>
      <c r="JL731" s="196"/>
      <c r="JM731" s="196"/>
      <c r="JN731" s="196"/>
      <c r="JO731" s="196"/>
      <c r="JP731" s="196"/>
      <c r="JQ731" s="196"/>
      <c r="JR731" s="196"/>
      <c r="JS731" s="196"/>
      <c r="JT731" s="196"/>
      <c r="JU731" s="196"/>
      <c r="JV731" s="196"/>
      <c r="JW731" s="196"/>
      <c r="JX731" s="196"/>
      <c r="JY731" s="196"/>
      <c r="JZ731" s="196"/>
      <c r="KA731" s="196"/>
      <c r="KB731" s="196"/>
      <c r="KC731" s="196"/>
      <c r="KD731" s="196"/>
      <c r="KE731" s="196"/>
      <c r="KF731" s="196"/>
      <c r="KG731" s="196"/>
      <c r="KH731" s="196"/>
      <c r="KI731" s="196"/>
      <c r="KJ731" s="196"/>
      <c r="KK731" s="196"/>
      <c r="KL731" s="196"/>
      <c r="KM731" s="196"/>
      <c r="KN731" s="196"/>
      <c r="KO731" s="196"/>
      <c r="KP731" s="196"/>
      <c r="KQ731" s="196"/>
      <c r="KR731" s="196"/>
      <c r="KS731" s="196"/>
      <c r="KT731" s="196"/>
      <c r="KU731" s="196"/>
      <c r="KV731" s="196"/>
      <c r="KW731" s="196"/>
      <c r="KX731" s="196"/>
      <c r="KY731" s="196"/>
      <c r="KZ731" s="196"/>
      <c r="LA731" s="196"/>
      <c r="LB731" s="196"/>
      <c r="LC731" s="196"/>
      <c r="LD731" s="196"/>
      <c r="LE731" s="196"/>
      <c r="LF731" s="196"/>
      <c r="LG731" s="196"/>
      <c r="LH731" s="196"/>
      <c r="LI731" s="196"/>
      <c r="LJ731" s="196"/>
      <c r="LK731" s="196"/>
      <c r="LL731" s="196"/>
      <c r="LM731" s="196"/>
      <c r="LN731" s="196"/>
      <c r="LO731" s="196"/>
      <c r="LP731" s="196"/>
      <c r="LQ731" s="196"/>
      <c r="LR731" s="196"/>
      <c r="LS731" s="196"/>
      <c r="LT731" s="196"/>
      <c r="LU731" s="196"/>
      <c r="LV731" s="196"/>
      <c r="LW731" s="196"/>
      <c r="LX731" s="196"/>
      <c r="LY731" s="196"/>
      <c r="LZ731" s="196"/>
      <c r="MA731" s="196"/>
      <c r="MB731" s="196"/>
      <c r="MC731" s="196"/>
      <c r="MD731" s="196"/>
      <c r="ME731" s="196"/>
      <c r="MF731" s="196"/>
      <c r="MG731" s="196"/>
      <c r="MH731" s="196"/>
      <c r="MI731" s="196"/>
      <c r="MJ731" s="196"/>
      <c r="MK731" s="196"/>
      <c r="ML731" s="196"/>
      <c r="MM731" s="196"/>
      <c r="MN731" s="196"/>
      <c r="MO731" s="196"/>
      <c r="MP731" s="196"/>
      <c r="MQ731" s="196"/>
      <c r="MR731" s="196"/>
      <c r="MS731" s="196"/>
      <c r="MT731" s="196"/>
      <c r="MU731" s="196"/>
      <c r="MV731" s="196"/>
      <c r="MW731" s="196"/>
      <c r="MX731" s="196"/>
      <c r="MY731" s="196"/>
      <c r="MZ731" s="196"/>
      <c r="NA731" s="196"/>
      <c r="NB731" s="196"/>
      <c r="NC731" s="196"/>
      <c r="ND731" s="196"/>
      <c r="NE731" s="196"/>
      <c r="NF731" s="196"/>
      <c r="NG731" s="196"/>
      <c r="NH731" s="196"/>
      <c r="NI731" s="196"/>
      <c r="NJ731" s="196"/>
      <c r="NK731" s="196"/>
      <c r="NL731" s="196"/>
      <c r="NM731" s="196"/>
      <c r="NN731" s="196"/>
      <c r="NO731" s="196"/>
      <c r="NP731" s="196"/>
      <c r="NQ731" s="196"/>
      <c r="NR731" s="196"/>
      <c r="NS731" s="196"/>
      <c r="NT731" s="196"/>
      <c r="NU731" s="196"/>
      <c r="NV731" s="196"/>
      <c r="NW731" s="196"/>
      <c r="NX731" s="196"/>
      <c r="NY731" s="196"/>
      <c r="NZ731" s="196"/>
      <c r="OA731" s="196"/>
      <c r="OB731" s="196"/>
      <c r="OC731" s="196"/>
      <c r="OD731" s="196"/>
      <c r="OE731" s="196"/>
      <c r="OF731" s="196"/>
      <c r="OG731" s="196"/>
      <c r="OH731" s="196"/>
      <c r="OI731" s="196"/>
      <c r="OJ731" s="196"/>
      <c r="OK731" s="196"/>
      <c r="OL731" s="196"/>
      <c r="AFC731" s="196"/>
      <c r="AFD731" s="196"/>
      <c r="AFE731" s="196"/>
      <c r="AFF731" s="196"/>
      <c r="AFG731" s="196"/>
      <c r="AFH731" s="196"/>
      <c r="AFI731" s="196"/>
      <c r="AFJ731" s="196"/>
      <c r="AFK731" s="196"/>
      <c r="AFL731" s="196"/>
      <c r="AFM731" s="196"/>
      <c r="AFN731" s="196"/>
      <c r="AFO731" s="196"/>
      <c r="AFP731" s="196"/>
      <c r="AFQ731" s="196"/>
      <c r="AFR731" s="196"/>
      <c r="AFS731" s="196"/>
      <c r="AFT731" s="196"/>
      <c r="AFU731" s="196"/>
      <c r="AFV731" s="196"/>
      <c r="AFW731" s="196"/>
      <c r="AFX731" s="196"/>
      <c r="AFY731" s="196"/>
      <c r="AFZ731" s="196"/>
      <c r="AGA731" s="196"/>
      <c r="AGB731" s="196"/>
      <c r="AGC731" s="196"/>
      <c r="AGD731" s="196"/>
      <c r="AGE731" s="196"/>
      <c r="AGF731" s="196"/>
      <c r="AGG731" s="196"/>
      <c r="AGH731" s="196"/>
      <c r="AGI731" s="196"/>
      <c r="AGJ731" s="196"/>
      <c r="AGK731" s="196"/>
      <c r="AGL731" s="196"/>
      <c r="AGM731" s="196"/>
      <c r="AGN731" s="196"/>
      <c r="AGO731" s="196"/>
      <c r="AGP731" s="196"/>
    </row>
    <row r="732" spans="1:874" ht="15.75" customHeight="1" x14ac:dyDescent="0.25">
      <c r="A732" s="196"/>
      <c r="B732" s="196"/>
      <c r="C732" s="196"/>
      <c r="D732" s="205"/>
      <c r="E732" s="196"/>
      <c r="F732" s="196"/>
      <c r="G732" s="196"/>
      <c r="H732" s="196"/>
      <c r="I732" s="196"/>
      <c r="J732" s="196"/>
      <c r="K732" s="196"/>
      <c r="L732" s="206"/>
      <c r="M732" s="196"/>
      <c r="N732" s="196"/>
      <c r="O732" s="205"/>
      <c r="P732" s="196"/>
      <c r="Q732" s="196"/>
      <c r="R732" s="196"/>
      <c r="S732" s="196"/>
      <c r="T732" s="196"/>
      <c r="U732" s="196"/>
      <c r="V732" s="196"/>
      <c r="W732" s="196"/>
      <c r="X732" s="196"/>
      <c r="Y732" s="196"/>
      <c r="Z732" s="196"/>
      <c r="AA732" s="196"/>
      <c r="AB732" s="196"/>
      <c r="AC732" s="196"/>
      <c r="AD732" s="196"/>
      <c r="AE732" s="196"/>
      <c r="AF732" s="196"/>
      <c r="AG732" s="196"/>
      <c r="AH732" s="196"/>
      <c r="AI732" s="196"/>
      <c r="AJ732" s="196"/>
      <c r="AK732" s="196"/>
      <c r="AL732" s="196"/>
      <c r="AM732" s="196"/>
      <c r="AN732" s="196"/>
      <c r="AO732" s="196"/>
      <c r="AP732" s="196"/>
      <c r="AQ732" s="196"/>
      <c r="AR732" s="196"/>
      <c r="AS732" s="196"/>
      <c r="AT732" s="196"/>
      <c r="AU732" s="196"/>
      <c r="AV732" s="196"/>
      <c r="AW732" s="196"/>
      <c r="AX732" s="196"/>
      <c r="AY732" s="196"/>
      <c r="AZ732" s="196"/>
      <c r="BA732" s="196"/>
      <c r="BB732" s="196"/>
      <c r="BC732" s="196"/>
      <c r="BD732" s="196"/>
      <c r="BE732" s="196"/>
      <c r="BF732" s="196"/>
      <c r="BG732" s="196"/>
      <c r="BH732" s="196"/>
      <c r="BI732" s="196"/>
      <c r="BJ732" s="196"/>
      <c r="BK732" s="196"/>
      <c r="BL732" s="196"/>
      <c r="BM732" s="196"/>
      <c r="BN732" s="196"/>
      <c r="BO732" s="196"/>
      <c r="BP732" s="196"/>
      <c r="BQ732" s="196"/>
      <c r="BR732" s="196"/>
      <c r="BS732" s="196"/>
      <c r="BT732" s="196"/>
      <c r="BU732" s="196"/>
      <c r="BV732" s="196"/>
      <c r="BW732" s="196"/>
      <c r="BX732" s="196"/>
      <c r="BY732" s="196"/>
      <c r="BZ732" s="196"/>
      <c r="CA732" s="196"/>
      <c r="CB732" s="196"/>
      <c r="CC732" s="196"/>
      <c r="CD732" s="196"/>
      <c r="CE732" s="196"/>
      <c r="CF732" s="196"/>
      <c r="CG732" s="196"/>
      <c r="CH732" s="196"/>
      <c r="CI732" s="196"/>
      <c r="CJ732" s="196"/>
      <c r="CK732" s="196"/>
      <c r="CL732" s="196"/>
      <c r="CM732" s="196"/>
      <c r="CN732" s="196"/>
      <c r="CO732" s="196"/>
      <c r="CP732" s="196"/>
      <c r="CQ732" s="196"/>
      <c r="CR732" s="196"/>
      <c r="CS732" s="196"/>
      <c r="CT732" s="196"/>
      <c r="CU732" s="196"/>
      <c r="CV732" s="196"/>
      <c r="CW732" s="196"/>
      <c r="CX732" s="196"/>
      <c r="CY732" s="196"/>
      <c r="CZ732" s="196"/>
      <c r="DA732" s="196"/>
      <c r="DB732" s="196"/>
      <c r="DC732" s="196"/>
      <c r="DD732" s="196"/>
      <c r="DE732" s="196"/>
      <c r="DF732" s="196"/>
      <c r="DG732" s="196"/>
      <c r="DH732" s="196"/>
      <c r="DI732" s="196"/>
      <c r="DJ732" s="196"/>
      <c r="DK732" s="196"/>
      <c r="DL732" s="196"/>
      <c r="DM732" s="196"/>
      <c r="DN732" s="196"/>
      <c r="DO732" s="196"/>
      <c r="DP732" s="196"/>
      <c r="DQ732" s="196"/>
      <c r="DR732" s="196"/>
      <c r="DS732" s="196"/>
      <c r="DT732" s="196"/>
      <c r="DU732" s="196"/>
      <c r="DV732" s="196"/>
      <c r="DW732" s="196"/>
      <c r="DX732" s="196"/>
      <c r="DY732" s="196"/>
      <c r="DZ732" s="196"/>
      <c r="EA732" s="196"/>
      <c r="EB732" s="196"/>
      <c r="EC732" s="196"/>
      <c r="ED732" s="196"/>
      <c r="EE732" s="196"/>
      <c r="EF732" s="196"/>
      <c r="EG732" s="196"/>
      <c r="EH732" s="196"/>
      <c r="EI732" s="196"/>
      <c r="EJ732" s="196"/>
      <c r="EK732" s="196"/>
      <c r="EL732" s="196"/>
      <c r="EM732" s="196"/>
      <c r="EN732" s="196"/>
      <c r="EO732" s="196"/>
      <c r="EP732" s="196"/>
      <c r="EQ732" s="196"/>
      <c r="ER732" s="196"/>
      <c r="ES732" s="196"/>
      <c r="ET732" s="196"/>
      <c r="EU732" s="196"/>
      <c r="EV732" s="196"/>
      <c r="EW732" s="196"/>
      <c r="EX732" s="196"/>
      <c r="EY732" s="196"/>
      <c r="EZ732" s="196"/>
      <c r="FA732" s="196"/>
      <c r="FB732" s="196"/>
      <c r="FC732" s="196"/>
      <c r="FD732" s="196"/>
      <c r="FE732" s="196"/>
      <c r="FF732" s="196"/>
      <c r="FG732" s="196"/>
      <c r="FH732" s="196"/>
      <c r="FI732" s="196"/>
      <c r="FJ732" s="196"/>
      <c r="FK732" s="196"/>
      <c r="FL732" s="196"/>
      <c r="FM732" s="196"/>
      <c r="FN732" s="196"/>
      <c r="FO732" s="196"/>
      <c r="FP732" s="196"/>
      <c r="FQ732" s="196"/>
      <c r="FR732" s="196"/>
      <c r="FS732" s="196"/>
      <c r="FT732" s="196"/>
      <c r="FU732" s="196"/>
      <c r="FV732" s="196"/>
      <c r="FW732" s="196"/>
      <c r="FX732" s="196"/>
      <c r="FY732" s="196"/>
      <c r="FZ732" s="196"/>
      <c r="GA732" s="196"/>
      <c r="GB732" s="196"/>
      <c r="GC732" s="196"/>
      <c r="GD732" s="196"/>
      <c r="GE732" s="196"/>
      <c r="GF732" s="196"/>
      <c r="GG732" s="196"/>
      <c r="GH732" s="196"/>
      <c r="GI732" s="196"/>
      <c r="GJ732" s="196"/>
      <c r="GK732" s="196"/>
      <c r="GL732" s="196"/>
      <c r="GM732" s="196"/>
      <c r="GN732" s="196"/>
      <c r="GO732" s="196"/>
      <c r="GP732" s="196"/>
      <c r="GQ732" s="196"/>
      <c r="GR732" s="196"/>
      <c r="GS732" s="196"/>
      <c r="GT732" s="196"/>
      <c r="GU732" s="196"/>
      <c r="GV732" s="196"/>
      <c r="GW732" s="196"/>
      <c r="GX732" s="196"/>
      <c r="GY732" s="196"/>
      <c r="GZ732" s="196"/>
      <c r="HA732" s="196"/>
      <c r="HB732" s="196"/>
      <c r="HC732" s="196"/>
      <c r="HD732" s="196"/>
      <c r="HE732" s="196"/>
      <c r="HF732" s="196"/>
      <c r="HG732" s="196"/>
      <c r="HH732" s="196"/>
      <c r="HI732" s="196"/>
      <c r="HJ732" s="196"/>
      <c r="HK732" s="196"/>
      <c r="HL732" s="196"/>
      <c r="HM732" s="196"/>
      <c r="HN732" s="196"/>
      <c r="HO732" s="196"/>
      <c r="HP732" s="196"/>
      <c r="HQ732" s="196"/>
      <c r="HR732" s="196"/>
      <c r="HS732" s="196"/>
      <c r="HT732" s="196"/>
      <c r="HU732" s="196"/>
      <c r="HV732" s="196"/>
      <c r="HW732" s="196"/>
      <c r="HX732" s="196"/>
      <c r="HY732" s="196"/>
      <c r="HZ732" s="196"/>
      <c r="IA732" s="196"/>
      <c r="IB732" s="196"/>
      <c r="IC732" s="196"/>
      <c r="ID732" s="196"/>
      <c r="IE732" s="196"/>
      <c r="IF732" s="196"/>
      <c r="IG732" s="196"/>
      <c r="IH732" s="196"/>
      <c r="II732" s="196"/>
      <c r="IJ732" s="196"/>
      <c r="IK732" s="196"/>
      <c r="IL732" s="196"/>
      <c r="IM732" s="196"/>
      <c r="IN732" s="196"/>
      <c r="IO732" s="196"/>
      <c r="IP732" s="196"/>
      <c r="IQ732" s="196"/>
      <c r="IR732" s="196"/>
      <c r="IS732" s="196"/>
      <c r="IT732" s="196"/>
      <c r="IU732" s="196"/>
      <c r="IV732" s="196"/>
      <c r="IW732" s="196"/>
      <c r="IX732" s="196"/>
      <c r="IY732" s="196"/>
      <c r="IZ732" s="196"/>
      <c r="JA732" s="196"/>
      <c r="JB732" s="196"/>
      <c r="JC732" s="196"/>
      <c r="JD732" s="196"/>
      <c r="JE732" s="196"/>
      <c r="JF732" s="196"/>
      <c r="JG732" s="196"/>
      <c r="JH732" s="196"/>
      <c r="JI732" s="196"/>
      <c r="JJ732" s="196"/>
      <c r="JK732" s="196"/>
      <c r="JL732" s="196"/>
      <c r="JM732" s="196"/>
      <c r="JN732" s="196"/>
      <c r="JO732" s="196"/>
      <c r="JP732" s="196"/>
      <c r="JQ732" s="196"/>
      <c r="JR732" s="196"/>
      <c r="JS732" s="196"/>
      <c r="JT732" s="196"/>
      <c r="JU732" s="196"/>
      <c r="JV732" s="196"/>
      <c r="JW732" s="196"/>
      <c r="JX732" s="196"/>
      <c r="JY732" s="196"/>
      <c r="JZ732" s="196"/>
      <c r="KA732" s="196"/>
      <c r="KB732" s="196"/>
      <c r="KC732" s="196"/>
      <c r="KD732" s="196"/>
      <c r="KE732" s="196"/>
      <c r="KF732" s="196"/>
      <c r="KG732" s="196"/>
      <c r="KH732" s="196"/>
      <c r="KI732" s="196"/>
      <c r="KJ732" s="196"/>
      <c r="KK732" s="196"/>
      <c r="KL732" s="196"/>
      <c r="KM732" s="196"/>
      <c r="KN732" s="196"/>
      <c r="KO732" s="196"/>
      <c r="KP732" s="196"/>
      <c r="KQ732" s="196"/>
      <c r="KR732" s="196"/>
      <c r="KS732" s="196"/>
      <c r="KT732" s="196"/>
      <c r="KU732" s="196"/>
      <c r="KV732" s="196"/>
      <c r="KW732" s="196"/>
      <c r="KX732" s="196"/>
      <c r="KY732" s="196"/>
      <c r="KZ732" s="196"/>
      <c r="LA732" s="196"/>
      <c r="LB732" s="196"/>
      <c r="LC732" s="196"/>
      <c r="LD732" s="196"/>
      <c r="LE732" s="196"/>
      <c r="LF732" s="196"/>
      <c r="LG732" s="196"/>
      <c r="LH732" s="196"/>
      <c r="LI732" s="196"/>
      <c r="LJ732" s="196"/>
      <c r="LK732" s="196"/>
      <c r="LL732" s="196"/>
      <c r="LM732" s="196"/>
      <c r="LN732" s="196"/>
      <c r="LO732" s="196"/>
      <c r="LP732" s="196"/>
      <c r="LQ732" s="196"/>
      <c r="LR732" s="196"/>
      <c r="LS732" s="196"/>
      <c r="LT732" s="196"/>
      <c r="LU732" s="196"/>
      <c r="LV732" s="196"/>
      <c r="LW732" s="196"/>
      <c r="LX732" s="196"/>
      <c r="LY732" s="196"/>
      <c r="LZ732" s="196"/>
      <c r="MA732" s="196"/>
      <c r="MB732" s="196"/>
      <c r="MC732" s="196"/>
      <c r="MD732" s="196"/>
      <c r="ME732" s="196"/>
      <c r="MF732" s="196"/>
      <c r="MG732" s="196"/>
      <c r="MH732" s="196"/>
      <c r="MI732" s="196"/>
      <c r="MJ732" s="196"/>
      <c r="MK732" s="196"/>
      <c r="ML732" s="196"/>
      <c r="MM732" s="196"/>
      <c r="MN732" s="196"/>
      <c r="MO732" s="196"/>
      <c r="MP732" s="196"/>
      <c r="MQ732" s="196"/>
      <c r="MR732" s="196"/>
      <c r="MS732" s="196"/>
      <c r="MT732" s="196"/>
      <c r="MU732" s="196"/>
      <c r="MV732" s="196"/>
      <c r="MW732" s="196"/>
      <c r="MX732" s="196"/>
      <c r="MY732" s="196"/>
      <c r="MZ732" s="196"/>
      <c r="NA732" s="196"/>
      <c r="NB732" s="196"/>
      <c r="NC732" s="196"/>
      <c r="ND732" s="196"/>
      <c r="NE732" s="196"/>
      <c r="NF732" s="196"/>
      <c r="NG732" s="196"/>
      <c r="NH732" s="196"/>
      <c r="NI732" s="196"/>
      <c r="NJ732" s="196"/>
      <c r="NK732" s="196"/>
      <c r="NL732" s="196"/>
      <c r="NM732" s="196"/>
      <c r="NN732" s="196"/>
      <c r="NO732" s="196"/>
      <c r="NP732" s="196"/>
      <c r="NQ732" s="196"/>
      <c r="NR732" s="196"/>
      <c r="NS732" s="196"/>
      <c r="NT732" s="196"/>
      <c r="NU732" s="196"/>
      <c r="NV732" s="196"/>
      <c r="NW732" s="196"/>
      <c r="NX732" s="196"/>
      <c r="NY732" s="196"/>
      <c r="NZ732" s="196"/>
      <c r="OA732" s="196"/>
      <c r="OB732" s="196"/>
      <c r="OC732" s="196"/>
      <c r="OD732" s="196"/>
      <c r="OE732" s="196"/>
      <c r="OF732" s="196"/>
      <c r="OG732" s="196"/>
      <c r="OH732" s="196"/>
      <c r="OI732" s="196"/>
      <c r="OJ732" s="196"/>
      <c r="OK732" s="196"/>
      <c r="OL732" s="196"/>
      <c r="AFC732" s="196"/>
      <c r="AFD732" s="196"/>
      <c r="AFE732" s="196"/>
      <c r="AFF732" s="196"/>
      <c r="AFG732" s="196"/>
      <c r="AFH732" s="196"/>
      <c r="AFI732" s="196"/>
      <c r="AFJ732" s="196"/>
      <c r="AFK732" s="196"/>
      <c r="AFL732" s="196"/>
      <c r="AFM732" s="196"/>
      <c r="AFN732" s="196"/>
      <c r="AFO732" s="196"/>
      <c r="AFP732" s="196"/>
      <c r="AFQ732" s="196"/>
      <c r="AFR732" s="196"/>
      <c r="AFS732" s="196"/>
      <c r="AFT732" s="196"/>
      <c r="AFU732" s="196"/>
      <c r="AFV732" s="196"/>
      <c r="AFW732" s="196"/>
      <c r="AFX732" s="196"/>
      <c r="AFY732" s="196"/>
      <c r="AFZ732" s="196"/>
      <c r="AGA732" s="196"/>
      <c r="AGB732" s="196"/>
      <c r="AGC732" s="196"/>
      <c r="AGD732" s="196"/>
      <c r="AGE732" s="196"/>
      <c r="AGF732" s="196"/>
      <c r="AGG732" s="196"/>
      <c r="AGH732" s="196"/>
      <c r="AGI732" s="196"/>
      <c r="AGJ732" s="196"/>
      <c r="AGK732" s="196"/>
      <c r="AGL732" s="196"/>
      <c r="AGM732" s="196"/>
      <c r="AGN732" s="196"/>
      <c r="AGO732" s="196"/>
      <c r="AGP732" s="196"/>
    </row>
    <row r="733" spans="1:874" ht="15.75" customHeight="1" x14ac:dyDescent="0.25">
      <c r="A733" s="196"/>
      <c r="B733" s="196"/>
      <c r="C733" s="196"/>
      <c r="D733" s="205"/>
      <c r="E733" s="196"/>
      <c r="F733" s="196"/>
      <c r="G733" s="196"/>
      <c r="H733" s="196"/>
      <c r="I733" s="196"/>
      <c r="J733" s="196"/>
      <c r="K733" s="196"/>
      <c r="L733" s="206"/>
      <c r="M733" s="196"/>
      <c r="N733" s="196"/>
      <c r="O733" s="205"/>
      <c r="P733" s="196"/>
      <c r="Q733" s="196"/>
      <c r="R733" s="196"/>
      <c r="S733" s="196"/>
      <c r="T733" s="196"/>
      <c r="U733" s="196"/>
      <c r="V733" s="196"/>
      <c r="W733" s="196"/>
      <c r="X733" s="196"/>
      <c r="Y733" s="196"/>
      <c r="Z733" s="196"/>
      <c r="AA733" s="196"/>
      <c r="AB733" s="196"/>
      <c r="AC733" s="196"/>
      <c r="AD733" s="196"/>
      <c r="AE733" s="196"/>
      <c r="AF733" s="196"/>
      <c r="AG733" s="196"/>
      <c r="AH733" s="196"/>
      <c r="AI733" s="196"/>
      <c r="AJ733" s="196"/>
      <c r="AK733" s="196"/>
      <c r="AL733" s="196"/>
      <c r="AM733" s="196"/>
      <c r="AN733" s="196"/>
      <c r="AO733" s="196"/>
      <c r="AP733" s="196"/>
      <c r="AQ733" s="196"/>
      <c r="AR733" s="196"/>
      <c r="AS733" s="196"/>
      <c r="AT733" s="196"/>
      <c r="AU733" s="196"/>
      <c r="AV733" s="196"/>
      <c r="AW733" s="196"/>
      <c r="AX733" s="196"/>
      <c r="AY733" s="196"/>
      <c r="AZ733" s="196"/>
      <c r="BA733" s="196"/>
      <c r="BB733" s="196"/>
      <c r="BC733" s="196"/>
      <c r="BD733" s="196"/>
      <c r="BE733" s="196"/>
      <c r="BF733" s="196"/>
      <c r="BG733" s="196"/>
      <c r="BH733" s="196"/>
      <c r="BI733" s="196"/>
      <c r="BJ733" s="196"/>
      <c r="BK733" s="196"/>
      <c r="BL733" s="196"/>
      <c r="BM733" s="196"/>
      <c r="BN733" s="196"/>
      <c r="BO733" s="196"/>
      <c r="BP733" s="196"/>
      <c r="BQ733" s="196"/>
      <c r="BR733" s="196"/>
      <c r="BS733" s="196"/>
      <c r="BT733" s="196"/>
      <c r="BU733" s="196"/>
      <c r="BV733" s="196"/>
      <c r="BW733" s="196"/>
      <c r="BX733" s="196"/>
      <c r="BY733" s="196"/>
      <c r="BZ733" s="196"/>
      <c r="CA733" s="196"/>
      <c r="CB733" s="196"/>
      <c r="CC733" s="196"/>
      <c r="CD733" s="196"/>
      <c r="CE733" s="196"/>
      <c r="CF733" s="196"/>
      <c r="CG733" s="196"/>
      <c r="CH733" s="196"/>
      <c r="CI733" s="196"/>
      <c r="CJ733" s="196"/>
      <c r="CK733" s="196"/>
      <c r="CL733" s="196"/>
      <c r="CM733" s="196"/>
      <c r="CN733" s="196"/>
      <c r="CO733" s="196"/>
      <c r="CP733" s="196"/>
      <c r="CQ733" s="196"/>
      <c r="CR733" s="196"/>
      <c r="CS733" s="196"/>
      <c r="CT733" s="196"/>
      <c r="CU733" s="196"/>
      <c r="CV733" s="196"/>
      <c r="CW733" s="196"/>
      <c r="CX733" s="196"/>
      <c r="CY733" s="196"/>
      <c r="CZ733" s="196"/>
      <c r="DA733" s="196"/>
      <c r="DB733" s="196"/>
      <c r="DC733" s="196"/>
      <c r="DD733" s="196"/>
      <c r="DE733" s="196"/>
      <c r="DF733" s="196"/>
      <c r="DG733" s="196"/>
      <c r="DH733" s="196"/>
      <c r="DI733" s="196"/>
      <c r="DJ733" s="196"/>
      <c r="DK733" s="196"/>
      <c r="DL733" s="196"/>
      <c r="DM733" s="196"/>
      <c r="DN733" s="196"/>
      <c r="DO733" s="196"/>
      <c r="DP733" s="196"/>
      <c r="DQ733" s="196"/>
      <c r="DR733" s="196"/>
      <c r="DS733" s="196"/>
      <c r="DT733" s="196"/>
      <c r="DU733" s="196"/>
      <c r="DV733" s="196"/>
      <c r="DW733" s="196"/>
      <c r="DX733" s="196"/>
      <c r="DY733" s="196"/>
      <c r="DZ733" s="196"/>
      <c r="EA733" s="196"/>
      <c r="EB733" s="196"/>
      <c r="EC733" s="196"/>
      <c r="ED733" s="196"/>
      <c r="EE733" s="196"/>
      <c r="EF733" s="196"/>
      <c r="EG733" s="196"/>
      <c r="EH733" s="196"/>
      <c r="EI733" s="196"/>
      <c r="EJ733" s="196"/>
      <c r="EK733" s="196"/>
      <c r="EL733" s="196"/>
      <c r="EM733" s="196"/>
      <c r="EN733" s="196"/>
      <c r="EO733" s="196"/>
      <c r="EP733" s="196"/>
      <c r="EQ733" s="196"/>
      <c r="ER733" s="196"/>
      <c r="ES733" s="196"/>
      <c r="ET733" s="196"/>
      <c r="EU733" s="196"/>
      <c r="EV733" s="196"/>
      <c r="EW733" s="196"/>
      <c r="EX733" s="196"/>
      <c r="EY733" s="196"/>
      <c r="EZ733" s="196"/>
      <c r="FA733" s="196"/>
      <c r="FB733" s="196"/>
      <c r="FC733" s="196"/>
      <c r="FD733" s="196"/>
      <c r="FE733" s="196"/>
      <c r="FF733" s="196"/>
      <c r="FG733" s="196"/>
      <c r="FH733" s="196"/>
      <c r="FI733" s="196"/>
      <c r="FJ733" s="196"/>
      <c r="FK733" s="196"/>
      <c r="FL733" s="196"/>
      <c r="FM733" s="196"/>
      <c r="FN733" s="196"/>
      <c r="FO733" s="196"/>
      <c r="FP733" s="196"/>
      <c r="FQ733" s="196"/>
      <c r="FR733" s="196"/>
      <c r="FS733" s="196"/>
      <c r="FT733" s="196"/>
      <c r="FU733" s="196"/>
      <c r="FV733" s="196"/>
      <c r="FW733" s="196"/>
      <c r="FX733" s="196"/>
      <c r="FY733" s="196"/>
      <c r="FZ733" s="196"/>
      <c r="GA733" s="196"/>
      <c r="GB733" s="196"/>
      <c r="GC733" s="196"/>
      <c r="GD733" s="196"/>
      <c r="GE733" s="196"/>
      <c r="GF733" s="196"/>
      <c r="GG733" s="196"/>
      <c r="GH733" s="196"/>
      <c r="GI733" s="196"/>
      <c r="GJ733" s="196"/>
      <c r="GK733" s="196"/>
      <c r="GL733" s="196"/>
      <c r="GM733" s="196"/>
      <c r="GN733" s="196"/>
      <c r="GO733" s="196"/>
      <c r="GP733" s="196"/>
      <c r="GQ733" s="196"/>
      <c r="GR733" s="196"/>
      <c r="GS733" s="196"/>
      <c r="GT733" s="196"/>
      <c r="GU733" s="196"/>
      <c r="GV733" s="196"/>
      <c r="GW733" s="196"/>
      <c r="GX733" s="196"/>
      <c r="GY733" s="196"/>
      <c r="GZ733" s="196"/>
      <c r="HA733" s="196"/>
      <c r="HB733" s="196"/>
      <c r="HC733" s="196"/>
      <c r="HD733" s="196"/>
      <c r="HE733" s="196"/>
      <c r="HF733" s="196"/>
      <c r="HG733" s="196"/>
      <c r="HH733" s="196"/>
      <c r="HI733" s="196"/>
      <c r="HJ733" s="196"/>
      <c r="HK733" s="196"/>
      <c r="HL733" s="196"/>
      <c r="HM733" s="196"/>
      <c r="HN733" s="196"/>
      <c r="HO733" s="196"/>
      <c r="HP733" s="196"/>
      <c r="HQ733" s="196"/>
      <c r="HR733" s="196"/>
      <c r="HS733" s="196"/>
      <c r="HT733" s="196"/>
      <c r="HU733" s="196"/>
      <c r="HV733" s="196"/>
      <c r="HW733" s="196"/>
      <c r="HX733" s="196"/>
      <c r="HY733" s="196"/>
      <c r="HZ733" s="196"/>
      <c r="IA733" s="196"/>
      <c r="IB733" s="196"/>
      <c r="IC733" s="196"/>
      <c r="ID733" s="196"/>
      <c r="IE733" s="196"/>
      <c r="IF733" s="196"/>
      <c r="IG733" s="196"/>
      <c r="IH733" s="196"/>
      <c r="II733" s="196"/>
      <c r="IJ733" s="196"/>
      <c r="IK733" s="196"/>
      <c r="IL733" s="196"/>
      <c r="IM733" s="196"/>
      <c r="IN733" s="196"/>
      <c r="IO733" s="196"/>
      <c r="IP733" s="196"/>
      <c r="IQ733" s="196"/>
      <c r="IR733" s="196"/>
      <c r="IS733" s="196"/>
      <c r="IT733" s="196"/>
      <c r="IU733" s="196"/>
      <c r="IV733" s="196"/>
      <c r="IW733" s="196"/>
      <c r="IX733" s="196"/>
      <c r="IY733" s="196"/>
      <c r="IZ733" s="196"/>
      <c r="JA733" s="196"/>
      <c r="JB733" s="196"/>
      <c r="JC733" s="196"/>
      <c r="JD733" s="196"/>
      <c r="JE733" s="196"/>
      <c r="JF733" s="196"/>
      <c r="JG733" s="196"/>
      <c r="JH733" s="196"/>
      <c r="JI733" s="196"/>
      <c r="JJ733" s="196"/>
      <c r="JK733" s="196"/>
      <c r="JL733" s="196"/>
      <c r="JM733" s="196"/>
      <c r="JN733" s="196"/>
      <c r="JO733" s="196"/>
      <c r="JP733" s="196"/>
      <c r="JQ733" s="196"/>
      <c r="JR733" s="196"/>
      <c r="JS733" s="196"/>
      <c r="JT733" s="196"/>
      <c r="JU733" s="196"/>
      <c r="JV733" s="196"/>
      <c r="JW733" s="196"/>
      <c r="JX733" s="196"/>
      <c r="JY733" s="196"/>
      <c r="JZ733" s="196"/>
      <c r="KA733" s="196"/>
      <c r="KB733" s="196"/>
      <c r="KC733" s="196"/>
      <c r="KD733" s="196"/>
      <c r="KE733" s="196"/>
      <c r="KF733" s="196"/>
      <c r="KG733" s="196"/>
      <c r="KH733" s="196"/>
      <c r="KI733" s="196"/>
      <c r="KJ733" s="196"/>
      <c r="KK733" s="196"/>
      <c r="KL733" s="196"/>
      <c r="KM733" s="196"/>
      <c r="KN733" s="196"/>
      <c r="KO733" s="196"/>
      <c r="KP733" s="196"/>
      <c r="KQ733" s="196"/>
      <c r="KR733" s="196"/>
      <c r="KS733" s="196"/>
      <c r="KT733" s="196"/>
      <c r="KU733" s="196"/>
      <c r="KV733" s="196"/>
      <c r="KW733" s="196"/>
      <c r="KX733" s="196"/>
      <c r="KY733" s="196"/>
      <c r="KZ733" s="196"/>
      <c r="LA733" s="196"/>
      <c r="LB733" s="196"/>
      <c r="LC733" s="196"/>
      <c r="LD733" s="196"/>
      <c r="LE733" s="196"/>
      <c r="LF733" s="196"/>
      <c r="LG733" s="196"/>
      <c r="LH733" s="196"/>
      <c r="LI733" s="196"/>
      <c r="LJ733" s="196"/>
      <c r="LK733" s="196"/>
      <c r="LL733" s="196"/>
      <c r="LM733" s="196"/>
      <c r="LN733" s="196"/>
      <c r="LO733" s="196"/>
      <c r="LP733" s="196"/>
      <c r="LQ733" s="196"/>
      <c r="LR733" s="196"/>
      <c r="LS733" s="196"/>
      <c r="LT733" s="196"/>
      <c r="LU733" s="196"/>
      <c r="LV733" s="196"/>
      <c r="LW733" s="196"/>
      <c r="LX733" s="196"/>
      <c r="LY733" s="196"/>
      <c r="LZ733" s="196"/>
      <c r="MA733" s="196"/>
      <c r="MB733" s="196"/>
      <c r="MC733" s="196"/>
      <c r="MD733" s="196"/>
      <c r="ME733" s="196"/>
      <c r="MF733" s="196"/>
      <c r="MG733" s="196"/>
      <c r="MH733" s="196"/>
      <c r="MI733" s="196"/>
      <c r="MJ733" s="196"/>
      <c r="MK733" s="196"/>
      <c r="ML733" s="196"/>
      <c r="MM733" s="196"/>
      <c r="MN733" s="196"/>
      <c r="MO733" s="196"/>
      <c r="MP733" s="196"/>
      <c r="MQ733" s="196"/>
      <c r="MR733" s="196"/>
      <c r="MS733" s="196"/>
      <c r="MT733" s="196"/>
      <c r="MU733" s="196"/>
      <c r="MV733" s="196"/>
      <c r="MW733" s="196"/>
      <c r="MX733" s="196"/>
      <c r="MY733" s="196"/>
      <c r="MZ733" s="196"/>
      <c r="NA733" s="196"/>
      <c r="NB733" s="196"/>
      <c r="NC733" s="196"/>
      <c r="ND733" s="196"/>
      <c r="NE733" s="196"/>
      <c r="NF733" s="196"/>
      <c r="NG733" s="196"/>
      <c r="NH733" s="196"/>
      <c r="NI733" s="196"/>
      <c r="NJ733" s="196"/>
      <c r="NK733" s="196"/>
      <c r="NL733" s="196"/>
      <c r="NM733" s="196"/>
      <c r="NN733" s="196"/>
      <c r="NO733" s="196"/>
      <c r="NP733" s="196"/>
      <c r="NQ733" s="196"/>
      <c r="NR733" s="196"/>
      <c r="NS733" s="196"/>
      <c r="NT733" s="196"/>
      <c r="NU733" s="196"/>
      <c r="NV733" s="196"/>
      <c r="NW733" s="196"/>
      <c r="NX733" s="196"/>
      <c r="NY733" s="196"/>
      <c r="NZ733" s="196"/>
      <c r="OA733" s="196"/>
      <c r="OB733" s="196"/>
      <c r="OC733" s="196"/>
      <c r="OD733" s="196"/>
      <c r="OE733" s="196"/>
      <c r="OF733" s="196"/>
      <c r="OG733" s="196"/>
      <c r="OH733" s="196"/>
      <c r="OI733" s="196"/>
      <c r="OJ733" s="196"/>
      <c r="OK733" s="196"/>
      <c r="OL733" s="196"/>
      <c r="AFC733" s="196"/>
      <c r="AFD733" s="196"/>
      <c r="AFE733" s="196"/>
      <c r="AFF733" s="196"/>
      <c r="AFG733" s="196"/>
      <c r="AFH733" s="196"/>
      <c r="AFI733" s="196"/>
      <c r="AFJ733" s="196"/>
      <c r="AFK733" s="196"/>
      <c r="AFL733" s="196"/>
      <c r="AFM733" s="196"/>
      <c r="AFN733" s="196"/>
      <c r="AFO733" s="196"/>
      <c r="AFP733" s="196"/>
      <c r="AFQ733" s="196"/>
      <c r="AFR733" s="196"/>
      <c r="AFS733" s="196"/>
      <c r="AFT733" s="196"/>
      <c r="AFU733" s="196"/>
      <c r="AFV733" s="196"/>
      <c r="AFW733" s="196"/>
      <c r="AFX733" s="196"/>
      <c r="AFY733" s="196"/>
      <c r="AFZ733" s="196"/>
      <c r="AGA733" s="196"/>
      <c r="AGB733" s="196"/>
      <c r="AGC733" s="196"/>
      <c r="AGD733" s="196"/>
      <c r="AGE733" s="196"/>
      <c r="AGF733" s="196"/>
      <c r="AGG733" s="196"/>
      <c r="AGH733" s="196"/>
      <c r="AGI733" s="196"/>
      <c r="AGJ733" s="196"/>
      <c r="AGK733" s="196"/>
      <c r="AGL733" s="196"/>
      <c r="AGM733" s="196"/>
      <c r="AGN733" s="196"/>
      <c r="AGO733" s="196"/>
      <c r="AGP733" s="196"/>
    </row>
    <row r="734" spans="1:874" ht="15.75" customHeight="1" x14ac:dyDescent="0.25">
      <c r="A734" s="196"/>
      <c r="B734" s="196"/>
      <c r="C734" s="196"/>
      <c r="D734" s="205"/>
      <c r="E734" s="196"/>
      <c r="F734" s="196"/>
      <c r="G734" s="196"/>
      <c r="H734" s="196"/>
      <c r="I734" s="196"/>
      <c r="J734" s="196"/>
      <c r="K734" s="196"/>
      <c r="L734" s="206"/>
      <c r="M734" s="196"/>
      <c r="N734" s="196"/>
      <c r="O734" s="205"/>
      <c r="P734" s="196"/>
      <c r="Q734" s="196"/>
      <c r="R734" s="196"/>
      <c r="S734" s="196"/>
      <c r="T734" s="196"/>
      <c r="U734" s="196"/>
      <c r="V734" s="196"/>
      <c r="W734" s="196"/>
      <c r="X734" s="196"/>
      <c r="Y734" s="196"/>
      <c r="Z734" s="196"/>
      <c r="AA734" s="196"/>
      <c r="AB734" s="196"/>
      <c r="AC734" s="196"/>
      <c r="AD734" s="196"/>
      <c r="AE734" s="196"/>
      <c r="AF734" s="196"/>
      <c r="AG734" s="196"/>
      <c r="AH734" s="196"/>
      <c r="AI734" s="196"/>
      <c r="AJ734" s="196"/>
      <c r="AK734" s="196"/>
      <c r="AL734" s="196"/>
      <c r="AM734" s="196"/>
      <c r="AN734" s="196"/>
      <c r="AO734" s="196"/>
      <c r="AP734" s="196"/>
      <c r="AQ734" s="196"/>
      <c r="AR734" s="196"/>
      <c r="AS734" s="196"/>
      <c r="AT734" s="196"/>
      <c r="AU734" s="196"/>
      <c r="AV734" s="196"/>
      <c r="AW734" s="196"/>
      <c r="AX734" s="196"/>
      <c r="AY734" s="196"/>
      <c r="AZ734" s="196"/>
      <c r="BA734" s="196"/>
      <c r="BB734" s="196"/>
      <c r="BC734" s="196"/>
      <c r="BD734" s="196"/>
      <c r="BE734" s="196"/>
      <c r="BF734" s="196"/>
      <c r="BG734" s="196"/>
      <c r="BH734" s="196"/>
      <c r="BI734" s="196"/>
      <c r="BJ734" s="196"/>
      <c r="BK734" s="196"/>
      <c r="BL734" s="196"/>
      <c r="BM734" s="196"/>
      <c r="BN734" s="196"/>
      <c r="BO734" s="196"/>
      <c r="BP734" s="196"/>
      <c r="BQ734" s="196"/>
      <c r="BR734" s="196"/>
      <c r="BS734" s="196"/>
      <c r="BT734" s="196"/>
      <c r="BU734" s="196"/>
      <c r="BV734" s="196"/>
      <c r="BW734" s="196"/>
      <c r="BX734" s="196"/>
      <c r="BY734" s="196"/>
      <c r="BZ734" s="196"/>
      <c r="CA734" s="196"/>
      <c r="CB734" s="196"/>
      <c r="CC734" s="196"/>
      <c r="CD734" s="196"/>
      <c r="CE734" s="196"/>
      <c r="CF734" s="196"/>
      <c r="CG734" s="196"/>
      <c r="CH734" s="196"/>
      <c r="CI734" s="196"/>
      <c r="CJ734" s="196"/>
      <c r="CK734" s="196"/>
      <c r="CL734" s="196"/>
      <c r="CM734" s="196"/>
      <c r="CN734" s="196"/>
      <c r="CO734" s="196"/>
      <c r="CP734" s="196"/>
      <c r="CQ734" s="196"/>
      <c r="CR734" s="196"/>
      <c r="CS734" s="196"/>
      <c r="CT734" s="196"/>
      <c r="CU734" s="196"/>
      <c r="CV734" s="196"/>
      <c r="CW734" s="196"/>
      <c r="CX734" s="196"/>
      <c r="CY734" s="196"/>
      <c r="CZ734" s="196"/>
      <c r="DA734" s="196"/>
      <c r="DB734" s="196"/>
      <c r="DC734" s="196"/>
      <c r="DD734" s="196"/>
      <c r="DE734" s="196"/>
      <c r="DF734" s="196"/>
      <c r="DG734" s="196"/>
      <c r="DH734" s="196"/>
      <c r="DI734" s="196"/>
      <c r="DJ734" s="196"/>
      <c r="DK734" s="196"/>
      <c r="DL734" s="196"/>
      <c r="DM734" s="196"/>
      <c r="DN734" s="196"/>
      <c r="DO734" s="196"/>
      <c r="DP734" s="196"/>
      <c r="DQ734" s="196"/>
      <c r="DR734" s="196"/>
      <c r="DS734" s="196"/>
      <c r="DT734" s="196"/>
      <c r="DU734" s="196"/>
      <c r="DV734" s="196"/>
      <c r="DW734" s="196"/>
      <c r="DX734" s="196"/>
      <c r="DY734" s="196"/>
      <c r="DZ734" s="196"/>
      <c r="EA734" s="196"/>
      <c r="EB734" s="196"/>
      <c r="EC734" s="196"/>
      <c r="ED734" s="196"/>
      <c r="EE734" s="196"/>
      <c r="EF734" s="196"/>
      <c r="EG734" s="196"/>
      <c r="EH734" s="196"/>
      <c r="EI734" s="196"/>
      <c r="EJ734" s="196"/>
      <c r="EK734" s="196"/>
      <c r="EL734" s="196"/>
      <c r="EM734" s="196"/>
      <c r="EN734" s="196"/>
      <c r="EO734" s="196"/>
      <c r="EP734" s="196"/>
      <c r="EQ734" s="196"/>
      <c r="ER734" s="196"/>
      <c r="ES734" s="196"/>
      <c r="ET734" s="196"/>
      <c r="EU734" s="196"/>
      <c r="EV734" s="196"/>
      <c r="EW734" s="196"/>
      <c r="EX734" s="196"/>
      <c r="EY734" s="196"/>
      <c r="EZ734" s="196"/>
      <c r="FA734" s="196"/>
      <c r="FB734" s="196"/>
      <c r="FC734" s="196"/>
      <c r="FD734" s="196"/>
      <c r="FE734" s="196"/>
      <c r="FF734" s="196"/>
      <c r="FG734" s="196"/>
      <c r="FH734" s="196"/>
      <c r="FI734" s="196"/>
      <c r="FJ734" s="196"/>
      <c r="FK734" s="196"/>
      <c r="FL734" s="196"/>
      <c r="FM734" s="196"/>
      <c r="FN734" s="196"/>
      <c r="FO734" s="196"/>
      <c r="FP734" s="196"/>
      <c r="FQ734" s="196"/>
      <c r="FR734" s="196"/>
      <c r="FS734" s="196"/>
      <c r="FT734" s="196"/>
      <c r="FU734" s="196"/>
      <c r="FV734" s="196"/>
      <c r="FW734" s="196"/>
      <c r="FX734" s="196"/>
      <c r="FY734" s="196"/>
      <c r="FZ734" s="196"/>
      <c r="GA734" s="196"/>
      <c r="GB734" s="196"/>
      <c r="GC734" s="196"/>
      <c r="GD734" s="196"/>
      <c r="GE734" s="196"/>
      <c r="GF734" s="196"/>
      <c r="GG734" s="196"/>
      <c r="GH734" s="196"/>
      <c r="GI734" s="196"/>
      <c r="GJ734" s="196"/>
      <c r="GK734" s="196"/>
      <c r="GL734" s="196"/>
      <c r="GM734" s="196"/>
      <c r="GN734" s="196"/>
      <c r="GO734" s="196"/>
      <c r="GP734" s="196"/>
      <c r="GQ734" s="196"/>
      <c r="GR734" s="196"/>
      <c r="GS734" s="196"/>
      <c r="GT734" s="196"/>
      <c r="GU734" s="196"/>
      <c r="GV734" s="196"/>
      <c r="GW734" s="196"/>
      <c r="GX734" s="196"/>
      <c r="GY734" s="196"/>
      <c r="GZ734" s="196"/>
      <c r="HA734" s="196"/>
      <c r="HB734" s="196"/>
      <c r="HC734" s="196"/>
      <c r="HD734" s="196"/>
      <c r="HE734" s="196"/>
      <c r="HF734" s="196"/>
      <c r="HG734" s="196"/>
      <c r="HH734" s="196"/>
      <c r="HI734" s="196"/>
      <c r="HJ734" s="196"/>
      <c r="HK734" s="196"/>
      <c r="HL734" s="196"/>
      <c r="HM734" s="196"/>
      <c r="HN734" s="196"/>
      <c r="HO734" s="196"/>
      <c r="HP734" s="196"/>
      <c r="HQ734" s="196"/>
      <c r="HR734" s="196"/>
      <c r="HS734" s="196"/>
      <c r="HT734" s="196"/>
      <c r="HU734" s="196"/>
      <c r="HV734" s="196"/>
      <c r="HW734" s="196"/>
      <c r="HX734" s="196"/>
      <c r="HY734" s="196"/>
      <c r="HZ734" s="196"/>
      <c r="IA734" s="196"/>
      <c r="IB734" s="196"/>
      <c r="IC734" s="196"/>
      <c r="ID734" s="196"/>
      <c r="IE734" s="196"/>
      <c r="IF734" s="196"/>
      <c r="IG734" s="196"/>
      <c r="IH734" s="196"/>
      <c r="II734" s="196"/>
      <c r="IJ734" s="196"/>
      <c r="IK734" s="196"/>
      <c r="IL734" s="196"/>
      <c r="IM734" s="196"/>
      <c r="IN734" s="196"/>
      <c r="IO734" s="196"/>
      <c r="IP734" s="196"/>
      <c r="IQ734" s="196"/>
      <c r="IR734" s="196"/>
      <c r="IS734" s="196"/>
      <c r="IT734" s="196"/>
      <c r="IU734" s="196"/>
      <c r="IV734" s="196"/>
      <c r="IW734" s="196"/>
      <c r="IX734" s="196"/>
      <c r="IY734" s="196"/>
      <c r="IZ734" s="196"/>
      <c r="JA734" s="196"/>
      <c r="JB734" s="196"/>
      <c r="JC734" s="196"/>
      <c r="JD734" s="196"/>
      <c r="JE734" s="196"/>
      <c r="JF734" s="196"/>
      <c r="JG734" s="196"/>
      <c r="JH734" s="196"/>
      <c r="JI734" s="196"/>
      <c r="JJ734" s="196"/>
      <c r="JK734" s="196"/>
      <c r="JL734" s="196"/>
      <c r="JM734" s="196"/>
      <c r="JN734" s="196"/>
      <c r="JO734" s="196"/>
      <c r="JP734" s="196"/>
      <c r="JQ734" s="196"/>
      <c r="JR734" s="196"/>
      <c r="JS734" s="196"/>
      <c r="JT734" s="196"/>
      <c r="JU734" s="196"/>
      <c r="JV734" s="196"/>
      <c r="JW734" s="196"/>
      <c r="JX734" s="196"/>
      <c r="JY734" s="196"/>
      <c r="JZ734" s="196"/>
      <c r="KA734" s="196"/>
      <c r="KB734" s="196"/>
      <c r="KC734" s="196"/>
      <c r="KD734" s="196"/>
      <c r="KE734" s="196"/>
      <c r="KF734" s="196"/>
      <c r="KG734" s="196"/>
      <c r="KH734" s="196"/>
      <c r="KI734" s="196"/>
      <c r="KJ734" s="196"/>
      <c r="KK734" s="196"/>
      <c r="KL734" s="196"/>
      <c r="KM734" s="196"/>
      <c r="KN734" s="196"/>
      <c r="KO734" s="196"/>
      <c r="KP734" s="196"/>
      <c r="KQ734" s="196"/>
      <c r="KR734" s="196"/>
      <c r="KS734" s="196"/>
      <c r="KT734" s="196"/>
      <c r="KU734" s="196"/>
      <c r="KV734" s="196"/>
      <c r="KW734" s="196"/>
      <c r="KX734" s="196"/>
      <c r="KY734" s="196"/>
      <c r="KZ734" s="196"/>
      <c r="LA734" s="196"/>
      <c r="LB734" s="196"/>
      <c r="LC734" s="196"/>
      <c r="LD734" s="196"/>
      <c r="LE734" s="196"/>
      <c r="LF734" s="196"/>
      <c r="LG734" s="196"/>
      <c r="LH734" s="196"/>
      <c r="LI734" s="196"/>
      <c r="LJ734" s="196"/>
      <c r="LK734" s="196"/>
      <c r="LL734" s="196"/>
      <c r="LM734" s="196"/>
      <c r="LN734" s="196"/>
      <c r="LO734" s="196"/>
      <c r="LP734" s="196"/>
      <c r="LQ734" s="196"/>
      <c r="LR734" s="196"/>
      <c r="LS734" s="196"/>
      <c r="LT734" s="196"/>
      <c r="LU734" s="196"/>
      <c r="LV734" s="196"/>
      <c r="LW734" s="196"/>
      <c r="LX734" s="196"/>
      <c r="LY734" s="196"/>
      <c r="LZ734" s="196"/>
      <c r="MA734" s="196"/>
      <c r="MB734" s="196"/>
      <c r="MC734" s="196"/>
      <c r="MD734" s="196"/>
      <c r="ME734" s="196"/>
      <c r="MF734" s="196"/>
      <c r="MG734" s="196"/>
      <c r="MH734" s="196"/>
      <c r="MI734" s="196"/>
      <c r="MJ734" s="196"/>
      <c r="MK734" s="196"/>
      <c r="ML734" s="196"/>
      <c r="MM734" s="196"/>
      <c r="MN734" s="196"/>
      <c r="MO734" s="196"/>
      <c r="MP734" s="196"/>
      <c r="MQ734" s="196"/>
      <c r="MR734" s="196"/>
      <c r="MS734" s="196"/>
      <c r="MT734" s="196"/>
      <c r="MU734" s="196"/>
      <c r="MV734" s="196"/>
      <c r="MW734" s="196"/>
      <c r="MX734" s="196"/>
      <c r="MY734" s="196"/>
      <c r="MZ734" s="196"/>
      <c r="NA734" s="196"/>
      <c r="NB734" s="196"/>
      <c r="NC734" s="196"/>
      <c r="ND734" s="196"/>
      <c r="NE734" s="196"/>
      <c r="NF734" s="196"/>
      <c r="NG734" s="196"/>
      <c r="NH734" s="196"/>
      <c r="NI734" s="196"/>
      <c r="NJ734" s="196"/>
      <c r="NK734" s="196"/>
      <c r="NL734" s="196"/>
      <c r="NM734" s="196"/>
      <c r="NN734" s="196"/>
      <c r="NO734" s="196"/>
      <c r="NP734" s="196"/>
      <c r="NQ734" s="196"/>
      <c r="NR734" s="196"/>
      <c r="NS734" s="196"/>
      <c r="NT734" s="196"/>
      <c r="NU734" s="196"/>
      <c r="NV734" s="196"/>
      <c r="NW734" s="196"/>
      <c r="NX734" s="196"/>
      <c r="NY734" s="196"/>
      <c r="NZ734" s="196"/>
      <c r="OA734" s="196"/>
      <c r="OB734" s="196"/>
      <c r="OC734" s="196"/>
      <c r="OD734" s="196"/>
      <c r="OE734" s="196"/>
      <c r="OF734" s="196"/>
      <c r="OG734" s="196"/>
      <c r="OH734" s="196"/>
      <c r="OI734" s="196"/>
      <c r="OJ734" s="196"/>
      <c r="OK734" s="196"/>
      <c r="OL734" s="196"/>
      <c r="AFC734" s="196"/>
      <c r="AFD734" s="196"/>
      <c r="AFE734" s="196"/>
      <c r="AFF734" s="196"/>
      <c r="AFG734" s="196"/>
      <c r="AFH734" s="196"/>
      <c r="AFI734" s="196"/>
      <c r="AFJ734" s="196"/>
      <c r="AFK734" s="196"/>
      <c r="AFL734" s="196"/>
      <c r="AFM734" s="196"/>
      <c r="AFN734" s="196"/>
      <c r="AFO734" s="196"/>
      <c r="AFP734" s="196"/>
      <c r="AFQ734" s="196"/>
      <c r="AFR734" s="196"/>
      <c r="AFS734" s="196"/>
      <c r="AFT734" s="196"/>
      <c r="AFU734" s="196"/>
      <c r="AFV734" s="196"/>
      <c r="AFW734" s="196"/>
      <c r="AFX734" s="196"/>
      <c r="AFY734" s="196"/>
      <c r="AFZ734" s="196"/>
      <c r="AGA734" s="196"/>
      <c r="AGB734" s="196"/>
      <c r="AGC734" s="196"/>
      <c r="AGD734" s="196"/>
      <c r="AGE734" s="196"/>
      <c r="AGF734" s="196"/>
      <c r="AGG734" s="196"/>
      <c r="AGH734" s="196"/>
      <c r="AGI734" s="196"/>
      <c r="AGJ734" s="196"/>
      <c r="AGK734" s="196"/>
      <c r="AGL734" s="196"/>
      <c r="AGM734" s="196"/>
      <c r="AGN734" s="196"/>
      <c r="AGO734" s="196"/>
      <c r="AGP734" s="196"/>
    </row>
    <row r="735" spans="1:874" ht="15.75" customHeight="1" x14ac:dyDescent="0.25">
      <c r="A735" s="196"/>
      <c r="B735" s="196"/>
      <c r="C735" s="196"/>
      <c r="D735" s="205"/>
      <c r="E735" s="196"/>
      <c r="F735" s="196"/>
      <c r="G735" s="196"/>
      <c r="H735" s="196"/>
      <c r="I735" s="196"/>
      <c r="J735" s="196"/>
      <c r="K735" s="196"/>
      <c r="L735" s="206"/>
      <c r="M735" s="196"/>
      <c r="N735" s="196"/>
      <c r="O735" s="205"/>
      <c r="P735" s="196"/>
      <c r="Q735" s="196"/>
      <c r="R735" s="196"/>
      <c r="S735" s="196"/>
      <c r="T735" s="196"/>
      <c r="U735" s="196"/>
      <c r="V735" s="196"/>
      <c r="W735" s="196"/>
      <c r="X735" s="196"/>
      <c r="Y735" s="196"/>
      <c r="Z735" s="196"/>
      <c r="AA735" s="196"/>
      <c r="AB735" s="196"/>
      <c r="AC735" s="196"/>
      <c r="AD735" s="196"/>
      <c r="AE735" s="196"/>
      <c r="AF735" s="196"/>
      <c r="AG735" s="196"/>
      <c r="AH735" s="196"/>
      <c r="AI735" s="196"/>
      <c r="AJ735" s="196"/>
      <c r="AK735" s="196"/>
      <c r="AL735" s="196"/>
      <c r="AM735" s="196"/>
      <c r="AN735" s="196"/>
      <c r="AO735" s="196"/>
      <c r="AP735" s="196"/>
      <c r="AQ735" s="196"/>
      <c r="AR735" s="196"/>
      <c r="AS735" s="196"/>
      <c r="AT735" s="196"/>
      <c r="AU735" s="196"/>
      <c r="AV735" s="196"/>
      <c r="AW735" s="196"/>
      <c r="AX735" s="196"/>
      <c r="AY735" s="196"/>
      <c r="AZ735" s="196"/>
      <c r="BA735" s="196"/>
      <c r="BB735" s="196"/>
      <c r="BC735" s="196"/>
      <c r="BD735" s="196"/>
      <c r="BE735" s="196"/>
      <c r="BF735" s="196"/>
      <c r="BG735" s="196"/>
      <c r="BH735" s="196"/>
      <c r="BI735" s="196"/>
      <c r="BJ735" s="196"/>
      <c r="BK735" s="196"/>
      <c r="BL735" s="196"/>
      <c r="BM735" s="196"/>
      <c r="BN735" s="196"/>
      <c r="BO735" s="196"/>
      <c r="BP735" s="196"/>
      <c r="BQ735" s="196"/>
      <c r="BR735" s="196"/>
      <c r="BS735" s="196"/>
      <c r="BT735" s="196"/>
      <c r="BU735" s="196"/>
      <c r="BV735" s="196"/>
      <c r="BW735" s="196"/>
      <c r="BX735" s="196"/>
      <c r="BY735" s="196"/>
      <c r="BZ735" s="196"/>
      <c r="CA735" s="196"/>
      <c r="CB735" s="196"/>
      <c r="CC735" s="196"/>
      <c r="CD735" s="196"/>
      <c r="CE735" s="196"/>
      <c r="CF735" s="196"/>
      <c r="CG735" s="196"/>
      <c r="CH735" s="196"/>
      <c r="CI735" s="196"/>
      <c r="CJ735" s="196"/>
      <c r="CK735" s="196"/>
      <c r="CL735" s="196"/>
      <c r="CM735" s="196"/>
      <c r="CN735" s="196"/>
      <c r="CO735" s="196"/>
      <c r="CP735" s="196"/>
      <c r="CQ735" s="196"/>
      <c r="CR735" s="196"/>
      <c r="CS735" s="196"/>
      <c r="CT735" s="196"/>
      <c r="CU735" s="196"/>
      <c r="CV735" s="196"/>
      <c r="CW735" s="196"/>
      <c r="CX735" s="196"/>
      <c r="CY735" s="196"/>
      <c r="CZ735" s="196"/>
      <c r="DA735" s="196"/>
      <c r="DB735" s="196"/>
      <c r="DC735" s="196"/>
      <c r="DD735" s="196"/>
      <c r="DE735" s="196"/>
      <c r="DF735" s="196"/>
      <c r="DG735" s="196"/>
      <c r="DH735" s="196"/>
      <c r="DI735" s="196"/>
      <c r="DJ735" s="196"/>
      <c r="DK735" s="196"/>
      <c r="DL735" s="196"/>
      <c r="DM735" s="196"/>
      <c r="DN735" s="196"/>
      <c r="DO735" s="196"/>
      <c r="DP735" s="196"/>
      <c r="DQ735" s="196"/>
      <c r="DR735" s="196"/>
      <c r="DS735" s="196"/>
      <c r="DT735" s="196"/>
      <c r="DU735" s="196"/>
      <c r="DV735" s="196"/>
      <c r="DW735" s="196"/>
      <c r="DX735" s="196"/>
      <c r="DY735" s="196"/>
      <c r="DZ735" s="196"/>
      <c r="EA735" s="196"/>
      <c r="EB735" s="196"/>
      <c r="EC735" s="196"/>
      <c r="ED735" s="196"/>
      <c r="EE735" s="196"/>
      <c r="EF735" s="196"/>
      <c r="EG735" s="196"/>
      <c r="EH735" s="196"/>
      <c r="EI735" s="196"/>
      <c r="EJ735" s="196"/>
      <c r="EK735" s="196"/>
      <c r="EL735" s="196"/>
      <c r="EM735" s="196"/>
      <c r="EN735" s="196"/>
      <c r="EO735" s="196"/>
      <c r="EP735" s="196"/>
      <c r="EQ735" s="196"/>
      <c r="ER735" s="196"/>
      <c r="ES735" s="196"/>
      <c r="ET735" s="196"/>
      <c r="EU735" s="196"/>
      <c r="EV735" s="196"/>
      <c r="EW735" s="196"/>
      <c r="EX735" s="196"/>
      <c r="EY735" s="196"/>
      <c r="EZ735" s="196"/>
      <c r="FA735" s="196"/>
      <c r="FB735" s="196"/>
      <c r="FC735" s="196"/>
      <c r="FD735" s="196"/>
      <c r="FE735" s="196"/>
      <c r="FF735" s="196"/>
      <c r="FG735" s="196"/>
      <c r="FH735" s="196"/>
      <c r="FI735" s="196"/>
      <c r="FJ735" s="196"/>
      <c r="FK735" s="196"/>
      <c r="FL735" s="196"/>
      <c r="FM735" s="196"/>
      <c r="FN735" s="196"/>
      <c r="FO735" s="196"/>
      <c r="FP735" s="196"/>
      <c r="FQ735" s="196"/>
      <c r="FR735" s="196"/>
      <c r="FS735" s="196"/>
      <c r="FT735" s="196"/>
      <c r="FU735" s="196"/>
      <c r="FV735" s="196"/>
      <c r="FW735" s="196"/>
      <c r="FX735" s="196"/>
      <c r="FY735" s="196"/>
      <c r="FZ735" s="196"/>
      <c r="GA735" s="196"/>
      <c r="GB735" s="196"/>
      <c r="GC735" s="196"/>
      <c r="GD735" s="196"/>
      <c r="GE735" s="196"/>
      <c r="GF735" s="196"/>
      <c r="GG735" s="196"/>
      <c r="GH735" s="196"/>
      <c r="GI735" s="196"/>
      <c r="GJ735" s="196"/>
      <c r="GK735" s="196"/>
      <c r="GL735" s="196"/>
      <c r="GM735" s="196"/>
      <c r="GN735" s="196"/>
      <c r="GO735" s="196"/>
      <c r="GP735" s="196"/>
      <c r="GQ735" s="196"/>
      <c r="GR735" s="196"/>
      <c r="GS735" s="196"/>
      <c r="GT735" s="196"/>
      <c r="GU735" s="196"/>
      <c r="GV735" s="196"/>
      <c r="GW735" s="196"/>
      <c r="GX735" s="196"/>
      <c r="GY735" s="196"/>
      <c r="GZ735" s="196"/>
      <c r="HA735" s="196"/>
      <c r="HB735" s="196"/>
      <c r="HC735" s="196"/>
      <c r="HD735" s="196"/>
      <c r="HE735" s="196"/>
      <c r="HF735" s="196"/>
      <c r="HG735" s="196"/>
      <c r="HH735" s="196"/>
      <c r="HI735" s="196"/>
      <c r="HJ735" s="196"/>
      <c r="HK735" s="196"/>
      <c r="HL735" s="196"/>
      <c r="HM735" s="196"/>
      <c r="HN735" s="196"/>
      <c r="HO735" s="196"/>
      <c r="HP735" s="196"/>
      <c r="HQ735" s="196"/>
      <c r="HR735" s="196"/>
      <c r="HS735" s="196"/>
      <c r="HT735" s="196"/>
      <c r="HU735" s="196"/>
      <c r="HV735" s="196"/>
      <c r="HW735" s="196"/>
      <c r="HX735" s="196"/>
      <c r="HY735" s="196"/>
      <c r="HZ735" s="196"/>
      <c r="IA735" s="196"/>
      <c r="IB735" s="196"/>
      <c r="IC735" s="196"/>
      <c r="ID735" s="196"/>
      <c r="IE735" s="196"/>
      <c r="IF735" s="196"/>
      <c r="IG735" s="196"/>
      <c r="IH735" s="196"/>
      <c r="II735" s="196"/>
      <c r="IJ735" s="196"/>
      <c r="IK735" s="196"/>
      <c r="IL735" s="196"/>
      <c r="IM735" s="196"/>
      <c r="IN735" s="196"/>
      <c r="IO735" s="196"/>
      <c r="IP735" s="196"/>
      <c r="IQ735" s="196"/>
      <c r="IR735" s="196"/>
      <c r="IS735" s="196"/>
      <c r="IT735" s="196"/>
      <c r="IU735" s="196"/>
      <c r="IV735" s="196"/>
      <c r="IW735" s="196"/>
      <c r="IX735" s="196"/>
      <c r="IY735" s="196"/>
      <c r="IZ735" s="196"/>
      <c r="JA735" s="196"/>
      <c r="JB735" s="196"/>
      <c r="JC735" s="196"/>
      <c r="JD735" s="196"/>
      <c r="JE735" s="196"/>
      <c r="JF735" s="196"/>
      <c r="JG735" s="196"/>
      <c r="JH735" s="196"/>
      <c r="JI735" s="196"/>
      <c r="JJ735" s="196"/>
      <c r="JK735" s="196"/>
      <c r="JL735" s="196"/>
      <c r="JM735" s="196"/>
      <c r="JN735" s="196"/>
      <c r="JO735" s="196"/>
      <c r="JP735" s="196"/>
      <c r="JQ735" s="196"/>
      <c r="JR735" s="196"/>
      <c r="JS735" s="196"/>
      <c r="JT735" s="196"/>
      <c r="JU735" s="196"/>
      <c r="JV735" s="196"/>
      <c r="JW735" s="196"/>
      <c r="JX735" s="196"/>
      <c r="JY735" s="196"/>
      <c r="JZ735" s="196"/>
      <c r="KA735" s="196"/>
      <c r="KB735" s="196"/>
      <c r="KC735" s="196"/>
      <c r="KD735" s="196"/>
      <c r="KE735" s="196"/>
      <c r="KF735" s="196"/>
      <c r="KG735" s="196"/>
      <c r="KH735" s="196"/>
      <c r="KI735" s="196"/>
      <c r="KJ735" s="196"/>
      <c r="KK735" s="196"/>
      <c r="KL735" s="196"/>
      <c r="KM735" s="196"/>
      <c r="KN735" s="196"/>
      <c r="KO735" s="196"/>
      <c r="KP735" s="196"/>
      <c r="KQ735" s="196"/>
      <c r="KR735" s="196"/>
      <c r="KS735" s="196"/>
      <c r="KT735" s="196"/>
      <c r="KU735" s="196"/>
      <c r="KV735" s="196"/>
      <c r="KW735" s="196"/>
      <c r="KX735" s="196"/>
      <c r="KY735" s="196"/>
      <c r="KZ735" s="196"/>
      <c r="LA735" s="196"/>
      <c r="LB735" s="196"/>
      <c r="LC735" s="196"/>
      <c r="LD735" s="196"/>
      <c r="LE735" s="196"/>
      <c r="LF735" s="196"/>
      <c r="LG735" s="196"/>
      <c r="LH735" s="196"/>
      <c r="LI735" s="196"/>
      <c r="LJ735" s="196"/>
      <c r="LK735" s="196"/>
      <c r="LL735" s="196"/>
      <c r="LM735" s="196"/>
      <c r="LN735" s="196"/>
      <c r="LO735" s="196"/>
      <c r="LP735" s="196"/>
      <c r="LQ735" s="196"/>
      <c r="LR735" s="196"/>
      <c r="LS735" s="196"/>
      <c r="LT735" s="196"/>
      <c r="LU735" s="196"/>
      <c r="LV735" s="196"/>
      <c r="LW735" s="196"/>
      <c r="LX735" s="196"/>
      <c r="LY735" s="196"/>
      <c r="LZ735" s="196"/>
      <c r="MA735" s="196"/>
      <c r="MB735" s="196"/>
      <c r="MC735" s="196"/>
      <c r="MD735" s="196"/>
      <c r="ME735" s="196"/>
      <c r="MF735" s="196"/>
      <c r="MG735" s="196"/>
      <c r="MH735" s="196"/>
      <c r="MI735" s="196"/>
      <c r="MJ735" s="196"/>
      <c r="MK735" s="196"/>
      <c r="ML735" s="196"/>
      <c r="MM735" s="196"/>
      <c r="MN735" s="196"/>
      <c r="MO735" s="196"/>
      <c r="MP735" s="196"/>
      <c r="MQ735" s="196"/>
      <c r="MR735" s="196"/>
      <c r="MS735" s="196"/>
      <c r="MT735" s="196"/>
      <c r="MU735" s="196"/>
      <c r="MV735" s="196"/>
      <c r="MW735" s="196"/>
      <c r="MX735" s="196"/>
      <c r="MY735" s="196"/>
      <c r="MZ735" s="196"/>
      <c r="NA735" s="196"/>
      <c r="NB735" s="196"/>
      <c r="NC735" s="196"/>
      <c r="ND735" s="196"/>
      <c r="NE735" s="196"/>
      <c r="NF735" s="196"/>
      <c r="NG735" s="196"/>
      <c r="NH735" s="196"/>
      <c r="NI735" s="196"/>
      <c r="NJ735" s="196"/>
      <c r="NK735" s="196"/>
      <c r="NL735" s="196"/>
      <c r="NM735" s="196"/>
      <c r="NN735" s="196"/>
      <c r="NO735" s="196"/>
      <c r="NP735" s="196"/>
      <c r="NQ735" s="196"/>
      <c r="NR735" s="196"/>
      <c r="NS735" s="196"/>
      <c r="NT735" s="196"/>
      <c r="NU735" s="196"/>
      <c r="NV735" s="196"/>
      <c r="NW735" s="196"/>
      <c r="NX735" s="196"/>
      <c r="NY735" s="196"/>
      <c r="NZ735" s="196"/>
      <c r="OA735" s="196"/>
      <c r="OB735" s="196"/>
      <c r="OC735" s="196"/>
      <c r="OD735" s="196"/>
      <c r="OE735" s="196"/>
      <c r="OF735" s="196"/>
      <c r="OG735" s="196"/>
      <c r="OH735" s="196"/>
      <c r="OI735" s="196"/>
      <c r="OJ735" s="196"/>
      <c r="OK735" s="196"/>
      <c r="OL735" s="196"/>
      <c r="AFC735" s="196"/>
      <c r="AFD735" s="196"/>
      <c r="AFE735" s="196"/>
      <c r="AFF735" s="196"/>
      <c r="AFG735" s="196"/>
      <c r="AFH735" s="196"/>
      <c r="AFI735" s="196"/>
      <c r="AFJ735" s="196"/>
      <c r="AFK735" s="196"/>
      <c r="AFL735" s="196"/>
      <c r="AFM735" s="196"/>
      <c r="AFN735" s="196"/>
      <c r="AFO735" s="196"/>
      <c r="AFP735" s="196"/>
      <c r="AFQ735" s="196"/>
      <c r="AFR735" s="196"/>
      <c r="AFS735" s="196"/>
      <c r="AFT735" s="196"/>
      <c r="AFU735" s="196"/>
      <c r="AFV735" s="196"/>
      <c r="AFW735" s="196"/>
      <c r="AFX735" s="196"/>
      <c r="AFY735" s="196"/>
      <c r="AFZ735" s="196"/>
      <c r="AGA735" s="196"/>
      <c r="AGB735" s="196"/>
      <c r="AGC735" s="196"/>
      <c r="AGD735" s="196"/>
      <c r="AGE735" s="196"/>
      <c r="AGF735" s="196"/>
      <c r="AGG735" s="196"/>
      <c r="AGH735" s="196"/>
      <c r="AGI735" s="196"/>
      <c r="AGJ735" s="196"/>
      <c r="AGK735" s="196"/>
      <c r="AGL735" s="196"/>
      <c r="AGM735" s="196"/>
      <c r="AGN735" s="196"/>
      <c r="AGO735" s="196"/>
      <c r="AGP735" s="196"/>
    </row>
    <row r="736" spans="1:874" ht="15.75" customHeight="1" x14ac:dyDescent="0.25">
      <c r="A736" s="196"/>
      <c r="B736" s="196"/>
      <c r="C736" s="196"/>
      <c r="D736" s="205"/>
      <c r="E736" s="196"/>
      <c r="F736" s="196"/>
      <c r="G736" s="196"/>
      <c r="H736" s="196"/>
      <c r="I736" s="196"/>
      <c r="J736" s="196"/>
      <c r="K736" s="196"/>
      <c r="L736" s="206"/>
      <c r="M736" s="205"/>
      <c r="N736" s="196"/>
      <c r="O736" s="205"/>
      <c r="P736" s="196"/>
      <c r="Q736" s="196"/>
      <c r="R736" s="196"/>
      <c r="S736" s="196"/>
      <c r="T736" s="196"/>
      <c r="U736" s="196"/>
      <c r="V736" s="196"/>
      <c r="W736" s="196"/>
      <c r="X736" s="196"/>
      <c r="Y736" s="196"/>
      <c r="Z736" s="196"/>
      <c r="AA736" s="196"/>
      <c r="AB736" s="196"/>
      <c r="AC736" s="196"/>
      <c r="AD736" s="196"/>
      <c r="AE736" s="196"/>
      <c r="AF736" s="196"/>
      <c r="AG736" s="196"/>
      <c r="AH736" s="196"/>
      <c r="AI736" s="196"/>
      <c r="AJ736" s="196"/>
      <c r="AK736" s="196"/>
      <c r="AL736" s="196"/>
      <c r="AM736" s="196"/>
      <c r="AN736" s="196"/>
      <c r="AO736" s="196"/>
      <c r="AP736" s="196"/>
      <c r="AQ736" s="196"/>
      <c r="AR736" s="196"/>
      <c r="AS736" s="196"/>
      <c r="AT736" s="196"/>
      <c r="AU736" s="196"/>
      <c r="AV736" s="196"/>
      <c r="AW736" s="196"/>
      <c r="AX736" s="196"/>
      <c r="AY736" s="196"/>
      <c r="AZ736" s="196"/>
      <c r="BA736" s="196"/>
      <c r="BB736" s="196"/>
      <c r="BC736" s="196"/>
      <c r="BD736" s="196"/>
      <c r="BE736" s="196"/>
      <c r="BF736" s="196"/>
      <c r="BG736" s="196"/>
      <c r="BH736" s="196"/>
      <c r="BI736" s="196"/>
      <c r="BJ736" s="196"/>
      <c r="BK736" s="196"/>
      <c r="BL736" s="196"/>
      <c r="BM736" s="196"/>
      <c r="BN736" s="196"/>
      <c r="BO736" s="196"/>
      <c r="BP736" s="196"/>
      <c r="BQ736" s="196"/>
      <c r="BR736" s="196"/>
      <c r="BS736" s="196"/>
      <c r="BT736" s="196"/>
      <c r="BU736" s="196"/>
      <c r="BV736" s="196"/>
      <c r="BW736" s="196"/>
      <c r="BX736" s="196"/>
      <c r="BY736" s="196"/>
      <c r="BZ736" s="196"/>
      <c r="CA736" s="196"/>
      <c r="CB736" s="196"/>
      <c r="CC736" s="196"/>
      <c r="CD736" s="196"/>
      <c r="CE736" s="196"/>
      <c r="CF736" s="196"/>
      <c r="CG736" s="196"/>
      <c r="CH736" s="196"/>
      <c r="CI736" s="196"/>
      <c r="CJ736" s="196"/>
      <c r="CK736" s="196"/>
      <c r="CL736" s="196"/>
      <c r="CM736" s="196"/>
      <c r="CN736" s="196"/>
      <c r="CO736" s="196"/>
      <c r="CP736" s="196"/>
      <c r="CQ736" s="196"/>
      <c r="CR736" s="196"/>
      <c r="CS736" s="196"/>
      <c r="CT736" s="196"/>
      <c r="CU736" s="196"/>
      <c r="CV736" s="196"/>
      <c r="CW736" s="196"/>
      <c r="CX736" s="196"/>
      <c r="CY736" s="196"/>
      <c r="CZ736" s="196"/>
      <c r="DA736" s="196"/>
      <c r="DB736" s="196"/>
      <c r="DC736" s="196"/>
      <c r="DD736" s="196"/>
      <c r="DE736" s="196"/>
      <c r="DF736" s="196"/>
      <c r="DG736" s="196"/>
      <c r="DH736" s="196"/>
      <c r="DI736" s="196"/>
      <c r="DJ736" s="196"/>
      <c r="DK736" s="196"/>
      <c r="DL736" s="196"/>
      <c r="DM736" s="196"/>
      <c r="DN736" s="196"/>
      <c r="DO736" s="196"/>
      <c r="DP736" s="196"/>
      <c r="DQ736" s="196"/>
      <c r="DR736" s="196"/>
      <c r="DS736" s="196"/>
      <c r="DT736" s="196"/>
      <c r="DU736" s="196"/>
      <c r="DV736" s="196"/>
      <c r="DW736" s="196"/>
      <c r="DX736" s="196"/>
      <c r="DY736" s="196"/>
      <c r="DZ736" s="196"/>
      <c r="EA736" s="196"/>
      <c r="EB736" s="196"/>
      <c r="EC736" s="196"/>
      <c r="ED736" s="196"/>
      <c r="EE736" s="196"/>
      <c r="EF736" s="196"/>
      <c r="EG736" s="196"/>
      <c r="EH736" s="196"/>
      <c r="EI736" s="196"/>
      <c r="EJ736" s="196"/>
      <c r="EK736" s="196"/>
      <c r="EL736" s="196"/>
      <c r="EM736" s="196"/>
      <c r="EN736" s="196"/>
      <c r="EO736" s="196"/>
      <c r="EP736" s="196"/>
      <c r="EQ736" s="196"/>
      <c r="ER736" s="196"/>
      <c r="ES736" s="196"/>
      <c r="ET736" s="196"/>
      <c r="EU736" s="196"/>
      <c r="EV736" s="196"/>
      <c r="EW736" s="196"/>
      <c r="EX736" s="196"/>
      <c r="EY736" s="196"/>
      <c r="EZ736" s="196"/>
      <c r="FA736" s="196"/>
      <c r="FB736" s="196"/>
      <c r="FC736" s="196"/>
      <c r="FD736" s="196"/>
      <c r="FE736" s="196"/>
      <c r="FF736" s="196"/>
      <c r="FG736" s="196"/>
      <c r="FH736" s="196"/>
      <c r="FI736" s="196"/>
      <c r="FJ736" s="196"/>
      <c r="FK736" s="196"/>
      <c r="FL736" s="196"/>
      <c r="FM736" s="196"/>
      <c r="FN736" s="196"/>
      <c r="FO736" s="196"/>
      <c r="FP736" s="196"/>
      <c r="FQ736" s="196"/>
      <c r="FR736" s="196"/>
      <c r="FS736" s="196"/>
      <c r="FT736" s="196"/>
      <c r="FU736" s="196"/>
      <c r="FV736" s="196"/>
      <c r="FW736" s="196"/>
      <c r="FX736" s="196"/>
      <c r="FY736" s="196"/>
      <c r="FZ736" s="196"/>
      <c r="GA736" s="196"/>
      <c r="GB736" s="196"/>
      <c r="GC736" s="196"/>
      <c r="GD736" s="196"/>
      <c r="GE736" s="196"/>
      <c r="GF736" s="196"/>
      <c r="GG736" s="196"/>
      <c r="GH736" s="196"/>
      <c r="GI736" s="196"/>
      <c r="GJ736" s="196"/>
      <c r="GK736" s="196"/>
      <c r="GL736" s="196"/>
      <c r="GM736" s="196"/>
      <c r="GN736" s="196"/>
      <c r="GO736" s="196"/>
      <c r="GP736" s="196"/>
      <c r="GQ736" s="196"/>
      <c r="GR736" s="196"/>
      <c r="GS736" s="196"/>
      <c r="GT736" s="196"/>
      <c r="GU736" s="196"/>
      <c r="GV736" s="196"/>
      <c r="GW736" s="196"/>
      <c r="GX736" s="196"/>
      <c r="GY736" s="196"/>
      <c r="GZ736" s="196"/>
      <c r="HA736" s="196"/>
      <c r="HB736" s="196"/>
      <c r="HC736" s="196"/>
      <c r="HD736" s="196"/>
      <c r="HE736" s="196"/>
      <c r="HF736" s="196"/>
      <c r="HG736" s="196"/>
      <c r="HH736" s="196"/>
      <c r="HI736" s="196"/>
      <c r="HJ736" s="196"/>
      <c r="HK736" s="196"/>
      <c r="HL736" s="196"/>
      <c r="HM736" s="196"/>
      <c r="HN736" s="196"/>
      <c r="HO736" s="196"/>
      <c r="HP736" s="196"/>
      <c r="HQ736" s="196"/>
      <c r="HR736" s="196"/>
      <c r="HS736" s="196"/>
      <c r="HT736" s="196"/>
      <c r="HU736" s="196"/>
      <c r="HV736" s="196"/>
      <c r="HW736" s="196"/>
      <c r="HX736" s="196"/>
      <c r="HY736" s="196"/>
      <c r="HZ736" s="196"/>
      <c r="IA736" s="196"/>
      <c r="IB736" s="196"/>
      <c r="IC736" s="196"/>
      <c r="ID736" s="196"/>
      <c r="IE736" s="196"/>
      <c r="IF736" s="196"/>
      <c r="IG736" s="196"/>
      <c r="IH736" s="196"/>
      <c r="II736" s="196"/>
      <c r="IJ736" s="196"/>
      <c r="IK736" s="196"/>
      <c r="IL736" s="196"/>
      <c r="IM736" s="196"/>
      <c r="IN736" s="196"/>
      <c r="IO736" s="196"/>
      <c r="IP736" s="196"/>
      <c r="IQ736" s="196"/>
      <c r="IR736" s="196"/>
      <c r="IS736" s="196"/>
      <c r="IT736" s="196"/>
      <c r="IU736" s="196"/>
      <c r="IV736" s="196"/>
      <c r="IW736" s="196"/>
      <c r="IX736" s="196"/>
      <c r="IY736" s="196"/>
      <c r="IZ736" s="196"/>
      <c r="JA736" s="196"/>
      <c r="JB736" s="196"/>
      <c r="JC736" s="196"/>
      <c r="JD736" s="196"/>
      <c r="JE736" s="196"/>
      <c r="JF736" s="196"/>
      <c r="JG736" s="196"/>
      <c r="JH736" s="196"/>
      <c r="JI736" s="196"/>
      <c r="JJ736" s="196"/>
      <c r="JK736" s="196"/>
      <c r="JL736" s="196"/>
      <c r="JM736" s="196"/>
      <c r="JN736" s="196"/>
      <c r="JO736" s="196"/>
      <c r="JP736" s="196"/>
      <c r="JQ736" s="196"/>
      <c r="JR736" s="196"/>
      <c r="JS736" s="196"/>
      <c r="JT736" s="196"/>
      <c r="JU736" s="196"/>
      <c r="JV736" s="196"/>
      <c r="JW736" s="196"/>
      <c r="JX736" s="196"/>
      <c r="JY736" s="196"/>
      <c r="JZ736" s="196"/>
      <c r="KA736" s="196"/>
      <c r="KB736" s="196"/>
      <c r="KC736" s="196"/>
      <c r="KD736" s="196"/>
      <c r="KE736" s="196"/>
      <c r="KF736" s="196"/>
      <c r="KG736" s="196"/>
      <c r="KH736" s="196"/>
      <c r="KI736" s="196"/>
      <c r="KJ736" s="196"/>
      <c r="KK736" s="196"/>
      <c r="KL736" s="196"/>
      <c r="KM736" s="196"/>
      <c r="KN736" s="196"/>
      <c r="KO736" s="196"/>
      <c r="KP736" s="196"/>
      <c r="KQ736" s="196"/>
      <c r="KR736" s="196"/>
      <c r="KS736" s="196"/>
      <c r="KT736" s="196"/>
      <c r="KU736" s="196"/>
      <c r="KV736" s="196"/>
      <c r="KW736" s="196"/>
      <c r="KX736" s="196"/>
      <c r="KY736" s="196"/>
      <c r="KZ736" s="196"/>
      <c r="LA736" s="196"/>
      <c r="LB736" s="196"/>
      <c r="LC736" s="196"/>
      <c r="LD736" s="196"/>
      <c r="LE736" s="196"/>
      <c r="LF736" s="196"/>
      <c r="LG736" s="196"/>
      <c r="LH736" s="196"/>
      <c r="LI736" s="196"/>
      <c r="LJ736" s="196"/>
      <c r="LK736" s="196"/>
      <c r="LL736" s="196"/>
      <c r="LM736" s="196"/>
      <c r="LN736" s="196"/>
      <c r="LO736" s="196"/>
      <c r="LP736" s="196"/>
      <c r="LQ736" s="196"/>
      <c r="LR736" s="196"/>
      <c r="LS736" s="196"/>
      <c r="LT736" s="196"/>
      <c r="LU736" s="196"/>
      <c r="LV736" s="196"/>
      <c r="LW736" s="196"/>
      <c r="LX736" s="196"/>
      <c r="LY736" s="196"/>
      <c r="LZ736" s="196"/>
      <c r="MA736" s="196"/>
      <c r="MB736" s="196"/>
      <c r="MC736" s="196"/>
      <c r="MD736" s="196"/>
      <c r="ME736" s="196"/>
      <c r="MF736" s="196"/>
      <c r="MG736" s="196"/>
      <c r="MH736" s="196"/>
      <c r="MI736" s="196"/>
      <c r="MJ736" s="196"/>
      <c r="MK736" s="196"/>
      <c r="ML736" s="196"/>
      <c r="MM736" s="196"/>
      <c r="MN736" s="196"/>
      <c r="MO736" s="196"/>
      <c r="MP736" s="196"/>
      <c r="MQ736" s="196"/>
      <c r="MR736" s="196"/>
      <c r="MS736" s="196"/>
      <c r="MT736" s="196"/>
      <c r="MU736" s="196"/>
      <c r="MV736" s="196"/>
      <c r="MW736" s="196"/>
      <c r="MX736" s="196"/>
      <c r="MY736" s="196"/>
      <c r="MZ736" s="196"/>
      <c r="NA736" s="196"/>
      <c r="NB736" s="196"/>
      <c r="NC736" s="196"/>
      <c r="ND736" s="196"/>
      <c r="NE736" s="196"/>
      <c r="NF736" s="196"/>
      <c r="NG736" s="196"/>
      <c r="NH736" s="196"/>
      <c r="NI736" s="196"/>
      <c r="NJ736" s="196"/>
      <c r="NK736" s="196"/>
      <c r="NL736" s="196"/>
      <c r="NM736" s="196"/>
      <c r="NN736" s="196"/>
      <c r="NO736" s="196"/>
      <c r="NP736" s="196"/>
      <c r="NQ736" s="196"/>
      <c r="NR736" s="196"/>
      <c r="NS736" s="196"/>
      <c r="NT736" s="196"/>
      <c r="NU736" s="196"/>
      <c r="NV736" s="196"/>
      <c r="NW736" s="196"/>
      <c r="NX736" s="196"/>
      <c r="NY736" s="196"/>
      <c r="NZ736" s="196"/>
      <c r="OA736" s="196"/>
      <c r="OB736" s="196"/>
      <c r="OC736" s="196"/>
      <c r="OD736" s="196"/>
      <c r="OE736" s="196"/>
      <c r="OF736" s="196"/>
      <c r="OG736" s="196"/>
      <c r="OH736" s="196"/>
      <c r="OI736" s="196"/>
      <c r="OJ736" s="196"/>
      <c r="OK736" s="196"/>
      <c r="OL736" s="196"/>
      <c r="AFC736" s="196"/>
      <c r="AFD736" s="196"/>
      <c r="AFE736" s="196"/>
      <c r="AFF736" s="196"/>
      <c r="AFG736" s="196"/>
      <c r="AFH736" s="196"/>
      <c r="AFI736" s="196"/>
      <c r="AFJ736" s="196"/>
      <c r="AFK736" s="196"/>
      <c r="AFL736" s="196"/>
      <c r="AFM736" s="196"/>
      <c r="AFN736" s="196"/>
      <c r="AFO736" s="196"/>
      <c r="AFP736" s="196"/>
      <c r="AFQ736" s="196"/>
      <c r="AFR736" s="196"/>
      <c r="AFS736" s="196"/>
      <c r="AFT736" s="196"/>
      <c r="AFU736" s="196"/>
      <c r="AFV736" s="196"/>
      <c r="AFW736" s="196"/>
      <c r="AFX736" s="196"/>
      <c r="AFY736" s="196"/>
      <c r="AFZ736" s="196"/>
      <c r="AGA736" s="196"/>
      <c r="AGB736" s="196"/>
      <c r="AGC736" s="196"/>
      <c r="AGD736" s="196"/>
      <c r="AGE736" s="196"/>
      <c r="AGF736" s="196"/>
      <c r="AGG736" s="196"/>
      <c r="AGH736" s="196"/>
      <c r="AGI736" s="196"/>
      <c r="AGJ736" s="196"/>
      <c r="AGK736" s="196"/>
      <c r="AGL736" s="196"/>
      <c r="AGM736" s="196"/>
      <c r="AGN736" s="196"/>
      <c r="AGO736" s="196"/>
      <c r="AGP736" s="196"/>
    </row>
    <row r="737" spans="1:874" ht="15.75" customHeight="1" x14ac:dyDescent="0.25">
      <c r="A737" s="196"/>
      <c r="B737" s="196"/>
      <c r="C737" s="196"/>
      <c r="D737" s="205"/>
      <c r="E737" s="196"/>
      <c r="F737" s="196"/>
      <c r="G737" s="196"/>
      <c r="H737" s="196"/>
      <c r="I737" s="196"/>
      <c r="J737" s="196"/>
      <c r="K737" s="196"/>
      <c r="L737" s="206"/>
      <c r="M737" s="196"/>
      <c r="N737" s="196"/>
      <c r="O737" s="205"/>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c r="AM737" s="196"/>
      <c r="AN737" s="196"/>
      <c r="AO737" s="196"/>
      <c r="AP737" s="196"/>
      <c r="AQ737" s="196"/>
      <c r="AR737" s="196"/>
      <c r="AS737" s="196"/>
      <c r="AT737" s="196"/>
      <c r="AU737" s="196"/>
      <c r="AV737" s="196"/>
      <c r="AW737" s="196"/>
      <c r="AX737" s="196"/>
      <c r="AY737" s="196"/>
      <c r="AZ737" s="196"/>
      <c r="BA737" s="196"/>
      <c r="BB737" s="196"/>
      <c r="BC737" s="196"/>
      <c r="BD737" s="196"/>
      <c r="BE737" s="196"/>
      <c r="BF737" s="196"/>
      <c r="BG737" s="196"/>
      <c r="BH737" s="196"/>
      <c r="BI737" s="196"/>
      <c r="BJ737" s="196"/>
      <c r="BK737" s="196"/>
      <c r="BL737" s="196"/>
      <c r="BM737" s="196"/>
      <c r="BN737" s="196"/>
      <c r="BO737" s="196"/>
      <c r="BP737" s="196"/>
      <c r="BQ737" s="196"/>
      <c r="BR737" s="196"/>
      <c r="BS737" s="196"/>
      <c r="BT737" s="196"/>
      <c r="BU737" s="196"/>
      <c r="BV737" s="196"/>
      <c r="BW737" s="196"/>
      <c r="BX737" s="196"/>
      <c r="BY737" s="196"/>
      <c r="BZ737" s="196"/>
      <c r="CA737" s="196"/>
      <c r="CB737" s="196"/>
      <c r="CC737" s="196"/>
      <c r="CD737" s="196"/>
      <c r="CE737" s="196"/>
      <c r="CF737" s="196"/>
      <c r="CG737" s="196"/>
      <c r="CH737" s="196"/>
      <c r="CI737" s="196"/>
      <c r="CJ737" s="196"/>
      <c r="CK737" s="196"/>
      <c r="CL737" s="196"/>
      <c r="CM737" s="196"/>
      <c r="CN737" s="196"/>
      <c r="CO737" s="196"/>
      <c r="CP737" s="196"/>
      <c r="CQ737" s="196"/>
      <c r="CR737" s="196"/>
      <c r="CS737" s="196"/>
      <c r="CT737" s="196"/>
      <c r="CU737" s="196"/>
      <c r="CV737" s="196"/>
      <c r="CW737" s="196"/>
      <c r="CX737" s="196"/>
      <c r="CY737" s="196"/>
      <c r="CZ737" s="196"/>
      <c r="DA737" s="196"/>
      <c r="DB737" s="196"/>
      <c r="DC737" s="196"/>
      <c r="DD737" s="196"/>
      <c r="DE737" s="196"/>
      <c r="DF737" s="196"/>
      <c r="DG737" s="196"/>
      <c r="DH737" s="196"/>
      <c r="DI737" s="196"/>
      <c r="DJ737" s="196"/>
      <c r="DK737" s="196"/>
      <c r="DL737" s="196"/>
      <c r="DM737" s="196"/>
      <c r="DN737" s="196"/>
      <c r="DO737" s="196"/>
      <c r="DP737" s="196"/>
      <c r="DQ737" s="196"/>
      <c r="DR737" s="196"/>
      <c r="DS737" s="196"/>
      <c r="DT737" s="196"/>
      <c r="DU737" s="196"/>
      <c r="DV737" s="196"/>
      <c r="DW737" s="196"/>
      <c r="DX737" s="196"/>
      <c r="DY737" s="196"/>
      <c r="DZ737" s="196"/>
      <c r="EA737" s="196"/>
      <c r="EB737" s="196"/>
      <c r="EC737" s="196"/>
      <c r="ED737" s="196"/>
      <c r="EE737" s="196"/>
      <c r="EF737" s="196"/>
      <c r="EG737" s="196"/>
      <c r="EH737" s="196"/>
      <c r="EI737" s="196"/>
      <c r="EJ737" s="196"/>
      <c r="EK737" s="196"/>
      <c r="EL737" s="196"/>
      <c r="EM737" s="196"/>
      <c r="EN737" s="196"/>
      <c r="EO737" s="196"/>
      <c r="EP737" s="196"/>
      <c r="EQ737" s="196"/>
      <c r="ER737" s="196"/>
      <c r="ES737" s="196"/>
      <c r="ET737" s="196"/>
      <c r="EU737" s="196"/>
      <c r="EV737" s="196"/>
      <c r="EW737" s="196"/>
      <c r="EX737" s="196"/>
      <c r="EY737" s="196"/>
      <c r="EZ737" s="196"/>
      <c r="FA737" s="196"/>
      <c r="FB737" s="196"/>
      <c r="FC737" s="196"/>
      <c r="FD737" s="196"/>
      <c r="FE737" s="196"/>
      <c r="FF737" s="196"/>
      <c r="FG737" s="196"/>
      <c r="FH737" s="196"/>
      <c r="FI737" s="196"/>
      <c r="FJ737" s="196"/>
      <c r="FK737" s="196"/>
      <c r="FL737" s="196"/>
      <c r="FM737" s="196"/>
      <c r="FN737" s="196"/>
      <c r="FO737" s="196"/>
      <c r="FP737" s="196"/>
      <c r="FQ737" s="196"/>
      <c r="FR737" s="196"/>
      <c r="FS737" s="196"/>
      <c r="FT737" s="196"/>
      <c r="FU737" s="196"/>
      <c r="FV737" s="196"/>
      <c r="FW737" s="196"/>
      <c r="FX737" s="196"/>
      <c r="FY737" s="196"/>
      <c r="FZ737" s="196"/>
      <c r="GA737" s="196"/>
      <c r="GB737" s="196"/>
      <c r="GC737" s="196"/>
      <c r="GD737" s="196"/>
      <c r="GE737" s="196"/>
      <c r="GF737" s="196"/>
      <c r="GG737" s="196"/>
      <c r="GH737" s="196"/>
      <c r="GI737" s="196"/>
      <c r="GJ737" s="196"/>
      <c r="GK737" s="196"/>
      <c r="GL737" s="196"/>
      <c r="GM737" s="196"/>
      <c r="GN737" s="196"/>
      <c r="GO737" s="196"/>
      <c r="GP737" s="196"/>
      <c r="GQ737" s="196"/>
      <c r="GR737" s="196"/>
      <c r="GS737" s="196"/>
      <c r="GT737" s="196"/>
      <c r="GU737" s="196"/>
      <c r="GV737" s="196"/>
      <c r="GW737" s="196"/>
      <c r="GX737" s="196"/>
      <c r="GY737" s="196"/>
      <c r="GZ737" s="196"/>
      <c r="HA737" s="196"/>
      <c r="HB737" s="196"/>
      <c r="HC737" s="196"/>
      <c r="HD737" s="196"/>
      <c r="HE737" s="196"/>
      <c r="HF737" s="196"/>
      <c r="HG737" s="196"/>
      <c r="HH737" s="196"/>
      <c r="HI737" s="196"/>
      <c r="HJ737" s="196"/>
      <c r="HK737" s="196"/>
      <c r="HL737" s="196"/>
      <c r="HM737" s="196"/>
      <c r="HN737" s="196"/>
      <c r="HO737" s="196"/>
      <c r="HP737" s="196"/>
      <c r="HQ737" s="196"/>
      <c r="HR737" s="196"/>
      <c r="HS737" s="196"/>
      <c r="HT737" s="196"/>
      <c r="HU737" s="196"/>
      <c r="HV737" s="196"/>
      <c r="HW737" s="196"/>
      <c r="HX737" s="196"/>
      <c r="HY737" s="196"/>
      <c r="HZ737" s="196"/>
      <c r="IA737" s="196"/>
      <c r="IB737" s="196"/>
      <c r="IC737" s="196"/>
      <c r="ID737" s="196"/>
      <c r="IE737" s="196"/>
      <c r="IF737" s="196"/>
      <c r="IG737" s="196"/>
      <c r="IH737" s="196"/>
      <c r="II737" s="196"/>
      <c r="IJ737" s="196"/>
      <c r="IK737" s="196"/>
      <c r="IL737" s="196"/>
      <c r="IM737" s="196"/>
      <c r="IN737" s="196"/>
      <c r="IO737" s="196"/>
      <c r="IP737" s="196"/>
      <c r="IQ737" s="196"/>
      <c r="IR737" s="196"/>
      <c r="IS737" s="196"/>
      <c r="IT737" s="196"/>
      <c r="IU737" s="196"/>
      <c r="IV737" s="196"/>
      <c r="IW737" s="196"/>
      <c r="IX737" s="196"/>
      <c r="IY737" s="196"/>
      <c r="IZ737" s="196"/>
      <c r="JA737" s="196"/>
      <c r="JB737" s="196"/>
      <c r="JC737" s="196"/>
      <c r="JD737" s="196"/>
      <c r="JE737" s="196"/>
      <c r="JF737" s="196"/>
      <c r="JG737" s="196"/>
      <c r="JH737" s="196"/>
      <c r="JI737" s="196"/>
      <c r="JJ737" s="196"/>
      <c r="JK737" s="196"/>
      <c r="JL737" s="196"/>
      <c r="JM737" s="196"/>
      <c r="JN737" s="196"/>
      <c r="JO737" s="196"/>
      <c r="JP737" s="196"/>
      <c r="JQ737" s="196"/>
      <c r="JR737" s="196"/>
      <c r="JS737" s="196"/>
      <c r="JT737" s="196"/>
      <c r="JU737" s="196"/>
      <c r="JV737" s="196"/>
      <c r="JW737" s="196"/>
      <c r="JX737" s="196"/>
      <c r="JY737" s="196"/>
      <c r="JZ737" s="196"/>
      <c r="KA737" s="196"/>
      <c r="KB737" s="196"/>
      <c r="KC737" s="196"/>
      <c r="KD737" s="196"/>
      <c r="KE737" s="196"/>
      <c r="KF737" s="196"/>
      <c r="KG737" s="196"/>
      <c r="KH737" s="196"/>
      <c r="KI737" s="196"/>
      <c r="KJ737" s="196"/>
      <c r="KK737" s="196"/>
      <c r="KL737" s="196"/>
      <c r="KM737" s="196"/>
      <c r="KN737" s="196"/>
      <c r="KO737" s="196"/>
      <c r="KP737" s="196"/>
      <c r="KQ737" s="196"/>
      <c r="KR737" s="196"/>
      <c r="KS737" s="196"/>
      <c r="KT737" s="196"/>
      <c r="KU737" s="196"/>
      <c r="KV737" s="196"/>
      <c r="KW737" s="196"/>
      <c r="KX737" s="196"/>
      <c r="KY737" s="196"/>
      <c r="KZ737" s="196"/>
      <c r="LA737" s="196"/>
      <c r="LB737" s="196"/>
      <c r="LC737" s="196"/>
      <c r="LD737" s="196"/>
      <c r="LE737" s="196"/>
      <c r="LF737" s="196"/>
      <c r="LG737" s="196"/>
      <c r="LH737" s="196"/>
      <c r="LI737" s="196"/>
      <c r="LJ737" s="196"/>
      <c r="LK737" s="196"/>
      <c r="LL737" s="196"/>
      <c r="LM737" s="196"/>
      <c r="LN737" s="196"/>
      <c r="LO737" s="196"/>
      <c r="LP737" s="196"/>
      <c r="LQ737" s="196"/>
      <c r="LR737" s="196"/>
      <c r="LS737" s="196"/>
      <c r="LT737" s="196"/>
      <c r="LU737" s="196"/>
      <c r="LV737" s="196"/>
      <c r="LW737" s="196"/>
      <c r="LX737" s="196"/>
      <c r="LY737" s="196"/>
      <c r="LZ737" s="196"/>
      <c r="MA737" s="196"/>
      <c r="MB737" s="196"/>
      <c r="MC737" s="196"/>
      <c r="MD737" s="196"/>
      <c r="ME737" s="196"/>
      <c r="MF737" s="196"/>
      <c r="MG737" s="196"/>
      <c r="MH737" s="196"/>
      <c r="MI737" s="196"/>
      <c r="MJ737" s="196"/>
      <c r="MK737" s="196"/>
      <c r="ML737" s="196"/>
      <c r="MM737" s="196"/>
      <c r="MN737" s="196"/>
      <c r="MO737" s="196"/>
      <c r="MP737" s="196"/>
      <c r="MQ737" s="196"/>
      <c r="MR737" s="196"/>
      <c r="MS737" s="196"/>
      <c r="MT737" s="196"/>
      <c r="MU737" s="196"/>
      <c r="MV737" s="196"/>
      <c r="MW737" s="196"/>
      <c r="MX737" s="196"/>
      <c r="MY737" s="196"/>
      <c r="MZ737" s="196"/>
      <c r="NA737" s="196"/>
      <c r="NB737" s="196"/>
      <c r="NC737" s="196"/>
      <c r="ND737" s="196"/>
      <c r="NE737" s="196"/>
      <c r="NF737" s="196"/>
      <c r="NG737" s="196"/>
      <c r="NH737" s="196"/>
      <c r="NI737" s="196"/>
      <c r="NJ737" s="196"/>
      <c r="NK737" s="196"/>
      <c r="NL737" s="196"/>
      <c r="NM737" s="196"/>
      <c r="NN737" s="196"/>
      <c r="NO737" s="196"/>
      <c r="NP737" s="196"/>
      <c r="NQ737" s="196"/>
      <c r="NR737" s="196"/>
      <c r="NS737" s="196"/>
      <c r="NT737" s="196"/>
      <c r="NU737" s="196"/>
      <c r="NV737" s="196"/>
      <c r="NW737" s="196"/>
      <c r="NX737" s="196"/>
      <c r="NY737" s="196"/>
      <c r="NZ737" s="196"/>
      <c r="OA737" s="196"/>
      <c r="OB737" s="196"/>
      <c r="OC737" s="196"/>
      <c r="OD737" s="196"/>
      <c r="OE737" s="196"/>
      <c r="OF737" s="196"/>
      <c r="OG737" s="196"/>
      <c r="OH737" s="196"/>
      <c r="OI737" s="196"/>
      <c r="OJ737" s="196"/>
      <c r="OK737" s="196"/>
      <c r="OL737" s="196"/>
      <c r="AFC737" s="196"/>
      <c r="AFD737" s="196"/>
      <c r="AFE737" s="196"/>
      <c r="AFF737" s="196"/>
      <c r="AFG737" s="196"/>
      <c r="AFH737" s="196"/>
      <c r="AFI737" s="196"/>
      <c r="AFJ737" s="196"/>
      <c r="AFK737" s="196"/>
      <c r="AFL737" s="196"/>
      <c r="AFM737" s="196"/>
      <c r="AFN737" s="196"/>
      <c r="AFO737" s="196"/>
      <c r="AFP737" s="196"/>
      <c r="AFQ737" s="196"/>
      <c r="AFR737" s="196"/>
      <c r="AFS737" s="196"/>
      <c r="AFT737" s="196"/>
      <c r="AFU737" s="196"/>
      <c r="AFV737" s="196"/>
      <c r="AFW737" s="196"/>
      <c r="AFX737" s="196"/>
      <c r="AFY737" s="196"/>
      <c r="AFZ737" s="196"/>
      <c r="AGA737" s="196"/>
      <c r="AGB737" s="196"/>
      <c r="AGC737" s="196"/>
      <c r="AGD737" s="196"/>
      <c r="AGE737" s="196"/>
      <c r="AGF737" s="196"/>
      <c r="AGG737" s="196"/>
      <c r="AGH737" s="196"/>
      <c r="AGI737" s="196"/>
      <c r="AGJ737" s="196"/>
      <c r="AGK737" s="196"/>
      <c r="AGL737" s="196"/>
      <c r="AGM737" s="196"/>
      <c r="AGN737" s="196"/>
      <c r="AGO737" s="196"/>
      <c r="AGP737" s="196"/>
    </row>
    <row r="738" spans="1:874" ht="15.75" customHeight="1" x14ac:dyDescent="0.25">
      <c r="A738" s="196"/>
      <c r="B738" s="196"/>
      <c r="C738" s="196"/>
      <c r="D738" s="205"/>
      <c r="E738" s="196"/>
      <c r="F738" s="196"/>
      <c r="G738" s="196"/>
      <c r="H738" s="196"/>
      <c r="I738" s="196"/>
      <c r="J738" s="196"/>
      <c r="K738" s="196"/>
      <c r="L738" s="206"/>
      <c r="M738" s="196"/>
      <c r="N738" s="196"/>
      <c r="O738" s="205"/>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c r="AM738" s="196"/>
      <c r="AN738" s="196"/>
      <c r="AO738" s="196"/>
      <c r="AP738" s="196"/>
      <c r="AQ738" s="196"/>
      <c r="AR738" s="196"/>
      <c r="AS738" s="196"/>
      <c r="AT738" s="196"/>
      <c r="AU738" s="196"/>
      <c r="AV738" s="196"/>
      <c r="AW738" s="196"/>
      <c r="AX738" s="196"/>
      <c r="AY738" s="196"/>
      <c r="AZ738" s="196"/>
      <c r="BA738" s="196"/>
      <c r="BB738" s="196"/>
      <c r="BC738" s="196"/>
      <c r="BD738" s="196"/>
      <c r="BE738" s="196"/>
      <c r="BF738" s="196"/>
      <c r="BG738" s="196"/>
      <c r="BH738" s="196"/>
      <c r="BI738" s="196"/>
      <c r="BJ738" s="196"/>
      <c r="BK738" s="196"/>
      <c r="BL738" s="196"/>
      <c r="BM738" s="196"/>
      <c r="BN738" s="196"/>
      <c r="BO738" s="196"/>
      <c r="BP738" s="196"/>
      <c r="BQ738" s="196"/>
      <c r="BR738" s="196"/>
      <c r="BS738" s="196"/>
      <c r="BT738" s="196"/>
      <c r="BU738" s="196"/>
      <c r="BV738" s="196"/>
      <c r="BW738" s="196"/>
      <c r="BX738" s="196"/>
      <c r="BY738" s="196"/>
      <c r="BZ738" s="196"/>
      <c r="CA738" s="196"/>
      <c r="CB738" s="196"/>
      <c r="CC738" s="196"/>
      <c r="CD738" s="196"/>
      <c r="CE738" s="196"/>
      <c r="CF738" s="196"/>
      <c r="CG738" s="196"/>
      <c r="CH738" s="196"/>
      <c r="CI738" s="196"/>
      <c r="CJ738" s="196"/>
      <c r="CK738" s="196"/>
      <c r="CL738" s="196"/>
      <c r="CM738" s="196"/>
      <c r="CN738" s="196"/>
      <c r="CO738" s="196"/>
      <c r="CP738" s="196"/>
      <c r="CQ738" s="196"/>
      <c r="CR738" s="196"/>
      <c r="CS738" s="196"/>
      <c r="CT738" s="196"/>
      <c r="CU738" s="196"/>
      <c r="CV738" s="196"/>
      <c r="CW738" s="196"/>
      <c r="CX738" s="196"/>
      <c r="CY738" s="196"/>
      <c r="CZ738" s="196"/>
      <c r="DA738" s="196"/>
      <c r="DB738" s="196"/>
      <c r="DC738" s="196"/>
      <c r="DD738" s="196"/>
      <c r="DE738" s="196"/>
      <c r="DF738" s="196"/>
      <c r="DG738" s="196"/>
      <c r="DH738" s="196"/>
      <c r="DI738" s="196"/>
      <c r="DJ738" s="196"/>
      <c r="DK738" s="196"/>
      <c r="DL738" s="196"/>
      <c r="DM738" s="196"/>
      <c r="DN738" s="196"/>
      <c r="DO738" s="196"/>
      <c r="DP738" s="196"/>
      <c r="DQ738" s="196"/>
      <c r="DR738" s="196"/>
      <c r="DS738" s="196"/>
      <c r="DT738" s="196"/>
      <c r="DU738" s="196"/>
      <c r="DV738" s="196"/>
      <c r="DW738" s="196"/>
      <c r="DX738" s="196"/>
      <c r="DY738" s="196"/>
      <c r="DZ738" s="196"/>
      <c r="EA738" s="196"/>
      <c r="EB738" s="196"/>
      <c r="EC738" s="196"/>
      <c r="ED738" s="196"/>
      <c r="EE738" s="196"/>
      <c r="EF738" s="196"/>
      <c r="EG738" s="196"/>
      <c r="EH738" s="196"/>
      <c r="EI738" s="196"/>
      <c r="EJ738" s="196"/>
      <c r="EK738" s="196"/>
      <c r="EL738" s="196"/>
      <c r="EM738" s="196"/>
      <c r="EN738" s="196"/>
      <c r="EO738" s="196"/>
      <c r="EP738" s="196"/>
      <c r="EQ738" s="196"/>
      <c r="ER738" s="196"/>
      <c r="ES738" s="196"/>
      <c r="ET738" s="196"/>
      <c r="EU738" s="196"/>
      <c r="EV738" s="196"/>
      <c r="EW738" s="196"/>
      <c r="EX738" s="196"/>
      <c r="EY738" s="196"/>
      <c r="EZ738" s="196"/>
      <c r="FA738" s="196"/>
      <c r="FB738" s="196"/>
      <c r="FC738" s="196"/>
      <c r="FD738" s="196"/>
      <c r="FE738" s="196"/>
      <c r="FF738" s="196"/>
      <c r="FG738" s="196"/>
      <c r="FH738" s="196"/>
      <c r="FI738" s="196"/>
      <c r="FJ738" s="196"/>
      <c r="FK738" s="196"/>
      <c r="FL738" s="196"/>
      <c r="FM738" s="196"/>
      <c r="FN738" s="196"/>
      <c r="FO738" s="196"/>
      <c r="FP738" s="196"/>
      <c r="FQ738" s="196"/>
      <c r="FR738" s="196"/>
      <c r="FS738" s="196"/>
      <c r="FT738" s="196"/>
      <c r="FU738" s="196"/>
      <c r="FV738" s="196"/>
      <c r="FW738" s="196"/>
      <c r="FX738" s="196"/>
      <c r="FY738" s="196"/>
      <c r="FZ738" s="196"/>
      <c r="GA738" s="196"/>
      <c r="GB738" s="196"/>
      <c r="GC738" s="196"/>
      <c r="GD738" s="196"/>
      <c r="GE738" s="196"/>
      <c r="GF738" s="196"/>
      <c r="GG738" s="196"/>
      <c r="GH738" s="196"/>
      <c r="GI738" s="196"/>
      <c r="GJ738" s="196"/>
      <c r="GK738" s="196"/>
      <c r="GL738" s="196"/>
      <c r="GM738" s="196"/>
      <c r="GN738" s="196"/>
      <c r="GO738" s="196"/>
      <c r="GP738" s="196"/>
      <c r="GQ738" s="196"/>
      <c r="GR738" s="196"/>
      <c r="GS738" s="196"/>
      <c r="GT738" s="196"/>
      <c r="GU738" s="196"/>
      <c r="GV738" s="196"/>
      <c r="GW738" s="196"/>
      <c r="GX738" s="196"/>
      <c r="GY738" s="196"/>
      <c r="GZ738" s="196"/>
      <c r="HA738" s="196"/>
      <c r="HB738" s="196"/>
      <c r="HC738" s="196"/>
      <c r="HD738" s="196"/>
      <c r="HE738" s="196"/>
      <c r="HF738" s="196"/>
      <c r="HG738" s="196"/>
      <c r="HH738" s="196"/>
      <c r="HI738" s="196"/>
      <c r="HJ738" s="196"/>
      <c r="HK738" s="196"/>
      <c r="HL738" s="196"/>
      <c r="HM738" s="196"/>
      <c r="HN738" s="196"/>
      <c r="HO738" s="196"/>
      <c r="HP738" s="196"/>
      <c r="HQ738" s="196"/>
      <c r="HR738" s="196"/>
      <c r="HS738" s="196"/>
      <c r="HT738" s="196"/>
      <c r="HU738" s="196"/>
      <c r="HV738" s="196"/>
      <c r="HW738" s="196"/>
      <c r="HX738" s="196"/>
      <c r="HY738" s="196"/>
      <c r="HZ738" s="196"/>
      <c r="IA738" s="196"/>
      <c r="IB738" s="196"/>
      <c r="IC738" s="196"/>
      <c r="ID738" s="196"/>
      <c r="IE738" s="196"/>
      <c r="IF738" s="196"/>
      <c r="IG738" s="196"/>
      <c r="IH738" s="196"/>
      <c r="II738" s="196"/>
      <c r="IJ738" s="196"/>
      <c r="IK738" s="196"/>
      <c r="IL738" s="196"/>
      <c r="IM738" s="196"/>
      <c r="IN738" s="196"/>
      <c r="IO738" s="196"/>
      <c r="IP738" s="196"/>
      <c r="IQ738" s="196"/>
      <c r="IR738" s="196"/>
      <c r="IS738" s="196"/>
      <c r="IT738" s="196"/>
      <c r="IU738" s="196"/>
      <c r="IV738" s="196"/>
      <c r="IW738" s="196"/>
      <c r="IX738" s="196"/>
      <c r="IY738" s="196"/>
      <c r="IZ738" s="196"/>
      <c r="JA738" s="196"/>
      <c r="JB738" s="196"/>
      <c r="JC738" s="196"/>
      <c r="JD738" s="196"/>
      <c r="JE738" s="196"/>
      <c r="JF738" s="196"/>
      <c r="JG738" s="196"/>
      <c r="JH738" s="196"/>
      <c r="JI738" s="196"/>
      <c r="JJ738" s="196"/>
      <c r="JK738" s="196"/>
      <c r="JL738" s="196"/>
      <c r="JM738" s="196"/>
      <c r="JN738" s="196"/>
      <c r="JO738" s="196"/>
      <c r="JP738" s="196"/>
      <c r="JQ738" s="196"/>
      <c r="JR738" s="196"/>
      <c r="JS738" s="196"/>
      <c r="JT738" s="196"/>
      <c r="JU738" s="196"/>
      <c r="JV738" s="196"/>
      <c r="JW738" s="196"/>
      <c r="JX738" s="196"/>
      <c r="JY738" s="196"/>
      <c r="JZ738" s="196"/>
      <c r="KA738" s="196"/>
      <c r="KB738" s="196"/>
      <c r="KC738" s="196"/>
      <c r="KD738" s="196"/>
      <c r="KE738" s="196"/>
      <c r="KF738" s="196"/>
      <c r="KG738" s="196"/>
      <c r="KH738" s="196"/>
      <c r="KI738" s="209"/>
      <c r="KJ738" s="196"/>
      <c r="KK738" s="196"/>
      <c r="KL738" s="196"/>
      <c r="KM738" s="196"/>
      <c r="KN738" s="196"/>
      <c r="KO738" s="196"/>
      <c r="KP738" s="196"/>
      <c r="KQ738" s="196"/>
      <c r="KR738" s="196"/>
      <c r="KS738" s="196"/>
      <c r="KT738" s="196"/>
      <c r="KU738" s="196"/>
      <c r="KV738" s="196"/>
      <c r="KW738" s="196"/>
      <c r="KX738" s="196"/>
      <c r="KY738" s="196"/>
      <c r="KZ738" s="196"/>
      <c r="LA738" s="196"/>
      <c r="LB738" s="196"/>
      <c r="LC738" s="196"/>
      <c r="LD738" s="196"/>
      <c r="LE738" s="196"/>
      <c r="LF738" s="196"/>
      <c r="LG738" s="196"/>
      <c r="LH738" s="196"/>
      <c r="LI738" s="196"/>
      <c r="LJ738" s="196"/>
      <c r="LK738" s="196"/>
      <c r="LL738" s="196"/>
      <c r="LM738" s="196"/>
      <c r="LN738" s="196"/>
      <c r="LO738" s="196"/>
      <c r="LP738" s="196"/>
      <c r="LQ738" s="196"/>
      <c r="LR738" s="196"/>
      <c r="LS738" s="196"/>
      <c r="LT738" s="196"/>
      <c r="LU738" s="196"/>
      <c r="LV738" s="196"/>
      <c r="LW738" s="196"/>
      <c r="LX738" s="196"/>
      <c r="LY738" s="196"/>
      <c r="LZ738" s="196"/>
      <c r="MA738" s="196"/>
      <c r="MB738" s="196"/>
      <c r="MC738" s="196"/>
      <c r="MD738" s="196"/>
      <c r="ME738" s="196"/>
      <c r="MF738" s="196"/>
      <c r="MG738" s="196"/>
      <c r="MH738" s="196"/>
      <c r="MI738" s="196"/>
      <c r="MJ738" s="196"/>
      <c r="MK738" s="196"/>
      <c r="ML738" s="196"/>
      <c r="MM738" s="196"/>
      <c r="MN738" s="196"/>
      <c r="MO738" s="196"/>
      <c r="MP738" s="196"/>
      <c r="MQ738" s="196"/>
      <c r="MR738" s="196"/>
      <c r="MS738" s="196"/>
      <c r="MT738" s="196"/>
      <c r="MU738" s="196"/>
      <c r="MV738" s="196"/>
      <c r="MW738" s="196"/>
      <c r="MX738" s="196"/>
      <c r="MY738" s="196"/>
      <c r="MZ738" s="196"/>
      <c r="NA738" s="196"/>
      <c r="NB738" s="196"/>
      <c r="NC738" s="196"/>
      <c r="ND738" s="196"/>
      <c r="NE738" s="196"/>
      <c r="NF738" s="196"/>
      <c r="NG738" s="196"/>
      <c r="NH738" s="196"/>
      <c r="NI738" s="196"/>
      <c r="NJ738" s="196"/>
      <c r="NK738" s="196"/>
      <c r="NL738" s="196"/>
      <c r="NM738" s="196"/>
      <c r="NN738" s="196"/>
      <c r="NO738" s="196"/>
      <c r="NP738" s="196"/>
      <c r="NQ738" s="196"/>
      <c r="NR738" s="196"/>
      <c r="NS738" s="196"/>
      <c r="NT738" s="196"/>
      <c r="NU738" s="196"/>
      <c r="NV738" s="196"/>
      <c r="NW738" s="196"/>
      <c r="NX738" s="196"/>
      <c r="NY738" s="196"/>
      <c r="NZ738" s="196"/>
      <c r="OA738" s="196"/>
      <c r="OB738" s="196"/>
      <c r="OC738" s="196"/>
      <c r="OD738" s="196"/>
      <c r="OE738" s="196"/>
      <c r="OF738" s="196"/>
      <c r="OG738" s="196"/>
      <c r="OH738" s="196"/>
      <c r="OI738" s="196"/>
      <c r="OJ738" s="196"/>
      <c r="OK738" s="196"/>
      <c r="OL738" s="196"/>
      <c r="AFC738" s="196"/>
      <c r="AFD738" s="196"/>
      <c r="AFE738" s="196"/>
      <c r="AFF738" s="196"/>
      <c r="AFG738" s="196"/>
      <c r="AFH738" s="196"/>
      <c r="AFI738" s="196"/>
      <c r="AFJ738" s="196"/>
      <c r="AFK738" s="196"/>
      <c r="AFL738" s="196"/>
      <c r="AFM738" s="196"/>
      <c r="AFN738" s="196"/>
      <c r="AFO738" s="196"/>
      <c r="AFP738" s="196"/>
      <c r="AFQ738" s="196"/>
      <c r="AFR738" s="196"/>
      <c r="AFS738" s="196"/>
      <c r="AFT738" s="196"/>
      <c r="AFU738" s="196"/>
      <c r="AFV738" s="196"/>
      <c r="AFW738" s="196"/>
      <c r="AFX738" s="196"/>
      <c r="AFY738" s="196"/>
      <c r="AFZ738" s="196"/>
      <c r="AGA738" s="196"/>
      <c r="AGB738" s="196"/>
      <c r="AGC738" s="196"/>
      <c r="AGD738" s="196"/>
      <c r="AGE738" s="196"/>
      <c r="AGF738" s="196"/>
      <c r="AGG738" s="196"/>
      <c r="AGH738" s="196"/>
      <c r="AGI738" s="196"/>
      <c r="AGJ738" s="196"/>
      <c r="AGK738" s="196"/>
      <c r="AGL738" s="196"/>
      <c r="AGM738" s="196"/>
      <c r="AGN738" s="196"/>
      <c r="AGO738" s="196"/>
      <c r="AGP738" s="196"/>
    </row>
    <row r="739" spans="1:874" ht="15.75" customHeight="1" x14ac:dyDescent="0.25">
      <c r="A739" s="196"/>
      <c r="B739" s="196"/>
      <c r="C739" s="196"/>
      <c r="D739" s="205"/>
      <c r="E739" s="196"/>
      <c r="F739" s="196"/>
      <c r="G739" s="196"/>
      <c r="H739" s="196"/>
      <c r="I739" s="196"/>
      <c r="J739" s="196"/>
      <c r="K739" s="196"/>
      <c r="L739" s="206"/>
      <c r="M739" s="196"/>
      <c r="N739" s="196"/>
      <c r="O739" s="205"/>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c r="AM739" s="196"/>
      <c r="AN739" s="196"/>
      <c r="AO739" s="196"/>
      <c r="AP739" s="196"/>
      <c r="AQ739" s="196"/>
      <c r="AR739" s="196"/>
      <c r="AS739" s="196"/>
      <c r="AT739" s="196"/>
      <c r="AU739" s="196"/>
      <c r="AV739" s="196"/>
      <c r="AW739" s="196"/>
      <c r="AX739" s="196"/>
      <c r="AY739" s="196"/>
      <c r="AZ739" s="196"/>
      <c r="BA739" s="196"/>
      <c r="BB739" s="196"/>
      <c r="BC739" s="196"/>
      <c r="BD739" s="196"/>
      <c r="BE739" s="196"/>
      <c r="BF739" s="196"/>
      <c r="BG739" s="196"/>
      <c r="BH739" s="196"/>
      <c r="BI739" s="196"/>
      <c r="BJ739" s="196"/>
      <c r="BK739" s="196"/>
      <c r="BL739" s="196"/>
      <c r="BM739" s="196"/>
      <c r="BN739" s="196"/>
      <c r="BO739" s="196"/>
      <c r="BP739" s="196"/>
      <c r="BQ739" s="196"/>
      <c r="BR739" s="196"/>
      <c r="BS739" s="196"/>
      <c r="BT739" s="196"/>
      <c r="BU739" s="196"/>
      <c r="BV739" s="196"/>
      <c r="BW739" s="196"/>
      <c r="BX739" s="196"/>
      <c r="BY739" s="196"/>
      <c r="BZ739" s="196"/>
      <c r="CA739" s="196"/>
      <c r="CB739" s="196"/>
      <c r="CC739" s="196"/>
      <c r="CD739" s="196"/>
      <c r="CE739" s="196"/>
      <c r="CF739" s="196"/>
      <c r="CG739" s="196"/>
      <c r="CH739" s="196"/>
      <c r="CI739" s="196"/>
      <c r="CJ739" s="196"/>
      <c r="CK739" s="196"/>
      <c r="CL739" s="196"/>
      <c r="CM739" s="196"/>
      <c r="CN739" s="196"/>
      <c r="CO739" s="196"/>
      <c r="CP739" s="196"/>
      <c r="CQ739" s="196"/>
      <c r="CR739" s="196"/>
      <c r="CS739" s="196"/>
      <c r="CT739" s="196"/>
      <c r="CU739" s="196"/>
      <c r="CV739" s="196"/>
      <c r="CW739" s="196"/>
      <c r="CX739" s="196"/>
      <c r="CY739" s="196"/>
      <c r="CZ739" s="196"/>
      <c r="DA739" s="196"/>
      <c r="DB739" s="196"/>
      <c r="DC739" s="196"/>
      <c r="DD739" s="196"/>
      <c r="DE739" s="196"/>
      <c r="DF739" s="196"/>
      <c r="DG739" s="196"/>
      <c r="DH739" s="196"/>
      <c r="DI739" s="196"/>
      <c r="DJ739" s="196"/>
      <c r="DK739" s="196"/>
      <c r="DL739" s="196"/>
      <c r="DM739" s="196"/>
      <c r="DN739" s="196"/>
      <c r="DO739" s="196"/>
      <c r="DP739" s="196"/>
      <c r="DQ739" s="196"/>
      <c r="DR739" s="196"/>
      <c r="DS739" s="196"/>
      <c r="DT739" s="196"/>
      <c r="DU739" s="196"/>
      <c r="DV739" s="196"/>
      <c r="DW739" s="196"/>
      <c r="DX739" s="196"/>
      <c r="DY739" s="196"/>
      <c r="DZ739" s="196"/>
      <c r="EA739" s="196"/>
      <c r="EB739" s="196"/>
      <c r="EC739" s="196"/>
      <c r="ED739" s="196"/>
      <c r="EE739" s="196"/>
      <c r="EF739" s="196"/>
      <c r="EG739" s="196"/>
      <c r="EH739" s="196"/>
      <c r="EI739" s="196"/>
      <c r="EJ739" s="196"/>
      <c r="EK739" s="196"/>
      <c r="EL739" s="196"/>
      <c r="EM739" s="196"/>
      <c r="EN739" s="196"/>
      <c r="EO739" s="196"/>
      <c r="EP739" s="196"/>
      <c r="EQ739" s="196"/>
      <c r="ER739" s="196"/>
      <c r="ES739" s="196"/>
      <c r="ET739" s="196"/>
      <c r="EU739" s="196"/>
      <c r="EV739" s="196"/>
      <c r="EW739" s="196"/>
      <c r="EX739" s="196"/>
      <c r="EY739" s="196"/>
      <c r="EZ739" s="196"/>
      <c r="FA739" s="196"/>
      <c r="FB739" s="196"/>
      <c r="FC739" s="196"/>
      <c r="FD739" s="196"/>
      <c r="FE739" s="196"/>
      <c r="FF739" s="196"/>
      <c r="FG739" s="196"/>
      <c r="FH739" s="196"/>
      <c r="FI739" s="196"/>
      <c r="FJ739" s="196"/>
      <c r="FK739" s="196"/>
      <c r="FL739" s="196"/>
      <c r="FM739" s="196"/>
      <c r="FN739" s="196"/>
      <c r="FO739" s="196"/>
      <c r="FP739" s="196"/>
      <c r="FQ739" s="196"/>
      <c r="FR739" s="196"/>
      <c r="FS739" s="196"/>
      <c r="FT739" s="196"/>
      <c r="FU739" s="196"/>
      <c r="FV739" s="196"/>
      <c r="FW739" s="196"/>
      <c r="FX739" s="196"/>
      <c r="FY739" s="196"/>
      <c r="FZ739" s="196"/>
      <c r="GA739" s="196"/>
      <c r="GB739" s="196"/>
      <c r="GC739" s="196"/>
      <c r="GD739" s="196"/>
      <c r="GE739" s="196"/>
      <c r="GF739" s="196"/>
      <c r="GG739" s="196"/>
      <c r="GH739" s="196"/>
      <c r="GI739" s="196"/>
      <c r="GJ739" s="196"/>
      <c r="GK739" s="196"/>
      <c r="GL739" s="196"/>
      <c r="GM739" s="196"/>
      <c r="GN739" s="196"/>
      <c r="GO739" s="196"/>
      <c r="GP739" s="196"/>
      <c r="GQ739" s="196"/>
      <c r="GR739" s="196"/>
      <c r="GS739" s="196"/>
      <c r="GT739" s="196"/>
      <c r="GU739" s="196"/>
      <c r="GV739" s="196"/>
      <c r="GW739" s="196"/>
      <c r="GX739" s="196"/>
      <c r="GY739" s="196"/>
      <c r="GZ739" s="196"/>
      <c r="HA739" s="196"/>
      <c r="HB739" s="196"/>
      <c r="HC739" s="196"/>
      <c r="HD739" s="196"/>
      <c r="HE739" s="196"/>
      <c r="HF739" s="196"/>
      <c r="HG739" s="196"/>
      <c r="HH739" s="196"/>
      <c r="HI739" s="196"/>
      <c r="HJ739" s="196"/>
      <c r="HK739" s="196"/>
      <c r="HL739" s="196"/>
      <c r="HM739" s="196"/>
      <c r="HN739" s="196"/>
      <c r="HO739" s="196"/>
      <c r="HP739" s="196"/>
      <c r="HQ739" s="196"/>
      <c r="HR739" s="196"/>
      <c r="HS739" s="196"/>
      <c r="HT739" s="196"/>
      <c r="HU739" s="196"/>
      <c r="HV739" s="196"/>
      <c r="HW739" s="196"/>
      <c r="HX739" s="196"/>
      <c r="HY739" s="196"/>
      <c r="HZ739" s="196"/>
      <c r="IA739" s="196"/>
      <c r="IB739" s="196"/>
      <c r="IC739" s="196"/>
      <c r="ID739" s="196"/>
      <c r="IE739" s="196"/>
      <c r="IF739" s="196"/>
      <c r="IG739" s="196"/>
      <c r="IH739" s="196"/>
      <c r="II739" s="196"/>
      <c r="IJ739" s="196"/>
      <c r="IK739" s="196"/>
      <c r="IL739" s="196"/>
      <c r="IM739" s="196"/>
      <c r="IN739" s="196"/>
      <c r="IO739" s="196"/>
      <c r="IP739" s="196"/>
      <c r="IQ739" s="196"/>
      <c r="IR739" s="196"/>
      <c r="IS739" s="196"/>
      <c r="IT739" s="196"/>
      <c r="IU739" s="196"/>
      <c r="IV739" s="196"/>
      <c r="IW739" s="196"/>
      <c r="IX739" s="196"/>
      <c r="IY739" s="196"/>
      <c r="IZ739" s="196"/>
      <c r="JA739" s="196"/>
      <c r="JB739" s="196"/>
      <c r="JC739" s="196"/>
      <c r="JD739" s="196"/>
      <c r="JE739" s="196"/>
      <c r="JF739" s="196"/>
      <c r="JG739" s="196"/>
      <c r="JH739" s="196"/>
      <c r="JI739" s="196"/>
      <c r="JJ739" s="196"/>
      <c r="JK739" s="196"/>
      <c r="JL739" s="196"/>
      <c r="JM739" s="196"/>
      <c r="JN739" s="196"/>
      <c r="JO739" s="196"/>
      <c r="JP739" s="196"/>
      <c r="JQ739" s="196"/>
      <c r="JR739" s="196"/>
      <c r="JS739" s="196"/>
      <c r="JT739" s="196"/>
      <c r="JU739" s="196"/>
      <c r="JV739" s="196"/>
      <c r="JW739" s="196"/>
      <c r="JX739" s="196"/>
      <c r="JY739" s="196"/>
      <c r="JZ739" s="196"/>
      <c r="KA739" s="196"/>
      <c r="KB739" s="196"/>
      <c r="KC739" s="196"/>
      <c r="KD739" s="196"/>
      <c r="KE739" s="196"/>
      <c r="KF739" s="196"/>
      <c r="KG739" s="196"/>
      <c r="KH739" s="196"/>
      <c r="KI739" s="196"/>
      <c r="KJ739" s="196"/>
      <c r="KK739" s="196"/>
      <c r="KL739" s="196"/>
      <c r="KM739" s="196"/>
      <c r="KN739" s="196"/>
      <c r="KO739" s="196"/>
      <c r="KP739" s="196"/>
      <c r="KQ739" s="196"/>
      <c r="KR739" s="196"/>
      <c r="KS739" s="196"/>
      <c r="KT739" s="196"/>
      <c r="KU739" s="196"/>
      <c r="KV739" s="196"/>
      <c r="KW739" s="196"/>
      <c r="KX739" s="196"/>
      <c r="KY739" s="196"/>
      <c r="KZ739" s="196"/>
      <c r="LA739" s="196"/>
      <c r="LB739" s="196"/>
      <c r="LC739" s="196"/>
      <c r="LD739" s="196"/>
      <c r="LE739" s="196"/>
      <c r="LF739" s="196"/>
      <c r="LG739" s="196"/>
      <c r="LH739" s="196"/>
      <c r="LI739" s="196"/>
      <c r="LJ739" s="196"/>
      <c r="LK739" s="196"/>
      <c r="LL739" s="196"/>
      <c r="LM739" s="196"/>
      <c r="LN739" s="196"/>
      <c r="LO739" s="196"/>
      <c r="LP739" s="196"/>
      <c r="LQ739" s="196"/>
      <c r="LR739" s="196"/>
      <c r="LS739" s="196"/>
      <c r="LT739" s="196"/>
      <c r="LU739" s="196"/>
      <c r="LV739" s="196"/>
      <c r="LW739" s="196"/>
      <c r="LX739" s="196"/>
      <c r="LY739" s="196"/>
      <c r="LZ739" s="196"/>
      <c r="MA739" s="196"/>
      <c r="MB739" s="196"/>
      <c r="MC739" s="196"/>
      <c r="MD739" s="196"/>
      <c r="ME739" s="196"/>
      <c r="MF739" s="196"/>
      <c r="MG739" s="196"/>
      <c r="MH739" s="196"/>
      <c r="MI739" s="196"/>
      <c r="MJ739" s="196"/>
      <c r="MK739" s="196"/>
      <c r="ML739" s="196"/>
      <c r="MM739" s="196"/>
      <c r="MN739" s="196"/>
      <c r="MO739" s="196"/>
      <c r="MP739" s="196"/>
      <c r="MQ739" s="196"/>
      <c r="MR739" s="196"/>
      <c r="MS739" s="196"/>
      <c r="MT739" s="196"/>
      <c r="MU739" s="196"/>
      <c r="MV739" s="196"/>
      <c r="MW739" s="196"/>
      <c r="MX739" s="196"/>
      <c r="MY739" s="196"/>
      <c r="MZ739" s="196"/>
      <c r="NA739" s="196"/>
      <c r="NB739" s="196"/>
      <c r="NC739" s="196"/>
      <c r="ND739" s="196"/>
      <c r="NE739" s="196"/>
      <c r="NF739" s="196"/>
      <c r="NG739" s="196"/>
      <c r="NH739" s="196"/>
      <c r="NI739" s="196"/>
      <c r="NJ739" s="196"/>
      <c r="NK739" s="196"/>
      <c r="NL739" s="196"/>
      <c r="NM739" s="196"/>
      <c r="NN739" s="196"/>
      <c r="NO739" s="196"/>
      <c r="NP739" s="196"/>
      <c r="NQ739" s="196"/>
      <c r="NR739" s="196"/>
      <c r="NS739" s="196"/>
      <c r="NT739" s="196"/>
      <c r="NU739" s="196"/>
      <c r="NV739" s="196"/>
      <c r="NW739" s="196"/>
      <c r="NX739" s="196"/>
      <c r="NY739" s="196"/>
      <c r="NZ739" s="196"/>
      <c r="OA739" s="196"/>
      <c r="OB739" s="196"/>
      <c r="OC739" s="196"/>
      <c r="OD739" s="196"/>
      <c r="OE739" s="196"/>
      <c r="OF739" s="196"/>
      <c r="OG739" s="196"/>
      <c r="OH739" s="196"/>
      <c r="OI739" s="196"/>
      <c r="OJ739" s="196"/>
      <c r="OK739" s="196"/>
      <c r="OL739" s="196"/>
      <c r="AFC739" s="196"/>
      <c r="AFD739" s="196"/>
      <c r="AFE739" s="196"/>
      <c r="AFF739" s="196"/>
      <c r="AFG739" s="196"/>
      <c r="AFH739" s="196"/>
      <c r="AFI739" s="196"/>
      <c r="AFJ739" s="196"/>
      <c r="AFK739" s="196"/>
      <c r="AFL739" s="196"/>
      <c r="AFM739" s="196"/>
      <c r="AFN739" s="196"/>
      <c r="AFO739" s="196"/>
      <c r="AFP739" s="196"/>
      <c r="AFQ739" s="196"/>
      <c r="AFR739" s="196"/>
      <c r="AFS739" s="196"/>
      <c r="AFT739" s="196"/>
      <c r="AFU739" s="196"/>
      <c r="AFV739" s="196"/>
      <c r="AFW739" s="196"/>
      <c r="AFX739" s="196"/>
      <c r="AFY739" s="196"/>
      <c r="AFZ739" s="196"/>
      <c r="AGA739" s="196"/>
      <c r="AGB739" s="196"/>
      <c r="AGC739" s="196"/>
      <c r="AGD739" s="196"/>
      <c r="AGE739" s="196"/>
      <c r="AGF739" s="196"/>
      <c r="AGG739" s="196"/>
      <c r="AGH739" s="196"/>
      <c r="AGI739" s="196"/>
      <c r="AGJ739" s="196"/>
      <c r="AGK739" s="196"/>
      <c r="AGL739" s="196"/>
      <c r="AGM739" s="196"/>
      <c r="AGN739" s="196"/>
      <c r="AGO739" s="196"/>
      <c r="AGP739" s="196"/>
    </row>
    <row r="740" spans="1:874" ht="15.75" customHeight="1" x14ac:dyDescent="0.25">
      <c r="A740" s="196"/>
      <c r="B740" s="196"/>
      <c r="C740" s="196"/>
      <c r="D740" s="205"/>
      <c r="E740" s="196"/>
      <c r="F740" s="196"/>
      <c r="G740" s="196"/>
      <c r="H740" s="196"/>
      <c r="I740" s="196"/>
      <c r="J740" s="196"/>
      <c r="K740" s="196"/>
      <c r="L740" s="206"/>
      <c r="M740" s="196"/>
      <c r="N740" s="196"/>
      <c r="O740" s="205"/>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c r="AM740" s="196"/>
      <c r="AN740" s="196"/>
      <c r="AO740" s="196"/>
      <c r="AP740" s="196"/>
      <c r="AQ740" s="196"/>
      <c r="AR740" s="196"/>
      <c r="AS740" s="196"/>
      <c r="AT740" s="196"/>
      <c r="AU740" s="196"/>
      <c r="AV740" s="196"/>
      <c r="AW740" s="196"/>
      <c r="AX740" s="196"/>
      <c r="AY740" s="196"/>
      <c r="AZ740" s="196"/>
      <c r="BA740" s="196"/>
      <c r="BB740" s="196"/>
      <c r="BC740" s="196"/>
      <c r="BD740" s="196"/>
      <c r="BE740" s="196"/>
      <c r="BF740" s="196"/>
      <c r="BG740" s="196"/>
      <c r="BH740" s="196"/>
      <c r="BI740" s="196"/>
      <c r="BJ740" s="196"/>
      <c r="BK740" s="196"/>
      <c r="BL740" s="196"/>
      <c r="BM740" s="196"/>
      <c r="BN740" s="196"/>
      <c r="BO740" s="196"/>
      <c r="BP740" s="196"/>
      <c r="BQ740" s="196"/>
      <c r="BR740" s="196"/>
      <c r="BS740" s="196"/>
      <c r="BT740" s="196"/>
      <c r="BU740" s="196"/>
      <c r="BV740" s="196"/>
      <c r="BW740" s="196"/>
      <c r="BX740" s="196"/>
      <c r="BY740" s="196"/>
      <c r="BZ740" s="196"/>
      <c r="CA740" s="196"/>
      <c r="CB740" s="196"/>
      <c r="CC740" s="196"/>
      <c r="CD740" s="196"/>
      <c r="CE740" s="196"/>
      <c r="CF740" s="196"/>
      <c r="CG740" s="196"/>
      <c r="CH740" s="196"/>
      <c r="CI740" s="196"/>
      <c r="CJ740" s="196"/>
      <c r="CK740" s="196"/>
      <c r="CL740" s="196"/>
      <c r="CM740" s="196"/>
      <c r="CN740" s="196"/>
      <c r="CO740" s="196"/>
      <c r="CP740" s="196"/>
      <c r="CQ740" s="196"/>
      <c r="CR740" s="196"/>
      <c r="CS740" s="196"/>
      <c r="CT740" s="196"/>
      <c r="CU740" s="196"/>
      <c r="CV740" s="196"/>
      <c r="CW740" s="196"/>
      <c r="CX740" s="196"/>
      <c r="CY740" s="196"/>
      <c r="CZ740" s="196"/>
      <c r="DA740" s="196"/>
      <c r="DB740" s="196"/>
      <c r="DC740" s="196"/>
      <c r="DD740" s="196"/>
      <c r="DE740" s="196"/>
      <c r="DF740" s="196"/>
      <c r="DG740" s="196"/>
      <c r="DH740" s="196"/>
      <c r="DI740" s="196"/>
      <c r="DJ740" s="196"/>
      <c r="DK740" s="196"/>
      <c r="DL740" s="196"/>
      <c r="DM740" s="196"/>
      <c r="DN740" s="196"/>
      <c r="DO740" s="196"/>
      <c r="DP740" s="196"/>
      <c r="DQ740" s="196"/>
      <c r="DR740" s="196"/>
      <c r="DS740" s="196"/>
      <c r="DT740" s="196"/>
      <c r="DU740" s="196"/>
      <c r="DV740" s="196"/>
      <c r="DW740" s="196"/>
      <c r="DX740" s="196"/>
      <c r="DY740" s="196"/>
      <c r="DZ740" s="196"/>
      <c r="EA740" s="196"/>
      <c r="EB740" s="196"/>
      <c r="EC740" s="196"/>
      <c r="ED740" s="196"/>
      <c r="EE740" s="196"/>
      <c r="EF740" s="196"/>
      <c r="EG740" s="196"/>
      <c r="EH740" s="196"/>
      <c r="EI740" s="196"/>
      <c r="EJ740" s="196"/>
      <c r="EK740" s="196"/>
      <c r="EL740" s="196"/>
      <c r="EM740" s="196"/>
      <c r="EN740" s="196"/>
      <c r="EO740" s="196"/>
      <c r="EP740" s="196"/>
      <c r="EQ740" s="196"/>
      <c r="ER740" s="196"/>
      <c r="ES740" s="196"/>
      <c r="ET740" s="196"/>
      <c r="EU740" s="196"/>
      <c r="EV740" s="196"/>
      <c r="EW740" s="196"/>
      <c r="EX740" s="196"/>
      <c r="EY740" s="196"/>
      <c r="EZ740" s="196"/>
      <c r="FA740" s="196"/>
      <c r="FB740" s="196"/>
      <c r="FC740" s="196"/>
      <c r="FD740" s="196"/>
      <c r="FE740" s="196"/>
      <c r="FF740" s="196"/>
      <c r="FG740" s="196"/>
      <c r="FH740" s="196"/>
      <c r="FI740" s="196"/>
      <c r="FJ740" s="196"/>
      <c r="FK740" s="196"/>
      <c r="FL740" s="196"/>
      <c r="FM740" s="196"/>
      <c r="FN740" s="196"/>
      <c r="FO740" s="196"/>
      <c r="FP740" s="196"/>
      <c r="FQ740" s="196"/>
      <c r="FR740" s="196"/>
      <c r="FS740" s="196"/>
      <c r="FT740" s="196"/>
      <c r="FU740" s="196"/>
      <c r="FV740" s="196"/>
      <c r="FW740" s="196"/>
      <c r="FX740" s="196"/>
      <c r="FY740" s="196"/>
      <c r="FZ740" s="196"/>
      <c r="GA740" s="196"/>
      <c r="GB740" s="196"/>
      <c r="GC740" s="196"/>
      <c r="GD740" s="196"/>
      <c r="GE740" s="196"/>
      <c r="GF740" s="196"/>
      <c r="GG740" s="196"/>
      <c r="GH740" s="196"/>
      <c r="GI740" s="196"/>
      <c r="GJ740" s="196"/>
      <c r="GK740" s="196"/>
      <c r="GL740" s="196"/>
      <c r="GM740" s="196"/>
      <c r="GN740" s="196"/>
      <c r="GO740" s="196"/>
      <c r="GP740" s="196"/>
      <c r="GQ740" s="196"/>
      <c r="GR740" s="196"/>
      <c r="GS740" s="196"/>
      <c r="GT740" s="196"/>
      <c r="GU740" s="196"/>
      <c r="GV740" s="196"/>
      <c r="GW740" s="196"/>
      <c r="GX740" s="196"/>
      <c r="GY740" s="196"/>
      <c r="GZ740" s="196"/>
      <c r="HA740" s="196"/>
      <c r="HB740" s="196"/>
      <c r="HC740" s="196"/>
      <c r="HD740" s="196"/>
      <c r="HE740" s="196"/>
      <c r="HF740" s="196"/>
      <c r="HG740" s="196"/>
      <c r="HH740" s="196"/>
      <c r="HI740" s="196"/>
      <c r="HJ740" s="196"/>
      <c r="HK740" s="196"/>
      <c r="HL740" s="196"/>
      <c r="HM740" s="196"/>
      <c r="HN740" s="196"/>
      <c r="HO740" s="196"/>
      <c r="HP740" s="196"/>
      <c r="HQ740" s="196"/>
      <c r="HR740" s="196"/>
      <c r="HS740" s="196"/>
      <c r="HT740" s="196"/>
      <c r="HU740" s="196"/>
      <c r="HV740" s="196"/>
      <c r="HW740" s="196"/>
      <c r="HX740" s="196"/>
      <c r="HY740" s="196"/>
      <c r="HZ740" s="196"/>
      <c r="IA740" s="196"/>
      <c r="IB740" s="196"/>
      <c r="IC740" s="196"/>
      <c r="ID740" s="196"/>
      <c r="IE740" s="196"/>
      <c r="IF740" s="196"/>
      <c r="IG740" s="196"/>
      <c r="IH740" s="196"/>
      <c r="II740" s="196"/>
      <c r="IJ740" s="196"/>
      <c r="IK740" s="196"/>
      <c r="IL740" s="196"/>
      <c r="IM740" s="196"/>
      <c r="IN740" s="196"/>
      <c r="IO740" s="196"/>
      <c r="IP740" s="196"/>
      <c r="IQ740" s="196"/>
      <c r="IR740" s="196"/>
      <c r="IS740" s="196"/>
      <c r="IT740" s="196"/>
      <c r="IU740" s="196"/>
      <c r="IV740" s="196"/>
      <c r="IW740" s="196"/>
      <c r="IX740" s="196"/>
      <c r="IY740" s="196"/>
      <c r="IZ740" s="196"/>
      <c r="JA740" s="196"/>
      <c r="JB740" s="196"/>
      <c r="JC740" s="196"/>
      <c r="JD740" s="196"/>
      <c r="JE740" s="196"/>
      <c r="JF740" s="196"/>
      <c r="JG740" s="196"/>
      <c r="JH740" s="196"/>
      <c r="JI740" s="196"/>
      <c r="JJ740" s="196"/>
      <c r="JK740" s="196"/>
      <c r="JL740" s="196"/>
      <c r="JM740" s="196"/>
      <c r="JN740" s="196"/>
      <c r="JO740" s="196"/>
      <c r="JP740" s="196"/>
      <c r="JQ740" s="196"/>
      <c r="JR740" s="196"/>
      <c r="JS740" s="196"/>
      <c r="JT740" s="196"/>
      <c r="JU740" s="196"/>
      <c r="JV740" s="196"/>
      <c r="JW740" s="196"/>
      <c r="JX740" s="196"/>
      <c r="JY740" s="196"/>
      <c r="JZ740" s="196"/>
      <c r="KA740" s="196"/>
      <c r="KB740" s="196"/>
      <c r="KC740" s="196"/>
      <c r="KD740" s="196"/>
      <c r="KE740" s="196"/>
      <c r="KF740" s="196"/>
      <c r="KG740" s="196"/>
      <c r="KH740" s="196"/>
      <c r="KI740" s="196"/>
      <c r="KJ740" s="196"/>
      <c r="KK740" s="196"/>
      <c r="KL740" s="196"/>
      <c r="KM740" s="196"/>
      <c r="KN740" s="196"/>
      <c r="KO740" s="196"/>
      <c r="KP740" s="196"/>
      <c r="KQ740" s="196"/>
      <c r="KR740" s="196"/>
      <c r="KS740" s="196"/>
      <c r="KT740" s="196"/>
      <c r="KU740" s="196"/>
      <c r="KV740" s="196"/>
      <c r="KW740" s="196"/>
      <c r="KX740" s="196"/>
      <c r="KY740" s="196"/>
      <c r="KZ740" s="196"/>
      <c r="LA740" s="196"/>
      <c r="LB740" s="196"/>
      <c r="LC740" s="196"/>
      <c r="LD740" s="196"/>
      <c r="LE740" s="196"/>
      <c r="LF740" s="196"/>
      <c r="LG740" s="196"/>
      <c r="LH740" s="196"/>
      <c r="LI740" s="196"/>
      <c r="LJ740" s="196"/>
      <c r="LK740" s="196"/>
      <c r="LL740" s="196"/>
      <c r="LM740" s="196"/>
      <c r="LN740" s="196"/>
      <c r="LO740" s="196"/>
      <c r="LP740" s="196"/>
      <c r="LQ740" s="196"/>
      <c r="LR740" s="196"/>
      <c r="LS740" s="196"/>
      <c r="LT740" s="196"/>
      <c r="LU740" s="196"/>
      <c r="LV740" s="196"/>
      <c r="LW740" s="196"/>
      <c r="LX740" s="196"/>
      <c r="LY740" s="196"/>
      <c r="LZ740" s="196"/>
      <c r="MA740" s="196"/>
      <c r="MB740" s="196"/>
      <c r="MC740" s="196"/>
      <c r="MD740" s="196"/>
      <c r="ME740" s="196"/>
      <c r="MF740" s="196"/>
      <c r="MG740" s="196"/>
      <c r="MH740" s="196"/>
      <c r="MI740" s="196"/>
      <c r="MJ740" s="196"/>
      <c r="MK740" s="196"/>
      <c r="ML740" s="196"/>
      <c r="MM740" s="196"/>
      <c r="MN740" s="196"/>
      <c r="MO740" s="196"/>
      <c r="MP740" s="196"/>
      <c r="MQ740" s="196"/>
      <c r="MR740" s="196"/>
      <c r="MS740" s="196"/>
      <c r="MT740" s="196"/>
      <c r="MU740" s="196"/>
      <c r="MV740" s="196"/>
      <c r="MW740" s="196"/>
      <c r="MX740" s="196"/>
      <c r="MY740" s="196"/>
      <c r="MZ740" s="196"/>
      <c r="NA740" s="196"/>
      <c r="NB740" s="196"/>
      <c r="NC740" s="196"/>
      <c r="ND740" s="196"/>
      <c r="NE740" s="196"/>
      <c r="NF740" s="196"/>
      <c r="NG740" s="196"/>
      <c r="NH740" s="196"/>
      <c r="NI740" s="196"/>
      <c r="NJ740" s="196"/>
      <c r="NK740" s="196"/>
      <c r="NL740" s="196"/>
      <c r="NM740" s="196"/>
      <c r="NN740" s="196"/>
      <c r="NO740" s="196"/>
      <c r="NP740" s="196"/>
      <c r="NQ740" s="196"/>
      <c r="NR740" s="196"/>
      <c r="NS740" s="196"/>
      <c r="NT740" s="196"/>
      <c r="NU740" s="196"/>
      <c r="NV740" s="196"/>
      <c r="NW740" s="196"/>
      <c r="NX740" s="196"/>
      <c r="NY740" s="196"/>
      <c r="NZ740" s="196"/>
      <c r="OA740" s="196"/>
      <c r="OB740" s="196"/>
      <c r="OC740" s="196"/>
      <c r="OD740" s="196"/>
      <c r="OE740" s="196"/>
      <c r="OF740" s="196"/>
      <c r="OG740" s="196"/>
      <c r="OH740" s="196"/>
      <c r="OI740" s="196"/>
      <c r="OJ740" s="196"/>
      <c r="OK740" s="196"/>
      <c r="OL740" s="196"/>
      <c r="AFC740" s="196"/>
      <c r="AFD740" s="196"/>
      <c r="AFE740" s="196"/>
      <c r="AFF740" s="196"/>
      <c r="AFG740" s="196"/>
      <c r="AFH740" s="196"/>
      <c r="AFI740" s="196"/>
      <c r="AFJ740" s="196"/>
      <c r="AFK740" s="196"/>
      <c r="AFL740" s="196"/>
      <c r="AFM740" s="196"/>
      <c r="AFN740" s="196"/>
      <c r="AFO740" s="196"/>
      <c r="AFP740" s="196"/>
      <c r="AFQ740" s="196"/>
      <c r="AFR740" s="196"/>
      <c r="AFS740" s="196"/>
      <c r="AFT740" s="196"/>
      <c r="AFU740" s="196"/>
      <c r="AFV740" s="196"/>
      <c r="AFW740" s="196"/>
      <c r="AFX740" s="196"/>
      <c r="AFY740" s="196"/>
      <c r="AFZ740" s="196"/>
      <c r="AGA740" s="196"/>
      <c r="AGB740" s="196"/>
      <c r="AGC740" s="196"/>
      <c r="AGD740" s="196"/>
      <c r="AGE740" s="196"/>
      <c r="AGF740" s="196"/>
      <c r="AGG740" s="196"/>
      <c r="AGH740" s="196"/>
      <c r="AGI740" s="196"/>
      <c r="AGJ740" s="196"/>
      <c r="AGK740" s="196"/>
      <c r="AGL740" s="196"/>
      <c r="AGM740" s="196"/>
      <c r="AGN740" s="196"/>
      <c r="AGO740" s="196"/>
      <c r="AGP740" s="196"/>
    </row>
    <row r="741" spans="1:874" ht="15.75" customHeight="1" x14ac:dyDescent="0.25">
      <c r="A741" s="196"/>
      <c r="B741" s="196"/>
      <c r="C741" s="196"/>
      <c r="D741" s="205"/>
      <c r="E741" s="196"/>
      <c r="F741" s="196"/>
      <c r="G741" s="196"/>
      <c r="H741" s="196"/>
      <c r="I741" s="196"/>
      <c r="J741" s="196"/>
      <c r="K741" s="196"/>
      <c r="L741" s="206"/>
      <c r="M741" s="196"/>
      <c r="N741" s="196"/>
      <c r="O741" s="205"/>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c r="AM741" s="196"/>
      <c r="AN741" s="196"/>
      <c r="AO741" s="196"/>
      <c r="AP741" s="196"/>
      <c r="AQ741" s="196"/>
      <c r="AR741" s="196"/>
      <c r="AS741" s="196"/>
      <c r="AT741" s="196"/>
      <c r="AU741" s="196"/>
      <c r="AV741" s="196"/>
      <c r="AW741" s="196"/>
      <c r="AX741" s="196"/>
      <c r="AY741" s="196"/>
      <c r="AZ741" s="196"/>
      <c r="BA741" s="196"/>
      <c r="BB741" s="196"/>
      <c r="BC741" s="196"/>
      <c r="BD741" s="196"/>
      <c r="BE741" s="196"/>
      <c r="BF741" s="196"/>
      <c r="BG741" s="196"/>
      <c r="BH741" s="196"/>
      <c r="BI741" s="196"/>
      <c r="BJ741" s="196"/>
      <c r="BK741" s="196"/>
      <c r="BL741" s="196"/>
      <c r="BM741" s="196"/>
      <c r="BN741" s="196"/>
      <c r="BO741" s="196"/>
      <c r="BP741" s="196"/>
      <c r="BQ741" s="196"/>
      <c r="BR741" s="196"/>
      <c r="BS741" s="196"/>
      <c r="BT741" s="196"/>
      <c r="BU741" s="196"/>
      <c r="BV741" s="196"/>
      <c r="BW741" s="196"/>
      <c r="BX741" s="196"/>
      <c r="BY741" s="196"/>
      <c r="BZ741" s="196"/>
      <c r="CA741" s="196"/>
      <c r="CB741" s="196"/>
      <c r="CC741" s="196"/>
      <c r="CD741" s="196"/>
      <c r="CE741" s="196"/>
      <c r="CF741" s="196"/>
      <c r="CG741" s="196"/>
      <c r="CH741" s="196"/>
      <c r="CI741" s="196"/>
      <c r="CJ741" s="196"/>
      <c r="CK741" s="196"/>
      <c r="CL741" s="196"/>
      <c r="CM741" s="196"/>
      <c r="CN741" s="196"/>
      <c r="CO741" s="196"/>
      <c r="CP741" s="196"/>
      <c r="CQ741" s="196"/>
      <c r="CR741" s="196"/>
      <c r="CS741" s="196"/>
      <c r="CT741" s="196"/>
      <c r="CU741" s="196"/>
      <c r="CV741" s="196"/>
      <c r="CW741" s="196"/>
      <c r="CX741" s="196"/>
      <c r="CY741" s="196"/>
      <c r="CZ741" s="196"/>
      <c r="DA741" s="196"/>
      <c r="DB741" s="196"/>
      <c r="DC741" s="196"/>
      <c r="DD741" s="196"/>
      <c r="DE741" s="196"/>
      <c r="DF741" s="196"/>
      <c r="DG741" s="196"/>
      <c r="DH741" s="196"/>
      <c r="DI741" s="196"/>
      <c r="DJ741" s="196"/>
      <c r="DK741" s="196"/>
      <c r="DL741" s="196"/>
      <c r="DM741" s="196"/>
      <c r="DN741" s="196"/>
      <c r="DO741" s="196"/>
      <c r="DP741" s="196"/>
      <c r="DQ741" s="196"/>
      <c r="DR741" s="196"/>
      <c r="DS741" s="196"/>
      <c r="DT741" s="196"/>
      <c r="DU741" s="196"/>
      <c r="DV741" s="196"/>
      <c r="DW741" s="196"/>
      <c r="DX741" s="196"/>
      <c r="DY741" s="196"/>
      <c r="DZ741" s="196"/>
      <c r="EA741" s="196"/>
      <c r="EB741" s="196"/>
      <c r="EC741" s="196"/>
      <c r="ED741" s="196"/>
      <c r="EE741" s="196"/>
      <c r="EF741" s="196"/>
      <c r="EG741" s="196"/>
      <c r="EH741" s="196"/>
      <c r="EI741" s="196"/>
      <c r="EJ741" s="196"/>
      <c r="EK741" s="196"/>
      <c r="EL741" s="196"/>
      <c r="EM741" s="196"/>
      <c r="EN741" s="196"/>
      <c r="EO741" s="196"/>
      <c r="EP741" s="196"/>
      <c r="EQ741" s="196"/>
      <c r="ER741" s="196"/>
      <c r="ES741" s="196"/>
      <c r="ET741" s="196"/>
      <c r="EU741" s="196"/>
      <c r="EV741" s="196"/>
      <c r="EW741" s="196"/>
      <c r="EX741" s="196"/>
      <c r="EY741" s="196"/>
      <c r="EZ741" s="196"/>
      <c r="FA741" s="196"/>
      <c r="FB741" s="196"/>
      <c r="FC741" s="196"/>
      <c r="FD741" s="196"/>
      <c r="FE741" s="196"/>
      <c r="FF741" s="196"/>
      <c r="FG741" s="196"/>
      <c r="FH741" s="196"/>
      <c r="FI741" s="196"/>
      <c r="FJ741" s="196"/>
      <c r="FK741" s="196"/>
      <c r="FL741" s="196"/>
      <c r="FM741" s="196"/>
      <c r="FN741" s="196"/>
      <c r="FO741" s="196"/>
      <c r="FP741" s="196"/>
      <c r="FQ741" s="196"/>
      <c r="FR741" s="196"/>
      <c r="FS741" s="196"/>
      <c r="FT741" s="196"/>
      <c r="FU741" s="196"/>
      <c r="FV741" s="196"/>
      <c r="FW741" s="196"/>
      <c r="FX741" s="196"/>
      <c r="FY741" s="196"/>
      <c r="FZ741" s="196"/>
      <c r="GA741" s="196"/>
      <c r="GB741" s="196"/>
      <c r="GC741" s="196"/>
      <c r="GD741" s="196"/>
      <c r="GE741" s="196"/>
      <c r="GF741" s="196"/>
      <c r="GG741" s="196"/>
      <c r="GH741" s="196"/>
      <c r="GI741" s="196"/>
      <c r="GJ741" s="196"/>
      <c r="GK741" s="196"/>
      <c r="GL741" s="196"/>
      <c r="GM741" s="196"/>
      <c r="GN741" s="196"/>
      <c r="GO741" s="196"/>
      <c r="GP741" s="196"/>
      <c r="GQ741" s="196"/>
      <c r="GR741" s="196"/>
      <c r="GS741" s="196"/>
      <c r="GT741" s="196"/>
      <c r="GU741" s="196"/>
      <c r="GV741" s="196"/>
      <c r="GW741" s="196"/>
      <c r="GX741" s="196"/>
      <c r="GY741" s="196"/>
      <c r="GZ741" s="196"/>
      <c r="HA741" s="196"/>
      <c r="HB741" s="196"/>
      <c r="HC741" s="196"/>
      <c r="HD741" s="196"/>
      <c r="HE741" s="196"/>
      <c r="HF741" s="196"/>
      <c r="HG741" s="196"/>
      <c r="HH741" s="196"/>
      <c r="HI741" s="196"/>
      <c r="HJ741" s="196"/>
      <c r="HK741" s="196"/>
      <c r="HL741" s="196"/>
      <c r="HM741" s="196"/>
      <c r="HN741" s="196"/>
      <c r="HO741" s="196"/>
      <c r="HP741" s="196"/>
      <c r="HQ741" s="196"/>
      <c r="HR741" s="196"/>
      <c r="HS741" s="196"/>
      <c r="HT741" s="196"/>
      <c r="HU741" s="196"/>
      <c r="HV741" s="196"/>
      <c r="HW741" s="196"/>
      <c r="HX741" s="196"/>
      <c r="HY741" s="196"/>
      <c r="HZ741" s="196"/>
      <c r="IA741" s="196"/>
      <c r="IB741" s="196"/>
      <c r="IC741" s="196"/>
      <c r="ID741" s="196"/>
      <c r="IE741" s="196"/>
      <c r="IF741" s="196"/>
      <c r="IG741" s="196"/>
      <c r="IH741" s="196"/>
      <c r="II741" s="196"/>
      <c r="IJ741" s="196"/>
      <c r="IK741" s="196"/>
      <c r="IL741" s="196"/>
      <c r="IM741" s="196"/>
      <c r="IN741" s="196"/>
      <c r="IO741" s="196"/>
      <c r="IP741" s="196"/>
      <c r="IQ741" s="196"/>
      <c r="IR741" s="196"/>
      <c r="IS741" s="196"/>
      <c r="IT741" s="196"/>
      <c r="IU741" s="196"/>
      <c r="IV741" s="196"/>
      <c r="IW741" s="196"/>
      <c r="IX741" s="196"/>
      <c r="IY741" s="196"/>
      <c r="IZ741" s="196"/>
      <c r="JA741" s="196"/>
      <c r="JB741" s="196"/>
      <c r="JC741" s="196"/>
      <c r="JD741" s="196"/>
      <c r="JE741" s="196"/>
      <c r="JF741" s="196"/>
      <c r="JG741" s="196"/>
      <c r="JH741" s="196"/>
      <c r="JI741" s="196"/>
      <c r="JJ741" s="196"/>
      <c r="JK741" s="196"/>
      <c r="JL741" s="196"/>
      <c r="JM741" s="196"/>
      <c r="JN741" s="196"/>
      <c r="JO741" s="196"/>
      <c r="JP741" s="196"/>
      <c r="JQ741" s="196"/>
      <c r="JR741" s="196"/>
      <c r="JS741" s="196"/>
      <c r="JT741" s="196"/>
      <c r="JU741" s="196"/>
      <c r="JV741" s="196"/>
      <c r="JW741" s="196"/>
      <c r="JX741" s="196"/>
      <c r="JY741" s="196"/>
      <c r="JZ741" s="196"/>
      <c r="KA741" s="196"/>
      <c r="KB741" s="196"/>
      <c r="KC741" s="196"/>
      <c r="KD741" s="196"/>
      <c r="KE741" s="196"/>
      <c r="KF741" s="196"/>
      <c r="KG741" s="196"/>
      <c r="KH741" s="196"/>
      <c r="KI741" s="196"/>
      <c r="KJ741" s="196"/>
      <c r="KK741" s="196"/>
      <c r="KL741" s="196"/>
      <c r="KM741" s="196"/>
      <c r="KN741" s="196"/>
      <c r="KO741" s="196"/>
      <c r="KP741" s="196"/>
      <c r="KQ741" s="196"/>
      <c r="KR741" s="196"/>
      <c r="KS741" s="196"/>
      <c r="KT741" s="196"/>
      <c r="KU741" s="196"/>
      <c r="KV741" s="196"/>
      <c r="KW741" s="196"/>
      <c r="KX741" s="196"/>
      <c r="KY741" s="196"/>
      <c r="KZ741" s="196"/>
      <c r="LA741" s="196"/>
      <c r="LB741" s="196"/>
      <c r="LC741" s="196"/>
      <c r="LD741" s="196"/>
      <c r="LE741" s="196"/>
      <c r="LF741" s="196"/>
      <c r="LG741" s="196"/>
      <c r="LH741" s="196"/>
      <c r="LI741" s="196"/>
      <c r="LJ741" s="196"/>
      <c r="LK741" s="196"/>
      <c r="LL741" s="196"/>
      <c r="LM741" s="196"/>
      <c r="LN741" s="196"/>
      <c r="LO741" s="196"/>
      <c r="LP741" s="196"/>
      <c r="LQ741" s="196"/>
      <c r="LR741" s="196"/>
      <c r="LS741" s="196"/>
      <c r="LT741" s="196"/>
      <c r="LU741" s="196"/>
      <c r="LV741" s="196"/>
      <c r="LW741" s="196"/>
      <c r="LX741" s="196"/>
      <c r="LY741" s="196"/>
      <c r="LZ741" s="196"/>
      <c r="MA741" s="196"/>
      <c r="MB741" s="196"/>
      <c r="MC741" s="196"/>
      <c r="MD741" s="196"/>
      <c r="ME741" s="196"/>
      <c r="MF741" s="196"/>
      <c r="MG741" s="196"/>
      <c r="MH741" s="196"/>
      <c r="MI741" s="196"/>
      <c r="MJ741" s="196"/>
      <c r="MK741" s="196"/>
      <c r="ML741" s="196"/>
      <c r="MM741" s="196"/>
      <c r="MN741" s="196"/>
      <c r="MO741" s="196"/>
      <c r="MP741" s="196"/>
      <c r="MQ741" s="196"/>
      <c r="MR741" s="196"/>
      <c r="MS741" s="196"/>
      <c r="MT741" s="196"/>
      <c r="MU741" s="196"/>
      <c r="MV741" s="196"/>
      <c r="MW741" s="196"/>
      <c r="MX741" s="196"/>
      <c r="MY741" s="196"/>
      <c r="MZ741" s="196"/>
      <c r="NA741" s="196"/>
      <c r="NB741" s="196"/>
      <c r="NC741" s="196"/>
      <c r="ND741" s="196"/>
      <c r="NE741" s="196"/>
      <c r="NF741" s="196"/>
      <c r="NG741" s="196"/>
      <c r="NH741" s="196"/>
      <c r="NI741" s="196"/>
      <c r="NJ741" s="196"/>
      <c r="NK741" s="196"/>
      <c r="NL741" s="196"/>
      <c r="NM741" s="196"/>
      <c r="NN741" s="196"/>
      <c r="NO741" s="196"/>
      <c r="NP741" s="196"/>
      <c r="NQ741" s="196"/>
      <c r="NR741" s="196"/>
      <c r="NS741" s="196"/>
      <c r="NT741" s="196"/>
      <c r="NU741" s="196"/>
      <c r="NV741" s="196"/>
      <c r="NW741" s="196"/>
      <c r="NX741" s="196"/>
      <c r="NY741" s="196"/>
      <c r="NZ741" s="196"/>
      <c r="OA741" s="196"/>
      <c r="OB741" s="196"/>
      <c r="OC741" s="196"/>
      <c r="OD741" s="196"/>
      <c r="OE741" s="196"/>
      <c r="OF741" s="196"/>
      <c r="OG741" s="196"/>
      <c r="OH741" s="196"/>
      <c r="OI741" s="196"/>
      <c r="OJ741" s="196"/>
      <c r="OK741" s="196"/>
      <c r="OL741" s="196"/>
      <c r="AFC741" s="196"/>
      <c r="AFD741" s="196"/>
      <c r="AFE741" s="196"/>
      <c r="AFF741" s="196"/>
      <c r="AFG741" s="196"/>
      <c r="AFH741" s="196"/>
      <c r="AFI741" s="196"/>
      <c r="AFJ741" s="196"/>
      <c r="AFK741" s="196"/>
      <c r="AFL741" s="196"/>
      <c r="AFM741" s="196"/>
      <c r="AFN741" s="196"/>
      <c r="AFO741" s="196"/>
      <c r="AFP741" s="196"/>
      <c r="AFQ741" s="196"/>
      <c r="AFR741" s="196"/>
      <c r="AFS741" s="196"/>
      <c r="AFT741" s="196"/>
      <c r="AFU741" s="196"/>
      <c r="AFV741" s="196"/>
      <c r="AFW741" s="196"/>
      <c r="AFX741" s="196"/>
      <c r="AFY741" s="196"/>
      <c r="AFZ741" s="196"/>
      <c r="AGA741" s="196"/>
      <c r="AGB741" s="196"/>
      <c r="AGC741" s="196"/>
      <c r="AGD741" s="196"/>
      <c r="AGE741" s="196"/>
      <c r="AGF741" s="196"/>
      <c r="AGG741" s="196"/>
      <c r="AGH741" s="196"/>
      <c r="AGI741" s="196"/>
      <c r="AGJ741" s="196"/>
      <c r="AGK741" s="196"/>
      <c r="AGL741" s="196"/>
      <c r="AGM741" s="196"/>
      <c r="AGN741" s="196"/>
      <c r="AGO741" s="196"/>
      <c r="AGP741" s="196"/>
    </row>
    <row r="742" spans="1:874" ht="15.75" customHeight="1" x14ac:dyDescent="0.25">
      <c r="A742" s="196"/>
      <c r="B742" s="196"/>
      <c r="C742" s="196"/>
      <c r="D742" s="205"/>
      <c r="E742" s="196"/>
      <c r="F742" s="196"/>
      <c r="G742" s="196"/>
      <c r="H742" s="196"/>
      <c r="I742" s="196"/>
      <c r="J742" s="196"/>
      <c r="K742" s="196"/>
      <c r="L742" s="206"/>
      <c r="M742" s="196"/>
      <c r="N742" s="196"/>
      <c r="O742" s="205"/>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c r="AM742" s="196"/>
      <c r="AN742" s="196"/>
      <c r="AO742" s="196"/>
      <c r="AP742" s="196"/>
      <c r="AQ742" s="196"/>
      <c r="AR742" s="196"/>
      <c r="AS742" s="196"/>
      <c r="AT742" s="196"/>
      <c r="AU742" s="196"/>
      <c r="AV742" s="196"/>
      <c r="AW742" s="196"/>
      <c r="AX742" s="196"/>
      <c r="AY742" s="196"/>
      <c r="AZ742" s="196"/>
      <c r="BA742" s="196"/>
      <c r="BB742" s="196"/>
      <c r="BC742" s="196"/>
      <c r="BD742" s="196"/>
      <c r="BE742" s="196"/>
      <c r="BF742" s="196"/>
      <c r="BG742" s="196"/>
      <c r="BH742" s="196"/>
      <c r="BI742" s="196"/>
      <c r="BJ742" s="196"/>
      <c r="BK742" s="196"/>
      <c r="BL742" s="196"/>
      <c r="BM742" s="196"/>
      <c r="BN742" s="196"/>
      <c r="BO742" s="196"/>
      <c r="BP742" s="196"/>
      <c r="BQ742" s="196"/>
      <c r="BR742" s="196"/>
      <c r="BS742" s="196"/>
      <c r="BT742" s="196"/>
      <c r="BU742" s="196"/>
      <c r="BV742" s="196"/>
      <c r="BW742" s="196"/>
      <c r="BX742" s="196"/>
      <c r="BY742" s="196"/>
      <c r="BZ742" s="196"/>
      <c r="CA742" s="196"/>
      <c r="CB742" s="196"/>
      <c r="CC742" s="196"/>
      <c r="CD742" s="196"/>
      <c r="CE742" s="196"/>
      <c r="CF742" s="196"/>
      <c r="CG742" s="196"/>
      <c r="CH742" s="196"/>
      <c r="CI742" s="196"/>
      <c r="CJ742" s="196"/>
      <c r="CK742" s="196"/>
      <c r="CL742" s="196"/>
      <c r="CM742" s="196"/>
      <c r="CN742" s="196"/>
      <c r="CO742" s="196"/>
      <c r="CP742" s="196"/>
      <c r="CQ742" s="196"/>
      <c r="CR742" s="196"/>
      <c r="CS742" s="196"/>
      <c r="CT742" s="196"/>
      <c r="CU742" s="196"/>
      <c r="CV742" s="196"/>
      <c r="CW742" s="196"/>
      <c r="CX742" s="196"/>
      <c r="CY742" s="196"/>
      <c r="CZ742" s="196"/>
      <c r="DA742" s="196"/>
      <c r="DB742" s="196"/>
      <c r="DC742" s="196"/>
      <c r="DD742" s="196"/>
      <c r="DE742" s="196"/>
      <c r="DF742" s="196"/>
      <c r="DG742" s="196"/>
      <c r="DH742" s="196"/>
      <c r="DI742" s="196"/>
      <c r="DJ742" s="196"/>
      <c r="DK742" s="196"/>
      <c r="DL742" s="196"/>
      <c r="DM742" s="196"/>
      <c r="DN742" s="196"/>
      <c r="DO742" s="196"/>
      <c r="DP742" s="196"/>
      <c r="DQ742" s="196"/>
      <c r="DR742" s="196"/>
      <c r="DS742" s="196"/>
      <c r="DT742" s="196"/>
      <c r="DU742" s="196"/>
      <c r="DV742" s="196"/>
      <c r="DW742" s="196"/>
      <c r="DX742" s="196"/>
      <c r="DY742" s="196"/>
      <c r="DZ742" s="196"/>
      <c r="EA742" s="196"/>
      <c r="EB742" s="196"/>
      <c r="EC742" s="196"/>
      <c r="ED742" s="196"/>
      <c r="EE742" s="196"/>
      <c r="EF742" s="196"/>
      <c r="EG742" s="196"/>
      <c r="EH742" s="196"/>
      <c r="EI742" s="196"/>
      <c r="EJ742" s="196"/>
      <c r="EK742" s="196"/>
      <c r="EL742" s="196"/>
      <c r="EM742" s="196"/>
      <c r="EN742" s="196"/>
      <c r="EO742" s="196"/>
      <c r="EP742" s="196"/>
      <c r="EQ742" s="196"/>
      <c r="ER742" s="196"/>
      <c r="ES742" s="196"/>
      <c r="ET742" s="196"/>
      <c r="EU742" s="196"/>
      <c r="EV742" s="196"/>
      <c r="EW742" s="196"/>
      <c r="EX742" s="196"/>
      <c r="EY742" s="196"/>
      <c r="EZ742" s="196"/>
      <c r="FA742" s="196"/>
      <c r="FB742" s="196"/>
      <c r="FC742" s="196"/>
      <c r="FD742" s="196"/>
      <c r="FE742" s="196"/>
      <c r="FF742" s="196"/>
      <c r="FG742" s="196"/>
      <c r="FH742" s="196"/>
      <c r="FI742" s="196"/>
      <c r="FJ742" s="196"/>
      <c r="FK742" s="196"/>
      <c r="FL742" s="196"/>
      <c r="FM742" s="196"/>
      <c r="FN742" s="196"/>
      <c r="FO742" s="196"/>
      <c r="FP742" s="196"/>
      <c r="FQ742" s="196"/>
      <c r="FR742" s="196"/>
      <c r="FS742" s="196"/>
      <c r="FT742" s="196"/>
      <c r="FU742" s="196"/>
      <c r="FV742" s="196"/>
      <c r="FW742" s="196"/>
      <c r="FX742" s="196"/>
      <c r="FY742" s="196"/>
      <c r="FZ742" s="196"/>
      <c r="GA742" s="196"/>
      <c r="GB742" s="196"/>
      <c r="GC742" s="196"/>
      <c r="GD742" s="196"/>
      <c r="GE742" s="196"/>
      <c r="GF742" s="196"/>
      <c r="GG742" s="196"/>
      <c r="GH742" s="196"/>
      <c r="GI742" s="196"/>
      <c r="GJ742" s="196"/>
      <c r="GK742" s="196"/>
      <c r="GL742" s="196"/>
      <c r="GM742" s="196"/>
      <c r="GN742" s="196"/>
      <c r="GO742" s="196"/>
      <c r="GP742" s="196"/>
      <c r="GQ742" s="196"/>
      <c r="GR742" s="196"/>
      <c r="GS742" s="196"/>
      <c r="GT742" s="196"/>
      <c r="GU742" s="196"/>
      <c r="GV742" s="196"/>
      <c r="GW742" s="196"/>
      <c r="GX742" s="196"/>
      <c r="GY742" s="196"/>
      <c r="GZ742" s="196"/>
      <c r="HA742" s="196"/>
      <c r="HB742" s="196"/>
      <c r="HC742" s="196"/>
      <c r="HD742" s="196"/>
      <c r="HE742" s="196"/>
      <c r="HF742" s="196"/>
      <c r="HG742" s="196"/>
      <c r="HH742" s="196"/>
      <c r="HI742" s="196"/>
      <c r="HJ742" s="196"/>
      <c r="HK742" s="196"/>
      <c r="HL742" s="196"/>
      <c r="HM742" s="196"/>
      <c r="HN742" s="196"/>
      <c r="HO742" s="196"/>
      <c r="HP742" s="196"/>
      <c r="HQ742" s="196"/>
      <c r="HR742" s="196"/>
      <c r="HS742" s="196"/>
      <c r="HT742" s="196"/>
      <c r="HU742" s="196"/>
      <c r="HV742" s="196"/>
      <c r="HW742" s="196"/>
      <c r="HX742" s="196"/>
      <c r="HY742" s="196"/>
      <c r="HZ742" s="196"/>
      <c r="IA742" s="196"/>
      <c r="IB742" s="196"/>
      <c r="IC742" s="196"/>
      <c r="ID742" s="196"/>
      <c r="IE742" s="196"/>
      <c r="IF742" s="196"/>
      <c r="IG742" s="196"/>
      <c r="IH742" s="196"/>
      <c r="II742" s="196"/>
      <c r="IJ742" s="196"/>
      <c r="IK742" s="196"/>
      <c r="IL742" s="196"/>
      <c r="IM742" s="196"/>
      <c r="IN742" s="196"/>
      <c r="IO742" s="196"/>
      <c r="IP742" s="196"/>
      <c r="IQ742" s="196"/>
      <c r="IR742" s="196"/>
      <c r="IS742" s="196"/>
      <c r="IT742" s="196"/>
      <c r="IU742" s="196"/>
      <c r="IV742" s="196"/>
      <c r="IW742" s="196"/>
      <c r="IX742" s="196"/>
      <c r="IY742" s="196"/>
      <c r="IZ742" s="196"/>
      <c r="JA742" s="196"/>
      <c r="JB742" s="196"/>
      <c r="JC742" s="196"/>
      <c r="JD742" s="196"/>
      <c r="JE742" s="196"/>
      <c r="JF742" s="196"/>
      <c r="JG742" s="196"/>
      <c r="JH742" s="196"/>
      <c r="JI742" s="196"/>
      <c r="JJ742" s="196"/>
      <c r="JK742" s="196"/>
      <c r="JL742" s="196"/>
      <c r="JM742" s="196"/>
      <c r="JN742" s="196"/>
      <c r="JO742" s="196"/>
      <c r="JP742" s="196"/>
      <c r="JQ742" s="196"/>
      <c r="JR742" s="196"/>
      <c r="JS742" s="196"/>
      <c r="JT742" s="196"/>
      <c r="JU742" s="196"/>
      <c r="JV742" s="196"/>
      <c r="JW742" s="196"/>
      <c r="JX742" s="196"/>
      <c r="JY742" s="196"/>
      <c r="JZ742" s="196"/>
      <c r="KA742" s="196"/>
      <c r="KB742" s="196"/>
      <c r="KC742" s="196"/>
      <c r="KD742" s="196"/>
      <c r="KE742" s="196"/>
      <c r="KF742" s="196"/>
      <c r="KG742" s="196"/>
      <c r="KH742" s="196"/>
      <c r="KI742" s="196"/>
      <c r="KJ742" s="196"/>
      <c r="KK742" s="196"/>
      <c r="KL742" s="196"/>
      <c r="KM742" s="196"/>
      <c r="KN742" s="196"/>
      <c r="KO742" s="196"/>
      <c r="KP742" s="196"/>
      <c r="KQ742" s="196"/>
      <c r="KR742" s="196"/>
      <c r="KS742" s="196"/>
      <c r="KT742" s="196"/>
      <c r="KU742" s="196"/>
      <c r="KV742" s="196"/>
      <c r="KW742" s="196"/>
      <c r="KX742" s="196"/>
      <c r="KY742" s="196"/>
      <c r="KZ742" s="196"/>
      <c r="LA742" s="196"/>
      <c r="LB742" s="196"/>
      <c r="LC742" s="196"/>
      <c r="LD742" s="196"/>
      <c r="LE742" s="196"/>
      <c r="LF742" s="196"/>
      <c r="LG742" s="196"/>
      <c r="LH742" s="196"/>
      <c r="LI742" s="196"/>
      <c r="LJ742" s="196"/>
      <c r="LK742" s="196"/>
      <c r="LL742" s="196"/>
      <c r="LM742" s="196"/>
      <c r="LN742" s="196"/>
      <c r="LO742" s="196"/>
      <c r="LP742" s="196"/>
      <c r="LQ742" s="196"/>
      <c r="LR742" s="196"/>
      <c r="LS742" s="196"/>
      <c r="LT742" s="196"/>
      <c r="LU742" s="196"/>
      <c r="LV742" s="196"/>
      <c r="LW742" s="196"/>
      <c r="LX742" s="196"/>
      <c r="LY742" s="196"/>
      <c r="LZ742" s="196"/>
      <c r="MA742" s="196"/>
      <c r="MB742" s="196"/>
      <c r="MC742" s="196"/>
      <c r="MD742" s="196"/>
      <c r="ME742" s="196"/>
      <c r="MF742" s="196"/>
      <c r="MG742" s="196"/>
      <c r="MH742" s="196"/>
      <c r="MI742" s="196"/>
      <c r="MJ742" s="196"/>
      <c r="MK742" s="196"/>
      <c r="ML742" s="196"/>
      <c r="MM742" s="196"/>
      <c r="MN742" s="196"/>
      <c r="MO742" s="196"/>
      <c r="MP742" s="196"/>
      <c r="MQ742" s="196"/>
      <c r="MR742" s="196"/>
      <c r="MS742" s="196"/>
      <c r="MT742" s="196"/>
      <c r="MU742" s="196"/>
      <c r="MV742" s="196"/>
      <c r="MW742" s="196"/>
      <c r="MX742" s="196"/>
      <c r="MY742" s="196"/>
      <c r="MZ742" s="196"/>
      <c r="NA742" s="196"/>
      <c r="NB742" s="196"/>
      <c r="NC742" s="196"/>
      <c r="ND742" s="196"/>
      <c r="NE742" s="196"/>
      <c r="NF742" s="196"/>
      <c r="NG742" s="196"/>
      <c r="NH742" s="196"/>
      <c r="NI742" s="196"/>
      <c r="NJ742" s="196"/>
      <c r="NK742" s="196"/>
      <c r="NL742" s="196"/>
      <c r="NM742" s="196"/>
      <c r="NN742" s="196"/>
      <c r="NO742" s="196"/>
      <c r="NP742" s="196"/>
      <c r="NQ742" s="196"/>
      <c r="NR742" s="196"/>
      <c r="NS742" s="196"/>
      <c r="NT742" s="196"/>
      <c r="NU742" s="196"/>
      <c r="NV742" s="196"/>
      <c r="NW742" s="196"/>
      <c r="NX742" s="196"/>
      <c r="NY742" s="196"/>
      <c r="NZ742" s="196"/>
      <c r="OA742" s="196"/>
      <c r="OB742" s="196"/>
      <c r="OC742" s="196"/>
      <c r="OD742" s="196"/>
      <c r="OE742" s="196"/>
      <c r="OF742" s="196"/>
      <c r="OG742" s="196"/>
      <c r="OH742" s="196"/>
      <c r="OI742" s="196"/>
      <c r="OJ742" s="196"/>
      <c r="OK742" s="196"/>
      <c r="OL742" s="196"/>
      <c r="AFC742" s="196"/>
      <c r="AFD742" s="196"/>
      <c r="AFE742" s="196"/>
      <c r="AFF742" s="196"/>
      <c r="AFG742" s="196"/>
      <c r="AFH742" s="196"/>
      <c r="AFI742" s="196"/>
      <c r="AFJ742" s="196"/>
      <c r="AFK742" s="196"/>
      <c r="AFL742" s="196"/>
      <c r="AFM742" s="196"/>
      <c r="AFN742" s="196"/>
      <c r="AFO742" s="196"/>
      <c r="AFP742" s="196"/>
      <c r="AFQ742" s="196"/>
      <c r="AFR742" s="196"/>
      <c r="AFS742" s="196"/>
      <c r="AFT742" s="196"/>
      <c r="AFU742" s="196"/>
      <c r="AFV742" s="196"/>
      <c r="AFW742" s="196"/>
      <c r="AFX742" s="196"/>
      <c r="AFY742" s="196"/>
      <c r="AFZ742" s="196"/>
      <c r="AGA742" s="196"/>
      <c r="AGB742" s="196"/>
      <c r="AGC742" s="196"/>
      <c r="AGD742" s="196"/>
      <c r="AGE742" s="196"/>
      <c r="AGF742" s="196"/>
      <c r="AGG742" s="196"/>
      <c r="AGH742" s="196"/>
      <c r="AGI742" s="196"/>
      <c r="AGJ742" s="196"/>
      <c r="AGK742" s="196"/>
      <c r="AGL742" s="196"/>
      <c r="AGM742" s="196"/>
      <c r="AGN742" s="196"/>
      <c r="AGO742" s="196"/>
      <c r="AGP742" s="196"/>
    </row>
    <row r="743" spans="1:874" ht="15.75" customHeight="1" x14ac:dyDescent="0.25">
      <c r="A743" s="196"/>
      <c r="B743" s="196"/>
      <c r="C743" s="196"/>
      <c r="D743" s="205"/>
      <c r="E743" s="196"/>
      <c r="F743" s="196"/>
      <c r="G743" s="196"/>
      <c r="H743" s="196"/>
      <c r="I743" s="196"/>
      <c r="J743" s="196"/>
      <c r="K743" s="196"/>
      <c r="L743" s="206"/>
      <c r="M743" s="196"/>
      <c r="N743" s="196"/>
      <c r="O743" s="205"/>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c r="AM743" s="196"/>
      <c r="AN743" s="196"/>
      <c r="AO743" s="196"/>
      <c r="AP743" s="196"/>
      <c r="AQ743" s="196"/>
      <c r="AR743" s="196"/>
      <c r="AS743" s="196"/>
      <c r="AT743" s="196"/>
      <c r="AU743" s="196"/>
      <c r="AV743" s="196"/>
      <c r="AW743" s="196"/>
      <c r="AX743" s="196"/>
      <c r="AY743" s="196"/>
      <c r="AZ743" s="196"/>
      <c r="BA743" s="196"/>
      <c r="BB743" s="196"/>
      <c r="BC743" s="196"/>
      <c r="BD743" s="196"/>
      <c r="BE743" s="196"/>
      <c r="BF743" s="196"/>
      <c r="BG743" s="196"/>
      <c r="BH743" s="196"/>
      <c r="BI743" s="196"/>
      <c r="BJ743" s="196"/>
      <c r="BK743" s="196"/>
      <c r="BL743" s="196"/>
      <c r="BM743" s="196"/>
      <c r="BN743" s="196"/>
      <c r="BO743" s="196"/>
      <c r="BP743" s="196"/>
      <c r="BQ743" s="196"/>
      <c r="BR743" s="196"/>
      <c r="BS743" s="196"/>
      <c r="BT743" s="196"/>
      <c r="BU743" s="196"/>
      <c r="BV743" s="196"/>
      <c r="BW743" s="196"/>
      <c r="BX743" s="196"/>
      <c r="BY743" s="196"/>
      <c r="BZ743" s="196"/>
      <c r="CA743" s="196"/>
      <c r="CB743" s="196"/>
      <c r="CC743" s="196"/>
      <c r="CD743" s="196"/>
      <c r="CE743" s="196"/>
      <c r="CF743" s="196"/>
      <c r="CG743" s="196"/>
      <c r="CH743" s="196"/>
      <c r="CI743" s="196"/>
      <c r="CJ743" s="196"/>
      <c r="CK743" s="196"/>
      <c r="CL743" s="196"/>
      <c r="CM743" s="196"/>
      <c r="CN743" s="196"/>
      <c r="CO743" s="196"/>
      <c r="CP743" s="196"/>
      <c r="CQ743" s="196"/>
      <c r="CR743" s="196"/>
      <c r="CS743" s="196"/>
      <c r="CT743" s="196"/>
      <c r="CU743" s="196"/>
      <c r="CV743" s="196"/>
      <c r="CW743" s="196"/>
      <c r="CX743" s="196"/>
      <c r="CY743" s="196"/>
      <c r="CZ743" s="196"/>
      <c r="DA743" s="196"/>
      <c r="DB743" s="196"/>
      <c r="DC743" s="196"/>
      <c r="DD743" s="196"/>
      <c r="DE743" s="196"/>
      <c r="DF743" s="196"/>
      <c r="DG743" s="196"/>
      <c r="DH743" s="196"/>
      <c r="DI743" s="196"/>
      <c r="DJ743" s="196"/>
      <c r="DK743" s="196"/>
      <c r="DL743" s="196"/>
      <c r="DM743" s="196"/>
      <c r="DN743" s="196"/>
      <c r="DO743" s="196"/>
      <c r="DP743" s="196"/>
      <c r="DQ743" s="196"/>
      <c r="DR743" s="196"/>
      <c r="DS743" s="196"/>
      <c r="DT743" s="196"/>
      <c r="DU743" s="196"/>
      <c r="DV743" s="196"/>
      <c r="DW743" s="196"/>
      <c r="DX743" s="196"/>
      <c r="DY743" s="196"/>
      <c r="DZ743" s="196"/>
      <c r="EA743" s="196"/>
      <c r="EB743" s="196"/>
      <c r="EC743" s="196"/>
      <c r="ED743" s="196"/>
      <c r="EE743" s="196"/>
      <c r="EF743" s="196"/>
      <c r="EG743" s="196"/>
      <c r="EH743" s="196"/>
      <c r="EI743" s="196"/>
      <c r="EJ743" s="196"/>
      <c r="EK743" s="196"/>
      <c r="EL743" s="196"/>
      <c r="EM743" s="196"/>
      <c r="EN743" s="196"/>
      <c r="EO743" s="196"/>
      <c r="EP743" s="196"/>
      <c r="EQ743" s="196"/>
      <c r="ER743" s="196"/>
      <c r="ES743" s="196"/>
      <c r="ET743" s="196"/>
      <c r="EU743" s="196"/>
      <c r="EV743" s="196"/>
      <c r="EW743" s="196"/>
      <c r="EX743" s="196"/>
      <c r="EY743" s="196"/>
      <c r="EZ743" s="196"/>
      <c r="FA743" s="196"/>
      <c r="FB743" s="196"/>
      <c r="FC743" s="196"/>
      <c r="FD743" s="196"/>
      <c r="FE743" s="196"/>
      <c r="FF743" s="196"/>
      <c r="FG743" s="196"/>
      <c r="FH743" s="196"/>
      <c r="FI743" s="196"/>
      <c r="FJ743" s="196"/>
      <c r="FK743" s="196"/>
      <c r="FL743" s="196"/>
      <c r="FM743" s="196"/>
      <c r="FN743" s="196"/>
      <c r="FO743" s="196"/>
      <c r="FP743" s="196"/>
      <c r="FQ743" s="196"/>
      <c r="FR743" s="196"/>
      <c r="FS743" s="196"/>
      <c r="FT743" s="196"/>
      <c r="FU743" s="196"/>
      <c r="FV743" s="196"/>
      <c r="FW743" s="196"/>
      <c r="FX743" s="196"/>
      <c r="FY743" s="196"/>
      <c r="FZ743" s="196"/>
      <c r="GA743" s="196"/>
      <c r="GB743" s="196"/>
      <c r="GC743" s="196"/>
      <c r="GD743" s="196"/>
      <c r="GE743" s="196"/>
      <c r="GF743" s="196"/>
      <c r="GG743" s="196"/>
      <c r="GH743" s="196"/>
      <c r="GI743" s="196"/>
      <c r="GJ743" s="196"/>
      <c r="GK743" s="196"/>
      <c r="GL743" s="196"/>
      <c r="GM743" s="196"/>
      <c r="GN743" s="196"/>
      <c r="GO743" s="196"/>
      <c r="GP743" s="196"/>
      <c r="GQ743" s="196"/>
      <c r="GR743" s="196"/>
      <c r="GS743" s="196"/>
      <c r="GT743" s="196"/>
      <c r="GU743" s="196"/>
      <c r="GV743" s="196"/>
      <c r="GW743" s="196"/>
      <c r="GX743" s="196"/>
      <c r="GY743" s="196"/>
      <c r="GZ743" s="196"/>
      <c r="HA743" s="196"/>
      <c r="HB743" s="196"/>
      <c r="HC743" s="196"/>
      <c r="HD743" s="196"/>
      <c r="HE743" s="196"/>
      <c r="HF743" s="196"/>
      <c r="HG743" s="196"/>
      <c r="HH743" s="196"/>
      <c r="HI743" s="196"/>
      <c r="HJ743" s="196"/>
      <c r="HK743" s="196"/>
      <c r="HL743" s="196"/>
      <c r="HM743" s="196"/>
      <c r="HN743" s="196"/>
      <c r="HO743" s="196"/>
      <c r="HP743" s="196"/>
      <c r="HQ743" s="196"/>
      <c r="HR743" s="196"/>
      <c r="HS743" s="196"/>
      <c r="HT743" s="196"/>
      <c r="HU743" s="196"/>
      <c r="HV743" s="196"/>
      <c r="HW743" s="196"/>
      <c r="HX743" s="196"/>
      <c r="HY743" s="196"/>
      <c r="HZ743" s="196"/>
      <c r="IA743" s="196"/>
      <c r="IB743" s="196"/>
      <c r="IC743" s="196"/>
      <c r="ID743" s="196"/>
      <c r="IE743" s="196"/>
      <c r="IF743" s="196"/>
      <c r="IG743" s="196"/>
      <c r="IH743" s="196"/>
      <c r="II743" s="196"/>
      <c r="IJ743" s="196"/>
      <c r="IK743" s="196"/>
      <c r="IL743" s="196"/>
      <c r="IM743" s="196"/>
      <c r="IN743" s="196"/>
      <c r="IO743" s="196"/>
      <c r="IP743" s="196"/>
      <c r="IQ743" s="196"/>
      <c r="IR743" s="196"/>
      <c r="IS743" s="196"/>
      <c r="IT743" s="196"/>
      <c r="IU743" s="196"/>
      <c r="IV743" s="196"/>
      <c r="IW743" s="196"/>
      <c r="IX743" s="196"/>
      <c r="IY743" s="196"/>
      <c r="IZ743" s="196"/>
      <c r="JA743" s="196"/>
      <c r="JB743" s="196"/>
      <c r="JC743" s="196"/>
      <c r="JD743" s="196"/>
      <c r="JE743" s="196"/>
      <c r="JF743" s="196"/>
      <c r="JG743" s="196"/>
      <c r="JH743" s="196"/>
      <c r="JI743" s="196"/>
      <c r="JJ743" s="196"/>
      <c r="JK743" s="196"/>
      <c r="JL743" s="196"/>
      <c r="JM743" s="196"/>
      <c r="JN743" s="196"/>
      <c r="JO743" s="196"/>
      <c r="JP743" s="196"/>
      <c r="JQ743" s="196"/>
      <c r="JR743" s="196"/>
      <c r="JS743" s="196"/>
      <c r="JT743" s="196"/>
      <c r="JU743" s="196"/>
      <c r="JV743" s="196"/>
      <c r="JW743" s="196"/>
      <c r="JX743" s="196"/>
      <c r="JY743" s="196"/>
      <c r="JZ743" s="196"/>
      <c r="KA743" s="196"/>
      <c r="KB743" s="196"/>
      <c r="KC743" s="196"/>
      <c r="KD743" s="196"/>
      <c r="KE743" s="196"/>
      <c r="KF743" s="196"/>
      <c r="KG743" s="196"/>
      <c r="KH743" s="196"/>
      <c r="KI743" s="196"/>
      <c r="KJ743" s="196"/>
      <c r="KK743" s="196"/>
      <c r="KL743" s="196"/>
      <c r="KM743" s="196"/>
      <c r="KN743" s="196"/>
      <c r="KO743" s="196"/>
      <c r="KP743" s="196"/>
      <c r="KQ743" s="196"/>
      <c r="KR743" s="196"/>
      <c r="KS743" s="196"/>
      <c r="KT743" s="196"/>
      <c r="KU743" s="196"/>
      <c r="KV743" s="196"/>
      <c r="KW743" s="196"/>
      <c r="KX743" s="196"/>
      <c r="KY743" s="196"/>
      <c r="KZ743" s="196"/>
      <c r="LA743" s="196"/>
      <c r="LB743" s="196"/>
      <c r="LC743" s="196"/>
      <c r="LD743" s="196"/>
      <c r="LE743" s="196"/>
      <c r="LF743" s="196"/>
      <c r="LG743" s="196"/>
      <c r="LH743" s="196"/>
      <c r="LI743" s="196"/>
      <c r="LJ743" s="196"/>
      <c r="LK743" s="196"/>
      <c r="LL743" s="196"/>
      <c r="LM743" s="196"/>
      <c r="LN743" s="196"/>
      <c r="LO743" s="196"/>
      <c r="LP743" s="196"/>
      <c r="LQ743" s="196"/>
      <c r="LR743" s="196"/>
      <c r="LS743" s="196"/>
      <c r="LT743" s="196"/>
      <c r="LU743" s="196"/>
      <c r="LV743" s="196"/>
      <c r="LW743" s="196"/>
      <c r="LX743" s="196"/>
      <c r="LY743" s="196"/>
      <c r="LZ743" s="196"/>
      <c r="MA743" s="196"/>
      <c r="MB743" s="196"/>
      <c r="MC743" s="196"/>
      <c r="MD743" s="196"/>
      <c r="ME743" s="196"/>
      <c r="MF743" s="196"/>
      <c r="MG743" s="196"/>
      <c r="MH743" s="196"/>
      <c r="MI743" s="196"/>
      <c r="MJ743" s="196"/>
      <c r="MK743" s="196"/>
      <c r="ML743" s="196"/>
      <c r="MM743" s="196"/>
      <c r="MN743" s="196"/>
      <c r="MO743" s="196"/>
      <c r="MP743" s="196"/>
      <c r="MQ743" s="196"/>
      <c r="MR743" s="196"/>
      <c r="MS743" s="196"/>
      <c r="MT743" s="196"/>
      <c r="MU743" s="196"/>
      <c r="MV743" s="196"/>
      <c r="MW743" s="196"/>
      <c r="MX743" s="196"/>
      <c r="MY743" s="196"/>
      <c r="MZ743" s="196"/>
      <c r="NA743" s="196"/>
      <c r="NB743" s="196"/>
      <c r="NC743" s="196"/>
      <c r="ND743" s="196"/>
      <c r="NE743" s="196"/>
      <c r="NF743" s="196"/>
      <c r="NG743" s="196"/>
      <c r="NH743" s="196"/>
      <c r="NI743" s="196"/>
      <c r="NJ743" s="196"/>
      <c r="NK743" s="196"/>
      <c r="NL743" s="196"/>
      <c r="NM743" s="196"/>
      <c r="NN743" s="196"/>
      <c r="NO743" s="196"/>
      <c r="NP743" s="196"/>
      <c r="NQ743" s="196"/>
      <c r="NR743" s="196"/>
      <c r="NS743" s="196"/>
      <c r="NT743" s="196"/>
      <c r="NU743" s="196"/>
      <c r="NV743" s="196"/>
      <c r="NW743" s="196"/>
      <c r="NX743" s="196"/>
      <c r="NY743" s="196"/>
      <c r="NZ743" s="196"/>
      <c r="OA743" s="196"/>
      <c r="OB743" s="196"/>
      <c r="OC743" s="196"/>
      <c r="OD743" s="196"/>
      <c r="OE743" s="196"/>
      <c r="OF743" s="196"/>
      <c r="OG743" s="196"/>
      <c r="OH743" s="196"/>
      <c r="OI743" s="196"/>
      <c r="OJ743" s="196"/>
      <c r="OK743" s="196"/>
      <c r="OL743" s="196"/>
      <c r="AFC743" s="196"/>
      <c r="AFD743" s="196"/>
      <c r="AFE743" s="196"/>
      <c r="AFF743" s="196"/>
      <c r="AFG743" s="196"/>
      <c r="AFH743" s="196"/>
      <c r="AFI743" s="196"/>
      <c r="AFJ743" s="196"/>
      <c r="AFK743" s="196"/>
      <c r="AFL743" s="196"/>
      <c r="AFM743" s="196"/>
      <c r="AFN743" s="196"/>
      <c r="AFO743" s="196"/>
      <c r="AFP743" s="196"/>
      <c r="AFQ743" s="196"/>
      <c r="AFR743" s="196"/>
      <c r="AFS743" s="196"/>
      <c r="AFT743" s="196"/>
      <c r="AFU743" s="196"/>
      <c r="AFV743" s="196"/>
      <c r="AFW743" s="196"/>
      <c r="AFX743" s="196"/>
      <c r="AFY743" s="196"/>
      <c r="AFZ743" s="196"/>
      <c r="AGA743" s="196"/>
      <c r="AGB743" s="196"/>
      <c r="AGC743" s="196"/>
      <c r="AGD743" s="196"/>
      <c r="AGE743" s="196"/>
      <c r="AGF743" s="196"/>
      <c r="AGG743" s="196"/>
      <c r="AGH743" s="196"/>
      <c r="AGI743" s="196"/>
      <c r="AGJ743" s="196"/>
      <c r="AGK743" s="196"/>
      <c r="AGL743" s="196"/>
      <c r="AGM743" s="196"/>
      <c r="AGN743" s="196"/>
      <c r="AGO743" s="196"/>
      <c r="AGP743" s="196"/>
    </row>
    <row r="744" spans="1:874" ht="15.75" customHeight="1" x14ac:dyDescent="0.25">
      <c r="A744" s="196"/>
      <c r="B744" s="196"/>
      <c r="C744" s="196"/>
      <c r="D744" s="205"/>
      <c r="E744" s="196"/>
      <c r="F744" s="196"/>
      <c r="G744" s="196"/>
      <c r="H744" s="196"/>
      <c r="I744" s="196"/>
      <c r="J744" s="196"/>
      <c r="K744" s="196"/>
      <c r="L744" s="206"/>
      <c r="M744" s="196"/>
      <c r="N744" s="196"/>
      <c r="O744" s="205"/>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c r="AM744" s="196"/>
      <c r="AN744" s="196"/>
      <c r="AO744" s="196"/>
      <c r="AP744" s="196"/>
      <c r="AQ744" s="196"/>
      <c r="AR744" s="196"/>
      <c r="AS744" s="196"/>
      <c r="AT744" s="196"/>
      <c r="AU744" s="196"/>
      <c r="AV744" s="196"/>
      <c r="AW744" s="196"/>
      <c r="AX744" s="196"/>
      <c r="AY744" s="196"/>
      <c r="AZ744" s="196"/>
      <c r="BA744" s="196"/>
      <c r="BB744" s="196"/>
      <c r="BC744" s="196"/>
      <c r="BD744" s="196"/>
      <c r="BE744" s="196"/>
      <c r="BF744" s="196"/>
      <c r="BG744" s="196"/>
      <c r="BH744" s="196"/>
      <c r="BI744" s="196"/>
      <c r="BJ744" s="196"/>
      <c r="BK744" s="196"/>
      <c r="BL744" s="196"/>
      <c r="BM744" s="196"/>
      <c r="BN744" s="196"/>
      <c r="BO744" s="196"/>
      <c r="BP744" s="196"/>
      <c r="BQ744" s="196"/>
      <c r="BR744" s="196"/>
      <c r="BS744" s="196"/>
      <c r="BT744" s="196"/>
      <c r="BU744" s="196"/>
      <c r="BV744" s="196"/>
      <c r="BW744" s="196"/>
      <c r="BX744" s="196"/>
      <c r="BY744" s="196"/>
      <c r="BZ744" s="196"/>
      <c r="CA744" s="196"/>
      <c r="CB744" s="196"/>
      <c r="CC744" s="196"/>
      <c r="CD744" s="196"/>
      <c r="CE744" s="196"/>
      <c r="CF744" s="196"/>
      <c r="CG744" s="196"/>
      <c r="CH744" s="196"/>
      <c r="CI744" s="196"/>
      <c r="CJ744" s="196"/>
      <c r="CK744" s="196"/>
      <c r="CL744" s="196"/>
      <c r="CM744" s="196"/>
      <c r="CN744" s="196"/>
      <c r="CO744" s="196"/>
      <c r="CP744" s="196"/>
      <c r="CQ744" s="196"/>
      <c r="CR744" s="196"/>
      <c r="CS744" s="196"/>
      <c r="CT744" s="196"/>
      <c r="CU744" s="196"/>
      <c r="CV744" s="196"/>
      <c r="CW744" s="196"/>
      <c r="CX744" s="196"/>
      <c r="CY744" s="196"/>
      <c r="CZ744" s="196"/>
      <c r="DA744" s="196"/>
      <c r="DB744" s="196"/>
      <c r="DC744" s="196"/>
      <c r="DD744" s="196"/>
      <c r="DE744" s="196"/>
      <c r="DF744" s="196"/>
      <c r="DG744" s="196"/>
      <c r="DH744" s="196"/>
      <c r="DI744" s="196"/>
      <c r="DJ744" s="196"/>
      <c r="DK744" s="196"/>
      <c r="DL744" s="196"/>
      <c r="DM744" s="196"/>
      <c r="DN744" s="196"/>
      <c r="DO744" s="196"/>
      <c r="DP744" s="196"/>
      <c r="DQ744" s="196"/>
      <c r="DR744" s="196"/>
      <c r="DS744" s="196"/>
      <c r="DT744" s="196"/>
      <c r="DU744" s="196"/>
      <c r="DV744" s="196"/>
      <c r="DW744" s="196"/>
      <c r="DX744" s="196"/>
      <c r="DY744" s="196"/>
      <c r="DZ744" s="196"/>
      <c r="EA744" s="196"/>
      <c r="EB744" s="196"/>
      <c r="EC744" s="196"/>
      <c r="ED744" s="196"/>
      <c r="EE744" s="196"/>
      <c r="EF744" s="196"/>
      <c r="EG744" s="196"/>
      <c r="EH744" s="196"/>
      <c r="EI744" s="196"/>
      <c r="EJ744" s="196"/>
      <c r="EK744" s="196"/>
      <c r="EL744" s="196"/>
      <c r="EM744" s="196"/>
      <c r="EN744" s="196"/>
      <c r="EO744" s="196"/>
      <c r="EP744" s="196"/>
      <c r="EQ744" s="196"/>
      <c r="ER744" s="196"/>
      <c r="ES744" s="196"/>
      <c r="ET744" s="196"/>
      <c r="EU744" s="196"/>
      <c r="EV744" s="196"/>
      <c r="EW744" s="196"/>
      <c r="EX744" s="196"/>
      <c r="EY744" s="196"/>
      <c r="EZ744" s="196"/>
      <c r="FA744" s="196"/>
      <c r="FB744" s="196"/>
      <c r="FC744" s="196"/>
      <c r="FD744" s="196"/>
      <c r="FE744" s="196"/>
      <c r="FF744" s="196"/>
      <c r="FG744" s="196"/>
      <c r="FH744" s="196"/>
      <c r="FI744" s="196"/>
      <c r="FJ744" s="196"/>
      <c r="FK744" s="196"/>
      <c r="FL744" s="196"/>
      <c r="FM744" s="196"/>
      <c r="FN744" s="196"/>
      <c r="FO744" s="196"/>
      <c r="FP744" s="196"/>
      <c r="FQ744" s="196"/>
      <c r="FR744" s="196"/>
      <c r="FS744" s="196"/>
      <c r="FT744" s="196"/>
      <c r="FU744" s="196"/>
      <c r="FV744" s="196"/>
      <c r="FW744" s="196"/>
      <c r="FX744" s="196"/>
      <c r="FY744" s="196"/>
      <c r="FZ744" s="196"/>
      <c r="GA744" s="196"/>
      <c r="GB744" s="196"/>
      <c r="GC744" s="196"/>
      <c r="GD744" s="196"/>
      <c r="GE744" s="196"/>
      <c r="GF744" s="196"/>
      <c r="GG744" s="196"/>
      <c r="GH744" s="196"/>
      <c r="GI744" s="196"/>
      <c r="GJ744" s="196"/>
      <c r="GK744" s="196"/>
      <c r="GL744" s="196"/>
      <c r="GM744" s="196"/>
      <c r="GN744" s="196"/>
      <c r="GO744" s="196"/>
      <c r="GP744" s="196"/>
      <c r="GQ744" s="196"/>
      <c r="GR744" s="196"/>
      <c r="GS744" s="196"/>
      <c r="GT744" s="196"/>
      <c r="GU744" s="196"/>
      <c r="GV744" s="196"/>
      <c r="GW744" s="196"/>
      <c r="GX744" s="196"/>
      <c r="GY744" s="196"/>
      <c r="GZ744" s="196"/>
      <c r="HA744" s="196"/>
      <c r="HB744" s="196"/>
      <c r="HC744" s="196"/>
      <c r="HD744" s="196"/>
      <c r="HE744" s="196"/>
      <c r="HF744" s="196"/>
      <c r="HG744" s="196"/>
      <c r="HH744" s="196"/>
      <c r="HI744" s="196"/>
      <c r="HJ744" s="196"/>
      <c r="HK744" s="196"/>
      <c r="HL744" s="196"/>
      <c r="HM744" s="196"/>
      <c r="HN744" s="196"/>
      <c r="HO744" s="196"/>
      <c r="HP744" s="196"/>
      <c r="HQ744" s="196"/>
      <c r="HR744" s="196"/>
      <c r="HS744" s="196"/>
      <c r="HT744" s="196"/>
      <c r="HU744" s="196"/>
      <c r="HV744" s="196"/>
      <c r="HW744" s="196"/>
      <c r="HX744" s="196"/>
      <c r="HY744" s="196"/>
      <c r="HZ744" s="196"/>
      <c r="IA744" s="196"/>
      <c r="IB744" s="196"/>
      <c r="IC744" s="196"/>
      <c r="ID744" s="196"/>
      <c r="IE744" s="196"/>
      <c r="IF744" s="196"/>
      <c r="IG744" s="196"/>
      <c r="IH744" s="196"/>
      <c r="II744" s="196"/>
      <c r="IJ744" s="196"/>
      <c r="IK744" s="196"/>
      <c r="IL744" s="196"/>
      <c r="IM744" s="196"/>
      <c r="IN744" s="196"/>
      <c r="IO744" s="196"/>
      <c r="IP744" s="196"/>
      <c r="IQ744" s="196"/>
      <c r="IR744" s="196"/>
      <c r="IS744" s="196"/>
      <c r="IT744" s="196"/>
      <c r="IU744" s="196"/>
      <c r="IV744" s="196"/>
      <c r="IW744" s="196"/>
      <c r="IX744" s="196"/>
      <c r="IY744" s="196"/>
      <c r="IZ744" s="196"/>
      <c r="JA744" s="196"/>
      <c r="JB744" s="196"/>
      <c r="JC744" s="196"/>
      <c r="JD744" s="196"/>
      <c r="JE744" s="196"/>
      <c r="JF744" s="196"/>
      <c r="JG744" s="196"/>
      <c r="JH744" s="196"/>
      <c r="JI744" s="196"/>
      <c r="JJ744" s="196"/>
      <c r="JK744" s="196"/>
      <c r="JL744" s="196"/>
      <c r="JM744" s="196"/>
      <c r="JN744" s="196"/>
      <c r="JO744" s="196"/>
      <c r="JP744" s="196"/>
      <c r="JQ744" s="196"/>
      <c r="JR744" s="196"/>
      <c r="JS744" s="196"/>
      <c r="JT744" s="196"/>
      <c r="JU744" s="196"/>
      <c r="JV744" s="196"/>
      <c r="JW744" s="196"/>
      <c r="JX744" s="196"/>
      <c r="JY744" s="196"/>
      <c r="JZ744" s="196"/>
      <c r="KA744" s="196"/>
      <c r="KB744" s="196"/>
      <c r="KC744" s="196"/>
      <c r="KD744" s="196"/>
      <c r="KE744" s="196"/>
      <c r="KF744" s="196"/>
      <c r="KG744" s="196"/>
      <c r="KH744" s="196"/>
      <c r="KI744" s="196"/>
      <c r="KJ744" s="196"/>
      <c r="KK744" s="196"/>
      <c r="KL744" s="196"/>
      <c r="KM744" s="196"/>
      <c r="KN744" s="196"/>
      <c r="KO744" s="196"/>
      <c r="KP744" s="196"/>
      <c r="KQ744" s="196"/>
      <c r="KR744" s="196"/>
      <c r="KS744" s="196"/>
      <c r="KT744" s="196"/>
      <c r="KU744" s="196"/>
      <c r="KV744" s="196"/>
      <c r="KW744" s="196"/>
      <c r="KX744" s="196"/>
      <c r="KY744" s="196"/>
      <c r="KZ744" s="196"/>
      <c r="LA744" s="196"/>
      <c r="LB744" s="196"/>
      <c r="LC744" s="196"/>
      <c r="LD744" s="196"/>
      <c r="LE744" s="196"/>
      <c r="LF744" s="196"/>
      <c r="LG744" s="196"/>
      <c r="LH744" s="196"/>
      <c r="LI744" s="196"/>
      <c r="LJ744" s="196"/>
      <c r="LK744" s="196"/>
      <c r="LL744" s="196"/>
      <c r="LM744" s="196"/>
      <c r="LN744" s="196"/>
      <c r="LO744" s="196"/>
      <c r="LP744" s="196"/>
      <c r="LQ744" s="196"/>
      <c r="LR744" s="196"/>
      <c r="LS744" s="196"/>
      <c r="LT744" s="196"/>
      <c r="LU744" s="196"/>
      <c r="LV744" s="196"/>
      <c r="LW744" s="196"/>
      <c r="LX744" s="196"/>
      <c r="LY744" s="196"/>
      <c r="LZ744" s="196"/>
      <c r="MA744" s="196"/>
      <c r="MB744" s="196"/>
      <c r="MC744" s="196"/>
      <c r="MD744" s="196"/>
      <c r="ME744" s="196"/>
      <c r="MF744" s="196"/>
      <c r="MG744" s="196"/>
      <c r="MH744" s="196"/>
      <c r="MI744" s="196"/>
      <c r="MJ744" s="196"/>
      <c r="MK744" s="196"/>
      <c r="ML744" s="196"/>
      <c r="MM744" s="196"/>
      <c r="MN744" s="196"/>
      <c r="MO744" s="196"/>
      <c r="MP744" s="196"/>
      <c r="MQ744" s="196"/>
      <c r="MR744" s="196"/>
      <c r="MS744" s="196"/>
      <c r="MT744" s="196"/>
      <c r="MU744" s="196"/>
      <c r="MV744" s="196"/>
      <c r="MW744" s="196"/>
      <c r="MX744" s="196"/>
      <c r="MY744" s="196"/>
      <c r="MZ744" s="196"/>
      <c r="NA744" s="196"/>
      <c r="NB744" s="196"/>
      <c r="NC744" s="196"/>
      <c r="ND744" s="196"/>
      <c r="NE744" s="196"/>
      <c r="NF744" s="196"/>
      <c r="NG744" s="196"/>
      <c r="NH744" s="196"/>
      <c r="NI744" s="196"/>
      <c r="NJ744" s="196"/>
      <c r="NK744" s="196"/>
      <c r="NL744" s="196"/>
      <c r="NM744" s="196"/>
      <c r="NN744" s="196"/>
      <c r="NO744" s="196"/>
      <c r="NP744" s="196"/>
      <c r="NQ744" s="196"/>
      <c r="NR744" s="196"/>
      <c r="NS744" s="196"/>
      <c r="NT744" s="196"/>
      <c r="NU744" s="196"/>
      <c r="NV744" s="196"/>
      <c r="NW744" s="196"/>
      <c r="NX744" s="196"/>
      <c r="NY744" s="196"/>
      <c r="NZ744" s="196"/>
      <c r="OA744" s="196"/>
      <c r="OB744" s="196"/>
      <c r="OC744" s="196"/>
      <c r="OD744" s="196"/>
      <c r="OE744" s="196"/>
      <c r="OF744" s="196"/>
      <c r="OG744" s="196"/>
      <c r="OH744" s="196"/>
      <c r="OI744" s="196"/>
      <c r="OJ744" s="196"/>
      <c r="OK744" s="196"/>
      <c r="OL744" s="196"/>
      <c r="AFC744" s="196"/>
      <c r="AFD744" s="196"/>
      <c r="AFE744" s="196"/>
      <c r="AFF744" s="196"/>
      <c r="AFG744" s="196"/>
      <c r="AFH744" s="196"/>
      <c r="AFI744" s="196"/>
      <c r="AFJ744" s="196"/>
      <c r="AFK744" s="196"/>
      <c r="AFL744" s="196"/>
      <c r="AFM744" s="196"/>
      <c r="AFN744" s="196"/>
      <c r="AFO744" s="196"/>
      <c r="AFP744" s="196"/>
      <c r="AFQ744" s="196"/>
      <c r="AFR744" s="196"/>
      <c r="AFS744" s="196"/>
      <c r="AFT744" s="196"/>
      <c r="AFU744" s="196"/>
      <c r="AFV744" s="196"/>
      <c r="AFW744" s="196"/>
      <c r="AFX744" s="196"/>
      <c r="AFY744" s="196"/>
      <c r="AFZ744" s="196"/>
      <c r="AGA744" s="196"/>
      <c r="AGB744" s="196"/>
      <c r="AGC744" s="196"/>
      <c r="AGD744" s="196"/>
      <c r="AGE744" s="196"/>
      <c r="AGF744" s="196"/>
      <c r="AGG744" s="196"/>
      <c r="AGH744" s="196"/>
      <c r="AGI744" s="196"/>
      <c r="AGJ744" s="196"/>
      <c r="AGK744" s="196"/>
      <c r="AGL744" s="196"/>
      <c r="AGM744" s="196"/>
      <c r="AGN744" s="196"/>
      <c r="AGO744" s="196"/>
      <c r="AGP744" s="196"/>
    </row>
    <row r="745" spans="1:874" ht="15.75" customHeight="1" x14ac:dyDescent="0.25">
      <c r="A745" s="196"/>
      <c r="B745" s="196"/>
      <c r="C745" s="196"/>
      <c r="D745" s="205"/>
      <c r="E745" s="196"/>
      <c r="F745" s="196"/>
      <c r="G745" s="196"/>
      <c r="H745" s="196"/>
      <c r="I745" s="196"/>
      <c r="J745" s="196"/>
      <c r="K745" s="196"/>
      <c r="L745" s="206"/>
      <c r="M745" s="196"/>
      <c r="N745" s="196"/>
      <c r="O745" s="205"/>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c r="AM745" s="196"/>
      <c r="AN745" s="196"/>
      <c r="AO745" s="196"/>
      <c r="AP745" s="196"/>
      <c r="AQ745" s="196"/>
      <c r="AR745" s="196"/>
      <c r="AS745" s="196"/>
      <c r="AT745" s="196"/>
      <c r="AU745" s="196"/>
      <c r="AV745" s="196"/>
      <c r="AW745" s="196"/>
      <c r="AX745" s="196"/>
      <c r="AY745" s="196"/>
      <c r="AZ745" s="196"/>
      <c r="BA745" s="196"/>
      <c r="BB745" s="196"/>
      <c r="BC745" s="196"/>
      <c r="BD745" s="196"/>
      <c r="BE745" s="196"/>
      <c r="BF745" s="196"/>
      <c r="BG745" s="196"/>
      <c r="BH745" s="196"/>
      <c r="BI745" s="196"/>
      <c r="BJ745" s="196"/>
      <c r="BK745" s="196"/>
      <c r="BL745" s="196"/>
      <c r="BM745" s="196"/>
      <c r="BN745" s="196"/>
      <c r="BO745" s="196"/>
      <c r="BP745" s="196"/>
      <c r="BQ745" s="196"/>
      <c r="BR745" s="196"/>
      <c r="BS745" s="196"/>
      <c r="BT745" s="196"/>
      <c r="BU745" s="196"/>
      <c r="BV745" s="196"/>
      <c r="BW745" s="196"/>
      <c r="BX745" s="196"/>
      <c r="BY745" s="196"/>
      <c r="BZ745" s="196"/>
      <c r="CA745" s="196"/>
      <c r="CB745" s="196"/>
      <c r="CC745" s="196"/>
      <c r="CD745" s="196"/>
      <c r="CE745" s="196"/>
      <c r="CF745" s="196"/>
      <c r="CG745" s="196"/>
      <c r="CH745" s="196"/>
      <c r="CI745" s="196"/>
      <c r="CJ745" s="196"/>
      <c r="CK745" s="196"/>
      <c r="CL745" s="196"/>
      <c r="CM745" s="196"/>
      <c r="CN745" s="196"/>
      <c r="CO745" s="196"/>
      <c r="CP745" s="196"/>
      <c r="CQ745" s="196"/>
      <c r="CR745" s="196"/>
      <c r="CS745" s="196"/>
      <c r="CT745" s="196"/>
      <c r="CU745" s="196"/>
      <c r="CV745" s="196"/>
      <c r="CW745" s="196"/>
      <c r="CX745" s="196"/>
      <c r="CY745" s="196"/>
      <c r="CZ745" s="196"/>
      <c r="DA745" s="196"/>
      <c r="DB745" s="196"/>
      <c r="DC745" s="196"/>
      <c r="DD745" s="196"/>
      <c r="DE745" s="196"/>
      <c r="DF745" s="196"/>
      <c r="DG745" s="196"/>
      <c r="DH745" s="196"/>
      <c r="DI745" s="196"/>
      <c r="DJ745" s="196"/>
      <c r="DK745" s="196"/>
      <c r="DL745" s="196"/>
      <c r="DM745" s="196"/>
      <c r="DN745" s="196"/>
      <c r="DO745" s="196"/>
      <c r="DP745" s="196"/>
      <c r="DQ745" s="196"/>
      <c r="DR745" s="196"/>
      <c r="DS745" s="196"/>
      <c r="DT745" s="196"/>
      <c r="DU745" s="196"/>
      <c r="DV745" s="196"/>
      <c r="DW745" s="196"/>
      <c r="DX745" s="196"/>
      <c r="DY745" s="196"/>
      <c r="DZ745" s="196"/>
      <c r="EA745" s="196"/>
      <c r="EB745" s="196"/>
      <c r="EC745" s="196"/>
      <c r="ED745" s="196"/>
      <c r="EE745" s="196"/>
      <c r="EF745" s="196"/>
      <c r="EG745" s="196"/>
      <c r="EH745" s="196"/>
      <c r="EI745" s="196"/>
      <c r="EJ745" s="196"/>
      <c r="EK745" s="196"/>
      <c r="EL745" s="196"/>
      <c r="EM745" s="196"/>
      <c r="EN745" s="196"/>
      <c r="EO745" s="196"/>
      <c r="EP745" s="196"/>
      <c r="EQ745" s="196"/>
      <c r="ER745" s="196"/>
      <c r="ES745" s="196"/>
      <c r="ET745" s="196"/>
      <c r="EU745" s="196"/>
      <c r="EV745" s="196"/>
      <c r="EW745" s="196"/>
      <c r="EX745" s="196"/>
      <c r="EY745" s="196"/>
      <c r="EZ745" s="196"/>
      <c r="FA745" s="196"/>
      <c r="FB745" s="196"/>
      <c r="FC745" s="196"/>
      <c r="FD745" s="196"/>
      <c r="FE745" s="196"/>
      <c r="FF745" s="196"/>
      <c r="FG745" s="196"/>
      <c r="FH745" s="196"/>
      <c r="FI745" s="196"/>
      <c r="FJ745" s="196"/>
      <c r="FK745" s="196"/>
      <c r="FL745" s="196"/>
      <c r="FM745" s="196"/>
      <c r="FN745" s="196"/>
      <c r="FO745" s="196"/>
      <c r="FP745" s="196"/>
      <c r="FQ745" s="196"/>
      <c r="FR745" s="196"/>
      <c r="FS745" s="196"/>
      <c r="FT745" s="196"/>
      <c r="FU745" s="196"/>
      <c r="FV745" s="196"/>
      <c r="FW745" s="196"/>
      <c r="FX745" s="196"/>
      <c r="FY745" s="196"/>
      <c r="FZ745" s="196"/>
      <c r="GA745" s="196"/>
      <c r="GB745" s="196"/>
      <c r="GC745" s="196"/>
      <c r="GD745" s="196"/>
      <c r="GE745" s="196"/>
      <c r="GF745" s="196"/>
      <c r="GG745" s="196"/>
      <c r="GH745" s="196"/>
      <c r="GI745" s="196"/>
      <c r="GJ745" s="196"/>
      <c r="GK745" s="196"/>
      <c r="GL745" s="196"/>
      <c r="GM745" s="196"/>
      <c r="GN745" s="196"/>
      <c r="GO745" s="196"/>
      <c r="GP745" s="196"/>
      <c r="GQ745" s="196"/>
      <c r="GR745" s="196"/>
      <c r="GS745" s="196"/>
      <c r="GT745" s="196"/>
      <c r="GU745" s="196"/>
      <c r="GV745" s="196"/>
      <c r="GW745" s="196"/>
      <c r="GX745" s="196"/>
      <c r="GY745" s="196"/>
      <c r="GZ745" s="196"/>
      <c r="HA745" s="196"/>
      <c r="HB745" s="196"/>
      <c r="HC745" s="196"/>
      <c r="HD745" s="196"/>
      <c r="HE745" s="196"/>
      <c r="HF745" s="196"/>
      <c r="HG745" s="196"/>
      <c r="HH745" s="196"/>
      <c r="HI745" s="196"/>
      <c r="HJ745" s="196"/>
      <c r="HK745" s="196"/>
      <c r="HL745" s="196"/>
      <c r="HM745" s="196"/>
      <c r="HN745" s="196"/>
      <c r="HO745" s="196"/>
      <c r="HP745" s="196"/>
      <c r="HQ745" s="196"/>
      <c r="HR745" s="196"/>
      <c r="HS745" s="196"/>
      <c r="HT745" s="196"/>
      <c r="HU745" s="196"/>
      <c r="HV745" s="196"/>
      <c r="HW745" s="196"/>
      <c r="HX745" s="196"/>
      <c r="HY745" s="196"/>
      <c r="HZ745" s="196"/>
      <c r="IA745" s="196"/>
      <c r="IB745" s="196"/>
      <c r="IC745" s="196"/>
      <c r="ID745" s="196"/>
      <c r="IE745" s="196"/>
      <c r="IF745" s="196"/>
      <c r="IG745" s="196"/>
      <c r="IH745" s="196"/>
      <c r="II745" s="196"/>
      <c r="IJ745" s="196"/>
      <c r="IK745" s="196"/>
      <c r="IL745" s="196"/>
      <c r="IM745" s="196"/>
      <c r="IN745" s="196"/>
      <c r="IO745" s="196"/>
      <c r="IP745" s="196"/>
      <c r="IQ745" s="196"/>
      <c r="IR745" s="196"/>
      <c r="IS745" s="196"/>
      <c r="IT745" s="196"/>
      <c r="IU745" s="196"/>
      <c r="IV745" s="196"/>
      <c r="IW745" s="196"/>
      <c r="IX745" s="196"/>
      <c r="IY745" s="196"/>
      <c r="IZ745" s="196"/>
      <c r="JA745" s="196"/>
      <c r="JB745" s="196"/>
      <c r="JC745" s="196"/>
      <c r="JD745" s="196"/>
      <c r="JE745" s="196"/>
      <c r="JF745" s="196"/>
      <c r="JG745" s="196"/>
      <c r="JH745" s="196"/>
      <c r="JI745" s="196"/>
      <c r="JJ745" s="196"/>
      <c r="JK745" s="196"/>
      <c r="JL745" s="196"/>
      <c r="JM745" s="196"/>
      <c r="JN745" s="196"/>
      <c r="JO745" s="196"/>
      <c r="JP745" s="196"/>
      <c r="JQ745" s="196"/>
      <c r="JR745" s="196"/>
      <c r="JS745" s="196"/>
      <c r="JT745" s="196"/>
      <c r="JU745" s="196"/>
      <c r="JV745" s="196"/>
      <c r="JW745" s="196"/>
      <c r="JX745" s="196"/>
      <c r="JY745" s="196"/>
      <c r="JZ745" s="196"/>
      <c r="KA745" s="196"/>
      <c r="KB745" s="196"/>
      <c r="KC745" s="196"/>
      <c r="KD745" s="196"/>
      <c r="KE745" s="196"/>
      <c r="KF745" s="196"/>
      <c r="KG745" s="196"/>
      <c r="KH745" s="196"/>
      <c r="KI745" s="196"/>
      <c r="KJ745" s="196"/>
      <c r="KK745" s="196"/>
      <c r="KL745" s="196"/>
      <c r="KM745" s="196"/>
      <c r="KN745" s="196"/>
      <c r="KO745" s="196"/>
      <c r="KP745" s="196"/>
      <c r="KQ745" s="196"/>
      <c r="KR745" s="196"/>
      <c r="KS745" s="196"/>
      <c r="KT745" s="196"/>
      <c r="KU745" s="196"/>
      <c r="KV745" s="196"/>
      <c r="KW745" s="196"/>
      <c r="KX745" s="196"/>
      <c r="KY745" s="196"/>
      <c r="KZ745" s="196"/>
      <c r="LA745" s="196"/>
      <c r="LB745" s="196"/>
      <c r="LC745" s="196"/>
      <c r="LD745" s="196"/>
      <c r="LE745" s="196"/>
      <c r="LF745" s="196"/>
      <c r="LG745" s="196"/>
      <c r="LH745" s="196"/>
      <c r="LI745" s="196"/>
      <c r="LJ745" s="196"/>
      <c r="LK745" s="196"/>
      <c r="LL745" s="196"/>
      <c r="LM745" s="196"/>
      <c r="LN745" s="196"/>
      <c r="LO745" s="196"/>
      <c r="LP745" s="196"/>
      <c r="LQ745" s="196"/>
      <c r="LR745" s="196"/>
      <c r="LS745" s="196"/>
      <c r="LT745" s="196"/>
      <c r="LU745" s="196"/>
      <c r="LV745" s="196"/>
      <c r="LW745" s="196"/>
      <c r="LX745" s="196"/>
      <c r="LY745" s="196"/>
      <c r="LZ745" s="196"/>
      <c r="MA745" s="196"/>
      <c r="MB745" s="196"/>
      <c r="MC745" s="196"/>
      <c r="MD745" s="196"/>
      <c r="ME745" s="196"/>
      <c r="MF745" s="196"/>
      <c r="MG745" s="196"/>
      <c r="MH745" s="196"/>
      <c r="MI745" s="196"/>
      <c r="MJ745" s="196"/>
      <c r="MK745" s="196"/>
      <c r="ML745" s="196"/>
      <c r="MM745" s="196"/>
      <c r="MN745" s="196"/>
      <c r="MO745" s="196"/>
      <c r="MP745" s="196"/>
      <c r="MQ745" s="196"/>
      <c r="MR745" s="196"/>
      <c r="MS745" s="196"/>
      <c r="MT745" s="196"/>
      <c r="MU745" s="196"/>
      <c r="MV745" s="196"/>
      <c r="MW745" s="196"/>
      <c r="MX745" s="196"/>
      <c r="MY745" s="196"/>
      <c r="MZ745" s="196"/>
      <c r="NA745" s="196"/>
      <c r="NB745" s="196"/>
      <c r="NC745" s="196"/>
      <c r="ND745" s="196"/>
      <c r="NE745" s="196"/>
      <c r="NF745" s="196"/>
      <c r="NG745" s="196"/>
      <c r="NH745" s="196"/>
      <c r="NI745" s="196"/>
      <c r="NJ745" s="196"/>
      <c r="NK745" s="196"/>
      <c r="NL745" s="196"/>
      <c r="NM745" s="196"/>
      <c r="NN745" s="196"/>
      <c r="NO745" s="196"/>
      <c r="NP745" s="196"/>
      <c r="NQ745" s="196"/>
      <c r="NR745" s="196"/>
      <c r="NS745" s="196"/>
      <c r="NT745" s="196"/>
      <c r="NU745" s="196"/>
      <c r="NV745" s="196"/>
      <c r="NW745" s="196"/>
      <c r="NX745" s="196"/>
      <c r="NY745" s="196"/>
      <c r="NZ745" s="196"/>
      <c r="OA745" s="196"/>
      <c r="OB745" s="196"/>
      <c r="OC745" s="196"/>
      <c r="OD745" s="196"/>
      <c r="OE745" s="196"/>
      <c r="OF745" s="196"/>
      <c r="OG745" s="196"/>
      <c r="OH745" s="196"/>
      <c r="OI745" s="196"/>
      <c r="OJ745" s="196"/>
      <c r="OK745" s="196"/>
      <c r="OL745" s="196"/>
      <c r="AFC745" s="196"/>
      <c r="AFD745" s="196"/>
      <c r="AFE745" s="196"/>
      <c r="AFF745" s="196"/>
      <c r="AFG745" s="196"/>
      <c r="AFH745" s="196"/>
      <c r="AFI745" s="196"/>
      <c r="AFJ745" s="196"/>
      <c r="AFK745" s="196"/>
      <c r="AFL745" s="196"/>
      <c r="AFM745" s="196"/>
      <c r="AFN745" s="196"/>
      <c r="AFO745" s="196"/>
      <c r="AFP745" s="196"/>
      <c r="AFQ745" s="196"/>
      <c r="AFR745" s="196"/>
      <c r="AFS745" s="196"/>
      <c r="AFT745" s="196"/>
      <c r="AFU745" s="196"/>
      <c r="AFV745" s="196"/>
      <c r="AFW745" s="196"/>
      <c r="AFX745" s="196"/>
      <c r="AFY745" s="196"/>
      <c r="AFZ745" s="196"/>
      <c r="AGA745" s="196"/>
      <c r="AGB745" s="196"/>
      <c r="AGC745" s="196"/>
      <c r="AGD745" s="196"/>
      <c r="AGE745" s="196"/>
      <c r="AGF745" s="196"/>
      <c r="AGG745" s="196"/>
      <c r="AGH745" s="196"/>
      <c r="AGI745" s="196"/>
      <c r="AGJ745" s="196"/>
      <c r="AGK745" s="196"/>
      <c r="AGL745" s="196"/>
      <c r="AGM745" s="196"/>
      <c r="AGN745" s="196"/>
      <c r="AGO745" s="196"/>
      <c r="AGP745" s="196"/>
    </row>
    <row r="746" spans="1:874" ht="15.75" customHeight="1" x14ac:dyDescent="0.25">
      <c r="A746" s="196"/>
      <c r="B746" s="196"/>
      <c r="C746" s="196"/>
      <c r="D746" s="205"/>
      <c r="E746" s="196"/>
      <c r="F746" s="196"/>
      <c r="G746" s="196"/>
      <c r="H746" s="196"/>
      <c r="I746" s="196"/>
      <c r="J746" s="196"/>
      <c r="K746" s="196"/>
      <c r="L746" s="206"/>
      <c r="M746" s="196"/>
      <c r="N746" s="196"/>
      <c r="O746" s="205"/>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c r="AM746" s="196"/>
      <c r="AN746" s="196"/>
      <c r="AO746" s="196"/>
      <c r="AP746" s="196"/>
      <c r="AQ746" s="196"/>
      <c r="AR746" s="196"/>
      <c r="AS746" s="196"/>
      <c r="AT746" s="196"/>
      <c r="AU746" s="196"/>
      <c r="AV746" s="196"/>
      <c r="AW746" s="196"/>
      <c r="AX746" s="196"/>
      <c r="AY746" s="196"/>
      <c r="AZ746" s="196"/>
      <c r="BA746" s="196"/>
      <c r="BB746" s="196"/>
      <c r="BC746" s="196"/>
      <c r="BD746" s="196"/>
      <c r="BE746" s="196"/>
      <c r="BF746" s="196"/>
      <c r="BG746" s="196"/>
      <c r="BH746" s="196"/>
      <c r="BI746" s="196"/>
      <c r="BJ746" s="196"/>
      <c r="BK746" s="196"/>
      <c r="BL746" s="196"/>
      <c r="BM746" s="196"/>
      <c r="BN746" s="196"/>
      <c r="BO746" s="196"/>
      <c r="BP746" s="196"/>
      <c r="BQ746" s="196"/>
      <c r="BR746" s="196"/>
      <c r="BS746" s="196"/>
      <c r="BT746" s="196"/>
      <c r="BU746" s="196"/>
      <c r="BV746" s="196"/>
      <c r="BW746" s="196"/>
      <c r="BX746" s="196"/>
      <c r="BY746" s="196"/>
      <c r="BZ746" s="196"/>
      <c r="CA746" s="196"/>
      <c r="CB746" s="196"/>
      <c r="CC746" s="196"/>
      <c r="CD746" s="196"/>
      <c r="CE746" s="196"/>
      <c r="CF746" s="196"/>
      <c r="CG746" s="196"/>
      <c r="CH746" s="196"/>
      <c r="CI746" s="196"/>
      <c r="CJ746" s="196"/>
      <c r="CK746" s="196"/>
      <c r="CL746" s="196"/>
      <c r="CM746" s="196"/>
      <c r="CN746" s="196"/>
      <c r="CO746" s="196"/>
      <c r="CP746" s="196"/>
      <c r="CQ746" s="196"/>
      <c r="CR746" s="196"/>
      <c r="CS746" s="196"/>
      <c r="CT746" s="196"/>
      <c r="CU746" s="196"/>
      <c r="CV746" s="196"/>
      <c r="CW746" s="196"/>
      <c r="CX746" s="196"/>
      <c r="CY746" s="196"/>
      <c r="CZ746" s="196"/>
      <c r="DA746" s="196"/>
      <c r="DB746" s="196"/>
      <c r="DC746" s="196"/>
      <c r="DD746" s="196"/>
      <c r="DE746" s="196"/>
      <c r="DF746" s="196"/>
      <c r="DG746" s="196"/>
      <c r="DH746" s="196"/>
      <c r="DI746" s="196"/>
      <c r="DJ746" s="196"/>
      <c r="DK746" s="196"/>
      <c r="DL746" s="196"/>
      <c r="DM746" s="196"/>
      <c r="DN746" s="196"/>
      <c r="DO746" s="196"/>
      <c r="DP746" s="196"/>
      <c r="DQ746" s="196"/>
      <c r="DR746" s="196"/>
      <c r="DS746" s="196"/>
      <c r="DT746" s="196"/>
      <c r="DU746" s="196"/>
      <c r="DV746" s="196"/>
      <c r="DW746" s="196"/>
      <c r="DX746" s="196"/>
      <c r="DY746" s="196"/>
      <c r="DZ746" s="196"/>
      <c r="EA746" s="196"/>
      <c r="EB746" s="196"/>
      <c r="EC746" s="196"/>
      <c r="ED746" s="196"/>
      <c r="EE746" s="196"/>
      <c r="EF746" s="196"/>
      <c r="EG746" s="196"/>
      <c r="EH746" s="196"/>
      <c r="EI746" s="196"/>
      <c r="EJ746" s="196"/>
      <c r="EK746" s="196"/>
      <c r="EL746" s="196"/>
      <c r="EM746" s="196"/>
      <c r="EN746" s="196"/>
      <c r="EO746" s="196"/>
      <c r="EP746" s="196"/>
      <c r="EQ746" s="196"/>
      <c r="ER746" s="196"/>
      <c r="ES746" s="196"/>
      <c r="ET746" s="196"/>
      <c r="EU746" s="196"/>
      <c r="EV746" s="196"/>
      <c r="EW746" s="196"/>
      <c r="EX746" s="196"/>
      <c r="EY746" s="196"/>
      <c r="EZ746" s="196"/>
      <c r="FA746" s="196"/>
      <c r="FB746" s="196"/>
      <c r="FC746" s="196"/>
      <c r="FD746" s="196"/>
      <c r="FE746" s="196"/>
      <c r="FF746" s="196"/>
      <c r="FG746" s="196"/>
      <c r="FH746" s="196"/>
      <c r="FI746" s="196"/>
      <c r="FJ746" s="196"/>
      <c r="FK746" s="196"/>
      <c r="FL746" s="196"/>
      <c r="FM746" s="196"/>
      <c r="FN746" s="196"/>
      <c r="FO746" s="196"/>
      <c r="FP746" s="196"/>
      <c r="FQ746" s="196"/>
      <c r="FR746" s="196"/>
      <c r="FS746" s="196"/>
      <c r="FT746" s="196"/>
      <c r="FU746" s="196"/>
      <c r="FV746" s="196"/>
      <c r="FW746" s="196"/>
      <c r="FX746" s="196"/>
      <c r="FY746" s="196"/>
      <c r="FZ746" s="196"/>
      <c r="GA746" s="196"/>
      <c r="GB746" s="196"/>
      <c r="GC746" s="196"/>
      <c r="GD746" s="196"/>
      <c r="GE746" s="196"/>
      <c r="GF746" s="196"/>
      <c r="GG746" s="196"/>
      <c r="GH746" s="196"/>
      <c r="GI746" s="196"/>
      <c r="GJ746" s="196"/>
      <c r="GK746" s="196"/>
      <c r="GL746" s="196"/>
      <c r="GM746" s="196"/>
      <c r="GN746" s="196"/>
      <c r="GO746" s="196"/>
      <c r="GP746" s="196"/>
      <c r="GQ746" s="196"/>
      <c r="GR746" s="196"/>
      <c r="GS746" s="196"/>
      <c r="GT746" s="196"/>
      <c r="GU746" s="196"/>
      <c r="GV746" s="196"/>
      <c r="GW746" s="196"/>
      <c r="GX746" s="196"/>
      <c r="GY746" s="196"/>
      <c r="GZ746" s="196"/>
      <c r="HA746" s="196"/>
      <c r="HB746" s="196"/>
      <c r="HC746" s="196"/>
      <c r="HD746" s="196"/>
      <c r="HE746" s="196"/>
      <c r="HF746" s="196"/>
      <c r="HG746" s="196"/>
      <c r="HH746" s="196"/>
      <c r="HI746" s="196"/>
      <c r="HJ746" s="196"/>
      <c r="HK746" s="196"/>
      <c r="HL746" s="196"/>
      <c r="HM746" s="196"/>
      <c r="HN746" s="196"/>
      <c r="HO746" s="196"/>
      <c r="HP746" s="196"/>
      <c r="HQ746" s="196"/>
      <c r="HR746" s="196"/>
      <c r="HS746" s="196"/>
      <c r="HT746" s="196"/>
      <c r="HU746" s="196"/>
      <c r="HV746" s="196"/>
      <c r="HW746" s="196"/>
      <c r="HX746" s="196"/>
      <c r="HY746" s="196"/>
      <c r="HZ746" s="196"/>
      <c r="IA746" s="196"/>
      <c r="IB746" s="196"/>
      <c r="IC746" s="196"/>
      <c r="ID746" s="196"/>
      <c r="IE746" s="196"/>
      <c r="IF746" s="196"/>
      <c r="IG746" s="196"/>
      <c r="IH746" s="196"/>
      <c r="II746" s="196"/>
      <c r="IJ746" s="196"/>
      <c r="IK746" s="196"/>
      <c r="IL746" s="196"/>
      <c r="IM746" s="196"/>
      <c r="IN746" s="196"/>
      <c r="IO746" s="196"/>
      <c r="IP746" s="196"/>
      <c r="IQ746" s="196"/>
      <c r="IR746" s="196"/>
      <c r="IS746" s="196"/>
      <c r="IT746" s="196"/>
      <c r="IU746" s="196"/>
      <c r="IV746" s="196"/>
      <c r="IW746" s="196"/>
      <c r="IX746" s="196"/>
      <c r="IY746" s="196"/>
      <c r="IZ746" s="196"/>
      <c r="JA746" s="196"/>
      <c r="JB746" s="196"/>
      <c r="JC746" s="196"/>
      <c r="JD746" s="196"/>
      <c r="JE746" s="196"/>
      <c r="JF746" s="196"/>
      <c r="JG746" s="196"/>
      <c r="JH746" s="196"/>
      <c r="JI746" s="196"/>
      <c r="JJ746" s="196"/>
      <c r="JK746" s="196"/>
      <c r="JL746" s="196"/>
      <c r="JM746" s="196"/>
      <c r="JN746" s="196"/>
      <c r="JO746" s="196"/>
      <c r="JP746" s="196"/>
      <c r="JQ746" s="196"/>
      <c r="JR746" s="196"/>
      <c r="JS746" s="196"/>
      <c r="JT746" s="196"/>
      <c r="JU746" s="196"/>
      <c r="JV746" s="196"/>
      <c r="JW746" s="196"/>
      <c r="JX746" s="196"/>
      <c r="JY746" s="196"/>
      <c r="JZ746" s="196"/>
      <c r="KA746" s="196"/>
      <c r="KB746" s="196"/>
      <c r="KC746" s="196"/>
      <c r="KD746" s="196"/>
      <c r="KE746" s="196"/>
      <c r="KF746" s="196"/>
      <c r="KG746" s="196"/>
      <c r="KH746" s="196"/>
      <c r="KI746" s="196"/>
      <c r="KJ746" s="196"/>
      <c r="KK746" s="196"/>
      <c r="KL746" s="196"/>
      <c r="KM746" s="196"/>
      <c r="KN746" s="196"/>
      <c r="KO746" s="196"/>
      <c r="KP746" s="196"/>
      <c r="KQ746" s="196"/>
      <c r="KR746" s="196"/>
      <c r="KS746" s="196"/>
      <c r="KT746" s="196"/>
      <c r="KU746" s="196"/>
      <c r="KV746" s="196"/>
      <c r="KW746" s="196"/>
      <c r="KX746" s="196"/>
      <c r="KY746" s="196"/>
      <c r="KZ746" s="196"/>
      <c r="LA746" s="196"/>
      <c r="LB746" s="196"/>
      <c r="LC746" s="196"/>
      <c r="LD746" s="196"/>
      <c r="LE746" s="196"/>
      <c r="LF746" s="196"/>
      <c r="LG746" s="196"/>
      <c r="LH746" s="196"/>
      <c r="LI746" s="196"/>
      <c r="LJ746" s="196"/>
      <c r="LK746" s="196"/>
      <c r="LL746" s="196"/>
      <c r="LM746" s="196"/>
      <c r="LN746" s="196"/>
      <c r="LO746" s="196"/>
      <c r="LP746" s="196"/>
      <c r="LQ746" s="196"/>
      <c r="LR746" s="196"/>
      <c r="LS746" s="196"/>
      <c r="LT746" s="196"/>
      <c r="LU746" s="196"/>
      <c r="LV746" s="196"/>
      <c r="LW746" s="196"/>
      <c r="LX746" s="196"/>
      <c r="LY746" s="196"/>
      <c r="LZ746" s="196"/>
      <c r="MA746" s="196"/>
      <c r="MB746" s="196"/>
      <c r="MC746" s="196"/>
      <c r="MD746" s="196"/>
      <c r="ME746" s="196"/>
      <c r="MF746" s="196"/>
      <c r="MG746" s="196"/>
      <c r="MH746" s="196"/>
      <c r="MI746" s="196"/>
      <c r="MJ746" s="196"/>
      <c r="MK746" s="196"/>
      <c r="ML746" s="196"/>
      <c r="MM746" s="196"/>
      <c r="MN746" s="196"/>
      <c r="MO746" s="196"/>
      <c r="MP746" s="196"/>
      <c r="MQ746" s="196"/>
      <c r="MR746" s="196"/>
      <c r="MS746" s="196"/>
      <c r="MT746" s="196"/>
      <c r="MU746" s="196"/>
      <c r="MV746" s="196"/>
      <c r="MW746" s="196"/>
      <c r="MX746" s="196"/>
      <c r="MY746" s="196"/>
      <c r="MZ746" s="196"/>
      <c r="NA746" s="196"/>
      <c r="NB746" s="196"/>
      <c r="NC746" s="196"/>
      <c r="ND746" s="196"/>
      <c r="NE746" s="196"/>
      <c r="NF746" s="196"/>
      <c r="NG746" s="196"/>
      <c r="NH746" s="196"/>
      <c r="NI746" s="196"/>
      <c r="NJ746" s="196"/>
      <c r="NK746" s="196"/>
      <c r="NL746" s="196"/>
      <c r="NM746" s="196"/>
      <c r="NN746" s="196"/>
      <c r="NO746" s="196"/>
      <c r="NP746" s="196"/>
      <c r="NQ746" s="196"/>
      <c r="NR746" s="196"/>
      <c r="NS746" s="196"/>
      <c r="NT746" s="196"/>
      <c r="NU746" s="196"/>
      <c r="NV746" s="196"/>
      <c r="NW746" s="196"/>
      <c r="NX746" s="196"/>
      <c r="NY746" s="196"/>
      <c r="NZ746" s="196"/>
      <c r="OA746" s="196"/>
      <c r="OB746" s="196"/>
      <c r="OC746" s="196"/>
      <c r="OD746" s="196"/>
      <c r="OE746" s="196"/>
      <c r="OF746" s="196"/>
      <c r="OG746" s="196"/>
      <c r="OH746" s="196"/>
      <c r="OI746" s="196"/>
      <c r="OJ746" s="196"/>
      <c r="OK746" s="196"/>
      <c r="OL746" s="196"/>
      <c r="AFC746" s="196"/>
      <c r="AFD746" s="196"/>
      <c r="AFE746" s="196"/>
      <c r="AFF746" s="196"/>
      <c r="AFG746" s="196"/>
      <c r="AFH746" s="196"/>
      <c r="AFI746" s="196"/>
      <c r="AFJ746" s="196"/>
      <c r="AFK746" s="196"/>
      <c r="AFL746" s="196"/>
      <c r="AFM746" s="196"/>
      <c r="AFN746" s="196"/>
      <c r="AFO746" s="196"/>
      <c r="AFP746" s="196"/>
      <c r="AFQ746" s="196"/>
      <c r="AFR746" s="196"/>
      <c r="AFS746" s="196"/>
      <c r="AFT746" s="196"/>
      <c r="AFU746" s="196"/>
      <c r="AFV746" s="196"/>
      <c r="AFW746" s="196"/>
      <c r="AFX746" s="196"/>
      <c r="AFY746" s="196"/>
      <c r="AFZ746" s="196"/>
      <c r="AGA746" s="196"/>
      <c r="AGB746" s="196"/>
      <c r="AGC746" s="196"/>
      <c r="AGD746" s="196"/>
      <c r="AGE746" s="196"/>
      <c r="AGF746" s="196"/>
      <c r="AGG746" s="196"/>
      <c r="AGH746" s="196"/>
      <c r="AGI746" s="196"/>
      <c r="AGJ746" s="196"/>
      <c r="AGK746" s="196"/>
      <c r="AGL746" s="196"/>
      <c r="AGM746" s="196"/>
      <c r="AGN746" s="196"/>
      <c r="AGO746" s="196"/>
      <c r="AGP746" s="196"/>
    </row>
    <row r="747" spans="1:874" ht="15.75" customHeight="1" x14ac:dyDescent="0.25">
      <c r="A747" s="196"/>
      <c r="B747" s="196"/>
      <c r="C747" s="196"/>
      <c r="D747" s="205"/>
      <c r="E747" s="196"/>
      <c r="F747" s="196"/>
      <c r="G747" s="196"/>
      <c r="H747" s="196"/>
      <c r="I747" s="196"/>
      <c r="J747" s="196"/>
      <c r="K747" s="196"/>
      <c r="L747" s="206"/>
      <c r="M747" s="196"/>
      <c r="N747" s="196"/>
      <c r="O747" s="205"/>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c r="AM747" s="196"/>
      <c r="AN747" s="196"/>
      <c r="AO747" s="196"/>
      <c r="AP747" s="196"/>
      <c r="AQ747" s="196"/>
      <c r="AR747" s="196"/>
      <c r="AS747" s="196"/>
      <c r="AT747" s="196"/>
      <c r="AU747" s="196"/>
      <c r="AV747" s="196"/>
      <c r="AW747" s="196"/>
      <c r="AX747" s="196"/>
      <c r="AY747" s="196"/>
      <c r="AZ747" s="196"/>
      <c r="BA747" s="196"/>
      <c r="BB747" s="196"/>
      <c r="BC747" s="196"/>
      <c r="BD747" s="196"/>
      <c r="BE747" s="196"/>
      <c r="BF747" s="196"/>
      <c r="BG747" s="196"/>
      <c r="BH747" s="196"/>
      <c r="BI747" s="196"/>
      <c r="BJ747" s="196"/>
      <c r="BK747" s="196"/>
      <c r="BL747" s="196"/>
      <c r="BM747" s="196"/>
      <c r="BN747" s="196"/>
      <c r="BO747" s="196"/>
      <c r="BP747" s="196"/>
      <c r="BQ747" s="196"/>
      <c r="BR747" s="196"/>
      <c r="BS747" s="196"/>
      <c r="BT747" s="196"/>
      <c r="BU747" s="196"/>
      <c r="BV747" s="196"/>
      <c r="BW747" s="196"/>
      <c r="BX747" s="196"/>
      <c r="BY747" s="196"/>
      <c r="BZ747" s="196"/>
      <c r="CA747" s="196"/>
      <c r="CB747" s="196"/>
      <c r="CC747" s="196"/>
      <c r="CD747" s="196"/>
      <c r="CE747" s="196"/>
      <c r="CF747" s="196"/>
      <c r="CG747" s="196"/>
      <c r="CH747" s="196"/>
      <c r="CI747" s="196"/>
      <c r="CJ747" s="196"/>
      <c r="CK747" s="196"/>
      <c r="CL747" s="196"/>
      <c r="CM747" s="196"/>
      <c r="CN747" s="196"/>
      <c r="CO747" s="196"/>
      <c r="CP747" s="196"/>
      <c r="CQ747" s="196"/>
      <c r="CR747" s="196"/>
      <c r="CS747" s="196"/>
      <c r="CT747" s="196"/>
      <c r="CU747" s="196"/>
      <c r="CV747" s="196"/>
      <c r="CW747" s="196"/>
      <c r="CX747" s="196"/>
      <c r="CY747" s="196"/>
      <c r="CZ747" s="196"/>
      <c r="DA747" s="196"/>
      <c r="DB747" s="196"/>
      <c r="DC747" s="196"/>
      <c r="DD747" s="196"/>
      <c r="DE747" s="196"/>
      <c r="DF747" s="196"/>
      <c r="DG747" s="196"/>
      <c r="DH747" s="196"/>
      <c r="DI747" s="196"/>
      <c r="DJ747" s="196"/>
      <c r="DK747" s="196"/>
      <c r="DL747" s="196"/>
      <c r="DM747" s="196"/>
      <c r="DN747" s="196"/>
      <c r="DO747" s="196"/>
      <c r="DP747" s="196"/>
      <c r="DQ747" s="196"/>
      <c r="DR747" s="196"/>
      <c r="DS747" s="196"/>
      <c r="DT747" s="196"/>
      <c r="DU747" s="196"/>
      <c r="DV747" s="196"/>
      <c r="DW747" s="196"/>
      <c r="DX747" s="196"/>
      <c r="DY747" s="196"/>
      <c r="DZ747" s="196"/>
      <c r="EA747" s="196"/>
      <c r="EB747" s="196"/>
      <c r="EC747" s="196"/>
      <c r="ED747" s="196"/>
      <c r="EE747" s="196"/>
      <c r="EF747" s="196"/>
      <c r="EG747" s="196"/>
      <c r="EH747" s="196"/>
      <c r="EI747" s="196"/>
      <c r="EJ747" s="196"/>
      <c r="EK747" s="196"/>
      <c r="EL747" s="196"/>
      <c r="EM747" s="196"/>
      <c r="EN747" s="196"/>
      <c r="EO747" s="196"/>
      <c r="EP747" s="196"/>
      <c r="EQ747" s="196"/>
      <c r="ER747" s="196"/>
      <c r="ES747" s="196"/>
      <c r="ET747" s="196"/>
      <c r="EU747" s="196"/>
      <c r="EV747" s="196"/>
      <c r="EW747" s="196"/>
      <c r="EX747" s="196"/>
      <c r="EY747" s="196"/>
      <c r="EZ747" s="196"/>
      <c r="FA747" s="196"/>
      <c r="FB747" s="196"/>
      <c r="FC747" s="196"/>
      <c r="FD747" s="196"/>
      <c r="FE747" s="196"/>
      <c r="FF747" s="196"/>
      <c r="FG747" s="196"/>
      <c r="FH747" s="196"/>
      <c r="FI747" s="196"/>
      <c r="FJ747" s="196"/>
      <c r="FK747" s="196"/>
      <c r="FL747" s="196"/>
      <c r="FM747" s="196"/>
      <c r="FN747" s="196"/>
      <c r="FO747" s="196"/>
      <c r="FP747" s="196"/>
      <c r="FQ747" s="196"/>
      <c r="FR747" s="196"/>
      <c r="FS747" s="196"/>
      <c r="FT747" s="196"/>
      <c r="FU747" s="196"/>
      <c r="FV747" s="196"/>
      <c r="FW747" s="196"/>
      <c r="FX747" s="196"/>
      <c r="FY747" s="196"/>
      <c r="FZ747" s="196"/>
      <c r="GA747" s="196"/>
      <c r="GB747" s="196"/>
      <c r="GC747" s="196"/>
      <c r="GD747" s="196"/>
      <c r="GE747" s="196"/>
      <c r="GF747" s="196"/>
      <c r="GG747" s="196"/>
      <c r="GH747" s="196"/>
      <c r="GI747" s="196"/>
      <c r="GJ747" s="196"/>
      <c r="GK747" s="196"/>
      <c r="GL747" s="196"/>
      <c r="GM747" s="196"/>
      <c r="GN747" s="196"/>
      <c r="GO747" s="196"/>
      <c r="GP747" s="196"/>
      <c r="GQ747" s="196"/>
      <c r="GR747" s="196"/>
      <c r="GS747" s="196"/>
      <c r="GT747" s="196"/>
      <c r="GU747" s="196"/>
      <c r="GV747" s="196"/>
      <c r="GW747" s="196"/>
      <c r="GX747" s="196"/>
      <c r="GY747" s="196"/>
      <c r="GZ747" s="196"/>
      <c r="HA747" s="196"/>
      <c r="HB747" s="196"/>
      <c r="HC747" s="196"/>
      <c r="HD747" s="196"/>
      <c r="HE747" s="196"/>
      <c r="HF747" s="196"/>
      <c r="HG747" s="196"/>
      <c r="HH747" s="196"/>
      <c r="HI747" s="196"/>
      <c r="HJ747" s="196"/>
      <c r="HK747" s="196"/>
      <c r="HL747" s="196"/>
      <c r="HM747" s="196"/>
      <c r="HN747" s="196"/>
      <c r="HO747" s="196"/>
      <c r="HP747" s="196"/>
      <c r="HQ747" s="196"/>
      <c r="HR747" s="196"/>
      <c r="HS747" s="196"/>
      <c r="HT747" s="196"/>
      <c r="HU747" s="196"/>
      <c r="HV747" s="196"/>
      <c r="HW747" s="196"/>
      <c r="HX747" s="196"/>
      <c r="HY747" s="196"/>
      <c r="HZ747" s="196"/>
      <c r="IA747" s="196"/>
      <c r="IB747" s="196"/>
      <c r="IC747" s="196"/>
      <c r="ID747" s="196"/>
      <c r="IE747" s="196"/>
      <c r="IF747" s="196"/>
      <c r="IG747" s="196"/>
      <c r="IH747" s="196"/>
      <c r="II747" s="196"/>
      <c r="IJ747" s="196"/>
      <c r="IK747" s="196"/>
      <c r="IL747" s="196"/>
      <c r="IM747" s="196"/>
      <c r="IN747" s="196"/>
      <c r="IO747" s="196"/>
      <c r="IP747" s="196"/>
      <c r="IQ747" s="196"/>
      <c r="IR747" s="196"/>
      <c r="IS747" s="196"/>
      <c r="IT747" s="196"/>
      <c r="IU747" s="196"/>
      <c r="IV747" s="196"/>
      <c r="IW747" s="196"/>
      <c r="IX747" s="196"/>
      <c r="IY747" s="196"/>
      <c r="IZ747" s="196"/>
      <c r="JA747" s="196"/>
      <c r="JB747" s="196"/>
      <c r="JC747" s="196"/>
      <c r="JD747" s="196"/>
      <c r="JE747" s="196"/>
      <c r="JF747" s="196"/>
      <c r="JG747" s="196"/>
      <c r="JH747" s="196"/>
      <c r="JI747" s="196"/>
      <c r="JJ747" s="196"/>
      <c r="JK747" s="196"/>
      <c r="JL747" s="196"/>
      <c r="JM747" s="196"/>
      <c r="JN747" s="196"/>
      <c r="JO747" s="196"/>
      <c r="JP747" s="196"/>
      <c r="JQ747" s="196"/>
      <c r="JR747" s="196"/>
      <c r="JS747" s="196"/>
      <c r="JT747" s="196"/>
      <c r="JU747" s="196"/>
      <c r="JV747" s="196"/>
      <c r="JW747" s="196"/>
      <c r="JX747" s="196"/>
      <c r="JY747" s="196"/>
      <c r="JZ747" s="196"/>
      <c r="KA747" s="196"/>
      <c r="KB747" s="196"/>
      <c r="KC747" s="196"/>
      <c r="KD747" s="196"/>
      <c r="KE747" s="196"/>
      <c r="KF747" s="196"/>
      <c r="KG747" s="196"/>
      <c r="KH747" s="196"/>
      <c r="KI747" s="196"/>
      <c r="KJ747" s="196"/>
      <c r="KK747" s="196"/>
      <c r="KL747" s="196"/>
      <c r="KM747" s="196"/>
      <c r="KN747" s="196"/>
      <c r="KO747" s="196"/>
      <c r="KP747" s="196"/>
      <c r="KQ747" s="196"/>
      <c r="KR747" s="196"/>
      <c r="KS747" s="196"/>
      <c r="KT747" s="196"/>
      <c r="KU747" s="196"/>
      <c r="KV747" s="196"/>
      <c r="KW747" s="196"/>
      <c r="KX747" s="196"/>
      <c r="KY747" s="196"/>
      <c r="KZ747" s="196"/>
      <c r="LA747" s="196"/>
      <c r="LB747" s="196"/>
      <c r="LC747" s="196"/>
      <c r="LD747" s="196"/>
      <c r="LE747" s="196"/>
      <c r="LF747" s="196"/>
      <c r="LG747" s="196"/>
      <c r="LH747" s="196"/>
      <c r="LI747" s="196"/>
      <c r="LJ747" s="196"/>
      <c r="LK747" s="196"/>
      <c r="LL747" s="196"/>
      <c r="LM747" s="196"/>
      <c r="LN747" s="196"/>
      <c r="LO747" s="196"/>
      <c r="LP747" s="196"/>
      <c r="LQ747" s="196"/>
      <c r="LR747" s="196"/>
      <c r="LS747" s="196"/>
      <c r="LT747" s="196"/>
      <c r="LU747" s="196"/>
      <c r="LV747" s="196"/>
      <c r="LW747" s="196"/>
      <c r="LX747" s="196"/>
      <c r="LY747" s="196"/>
      <c r="LZ747" s="196"/>
      <c r="MA747" s="196"/>
      <c r="MB747" s="196"/>
      <c r="MC747" s="196"/>
      <c r="MD747" s="196"/>
      <c r="ME747" s="196"/>
      <c r="MF747" s="196"/>
      <c r="MG747" s="196"/>
      <c r="MH747" s="196"/>
      <c r="MI747" s="196"/>
      <c r="MJ747" s="196"/>
      <c r="MK747" s="196"/>
      <c r="ML747" s="196"/>
      <c r="MM747" s="196"/>
      <c r="MN747" s="196"/>
      <c r="MO747" s="196"/>
      <c r="MP747" s="196"/>
      <c r="MQ747" s="196"/>
      <c r="MR747" s="196"/>
      <c r="MS747" s="196"/>
      <c r="MT747" s="196"/>
      <c r="MU747" s="196"/>
      <c r="MV747" s="196"/>
      <c r="MW747" s="196"/>
      <c r="MX747" s="196"/>
      <c r="MY747" s="196"/>
      <c r="MZ747" s="196"/>
      <c r="NA747" s="196"/>
      <c r="NB747" s="196"/>
      <c r="NC747" s="196"/>
      <c r="ND747" s="196"/>
      <c r="NE747" s="196"/>
      <c r="NF747" s="196"/>
      <c r="NG747" s="196"/>
      <c r="NH747" s="196"/>
      <c r="NI747" s="196"/>
      <c r="NJ747" s="196"/>
      <c r="NK747" s="196"/>
      <c r="NL747" s="196"/>
      <c r="NM747" s="196"/>
      <c r="NN747" s="196"/>
      <c r="NO747" s="196"/>
      <c r="NP747" s="196"/>
      <c r="NQ747" s="196"/>
      <c r="NR747" s="196"/>
      <c r="NS747" s="196"/>
      <c r="NT747" s="196"/>
      <c r="NU747" s="196"/>
      <c r="NV747" s="196"/>
      <c r="NW747" s="196"/>
      <c r="NX747" s="196"/>
      <c r="NY747" s="196"/>
      <c r="NZ747" s="196"/>
      <c r="OA747" s="196"/>
      <c r="OB747" s="196"/>
      <c r="OC747" s="196"/>
      <c r="OD747" s="196"/>
      <c r="OE747" s="196"/>
      <c r="OF747" s="196"/>
      <c r="OG747" s="196"/>
      <c r="OH747" s="196"/>
      <c r="OI747" s="196"/>
      <c r="OJ747" s="196"/>
      <c r="OK747" s="196"/>
      <c r="OL747" s="196"/>
      <c r="AFC747" s="196"/>
      <c r="AFD747" s="196"/>
      <c r="AFE747" s="196"/>
      <c r="AFF747" s="196"/>
      <c r="AFG747" s="196"/>
      <c r="AFH747" s="196"/>
      <c r="AFI747" s="196"/>
      <c r="AFJ747" s="196"/>
      <c r="AFK747" s="196"/>
      <c r="AFL747" s="196"/>
      <c r="AFM747" s="196"/>
      <c r="AFN747" s="196"/>
      <c r="AFO747" s="196"/>
      <c r="AFP747" s="196"/>
      <c r="AFQ747" s="196"/>
      <c r="AFR747" s="196"/>
      <c r="AFS747" s="196"/>
      <c r="AFT747" s="196"/>
      <c r="AFU747" s="196"/>
      <c r="AFV747" s="196"/>
      <c r="AFW747" s="196"/>
      <c r="AFX747" s="196"/>
      <c r="AFY747" s="196"/>
      <c r="AFZ747" s="196"/>
      <c r="AGA747" s="196"/>
      <c r="AGB747" s="196"/>
      <c r="AGC747" s="196"/>
      <c r="AGD747" s="196"/>
      <c r="AGE747" s="196"/>
      <c r="AGF747" s="196"/>
      <c r="AGG747" s="196"/>
      <c r="AGH747" s="196"/>
      <c r="AGI747" s="196"/>
      <c r="AGJ747" s="196"/>
      <c r="AGK747" s="196"/>
      <c r="AGL747" s="196"/>
      <c r="AGM747" s="196"/>
      <c r="AGN747" s="196"/>
      <c r="AGO747" s="196"/>
      <c r="AGP747" s="196"/>
    </row>
    <row r="748" spans="1:874" ht="15.75" customHeight="1" x14ac:dyDescent="0.25">
      <c r="A748" s="196"/>
      <c r="B748" s="196"/>
      <c r="C748" s="196"/>
      <c r="D748" s="205"/>
      <c r="E748" s="196"/>
      <c r="F748" s="196"/>
      <c r="G748" s="196"/>
      <c r="H748" s="196"/>
      <c r="I748" s="196"/>
      <c r="J748" s="196"/>
      <c r="K748" s="196"/>
      <c r="L748" s="206"/>
      <c r="M748" s="196"/>
      <c r="N748" s="196"/>
      <c r="O748" s="205"/>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c r="AM748" s="196"/>
      <c r="AN748" s="196"/>
      <c r="AO748" s="196"/>
      <c r="AP748" s="196"/>
      <c r="AQ748" s="196"/>
      <c r="AR748" s="196"/>
      <c r="AS748" s="196"/>
      <c r="AT748" s="196"/>
      <c r="AU748" s="196"/>
      <c r="AV748" s="196"/>
      <c r="AW748" s="196"/>
      <c r="AX748" s="196"/>
      <c r="AY748" s="196"/>
      <c r="AZ748" s="196"/>
      <c r="BA748" s="196"/>
      <c r="BB748" s="196"/>
      <c r="BC748" s="196"/>
      <c r="BD748" s="196"/>
      <c r="BE748" s="196"/>
      <c r="BF748" s="196"/>
      <c r="BG748" s="196"/>
      <c r="BH748" s="196"/>
      <c r="BI748" s="196"/>
      <c r="BJ748" s="196"/>
      <c r="BK748" s="196"/>
      <c r="BL748" s="196"/>
      <c r="BM748" s="196"/>
      <c r="BN748" s="196"/>
      <c r="BO748" s="196"/>
      <c r="BP748" s="196"/>
      <c r="BQ748" s="196"/>
      <c r="BR748" s="196"/>
      <c r="BS748" s="196"/>
      <c r="BT748" s="196"/>
      <c r="BU748" s="196"/>
      <c r="BV748" s="196"/>
      <c r="BW748" s="196"/>
      <c r="BX748" s="196"/>
      <c r="BY748" s="196"/>
      <c r="BZ748" s="196"/>
      <c r="CA748" s="196"/>
      <c r="CB748" s="196"/>
      <c r="CC748" s="196"/>
      <c r="CD748" s="196"/>
      <c r="CE748" s="196"/>
      <c r="CF748" s="196"/>
      <c r="CG748" s="196"/>
      <c r="CH748" s="196"/>
      <c r="CI748" s="196"/>
      <c r="CJ748" s="196"/>
      <c r="CK748" s="196"/>
      <c r="CL748" s="196"/>
      <c r="CM748" s="196"/>
      <c r="CN748" s="196"/>
      <c r="CO748" s="196"/>
      <c r="CP748" s="196"/>
      <c r="CQ748" s="196"/>
      <c r="CR748" s="196"/>
      <c r="CS748" s="196"/>
      <c r="CT748" s="196"/>
      <c r="CU748" s="196"/>
      <c r="CV748" s="196"/>
      <c r="CW748" s="196"/>
      <c r="CX748" s="196"/>
      <c r="CY748" s="196"/>
      <c r="CZ748" s="196"/>
      <c r="DA748" s="196"/>
      <c r="DB748" s="196"/>
      <c r="DC748" s="196"/>
      <c r="DD748" s="196"/>
      <c r="DE748" s="196"/>
      <c r="DF748" s="196"/>
      <c r="DG748" s="196"/>
      <c r="DH748" s="196"/>
      <c r="DI748" s="196"/>
      <c r="DJ748" s="196"/>
      <c r="DK748" s="196"/>
      <c r="DL748" s="196"/>
      <c r="DM748" s="196"/>
      <c r="DN748" s="196"/>
      <c r="DO748" s="196"/>
      <c r="DP748" s="196"/>
      <c r="DQ748" s="196"/>
      <c r="DR748" s="196"/>
      <c r="DS748" s="196"/>
      <c r="DT748" s="196"/>
      <c r="DU748" s="196"/>
      <c r="DV748" s="196"/>
      <c r="DW748" s="196"/>
      <c r="DX748" s="196"/>
      <c r="DY748" s="196"/>
      <c r="DZ748" s="196"/>
      <c r="EA748" s="196"/>
      <c r="EB748" s="196"/>
      <c r="EC748" s="196"/>
      <c r="ED748" s="196"/>
      <c r="EE748" s="196"/>
      <c r="EF748" s="196"/>
      <c r="EG748" s="196"/>
      <c r="EH748" s="196"/>
      <c r="EI748" s="196"/>
      <c r="EJ748" s="196"/>
      <c r="EK748" s="196"/>
      <c r="EL748" s="196"/>
      <c r="EM748" s="196"/>
      <c r="EN748" s="196"/>
      <c r="EO748" s="196"/>
      <c r="EP748" s="196"/>
      <c r="EQ748" s="196"/>
      <c r="ER748" s="196"/>
      <c r="ES748" s="196"/>
      <c r="ET748" s="196"/>
      <c r="EU748" s="196"/>
      <c r="EV748" s="196"/>
      <c r="EW748" s="196"/>
      <c r="EX748" s="196"/>
      <c r="EY748" s="196"/>
      <c r="EZ748" s="196"/>
      <c r="FA748" s="196"/>
      <c r="FB748" s="196"/>
      <c r="FC748" s="196"/>
      <c r="FD748" s="196"/>
      <c r="FE748" s="196"/>
      <c r="FF748" s="196"/>
      <c r="FG748" s="196"/>
      <c r="FH748" s="196"/>
      <c r="FI748" s="196"/>
      <c r="FJ748" s="196"/>
      <c r="FK748" s="196"/>
      <c r="FL748" s="196"/>
      <c r="FM748" s="196"/>
      <c r="FN748" s="196"/>
      <c r="FO748" s="196"/>
      <c r="FP748" s="196"/>
      <c r="FQ748" s="196"/>
      <c r="FR748" s="196"/>
      <c r="FS748" s="196"/>
      <c r="FT748" s="196"/>
      <c r="FU748" s="196"/>
      <c r="FV748" s="196"/>
      <c r="FW748" s="196"/>
      <c r="FX748" s="196"/>
      <c r="FY748" s="196"/>
      <c r="FZ748" s="196"/>
      <c r="GA748" s="196"/>
      <c r="GB748" s="196"/>
      <c r="GC748" s="196"/>
      <c r="GD748" s="196"/>
      <c r="GE748" s="196"/>
      <c r="GF748" s="196"/>
      <c r="GG748" s="196"/>
      <c r="GH748" s="196"/>
      <c r="GI748" s="196"/>
      <c r="GJ748" s="196"/>
      <c r="GK748" s="196"/>
      <c r="GL748" s="196"/>
      <c r="GM748" s="196"/>
      <c r="GN748" s="196"/>
      <c r="GO748" s="196"/>
      <c r="GP748" s="196"/>
      <c r="GQ748" s="196"/>
      <c r="GR748" s="196"/>
      <c r="GS748" s="196"/>
      <c r="GT748" s="196"/>
      <c r="GU748" s="196"/>
      <c r="GV748" s="196"/>
      <c r="GW748" s="196"/>
      <c r="GX748" s="196"/>
      <c r="GY748" s="196"/>
      <c r="GZ748" s="196"/>
      <c r="HA748" s="196"/>
      <c r="HB748" s="196"/>
      <c r="HC748" s="196"/>
      <c r="HD748" s="196"/>
      <c r="HE748" s="196"/>
      <c r="HF748" s="196"/>
      <c r="HG748" s="196"/>
      <c r="HH748" s="196"/>
      <c r="HI748" s="196"/>
      <c r="HJ748" s="196"/>
      <c r="HK748" s="196"/>
      <c r="HL748" s="196"/>
      <c r="HM748" s="196"/>
      <c r="HN748" s="196"/>
      <c r="HO748" s="196"/>
      <c r="HP748" s="196"/>
      <c r="HQ748" s="196"/>
      <c r="HR748" s="196"/>
      <c r="HS748" s="196"/>
      <c r="HT748" s="196"/>
      <c r="HU748" s="196"/>
      <c r="HV748" s="196"/>
      <c r="HW748" s="196"/>
      <c r="HX748" s="196"/>
      <c r="HY748" s="196"/>
      <c r="HZ748" s="196"/>
      <c r="IA748" s="196"/>
      <c r="IB748" s="196"/>
      <c r="IC748" s="196"/>
      <c r="ID748" s="196"/>
      <c r="IE748" s="196"/>
      <c r="IF748" s="196"/>
      <c r="IG748" s="196"/>
      <c r="IH748" s="196"/>
      <c r="II748" s="196"/>
      <c r="IJ748" s="196"/>
      <c r="IK748" s="196"/>
      <c r="IL748" s="196"/>
      <c r="IM748" s="196"/>
      <c r="IN748" s="196"/>
      <c r="IO748" s="196"/>
      <c r="IP748" s="196"/>
      <c r="IQ748" s="196"/>
      <c r="IR748" s="196"/>
      <c r="IS748" s="196"/>
      <c r="IT748" s="196"/>
      <c r="IU748" s="196"/>
      <c r="IV748" s="196"/>
      <c r="IW748" s="196"/>
      <c r="IX748" s="196"/>
      <c r="IY748" s="196"/>
      <c r="IZ748" s="196"/>
      <c r="JA748" s="196"/>
      <c r="JB748" s="196"/>
      <c r="JC748" s="196"/>
      <c r="JD748" s="196"/>
      <c r="JE748" s="196"/>
      <c r="JF748" s="196"/>
      <c r="JG748" s="196"/>
      <c r="JH748" s="196"/>
      <c r="JI748" s="196"/>
      <c r="JJ748" s="196"/>
      <c r="JK748" s="196"/>
      <c r="JL748" s="196"/>
      <c r="JM748" s="196"/>
      <c r="JN748" s="196"/>
      <c r="JO748" s="196"/>
      <c r="JP748" s="196"/>
      <c r="JQ748" s="196"/>
      <c r="JR748" s="196"/>
      <c r="JS748" s="196"/>
      <c r="JT748" s="196"/>
      <c r="JU748" s="196"/>
      <c r="JV748" s="196"/>
      <c r="JW748" s="196"/>
      <c r="JX748" s="196"/>
      <c r="JY748" s="196"/>
      <c r="JZ748" s="196"/>
      <c r="KA748" s="196"/>
      <c r="KB748" s="196"/>
      <c r="KC748" s="196"/>
      <c r="KD748" s="196"/>
      <c r="KE748" s="196"/>
      <c r="KF748" s="196"/>
      <c r="KG748" s="196"/>
      <c r="KH748" s="196"/>
      <c r="KI748" s="196"/>
      <c r="KJ748" s="196"/>
      <c r="KK748" s="196"/>
      <c r="KL748" s="196"/>
      <c r="KM748" s="196"/>
      <c r="KN748" s="196"/>
      <c r="KO748" s="196"/>
      <c r="KP748" s="196"/>
      <c r="KQ748" s="196"/>
      <c r="KR748" s="196"/>
      <c r="KS748" s="196"/>
      <c r="KT748" s="196"/>
      <c r="KU748" s="196"/>
      <c r="KV748" s="196"/>
      <c r="KW748" s="196"/>
      <c r="KX748" s="196"/>
      <c r="KY748" s="196"/>
      <c r="KZ748" s="196"/>
      <c r="LA748" s="196"/>
      <c r="LB748" s="196"/>
      <c r="LC748" s="196"/>
      <c r="LD748" s="196"/>
      <c r="LE748" s="196"/>
      <c r="LF748" s="196"/>
      <c r="LG748" s="196"/>
      <c r="LH748" s="196"/>
      <c r="LI748" s="196"/>
      <c r="LJ748" s="196"/>
      <c r="LK748" s="196"/>
      <c r="LL748" s="196"/>
      <c r="LM748" s="196"/>
      <c r="LN748" s="196"/>
      <c r="LO748" s="196"/>
      <c r="LP748" s="196"/>
      <c r="LQ748" s="196"/>
      <c r="LR748" s="196"/>
      <c r="LS748" s="196"/>
      <c r="LT748" s="196"/>
      <c r="LU748" s="196"/>
      <c r="LV748" s="196"/>
      <c r="LW748" s="196"/>
      <c r="LX748" s="196"/>
      <c r="LY748" s="196"/>
      <c r="LZ748" s="196"/>
      <c r="MA748" s="196"/>
      <c r="MB748" s="196"/>
      <c r="MC748" s="196"/>
      <c r="MD748" s="196"/>
      <c r="ME748" s="196"/>
      <c r="MF748" s="196"/>
      <c r="MG748" s="196"/>
      <c r="MH748" s="196"/>
      <c r="MI748" s="196"/>
      <c r="MJ748" s="196"/>
      <c r="MK748" s="196"/>
      <c r="ML748" s="196"/>
      <c r="MM748" s="196"/>
      <c r="MN748" s="196"/>
      <c r="MO748" s="196"/>
      <c r="MP748" s="196"/>
      <c r="MQ748" s="196"/>
      <c r="MR748" s="196"/>
      <c r="MS748" s="196"/>
      <c r="MT748" s="196"/>
      <c r="MU748" s="196"/>
      <c r="MV748" s="196"/>
      <c r="MW748" s="196"/>
      <c r="MX748" s="196"/>
      <c r="MY748" s="196"/>
      <c r="MZ748" s="196"/>
      <c r="NA748" s="196"/>
      <c r="NB748" s="196"/>
      <c r="NC748" s="196"/>
      <c r="ND748" s="196"/>
      <c r="NE748" s="196"/>
      <c r="NF748" s="196"/>
      <c r="NG748" s="196"/>
      <c r="NH748" s="196"/>
      <c r="NI748" s="196"/>
      <c r="NJ748" s="196"/>
      <c r="NK748" s="196"/>
      <c r="NL748" s="196"/>
      <c r="NM748" s="196"/>
      <c r="NN748" s="196"/>
      <c r="NO748" s="196"/>
      <c r="NP748" s="196"/>
      <c r="NQ748" s="196"/>
      <c r="NR748" s="196"/>
      <c r="NS748" s="196"/>
      <c r="NT748" s="196"/>
      <c r="NU748" s="196"/>
      <c r="NV748" s="196"/>
      <c r="NW748" s="196"/>
      <c r="NX748" s="196"/>
      <c r="NY748" s="196"/>
      <c r="NZ748" s="196"/>
      <c r="OA748" s="196"/>
      <c r="OB748" s="196"/>
      <c r="OC748" s="196"/>
      <c r="OD748" s="196"/>
      <c r="OE748" s="196"/>
      <c r="OF748" s="196"/>
      <c r="OG748" s="196"/>
      <c r="OH748" s="196"/>
      <c r="OI748" s="196"/>
      <c r="OJ748" s="196"/>
      <c r="OK748" s="196"/>
      <c r="OL748" s="196"/>
      <c r="AFC748" s="196"/>
      <c r="AFD748" s="196"/>
      <c r="AFE748" s="196"/>
      <c r="AFF748" s="196"/>
      <c r="AFG748" s="196"/>
      <c r="AFH748" s="196"/>
      <c r="AFI748" s="196"/>
      <c r="AFJ748" s="196"/>
      <c r="AFK748" s="196"/>
      <c r="AFL748" s="196"/>
      <c r="AFM748" s="196"/>
      <c r="AFN748" s="196"/>
      <c r="AFO748" s="196"/>
      <c r="AFP748" s="196"/>
      <c r="AFQ748" s="196"/>
      <c r="AFR748" s="196"/>
      <c r="AFS748" s="196"/>
      <c r="AFT748" s="196"/>
      <c r="AFU748" s="196"/>
      <c r="AFV748" s="196"/>
      <c r="AFW748" s="196"/>
      <c r="AFX748" s="196"/>
      <c r="AFY748" s="196"/>
      <c r="AFZ748" s="196"/>
      <c r="AGA748" s="196"/>
      <c r="AGB748" s="196"/>
      <c r="AGC748" s="196"/>
      <c r="AGD748" s="196"/>
      <c r="AGE748" s="196"/>
      <c r="AGF748" s="196"/>
      <c r="AGG748" s="196"/>
      <c r="AGH748" s="196"/>
      <c r="AGI748" s="196"/>
      <c r="AGJ748" s="196"/>
      <c r="AGK748" s="196"/>
      <c r="AGL748" s="196"/>
      <c r="AGM748" s="196"/>
      <c r="AGN748" s="196"/>
      <c r="AGO748" s="196"/>
      <c r="AGP748" s="196"/>
    </row>
    <row r="749" spans="1:874" ht="15.75" customHeight="1" x14ac:dyDescent="0.25">
      <c r="A749" s="196"/>
      <c r="B749" s="196"/>
      <c r="C749" s="196"/>
      <c r="D749" s="205"/>
      <c r="E749" s="196"/>
      <c r="F749" s="196"/>
      <c r="G749" s="196"/>
      <c r="H749" s="196"/>
      <c r="I749" s="196"/>
      <c r="J749" s="196"/>
      <c r="K749" s="196"/>
      <c r="L749" s="206"/>
      <c r="M749" s="196"/>
      <c r="N749" s="196"/>
      <c r="O749" s="205"/>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c r="AM749" s="196"/>
      <c r="AN749" s="196"/>
      <c r="AO749" s="196"/>
      <c r="AP749" s="196"/>
      <c r="AQ749" s="196"/>
      <c r="AR749" s="196"/>
      <c r="AS749" s="196"/>
      <c r="AT749" s="196"/>
      <c r="AU749" s="196"/>
      <c r="AV749" s="196"/>
      <c r="AW749" s="196"/>
      <c r="AX749" s="196"/>
      <c r="AY749" s="196"/>
      <c r="AZ749" s="196"/>
      <c r="BA749" s="196"/>
      <c r="BB749" s="196"/>
      <c r="BC749" s="196"/>
      <c r="BD749" s="196"/>
      <c r="BE749" s="196"/>
      <c r="BF749" s="196"/>
      <c r="BG749" s="196"/>
      <c r="BH749" s="196"/>
      <c r="BI749" s="196"/>
      <c r="BJ749" s="196"/>
      <c r="BK749" s="196"/>
      <c r="BL749" s="196"/>
      <c r="BM749" s="196"/>
      <c r="BN749" s="196"/>
      <c r="BO749" s="196"/>
      <c r="BP749" s="196"/>
      <c r="BQ749" s="196"/>
      <c r="BR749" s="196"/>
      <c r="BS749" s="196"/>
      <c r="BT749" s="196"/>
      <c r="BU749" s="196"/>
      <c r="BV749" s="196"/>
      <c r="BW749" s="196"/>
      <c r="BX749" s="196"/>
      <c r="BY749" s="196"/>
      <c r="BZ749" s="196"/>
      <c r="CA749" s="196"/>
      <c r="CB749" s="196"/>
      <c r="CC749" s="196"/>
      <c r="CD749" s="196"/>
      <c r="CE749" s="196"/>
      <c r="CF749" s="196"/>
      <c r="CG749" s="196"/>
      <c r="CH749" s="196"/>
      <c r="CI749" s="196"/>
      <c r="CJ749" s="196"/>
      <c r="CK749" s="196"/>
      <c r="CL749" s="196"/>
      <c r="CM749" s="196"/>
      <c r="CN749" s="196"/>
      <c r="CO749" s="196"/>
      <c r="CP749" s="196"/>
      <c r="CQ749" s="196"/>
      <c r="CR749" s="196"/>
      <c r="CS749" s="196"/>
      <c r="CT749" s="196"/>
      <c r="CU749" s="196"/>
      <c r="CV749" s="196"/>
      <c r="CW749" s="196"/>
      <c r="CX749" s="196"/>
      <c r="CY749" s="196"/>
      <c r="CZ749" s="196"/>
      <c r="DA749" s="196"/>
      <c r="DB749" s="196"/>
      <c r="DC749" s="196"/>
      <c r="DD749" s="196"/>
      <c r="DE749" s="196"/>
      <c r="DF749" s="196"/>
      <c r="DG749" s="196"/>
      <c r="DH749" s="196"/>
      <c r="DI749" s="196"/>
      <c r="DJ749" s="196"/>
      <c r="DK749" s="196"/>
      <c r="DL749" s="196"/>
      <c r="DM749" s="196"/>
      <c r="DN749" s="196"/>
      <c r="DO749" s="196"/>
      <c r="DP749" s="196"/>
      <c r="DQ749" s="196"/>
      <c r="DR749" s="196"/>
      <c r="DS749" s="196"/>
      <c r="DT749" s="196"/>
      <c r="DU749" s="196"/>
      <c r="DV749" s="196"/>
      <c r="DW749" s="196"/>
      <c r="DX749" s="196"/>
      <c r="DY749" s="196"/>
      <c r="DZ749" s="196"/>
      <c r="EA749" s="196"/>
      <c r="EB749" s="196"/>
      <c r="EC749" s="196"/>
      <c r="ED749" s="196"/>
      <c r="EE749" s="196"/>
      <c r="EF749" s="196"/>
      <c r="EG749" s="196"/>
      <c r="EH749" s="196"/>
      <c r="EI749" s="196"/>
      <c r="EJ749" s="196"/>
      <c r="EK749" s="196"/>
      <c r="EL749" s="196"/>
      <c r="EM749" s="196"/>
      <c r="EN749" s="196"/>
      <c r="EO749" s="196"/>
      <c r="EP749" s="196"/>
      <c r="EQ749" s="196"/>
      <c r="ER749" s="196"/>
      <c r="ES749" s="196"/>
      <c r="ET749" s="196"/>
      <c r="EU749" s="196"/>
      <c r="EV749" s="196"/>
      <c r="EW749" s="196"/>
      <c r="EX749" s="196"/>
      <c r="EY749" s="196"/>
      <c r="EZ749" s="196"/>
      <c r="FA749" s="196"/>
      <c r="FB749" s="196"/>
      <c r="FC749" s="196"/>
      <c r="FD749" s="196"/>
      <c r="FE749" s="196"/>
      <c r="FF749" s="196"/>
      <c r="FG749" s="196"/>
      <c r="FH749" s="196"/>
      <c r="FI749" s="196"/>
      <c r="FJ749" s="196"/>
      <c r="FK749" s="196"/>
      <c r="FL749" s="196"/>
      <c r="FM749" s="196"/>
      <c r="FN749" s="196"/>
      <c r="FO749" s="196"/>
      <c r="FP749" s="196"/>
      <c r="FQ749" s="196"/>
      <c r="FR749" s="196"/>
      <c r="FS749" s="196"/>
      <c r="FT749" s="196"/>
      <c r="FU749" s="196"/>
      <c r="FV749" s="196"/>
      <c r="FW749" s="196"/>
      <c r="FX749" s="196"/>
      <c r="FY749" s="196"/>
      <c r="FZ749" s="196"/>
      <c r="GA749" s="196"/>
      <c r="GB749" s="196"/>
      <c r="GC749" s="196"/>
      <c r="GD749" s="196"/>
      <c r="GE749" s="196"/>
      <c r="GF749" s="196"/>
      <c r="GG749" s="196"/>
      <c r="GH749" s="196"/>
      <c r="GI749" s="196"/>
      <c r="GJ749" s="196"/>
      <c r="GK749" s="196"/>
      <c r="GL749" s="196"/>
      <c r="GM749" s="196"/>
      <c r="GN749" s="196"/>
      <c r="GO749" s="196"/>
      <c r="GP749" s="196"/>
      <c r="GQ749" s="196"/>
      <c r="GR749" s="196"/>
      <c r="GS749" s="196"/>
      <c r="GT749" s="196"/>
      <c r="GU749" s="196"/>
      <c r="GV749" s="196"/>
      <c r="GW749" s="196"/>
      <c r="GX749" s="196"/>
      <c r="GY749" s="196"/>
      <c r="GZ749" s="196"/>
      <c r="HA749" s="196"/>
      <c r="HB749" s="196"/>
      <c r="HC749" s="196"/>
      <c r="HD749" s="196"/>
      <c r="HE749" s="196"/>
      <c r="HF749" s="196"/>
      <c r="HG749" s="196"/>
      <c r="HH749" s="196"/>
      <c r="HI749" s="196"/>
      <c r="HJ749" s="196"/>
      <c r="HK749" s="196"/>
      <c r="HL749" s="196"/>
      <c r="HM749" s="196"/>
      <c r="HN749" s="196"/>
      <c r="HO749" s="196"/>
      <c r="HP749" s="196"/>
      <c r="HQ749" s="196"/>
      <c r="HR749" s="196"/>
      <c r="HS749" s="196"/>
      <c r="HT749" s="196"/>
      <c r="HU749" s="196"/>
      <c r="HV749" s="196"/>
      <c r="HW749" s="196"/>
      <c r="HX749" s="196"/>
      <c r="HY749" s="196"/>
      <c r="HZ749" s="196"/>
      <c r="IA749" s="196"/>
      <c r="IB749" s="196"/>
      <c r="IC749" s="196"/>
      <c r="ID749" s="196"/>
      <c r="IE749" s="196"/>
      <c r="IF749" s="196"/>
      <c r="IG749" s="196"/>
      <c r="IH749" s="196"/>
      <c r="II749" s="196"/>
      <c r="IJ749" s="196"/>
      <c r="IK749" s="196"/>
      <c r="IL749" s="196"/>
      <c r="IM749" s="196"/>
      <c r="IN749" s="196"/>
      <c r="IO749" s="196"/>
      <c r="IP749" s="196"/>
      <c r="IQ749" s="196"/>
      <c r="IR749" s="196"/>
      <c r="IS749" s="196"/>
      <c r="IT749" s="196"/>
      <c r="IU749" s="196"/>
      <c r="IV749" s="196"/>
      <c r="IW749" s="196"/>
      <c r="IX749" s="196"/>
      <c r="IY749" s="196"/>
      <c r="IZ749" s="196"/>
      <c r="JA749" s="196"/>
      <c r="JB749" s="196"/>
      <c r="JC749" s="196"/>
      <c r="JD749" s="196"/>
      <c r="JE749" s="196"/>
      <c r="JF749" s="196"/>
      <c r="JG749" s="196"/>
      <c r="JH749" s="196"/>
      <c r="JI749" s="196"/>
      <c r="JJ749" s="196"/>
      <c r="JK749" s="196"/>
      <c r="JL749" s="196"/>
      <c r="JM749" s="196"/>
      <c r="JN749" s="196"/>
      <c r="JO749" s="196"/>
      <c r="JP749" s="196"/>
      <c r="JQ749" s="196"/>
      <c r="JR749" s="196"/>
      <c r="JS749" s="196"/>
      <c r="JT749" s="196"/>
      <c r="JU749" s="196"/>
      <c r="JV749" s="196"/>
      <c r="JW749" s="196"/>
      <c r="JX749" s="196"/>
      <c r="JY749" s="196"/>
      <c r="JZ749" s="196"/>
      <c r="KA749" s="196"/>
      <c r="KB749" s="196"/>
      <c r="KC749" s="196"/>
      <c r="KD749" s="196"/>
      <c r="KE749" s="196"/>
      <c r="KF749" s="196"/>
      <c r="KG749" s="196"/>
      <c r="KH749" s="196"/>
      <c r="KI749" s="196"/>
      <c r="KJ749" s="196"/>
      <c r="KK749" s="196"/>
      <c r="KL749" s="196"/>
      <c r="KM749" s="196"/>
      <c r="KN749" s="196"/>
      <c r="KO749" s="196"/>
      <c r="KP749" s="196"/>
      <c r="KQ749" s="196"/>
      <c r="KR749" s="196"/>
      <c r="KS749" s="196"/>
      <c r="KT749" s="196"/>
      <c r="KU749" s="196"/>
      <c r="KV749" s="196"/>
      <c r="KW749" s="196"/>
      <c r="KX749" s="196"/>
      <c r="KY749" s="196"/>
      <c r="KZ749" s="196"/>
      <c r="LA749" s="196"/>
      <c r="LB749" s="196"/>
      <c r="LC749" s="196"/>
      <c r="LD749" s="196"/>
      <c r="LE749" s="196"/>
      <c r="LF749" s="196"/>
      <c r="LG749" s="196"/>
      <c r="LH749" s="196"/>
      <c r="LI749" s="196"/>
      <c r="LJ749" s="196"/>
      <c r="LK749" s="196"/>
      <c r="LL749" s="196"/>
      <c r="LM749" s="196"/>
      <c r="LN749" s="196"/>
      <c r="LO749" s="196"/>
      <c r="LP749" s="196"/>
      <c r="LQ749" s="196"/>
      <c r="LR749" s="196"/>
      <c r="LS749" s="196"/>
      <c r="LT749" s="196"/>
      <c r="LU749" s="196"/>
      <c r="LV749" s="196"/>
      <c r="LW749" s="196"/>
      <c r="LX749" s="196"/>
      <c r="LY749" s="196"/>
      <c r="LZ749" s="196"/>
      <c r="MA749" s="196"/>
      <c r="MB749" s="196"/>
      <c r="MC749" s="196"/>
      <c r="MD749" s="196"/>
      <c r="ME749" s="196"/>
      <c r="MF749" s="196"/>
      <c r="MG749" s="196"/>
      <c r="MH749" s="196"/>
      <c r="MI749" s="196"/>
      <c r="MJ749" s="196"/>
      <c r="MK749" s="196"/>
      <c r="ML749" s="196"/>
      <c r="MM749" s="196"/>
      <c r="MN749" s="196"/>
      <c r="MO749" s="196"/>
      <c r="MP749" s="196"/>
      <c r="MQ749" s="196"/>
      <c r="MR749" s="196"/>
      <c r="MS749" s="196"/>
      <c r="MT749" s="196"/>
      <c r="MU749" s="196"/>
      <c r="MV749" s="196"/>
      <c r="MW749" s="196"/>
      <c r="MX749" s="196"/>
      <c r="MY749" s="196"/>
      <c r="MZ749" s="196"/>
      <c r="NA749" s="196"/>
      <c r="NB749" s="196"/>
      <c r="NC749" s="196"/>
      <c r="ND749" s="196"/>
      <c r="NE749" s="196"/>
      <c r="NF749" s="196"/>
      <c r="NG749" s="196"/>
      <c r="NH749" s="196"/>
      <c r="NI749" s="196"/>
      <c r="NJ749" s="196"/>
      <c r="NK749" s="196"/>
      <c r="NL749" s="196"/>
      <c r="NM749" s="196"/>
      <c r="NN749" s="196"/>
      <c r="NO749" s="196"/>
      <c r="NP749" s="196"/>
      <c r="NQ749" s="196"/>
      <c r="NR749" s="196"/>
      <c r="NS749" s="196"/>
      <c r="NT749" s="196"/>
      <c r="NU749" s="196"/>
      <c r="NV749" s="196"/>
      <c r="NW749" s="196"/>
      <c r="NX749" s="196"/>
      <c r="NY749" s="196"/>
      <c r="NZ749" s="196"/>
      <c r="OA749" s="196"/>
      <c r="OB749" s="196"/>
      <c r="OC749" s="196"/>
      <c r="OD749" s="196"/>
      <c r="OE749" s="196"/>
      <c r="OF749" s="196"/>
      <c r="OG749" s="196"/>
      <c r="OH749" s="196"/>
      <c r="OI749" s="196"/>
      <c r="OJ749" s="196"/>
      <c r="OK749" s="196"/>
      <c r="OL749" s="196"/>
      <c r="AFC749" s="196"/>
      <c r="AFD749" s="196"/>
      <c r="AFE749" s="196"/>
      <c r="AFF749" s="196"/>
      <c r="AFG749" s="196"/>
      <c r="AFH749" s="196"/>
      <c r="AFI749" s="196"/>
      <c r="AFJ749" s="196"/>
      <c r="AFK749" s="196"/>
      <c r="AFL749" s="196"/>
      <c r="AFM749" s="196"/>
      <c r="AFN749" s="196"/>
      <c r="AFO749" s="196"/>
      <c r="AFP749" s="196"/>
      <c r="AFQ749" s="196"/>
      <c r="AFR749" s="196"/>
      <c r="AFS749" s="196"/>
      <c r="AFT749" s="196"/>
      <c r="AFU749" s="196"/>
      <c r="AFV749" s="196"/>
      <c r="AFW749" s="196"/>
      <c r="AFX749" s="196"/>
      <c r="AFY749" s="196"/>
      <c r="AFZ749" s="196"/>
      <c r="AGA749" s="196"/>
      <c r="AGB749" s="196"/>
      <c r="AGC749" s="196"/>
      <c r="AGD749" s="196"/>
      <c r="AGE749" s="196"/>
      <c r="AGF749" s="196"/>
      <c r="AGG749" s="196"/>
      <c r="AGH749" s="196"/>
      <c r="AGI749" s="196"/>
      <c r="AGJ749" s="196"/>
      <c r="AGK749" s="196"/>
      <c r="AGL749" s="196"/>
      <c r="AGM749" s="196"/>
      <c r="AGN749" s="196"/>
      <c r="AGO749" s="196"/>
      <c r="AGP749" s="196"/>
    </row>
    <row r="750" spans="1:874" ht="15.75" customHeight="1" x14ac:dyDescent="0.25">
      <c r="A750" s="196"/>
      <c r="B750" s="196"/>
      <c r="C750" s="196"/>
      <c r="D750" s="205"/>
      <c r="E750" s="196"/>
      <c r="F750" s="196"/>
      <c r="G750" s="196"/>
      <c r="H750" s="196"/>
      <c r="I750" s="196"/>
      <c r="J750" s="196"/>
      <c r="K750" s="196"/>
      <c r="L750" s="206"/>
      <c r="M750" s="196"/>
      <c r="N750" s="196"/>
      <c r="O750" s="205"/>
      <c r="P750" s="196"/>
      <c r="Q750" s="196"/>
      <c r="R750" s="196"/>
      <c r="S750" s="196"/>
      <c r="T750" s="196"/>
      <c r="U750" s="196"/>
      <c r="V750" s="196"/>
      <c r="W750" s="196"/>
      <c r="X750" s="196"/>
      <c r="Y750" s="196"/>
      <c r="Z750" s="196"/>
      <c r="AA750" s="196"/>
      <c r="AB750" s="196"/>
      <c r="AC750" s="196"/>
      <c r="AD750" s="196"/>
      <c r="AE750" s="196"/>
      <c r="AF750" s="196"/>
      <c r="AG750" s="196"/>
      <c r="AH750" s="196"/>
      <c r="AI750" s="196"/>
      <c r="AJ750" s="196"/>
      <c r="AK750" s="196"/>
      <c r="AL750" s="196"/>
      <c r="AM750" s="196"/>
      <c r="AN750" s="196"/>
      <c r="AO750" s="196"/>
      <c r="AP750" s="196"/>
      <c r="AQ750" s="196"/>
      <c r="AR750" s="196"/>
      <c r="AS750" s="196"/>
      <c r="AT750" s="196"/>
      <c r="AU750" s="196"/>
      <c r="AV750" s="196"/>
      <c r="AW750" s="196"/>
      <c r="AX750" s="196"/>
      <c r="AY750" s="196"/>
      <c r="AZ750" s="196"/>
      <c r="BA750" s="196"/>
      <c r="BB750" s="196"/>
      <c r="BC750" s="196"/>
      <c r="BD750" s="196"/>
      <c r="BE750" s="196"/>
      <c r="BF750" s="196"/>
      <c r="BG750" s="196"/>
      <c r="BH750" s="196"/>
      <c r="BI750" s="196"/>
      <c r="BJ750" s="196"/>
      <c r="BK750" s="196"/>
      <c r="BL750" s="196"/>
      <c r="BM750" s="196"/>
      <c r="BN750" s="196"/>
      <c r="BO750" s="196"/>
      <c r="BP750" s="196"/>
      <c r="BQ750" s="196"/>
      <c r="BR750" s="196"/>
      <c r="BS750" s="196"/>
      <c r="BT750" s="196"/>
      <c r="BU750" s="196"/>
      <c r="BV750" s="196"/>
      <c r="BW750" s="196"/>
      <c r="BX750" s="196"/>
      <c r="BY750" s="196"/>
      <c r="BZ750" s="196"/>
      <c r="CA750" s="196"/>
      <c r="CB750" s="196"/>
      <c r="CC750" s="196"/>
      <c r="CD750" s="196"/>
      <c r="CE750" s="196"/>
      <c r="CF750" s="196"/>
      <c r="CG750" s="196"/>
      <c r="CH750" s="196"/>
      <c r="CI750" s="196"/>
      <c r="CJ750" s="196"/>
      <c r="CK750" s="196"/>
      <c r="CL750" s="196"/>
      <c r="CM750" s="196"/>
      <c r="CN750" s="196"/>
      <c r="CO750" s="196"/>
      <c r="CP750" s="196"/>
      <c r="CQ750" s="196"/>
      <c r="CR750" s="196"/>
      <c r="CS750" s="196"/>
      <c r="CT750" s="196"/>
      <c r="CU750" s="196"/>
      <c r="CV750" s="196"/>
      <c r="CW750" s="196"/>
      <c r="CX750" s="196"/>
      <c r="CY750" s="196"/>
      <c r="CZ750" s="196"/>
      <c r="DA750" s="196"/>
      <c r="DB750" s="196"/>
      <c r="DC750" s="196"/>
      <c r="DD750" s="196"/>
      <c r="DE750" s="196"/>
      <c r="DF750" s="196"/>
      <c r="DG750" s="196"/>
      <c r="DH750" s="196"/>
      <c r="DI750" s="196"/>
      <c r="DJ750" s="196"/>
      <c r="DK750" s="196"/>
      <c r="DL750" s="196"/>
      <c r="DM750" s="196"/>
      <c r="DN750" s="196"/>
      <c r="DO750" s="196"/>
      <c r="DP750" s="196"/>
      <c r="DQ750" s="196"/>
      <c r="DR750" s="196"/>
      <c r="DS750" s="196"/>
      <c r="DT750" s="196"/>
      <c r="DU750" s="196"/>
      <c r="DV750" s="196"/>
      <c r="DW750" s="196"/>
      <c r="DX750" s="196"/>
      <c r="DY750" s="196"/>
      <c r="DZ750" s="196"/>
      <c r="EA750" s="196"/>
      <c r="EB750" s="196"/>
      <c r="EC750" s="196"/>
      <c r="ED750" s="196"/>
      <c r="EE750" s="196"/>
      <c r="EF750" s="196"/>
      <c r="EG750" s="196"/>
      <c r="EH750" s="196"/>
      <c r="EI750" s="196"/>
      <c r="EJ750" s="196"/>
      <c r="EK750" s="196"/>
      <c r="EL750" s="196"/>
      <c r="EM750" s="196"/>
      <c r="EN750" s="196"/>
      <c r="EO750" s="196"/>
      <c r="EP750" s="196"/>
      <c r="EQ750" s="196"/>
      <c r="ER750" s="196"/>
      <c r="ES750" s="196"/>
      <c r="ET750" s="196"/>
      <c r="EU750" s="196"/>
      <c r="EV750" s="196"/>
      <c r="EW750" s="196"/>
      <c r="EX750" s="196"/>
      <c r="EY750" s="196"/>
      <c r="EZ750" s="196"/>
      <c r="FA750" s="196"/>
      <c r="FB750" s="196"/>
      <c r="FC750" s="196"/>
      <c r="FD750" s="196"/>
      <c r="FE750" s="196"/>
      <c r="FF750" s="196"/>
      <c r="FG750" s="196"/>
      <c r="FH750" s="196"/>
      <c r="FI750" s="196"/>
      <c r="FJ750" s="196"/>
      <c r="FK750" s="196"/>
      <c r="FL750" s="196"/>
      <c r="FM750" s="196"/>
      <c r="FN750" s="196"/>
      <c r="FO750" s="196"/>
      <c r="FP750" s="196"/>
      <c r="FQ750" s="196"/>
      <c r="FR750" s="196"/>
      <c r="FS750" s="196"/>
      <c r="FT750" s="196"/>
      <c r="FU750" s="196"/>
      <c r="FV750" s="196"/>
      <c r="FW750" s="196"/>
      <c r="FX750" s="196"/>
      <c r="FY750" s="196"/>
      <c r="FZ750" s="196"/>
      <c r="GA750" s="196"/>
      <c r="GB750" s="196"/>
      <c r="GC750" s="196"/>
      <c r="GD750" s="196"/>
      <c r="GE750" s="196"/>
      <c r="GF750" s="196"/>
      <c r="GG750" s="196"/>
      <c r="GH750" s="196"/>
      <c r="GI750" s="196"/>
      <c r="GJ750" s="196"/>
      <c r="GK750" s="196"/>
      <c r="GL750" s="196"/>
      <c r="GM750" s="196"/>
      <c r="GN750" s="196"/>
      <c r="GO750" s="196"/>
      <c r="GP750" s="196"/>
      <c r="GQ750" s="196"/>
      <c r="GR750" s="196"/>
      <c r="GS750" s="196"/>
      <c r="GT750" s="196"/>
      <c r="GU750" s="196"/>
      <c r="GV750" s="196"/>
      <c r="GW750" s="196"/>
      <c r="GX750" s="196"/>
      <c r="GY750" s="196"/>
      <c r="GZ750" s="196"/>
      <c r="HA750" s="196"/>
      <c r="HB750" s="196"/>
      <c r="HC750" s="196"/>
      <c r="HD750" s="196"/>
      <c r="HE750" s="196"/>
      <c r="HF750" s="196"/>
      <c r="HG750" s="196"/>
      <c r="HH750" s="196"/>
      <c r="HI750" s="196"/>
      <c r="HJ750" s="196"/>
      <c r="HK750" s="196"/>
      <c r="HL750" s="196"/>
      <c r="HM750" s="196"/>
      <c r="HN750" s="196"/>
      <c r="HO750" s="196"/>
      <c r="HP750" s="196"/>
      <c r="HQ750" s="196"/>
      <c r="HR750" s="196"/>
      <c r="HS750" s="196"/>
      <c r="HT750" s="196"/>
      <c r="HU750" s="196"/>
      <c r="HV750" s="196"/>
      <c r="HW750" s="196"/>
      <c r="HX750" s="196"/>
      <c r="HY750" s="196"/>
      <c r="HZ750" s="196"/>
      <c r="IA750" s="196"/>
      <c r="IB750" s="196"/>
      <c r="IC750" s="196"/>
      <c r="ID750" s="196"/>
      <c r="IE750" s="196"/>
      <c r="IF750" s="196"/>
      <c r="IG750" s="196"/>
      <c r="IH750" s="196"/>
      <c r="II750" s="196"/>
      <c r="IJ750" s="196"/>
      <c r="IK750" s="196"/>
      <c r="IL750" s="196"/>
      <c r="IM750" s="196"/>
      <c r="IN750" s="196"/>
      <c r="IO750" s="196"/>
      <c r="IP750" s="196"/>
      <c r="IQ750" s="196"/>
      <c r="IR750" s="196"/>
      <c r="IS750" s="196"/>
      <c r="IT750" s="196"/>
      <c r="IU750" s="196"/>
      <c r="IV750" s="196"/>
      <c r="IW750" s="196"/>
      <c r="IX750" s="196"/>
      <c r="IY750" s="196"/>
      <c r="IZ750" s="196"/>
      <c r="JA750" s="196"/>
      <c r="JB750" s="196"/>
      <c r="JC750" s="196"/>
      <c r="JD750" s="196"/>
      <c r="JE750" s="196"/>
      <c r="JF750" s="196"/>
      <c r="JG750" s="196"/>
      <c r="JH750" s="196"/>
      <c r="JI750" s="196"/>
      <c r="JJ750" s="196"/>
      <c r="JK750" s="196"/>
      <c r="JL750" s="196"/>
      <c r="JM750" s="196"/>
      <c r="JN750" s="196"/>
      <c r="JO750" s="196"/>
      <c r="JP750" s="196"/>
      <c r="JQ750" s="196"/>
      <c r="JR750" s="196"/>
      <c r="JS750" s="196"/>
      <c r="JT750" s="196"/>
      <c r="JU750" s="196"/>
      <c r="JV750" s="196"/>
      <c r="JW750" s="196"/>
      <c r="JX750" s="196"/>
      <c r="JY750" s="196"/>
      <c r="JZ750" s="196"/>
      <c r="KA750" s="196"/>
      <c r="KB750" s="196"/>
      <c r="KC750" s="196"/>
      <c r="KD750" s="196"/>
      <c r="KE750" s="196"/>
      <c r="KF750" s="196"/>
      <c r="KG750" s="196"/>
      <c r="KH750" s="196"/>
      <c r="KI750" s="196"/>
      <c r="KJ750" s="196"/>
      <c r="KK750" s="196"/>
      <c r="KL750" s="196"/>
      <c r="KM750" s="196"/>
      <c r="KN750" s="196"/>
      <c r="KO750" s="196"/>
      <c r="KP750" s="196"/>
      <c r="KQ750" s="196"/>
      <c r="KR750" s="196"/>
      <c r="KS750" s="196"/>
      <c r="KT750" s="196"/>
      <c r="KU750" s="196"/>
      <c r="KV750" s="196"/>
      <c r="KW750" s="196"/>
      <c r="KX750" s="196"/>
      <c r="KY750" s="196"/>
      <c r="KZ750" s="196"/>
      <c r="LA750" s="196"/>
      <c r="LB750" s="196"/>
      <c r="LC750" s="196"/>
      <c r="LD750" s="196"/>
      <c r="LE750" s="196"/>
      <c r="LF750" s="196"/>
      <c r="LG750" s="196"/>
      <c r="LH750" s="196"/>
      <c r="LI750" s="196"/>
      <c r="LJ750" s="196"/>
      <c r="LK750" s="196"/>
      <c r="LL750" s="196"/>
      <c r="LM750" s="196"/>
      <c r="LN750" s="196"/>
      <c r="LO750" s="196"/>
      <c r="LP750" s="196"/>
      <c r="LQ750" s="196"/>
      <c r="LR750" s="196"/>
      <c r="LS750" s="196"/>
      <c r="LT750" s="196"/>
      <c r="LU750" s="196"/>
      <c r="LV750" s="196"/>
      <c r="LW750" s="196"/>
      <c r="LX750" s="196"/>
      <c r="LY750" s="196"/>
      <c r="LZ750" s="196"/>
      <c r="MA750" s="196"/>
      <c r="MB750" s="196"/>
      <c r="MC750" s="196"/>
      <c r="MD750" s="196"/>
      <c r="ME750" s="196"/>
      <c r="MF750" s="196"/>
      <c r="MG750" s="196"/>
      <c r="MH750" s="196"/>
      <c r="MI750" s="196"/>
      <c r="MJ750" s="196"/>
      <c r="MK750" s="196"/>
      <c r="ML750" s="196"/>
      <c r="MM750" s="196"/>
      <c r="MN750" s="196"/>
      <c r="MO750" s="196"/>
      <c r="MP750" s="196"/>
      <c r="MQ750" s="196"/>
      <c r="MR750" s="196"/>
      <c r="MS750" s="196"/>
      <c r="MT750" s="196"/>
      <c r="MU750" s="196"/>
      <c r="MV750" s="196"/>
      <c r="MW750" s="196"/>
      <c r="MX750" s="196"/>
      <c r="MY750" s="196"/>
      <c r="MZ750" s="196"/>
      <c r="NA750" s="196"/>
      <c r="NB750" s="196"/>
      <c r="NC750" s="196"/>
      <c r="ND750" s="196"/>
      <c r="NE750" s="196"/>
      <c r="NF750" s="196"/>
      <c r="NG750" s="196"/>
      <c r="NH750" s="196"/>
      <c r="NI750" s="196"/>
      <c r="NJ750" s="196"/>
      <c r="NK750" s="196"/>
      <c r="NL750" s="196"/>
      <c r="NM750" s="196"/>
      <c r="NN750" s="196"/>
      <c r="NO750" s="196"/>
      <c r="NP750" s="196"/>
      <c r="NQ750" s="196"/>
      <c r="NR750" s="196"/>
      <c r="NS750" s="196"/>
      <c r="NT750" s="196"/>
      <c r="NU750" s="196"/>
      <c r="NV750" s="196"/>
      <c r="NW750" s="196"/>
      <c r="NX750" s="196"/>
      <c r="NY750" s="196"/>
      <c r="NZ750" s="196"/>
      <c r="OA750" s="196"/>
      <c r="OB750" s="196"/>
      <c r="OC750" s="196"/>
      <c r="OD750" s="196"/>
      <c r="OE750" s="196"/>
      <c r="OF750" s="196"/>
      <c r="OG750" s="196"/>
      <c r="OH750" s="196"/>
      <c r="OI750" s="196"/>
      <c r="OJ750" s="196"/>
      <c r="OK750" s="196"/>
      <c r="OL750" s="196"/>
      <c r="AFC750" s="196"/>
      <c r="AFD750" s="196"/>
      <c r="AFE750" s="196"/>
      <c r="AFF750" s="196"/>
      <c r="AFG750" s="196"/>
      <c r="AFH750" s="196"/>
      <c r="AFI750" s="196"/>
      <c r="AFJ750" s="196"/>
      <c r="AFK750" s="196"/>
      <c r="AFL750" s="196"/>
      <c r="AFM750" s="196"/>
      <c r="AFN750" s="196"/>
      <c r="AFO750" s="196"/>
      <c r="AFP750" s="196"/>
      <c r="AFQ750" s="196"/>
      <c r="AFR750" s="196"/>
      <c r="AFS750" s="196"/>
      <c r="AFT750" s="196"/>
      <c r="AFU750" s="196"/>
      <c r="AFV750" s="196"/>
      <c r="AFW750" s="196"/>
      <c r="AFX750" s="196"/>
      <c r="AFY750" s="196"/>
      <c r="AFZ750" s="196"/>
      <c r="AGA750" s="196"/>
      <c r="AGB750" s="196"/>
      <c r="AGC750" s="196"/>
      <c r="AGD750" s="196"/>
      <c r="AGE750" s="196"/>
      <c r="AGF750" s="196"/>
      <c r="AGG750" s="196"/>
      <c r="AGH750" s="196"/>
      <c r="AGI750" s="196"/>
      <c r="AGJ750" s="196"/>
      <c r="AGK750" s="196"/>
      <c r="AGL750" s="196"/>
      <c r="AGM750" s="196"/>
      <c r="AGN750" s="196"/>
      <c r="AGO750" s="196"/>
      <c r="AGP750" s="196"/>
    </row>
    <row r="751" spans="1:874" ht="15.75" customHeight="1" x14ac:dyDescent="0.25">
      <c r="A751" s="196"/>
      <c r="B751" s="196"/>
      <c r="C751" s="196"/>
      <c r="D751" s="205"/>
      <c r="E751" s="196"/>
      <c r="F751" s="196"/>
      <c r="G751" s="196"/>
      <c r="H751" s="196"/>
      <c r="I751" s="196"/>
      <c r="J751" s="196"/>
      <c r="K751" s="196"/>
      <c r="L751" s="206"/>
      <c r="M751" s="196"/>
      <c r="N751" s="196"/>
      <c r="O751" s="205"/>
      <c r="P751" s="196"/>
      <c r="Q751" s="196"/>
      <c r="R751" s="196"/>
      <c r="S751" s="196"/>
      <c r="T751" s="196"/>
      <c r="U751" s="196"/>
      <c r="V751" s="196"/>
      <c r="W751" s="196"/>
      <c r="X751" s="196"/>
      <c r="Y751" s="196"/>
      <c r="Z751" s="196"/>
      <c r="AA751" s="196"/>
      <c r="AB751" s="196"/>
      <c r="AC751" s="196"/>
      <c r="AD751" s="196"/>
      <c r="AE751" s="196"/>
      <c r="AF751" s="196"/>
      <c r="AG751" s="196"/>
      <c r="AH751" s="196"/>
      <c r="AI751" s="196"/>
      <c r="AJ751" s="196"/>
      <c r="AK751" s="196"/>
      <c r="AL751" s="196"/>
      <c r="AM751" s="196"/>
      <c r="AN751" s="196"/>
      <c r="AO751" s="196"/>
      <c r="AP751" s="196"/>
      <c r="AQ751" s="196"/>
      <c r="AR751" s="196"/>
      <c r="AS751" s="196"/>
      <c r="AT751" s="196"/>
      <c r="AU751" s="196"/>
      <c r="AV751" s="196"/>
      <c r="AW751" s="196"/>
      <c r="AX751" s="196"/>
      <c r="AY751" s="196"/>
      <c r="AZ751" s="196"/>
      <c r="BA751" s="196"/>
      <c r="BB751" s="196"/>
      <c r="BC751" s="196"/>
      <c r="BD751" s="196"/>
      <c r="BE751" s="196"/>
      <c r="BF751" s="196"/>
      <c r="BG751" s="196"/>
      <c r="BH751" s="196"/>
      <c r="BI751" s="196"/>
      <c r="BJ751" s="196"/>
      <c r="BK751" s="196"/>
      <c r="BL751" s="196"/>
      <c r="BM751" s="196"/>
      <c r="BN751" s="196"/>
      <c r="BO751" s="196"/>
      <c r="BP751" s="196"/>
      <c r="BQ751" s="196"/>
      <c r="BR751" s="196"/>
      <c r="BS751" s="196"/>
      <c r="BT751" s="196"/>
      <c r="BU751" s="196"/>
      <c r="BV751" s="196"/>
      <c r="BW751" s="196"/>
      <c r="BX751" s="196"/>
      <c r="BY751" s="196"/>
      <c r="BZ751" s="196"/>
      <c r="CA751" s="196"/>
      <c r="CB751" s="196"/>
      <c r="CC751" s="196"/>
      <c r="CD751" s="196"/>
      <c r="CE751" s="196"/>
      <c r="CF751" s="196"/>
      <c r="CG751" s="196"/>
      <c r="CH751" s="196"/>
      <c r="CI751" s="196"/>
      <c r="CJ751" s="196"/>
      <c r="CK751" s="196"/>
      <c r="CL751" s="196"/>
      <c r="CM751" s="196"/>
      <c r="CN751" s="196"/>
      <c r="CO751" s="196"/>
      <c r="CP751" s="196"/>
      <c r="CQ751" s="196"/>
      <c r="CR751" s="196"/>
      <c r="CS751" s="196"/>
      <c r="CT751" s="196"/>
      <c r="CU751" s="196"/>
      <c r="CV751" s="196"/>
      <c r="CW751" s="196"/>
      <c r="CX751" s="196"/>
      <c r="CY751" s="196"/>
      <c r="CZ751" s="196"/>
      <c r="DA751" s="196"/>
      <c r="DB751" s="196"/>
      <c r="DC751" s="196"/>
      <c r="DD751" s="196"/>
      <c r="DE751" s="196"/>
      <c r="DF751" s="196"/>
      <c r="DG751" s="196"/>
      <c r="DH751" s="196"/>
      <c r="DI751" s="196"/>
      <c r="DJ751" s="196"/>
      <c r="DK751" s="196"/>
      <c r="DL751" s="196"/>
      <c r="DM751" s="196"/>
      <c r="DN751" s="196"/>
      <c r="DO751" s="196"/>
      <c r="DP751" s="196"/>
      <c r="DQ751" s="196"/>
      <c r="DR751" s="196"/>
      <c r="DS751" s="196"/>
      <c r="DT751" s="196"/>
      <c r="DU751" s="196"/>
      <c r="DV751" s="196"/>
      <c r="DW751" s="196"/>
      <c r="DX751" s="196"/>
      <c r="DY751" s="196"/>
      <c r="DZ751" s="196"/>
      <c r="EA751" s="196"/>
      <c r="EB751" s="196"/>
      <c r="EC751" s="196"/>
      <c r="ED751" s="196"/>
      <c r="EE751" s="196"/>
      <c r="EF751" s="196"/>
      <c r="EG751" s="196"/>
      <c r="EH751" s="196"/>
      <c r="EI751" s="196"/>
      <c r="EJ751" s="196"/>
      <c r="EK751" s="196"/>
      <c r="EL751" s="196"/>
      <c r="EM751" s="196"/>
      <c r="EN751" s="196"/>
      <c r="EO751" s="196"/>
      <c r="EP751" s="196"/>
      <c r="EQ751" s="196"/>
      <c r="ER751" s="196"/>
      <c r="ES751" s="196"/>
      <c r="ET751" s="196"/>
      <c r="EU751" s="196"/>
      <c r="EV751" s="196"/>
      <c r="EW751" s="196"/>
      <c r="EX751" s="196"/>
      <c r="EY751" s="196"/>
      <c r="EZ751" s="196"/>
      <c r="FA751" s="196"/>
      <c r="FB751" s="196"/>
      <c r="FC751" s="196"/>
      <c r="FD751" s="196"/>
      <c r="FE751" s="196"/>
      <c r="FF751" s="196"/>
      <c r="FG751" s="196"/>
      <c r="FH751" s="196"/>
      <c r="FI751" s="196"/>
      <c r="FJ751" s="196"/>
      <c r="FK751" s="196"/>
      <c r="FL751" s="196"/>
      <c r="FM751" s="196"/>
      <c r="FN751" s="196"/>
      <c r="FO751" s="196"/>
      <c r="FP751" s="196"/>
      <c r="FQ751" s="196"/>
      <c r="FR751" s="196"/>
      <c r="FS751" s="196"/>
      <c r="FT751" s="196"/>
      <c r="FU751" s="196"/>
      <c r="FV751" s="196"/>
      <c r="FW751" s="196"/>
      <c r="FX751" s="196"/>
      <c r="FY751" s="196"/>
      <c r="FZ751" s="196"/>
      <c r="GA751" s="196"/>
      <c r="GB751" s="196"/>
      <c r="GC751" s="196"/>
      <c r="GD751" s="196"/>
      <c r="GE751" s="196"/>
      <c r="GF751" s="196"/>
      <c r="GG751" s="196"/>
      <c r="GH751" s="196"/>
      <c r="GI751" s="196"/>
      <c r="GJ751" s="196"/>
      <c r="GK751" s="196"/>
      <c r="GL751" s="196"/>
      <c r="GM751" s="196"/>
      <c r="GN751" s="196"/>
      <c r="GO751" s="196"/>
      <c r="GP751" s="196"/>
      <c r="GQ751" s="196"/>
      <c r="GR751" s="196"/>
      <c r="GS751" s="196"/>
      <c r="GT751" s="196"/>
      <c r="GU751" s="196"/>
      <c r="GV751" s="196"/>
      <c r="GW751" s="196"/>
      <c r="GX751" s="196"/>
      <c r="GY751" s="196"/>
      <c r="GZ751" s="196"/>
      <c r="HA751" s="196"/>
      <c r="HB751" s="196"/>
      <c r="HC751" s="196"/>
      <c r="HD751" s="196"/>
      <c r="HE751" s="196"/>
      <c r="HF751" s="196"/>
      <c r="HG751" s="196"/>
      <c r="HH751" s="196"/>
      <c r="HI751" s="196"/>
      <c r="HJ751" s="196"/>
      <c r="HK751" s="196"/>
      <c r="HL751" s="196"/>
      <c r="HM751" s="196"/>
      <c r="HN751" s="196"/>
      <c r="HO751" s="196"/>
      <c r="HP751" s="196"/>
      <c r="HQ751" s="196"/>
      <c r="HR751" s="196"/>
      <c r="HS751" s="196"/>
      <c r="HT751" s="196"/>
      <c r="HU751" s="196"/>
      <c r="HV751" s="196"/>
      <c r="HW751" s="196"/>
      <c r="HX751" s="196"/>
      <c r="HY751" s="196"/>
      <c r="HZ751" s="196"/>
      <c r="IA751" s="196"/>
      <c r="IB751" s="196"/>
      <c r="IC751" s="196"/>
      <c r="ID751" s="196"/>
      <c r="IE751" s="196"/>
      <c r="IF751" s="196"/>
      <c r="IG751" s="196"/>
      <c r="IH751" s="196"/>
      <c r="II751" s="196"/>
      <c r="IJ751" s="196"/>
      <c r="IK751" s="196"/>
      <c r="IL751" s="196"/>
      <c r="IM751" s="196"/>
      <c r="IN751" s="196"/>
      <c r="IO751" s="196"/>
      <c r="IP751" s="196"/>
      <c r="IQ751" s="196"/>
      <c r="IR751" s="196"/>
      <c r="IS751" s="196"/>
      <c r="IT751" s="196"/>
      <c r="IU751" s="196"/>
      <c r="IV751" s="196"/>
      <c r="IW751" s="196"/>
      <c r="IX751" s="196"/>
      <c r="IY751" s="196"/>
      <c r="IZ751" s="196"/>
      <c r="JA751" s="196"/>
      <c r="JB751" s="196"/>
      <c r="JC751" s="196"/>
      <c r="JD751" s="196"/>
      <c r="JE751" s="196"/>
      <c r="JF751" s="196"/>
      <c r="JG751" s="196"/>
      <c r="JH751" s="196"/>
      <c r="JI751" s="196"/>
      <c r="JJ751" s="196"/>
      <c r="JK751" s="196"/>
      <c r="JL751" s="196"/>
      <c r="JM751" s="196"/>
      <c r="JN751" s="196"/>
      <c r="JO751" s="196"/>
      <c r="JP751" s="196"/>
      <c r="JQ751" s="196"/>
      <c r="JR751" s="196"/>
      <c r="JS751" s="196"/>
      <c r="JT751" s="196"/>
      <c r="JU751" s="196"/>
      <c r="JV751" s="196"/>
      <c r="JW751" s="196"/>
      <c r="JX751" s="196"/>
      <c r="JY751" s="196"/>
      <c r="JZ751" s="196"/>
      <c r="KA751" s="196"/>
      <c r="KB751" s="196"/>
      <c r="KC751" s="196"/>
      <c r="KD751" s="196"/>
      <c r="KE751" s="196"/>
      <c r="KF751" s="196"/>
      <c r="KG751" s="196"/>
      <c r="KH751" s="196"/>
      <c r="KI751" s="196"/>
      <c r="KJ751" s="196"/>
      <c r="KK751" s="196"/>
      <c r="KL751" s="196"/>
      <c r="KM751" s="196"/>
      <c r="KN751" s="196"/>
      <c r="KO751" s="196"/>
      <c r="KP751" s="196"/>
      <c r="KQ751" s="196"/>
      <c r="KR751" s="196"/>
      <c r="KS751" s="196"/>
      <c r="KT751" s="196"/>
      <c r="KU751" s="196"/>
      <c r="KV751" s="196"/>
      <c r="KW751" s="196"/>
      <c r="KX751" s="196"/>
      <c r="KY751" s="196"/>
      <c r="KZ751" s="196"/>
      <c r="LA751" s="196"/>
      <c r="LB751" s="196"/>
      <c r="LC751" s="196"/>
      <c r="LD751" s="196"/>
      <c r="LE751" s="196"/>
      <c r="LF751" s="196"/>
      <c r="LG751" s="196"/>
      <c r="LH751" s="196"/>
      <c r="LI751" s="196"/>
      <c r="LJ751" s="196"/>
      <c r="LK751" s="196"/>
      <c r="LL751" s="196"/>
      <c r="LM751" s="196"/>
      <c r="LN751" s="196"/>
      <c r="LO751" s="196"/>
      <c r="LP751" s="196"/>
      <c r="LQ751" s="196"/>
      <c r="LR751" s="196"/>
      <c r="LS751" s="196"/>
      <c r="LT751" s="196"/>
      <c r="LU751" s="196"/>
      <c r="LV751" s="196"/>
      <c r="LW751" s="196"/>
      <c r="LX751" s="196"/>
      <c r="LY751" s="196"/>
      <c r="LZ751" s="196"/>
      <c r="MA751" s="196"/>
      <c r="MB751" s="196"/>
      <c r="MC751" s="196"/>
      <c r="MD751" s="196"/>
      <c r="ME751" s="196"/>
      <c r="MF751" s="196"/>
      <c r="MG751" s="196"/>
      <c r="MH751" s="196"/>
      <c r="MI751" s="196"/>
      <c r="MJ751" s="196"/>
      <c r="MK751" s="196"/>
      <c r="ML751" s="196"/>
      <c r="MM751" s="196"/>
      <c r="MN751" s="196"/>
      <c r="MO751" s="196"/>
      <c r="MP751" s="196"/>
      <c r="MQ751" s="196"/>
      <c r="MR751" s="196"/>
      <c r="MS751" s="196"/>
      <c r="MT751" s="196"/>
      <c r="MU751" s="196"/>
      <c r="MV751" s="196"/>
      <c r="MW751" s="196"/>
      <c r="MX751" s="196"/>
      <c r="MY751" s="196"/>
      <c r="MZ751" s="196"/>
      <c r="NA751" s="196"/>
      <c r="NB751" s="196"/>
      <c r="NC751" s="196"/>
      <c r="ND751" s="196"/>
      <c r="NE751" s="196"/>
      <c r="NF751" s="196"/>
      <c r="NG751" s="196"/>
      <c r="NH751" s="196"/>
      <c r="NI751" s="196"/>
      <c r="NJ751" s="196"/>
      <c r="NK751" s="196"/>
      <c r="NL751" s="196"/>
      <c r="NM751" s="196"/>
      <c r="NN751" s="196"/>
      <c r="NO751" s="196"/>
      <c r="NP751" s="196"/>
      <c r="NQ751" s="196"/>
      <c r="NR751" s="196"/>
      <c r="NS751" s="196"/>
      <c r="NT751" s="196"/>
      <c r="NU751" s="196"/>
      <c r="NV751" s="196"/>
      <c r="NW751" s="196"/>
      <c r="NX751" s="196"/>
      <c r="NY751" s="196"/>
      <c r="NZ751" s="196"/>
      <c r="OA751" s="196"/>
      <c r="OB751" s="196"/>
      <c r="OC751" s="196"/>
      <c r="OD751" s="196"/>
      <c r="OE751" s="196"/>
      <c r="OF751" s="196"/>
      <c r="OG751" s="196"/>
      <c r="OH751" s="196"/>
      <c r="OI751" s="196"/>
      <c r="OJ751" s="196"/>
      <c r="OK751" s="196"/>
      <c r="OL751" s="196"/>
      <c r="AFC751" s="196"/>
      <c r="AFD751" s="196"/>
      <c r="AFE751" s="196"/>
      <c r="AFF751" s="196"/>
      <c r="AFG751" s="196"/>
      <c r="AFH751" s="196"/>
      <c r="AFI751" s="196"/>
      <c r="AFJ751" s="196"/>
      <c r="AFK751" s="196"/>
      <c r="AFL751" s="196"/>
      <c r="AFM751" s="196"/>
      <c r="AFN751" s="196"/>
      <c r="AFO751" s="196"/>
      <c r="AFP751" s="196"/>
      <c r="AFQ751" s="196"/>
      <c r="AFR751" s="196"/>
      <c r="AFS751" s="196"/>
      <c r="AFT751" s="196"/>
      <c r="AFU751" s="196"/>
      <c r="AFV751" s="196"/>
      <c r="AFW751" s="196"/>
      <c r="AFX751" s="196"/>
      <c r="AFY751" s="196"/>
      <c r="AFZ751" s="196"/>
      <c r="AGA751" s="196"/>
      <c r="AGB751" s="196"/>
      <c r="AGC751" s="196"/>
      <c r="AGD751" s="196"/>
      <c r="AGE751" s="196"/>
      <c r="AGF751" s="196"/>
      <c r="AGG751" s="196"/>
      <c r="AGH751" s="196"/>
      <c r="AGI751" s="196"/>
      <c r="AGJ751" s="196"/>
      <c r="AGK751" s="196"/>
      <c r="AGL751" s="196"/>
      <c r="AGM751" s="196"/>
      <c r="AGN751" s="196"/>
      <c r="AGO751" s="196"/>
      <c r="AGP751" s="196"/>
    </row>
    <row r="752" spans="1:874" ht="15.75" customHeight="1" x14ac:dyDescent="0.25">
      <c r="A752" s="196"/>
      <c r="B752" s="196"/>
      <c r="C752" s="196"/>
      <c r="D752" s="205"/>
      <c r="E752" s="196"/>
      <c r="F752" s="196"/>
      <c r="G752" s="196"/>
      <c r="H752" s="196"/>
      <c r="I752" s="196"/>
      <c r="J752" s="196"/>
      <c r="K752" s="196"/>
      <c r="L752" s="206"/>
      <c r="M752" s="196"/>
      <c r="N752" s="196"/>
      <c r="O752" s="205"/>
      <c r="P752" s="196"/>
      <c r="Q752" s="196"/>
      <c r="R752" s="196"/>
      <c r="S752" s="196"/>
      <c r="T752" s="196"/>
      <c r="U752" s="196"/>
      <c r="V752" s="196"/>
      <c r="W752" s="196"/>
      <c r="X752" s="196"/>
      <c r="Y752" s="196"/>
      <c r="Z752" s="196"/>
      <c r="AA752" s="196"/>
      <c r="AB752" s="196"/>
      <c r="AC752" s="196"/>
      <c r="AD752" s="196"/>
      <c r="AE752" s="196"/>
      <c r="AF752" s="196"/>
      <c r="AG752" s="196"/>
      <c r="AH752" s="196"/>
      <c r="AI752" s="196"/>
      <c r="AJ752" s="196"/>
      <c r="AK752" s="196"/>
      <c r="AL752" s="196"/>
      <c r="AM752" s="196"/>
      <c r="AN752" s="196"/>
      <c r="AO752" s="196"/>
      <c r="AP752" s="196"/>
      <c r="AQ752" s="196"/>
      <c r="AR752" s="196"/>
      <c r="AS752" s="196"/>
      <c r="AT752" s="196"/>
      <c r="AU752" s="196"/>
      <c r="AV752" s="196"/>
      <c r="AW752" s="196"/>
      <c r="AX752" s="196"/>
      <c r="AY752" s="196"/>
      <c r="AZ752" s="196"/>
      <c r="BA752" s="196"/>
      <c r="BB752" s="196"/>
      <c r="BC752" s="196"/>
      <c r="BD752" s="196"/>
      <c r="BE752" s="196"/>
      <c r="BF752" s="196"/>
      <c r="BG752" s="196"/>
      <c r="BH752" s="196"/>
      <c r="BI752" s="196"/>
      <c r="BJ752" s="196"/>
      <c r="BK752" s="196"/>
      <c r="BL752" s="196"/>
      <c r="BM752" s="196"/>
      <c r="BN752" s="196"/>
      <c r="BO752" s="196"/>
      <c r="BP752" s="196"/>
      <c r="BQ752" s="196"/>
      <c r="BR752" s="196"/>
      <c r="BS752" s="196"/>
      <c r="BT752" s="196"/>
      <c r="BU752" s="196"/>
      <c r="BV752" s="196"/>
      <c r="BW752" s="196"/>
      <c r="BX752" s="196"/>
      <c r="BY752" s="196"/>
      <c r="BZ752" s="196"/>
      <c r="CA752" s="196"/>
      <c r="CB752" s="196"/>
      <c r="CC752" s="196"/>
      <c r="CD752" s="196"/>
      <c r="CE752" s="196"/>
      <c r="CF752" s="196"/>
      <c r="CG752" s="196"/>
      <c r="CH752" s="196"/>
      <c r="CI752" s="196"/>
      <c r="CJ752" s="196"/>
      <c r="CK752" s="196"/>
      <c r="CL752" s="196"/>
      <c r="CM752" s="196"/>
      <c r="CN752" s="196"/>
      <c r="CO752" s="196"/>
      <c r="CP752" s="196"/>
      <c r="CQ752" s="196"/>
      <c r="CR752" s="196"/>
      <c r="CS752" s="196"/>
      <c r="CT752" s="196"/>
      <c r="CU752" s="196"/>
      <c r="CV752" s="196"/>
      <c r="CW752" s="196"/>
      <c r="CX752" s="196"/>
      <c r="CY752" s="196"/>
      <c r="CZ752" s="196"/>
      <c r="DA752" s="196"/>
      <c r="DB752" s="196"/>
      <c r="DC752" s="196"/>
      <c r="DD752" s="196"/>
      <c r="DE752" s="196"/>
      <c r="DF752" s="196"/>
      <c r="DG752" s="196"/>
      <c r="DH752" s="196"/>
      <c r="DI752" s="196"/>
      <c r="DJ752" s="196"/>
      <c r="DK752" s="196"/>
      <c r="DL752" s="196"/>
      <c r="DM752" s="196"/>
      <c r="DN752" s="196"/>
      <c r="DO752" s="196"/>
      <c r="DP752" s="196"/>
      <c r="DQ752" s="196"/>
      <c r="DR752" s="196"/>
      <c r="DS752" s="196"/>
      <c r="DT752" s="196"/>
      <c r="DU752" s="196"/>
      <c r="DV752" s="196"/>
      <c r="DW752" s="196"/>
      <c r="DX752" s="196"/>
      <c r="DY752" s="196"/>
      <c r="DZ752" s="196"/>
      <c r="EA752" s="196"/>
      <c r="EB752" s="196"/>
      <c r="EC752" s="196"/>
      <c r="ED752" s="196"/>
      <c r="EE752" s="196"/>
      <c r="EF752" s="196"/>
      <c r="EG752" s="196"/>
      <c r="EH752" s="196"/>
      <c r="EI752" s="196"/>
      <c r="EJ752" s="196"/>
      <c r="EK752" s="196"/>
      <c r="EL752" s="196"/>
      <c r="EM752" s="196"/>
      <c r="EN752" s="196"/>
      <c r="EO752" s="196"/>
      <c r="EP752" s="196"/>
      <c r="EQ752" s="196"/>
      <c r="ER752" s="196"/>
      <c r="ES752" s="196"/>
      <c r="ET752" s="196"/>
      <c r="EU752" s="196"/>
      <c r="EV752" s="196"/>
      <c r="EW752" s="196"/>
      <c r="EX752" s="196"/>
      <c r="EY752" s="196"/>
      <c r="EZ752" s="196"/>
      <c r="FA752" s="196"/>
      <c r="FB752" s="196"/>
      <c r="FC752" s="196"/>
      <c r="FD752" s="196"/>
      <c r="FE752" s="196"/>
      <c r="FF752" s="196"/>
      <c r="FG752" s="196"/>
      <c r="FH752" s="196"/>
      <c r="FI752" s="196"/>
      <c r="FJ752" s="196"/>
      <c r="FK752" s="196"/>
      <c r="FL752" s="196"/>
      <c r="FM752" s="196"/>
      <c r="FN752" s="196"/>
      <c r="FO752" s="196"/>
      <c r="FP752" s="196"/>
      <c r="FQ752" s="196"/>
      <c r="FR752" s="196"/>
      <c r="FS752" s="196"/>
      <c r="FT752" s="196"/>
      <c r="FU752" s="196"/>
      <c r="FV752" s="196"/>
      <c r="FW752" s="196"/>
      <c r="FX752" s="196"/>
      <c r="FY752" s="196"/>
      <c r="FZ752" s="196"/>
      <c r="GA752" s="196"/>
      <c r="GB752" s="196"/>
      <c r="GC752" s="196"/>
      <c r="GD752" s="196"/>
      <c r="GE752" s="196"/>
      <c r="GF752" s="196"/>
      <c r="GG752" s="196"/>
      <c r="GH752" s="196"/>
      <c r="GI752" s="196"/>
      <c r="GJ752" s="196"/>
      <c r="GK752" s="196"/>
      <c r="GL752" s="196"/>
      <c r="GM752" s="196"/>
      <c r="GN752" s="196"/>
      <c r="GO752" s="196"/>
      <c r="GP752" s="196"/>
      <c r="GQ752" s="196"/>
      <c r="GR752" s="196"/>
      <c r="GS752" s="196"/>
      <c r="GT752" s="196"/>
      <c r="GU752" s="196"/>
      <c r="GV752" s="196"/>
      <c r="GW752" s="196"/>
      <c r="GX752" s="196"/>
      <c r="GY752" s="196"/>
      <c r="GZ752" s="196"/>
      <c r="HA752" s="196"/>
      <c r="HB752" s="196"/>
      <c r="HC752" s="196"/>
      <c r="HD752" s="196"/>
      <c r="HE752" s="196"/>
      <c r="HF752" s="196"/>
      <c r="HG752" s="196"/>
      <c r="HH752" s="196"/>
      <c r="HI752" s="196"/>
      <c r="HJ752" s="196"/>
      <c r="HK752" s="196"/>
      <c r="HL752" s="196"/>
      <c r="HM752" s="196"/>
      <c r="HN752" s="196"/>
      <c r="HO752" s="196"/>
      <c r="HP752" s="196"/>
      <c r="HQ752" s="196"/>
      <c r="HR752" s="196"/>
      <c r="HS752" s="196"/>
      <c r="HT752" s="196"/>
      <c r="HU752" s="196"/>
      <c r="HV752" s="196"/>
      <c r="HW752" s="196"/>
      <c r="HX752" s="196"/>
      <c r="HY752" s="196"/>
      <c r="HZ752" s="196"/>
      <c r="IA752" s="196"/>
      <c r="IB752" s="196"/>
      <c r="IC752" s="196"/>
      <c r="ID752" s="196"/>
      <c r="IE752" s="196"/>
      <c r="IF752" s="196"/>
      <c r="IG752" s="196"/>
      <c r="IH752" s="196"/>
      <c r="II752" s="196"/>
      <c r="IJ752" s="196"/>
      <c r="IK752" s="196"/>
      <c r="IL752" s="196"/>
      <c r="IM752" s="196"/>
      <c r="IN752" s="196"/>
      <c r="IO752" s="196"/>
      <c r="IP752" s="196"/>
      <c r="IQ752" s="196"/>
      <c r="IR752" s="196"/>
      <c r="IS752" s="196"/>
      <c r="IT752" s="196"/>
      <c r="IU752" s="196"/>
      <c r="IV752" s="196"/>
      <c r="IW752" s="196"/>
      <c r="IX752" s="196"/>
      <c r="IY752" s="196"/>
      <c r="IZ752" s="196"/>
      <c r="JA752" s="196"/>
      <c r="JB752" s="196"/>
      <c r="JC752" s="196"/>
      <c r="JD752" s="196"/>
      <c r="JE752" s="196"/>
      <c r="JF752" s="196"/>
      <c r="JG752" s="196"/>
      <c r="JH752" s="196"/>
      <c r="JI752" s="196"/>
      <c r="JJ752" s="196"/>
      <c r="JK752" s="196"/>
      <c r="JL752" s="196"/>
      <c r="JM752" s="196"/>
      <c r="JN752" s="196"/>
      <c r="JO752" s="196"/>
      <c r="JP752" s="196"/>
      <c r="JQ752" s="196"/>
      <c r="JR752" s="196"/>
      <c r="JS752" s="196"/>
      <c r="JT752" s="196"/>
      <c r="JU752" s="196"/>
      <c r="JV752" s="196"/>
      <c r="JW752" s="196"/>
      <c r="JX752" s="196"/>
      <c r="JY752" s="196"/>
      <c r="JZ752" s="196"/>
      <c r="KA752" s="196"/>
      <c r="KB752" s="196"/>
      <c r="KC752" s="196"/>
      <c r="KD752" s="196"/>
      <c r="KE752" s="196"/>
      <c r="KF752" s="196"/>
      <c r="KG752" s="196"/>
      <c r="KH752" s="196"/>
      <c r="KI752" s="196"/>
      <c r="KJ752" s="196"/>
      <c r="KK752" s="196"/>
      <c r="KL752" s="196"/>
      <c r="KM752" s="196"/>
      <c r="KN752" s="196"/>
      <c r="KO752" s="196"/>
      <c r="KP752" s="196"/>
      <c r="KQ752" s="196"/>
      <c r="KR752" s="196"/>
      <c r="KS752" s="196"/>
      <c r="KT752" s="196"/>
      <c r="KU752" s="196"/>
      <c r="KV752" s="196"/>
      <c r="KW752" s="196"/>
      <c r="KX752" s="196"/>
      <c r="KY752" s="196"/>
      <c r="KZ752" s="196"/>
      <c r="LA752" s="196"/>
      <c r="LB752" s="196"/>
      <c r="LC752" s="196"/>
      <c r="LD752" s="196"/>
      <c r="LE752" s="196"/>
      <c r="LF752" s="196"/>
      <c r="LG752" s="196"/>
      <c r="LH752" s="196"/>
      <c r="LI752" s="196"/>
      <c r="LJ752" s="196"/>
      <c r="LK752" s="196"/>
      <c r="LL752" s="196"/>
      <c r="LM752" s="196"/>
      <c r="LN752" s="196"/>
      <c r="LO752" s="196"/>
      <c r="LP752" s="196"/>
      <c r="LQ752" s="196"/>
      <c r="LR752" s="196"/>
      <c r="LS752" s="196"/>
      <c r="LT752" s="196"/>
      <c r="LU752" s="196"/>
      <c r="LV752" s="196"/>
      <c r="LW752" s="196"/>
      <c r="LX752" s="196"/>
      <c r="LY752" s="196"/>
      <c r="LZ752" s="196"/>
      <c r="MA752" s="196"/>
      <c r="MB752" s="196"/>
      <c r="MC752" s="196"/>
      <c r="MD752" s="196"/>
      <c r="ME752" s="196"/>
      <c r="MF752" s="196"/>
      <c r="MG752" s="196"/>
      <c r="MH752" s="196"/>
      <c r="MI752" s="196"/>
      <c r="MJ752" s="196"/>
      <c r="MK752" s="196"/>
      <c r="ML752" s="196"/>
      <c r="MM752" s="196"/>
      <c r="MN752" s="196"/>
      <c r="MO752" s="196"/>
      <c r="MP752" s="196"/>
      <c r="MQ752" s="196"/>
      <c r="MR752" s="196"/>
      <c r="MS752" s="196"/>
      <c r="MT752" s="196"/>
      <c r="MU752" s="196"/>
      <c r="MV752" s="196"/>
      <c r="MW752" s="196"/>
      <c r="MX752" s="196"/>
      <c r="MY752" s="196"/>
      <c r="MZ752" s="196"/>
      <c r="NA752" s="196"/>
      <c r="NB752" s="196"/>
      <c r="NC752" s="196"/>
      <c r="ND752" s="196"/>
      <c r="NE752" s="196"/>
      <c r="NF752" s="196"/>
      <c r="NG752" s="196"/>
      <c r="NH752" s="196"/>
      <c r="NI752" s="196"/>
      <c r="NJ752" s="196"/>
      <c r="NK752" s="196"/>
      <c r="NL752" s="196"/>
      <c r="NM752" s="196"/>
      <c r="NN752" s="196"/>
      <c r="NO752" s="196"/>
      <c r="NP752" s="196"/>
      <c r="NQ752" s="196"/>
      <c r="NR752" s="196"/>
      <c r="NS752" s="196"/>
      <c r="NT752" s="196"/>
      <c r="NU752" s="196"/>
      <c r="NV752" s="196"/>
      <c r="NW752" s="196"/>
      <c r="NX752" s="196"/>
      <c r="NY752" s="196"/>
      <c r="NZ752" s="196"/>
      <c r="OA752" s="196"/>
      <c r="OB752" s="196"/>
      <c r="OC752" s="196"/>
      <c r="OD752" s="196"/>
      <c r="OE752" s="196"/>
      <c r="OF752" s="196"/>
      <c r="OG752" s="196"/>
      <c r="OH752" s="196"/>
      <c r="OI752" s="196"/>
      <c r="OJ752" s="196"/>
      <c r="OK752" s="196"/>
      <c r="OL752" s="196"/>
      <c r="AFC752" s="196"/>
      <c r="AFD752" s="196"/>
      <c r="AFE752" s="196"/>
      <c r="AFF752" s="196"/>
      <c r="AFG752" s="196"/>
      <c r="AFH752" s="196"/>
      <c r="AFI752" s="196"/>
      <c r="AFJ752" s="196"/>
      <c r="AFK752" s="196"/>
      <c r="AFL752" s="196"/>
      <c r="AFM752" s="196"/>
      <c r="AFN752" s="196"/>
      <c r="AFO752" s="196"/>
      <c r="AFP752" s="196"/>
      <c r="AFQ752" s="196"/>
      <c r="AFR752" s="196"/>
      <c r="AFS752" s="196"/>
      <c r="AFT752" s="196"/>
      <c r="AFU752" s="196"/>
      <c r="AFV752" s="196"/>
      <c r="AFW752" s="196"/>
      <c r="AFX752" s="196"/>
      <c r="AFY752" s="196"/>
      <c r="AFZ752" s="196"/>
      <c r="AGA752" s="196"/>
      <c r="AGB752" s="196"/>
      <c r="AGC752" s="196"/>
      <c r="AGD752" s="196"/>
      <c r="AGE752" s="196"/>
      <c r="AGF752" s="196"/>
      <c r="AGG752" s="196"/>
      <c r="AGH752" s="196"/>
      <c r="AGI752" s="196"/>
      <c r="AGJ752" s="196"/>
      <c r="AGK752" s="196"/>
      <c r="AGL752" s="196"/>
      <c r="AGM752" s="196"/>
      <c r="AGN752" s="196"/>
      <c r="AGO752" s="196"/>
      <c r="AGP752" s="196"/>
    </row>
    <row r="753" spans="1:874" ht="15.75" customHeight="1" x14ac:dyDescent="0.25">
      <c r="A753" s="196"/>
      <c r="B753" s="196"/>
      <c r="C753" s="196"/>
      <c r="D753" s="205"/>
      <c r="E753" s="196"/>
      <c r="F753" s="196"/>
      <c r="G753" s="196"/>
      <c r="H753" s="196"/>
      <c r="I753" s="196"/>
      <c r="J753" s="196"/>
      <c r="K753" s="196"/>
      <c r="L753" s="206"/>
      <c r="M753" s="196"/>
      <c r="N753" s="196"/>
      <c r="O753" s="205"/>
      <c r="P753" s="196"/>
      <c r="Q753" s="196"/>
      <c r="R753" s="196"/>
      <c r="S753" s="196"/>
      <c r="T753" s="196"/>
      <c r="U753" s="196"/>
      <c r="V753" s="196"/>
      <c r="W753" s="196"/>
      <c r="X753" s="196"/>
      <c r="Y753" s="196"/>
      <c r="Z753" s="196"/>
      <c r="AA753" s="196"/>
      <c r="AB753" s="196"/>
      <c r="AC753" s="196"/>
      <c r="AD753" s="196"/>
      <c r="AE753" s="196"/>
      <c r="AF753" s="196"/>
      <c r="AG753" s="196"/>
      <c r="AH753" s="196"/>
      <c r="AI753" s="196"/>
      <c r="AJ753" s="196"/>
      <c r="AK753" s="196"/>
      <c r="AL753" s="196"/>
      <c r="AM753" s="196"/>
      <c r="AN753" s="196"/>
      <c r="AO753" s="196"/>
      <c r="AP753" s="196"/>
      <c r="AQ753" s="196"/>
      <c r="AR753" s="196"/>
      <c r="AS753" s="196"/>
      <c r="AT753" s="196"/>
      <c r="AU753" s="196"/>
      <c r="AV753" s="196"/>
      <c r="AW753" s="196"/>
      <c r="AX753" s="196"/>
      <c r="AY753" s="196"/>
      <c r="AZ753" s="196"/>
      <c r="BA753" s="196"/>
      <c r="BB753" s="196"/>
      <c r="BC753" s="196"/>
      <c r="BD753" s="196"/>
      <c r="BE753" s="196"/>
      <c r="BF753" s="196"/>
      <c r="BG753" s="196"/>
      <c r="BH753" s="196"/>
      <c r="BI753" s="196"/>
      <c r="BJ753" s="196"/>
      <c r="BK753" s="196"/>
      <c r="BL753" s="196"/>
      <c r="BM753" s="196"/>
      <c r="BN753" s="196"/>
      <c r="BO753" s="196"/>
      <c r="BP753" s="196"/>
      <c r="BQ753" s="196"/>
      <c r="BR753" s="196"/>
      <c r="BS753" s="196"/>
      <c r="BT753" s="196"/>
      <c r="BU753" s="196"/>
      <c r="BV753" s="196"/>
      <c r="BW753" s="196"/>
      <c r="BX753" s="196"/>
      <c r="BY753" s="196"/>
      <c r="BZ753" s="196"/>
      <c r="CA753" s="196"/>
      <c r="CB753" s="196"/>
      <c r="CC753" s="196"/>
      <c r="CD753" s="196"/>
      <c r="CE753" s="196"/>
      <c r="CF753" s="196"/>
      <c r="CG753" s="196"/>
      <c r="CH753" s="196"/>
      <c r="CI753" s="196"/>
      <c r="CJ753" s="196"/>
      <c r="CK753" s="196"/>
      <c r="CL753" s="196"/>
      <c r="CM753" s="196"/>
      <c r="CN753" s="196"/>
      <c r="CO753" s="196"/>
      <c r="CP753" s="196"/>
      <c r="CQ753" s="196"/>
      <c r="CR753" s="196"/>
      <c r="CS753" s="196"/>
      <c r="CT753" s="196"/>
      <c r="CU753" s="196"/>
      <c r="CV753" s="196"/>
      <c r="CW753" s="196"/>
      <c r="CX753" s="196"/>
      <c r="CY753" s="196"/>
      <c r="CZ753" s="196"/>
      <c r="DA753" s="196"/>
      <c r="DB753" s="196"/>
      <c r="DC753" s="196"/>
      <c r="DD753" s="196"/>
      <c r="DE753" s="196"/>
      <c r="DF753" s="196"/>
      <c r="DG753" s="196"/>
      <c r="DH753" s="196"/>
      <c r="DI753" s="196"/>
      <c r="DJ753" s="196"/>
      <c r="DK753" s="196"/>
      <c r="DL753" s="196"/>
      <c r="DM753" s="196"/>
      <c r="DN753" s="196"/>
      <c r="DO753" s="196"/>
      <c r="DP753" s="196"/>
      <c r="DQ753" s="196"/>
      <c r="DR753" s="196"/>
      <c r="DS753" s="196"/>
      <c r="DT753" s="196"/>
      <c r="DU753" s="196"/>
      <c r="DV753" s="196"/>
      <c r="DW753" s="196"/>
      <c r="DX753" s="196"/>
      <c r="DY753" s="196"/>
      <c r="DZ753" s="196"/>
      <c r="EA753" s="196"/>
      <c r="EB753" s="196"/>
      <c r="EC753" s="196"/>
      <c r="ED753" s="196"/>
      <c r="EE753" s="196"/>
      <c r="EF753" s="196"/>
      <c r="EG753" s="196"/>
      <c r="EH753" s="196"/>
      <c r="EI753" s="196"/>
      <c r="EJ753" s="196"/>
      <c r="EK753" s="196"/>
      <c r="EL753" s="196"/>
      <c r="EM753" s="196"/>
      <c r="EN753" s="196"/>
      <c r="EO753" s="196"/>
      <c r="EP753" s="196"/>
      <c r="EQ753" s="196"/>
      <c r="ER753" s="196"/>
      <c r="ES753" s="196"/>
      <c r="ET753" s="196"/>
      <c r="EU753" s="196"/>
      <c r="EV753" s="196"/>
      <c r="EW753" s="196"/>
      <c r="EX753" s="196"/>
      <c r="EY753" s="196"/>
      <c r="EZ753" s="196"/>
      <c r="FA753" s="196"/>
      <c r="FB753" s="196"/>
      <c r="FC753" s="196"/>
      <c r="FD753" s="196"/>
      <c r="FE753" s="196"/>
      <c r="FF753" s="196"/>
      <c r="FG753" s="196"/>
      <c r="FH753" s="196"/>
      <c r="FI753" s="196"/>
      <c r="FJ753" s="196"/>
      <c r="FK753" s="196"/>
      <c r="FL753" s="196"/>
      <c r="FM753" s="196"/>
      <c r="FN753" s="196"/>
      <c r="FO753" s="196"/>
      <c r="FP753" s="196"/>
      <c r="FQ753" s="196"/>
      <c r="FR753" s="196"/>
      <c r="FS753" s="196"/>
      <c r="FT753" s="196"/>
      <c r="FU753" s="196"/>
      <c r="FV753" s="196"/>
      <c r="FW753" s="196"/>
      <c r="FX753" s="196"/>
      <c r="FY753" s="196"/>
      <c r="FZ753" s="196"/>
      <c r="GA753" s="196"/>
      <c r="GB753" s="196"/>
      <c r="GC753" s="196"/>
      <c r="GD753" s="196"/>
      <c r="GE753" s="196"/>
      <c r="GF753" s="196"/>
      <c r="GG753" s="196"/>
      <c r="GH753" s="196"/>
      <c r="GI753" s="196"/>
      <c r="GJ753" s="196"/>
      <c r="GK753" s="196"/>
      <c r="GL753" s="196"/>
      <c r="GM753" s="196"/>
      <c r="GN753" s="196"/>
      <c r="GO753" s="196"/>
      <c r="GP753" s="196"/>
      <c r="GQ753" s="196"/>
      <c r="GR753" s="196"/>
      <c r="GS753" s="196"/>
      <c r="GT753" s="196"/>
      <c r="GU753" s="196"/>
      <c r="GV753" s="196"/>
      <c r="GW753" s="196"/>
      <c r="GX753" s="196"/>
      <c r="GY753" s="196"/>
      <c r="GZ753" s="196"/>
      <c r="HA753" s="196"/>
      <c r="HB753" s="196"/>
      <c r="HC753" s="196"/>
      <c r="HD753" s="196"/>
      <c r="HE753" s="196"/>
      <c r="HF753" s="196"/>
      <c r="HG753" s="196"/>
      <c r="HH753" s="196"/>
      <c r="HI753" s="196"/>
      <c r="HJ753" s="196"/>
      <c r="HK753" s="196"/>
      <c r="HL753" s="196"/>
      <c r="HM753" s="196"/>
      <c r="HN753" s="196"/>
      <c r="HO753" s="196"/>
      <c r="HP753" s="196"/>
      <c r="HQ753" s="196"/>
      <c r="HR753" s="196"/>
      <c r="HS753" s="196"/>
      <c r="HT753" s="196"/>
      <c r="HU753" s="196"/>
      <c r="HV753" s="196"/>
      <c r="HW753" s="196"/>
      <c r="HX753" s="196"/>
      <c r="HY753" s="196"/>
      <c r="HZ753" s="196"/>
      <c r="IA753" s="196"/>
      <c r="IB753" s="196"/>
      <c r="IC753" s="196"/>
      <c r="ID753" s="196"/>
      <c r="IE753" s="196"/>
      <c r="IF753" s="196"/>
      <c r="IG753" s="196"/>
      <c r="IH753" s="196"/>
      <c r="II753" s="196"/>
      <c r="IJ753" s="196"/>
      <c r="IK753" s="196"/>
      <c r="IL753" s="196"/>
      <c r="IM753" s="196"/>
      <c r="IN753" s="196"/>
      <c r="IO753" s="196"/>
      <c r="IP753" s="196"/>
      <c r="IQ753" s="196"/>
      <c r="IR753" s="196"/>
      <c r="IS753" s="196"/>
      <c r="IT753" s="196"/>
      <c r="IU753" s="196"/>
      <c r="IV753" s="196"/>
      <c r="IW753" s="196"/>
      <c r="IX753" s="196"/>
      <c r="IY753" s="196"/>
      <c r="IZ753" s="196"/>
      <c r="JA753" s="196"/>
      <c r="JB753" s="196"/>
      <c r="JC753" s="196"/>
      <c r="JD753" s="196"/>
      <c r="JE753" s="196"/>
      <c r="JF753" s="196"/>
      <c r="JG753" s="196"/>
      <c r="JH753" s="196"/>
      <c r="JI753" s="196"/>
      <c r="JJ753" s="196"/>
      <c r="JK753" s="196"/>
      <c r="JL753" s="196"/>
      <c r="JM753" s="196"/>
      <c r="JN753" s="196"/>
      <c r="JO753" s="196"/>
      <c r="JP753" s="196"/>
      <c r="JQ753" s="196"/>
      <c r="JR753" s="196"/>
      <c r="JS753" s="196"/>
      <c r="JT753" s="196"/>
      <c r="JU753" s="196"/>
      <c r="JV753" s="196"/>
      <c r="JW753" s="196"/>
      <c r="JX753" s="196"/>
      <c r="JY753" s="196"/>
      <c r="JZ753" s="196"/>
      <c r="KA753" s="196"/>
      <c r="KB753" s="196"/>
      <c r="KC753" s="196"/>
      <c r="KD753" s="196"/>
      <c r="KE753" s="196"/>
      <c r="KF753" s="196"/>
      <c r="KG753" s="196"/>
      <c r="KH753" s="196"/>
      <c r="KI753" s="196"/>
      <c r="KJ753" s="196"/>
      <c r="KK753" s="196"/>
      <c r="KL753" s="196"/>
      <c r="KM753" s="196"/>
      <c r="KN753" s="196"/>
      <c r="KO753" s="196"/>
      <c r="KP753" s="196"/>
      <c r="KQ753" s="196"/>
      <c r="KR753" s="196"/>
      <c r="KS753" s="196"/>
      <c r="KT753" s="196"/>
      <c r="KU753" s="196"/>
      <c r="KV753" s="196"/>
      <c r="KW753" s="196"/>
      <c r="KX753" s="196"/>
      <c r="KY753" s="196"/>
      <c r="KZ753" s="196"/>
      <c r="LA753" s="196"/>
      <c r="LB753" s="196"/>
      <c r="LC753" s="196"/>
      <c r="LD753" s="196"/>
      <c r="LE753" s="196"/>
      <c r="LF753" s="196"/>
      <c r="LG753" s="196"/>
      <c r="LH753" s="196"/>
      <c r="LI753" s="196"/>
      <c r="LJ753" s="196"/>
      <c r="LK753" s="196"/>
      <c r="LL753" s="196"/>
      <c r="LM753" s="196"/>
      <c r="LN753" s="196"/>
      <c r="LO753" s="196"/>
      <c r="LP753" s="196"/>
      <c r="LQ753" s="196"/>
      <c r="LR753" s="196"/>
      <c r="LS753" s="196"/>
      <c r="LT753" s="196"/>
      <c r="LU753" s="196"/>
      <c r="LV753" s="196"/>
      <c r="LW753" s="196"/>
      <c r="LX753" s="196"/>
      <c r="LY753" s="196"/>
      <c r="LZ753" s="196"/>
      <c r="MA753" s="196"/>
      <c r="MB753" s="196"/>
      <c r="MC753" s="196"/>
      <c r="MD753" s="196"/>
      <c r="ME753" s="196"/>
      <c r="MF753" s="196"/>
      <c r="MG753" s="196"/>
      <c r="MH753" s="196"/>
      <c r="MI753" s="196"/>
      <c r="MJ753" s="196"/>
      <c r="MK753" s="196"/>
      <c r="ML753" s="196"/>
      <c r="MM753" s="196"/>
      <c r="MN753" s="196"/>
      <c r="MO753" s="196"/>
      <c r="MP753" s="196"/>
      <c r="MQ753" s="196"/>
      <c r="MR753" s="196"/>
      <c r="MS753" s="196"/>
      <c r="MT753" s="196"/>
      <c r="MU753" s="196"/>
      <c r="MV753" s="196"/>
      <c r="MW753" s="196"/>
      <c r="MX753" s="196"/>
      <c r="MY753" s="196"/>
      <c r="MZ753" s="196"/>
      <c r="NA753" s="196"/>
      <c r="NB753" s="196"/>
      <c r="NC753" s="196"/>
      <c r="ND753" s="196"/>
      <c r="NE753" s="196"/>
      <c r="NF753" s="196"/>
      <c r="NG753" s="196"/>
      <c r="NH753" s="196"/>
      <c r="NI753" s="196"/>
      <c r="NJ753" s="196"/>
      <c r="NK753" s="196"/>
      <c r="NL753" s="196"/>
      <c r="NM753" s="196"/>
      <c r="NN753" s="196"/>
      <c r="NO753" s="196"/>
      <c r="NP753" s="196"/>
      <c r="NQ753" s="196"/>
      <c r="NR753" s="196"/>
      <c r="NS753" s="196"/>
      <c r="NT753" s="196"/>
      <c r="NU753" s="196"/>
      <c r="NV753" s="196"/>
      <c r="NW753" s="196"/>
      <c r="NX753" s="196"/>
      <c r="NY753" s="196"/>
      <c r="NZ753" s="196"/>
      <c r="OA753" s="196"/>
      <c r="OB753" s="196"/>
      <c r="OC753" s="196"/>
      <c r="OD753" s="196"/>
      <c r="OE753" s="196"/>
      <c r="OF753" s="196"/>
      <c r="OG753" s="196"/>
      <c r="OH753" s="196"/>
      <c r="OI753" s="196"/>
      <c r="OJ753" s="196"/>
      <c r="OK753" s="196"/>
      <c r="OL753" s="196"/>
      <c r="AFC753" s="196"/>
      <c r="AFD753" s="196"/>
      <c r="AFE753" s="196"/>
      <c r="AFF753" s="196"/>
      <c r="AFG753" s="196"/>
      <c r="AFH753" s="196"/>
      <c r="AFI753" s="196"/>
      <c r="AFJ753" s="196"/>
      <c r="AFK753" s="196"/>
      <c r="AFL753" s="196"/>
      <c r="AFM753" s="196"/>
      <c r="AFN753" s="196"/>
      <c r="AFO753" s="196"/>
      <c r="AFP753" s="196"/>
      <c r="AFQ753" s="196"/>
      <c r="AFR753" s="196"/>
      <c r="AFS753" s="196"/>
      <c r="AFT753" s="196"/>
      <c r="AFU753" s="196"/>
      <c r="AFV753" s="196"/>
      <c r="AFW753" s="196"/>
      <c r="AFX753" s="196"/>
      <c r="AFY753" s="196"/>
      <c r="AFZ753" s="196"/>
      <c r="AGA753" s="196"/>
      <c r="AGB753" s="196"/>
      <c r="AGC753" s="196"/>
      <c r="AGD753" s="196"/>
      <c r="AGE753" s="196"/>
      <c r="AGF753" s="196"/>
      <c r="AGG753" s="196"/>
      <c r="AGH753" s="196"/>
      <c r="AGI753" s="196"/>
      <c r="AGJ753" s="196"/>
      <c r="AGK753" s="196"/>
      <c r="AGL753" s="196"/>
      <c r="AGM753" s="196"/>
      <c r="AGN753" s="196"/>
      <c r="AGO753" s="196"/>
      <c r="AGP753" s="196"/>
    </row>
    <row r="754" spans="1:874" ht="15.75" customHeight="1" x14ac:dyDescent="0.25">
      <c r="A754" s="196"/>
      <c r="B754" s="196"/>
      <c r="C754" s="196"/>
      <c r="D754" s="205"/>
      <c r="E754" s="196"/>
      <c r="F754" s="196"/>
      <c r="G754" s="196"/>
      <c r="H754" s="196"/>
      <c r="I754" s="196"/>
      <c r="J754" s="196"/>
      <c r="K754" s="196"/>
      <c r="L754" s="206"/>
      <c r="M754" s="196"/>
      <c r="N754" s="196"/>
      <c r="O754" s="205"/>
      <c r="P754" s="196"/>
      <c r="Q754" s="196"/>
      <c r="R754" s="196"/>
      <c r="S754" s="196"/>
      <c r="T754" s="196"/>
      <c r="U754" s="196"/>
      <c r="V754" s="196"/>
      <c r="W754" s="196"/>
      <c r="X754" s="196"/>
      <c r="Y754" s="196"/>
      <c r="Z754" s="196"/>
      <c r="AA754" s="196"/>
      <c r="AB754" s="196"/>
      <c r="AC754" s="196"/>
      <c r="AD754" s="196"/>
      <c r="AE754" s="196"/>
      <c r="AF754" s="196"/>
      <c r="AG754" s="196"/>
      <c r="AH754" s="196"/>
      <c r="AI754" s="196"/>
      <c r="AJ754" s="196"/>
      <c r="AK754" s="196"/>
      <c r="AL754" s="196"/>
      <c r="AM754" s="196"/>
      <c r="AN754" s="196"/>
      <c r="AO754" s="196"/>
      <c r="AP754" s="196"/>
      <c r="AQ754" s="196"/>
      <c r="AR754" s="196"/>
      <c r="AS754" s="196"/>
      <c r="AT754" s="196"/>
      <c r="AU754" s="196"/>
      <c r="AV754" s="196"/>
      <c r="AW754" s="196"/>
      <c r="AX754" s="196"/>
      <c r="AY754" s="196"/>
      <c r="AZ754" s="196"/>
      <c r="BA754" s="196"/>
      <c r="BB754" s="196"/>
      <c r="BC754" s="196"/>
      <c r="BD754" s="196"/>
      <c r="BE754" s="196"/>
      <c r="BF754" s="196"/>
      <c r="BG754" s="196"/>
      <c r="BH754" s="196"/>
      <c r="BI754" s="196"/>
      <c r="BJ754" s="196"/>
      <c r="BK754" s="196"/>
      <c r="BL754" s="196"/>
      <c r="BM754" s="196"/>
      <c r="BN754" s="196"/>
      <c r="BO754" s="196"/>
      <c r="BP754" s="196"/>
      <c r="BQ754" s="196"/>
      <c r="BR754" s="196"/>
      <c r="BS754" s="196"/>
      <c r="BT754" s="196"/>
      <c r="BU754" s="196"/>
      <c r="BV754" s="196"/>
      <c r="BW754" s="196"/>
      <c r="BX754" s="196"/>
      <c r="BY754" s="196"/>
      <c r="BZ754" s="196"/>
      <c r="CA754" s="196"/>
      <c r="CB754" s="196"/>
      <c r="CC754" s="196"/>
      <c r="CD754" s="196"/>
      <c r="CE754" s="196"/>
      <c r="CF754" s="196"/>
      <c r="CG754" s="196"/>
      <c r="CH754" s="196"/>
      <c r="CI754" s="196"/>
      <c r="CJ754" s="196"/>
      <c r="CK754" s="196"/>
      <c r="CL754" s="196"/>
      <c r="CM754" s="196"/>
      <c r="CN754" s="196"/>
      <c r="CO754" s="196"/>
      <c r="CP754" s="196"/>
      <c r="CQ754" s="196"/>
      <c r="CR754" s="196"/>
      <c r="CS754" s="196"/>
      <c r="CT754" s="196"/>
      <c r="CU754" s="196"/>
      <c r="CV754" s="196"/>
      <c r="CW754" s="196"/>
      <c r="CX754" s="196"/>
      <c r="CY754" s="196"/>
      <c r="CZ754" s="196"/>
      <c r="DA754" s="196"/>
      <c r="DB754" s="196"/>
      <c r="DC754" s="196"/>
      <c r="DD754" s="196"/>
      <c r="DE754" s="196"/>
      <c r="DF754" s="196"/>
      <c r="DG754" s="196"/>
      <c r="DH754" s="196"/>
      <c r="DI754" s="196"/>
      <c r="DJ754" s="196"/>
      <c r="DK754" s="196"/>
      <c r="DL754" s="196"/>
      <c r="DM754" s="196"/>
      <c r="DN754" s="196"/>
      <c r="DO754" s="196"/>
      <c r="DP754" s="196"/>
      <c r="DQ754" s="196"/>
      <c r="DR754" s="196"/>
      <c r="DS754" s="196"/>
      <c r="DT754" s="196"/>
      <c r="DU754" s="196"/>
      <c r="DV754" s="196"/>
      <c r="DW754" s="196"/>
      <c r="DX754" s="196"/>
      <c r="DY754" s="196"/>
      <c r="DZ754" s="196"/>
      <c r="EA754" s="196"/>
      <c r="EB754" s="196"/>
      <c r="EC754" s="196"/>
      <c r="ED754" s="196"/>
      <c r="EE754" s="196"/>
      <c r="EF754" s="196"/>
      <c r="EG754" s="196"/>
      <c r="EH754" s="196"/>
      <c r="EI754" s="196"/>
      <c r="EJ754" s="196"/>
      <c r="EK754" s="196"/>
      <c r="EL754" s="196"/>
      <c r="EM754" s="196"/>
      <c r="EN754" s="196"/>
      <c r="EO754" s="196"/>
      <c r="EP754" s="196"/>
      <c r="EQ754" s="196"/>
      <c r="ER754" s="196"/>
      <c r="ES754" s="196"/>
      <c r="ET754" s="196"/>
      <c r="EU754" s="196"/>
      <c r="EV754" s="196"/>
      <c r="EW754" s="196"/>
      <c r="EX754" s="196"/>
      <c r="EY754" s="196"/>
      <c r="EZ754" s="196"/>
      <c r="FA754" s="196"/>
      <c r="FB754" s="196"/>
      <c r="FC754" s="196"/>
      <c r="FD754" s="196"/>
      <c r="FE754" s="196"/>
      <c r="FF754" s="196"/>
      <c r="FG754" s="196"/>
      <c r="FH754" s="196"/>
      <c r="FI754" s="196"/>
      <c r="FJ754" s="196"/>
      <c r="FK754" s="196"/>
      <c r="FL754" s="196"/>
      <c r="FM754" s="196"/>
      <c r="FN754" s="196"/>
      <c r="FO754" s="196"/>
      <c r="FP754" s="196"/>
      <c r="FQ754" s="196"/>
      <c r="FR754" s="196"/>
      <c r="FS754" s="196"/>
      <c r="FT754" s="196"/>
      <c r="FU754" s="196"/>
      <c r="FV754" s="196"/>
      <c r="FW754" s="196"/>
      <c r="FX754" s="196"/>
      <c r="FY754" s="196"/>
      <c r="FZ754" s="196"/>
      <c r="GA754" s="196"/>
      <c r="GB754" s="196"/>
      <c r="GC754" s="196"/>
      <c r="GD754" s="196"/>
      <c r="GE754" s="196"/>
      <c r="GF754" s="196"/>
      <c r="GG754" s="196"/>
      <c r="GH754" s="196"/>
      <c r="GI754" s="196"/>
      <c r="GJ754" s="196"/>
      <c r="GK754" s="196"/>
      <c r="GL754" s="196"/>
      <c r="GM754" s="196"/>
      <c r="GN754" s="196"/>
      <c r="GO754" s="196"/>
      <c r="GP754" s="196"/>
      <c r="GQ754" s="196"/>
      <c r="GR754" s="196"/>
      <c r="GS754" s="196"/>
      <c r="GT754" s="196"/>
      <c r="GU754" s="196"/>
      <c r="GV754" s="196"/>
      <c r="GW754" s="196"/>
      <c r="GX754" s="196"/>
      <c r="GY754" s="196"/>
      <c r="GZ754" s="196"/>
      <c r="HA754" s="196"/>
      <c r="HB754" s="196"/>
      <c r="HC754" s="196"/>
      <c r="HD754" s="196"/>
      <c r="HE754" s="196"/>
      <c r="HF754" s="196"/>
      <c r="HG754" s="196"/>
      <c r="HH754" s="196"/>
      <c r="HI754" s="196"/>
      <c r="HJ754" s="196"/>
      <c r="HK754" s="196"/>
      <c r="HL754" s="196"/>
      <c r="HM754" s="196"/>
      <c r="HN754" s="196"/>
      <c r="HO754" s="196"/>
      <c r="HP754" s="196"/>
      <c r="HQ754" s="196"/>
      <c r="HR754" s="196"/>
      <c r="HS754" s="196"/>
      <c r="HT754" s="196"/>
      <c r="HU754" s="196"/>
      <c r="HV754" s="196"/>
      <c r="HW754" s="196"/>
      <c r="HX754" s="196"/>
      <c r="HY754" s="196"/>
      <c r="HZ754" s="196"/>
      <c r="IA754" s="196"/>
      <c r="IB754" s="196"/>
      <c r="IC754" s="196"/>
      <c r="ID754" s="196"/>
      <c r="IE754" s="196"/>
      <c r="IF754" s="196"/>
      <c r="IG754" s="196"/>
      <c r="IH754" s="196"/>
      <c r="II754" s="196"/>
      <c r="IJ754" s="196"/>
      <c r="IK754" s="196"/>
      <c r="IL754" s="196"/>
      <c r="IM754" s="196"/>
      <c r="IN754" s="196"/>
      <c r="IO754" s="196"/>
      <c r="IP754" s="196"/>
      <c r="IQ754" s="196"/>
      <c r="IR754" s="196"/>
      <c r="IS754" s="196"/>
      <c r="IT754" s="196"/>
      <c r="IU754" s="196"/>
      <c r="IV754" s="196"/>
      <c r="IW754" s="196"/>
      <c r="IX754" s="196"/>
      <c r="IY754" s="196"/>
      <c r="IZ754" s="196"/>
      <c r="JA754" s="196"/>
      <c r="JB754" s="196"/>
      <c r="JC754" s="196"/>
      <c r="JD754" s="196"/>
      <c r="JE754" s="196"/>
      <c r="JF754" s="196"/>
      <c r="JG754" s="196"/>
      <c r="JH754" s="196"/>
      <c r="JI754" s="196"/>
      <c r="JJ754" s="196"/>
      <c r="JK754" s="196"/>
      <c r="JL754" s="196"/>
      <c r="JM754" s="196"/>
      <c r="JN754" s="196"/>
      <c r="JO754" s="196"/>
      <c r="JP754" s="196"/>
      <c r="JQ754" s="196"/>
      <c r="JR754" s="196"/>
      <c r="JS754" s="196"/>
      <c r="JT754" s="196"/>
      <c r="JU754" s="196"/>
      <c r="JV754" s="196"/>
      <c r="JW754" s="196"/>
      <c r="JX754" s="196"/>
      <c r="JY754" s="196"/>
      <c r="JZ754" s="196"/>
      <c r="KA754" s="196"/>
      <c r="KB754" s="196"/>
      <c r="KC754" s="196"/>
      <c r="KD754" s="196"/>
      <c r="KE754" s="196"/>
      <c r="KF754" s="196"/>
      <c r="KG754" s="196"/>
      <c r="KH754" s="196"/>
      <c r="KI754" s="196"/>
      <c r="KJ754" s="196"/>
      <c r="KK754" s="196"/>
      <c r="KL754" s="196"/>
      <c r="KM754" s="196"/>
      <c r="KN754" s="196"/>
      <c r="KO754" s="196"/>
      <c r="KP754" s="196"/>
      <c r="KQ754" s="196"/>
      <c r="KR754" s="196"/>
      <c r="KS754" s="196"/>
      <c r="KT754" s="196"/>
      <c r="KU754" s="196"/>
      <c r="KV754" s="196"/>
      <c r="KW754" s="196"/>
      <c r="KX754" s="196"/>
      <c r="KY754" s="196"/>
      <c r="KZ754" s="196"/>
      <c r="LA754" s="196"/>
      <c r="LB754" s="196"/>
      <c r="LC754" s="196"/>
      <c r="LD754" s="196"/>
      <c r="LE754" s="196"/>
      <c r="LF754" s="196"/>
      <c r="LG754" s="196"/>
      <c r="LH754" s="196"/>
      <c r="LI754" s="196"/>
      <c r="LJ754" s="196"/>
      <c r="LK754" s="196"/>
      <c r="LL754" s="196"/>
      <c r="LM754" s="196"/>
      <c r="LN754" s="196"/>
      <c r="LO754" s="196"/>
      <c r="LP754" s="196"/>
      <c r="LQ754" s="196"/>
      <c r="LR754" s="196"/>
      <c r="LS754" s="196"/>
      <c r="LT754" s="196"/>
      <c r="LU754" s="196"/>
      <c r="LV754" s="196"/>
      <c r="LW754" s="196"/>
      <c r="LX754" s="196"/>
      <c r="LY754" s="196"/>
      <c r="LZ754" s="196"/>
      <c r="MA754" s="196"/>
      <c r="MB754" s="196"/>
      <c r="MC754" s="196"/>
      <c r="MD754" s="196"/>
      <c r="ME754" s="196"/>
      <c r="MF754" s="196"/>
      <c r="MG754" s="196"/>
      <c r="MH754" s="196"/>
      <c r="MI754" s="196"/>
      <c r="MJ754" s="196"/>
      <c r="MK754" s="196"/>
      <c r="ML754" s="196"/>
      <c r="MM754" s="196"/>
      <c r="MN754" s="196"/>
      <c r="MO754" s="196"/>
      <c r="MP754" s="196"/>
      <c r="MQ754" s="196"/>
      <c r="MR754" s="196"/>
      <c r="MS754" s="196"/>
      <c r="MT754" s="196"/>
      <c r="MU754" s="196"/>
      <c r="MV754" s="196"/>
      <c r="MW754" s="196"/>
      <c r="MX754" s="196"/>
      <c r="MY754" s="196"/>
      <c r="MZ754" s="196"/>
      <c r="NA754" s="196"/>
      <c r="NB754" s="196"/>
      <c r="NC754" s="196"/>
      <c r="ND754" s="196"/>
      <c r="NE754" s="196"/>
      <c r="NF754" s="196"/>
      <c r="NG754" s="196"/>
      <c r="NH754" s="196"/>
      <c r="NI754" s="196"/>
      <c r="NJ754" s="196"/>
      <c r="NK754" s="196"/>
      <c r="NL754" s="196"/>
      <c r="NM754" s="196"/>
      <c r="NN754" s="196"/>
      <c r="NO754" s="196"/>
      <c r="NP754" s="196"/>
      <c r="NQ754" s="196"/>
      <c r="NR754" s="196"/>
      <c r="NS754" s="196"/>
      <c r="NT754" s="196"/>
      <c r="NU754" s="196"/>
      <c r="NV754" s="196"/>
      <c r="NW754" s="196"/>
      <c r="NX754" s="196"/>
      <c r="NY754" s="196"/>
      <c r="NZ754" s="196"/>
      <c r="OA754" s="196"/>
      <c r="OB754" s="196"/>
      <c r="OC754" s="196"/>
      <c r="OD754" s="196"/>
      <c r="OE754" s="196"/>
      <c r="OF754" s="196"/>
      <c r="OG754" s="196"/>
      <c r="OH754" s="196"/>
      <c r="OI754" s="196"/>
      <c r="OJ754" s="196"/>
      <c r="OK754" s="196"/>
      <c r="OL754" s="196"/>
      <c r="AFC754" s="196"/>
      <c r="AFD754" s="196"/>
      <c r="AFE754" s="196"/>
      <c r="AFF754" s="196"/>
      <c r="AFG754" s="196"/>
      <c r="AFH754" s="196"/>
      <c r="AFI754" s="196"/>
      <c r="AFJ754" s="196"/>
      <c r="AFK754" s="196"/>
      <c r="AFL754" s="196"/>
      <c r="AFM754" s="196"/>
      <c r="AFN754" s="196"/>
      <c r="AFO754" s="196"/>
      <c r="AFP754" s="196"/>
      <c r="AFQ754" s="196"/>
      <c r="AFR754" s="196"/>
      <c r="AFS754" s="196"/>
      <c r="AFT754" s="196"/>
      <c r="AFU754" s="196"/>
      <c r="AFV754" s="196"/>
      <c r="AFW754" s="196"/>
      <c r="AFX754" s="196"/>
      <c r="AFY754" s="196"/>
      <c r="AFZ754" s="196"/>
      <c r="AGA754" s="196"/>
      <c r="AGB754" s="196"/>
      <c r="AGC754" s="196"/>
      <c r="AGD754" s="196"/>
      <c r="AGE754" s="196"/>
      <c r="AGF754" s="196"/>
      <c r="AGG754" s="196"/>
      <c r="AGH754" s="196"/>
      <c r="AGI754" s="196"/>
      <c r="AGJ754" s="196"/>
      <c r="AGK754" s="196"/>
      <c r="AGL754" s="196"/>
      <c r="AGM754" s="196"/>
      <c r="AGN754" s="196"/>
      <c r="AGO754" s="196"/>
      <c r="AGP754" s="196"/>
    </row>
    <row r="755" spans="1:874" ht="15.75" customHeight="1" x14ac:dyDescent="0.25">
      <c r="A755" s="196"/>
      <c r="B755" s="196"/>
      <c r="C755" s="196"/>
      <c r="D755" s="205"/>
      <c r="E755" s="196"/>
      <c r="F755" s="196"/>
      <c r="G755" s="196"/>
      <c r="H755" s="196"/>
      <c r="I755" s="196"/>
      <c r="J755" s="196"/>
      <c r="K755" s="196"/>
      <c r="L755" s="206"/>
      <c r="M755" s="196"/>
      <c r="N755" s="196"/>
      <c r="O755" s="205"/>
      <c r="P755" s="196"/>
      <c r="Q755" s="196"/>
      <c r="R755" s="196"/>
      <c r="S755" s="196"/>
      <c r="T755" s="196"/>
      <c r="U755" s="196"/>
      <c r="V755" s="196"/>
      <c r="W755" s="196"/>
      <c r="X755" s="196"/>
      <c r="Y755" s="196"/>
      <c r="Z755" s="196"/>
      <c r="AA755" s="196"/>
      <c r="AB755" s="196"/>
      <c r="AC755" s="196"/>
      <c r="AD755" s="196"/>
      <c r="AE755" s="196"/>
      <c r="AF755" s="196"/>
      <c r="AG755" s="196"/>
      <c r="AH755" s="196"/>
      <c r="AI755" s="196"/>
      <c r="AJ755" s="196"/>
      <c r="AK755" s="196"/>
      <c r="AL755" s="196"/>
      <c r="AM755" s="196"/>
      <c r="AN755" s="196"/>
      <c r="AO755" s="196"/>
      <c r="AP755" s="196"/>
      <c r="AQ755" s="196"/>
      <c r="AR755" s="196"/>
      <c r="AS755" s="196"/>
      <c r="AT755" s="196"/>
      <c r="AU755" s="196"/>
      <c r="AV755" s="196"/>
      <c r="AW755" s="196"/>
      <c r="AX755" s="196"/>
      <c r="AY755" s="196"/>
      <c r="AZ755" s="196"/>
      <c r="BA755" s="196"/>
      <c r="BB755" s="196"/>
      <c r="BC755" s="196"/>
      <c r="BD755" s="196"/>
      <c r="BE755" s="196"/>
      <c r="BF755" s="196"/>
      <c r="BG755" s="196"/>
      <c r="BH755" s="196"/>
      <c r="BI755" s="196"/>
      <c r="BJ755" s="196"/>
      <c r="BK755" s="196"/>
      <c r="BL755" s="196"/>
      <c r="BM755" s="196"/>
      <c r="BN755" s="196"/>
      <c r="BO755" s="196"/>
      <c r="BP755" s="196"/>
      <c r="BQ755" s="196"/>
      <c r="BR755" s="196"/>
      <c r="BS755" s="196"/>
      <c r="BT755" s="196"/>
      <c r="BU755" s="196"/>
      <c r="BV755" s="196"/>
      <c r="BW755" s="196"/>
      <c r="BX755" s="196"/>
      <c r="BY755" s="196"/>
      <c r="BZ755" s="196"/>
      <c r="CA755" s="196"/>
      <c r="CB755" s="196"/>
      <c r="CC755" s="196"/>
      <c r="CD755" s="196"/>
      <c r="CE755" s="196"/>
      <c r="CF755" s="196"/>
      <c r="CG755" s="196"/>
      <c r="CH755" s="196"/>
      <c r="CI755" s="196"/>
      <c r="CJ755" s="196"/>
      <c r="CK755" s="196"/>
      <c r="CL755" s="196"/>
      <c r="CM755" s="196"/>
      <c r="CN755" s="196"/>
      <c r="CO755" s="196"/>
      <c r="CP755" s="196"/>
      <c r="CQ755" s="196"/>
      <c r="CR755" s="196"/>
      <c r="CS755" s="196"/>
      <c r="CT755" s="196"/>
      <c r="CU755" s="196"/>
      <c r="CV755" s="196"/>
      <c r="CW755" s="196"/>
      <c r="CX755" s="196"/>
      <c r="CY755" s="196"/>
      <c r="CZ755" s="196"/>
      <c r="DA755" s="196"/>
      <c r="DB755" s="196"/>
      <c r="DC755" s="196"/>
      <c r="DD755" s="196"/>
      <c r="DE755" s="196"/>
      <c r="DF755" s="196"/>
      <c r="DG755" s="196"/>
      <c r="DH755" s="196"/>
      <c r="DI755" s="196"/>
      <c r="DJ755" s="196"/>
      <c r="DK755" s="196"/>
      <c r="DL755" s="196"/>
      <c r="DM755" s="196"/>
      <c r="DN755" s="196"/>
      <c r="DO755" s="196"/>
      <c r="DP755" s="196"/>
      <c r="DQ755" s="196"/>
      <c r="DR755" s="196"/>
      <c r="DS755" s="196"/>
      <c r="DT755" s="196"/>
      <c r="DU755" s="196"/>
      <c r="DV755" s="196"/>
      <c r="DW755" s="196"/>
      <c r="DX755" s="196"/>
      <c r="DY755" s="196"/>
      <c r="DZ755" s="196"/>
      <c r="EA755" s="196"/>
      <c r="EB755" s="196"/>
      <c r="EC755" s="196"/>
      <c r="ED755" s="196"/>
      <c r="EE755" s="196"/>
      <c r="EF755" s="196"/>
      <c r="EG755" s="196"/>
      <c r="EH755" s="196"/>
      <c r="EI755" s="196"/>
      <c r="EJ755" s="196"/>
      <c r="EK755" s="196"/>
      <c r="EL755" s="196"/>
      <c r="EM755" s="196"/>
      <c r="EN755" s="196"/>
      <c r="EO755" s="196"/>
      <c r="EP755" s="196"/>
      <c r="EQ755" s="196"/>
      <c r="ER755" s="196"/>
      <c r="ES755" s="196"/>
      <c r="ET755" s="196"/>
      <c r="EU755" s="196"/>
      <c r="EV755" s="196"/>
      <c r="EW755" s="196"/>
      <c r="EX755" s="196"/>
      <c r="EY755" s="196"/>
      <c r="EZ755" s="196"/>
      <c r="FA755" s="196"/>
      <c r="FB755" s="196"/>
      <c r="FC755" s="196"/>
      <c r="FD755" s="196"/>
      <c r="FE755" s="196"/>
      <c r="FF755" s="196"/>
      <c r="FG755" s="196"/>
      <c r="FH755" s="196"/>
      <c r="FI755" s="196"/>
      <c r="FJ755" s="196"/>
      <c r="FK755" s="196"/>
      <c r="FL755" s="196"/>
      <c r="FM755" s="196"/>
      <c r="FN755" s="196"/>
      <c r="FO755" s="196"/>
      <c r="FP755" s="196"/>
      <c r="FQ755" s="196"/>
      <c r="FR755" s="196"/>
      <c r="FS755" s="196"/>
      <c r="FT755" s="196"/>
      <c r="FU755" s="196"/>
      <c r="FV755" s="196"/>
      <c r="FW755" s="196"/>
      <c r="FX755" s="196"/>
      <c r="FY755" s="196"/>
      <c r="FZ755" s="196"/>
      <c r="GA755" s="196"/>
      <c r="GB755" s="196"/>
      <c r="GC755" s="196"/>
      <c r="GD755" s="196"/>
      <c r="GE755" s="196"/>
      <c r="GF755" s="196"/>
      <c r="GG755" s="196"/>
      <c r="GH755" s="196"/>
      <c r="GI755" s="196"/>
      <c r="GJ755" s="196"/>
      <c r="GK755" s="196"/>
      <c r="GL755" s="196"/>
      <c r="GM755" s="196"/>
      <c r="GN755" s="196"/>
      <c r="GO755" s="196"/>
      <c r="GP755" s="196"/>
      <c r="GQ755" s="196"/>
      <c r="GR755" s="196"/>
      <c r="GS755" s="196"/>
      <c r="GT755" s="196"/>
      <c r="GU755" s="196"/>
      <c r="GV755" s="196"/>
      <c r="GW755" s="196"/>
      <c r="GX755" s="196"/>
      <c r="GY755" s="196"/>
      <c r="GZ755" s="196"/>
      <c r="HA755" s="196"/>
      <c r="HB755" s="196"/>
      <c r="HC755" s="196"/>
      <c r="HD755" s="196"/>
      <c r="HE755" s="196"/>
      <c r="HF755" s="196"/>
      <c r="HG755" s="196"/>
      <c r="HH755" s="196"/>
      <c r="HI755" s="196"/>
      <c r="HJ755" s="196"/>
      <c r="HK755" s="196"/>
      <c r="HL755" s="196"/>
      <c r="HM755" s="196"/>
      <c r="HN755" s="196"/>
      <c r="HO755" s="196"/>
      <c r="HP755" s="196"/>
      <c r="HQ755" s="196"/>
      <c r="HR755" s="196"/>
      <c r="HS755" s="196"/>
      <c r="HT755" s="196"/>
      <c r="HU755" s="196"/>
      <c r="HV755" s="196"/>
      <c r="HW755" s="196"/>
      <c r="HX755" s="196"/>
      <c r="HY755" s="196"/>
      <c r="HZ755" s="196"/>
      <c r="IA755" s="196"/>
      <c r="IB755" s="196"/>
      <c r="IC755" s="196"/>
      <c r="ID755" s="196"/>
      <c r="IE755" s="196"/>
      <c r="IF755" s="196"/>
      <c r="IG755" s="196"/>
      <c r="IH755" s="196"/>
      <c r="II755" s="196"/>
      <c r="IJ755" s="196"/>
      <c r="IK755" s="196"/>
      <c r="IL755" s="196"/>
      <c r="IM755" s="196"/>
      <c r="IN755" s="196"/>
      <c r="IO755" s="196"/>
      <c r="IP755" s="196"/>
      <c r="IQ755" s="196"/>
      <c r="IR755" s="196"/>
      <c r="IS755" s="196"/>
      <c r="IT755" s="196"/>
      <c r="IU755" s="196"/>
      <c r="IV755" s="196"/>
      <c r="IW755" s="196"/>
      <c r="IX755" s="196"/>
      <c r="IY755" s="196"/>
      <c r="IZ755" s="196"/>
      <c r="JA755" s="196"/>
      <c r="JB755" s="196"/>
      <c r="JC755" s="196"/>
      <c r="JD755" s="196"/>
      <c r="JE755" s="196"/>
      <c r="JF755" s="196"/>
      <c r="JG755" s="196"/>
      <c r="JH755" s="196"/>
      <c r="JI755" s="196"/>
      <c r="JJ755" s="196"/>
      <c r="JK755" s="196"/>
      <c r="JL755" s="196"/>
      <c r="JM755" s="196"/>
      <c r="JN755" s="196"/>
      <c r="JO755" s="196"/>
      <c r="JP755" s="196"/>
      <c r="JQ755" s="196"/>
      <c r="JR755" s="196"/>
      <c r="JS755" s="196"/>
      <c r="JT755" s="196"/>
      <c r="JU755" s="196"/>
      <c r="JV755" s="196"/>
      <c r="JW755" s="196"/>
      <c r="JX755" s="196"/>
      <c r="JY755" s="196"/>
      <c r="JZ755" s="196"/>
      <c r="KA755" s="196"/>
      <c r="KB755" s="196"/>
      <c r="KC755" s="196"/>
      <c r="KD755" s="196"/>
      <c r="KE755" s="196"/>
      <c r="KF755" s="196"/>
      <c r="KG755" s="196"/>
      <c r="KH755" s="196"/>
      <c r="KI755" s="196"/>
      <c r="KJ755" s="196"/>
      <c r="KK755" s="196"/>
      <c r="KL755" s="196"/>
      <c r="KM755" s="196"/>
      <c r="KN755" s="196"/>
      <c r="KO755" s="196"/>
      <c r="KP755" s="196"/>
      <c r="KQ755" s="196"/>
      <c r="KR755" s="196"/>
      <c r="KS755" s="196"/>
      <c r="KT755" s="196"/>
      <c r="KU755" s="196"/>
      <c r="KV755" s="196"/>
      <c r="KW755" s="196"/>
      <c r="KX755" s="196"/>
      <c r="KY755" s="196"/>
      <c r="KZ755" s="196"/>
      <c r="LA755" s="196"/>
      <c r="LB755" s="196"/>
      <c r="LC755" s="196"/>
      <c r="LD755" s="196"/>
      <c r="LE755" s="196"/>
      <c r="LF755" s="196"/>
      <c r="LG755" s="196"/>
      <c r="LH755" s="196"/>
      <c r="LI755" s="196"/>
      <c r="LJ755" s="196"/>
      <c r="LK755" s="196"/>
      <c r="LL755" s="196"/>
      <c r="LM755" s="196"/>
      <c r="LN755" s="196"/>
      <c r="LO755" s="196"/>
      <c r="LP755" s="196"/>
      <c r="LQ755" s="196"/>
      <c r="LR755" s="196"/>
      <c r="LS755" s="196"/>
      <c r="LT755" s="196"/>
      <c r="LU755" s="196"/>
      <c r="LV755" s="196"/>
      <c r="LW755" s="196"/>
      <c r="LX755" s="196"/>
      <c r="LY755" s="196"/>
      <c r="LZ755" s="196"/>
      <c r="MA755" s="196"/>
      <c r="MB755" s="196"/>
      <c r="MC755" s="196"/>
      <c r="MD755" s="196"/>
      <c r="ME755" s="196"/>
      <c r="MF755" s="196"/>
      <c r="MG755" s="196"/>
      <c r="MH755" s="196"/>
      <c r="MI755" s="196"/>
      <c r="MJ755" s="196"/>
      <c r="MK755" s="196"/>
      <c r="ML755" s="196"/>
      <c r="MM755" s="196"/>
      <c r="MN755" s="196"/>
      <c r="MO755" s="196"/>
      <c r="MP755" s="196"/>
      <c r="MQ755" s="196"/>
      <c r="MR755" s="196"/>
      <c r="MS755" s="196"/>
      <c r="MT755" s="196"/>
      <c r="MU755" s="196"/>
      <c r="MV755" s="196"/>
      <c r="MW755" s="196"/>
      <c r="MX755" s="196"/>
      <c r="MY755" s="196"/>
      <c r="MZ755" s="196"/>
      <c r="NA755" s="196"/>
      <c r="NB755" s="196"/>
      <c r="NC755" s="196"/>
      <c r="ND755" s="196"/>
      <c r="NE755" s="196"/>
      <c r="NF755" s="196"/>
      <c r="NG755" s="196"/>
      <c r="NH755" s="196"/>
      <c r="NI755" s="196"/>
      <c r="NJ755" s="196"/>
      <c r="NK755" s="196"/>
      <c r="NL755" s="196"/>
      <c r="NM755" s="196"/>
      <c r="NN755" s="196"/>
      <c r="NO755" s="196"/>
      <c r="NP755" s="196"/>
      <c r="NQ755" s="196"/>
      <c r="NR755" s="196"/>
      <c r="NS755" s="196"/>
      <c r="NT755" s="196"/>
      <c r="NU755" s="196"/>
      <c r="NV755" s="196"/>
      <c r="NW755" s="196"/>
      <c r="NX755" s="196"/>
      <c r="NY755" s="196"/>
      <c r="NZ755" s="196"/>
      <c r="OA755" s="196"/>
      <c r="OB755" s="196"/>
      <c r="OC755" s="196"/>
      <c r="OD755" s="196"/>
      <c r="OE755" s="196"/>
      <c r="OF755" s="196"/>
      <c r="OG755" s="196"/>
      <c r="OH755" s="196"/>
      <c r="OI755" s="196"/>
      <c r="OJ755" s="196"/>
      <c r="OK755" s="196"/>
      <c r="OL755" s="196"/>
      <c r="AFC755" s="196"/>
      <c r="AFD755" s="196"/>
      <c r="AFE755" s="196"/>
      <c r="AFF755" s="196"/>
      <c r="AFG755" s="196"/>
      <c r="AFH755" s="196"/>
      <c r="AFI755" s="196"/>
      <c r="AFJ755" s="196"/>
      <c r="AFK755" s="196"/>
      <c r="AFL755" s="196"/>
      <c r="AFM755" s="196"/>
      <c r="AFN755" s="196"/>
      <c r="AFO755" s="196"/>
      <c r="AFP755" s="196"/>
      <c r="AFQ755" s="196"/>
      <c r="AFR755" s="196"/>
      <c r="AFS755" s="196"/>
      <c r="AFT755" s="196"/>
      <c r="AFU755" s="196"/>
      <c r="AFV755" s="196"/>
      <c r="AFW755" s="196"/>
      <c r="AFX755" s="196"/>
      <c r="AFY755" s="196"/>
      <c r="AFZ755" s="196"/>
      <c r="AGA755" s="196"/>
      <c r="AGB755" s="196"/>
      <c r="AGC755" s="196"/>
      <c r="AGD755" s="196"/>
      <c r="AGE755" s="196"/>
      <c r="AGF755" s="196"/>
      <c r="AGG755" s="196"/>
      <c r="AGH755" s="196"/>
      <c r="AGI755" s="196"/>
      <c r="AGJ755" s="196"/>
      <c r="AGK755" s="196"/>
      <c r="AGL755" s="196"/>
      <c r="AGM755" s="196"/>
      <c r="AGN755" s="196"/>
      <c r="AGO755" s="196"/>
      <c r="AGP755" s="196"/>
    </row>
    <row r="756" spans="1:874" ht="15.75" customHeight="1" x14ac:dyDescent="0.25">
      <c r="A756" s="196"/>
      <c r="B756" s="196"/>
      <c r="C756" s="196"/>
      <c r="D756" s="205"/>
      <c r="E756" s="196"/>
      <c r="F756" s="196"/>
      <c r="G756" s="196"/>
      <c r="H756" s="196"/>
      <c r="I756" s="196"/>
      <c r="J756" s="196"/>
      <c r="K756" s="196"/>
      <c r="L756" s="206"/>
      <c r="M756" s="196"/>
      <c r="N756" s="196"/>
      <c r="O756" s="205"/>
      <c r="P756" s="196"/>
      <c r="Q756" s="196"/>
      <c r="R756" s="196"/>
      <c r="S756" s="196"/>
      <c r="T756" s="196"/>
      <c r="U756" s="196"/>
      <c r="V756" s="196"/>
      <c r="W756" s="196"/>
      <c r="X756" s="196"/>
      <c r="Y756" s="196"/>
      <c r="Z756" s="196"/>
      <c r="AA756" s="196"/>
      <c r="AB756" s="196"/>
      <c r="AC756" s="196"/>
      <c r="AD756" s="196"/>
      <c r="AE756" s="196"/>
      <c r="AF756" s="196"/>
      <c r="AG756" s="196"/>
      <c r="AH756" s="196"/>
      <c r="AI756" s="196"/>
      <c r="AJ756" s="196"/>
      <c r="AK756" s="196"/>
      <c r="AL756" s="196"/>
      <c r="AM756" s="196"/>
      <c r="AN756" s="196"/>
      <c r="AO756" s="196"/>
      <c r="AP756" s="196"/>
      <c r="AQ756" s="196"/>
      <c r="AR756" s="196"/>
      <c r="AS756" s="196"/>
      <c r="AT756" s="196"/>
      <c r="AU756" s="196"/>
      <c r="AV756" s="196"/>
      <c r="AW756" s="196"/>
      <c r="AX756" s="196"/>
      <c r="AY756" s="196"/>
      <c r="AZ756" s="196"/>
      <c r="BA756" s="196"/>
      <c r="BB756" s="196"/>
      <c r="BC756" s="196"/>
      <c r="BD756" s="196"/>
      <c r="BE756" s="196"/>
      <c r="BF756" s="196"/>
      <c r="BG756" s="196"/>
      <c r="BH756" s="196"/>
      <c r="BI756" s="196"/>
      <c r="BJ756" s="196"/>
      <c r="BK756" s="196"/>
      <c r="BL756" s="196"/>
      <c r="BM756" s="196"/>
      <c r="BN756" s="196"/>
      <c r="BO756" s="196"/>
      <c r="BP756" s="196"/>
      <c r="BQ756" s="196"/>
      <c r="BR756" s="196"/>
      <c r="BS756" s="196"/>
      <c r="BT756" s="196"/>
      <c r="BU756" s="196"/>
      <c r="BV756" s="196"/>
      <c r="BW756" s="196"/>
      <c r="BX756" s="196"/>
      <c r="BY756" s="196"/>
      <c r="BZ756" s="196"/>
      <c r="CA756" s="196"/>
      <c r="CB756" s="196"/>
      <c r="CC756" s="196"/>
      <c r="CD756" s="196"/>
      <c r="CE756" s="196"/>
      <c r="CF756" s="196"/>
      <c r="CG756" s="196"/>
      <c r="CH756" s="196"/>
      <c r="CI756" s="196"/>
      <c r="CJ756" s="196"/>
      <c r="CK756" s="196"/>
      <c r="CL756" s="196"/>
      <c r="CM756" s="196"/>
      <c r="CN756" s="196"/>
      <c r="CO756" s="196"/>
      <c r="CP756" s="196"/>
      <c r="CQ756" s="196"/>
      <c r="CR756" s="196"/>
      <c r="CS756" s="196"/>
      <c r="CT756" s="196"/>
      <c r="CU756" s="196"/>
      <c r="CV756" s="196"/>
      <c r="CW756" s="196"/>
      <c r="CX756" s="196"/>
      <c r="CY756" s="196"/>
      <c r="CZ756" s="196"/>
      <c r="DA756" s="196"/>
      <c r="DB756" s="196"/>
      <c r="DC756" s="196"/>
      <c r="DD756" s="196"/>
      <c r="DE756" s="196"/>
      <c r="DF756" s="196"/>
      <c r="DG756" s="196"/>
      <c r="DH756" s="196"/>
      <c r="DI756" s="196"/>
      <c r="DJ756" s="196"/>
      <c r="DK756" s="196"/>
      <c r="DL756" s="196"/>
      <c r="DM756" s="196"/>
      <c r="DN756" s="196"/>
      <c r="DO756" s="196"/>
      <c r="DP756" s="196"/>
      <c r="DQ756" s="196"/>
      <c r="DR756" s="196"/>
      <c r="DS756" s="196"/>
      <c r="DT756" s="196"/>
      <c r="DU756" s="196"/>
      <c r="DV756" s="196"/>
      <c r="DW756" s="196"/>
      <c r="DX756" s="196"/>
      <c r="DY756" s="196"/>
      <c r="DZ756" s="196"/>
      <c r="EA756" s="196"/>
      <c r="EB756" s="196"/>
      <c r="EC756" s="196"/>
      <c r="ED756" s="196"/>
      <c r="EE756" s="196"/>
      <c r="EF756" s="196"/>
      <c r="EG756" s="196"/>
      <c r="EH756" s="196"/>
      <c r="EI756" s="196"/>
      <c r="EJ756" s="196"/>
      <c r="EK756" s="196"/>
      <c r="EL756" s="196"/>
      <c r="EM756" s="196"/>
      <c r="EN756" s="196"/>
      <c r="EO756" s="196"/>
      <c r="EP756" s="196"/>
      <c r="EQ756" s="196"/>
      <c r="ER756" s="196"/>
      <c r="ES756" s="196"/>
      <c r="ET756" s="196"/>
      <c r="EU756" s="196"/>
      <c r="EV756" s="196"/>
      <c r="EW756" s="196"/>
      <c r="EX756" s="196"/>
      <c r="EY756" s="196"/>
      <c r="EZ756" s="196"/>
      <c r="FA756" s="196"/>
      <c r="FB756" s="196"/>
      <c r="FC756" s="196"/>
      <c r="FD756" s="196"/>
      <c r="FE756" s="196"/>
      <c r="FF756" s="196"/>
      <c r="FG756" s="196"/>
      <c r="FH756" s="196"/>
      <c r="FI756" s="196"/>
      <c r="FJ756" s="196"/>
      <c r="FK756" s="196"/>
      <c r="FL756" s="196"/>
      <c r="FM756" s="196"/>
      <c r="FN756" s="196"/>
      <c r="FO756" s="196"/>
      <c r="FP756" s="196"/>
      <c r="FQ756" s="196"/>
      <c r="FR756" s="196"/>
      <c r="FS756" s="196"/>
      <c r="FT756" s="196"/>
      <c r="FU756" s="196"/>
      <c r="FV756" s="196"/>
      <c r="FW756" s="196"/>
      <c r="FX756" s="196"/>
      <c r="FY756" s="196"/>
      <c r="FZ756" s="196"/>
      <c r="GA756" s="196"/>
      <c r="GB756" s="196"/>
      <c r="GC756" s="196"/>
      <c r="GD756" s="196"/>
      <c r="GE756" s="196"/>
      <c r="GF756" s="196"/>
      <c r="GG756" s="196"/>
      <c r="GH756" s="196"/>
      <c r="GI756" s="196"/>
      <c r="GJ756" s="196"/>
      <c r="GK756" s="196"/>
      <c r="GL756" s="196"/>
      <c r="GM756" s="196"/>
      <c r="GN756" s="196"/>
      <c r="GO756" s="196"/>
      <c r="GP756" s="196"/>
      <c r="GQ756" s="196"/>
      <c r="GR756" s="196"/>
      <c r="GS756" s="196"/>
      <c r="GT756" s="196"/>
      <c r="GU756" s="196"/>
      <c r="GV756" s="196"/>
      <c r="GW756" s="196"/>
      <c r="GX756" s="196"/>
      <c r="GY756" s="196"/>
      <c r="GZ756" s="196"/>
      <c r="HA756" s="196"/>
      <c r="HB756" s="196"/>
      <c r="HC756" s="196"/>
      <c r="HD756" s="196"/>
      <c r="HE756" s="196"/>
      <c r="HF756" s="196"/>
      <c r="HG756" s="196"/>
      <c r="HH756" s="196"/>
      <c r="HI756" s="196"/>
      <c r="HJ756" s="196"/>
      <c r="HK756" s="196"/>
      <c r="HL756" s="196"/>
      <c r="HM756" s="196"/>
      <c r="HN756" s="196"/>
      <c r="HO756" s="196"/>
      <c r="HP756" s="196"/>
      <c r="HQ756" s="196"/>
      <c r="HR756" s="196"/>
      <c r="HS756" s="196"/>
      <c r="HT756" s="196"/>
      <c r="HU756" s="196"/>
      <c r="HV756" s="196"/>
      <c r="HW756" s="196"/>
      <c r="HX756" s="196"/>
      <c r="HY756" s="196"/>
      <c r="HZ756" s="196"/>
      <c r="IA756" s="196"/>
      <c r="IB756" s="196"/>
      <c r="IC756" s="196"/>
      <c r="ID756" s="196"/>
      <c r="IE756" s="196"/>
      <c r="IF756" s="196"/>
      <c r="IG756" s="196"/>
      <c r="IH756" s="196"/>
      <c r="II756" s="196"/>
      <c r="IJ756" s="196"/>
      <c r="IK756" s="196"/>
      <c r="IL756" s="196"/>
      <c r="IM756" s="196"/>
      <c r="IN756" s="196"/>
      <c r="IO756" s="196"/>
      <c r="IP756" s="196"/>
      <c r="IQ756" s="196"/>
      <c r="IR756" s="196"/>
      <c r="IS756" s="196"/>
      <c r="IT756" s="196"/>
      <c r="IU756" s="196"/>
      <c r="IV756" s="196"/>
      <c r="IW756" s="196"/>
      <c r="IX756" s="196"/>
      <c r="IY756" s="196"/>
      <c r="IZ756" s="196"/>
      <c r="JA756" s="196"/>
      <c r="JB756" s="196"/>
      <c r="JC756" s="196"/>
      <c r="JD756" s="196"/>
      <c r="JE756" s="196"/>
      <c r="JF756" s="196"/>
      <c r="JG756" s="196"/>
      <c r="JH756" s="196"/>
      <c r="JI756" s="196"/>
      <c r="JJ756" s="196"/>
      <c r="JK756" s="196"/>
      <c r="JL756" s="196"/>
      <c r="JM756" s="196"/>
      <c r="JN756" s="196"/>
      <c r="JO756" s="196"/>
      <c r="JP756" s="196"/>
      <c r="JQ756" s="196"/>
      <c r="JR756" s="196"/>
      <c r="JS756" s="196"/>
      <c r="JT756" s="196"/>
      <c r="JU756" s="196"/>
      <c r="JV756" s="196"/>
      <c r="JW756" s="196"/>
      <c r="JX756" s="196"/>
      <c r="JY756" s="196"/>
      <c r="JZ756" s="196"/>
      <c r="KA756" s="196"/>
      <c r="KB756" s="196"/>
      <c r="KC756" s="196"/>
      <c r="KD756" s="196"/>
      <c r="KE756" s="196"/>
      <c r="KF756" s="196"/>
      <c r="KG756" s="196"/>
      <c r="KH756" s="196"/>
      <c r="KI756" s="196"/>
      <c r="KJ756" s="196"/>
      <c r="KK756" s="196"/>
      <c r="KL756" s="196"/>
      <c r="KM756" s="196"/>
      <c r="KN756" s="196"/>
      <c r="KO756" s="196"/>
      <c r="KP756" s="196"/>
      <c r="KQ756" s="196"/>
      <c r="KR756" s="196"/>
      <c r="KS756" s="196"/>
      <c r="KT756" s="196"/>
      <c r="KU756" s="196"/>
      <c r="KV756" s="196"/>
      <c r="KW756" s="196"/>
      <c r="KX756" s="196"/>
      <c r="KY756" s="196"/>
      <c r="KZ756" s="196"/>
      <c r="LA756" s="196"/>
      <c r="LB756" s="196"/>
      <c r="LC756" s="196"/>
      <c r="LD756" s="196"/>
      <c r="LE756" s="196"/>
      <c r="LF756" s="196"/>
      <c r="LG756" s="196"/>
      <c r="LH756" s="196"/>
      <c r="LI756" s="196"/>
      <c r="LJ756" s="196"/>
      <c r="LK756" s="196"/>
      <c r="LL756" s="196"/>
      <c r="LM756" s="196"/>
      <c r="LN756" s="196"/>
      <c r="LO756" s="196"/>
      <c r="LP756" s="196"/>
      <c r="LQ756" s="196"/>
      <c r="LR756" s="196"/>
      <c r="LS756" s="196"/>
      <c r="LT756" s="196"/>
      <c r="LU756" s="196"/>
      <c r="LV756" s="196"/>
      <c r="LW756" s="196"/>
      <c r="LX756" s="196"/>
      <c r="LY756" s="196"/>
      <c r="LZ756" s="196"/>
      <c r="MA756" s="196"/>
      <c r="MB756" s="196"/>
      <c r="MC756" s="196"/>
      <c r="MD756" s="196"/>
      <c r="ME756" s="196"/>
      <c r="MF756" s="196"/>
      <c r="MG756" s="196"/>
      <c r="MH756" s="196"/>
      <c r="MI756" s="196"/>
      <c r="MJ756" s="196"/>
      <c r="MK756" s="196"/>
      <c r="ML756" s="196"/>
      <c r="MM756" s="196"/>
      <c r="MN756" s="196"/>
      <c r="MO756" s="196"/>
      <c r="MP756" s="196"/>
      <c r="MQ756" s="196"/>
      <c r="MR756" s="196"/>
      <c r="MS756" s="196"/>
      <c r="MT756" s="196"/>
      <c r="MU756" s="196"/>
      <c r="MV756" s="196"/>
      <c r="MW756" s="196"/>
      <c r="MX756" s="196"/>
      <c r="MY756" s="196"/>
      <c r="MZ756" s="196"/>
      <c r="NA756" s="196"/>
      <c r="NB756" s="196"/>
      <c r="NC756" s="196"/>
      <c r="ND756" s="196"/>
      <c r="NE756" s="196"/>
      <c r="NF756" s="196"/>
      <c r="NG756" s="196"/>
      <c r="NH756" s="196"/>
      <c r="NI756" s="196"/>
      <c r="NJ756" s="196"/>
      <c r="NK756" s="196"/>
      <c r="NL756" s="196"/>
      <c r="NM756" s="196"/>
      <c r="NN756" s="196"/>
      <c r="NO756" s="196"/>
      <c r="NP756" s="196"/>
      <c r="NQ756" s="196"/>
      <c r="NR756" s="196"/>
      <c r="NS756" s="196"/>
      <c r="NT756" s="196"/>
      <c r="NU756" s="196"/>
      <c r="NV756" s="196"/>
      <c r="NW756" s="196"/>
      <c r="NX756" s="196"/>
      <c r="NY756" s="196"/>
      <c r="NZ756" s="196"/>
      <c r="OA756" s="196"/>
      <c r="OB756" s="196"/>
      <c r="OC756" s="196"/>
      <c r="OD756" s="196"/>
      <c r="OE756" s="196"/>
      <c r="OF756" s="196"/>
      <c r="OG756" s="196"/>
      <c r="OH756" s="196"/>
      <c r="OI756" s="196"/>
      <c r="OJ756" s="196"/>
      <c r="OK756" s="196"/>
      <c r="OL756" s="196"/>
      <c r="AFC756" s="196"/>
      <c r="AFD756" s="196"/>
      <c r="AFE756" s="196"/>
      <c r="AFF756" s="196"/>
      <c r="AFG756" s="196"/>
      <c r="AFH756" s="196"/>
      <c r="AFI756" s="196"/>
      <c r="AFJ756" s="196"/>
      <c r="AFK756" s="196"/>
      <c r="AFL756" s="196"/>
      <c r="AFM756" s="196"/>
      <c r="AFN756" s="196"/>
      <c r="AFO756" s="196"/>
      <c r="AFP756" s="196"/>
      <c r="AFQ756" s="196"/>
      <c r="AFR756" s="196"/>
      <c r="AFS756" s="196"/>
      <c r="AFT756" s="196"/>
      <c r="AFU756" s="196"/>
      <c r="AFV756" s="196"/>
      <c r="AFW756" s="196"/>
      <c r="AFX756" s="196"/>
      <c r="AFY756" s="196"/>
      <c r="AFZ756" s="196"/>
      <c r="AGA756" s="196"/>
      <c r="AGB756" s="196"/>
      <c r="AGC756" s="196"/>
      <c r="AGD756" s="196"/>
      <c r="AGE756" s="196"/>
      <c r="AGF756" s="196"/>
      <c r="AGG756" s="196"/>
      <c r="AGH756" s="196"/>
      <c r="AGI756" s="196"/>
      <c r="AGJ756" s="196"/>
      <c r="AGK756" s="196"/>
      <c r="AGL756" s="196"/>
      <c r="AGM756" s="196"/>
      <c r="AGN756" s="196"/>
      <c r="AGO756" s="196"/>
      <c r="AGP756" s="196"/>
    </row>
    <row r="757" spans="1:874" ht="15.75" customHeight="1" x14ac:dyDescent="0.25">
      <c r="A757" s="196"/>
      <c r="B757" s="196"/>
      <c r="C757" s="196"/>
      <c r="D757" s="205"/>
      <c r="E757" s="196"/>
      <c r="F757" s="196"/>
      <c r="G757" s="196"/>
      <c r="H757" s="196"/>
      <c r="I757" s="196"/>
      <c r="J757" s="196"/>
      <c r="K757" s="196"/>
      <c r="L757" s="206"/>
      <c r="M757" s="196"/>
      <c r="N757" s="196"/>
      <c r="O757" s="205"/>
      <c r="P757" s="196"/>
      <c r="Q757" s="196"/>
      <c r="R757" s="196"/>
      <c r="S757" s="196"/>
      <c r="T757" s="196"/>
      <c r="U757" s="196"/>
      <c r="V757" s="196"/>
      <c r="W757" s="196"/>
      <c r="X757" s="196"/>
      <c r="Y757" s="196"/>
      <c r="Z757" s="196"/>
      <c r="AA757" s="196"/>
      <c r="AB757" s="196"/>
      <c r="AC757" s="196"/>
      <c r="AD757" s="196"/>
      <c r="AE757" s="196"/>
      <c r="AF757" s="196"/>
      <c r="AG757" s="196"/>
      <c r="AH757" s="196"/>
      <c r="AI757" s="196"/>
      <c r="AJ757" s="196"/>
      <c r="AK757" s="196"/>
      <c r="AL757" s="196"/>
      <c r="AM757" s="196"/>
      <c r="AN757" s="196"/>
      <c r="AO757" s="196"/>
      <c r="AP757" s="196"/>
      <c r="AQ757" s="196"/>
      <c r="AR757" s="196"/>
      <c r="AS757" s="196"/>
      <c r="AT757" s="196"/>
      <c r="AU757" s="196"/>
      <c r="AV757" s="196"/>
      <c r="AW757" s="196"/>
      <c r="AX757" s="196"/>
      <c r="AY757" s="196"/>
      <c r="AZ757" s="196"/>
      <c r="BA757" s="196"/>
      <c r="BB757" s="196"/>
      <c r="BC757" s="196"/>
      <c r="BD757" s="196"/>
      <c r="BE757" s="196"/>
      <c r="BF757" s="196"/>
      <c r="BG757" s="196"/>
      <c r="BH757" s="196"/>
      <c r="BI757" s="196"/>
      <c r="BJ757" s="196"/>
      <c r="BK757" s="196"/>
      <c r="BL757" s="196"/>
      <c r="BM757" s="196"/>
      <c r="BN757" s="196"/>
      <c r="BO757" s="196"/>
      <c r="BP757" s="196"/>
      <c r="BQ757" s="196"/>
      <c r="BR757" s="196"/>
      <c r="BS757" s="196"/>
      <c r="BT757" s="196"/>
      <c r="BU757" s="196"/>
      <c r="BV757" s="196"/>
      <c r="BW757" s="196"/>
      <c r="BX757" s="196"/>
      <c r="BY757" s="196"/>
      <c r="BZ757" s="196"/>
      <c r="CA757" s="196"/>
      <c r="CB757" s="196"/>
      <c r="CC757" s="196"/>
      <c r="CD757" s="196"/>
      <c r="CE757" s="196"/>
      <c r="CF757" s="196"/>
      <c r="CG757" s="196"/>
      <c r="CH757" s="196"/>
      <c r="CI757" s="196"/>
      <c r="CJ757" s="196"/>
      <c r="CK757" s="196"/>
      <c r="CL757" s="196"/>
      <c r="CM757" s="196"/>
      <c r="CN757" s="196"/>
      <c r="CO757" s="196"/>
      <c r="CP757" s="196"/>
      <c r="CQ757" s="196"/>
      <c r="CR757" s="196"/>
      <c r="CS757" s="196"/>
      <c r="CT757" s="196"/>
      <c r="CU757" s="196"/>
      <c r="CV757" s="196"/>
      <c r="CW757" s="196"/>
      <c r="CX757" s="196"/>
      <c r="CY757" s="196"/>
      <c r="CZ757" s="196"/>
      <c r="DA757" s="196"/>
      <c r="DB757" s="196"/>
      <c r="DC757" s="196"/>
      <c r="DD757" s="196"/>
      <c r="DE757" s="196"/>
      <c r="DF757" s="196"/>
      <c r="DG757" s="196"/>
      <c r="DH757" s="196"/>
      <c r="DI757" s="196"/>
      <c r="DJ757" s="196"/>
      <c r="DK757" s="196"/>
      <c r="DL757" s="196"/>
      <c r="DM757" s="196"/>
      <c r="DN757" s="196"/>
      <c r="DO757" s="196"/>
      <c r="DP757" s="196"/>
      <c r="DQ757" s="196"/>
      <c r="DR757" s="196"/>
      <c r="DS757" s="196"/>
      <c r="DT757" s="196"/>
      <c r="DU757" s="196"/>
      <c r="DV757" s="196"/>
      <c r="DW757" s="196"/>
      <c r="DX757" s="196"/>
      <c r="DY757" s="196"/>
      <c r="DZ757" s="196"/>
      <c r="EA757" s="196"/>
      <c r="EB757" s="196"/>
      <c r="EC757" s="196"/>
      <c r="ED757" s="196"/>
      <c r="EE757" s="196"/>
      <c r="EF757" s="196"/>
      <c r="EG757" s="196"/>
      <c r="EH757" s="196"/>
      <c r="EI757" s="196"/>
      <c r="EJ757" s="196"/>
      <c r="EK757" s="196"/>
      <c r="EL757" s="196"/>
      <c r="EM757" s="196"/>
      <c r="EN757" s="196"/>
      <c r="EO757" s="196"/>
      <c r="EP757" s="196"/>
      <c r="EQ757" s="196"/>
      <c r="ER757" s="196"/>
      <c r="ES757" s="196"/>
      <c r="ET757" s="196"/>
      <c r="EU757" s="196"/>
      <c r="EV757" s="196"/>
      <c r="EW757" s="196"/>
      <c r="EX757" s="196"/>
      <c r="EY757" s="196"/>
      <c r="EZ757" s="196"/>
      <c r="FA757" s="196"/>
      <c r="FB757" s="196"/>
      <c r="FC757" s="196"/>
      <c r="FD757" s="196"/>
      <c r="FE757" s="196"/>
      <c r="FF757" s="196"/>
      <c r="FG757" s="196"/>
      <c r="FH757" s="196"/>
      <c r="FI757" s="196"/>
      <c r="FJ757" s="196"/>
      <c r="FK757" s="196"/>
      <c r="FL757" s="196"/>
      <c r="FM757" s="196"/>
      <c r="FN757" s="196"/>
      <c r="FO757" s="196"/>
      <c r="FP757" s="196"/>
      <c r="FQ757" s="196"/>
      <c r="FR757" s="196"/>
      <c r="FS757" s="196"/>
      <c r="FT757" s="196"/>
      <c r="FU757" s="196"/>
      <c r="FV757" s="196"/>
      <c r="FW757" s="196"/>
      <c r="FX757" s="196"/>
      <c r="FY757" s="196"/>
      <c r="FZ757" s="196"/>
      <c r="GA757" s="196"/>
      <c r="GB757" s="196"/>
      <c r="GC757" s="196"/>
      <c r="GD757" s="196"/>
      <c r="GE757" s="196"/>
      <c r="GF757" s="196"/>
      <c r="GG757" s="196"/>
      <c r="GH757" s="196"/>
      <c r="GI757" s="196"/>
      <c r="GJ757" s="196"/>
      <c r="GK757" s="196"/>
      <c r="GL757" s="196"/>
      <c r="GM757" s="196"/>
      <c r="GN757" s="196"/>
      <c r="GO757" s="196"/>
      <c r="GP757" s="196"/>
      <c r="GQ757" s="196"/>
      <c r="GR757" s="196"/>
      <c r="GS757" s="196"/>
      <c r="GT757" s="196"/>
      <c r="GU757" s="196"/>
      <c r="GV757" s="196"/>
      <c r="GW757" s="196"/>
      <c r="GX757" s="196"/>
      <c r="GY757" s="196"/>
      <c r="GZ757" s="196"/>
      <c r="HA757" s="196"/>
      <c r="HB757" s="196"/>
      <c r="HC757" s="196"/>
      <c r="HD757" s="196"/>
      <c r="HE757" s="196"/>
      <c r="HF757" s="196"/>
      <c r="HG757" s="196"/>
      <c r="HH757" s="196"/>
      <c r="HI757" s="196"/>
      <c r="HJ757" s="196"/>
      <c r="HK757" s="196"/>
      <c r="HL757" s="196"/>
      <c r="HM757" s="196"/>
      <c r="HN757" s="196"/>
      <c r="HO757" s="196"/>
      <c r="HP757" s="196"/>
      <c r="HQ757" s="196"/>
      <c r="HR757" s="196"/>
      <c r="HS757" s="196"/>
      <c r="HT757" s="196"/>
      <c r="HU757" s="196"/>
      <c r="HV757" s="196"/>
      <c r="HW757" s="196"/>
      <c r="HX757" s="196"/>
      <c r="HY757" s="196"/>
      <c r="HZ757" s="196"/>
      <c r="IA757" s="196"/>
      <c r="IB757" s="196"/>
      <c r="IC757" s="196"/>
      <c r="ID757" s="196"/>
      <c r="IE757" s="196"/>
      <c r="IF757" s="196"/>
      <c r="IG757" s="196"/>
      <c r="IH757" s="196"/>
      <c r="II757" s="196"/>
      <c r="IJ757" s="196"/>
      <c r="IK757" s="196"/>
      <c r="IL757" s="196"/>
      <c r="IM757" s="196"/>
      <c r="IN757" s="196"/>
      <c r="IO757" s="196"/>
      <c r="IP757" s="196"/>
      <c r="IQ757" s="196"/>
      <c r="IR757" s="196"/>
      <c r="IS757" s="196"/>
      <c r="IT757" s="196"/>
      <c r="IU757" s="196"/>
      <c r="IV757" s="196"/>
      <c r="IW757" s="196"/>
      <c r="IX757" s="196"/>
      <c r="IY757" s="196"/>
      <c r="IZ757" s="196"/>
      <c r="JA757" s="196"/>
      <c r="JB757" s="196"/>
      <c r="JC757" s="196"/>
      <c r="JD757" s="196"/>
      <c r="JE757" s="196"/>
      <c r="JF757" s="196"/>
      <c r="JG757" s="196"/>
      <c r="JH757" s="196"/>
      <c r="JI757" s="196"/>
      <c r="JJ757" s="196"/>
      <c r="JK757" s="196"/>
      <c r="JL757" s="196"/>
      <c r="JM757" s="196"/>
      <c r="JN757" s="196"/>
      <c r="JO757" s="196"/>
      <c r="JP757" s="196"/>
      <c r="JQ757" s="196"/>
      <c r="JR757" s="196"/>
      <c r="JS757" s="196"/>
      <c r="JT757" s="196"/>
      <c r="JU757" s="196"/>
      <c r="JV757" s="196"/>
      <c r="JW757" s="196"/>
      <c r="JX757" s="196"/>
      <c r="JY757" s="196"/>
      <c r="JZ757" s="196"/>
      <c r="KA757" s="196"/>
      <c r="KB757" s="196"/>
      <c r="KC757" s="196"/>
      <c r="KD757" s="196"/>
      <c r="KE757" s="196"/>
      <c r="KF757" s="196"/>
      <c r="KG757" s="196"/>
      <c r="KH757" s="196"/>
      <c r="KI757" s="196"/>
      <c r="KJ757" s="196"/>
      <c r="KK757" s="196"/>
      <c r="KL757" s="196"/>
      <c r="KM757" s="196"/>
      <c r="KN757" s="196"/>
      <c r="KO757" s="196"/>
      <c r="KP757" s="196"/>
      <c r="KQ757" s="196"/>
      <c r="KR757" s="196"/>
      <c r="KS757" s="196"/>
      <c r="KT757" s="196"/>
      <c r="KU757" s="196"/>
      <c r="KV757" s="196"/>
      <c r="KW757" s="196"/>
      <c r="KX757" s="196"/>
      <c r="KY757" s="196"/>
      <c r="KZ757" s="196"/>
      <c r="LA757" s="196"/>
      <c r="LB757" s="196"/>
      <c r="LC757" s="196"/>
      <c r="LD757" s="196"/>
      <c r="LE757" s="196"/>
      <c r="LF757" s="196"/>
      <c r="LG757" s="196"/>
      <c r="LH757" s="196"/>
      <c r="LI757" s="196"/>
      <c r="LJ757" s="196"/>
      <c r="LK757" s="196"/>
      <c r="LL757" s="196"/>
      <c r="LM757" s="196"/>
      <c r="LN757" s="196"/>
      <c r="LO757" s="196"/>
      <c r="LP757" s="196"/>
      <c r="LQ757" s="196"/>
      <c r="LR757" s="196"/>
      <c r="LS757" s="196"/>
      <c r="LT757" s="196"/>
      <c r="LU757" s="196"/>
      <c r="LV757" s="196"/>
      <c r="LW757" s="196"/>
      <c r="LX757" s="196"/>
      <c r="LY757" s="196"/>
      <c r="LZ757" s="196"/>
      <c r="MA757" s="196"/>
      <c r="MB757" s="196"/>
      <c r="MC757" s="196"/>
      <c r="MD757" s="196"/>
      <c r="ME757" s="196"/>
      <c r="MF757" s="196"/>
      <c r="MG757" s="196"/>
      <c r="MH757" s="196"/>
      <c r="MI757" s="196"/>
      <c r="MJ757" s="196"/>
      <c r="MK757" s="196"/>
      <c r="ML757" s="196"/>
      <c r="MM757" s="196"/>
      <c r="MN757" s="196"/>
      <c r="MO757" s="196"/>
      <c r="MP757" s="196"/>
      <c r="MQ757" s="196"/>
      <c r="MR757" s="196"/>
      <c r="MS757" s="196"/>
      <c r="MT757" s="196"/>
      <c r="MU757" s="196"/>
      <c r="MV757" s="196"/>
      <c r="MW757" s="196"/>
      <c r="MX757" s="196"/>
      <c r="MY757" s="196"/>
      <c r="MZ757" s="196"/>
      <c r="NA757" s="196"/>
      <c r="NB757" s="196"/>
      <c r="NC757" s="196"/>
      <c r="ND757" s="196"/>
      <c r="NE757" s="196"/>
      <c r="NF757" s="196"/>
      <c r="NG757" s="196"/>
      <c r="NH757" s="196"/>
      <c r="NI757" s="196"/>
      <c r="NJ757" s="196"/>
      <c r="NK757" s="196"/>
      <c r="NL757" s="196"/>
      <c r="NM757" s="196"/>
      <c r="NN757" s="196"/>
      <c r="NO757" s="196"/>
      <c r="NP757" s="196"/>
      <c r="NQ757" s="196"/>
      <c r="NR757" s="196"/>
      <c r="NS757" s="196"/>
      <c r="NT757" s="196"/>
      <c r="NU757" s="196"/>
      <c r="NV757" s="196"/>
      <c r="NW757" s="196"/>
      <c r="NX757" s="196"/>
      <c r="NY757" s="196"/>
      <c r="NZ757" s="196"/>
      <c r="OA757" s="196"/>
      <c r="OB757" s="196"/>
      <c r="OC757" s="196"/>
      <c r="OD757" s="196"/>
      <c r="OE757" s="196"/>
      <c r="OF757" s="196"/>
      <c r="OG757" s="196"/>
      <c r="OH757" s="196"/>
      <c r="OI757" s="196"/>
      <c r="OJ757" s="196"/>
      <c r="OK757" s="196"/>
      <c r="OL757" s="196"/>
      <c r="AFC757" s="196"/>
      <c r="AFD757" s="196"/>
      <c r="AFE757" s="196"/>
      <c r="AFF757" s="196"/>
      <c r="AFG757" s="196"/>
      <c r="AFH757" s="196"/>
      <c r="AFI757" s="196"/>
      <c r="AFJ757" s="196"/>
      <c r="AFK757" s="196"/>
      <c r="AFL757" s="196"/>
      <c r="AFM757" s="196"/>
      <c r="AFN757" s="196"/>
      <c r="AFO757" s="196"/>
      <c r="AFP757" s="196"/>
      <c r="AFQ757" s="196"/>
      <c r="AFR757" s="196"/>
      <c r="AFS757" s="196"/>
      <c r="AFT757" s="196"/>
      <c r="AFU757" s="196"/>
      <c r="AFV757" s="196"/>
      <c r="AFW757" s="196"/>
      <c r="AFX757" s="196"/>
      <c r="AFY757" s="196"/>
      <c r="AFZ757" s="196"/>
      <c r="AGA757" s="196"/>
      <c r="AGB757" s="196"/>
      <c r="AGC757" s="196"/>
      <c r="AGD757" s="196"/>
      <c r="AGE757" s="196"/>
      <c r="AGF757" s="196"/>
      <c r="AGG757" s="196"/>
      <c r="AGH757" s="196"/>
      <c r="AGI757" s="196"/>
      <c r="AGJ757" s="196"/>
      <c r="AGK757" s="196"/>
      <c r="AGL757" s="196"/>
      <c r="AGM757" s="196"/>
      <c r="AGN757" s="196"/>
      <c r="AGO757" s="196"/>
      <c r="AGP757" s="196"/>
    </row>
    <row r="758" spans="1:874" ht="15.75" customHeight="1" x14ac:dyDescent="0.25">
      <c r="A758" s="196"/>
      <c r="B758" s="196"/>
      <c r="C758" s="196"/>
      <c r="D758" s="205"/>
      <c r="E758" s="196"/>
      <c r="F758" s="196"/>
      <c r="G758" s="196"/>
      <c r="H758" s="196"/>
      <c r="I758" s="196"/>
      <c r="J758" s="196"/>
      <c r="K758" s="196"/>
      <c r="L758" s="206"/>
      <c r="M758" s="196"/>
      <c r="N758" s="196"/>
      <c r="O758" s="205"/>
      <c r="P758" s="196"/>
      <c r="Q758" s="196"/>
      <c r="R758" s="196"/>
      <c r="S758" s="196"/>
      <c r="T758" s="196"/>
      <c r="U758" s="196"/>
      <c r="V758" s="196"/>
      <c r="W758" s="196"/>
      <c r="X758" s="196"/>
      <c r="Y758" s="196"/>
      <c r="Z758" s="196"/>
      <c r="AA758" s="196"/>
      <c r="AB758" s="196"/>
      <c r="AC758" s="196"/>
      <c r="AD758" s="196"/>
      <c r="AE758" s="196"/>
      <c r="AF758" s="196"/>
      <c r="AG758" s="196"/>
      <c r="AH758" s="196"/>
      <c r="AI758" s="196"/>
      <c r="AJ758" s="196"/>
      <c r="AK758" s="196"/>
      <c r="AL758" s="196"/>
      <c r="AM758" s="196"/>
      <c r="AN758" s="196"/>
      <c r="AO758" s="196"/>
      <c r="AP758" s="196"/>
      <c r="AQ758" s="196"/>
      <c r="AR758" s="196"/>
      <c r="AS758" s="196"/>
      <c r="AT758" s="196"/>
      <c r="AU758" s="196"/>
      <c r="AV758" s="196"/>
      <c r="AW758" s="196"/>
      <c r="AX758" s="196"/>
      <c r="AY758" s="196"/>
      <c r="AZ758" s="196"/>
      <c r="BA758" s="196"/>
      <c r="BB758" s="196"/>
      <c r="BC758" s="196"/>
      <c r="BD758" s="196"/>
      <c r="BE758" s="196"/>
      <c r="BF758" s="196"/>
      <c r="BG758" s="196"/>
      <c r="BH758" s="196"/>
      <c r="BI758" s="196"/>
      <c r="BJ758" s="196"/>
      <c r="BK758" s="196"/>
      <c r="BL758" s="196"/>
      <c r="BM758" s="196"/>
      <c r="BN758" s="196"/>
      <c r="BO758" s="196"/>
      <c r="BP758" s="196"/>
      <c r="BQ758" s="196"/>
      <c r="BR758" s="196"/>
      <c r="BS758" s="196"/>
      <c r="BT758" s="196"/>
      <c r="BU758" s="196"/>
      <c r="BV758" s="196"/>
      <c r="BW758" s="196"/>
      <c r="BX758" s="196"/>
      <c r="BY758" s="196"/>
      <c r="BZ758" s="196"/>
      <c r="CA758" s="196"/>
      <c r="CB758" s="196"/>
      <c r="CC758" s="196"/>
      <c r="CD758" s="196"/>
      <c r="CE758" s="196"/>
      <c r="CF758" s="196"/>
      <c r="CG758" s="196"/>
      <c r="CH758" s="196"/>
      <c r="CI758" s="196"/>
      <c r="CJ758" s="196"/>
      <c r="CK758" s="196"/>
      <c r="CL758" s="196"/>
      <c r="CM758" s="196"/>
      <c r="CN758" s="196"/>
      <c r="CO758" s="196"/>
      <c r="CP758" s="196"/>
      <c r="CQ758" s="196"/>
      <c r="CR758" s="196"/>
      <c r="CS758" s="196"/>
      <c r="CT758" s="196"/>
      <c r="CU758" s="196"/>
      <c r="CV758" s="196"/>
      <c r="CW758" s="196"/>
      <c r="CX758" s="196"/>
      <c r="CY758" s="196"/>
      <c r="CZ758" s="196"/>
      <c r="DA758" s="196"/>
      <c r="DB758" s="196"/>
      <c r="DC758" s="196"/>
      <c r="DD758" s="196"/>
      <c r="DE758" s="196"/>
      <c r="DF758" s="196"/>
      <c r="DG758" s="196"/>
      <c r="DH758" s="196"/>
      <c r="DI758" s="196"/>
      <c r="DJ758" s="196"/>
      <c r="DK758" s="196"/>
      <c r="DL758" s="196"/>
      <c r="DM758" s="196"/>
      <c r="DN758" s="196"/>
      <c r="DO758" s="196"/>
      <c r="DP758" s="196"/>
      <c r="DQ758" s="196"/>
      <c r="DR758" s="196"/>
      <c r="DS758" s="196"/>
      <c r="DT758" s="196"/>
      <c r="DU758" s="196"/>
      <c r="DV758" s="196"/>
      <c r="DW758" s="196"/>
      <c r="DX758" s="196"/>
      <c r="DY758" s="196"/>
      <c r="DZ758" s="196"/>
      <c r="EA758" s="196"/>
      <c r="EB758" s="196"/>
      <c r="EC758" s="196"/>
      <c r="ED758" s="196"/>
      <c r="EE758" s="196"/>
      <c r="EF758" s="196"/>
      <c r="EG758" s="196"/>
      <c r="EH758" s="196"/>
      <c r="EI758" s="196"/>
      <c r="EJ758" s="196"/>
      <c r="EK758" s="196"/>
      <c r="EL758" s="196"/>
      <c r="EM758" s="196"/>
      <c r="EN758" s="196"/>
      <c r="EO758" s="196"/>
      <c r="EP758" s="196"/>
      <c r="EQ758" s="196"/>
      <c r="ER758" s="196"/>
      <c r="ES758" s="196"/>
      <c r="ET758" s="196"/>
      <c r="EU758" s="196"/>
      <c r="EV758" s="196"/>
      <c r="EW758" s="196"/>
      <c r="EX758" s="196"/>
      <c r="EY758" s="196"/>
      <c r="EZ758" s="196"/>
      <c r="FA758" s="196"/>
      <c r="FB758" s="196"/>
      <c r="FC758" s="196"/>
      <c r="FD758" s="196"/>
      <c r="FE758" s="196"/>
      <c r="FF758" s="196"/>
      <c r="FG758" s="196"/>
      <c r="FH758" s="196"/>
      <c r="FI758" s="196"/>
      <c r="FJ758" s="196"/>
      <c r="FK758" s="196"/>
      <c r="FL758" s="196"/>
      <c r="FM758" s="196"/>
      <c r="FN758" s="196"/>
      <c r="FO758" s="196"/>
      <c r="FP758" s="196"/>
      <c r="FQ758" s="196"/>
      <c r="FR758" s="196"/>
      <c r="FS758" s="196"/>
      <c r="FT758" s="196"/>
      <c r="FU758" s="196"/>
      <c r="FV758" s="196"/>
      <c r="FW758" s="196"/>
      <c r="FX758" s="196"/>
      <c r="FY758" s="196"/>
      <c r="FZ758" s="196"/>
      <c r="GA758" s="196"/>
      <c r="GB758" s="196"/>
      <c r="GC758" s="196"/>
      <c r="GD758" s="196"/>
      <c r="GE758" s="196"/>
      <c r="GF758" s="196"/>
      <c r="GG758" s="196"/>
      <c r="GH758" s="196"/>
      <c r="GI758" s="196"/>
      <c r="GJ758" s="196"/>
      <c r="GK758" s="196"/>
      <c r="GL758" s="196"/>
      <c r="GM758" s="196"/>
      <c r="GN758" s="196"/>
      <c r="GO758" s="196"/>
      <c r="GP758" s="196"/>
      <c r="GQ758" s="196"/>
      <c r="GR758" s="196"/>
      <c r="GS758" s="196"/>
      <c r="GT758" s="196"/>
      <c r="GU758" s="196"/>
      <c r="GV758" s="196"/>
      <c r="GW758" s="196"/>
      <c r="GX758" s="196"/>
      <c r="GY758" s="196"/>
      <c r="GZ758" s="196"/>
      <c r="HA758" s="196"/>
      <c r="HB758" s="196"/>
      <c r="HC758" s="196"/>
      <c r="HD758" s="196"/>
      <c r="HE758" s="196"/>
      <c r="HF758" s="196"/>
      <c r="HG758" s="196"/>
      <c r="HH758" s="196"/>
      <c r="HI758" s="196"/>
      <c r="HJ758" s="196"/>
      <c r="HK758" s="196"/>
      <c r="HL758" s="196"/>
      <c r="HM758" s="196"/>
      <c r="HN758" s="196"/>
      <c r="HO758" s="196"/>
      <c r="HP758" s="196"/>
      <c r="HQ758" s="196"/>
      <c r="HR758" s="196"/>
      <c r="HS758" s="196"/>
      <c r="HT758" s="196"/>
      <c r="HU758" s="196"/>
      <c r="HV758" s="196"/>
      <c r="HW758" s="196"/>
      <c r="HX758" s="196"/>
      <c r="HY758" s="196"/>
      <c r="HZ758" s="196"/>
      <c r="IA758" s="196"/>
      <c r="IB758" s="196"/>
      <c r="IC758" s="196"/>
      <c r="ID758" s="196"/>
      <c r="IE758" s="196"/>
      <c r="IF758" s="196"/>
      <c r="IG758" s="196"/>
      <c r="IH758" s="196"/>
      <c r="II758" s="196"/>
      <c r="IJ758" s="196"/>
      <c r="IK758" s="196"/>
      <c r="IL758" s="196"/>
      <c r="IM758" s="196"/>
      <c r="IN758" s="196"/>
      <c r="IO758" s="196"/>
      <c r="IP758" s="196"/>
      <c r="IQ758" s="196"/>
      <c r="IR758" s="196"/>
      <c r="IS758" s="196"/>
      <c r="IT758" s="196"/>
      <c r="IU758" s="196"/>
      <c r="IV758" s="196"/>
      <c r="IW758" s="196"/>
      <c r="IX758" s="196"/>
      <c r="IY758" s="196"/>
      <c r="IZ758" s="196"/>
      <c r="JA758" s="196"/>
      <c r="JB758" s="196"/>
      <c r="JC758" s="196"/>
      <c r="JD758" s="196"/>
      <c r="JE758" s="196"/>
      <c r="JF758" s="196"/>
      <c r="JG758" s="196"/>
      <c r="JH758" s="196"/>
      <c r="JI758" s="196"/>
      <c r="JJ758" s="196"/>
      <c r="JK758" s="196"/>
      <c r="JL758" s="196"/>
      <c r="JM758" s="196"/>
      <c r="JN758" s="196"/>
      <c r="JO758" s="196"/>
      <c r="JP758" s="196"/>
      <c r="JQ758" s="196"/>
      <c r="JR758" s="196"/>
      <c r="JS758" s="196"/>
      <c r="JT758" s="196"/>
      <c r="JU758" s="196"/>
      <c r="JV758" s="196"/>
      <c r="JW758" s="196"/>
      <c r="JX758" s="196"/>
      <c r="JY758" s="196"/>
      <c r="JZ758" s="196"/>
      <c r="KA758" s="196"/>
      <c r="KB758" s="196"/>
      <c r="KC758" s="196"/>
      <c r="KD758" s="196"/>
      <c r="KE758" s="196"/>
      <c r="KF758" s="196"/>
      <c r="KG758" s="196"/>
      <c r="KH758" s="196"/>
      <c r="KI758" s="196"/>
      <c r="KJ758" s="196"/>
      <c r="KK758" s="196"/>
      <c r="KL758" s="196"/>
      <c r="KM758" s="196"/>
      <c r="KN758" s="196"/>
      <c r="KO758" s="196"/>
      <c r="KP758" s="196"/>
      <c r="KQ758" s="196"/>
      <c r="KR758" s="196"/>
      <c r="KS758" s="196"/>
      <c r="KT758" s="196"/>
      <c r="KU758" s="196"/>
      <c r="KV758" s="196"/>
      <c r="KW758" s="196"/>
      <c r="KX758" s="196"/>
      <c r="KY758" s="196"/>
      <c r="KZ758" s="196"/>
      <c r="LA758" s="196"/>
      <c r="LB758" s="196"/>
      <c r="LC758" s="196"/>
      <c r="LD758" s="196"/>
      <c r="LE758" s="196"/>
      <c r="LF758" s="196"/>
      <c r="LG758" s="196"/>
      <c r="LH758" s="196"/>
      <c r="LI758" s="196"/>
      <c r="LJ758" s="196"/>
      <c r="LK758" s="196"/>
      <c r="LL758" s="196"/>
      <c r="LM758" s="196"/>
      <c r="LN758" s="196"/>
      <c r="LO758" s="196"/>
      <c r="LP758" s="196"/>
      <c r="LQ758" s="196"/>
      <c r="LR758" s="196"/>
      <c r="LS758" s="196"/>
      <c r="LT758" s="196"/>
      <c r="LU758" s="196"/>
      <c r="LV758" s="196"/>
      <c r="LW758" s="196"/>
      <c r="LX758" s="196"/>
      <c r="LY758" s="196"/>
      <c r="LZ758" s="196"/>
      <c r="MA758" s="196"/>
      <c r="MB758" s="196"/>
      <c r="MC758" s="196"/>
      <c r="MD758" s="196"/>
      <c r="ME758" s="196"/>
      <c r="MF758" s="196"/>
      <c r="MG758" s="196"/>
      <c r="MH758" s="196"/>
      <c r="MI758" s="196"/>
      <c r="MJ758" s="196"/>
      <c r="MK758" s="196"/>
      <c r="ML758" s="196"/>
      <c r="MM758" s="196"/>
      <c r="MN758" s="196"/>
      <c r="MO758" s="196"/>
      <c r="MP758" s="196"/>
      <c r="MQ758" s="196"/>
      <c r="MR758" s="196"/>
      <c r="MS758" s="196"/>
      <c r="MT758" s="196"/>
      <c r="MU758" s="196"/>
      <c r="MV758" s="196"/>
      <c r="MW758" s="196"/>
      <c r="MX758" s="196"/>
      <c r="MY758" s="196"/>
      <c r="MZ758" s="196"/>
      <c r="NA758" s="196"/>
      <c r="NB758" s="196"/>
      <c r="NC758" s="196"/>
      <c r="ND758" s="196"/>
      <c r="NE758" s="196"/>
      <c r="NF758" s="196"/>
      <c r="NG758" s="196"/>
      <c r="NH758" s="196"/>
      <c r="NI758" s="196"/>
      <c r="NJ758" s="196"/>
      <c r="NK758" s="196"/>
      <c r="NL758" s="196"/>
      <c r="NM758" s="196"/>
      <c r="NN758" s="196"/>
      <c r="NO758" s="196"/>
      <c r="NP758" s="196"/>
      <c r="NQ758" s="196"/>
      <c r="NR758" s="196"/>
      <c r="NS758" s="196"/>
      <c r="NT758" s="196"/>
      <c r="NU758" s="196"/>
      <c r="NV758" s="196"/>
      <c r="NW758" s="196"/>
      <c r="NX758" s="196"/>
      <c r="NY758" s="196"/>
      <c r="NZ758" s="196"/>
      <c r="OA758" s="196"/>
      <c r="OB758" s="196"/>
      <c r="OC758" s="196"/>
      <c r="OD758" s="196"/>
      <c r="OE758" s="196"/>
      <c r="OF758" s="196"/>
      <c r="OG758" s="196"/>
      <c r="OH758" s="196"/>
      <c r="OI758" s="196"/>
      <c r="OJ758" s="196"/>
      <c r="OK758" s="196"/>
      <c r="OL758" s="196"/>
      <c r="AFC758" s="196"/>
      <c r="AFD758" s="196"/>
      <c r="AFE758" s="196"/>
      <c r="AFF758" s="196"/>
      <c r="AFG758" s="196"/>
      <c r="AFH758" s="196"/>
      <c r="AFI758" s="196"/>
      <c r="AFJ758" s="196"/>
      <c r="AFK758" s="196"/>
      <c r="AFL758" s="196"/>
      <c r="AFM758" s="196"/>
      <c r="AFN758" s="196"/>
      <c r="AFO758" s="196"/>
      <c r="AFP758" s="196"/>
      <c r="AFQ758" s="196"/>
      <c r="AFR758" s="196"/>
      <c r="AFS758" s="196"/>
      <c r="AFT758" s="196"/>
      <c r="AFU758" s="196"/>
      <c r="AFV758" s="196"/>
      <c r="AFW758" s="196"/>
      <c r="AFX758" s="196"/>
      <c r="AFY758" s="196"/>
      <c r="AFZ758" s="196"/>
      <c r="AGA758" s="196"/>
      <c r="AGB758" s="196"/>
      <c r="AGC758" s="196"/>
      <c r="AGD758" s="196"/>
      <c r="AGE758" s="196"/>
      <c r="AGF758" s="196"/>
      <c r="AGG758" s="196"/>
      <c r="AGH758" s="196"/>
      <c r="AGI758" s="196"/>
      <c r="AGJ758" s="196"/>
      <c r="AGK758" s="196"/>
      <c r="AGL758" s="196"/>
      <c r="AGM758" s="196"/>
      <c r="AGN758" s="196"/>
      <c r="AGO758" s="196"/>
      <c r="AGP758" s="196"/>
    </row>
    <row r="759" spans="1:874" ht="15.75" customHeight="1" x14ac:dyDescent="0.25">
      <c r="A759" s="196"/>
      <c r="B759" s="196"/>
      <c r="C759" s="196"/>
      <c r="D759" s="205"/>
      <c r="E759" s="196"/>
      <c r="F759" s="196"/>
      <c r="G759" s="196"/>
      <c r="H759" s="196"/>
      <c r="I759" s="196"/>
      <c r="J759" s="196"/>
      <c r="K759" s="196"/>
      <c r="L759" s="206"/>
      <c r="M759" s="196"/>
      <c r="N759" s="196"/>
      <c r="O759" s="205"/>
      <c r="P759" s="196"/>
      <c r="Q759" s="196"/>
      <c r="R759" s="196"/>
      <c r="S759" s="196"/>
      <c r="T759" s="196"/>
      <c r="U759" s="196"/>
      <c r="V759" s="196"/>
      <c r="W759" s="196"/>
      <c r="X759" s="196"/>
      <c r="Y759" s="196"/>
      <c r="Z759" s="196"/>
      <c r="AA759" s="196"/>
      <c r="AB759" s="196"/>
      <c r="AC759" s="196"/>
      <c r="AD759" s="196"/>
      <c r="AE759" s="196"/>
      <c r="AF759" s="196"/>
      <c r="AG759" s="196"/>
      <c r="AH759" s="196"/>
      <c r="AI759" s="196"/>
      <c r="AJ759" s="196"/>
      <c r="AK759" s="196"/>
      <c r="AL759" s="196"/>
      <c r="AM759" s="196"/>
      <c r="AN759" s="196"/>
      <c r="AO759" s="196"/>
      <c r="AP759" s="196"/>
      <c r="AQ759" s="196"/>
      <c r="AR759" s="196"/>
      <c r="AS759" s="196"/>
      <c r="AT759" s="196"/>
      <c r="AU759" s="196"/>
      <c r="AV759" s="196"/>
      <c r="AW759" s="196"/>
      <c r="AX759" s="196"/>
      <c r="AY759" s="196"/>
      <c r="AZ759" s="196"/>
      <c r="BA759" s="196"/>
      <c r="BB759" s="196"/>
      <c r="BC759" s="196"/>
      <c r="BD759" s="196"/>
      <c r="BE759" s="196"/>
      <c r="BF759" s="196"/>
      <c r="BG759" s="196"/>
      <c r="BH759" s="196"/>
      <c r="BI759" s="196"/>
      <c r="BJ759" s="196"/>
      <c r="BK759" s="196"/>
      <c r="BL759" s="196"/>
      <c r="BM759" s="196"/>
      <c r="BN759" s="196"/>
      <c r="BO759" s="196"/>
      <c r="BP759" s="196"/>
      <c r="BQ759" s="196"/>
      <c r="BR759" s="196"/>
      <c r="BS759" s="196"/>
      <c r="BT759" s="196"/>
      <c r="BU759" s="196"/>
      <c r="BV759" s="196"/>
      <c r="BW759" s="196"/>
      <c r="BX759" s="196"/>
      <c r="BY759" s="196"/>
      <c r="BZ759" s="196"/>
      <c r="CA759" s="196"/>
      <c r="CB759" s="196"/>
      <c r="CC759" s="196"/>
      <c r="CD759" s="196"/>
      <c r="CE759" s="196"/>
      <c r="CF759" s="196"/>
      <c r="CG759" s="196"/>
      <c r="CH759" s="196"/>
      <c r="CI759" s="196"/>
      <c r="CJ759" s="196"/>
      <c r="CK759" s="196"/>
      <c r="CL759" s="196"/>
      <c r="CM759" s="196"/>
      <c r="CN759" s="196"/>
      <c r="CO759" s="196"/>
      <c r="CP759" s="196"/>
      <c r="CQ759" s="196"/>
      <c r="CR759" s="196"/>
      <c r="CS759" s="196"/>
      <c r="CT759" s="196"/>
      <c r="CU759" s="196"/>
      <c r="CV759" s="196"/>
      <c r="CW759" s="196"/>
      <c r="CX759" s="196"/>
      <c r="CY759" s="196"/>
      <c r="CZ759" s="196"/>
      <c r="DA759" s="196"/>
      <c r="DB759" s="196"/>
      <c r="DC759" s="196"/>
      <c r="DD759" s="196"/>
      <c r="DE759" s="196"/>
      <c r="DF759" s="196"/>
      <c r="DG759" s="196"/>
      <c r="DH759" s="196"/>
      <c r="DI759" s="196"/>
      <c r="DJ759" s="196"/>
      <c r="DK759" s="196"/>
      <c r="DL759" s="196"/>
      <c r="DM759" s="196"/>
      <c r="DN759" s="196"/>
      <c r="DO759" s="196"/>
      <c r="DP759" s="196"/>
      <c r="DQ759" s="196"/>
      <c r="DR759" s="196"/>
      <c r="DS759" s="196"/>
      <c r="DT759" s="196"/>
      <c r="DU759" s="196"/>
      <c r="DV759" s="196"/>
      <c r="DW759" s="196"/>
      <c r="DX759" s="196"/>
      <c r="DY759" s="196"/>
      <c r="DZ759" s="196"/>
      <c r="EA759" s="196"/>
      <c r="EB759" s="196"/>
      <c r="EC759" s="196"/>
      <c r="ED759" s="196"/>
      <c r="EE759" s="196"/>
      <c r="EF759" s="196"/>
      <c r="EG759" s="196"/>
      <c r="EH759" s="196"/>
      <c r="EI759" s="196"/>
      <c r="EJ759" s="196"/>
      <c r="EK759" s="196"/>
      <c r="EL759" s="196"/>
      <c r="EM759" s="196"/>
      <c r="EN759" s="196"/>
      <c r="EO759" s="196"/>
      <c r="EP759" s="196"/>
      <c r="EQ759" s="196"/>
      <c r="ER759" s="196"/>
      <c r="ES759" s="196"/>
      <c r="ET759" s="196"/>
      <c r="EU759" s="196"/>
      <c r="EV759" s="196"/>
      <c r="EW759" s="196"/>
      <c r="EX759" s="196"/>
      <c r="EY759" s="196"/>
      <c r="EZ759" s="196"/>
      <c r="FA759" s="196"/>
      <c r="FB759" s="196"/>
      <c r="FC759" s="196"/>
      <c r="FD759" s="196"/>
      <c r="FE759" s="196"/>
      <c r="FF759" s="196"/>
      <c r="FG759" s="196"/>
      <c r="FH759" s="196"/>
      <c r="FI759" s="196"/>
      <c r="FJ759" s="196"/>
      <c r="FK759" s="196"/>
      <c r="FL759" s="196"/>
      <c r="FM759" s="196"/>
      <c r="FN759" s="196"/>
      <c r="FO759" s="196"/>
      <c r="FP759" s="196"/>
      <c r="FQ759" s="196"/>
      <c r="FR759" s="196"/>
      <c r="FS759" s="196"/>
      <c r="FT759" s="196"/>
      <c r="FU759" s="196"/>
      <c r="FV759" s="196"/>
      <c r="FW759" s="196"/>
      <c r="FX759" s="196"/>
      <c r="FY759" s="196"/>
      <c r="FZ759" s="196"/>
      <c r="GA759" s="196"/>
      <c r="GB759" s="196"/>
      <c r="GC759" s="196"/>
      <c r="GD759" s="196"/>
      <c r="GE759" s="196"/>
      <c r="GF759" s="196"/>
      <c r="GG759" s="196"/>
      <c r="GH759" s="196"/>
      <c r="GI759" s="196"/>
      <c r="GJ759" s="196"/>
      <c r="GK759" s="196"/>
      <c r="GL759" s="196"/>
      <c r="GM759" s="196"/>
      <c r="GN759" s="196"/>
      <c r="GO759" s="196"/>
      <c r="GP759" s="196"/>
      <c r="GQ759" s="196"/>
      <c r="GR759" s="196"/>
      <c r="GS759" s="196"/>
      <c r="GT759" s="196"/>
      <c r="GU759" s="196"/>
      <c r="GV759" s="196"/>
      <c r="GW759" s="196"/>
      <c r="GX759" s="196"/>
      <c r="GY759" s="196"/>
      <c r="GZ759" s="196"/>
      <c r="HA759" s="196"/>
      <c r="HB759" s="196"/>
      <c r="HC759" s="196"/>
      <c r="HD759" s="196"/>
      <c r="HE759" s="196"/>
      <c r="HF759" s="196"/>
      <c r="HG759" s="196"/>
      <c r="HH759" s="196"/>
      <c r="HI759" s="196"/>
      <c r="HJ759" s="196"/>
      <c r="HK759" s="196"/>
      <c r="HL759" s="196"/>
      <c r="HM759" s="196"/>
      <c r="HN759" s="196"/>
      <c r="HO759" s="196"/>
      <c r="HP759" s="196"/>
      <c r="HQ759" s="196"/>
      <c r="HR759" s="196"/>
      <c r="HS759" s="196"/>
      <c r="HT759" s="196"/>
      <c r="HU759" s="196"/>
      <c r="HV759" s="196"/>
      <c r="HW759" s="196"/>
      <c r="HX759" s="196"/>
      <c r="HY759" s="196"/>
      <c r="HZ759" s="196"/>
      <c r="IA759" s="196"/>
      <c r="IB759" s="196"/>
      <c r="IC759" s="196"/>
      <c r="ID759" s="196"/>
      <c r="IE759" s="196"/>
      <c r="IF759" s="196"/>
      <c r="IG759" s="196"/>
      <c r="IH759" s="196"/>
      <c r="II759" s="196"/>
      <c r="IJ759" s="196"/>
      <c r="IK759" s="196"/>
      <c r="IL759" s="196"/>
      <c r="IM759" s="196"/>
      <c r="IN759" s="196"/>
      <c r="IO759" s="196"/>
      <c r="IP759" s="196"/>
      <c r="IQ759" s="196"/>
      <c r="IR759" s="196"/>
      <c r="IS759" s="196"/>
      <c r="IT759" s="196"/>
      <c r="IU759" s="196"/>
      <c r="IV759" s="196"/>
      <c r="IW759" s="196"/>
      <c r="IX759" s="196"/>
      <c r="IY759" s="196"/>
      <c r="IZ759" s="196"/>
      <c r="JA759" s="196"/>
      <c r="JB759" s="196"/>
      <c r="JC759" s="196"/>
      <c r="JD759" s="196"/>
      <c r="JE759" s="196"/>
      <c r="JF759" s="196"/>
      <c r="JG759" s="196"/>
      <c r="JH759" s="196"/>
      <c r="JI759" s="196"/>
      <c r="JJ759" s="196"/>
      <c r="JK759" s="196"/>
      <c r="JL759" s="196"/>
      <c r="JM759" s="196"/>
      <c r="JN759" s="196"/>
      <c r="JO759" s="196"/>
      <c r="JP759" s="196"/>
      <c r="JQ759" s="196"/>
      <c r="JR759" s="196"/>
      <c r="JS759" s="196"/>
      <c r="JT759" s="196"/>
      <c r="JU759" s="196"/>
      <c r="JV759" s="196"/>
      <c r="JW759" s="196"/>
      <c r="JX759" s="196"/>
      <c r="JY759" s="196"/>
      <c r="JZ759" s="196"/>
      <c r="KA759" s="196"/>
      <c r="KB759" s="196"/>
      <c r="KC759" s="196"/>
      <c r="KD759" s="196"/>
      <c r="KE759" s="196"/>
      <c r="KF759" s="196"/>
      <c r="KG759" s="196"/>
      <c r="KH759" s="196"/>
      <c r="KI759" s="196"/>
      <c r="KJ759" s="196"/>
      <c r="KK759" s="196"/>
      <c r="KL759" s="196"/>
      <c r="KM759" s="196"/>
      <c r="KN759" s="196"/>
      <c r="KO759" s="196"/>
      <c r="KP759" s="196"/>
      <c r="KQ759" s="196"/>
      <c r="KR759" s="196"/>
      <c r="KS759" s="196"/>
      <c r="KT759" s="196"/>
      <c r="KU759" s="196"/>
      <c r="KV759" s="196"/>
      <c r="KW759" s="196"/>
      <c r="KX759" s="196"/>
      <c r="KY759" s="196"/>
      <c r="KZ759" s="196"/>
      <c r="LA759" s="196"/>
      <c r="LB759" s="196"/>
      <c r="LC759" s="196"/>
      <c r="LD759" s="196"/>
      <c r="LE759" s="196"/>
      <c r="LF759" s="196"/>
      <c r="LG759" s="196"/>
      <c r="LH759" s="196"/>
      <c r="LI759" s="196"/>
      <c r="LJ759" s="196"/>
      <c r="LK759" s="196"/>
      <c r="LL759" s="196"/>
      <c r="LM759" s="196"/>
      <c r="LN759" s="196"/>
      <c r="LO759" s="196"/>
      <c r="LP759" s="196"/>
      <c r="LQ759" s="196"/>
      <c r="LR759" s="196"/>
      <c r="LS759" s="196"/>
      <c r="LT759" s="196"/>
      <c r="LU759" s="196"/>
      <c r="LV759" s="196"/>
      <c r="LW759" s="196"/>
      <c r="LX759" s="196"/>
      <c r="LY759" s="196"/>
      <c r="LZ759" s="196"/>
      <c r="MA759" s="196"/>
      <c r="MB759" s="196"/>
      <c r="MC759" s="196"/>
      <c r="MD759" s="196"/>
      <c r="ME759" s="196"/>
      <c r="MF759" s="196"/>
      <c r="MG759" s="196"/>
      <c r="MH759" s="196"/>
      <c r="MI759" s="196"/>
      <c r="MJ759" s="196"/>
      <c r="MK759" s="196"/>
      <c r="ML759" s="196"/>
      <c r="MM759" s="196"/>
      <c r="MN759" s="196"/>
      <c r="MO759" s="196"/>
      <c r="MP759" s="196"/>
      <c r="MQ759" s="196"/>
      <c r="MR759" s="196"/>
      <c r="MS759" s="196"/>
      <c r="MT759" s="196"/>
      <c r="MU759" s="196"/>
      <c r="MV759" s="196"/>
      <c r="MW759" s="196"/>
      <c r="MX759" s="196"/>
      <c r="MY759" s="196"/>
      <c r="MZ759" s="196"/>
      <c r="NA759" s="196"/>
      <c r="NB759" s="196"/>
      <c r="NC759" s="196"/>
      <c r="ND759" s="196"/>
      <c r="NE759" s="196"/>
      <c r="NF759" s="196"/>
      <c r="NG759" s="196"/>
      <c r="NH759" s="196"/>
      <c r="NI759" s="196"/>
      <c r="NJ759" s="196"/>
      <c r="NK759" s="196"/>
      <c r="NL759" s="196"/>
      <c r="NM759" s="196"/>
      <c r="NN759" s="196"/>
      <c r="NO759" s="196"/>
      <c r="NP759" s="196"/>
      <c r="NQ759" s="196"/>
      <c r="NR759" s="196"/>
      <c r="NS759" s="196"/>
      <c r="NT759" s="196"/>
      <c r="NU759" s="196"/>
      <c r="NV759" s="196"/>
      <c r="NW759" s="196"/>
      <c r="NX759" s="196"/>
      <c r="NY759" s="196"/>
      <c r="NZ759" s="196"/>
      <c r="OA759" s="196"/>
      <c r="OB759" s="196"/>
      <c r="OC759" s="196"/>
      <c r="OD759" s="196"/>
      <c r="OE759" s="196"/>
      <c r="OF759" s="196"/>
      <c r="OG759" s="196"/>
      <c r="OH759" s="196"/>
      <c r="OI759" s="196"/>
      <c r="OJ759" s="196"/>
      <c r="OK759" s="196"/>
      <c r="OL759" s="196"/>
      <c r="AFC759" s="196"/>
      <c r="AFD759" s="196"/>
      <c r="AFE759" s="196"/>
      <c r="AFF759" s="196"/>
      <c r="AFG759" s="196"/>
      <c r="AFH759" s="196"/>
      <c r="AFI759" s="196"/>
      <c r="AFJ759" s="196"/>
      <c r="AFK759" s="196"/>
      <c r="AFL759" s="196"/>
      <c r="AFM759" s="196"/>
      <c r="AFN759" s="196"/>
      <c r="AFO759" s="196"/>
      <c r="AFP759" s="196"/>
      <c r="AFQ759" s="196"/>
      <c r="AFR759" s="196"/>
      <c r="AFS759" s="196"/>
      <c r="AFT759" s="196"/>
      <c r="AFU759" s="196"/>
      <c r="AFV759" s="196"/>
      <c r="AFW759" s="196"/>
      <c r="AFX759" s="196"/>
      <c r="AFY759" s="196"/>
      <c r="AFZ759" s="196"/>
      <c r="AGA759" s="196"/>
      <c r="AGB759" s="196"/>
      <c r="AGC759" s="196"/>
      <c r="AGD759" s="196"/>
      <c r="AGE759" s="196"/>
      <c r="AGF759" s="196"/>
      <c r="AGG759" s="196"/>
      <c r="AGH759" s="196"/>
      <c r="AGI759" s="196"/>
      <c r="AGJ759" s="196"/>
      <c r="AGK759" s="196"/>
      <c r="AGL759" s="196"/>
      <c r="AGM759" s="196"/>
      <c r="AGN759" s="196"/>
      <c r="AGO759" s="196"/>
      <c r="AGP759" s="196"/>
    </row>
    <row r="760" spans="1:874" ht="15.75" customHeight="1" x14ac:dyDescent="0.25">
      <c r="A760" s="196"/>
      <c r="B760" s="196"/>
      <c r="C760" s="196"/>
      <c r="D760" s="196"/>
      <c r="E760" s="196"/>
      <c r="F760" s="196"/>
      <c r="G760" s="196"/>
      <c r="H760" s="196"/>
      <c r="I760" s="196"/>
      <c r="J760" s="196"/>
      <c r="K760" s="196"/>
      <c r="L760" s="206"/>
      <c r="M760" s="196"/>
      <c r="N760" s="196"/>
      <c r="O760" s="196"/>
      <c r="P760" s="196"/>
      <c r="Q760" s="196"/>
      <c r="R760" s="196"/>
      <c r="S760" s="196"/>
      <c r="T760" s="196"/>
      <c r="U760" s="196"/>
      <c r="V760" s="196"/>
      <c r="W760" s="196"/>
      <c r="X760" s="196"/>
      <c r="Y760" s="196"/>
      <c r="Z760" s="196"/>
      <c r="AA760" s="196"/>
      <c r="AB760" s="196"/>
      <c r="AC760" s="196"/>
      <c r="AD760" s="196"/>
      <c r="AE760" s="196"/>
      <c r="AF760" s="196"/>
      <c r="AG760" s="196"/>
      <c r="AH760" s="196"/>
      <c r="AI760" s="196"/>
      <c r="AJ760" s="196"/>
      <c r="AK760" s="196"/>
      <c r="AL760" s="196"/>
      <c r="AM760" s="196"/>
      <c r="AN760" s="196"/>
      <c r="AO760" s="196"/>
      <c r="AP760" s="196"/>
      <c r="AQ760" s="196"/>
      <c r="AR760" s="196"/>
      <c r="AS760" s="196"/>
      <c r="AT760" s="196"/>
      <c r="AU760" s="196"/>
      <c r="AV760" s="196"/>
      <c r="AW760" s="196"/>
      <c r="AX760" s="196"/>
      <c r="AY760" s="196"/>
      <c r="AZ760" s="196"/>
      <c r="BA760" s="196"/>
      <c r="BB760" s="196"/>
      <c r="BC760" s="196"/>
      <c r="BD760" s="196"/>
      <c r="BE760" s="196"/>
      <c r="BF760" s="196"/>
      <c r="BG760" s="196"/>
      <c r="BH760" s="196"/>
      <c r="BI760" s="196"/>
      <c r="BJ760" s="196"/>
      <c r="BK760" s="196"/>
      <c r="BL760" s="196"/>
      <c r="BM760" s="196"/>
      <c r="BN760" s="196"/>
      <c r="BO760" s="196"/>
      <c r="BP760" s="196"/>
      <c r="BQ760" s="196"/>
      <c r="BR760" s="196"/>
      <c r="BS760" s="196"/>
      <c r="BT760" s="196"/>
      <c r="BU760" s="196"/>
      <c r="BV760" s="196"/>
      <c r="BW760" s="196"/>
      <c r="BX760" s="196"/>
      <c r="BY760" s="196"/>
      <c r="BZ760" s="196"/>
      <c r="CA760" s="196"/>
      <c r="CB760" s="196"/>
      <c r="CC760" s="196"/>
      <c r="CD760" s="196"/>
      <c r="CE760" s="196"/>
      <c r="CF760" s="196"/>
      <c r="CG760" s="196"/>
      <c r="CH760" s="196"/>
      <c r="CI760" s="196"/>
      <c r="CJ760" s="196"/>
      <c r="CK760" s="196"/>
      <c r="CL760" s="196"/>
      <c r="CM760" s="196"/>
      <c r="CN760" s="196"/>
      <c r="CO760" s="196"/>
      <c r="CP760" s="196"/>
      <c r="CQ760" s="196"/>
      <c r="CR760" s="196"/>
      <c r="CS760" s="196"/>
      <c r="CT760" s="196"/>
      <c r="CU760" s="196"/>
      <c r="CV760" s="196"/>
      <c r="CW760" s="196"/>
      <c r="CX760" s="196"/>
      <c r="CY760" s="196"/>
      <c r="CZ760" s="196"/>
      <c r="DA760" s="196"/>
      <c r="DB760" s="196"/>
      <c r="DC760" s="196"/>
      <c r="DD760" s="196"/>
      <c r="DE760" s="196"/>
      <c r="DF760" s="196"/>
      <c r="DG760" s="196"/>
      <c r="DH760" s="196"/>
      <c r="DI760" s="196"/>
      <c r="DJ760" s="196"/>
      <c r="DK760" s="196"/>
      <c r="DL760" s="196"/>
      <c r="DM760" s="196"/>
      <c r="DN760" s="196"/>
      <c r="DO760" s="196"/>
      <c r="DP760" s="196"/>
      <c r="DQ760" s="196"/>
      <c r="DR760" s="196"/>
      <c r="DS760" s="196"/>
      <c r="DT760" s="196"/>
      <c r="DU760" s="196"/>
      <c r="DV760" s="196"/>
      <c r="DW760" s="196"/>
      <c r="DX760" s="196"/>
      <c r="DY760" s="196"/>
      <c r="DZ760" s="196"/>
      <c r="EA760" s="196"/>
      <c r="EB760" s="196"/>
      <c r="EC760" s="196"/>
      <c r="ED760" s="196"/>
      <c r="EE760" s="196"/>
      <c r="EF760" s="196"/>
      <c r="EG760" s="196"/>
      <c r="EH760" s="196"/>
      <c r="EI760" s="196"/>
      <c r="EJ760" s="196"/>
      <c r="EK760" s="196"/>
      <c r="EL760" s="196"/>
      <c r="EM760" s="196"/>
      <c r="EN760" s="196"/>
      <c r="EO760" s="196"/>
      <c r="EP760" s="196"/>
      <c r="EQ760" s="196"/>
      <c r="ER760" s="196"/>
      <c r="ES760" s="196"/>
      <c r="ET760" s="196"/>
      <c r="EU760" s="196"/>
      <c r="EV760" s="196"/>
      <c r="EW760" s="196"/>
      <c r="EX760" s="196"/>
      <c r="EY760" s="196"/>
      <c r="EZ760" s="196"/>
      <c r="FA760" s="196"/>
      <c r="FB760" s="196"/>
      <c r="FC760" s="196"/>
      <c r="FD760" s="196"/>
      <c r="FE760" s="196"/>
      <c r="FF760" s="196"/>
      <c r="FG760" s="196"/>
      <c r="FH760" s="196"/>
      <c r="FI760" s="196"/>
      <c r="FJ760" s="196"/>
      <c r="FK760" s="196"/>
      <c r="FL760" s="196"/>
      <c r="FM760" s="196"/>
      <c r="FN760" s="196"/>
      <c r="FO760" s="196"/>
      <c r="FP760" s="196"/>
      <c r="FQ760" s="196"/>
      <c r="FR760" s="196"/>
      <c r="FS760" s="196"/>
      <c r="FT760" s="196"/>
      <c r="FU760" s="196"/>
      <c r="FV760" s="196"/>
      <c r="FW760" s="196"/>
      <c r="FX760" s="196"/>
      <c r="FY760" s="196"/>
      <c r="FZ760" s="196"/>
      <c r="GA760" s="196"/>
      <c r="GB760" s="196"/>
      <c r="GC760" s="196"/>
      <c r="GD760" s="196"/>
      <c r="GE760" s="196"/>
      <c r="GF760" s="196"/>
      <c r="GG760" s="196"/>
      <c r="GH760" s="196"/>
      <c r="GI760" s="196"/>
      <c r="GJ760" s="196"/>
      <c r="GK760" s="196"/>
      <c r="GL760" s="196"/>
      <c r="GM760" s="196"/>
      <c r="GN760" s="196"/>
      <c r="GO760" s="196"/>
      <c r="GP760" s="196"/>
      <c r="GQ760" s="196"/>
      <c r="GR760" s="196"/>
      <c r="GS760" s="196"/>
      <c r="GT760" s="196"/>
      <c r="GU760" s="196"/>
      <c r="GV760" s="196"/>
      <c r="GW760" s="196"/>
      <c r="GX760" s="196"/>
      <c r="GY760" s="196"/>
      <c r="GZ760" s="196"/>
      <c r="HA760" s="196"/>
      <c r="HB760" s="196"/>
      <c r="HC760" s="196"/>
      <c r="HD760" s="196"/>
      <c r="HE760" s="196"/>
      <c r="HF760" s="196"/>
      <c r="HG760" s="196"/>
      <c r="HH760" s="196"/>
      <c r="HI760" s="196"/>
      <c r="HJ760" s="196"/>
      <c r="HK760" s="196"/>
      <c r="HL760" s="196"/>
      <c r="HM760" s="196"/>
      <c r="HN760" s="196"/>
      <c r="HO760" s="196"/>
      <c r="HP760" s="196"/>
      <c r="HQ760" s="196"/>
      <c r="HR760" s="196"/>
      <c r="HS760" s="196"/>
      <c r="HT760" s="196"/>
      <c r="HU760" s="196"/>
      <c r="HV760" s="196"/>
      <c r="HW760" s="196"/>
      <c r="HX760" s="196"/>
      <c r="HY760" s="196"/>
      <c r="HZ760" s="196"/>
      <c r="IA760" s="196"/>
      <c r="IB760" s="196"/>
      <c r="IC760" s="196"/>
      <c r="ID760" s="196"/>
      <c r="IE760" s="196"/>
      <c r="IF760" s="196"/>
      <c r="IG760" s="196"/>
      <c r="IH760" s="196"/>
      <c r="II760" s="196"/>
      <c r="IJ760" s="196"/>
      <c r="IK760" s="196"/>
      <c r="IL760" s="196"/>
      <c r="IM760" s="196"/>
      <c r="IN760" s="196"/>
      <c r="IO760" s="196"/>
      <c r="IP760" s="196"/>
      <c r="IQ760" s="196"/>
      <c r="IR760" s="196"/>
      <c r="IS760" s="196"/>
      <c r="IT760" s="196"/>
      <c r="IU760" s="196"/>
      <c r="IV760" s="196"/>
      <c r="IW760" s="196"/>
      <c r="IX760" s="196"/>
      <c r="IY760" s="196"/>
      <c r="IZ760" s="196"/>
      <c r="JA760" s="196"/>
      <c r="JB760" s="196"/>
      <c r="JC760" s="196"/>
      <c r="JD760" s="196"/>
      <c r="JE760" s="196"/>
      <c r="JF760" s="196"/>
      <c r="JG760" s="196"/>
      <c r="JH760" s="196"/>
      <c r="JI760" s="196"/>
      <c r="JJ760" s="196"/>
      <c r="JK760" s="196"/>
      <c r="JL760" s="196"/>
      <c r="JM760" s="196"/>
      <c r="JN760" s="196"/>
      <c r="JO760" s="196"/>
      <c r="JP760" s="196"/>
      <c r="JQ760" s="196"/>
      <c r="JR760" s="196"/>
      <c r="JS760" s="196"/>
      <c r="JT760" s="196"/>
      <c r="JU760" s="196"/>
      <c r="JV760" s="196"/>
      <c r="JW760" s="196"/>
      <c r="JX760" s="196"/>
      <c r="JY760" s="196"/>
      <c r="JZ760" s="196"/>
      <c r="KA760" s="196"/>
      <c r="KB760" s="196"/>
      <c r="KC760" s="196"/>
      <c r="KD760" s="196"/>
      <c r="KE760" s="196"/>
      <c r="KF760" s="196"/>
      <c r="KG760" s="196"/>
      <c r="KH760" s="196"/>
      <c r="KI760" s="196"/>
      <c r="KJ760" s="196"/>
      <c r="KK760" s="196"/>
      <c r="KL760" s="196"/>
      <c r="KM760" s="196"/>
      <c r="KN760" s="196"/>
      <c r="KO760" s="196"/>
      <c r="KP760" s="196"/>
      <c r="KQ760" s="196"/>
      <c r="KR760" s="196"/>
      <c r="KS760" s="196"/>
      <c r="KT760" s="196"/>
      <c r="KU760" s="196"/>
      <c r="KV760" s="196"/>
      <c r="KW760" s="196"/>
      <c r="KX760" s="196"/>
      <c r="KY760" s="196"/>
      <c r="KZ760" s="196"/>
      <c r="LA760" s="196"/>
      <c r="LB760" s="196"/>
      <c r="LC760" s="196"/>
      <c r="LD760" s="196"/>
      <c r="LE760" s="196"/>
      <c r="LF760" s="196"/>
      <c r="LG760" s="196"/>
      <c r="LH760" s="196"/>
      <c r="LI760" s="196"/>
      <c r="LJ760" s="196"/>
      <c r="LK760" s="196"/>
      <c r="LL760" s="196"/>
      <c r="LM760" s="196"/>
      <c r="LN760" s="196"/>
      <c r="LO760" s="196"/>
      <c r="LP760" s="196"/>
      <c r="LQ760" s="196"/>
      <c r="LR760" s="196"/>
      <c r="LS760" s="196"/>
      <c r="LT760" s="196"/>
      <c r="LU760" s="196"/>
      <c r="LV760" s="196"/>
      <c r="LW760" s="196"/>
      <c r="LX760" s="196"/>
      <c r="LY760" s="196"/>
      <c r="LZ760" s="196"/>
      <c r="MA760" s="196"/>
      <c r="MB760" s="196"/>
      <c r="MC760" s="196"/>
      <c r="MD760" s="196"/>
      <c r="ME760" s="196"/>
      <c r="MF760" s="196"/>
      <c r="MG760" s="196"/>
      <c r="MH760" s="196"/>
      <c r="MI760" s="196"/>
      <c r="MJ760" s="196"/>
      <c r="MK760" s="196"/>
      <c r="ML760" s="196"/>
      <c r="MM760" s="196"/>
      <c r="MN760" s="196"/>
      <c r="MO760" s="196"/>
      <c r="MP760" s="196"/>
      <c r="MQ760" s="196"/>
      <c r="MR760" s="196"/>
      <c r="MS760" s="196"/>
      <c r="MT760" s="196"/>
      <c r="MU760" s="196"/>
      <c r="MV760" s="196"/>
      <c r="MW760" s="196"/>
      <c r="MX760" s="196"/>
      <c r="MY760" s="196"/>
      <c r="MZ760" s="196"/>
      <c r="NA760" s="196"/>
      <c r="NB760" s="196"/>
      <c r="NC760" s="196"/>
      <c r="ND760" s="196"/>
      <c r="NE760" s="196"/>
      <c r="NF760" s="196"/>
      <c r="NG760" s="196"/>
      <c r="NH760" s="196"/>
      <c r="NI760" s="196"/>
      <c r="NJ760" s="196"/>
      <c r="NK760" s="196"/>
      <c r="NL760" s="196"/>
      <c r="NM760" s="196"/>
      <c r="NN760" s="196"/>
      <c r="NO760" s="196"/>
      <c r="NP760" s="196"/>
      <c r="NQ760" s="196"/>
      <c r="NR760" s="196"/>
      <c r="NS760" s="196"/>
      <c r="NT760" s="196"/>
      <c r="NU760" s="196"/>
      <c r="NV760" s="196"/>
      <c r="NW760" s="196"/>
      <c r="NX760" s="196"/>
      <c r="NY760" s="196"/>
      <c r="NZ760" s="196"/>
      <c r="OA760" s="196"/>
      <c r="OB760" s="196"/>
      <c r="OC760" s="196"/>
      <c r="OD760" s="196"/>
      <c r="OE760" s="196"/>
      <c r="OF760" s="196"/>
      <c r="OG760" s="196"/>
      <c r="OH760" s="196"/>
      <c r="OI760" s="196"/>
      <c r="OJ760" s="196"/>
      <c r="OK760" s="196"/>
      <c r="OL760" s="196"/>
      <c r="AFC760" s="196"/>
      <c r="AFD760" s="196"/>
      <c r="AFE760" s="196"/>
      <c r="AFF760" s="196"/>
      <c r="AFG760" s="196"/>
      <c r="AFH760" s="196"/>
      <c r="AFI760" s="196"/>
      <c r="AFJ760" s="196"/>
      <c r="AFK760" s="196"/>
      <c r="AFL760" s="196"/>
      <c r="AFM760" s="196"/>
      <c r="AFN760" s="196"/>
      <c r="AFO760" s="196"/>
      <c r="AFP760" s="196"/>
      <c r="AFQ760" s="196"/>
      <c r="AFR760" s="196"/>
      <c r="AFS760" s="196"/>
      <c r="AFT760" s="196"/>
      <c r="AFU760" s="196"/>
      <c r="AFV760" s="196"/>
      <c r="AFW760" s="196"/>
      <c r="AFX760" s="196"/>
      <c r="AFY760" s="196"/>
      <c r="AFZ760" s="196"/>
      <c r="AGA760" s="196"/>
      <c r="AGB760" s="196"/>
      <c r="AGC760" s="196"/>
      <c r="AGD760" s="196"/>
      <c r="AGE760" s="196"/>
      <c r="AGF760" s="196"/>
      <c r="AGG760" s="196"/>
      <c r="AGH760" s="196"/>
      <c r="AGI760" s="196"/>
      <c r="AGJ760" s="196"/>
      <c r="AGK760" s="196"/>
      <c r="AGL760" s="196"/>
      <c r="AGM760" s="196"/>
      <c r="AGN760" s="196"/>
      <c r="AGO760" s="196"/>
      <c r="AGP760" s="196"/>
    </row>
    <row r="761" spans="1:874" ht="15.75" customHeight="1" x14ac:dyDescent="0.25">
      <c r="A761" s="196"/>
      <c r="B761" s="196"/>
      <c r="C761" s="196"/>
      <c r="D761" s="196"/>
      <c r="E761" s="196"/>
      <c r="F761" s="196"/>
      <c r="G761" s="196"/>
      <c r="H761" s="196"/>
      <c r="I761" s="196"/>
      <c r="J761" s="196"/>
      <c r="K761" s="196"/>
      <c r="L761" s="206"/>
      <c r="M761" s="196"/>
      <c r="N761" s="196"/>
      <c r="O761" s="196"/>
      <c r="P761" s="196"/>
      <c r="Q761" s="196"/>
      <c r="R761" s="196"/>
      <c r="S761" s="196"/>
      <c r="T761" s="196"/>
      <c r="U761" s="196"/>
      <c r="V761" s="196"/>
      <c r="W761" s="196"/>
      <c r="X761" s="196"/>
      <c r="Y761" s="196"/>
      <c r="Z761" s="196"/>
      <c r="AA761" s="196"/>
      <c r="AB761" s="196"/>
      <c r="AC761" s="196"/>
      <c r="AD761" s="196"/>
      <c r="AE761" s="196"/>
      <c r="AF761" s="196"/>
      <c r="AG761" s="196"/>
      <c r="AH761" s="196"/>
      <c r="AI761" s="196"/>
      <c r="AJ761" s="196"/>
      <c r="AK761" s="196"/>
      <c r="AL761" s="196"/>
      <c r="AM761" s="196"/>
      <c r="AN761" s="196"/>
      <c r="AO761" s="196"/>
      <c r="AP761" s="196"/>
      <c r="AQ761" s="196"/>
      <c r="AR761" s="196"/>
      <c r="AS761" s="196"/>
      <c r="AT761" s="196"/>
      <c r="AU761" s="196"/>
      <c r="AV761" s="196"/>
      <c r="AW761" s="196"/>
      <c r="AX761" s="196"/>
      <c r="AY761" s="196"/>
      <c r="AZ761" s="196"/>
      <c r="BA761" s="196"/>
      <c r="BB761" s="196"/>
      <c r="BC761" s="196"/>
      <c r="BD761" s="196"/>
      <c r="BE761" s="196"/>
      <c r="BF761" s="196"/>
      <c r="BG761" s="196"/>
      <c r="BH761" s="196"/>
      <c r="BI761" s="196"/>
      <c r="BJ761" s="196"/>
      <c r="BK761" s="196"/>
      <c r="BL761" s="196"/>
      <c r="BM761" s="196"/>
      <c r="BN761" s="196"/>
      <c r="BO761" s="196"/>
      <c r="BP761" s="196"/>
      <c r="BQ761" s="196"/>
      <c r="BR761" s="196"/>
      <c r="BS761" s="196"/>
      <c r="BT761" s="196"/>
      <c r="BU761" s="196"/>
      <c r="BV761" s="196"/>
      <c r="BW761" s="196"/>
      <c r="BX761" s="196"/>
      <c r="BY761" s="196"/>
      <c r="BZ761" s="196"/>
      <c r="CA761" s="196"/>
      <c r="CB761" s="196"/>
      <c r="CC761" s="196"/>
      <c r="CD761" s="196"/>
      <c r="CE761" s="196"/>
      <c r="CF761" s="196"/>
      <c r="CG761" s="196"/>
      <c r="CH761" s="196"/>
      <c r="CI761" s="196"/>
      <c r="CJ761" s="196"/>
      <c r="CK761" s="196"/>
      <c r="CL761" s="196"/>
      <c r="CM761" s="196"/>
      <c r="CN761" s="196"/>
      <c r="CO761" s="196"/>
      <c r="CP761" s="196"/>
      <c r="CQ761" s="196"/>
      <c r="CR761" s="196"/>
      <c r="CS761" s="196"/>
      <c r="CT761" s="196"/>
      <c r="CU761" s="196"/>
      <c r="CV761" s="196"/>
      <c r="CW761" s="196"/>
      <c r="CX761" s="196"/>
      <c r="CY761" s="196"/>
      <c r="CZ761" s="196"/>
      <c r="DA761" s="196"/>
      <c r="DB761" s="196"/>
      <c r="DC761" s="196"/>
      <c r="DD761" s="196"/>
      <c r="DE761" s="196"/>
      <c r="DF761" s="196"/>
      <c r="DG761" s="196"/>
      <c r="DH761" s="196"/>
      <c r="DI761" s="196"/>
      <c r="DJ761" s="196"/>
      <c r="DK761" s="196"/>
      <c r="DL761" s="196"/>
      <c r="DM761" s="196"/>
      <c r="DN761" s="196"/>
      <c r="DO761" s="196"/>
      <c r="DP761" s="196"/>
      <c r="DQ761" s="196"/>
      <c r="DR761" s="196"/>
      <c r="DS761" s="196"/>
      <c r="DT761" s="196"/>
      <c r="DU761" s="196"/>
      <c r="DV761" s="196"/>
      <c r="DW761" s="196"/>
      <c r="DX761" s="196"/>
      <c r="DY761" s="196"/>
      <c r="DZ761" s="196"/>
      <c r="EA761" s="196"/>
      <c r="EB761" s="196"/>
      <c r="EC761" s="196"/>
      <c r="ED761" s="196"/>
      <c r="EE761" s="196"/>
      <c r="EF761" s="196"/>
      <c r="EG761" s="196"/>
      <c r="EH761" s="196"/>
      <c r="EI761" s="196"/>
      <c r="EJ761" s="196"/>
      <c r="EK761" s="196"/>
      <c r="EL761" s="196"/>
      <c r="EM761" s="196"/>
      <c r="EN761" s="196"/>
      <c r="EO761" s="196"/>
      <c r="EP761" s="196"/>
      <c r="EQ761" s="196"/>
      <c r="ER761" s="196"/>
      <c r="ES761" s="196"/>
      <c r="ET761" s="196"/>
      <c r="EU761" s="196"/>
      <c r="EV761" s="196"/>
      <c r="EW761" s="196"/>
      <c r="EX761" s="196"/>
      <c r="EY761" s="196"/>
      <c r="EZ761" s="196"/>
      <c r="FA761" s="196"/>
      <c r="FB761" s="196"/>
      <c r="FC761" s="196"/>
      <c r="FD761" s="196"/>
      <c r="FE761" s="196"/>
      <c r="FF761" s="196"/>
      <c r="FG761" s="196"/>
      <c r="FH761" s="196"/>
      <c r="FI761" s="196"/>
      <c r="FJ761" s="196"/>
      <c r="FK761" s="196"/>
      <c r="FL761" s="196"/>
      <c r="FM761" s="196"/>
      <c r="FN761" s="196"/>
      <c r="FO761" s="196"/>
      <c r="FP761" s="196"/>
      <c r="FQ761" s="196"/>
      <c r="FR761" s="196"/>
      <c r="FS761" s="196"/>
      <c r="FT761" s="196"/>
      <c r="FU761" s="196"/>
      <c r="FV761" s="196"/>
      <c r="FW761" s="196"/>
      <c r="FX761" s="196"/>
      <c r="FY761" s="196"/>
      <c r="FZ761" s="196"/>
      <c r="GA761" s="196"/>
      <c r="GB761" s="196"/>
      <c r="GC761" s="196"/>
      <c r="GD761" s="196"/>
      <c r="GE761" s="196"/>
      <c r="GF761" s="196"/>
      <c r="GG761" s="196"/>
      <c r="GH761" s="196"/>
      <c r="GI761" s="196"/>
      <c r="GJ761" s="196"/>
      <c r="GK761" s="196"/>
      <c r="GL761" s="196"/>
      <c r="GM761" s="196"/>
      <c r="GN761" s="196"/>
      <c r="GO761" s="196"/>
      <c r="GP761" s="196"/>
      <c r="GQ761" s="196"/>
      <c r="GR761" s="196"/>
      <c r="GS761" s="196"/>
      <c r="GT761" s="196"/>
      <c r="GU761" s="196"/>
      <c r="GV761" s="196"/>
      <c r="GW761" s="196"/>
      <c r="GX761" s="196"/>
      <c r="GY761" s="196"/>
      <c r="GZ761" s="196"/>
      <c r="HA761" s="196"/>
      <c r="HB761" s="196"/>
      <c r="HC761" s="196"/>
      <c r="HD761" s="196"/>
      <c r="HE761" s="196"/>
      <c r="HF761" s="196"/>
      <c r="HG761" s="196"/>
      <c r="HH761" s="196"/>
      <c r="HI761" s="196"/>
      <c r="HJ761" s="196"/>
      <c r="HK761" s="196"/>
      <c r="HL761" s="196"/>
      <c r="HM761" s="196"/>
      <c r="HN761" s="196"/>
      <c r="HO761" s="196"/>
      <c r="HP761" s="196"/>
      <c r="HQ761" s="196"/>
      <c r="HR761" s="196"/>
      <c r="HS761" s="196"/>
      <c r="HT761" s="196"/>
      <c r="HU761" s="196"/>
      <c r="HV761" s="196"/>
      <c r="HW761" s="196"/>
      <c r="HX761" s="196"/>
      <c r="HY761" s="196"/>
      <c r="HZ761" s="196"/>
      <c r="IA761" s="196"/>
      <c r="IB761" s="196"/>
      <c r="IC761" s="196"/>
      <c r="ID761" s="196"/>
      <c r="IE761" s="196"/>
      <c r="IF761" s="196"/>
      <c r="IG761" s="196"/>
      <c r="IH761" s="196"/>
      <c r="II761" s="196"/>
      <c r="IJ761" s="196"/>
      <c r="IK761" s="196"/>
      <c r="IL761" s="196"/>
      <c r="IM761" s="196"/>
      <c r="IN761" s="196"/>
      <c r="IO761" s="196"/>
      <c r="IP761" s="196"/>
      <c r="IQ761" s="196"/>
      <c r="IR761" s="196"/>
      <c r="IS761" s="196"/>
      <c r="IT761" s="196"/>
      <c r="IU761" s="196"/>
      <c r="IV761" s="196"/>
      <c r="IW761" s="196"/>
      <c r="IX761" s="196"/>
      <c r="IY761" s="196"/>
      <c r="IZ761" s="196"/>
      <c r="JA761" s="196"/>
      <c r="JB761" s="196"/>
      <c r="JC761" s="196"/>
      <c r="JD761" s="196"/>
      <c r="JE761" s="196"/>
      <c r="JF761" s="196"/>
      <c r="JG761" s="196"/>
      <c r="JH761" s="196"/>
      <c r="JI761" s="196"/>
      <c r="JJ761" s="196"/>
      <c r="JK761" s="196"/>
      <c r="JL761" s="196"/>
      <c r="JM761" s="196"/>
      <c r="JN761" s="196"/>
      <c r="JO761" s="196"/>
      <c r="JP761" s="196"/>
      <c r="JQ761" s="196"/>
      <c r="JR761" s="196"/>
      <c r="JS761" s="196"/>
      <c r="JT761" s="196"/>
      <c r="JU761" s="196"/>
      <c r="JV761" s="196"/>
      <c r="JW761" s="196"/>
      <c r="JX761" s="196"/>
      <c r="JY761" s="196"/>
      <c r="JZ761" s="196"/>
      <c r="KA761" s="196"/>
      <c r="KB761" s="196"/>
      <c r="KC761" s="196"/>
      <c r="KD761" s="196"/>
      <c r="KE761" s="196"/>
      <c r="KF761" s="196"/>
      <c r="KG761" s="196"/>
      <c r="KH761" s="196"/>
      <c r="KI761" s="196"/>
      <c r="KJ761" s="196"/>
      <c r="KK761" s="196"/>
      <c r="KL761" s="196"/>
      <c r="KM761" s="196"/>
      <c r="KN761" s="196"/>
      <c r="KO761" s="196"/>
      <c r="KP761" s="196"/>
      <c r="KQ761" s="196"/>
      <c r="KR761" s="196"/>
      <c r="KS761" s="196"/>
      <c r="KT761" s="196"/>
      <c r="KU761" s="196"/>
      <c r="KV761" s="196"/>
      <c r="KW761" s="196"/>
      <c r="KX761" s="196"/>
      <c r="KY761" s="196"/>
      <c r="KZ761" s="196"/>
      <c r="LA761" s="196"/>
      <c r="LB761" s="196"/>
      <c r="LC761" s="196"/>
      <c r="LD761" s="196"/>
      <c r="LE761" s="196"/>
      <c r="LF761" s="196"/>
      <c r="LG761" s="196"/>
      <c r="LH761" s="196"/>
      <c r="LI761" s="196"/>
      <c r="LJ761" s="196"/>
      <c r="LK761" s="196"/>
      <c r="LL761" s="196"/>
      <c r="LM761" s="196"/>
      <c r="LN761" s="196"/>
      <c r="LO761" s="196"/>
      <c r="LP761" s="196"/>
      <c r="LQ761" s="196"/>
      <c r="LR761" s="196"/>
      <c r="LS761" s="196"/>
      <c r="LT761" s="196"/>
      <c r="LU761" s="196"/>
      <c r="LV761" s="196"/>
      <c r="LW761" s="196"/>
      <c r="LX761" s="196"/>
      <c r="LY761" s="196"/>
      <c r="LZ761" s="196"/>
      <c r="MA761" s="196"/>
      <c r="MB761" s="196"/>
      <c r="MC761" s="196"/>
      <c r="MD761" s="196"/>
      <c r="ME761" s="196"/>
      <c r="MF761" s="196"/>
      <c r="MG761" s="196"/>
      <c r="MH761" s="196"/>
      <c r="MI761" s="196"/>
      <c r="MJ761" s="196"/>
      <c r="MK761" s="196"/>
      <c r="ML761" s="196"/>
      <c r="MM761" s="196"/>
      <c r="MN761" s="196"/>
      <c r="MO761" s="196"/>
      <c r="MP761" s="196"/>
      <c r="MQ761" s="196"/>
      <c r="MR761" s="196"/>
      <c r="MS761" s="196"/>
      <c r="MT761" s="196"/>
      <c r="MU761" s="196"/>
      <c r="MV761" s="196"/>
      <c r="MW761" s="196"/>
      <c r="MX761" s="196"/>
      <c r="MY761" s="196"/>
      <c r="MZ761" s="196"/>
      <c r="NA761" s="196"/>
      <c r="NB761" s="196"/>
      <c r="NC761" s="196"/>
      <c r="ND761" s="196"/>
      <c r="NE761" s="196"/>
      <c r="NF761" s="196"/>
      <c r="NG761" s="196"/>
      <c r="NH761" s="196"/>
      <c r="NI761" s="196"/>
      <c r="NJ761" s="196"/>
      <c r="NK761" s="196"/>
      <c r="NL761" s="196"/>
      <c r="NM761" s="196"/>
      <c r="NN761" s="196"/>
      <c r="NO761" s="196"/>
      <c r="NP761" s="196"/>
      <c r="NQ761" s="196"/>
      <c r="NR761" s="196"/>
      <c r="NS761" s="196"/>
      <c r="NT761" s="196"/>
      <c r="NU761" s="196"/>
      <c r="NV761" s="196"/>
      <c r="NW761" s="196"/>
      <c r="NX761" s="196"/>
      <c r="NY761" s="196"/>
      <c r="NZ761" s="196"/>
      <c r="OA761" s="196"/>
      <c r="OB761" s="196"/>
      <c r="OC761" s="196"/>
      <c r="OD761" s="196"/>
      <c r="OE761" s="196"/>
      <c r="OF761" s="196"/>
      <c r="OG761" s="196"/>
      <c r="OH761" s="196"/>
      <c r="OI761" s="196"/>
      <c r="OJ761" s="196"/>
      <c r="OK761" s="196"/>
      <c r="OL761" s="196"/>
      <c r="AFC761" s="196"/>
      <c r="AFD761" s="196"/>
      <c r="AFE761" s="196"/>
      <c r="AFF761" s="196"/>
      <c r="AFG761" s="196"/>
      <c r="AFH761" s="196"/>
      <c r="AFI761" s="196"/>
      <c r="AFJ761" s="196"/>
      <c r="AFK761" s="196"/>
      <c r="AFL761" s="196"/>
      <c r="AFM761" s="196"/>
      <c r="AFN761" s="196"/>
      <c r="AFO761" s="196"/>
      <c r="AFP761" s="196"/>
      <c r="AFQ761" s="196"/>
      <c r="AFR761" s="196"/>
      <c r="AFS761" s="196"/>
      <c r="AFT761" s="196"/>
      <c r="AFU761" s="196"/>
      <c r="AFV761" s="196"/>
      <c r="AFW761" s="196"/>
      <c r="AFX761" s="196"/>
      <c r="AFY761" s="196"/>
      <c r="AFZ761" s="196"/>
      <c r="AGA761" s="196"/>
      <c r="AGB761" s="196"/>
      <c r="AGC761" s="196"/>
      <c r="AGD761" s="196"/>
      <c r="AGE761" s="196"/>
      <c r="AGF761" s="196"/>
      <c r="AGG761" s="196"/>
      <c r="AGH761" s="196"/>
      <c r="AGI761" s="196"/>
      <c r="AGJ761" s="196"/>
      <c r="AGK761" s="196"/>
      <c r="AGL761" s="196"/>
      <c r="AGM761" s="196"/>
      <c r="AGN761" s="196"/>
      <c r="AGO761" s="196"/>
      <c r="AGP761" s="196"/>
    </row>
    <row r="762" spans="1:874" ht="15.75" customHeight="1" x14ac:dyDescent="0.25">
      <c r="A762" s="196"/>
      <c r="B762" s="196"/>
      <c r="C762" s="196"/>
      <c r="D762" s="196"/>
      <c r="E762" s="196"/>
      <c r="F762" s="196"/>
      <c r="G762" s="196"/>
      <c r="H762" s="196"/>
      <c r="I762" s="196"/>
      <c r="J762" s="196"/>
      <c r="K762" s="196"/>
      <c r="L762" s="206"/>
      <c r="M762" s="196"/>
      <c r="N762" s="196"/>
      <c r="O762" s="196"/>
      <c r="P762" s="196"/>
      <c r="Q762" s="196"/>
      <c r="R762" s="196"/>
      <c r="S762" s="196"/>
      <c r="T762" s="196"/>
      <c r="U762" s="196"/>
      <c r="V762" s="196"/>
      <c r="W762" s="196"/>
      <c r="X762" s="196"/>
      <c r="Y762" s="196"/>
      <c r="Z762" s="196"/>
      <c r="AA762" s="196"/>
      <c r="AB762" s="196"/>
      <c r="AC762" s="196"/>
      <c r="AD762" s="196"/>
      <c r="AE762" s="196"/>
      <c r="AF762" s="196"/>
      <c r="AG762" s="196"/>
      <c r="AH762" s="196"/>
      <c r="AI762" s="196"/>
      <c r="AJ762" s="196"/>
      <c r="AK762" s="196"/>
      <c r="AL762" s="196"/>
      <c r="AM762" s="196"/>
      <c r="AN762" s="196"/>
      <c r="AO762" s="196"/>
      <c r="AP762" s="196"/>
      <c r="AQ762" s="196"/>
      <c r="AR762" s="196"/>
      <c r="AS762" s="196"/>
      <c r="AT762" s="196"/>
      <c r="AU762" s="196"/>
      <c r="AV762" s="196"/>
      <c r="AW762" s="196"/>
      <c r="AX762" s="196"/>
      <c r="AY762" s="196"/>
      <c r="AZ762" s="196"/>
      <c r="BA762" s="196"/>
      <c r="BB762" s="196"/>
      <c r="BC762" s="196"/>
      <c r="BD762" s="196"/>
      <c r="BE762" s="196"/>
      <c r="BF762" s="196"/>
      <c r="BG762" s="196"/>
      <c r="BH762" s="196"/>
      <c r="BI762" s="196"/>
      <c r="BJ762" s="196"/>
      <c r="BK762" s="196"/>
      <c r="BL762" s="196"/>
      <c r="BM762" s="196"/>
      <c r="BN762" s="196"/>
      <c r="BO762" s="196"/>
      <c r="BP762" s="196"/>
      <c r="BQ762" s="196"/>
      <c r="BR762" s="196"/>
      <c r="BS762" s="196"/>
      <c r="BT762" s="196"/>
      <c r="BU762" s="196"/>
      <c r="BV762" s="196"/>
      <c r="BW762" s="196"/>
      <c r="BX762" s="196"/>
      <c r="BY762" s="196"/>
      <c r="BZ762" s="196"/>
      <c r="CA762" s="196"/>
      <c r="CB762" s="196"/>
      <c r="CC762" s="196"/>
      <c r="CD762" s="196"/>
      <c r="CE762" s="196"/>
      <c r="CF762" s="196"/>
      <c r="CG762" s="196"/>
      <c r="CH762" s="196"/>
      <c r="CI762" s="196"/>
      <c r="CJ762" s="196"/>
      <c r="CK762" s="196"/>
      <c r="CL762" s="196"/>
      <c r="CM762" s="196"/>
      <c r="CN762" s="196"/>
      <c r="CO762" s="196"/>
      <c r="CP762" s="196"/>
      <c r="CQ762" s="196"/>
      <c r="CR762" s="196"/>
      <c r="CS762" s="196"/>
      <c r="CT762" s="196"/>
      <c r="CU762" s="196"/>
      <c r="CV762" s="196"/>
      <c r="CW762" s="196"/>
      <c r="CX762" s="196"/>
      <c r="CY762" s="196"/>
      <c r="CZ762" s="196"/>
      <c r="DA762" s="196"/>
      <c r="DB762" s="196"/>
      <c r="DC762" s="196"/>
      <c r="DD762" s="196"/>
      <c r="DE762" s="196"/>
      <c r="DF762" s="196"/>
      <c r="DG762" s="196"/>
      <c r="DH762" s="196"/>
      <c r="DI762" s="196"/>
      <c r="DJ762" s="196"/>
      <c r="DK762" s="196"/>
      <c r="DL762" s="196"/>
      <c r="DM762" s="196"/>
      <c r="DN762" s="196"/>
      <c r="DO762" s="196"/>
      <c r="DP762" s="196"/>
      <c r="DQ762" s="196"/>
      <c r="DR762" s="196"/>
      <c r="DS762" s="196"/>
      <c r="DT762" s="196"/>
      <c r="DU762" s="196"/>
      <c r="DV762" s="196"/>
      <c r="DW762" s="196"/>
      <c r="DX762" s="196"/>
      <c r="DY762" s="196"/>
      <c r="DZ762" s="196"/>
      <c r="EA762" s="196"/>
      <c r="EB762" s="196"/>
      <c r="EC762" s="196"/>
      <c r="ED762" s="196"/>
      <c r="EE762" s="196"/>
      <c r="EF762" s="196"/>
      <c r="EG762" s="196"/>
      <c r="EH762" s="196"/>
      <c r="EI762" s="196"/>
      <c r="EJ762" s="196"/>
      <c r="EK762" s="196"/>
      <c r="EL762" s="196"/>
      <c r="EM762" s="196"/>
      <c r="EN762" s="196"/>
      <c r="EO762" s="196"/>
      <c r="EP762" s="196"/>
      <c r="EQ762" s="196"/>
      <c r="ER762" s="196"/>
      <c r="ES762" s="196"/>
      <c r="ET762" s="196"/>
      <c r="EU762" s="196"/>
      <c r="EV762" s="196"/>
      <c r="EW762" s="196"/>
      <c r="EX762" s="196"/>
      <c r="EY762" s="196"/>
      <c r="EZ762" s="196"/>
      <c r="FA762" s="196"/>
      <c r="FB762" s="196"/>
      <c r="FC762" s="196"/>
      <c r="FD762" s="196"/>
      <c r="FE762" s="196"/>
      <c r="FF762" s="196"/>
      <c r="FG762" s="196"/>
      <c r="FH762" s="196"/>
      <c r="FI762" s="196"/>
      <c r="FJ762" s="196"/>
      <c r="FK762" s="196"/>
      <c r="FL762" s="196"/>
      <c r="FM762" s="196"/>
      <c r="FN762" s="196"/>
      <c r="FO762" s="196"/>
      <c r="FP762" s="196"/>
      <c r="FQ762" s="196"/>
      <c r="FR762" s="196"/>
      <c r="FS762" s="196"/>
      <c r="FT762" s="196"/>
      <c r="FU762" s="196"/>
      <c r="FV762" s="196"/>
      <c r="FW762" s="196"/>
      <c r="FX762" s="196"/>
      <c r="FY762" s="196"/>
      <c r="FZ762" s="196"/>
      <c r="GA762" s="196"/>
      <c r="GB762" s="196"/>
      <c r="GC762" s="196"/>
      <c r="GD762" s="196"/>
      <c r="GE762" s="196"/>
      <c r="GF762" s="196"/>
      <c r="GG762" s="196"/>
      <c r="GH762" s="196"/>
      <c r="GI762" s="196"/>
      <c r="GJ762" s="196"/>
      <c r="GK762" s="196"/>
      <c r="GL762" s="196"/>
      <c r="GM762" s="196"/>
      <c r="GN762" s="196"/>
      <c r="GO762" s="196"/>
      <c r="GP762" s="196"/>
      <c r="GQ762" s="196"/>
      <c r="GR762" s="196"/>
      <c r="GS762" s="196"/>
      <c r="GT762" s="196"/>
      <c r="GU762" s="196"/>
      <c r="GV762" s="196"/>
      <c r="GW762" s="196"/>
      <c r="GX762" s="196"/>
      <c r="GY762" s="196"/>
      <c r="GZ762" s="196"/>
      <c r="HA762" s="196"/>
      <c r="HB762" s="196"/>
      <c r="HC762" s="196"/>
      <c r="HD762" s="196"/>
      <c r="HE762" s="196"/>
      <c r="HF762" s="196"/>
      <c r="HG762" s="196"/>
      <c r="HH762" s="196"/>
      <c r="HI762" s="196"/>
      <c r="HJ762" s="196"/>
      <c r="HK762" s="196"/>
      <c r="HL762" s="196"/>
      <c r="HM762" s="196"/>
      <c r="HN762" s="196"/>
      <c r="HO762" s="196"/>
      <c r="HP762" s="196"/>
      <c r="HQ762" s="196"/>
      <c r="HR762" s="196"/>
      <c r="HS762" s="196"/>
      <c r="HT762" s="196"/>
      <c r="HU762" s="196"/>
      <c r="HV762" s="196"/>
      <c r="HW762" s="196"/>
      <c r="HX762" s="196"/>
      <c r="HY762" s="196"/>
      <c r="HZ762" s="196"/>
      <c r="IA762" s="196"/>
      <c r="IB762" s="196"/>
      <c r="IC762" s="196"/>
      <c r="ID762" s="196"/>
      <c r="IE762" s="196"/>
      <c r="IF762" s="196"/>
      <c r="IG762" s="196"/>
      <c r="IH762" s="196"/>
      <c r="II762" s="196"/>
      <c r="IJ762" s="196"/>
      <c r="IK762" s="196"/>
      <c r="IL762" s="196"/>
      <c r="IM762" s="196"/>
      <c r="IN762" s="196"/>
      <c r="IO762" s="196"/>
      <c r="IP762" s="196"/>
      <c r="IQ762" s="196"/>
      <c r="IR762" s="196"/>
      <c r="IS762" s="196"/>
      <c r="IT762" s="196"/>
      <c r="IU762" s="196"/>
      <c r="IV762" s="196"/>
      <c r="IW762" s="196"/>
      <c r="IX762" s="196"/>
      <c r="IY762" s="196"/>
      <c r="IZ762" s="196"/>
      <c r="JA762" s="196"/>
      <c r="JB762" s="196"/>
      <c r="JC762" s="196"/>
      <c r="JD762" s="196"/>
      <c r="JE762" s="196"/>
      <c r="JF762" s="196"/>
      <c r="JG762" s="196"/>
      <c r="JH762" s="196"/>
      <c r="JI762" s="196"/>
      <c r="JJ762" s="196"/>
      <c r="JK762" s="196"/>
      <c r="JL762" s="196"/>
      <c r="JM762" s="196"/>
      <c r="JN762" s="196"/>
      <c r="JO762" s="196"/>
      <c r="JP762" s="196"/>
      <c r="JQ762" s="196"/>
      <c r="JR762" s="196"/>
      <c r="JS762" s="196"/>
      <c r="JT762" s="196"/>
      <c r="JU762" s="196"/>
      <c r="JV762" s="196"/>
      <c r="JW762" s="196"/>
      <c r="JX762" s="196"/>
      <c r="JY762" s="196"/>
      <c r="JZ762" s="196"/>
      <c r="KA762" s="196"/>
      <c r="KB762" s="196"/>
      <c r="KC762" s="196"/>
      <c r="KD762" s="196"/>
      <c r="KE762" s="196"/>
      <c r="KF762" s="196"/>
      <c r="KG762" s="196"/>
      <c r="KH762" s="196"/>
      <c r="KI762" s="196"/>
      <c r="KJ762" s="196"/>
      <c r="KK762" s="196"/>
      <c r="KL762" s="196"/>
      <c r="KM762" s="196"/>
      <c r="KN762" s="196"/>
      <c r="KO762" s="196"/>
      <c r="KP762" s="196"/>
      <c r="KQ762" s="196"/>
      <c r="KR762" s="196"/>
      <c r="KS762" s="196"/>
      <c r="KT762" s="196"/>
      <c r="KU762" s="196"/>
      <c r="KV762" s="196"/>
      <c r="KW762" s="196"/>
      <c r="KX762" s="196"/>
      <c r="KY762" s="196"/>
      <c r="KZ762" s="196"/>
      <c r="LA762" s="196"/>
      <c r="LB762" s="196"/>
      <c r="LC762" s="196"/>
      <c r="LD762" s="196"/>
      <c r="LE762" s="196"/>
      <c r="LF762" s="196"/>
      <c r="LG762" s="196"/>
      <c r="LH762" s="196"/>
      <c r="LI762" s="196"/>
      <c r="LJ762" s="196"/>
      <c r="LK762" s="196"/>
      <c r="LL762" s="196"/>
      <c r="LM762" s="196"/>
      <c r="LN762" s="196"/>
      <c r="LO762" s="196"/>
      <c r="LP762" s="196"/>
      <c r="LQ762" s="196"/>
      <c r="LR762" s="196"/>
      <c r="LS762" s="196"/>
      <c r="LT762" s="196"/>
      <c r="LU762" s="196"/>
      <c r="LV762" s="196"/>
      <c r="LW762" s="196"/>
      <c r="LX762" s="196"/>
      <c r="LY762" s="196"/>
      <c r="LZ762" s="196"/>
      <c r="MA762" s="196"/>
      <c r="MB762" s="196"/>
      <c r="MC762" s="196"/>
      <c r="MD762" s="196"/>
      <c r="ME762" s="196"/>
      <c r="MF762" s="196"/>
      <c r="MG762" s="196"/>
      <c r="MH762" s="196"/>
      <c r="MI762" s="196"/>
      <c r="MJ762" s="196"/>
      <c r="MK762" s="196"/>
      <c r="ML762" s="196"/>
      <c r="MM762" s="196"/>
      <c r="MN762" s="196"/>
      <c r="MO762" s="196"/>
      <c r="MP762" s="196"/>
      <c r="MQ762" s="196"/>
      <c r="MR762" s="196"/>
      <c r="MS762" s="196"/>
      <c r="MT762" s="196"/>
      <c r="MU762" s="196"/>
      <c r="MV762" s="196"/>
      <c r="MW762" s="196"/>
      <c r="MX762" s="196"/>
      <c r="MY762" s="196"/>
      <c r="MZ762" s="196"/>
      <c r="NA762" s="196"/>
      <c r="NB762" s="196"/>
      <c r="NC762" s="196"/>
      <c r="ND762" s="196"/>
      <c r="NE762" s="196"/>
      <c r="NF762" s="196"/>
      <c r="NG762" s="196"/>
      <c r="NH762" s="196"/>
      <c r="NI762" s="196"/>
      <c r="NJ762" s="196"/>
      <c r="NK762" s="196"/>
      <c r="NL762" s="196"/>
      <c r="NM762" s="196"/>
      <c r="NN762" s="196"/>
      <c r="NO762" s="196"/>
      <c r="NP762" s="196"/>
      <c r="NQ762" s="196"/>
      <c r="NR762" s="196"/>
      <c r="NS762" s="196"/>
      <c r="NT762" s="196"/>
      <c r="NU762" s="196"/>
      <c r="NV762" s="196"/>
      <c r="NW762" s="196"/>
      <c r="NX762" s="196"/>
      <c r="NY762" s="196"/>
      <c r="NZ762" s="196"/>
      <c r="OA762" s="196"/>
      <c r="OB762" s="196"/>
      <c r="OC762" s="196"/>
      <c r="OD762" s="196"/>
      <c r="OE762" s="196"/>
      <c r="OF762" s="196"/>
      <c r="OG762" s="196"/>
      <c r="OH762" s="196"/>
      <c r="OI762" s="196"/>
      <c r="OJ762" s="196"/>
      <c r="OK762" s="196"/>
      <c r="OL762" s="196"/>
      <c r="AFC762" s="196"/>
      <c r="AFD762" s="196"/>
      <c r="AFE762" s="196"/>
      <c r="AFF762" s="196"/>
      <c r="AFG762" s="196"/>
      <c r="AFH762" s="196"/>
      <c r="AFI762" s="196"/>
      <c r="AFJ762" s="196"/>
      <c r="AFK762" s="196"/>
      <c r="AFL762" s="196"/>
      <c r="AFM762" s="196"/>
      <c r="AFN762" s="196"/>
      <c r="AFO762" s="196"/>
      <c r="AFP762" s="196"/>
      <c r="AFQ762" s="196"/>
      <c r="AFR762" s="196"/>
      <c r="AFS762" s="196"/>
      <c r="AFT762" s="196"/>
      <c r="AFU762" s="196"/>
      <c r="AFV762" s="196"/>
      <c r="AFW762" s="196"/>
      <c r="AFX762" s="196"/>
      <c r="AFY762" s="196"/>
      <c r="AFZ762" s="196"/>
      <c r="AGA762" s="196"/>
      <c r="AGB762" s="196"/>
      <c r="AGC762" s="196"/>
      <c r="AGD762" s="196"/>
      <c r="AGE762" s="196"/>
      <c r="AGF762" s="196"/>
      <c r="AGG762" s="196"/>
      <c r="AGH762" s="196"/>
      <c r="AGI762" s="196"/>
      <c r="AGJ762" s="196"/>
      <c r="AGK762" s="196"/>
      <c r="AGL762" s="196"/>
      <c r="AGM762" s="196"/>
      <c r="AGN762" s="196"/>
      <c r="AGO762" s="196"/>
      <c r="AGP762" s="196"/>
    </row>
    <row r="763" spans="1:874" ht="15.75" customHeight="1" x14ac:dyDescent="0.25">
      <c r="A763" s="196"/>
      <c r="B763" s="196"/>
      <c r="C763" s="196"/>
      <c r="D763" s="196"/>
      <c r="E763" s="196"/>
      <c r="F763" s="196"/>
      <c r="G763" s="196"/>
      <c r="H763" s="196"/>
      <c r="I763" s="196"/>
      <c r="J763" s="196"/>
      <c r="K763" s="196"/>
      <c r="L763" s="206"/>
      <c r="M763" s="196"/>
      <c r="N763" s="196"/>
      <c r="O763" s="196"/>
      <c r="P763" s="196"/>
      <c r="Q763" s="196"/>
      <c r="R763" s="196"/>
      <c r="S763" s="196"/>
      <c r="T763" s="196"/>
      <c r="U763" s="196"/>
      <c r="V763" s="196"/>
      <c r="W763" s="196"/>
      <c r="X763" s="196"/>
      <c r="Y763" s="196"/>
      <c r="Z763" s="196"/>
      <c r="AA763" s="196"/>
      <c r="AB763" s="196"/>
      <c r="AC763" s="196"/>
      <c r="AD763" s="196"/>
      <c r="AE763" s="196"/>
      <c r="AF763" s="196"/>
      <c r="AG763" s="196"/>
      <c r="AH763" s="196"/>
      <c r="AI763" s="196"/>
      <c r="AJ763" s="196"/>
      <c r="AK763" s="196"/>
      <c r="AL763" s="196"/>
      <c r="AM763" s="196"/>
      <c r="AN763" s="196"/>
      <c r="AO763" s="196"/>
      <c r="AP763" s="196"/>
      <c r="AQ763" s="196"/>
      <c r="AR763" s="196"/>
      <c r="AS763" s="196"/>
      <c r="AT763" s="196"/>
      <c r="AU763" s="196"/>
      <c r="AV763" s="196"/>
      <c r="AW763" s="196"/>
      <c r="AX763" s="196"/>
      <c r="AY763" s="196"/>
      <c r="AZ763" s="196"/>
      <c r="BA763" s="196"/>
      <c r="BB763" s="196"/>
      <c r="BC763" s="196"/>
      <c r="BD763" s="196"/>
      <c r="BE763" s="196"/>
      <c r="BF763" s="196"/>
      <c r="BG763" s="196"/>
      <c r="BH763" s="196"/>
      <c r="BI763" s="196"/>
      <c r="BJ763" s="196"/>
      <c r="BK763" s="196"/>
      <c r="BL763" s="196"/>
      <c r="BM763" s="196"/>
      <c r="BN763" s="196"/>
      <c r="BO763" s="196"/>
      <c r="BP763" s="196"/>
      <c r="BQ763" s="196"/>
      <c r="BR763" s="196"/>
      <c r="BS763" s="196"/>
      <c r="BT763" s="196"/>
      <c r="BU763" s="196"/>
      <c r="BV763" s="196"/>
      <c r="BW763" s="196"/>
      <c r="BX763" s="196"/>
      <c r="BY763" s="196"/>
      <c r="BZ763" s="196"/>
      <c r="CA763" s="196"/>
      <c r="CB763" s="196"/>
      <c r="CC763" s="196"/>
      <c r="CD763" s="196"/>
      <c r="CE763" s="196"/>
      <c r="CF763" s="196"/>
      <c r="CG763" s="196"/>
      <c r="CH763" s="196"/>
      <c r="CI763" s="196"/>
      <c r="CJ763" s="196"/>
      <c r="CK763" s="196"/>
      <c r="CL763" s="196"/>
      <c r="CM763" s="196"/>
      <c r="CN763" s="196"/>
      <c r="CO763" s="196"/>
      <c r="CP763" s="196"/>
      <c r="CQ763" s="196"/>
      <c r="CR763" s="196"/>
      <c r="CS763" s="196"/>
      <c r="CT763" s="196"/>
      <c r="CU763" s="196"/>
      <c r="CV763" s="196"/>
      <c r="CW763" s="196"/>
      <c r="CX763" s="196"/>
      <c r="CY763" s="196"/>
      <c r="CZ763" s="196"/>
      <c r="DA763" s="196"/>
      <c r="DB763" s="196"/>
      <c r="DC763" s="196"/>
      <c r="DD763" s="196"/>
      <c r="DE763" s="196"/>
      <c r="DF763" s="196"/>
      <c r="DG763" s="196"/>
      <c r="DH763" s="196"/>
      <c r="DI763" s="196"/>
      <c r="DJ763" s="196"/>
      <c r="DK763" s="196"/>
      <c r="DL763" s="196"/>
      <c r="DM763" s="196"/>
      <c r="DN763" s="196"/>
      <c r="DO763" s="196"/>
      <c r="DP763" s="196"/>
      <c r="DQ763" s="196"/>
      <c r="DR763" s="196"/>
      <c r="DS763" s="196"/>
      <c r="DT763" s="196"/>
      <c r="DU763" s="196"/>
      <c r="DV763" s="196"/>
      <c r="DW763" s="196"/>
      <c r="DX763" s="196"/>
      <c r="DY763" s="196"/>
      <c r="DZ763" s="196"/>
      <c r="EA763" s="196"/>
      <c r="EB763" s="196"/>
      <c r="EC763" s="196"/>
      <c r="ED763" s="196"/>
      <c r="EE763" s="196"/>
      <c r="EF763" s="196"/>
      <c r="EG763" s="196"/>
      <c r="EH763" s="196"/>
      <c r="EI763" s="196"/>
      <c r="EJ763" s="196"/>
      <c r="EK763" s="196"/>
      <c r="EL763" s="196"/>
      <c r="EM763" s="196"/>
      <c r="EN763" s="196"/>
      <c r="EO763" s="196"/>
      <c r="EP763" s="196"/>
      <c r="EQ763" s="196"/>
      <c r="ER763" s="196"/>
      <c r="ES763" s="196"/>
      <c r="ET763" s="196"/>
      <c r="EU763" s="196"/>
      <c r="EV763" s="196"/>
      <c r="EW763" s="196"/>
      <c r="EX763" s="196"/>
      <c r="EY763" s="196"/>
      <c r="EZ763" s="196"/>
      <c r="FA763" s="196"/>
      <c r="FB763" s="196"/>
      <c r="FC763" s="196"/>
      <c r="FD763" s="196"/>
      <c r="FE763" s="196"/>
      <c r="FF763" s="196"/>
      <c r="FG763" s="196"/>
      <c r="FH763" s="196"/>
      <c r="FI763" s="196"/>
      <c r="FJ763" s="196"/>
      <c r="FK763" s="196"/>
      <c r="FL763" s="196"/>
      <c r="FM763" s="196"/>
      <c r="FN763" s="196"/>
      <c r="FO763" s="196"/>
      <c r="FP763" s="196"/>
      <c r="FQ763" s="196"/>
      <c r="FR763" s="196"/>
      <c r="FS763" s="196"/>
      <c r="FT763" s="196"/>
      <c r="FU763" s="196"/>
      <c r="FV763" s="196"/>
      <c r="FW763" s="196"/>
      <c r="FX763" s="196"/>
      <c r="FY763" s="196"/>
      <c r="FZ763" s="196"/>
      <c r="GA763" s="196"/>
      <c r="GB763" s="196"/>
      <c r="GC763" s="196"/>
      <c r="GD763" s="196"/>
      <c r="GE763" s="196"/>
      <c r="GF763" s="196"/>
      <c r="GG763" s="196"/>
      <c r="GH763" s="196"/>
      <c r="GI763" s="196"/>
      <c r="GJ763" s="196"/>
      <c r="GK763" s="196"/>
      <c r="GL763" s="196"/>
      <c r="GM763" s="196"/>
      <c r="GN763" s="196"/>
      <c r="GO763" s="196"/>
      <c r="GP763" s="196"/>
      <c r="GQ763" s="196"/>
      <c r="GR763" s="196"/>
      <c r="GS763" s="196"/>
      <c r="GT763" s="196"/>
      <c r="GU763" s="196"/>
      <c r="GV763" s="196"/>
      <c r="GW763" s="196"/>
      <c r="GX763" s="196"/>
      <c r="GY763" s="196"/>
      <c r="GZ763" s="196"/>
      <c r="HA763" s="196"/>
      <c r="HB763" s="196"/>
      <c r="HC763" s="196"/>
      <c r="HD763" s="196"/>
      <c r="HE763" s="196"/>
      <c r="HF763" s="196"/>
      <c r="HG763" s="196"/>
      <c r="HH763" s="196"/>
      <c r="HI763" s="196"/>
      <c r="HJ763" s="196"/>
      <c r="HK763" s="196"/>
      <c r="HL763" s="196"/>
      <c r="HM763" s="196"/>
      <c r="HN763" s="196"/>
      <c r="HO763" s="196"/>
      <c r="HP763" s="196"/>
      <c r="HQ763" s="196"/>
      <c r="HR763" s="196"/>
      <c r="HS763" s="196"/>
      <c r="HT763" s="196"/>
      <c r="HU763" s="196"/>
      <c r="HV763" s="196"/>
      <c r="HW763" s="196"/>
      <c r="HX763" s="196"/>
      <c r="HY763" s="196"/>
      <c r="HZ763" s="196"/>
      <c r="IA763" s="196"/>
      <c r="IB763" s="196"/>
      <c r="IC763" s="196"/>
      <c r="ID763" s="196"/>
      <c r="IE763" s="196"/>
      <c r="IF763" s="196"/>
      <c r="IG763" s="196"/>
      <c r="IH763" s="196"/>
      <c r="II763" s="196"/>
      <c r="IJ763" s="196"/>
      <c r="IK763" s="196"/>
      <c r="IL763" s="196"/>
      <c r="IM763" s="196"/>
      <c r="IN763" s="196"/>
      <c r="IO763" s="196"/>
      <c r="IP763" s="196"/>
      <c r="IQ763" s="196"/>
      <c r="IR763" s="196"/>
      <c r="IS763" s="196"/>
      <c r="IT763" s="196"/>
      <c r="IU763" s="196"/>
      <c r="IV763" s="196"/>
      <c r="IW763" s="196"/>
      <c r="IX763" s="196"/>
      <c r="IY763" s="196"/>
      <c r="IZ763" s="196"/>
      <c r="JA763" s="196"/>
      <c r="JB763" s="196"/>
      <c r="JC763" s="196"/>
      <c r="JD763" s="196"/>
      <c r="JE763" s="196"/>
      <c r="JF763" s="196"/>
      <c r="JG763" s="196"/>
      <c r="JH763" s="196"/>
      <c r="JI763" s="196"/>
      <c r="JJ763" s="196"/>
      <c r="JK763" s="196"/>
      <c r="JL763" s="196"/>
      <c r="JM763" s="196"/>
      <c r="JN763" s="196"/>
      <c r="JO763" s="196"/>
      <c r="JP763" s="196"/>
      <c r="JQ763" s="196"/>
      <c r="JR763" s="196"/>
      <c r="JS763" s="196"/>
      <c r="JT763" s="196"/>
      <c r="JU763" s="196"/>
      <c r="JV763" s="196"/>
      <c r="JW763" s="196"/>
      <c r="JX763" s="196"/>
      <c r="JY763" s="196"/>
      <c r="JZ763" s="196"/>
      <c r="KA763" s="196"/>
      <c r="KB763" s="196"/>
      <c r="KC763" s="196"/>
      <c r="KD763" s="196"/>
      <c r="KE763" s="196"/>
      <c r="KF763" s="196"/>
      <c r="KG763" s="196"/>
      <c r="KH763" s="196"/>
      <c r="KI763" s="196"/>
      <c r="KJ763" s="196"/>
      <c r="KK763" s="196"/>
      <c r="KL763" s="196"/>
      <c r="KM763" s="196"/>
      <c r="KN763" s="196"/>
      <c r="KO763" s="196"/>
      <c r="KP763" s="196"/>
      <c r="KQ763" s="196"/>
      <c r="KR763" s="196"/>
      <c r="KS763" s="196"/>
      <c r="KT763" s="196"/>
      <c r="KU763" s="196"/>
      <c r="KV763" s="196"/>
      <c r="KW763" s="196"/>
      <c r="KX763" s="196"/>
      <c r="KY763" s="196"/>
      <c r="KZ763" s="196"/>
      <c r="LA763" s="196"/>
      <c r="LB763" s="196"/>
      <c r="LC763" s="196"/>
      <c r="LD763" s="196"/>
      <c r="LE763" s="196"/>
      <c r="LF763" s="196"/>
      <c r="LG763" s="196"/>
      <c r="LH763" s="196"/>
      <c r="LI763" s="196"/>
      <c r="LJ763" s="196"/>
      <c r="LK763" s="196"/>
      <c r="LL763" s="196"/>
      <c r="LM763" s="196"/>
      <c r="LN763" s="196"/>
      <c r="LO763" s="196"/>
      <c r="LP763" s="196"/>
      <c r="LQ763" s="196"/>
      <c r="LR763" s="196"/>
      <c r="LS763" s="196"/>
      <c r="LT763" s="196"/>
      <c r="LU763" s="196"/>
      <c r="LV763" s="196"/>
      <c r="LW763" s="196"/>
      <c r="LX763" s="196"/>
      <c r="LY763" s="196"/>
      <c r="LZ763" s="196"/>
      <c r="MA763" s="196"/>
      <c r="MB763" s="196"/>
      <c r="MC763" s="196"/>
      <c r="MD763" s="196"/>
      <c r="ME763" s="196"/>
      <c r="MF763" s="196"/>
      <c r="MG763" s="196"/>
      <c r="MH763" s="196"/>
      <c r="MI763" s="196"/>
      <c r="MJ763" s="196"/>
      <c r="MK763" s="196"/>
      <c r="ML763" s="196"/>
      <c r="MM763" s="196"/>
      <c r="MN763" s="196"/>
      <c r="MO763" s="196"/>
      <c r="MP763" s="196"/>
      <c r="MQ763" s="196"/>
      <c r="MR763" s="196"/>
      <c r="MS763" s="196"/>
      <c r="MT763" s="196"/>
      <c r="MU763" s="196"/>
      <c r="MV763" s="196"/>
      <c r="MW763" s="196"/>
      <c r="MX763" s="196"/>
      <c r="MY763" s="196"/>
      <c r="MZ763" s="196"/>
      <c r="NA763" s="196"/>
      <c r="NB763" s="196"/>
      <c r="NC763" s="196"/>
      <c r="ND763" s="196"/>
      <c r="NE763" s="196"/>
      <c r="NF763" s="196"/>
      <c r="NG763" s="196"/>
      <c r="NH763" s="196"/>
      <c r="NI763" s="196"/>
      <c r="NJ763" s="196"/>
      <c r="NK763" s="196"/>
      <c r="NL763" s="196"/>
      <c r="NM763" s="196"/>
      <c r="NN763" s="196"/>
      <c r="NO763" s="196"/>
      <c r="NP763" s="196"/>
      <c r="NQ763" s="196"/>
      <c r="NR763" s="196"/>
      <c r="NS763" s="196"/>
      <c r="NT763" s="196"/>
      <c r="NU763" s="196"/>
      <c r="NV763" s="196"/>
      <c r="NW763" s="196"/>
      <c r="NX763" s="196"/>
      <c r="NY763" s="196"/>
      <c r="NZ763" s="196"/>
      <c r="OA763" s="196"/>
      <c r="OB763" s="196"/>
      <c r="OC763" s="196"/>
      <c r="OD763" s="196"/>
      <c r="OE763" s="196"/>
      <c r="OF763" s="196"/>
      <c r="OG763" s="196"/>
      <c r="OH763" s="196"/>
      <c r="OI763" s="196"/>
      <c r="OJ763" s="196"/>
      <c r="OK763" s="196"/>
      <c r="OL763" s="196"/>
      <c r="AFC763" s="196"/>
      <c r="AFD763" s="196"/>
      <c r="AFE763" s="196"/>
      <c r="AFF763" s="196"/>
      <c r="AFG763" s="196"/>
      <c r="AFH763" s="196"/>
      <c r="AFI763" s="196"/>
      <c r="AFJ763" s="196"/>
      <c r="AFK763" s="196"/>
      <c r="AFL763" s="196"/>
      <c r="AFM763" s="196"/>
      <c r="AFN763" s="196"/>
      <c r="AFO763" s="196"/>
      <c r="AFP763" s="196"/>
      <c r="AFQ763" s="196"/>
      <c r="AFR763" s="196"/>
      <c r="AFS763" s="196"/>
      <c r="AFT763" s="196"/>
      <c r="AFU763" s="196"/>
      <c r="AFV763" s="196"/>
      <c r="AFW763" s="196"/>
      <c r="AFX763" s="196"/>
      <c r="AFY763" s="196"/>
      <c r="AFZ763" s="196"/>
      <c r="AGA763" s="196"/>
      <c r="AGB763" s="196"/>
      <c r="AGC763" s="196"/>
      <c r="AGD763" s="196"/>
      <c r="AGE763" s="196"/>
      <c r="AGF763" s="196"/>
      <c r="AGG763" s="196"/>
      <c r="AGH763" s="196"/>
      <c r="AGI763" s="196"/>
      <c r="AGJ763" s="196"/>
      <c r="AGK763" s="196"/>
      <c r="AGL763" s="196"/>
      <c r="AGM763" s="196"/>
      <c r="AGN763" s="196"/>
      <c r="AGO763" s="196"/>
      <c r="AGP763" s="196"/>
    </row>
    <row r="764" spans="1:874" ht="15.75" customHeight="1" x14ac:dyDescent="0.25">
      <c r="A764" s="196"/>
      <c r="B764" s="196"/>
      <c r="C764" s="196"/>
      <c r="D764" s="196"/>
      <c r="E764" s="196"/>
      <c r="F764" s="196"/>
      <c r="G764" s="196"/>
      <c r="H764" s="196"/>
      <c r="I764" s="196"/>
      <c r="J764" s="196"/>
      <c r="K764" s="196"/>
      <c r="L764" s="206"/>
      <c r="M764" s="196"/>
      <c r="N764" s="196"/>
      <c r="O764" s="196"/>
      <c r="P764" s="196"/>
      <c r="Q764" s="196"/>
      <c r="R764" s="196"/>
      <c r="S764" s="196"/>
      <c r="T764" s="196"/>
      <c r="U764" s="196"/>
      <c r="V764" s="196"/>
      <c r="W764" s="196"/>
      <c r="X764" s="196"/>
      <c r="Y764" s="196"/>
      <c r="Z764" s="196"/>
      <c r="AA764" s="196"/>
      <c r="AB764" s="196"/>
      <c r="AC764" s="196"/>
      <c r="AD764" s="196"/>
      <c r="AE764" s="196"/>
      <c r="AF764" s="196"/>
      <c r="AG764" s="196"/>
      <c r="AH764" s="196"/>
      <c r="AI764" s="196"/>
      <c r="AJ764" s="196"/>
      <c r="AK764" s="196"/>
      <c r="AL764" s="196"/>
      <c r="AM764" s="196"/>
      <c r="AN764" s="196"/>
      <c r="AO764" s="196"/>
      <c r="AP764" s="196"/>
      <c r="AQ764" s="196"/>
      <c r="AR764" s="196"/>
      <c r="AS764" s="196"/>
      <c r="AT764" s="196"/>
      <c r="AU764" s="196"/>
      <c r="AV764" s="196"/>
      <c r="AW764" s="196"/>
      <c r="AX764" s="196"/>
      <c r="AY764" s="196"/>
      <c r="AZ764" s="196"/>
      <c r="BA764" s="196"/>
      <c r="BB764" s="196"/>
      <c r="BC764" s="196"/>
      <c r="BD764" s="196"/>
      <c r="BE764" s="196"/>
      <c r="BF764" s="196"/>
      <c r="BG764" s="196"/>
      <c r="BH764" s="196"/>
      <c r="BI764" s="196"/>
      <c r="BJ764" s="196"/>
      <c r="BK764" s="196"/>
      <c r="BL764" s="196"/>
      <c r="BM764" s="196"/>
      <c r="BN764" s="196"/>
      <c r="BO764" s="196"/>
      <c r="BP764" s="196"/>
      <c r="BQ764" s="196"/>
      <c r="BR764" s="196"/>
      <c r="BS764" s="196"/>
      <c r="BT764" s="196"/>
      <c r="BU764" s="196"/>
      <c r="BV764" s="196"/>
      <c r="BW764" s="196"/>
      <c r="BX764" s="196"/>
      <c r="BY764" s="196"/>
      <c r="BZ764" s="196"/>
      <c r="CA764" s="196"/>
      <c r="CB764" s="196"/>
      <c r="CC764" s="196"/>
      <c r="CD764" s="196"/>
      <c r="CE764" s="196"/>
      <c r="CF764" s="196"/>
      <c r="CG764" s="196"/>
      <c r="CH764" s="196"/>
      <c r="CI764" s="196"/>
      <c r="CJ764" s="196"/>
      <c r="CK764" s="196"/>
      <c r="CL764" s="196"/>
      <c r="CM764" s="196"/>
      <c r="CN764" s="196"/>
      <c r="CO764" s="196"/>
      <c r="CP764" s="196"/>
      <c r="CQ764" s="196"/>
      <c r="CR764" s="196"/>
      <c r="CS764" s="196"/>
      <c r="CT764" s="196"/>
      <c r="CU764" s="196"/>
      <c r="CV764" s="196"/>
      <c r="CW764" s="196"/>
      <c r="CX764" s="196"/>
      <c r="CY764" s="196"/>
      <c r="CZ764" s="196"/>
      <c r="DA764" s="196"/>
      <c r="DB764" s="196"/>
      <c r="DC764" s="196"/>
      <c r="DD764" s="196"/>
      <c r="DE764" s="196"/>
      <c r="DF764" s="196"/>
      <c r="DG764" s="196"/>
      <c r="DH764" s="196"/>
      <c r="DI764" s="196"/>
      <c r="DJ764" s="196"/>
      <c r="DK764" s="196"/>
      <c r="DL764" s="196"/>
      <c r="DM764" s="196"/>
      <c r="DN764" s="196"/>
      <c r="DO764" s="196"/>
      <c r="DP764" s="196"/>
      <c r="DQ764" s="196"/>
      <c r="DR764" s="196"/>
      <c r="DS764" s="196"/>
      <c r="DT764" s="196"/>
      <c r="DU764" s="196"/>
      <c r="DV764" s="196"/>
      <c r="DW764" s="196"/>
      <c r="DX764" s="196"/>
      <c r="DY764" s="196"/>
      <c r="DZ764" s="196"/>
      <c r="EA764" s="196"/>
      <c r="EB764" s="196"/>
      <c r="EC764" s="196"/>
      <c r="ED764" s="196"/>
      <c r="EE764" s="196"/>
      <c r="EF764" s="196"/>
      <c r="EG764" s="196"/>
      <c r="EH764" s="196"/>
      <c r="EI764" s="196"/>
      <c r="EJ764" s="196"/>
      <c r="EK764" s="196"/>
      <c r="EL764" s="196"/>
      <c r="EM764" s="196"/>
      <c r="EN764" s="196"/>
      <c r="EO764" s="196"/>
      <c r="EP764" s="196"/>
      <c r="EQ764" s="196"/>
      <c r="ER764" s="196"/>
      <c r="ES764" s="196"/>
      <c r="ET764" s="196"/>
      <c r="EU764" s="196"/>
      <c r="EV764" s="196"/>
      <c r="EW764" s="196"/>
      <c r="EX764" s="196"/>
      <c r="EY764" s="196"/>
      <c r="EZ764" s="196"/>
      <c r="FA764" s="196"/>
      <c r="FB764" s="196"/>
      <c r="FC764" s="196"/>
      <c r="FD764" s="196"/>
      <c r="FE764" s="196"/>
      <c r="FF764" s="196"/>
      <c r="FG764" s="196"/>
      <c r="FH764" s="196"/>
      <c r="FI764" s="196"/>
      <c r="FJ764" s="196"/>
      <c r="FK764" s="196"/>
      <c r="FL764" s="196"/>
      <c r="FM764" s="196"/>
      <c r="FN764" s="196"/>
      <c r="FO764" s="196"/>
      <c r="FP764" s="196"/>
      <c r="FQ764" s="196"/>
      <c r="FR764" s="196"/>
      <c r="FS764" s="196"/>
      <c r="FT764" s="196"/>
      <c r="FU764" s="196"/>
      <c r="FV764" s="196"/>
      <c r="FW764" s="196"/>
      <c r="FX764" s="196"/>
      <c r="FY764" s="196"/>
      <c r="FZ764" s="196"/>
      <c r="GA764" s="196"/>
      <c r="GB764" s="196"/>
      <c r="GC764" s="196"/>
      <c r="GD764" s="196"/>
      <c r="GE764" s="196"/>
      <c r="GF764" s="196"/>
      <c r="GG764" s="196"/>
      <c r="GH764" s="196"/>
      <c r="GI764" s="196"/>
      <c r="GJ764" s="196"/>
      <c r="GK764" s="196"/>
      <c r="GL764" s="196"/>
      <c r="GM764" s="196"/>
      <c r="GN764" s="196"/>
      <c r="GO764" s="196"/>
      <c r="GP764" s="196"/>
      <c r="GQ764" s="196"/>
      <c r="GR764" s="196"/>
      <c r="GS764" s="196"/>
      <c r="GT764" s="196"/>
      <c r="GU764" s="196"/>
      <c r="GV764" s="196"/>
      <c r="GW764" s="196"/>
      <c r="GX764" s="196"/>
      <c r="GY764" s="196"/>
      <c r="GZ764" s="196"/>
      <c r="HA764" s="196"/>
      <c r="HB764" s="196"/>
      <c r="HC764" s="196"/>
      <c r="HD764" s="196"/>
      <c r="HE764" s="196"/>
      <c r="HF764" s="196"/>
      <c r="HG764" s="196"/>
      <c r="HH764" s="196"/>
      <c r="HI764" s="196"/>
      <c r="HJ764" s="196"/>
      <c r="HK764" s="196"/>
      <c r="HL764" s="196"/>
      <c r="HM764" s="196"/>
      <c r="HN764" s="196"/>
      <c r="HO764" s="196"/>
      <c r="HP764" s="196"/>
      <c r="HQ764" s="196"/>
      <c r="HR764" s="196"/>
      <c r="HS764" s="196"/>
      <c r="HT764" s="196"/>
      <c r="HU764" s="196"/>
      <c r="HV764" s="196"/>
      <c r="HW764" s="196"/>
      <c r="HX764" s="196"/>
      <c r="HY764" s="196"/>
      <c r="HZ764" s="196"/>
      <c r="IA764" s="196"/>
      <c r="IB764" s="196"/>
      <c r="IC764" s="196"/>
      <c r="ID764" s="196"/>
      <c r="IE764" s="196"/>
      <c r="IF764" s="196"/>
      <c r="IG764" s="196"/>
      <c r="IH764" s="196"/>
      <c r="II764" s="196"/>
      <c r="IJ764" s="196"/>
      <c r="IK764" s="196"/>
      <c r="IL764" s="196"/>
      <c r="IM764" s="196"/>
      <c r="IN764" s="196"/>
      <c r="IO764" s="196"/>
      <c r="IP764" s="196"/>
      <c r="IQ764" s="196"/>
      <c r="IR764" s="196"/>
      <c r="IS764" s="196"/>
      <c r="IT764" s="196"/>
      <c r="IU764" s="196"/>
      <c r="IV764" s="196"/>
      <c r="IW764" s="196"/>
      <c r="IX764" s="196"/>
      <c r="IY764" s="196"/>
      <c r="IZ764" s="196"/>
      <c r="JA764" s="196"/>
      <c r="JB764" s="196"/>
      <c r="JC764" s="196"/>
      <c r="JD764" s="196"/>
      <c r="JE764" s="196"/>
      <c r="JF764" s="196"/>
      <c r="JG764" s="196"/>
      <c r="JH764" s="196"/>
      <c r="JI764" s="196"/>
      <c r="JJ764" s="196"/>
      <c r="JK764" s="196"/>
      <c r="JL764" s="196"/>
      <c r="JM764" s="196"/>
      <c r="JN764" s="196"/>
      <c r="JO764" s="196"/>
      <c r="JP764" s="196"/>
      <c r="JQ764" s="196"/>
      <c r="JR764" s="196"/>
      <c r="JS764" s="196"/>
      <c r="JT764" s="196"/>
      <c r="JU764" s="196"/>
      <c r="JV764" s="196"/>
      <c r="JW764" s="196"/>
      <c r="JX764" s="196"/>
      <c r="JY764" s="196"/>
      <c r="JZ764" s="196"/>
      <c r="KA764" s="196"/>
      <c r="KB764" s="196"/>
      <c r="KC764" s="196"/>
      <c r="KD764" s="196"/>
      <c r="KE764" s="196"/>
      <c r="KF764" s="196"/>
      <c r="KG764" s="196"/>
      <c r="KH764" s="196"/>
      <c r="KI764" s="196"/>
      <c r="KJ764" s="196"/>
      <c r="KK764" s="196"/>
      <c r="KL764" s="196"/>
      <c r="KM764" s="196"/>
      <c r="KN764" s="196"/>
      <c r="KO764" s="196"/>
      <c r="KP764" s="196"/>
      <c r="KQ764" s="196"/>
      <c r="KR764" s="196"/>
      <c r="KS764" s="196"/>
      <c r="KT764" s="196"/>
      <c r="KU764" s="196"/>
      <c r="KV764" s="196"/>
      <c r="KW764" s="196"/>
      <c r="KX764" s="196"/>
      <c r="KY764" s="196"/>
      <c r="KZ764" s="196"/>
      <c r="LA764" s="196"/>
      <c r="LB764" s="196"/>
      <c r="LC764" s="196"/>
      <c r="LD764" s="196"/>
      <c r="LE764" s="196"/>
      <c r="LF764" s="196"/>
      <c r="LG764" s="196"/>
      <c r="LH764" s="196"/>
      <c r="LI764" s="196"/>
      <c r="LJ764" s="196"/>
      <c r="LK764" s="196"/>
      <c r="LL764" s="196"/>
      <c r="LM764" s="196"/>
      <c r="LN764" s="196"/>
      <c r="LO764" s="196"/>
      <c r="LP764" s="196"/>
      <c r="LQ764" s="196"/>
      <c r="LR764" s="196"/>
      <c r="LS764" s="196"/>
      <c r="LT764" s="196"/>
      <c r="LU764" s="196"/>
      <c r="LV764" s="196"/>
      <c r="LW764" s="196"/>
      <c r="LX764" s="196"/>
      <c r="LY764" s="196"/>
      <c r="LZ764" s="196"/>
      <c r="MA764" s="196"/>
      <c r="MB764" s="196"/>
      <c r="MC764" s="196"/>
      <c r="MD764" s="196"/>
      <c r="ME764" s="196"/>
      <c r="MF764" s="196"/>
      <c r="MG764" s="196"/>
      <c r="MH764" s="196"/>
      <c r="MI764" s="196"/>
      <c r="MJ764" s="196"/>
      <c r="MK764" s="196"/>
      <c r="ML764" s="196"/>
      <c r="MM764" s="196"/>
      <c r="MN764" s="196"/>
      <c r="MO764" s="196"/>
      <c r="MP764" s="196"/>
      <c r="MQ764" s="196"/>
      <c r="MR764" s="196"/>
      <c r="MS764" s="196"/>
      <c r="MT764" s="196"/>
      <c r="MU764" s="196"/>
      <c r="MV764" s="196"/>
      <c r="MW764" s="196"/>
      <c r="MX764" s="196"/>
      <c r="MY764" s="196"/>
      <c r="MZ764" s="196"/>
      <c r="NA764" s="196"/>
      <c r="NB764" s="196"/>
      <c r="NC764" s="196"/>
      <c r="ND764" s="196"/>
      <c r="NE764" s="196"/>
      <c r="NF764" s="196"/>
      <c r="NG764" s="196"/>
      <c r="NH764" s="196"/>
      <c r="NI764" s="196"/>
      <c r="NJ764" s="196"/>
      <c r="NK764" s="196"/>
      <c r="NL764" s="196"/>
      <c r="NM764" s="196"/>
      <c r="NN764" s="196"/>
      <c r="NO764" s="196"/>
      <c r="NP764" s="196"/>
      <c r="NQ764" s="196"/>
      <c r="NR764" s="196"/>
      <c r="NS764" s="196"/>
      <c r="NT764" s="196"/>
      <c r="NU764" s="196"/>
      <c r="NV764" s="196"/>
      <c r="NW764" s="196"/>
      <c r="NX764" s="196"/>
      <c r="NY764" s="196"/>
      <c r="NZ764" s="196"/>
      <c r="OA764" s="196"/>
      <c r="OB764" s="196"/>
      <c r="OC764" s="196"/>
      <c r="OD764" s="196"/>
      <c r="OE764" s="196"/>
      <c r="OF764" s="196"/>
      <c r="OG764" s="196"/>
      <c r="OH764" s="196"/>
      <c r="OI764" s="196"/>
      <c r="OJ764" s="196"/>
      <c r="OK764" s="196"/>
      <c r="OL764" s="196"/>
      <c r="AFC764" s="196"/>
      <c r="AFD764" s="196"/>
      <c r="AFE764" s="196"/>
      <c r="AFF764" s="196"/>
      <c r="AFG764" s="196"/>
      <c r="AFH764" s="196"/>
      <c r="AFI764" s="196"/>
      <c r="AFJ764" s="196"/>
      <c r="AFK764" s="196"/>
      <c r="AFL764" s="196"/>
      <c r="AFM764" s="196"/>
      <c r="AFN764" s="196"/>
      <c r="AFO764" s="196"/>
      <c r="AFP764" s="196"/>
      <c r="AFQ764" s="196"/>
      <c r="AFR764" s="196"/>
      <c r="AFS764" s="196"/>
      <c r="AFT764" s="196"/>
      <c r="AFU764" s="196"/>
      <c r="AFV764" s="196"/>
      <c r="AFW764" s="196"/>
      <c r="AFX764" s="196"/>
      <c r="AFY764" s="196"/>
      <c r="AFZ764" s="196"/>
      <c r="AGA764" s="196"/>
      <c r="AGB764" s="196"/>
      <c r="AGC764" s="196"/>
      <c r="AGD764" s="196"/>
      <c r="AGE764" s="196"/>
      <c r="AGF764" s="196"/>
      <c r="AGG764" s="196"/>
      <c r="AGH764" s="196"/>
      <c r="AGI764" s="196"/>
      <c r="AGJ764" s="196"/>
      <c r="AGK764" s="196"/>
      <c r="AGL764" s="196"/>
      <c r="AGM764" s="196"/>
      <c r="AGN764" s="196"/>
      <c r="AGO764" s="196"/>
      <c r="AGP764" s="196"/>
    </row>
    <row r="765" spans="1:874" ht="15.75" customHeight="1" x14ac:dyDescent="0.25">
      <c r="A765" s="196"/>
      <c r="B765" s="196"/>
      <c r="C765" s="196"/>
      <c r="D765" s="196"/>
      <c r="E765" s="196"/>
      <c r="F765" s="196"/>
      <c r="G765" s="196"/>
      <c r="H765" s="196"/>
      <c r="I765" s="196"/>
      <c r="J765" s="196"/>
      <c r="K765" s="196"/>
      <c r="L765" s="206"/>
      <c r="M765" s="196"/>
      <c r="N765" s="196"/>
      <c r="O765" s="196"/>
      <c r="P765" s="196"/>
      <c r="Q765" s="196"/>
      <c r="R765" s="196"/>
      <c r="S765" s="196"/>
      <c r="T765" s="196"/>
      <c r="U765" s="196"/>
      <c r="V765" s="196"/>
      <c r="W765" s="196"/>
      <c r="X765" s="196"/>
      <c r="Y765" s="196"/>
      <c r="Z765" s="196"/>
      <c r="AA765" s="196"/>
      <c r="AB765" s="196"/>
      <c r="AC765" s="196"/>
      <c r="AD765" s="196"/>
      <c r="AE765" s="196"/>
      <c r="AF765" s="196"/>
      <c r="AG765" s="196"/>
      <c r="AH765" s="196"/>
      <c r="AI765" s="196"/>
      <c r="AJ765" s="196"/>
      <c r="AK765" s="196"/>
      <c r="AL765" s="196"/>
      <c r="AM765" s="196"/>
      <c r="AN765" s="196"/>
      <c r="AO765" s="196"/>
      <c r="AP765" s="196"/>
      <c r="AQ765" s="196"/>
      <c r="AR765" s="196"/>
      <c r="AS765" s="196"/>
      <c r="AT765" s="196"/>
      <c r="AU765" s="196"/>
      <c r="AV765" s="196"/>
      <c r="AW765" s="196"/>
      <c r="AX765" s="196"/>
      <c r="AY765" s="196"/>
      <c r="AZ765" s="196"/>
      <c r="BA765" s="196"/>
      <c r="BB765" s="196"/>
      <c r="BC765" s="196"/>
      <c r="BD765" s="196"/>
      <c r="BE765" s="196"/>
      <c r="BF765" s="196"/>
      <c r="BG765" s="196"/>
      <c r="BH765" s="196"/>
      <c r="BI765" s="196"/>
      <c r="BJ765" s="196"/>
      <c r="BK765" s="196"/>
      <c r="BL765" s="196"/>
      <c r="BM765" s="196"/>
      <c r="BN765" s="196"/>
      <c r="BO765" s="196"/>
      <c r="BP765" s="196"/>
      <c r="BQ765" s="196"/>
      <c r="BR765" s="196"/>
      <c r="BS765" s="196"/>
      <c r="BT765" s="196"/>
      <c r="BU765" s="196"/>
      <c r="BV765" s="196"/>
      <c r="BW765" s="196"/>
      <c r="BX765" s="196"/>
      <c r="BY765" s="196"/>
      <c r="BZ765" s="196"/>
      <c r="CA765" s="196"/>
      <c r="CB765" s="196"/>
      <c r="CC765" s="196"/>
      <c r="CD765" s="196"/>
      <c r="CE765" s="196"/>
      <c r="CF765" s="196"/>
      <c r="CG765" s="196"/>
      <c r="CH765" s="196"/>
      <c r="CI765" s="196"/>
      <c r="CJ765" s="196"/>
      <c r="CK765" s="196"/>
      <c r="CL765" s="196"/>
      <c r="CM765" s="196"/>
      <c r="CN765" s="196"/>
      <c r="CO765" s="196"/>
      <c r="CP765" s="196"/>
      <c r="CQ765" s="196"/>
      <c r="CR765" s="196"/>
      <c r="CS765" s="196"/>
      <c r="CT765" s="196"/>
      <c r="CU765" s="196"/>
      <c r="CV765" s="196"/>
      <c r="CW765" s="196"/>
      <c r="CX765" s="196"/>
      <c r="CY765" s="196"/>
      <c r="CZ765" s="196"/>
      <c r="DA765" s="196"/>
      <c r="DB765" s="196"/>
      <c r="DC765" s="196"/>
      <c r="DD765" s="196"/>
      <c r="DE765" s="196"/>
      <c r="DF765" s="196"/>
      <c r="DG765" s="196"/>
      <c r="DH765" s="196"/>
      <c r="DI765" s="196"/>
      <c r="DJ765" s="196"/>
      <c r="DK765" s="196"/>
      <c r="DL765" s="196"/>
      <c r="DM765" s="196"/>
      <c r="DN765" s="196"/>
      <c r="DO765" s="196"/>
      <c r="DP765" s="196"/>
      <c r="DQ765" s="196"/>
      <c r="DR765" s="196"/>
      <c r="DS765" s="196"/>
      <c r="DT765" s="196"/>
      <c r="DU765" s="196"/>
      <c r="DV765" s="196"/>
      <c r="DW765" s="196"/>
      <c r="DX765" s="196"/>
      <c r="DY765" s="196"/>
      <c r="DZ765" s="196"/>
      <c r="EA765" s="196"/>
      <c r="EB765" s="196"/>
      <c r="EC765" s="196"/>
      <c r="ED765" s="196"/>
      <c r="EE765" s="196"/>
      <c r="EF765" s="196"/>
      <c r="EG765" s="196"/>
      <c r="EH765" s="196"/>
      <c r="EI765" s="196"/>
      <c r="EJ765" s="196"/>
      <c r="EK765" s="196"/>
      <c r="EL765" s="196"/>
      <c r="EM765" s="196"/>
      <c r="EN765" s="196"/>
      <c r="EO765" s="196"/>
      <c r="EP765" s="196"/>
      <c r="EQ765" s="196"/>
      <c r="ER765" s="196"/>
      <c r="ES765" s="196"/>
      <c r="ET765" s="196"/>
      <c r="EU765" s="196"/>
      <c r="EV765" s="196"/>
      <c r="EW765" s="196"/>
      <c r="EX765" s="196"/>
      <c r="EY765" s="196"/>
      <c r="EZ765" s="196"/>
      <c r="FA765" s="196"/>
      <c r="FB765" s="196"/>
      <c r="FC765" s="196"/>
      <c r="FD765" s="196"/>
      <c r="FE765" s="196"/>
      <c r="FF765" s="196"/>
      <c r="FG765" s="196"/>
      <c r="FH765" s="196"/>
      <c r="FI765" s="196"/>
      <c r="FJ765" s="196"/>
      <c r="FK765" s="196"/>
      <c r="FL765" s="196"/>
      <c r="FM765" s="196"/>
      <c r="FN765" s="196"/>
      <c r="FO765" s="196"/>
      <c r="FP765" s="196"/>
      <c r="FQ765" s="196"/>
      <c r="FR765" s="196"/>
      <c r="FS765" s="196"/>
      <c r="FT765" s="196"/>
      <c r="FU765" s="196"/>
      <c r="FV765" s="196"/>
      <c r="FW765" s="196"/>
      <c r="FX765" s="196"/>
      <c r="FY765" s="196"/>
      <c r="FZ765" s="196"/>
      <c r="GA765" s="196"/>
      <c r="GB765" s="196"/>
      <c r="GC765" s="196"/>
      <c r="GD765" s="196"/>
      <c r="GE765" s="196"/>
      <c r="GF765" s="196"/>
      <c r="GG765" s="196"/>
      <c r="GH765" s="196"/>
      <c r="GI765" s="196"/>
      <c r="GJ765" s="196"/>
      <c r="GK765" s="196"/>
      <c r="GL765" s="196"/>
      <c r="GM765" s="196"/>
      <c r="GN765" s="196"/>
      <c r="GO765" s="196"/>
      <c r="GP765" s="196"/>
      <c r="GQ765" s="196"/>
      <c r="GR765" s="196"/>
      <c r="GS765" s="196"/>
      <c r="GT765" s="196"/>
      <c r="GU765" s="196"/>
      <c r="GV765" s="196"/>
      <c r="GW765" s="196"/>
      <c r="GX765" s="196"/>
      <c r="GY765" s="196"/>
      <c r="GZ765" s="196"/>
      <c r="HA765" s="196"/>
      <c r="HB765" s="196"/>
      <c r="HC765" s="196"/>
      <c r="HD765" s="196"/>
      <c r="HE765" s="196"/>
      <c r="HF765" s="196"/>
      <c r="HG765" s="196"/>
      <c r="HH765" s="196"/>
      <c r="HI765" s="196"/>
      <c r="HJ765" s="196"/>
      <c r="HK765" s="196"/>
      <c r="HL765" s="196"/>
      <c r="HM765" s="196"/>
      <c r="HN765" s="196"/>
      <c r="HO765" s="196"/>
      <c r="HP765" s="196"/>
      <c r="HQ765" s="196"/>
      <c r="HR765" s="196"/>
      <c r="HS765" s="196"/>
      <c r="HT765" s="196"/>
      <c r="HU765" s="196"/>
      <c r="HV765" s="196"/>
      <c r="HW765" s="196"/>
      <c r="HX765" s="196"/>
      <c r="HY765" s="196"/>
      <c r="HZ765" s="196"/>
      <c r="IA765" s="196"/>
      <c r="IB765" s="196"/>
      <c r="IC765" s="196"/>
      <c r="ID765" s="196"/>
      <c r="IE765" s="196"/>
      <c r="IF765" s="196"/>
      <c r="IG765" s="196"/>
      <c r="IH765" s="196"/>
      <c r="II765" s="196"/>
      <c r="IJ765" s="196"/>
      <c r="IK765" s="196"/>
      <c r="IL765" s="196"/>
      <c r="IM765" s="196"/>
      <c r="IN765" s="196"/>
      <c r="IO765" s="196"/>
      <c r="IP765" s="196"/>
      <c r="IQ765" s="196"/>
      <c r="IR765" s="196"/>
      <c r="IS765" s="196"/>
      <c r="IT765" s="196"/>
      <c r="IU765" s="196"/>
      <c r="IV765" s="196"/>
      <c r="IW765" s="196"/>
      <c r="IX765" s="196"/>
      <c r="IY765" s="196"/>
      <c r="IZ765" s="196"/>
      <c r="JA765" s="196"/>
      <c r="JB765" s="196"/>
      <c r="JC765" s="196"/>
      <c r="JD765" s="196"/>
      <c r="JE765" s="196"/>
      <c r="JF765" s="196"/>
      <c r="JG765" s="196"/>
      <c r="JH765" s="196"/>
      <c r="JI765" s="196"/>
      <c r="JJ765" s="196"/>
      <c r="JK765" s="196"/>
      <c r="JL765" s="196"/>
      <c r="JM765" s="196"/>
      <c r="JN765" s="196"/>
      <c r="JO765" s="196"/>
      <c r="JP765" s="196"/>
      <c r="JQ765" s="196"/>
      <c r="JR765" s="196"/>
      <c r="JS765" s="196"/>
      <c r="JT765" s="196"/>
      <c r="JU765" s="196"/>
      <c r="JV765" s="196"/>
      <c r="JW765" s="196"/>
      <c r="JX765" s="196"/>
      <c r="JY765" s="196"/>
      <c r="JZ765" s="196"/>
      <c r="KA765" s="196"/>
      <c r="KB765" s="196"/>
      <c r="KC765" s="196"/>
      <c r="KD765" s="196"/>
      <c r="KE765" s="196"/>
      <c r="KF765" s="196"/>
      <c r="KG765" s="196"/>
      <c r="KH765" s="196"/>
      <c r="KI765" s="196"/>
      <c r="KJ765" s="196"/>
      <c r="KK765" s="196"/>
      <c r="KL765" s="196"/>
      <c r="KM765" s="196"/>
      <c r="KN765" s="196"/>
      <c r="KO765" s="196"/>
      <c r="KP765" s="196"/>
      <c r="KQ765" s="196"/>
      <c r="KR765" s="196"/>
      <c r="KS765" s="196"/>
      <c r="KT765" s="196"/>
      <c r="KU765" s="196"/>
      <c r="KV765" s="196"/>
      <c r="KW765" s="196"/>
      <c r="KX765" s="196"/>
      <c r="KY765" s="196"/>
      <c r="KZ765" s="196"/>
      <c r="LA765" s="196"/>
      <c r="LB765" s="196"/>
      <c r="LC765" s="196"/>
      <c r="LD765" s="196"/>
      <c r="LE765" s="196"/>
      <c r="LF765" s="196"/>
      <c r="LG765" s="196"/>
      <c r="LH765" s="196"/>
      <c r="LI765" s="196"/>
      <c r="LJ765" s="196"/>
      <c r="LK765" s="196"/>
      <c r="LL765" s="196"/>
      <c r="LM765" s="196"/>
      <c r="LN765" s="196"/>
      <c r="LO765" s="196"/>
      <c r="LP765" s="196"/>
      <c r="LQ765" s="196"/>
      <c r="LR765" s="196"/>
      <c r="LS765" s="196"/>
      <c r="LT765" s="196"/>
      <c r="LU765" s="196"/>
      <c r="LV765" s="196"/>
      <c r="LW765" s="196"/>
      <c r="LX765" s="196"/>
      <c r="LY765" s="196"/>
      <c r="LZ765" s="196"/>
      <c r="MA765" s="196"/>
      <c r="MB765" s="196"/>
      <c r="MC765" s="196"/>
      <c r="MD765" s="196"/>
      <c r="ME765" s="196"/>
      <c r="MF765" s="196"/>
      <c r="MG765" s="196"/>
      <c r="MH765" s="196"/>
      <c r="MI765" s="196"/>
      <c r="MJ765" s="196"/>
      <c r="MK765" s="196"/>
      <c r="ML765" s="196"/>
      <c r="MM765" s="196"/>
      <c r="MN765" s="196"/>
      <c r="MO765" s="196"/>
      <c r="MP765" s="196"/>
      <c r="MQ765" s="196"/>
      <c r="MR765" s="196"/>
      <c r="MS765" s="196"/>
      <c r="MT765" s="196"/>
      <c r="MU765" s="196"/>
      <c r="MV765" s="196"/>
      <c r="MW765" s="196"/>
      <c r="MX765" s="196"/>
      <c r="MY765" s="196"/>
      <c r="MZ765" s="196"/>
      <c r="NA765" s="196"/>
      <c r="NB765" s="196"/>
      <c r="NC765" s="196"/>
      <c r="ND765" s="196"/>
      <c r="NE765" s="196"/>
      <c r="NF765" s="196"/>
      <c r="NG765" s="196"/>
      <c r="NH765" s="196"/>
      <c r="NI765" s="196"/>
      <c r="NJ765" s="196"/>
      <c r="NK765" s="196"/>
      <c r="NL765" s="196"/>
      <c r="NM765" s="196"/>
      <c r="NN765" s="196"/>
      <c r="NO765" s="196"/>
      <c r="NP765" s="196"/>
      <c r="NQ765" s="196"/>
      <c r="NR765" s="196"/>
      <c r="NS765" s="196"/>
      <c r="NT765" s="196"/>
      <c r="NU765" s="196"/>
      <c r="NV765" s="196"/>
      <c r="NW765" s="196"/>
      <c r="NX765" s="196"/>
      <c r="NY765" s="196"/>
      <c r="NZ765" s="196"/>
      <c r="OA765" s="196"/>
      <c r="OB765" s="196"/>
      <c r="OC765" s="196"/>
      <c r="OD765" s="196"/>
      <c r="OE765" s="196"/>
      <c r="OF765" s="196"/>
      <c r="OG765" s="196"/>
      <c r="OH765" s="196"/>
      <c r="OI765" s="196"/>
      <c r="OJ765" s="196"/>
      <c r="OK765" s="196"/>
      <c r="OL765" s="196"/>
      <c r="AFC765" s="196"/>
      <c r="AFD765" s="196"/>
      <c r="AFE765" s="196"/>
      <c r="AFF765" s="196"/>
      <c r="AFG765" s="196"/>
      <c r="AFH765" s="196"/>
      <c r="AFI765" s="196"/>
      <c r="AFJ765" s="196"/>
      <c r="AFK765" s="196"/>
      <c r="AFL765" s="196"/>
      <c r="AFM765" s="196"/>
      <c r="AFN765" s="196"/>
      <c r="AFO765" s="196"/>
      <c r="AFP765" s="196"/>
      <c r="AFQ765" s="196"/>
      <c r="AFR765" s="196"/>
      <c r="AFS765" s="196"/>
      <c r="AFT765" s="196"/>
      <c r="AFU765" s="196"/>
      <c r="AFV765" s="196"/>
      <c r="AFW765" s="196"/>
      <c r="AFX765" s="196"/>
      <c r="AFY765" s="196"/>
      <c r="AFZ765" s="196"/>
      <c r="AGA765" s="196"/>
      <c r="AGB765" s="196"/>
      <c r="AGC765" s="196"/>
      <c r="AGD765" s="196"/>
      <c r="AGE765" s="196"/>
      <c r="AGF765" s="196"/>
      <c r="AGG765" s="196"/>
      <c r="AGH765" s="196"/>
      <c r="AGI765" s="196"/>
      <c r="AGJ765" s="196"/>
      <c r="AGK765" s="196"/>
      <c r="AGL765" s="196"/>
      <c r="AGM765" s="196"/>
      <c r="AGN765" s="196"/>
      <c r="AGO765" s="196"/>
      <c r="AGP765" s="196"/>
    </row>
    <row r="766" spans="1:874" ht="15.75" customHeight="1" x14ac:dyDescent="0.25">
      <c r="A766" s="196"/>
      <c r="B766" s="196"/>
      <c r="C766" s="196"/>
      <c r="D766" s="196"/>
      <c r="E766" s="196"/>
      <c r="F766" s="196"/>
      <c r="G766" s="196"/>
      <c r="H766" s="196"/>
      <c r="I766" s="196"/>
      <c r="J766" s="196"/>
      <c r="K766" s="196"/>
      <c r="L766" s="206"/>
      <c r="M766" s="196"/>
      <c r="N766" s="196"/>
      <c r="O766" s="196"/>
      <c r="P766" s="196"/>
      <c r="Q766" s="196"/>
      <c r="R766" s="196"/>
      <c r="S766" s="196"/>
      <c r="T766" s="196"/>
      <c r="U766" s="196"/>
      <c r="V766" s="196"/>
      <c r="W766" s="196"/>
      <c r="X766" s="196"/>
      <c r="Y766" s="196"/>
      <c r="Z766" s="196"/>
      <c r="AA766" s="196"/>
      <c r="AB766" s="196"/>
      <c r="AC766" s="196"/>
      <c r="AD766" s="196"/>
      <c r="AE766" s="196"/>
      <c r="AF766" s="196"/>
      <c r="AG766" s="196"/>
      <c r="AH766" s="196"/>
      <c r="AI766" s="196"/>
      <c r="AJ766" s="196"/>
      <c r="AK766" s="196"/>
      <c r="AL766" s="196"/>
      <c r="AM766" s="196"/>
      <c r="AN766" s="196"/>
      <c r="AO766" s="196"/>
      <c r="AP766" s="196"/>
      <c r="AQ766" s="196"/>
      <c r="AR766" s="196"/>
      <c r="AS766" s="196"/>
      <c r="AT766" s="196"/>
      <c r="AU766" s="196"/>
      <c r="AV766" s="196"/>
      <c r="AW766" s="196"/>
      <c r="AX766" s="196"/>
      <c r="AY766" s="196"/>
      <c r="AZ766" s="196"/>
      <c r="BA766" s="196"/>
      <c r="BB766" s="196"/>
      <c r="BC766" s="196"/>
      <c r="BD766" s="196"/>
      <c r="BE766" s="196"/>
      <c r="BF766" s="196"/>
      <c r="BG766" s="196"/>
      <c r="BH766" s="196"/>
      <c r="BI766" s="196"/>
      <c r="BJ766" s="196"/>
      <c r="BK766" s="196"/>
      <c r="BL766" s="196"/>
      <c r="BM766" s="196"/>
      <c r="BN766" s="196"/>
      <c r="BO766" s="196"/>
      <c r="BP766" s="196"/>
      <c r="BQ766" s="196"/>
      <c r="BR766" s="196"/>
      <c r="BS766" s="196"/>
      <c r="BT766" s="196"/>
      <c r="BU766" s="196"/>
      <c r="BV766" s="196"/>
      <c r="BW766" s="196"/>
      <c r="BX766" s="196"/>
      <c r="BY766" s="196"/>
      <c r="BZ766" s="196"/>
      <c r="CA766" s="196"/>
      <c r="CB766" s="196"/>
      <c r="CC766" s="196"/>
      <c r="CD766" s="196"/>
      <c r="CE766" s="196"/>
      <c r="CF766" s="196"/>
      <c r="CG766" s="196"/>
      <c r="CH766" s="196"/>
      <c r="CI766" s="196"/>
      <c r="CJ766" s="196"/>
      <c r="CK766" s="196"/>
      <c r="CL766" s="196"/>
      <c r="CM766" s="196"/>
      <c r="CN766" s="196"/>
      <c r="CO766" s="196"/>
      <c r="CP766" s="196"/>
      <c r="CQ766" s="196"/>
      <c r="CR766" s="196"/>
      <c r="CS766" s="196"/>
      <c r="CT766" s="196"/>
      <c r="CU766" s="196"/>
      <c r="CV766" s="196"/>
      <c r="CW766" s="196"/>
      <c r="CX766" s="196"/>
      <c r="CY766" s="196"/>
      <c r="CZ766" s="196"/>
      <c r="DA766" s="196"/>
      <c r="DB766" s="196"/>
      <c r="DC766" s="196"/>
      <c r="DD766" s="196"/>
      <c r="DE766" s="196"/>
      <c r="DF766" s="196"/>
      <c r="DG766" s="196"/>
      <c r="DH766" s="196"/>
      <c r="DI766" s="196"/>
      <c r="DJ766" s="196"/>
      <c r="DK766" s="196"/>
      <c r="DL766" s="196"/>
      <c r="DM766" s="196"/>
      <c r="DN766" s="196"/>
      <c r="DO766" s="196"/>
      <c r="DP766" s="196"/>
      <c r="DQ766" s="196"/>
      <c r="DR766" s="196"/>
      <c r="DS766" s="196"/>
      <c r="DT766" s="196"/>
      <c r="DU766" s="196"/>
      <c r="DV766" s="196"/>
      <c r="DW766" s="196"/>
      <c r="DX766" s="196"/>
      <c r="DY766" s="196"/>
      <c r="DZ766" s="196"/>
      <c r="EA766" s="196"/>
      <c r="EB766" s="196"/>
      <c r="EC766" s="196"/>
      <c r="ED766" s="196"/>
      <c r="EE766" s="196"/>
      <c r="EF766" s="196"/>
      <c r="EG766" s="196"/>
      <c r="EH766" s="196"/>
      <c r="EI766" s="196"/>
      <c r="EJ766" s="196"/>
      <c r="EK766" s="196"/>
      <c r="EL766" s="196"/>
      <c r="EM766" s="196"/>
      <c r="EN766" s="196"/>
      <c r="EO766" s="196"/>
      <c r="EP766" s="196"/>
      <c r="EQ766" s="196"/>
      <c r="ER766" s="196"/>
      <c r="ES766" s="196"/>
      <c r="ET766" s="196"/>
      <c r="EU766" s="196"/>
      <c r="EV766" s="196"/>
      <c r="EW766" s="196"/>
      <c r="EX766" s="196"/>
      <c r="EY766" s="196"/>
      <c r="EZ766" s="196"/>
      <c r="FA766" s="196"/>
      <c r="FB766" s="196"/>
      <c r="FC766" s="196"/>
      <c r="FD766" s="196"/>
      <c r="FE766" s="196"/>
      <c r="FF766" s="196"/>
      <c r="FG766" s="196"/>
      <c r="FH766" s="196"/>
      <c r="FI766" s="196"/>
      <c r="FJ766" s="196"/>
      <c r="FK766" s="196"/>
      <c r="FL766" s="196"/>
      <c r="FM766" s="196"/>
      <c r="FN766" s="196"/>
      <c r="FO766" s="196"/>
      <c r="FP766" s="196"/>
      <c r="FQ766" s="196"/>
      <c r="FR766" s="196"/>
      <c r="FS766" s="196"/>
      <c r="FT766" s="196"/>
      <c r="FU766" s="196"/>
      <c r="FV766" s="196"/>
      <c r="FW766" s="196"/>
      <c r="FX766" s="196"/>
      <c r="FY766" s="196"/>
      <c r="FZ766" s="196"/>
      <c r="GA766" s="196"/>
      <c r="GB766" s="196"/>
      <c r="GC766" s="196"/>
      <c r="GD766" s="196"/>
      <c r="GE766" s="196"/>
      <c r="GF766" s="196"/>
      <c r="GG766" s="196"/>
      <c r="GH766" s="196"/>
      <c r="GI766" s="196"/>
      <c r="GJ766" s="196"/>
      <c r="GK766" s="196"/>
      <c r="GL766" s="196"/>
      <c r="GM766" s="196"/>
      <c r="GN766" s="196"/>
      <c r="GO766" s="196"/>
      <c r="GP766" s="196"/>
      <c r="GQ766" s="196"/>
      <c r="GR766" s="196"/>
      <c r="GS766" s="196"/>
      <c r="GT766" s="196"/>
      <c r="GU766" s="196"/>
      <c r="GV766" s="196"/>
      <c r="GW766" s="196"/>
      <c r="GX766" s="196"/>
      <c r="GY766" s="196"/>
      <c r="GZ766" s="196"/>
      <c r="HA766" s="196"/>
      <c r="HB766" s="196"/>
      <c r="HC766" s="196"/>
      <c r="HD766" s="196"/>
      <c r="HE766" s="196"/>
      <c r="HF766" s="196"/>
      <c r="HG766" s="196"/>
      <c r="HH766" s="196"/>
      <c r="HI766" s="196"/>
      <c r="HJ766" s="196"/>
      <c r="HK766" s="196"/>
      <c r="HL766" s="196"/>
      <c r="HM766" s="196"/>
      <c r="HN766" s="196"/>
      <c r="HO766" s="196"/>
      <c r="HP766" s="196"/>
      <c r="HQ766" s="196"/>
      <c r="HR766" s="196"/>
      <c r="HS766" s="196"/>
      <c r="HT766" s="196"/>
      <c r="HU766" s="196"/>
      <c r="HV766" s="196"/>
      <c r="HW766" s="196"/>
      <c r="HX766" s="196"/>
      <c r="HY766" s="196"/>
      <c r="HZ766" s="196"/>
      <c r="IA766" s="196"/>
      <c r="IB766" s="196"/>
      <c r="IC766" s="196"/>
      <c r="ID766" s="196"/>
      <c r="IE766" s="196"/>
      <c r="IF766" s="196"/>
      <c r="IG766" s="196"/>
      <c r="IH766" s="196"/>
      <c r="II766" s="196"/>
      <c r="IJ766" s="196"/>
      <c r="IK766" s="196"/>
      <c r="IL766" s="196"/>
      <c r="IM766" s="196"/>
      <c r="IN766" s="196"/>
      <c r="IO766" s="196"/>
      <c r="IP766" s="196"/>
      <c r="IQ766" s="196"/>
      <c r="IR766" s="196"/>
      <c r="IS766" s="196"/>
      <c r="IT766" s="196"/>
      <c r="IU766" s="196"/>
      <c r="IV766" s="196"/>
      <c r="IW766" s="196"/>
      <c r="IX766" s="196"/>
      <c r="IY766" s="196"/>
      <c r="IZ766" s="196"/>
      <c r="JA766" s="196"/>
      <c r="JB766" s="196"/>
      <c r="JC766" s="196"/>
      <c r="JD766" s="196"/>
      <c r="JE766" s="196"/>
      <c r="JF766" s="196"/>
      <c r="JG766" s="196"/>
      <c r="JH766" s="196"/>
      <c r="JI766" s="196"/>
      <c r="JJ766" s="196"/>
      <c r="JK766" s="196"/>
      <c r="JL766" s="196"/>
      <c r="JM766" s="196"/>
      <c r="JN766" s="196"/>
      <c r="JO766" s="196"/>
      <c r="JP766" s="196"/>
      <c r="JQ766" s="196"/>
      <c r="JR766" s="196"/>
      <c r="JS766" s="196"/>
      <c r="JT766" s="196"/>
      <c r="JU766" s="196"/>
      <c r="JV766" s="196"/>
      <c r="JW766" s="196"/>
      <c r="JX766" s="196"/>
      <c r="JY766" s="196"/>
      <c r="JZ766" s="196"/>
      <c r="KA766" s="196"/>
      <c r="KB766" s="196"/>
      <c r="KC766" s="196"/>
      <c r="KD766" s="196"/>
      <c r="KE766" s="196"/>
      <c r="KF766" s="196"/>
      <c r="KG766" s="196"/>
      <c r="KH766" s="196"/>
      <c r="KI766" s="196"/>
      <c r="KJ766" s="196"/>
      <c r="KK766" s="196"/>
      <c r="KL766" s="196"/>
      <c r="KM766" s="196"/>
      <c r="KN766" s="196"/>
      <c r="KO766" s="196"/>
      <c r="KP766" s="196"/>
      <c r="KQ766" s="196"/>
      <c r="KR766" s="196"/>
      <c r="KS766" s="196"/>
      <c r="KT766" s="196"/>
      <c r="KU766" s="196"/>
      <c r="KV766" s="196"/>
      <c r="KW766" s="196"/>
      <c r="KX766" s="196"/>
      <c r="KY766" s="196"/>
      <c r="KZ766" s="196"/>
      <c r="LA766" s="196"/>
      <c r="LB766" s="196"/>
      <c r="LC766" s="196"/>
      <c r="LD766" s="196"/>
      <c r="LE766" s="196"/>
      <c r="LF766" s="196"/>
      <c r="LG766" s="196"/>
      <c r="LH766" s="196"/>
      <c r="LI766" s="196"/>
      <c r="LJ766" s="196"/>
      <c r="LK766" s="196"/>
      <c r="LL766" s="196"/>
      <c r="LM766" s="196"/>
      <c r="LN766" s="196"/>
      <c r="LO766" s="196"/>
      <c r="LP766" s="196"/>
      <c r="LQ766" s="196"/>
      <c r="LR766" s="196"/>
      <c r="LS766" s="196"/>
      <c r="LT766" s="196"/>
      <c r="LU766" s="196"/>
      <c r="LV766" s="196"/>
      <c r="LW766" s="196"/>
      <c r="LX766" s="196"/>
      <c r="LY766" s="196"/>
      <c r="LZ766" s="196"/>
      <c r="MA766" s="196"/>
      <c r="MB766" s="196"/>
      <c r="MC766" s="196"/>
      <c r="MD766" s="196"/>
      <c r="ME766" s="196"/>
      <c r="MF766" s="196"/>
      <c r="MG766" s="196"/>
      <c r="MH766" s="196"/>
      <c r="MI766" s="196"/>
      <c r="MJ766" s="196"/>
      <c r="MK766" s="196"/>
      <c r="ML766" s="196"/>
      <c r="MM766" s="196"/>
      <c r="MN766" s="196"/>
      <c r="MO766" s="196"/>
      <c r="MP766" s="196"/>
      <c r="MQ766" s="196"/>
      <c r="MR766" s="196"/>
      <c r="MS766" s="196"/>
      <c r="MT766" s="196"/>
      <c r="MU766" s="196"/>
      <c r="MV766" s="196"/>
      <c r="MW766" s="196"/>
      <c r="MX766" s="196"/>
      <c r="MY766" s="196"/>
      <c r="MZ766" s="196"/>
      <c r="NA766" s="196"/>
      <c r="NB766" s="196"/>
      <c r="NC766" s="196"/>
      <c r="ND766" s="196"/>
      <c r="NE766" s="196"/>
      <c r="NF766" s="196"/>
      <c r="NG766" s="196"/>
      <c r="NH766" s="196"/>
      <c r="NI766" s="196"/>
      <c r="NJ766" s="196"/>
      <c r="NK766" s="196"/>
      <c r="NL766" s="196"/>
      <c r="NM766" s="196"/>
      <c r="NN766" s="196"/>
      <c r="NO766" s="196"/>
      <c r="NP766" s="196"/>
      <c r="NQ766" s="196"/>
      <c r="NR766" s="196"/>
      <c r="NS766" s="196"/>
      <c r="NT766" s="196"/>
      <c r="NU766" s="196"/>
      <c r="NV766" s="196"/>
      <c r="NW766" s="196"/>
      <c r="NX766" s="196"/>
      <c r="NY766" s="196"/>
      <c r="NZ766" s="196"/>
      <c r="OA766" s="196"/>
      <c r="OB766" s="196"/>
      <c r="OC766" s="196"/>
      <c r="OD766" s="196"/>
      <c r="OE766" s="196"/>
      <c r="OF766" s="196"/>
      <c r="OG766" s="196"/>
      <c r="OH766" s="196"/>
      <c r="OI766" s="196"/>
      <c r="OJ766" s="196"/>
      <c r="OK766" s="196"/>
      <c r="OL766" s="196"/>
      <c r="AFC766" s="196"/>
      <c r="AFD766" s="196"/>
      <c r="AFE766" s="196"/>
      <c r="AFF766" s="196"/>
      <c r="AFG766" s="196"/>
      <c r="AFH766" s="196"/>
      <c r="AFI766" s="196"/>
      <c r="AFJ766" s="196"/>
      <c r="AFK766" s="196"/>
      <c r="AFL766" s="196"/>
      <c r="AFM766" s="196"/>
      <c r="AFN766" s="196"/>
      <c r="AFO766" s="196"/>
      <c r="AFP766" s="196"/>
      <c r="AFQ766" s="196"/>
      <c r="AFR766" s="196"/>
      <c r="AFS766" s="196"/>
      <c r="AFT766" s="196"/>
      <c r="AFU766" s="196"/>
      <c r="AFV766" s="196"/>
      <c r="AFW766" s="196"/>
      <c r="AFX766" s="196"/>
      <c r="AFY766" s="196"/>
      <c r="AFZ766" s="196"/>
      <c r="AGA766" s="196"/>
      <c r="AGB766" s="196"/>
      <c r="AGC766" s="196"/>
      <c r="AGD766" s="196"/>
      <c r="AGE766" s="196"/>
      <c r="AGF766" s="196"/>
      <c r="AGG766" s="196"/>
      <c r="AGH766" s="196"/>
      <c r="AGI766" s="196"/>
      <c r="AGJ766" s="196"/>
      <c r="AGK766" s="196"/>
      <c r="AGL766" s="196"/>
      <c r="AGM766" s="196"/>
      <c r="AGN766" s="196"/>
      <c r="AGO766" s="196"/>
      <c r="AGP766" s="196"/>
    </row>
    <row r="767" spans="1:874" ht="15.75" customHeight="1" x14ac:dyDescent="0.25">
      <c r="A767" s="196"/>
      <c r="B767" s="196"/>
      <c r="C767" s="196"/>
      <c r="D767" s="196"/>
      <c r="E767" s="196"/>
      <c r="F767" s="196"/>
      <c r="G767" s="196"/>
      <c r="H767" s="196"/>
      <c r="I767" s="196"/>
      <c r="J767" s="196"/>
      <c r="K767" s="196"/>
      <c r="L767" s="206"/>
      <c r="M767" s="196"/>
      <c r="N767" s="196"/>
      <c r="O767" s="196"/>
      <c r="P767" s="196"/>
      <c r="Q767" s="196"/>
      <c r="R767" s="196"/>
      <c r="S767" s="196"/>
      <c r="T767" s="196"/>
      <c r="U767" s="196"/>
      <c r="V767" s="196"/>
      <c r="W767" s="196"/>
      <c r="X767" s="196"/>
      <c r="Y767" s="196"/>
      <c r="Z767" s="196"/>
      <c r="AA767" s="196"/>
      <c r="AB767" s="196"/>
      <c r="AC767" s="196"/>
      <c r="AD767" s="196"/>
      <c r="AE767" s="196"/>
      <c r="AF767" s="196"/>
      <c r="AG767" s="196"/>
      <c r="AH767" s="196"/>
      <c r="AI767" s="196"/>
      <c r="AJ767" s="196"/>
      <c r="AK767" s="196"/>
      <c r="AL767" s="196"/>
      <c r="AM767" s="196"/>
      <c r="AN767" s="196"/>
      <c r="AO767" s="196"/>
      <c r="AP767" s="196"/>
      <c r="AQ767" s="196"/>
      <c r="AR767" s="196"/>
      <c r="AS767" s="196"/>
      <c r="AT767" s="196"/>
      <c r="AU767" s="196"/>
      <c r="AV767" s="196"/>
      <c r="AW767" s="196"/>
      <c r="AX767" s="196"/>
      <c r="AY767" s="196"/>
      <c r="AZ767" s="196"/>
      <c r="BA767" s="196"/>
      <c r="BB767" s="196"/>
      <c r="BC767" s="196"/>
      <c r="BD767" s="196"/>
      <c r="BE767" s="196"/>
      <c r="BF767" s="196"/>
      <c r="BG767" s="196"/>
      <c r="BH767" s="196"/>
      <c r="BI767" s="196"/>
      <c r="BJ767" s="196"/>
      <c r="BK767" s="196"/>
      <c r="BL767" s="196"/>
      <c r="BM767" s="196"/>
      <c r="BN767" s="196"/>
      <c r="BO767" s="196"/>
      <c r="BP767" s="196"/>
      <c r="BQ767" s="196"/>
      <c r="BR767" s="196"/>
      <c r="BS767" s="196"/>
      <c r="BT767" s="196"/>
      <c r="BU767" s="196"/>
      <c r="BV767" s="196"/>
      <c r="BW767" s="196"/>
      <c r="BX767" s="196"/>
      <c r="BY767" s="196"/>
      <c r="BZ767" s="196"/>
      <c r="CA767" s="196"/>
      <c r="CB767" s="196"/>
      <c r="CC767" s="196"/>
      <c r="CD767" s="196"/>
      <c r="CE767" s="196"/>
      <c r="CF767" s="196"/>
      <c r="CG767" s="196"/>
      <c r="CH767" s="196"/>
      <c r="CI767" s="196"/>
      <c r="CJ767" s="196"/>
      <c r="CK767" s="196"/>
      <c r="CL767" s="196"/>
      <c r="CM767" s="196"/>
      <c r="CN767" s="196"/>
      <c r="CO767" s="196"/>
      <c r="CP767" s="196"/>
      <c r="CQ767" s="196"/>
      <c r="CR767" s="196"/>
      <c r="CS767" s="196"/>
      <c r="CT767" s="196"/>
      <c r="CU767" s="196"/>
      <c r="CV767" s="196"/>
      <c r="CW767" s="196"/>
      <c r="CX767" s="196"/>
      <c r="CY767" s="196"/>
      <c r="CZ767" s="196"/>
      <c r="DA767" s="196"/>
      <c r="DB767" s="196"/>
      <c r="DC767" s="196"/>
      <c r="DD767" s="196"/>
      <c r="DE767" s="196"/>
      <c r="DF767" s="196"/>
      <c r="DG767" s="196"/>
      <c r="DH767" s="196"/>
      <c r="DI767" s="196"/>
      <c r="DJ767" s="196"/>
      <c r="DK767" s="196"/>
      <c r="DL767" s="196"/>
      <c r="DM767" s="196"/>
      <c r="DN767" s="196"/>
      <c r="DO767" s="196"/>
      <c r="DP767" s="196"/>
      <c r="DQ767" s="196"/>
      <c r="DR767" s="196"/>
      <c r="DS767" s="196"/>
      <c r="DT767" s="196"/>
      <c r="DU767" s="196"/>
      <c r="DV767" s="196"/>
      <c r="DW767" s="196"/>
      <c r="DX767" s="196"/>
      <c r="DY767" s="196"/>
      <c r="DZ767" s="196"/>
      <c r="EA767" s="196"/>
      <c r="EB767" s="196"/>
      <c r="EC767" s="196"/>
      <c r="ED767" s="196"/>
      <c r="EE767" s="196"/>
      <c r="EF767" s="196"/>
      <c r="EG767" s="196"/>
      <c r="EH767" s="196"/>
      <c r="EI767" s="196"/>
      <c r="EJ767" s="196"/>
      <c r="EK767" s="196"/>
      <c r="EL767" s="196"/>
      <c r="EM767" s="196"/>
      <c r="EN767" s="196"/>
      <c r="EO767" s="196"/>
      <c r="EP767" s="196"/>
      <c r="EQ767" s="196"/>
      <c r="ER767" s="196"/>
      <c r="ES767" s="196"/>
      <c r="ET767" s="196"/>
      <c r="EU767" s="196"/>
      <c r="EV767" s="196"/>
      <c r="EW767" s="196"/>
      <c r="EX767" s="196"/>
      <c r="EY767" s="196"/>
      <c r="EZ767" s="196"/>
      <c r="FA767" s="196"/>
      <c r="FB767" s="196"/>
      <c r="FC767" s="196"/>
      <c r="FD767" s="196"/>
      <c r="FE767" s="196"/>
      <c r="FF767" s="196"/>
      <c r="FG767" s="196"/>
      <c r="FH767" s="196"/>
      <c r="FI767" s="196"/>
      <c r="FJ767" s="196"/>
      <c r="FK767" s="196"/>
      <c r="FL767" s="196"/>
      <c r="FM767" s="196"/>
      <c r="FN767" s="196"/>
      <c r="FO767" s="196"/>
      <c r="FP767" s="196"/>
      <c r="FQ767" s="196"/>
      <c r="FR767" s="196"/>
      <c r="FS767" s="196"/>
      <c r="FT767" s="196"/>
      <c r="FU767" s="196"/>
      <c r="FV767" s="196"/>
      <c r="FW767" s="196"/>
      <c r="FX767" s="196"/>
      <c r="FY767" s="196"/>
      <c r="FZ767" s="196"/>
      <c r="GA767" s="196"/>
      <c r="GB767" s="196"/>
      <c r="GC767" s="196"/>
      <c r="GD767" s="196"/>
      <c r="GE767" s="196"/>
      <c r="GF767" s="196"/>
      <c r="GG767" s="196"/>
      <c r="GH767" s="196"/>
      <c r="GI767" s="196"/>
      <c r="GJ767" s="196"/>
      <c r="GK767" s="196"/>
      <c r="GL767" s="196"/>
      <c r="GM767" s="196"/>
      <c r="GN767" s="196"/>
      <c r="GO767" s="196"/>
      <c r="GP767" s="196"/>
      <c r="GQ767" s="196"/>
      <c r="GR767" s="196"/>
      <c r="GS767" s="196"/>
      <c r="GT767" s="196"/>
      <c r="GU767" s="196"/>
      <c r="GV767" s="196"/>
      <c r="GW767" s="196"/>
      <c r="GX767" s="196"/>
      <c r="GY767" s="196"/>
      <c r="GZ767" s="196"/>
      <c r="HA767" s="196"/>
      <c r="HB767" s="196"/>
      <c r="HC767" s="196"/>
      <c r="HD767" s="196"/>
      <c r="HE767" s="196"/>
      <c r="HF767" s="196"/>
      <c r="HG767" s="196"/>
      <c r="HH767" s="196"/>
      <c r="HI767" s="196"/>
      <c r="HJ767" s="196"/>
      <c r="HK767" s="196"/>
      <c r="HL767" s="196"/>
      <c r="HM767" s="196"/>
      <c r="HN767" s="196"/>
      <c r="HO767" s="196"/>
      <c r="HP767" s="196"/>
      <c r="HQ767" s="196"/>
      <c r="HR767" s="196"/>
      <c r="HS767" s="196"/>
      <c r="HT767" s="196"/>
      <c r="HU767" s="196"/>
      <c r="HV767" s="196"/>
      <c r="HW767" s="196"/>
      <c r="HX767" s="196"/>
      <c r="HY767" s="196"/>
      <c r="HZ767" s="196"/>
      <c r="IA767" s="196"/>
      <c r="IB767" s="196"/>
      <c r="IC767" s="196"/>
      <c r="ID767" s="196"/>
      <c r="IE767" s="196"/>
      <c r="IF767" s="196"/>
      <c r="IG767" s="196"/>
      <c r="IH767" s="196"/>
      <c r="II767" s="196"/>
      <c r="IJ767" s="196"/>
      <c r="IK767" s="196"/>
      <c r="IL767" s="196"/>
      <c r="IM767" s="196"/>
      <c r="IN767" s="196"/>
      <c r="IO767" s="196"/>
      <c r="IP767" s="196"/>
      <c r="IQ767" s="196"/>
      <c r="IR767" s="196"/>
      <c r="IS767" s="196"/>
      <c r="IT767" s="196"/>
      <c r="IU767" s="196"/>
      <c r="IV767" s="196"/>
      <c r="IW767" s="196"/>
      <c r="IX767" s="196"/>
      <c r="IY767" s="196"/>
      <c r="IZ767" s="196"/>
      <c r="JA767" s="196"/>
      <c r="JB767" s="196"/>
      <c r="JC767" s="196"/>
      <c r="JD767" s="196"/>
      <c r="JE767" s="196"/>
      <c r="JF767" s="196"/>
      <c r="JG767" s="196"/>
      <c r="JH767" s="196"/>
      <c r="JI767" s="196"/>
      <c r="JJ767" s="196"/>
      <c r="JK767" s="196"/>
      <c r="JL767" s="196"/>
      <c r="JM767" s="196"/>
      <c r="JN767" s="196"/>
      <c r="JO767" s="196"/>
      <c r="JP767" s="196"/>
      <c r="JQ767" s="196"/>
      <c r="JR767" s="196"/>
      <c r="JS767" s="196"/>
      <c r="JT767" s="196"/>
      <c r="JU767" s="196"/>
      <c r="JV767" s="196"/>
      <c r="JW767" s="196"/>
      <c r="JX767" s="196"/>
      <c r="JY767" s="196"/>
      <c r="JZ767" s="196"/>
      <c r="KA767" s="196"/>
      <c r="KB767" s="196"/>
      <c r="KC767" s="196"/>
      <c r="KD767" s="196"/>
      <c r="KE767" s="196"/>
      <c r="KF767" s="196"/>
      <c r="KG767" s="196"/>
      <c r="KH767" s="196"/>
      <c r="KI767" s="196"/>
      <c r="KJ767" s="196"/>
      <c r="KK767" s="196"/>
      <c r="KL767" s="196"/>
      <c r="KM767" s="196"/>
      <c r="KN767" s="196"/>
      <c r="KO767" s="196"/>
      <c r="KP767" s="196"/>
      <c r="KQ767" s="196"/>
      <c r="KR767" s="196"/>
      <c r="KS767" s="196"/>
      <c r="KT767" s="196"/>
      <c r="KU767" s="196"/>
      <c r="KV767" s="196"/>
      <c r="KW767" s="196"/>
      <c r="KX767" s="196"/>
      <c r="KY767" s="196"/>
      <c r="KZ767" s="196"/>
      <c r="LA767" s="196"/>
      <c r="LB767" s="196"/>
      <c r="LC767" s="196"/>
      <c r="LD767" s="196"/>
      <c r="LE767" s="196"/>
      <c r="LF767" s="196"/>
      <c r="LG767" s="196"/>
      <c r="LH767" s="196"/>
      <c r="LI767" s="196"/>
      <c r="LJ767" s="196"/>
      <c r="LK767" s="196"/>
      <c r="LL767" s="196"/>
      <c r="LM767" s="196"/>
      <c r="LN767" s="196"/>
      <c r="LO767" s="196"/>
      <c r="LP767" s="196"/>
      <c r="LQ767" s="196"/>
      <c r="LR767" s="196"/>
      <c r="LS767" s="196"/>
      <c r="LT767" s="196"/>
      <c r="LU767" s="196"/>
      <c r="LV767" s="196"/>
      <c r="LW767" s="196"/>
      <c r="LX767" s="196"/>
      <c r="LY767" s="196"/>
      <c r="LZ767" s="196"/>
      <c r="MA767" s="196"/>
      <c r="MB767" s="196"/>
      <c r="MC767" s="196"/>
      <c r="MD767" s="196"/>
      <c r="ME767" s="196"/>
      <c r="MF767" s="196"/>
      <c r="MG767" s="196"/>
      <c r="MH767" s="196"/>
      <c r="MI767" s="196"/>
      <c r="MJ767" s="196"/>
      <c r="MK767" s="196"/>
      <c r="ML767" s="196"/>
      <c r="MM767" s="196"/>
      <c r="MN767" s="196"/>
      <c r="MO767" s="196"/>
      <c r="MP767" s="196"/>
      <c r="MQ767" s="196"/>
      <c r="MR767" s="196"/>
      <c r="MS767" s="196"/>
      <c r="MT767" s="196"/>
      <c r="MU767" s="196"/>
      <c r="MV767" s="196"/>
      <c r="MW767" s="196"/>
      <c r="MX767" s="196"/>
      <c r="MY767" s="196"/>
      <c r="MZ767" s="196"/>
      <c r="NA767" s="196"/>
      <c r="NB767" s="196"/>
      <c r="NC767" s="196"/>
      <c r="ND767" s="196"/>
      <c r="NE767" s="196"/>
      <c r="NF767" s="196"/>
      <c r="NG767" s="196"/>
      <c r="NH767" s="196"/>
      <c r="NI767" s="196"/>
      <c r="NJ767" s="196"/>
      <c r="NK767" s="196"/>
      <c r="NL767" s="196"/>
      <c r="NM767" s="196"/>
      <c r="NN767" s="196"/>
      <c r="NO767" s="196"/>
      <c r="NP767" s="196"/>
      <c r="NQ767" s="196"/>
      <c r="NR767" s="196"/>
      <c r="NS767" s="196"/>
      <c r="NT767" s="196"/>
      <c r="NU767" s="196"/>
      <c r="NV767" s="196"/>
      <c r="NW767" s="196"/>
      <c r="NX767" s="196"/>
      <c r="NY767" s="196"/>
      <c r="NZ767" s="196"/>
      <c r="OA767" s="196"/>
      <c r="OB767" s="196"/>
      <c r="OC767" s="196"/>
      <c r="OD767" s="196"/>
      <c r="OE767" s="196"/>
      <c r="OF767" s="196"/>
      <c r="OG767" s="196"/>
      <c r="OH767" s="196"/>
      <c r="OI767" s="196"/>
      <c r="OJ767" s="196"/>
      <c r="OK767" s="196"/>
      <c r="OL767" s="196"/>
      <c r="AFC767" s="196"/>
      <c r="AFD767" s="196"/>
      <c r="AFE767" s="196"/>
      <c r="AFF767" s="196"/>
      <c r="AFG767" s="196"/>
      <c r="AFH767" s="196"/>
      <c r="AFI767" s="196"/>
      <c r="AFJ767" s="196"/>
      <c r="AFK767" s="196"/>
      <c r="AFL767" s="196"/>
      <c r="AFM767" s="196"/>
      <c r="AFN767" s="196"/>
      <c r="AFO767" s="196"/>
      <c r="AFP767" s="196"/>
      <c r="AFQ767" s="196"/>
      <c r="AFR767" s="196"/>
      <c r="AFS767" s="196"/>
      <c r="AFT767" s="196"/>
      <c r="AFU767" s="196"/>
      <c r="AFV767" s="196"/>
      <c r="AFW767" s="196"/>
      <c r="AFX767" s="196"/>
      <c r="AFY767" s="196"/>
      <c r="AFZ767" s="196"/>
      <c r="AGA767" s="196"/>
      <c r="AGB767" s="196"/>
      <c r="AGC767" s="196"/>
      <c r="AGD767" s="196"/>
      <c r="AGE767" s="196"/>
      <c r="AGF767" s="196"/>
      <c r="AGG767" s="196"/>
      <c r="AGH767" s="196"/>
      <c r="AGI767" s="196"/>
      <c r="AGJ767" s="196"/>
      <c r="AGK767" s="196"/>
      <c r="AGL767" s="196"/>
      <c r="AGM767" s="196"/>
      <c r="AGN767" s="196"/>
      <c r="AGO767" s="196"/>
      <c r="AGP767" s="196"/>
    </row>
    <row r="768" spans="1:874" ht="15.75" customHeight="1" x14ac:dyDescent="0.25">
      <c r="A768" s="196"/>
      <c r="B768" s="196"/>
      <c r="C768" s="196"/>
      <c r="D768" s="196"/>
      <c r="E768" s="196"/>
      <c r="F768" s="196"/>
      <c r="G768" s="196"/>
      <c r="H768" s="196"/>
      <c r="I768" s="196"/>
      <c r="J768" s="196"/>
      <c r="K768" s="196"/>
      <c r="L768" s="206"/>
      <c r="M768" s="196"/>
      <c r="N768" s="196"/>
      <c r="O768" s="196"/>
      <c r="P768" s="196"/>
      <c r="Q768" s="196"/>
      <c r="R768" s="196"/>
      <c r="S768" s="196"/>
      <c r="T768" s="196"/>
      <c r="U768" s="196"/>
      <c r="V768" s="196"/>
      <c r="W768" s="196"/>
      <c r="X768" s="196"/>
      <c r="Y768" s="196"/>
      <c r="Z768" s="196"/>
      <c r="AA768" s="196"/>
      <c r="AB768" s="196"/>
      <c r="AC768" s="196"/>
      <c r="AD768" s="196"/>
      <c r="AE768" s="196"/>
      <c r="AF768" s="196"/>
      <c r="AG768" s="196"/>
      <c r="AH768" s="196"/>
      <c r="AI768" s="196"/>
      <c r="AJ768" s="196"/>
      <c r="AK768" s="196"/>
      <c r="AL768" s="196"/>
      <c r="AM768" s="196"/>
      <c r="AN768" s="196"/>
      <c r="AO768" s="196"/>
      <c r="AP768" s="196"/>
      <c r="AQ768" s="196"/>
      <c r="AR768" s="196"/>
      <c r="AS768" s="196"/>
      <c r="AT768" s="196"/>
      <c r="AU768" s="196"/>
      <c r="AV768" s="196"/>
      <c r="AW768" s="196"/>
      <c r="AX768" s="196"/>
      <c r="AY768" s="196"/>
      <c r="AZ768" s="196"/>
      <c r="BA768" s="196"/>
      <c r="BB768" s="196"/>
      <c r="BC768" s="196"/>
      <c r="BD768" s="196"/>
      <c r="BE768" s="196"/>
      <c r="BF768" s="196"/>
      <c r="BG768" s="196"/>
      <c r="BH768" s="196"/>
      <c r="BI768" s="196"/>
      <c r="BJ768" s="196"/>
      <c r="BK768" s="196"/>
      <c r="BL768" s="196"/>
      <c r="BM768" s="196"/>
      <c r="BN768" s="196"/>
      <c r="BO768" s="196"/>
      <c r="BP768" s="196"/>
      <c r="BQ768" s="196"/>
      <c r="BR768" s="196"/>
      <c r="BS768" s="196"/>
      <c r="BT768" s="196"/>
      <c r="BU768" s="196"/>
      <c r="BV768" s="196"/>
      <c r="BW768" s="196"/>
      <c r="BX768" s="196"/>
      <c r="BY768" s="196"/>
      <c r="BZ768" s="196"/>
      <c r="CA768" s="196"/>
      <c r="CB768" s="196"/>
      <c r="CC768" s="196"/>
      <c r="CD768" s="196"/>
      <c r="CE768" s="196"/>
      <c r="CF768" s="196"/>
      <c r="CG768" s="196"/>
      <c r="CH768" s="196"/>
      <c r="CI768" s="196"/>
      <c r="CJ768" s="196"/>
      <c r="CK768" s="196"/>
      <c r="CL768" s="196"/>
      <c r="CM768" s="196"/>
      <c r="CN768" s="196"/>
      <c r="CO768" s="196"/>
      <c r="CP768" s="196"/>
      <c r="CQ768" s="196"/>
      <c r="CR768" s="196"/>
      <c r="CS768" s="196"/>
      <c r="CT768" s="196"/>
      <c r="CU768" s="196"/>
      <c r="CV768" s="196"/>
      <c r="CW768" s="196"/>
      <c r="CX768" s="196"/>
      <c r="CY768" s="196"/>
      <c r="CZ768" s="196"/>
      <c r="DA768" s="196"/>
      <c r="DB768" s="196"/>
      <c r="DC768" s="196"/>
      <c r="DD768" s="196"/>
      <c r="DE768" s="196"/>
      <c r="DF768" s="196"/>
      <c r="DG768" s="196"/>
      <c r="DH768" s="196"/>
      <c r="DI768" s="196"/>
      <c r="DJ768" s="196"/>
      <c r="DK768" s="196"/>
      <c r="DL768" s="196"/>
      <c r="DM768" s="196"/>
      <c r="DN768" s="196"/>
      <c r="DO768" s="196"/>
      <c r="DP768" s="196"/>
      <c r="DQ768" s="196"/>
      <c r="DR768" s="196"/>
      <c r="DS768" s="196"/>
      <c r="DT768" s="196"/>
      <c r="DU768" s="196"/>
      <c r="DV768" s="196"/>
      <c r="DW768" s="196"/>
      <c r="DX768" s="196"/>
      <c r="DY768" s="196"/>
      <c r="DZ768" s="196"/>
      <c r="EA768" s="196"/>
      <c r="EB768" s="196"/>
      <c r="EC768" s="196"/>
      <c r="ED768" s="196"/>
      <c r="EE768" s="196"/>
      <c r="EF768" s="196"/>
      <c r="EG768" s="196"/>
      <c r="EH768" s="196"/>
      <c r="EI768" s="196"/>
      <c r="EJ768" s="196"/>
      <c r="EK768" s="196"/>
      <c r="EL768" s="196"/>
      <c r="EM768" s="196"/>
      <c r="EN768" s="196"/>
      <c r="EO768" s="196"/>
      <c r="EP768" s="196"/>
      <c r="EQ768" s="196"/>
      <c r="ER768" s="196"/>
      <c r="ES768" s="196"/>
      <c r="ET768" s="196"/>
      <c r="EU768" s="196"/>
      <c r="EV768" s="196"/>
      <c r="EW768" s="196"/>
      <c r="EX768" s="196"/>
      <c r="EY768" s="196"/>
      <c r="EZ768" s="196"/>
      <c r="FA768" s="196"/>
      <c r="FB768" s="196"/>
      <c r="FC768" s="196"/>
      <c r="FD768" s="196"/>
      <c r="FE768" s="196"/>
      <c r="FF768" s="196"/>
      <c r="FG768" s="196"/>
      <c r="FH768" s="196"/>
      <c r="FI768" s="196"/>
      <c r="FJ768" s="196"/>
      <c r="FK768" s="196"/>
      <c r="FL768" s="196"/>
      <c r="FM768" s="196"/>
      <c r="FN768" s="196"/>
      <c r="FO768" s="196"/>
      <c r="FP768" s="196"/>
      <c r="FQ768" s="196"/>
      <c r="FR768" s="196"/>
      <c r="FS768" s="196"/>
      <c r="FT768" s="196"/>
      <c r="FU768" s="196"/>
      <c r="FV768" s="196"/>
      <c r="FW768" s="196"/>
      <c r="FX768" s="196"/>
      <c r="FY768" s="196"/>
      <c r="FZ768" s="196"/>
      <c r="GA768" s="196"/>
      <c r="GB768" s="196"/>
      <c r="GC768" s="196"/>
      <c r="GD768" s="196"/>
      <c r="GE768" s="196"/>
      <c r="GF768" s="196"/>
      <c r="GG768" s="196"/>
      <c r="GH768" s="196"/>
      <c r="GI768" s="196"/>
      <c r="GJ768" s="196"/>
      <c r="GK768" s="196"/>
      <c r="GL768" s="196"/>
      <c r="GM768" s="196"/>
      <c r="GN768" s="196"/>
      <c r="GO768" s="196"/>
      <c r="GP768" s="196"/>
      <c r="GQ768" s="196"/>
      <c r="GR768" s="196"/>
      <c r="GS768" s="196"/>
      <c r="GT768" s="196"/>
      <c r="GU768" s="196"/>
      <c r="GV768" s="196"/>
      <c r="GW768" s="196"/>
      <c r="GX768" s="196"/>
      <c r="GY768" s="196"/>
      <c r="GZ768" s="196"/>
      <c r="HA768" s="196"/>
      <c r="HB768" s="196"/>
      <c r="HC768" s="196"/>
      <c r="HD768" s="196"/>
      <c r="HE768" s="196"/>
      <c r="HF768" s="196"/>
      <c r="HG768" s="196"/>
      <c r="HH768" s="196"/>
      <c r="HI768" s="196"/>
      <c r="HJ768" s="196"/>
      <c r="HK768" s="196"/>
      <c r="HL768" s="196"/>
      <c r="HM768" s="196"/>
      <c r="HN768" s="196"/>
      <c r="HO768" s="196"/>
      <c r="HP768" s="196"/>
      <c r="HQ768" s="196"/>
      <c r="HR768" s="196"/>
      <c r="HS768" s="196"/>
      <c r="HT768" s="196"/>
      <c r="HU768" s="196"/>
      <c r="HV768" s="196"/>
      <c r="HW768" s="196"/>
      <c r="HX768" s="196"/>
      <c r="HY768" s="196"/>
      <c r="HZ768" s="196"/>
      <c r="IA768" s="196"/>
      <c r="IB768" s="196"/>
      <c r="IC768" s="196"/>
      <c r="ID768" s="196"/>
      <c r="IE768" s="196"/>
      <c r="IF768" s="196"/>
      <c r="IG768" s="196"/>
      <c r="IH768" s="196"/>
      <c r="II768" s="196"/>
      <c r="IJ768" s="196"/>
      <c r="IK768" s="196"/>
      <c r="IL768" s="196"/>
      <c r="IM768" s="196"/>
      <c r="IN768" s="196"/>
      <c r="IO768" s="196"/>
      <c r="IP768" s="196"/>
      <c r="IQ768" s="196"/>
      <c r="IR768" s="196"/>
      <c r="IS768" s="196"/>
      <c r="IT768" s="196"/>
      <c r="IU768" s="196"/>
      <c r="IV768" s="196"/>
      <c r="IW768" s="196"/>
      <c r="IX768" s="196"/>
      <c r="IY768" s="196"/>
      <c r="IZ768" s="196"/>
      <c r="JA768" s="196"/>
      <c r="JB768" s="196"/>
      <c r="JC768" s="196"/>
      <c r="JD768" s="196"/>
      <c r="JE768" s="196"/>
      <c r="JF768" s="196"/>
      <c r="JG768" s="196"/>
      <c r="JH768" s="196"/>
      <c r="JI768" s="196"/>
      <c r="JJ768" s="196"/>
      <c r="JK768" s="196"/>
      <c r="JL768" s="196"/>
      <c r="JM768" s="196"/>
      <c r="JN768" s="196"/>
      <c r="JO768" s="196"/>
      <c r="JP768" s="196"/>
      <c r="JQ768" s="196"/>
      <c r="JR768" s="196"/>
      <c r="JS768" s="196"/>
      <c r="JT768" s="196"/>
      <c r="JU768" s="196"/>
      <c r="JV768" s="196"/>
      <c r="JW768" s="196"/>
      <c r="JX768" s="196"/>
      <c r="JY768" s="196"/>
      <c r="JZ768" s="196"/>
      <c r="KA768" s="196"/>
      <c r="KB768" s="196"/>
      <c r="KC768" s="196"/>
      <c r="KD768" s="196"/>
      <c r="KE768" s="196"/>
      <c r="KF768" s="196"/>
      <c r="KG768" s="196"/>
      <c r="KH768" s="196"/>
      <c r="KI768" s="196"/>
      <c r="KJ768" s="196"/>
      <c r="KK768" s="196"/>
      <c r="KL768" s="196"/>
      <c r="KM768" s="196"/>
      <c r="KN768" s="196"/>
      <c r="KO768" s="196"/>
      <c r="KP768" s="196"/>
      <c r="KQ768" s="196"/>
      <c r="KR768" s="196"/>
      <c r="KS768" s="196"/>
      <c r="KT768" s="196"/>
      <c r="KU768" s="196"/>
      <c r="KV768" s="196"/>
      <c r="KW768" s="196"/>
      <c r="KX768" s="196"/>
      <c r="KY768" s="196"/>
      <c r="KZ768" s="196"/>
      <c r="LA768" s="196"/>
      <c r="LB768" s="196"/>
      <c r="LC768" s="196"/>
      <c r="LD768" s="196"/>
      <c r="LE768" s="196"/>
      <c r="LF768" s="196"/>
      <c r="LG768" s="196"/>
      <c r="LH768" s="196"/>
      <c r="LI768" s="196"/>
      <c r="LJ768" s="196"/>
      <c r="LK768" s="196"/>
      <c r="LL768" s="196"/>
      <c r="LM768" s="196"/>
      <c r="LN768" s="196"/>
      <c r="LO768" s="196"/>
      <c r="LP768" s="196"/>
      <c r="LQ768" s="196"/>
      <c r="LR768" s="196"/>
      <c r="LS768" s="196"/>
      <c r="LT768" s="196"/>
      <c r="LU768" s="196"/>
      <c r="LV768" s="196"/>
      <c r="LW768" s="196"/>
      <c r="LX768" s="196"/>
      <c r="LY768" s="196"/>
      <c r="LZ768" s="196"/>
      <c r="MA768" s="196"/>
      <c r="MB768" s="196"/>
      <c r="MC768" s="196"/>
      <c r="MD768" s="196"/>
      <c r="ME768" s="196"/>
      <c r="MF768" s="196"/>
      <c r="MG768" s="196"/>
      <c r="MH768" s="196"/>
      <c r="MI768" s="196"/>
      <c r="MJ768" s="196"/>
      <c r="MK768" s="196"/>
      <c r="ML768" s="196"/>
      <c r="MM768" s="196"/>
      <c r="MN768" s="196"/>
      <c r="MO768" s="196"/>
      <c r="MP768" s="196"/>
      <c r="MQ768" s="196"/>
      <c r="MR768" s="196"/>
      <c r="MS768" s="196"/>
      <c r="MT768" s="196"/>
      <c r="MU768" s="196"/>
      <c r="MV768" s="196"/>
      <c r="MW768" s="196"/>
      <c r="MX768" s="196"/>
      <c r="MY768" s="196"/>
      <c r="MZ768" s="196"/>
      <c r="NA768" s="196"/>
      <c r="NB768" s="196"/>
      <c r="NC768" s="196"/>
      <c r="ND768" s="196"/>
      <c r="NE768" s="196"/>
      <c r="NF768" s="196"/>
      <c r="NG768" s="196"/>
      <c r="NH768" s="196"/>
      <c r="NI768" s="196"/>
      <c r="NJ768" s="196"/>
      <c r="NK768" s="196"/>
      <c r="NL768" s="196"/>
      <c r="NM768" s="196"/>
      <c r="NN768" s="196"/>
      <c r="NO768" s="196"/>
      <c r="NP768" s="196"/>
      <c r="NQ768" s="196"/>
      <c r="NR768" s="196"/>
      <c r="NS768" s="196"/>
      <c r="NT768" s="196"/>
      <c r="NU768" s="196"/>
      <c r="NV768" s="196"/>
      <c r="NW768" s="196"/>
      <c r="NX768" s="196"/>
      <c r="NY768" s="196"/>
      <c r="NZ768" s="196"/>
      <c r="OA768" s="196"/>
      <c r="OB768" s="196"/>
      <c r="OC768" s="196"/>
      <c r="OD768" s="196"/>
      <c r="OE768" s="196"/>
      <c r="OF768" s="196"/>
      <c r="OG768" s="196"/>
      <c r="OH768" s="196"/>
      <c r="OI768" s="196"/>
      <c r="OJ768" s="196"/>
      <c r="OK768" s="196"/>
      <c r="OL768" s="196"/>
      <c r="AFC768" s="196"/>
      <c r="AFD768" s="196"/>
      <c r="AFE768" s="196"/>
      <c r="AFF768" s="196"/>
      <c r="AFG768" s="196"/>
      <c r="AFH768" s="196"/>
      <c r="AFI768" s="196"/>
      <c r="AFJ768" s="196"/>
      <c r="AFK768" s="196"/>
      <c r="AFL768" s="196"/>
      <c r="AFM768" s="196"/>
      <c r="AFN768" s="196"/>
      <c r="AFO768" s="196"/>
      <c r="AFP768" s="196"/>
      <c r="AFQ768" s="196"/>
      <c r="AFR768" s="196"/>
      <c r="AFS768" s="196"/>
      <c r="AFT768" s="196"/>
      <c r="AFU768" s="196"/>
      <c r="AFV768" s="196"/>
      <c r="AFW768" s="196"/>
      <c r="AFX768" s="196"/>
      <c r="AFY768" s="196"/>
      <c r="AFZ768" s="196"/>
      <c r="AGA768" s="196"/>
      <c r="AGB768" s="196"/>
      <c r="AGC768" s="196"/>
      <c r="AGD768" s="196"/>
      <c r="AGE768" s="196"/>
      <c r="AGF768" s="196"/>
      <c r="AGG768" s="196"/>
      <c r="AGH768" s="196"/>
      <c r="AGI768" s="196"/>
      <c r="AGJ768" s="196"/>
      <c r="AGK768" s="196"/>
      <c r="AGL768" s="196"/>
      <c r="AGM768" s="196"/>
      <c r="AGN768" s="196"/>
      <c r="AGO768" s="196"/>
      <c r="AGP768" s="196"/>
    </row>
    <row r="769" spans="1:874" ht="15.75" customHeight="1" x14ac:dyDescent="0.25">
      <c r="A769" s="196"/>
      <c r="B769" s="196"/>
      <c r="C769" s="196"/>
      <c r="D769" s="196"/>
      <c r="E769" s="196"/>
      <c r="F769" s="196"/>
      <c r="G769" s="196"/>
      <c r="H769" s="196"/>
      <c r="I769" s="196"/>
      <c r="J769" s="196"/>
      <c r="K769" s="196"/>
      <c r="L769" s="206"/>
      <c r="M769" s="196"/>
      <c r="N769" s="196"/>
      <c r="O769" s="196"/>
      <c r="P769" s="196"/>
      <c r="Q769" s="196"/>
      <c r="R769" s="196"/>
      <c r="S769" s="196"/>
      <c r="T769" s="196"/>
      <c r="U769" s="196"/>
      <c r="V769" s="196"/>
      <c r="W769" s="196"/>
      <c r="X769" s="196"/>
      <c r="Y769" s="196"/>
      <c r="Z769" s="196"/>
      <c r="AA769" s="196"/>
      <c r="AB769" s="196"/>
      <c r="AC769" s="196"/>
      <c r="AD769" s="196"/>
      <c r="AE769" s="196"/>
      <c r="AF769" s="196"/>
      <c r="AG769" s="196"/>
      <c r="AH769" s="196"/>
      <c r="AI769" s="196"/>
      <c r="AJ769" s="196"/>
      <c r="AK769" s="196"/>
      <c r="AL769" s="196"/>
      <c r="AM769" s="196"/>
      <c r="AN769" s="196"/>
      <c r="AO769" s="196"/>
      <c r="AP769" s="196"/>
      <c r="AQ769" s="196"/>
      <c r="AR769" s="196"/>
      <c r="AS769" s="196"/>
      <c r="AT769" s="196"/>
      <c r="AU769" s="196"/>
      <c r="AV769" s="196"/>
      <c r="AW769" s="196"/>
      <c r="AX769" s="196"/>
      <c r="AY769" s="196"/>
      <c r="AZ769" s="196"/>
      <c r="BA769" s="196"/>
      <c r="BB769" s="196"/>
      <c r="BC769" s="196"/>
      <c r="BD769" s="196"/>
      <c r="BE769" s="196"/>
      <c r="BF769" s="196"/>
      <c r="BG769" s="196"/>
      <c r="BH769" s="196"/>
      <c r="BI769" s="196"/>
      <c r="BJ769" s="196"/>
      <c r="BK769" s="196"/>
      <c r="BL769" s="196"/>
      <c r="BM769" s="196"/>
      <c r="BN769" s="196"/>
      <c r="BO769" s="196"/>
      <c r="BP769" s="196"/>
      <c r="BQ769" s="196"/>
      <c r="BR769" s="196"/>
      <c r="BS769" s="196"/>
      <c r="BT769" s="196"/>
      <c r="BU769" s="196"/>
      <c r="BV769" s="196"/>
      <c r="BW769" s="196"/>
      <c r="BX769" s="196"/>
      <c r="BY769" s="196"/>
      <c r="BZ769" s="196"/>
      <c r="CA769" s="196"/>
      <c r="CB769" s="196"/>
      <c r="CC769" s="196"/>
      <c r="CD769" s="196"/>
      <c r="CE769" s="196"/>
      <c r="CF769" s="196"/>
      <c r="CG769" s="196"/>
      <c r="CH769" s="196"/>
      <c r="CI769" s="196"/>
      <c r="CJ769" s="196"/>
      <c r="CK769" s="196"/>
      <c r="CL769" s="196"/>
      <c r="CM769" s="196"/>
      <c r="CN769" s="196"/>
      <c r="CO769" s="196"/>
      <c r="CP769" s="196"/>
      <c r="CQ769" s="196"/>
      <c r="CR769" s="196"/>
      <c r="CS769" s="196"/>
      <c r="CT769" s="196"/>
      <c r="CU769" s="196"/>
      <c r="CV769" s="196"/>
      <c r="CW769" s="196"/>
      <c r="CX769" s="196"/>
      <c r="CY769" s="196"/>
      <c r="CZ769" s="196"/>
      <c r="DA769" s="196"/>
      <c r="DB769" s="196"/>
      <c r="DC769" s="196"/>
      <c r="DD769" s="196"/>
      <c r="DE769" s="196"/>
      <c r="DF769" s="196"/>
      <c r="DG769" s="196"/>
      <c r="DH769" s="196"/>
      <c r="DI769" s="196"/>
      <c r="DJ769" s="196"/>
      <c r="DK769" s="196"/>
      <c r="DL769" s="196"/>
      <c r="DM769" s="196"/>
      <c r="DN769" s="196"/>
      <c r="DO769" s="196"/>
      <c r="DP769" s="196"/>
      <c r="DQ769" s="196"/>
      <c r="DR769" s="196"/>
      <c r="DS769" s="196"/>
      <c r="DT769" s="196"/>
      <c r="DU769" s="196"/>
      <c r="DV769" s="196"/>
      <c r="DW769" s="196"/>
      <c r="DX769" s="196"/>
      <c r="DY769" s="196"/>
      <c r="DZ769" s="196"/>
      <c r="EA769" s="196"/>
      <c r="EB769" s="196"/>
      <c r="EC769" s="196"/>
      <c r="ED769" s="196"/>
      <c r="EE769" s="196"/>
      <c r="EF769" s="196"/>
      <c r="EG769" s="196"/>
      <c r="EH769" s="196"/>
      <c r="EI769" s="196"/>
      <c r="EJ769" s="196"/>
      <c r="EK769" s="196"/>
      <c r="EL769" s="196"/>
      <c r="EM769" s="196"/>
      <c r="EN769" s="196"/>
      <c r="EO769" s="196"/>
      <c r="EP769" s="196"/>
      <c r="EQ769" s="196"/>
      <c r="ER769" s="196"/>
      <c r="ES769" s="196"/>
      <c r="ET769" s="196"/>
      <c r="EU769" s="196"/>
      <c r="EV769" s="196"/>
      <c r="EW769" s="196"/>
      <c r="EX769" s="196"/>
      <c r="EY769" s="196"/>
      <c r="EZ769" s="196"/>
      <c r="FA769" s="196"/>
      <c r="FB769" s="196"/>
      <c r="FC769" s="196"/>
      <c r="FD769" s="196"/>
      <c r="FE769" s="196"/>
      <c r="FF769" s="196"/>
      <c r="FG769" s="196"/>
      <c r="FH769" s="196"/>
      <c r="FI769" s="196"/>
      <c r="FJ769" s="196"/>
      <c r="FK769" s="196"/>
      <c r="FL769" s="196"/>
      <c r="FM769" s="196"/>
      <c r="FN769" s="196"/>
      <c r="FO769" s="196"/>
      <c r="FP769" s="196"/>
      <c r="FQ769" s="196"/>
      <c r="FR769" s="196"/>
      <c r="FS769" s="196"/>
      <c r="FT769" s="196"/>
      <c r="FU769" s="196"/>
      <c r="FV769" s="196"/>
      <c r="FW769" s="196"/>
      <c r="FX769" s="196"/>
      <c r="FY769" s="196"/>
      <c r="FZ769" s="196"/>
      <c r="GA769" s="196"/>
      <c r="GB769" s="196"/>
      <c r="GC769" s="196"/>
      <c r="GD769" s="196"/>
      <c r="GE769" s="196"/>
      <c r="GF769" s="196"/>
      <c r="GG769" s="196"/>
      <c r="GH769" s="196"/>
      <c r="GI769" s="196"/>
      <c r="GJ769" s="196"/>
      <c r="GK769" s="196"/>
      <c r="GL769" s="196"/>
      <c r="GM769" s="196"/>
      <c r="GN769" s="196"/>
      <c r="GO769" s="196"/>
      <c r="GP769" s="196"/>
      <c r="GQ769" s="196"/>
      <c r="GR769" s="196"/>
      <c r="GS769" s="196"/>
      <c r="GT769" s="196"/>
      <c r="GU769" s="196"/>
      <c r="GV769" s="196"/>
      <c r="GW769" s="196"/>
      <c r="GX769" s="196"/>
      <c r="GY769" s="196"/>
      <c r="GZ769" s="196"/>
      <c r="HA769" s="196"/>
      <c r="HB769" s="196"/>
      <c r="HC769" s="196"/>
      <c r="HD769" s="196"/>
      <c r="HE769" s="196"/>
      <c r="HF769" s="196"/>
      <c r="HG769" s="196"/>
      <c r="HH769" s="196"/>
      <c r="HI769" s="196"/>
      <c r="HJ769" s="196"/>
      <c r="HK769" s="196"/>
      <c r="HL769" s="196"/>
      <c r="HM769" s="196"/>
      <c r="HN769" s="196"/>
      <c r="HO769" s="196"/>
      <c r="HP769" s="196"/>
      <c r="HQ769" s="196"/>
      <c r="HR769" s="196"/>
      <c r="HS769" s="196"/>
      <c r="HT769" s="196"/>
      <c r="HU769" s="196"/>
      <c r="HV769" s="196"/>
      <c r="HW769" s="196"/>
      <c r="HX769" s="196"/>
      <c r="HY769" s="196"/>
      <c r="HZ769" s="196"/>
      <c r="IA769" s="196"/>
      <c r="IB769" s="196"/>
      <c r="IC769" s="196"/>
      <c r="ID769" s="196"/>
      <c r="IE769" s="196"/>
      <c r="IF769" s="196"/>
      <c r="IG769" s="196"/>
      <c r="IH769" s="196"/>
      <c r="II769" s="196"/>
      <c r="IJ769" s="196"/>
      <c r="IK769" s="196"/>
      <c r="IL769" s="196"/>
      <c r="IM769" s="196"/>
      <c r="IN769" s="196"/>
      <c r="IO769" s="196"/>
      <c r="IP769" s="196"/>
      <c r="IQ769" s="196"/>
      <c r="IR769" s="196"/>
      <c r="IS769" s="196"/>
      <c r="IT769" s="196"/>
      <c r="IU769" s="196"/>
      <c r="IV769" s="196"/>
      <c r="IW769" s="196"/>
      <c r="IX769" s="196"/>
      <c r="IY769" s="196"/>
      <c r="IZ769" s="196"/>
      <c r="JA769" s="196"/>
      <c r="JB769" s="196"/>
      <c r="JC769" s="196"/>
      <c r="JD769" s="196"/>
      <c r="JE769" s="196"/>
      <c r="JF769" s="196"/>
      <c r="JG769" s="196"/>
      <c r="JH769" s="196"/>
      <c r="JI769" s="196"/>
      <c r="JJ769" s="196"/>
      <c r="JK769" s="196"/>
      <c r="JL769" s="196"/>
      <c r="JM769" s="196"/>
      <c r="JN769" s="196"/>
      <c r="JO769" s="196"/>
      <c r="JP769" s="196"/>
      <c r="JQ769" s="196"/>
      <c r="JR769" s="196"/>
      <c r="JS769" s="196"/>
      <c r="JT769" s="196"/>
      <c r="JU769" s="196"/>
      <c r="JV769" s="196"/>
      <c r="JW769" s="196"/>
      <c r="JX769" s="196"/>
      <c r="JY769" s="196"/>
      <c r="JZ769" s="196"/>
      <c r="KA769" s="196"/>
      <c r="KB769" s="196"/>
      <c r="KC769" s="196"/>
      <c r="KD769" s="196"/>
      <c r="KE769" s="196"/>
      <c r="KF769" s="196"/>
      <c r="KG769" s="196"/>
      <c r="KH769" s="196"/>
      <c r="KI769" s="196"/>
      <c r="KJ769" s="196"/>
      <c r="KK769" s="196"/>
      <c r="KL769" s="196"/>
      <c r="KM769" s="196"/>
      <c r="KN769" s="196"/>
      <c r="KO769" s="196"/>
      <c r="KP769" s="196"/>
      <c r="KQ769" s="196"/>
      <c r="KR769" s="196"/>
      <c r="KS769" s="196"/>
      <c r="KT769" s="196"/>
      <c r="KU769" s="196"/>
      <c r="KV769" s="196"/>
      <c r="KW769" s="196"/>
      <c r="KX769" s="196"/>
      <c r="KY769" s="196"/>
      <c r="KZ769" s="196"/>
      <c r="LA769" s="196"/>
      <c r="LB769" s="196"/>
      <c r="LC769" s="196"/>
      <c r="LD769" s="196"/>
      <c r="LE769" s="196"/>
      <c r="LF769" s="196"/>
      <c r="LG769" s="196"/>
      <c r="LH769" s="196"/>
      <c r="LI769" s="196"/>
      <c r="LJ769" s="196"/>
      <c r="LK769" s="196"/>
      <c r="LL769" s="196"/>
      <c r="LM769" s="196"/>
      <c r="LN769" s="196"/>
      <c r="LO769" s="196"/>
      <c r="LP769" s="196"/>
      <c r="LQ769" s="196"/>
      <c r="LR769" s="196"/>
      <c r="LS769" s="196"/>
      <c r="LT769" s="196"/>
      <c r="LU769" s="196"/>
      <c r="LV769" s="196"/>
      <c r="LW769" s="196"/>
      <c r="LX769" s="196"/>
      <c r="LY769" s="196"/>
      <c r="LZ769" s="196"/>
      <c r="MA769" s="196"/>
      <c r="MB769" s="196"/>
      <c r="MC769" s="196"/>
      <c r="MD769" s="196"/>
      <c r="ME769" s="196"/>
      <c r="MF769" s="196"/>
      <c r="MG769" s="196"/>
      <c r="MH769" s="196"/>
      <c r="MI769" s="196"/>
      <c r="MJ769" s="196"/>
      <c r="MK769" s="196"/>
      <c r="ML769" s="196"/>
      <c r="MM769" s="196"/>
      <c r="MN769" s="196"/>
      <c r="MO769" s="196"/>
      <c r="MP769" s="196"/>
      <c r="MQ769" s="196"/>
      <c r="MR769" s="196"/>
      <c r="MS769" s="196"/>
      <c r="MT769" s="196"/>
      <c r="MU769" s="196"/>
      <c r="MV769" s="196"/>
      <c r="MW769" s="196"/>
      <c r="MX769" s="196"/>
      <c r="MY769" s="196"/>
      <c r="MZ769" s="196"/>
      <c r="NA769" s="196"/>
      <c r="NB769" s="196"/>
      <c r="NC769" s="196"/>
      <c r="ND769" s="196"/>
      <c r="NE769" s="196"/>
      <c r="NF769" s="196"/>
      <c r="NG769" s="196"/>
      <c r="NH769" s="196"/>
      <c r="NI769" s="196"/>
      <c r="NJ769" s="196"/>
      <c r="NK769" s="196"/>
      <c r="NL769" s="196"/>
      <c r="NM769" s="196"/>
      <c r="NN769" s="196"/>
      <c r="NO769" s="196"/>
      <c r="NP769" s="196"/>
      <c r="NQ769" s="196"/>
      <c r="NR769" s="196"/>
      <c r="NS769" s="196"/>
      <c r="NT769" s="196"/>
      <c r="NU769" s="196"/>
      <c r="NV769" s="196"/>
      <c r="NW769" s="196"/>
      <c r="NX769" s="196"/>
      <c r="NY769" s="196"/>
      <c r="NZ769" s="196"/>
      <c r="OA769" s="196"/>
      <c r="OB769" s="196"/>
      <c r="OC769" s="196"/>
      <c r="OD769" s="196"/>
      <c r="OE769" s="196"/>
      <c r="OF769" s="196"/>
      <c r="OG769" s="196"/>
      <c r="OH769" s="196"/>
      <c r="OI769" s="196"/>
      <c r="OJ769" s="196"/>
      <c r="OK769" s="196"/>
      <c r="OL769" s="196"/>
      <c r="AFC769" s="196"/>
      <c r="AFD769" s="196"/>
      <c r="AFE769" s="196"/>
      <c r="AFF769" s="196"/>
      <c r="AFG769" s="196"/>
      <c r="AFH769" s="196"/>
      <c r="AFI769" s="196"/>
      <c r="AFJ769" s="196"/>
      <c r="AFK769" s="196"/>
      <c r="AFL769" s="196"/>
      <c r="AFM769" s="196"/>
      <c r="AFN769" s="196"/>
      <c r="AFO769" s="196"/>
      <c r="AFP769" s="196"/>
      <c r="AFQ769" s="196"/>
      <c r="AFR769" s="196"/>
      <c r="AFS769" s="196"/>
      <c r="AFT769" s="196"/>
      <c r="AFU769" s="196"/>
      <c r="AFV769" s="196"/>
      <c r="AFW769" s="196"/>
      <c r="AFX769" s="196"/>
      <c r="AFY769" s="196"/>
      <c r="AFZ769" s="196"/>
      <c r="AGA769" s="196"/>
      <c r="AGB769" s="196"/>
      <c r="AGC769" s="196"/>
      <c r="AGD769" s="196"/>
      <c r="AGE769" s="196"/>
      <c r="AGF769" s="196"/>
      <c r="AGG769" s="196"/>
      <c r="AGH769" s="196"/>
      <c r="AGI769" s="196"/>
      <c r="AGJ769" s="196"/>
      <c r="AGK769" s="196"/>
      <c r="AGL769" s="196"/>
      <c r="AGM769" s="196"/>
      <c r="AGN769" s="196"/>
      <c r="AGO769" s="196"/>
      <c r="AGP769" s="196"/>
    </row>
    <row r="770" spans="1:874" ht="15.75" customHeight="1" x14ac:dyDescent="0.25">
      <c r="A770" s="196"/>
      <c r="B770" s="196"/>
      <c r="C770" s="196"/>
      <c r="D770" s="196"/>
      <c r="E770" s="196"/>
      <c r="F770" s="196"/>
      <c r="G770" s="196"/>
      <c r="H770" s="196"/>
      <c r="I770" s="196"/>
      <c r="J770" s="196"/>
      <c r="K770" s="196"/>
      <c r="L770" s="206"/>
      <c r="M770" s="196"/>
      <c r="N770" s="196"/>
      <c r="O770" s="196"/>
      <c r="P770" s="196"/>
      <c r="Q770" s="196"/>
      <c r="R770" s="196"/>
      <c r="S770" s="196"/>
      <c r="T770" s="196"/>
      <c r="U770" s="196"/>
      <c r="V770" s="196"/>
      <c r="W770" s="196"/>
      <c r="X770" s="196"/>
      <c r="Y770" s="196"/>
      <c r="Z770" s="196"/>
      <c r="AA770" s="196"/>
      <c r="AB770" s="196"/>
      <c r="AC770" s="196"/>
      <c r="AD770" s="196"/>
      <c r="AE770" s="196"/>
      <c r="AF770" s="196"/>
      <c r="AG770" s="196"/>
      <c r="AH770" s="196"/>
      <c r="AI770" s="196"/>
      <c r="AJ770" s="196"/>
      <c r="AK770" s="196"/>
      <c r="AL770" s="196"/>
      <c r="AM770" s="196"/>
      <c r="AN770" s="196"/>
      <c r="AO770" s="196"/>
      <c r="AP770" s="196"/>
      <c r="AQ770" s="196"/>
      <c r="AR770" s="196"/>
      <c r="AS770" s="196"/>
      <c r="AT770" s="196"/>
      <c r="AU770" s="196"/>
      <c r="AV770" s="196"/>
      <c r="AW770" s="196"/>
      <c r="AX770" s="196"/>
      <c r="AY770" s="196"/>
      <c r="AZ770" s="196"/>
      <c r="BA770" s="196"/>
      <c r="BB770" s="196"/>
      <c r="BC770" s="196"/>
      <c r="BD770" s="196"/>
      <c r="BE770" s="196"/>
      <c r="BF770" s="196"/>
      <c r="BG770" s="196"/>
      <c r="BH770" s="196"/>
      <c r="BI770" s="196"/>
      <c r="BJ770" s="196"/>
      <c r="BK770" s="196"/>
      <c r="BL770" s="196"/>
      <c r="BM770" s="196"/>
      <c r="BN770" s="196"/>
      <c r="BO770" s="196"/>
      <c r="BP770" s="196"/>
      <c r="BQ770" s="196"/>
      <c r="BR770" s="196"/>
      <c r="BS770" s="196"/>
      <c r="BT770" s="196"/>
      <c r="BU770" s="196"/>
      <c r="BV770" s="196"/>
      <c r="BW770" s="196"/>
      <c r="BX770" s="196"/>
      <c r="BY770" s="196"/>
      <c r="BZ770" s="196"/>
      <c r="CA770" s="196"/>
      <c r="CB770" s="196"/>
      <c r="CC770" s="196"/>
      <c r="CD770" s="196"/>
      <c r="CE770" s="196"/>
      <c r="CF770" s="196"/>
      <c r="CG770" s="196"/>
      <c r="CH770" s="196"/>
      <c r="CI770" s="196"/>
      <c r="CJ770" s="196"/>
      <c r="CK770" s="196"/>
      <c r="CL770" s="196"/>
      <c r="CM770" s="196"/>
      <c r="CN770" s="196"/>
      <c r="CO770" s="196"/>
      <c r="CP770" s="196"/>
      <c r="CQ770" s="196"/>
      <c r="CR770" s="196"/>
      <c r="CS770" s="196"/>
      <c r="CT770" s="196"/>
      <c r="CU770" s="196"/>
      <c r="CV770" s="196"/>
      <c r="CW770" s="196"/>
      <c r="CX770" s="196"/>
      <c r="CY770" s="196"/>
      <c r="CZ770" s="196"/>
      <c r="DA770" s="196"/>
      <c r="DB770" s="196"/>
      <c r="DC770" s="196"/>
      <c r="DD770" s="196"/>
      <c r="DE770" s="196"/>
      <c r="DF770" s="196"/>
      <c r="DG770" s="196"/>
      <c r="DH770" s="196"/>
      <c r="DI770" s="196"/>
      <c r="DJ770" s="196"/>
      <c r="DK770" s="196"/>
      <c r="DL770" s="196"/>
      <c r="DM770" s="196"/>
      <c r="DN770" s="196"/>
      <c r="DO770" s="196"/>
      <c r="DP770" s="196"/>
      <c r="DQ770" s="196"/>
      <c r="DR770" s="196"/>
      <c r="DS770" s="196"/>
      <c r="DT770" s="196"/>
      <c r="DU770" s="196"/>
      <c r="DV770" s="196"/>
      <c r="DW770" s="196"/>
      <c r="DX770" s="196"/>
      <c r="DY770" s="196"/>
      <c r="DZ770" s="196"/>
      <c r="EA770" s="196"/>
      <c r="EB770" s="196"/>
      <c r="EC770" s="196"/>
      <c r="ED770" s="196"/>
      <c r="EE770" s="196"/>
      <c r="EF770" s="196"/>
      <c r="EG770" s="196"/>
      <c r="EH770" s="196"/>
      <c r="EI770" s="196"/>
      <c r="EJ770" s="196"/>
      <c r="EK770" s="196"/>
      <c r="EL770" s="196"/>
      <c r="EM770" s="196"/>
      <c r="EN770" s="196"/>
      <c r="EO770" s="196"/>
      <c r="EP770" s="196"/>
      <c r="EQ770" s="196"/>
      <c r="ER770" s="196"/>
      <c r="ES770" s="196"/>
      <c r="ET770" s="196"/>
      <c r="EU770" s="196"/>
      <c r="EV770" s="196"/>
      <c r="EW770" s="196"/>
      <c r="EX770" s="196"/>
      <c r="EY770" s="196"/>
      <c r="EZ770" s="196"/>
      <c r="FA770" s="196"/>
      <c r="FB770" s="196"/>
      <c r="FC770" s="196"/>
      <c r="FD770" s="196"/>
      <c r="FE770" s="196"/>
      <c r="FF770" s="196"/>
      <c r="FG770" s="196"/>
      <c r="FH770" s="196"/>
      <c r="FI770" s="196"/>
      <c r="FJ770" s="196"/>
      <c r="FK770" s="196"/>
      <c r="FL770" s="196"/>
      <c r="FM770" s="196"/>
      <c r="FN770" s="196"/>
      <c r="FO770" s="196"/>
      <c r="FP770" s="196"/>
      <c r="FQ770" s="196"/>
      <c r="FR770" s="196"/>
      <c r="FS770" s="196"/>
      <c r="FT770" s="196"/>
      <c r="FU770" s="196"/>
      <c r="FV770" s="196"/>
      <c r="FW770" s="196"/>
      <c r="FX770" s="196"/>
      <c r="FY770" s="196"/>
      <c r="FZ770" s="196"/>
      <c r="GA770" s="196"/>
      <c r="GB770" s="196"/>
      <c r="GC770" s="196"/>
      <c r="GD770" s="196"/>
      <c r="GE770" s="196"/>
      <c r="GF770" s="196"/>
      <c r="GG770" s="196"/>
      <c r="GH770" s="196"/>
      <c r="GI770" s="196"/>
      <c r="GJ770" s="196"/>
      <c r="GK770" s="196"/>
      <c r="GL770" s="196"/>
      <c r="GM770" s="196"/>
      <c r="GN770" s="196"/>
      <c r="GO770" s="196"/>
      <c r="GP770" s="196"/>
      <c r="GQ770" s="196"/>
      <c r="GR770" s="196"/>
      <c r="GS770" s="196"/>
      <c r="GT770" s="196"/>
      <c r="GU770" s="196"/>
      <c r="GV770" s="196"/>
      <c r="GW770" s="196"/>
      <c r="GX770" s="196"/>
      <c r="GY770" s="196"/>
      <c r="GZ770" s="196"/>
      <c r="HA770" s="196"/>
      <c r="HB770" s="196"/>
      <c r="HC770" s="196"/>
      <c r="HD770" s="196"/>
      <c r="HE770" s="196"/>
      <c r="HF770" s="196"/>
      <c r="HG770" s="196"/>
      <c r="HH770" s="196"/>
      <c r="HI770" s="196"/>
      <c r="HJ770" s="196"/>
      <c r="HK770" s="196"/>
      <c r="HL770" s="196"/>
      <c r="HM770" s="196"/>
      <c r="HN770" s="196"/>
      <c r="HO770" s="196"/>
      <c r="HP770" s="196"/>
      <c r="HQ770" s="196"/>
      <c r="HR770" s="196"/>
      <c r="HS770" s="196"/>
      <c r="HT770" s="196"/>
      <c r="HU770" s="196"/>
      <c r="HV770" s="196"/>
      <c r="HW770" s="196"/>
      <c r="HX770" s="196"/>
      <c r="HY770" s="196"/>
      <c r="HZ770" s="196"/>
      <c r="IA770" s="196"/>
      <c r="IB770" s="196"/>
      <c r="IC770" s="196"/>
      <c r="ID770" s="196"/>
      <c r="IE770" s="196"/>
      <c r="IF770" s="196"/>
      <c r="IG770" s="196"/>
      <c r="IH770" s="196"/>
      <c r="II770" s="196"/>
      <c r="IJ770" s="196"/>
      <c r="IK770" s="196"/>
      <c r="IL770" s="196"/>
      <c r="IM770" s="196"/>
      <c r="IN770" s="196"/>
      <c r="IO770" s="196"/>
      <c r="IP770" s="196"/>
      <c r="IQ770" s="196"/>
      <c r="IR770" s="196"/>
      <c r="IS770" s="196"/>
      <c r="IT770" s="196"/>
      <c r="IU770" s="196"/>
      <c r="IV770" s="196"/>
      <c r="IW770" s="196"/>
      <c r="IX770" s="196"/>
      <c r="IY770" s="196"/>
      <c r="IZ770" s="196"/>
      <c r="JA770" s="196"/>
      <c r="JB770" s="196"/>
      <c r="JC770" s="196"/>
      <c r="JD770" s="196"/>
      <c r="JE770" s="196"/>
      <c r="JF770" s="196"/>
      <c r="JG770" s="196"/>
      <c r="JH770" s="196"/>
      <c r="JI770" s="196"/>
      <c r="JJ770" s="196"/>
      <c r="JK770" s="196"/>
      <c r="JL770" s="196"/>
      <c r="JM770" s="196"/>
      <c r="JN770" s="196"/>
      <c r="JO770" s="196"/>
      <c r="JP770" s="196"/>
      <c r="JQ770" s="196"/>
      <c r="JR770" s="196"/>
      <c r="JS770" s="196"/>
      <c r="JT770" s="196"/>
      <c r="JU770" s="196"/>
      <c r="JV770" s="196"/>
      <c r="JW770" s="196"/>
      <c r="JX770" s="196"/>
      <c r="JY770" s="196"/>
      <c r="JZ770" s="196"/>
      <c r="KA770" s="196"/>
      <c r="KB770" s="196"/>
      <c r="KC770" s="196"/>
      <c r="KD770" s="196"/>
      <c r="KE770" s="196"/>
      <c r="KF770" s="196"/>
      <c r="KG770" s="196"/>
      <c r="KH770" s="196"/>
      <c r="KI770" s="196"/>
      <c r="KJ770" s="196"/>
      <c r="KK770" s="196"/>
      <c r="KL770" s="196"/>
      <c r="KM770" s="196"/>
      <c r="KN770" s="196"/>
      <c r="KO770" s="196"/>
      <c r="KP770" s="196"/>
      <c r="KQ770" s="196"/>
      <c r="KR770" s="196"/>
      <c r="KS770" s="196"/>
      <c r="KT770" s="196"/>
      <c r="KU770" s="196"/>
      <c r="KV770" s="196"/>
      <c r="KW770" s="196"/>
      <c r="KX770" s="196"/>
      <c r="KY770" s="196"/>
      <c r="KZ770" s="196"/>
      <c r="LA770" s="196"/>
      <c r="LB770" s="196"/>
      <c r="LC770" s="196"/>
      <c r="LD770" s="196"/>
      <c r="LE770" s="196"/>
      <c r="LF770" s="196"/>
      <c r="LG770" s="196"/>
      <c r="LH770" s="196"/>
      <c r="LI770" s="196"/>
      <c r="LJ770" s="196"/>
      <c r="LK770" s="196"/>
      <c r="LL770" s="196"/>
      <c r="LM770" s="196"/>
      <c r="LN770" s="196"/>
      <c r="LO770" s="196"/>
      <c r="LP770" s="196"/>
      <c r="LQ770" s="196"/>
      <c r="LR770" s="196"/>
      <c r="LS770" s="196"/>
      <c r="LT770" s="196"/>
      <c r="LU770" s="196"/>
      <c r="LV770" s="196"/>
      <c r="LW770" s="196"/>
      <c r="LX770" s="196"/>
      <c r="LY770" s="196"/>
      <c r="LZ770" s="196"/>
      <c r="MA770" s="196"/>
      <c r="MB770" s="196"/>
      <c r="MC770" s="196"/>
      <c r="MD770" s="196"/>
      <c r="ME770" s="196"/>
      <c r="MF770" s="196"/>
      <c r="MG770" s="196"/>
      <c r="MH770" s="196"/>
      <c r="MI770" s="196"/>
      <c r="MJ770" s="196"/>
      <c r="MK770" s="196"/>
      <c r="ML770" s="196"/>
      <c r="MM770" s="196"/>
      <c r="MN770" s="196"/>
      <c r="MO770" s="196"/>
      <c r="MP770" s="196"/>
      <c r="MQ770" s="196"/>
      <c r="MR770" s="196"/>
      <c r="MS770" s="196"/>
      <c r="MT770" s="196"/>
      <c r="MU770" s="196"/>
      <c r="MV770" s="196"/>
      <c r="MW770" s="196"/>
      <c r="MX770" s="196"/>
      <c r="MY770" s="196"/>
      <c r="MZ770" s="196"/>
      <c r="NA770" s="196"/>
      <c r="NB770" s="196"/>
      <c r="NC770" s="196"/>
      <c r="ND770" s="196"/>
      <c r="NE770" s="196"/>
      <c r="NF770" s="196"/>
      <c r="NG770" s="196"/>
      <c r="NH770" s="196"/>
      <c r="NI770" s="196"/>
      <c r="NJ770" s="196"/>
      <c r="NK770" s="196"/>
      <c r="NL770" s="196"/>
      <c r="NM770" s="196"/>
      <c r="NN770" s="196"/>
      <c r="NO770" s="196"/>
      <c r="NP770" s="196"/>
      <c r="NQ770" s="196"/>
      <c r="NR770" s="196"/>
      <c r="NS770" s="196"/>
      <c r="NT770" s="196"/>
      <c r="NU770" s="196"/>
      <c r="NV770" s="196"/>
      <c r="NW770" s="196"/>
      <c r="NX770" s="196"/>
      <c r="NY770" s="196"/>
      <c r="NZ770" s="196"/>
      <c r="OA770" s="196"/>
      <c r="OB770" s="196"/>
      <c r="OC770" s="196"/>
      <c r="OD770" s="196"/>
      <c r="OE770" s="196"/>
      <c r="OF770" s="196"/>
      <c r="OG770" s="196"/>
      <c r="OH770" s="196"/>
      <c r="OI770" s="196"/>
      <c r="OJ770" s="196"/>
      <c r="OK770" s="196"/>
      <c r="OL770" s="196"/>
      <c r="AFC770" s="196"/>
      <c r="AFD770" s="196"/>
      <c r="AFE770" s="196"/>
      <c r="AFF770" s="196"/>
      <c r="AFG770" s="196"/>
      <c r="AFH770" s="196"/>
      <c r="AFI770" s="196"/>
      <c r="AFJ770" s="196"/>
      <c r="AFK770" s="196"/>
      <c r="AFL770" s="196"/>
      <c r="AFM770" s="196"/>
      <c r="AFN770" s="196"/>
      <c r="AFO770" s="196"/>
      <c r="AFP770" s="196"/>
      <c r="AFQ770" s="196"/>
      <c r="AFR770" s="196"/>
      <c r="AFS770" s="196"/>
      <c r="AFT770" s="196"/>
      <c r="AFU770" s="196"/>
      <c r="AFV770" s="196"/>
      <c r="AFW770" s="196"/>
      <c r="AFX770" s="196"/>
      <c r="AFY770" s="196"/>
      <c r="AFZ770" s="196"/>
      <c r="AGA770" s="196"/>
      <c r="AGB770" s="196"/>
      <c r="AGC770" s="196"/>
      <c r="AGD770" s="196"/>
      <c r="AGE770" s="196"/>
      <c r="AGF770" s="196"/>
      <c r="AGG770" s="196"/>
      <c r="AGH770" s="196"/>
      <c r="AGI770" s="196"/>
      <c r="AGJ770" s="196"/>
      <c r="AGK770" s="196"/>
      <c r="AGL770" s="196"/>
      <c r="AGM770" s="196"/>
      <c r="AGN770" s="196"/>
      <c r="AGO770" s="196"/>
      <c r="AGP770" s="196"/>
    </row>
    <row r="771" spans="1:874" ht="15.75" customHeight="1" x14ac:dyDescent="0.25">
      <c r="A771" s="196"/>
      <c r="B771" s="196"/>
      <c r="C771" s="196"/>
      <c r="D771" s="196"/>
      <c r="E771" s="196"/>
      <c r="F771" s="196"/>
      <c r="G771" s="196"/>
      <c r="H771" s="196"/>
      <c r="I771" s="196"/>
      <c r="J771" s="196"/>
      <c r="K771" s="196"/>
      <c r="L771" s="206"/>
      <c r="M771" s="196"/>
      <c r="N771" s="196"/>
      <c r="O771" s="196"/>
      <c r="P771" s="196"/>
      <c r="Q771" s="196"/>
      <c r="R771" s="196"/>
      <c r="S771" s="196"/>
      <c r="T771" s="196"/>
      <c r="U771" s="196"/>
      <c r="V771" s="196"/>
      <c r="W771" s="196"/>
      <c r="X771" s="196"/>
      <c r="Y771" s="196"/>
      <c r="Z771" s="196"/>
      <c r="AA771" s="196"/>
      <c r="AB771" s="196"/>
      <c r="AC771" s="196"/>
      <c r="AD771" s="196"/>
      <c r="AE771" s="196"/>
      <c r="AF771" s="196"/>
      <c r="AG771" s="196"/>
      <c r="AH771" s="196"/>
      <c r="AI771" s="196"/>
      <c r="AJ771" s="196"/>
      <c r="AK771" s="196"/>
      <c r="AL771" s="196"/>
      <c r="AM771" s="196"/>
      <c r="AN771" s="196"/>
      <c r="AO771" s="196"/>
      <c r="AP771" s="196"/>
      <c r="AQ771" s="196"/>
      <c r="AR771" s="196"/>
      <c r="AS771" s="196"/>
      <c r="AT771" s="196"/>
      <c r="AU771" s="196"/>
      <c r="AV771" s="196"/>
      <c r="AW771" s="196"/>
      <c r="AX771" s="196"/>
      <c r="AY771" s="196"/>
      <c r="AZ771" s="196"/>
      <c r="BA771" s="196"/>
      <c r="BB771" s="196"/>
      <c r="BC771" s="196"/>
      <c r="BD771" s="196"/>
      <c r="BE771" s="196"/>
      <c r="BF771" s="196"/>
      <c r="BG771" s="196"/>
      <c r="BH771" s="196"/>
      <c r="BI771" s="196"/>
      <c r="BJ771" s="196"/>
      <c r="BK771" s="196"/>
      <c r="BL771" s="196"/>
      <c r="BM771" s="196"/>
      <c r="BN771" s="196"/>
      <c r="BO771" s="196"/>
      <c r="BP771" s="196"/>
      <c r="BQ771" s="196"/>
      <c r="BR771" s="196"/>
      <c r="BS771" s="196"/>
      <c r="BT771" s="196"/>
      <c r="BU771" s="196"/>
      <c r="BV771" s="196"/>
      <c r="BW771" s="196"/>
      <c r="BX771" s="196"/>
      <c r="BY771" s="196"/>
      <c r="BZ771" s="196"/>
      <c r="CA771" s="196"/>
      <c r="CB771" s="196"/>
      <c r="CC771" s="196"/>
      <c r="CD771" s="196"/>
      <c r="CE771" s="196"/>
      <c r="CF771" s="196"/>
      <c r="CG771" s="196"/>
      <c r="CH771" s="196"/>
      <c r="CI771" s="196"/>
      <c r="CJ771" s="196"/>
      <c r="CK771" s="196"/>
      <c r="CL771" s="196"/>
      <c r="CM771" s="196"/>
      <c r="CN771" s="196"/>
      <c r="CO771" s="196"/>
      <c r="CP771" s="196"/>
      <c r="CQ771" s="196"/>
      <c r="CR771" s="196"/>
      <c r="CS771" s="196"/>
      <c r="CT771" s="196"/>
      <c r="CU771" s="196"/>
      <c r="CV771" s="196"/>
      <c r="CW771" s="196"/>
      <c r="CX771" s="196"/>
      <c r="CY771" s="196"/>
      <c r="CZ771" s="196"/>
      <c r="DA771" s="196"/>
      <c r="DB771" s="196"/>
      <c r="DC771" s="196"/>
      <c r="DD771" s="196"/>
      <c r="DE771" s="196"/>
      <c r="DF771" s="196"/>
      <c r="DG771" s="196"/>
      <c r="DH771" s="196"/>
      <c r="DI771" s="196"/>
      <c r="DJ771" s="196"/>
      <c r="DK771" s="196"/>
      <c r="DL771" s="196"/>
      <c r="DM771" s="196"/>
      <c r="DN771" s="196"/>
      <c r="DO771" s="196"/>
      <c r="DP771" s="196"/>
      <c r="DQ771" s="196"/>
      <c r="DR771" s="196"/>
      <c r="DS771" s="196"/>
      <c r="DT771" s="196"/>
      <c r="DU771" s="196"/>
      <c r="DV771" s="196"/>
      <c r="DW771" s="196"/>
      <c r="DX771" s="196"/>
      <c r="DY771" s="196"/>
      <c r="DZ771" s="196"/>
      <c r="EA771" s="196"/>
      <c r="EB771" s="196"/>
      <c r="EC771" s="196"/>
      <c r="ED771" s="196"/>
      <c r="EE771" s="196"/>
      <c r="EF771" s="196"/>
      <c r="EG771" s="196"/>
      <c r="EH771" s="196"/>
      <c r="EI771" s="196"/>
      <c r="EJ771" s="196"/>
      <c r="EK771" s="196"/>
      <c r="EL771" s="196"/>
      <c r="EM771" s="196"/>
      <c r="EN771" s="196"/>
      <c r="EO771" s="196"/>
      <c r="EP771" s="196"/>
      <c r="EQ771" s="196"/>
      <c r="ER771" s="196"/>
      <c r="ES771" s="196"/>
      <c r="ET771" s="196"/>
      <c r="EU771" s="196"/>
      <c r="EV771" s="196"/>
      <c r="EW771" s="196"/>
      <c r="EX771" s="196"/>
      <c r="EY771" s="196"/>
      <c r="EZ771" s="196"/>
      <c r="FA771" s="196"/>
      <c r="FB771" s="196"/>
      <c r="FC771" s="196"/>
      <c r="FD771" s="196"/>
      <c r="FE771" s="196"/>
      <c r="FF771" s="196"/>
      <c r="FG771" s="196"/>
      <c r="FH771" s="196"/>
      <c r="FI771" s="196"/>
      <c r="FJ771" s="196"/>
      <c r="FK771" s="196"/>
      <c r="FL771" s="196"/>
      <c r="FM771" s="196"/>
      <c r="FN771" s="196"/>
      <c r="FO771" s="196"/>
      <c r="FP771" s="196"/>
      <c r="FQ771" s="196"/>
      <c r="FR771" s="196"/>
      <c r="FS771" s="196"/>
      <c r="FT771" s="196"/>
      <c r="FU771" s="196"/>
      <c r="FV771" s="196"/>
      <c r="FW771" s="196"/>
      <c r="FX771" s="196"/>
      <c r="FY771" s="196"/>
      <c r="FZ771" s="196"/>
      <c r="GA771" s="196"/>
      <c r="GB771" s="196"/>
      <c r="GC771" s="196"/>
      <c r="GD771" s="196"/>
      <c r="GE771" s="196"/>
      <c r="GF771" s="196"/>
      <c r="GG771" s="196"/>
      <c r="GH771" s="196"/>
      <c r="GI771" s="196"/>
      <c r="GJ771" s="196"/>
      <c r="GK771" s="196"/>
      <c r="GL771" s="196"/>
      <c r="GM771" s="196"/>
      <c r="GN771" s="196"/>
      <c r="GO771" s="196"/>
      <c r="GP771" s="196"/>
      <c r="GQ771" s="196"/>
      <c r="GR771" s="196"/>
      <c r="GS771" s="196"/>
      <c r="GT771" s="196"/>
      <c r="GU771" s="196"/>
      <c r="GV771" s="196"/>
      <c r="GW771" s="196"/>
      <c r="GX771" s="196"/>
      <c r="GY771" s="196"/>
      <c r="GZ771" s="196"/>
      <c r="HA771" s="196"/>
      <c r="HB771" s="196"/>
      <c r="HC771" s="196"/>
      <c r="HD771" s="196"/>
      <c r="HE771" s="196"/>
      <c r="HF771" s="196"/>
      <c r="HG771" s="196"/>
      <c r="HH771" s="196"/>
      <c r="HI771" s="196"/>
      <c r="HJ771" s="196"/>
      <c r="HK771" s="196"/>
      <c r="HL771" s="196"/>
      <c r="HM771" s="196"/>
      <c r="HN771" s="196"/>
      <c r="HO771" s="196"/>
      <c r="HP771" s="196"/>
      <c r="HQ771" s="196"/>
      <c r="HR771" s="196"/>
      <c r="HS771" s="196"/>
      <c r="HT771" s="196"/>
      <c r="HU771" s="196"/>
      <c r="HV771" s="196"/>
      <c r="HW771" s="196"/>
      <c r="HX771" s="196"/>
      <c r="HY771" s="196"/>
      <c r="HZ771" s="196"/>
      <c r="IA771" s="196"/>
      <c r="IB771" s="196"/>
      <c r="IC771" s="196"/>
      <c r="ID771" s="196"/>
      <c r="IE771" s="196"/>
      <c r="IF771" s="196"/>
      <c r="IG771" s="196"/>
      <c r="IH771" s="196"/>
      <c r="II771" s="196"/>
      <c r="IJ771" s="196"/>
      <c r="IK771" s="196"/>
      <c r="IL771" s="196"/>
      <c r="IM771" s="196"/>
      <c r="IN771" s="196"/>
      <c r="IO771" s="196"/>
      <c r="IP771" s="196"/>
      <c r="IQ771" s="196"/>
      <c r="IR771" s="196"/>
      <c r="IS771" s="196"/>
      <c r="IT771" s="196"/>
      <c r="IU771" s="196"/>
      <c r="IV771" s="196"/>
      <c r="IW771" s="196"/>
      <c r="IX771" s="196"/>
      <c r="IY771" s="196"/>
      <c r="IZ771" s="196"/>
      <c r="JA771" s="196"/>
      <c r="JB771" s="196"/>
      <c r="JC771" s="196"/>
      <c r="JD771" s="196"/>
      <c r="JE771" s="196"/>
      <c r="JF771" s="196"/>
      <c r="JG771" s="196"/>
      <c r="JH771" s="196"/>
      <c r="JI771" s="196"/>
      <c r="JJ771" s="196"/>
      <c r="JK771" s="196"/>
      <c r="JL771" s="196"/>
      <c r="JM771" s="196"/>
      <c r="JN771" s="196"/>
      <c r="JO771" s="196"/>
      <c r="JP771" s="196"/>
      <c r="JQ771" s="196"/>
      <c r="JR771" s="196"/>
      <c r="JS771" s="196"/>
      <c r="JT771" s="196"/>
      <c r="JU771" s="196"/>
      <c r="JV771" s="196"/>
      <c r="JW771" s="196"/>
      <c r="JX771" s="196"/>
      <c r="JY771" s="196"/>
      <c r="JZ771" s="196"/>
      <c r="KA771" s="196"/>
      <c r="KB771" s="196"/>
      <c r="KC771" s="196"/>
      <c r="KD771" s="196"/>
      <c r="KE771" s="196"/>
      <c r="KF771" s="196"/>
      <c r="KG771" s="196"/>
      <c r="KH771" s="196"/>
      <c r="KI771" s="196"/>
      <c r="KJ771" s="196"/>
      <c r="KK771" s="196"/>
      <c r="KL771" s="196"/>
      <c r="KM771" s="196"/>
      <c r="KN771" s="196"/>
      <c r="KO771" s="196"/>
      <c r="KP771" s="196"/>
      <c r="KQ771" s="196"/>
      <c r="KR771" s="196"/>
      <c r="KS771" s="196"/>
      <c r="KT771" s="196"/>
      <c r="KU771" s="196"/>
      <c r="KV771" s="196"/>
      <c r="KW771" s="196"/>
      <c r="KX771" s="196"/>
      <c r="KY771" s="196"/>
      <c r="KZ771" s="196"/>
      <c r="LA771" s="196"/>
      <c r="LB771" s="196"/>
      <c r="LC771" s="196"/>
      <c r="LD771" s="196"/>
      <c r="LE771" s="196"/>
      <c r="LF771" s="196"/>
      <c r="LG771" s="196"/>
      <c r="LH771" s="196"/>
      <c r="LI771" s="196"/>
      <c r="LJ771" s="196"/>
      <c r="LK771" s="196"/>
      <c r="LL771" s="196"/>
      <c r="LM771" s="196"/>
      <c r="LN771" s="196"/>
      <c r="LO771" s="196"/>
      <c r="LP771" s="196"/>
      <c r="LQ771" s="196"/>
      <c r="LR771" s="196"/>
      <c r="LS771" s="196"/>
      <c r="LT771" s="196"/>
      <c r="LU771" s="196"/>
      <c r="LV771" s="196"/>
      <c r="LW771" s="196"/>
      <c r="LX771" s="196"/>
      <c r="LY771" s="196"/>
      <c r="LZ771" s="196"/>
      <c r="MA771" s="196"/>
      <c r="MB771" s="196"/>
      <c r="MC771" s="196"/>
      <c r="MD771" s="196"/>
      <c r="ME771" s="196"/>
      <c r="MF771" s="196"/>
      <c r="MG771" s="196"/>
      <c r="MH771" s="196"/>
      <c r="MI771" s="196"/>
      <c r="MJ771" s="196"/>
      <c r="MK771" s="196"/>
      <c r="ML771" s="196"/>
      <c r="MM771" s="196"/>
      <c r="MN771" s="196"/>
      <c r="MO771" s="196"/>
      <c r="MP771" s="196"/>
      <c r="MQ771" s="196"/>
      <c r="MR771" s="196"/>
      <c r="MS771" s="196"/>
      <c r="MT771" s="196"/>
      <c r="MU771" s="196"/>
      <c r="MV771" s="196"/>
      <c r="MW771" s="196"/>
      <c r="MX771" s="196"/>
      <c r="MY771" s="196"/>
      <c r="MZ771" s="196"/>
      <c r="NA771" s="196"/>
      <c r="NB771" s="196"/>
      <c r="NC771" s="196"/>
      <c r="ND771" s="196"/>
      <c r="NE771" s="196"/>
      <c r="NF771" s="196"/>
      <c r="NG771" s="196"/>
      <c r="NH771" s="196"/>
      <c r="NI771" s="196"/>
      <c r="NJ771" s="196"/>
      <c r="NK771" s="196"/>
      <c r="NL771" s="196"/>
      <c r="NM771" s="196"/>
      <c r="NN771" s="196"/>
      <c r="NO771" s="196"/>
      <c r="NP771" s="196"/>
      <c r="NQ771" s="196"/>
      <c r="NR771" s="196"/>
      <c r="NS771" s="196"/>
      <c r="NT771" s="196"/>
      <c r="NU771" s="196"/>
      <c r="NV771" s="196"/>
      <c r="NW771" s="196"/>
      <c r="NX771" s="196"/>
      <c r="NY771" s="196"/>
      <c r="NZ771" s="196"/>
      <c r="OA771" s="196"/>
      <c r="OB771" s="196"/>
      <c r="OC771" s="196"/>
      <c r="OD771" s="196"/>
      <c r="OE771" s="196"/>
      <c r="OF771" s="196"/>
      <c r="OG771" s="196"/>
      <c r="OH771" s="196"/>
      <c r="OI771" s="196"/>
      <c r="OJ771" s="196"/>
      <c r="OK771" s="196"/>
      <c r="OL771" s="196"/>
      <c r="AFC771" s="196"/>
      <c r="AFD771" s="196"/>
      <c r="AFE771" s="196"/>
      <c r="AFF771" s="196"/>
      <c r="AFG771" s="196"/>
      <c r="AFH771" s="196"/>
      <c r="AFI771" s="196"/>
      <c r="AFJ771" s="196"/>
      <c r="AFK771" s="196"/>
      <c r="AFL771" s="196"/>
      <c r="AFM771" s="196"/>
      <c r="AFN771" s="196"/>
      <c r="AFO771" s="196"/>
      <c r="AFP771" s="196"/>
      <c r="AFQ771" s="196"/>
      <c r="AFR771" s="196"/>
      <c r="AFS771" s="196"/>
      <c r="AFT771" s="196"/>
      <c r="AFU771" s="196"/>
      <c r="AFV771" s="196"/>
      <c r="AFW771" s="196"/>
      <c r="AFX771" s="196"/>
      <c r="AFY771" s="196"/>
      <c r="AFZ771" s="196"/>
      <c r="AGA771" s="196"/>
      <c r="AGB771" s="196"/>
      <c r="AGC771" s="196"/>
      <c r="AGD771" s="196"/>
      <c r="AGE771" s="196"/>
      <c r="AGF771" s="196"/>
      <c r="AGG771" s="196"/>
      <c r="AGH771" s="196"/>
      <c r="AGI771" s="196"/>
      <c r="AGJ771" s="196"/>
      <c r="AGK771" s="196"/>
      <c r="AGL771" s="196"/>
      <c r="AGM771" s="196"/>
      <c r="AGN771" s="196"/>
      <c r="AGO771" s="196"/>
      <c r="AGP771" s="196"/>
    </row>
    <row r="772" spans="1:874" ht="15.75" customHeight="1" x14ac:dyDescent="0.25">
      <c r="A772" s="196"/>
      <c r="B772" s="196"/>
      <c r="C772" s="196"/>
      <c r="D772" s="196"/>
      <c r="E772" s="196"/>
      <c r="F772" s="196"/>
      <c r="G772" s="196"/>
      <c r="H772" s="196"/>
      <c r="I772" s="196"/>
      <c r="J772" s="196"/>
      <c r="K772" s="196"/>
      <c r="L772" s="206"/>
      <c r="M772" s="196"/>
      <c r="N772" s="196"/>
      <c r="O772" s="196"/>
      <c r="P772" s="196"/>
      <c r="Q772" s="196"/>
      <c r="R772" s="196"/>
      <c r="S772" s="196"/>
      <c r="T772" s="196"/>
      <c r="U772" s="196"/>
      <c r="V772" s="196"/>
      <c r="W772" s="196"/>
      <c r="X772" s="196"/>
      <c r="Y772" s="196"/>
      <c r="Z772" s="196"/>
      <c r="AA772" s="196"/>
      <c r="AB772" s="196"/>
      <c r="AC772" s="196"/>
      <c r="AD772" s="196"/>
      <c r="AE772" s="196"/>
      <c r="AF772" s="196"/>
      <c r="AG772" s="196"/>
      <c r="AH772" s="196"/>
      <c r="AI772" s="196"/>
      <c r="AJ772" s="196"/>
      <c r="AK772" s="196"/>
      <c r="AL772" s="196"/>
      <c r="AM772" s="196"/>
      <c r="AN772" s="196"/>
      <c r="AO772" s="196"/>
      <c r="AP772" s="196"/>
      <c r="AQ772" s="196"/>
      <c r="AR772" s="196"/>
      <c r="AS772" s="196"/>
      <c r="AT772" s="196"/>
      <c r="AU772" s="196"/>
      <c r="AV772" s="196"/>
      <c r="AW772" s="196"/>
      <c r="AX772" s="196"/>
      <c r="AY772" s="196"/>
      <c r="AZ772" s="196"/>
      <c r="BA772" s="196"/>
      <c r="BB772" s="196"/>
      <c r="BC772" s="196"/>
      <c r="BD772" s="196"/>
      <c r="BE772" s="196"/>
      <c r="BF772" s="196"/>
      <c r="BG772" s="196"/>
      <c r="BH772" s="196"/>
      <c r="BI772" s="196"/>
      <c r="BJ772" s="196"/>
      <c r="BK772" s="196"/>
      <c r="BL772" s="196"/>
      <c r="BM772" s="196"/>
      <c r="BN772" s="196"/>
      <c r="BO772" s="196"/>
      <c r="BP772" s="196"/>
      <c r="BQ772" s="196"/>
      <c r="BR772" s="196"/>
      <c r="BS772" s="196"/>
      <c r="BT772" s="196"/>
      <c r="BU772" s="196"/>
      <c r="BV772" s="196"/>
      <c r="BW772" s="196"/>
      <c r="BX772" s="196"/>
      <c r="BY772" s="196"/>
      <c r="BZ772" s="196"/>
      <c r="CA772" s="196"/>
      <c r="CB772" s="196"/>
      <c r="CC772" s="196"/>
      <c r="CD772" s="196"/>
      <c r="CE772" s="196"/>
      <c r="CF772" s="196"/>
      <c r="CG772" s="196"/>
      <c r="CH772" s="196"/>
      <c r="CI772" s="196"/>
      <c r="CJ772" s="196"/>
      <c r="CK772" s="196"/>
      <c r="CL772" s="196"/>
      <c r="CM772" s="196"/>
      <c r="CN772" s="196"/>
      <c r="CO772" s="196"/>
      <c r="CP772" s="196"/>
      <c r="CQ772" s="196"/>
      <c r="CR772" s="196"/>
      <c r="CS772" s="196"/>
      <c r="CT772" s="196"/>
      <c r="CU772" s="196"/>
      <c r="CV772" s="196"/>
      <c r="CW772" s="196"/>
      <c r="CX772" s="196"/>
      <c r="CY772" s="196"/>
      <c r="CZ772" s="196"/>
      <c r="DA772" s="196"/>
      <c r="DB772" s="196"/>
      <c r="DC772" s="196"/>
      <c r="DD772" s="196"/>
      <c r="DE772" s="196"/>
      <c r="DF772" s="196"/>
      <c r="DG772" s="196"/>
      <c r="DH772" s="196"/>
      <c r="DI772" s="196"/>
      <c r="DJ772" s="196"/>
      <c r="DK772" s="196"/>
      <c r="DL772" s="196"/>
      <c r="DM772" s="196"/>
      <c r="DN772" s="196"/>
      <c r="DO772" s="196"/>
      <c r="DP772" s="196"/>
      <c r="DQ772" s="196"/>
      <c r="DR772" s="196"/>
      <c r="DS772" s="196"/>
      <c r="DT772" s="196"/>
      <c r="DU772" s="196"/>
      <c r="DV772" s="196"/>
      <c r="DW772" s="196"/>
      <c r="DX772" s="196"/>
      <c r="DY772" s="196"/>
      <c r="DZ772" s="196"/>
      <c r="EA772" s="196"/>
      <c r="EB772" s="196"/>
      <c r="EC772" s="196"/>
      <c r="ED772" s="196"/>
      <c r="EE772" s="196"/>
      <c r="EF772" s="196"/>
      <c r="EG772" s="196"/>
      <c r="EH772" s="196"/>
      <c r="EI772" s="196"/>
      <c r="EJ772" s="196"/>
      <c r="EK772" s="196"/>
      <c r="EL772" s="196"/>
      <c r="EM772" s="196"/>
      <c r="EN772" s="196"/>
      <c r="EO772" s="196"/>
      <c r="EP772" s="196"/>
      <c r="EQ772" s="196"/>
      <c r="ER772" s="196"/>
      <c r="ES772" s="196"/>
      <c r="ET772" s="196"/>
      <c r="EU772" s="196"/>
      <c r="EV772" s="196"/>
      <c r="EW772" s="196"/>
      <c r="EX772" s="196"/>
      <c r="EY772" s="196"/>
      <c r="EZ772" s="196"/>
      <c r="FA772" s="196"/>
      <c r="FB772" s="196"/>
      <c r="FC772" s="196"/>
      <c r="FD772" s="196"/>
      <c r="FE772" s="196"/>
      <c r="FF772" s="196"/>
      <c r="FG772" s="196"/>
      <c r="FH772" s="196"/>
      <c r="FI772" s="196"/>
      <c r="FJ772" s="196"/>
      <c r="FK772" s="196"/>
      <c r="FL772" s="196"/>
      <c r="FM772" s="196"/>
      <c r="FN772" s="196"/>
      <c r="FO772" s="196"/>
      <c r="FP772" s="196"/>
      <c r="FQ772" s="196"/>
      <c r="FR772" s="196"/>
      <c r="FS772" s="196"/>
      <c r="FT772" s="196"/>
      <c r="FU772" s="196"/>
      <c r="FV772" s="196"/>
      <c r="FW772" s="196"/>
      <c r="FX772" s="196"/>
      <c r="FY772" s="196"/>
      <c r="FZ772" s="196"/>
      <c r="GA772" s="196"/>
      <c r="GB772" s="196"/>
      <c r="GC772" s="196"/>
      <c r="GD772" s="196"/>
      <c r="GE772" s="196"/>
      <c r="GF772" s="196"/>
      <c r="GG772" s="196"/>
      <c r="GH772" s="196"/>
      <c r="GI772" s="196"/>
      <c r="GJ772" s="196"/>
      <c r="GK772" s="196"/>
      <c r="GL772" s="196"/>
      <c r="GM772" s="196"/>
      <c r="GN772" s="196"/>
      <c r="GO772" s="196"/>
      <c r="GP772" s="196"/>
      <c r="GQ772" s="196"/>
      <c r="GR772" s="196"/>
      <c r="GS772" s="196"/>
      <c r="GT772" s="196"/>
      <c r="GU772" s="196"/>
      <c r="GV772" s="196"/>
      <c r="GW772" s="196"/>
      <c r="GX772" s="196"/>
      <c r="GY772" s="196"/>
      <c r="GZ772" s="196"/>
      <c r="HA772" s="196"/>
      <c r="HB772" s="196"/>
      <c r="HC772" s="196"/>
      <c r="HD772" s="196"/>
      <c r="HE772" s="196"/>
      <c r="HF772" s="196"/>
      <c r="HG772" s="196"/>
      <c r="HH772" s="196"/>
      <c r="HI772" s="196"/>
      <c r="HJ772" s="196"/>
      <c r="HK772" s="196"/>
      <c r="HL772" s="196"/>
      <c r="HM772" s="196"/>
      <c r="HN772" s="196"/>
      <c r="HO772" s="196"/>
      <c r="HP772" s="196"/>
      <c r="HQ772" s="196"/>
      <c r="HR772" s="196"/>
      <c r="HS772" s="196"/>
      <c r="HT772" s="196"/>
      <c r="HU772" s="196"/>
      <c r="HV772" s="196"/>
      <c r="HW772" s="196"/>
      <c r="HX772" s="196"/>
      <c r="HY772" s="196"/>
      <c r="HZ772" s="196"/>
      <c r="IA772" s="196"/>
      <c r="IB772" s="196"/>
      <c r="IC772" s="196"/>
      <c r="ID772" s="196"/>
      <c r="IE772" s="196"/>
      <c r="IF772" s="196"/>
      <c r="IG772" s="196"/>
      <c r="IH772" s="196"/>
      <c r="II772" s="196"/>
      <c r="IJ772" s="196"/>
      <c r="IK772" s="196"/>
      <c r="IL772" s="196"/>
      <c r="IM772" s="196"/>
      <c r="IN772" s="196"/>
      <c r="IO772" s="196"/>
      <c r="IP772" s="196"/>
      <c r="IQ772" s="196"/>
      <c r="IR772" s="196"/>
      <c r="IS772" s="196"/>
      <c r="IT772" s="196"/>
      <c r="IU772" s="196"/>
      <c r="IV772" s="196"/>
      <c r="IW772" s="196"/>
      <c r="IX772" s="196"/>
      <c r="IY772" s="196"/>
      <c r="IZ772" s="196"/>
      <c r="JA772" s="196"/>
      <c r="JB772" s="196"/>
      <c r="JC772" s="196"/>
      <c r="JD772" s="196"/>
      <c r="JE772" s="196"/>
      <c r="JF772" s="196"/>
      <c r="JG772" s="196"/>
      <c r="JH772" s="196"/>
      <c r="JI772" s="196"/>
      <c r="JJ772" s="196"/>
      <c r="JK772" s="196"/>
      <c r="JL772" s="196"/>
      <c r="JM772" s="196"/>
      <c r="JN772" s="196"/>
      <c r="JO772" s="196"/>
      <c r="JP772" s="196"/>
      <c r="JQ772" s="196"/>
      <c r="JR772" s="196"/>
      <c r="JS772" s="196"/>
      <c r="JT772" s="196"/>
      <c r="JU772" s="196"/>
      <c r="JV772" s="196"/>
      <c r="JW772" s="196"/>
      <c r="JX772" s="196"/>
      <c r="JY772" s="196"/>
      <c r="JZ772" s="196"/>
      <c r="KA772" s="196"/>
      <c r="KB772" s="196"/>
      <c r="KC772" s="196"/>
      <c r="KD772" s="196"/>
      <c r="KE772" s="196"/>
      <c r="KF772" s="196"/>
      <c r="KG772" s="196"/>
      <c r="KH772" s="196"/>
      <c r="KI772" s="196"/>
      <c r="KJ772" s="196"/>
      <c r="KK772" s="196"/>
      <c r="KL772" s="196"/>
      <c r="KM772" s="196"/>
      <c r="KN772" s="196"/>
      <c r="KO772" s="196"/>
      <c r="KP772" s="196"/>
      <c r="KQ772" s="196"/>
      <c r="KR772" s="196"/>
      <c r="KS772" s="196"/>
      <c r="KT772" s="196"/>
      <c r="KU772" s="196"/>
      <c r="KV772" s="196"/>
      <c r="KW772" s="196"/>
      <c r="KX772" s="196"/>
      <c r="KY772" s="196"/>
      <c r="KZ772" s="196"/>
      <c r="LA772" s="196"/>
      <c r="LB772" s="196"/>
      <c r="LC772" s="196"/>
      <c r="LD772" s="196"/>
      <c r="LE772" s="196"/>
      <c r="LF772" s="196"/>
      <c r="LG772" s="196"/>
      <c r="LH772" s="196"/>
      <c r="LI772" s="196"/>
      <c r="LJ772" s="196"/>
      <c r="LK772" s="196"/>
      <c r="LL772" s="196"/>
      <c r="LM772" s="196"/>
      <c r="LN772" s="196"/>
      <c r="LO772" s="196"/>
      <c r="LP772" s="196"/>
      <c r="LQ772" s="196"/>
      <c r="LR772" s="196"/>
      <c r="LS772" s="196"/>
      <c r="LT772" s="196"/>
      <c r="LU772" s="196"/>
      <c r="LV772" s="196"/>
      <c r="LW772" s="196"/>
      <c r="LX772" s="196"/>
      <c r="LY772" s="196"/>
      <c r="LZ772" s="196"/>
      <c r="MA772" s="196"/>
      <c r="MB772" s="196"/>
      <c r="MC772" s="196"/>
      <c r="MD772" s="196"/>
      <c r="ME772" s="196"/>
      <c r="MF772" s="196"/>
      <c r="MG772" s="196"/>
      <c r="MH772" s="196"/>
      <c r="MI772" s="196"/>
      <c r="MJ772" s="196"/>
      <c r="MK772" s="196"/>
      <c r="ML772" s="196"/>
      <c r="MM772" s="196"/>
      <c r="MN772" s="196"/>
      <c r="MO772" s="196"/>
      <c r="MP772" s="196"/>
      <c r="MQ772" s="196"/>
      <c r="MR772" s="196"/>
      <c r="MS772" s="196"/>
      <c r="MT772" s="196"/>
      <c r="MU772" s="196"/>
      <c r="MV772" s="196"/>
      <c r="MW772" s="196"/>
      <c r="MX772" s="196"/>
      <c r="MY772" s="196"/>
      <c r="MZ772" s="196"/>
      <c r="NA772" s="196"/>
      <c r="NB772" s="196"/>
      <c r="NC772" s="196"/>
      <c r="ND772" s="196"/>
      <c r="NE772" s="196"/>
      <c r="NF772" s="196"/>
      <c r="NG772" s="196"/>
      <c r="NH772" s="196"/>
      <c r="NI772" s="196"/>
      <c r="NJ772" s="196"/>
      <c r="NK772" s="196"/>
      <c r="NL772" s="196"/>
      <c r="NM772" s="196"/>
      <c r="NN772" s="196"/>
      <c r="NO772" s="196"/>
      <c r="NP772" s="196"/>
      <c r="NQ772" s="196"/>
      <c r="NR772" s="196"/>
      <c r="NS772" s="196"/>
      <c r="NT772" s="196"/>
      <c r="NU772" s="196"/>
      <c r="NV772" s="196"/>
      <c r="NW772" s="196"/>
      <c r="NX772" s="196"/>
      <c r="NY772" s="196"/>
      <c r="NZ772" s="196"/>
      <c r="OA772" s="196"/>
      <c r="OB772" s="196"/>
      <c r="OC772" s="196"/>
      <c r="OD772" s="196"/>
      <c r="OE772" s="196"/>
      <c r="OF772" s="196"/>
      <c r="OG772" s="196"/>
      <c r="OH772" s="196"/>
      <c r="OI772" s="196"/>
      <c r="OJ772" s="196"/>
      <c r="OK772" s="196"/>
      <c r="OL772" s="196"/>
      <c r="AFC772" s="196"/>
      <c r="AFD772" s="196"/>
      <c r="AFE772" s="196"/>
      <c r="AFF772" s="196"/>
      <c r="AFG772" s="196"/>
      <c r="AFH772" s="196"/>
      <c r="AFI772" s="196"/>
      <c r="AFJ772" s="196"/>
      <c r="AFK772" s="196"/>
      <c r="AFL772" s="196"/>
      <c r="AFM772" s="196"/>
      <c r="AFN772" s="196"/>
      <c r="AFO772" s="196"/>
      <c r="AFP772" s="196"/>
      <c r="AFQ772" s="196"/>
      <c r="AFR772" s="196"/>
      <c r="AFS772" s="196"/>
      <c r="AFT772" s="196"/>
      <c r="AFU772" s="196"/>
      <c r="AFV772" s="196"/>
      <c r="AFW772" s="196"/>
      <c r="AFX772" s="196"/>
      <c r="AFY772" s="196"/>
      <c r="AFZ772" s="196"/>
      <c r="AGA772" s="196"/>
      <c r="AGB772" s="196"/>
      <c r="AGC772" s="196"/>
      <c r="AGD772" s="196"/>
      <c r="AGE772" s="196"/>
      <c r="AGF772" s="196"/>
      <c r="AGG772" s="196"/>
      <c r="AGH772" s="196"/>
      <c r="AGI772" s="196"/>
      <c r="AGJ772" s="196"/>
      <c r="AGK772" s="196"/>
      <c r="AGL772" s="196"/>
      <c r="AGM772" s="196"/>
      <c r="AGN772" s="196"/>
      <c r="AGO772" s="196"/>
      <c r="AGP772" s="196"/>
    </row>
    <row r="773" spans="1:874" ht="15.75" customHeight="1" x14ac:dyDescent="0.25">
      <c r="A773" s="196"/>
      <c r="B773" s="196"/>
      <c r="C773" s="196"/>
      <c r="D773" s="196"/>
      <c r="E773" s="196"/>
      <c r="F773" s="196"/>
      <c r="G773" s="196"/>
      <c r="H773" s="196"/>
      <c r="I773" s="196"/>
      <c r="J773" s="196"/>
      <c r="K773" s="196"/>
      <c r="L773" s="206"/>
      <c r="M773" s="196"/>
      <c r="N773" s="196"/>
      <c r="O773" s="196"/>
      <c r="P773" s="196"/>
      <c r="Q773" s="196"/>
      <c r="R773" s="196"/>
      <c r="S773" s="196"/>
      <c r="T773" s="196"/>
      <c r="U773" s="196"/>
      <c r="V773" s="196"/>
      <c r="W773" s="196"/>
      <c r="X773" s="196"/>
      <c r="Y773" s="196"/>
      <c r="Z773" s="196"/>
      <c r="AA773" s="196"/>
      <c r="AB773" s="196"/>
      <c r="AC773" s="196"/>
      <c r="AD773" s="196"/>
      <c r="AE773" s="196"/>
      <c r="AF773" s="196"/>
      <c r="AG773" s="196"/>
      <c r="AH773" s="196"/>
      <c r="AI773" s="196"/>
      <c r="AJ773" s="196"/>
      <c r="AK773" s="196"/>
      <c r="AL773" s="196"/>
      <c r="AM773" s="196"/>
      <c r="AN773" s="196"/>
      <c r="AO773" s="196"/>
      <c r="AP773" s="196"/>
      <c r="AQ773" s="196"/>
      <c r="AR773" s="196"/>
      <c r="AS773" s="196"/>
      <c r="AT773" s="196"/>
      <c r="AU773" s="196"/>
      <c r="AV773" s="196"/>
      <c r="AW773" s="196"/>
      <c r="AX773" s="196"/>
      <c r="AY773" s="196"/>
      <c r="AZ773" s="196"/>
      <c r="BA773" s="196"/>
      <c r="BB773" s="196"/>
      <c r="BC773" s="196"/>
      <c r="BD773" s="196"/>
      <c r="BE773" s="196"/>
      <c r="BF773" s="196"/>
      <c r="BG773" s="196"/>
      <c r="BH773" s="196"/>
      <c r="BI773" s="196"/>
      <c r="BJ773" s="196"/>
      <c r="BK773" s="196"/>
      <c r="BL773" s="196"/>
      <c r="BM773" s="196"/>
      <c r="BN773" s="196"/>
      <c r="BO773" s="196"/>
      <c r="BP773" s="196"/>
      <c r="BQ773" s="196"/>
      <c r="BR773" s="196"/>
      <c r="BS773" s="196"/>
      <c r="BT773" s="196"/>
      <c r="BU773" s="196"/>
      <c r="BV773" s="196"/>
      <c r="BW773" s="196"/>
      <c r="BX773" s="196"/>
      <c r="BY773" s="196"/>
      <c r="BZ773" s="196"/>
      <c r="CA773" s="196"/>
      <c r="CB773" s="196"/>
      <c r="CC773" s="196"/>
      <c r="CD773" s="196"/>
      <c r="CE773" s="196"/>
      <c r="CF773" s="196"/>
      <c r="CG773" s="196"/>
      <c r="CH773" s="196"/>
      <c r="CI773" s="196"/>
      <c r="CJ773" s="196"/>
      <c r="CK773" s="196"/>
      <c r="CL773" s="196"/>
      <c r="CM773" s="196"/>
      <c r="CN773" s="196"/>
      <c r="CO773" s="196"/>
      <c r="CP773" s="196"/>
      <c r="CQ773" s="196"/>
      <c r="CR773" s="196"/>
      <c r="CS773" s="196"/>
      <c r="CT773" s="196"/>
      <c r="CU773" s="196"/>
      <c r="CV773" s="196"/>
      <c r="CW773" s="196"/>
      <c r="CX773" s="196"/>
      <c r="CY773" s="196"/>
      <c r="CZ773" s="196"/>
      <c r="DA773" s="196"/>
      <c r="DB773" s="196"/>
      <c r="DC773" s="196"/>
      <c r="DD773" s="196"/>
      <c r="DE773" s="196"/>
      <c r="DF773" s="196"/>
      <c r="DG773" s="196"/>
      <c r="DH773" s="196"/>
      <c r="DI773" s="196"/>
      <c r="DJ773" s="196"/>
      <c r="DK773" s="196"/>
      <c r="DL773" s="196"/>
      <c r="DM773" s="196"/>
      <c r="DN773" s="196"/>
      <c r="DO773" s="196"/>
      <c r="DP773" s="196"/>
      <c r="DQ773" s="196"/>
      <c r="DR773" s="196"/>
      <c r="DS773" s="196"/>
      <c r="DT773" s="196"/>
      <c r="DU773" s="196"/>
      <c r="DV773" s="196"/>
      <c r="DW773" s="196"/>
      <c r="DX773" s="196"/>
      <c r="DY773" s="196"/>
      <c r="DZ773" s="196"/>
      <c r="EA773" s="196"/>
      <c r="EB773" s="196"/>
      <c r="EC773" s="196"/>
      <c r="ED773" s="196"/>
      <c r="EE773" s="196"/>
      <c r="EF773" s="196"/>
      <c r="EG773" s="196"/>
      <c r="EH773" s="196"/>
      <c r="EI773" s="196"/>
      <c r="EJ773" s="196"/>
      <c r="EK773" s="196"/>
      <c r="EL773" s="196"/>
      <c r="EM773" s="196"/>
      <c r="EN773" s="196"/>
      <c r="EO773" s="196"/>
      <c r="EP773" s="196"/>
      <c r="EQ773" s="196"/>
      <c r="ER773" s="196"/>
      <c r="ES773" s="196"/>
      <c r="ET773" s="196"/>
      <c r="EU773" s="196"/>
      <c r="EV773" s="196"/>
      <c r="EW773" s="196"/>
      <c r="EX773" s="196"/>
      <c r="EY773" s="196"/>
      <c r="EZ773" s="196"/>
      <c r="FA773" s="196"/>
      <c r="FB773" s="196"/>
      <c r="FC773" s="196"/>
      <c r="FD773" s="196"/>
      <c r="FE773" s="196"/>
      <c r="FF773" s="196"/>
      <c r="FG773" s="196"/>
      <c r="FH773" s="196"/>
      <c r="FI773" s="196"/>
      <c r="FJ773" s="196"/>
      <c r="FK773" s="196"/>
      <c r="FL773" s="196"/>
      <c r="FM773" s="196"/>
      <c r="FN773" s="196"/>
      <c r="FO773" s="196"/>
      <c r="FP773" s="196"/>
      <c r="FQ773" s="196"/>
      <c r="FR773" s="196"/>
      <c r="FS773" s="196"/>
      <c r="FT773" s="196"/>
      <c r="FU773" s="196"/>
      <c r="FV773" s="196"/>
      <c r="FW773" s="196"/>
      <c r="FX773" s="196"/>
      <c r="FY773" s="196"/>
      <c r="FZ773" s="196"/>
      <c r="GA773" s="196"/>
      <c r="GB773" s="196"/>
      <c r="GC773" s="196"/>
      <c r="GD773" s="196"/>
      <c r="GE773" s="196"/>
      <c r="GF773" s="196"/>
      <c r="GG773" s="196"/>
      <c r="GH773" s="196"/>
      <c r="GI773" s="196"/>
      <c r="GJ773" s="196"/>
      <c r="GK773" s="196"/>
      <c r="GL773" s="196"/>
      <c r="GM773" s="196"/>
      <c r="GN773" s="196"/>
      <c r="GO773" s="196"/>
      <c r="GP773" s="196"/>
      <c r="GQ773" s="196"/>
      <c r="GR773" s="196"/>
      <c r="GS773" s="196"/>
      <c r="GT773" s="196"/>
      <c r="GU773" s="196"/>
      <c r="GV773" s="196"/>
      <c r="GW773" s="196"/>
      <c r="GX773" s="196"/>
      <c r="GY773" s="196"/>
      <c r="GZ773" s="196"/>
      <c r="HA773" s="196"/>
      <c r="HB773" s="196"/>
      <c r="HC773" s="196"/>
      <c r="HD773" s="196"/>
      <c r="HE773" s="196"/>
      <c r="HF773" s="196"/>
      <c r="HG773" s="196"/>
      <c r="HH773" s="196"/>
      <c r="HI773" s="196"/>
      <c r="HJ773" s="196"/>
      <c r="HK773" s="196"/>
      <c r="HL773" s="196"/>
      <c r="HM773" s="196"/>
      <c r="HN773" s="196"/>
      <c r="HO773" s="196"/>
      <c r="HP773" s="196"/>
      <c r="HQ773" s="196"/>
      <c r="HR773" s="196"/>
      <c r="HS773" s="196"/>
      <c r="HT773" s="196"/>
      <c r="HU773" s="196"/>
      <c r="HV773" s="196"/>
      <c r="HW773" s="196"/>
      <c r="HX773" s="196"/>
      <c r="HY773" s="196"/>
      <c r="HZ773" s="196"/>
      <c r="IA773" s="196"/>
      <c r="IB773" s="196"/>
      <c r="IC773" s="196"/>
      <c r="ID773" s="196"/>
      <c r="IE773" s="196"/>
      <c r="IF773" s="196"/>
      <c r="IG773" s="196"/>
      <c r="IH773" s="196"/>
      <c r="II773" s="196"/>
      <c r="IJ773" s="196"/>
      <c r="IK773" s="196"/>
      <c r="IL773" s="196"/>
      <c r="IM773" s="196"/>
      <c r="IN773" s="196"/>
      <c r="IO773" s="196"/>
      <c r="IP773" s="196"/>
      <c r="IQ773" s="196"/>
      <c r="IR773" s="196"/>
      <c r="IS773" s="196"/>
      <c r="IT773" s="196"/>
      <c r="IU773" s="196"/>
      <c r="IV773" s="196"/>
      <c r="IW773" s="196"/>
      <c r="IX773" s="196"/>
      <c r="IY773" s="196"/>
      <c r="IZ773" s="196"/>
      <c r="JA773" s="196"/>
      <c r="JB773" s="196"/>
      <c r="JC773" s="196"/>
      <c r="JD773" s="196"/>
      <c r="JE773" s="196"/>
      <c r="JF773" s="196"/>
      <c r="JG773" s="196"/>
      <c r="JH773" s="196"/>
      <c r="JI773" s="196"/>
      <c r="JJ773" s="196"/>
      <c r="JK773" s="196"/>
      <c r="JL773" s="196"/>
      <c r="JM773" s="196"/>
      <c r="JN773" s="196"/>
      <c r="JO773" s="196"/>
      <c r="JP773" s="196"/>
      <c r="JQ773" s="196"/>
      <c r="JR773" s="196"/>
      <c r="JS773" s="196"/>
      <c r="JT773" s="196"/>
      <c r="JU773" s="196"/>
      <c r="JV773" s="196"/>
      <c r="JW773" s="196"/>
      <c r="JX773" s="196"/>
      <c r="JY773" s="196"/>
      <c r="JZ773" s="196"/>
      <c r="KA773" s="196"/>
      <c r="KB773" s="196"/>
      <c r="KC773" s="196"/>
      <c r="KD773" s="196"/>
      <c r="KE773" s="196"/>
      <c r="KF773" s="196"/>
      <c r="KG773" s="196"/>
      <c r="KH773" s="196"/>
      <c r="KI773" s="196"/>
      <c r="KJ773" s="196"/>
      <c r="KK773" s="196"/>
      <c r="KL773" s="196"/>
      <c r="KM773" s="196"/>
      <c r="KN773" s="196"/>
      <c r="KO773" s="196"/>
      <c r="KP773" s="196"/>
      <c r="KQ773" s="196"/>
      <c r="KR773" s="196"/>
      <c r="KS773" s="196"/>
      <c r="KT773" s="196"/>
      <c r="KU773" s="196"/>
      <c r="KV773" s="196"/>
      <c r="KW773" s="196"/>
      <c r="KX773" s="196"/>
      <c r="KY773" s="196"/>
      <c r="KZ773" s="196"/>
      <c r="LA773" s="196"/>
      <c r="LB773" s="196"/>
      <c r="LC773" s="196"/>
      <c r="LD773" s="196"/>
      <c r="LE773" s="196"/>
      <c r="LF773" s="196"/>
      <c r="LG773" s="196"/>
      <c r="LH773" s="196"/>
      <c r="LI773" s="196"/>
      <c r="LJ773" s="196"/>
      <c r="LK773" s="196"/>
      <c r="LL773" s="196"/>
      <c r="LM773" s="196"/>
      <c r="LN773" s="196"/>
      <c r="LO773" s="196"/>
      <c r="LP773" s="196"/>
      <c r="LQ773" s="196"/>
      <c r="LR773" s="196"/>
      <c r="LS773" s="196"/>
      <c r="LT773" s="196"/>
      <c r="LU773" s="196"/>
      <c r="LV773" s="196"/>
      <c r="LW773" s="196"/>
      <c r="LX773" s="196"/>
      <c r="LY773" s="196"/>
      <c r="LZ773" s="196"/>
      <c r="MA773" s="196"/>
      <c r="MB773" s="196"/>
      <c r="MC773" s="196"/>
      <c r="MD773" s="196"/>
      <c r="ME773" s="196"/>
      <c r="MF773" s="196"/>
      <c r="MG773" s="196"/>
      <c r="MH773" s="196"/>
      <c r="MI773" s="196"/>
      <c r="MJ773" s="196"/>
      <c r="MK773" s="196"/>
      <c r="ML773" s="196"/>
      <c r="MM773" s="196"/>
      <c r="MN773" s="196"/>
      <c r="MO773" s="196"/>
      <c r="MP773" s="196"/>
      <c r="MQ773" s="196"/>
      <c r="MR773" s="196"/>
      <c r="MS773" s="196"/>
      <c r="MT773" s="196"/>
      <c r="MU773" s="196"/>
      <c r="MV773" s="196"/>
      <c r="MW773" s="196"/>
      <c r="MX773" s="196"/>
      <c r="MY773" s="196"/>
      <c r="MZ773" s="196"/>
      <c r="NA773" s="196"/>
      <c r="NB773" s="196"/>
      <c r="NC773" s="196"/>
      <c r="ND773" s="196"/>
      <c r="NE773" s="196"/>
      <c r="NF773" s="196"/>
      <c r="NG773" s="196"/>
      <c r="NH773" s="196"/>
      <c r="NI773" s="196"/>
      <c r="NJ773" s="196"/>
      <c r="NK773" s="196"/>
      <c r="NL773" s="196"/>
      <c r="NM773" s="196"/>
      <c r="NN773" s="196"/>
      <c r="NO773" s="196"/>
      <c r="NP773" s="196"/>
      <c r="NQ773" s="196"/>
      <c r="NR773" s="196"/>
      <c r="NS773" s="196"/>
      <c r="NT773" s="196"/>
      <c r="NU773" s="196"/>
      <c r="NV773" s="196"/>
      <c r="NW773" s="196"/>
      <c r="NX773" s="196"/>
      <c r="NY773" s="196"/>
      <c r="NZ773" s="196"/>
      <c r="OA773" s="196"/>
      <c r="OB773" s="196"/>
      <c r="OC773" s="196"/>
      <c r="OD773" s="196"/>
      <c r="OE773" s="196"/>
      <c r="OF773" s="196"/>
      <c r="OG773" s="196"/>
      <c r="OH773" s="196"/>
      <c r="OI773" s="196"/>
      <c r="OJ773" s="196"/>
      <c r="OK773" s="196"/>
      <c r="OL773" s="196"/>
      <c r="AFC773" s="196"/>
      <c r="AFD773" s="196"/>
      <c r="AFE773" s="196"/>
      <c r="AFF773" s="196"/>
      <c r="AFG773" s="196"/>
      <c r="AFH773" s="196"/>
      <c r="AFI773" s="196"/>
      <c r="AFJ773" s="196"/>
      <c r="AFK773" s="196"/>
      <c r="AFL773" s="196"/>
      <c r="AFM773" s="196"/>
      <c r="AFN773" s="196"/>
      <c r="AFO773" s="196"/>
      <c r="AFP773" s="196"/>
      <c r="AFQ773" s="196"/>
      <c r="AFR773" s="196"/>
      <c r="AFS773" s="196"/>
      <c r="AFT773" s="196"/>
      <c r="AFU773" s="196"/>
      <c r="AFV773" s="196"/>
      <c r="AFW773" s="196"/>
      <c r="AFX773" s="196"/>
      <c r="AFY773" s="196"/>
      <c r="AFZ773" s="196"/>
      <c r="AGA773" s="196"/>
      <c r="AGB773" s="196"/>
      <c r="AGC773" s="196"/>
      <c r="AGD773" s="196"/>
      <c r="AGE773" s="196"/>
      <c r="AGF773" s="196"/>
      <c r="AGG773" s="196"/>
      <c r="AGH773" s="196"/>
      <c r="AGI773" s="196"/>
      <c r="AGJ773" s="196"/>
      <c r="AGK773" s="196"/>
      <c r="AGL773" s="196"/>
      <c r="AGM773" s="196"/>
      <c r="AGN773" s="196"/>
      <c r="AGO773" s="196"/>
      <c r="AGP773" s="196"/>
    </row>
    <row r="774" spans="1:874" ht="15.75" customHeight="1" x14ac:dyDescent="0.25">
      <c r="A774" s="196"/>
      <c r="B774" s="196"/>
      <c r="C774" s="196"/>
      <c r="D774" s="196"/>
      <c r="E774" s="196"/>
      <c r="F774" s="196"/>
      <c r="G774" s="196"/>
      <c r="H774" s="196"/>
      <c r="I774" s="196"/>
      <c r="J774" s="196"/>
      <c r="K774" s="196"/>
      <c r="L774" s="206"/>
      <c r="M774" s="196"/>
      <c r="N774" s="196"/>
      <c r="O774" s="196"/>
      <c r="P774" s="196"/>
      <c r="Q774" s="196"/>
      <c r="R774" s="196"/>
      <c r="S774" s="196"/>
      <c r="T774" s="196"/>
      <c r="U774" s="196"/>
      <c r="V774" s="196"/>
      <c r="W774" s="196"/>
      <c r="X774" s="196"/>
      <c r="Y774" s="196"/>
      <c r="Z774" s="196"/>
      <c r="AA774" s="196"/>
      <c r="AB774" s="196"/>
      <c r="AC774" s="196"/>
      <c r="AD774" s="196"/>
      <c r="AE774" s="196"/>
      <c r="AF774" s="196"/>
      <c r="AG774" s="196"/>
      <c r="AH774" s="196"/>
      <c r="AI774" s="196"/>
      <c r="AJ774" s="196"/>
      <c r="AK774" s="196"/>
      <c r="AL774" s="196"/>
      <c r="AM774" s="196"/>
      <c r="AN774" s="196"/>
      <c r="AO774" s="196"/>
      <c r="AP774" s="196"/>
      <c r="AQ774" s="196"/>
      <c r="AR774" s="196"/>
      <c r="AS774" s="196"/>
      <c r="AT774" s="196"/>
      <c r="AU774" s="196"/>
      <c r="AV774" s="196"/>
      <c r="AW774" s="196"/>
      <c r="AX774" s="196"/>
      <c r="AY774" s="196"/>
      <c r="AZ774" s="196"/>
      <c r="BA774" s="196"/>
      <c r="BB774" s="196"/>
      <c r="BC774" s="196"/>
      <c r="BD774" s="196"/>
      <c r="BE774" s="196"/>
      <c r="BF774" s="196"/>
      <c r="BG774" s="196"/>
      <c r="BH774" s="196"/>
      <c r="BI774" s="196"/>
      <c r="BJ774" s="196"/>
      <c r="BK774" s="196"/>
      <c r="BL774" s="196"/>
      <c r="BM774" s="196"/>
      <c r="BN774" s="196"/>
      <c r="BO774" s="196"/>
      <c r="BP774" s="196"/>
      <c r="BQ774" s="196"/>
      <c r="BR774" s="196"/>
      <c r="BS774" s="196"/>
      <c r="BT774" s="196"/>
      <c r="BU774" s="196"/>
      <c r="BV774" s="196"/>
      <c r="BW774" s="196"/>
      <c r="BX774" s="196"/>
      <c r="BY774" s="196"/>
      <c r="BZ774" s="196"/>
      <c r="CA774" s="196"/>
      <c r="CB774" s="196"/>
      <c r="CC774" s="196"/>
      <c r="CD774" s="196"/>
      <c r="CE774" s="196"/>
      <c r="CF774" s="196"/>
      <c r="CG774" s="196"/>
      <c r="CH774" s="196"/>
      <c r="CI774" s="196"/>
      <c r="CJ774" s="196"/>
      <c r="CK774" s="196"/>
      <c r="CL774" s="196"/>
      <c r="CM774" s="196"/>
      <c r="CN774" s="196"/>
      <c r="CO774" s="196"/>
      <c r="CP774" s="196"/>
      <c r="CQ774" s="196"/>
      <c r="CR774" s="196"/>
      <c r="CS774" s="196"/>
      <c r="CT774" s="196"/>
      <c r="CU774" s="196"/>
      <c r="CV774" s="196"/>
      <c r="CW774" s="196"/>
      <c r="CX774" s="196"/>
      <c r="CY774" s="196"/>
      <c r="CZ774" s="196"/>
      <c r="DA774" s="196"/>
      <c r="DB774" s="196"/>
      <c r="DC774" s="196"/>
      <c r="DD774" s="196"/>
      <c r="DE774" s="196"/>
      <c r="DF774" s="196"/>
      <c r="DG774" s="196"/>
      <c r="DH774" s="196"/>
      <c r="DI774" s="196"/>
      <c r="DJ774" s="196"/>
      <c r="DK774" s="196"/>
      <c r="DL774" s="196"/>
      <c r="DM774" s="196"/>
      <c r="DN774" s="196"/>
      <c r="DO774" s="196"/>
      <c r="DP774" s="196"/>
      <c r="DQ774" s="196"/>
      <c r="DR774" s="196"/>
      <c r="DS774" s="196"/>
      <c r="DT774" s="196"/>
      <c r="DU774" s="196"/>
      <c r="DV774" s="196"/>
      <c r="DW774" s="196"/>
      <c r="DX774" s="196"/>
      <c r="DY774" s="196"/>
      <c r="DZ774" s="196"/>
      <c r="EA774" s="196"/>
      <c r="EB774" s="196"/>
      <c r="EC774" s="196"/>
      <c r="ED774" s="196"/>
      <c r="EE774" s="196"/>
      <c r="EF774" s="196"/>
      <c r="EG774" s="196"/>
      <c r="EH774" s="196"/>
      <c r="EI774" s="196"/>
      <c r="EJ774" s="196"/>
      <c r="EK774" s="196"/>
      <c r="EL774" s="196"/>
      <c r="EM774" s="196"/>
      <c r="EN774" s="196"/>
      <c r="EO774" s="196"/>
      <c r="EP774" s="196"/>
      <c r="EQ774" s="196"/>
      <c r="ER774" s="196"/>
      <c r="ES774" s="196"/>
      <c r="ET774" s="196"/>
      <c r="EU774" s="196"/>
      <c r="EV774" s="196"/>
      <c r="EW774" s="196"/>
      <c r="EX774" s="196"/>
      <c r="EY774" s="196"/>
      <c r="EZ774" s="196"/>
      <c r="FA774" s="196"/>
      <c r="FB774" s="196"/>
      <c r="FC774" s="196"/>
      <c r="FD774" s="196"/>
      <c r="FE774" s="196"/>
      <c r="FF774" s="196"/>
      <c r="FG774" s="196"/>
      <c r="FH774" s="196"/>
      <c r="FI774" s="196"/>
      <c r="FJ774" s="196"/>
      <c r="FK774" s="196"/>
      <c r="FL774" s="196"/>
      <c r="FM774" s="196"/>
      <c r="FN774" s="196"/>
      <c r="FO774" s="196"/>
      <c r="FP774" s="196"/>
      <c r="FQ774" s="196"/>
      <c r="FR774" s="196"/>
      <c r="FS774" s="196"/>
      <c r="FT774" s="196"/>
      <c r="FU774" s="196"/>
      <c r="FV774" s="196"/>
      <c r="FW774" s="196"/>
      <c r="FX774" s="196"/>
      <c r="FY774" s="196"/>
      <c r="FZ774" s="196"/>
      <c r="GA774" s="196"/>
      <c r="GB774" s="196"/>
      <c r="GC774" s="196"/>
      <c r="GD774" s="196"/>
      <c r="GE774" s="196"/>
      <c r="GF774" s="196"/>
      <c r="GG774" s="196"/>
      <c r="GH774" s="196"/>
      <c r="GI774" s="196"/>
      <c r="GJ774" s="196"/>
      <c r="GK774" s="196"/>
      <c r="GL774" s="196"/>
      <c r="GM774" s="196"/>
      <c r="GN774" s="196"/>
      <c r="GO774" s="196"/>
      <c r="GP774" s="196"/>
      <c r="GQ774" s="196"/>
      <c r="GR774" s="196"/>
      <c r="GS774" s="196"/>
      <c r="GT774" s="196"/>
      <c r="GU774" s="196"/>
      <c r="GV774" s="196"/>
      <c r="GW774" s="196"/>
      <c r="GX774" s="196"/>
      <c r="GY774" s="196"/>
      <c r="GZ774" s="196"/>
      <c r="HA774" s="196"/>
      <c r="HB774" s="196"/>
      <c r="HC774" s="196"/>
      <c r="HD774" s="196"/>
      <c r="HE774" s="196"/>
      <c r="HF774" s="196"/>
      <c r="HG774" s="196"/>
      <c r="HH774" s="196"/>
      <c r="HI774" s="196"/>
      <c r="HJ774" s="196"/>
      <c r="HK774" s="196"/>
      <c r="HL774" s="196"/>
      <c r="HM774" s="196"/>
      <c r="HN774" s="196"/>
      <c r="HO774" s="196"/>
      <c r="HP774" s="196"/>
      <c r="HQ774" s="196"/>
      <c r="HR774" s="196"/>
      <c r="HS774" s="196"/>
      <c r="HT774" s="196"/>
      <c r="HU774" s="196"/>
      <c r="HV774" s="196"/>
      <c r="HW774" s="196"/>
      <c r="HX774" s="196"/>
      <c r="HY774" s="196"/>
      <c r="HZ774" s="196"/>
      <c r="IA774" s="196"/>
      <c r="IB774" s="196"/>
      <c r="IC774" s="196"/>
      <c r="ID774" s="196"/>
      <c r="IE774" s="196"/>
      <c r="IF774" s="196"/>
      <c r="IG774" s="196"/>
      <c r="IH774" s="196"/>
      <c r="II774" s="196"/>
      <c r="IJ774" s="196"/>
      <c r="IK774" s="196"/>
      <c r="IL774" s="196"/>
      <c r="IM774" s="196"/>
      <c r="IN774" s="196"/>
      <c r="IO774" s="196"/>
      <c r="IP774" s="196"/>
      <c r="IQ774" s="196"/>
      <c r="IR774" s="196"/>
      <c r="IS774" s="196"/>
      <c r="IT774" s="196"/>
      <c r="IU774" s="196"/>
      <c r="IV774" s="196"/>
      <c r="IW774" s="196"/>
      <c r="IX774" s="196"/>
      <c r="IY774" s="196"/>
      <c r="IZ774" s="196"/>
      <c r="JA774" s="196"/>
      <c r="JB774" s="196"/>
      <c r="JC774" s="196"/>
      <c r="JD774" s="196"/>
      <c r="JE774" s="196"/>
      <c r="JF774" s="196"/>
      <c r="JG774" s="196"/>
      <c r="JH774" s="196"/>
      <c r="JI774" s="196"/>
      <c r="JJ774" s="196"/>
      <c r="JK774" s="196"/>
      <c r="JL774" s="196"/>
      <c r="JM774" s="196"/>
      <c r="JN774" s="196"/>
      <c r="JO774" s="196"/>
      <c r="JP774" s="196"/>
      <c r="JQ774" s="196"/>
      <c r="JR774" s="196"/>
      <c r="JS774" s="196"/>
      <c r="JT774" s="196"/>
      <c r="JU774" s="196"/>
      <c r="JV774" s="196"/>
      <c r="JW774" s="196"/>
      <c r="JX774" s="196"/>
      <c r="JY774" s="196"/>
      <c r="JZ774" s="196"/>
      <c r="KA774" s="196"/>
      <c r="KB774" s="196"/>
      <c r="KC774" s="196"/>
      <c r="KD774" s="196"/>
      <c r="KE774" s="196"/>
      <c r="KF774" s="196"/>
      <c r="KG774" s="196"/>
      <c r="KH774" s="196"/>
      <c r="KI774" s="196"/>
      <c r="KJ774" s="196"/>
      <c r="KK774" s="196"/>
      <c r="KL774" s="196"/>
      <c r="KM774" s="196"/>
      <c r="KN774" s="196"/>
      <c r="KO774" s="196"/>
      <c r="KP774" s="196"/>
      <c r="KQ774" s="196"/>
      <c r="KR774" s="196"/>
      <c r="KS774" s="196"/>
      <c r="KT774" s="196"/>
      <c r="KU774" s="196"/>
      <c r="KV774" s="196"/>
      <c r="KW774" s="196"/>
      <c r="KX774" s="196"/>
      <c r="KY774" s="196"/>
      <c r="KZ774" s="196"/>
      <c r="LA774" s="196"/>
      <c r="LB774" s="196"/>
      <c r="LC774" s="196"/>
      <c r="LD774" s="196"/>
      <c r="LE774" s="196"/>
      <c r="LF774" s="196"/>
      <c r="LG774" s="196"/>
      <c r="LH774" s="196"/>
      <c r="LI774" s="196"/>
      <c r="LJ774" s="196"/>
      <c r="LK774" s="196"/>
      <c r="LL774" s="196"/>
      <c r="LM774" s="196"/>
      <c r="LN774" s="196"/>
      <c r="LO774" s="196"/>
      <c r="LP774" s="196"/>
      <c r="LQ774" s="196"/>
      <c r="LR774" s="196"/>
      <c r="LS774" s="196"/>
      <c r="LT774" s="196"/>
      <c r="LU774" s="196"/>
      <c r="LV774" s="196"/>
      <c r="LW774" s="196"/>
      <c r="LX774" s="196"/>
      <c r="LY774" s="196"/>
      <c r="LZ774" s="196"/>
      <c r="MA774" s="196"/>
      <c r="MB774" s="196"/>
      <c r="MC774" s="196"/>
      <c r="MD774" s="196"/>
      <c r="ME774" s="196"/>
      <c r="MF774" s="196"/>
      <c r="MG774" s="196"/>
      <c r="MH774" s="196"/>
      <c r="MI774" s="196"/>
      <c r="MJ774" s="196"/>
      <c r="MK774" s="196"/>
      <c r="ML774" s="196"/>
      <c r="MM774" s="196"/>
      <c r="MN774" s="196"/>
      <c r="MO774" s="196"/>
      <c r="MP774" s="196"/>
      <c r="MQ774" s="196"/>
      <c r="MR774" s="196"/>
      <c r="MS774" s="196"/>
      <c r="MT774" s="196"/>
      <c r="MU774" s="196"/>
      <c r="MV774" s="196"/>
      <c r="MW774" s="196"/>
      <c r="MX774" s="196"/>
      <c r="MY774" s="196"/>
      <c r="MZ774" s="196"/>
      <c r="NA774" s="196"/>
      <c r="NB774" s="196"/>
      <c r="NC774" s="196"/>
      <c r="ND774" s="196"/>
      <c r="NE774" s="196"/>
      <c r="NF774" s="196"/>
      <c r="NG774" s="196"/>
      <c r="NH774" s="196"/>
      <c r="NI774" s="196"/>
      <c r="NJ774" s="196"/>
      <c r="NK774" s="196"/>
      <c r="NL774" s="196"/>
      <c r="NM774" s="196"/>
      <c r="NN774" s="196"/>
      <c r="NO774" s="196"/>
      <c r="NP774" s="196"/>
      <c r="NQ774" s="196"/>
      <c r="NR774" s="196"/>
      <c r="NS774" s="196"/>
      <c r="NT774" s="196"/>
      <c r="NU774" s="196"/>
      <c r="NV774" s="196"/>
      <c r="NW774" s="196"/>
      <c r="NX774" s="196"/>
      <c r="NY774" s="196"/>
      <c r="NZ774" s="196"/>
      <c r="OA774" s="196"/>
      <c r="OB774" s="196"/>
      <c r="OC774" s="196"/>
      <c r="OD774" s="196"/>
      <c r="OE774" s="196"/>
      <c r="OF774" s="196"/>
      <c r="OG774" s="196"/>
      <c r="OH774" s="196"/>
      <c r="OI774" s="196"/>
      <c r="OJ774" s="196"/>
      <c r="OK774" s="196"/>
      <c r="OL774" s="196"/>
      <c r="AFC774" s="196"/>
      <c r="AFD774" s="196"/>
      <c r="AFE774" s="196"/>
      <c r="AFF774" s="196"/>
      <c r="AFG774" s="196"/>
      <c r="AFH774" s="196"/>
      <c r="AFI774" s="196"/>
      <c r="AFJ774" s="196"/>
      <c r="AFK774" s="196"/>
      <c r="AFL774" s="196"/>
      <c r="AFM774" s="196"/>
      <c r="AFN774" s="196"/>
      <c r="AFO774" s="196"/>
      <c r="AFP774" s="196"/>
      <c r="AFQ774" s="196"/>
      <c r="AFR774" s="196"/>
      <c r="AFS774" s="196"/>
      <c r="AFT774" s="196"/>
      <c r="AFU774" s="196"/>
      <c r="AFV774" s="196"/>
      <c r="AFW774" s="196"/>
      <c r="AFX774" s="196"/>
      <c r="AFY774" s="196"/>
      <c r="AFZ774" s="196"/>
      <c r="AGA774" s="196"/>
      <c r="AGB774" s="196"/>
      <c r="AGC774" s="196"/>
      <c r="AGD774" s="196"/>
      <c r="AGE774" s="196"/>
      <c r="AGF774" s="196"/>
      <c r="AGG774" s="196"/>
      <c r="AGH774" s="196"/>
      <c r="AGI774" s="196"/>
      <c r="AGJ774" s="196"/>
      <c r="AGK774" s="196"/>
      <c r="AGL774" s="196"/>
      <c r="AGM774" s="196"/>
      <c r="AGN774" s="196"/>
      <c r="AGO774" s="196"/>
      <c r="AGP774" s="196"/>
    </row>
    <row r="775" spans="1:874" ht="15.75" customHeight="1" x14ac:dyDescent="0.25">
      <c r="A775" s="196"/>
      <c r="B775" s="196"/>
      <c r="C775" s="196"/>
      <c r="D775" s="196"/>
      <c r="E775" s="196"/>
      <c r="F775" s="196"/>
      <c r="G775" s="196"/>
      <c r="H775" s="196"/>
      <c r="I775" s="196"/>
      <c r="J775" s="196"/>
      <c r="K775" s="196"/>
      <c r="L775" s="206"/>
      <c r="M775" s="196"/>
      <c r="N775" s="196"/>
      <c r="O775" s="196"/>
      <c r="P775" s="196"/>
      <c r="Q775" s="196"/>
      <c r="R775" s="196"/>
      <c r="S775" s="196"/>
      <c r="T775" s="196"/>
      <c r="U775" s="196"/>
      <c r="V775" s="196"/>
      <c r="W775" s="196"/>
      <c r="X775" s="196"/>
      <c r="Y775" s="196"/>
      <c r="Z775" s="196"/>
      <c r="AA775" s="196"/>
      <c r="AB775" s="196"/>
      <c r="AC775" s="196"/>
      <c r="AD775" s="196"/>
      <c r="AE775" s="196"/>
      <c r="AF775" s="196"/>
      <c r="AG775" s="196"/>
      <c r="AH775" s="196"/>
      <c r="AI775" s="196"/>
      <c r="AJ775" s="196"/>
      <c r="AK775" s="196"/>
      <c r="AL775" s="196"/>
      <c r="AM775" s="196"/>
      <c r="AN775" s="196"/>
      <c r="AO775" s="196"/>
      <c r="AP775" s="196"/>
      <c r="AQ775" s="196"/>
      <c r="AR775" s="196"/>
      <c r="AS775" s="196"/>
      <c r="AT775" s="196"/>
      <c r="AU775" s="196"/>
      <c r="AV775" s="196"/>
      <c r="AW775" s="196"/>
      <c r="AX775" s="196"/>
      <c r="AY775" s="196"/>
      <c r="AZ775" s="196"/>
      <c r="BA775" s="196"/>
      <c r="BB775" s="196"/>
      <c r="BC775" s="196"/>
      <c r="BD775" s="196"/>
      <c r="BE775" s="196"/>
      <c r="BF775" s="196"/>
      <c r="BG775" s="196"/>
      <c r="BH775" s="196"/>
      <c r="BI775" s="196"/>
      <c r="BJ775" s="196"/>
      <c r="BK775" s="196"/>
      <c r="BL775" s="196"/>
      <c r="BM775" s="196"/>
      <c r="BN775" s="196"/>
      <c r="BO775" s="196"/>
      <c r="BP775" s="196"/>
      <c r="BQ775" s="196"/>
      <c r="BR775" s="196"/>
      <c r="BS775" s="196"/>
      <c r="BT775" s="196"/>
      <c r="BU775" s="196"/>
      <c r="BV775" s="196"/>
      <c r="BW775" s="196"/>
      <c r="BX775" s="196"/>
      <c r="BY775" s="196"/>
      <c r="BZ775" s="196"/>
      <c r="CA775" s="196"/>
      <c r="CB775" s="196"/>
      <c r="CC775" s="196"/>
      <c r="CD775" s="196"/>
      <c r="CE775" s="196"/>
      <c r="CF775" s="196"/>
      <c r="CG775" s="196"/>
      <c r="CH775" s="196"/>
      <c r="CI775" s="196"/>
      <c r="CJ775" s="196"/>
      <c r="CK775" s="196"/>
      <c r="CL775" s="196"/>
      <c r="CM775" s="196"/>
      <c r="CN775" s="196"/>
      <c r="CO775" s="196"/>
      <c r="CP775" s="196"/>
      <c r="CQ775" s="196"/>
      <c r="CR775" s="196"/>
      <c r="CS775" s="196"/>
      <c r="CT775" s="196"/>
      <c r="CU775" s="196"/>
      <c r="CV775" s="196"/>
      <c r="CW775" s="196"/>
      <c r="CX775" s="196"/>
      <c r="CY775" s="196"/>
      <c r="CZ775" s="196"/>
      <c r="DA775" s="196"/>
      <c r="DB775" s="196"/>
      <c r="DC775" s="196"/>
      <c r="DD775" s="196"/>
      <c r="DE775" s="196"/>
      <c r="DF775" s="196"/>
      <c r="DG775" s="196"/>
      <c r="DH775" s="196"/>
      <c r="DI775" s="196"/>
      <c r="DJ775" s="196"/>
      <c r="DK775" s="196"/>
      <c r="DL775" s="196"/>
      <c r="DM775" s="196"/>
      <c r="DN775" s="196"/>
      <c r="DO775" s="196"/>
      <c r="DP775" s="196"/>
      <c r="DQ775" s="196"/>
      <c r="DR775" s="196"/>
      <c r="DS775" s="196"/>
      <c r="DT775" s="196"/>
      <c r="DU775" s="196"/>
      <c r="DV775" s="196"/>
      <c r="DW775" s="196"/>
      <c r="DX775" s="196"/>
      <c r="DY775" s="196"/>
      <c r="DZ775" s="196"/>
      <c r="EA775" s="196"/>
      <c r="EB775" s="196"/>
      <c r="EC775" s="196"/>
      <c r="ED775" s="196"/>
      <c r="EE775" s="196"/>
      <c r="EF775" s="196"/>
      <c r="EG775" s="196"/>
      <c r="EH775" s="196"/>
      <c r="EI775" s="196"/>
      <c r="EJ775" s="196"/>
      <c r="EK775" s="196"/>
      <c r="EL775" s="196"/>
      <c r="EM775" s="196"/>
      <c r="EN775" s="196"/>
      <c r="EO775" s="196"/>
      <c r="EP775" s="196"/>
      <c r="EQ775" s="196"/>
      <c r="ER775" s="196"/>
      <c r="ES775" s="196"/>
      <c r="ET775" s="196"/>
      <c r="EU775" s="196"/>
      <c r="EV775" s="196"/>
      <c r="EW775" s="196"/>
      <c r="EX775" s="196"/>
      <c r="EY775" s="196"/>
      <c r="EZ775" s="196"/>
      <c r="FA775" s="196"/>
      <c r="FB775" s="196"/>
      <c r="FC775" s="196"/>
      <c r="FD775" s="196"/>
      <c r="FE775" s="196"/>
      <c r="FF775" s="196"/>
      <c r="FG775" s="196"/>
      <c r="FH775" s="196"/>
      <c r="FI775" s="196"/>
      <c r="FJ775" s="196"/>
      <c r="FK775" s="196"/>
      <c r="FL775" s="196"/>
      <c r="FM775" s="196"/>
      <c r="FN775" s="196"/>
      <c r="FO775" s="196"/>
      <c r="FP775" s="196"/>
      <c r="FQ775" s="196"/>
      <c r="FR775" s="196"/>
      <c r="FS775" s="196"/>
      <c r="FT775" s="196"/>
      <c r="FU775" s="196"/>
      <c r="FV775" s="196"/>
      <c r="FW775" s="196"/>
      <c r="FX775" s="196"/>
      <c r="FY775" s="196"/>
      <c r="FZ775" s="196"/>
      <c r="GA775" s="196"/>
      <c r="GB775" s="196"/>
      <c r="GC775" s="196"/>
      <c r="GD775" s="196"/>
      <c r="GE775" s="196"/>
      <c r="GF775" s="196"/>
      <c r="GG775" s="196"/>
      <c r="GH775" s="196"/>
      <c r="GI775" s="196"/>
      <c r="GJ775" s="196"/>
      <c r="GK775" s="196"/>
      <c r="GL775" s="196"/>
      <c r="GM775" s="196"/>
      <c r="GN775" s="196"/>
      <c r="GO775" s="196"/>
      <c r="GP775" s="196"/>
      <c r="GQ775" s="196"/>
      <c r="GR775" s="196"/>
      <c r="GS775" s="196"/>
      <c r="GT775" s="196"/>
      <c r="GU775" s="196"/>
      <c r="GV775" s="196"/>
      <c r="GW775" s="196"/>
      <c r="GX775" s="196"/>
      <c r="GY775" s="196"/>
      <c r="GZ775" s="196"/>
      <c r="HA775" s="196"/>
      <c r="HB775" s="196"/>
      <c r="HC775" s="196"/>
      <c r="HD775" s="196"/>
      <c r="HE775" s="196"/>
      <c r="HF775" s="196"/>
      <c r="HG775" s="196"/>
      <c r="HH775" s="196"/>
      <c r="HI775" s="196"/>
      <c r="HJ775" s="196"/>
      <c r="HK775" s="196"/>
      <c r="HL775" s="196"/>
      <c r="HM775" s="196"/>
      <c r="HN775" s="196"/>
      <c r="HO775" s="196"/>
      <c r="HP775" s="196"/>
      <c r="HQ775" s="196"/>
      <c r="HR775" s="196"/>
      <c r="HS775" s="196"/>
      <c r="HT775" s="196"/>
      <c r="HU775" s="196"/>
      <c r="HV775" s="196"/>
      <c r="HW775" s="196"/>
      <c r="HX775" s="196"/>
      <c r="HY775" s="196"/>
      <c r="HZ775" s="196"/>
      <c r="IA775" s="196"/>
      <c r="IB775" s="196"/>
      <c r="IC775" s="196"/>
      <c r="ID775" s="196"/>
      <c r="IE775" s="196"/>
      <c r="IF775" s="196"/>
      <c r="IG775" s="196"/>
      <c r="IH775" s="196"/>
      <c r="II775" s="196"/>
      <c r="IJ775" s="196"/>
      <c r="IK775" s="196"/>
      <c r="IL775" s="196"/>
      <c r="IM775" s="196"/>
      <c r="IN775" s="196"/>
      <c r="IO775" s="196"/>
      <c r="IP775" s="196"/>
      <c r="IQ775" s="196"/>
      <c r="IR775" s="196"/>
      <c r="IS775" s="196"/>
      <c r="IT775" s="196"/>
      <c r="IU775" s="196"/>
      <c r="IV775" s="196"/>
      <c r="IW775" s="196"/>
      <c r="IX775" s="196"/>
      <c r="IY775" s="196"/>
      <c r="IZ775" s="196"/>
      <c r="JA775" s="196"/>
      <c r="JB775" s="196"/>
      <c r="JC775" s="196"/>
      <c r="JD775" s="196"/>
      <c r="JE775" s="196"/>
      <c r="JF775" s="196"/>
      <c r="JG775" s="196"/>
      <c r="JH775" s="196"/>
      <c r="JI775" s="196"/>
      <c r="JJ775" s="196"/>
      <c r="JK775" s="196"/>
      <c r="JL775" s="196"/>
      <c r="JM775" s="196"/>
      <c r="JN775" s="196"/>
      <c r="JO775" s="196"/>
      <c r="JP775" s="196"/>
      <c r="JQ775" s="196"/>
      <c r="JR775" s="196"/>
      <c r="JS775" s="196"/>
      <c r="JT775" s="196"/>
      <c r="JU775" s="196"/>
      <c r="JV775" s="196"/>
      <c r="JW775" s="196"/>
      <c r="JX775" s="196"/>
      <c r="JY775" s="196"/>
      <c r="JZ775" s="196"/>
      <c r="KA775" s="196"/>
      <c r="KB775" s="196"/>
      <c r="KC775" s="196"/>
      <c r="KD775" s="196"/>
      <c r="KE775" s="196"/>
      <c r="KF775" s="196"/>
      <c r="KG775" s="196"/>
      <c r="KH775" s="196"/>
      <c r="KI775" s="196"/>
      <c r="KJ775" s="196"/>
      <c r="KK775" s="196"/>
      <c r="KL775" s="196"/>
      <c r="KM775" s="196"/>
      <c r="KN775" s="196"/>
      <c r="KO775" s="196"/>
      <c r="KP775" s="196"/>
      <c r="KQ775" s="196"/>
      <c r="KR775" s="196"/>
      <c r="KS775" s="196"/>
      <c r="KT775" s="196"/>
      <c r="KU775" s="196"/>
      <c r="KV775" s="196"/>
      <c r="KW775" s="196"/>
      <c r="KX775" s="196"/>
      <c r="KY775" s="196"/>
      <c r="KZ775" s="196"/>
      <c r="LA775" s="196"/>
      <c r="LB775" s="196"/>
      <c r="LC775" s="196"/>
      <c r="LD775" s="196"/>
      <c r="LE775" s="196"/>
      <c r="LF775" s="196"/>
      <c r="LG775" s="196"/>
      <c r="LH775" s="196"/>
      <c r="LI775" s="196"/>
      <c r="LJ775" s="196"/>
      <c r="LK775" s="196"/>
      <c r="LL775" s="196"/>
      <c r="LM775" s="196"/>
      <c r="LN775" s="196"/>
      <c r="LO775" s="196"/>
      <c r="LP775" s="196"/>
      <c r="LQ775" s="196"/>
      <c r="LR775" s="196"/>
      <c r="LS775" s="196"/>
      <c r="LT775" s="196"/>
      <c r="LU775" s="196"/>
      <c r="LV775" s="196"/>
      <c r="LW775" s="196"/>
      <c r="LX775" s="196"/>
      <c r="LY775" s="196"/>
      <c r="LZ775" s="196"/>
      <c r="MA775" s="196"/>
      <c r="MB775" s="196"/>
      <c r="MC775" s="196"/>
      <c r="MD775" s="196"/>
      <c r="ME775" s="196"/>
      <c r="MF775" s="196"/>
      <c r="MG775" s="196"/>
      <c r="MH775" s="196"/>
      <c r="MI775" s="196"/>
      <c r="MJ775" s="196"/>
      <c r="MK775" s="196"/>
      <c r="ML775" s="196"/>
      <c r="MM775" s="196"/>
      <c r="MN775" s="196"/>
      <c r="MO775" s="196"/>
      <c r="MP775" s="196"/>
      <c r="MQ775" s="196"/>
      <c r="MR775" s="196"/>
      <c r="MS775" s="196"/>
      <c r="MT775" s="196"/>
      <c r="MU775" s="196"/>
      <c r="MV775" s="196"/>
      <c r="MW775" s="196"/>
      <c r="MX775" s="196"/>
      <c r="MY775" s="196"/>
      <c r="MZ775" s="196"/>
      <c r="NA775" s="196"/>
      <c r="NB775" s="196"/>
      <c r="NC775" s="196"/>
      <c r="ND775" s="196"/>
      <c r="NE775" s="196"/>
      <c r="NF775" s="196"/>
      <c r="NG775" s="196"/>
      <c r="NH775" s="196"/>
      <c r="NI775" s="196"/>
      <c r="NJ775" s="196"/>
      <c r="NK775" s="196"/>
      <c r="NL775" s="196"/>
      <c r="NM775" s="196"/>
      <c r="NN775" s="196"/>
      <c r="NO775" s="196"/>
      <c r="NP775" s="196"/>
      <c r="NQ775" s="196"/>
      <c r="NR775" s="196"/>
      <c r="NS775" s="196"/>
      <c r="NT775" s="196"/>
      <c r="NU775" s="196"/>
      <c r="NV775" s="196"/>
      <c r="NW775" s="196"/>
      <c r="NX775" s="196"/>
      <c r="NY775" s="196"/>
      <c r="NZ775" s="196"/>
      <c r="OA775" s="196"/>
      <c r="OB775" s="196"/>
      <c r="OC775" s="196"/>
      <c r="OD775" s="196"/>
      <c r="OE775" s="196"/>
      <c r="OF775" s="196"/>
      <c r="OG775" s="196"/>
      <c r="OH775" s="196"/>
      <c r="OI775" s="196"/>
      <c r="OJ775" s="196"/>
      <c r="OK775" s="196"/>
      <c r="OL775" s="196"/>
      <c r="AFC775" s="196"/>
      <c r="AFD775" s="196"/>
      <c r="AFE775" s="196"/>
      <c r="AFF775" s="196"/>
      <c r="AFG775" s="196"/>
      <c r="AFH775" s="196"/>
      <c r="AFI775" s="196"/>
      <c r="AFJ775" s="196"/>
      <c r="AFK775" s="196"/>
      <c r="AFL775" s="196"/>
      <c r="AFM775" s="196"/>
      <c r="AFN775" s="196"/>
      <c r="AFO775" s="196"/>
      <c r="AFP775" s="196"/>
      <c r="AFQ775" s="196"/>
      <c r="AFR775" s="196"/>
      <c r="AFS775" s="196"/>
      <c r="AFT775" s="196"/>
      <c r="AFU775" s="196"/>
      <c r="AFV775" s="196"/>
      <c r="AFW775" s="196"/>
      <c r="AFX775" s="196"/>
      <c r="AFY775" s="196"/>
      <c r="AFZ775" s="196"/>
      <c r="AGA775" s="196"/>
      <c r="AGB775" s="196"/>
      <c r="AGC775" s="196"/>
      <c r="AGD775" s="196"/>
      <c r="AGE775" s="196"/>
      <c r="AGF775" s="196"/>
      <c r="AGG775" s="196"/>
      <c r="AGH775" s="196"/>
      <c r="AGI775" s="196"/>
      <c r="AGJ775" s="196"/>
      <c r="AGK775" s="196"/>
      <c r="AGL775" s="196"/>
      <c r="AGM775" s="196"/>
      <c r="AGN775" s="196"/>
      <c r="AGO775" s="196"/>
      <c r="AGP775" s="196"/>
    </row>
    <row r="776" spans="1:874" ht="15.75" customHeight="1" x14ac:dyDescent="0.25">
      <c r="A776" s="196"/>
      <c r="B776" s="196"/>
      <c r="C776" s="196"/>
      <c r="D776" s="196"/>
      <c r="E776" s="196"/>
      <c r="F776" s="196"/>
      <c r="G776" s="196"/>
      <c r="H776" s="196"/>
      <c r="I776" s="196"/>
      <c r="J776" s="196"/>
      <c r="K776" s="196"/>
      <c r="L776" s="206"/>
      <c r="M776" s="196"/>
      <c r="N776" s="196"/>
      <c r="O776" s="196"/>
      <c r="P776" s="196"/>
      <c r="Q776" s="196"/>
      <c r="R776" s="196"/>
      <c r="S776" s="196"/>
      <c r="T776" s="196"/>
      <c r="U776" s="196"/>
      <c r="V776" s="196"/>
      <c r="W776" s="196"/>
      <c r="X776" s="196"/>
      <c r="Y776" s="196"/>
      <c r="Z776" s="196"/>
      <c r="AA776" s="196"/>
      <c r="AB776" s="196"/>
      <c r="AC776" s="196"/>
      <c r="AD776" s="196"/>
      <c r="AE776" s="196"/>
      <c r="AF776" s="196"/>
      <c r="AG776" s="196"/>
      <c r="AH776" s="196"/>
      <c r="AI776" s="196"/>
      <c r="AJ776" s="196"/>
      <c r="AK776" s="196"/>
      <c r="AL776" s="196"/>
      <c r="AM776" s="196"/>
      <c r="AN776" s="196"/>
      <c r="AO776" s="196"/>
      <c r="AP776" s="196"/>
      <c r="AQ776" s="196"/>
      <c r="AR776" s="196"/>
      <c r="AS776" s="196"/>
      <c r="AT776" s="196"/>
      <c r="AU776" s="196"/>
      <c r="AV776" s="196"/>
      <c r="AW776" s="196"/>
      <c r="AX776" s="196"/>
      <c r="AY776" s="196"/>
      <c r="AZ776" s="196"/>
      <c r="BA776" s="196"/>
      <c r="BB776" s="196"/>
      <c r="BC776" s="196"/>
      <c r="BD776" s="196"/>
      <c r="BE776" s="196"/>
      <c r="BF776" s="196"/>
      <c r="BG776" s="196"/>
      <c r="BH776" s="196"/>
      <c r="BI776" s="196"/>
      <c r="BJ776" s="196"/>
      <c r="BK776" s="196"/>
      <c r="BL776" s="196"/>
      <c r="BM776" s="196"/>
      <c r="BN776" s="196"/>
      <c r="BO776" s="196"/>
      <c r="BP776" s="196"/>
      <c r="BQ776" s="196"/>
      <c r="BR776" s="196"/>
      <c r="BS776" s="196"/>
      <c r="BT776" s="196"/>
      <c r="BU776" s="196"/>
      <c r="BV776" s="196"/>
      <c r="BW776" s="196"/>
      <c r="BX776" s="196"/>
      <c r="BY776" s="196"/>
      <c r="BZ776" s="196"/>
      <c r="CA776" s="196"/>
      <c r="CB776" s="196"/>
      <c r="CC776" s="196"/>
      <c r="CD776" s="196"/>
      <c r="CE776" s="196"/>
      <c r="CF776" s="196"/>
      <c r="CG776" s="196"/>
      <c r="CH776" s="196"/>
      <c r="CI776" s="196"/>
      <c r="CJ776" s="196"/>
      <c r="CK776" s="196"/>
      <c r="CL776" s="196"/>
      <c r="CM776" s="196"/>
      <c r="CN776" s="196"/>
      <c r="CO776" s="196"/>
      <c r="CP776" s="196"/>
      <c r="CQ776" s="196"/>
      <c r="CR776" s="196"/>
      <c r="CS776" s="196"/>
      <c r="CT776" s="196"/>
      <c r="CU776" s="196"/>
      <c r="CV776" s="196"/>
      <c r="CW776" s="196"/>
      <c r="CX776" s="196"/>
      <c r="CY776" s="196"/>
      <c r="CZ776" s="196"/>
      <c r="DA776" s="196"/>
      <c r="DB776" s="196"/>
      <c r="DC776" s="196"/>
      <c r="DD776" s="196"/>
      <c r="DE776" s="196"/>
      <c r="DF776" s="196"/>
      <c r="DG776" s="196"/>
      <c r="DH776" s="196"/>
      <c r="DI776" s="196"/>
      <c r="DJ776" s="196"/>
      <c r="DK776" s="196"/>
      <c r="DL776" s="196"/>
      <c r="DM776" s="196"/>
      <c r="DN776" s="196"/>
      <c r="DO776" s="196"/>
      <c r="DP776" s="196"/>
      <c r="DQ776" s="196"/>
      <c r="DR776" s="196"/>
      <c r="DS776" s="196"/>
      <c r="DT776" s="196"/>
      <c r="DU776" s="196"/>
      <c r="DV776" s="196"/>
      <c r="DW776" s="196"/>
      <c r="DX776" s="196"/>
      <c r="DY776" s="196"/>
      <c r="DZ776" s="196"/>
      <c r="EA776" s="196"/>
      <c r="EB776" s="196"/>
      <c r="EC776" s="196"/>
      <c r="ED776" s="196"/>
      <c r="EE776" s="196"/>
      <c r="EF776" s="196"/>
      <c r="EG776" s="196"/>
      <c r="EH776" s="196"/>
      <c r="EI776" s="196"/>
      <c r="EJ776" s="196"/>
      <c r="EK776" s="196"/>
      <c r="EL776" s="196"/>
      <c r="EM776" s="196"/>
      <c r="EN776" s="196"/>
      <c r="EO776" s="196"/>
      <c r="EP776" s="196"/>
      <c r="EQ776" s="196"/>
      <c r="ER776" s="196"/>
      <c r="ES776" s="196"/>
      <c r="ET776" s="196"/>
      <c r="EU776" s="196"/>
      <c r="EV776" s="196"/>
      <c r="EW776" s="196"/>
      <c r="EX776" s="196"/>
      <c r="EY776" s="196"/>
      <c r="EZ776" s="196"/>
      <c r="FA776" s="196"/>
      <c r="FB776" s="196"/>
      <c r="FC776" s="196"/>
      <c r="FD776" s="196"/>
      <c r="FE776" s="196"/>
      <c r="FF776" s="196"/>
      <c r="FG776" s="196"/>
      <c r="FH776" s="196"/>
      <c r="FI776" s="196"/>
      <c r="FJ776" s="196"/>
      <c r="FK776" s="196"/>
      <c r="FL776" s="196"/>
      <c r="FM776" s="196"/>
      <c r="FN776" s="196"/>
      <c r="FO776" s="196"/>
      <c r="FP776" s="196"/>
      <c r="FQ776" s="196"/>
      <c r="FR776" s="196"/>
      <c r="FS776" s="196"/>
      <c r="FT776" s="196"/>
      <c r="FU776" s="196"/>
      <c r="FV776" s="196"/>
      <c r="FW776" s="196"/>
      <c r="FX776" s="196"/>
      <c r="FY776" s="196"/>
      <c r="FZ776" s="196"/>
      <c r="GA776" s="196"/>
      <c r="GB776" s="196"/>
      <c r="GC776" s="196"/>
      <c r="GD776" s="196"/>
      <c r="GE776" s="196"/>
      <c r="GF776" s="196"/>
      <c r="GG776" s="196"/>
      <c r="GH776" s="196"/>
      <c r="GI776" s="196"/>
      <c r="GJ776" s="196"/>
      <c r="GK776" s="196"/>
      <c r="GL776" s="196"/>
      <c r="GM776" s="196"/>
      <c r="GN776" s="196"/>
      <c r="GO776" s="196"/>
      <c r="GP776" s="196"/>
      <c r="GQ776" s="196"/>
      <c r="GR776" s="196"/>
      <c r="GS776" s="196"/>
      <c r="GT776" s="196"/>
      <c r="GU776" s="196"/>
      <c r="GV776" s="196"/>
      <c r="GW776" s="196"/>
      <c r="GX776" s="196"/>
      <c r="GY776" s="196"/>
      <c r="GZ776" s="196"/>
      <c r="HA776" s="196"/>
      <c r="HB776" s="196"/>
      <c r="HC776" s="196"/>
      <c r="HD776" s="196"/>
      <c r="HE776" s="196"/>
      <c r="HF776" s="196"/>
      <c r="HG776" s="196"/>
      <c r="HH776" s="196"/>
      <c r="HI776" s="196"/>
      <c r="HJ776" s="196"/>
      <c r="HK776" s="196"/>
      <c r="HL776" s="196"/>
      <c r="HM776" s="196"/>
      <c r="HN776" s="196"/>
      <c r="HO776" s="196"/>
      <c r="HP776" s="196"/>
      <c r="HQ776" s="196"/>
      <c r="HR776" s="196"/>
      <c r="HS776" s="196"/>
      <c r="HT776" s="196"/>
      <c r="HU776" s="196"/>
      <c r="HV776" s="196"/>
      <c r="HW776" s="196"/>
      <c r="HX776" s="196"/>
      <c r="HY776" s="196"/>
      <c r="HZ776" s="196"/>
      <c r="IA776" s="196"/>
      <c r="IB776" s="196"/>
      <c r="IC776" s="196"/>
      <c r="ID776" s="196"/>
      <c r="IE776" s="196"/>
      <c r="IF776" s="196"/>
      <c r="IG776" s="196"/>
      <c r="IH776" s="196"/>
      <c r="II776" s="196"/>
      <c r="IJ776" s="196"/>
      <c r="IK776" s="196"/>
      <c r="IL776" s="196"/>
      <c r="IM776" s="196"/>
      <c r="IN776" s="196"/>
      <c r="IO776" s="196"/>
      <c r="IP776" s="196"/>
      <c r="IQ776" s="196"/>
      <c r="IR776" s="196"/>
      <c r="IS776" s="196"/>
      <c r="IT776" s="196"/>
      <c r="IU776" s="196"/>
      <c r="IV776" s="196"/>
      <c r="IW776" s="196"/>
      <c r="IX776" s="196"/>
      <c r="IY776" s="196"/>
      <c r="IZ776" s="196"/>
      <c r="JA776" s="196"/>
      <c r="JB776" s="196"/>
      <c r="JC776" s="196"/>
      <c r="JD776" s="196"/>
      <c r="JE776" s="196"/>
      <c r="JF776" s="196"/>
      <c r="JG776" s="196"/>
      <c r="JH776" s="196"/>
      <c r="JI776" s="196"/>
      <c r="JJ776" s="196"/>
      <c r="JK776" s="196"/>
      <c r="JL776" s="196"/>
      <c r="JM776" s="196"/>
      <c r="JN776" s="196"/>
      <c r="JO776" s="196"/>
      <c r="JP776" s="196"/>
      <c r="JQ776" s="196"/>
      <c r="JR776" s="196"/>
      <c r="JS776" s="196"/>
      <c r="JT776" s="196"/>
      <c r="JU776" s="196"/>
      <c r="JV776" s="196"/>
      <c r="JW776" s="196"/>
      <c r="JX776" s="196"/>
      <c r="JY776" s="196"/>
      <c r="JZ776" s="196"/>
      <c r="KA776" s="196"/>
      <c r="KB776" s="196"/>
      <c r="KC776" s="196"/>
      <c r="KD776" s="196"/>
      <c r="KE776" s="196"/>
      <c r="KF776" s="196"/>
      <c r="KG776" s="196"/>
      <c r="KH776" s="196"/>
      <c r="KI776" s="196"/>
      <c r="KJ776" s="196"/>
      <c r="KK776" s="196"/>
      <c r="KL776" s="196"/>
      <c r="KM776" s="196"/>
      <c r="KN776" s="196"/>
      <c r="KO776" s="196"/>
      <c r="KP776" s="196"/>
      <c r="KQ776" s="196"/>
      <c r="KR776" s="196"/>
      <c r="KS776" s="196"/>
      <c r="KT776" s="196"/>
      <c r="KU776" s="196"/>
      <c r="KV776" s="196"/>
      <c r="KW776" s="196"/>
      <c r="KX776" s="196"/>
      <c r="KY776" s="196"/>
      <c r="KZ776" s="196"/>
      <c r="LA776" s="196"/>
      <c r="LB776" s="196"/>
      <c r="LC776" s="196"/>
      <c r="LD776" s="196"/>
      <c r="LE776" s="196"/>
      <c r="LF776" s="196"/>
      <c r="LG776" s="196"/>
      <c r="LH776" s="196"/>
      <c r="LI776" s="196"/>
      <c r="LJ776" s="196"/>
      <c r="LK776" s="196"/>
      <c r="LL776" s="196"/>
      <c r="LM776" s="196"/>
      <c r="LN776" s="196"/>
      <c r="LO776" s="196"/>
      <c r="LP776" s="196"/>
      <c r="LQ776" s="196"/>
      <c r="LR776" s="196"/>
      <c r="LS776" s="196"/>
      <c r="LT776" s="196"/>
      <c r="LU776" s="196"/>
      <c r="LV776" s="196"/>
      <c r="LW776" s="196"/>
      <c r="LX776" s="196"/>
      <c r="LY776" s="196"/>
      <c r="LZ776" s="196"/>
      <c r="MA776" s="196"/>
      <c r="MB776" s="196"/>
      <c r="MC776" s="196"/>
      <c r="MD776" s="196"/>
      <c r="ME776" s="196"/>
      <c r="MF776" s="196"/>
      <c r="MG776" s="196"/>
      <c r="MH776" s="196"/>
      <c r="MI776" s="196"/>
      <c r="MJ776" s="196"/>
      <c r="MK776" s="196"/>
      <c r="ML776" s="196"/>
      <c r="MM776" s="196"/>
      <c r="MN776" s="196"/>
      <c r="MO776" s="196"/>
      <c r="MP776" s="196"/>
      <c r="MQ776" s="196"/>
      <c r="MR776" s="196"/>
      <c r="MS776" s="196"/>
      <c r="MT776" s="196"/>
      <c r="MU776" s="196"/>
      <c r="MV776" s="196"/>
      <c r="MW776" s="196"/>
      <c r="MX776" s="196"/>
      <c r="MY776" s="196"/>
      <c r="MZ776" s="196"/>
      <c r="NA776" s="196"/>
      <c r="NB776" s="196"/>
      <c r="NC776" s="196"/>
      <c r="ND776" s="196"/>
      <c r="NE776" s="196"/>
      <c r="NF776" s="196"/>
      <c r="NG776" s="196"/>
      <c r="NH776" s="196"/>
      <c r="NI776" s="196"/>
      <c r="NJ776" s="196"/>
      <c r="NK776" s="196"/>
      <c r="NL776" s="196"/>
      <c r="NM776" s="196"/>
      <c r="NN776" s="196"/>
      <c r="NO776" s="196"/>
      <c r="NP776" s="196"/>
      <c r="NQ776" s="196"/>
      <c r="NR776" s="196"/>
      <c r="NS776" s="196"/>
      <c r="NT776" s="196"/>
      <c r="NU776" s="196"/>
      <c r="NV776" s="196"/>
      <c r="NW776" s="196"/>
      <c r="NX776" s="196"/>
      <c r="NY776" s="196"/>
      <c r="NZ776" s="196"/>
      <c r="OA776" s="196"/>
      <c r="OB776" s="196"/>
      <c r="OC776" s="196"/>
      <c r="OD776" s="196"/>
      <c r="OE776" s="196"/>
      <c r="OF776" s="196"/>
      <c r="OG776" s="196"/>
      <c r="OH776" s="196"/>
      <c r="OI776" s="196"/>
      <c r="OJ776" s="196"/>
      <c r="OK776" s="196"/>
      <c r="OL776" s="196"/>
      <c r="AFC776" s="196"/>
      <c r="AFD776" s="196"/>
      <c r="AFE776" s="196"/>
      <c r="AFF776" s="196"/>
      <c r="AFG776" s="196"/>
      <c r="AFH776" s="196"/>
      <c r="AFI776" s="196"/>
      <c r="AFJ776" s="196"/>
      <c r="AFK776" s="196"/>
      <c r="AFL776" s="196"/>
      <c r="AFM776" s="196"/>
      <c r="AFN776" s="196"/>
      <c r="AFO776" s="196"/>
      <c r="AFP776" s="196"/>
      <c r="AFQ776" s="196"/>
      <c r="AFR776" s="196"/>
      <c r="AFS776" s="196"/>
      <c r="AFT776" s="196"/>
      <c r="AFU776" s="196"/>
      <c r="AFV776" s="196"/>
      <c r="AFW776" s="196"/>
      <c r="AFX776" s="196"/>
      <c r="AFY776" s="196"/>
      <c r="AFZ776" s="196"/>
      <c r="AGA776" s="196"/>
      <c r="AGB776" s="196"/>
      <c r="AGC776" s="196"/>
      <c r="AGD776" s="196"/>
      <c r="AGE776" s="196"/>
      <c r="AGF776" s="196"/>
      <c r="AGG776" s="196"/>
      <c r="AGH776" s="196"/>
      <c r="AGI776" s="196"/>
      <c r="AGJ776" s="196"/>
      <c r="AGK776" s="196"/>
      <c r="AGL776" s="196"/>
      <c r="AGM776" s="196"/>
      <c r="AGN776" s="196"/>
      <c r="AGO776" s="196"/>
      <c r="AGP776" s="196"/>
    </row>
    <row r="777" spans="1:874" ht="15.75" customHeight="1" x14ac:dyDescent="0.25">
      <c r="A777" s="196"/>
      <c r="B777" s="196"/>
      <c r="C777" s="196"/>
      <c r="D777" s="196"/>
      <c r="E777" s="196"/>
      <c r="F777" s="196"/>
      <c r="G777" s="196"/>
      <c r="H777" s="196"/>
      <c r="I777" s="196"/>
      <c r="J777" s="196"/>
      <c r="K777" s="196"/>
      <c r="L777" s="206"/>
      <c r="M777" s="196"/>
      <c r="N777" s="196"/>
      <c r="O777" s="196"/>
      <c r="P777" s="196"/>
      <c r="Q777" s="196"/>
      <c r="R777" s="196"/>
      <c r="S777" s="196"/>
      <c r="T777" s="196"/>
      <c r="U777" s="196"/>
      <c r="V777" s="196"/>
      <c r="W777" s="196"/>
      <c r="X777" s="196"/>
      <c r="Y777" s="196"/>
      <c r="Z777" s="196"/>
      <c r="AA777" s="196"/>
      <c r="AB777" s="196"/>
      <c r="AC777" s="196"/>
      <c r="AD777" s="196"/>
      <c r="AE777" s="196"/>
      <c r="AF777" s="196"/>
      <c r="AG777" s="196"/>
      <c r="AH777" s="196"/>
      <c r="AI777" s="196"/>
      <c r="AJ777" s="196"/>
      <c r="AK777" s="196"/>
      <c r="AL777" s="196"/>
      <c r="AM777" s="196"/>
      <c r="AN777" s="196"/>
      <c r="AO777" s="196"/>
      <c r="AP777" s="196"/>
      <c r="AQ777" s="196"/>
      <c r="AR777" s="196"/>
      <c r="AS777" s="196"/>
      <c r="AT777" s="196"/>
      <c r="AU777" s="196"/>
      <c r="AV777" s="196"/>
      <c r="AW777" s="196"/>
      <c r="AX777" s="196"/>
      <c r="AY777" s="196"/>
      <c r="AZ777" s="196"/>
      <c r="BA777" s="196"/>
      <c r="BB777" s="196"/>
      <c r="BC777" s="196"/>
      <c r="BD777" s="196"/>
      <c r="BE777" s="196"/>
      <c r="BF777" s="196"/>
      <c r="BG777" s="196"/>
      <c r="BH777" s="196"/>
      <c r="BI777" s="196"/>
      <c r="BJ777" s="196"/>
      <c r="BK777" s="196"/>
      <c r="BL777" s="196"/>
      <c r="BM777" s="196"/>
      <c r="BN777" s="196"/>
      <c r="BO777" s="196"/>
      <c r="BP777" s="196"/>
      <c r="BQ777" s="196"/>
      <c r="BR777" s="196"/>
      <c r="BS777" s="196"/>
      <c r="BT777" s="196"/>
      <c r="BU777" s="196"/>
      <c r="BV777" s="196"/>
      <c r="BW777" s="196"/>
      <c r="BX777" s="196"/>
      <c r="BY777" s="196"/>
      <c r="BZ777" s="196"/>
      <c r="CA777" s="196"/>
      <c r="CB777" s="196"/>
      <c r="CC777" s="196"/>
      <c r="CD777" s="196"/>
      <c r="CE777" s="196"/>
      <c r="CF777" s="196"/>
      <c r="CG777" s="196"/>
      <c r="CH777" s="196"/>
      <c r="CI777" s="196"/>
      <c r="CJ777" s="196"/>
      <c r="CK777" s="196"/>
      <c r="CL777" s="196"/>
      <c r="CM777" s="196"/>
      <c r="CN777" s="196"/>
      <c r="CO777" s="196"/>
      <c r="CP777" s="196"/>
      <c r="CQ777" s="196"/>
      <c r="CR777" s="196"/>
      <c r="CS777" s="196"/>
      <c r="CT777" s="196"/>
      <c r="CU777" s="196"/>
      <c r="CV777" s="196"/>
      <c r="CW777" s="196"/>
      <c r="CX777" s="196"/>
      <c r="CY777" s="196"/>
      <c r="CZ777" s="196"/>
      <c r="DA777" s="196"/>
      <c r="DB777" s="196"/>
      <c r="DC777" s="196"/>
      <c r="DD777" s="196"/>
      <c r="DE777" s="196"/>
      <c r="DF777" s="196"/>
      <c r="DG777" s="196"/>
      <c r="DH777" s="196"/>
      <c r="DI777" s="196"/>
      <c r="DJ777" s="196"/>
      <c r="DK777" s="196"/>
      <c r="DL777" s="196"/>
      <c r="DM777" s="196"/>
      <c r="DN777" s="196"/>
      <c r="DO777" s="196"/>
      <c r="DP777" s="196"/>
      <c r="DQ777" s="196"/>
      <c r="DR777" s="196"/>
      <c r="DS777" s="196"/>
      <c r="DT777" s="196"/>
      <c r="DU777" s="196"/>
      <c r="DV777" s="196"/>
      <c r="DW777" s="196"/>
      <c r="DX777" s="196"/>
      <c r="DY777" s="196"/>
      <c r="DZ777" s="196"/>
      <c r="EA777" s="196"/>
      <c r="EB777" s="196"/>
      <c r="EC777" s="196"/>
      <c r="ED777" s="196"/>
      <c r="EE777" s="196"/>
      <c r="EF777" s="196"/>
      <c r="EG777" s="196"/>
      <c r="EH777" s="196"/>
      <c r="EI777" s="196"/>
      <c r="EJ777" s="196"/>
      <c r="EK777" s="196"/>
      <c r="EL777" s="196"/>
      <c r="EM777" s="196"/>
      <c r="EN777" s="196"/>
      <c r="EO777" s="196"/>
      <c r="EP777" s="196"/>
      <c r="EQ777" s="196"/>
      <c r="ER777" s="196"/>
      <c r="ES777" s="196"/>
      <c r="ET777" s="196"/>
      <c r="EU777" s="196"/>
      <c r="EV777" s="196"/>
      <c r="EW777" s="196"/>
      <c r="EX777" s="196"/>
      <c r="EY777" s="196"/>
      <c r="EZ777" s="196"/>
      <c r="FA777" s="196"/>
      <c r="FB777" s="196"/>
      <c r="FC777" s="196"/>
      <c r="FD777" s="196"/>
      <c r="FE777" s="196"/>
      <c r="FF777" s="196"/>
      <c r="FG777" s="196"/>
      <c r="FH777" s="196"/>
      <c r="FI777" s="196"/>
      <c r="FJ777" s="196"/>
      <c r="FK777" s="196"/>
      <c r="FL777" s="196"/>
      <c r="FM777" s="196"/>
      <c r="FN777" s="196"/>
      <c r="FO777" s="196"/>
      <c r="FP777" s="196"/>
      <c r="FQ777" s="196"/>
      <c r="FR777" s="196"/>
      <c r="FS777" s="196"/>
      <c r="FT777" s="196"/>
      <c r="FU777" s="196"/>
      <c r="FV777" s="196"/>
      <c r="FW777" s="196"/>
      <c r="FX777" s="196"/>
      <c r="FY777" s="196"/>
      <c r="FZ777" s="196"/>
      <c r="GA777" s="196"/>
      <c r="GB777" s="196"/>
      <c r="GC777" s="196"/>
      <c r="GD777" s="196"/>
      <c r="GE777" s="196"/>
      <c r="GF777" s="196"/>
      <c r="GG777" s="196"/>
      <c r="GH777" s="196"/>
      <c r="GI777" s="196"/>
      <c r="GJ777" s="196"/>
      <c r="GK777" s="196"/>
      <c r="GL777" s="196"/>
      <c r="GM777" s="196"/>
      <c r="GN777" s="196"/>
      <c r="GO777" s="196"/>
      <c r="GP777" s="196"/>
      <c r="GQ777" s="196"/>
      <c r="GR777" s="196"/>
      <c r="GS777" s="196"/>
      <c r="GT777" s="196"/>
      <c r="GU777" s="196"/>
      <c r="GV777" s="196"/>
      <c r="GW777" s="196"/>
      <c r="GX777" s="196"/>
      <c r="GY777" s="196"/>
      <c r="GZ777" s="196"/>
      <c r="HA777" s="196"/>
      <c r="HB777" s="196"/>
      <c r="HC777" s="196"/>
      <c r="HD777" s="196"/>
      <c r="HE777" s="196"/>
      <c r="HF777" s="196"/>
      <c r="HG777" s="196"/>
      <c r="HH777" s="196"/>
      <c r="HI777" s="196"/>
      <c r="HJ777" s="196"/>
      <c r="HK777" s="196"/>
      <c r="HL777" s="196"/>
      <c r="HM777" s="196"/>
      <c r="HN777" s="196"/>
      <c r="HO777" s="196"/>
      <c r="HP777" s="196"/>
      <c r="HQ777" s="196"/>
      <c r="HR777" s="196"/>
      <c r="HS777" s="196"/>
      <c r="HT777" s="196"/>
      <c r="HU777" s="196"/>
      <c r="HV777" s="196"/>
      <c r="HW777" s="196"/>
      <c r="HX777" s="196"/>
      <c r="HY777" s="196"/>
      <c r="HZ777" s="196"/>
      <c r="IA777" s="196"/>
      <c r="IB777" s="196"/>
      <c r="IC777" s="196"/>
      <c r="ID777" s="196"/>
      <c r="IE777" s="196"/>
      <c r="IF777" s="196"/>
      <c r="IG777" s="196"/>
      <c r="IH777" s="196"/>
      <c r="II777" s="196"/>
      <c r="IJ777" s="196"/>
      <c r="IK777" s="196"/>
      <c r="IL777" s="196"/>
      <c r="IM777" s="196"/>
      <c r="IN777" s="196"/>
      <c r="IO777" s="196"/>
      <c r="IP777" s="196"/>
      <c r="IQ777" s="196"/>
      <c r="IR777" s="196"/>
      <c r="IS777" s="196"/>
      <c r="IT777" s="196"/>
      <c r="IU777" s="196"/>
      <c r="IV777" s="196"/>
      <c r="IW777" s="196"/>
      <c r="IX777" s="196"/>
      <c r="IY777" s="196"/>
      <c r="IZ777" s="196"/>
      <c r="JA777" s="196"/>
      <c r="JB777" s="196"/>
      <c r="JC777" s="196"/>
      <c r="JD777" s="196"/>
      <c r="JE777" s="196"/>
      <c r="JF777" s="196"/>
      <c r="JG777" s="196"/>
      <c r="JH777" s="196"/>
      <c r="JI777" s="196"/>
      <c r="JJ777" s="196"/>
      <c r="JK777" s="196"/>
      <c r="JL777" s="196"/>
      <c r="JM777" s="196"/>
      <c r="JN777" s="196"/>
      <c r="JO777" s="196"/>
      <c r="JP777" s="196"/>
      <c r="JQ777" s="196"/>
      <c r="JR777" s="196"/>
      <c r="JS777" s="196"/>
      <c r="JT777" s="196"/>
      <c r="JU777" s="196"/>
      <c r="JV777" s="196"/>
      <c r="JW777" s="196"/>
      <c r="JX777" s="196"/>
      <c r="JY777" s="196"/>
      <c r="JZ777" s="196"/>
      <c r="KA777" s="196"/>
      <c r="KB777" s="196"/>
      <c r="KC777" s="196"/>
      <c r="KD777" s="196"/>
      <c r="KE777" s="196"/>
      <c r="KF777" s="196"/>
      <c r="KG777" s="196"/>
      <c r="KH777" s="196"/>
      <c r="KI777" s="196"/>
      <c r="KJ777" s="196"/>
      <c r="KK777" s="196"/>
      <c r="KL777" s="196"/>
      <c r="KM777" s="196"/>
      <c r="KN777" s="196"/>
      <c r="KO777" s="196"/>
      <c r="KP777" s="196"/>
      <c r="KQ777" s="196"/>
      <c r="KR777" s="196"/>
      <c r="KS777" s="196"/>
      <c r="KT777" s="196"/>
      <c r="KU777" s="196"/>
      <c r="KV777" s="196"/>
      <c r="KW777" s="196"/>
      <c r="KX777" s="196"/>
      <c r="KY777" s="196"/>
      <c r="KZ777" s="196"/>
      <c r="LA777" s="196"/>
      <c r="LB777" s="196"/>
      <c r="LC777" s="196"/>
      <c r="LD777" s="196"/>
      <c r="LE777" s="196"/>
      <c r="LF777" s="196"/>
      <c r="LG777" s="196"/>
      <c r="LH777" s="196"/>
      <c r="LI777" s="196"/>
      <c r="LJ777" s="196"/>
      <c r="LK777" s="196"/>
      <c r="LL777" s="196"/>
      <c r="LM777" s="196"/>
      <c r="LN777" s="196"/>
      <c r="LO777" s="196"/>
      <c r="LP777" s="196"/>
      <c r="LQ777" s="196"/>
      <c r="LR777" s="196"/>
      <c r="LS777" s="196"/>
      <c r="LT777" s="196"/>
      <c r="LU777" s="196"/>
      <c r="LV777" s="196"/>
      <c r="LW777" s="196"/>
      <c r="LX777" s="196"/>
      <c r="LY777" s="196"/>
      <c r="LZ777" s="196"/>
      <c r="MA777" s="196"/>
      <c r="MB777" s="196"/>
      <c r="MC777" s="196"/>
      <c r="MD777" s="196"/>
      <c r="ME777" s="196"/>
      <c r="MF777" s="196"/>
      <c r="MG777" s="196"/>
      <c r="MH777" s="196"/>
      <c r="MI777" s="196"/>
      <c r="MJ777" s="196"/>
      <c r="MK777" s="196"/>
      <c r="ML777" s="196"/>
      <c r="MM777" s="196"/>
      <c r="MN777" s="196"/>
      <c r="MO777" s="196"/>
      <c r="MP777" s="196"/>
      <c r="MQ777" s="196"/>
      <c r="MR777" s="196"/>
      <c r="MS777" s="196"/>
      <c r="MT777" s="196"/>
      <c r="MU777" s="196"/>
      <c r="MV777" s="196"/>
      <c r="MW777" s="196"/>
      <c r="MX777" s="196"/>
      <c r="MY777" s="196"/>
      <c r="MZ777" s="196"/>
      <c r="NA777" s="196"/>
      <c r="NB777" s="196"/>
      <c r="NC777" s="196"/>
      <c r="ND777" s="196"/>
      <c r="NE777" s="196"/>
      <c r="NF777" s="196"/>
      <c r="NG777" s="196"/>
      <c r="NH777" s="196"/>
      <c r="NI777" s="196"/>
      <c r="NJ777" s="196"/>
      <c r="NK777" s="196"/>
      <c r="NL777" s="196"/>
      <c r="NM777" s="196"/>
      <c r="NN777" s="196"/>
      <c r="NO777" s="196"/>
      <c r="NP777" s="196"/>
      <c r="NQ777" s="196"/>
      <c r="NR777" s="196"/>
      <c r="NS777" s="196"/>
      <c r="NT777" s="196"/>
      <c r="NU777" s="196"/>
      <c r="NV777" s="196"/>
      <c r="NW777" s="196"/>
      <c r="NX777" s="196"/>
      <c r="NY777" s="196"/>
      <c r="NZ777" s="196"/>
      <c r="OA777" s="196"/>
      <c r="OB777" s="196"/>
      <c r="OC777" s="196"/>
      <c r="OD777" s="196"/>
      <c r="OE777" s="196"/>
      <c r="OF777" s="196"/>
      <c r="OG777" s="196"/>
      <c r="OH777" s="196"/>
      <c r="OI777" s="196"/>
      <c r="OJ777" s="196"/>
      <c r="OK777" s="196"/>
      <c r="OL777" s="196"/>
      <c r="AFC777" s="196"/>
      <c r="AFD777" s="196"/>
      <c r="AFE777" s="196"/>
      <c r="AFF777" s="196"/>
      <c r="AFG777" s="196"/>
      <c r="AFH777" s="196"/>
      <c r="AFI777" s="196"/>
      <c r="AFJ777" s="196"/>
      <c r="AFK777" s="196"/>
      <c r="AFL777" s="196"/>
      <c r="AFM777" s="196"/>
      <c r="AFN777" s="196"/>
      <c r="AFO777" s="196"/>
      <c r="AFP777" s="196"/>
      <c r="AFQ777" s="196"/>
      <c r="AFR777" s="196"/>
      <c r="AFS777" s="196"/>
      <c r="AFT777" s="196"/>
      <c r="AFU777" s="196"/>
      <c r="AFV777" s="196"/>
      <c r="AFW777" s="196"/>
      <c r="AFX777" s="196"/>
      <c r="AFY777" s="196"/>
      <c r="AFZ777" s="196"/>
      <c r="AGA777" s="196"/>
      <c r="AGB777" s="196"/>
      <c r="AGC777" s="196"/>
      <c r="AGD777" s="196"/>
      <c r="AGE777" s="196"/>
      <c r="AGF777" s="196"/>
      <c r="AGG777" s="196"/>
      <c r="AGH777" s="196"/>
      <c r="AGI777" s="196"/>
      <c r="AGJ777" s="196"/>
      <c r="AGK777" s="196"/>
      <c r="AGL777" s="196"/>
      <c r="AGM777" s="196"/>
      <c r="AGN777" s="196"/>
      <c r="AGO777" s="196"/>
      <c r="AGP777" s="196"/>
    </row>
    <row r="778" spans="1:874" ht="15.75" customHeight="1" x14ac:dyDescent="0.25">
      <c r="A778" s="196"/>
      <c r="B778" s="196"/>
      <c r="C778" s="196"/>
      <c r="D778" s="196"/>
      <c r="E778" s="196"/>
      <c r="F778" s="196"/>
      <c r="G778" s="196"/>
      <c r="H778" s="196"/>
      <c r="I778" s="196"/>
      <c r="J778" s="196"/>
      <c r="K778" s="196"/>
      <c r="L778" s="206"/>
      <c r="M778" s="196"/>
      <c r="N778" s="196"/>
      <c r="O778" s="196"/>
      <c r="P778" s="196"/>
      <c r="Q778" s="196"/>
      <c r="R778" s="196"/>
      <c r="S778" s="196"/>
      <c r="T778" s="196"/>
      <c r="U778" s="196"/>
      <c r="V778" s="196"/>
      <c r="W778" s="196"/>
      <c r="X778" s="196"/>
      <c r="Y778" s="196"/>
      <c r="Z778" s="196"/>
      <c r="AA778" s="196"/>
      <c r="AB778" s="196"/>
      <c r="AC778" s="196"/>
      <c r="AD778" s="196"/>
      <c r="AE778" s="196"/>
      <c r="AF778" s="196"/>
      <c r="AG778" s="196"/>
      <c r="AH778" s="196"/>
      <c r="AI778" s="196"/>
      <c r="AJ778" s="196"/>
      <c r="AK778" s="196"/>
      <c r="AL778" s="196"/>
      <c r="AM778" s="196"/>
      <c r="AN778" s="196"/>
      <c r="AO778" s="196"/>
      <c r="AP778" s="196"/>
      <c r="AQ778" s="196"/>
      <c r="AR778" s="196"/>
      <c r="AS778" s="196"/>
      <c r="AT778" s="196"/>
      <c r="AU778" s="196"/>
      <c r="AV778" s="196"/>
      <c r="AW778" s="196"/>
      <c r="AX778" s="196"/>
      <c r="AY778" s="196"/>
      <c r="AZ778" s="196"/>
      <c r="BA778" s="196"/>
      <c r="BB778" s="196"/>
      <c r="BC778" s="196"/>
      <c r="BD778" s="196"/>
      <c r="BE778" s="196"/>
      <c r="BF778" s="196"/>
      <c r="BG778" s="196"/>
      <c r="BH778" s="196"/>
      <c r="BI778" s="196"/>
      <c r="BJ778" s="196"/>
      <c r="BK778" s="196"/>
      <c r="BL778" s="196"/>
      <c r="BM778" s="196"/>
      <c r="BN778" s="196"/>
      <c r="BO778" s="196"/>
      <c r="BP778" s="196"/>
      <c r="BQ778" s="196"/>
      <c r="BR778" s="196"/>
      <c r="BS778" s="196"/>
      <c r="BT778" s="196"/>
      <c r="BU778" s="196"/>
      <c r="BV778" s="196"/>
      <c r="BW778" s="196"/>
      <c r="BX778" s="196"/>
      <c r="BY778" s="196"/>
      <c r="BZ778" s="196"/>
      <c r="CA778" s="196"/>
      <c r="CB778" s="196"/>
      <c r="CC778" s="196"/>
      <c r="CD778" s="196"/>
      <c r="CE778" s="196"/>
      <c r="CF778" s="196"/>
      <c r="CG778" s="196"/>
      <c r="CH778" s="196"/>
      <c r="CI778" s="196"/>
      <c r="CJ778" s="196"/>
      <c r="CK778" s="196"/>
      <c r="CL778" s="196"/>
      <c r="CM778" s="196"/>
      <c r="CN778" s="196"/>
      <c r="CO778" s="196"/>
      <c r="CP778" s="196"/>
      <c r="CQ778" s="196"/>
      <c r="CR778" s="196"/>
      <c r="CS778" s="196"/>
      <c r="CT778" s="196"/>
      <c r="CU778" s="196"/>
      <c r="CV778" s="196"/>
      <c r="CW778" s="196"/>
      <c r="CX778" s="196"/>
      <c r="CY778" s="196"/>
      <c r="CZ778" s="196"/>
      <c r="DA778" s="196"/>
      <c r="DB778" s="196"/>
      <c r="DC778" s="196"/>
      <c r="DD778" s="196"/>
      <c r="DE778" s="196"/>
      <c r="DF778" s="196"/>
      <c r="DG778" s="196"/>
      <c r="DH778" s="196"/>
      <c r="DI778" s="196"/>
      <c r="DJ778" s="196"/>
      <c r="DK778" s="196"/>
      <c r="DL778" s="196"/>
      <c r="DM778" s="196"/>
      <c r="DN778" s="196"/>
      <c r="DO778" s="196"/>
      <c r="DP778" s="196"/>
      <c r="DQ778" s="196"/>
      <c r="DR778" s="196"/>
      <c r="DS778" s="196"/>
      <c r="DT778" s="196"/>
      <c r="DU778" s="196"/>
      <c r="DV778" s="196"/>
      <c r="DW778" s="196"/>
      <c r="DX778" s="196"/>
      <c r="DY778" s="196"/>
      <c r="DZ778" s="196"/>
      <c r="EA778" s="196"/>
      <c r="EB778" s="196"/>
      <c r="EC778" s="196"/>
      <c r="ED778" s="196"/>
      <c r="EE778" s="196"/>
      <c r="EF778" s="196"/>
      <c r="EG778" s="196"/>
      <c r="EH778" s="196"/>
      <c r="EI778" s="196"/>
      <c r="EJ778" s="196"/>
      <c r="EK778" s="196"/>
      <c r="EL778" s="196"/>
      <c r="EM778" s="196"/>
      <c r="EN778" s="196"/>
      <c r="EO778" s="196"/>
      <c r="EP778" s="196"/>
      <c r="EQ778" s="196"/>
      <c r="ER778" s="196"/>
      <c r="ES778" s="196"/>
      <c r="ET778" s="196"/>
      <c r="EU778" s="196"/>
      <c r="EV778" s="196"/>
      <c r="EW778" s="196"/>
      <c r="EX778" s="196"/>
      <c r="EY778" s="196"/>
      <c r="EZ778" s="196"/>
      <c r="FA778" s="196"/>
      <c r="FB778" s="196"/>
      <c r="FC778" s="196"/>
      <c r="FD778" s="196"/>
      <c r="FE778" s="196"/>
      <c r="FF778" s="196"/>
      <c r="FG778" s="196"/>
      <c r="FH778" s="196"/>
      <c r="FI778" s="196"/>
      <c r="FJ778" s="196"/>
      <c r="FK778" s="196"/>
      <c r="FL778" s="196"/>
      <c r="FM778" s="196"/>
      <c r="FN778" s="196"/>
      <c r="FO778" s="196"/>
      <c r="FP778" s="196"/>
      <c r="FQ778" s="196"/>
      <c r="FR778" s="196"/>
      <c r="FS778" s="196"/>
      <c r="FT778" s="196"/>
      <c r="FU778" s="196"/>
      <c r="FV778" s="196"/>
      <c r="FW778" s="196"/>
      <c r="FX778" s="196"/>
      <c r="FY778" s="196"/>
      <c r="FZ778" s="196"/>
      <c r="GA778" s="196"/>
      <c r="GB778" s="196"/>
      <c r="GC778" s="196"/>
      <c r="GD778" s="196"/>
      <c r="GE778" s="196"/>
      <c r="GF778" s="196"/>
      <c r="GG778" s="196"/>
      <c r="GH778" s="196"/>
      <c r="GI778" s="196"/>
      <c r="GJ778" s="196"/>
      <c r="GK778" s="196"/>
      <c r="GL778" s="196"/>
      <c r="GM778" s="196"/>
      <c r="GN778" s="196"/>
      <c r="GO778" s="196"/>
      <c r="GP778" s="196"/>
      <c r="GQ778" s="196"/>
      <c r="GR778" s="196"/>
      <c r="GS778" s="196"/>
      <c r="GT778" s="196"/>
      <c r="GU778" s="196"/>
      <c r="GV778" s="196"/>
      <c r="GW778" s="196"/>
      <c r="GX778" s="196"/>
      <c r="GY778" s="196"/>
      <c r="GZ778" s="196"/>
      <c r="HA778" s="196"/>
      <c r="HB778" s="196"/>
      <c r="HC778" s="196"/>
      <c r="HD778" s="196"/>
      <c r="HE778" s="196"/>
      <c r="HF778" s="196"/>
      <c r="HG778" s="196"/>
      <c r="HH778" s="196"/>
      <c r="HI778" s="196"/>
      <c r="HJ778" s="196"/>
      <c r="HK778" s="196"/>
      <c r="HL778" s="196"/>
      <c r="HM778" s="196"/>
      <c r="HN778" s="196"/>
      <c r="HO778" s="196"/>
      <c r="HP778" s="196"/>
      <c r="HQ778" s="196"/>
      <c r="HR778" s="196"/>
      <c r="HS778" s="196"/>
      <c r="HT778" s="196"/>
      <c r="HU778" s="196"/>
      <c r="HV778" s="196"/>
      <c r="HW778" s="196"/>
      <c r="HX778" s="196"/>
      <c r="HY778" s="196"/>
      <c r="HZ778" s="196"/>
      <c r="IA778" s="196"/>
      <c r="IB778" s="196"/>
      <c r="IC778" s="196"/>
      <c r="ID778" s="196"/>
      <c r="IE778" s="196"/>
      <c r="IF778" s="196"/>
      <c r="IG778" s="196"/>
      <c r="IH778" s="196"/>
      <c r="II778" s="196"/>
      <c r="IJ778" s="196"/>
      <c r="IK778" s="196"/>
      <c r="IL778" s="196"/>
      <c r="IM778" s="196"/>
      <c r="IN778" s="196"/>
      <c r="IO778" s="196"/>
      <c r="IP778" s="196"/>
      <c r="IQ778" s="196"/>
      <c r="IR778" s="196"/>
      <c r="IS778" s="196"/>
      <c r="IT778" s="196"/>
      <c r="IU778" s="196"/>
      <c r="IV778" s="196"/>
      <c r="IW778" s="196"/>
      <c r="IX778" s="196"/>
      <c r="IY778" s="196"/>
      <c r="IZ778" s="196"/>
      <c r="JA778" s="196"/>
      <c r="JB778" s="196"/>
      <c r="JC778" s="196"/>
      <c r="JD778" s="196"/>
      <c r="JE778" s="196"/>
      <c r="JF778" s="196"/>
      <c r="JG778" s="196"/>
      <c r="JH778" s="196"/>
      <c r="JI778" s="196"/>
      <c r="JJ778" s="196"/>
      <c r="JK778" s="196"/>
      <c r="JL778" s="196"/>
      <c r="JM778" s="196"/>
      <c r="JN778" s="196"/>
      <c r="JO778" s="196"/>
      <c r="JP778" s="196"/>
      <c r="JQ778" s="196"/>
      <c r="JR778" s="196"/>
      <c r="JS778" s="196"/>
      <c r="JT778" s="196"/>
      <c r="JU778" s="196"/>
      <c r="JV778" s="196"/>
      <c r="JW778" s="196"/>
      <c r="JX778" s="196"/>
      <c r="JY778" s="196"/>
      <c r="JZ778" s="196"/>
      <c r="KA778" s="196"/>
      <c r="KB778" s="196"/>
      <c r="KC778" s="196"/>
      <c r="KD778" s="196"/>
      <c r="KE778" s="196"/>
      <c r="KF778" s="196"/>
      <c r="KG778" s="196"/>
      <c r="KH778" s="196"/>
      <c r="KI778" s="196"/>
      <c r="KJ778" s="196"/>
      <c r="KK778" s="196"/>
      <c r="KL778" s="196"/>
      <c r="KM778" s="196"/>
      <c r="KN778" s="196"/>
      <c r="KO778" s="196"/>
      <c r="KP778" s="196"/>
      <c r="KQ778" s="196"/>
      <c r="KR778" s="196"/>
      <c r="KS778" s="196"/>
      <c r="KT778" s="196"/>
      <c r="KU778" s="196"/>
      <c r="KV778" s="196"/>
      <c r="KW778" s="196"/>
      <c r="KX778" s="196"/>
      <c r="KY778" s="196"/>
      <c r="KZ778" s="196"/>
      <c r="LA778" s="196"/>
      <c r="LB778" s="196"/>
      <c r="LC778" s="196"/>
      <c r="LD778" s="196"/>
      <c r="LE778" s="196"/>
      <c r="LF778" s="196"/>
      <c r="LG778" s="196"/>
      <c r="LH778" s="196"/>
      <c r="LI778" s="196"/>
      <c r="LJ778" s="196"/>
      <c r="LK778" s="196"/>
      <c r="LL778" s="196"/>
      <c r="LM778" s="196"/>
      <c r="LN778" s="196"/>
      <c r="LO778" s="196"/>
      <c r="LP778" s="196"/>
      <c r="LQ778" s="196"/>
      <c r="LR778" s="196"/>
      <c r="LS778" s="196"/>
      <c r="LT778" s="196"/>
      <c r="LU778" s="196"/>
      <c r="LV778" s="196"/>
      <c r="LW778" s="196"/>
      <c r="LX778" s="196"/>
      <c r="LY778" s="196"/>
      <c r="LZ778" s="196"/>
      <c r="MA778" s="196"/>
      <c r="MB778" s="196"/>
      <c r="MC778" s="196"/>
      <c r="MD778" s="196"/>
      <c r="ME778" s="196"/>
      <c r="MF778" s="196"/>
      <c r="MG778" s="196"/>
      <c r="MH778" s="196"/>
      <c r="MI778" s="196"/>
      <c r="MJ778" s="196"/>
      <c r="MK778" s="196"/>
      <c r="ML778" s="196"/>
      <c r="MM778" s="196"/>
      <c r="MN778" s="196"/>
      <c r="MO778" s="196"/>
      <c r="MP778" s="196"/>
      <c r="MQ778" s="196"/>
      <c r="MR778" s="196"/>
      <c r="MS778" s="196"/>
      <c r="MT778" s="196"/>
      <c r="MU778" s="196"/>
      <c r="MV778" s="196"/>
      <c r="MW778" s="196"/>
      <c r="MX778" s="196"/>
      <c r="MY778" s="196"/>
      <c r="MZ778" s="196"/>
      <c r="NA778" s="196"/>
      <c r="NB778" s="196"/>
      <c r="NC778" s="196"/>
      <c r="ND778" s="196"/>
      <c r="NE778" s="196"/>
      <c r="NF778" s="196"/>
      <c r="NG778" s="196"/>
      <c r="NH778" s="196"/>
      <c r="NI778" s="196"/>
      <c r="NJ778" s="196"/>
      <c r="NK778" s="196"/>
      <c r="NL778" s="196"/>
      <c r="NM778" s="196"/>
      <c r="NN778" s="196"/>
      <c r="NO778" s="196"/>
      <c r="NP778" s="196"/>
      <c r="NQ778" s="196"/>
      <c r="NR778" s="196"/>
      <c r="NS778" s="196"/>
      <c r="NT778" s="196"/>
      <c r="NU778" s="196"/>
      <c r="NV778" s="196"/>
      <c r="NW778" s="196"/>
      <c r="NX778" s="196"/>
      <c r="NY778" s="196"/>
      <c r="NZ778" s="196"/>
      <c r="OA778" s="196"/>
      <c r="OB778" s="196"/>
      <c r="OC778" s="196"/>
      <c r="OD778" s="196"/>
      <c r="OE778" s="196"/>
      <c r="OF778" s="196"/>
      <c r="OG778" s="196"/>
      <c r="OH778" s="196"/>
      <c r="OI778" s="196"/>
      <c r="OJ778" s="196"/>
      <c r="OK778" s="196"/>
      <c r="OL778" s="196"/>
      <c r="AFC778" s="196"/>
      <c r="AFD778" s="196"/>
      <c r="AFE778" s="196"/>
      <c r="AFF778" s="196"/>
      <c r="AFG778" s="196"/>
      <c r="AFH778" s="196"/>
      <c r="AFI778" s="196"/>
      <c r="AFJ778" s="196"/>
      <c r="AFK778" s="196"/>
      <c r="AFL778" s="196"/>
      <c r="AFM778" s="196"/>
      <c r="AFN778" s="196"/>
      <c r="AFO778" s="196"/>
      <c r="AFP778" s="196"/>
      <c r="AFQ778" s="196"/>
      <c r="AFR778" s="196"/>
      <c r="AFS778" s="196"/>
      <c r="AFT778" s="196"/>
      <c r="AFU778" s="196"/>
      <c r="AFV778" s="196"/>
      <c r="AFW778" s="196"/>
      <c r="AFX778" s="196"/>
      <c r="AFY778" s="196"/>
      <c r="AFZ778" s="196"/>
      <c r="AGA778" s="196"/>
      <c r="AGB778" s="196"/>
      <c r="AGC778" s="196"/>
      <c r="AGD778" s="196"/>
      <c r="AGE778" s="196"/>
      <c r="AGF778" s="196"/>
      <c r="AGG778" s="196"/>
      <c r="AGH778" s="196"/>
      <c r="AGI778" s="196"/>
      <c r="AGJ778" s="196"/>
      <c r="AGK778" s="196"/>
      <c r="AGL778" s="196"/>
      <c r="AGM778" s="196"/>
      <c r="AGN778" s="196"/>
      <c r="AGO778" s="196"/>
      <c r="AGP778" s="196"/>
    </row>
    <row r="779" spans="1:874" ht="15.75" customHeight="1" x14ac:dyDescent="0.25">
      <c r="A779" s="196"/>
      <c r="B779" s="196"/>
      <c r="C779" s="196"/>
      <c r="D779" s="196"/>
      <c r="E779" s="196"/>
      <c r="F779" s="196"/>
      <c r="G779" s="196"/>
      <c r="H779" s="196"/>
      <c r="I779" s="196"/>
      <c r="J779" s="196"/>
      <c r="K779" s="196"/>
      <c r="L779" s="206"/>
      <c r="M779" s="196"/>
      <c r="N779" s="196"/>
      <c r="O779" s="196"/>
      <c r="P779" s="196"/>
      <c r="Q779" s="196"/>
      <c r="R779" s="196"/>
      <c r="S779" s="196"/>
      <c r="T779" s="196"/>
      <c r="U779" s="196"/>
      <c r="V779" s="196"/>
      <c r="W779" s="196"/>
      <c r="X779" s="196"/>
      <c r="Y779" s="196"/>
      <c r="Z779" s="196"/>
      <c r="AA779" s="196"/>
      <c r="AB779" s="196"/>
      <c r="AC779" s="196"/>
      <c r="AD779" s="196"/>
      <c r="AE779" s="196"/>
      <c r="AF779" s="196"/>
      <c r="AG779" s="196"/>
      <c r="AH779" s="196"/>
      <c r="AI779" s="196"/>
      <c r="AJ779" s="196"/>
      <c r="AK779" s="196"/>
      <c r="AL779" s="196"/>
      <c r="AM779" s="196"/>
      <c r="AN779" s="196"/>
      <c r="AO779" s="196"/>
      <c r="AP779" s="196"/>
      <c r="AQ779" s="196"/>
      <c r="AR779" s="196"/>
      <c r="AS779" s="196"/>
      <c r="AT779" s="196"/>
      <c r="AU779" s="196"/>
      <c r="AV779" s="196"/>
      <c r="AW779" s="196"/>
      <c r="AX779" s="196"/>
      <c r="AY779" s="196"/>
      <c r="AZ779" s="196"/>
      <c r="BA779" s="196"/>
      <c r="BB779" s="196"/>
      <c r="BC779" s="196"/>
      <c r="BD779" s="196"/>
      <c r="BE779" s="196"/>
      <c r="BF779" s="196"/>
      <c r="BG779" s="196"/>
      <c r="BH779" s="196"/>
      <c r="BI779" s="196"/>
      <c r="BJ779" s="196"/>
      <c r="BK779" s="196"/>
      <c r="BL779" s="196"/>
      <c r="BM779" s="196"/>
      <c r="BN779" s="196"/>
      <c r="BO779" s="196"/>
      <c r="BP779" s="196"/>
      <c r="BQ779" s="196"/>
      <c r="BR779" s="196"/>
      <c r="BS779" s="196"/>
      <c r="BT779" s="196"/>
      <c r="BU779" s="196"/>
      <c r="BV779" s="196"/>
      <c r="BW779" s="196"/>
      <c r="BX779" s="196"/>
      <c r="BY779" s="196"/>
      <c r="BZ779" s="196"/>
      <c r="CA779" s="196"/>
      <c r="CB779" s="196"/>
      <c r="CC779" s="196"/>
      <c r="CD779" s="196"/>
      <c r="CE779" s="196"/>
      <c r="CF779" s="196"/>
      <c r="CG779" s="196"/>
      <c r="CH779" s="196"/>
      <c r="CI779" s="196"/>
      <c r="CJ779" s="196"/>
      <c r="CK779" s="196"/>
      <c r="CL779" s="196"/>
      <c r="CM779" s="196"/>
      <c r="CN779" s="196"/>
      <c r="CO779" s="196"/>
      <c r="CP779" s="196"/>
      <c r="CQ779" s="196"/>
      <c r="CR779" s="196"/>
      <c r="CS779" s="196"/>
      <c r="CT779" s="196"/>
      <c r="CU779" s="196"/>
      <c r="CV779" s="196"/>
      <c r="CW779" s="196"/>
      <c r="CX779" s="196"/>
      <c r="CY779" s="196"/>
      <c r="CZ779" s="196"/>
      <c r="DA779" s="196"/>
      <c r="DB779" s="196"/>
      <c r="DC779" s="196"/>
      <c r="DD779" s="196"/>
      <c r="DE779" s="196"/>
      <c r="DF779" s="196"/>
      <c r="DG779" s="196"/>
      <c r="DH779" s="196"/>
      <c r="DI779" s="196"/>
      <c r="DJ779" s="196"/>
      <c r="DK779" s="196"/>
      <c r="DL779" s="196"/>
      <c r="DM779" s="196"/>
      <c r="DN779" s="196"/>
      <c r="DO779" s="196"/>
      <c r="DP779" s="196"/>
      <c r="DQ779" s="196"/>
      <c r="DR779" s="196"/>
      <c r="DS779" s="196"/>
      <c r="DT779" s="196"/>
      <c r="DU779" s="196"/>
      <c r="DV779" s="196"/>
      <c r="DW779" s="196"/>
      <c r="DX779" s="196"/>
      <c r="DY779" s="196"/>
      <c r="DZ779" s="196"/>
      <c r="EA779" s="196"/>
      <c r="EB779" s="196"/>
      <c r="EC779" s="196"/>
      <c r="ED779" s="196"/>
      <c r="EE779" s="196"/>
      <c r="EF779" s="196"/>
      <c r="EG779" s="196"/>
      <c r="EH779" s="196"/>
      <c r="EI779" s="196"/>
      <c r="EJ779" s="196"/>
      <c r="EK779" s="196"/>
      <c r="EL779" s="196"/>
      <c r="EM779" s="196"/>
      <c r="EN779" s="196"/>
      <c r="EO779" s="196"/>
      <c r="EP779" s="196"/>
      <c r="EQ779" s="196"/>
      <c r="ER779" s="196"/>
      <c r="ES779" s="196"/>
      <c r="ET779" s="196"/>
      <c r="EU779" s="196"/>
      <c r="EV779" s="196"/>
      <c r="EW779" s="196"/>
      <c r="EX779" s="196"/>
      <c r="EY779" s="196"/>
      <c r="EZ779" s="196"/>
      <c r="FA779" s="196"/>
      <c r="FB779" s="196"/>
      <c r="FC779" s="196"/>
      <c r="FD779" s="196"/>
      <c r="FE779" s="196"/>
      <c r="FF779" s="196"/>
      <c r="FG779" s="196"/>
      <c r="FH779" s="196"/>
      <c r="FI779" s="196"/>
      <c r="FJ779" s="196"/>
      <c r="FK779" s="196"/>
      <c r="FL779" s="196"/>
      <c r="FM779" s="196"/>
      <c r="FN779" s="196"/>
      <c r="FO779" s="196"/>
      <c r="FP779" s="196"/>
      <c r="FQ779" s="196"/>
      <c r="FR779" s="196"/>
      <c r="FS779" s="196"/>
      <c r="FT779" s="196"/>
      <c r="FU779" s="196"/>
      <c r="FV779" s="196"/>
      <c r="FW779" s="196"/>
      <c r="FX779" s="196"/>
      <c r="FY779" s="196"/>
      <c r="FZ779" s="196"/>
      <c r="GA779" s="196"/>
      <c r="GB779" s="196"/>
      <c r="GC779" s="196"/>
      <c r="GD779" s="196"/>
      <c r="GE779" s="196"/>
      <c r="GF779" s="196"/>
      <c r="GG779" s="196"/>
      <c r="GH779" s="196"/>
      <c r="GI779" s="196"/>
      <c r="GJ779" s="196"/>
      <c r="GK779" s="196"/>
      <c r="GL779" s="196"/>
      <c r="GM779" s="196"/>
      <c r="GN779" s="196"/>
      <c r="GO779" s="196"/>
      <c r="GP779" s="196"/>
      <c r="GQ779" s="196"/>
      <c r="GR779" s="196"/>
      <c r="GS779" s="196"/>
      <c r="GT779" s="196"/>
      <c r="GU779" s="196"/>
      <c r="GV779" s="196"/>
      <c r="GW779" s="196"/>
      <c r="GX779" s="196"/>
      <c r="GY779" s="196"/>
      <c r="GZ779" s="196"/>
      <c r="HA779" s="196"/>
      <c r="HB779" s="196"/>
      <c r="HC779" s="196"/>
      <c r="HD779" s="196"/>
      <c r="HE779" s="196"/>
      <c r="HF779" s="196"/>
      <c r="HG779" s="196"/>
      <c r="HH779" s="196"/>
      <c r="HI779" s="196"/>
      <c r="HJ779" s="196"/>
      <c r="HK779" s="196"/>
      <c r="HL779" s="196"/>
      <c r="HM779" s="196"/>
      <c r="HN779" s="196"/>
      <c r="HO779" s="196"/>
      <c r="HP779" s="196"/>
      <c r="HQ779" s="196"/>
      <c r="HR779" s="196"/>
      <c r="HS779" s="196"/>
      <c r="HT779" s="196"/>
      <c r="HU779" s="196"/>
      <c r="HV779" s="196"/>
      <c r="HW779" s="196"/>
      <c r="HX779" s="196"/>
      <c r="HY779" s="196"/>
      <c r="HZ779" s="196"/>
      <c r="IA779" s="196"/>
      <c r="IB779" s="196"/>
      <c r="IC779" s="196"/>
      <c r="ID779" s="196"/>
      <c r="IE779" s="196"/>
      <c r="IF779" s="196"/>
      <c r="IG779" s="196"/>
      <c r="IH779" s="196"/>
      <c r="II779" s="196"/>
      <c r="IJ779" s="196"/>
      <c r="IK779" s="196"/>
      <c r="IL779" s="196"/>
      <c r="IM779" s="196"/>
      <c r="IN779" s="196"/>
      <c r="IO779" s="196"/>
      <c r="IP779" s="196"/>
      <c r="IQ779" s="196"/>
      <c r="IR779" s="196"/>
      <c r="IS779" s="196"/>
      <c r="IT779" s="196"/>
      <c r="IU779" s="196"/>
      <c r="IV779" s="196"/>
      <c r="IW779" s="196"/>
      <c r="IX779" s="196"/>
      <c r="IY779" s="196"/>
      <c r="IZ779" s="196"/>
      <c r="JA779" s="196"/>
      <c r="JB779" s="196"/>
      <c r="JC779" s="196"/>
      <c r="JD779" s="196"/>
      <c r="JE779" s="196"/>
      <c r="JF779" s="196"/>
      <c r="JG779" s="196"/>
      <c r="JH779" s="196"/>
      <c r="JI779" s="196"/>
      <c r="JJ779" s="196"/>
      <c r="JK779" s="196"/>
      <c r="JL779" s="196"/>
      <c r="JM779" s="196"/>
      <c r="JN779" s="196"/>
      <c r="JO779" s="196"/>
      <c r="JP779" s="196"/>
      <c r="JQ779" s="196"/>
      <c r="JR779" s="196"/>
      <c r="JS779" s="196"/>
      <c r="JT779" s="196"/>
      <c r="JU779" s="196"/>
      <c r="JV779" s="196"/>
      <c r="JW779" s="196"/>
      <c r="JX779" s="196"/>
      <c r="JY779" s="196"/>
      <c r="JZ779" s="196"/>
      <c r="KA779" s="196"/>
      <c r="KB779" s="196"/>
      <c r="KC779" s="196"/>
      <c r="KD779" s="196"/>
      <c r="KE779" s="196"/>
      <c r="KF779" s="196"/>
      <c r="KG779" s="196"/>
      <c r="KH779" s="196"/>
      <c r="KI779" s="196"/>
      <c r="KJ779" s="196"/>
      <c r="KK779" s="196"/>
      <c r="KL779" s="196"/>
      <c r="KM779" s="196"/>
      <c r="KN779" s="196"/>
      <c r="KO779" s="196"/>
      <c r="KP779" s="196"/>
      <c r="KQ779" s="196"/>
      <c r="KR779" s="196"/>
      <c r="KS779" s="196"/>
      <c r="KT779" s="196"/>
      <c r="KU779" s="196"/>
      <c r="KV779" s="196"/>
      <c r="KW779" s="196"/>
      <c r="KX779" s="196"/>
      <c r="KY779" s="196"/>
      <c r="KZ779" s="196"/>
      <c r="LA779" s="196"/>
      <c r="LB779" s="196"/>
      <c r="LC779" s="196"/>
      <c r="LD779" s="196"/>
      <c r="LE779" s="196"/>
      <c r="LF779" s="196"/>
      <c r="LG779" s="196"/>
      <c r="LH779" s="196"/>
      <c r="LI779" s="196"/>
      <c r="LJ779" s="196"/>
      <c r="LK779" s="196"/>
      <c r="LL779" s="196"/>
      <c r="LM779" s="196"/>
      <c r="LN779" s="196"/>
      <c r="LO779" s="196"/>
      <c r="LP779" s="196"/>
      <c r="LQ779" s="196"/>
      <c r="LR779" s="196"/>
      <c r="LS779" s="196"/>
      <c r="LT779" s="196"/>
      <c r="LU779" s="196"/>
      <c r="LV779" s="196"/>
      <c r="LW779" s="196"/>
      <c r="LX779" s="196"/>
      <c r="LY779" s="196"/>
      <c r="LZ779" s="196"/>
      <c r="MA779" s="196"/>
      <c r="MB779" s="196"/>
      <c r="MC779" s="196"/>
      <c r="MD779" s="196"/>
      <c r="ME779" s="196"/>
      <c r="MF779" s="196"/>
      <c r="MG779" s="196"/>
      <c r="MH779" s="196"/>
      <c r="MI779" s="196"/>
      <c r="MJ779" s="196"/>
      <c r="MK779" s="196"/>
      <c r="ML779" s="196"/>
      <c r="MM779" s="196"/>
      <c r="MN779" s="196"/>
      <c r="MO779" s="196"/>
      <c r="MP779" s="196"/>
      <c r="MQ779" s="196"/>
      <c r="MR779" s="196"/>
      <c r="MS779" s="196"/>
      <c r="MT779" s="196"/>
      <c r="MU779" s="196"/>
      <c r="MV779" s="196"/>
      <c r="MW779" s="196"/>
      <c r="MX779" s="196"/>
      <c r="MY779" s="196"/>
      <c r="MZ779" s="196"/>
      <c r="NA779" s="196"/>
      <c r="NB779" s="196"/>
      <c r="NC779" s="196"/>
      <c r="ND779" s="196"/>
      <c r="NE779" s="196"/>
      <c r="NF779" s="196"/>
      <c r="NG779" s="196"/>
      <c r="NH779" s="196"/>
      <c r="NI779" s="196"/>
      <c r="NJ779" s="196"/>
      <c r="NK779" s="196"/>
      <c r="NL779" s="196"/>
      <c r="NM779" s="196"/>
      <c r="NN779" s="196"/>
      <c r="NO779" s="196"/>
      <c r="NP779" s="196"/>
      <c r="NQ779" s="196"/>
      <c r="NR779" s="196"/>
      <c r="NS779" s="196"/>
      <c r="NT779" s="196"/>
      <c r="NU779" s="196"/>
      <c r="NV779" s="196"/>
      <c r="NW779" s="196"/>
      <c r="NX779" s="196"/>
      <c r="NY779" s="196"/>
      <c r="NZ779" s="196"/>
      <c r="OA779" s="196"/>
      <c r="OB779" s="196"/>
      <c r="OC779" s="196"/>
      <c r="OD779" s="196"/>
      <c r="OE779" s="196"/>
      <c r="OF779" s="196"/>
      <c r="OG779" s="196"/>
      <c r="OH779" s="196"/>
      <c r="OI779" s="196"/>
      <c r="OJ779" s="196"/>
      <c r="OK779" s="196"/>
      <c r="OL779" s="196"/>
      <c r="AFC779" s="196"/>
      <c r="AFD779" s="196"/>
      <c r="AFE779" s="196"/>
      <c r="AFF779" s="196"/>
      <c r="AFG779" s="196"/>
      <c r="AFH779" s="196"/>
      <c r="AFI779" s="196"/>
      <c r="AFJ779" s="196"/>
      <c r="AFK779" s="196"/>
      <c r="AFL779" s="196"/>
      <c r="AFM779" s="196"/>
      <c r="AFN779" s="196"/>
      <c r="AFO779" s="196"/>
      <c r="AFP779" s="196"/>
      <c r="AFQ779" s="196"/>
      <c r="AFR779" s="196"/>
      <c r="AFS779" s="196"/>
      <c r="AFT779" s="196"/>
      <c r="AFU779" s="196"/>
      <c r="AFV779" s="196"/>
      <c r="AFW779" s="196"/>
      <c r="AFX779" s="196"/>
      <c r="AFY779" s="196"/>
      <c r="AFZ779" s="196"/>
      <c r="AGA779" s="196"/>
      <c r="AGB779" s="196"/>
      <c r="AGC779" s="196"/>
      <c r="AGD779" s="196"/>
      <c r="AGE779" s="196"/>
      <c r="AGF779" s="196"/>
      <c r="AGG779" s="196"/>
      <c r="AGH779" s="196"/>
      <c r="AGI779" s="196"/>
      <c r="AGJ779" s="196"/>
      <c r="AGK779" s="196"/>
      <c r="AGL779" s="196"/>
      <c r="AGM779" s="196"/>
      <c r="AGN779" s="196"/>
      <c r="AGO779" s="196"/>
      <c r="AGP779" s="196"/>
    </row>
    <row r="780" spans="1:874" ht="15.75" customHeight="1" x14ac:dyDescent="0.25">
      <c r="A780" s="196"/>
      <c r="B780" s="196"/>
      <c r="C780" s="196"/>
      <c r="D780" s="196"/>
      <c r="E780" s="196"/>
      <c r="F780" s="196"/>
      <c r="G780" s="196"/>
      <c r="H780" s="196"/>
      <c r="I780" s="196"/>
      <c r="J780" s="196"/>
      <c r="K780" s="196"/>
      <c r="L780" s="206"/>
      <c r="M780" s="196"/>
      <c r="N780" s="196"/>
      <c r="O780" s="196"/>
      <c r="P780" s="196"/>
      <c r="Q780" s="196"/>
      <c r="R780" s="196"/>
      <c r="S780" s="196"/>
      <c r="T780" s="196"/>
      <c r="U780" s="196"/>
      <c r="V780" s="196"/>
      <c r="W780" s="196"/>
      <c r="X780" s="196"/>
      <c r="Y780" s="196"/>
      <c r="Z780" s="196"/>
      <c r="AA780" s="196"/>
      <c r="AB780" s="196"/>
      <c r="AC780" s="196"/>
      <c r="AD780" s="196"/>
      <c r="AE780" s="196"/>
      <c r="AF780" s="196"/>
      <c r="AG780" s="196"/>
      <c r="AH780" s="196"/>
      <c r="AI780" s="196"/>
      <c r="AJ780" s="196"/>
      <c r="AK780" s="196"/>
      <c r="AL780" s="196"/>
      <c r="AM780" s="196"/>
      <c r="AN780" s="196"/>
      <c r="AO780" s="196"/>
      <c r="AP780" s="196"/>
      <c r="AQ780" s="196"/>
      <c r="AR780" s="196"/>
      <c r="AS780" s="196"/>
      <c r="AT780" s="196"/>
      <c r="AU780" s="196"/>
      <c r="AV780" s="196"/>
      <c r="AW780" s="196"/>
      <c r="AX780" s="196"/>
      <c r="AY780" s="196"/>
      <c r="AZ780" s="196"/>
      <c r="BA780" s="196"/>
      <c r="BB780" s="196"/>
      <c r="BC780" s="196"/>
      <c r="BD780" s="196"/>
      <c r="BE780" s="196"/>
      <c r="BF780" s="196"/>
      <c r="BG780" s="196"/>
      <c r="BH780" s="196"/>
      <c r="BI780" s="196"/>
      <c r="BJ780" s="196"/>
      <c r="BK780" s="196"/>
      <c r="BL780" s="196"/>
      <c r="BM780" s="196"/>
      <c r="BN780" s="196"/>
      <c r="BO780" s="196"/>
      <c r="BP780" s="196"/>
      <c r="BQ780" s="196"/>
      <c r="BR780" s="196"/>
      <c r="BS780" s="196"/>
      <c r="BT780" s="196"/>
      <c r="BU780" s="196"/>
      <c r="BV780" s="196"/>
      <c r="BW780" s="196"/>
      <c r="BX780" s="196"/>
      <c r="BY780" s="196"/>
      <c r="BZ780" s="196"/>
      <c r="CA780" s="196"/>
      <c r="CB780" s="196"/>
      <c r="CC780" s="196"/>
      <c r="CD780" s="196"/>
      <c r="CE780" s="196"/>
      <c r="CF780" s="196"/>
      <c r="CG780" s="196"/>
      <c r="CH780" s="196"/>
      <c r="CI780" s="196"/>
      <c r="CJ780" s="196"/>
      <c r="CK780" s="196"/>
      <c r="CL780" s="196"/>
      <c r="CM780" s="196"/>
      <c r="CN780" s="196"/>
      <c r="CO780" s="196"/>
      <c r="CP780" s="196"/>
      <c r="CQ780" s="196"/>
      <c r="CR780" s="196"/>
      <c r="CS780" s="196"/>
      <c r="CT780" s="196"/>
      <c r="CU780" s="196"/>
      <c r="CV780" s="196"/>
      <c r="CW780" s="196"/>
      <c r="CX780" s="196"/>
      <c r="CY780" s="196"/>
      <c r="CZ780" s="196"/>
      <c r="DA780" s="196"/>
      <c r="DB780" s="196"/>
      <c r="DC780" s="196"/>
      <c r="DD780" s="196"/>
      <c r="DE780" s="196"/>
      <c r="DF780" s="196"/>
      <c r="DG780" s="196"/>
      <c r="DH780" s="196"/>
      <c r="DI780" s="196"/>
      <c r="DJ780" s="196"/>
      <c r="DK780" s="196"/>
      <c r="DL780" s="196"/>
      <c r="DM780" s="196"/>
      <c r="DN780" s="196"/>
      <c r="DO780" s="196"/>
      <c r="DP780" s="196"/>
      <c r="DQ780" s="196"/>
      <c r="DR780" s="196"/>
      <c r="DS780" s="196"/>
      <c r="DT780" s="196"/>
      <c r="DU780" s="196"/>
      <c r="DV780" s="196"/>
      <c r="DW780" s="196"/>
      <c r="DX780" s="196"/>
      <c r="DY780" s="196"/>
      <c r="DZ780" s="196"/>
      <c r="EA780" s="196"/>
      <c r="EB780" s="196"/>
      <c r="EC780" s="196"/>
      <c r="ED780" s="196"/>
      <c r="EE780" s="196"/>
      <c r="EF780" s="196"/>
      <c r="EG780" s="196"/>
      <c r="EH780" s="196"/>
      <c r="EI780" s="196"/>
      <c r="EJ780" s="196"/>
      <c r="EK780" s="196"/>
      <c r="EL780" s="196"/>
      <c r="EM780" s="196"/>
      <c r="EN780" s="196"/>
      <c r="EO780" s="196"/>
      <c r="EP780" s="196"/>
      <c r="EQ780" s="196"/>
      <c r="ER780" s="196"/>
      <c r="ES780" s="196"/>
      <c r="ET780" s="196"/>
      <c r="EU780" s="196"/>
      <c r="EV780" s="196"/>
      <c r="EW780" s="196"/>
      <c r="EX780" s="196"/>
      <c r="EY780" s="196"/>
      <c r="EZ780" s="196"/>
      <c r="FA780" s="196"/>
      <c r="FB780" s="196"/>
      <c r="FC780" s="196"/>
      <c r="FD780" s="196"/>
      <c r="FE780" s="196"/>
      <c r="FF780" s="196"/>
      <c r="FG780" s="196"/>
      <c r="FH780" s="196"/>
      <c r="FI780" s="196"/>
      <c r="FJ780" s="196"/>
      <c r="FK780" s="196"/>
      <c r="FL780" s="196"/>
      <c r="FM780" s="196"/>
      <c r="FN780" s="196"/>
      <c r="FO780" s="196"/>
      <c r="FP780" s="196"/>
      <c r="FQ780" s="196"/>
      <c r="FR780" s="196"/>
      <c r="FS780" s="196"/>
      <c r="FT780" s="196"/>
      <c r="FU780" s="196"/>
      <c r="FV780" s="196"/>
      <c r="FW780" s="196"/>
      <c r="FX780" s="196"/>
      <c r="FY780" s="196"/>
      <c r="FZ780" s="196"/>
      <c r="GA780" s="196"/>
      <c r="GB780" s="196"/>
      <c r="GC780" s="196"/>
      <c r="GD780" s="196"/>
      <c r="GE780" s="196"/>
      <c r="GF780" s="196"/>
      <c r="GG780" s="196"/>
      <c r="GH780" s="196"/>
      <c r="GI780" s="196"/>
      <c r="GJ780" s="196"/>
      <c r="GK780" s="196"/>
      <c r="GL780" s="196"/>
      <c r="GM780" s="196"/>
      <c r="GN780" s="196"/>
      <c r="GO780" s="196"/>
      <c r="GP780" s="196"/>
      <c r="GQ780" s="196"/>
      <c r="GR780" s="196"/>
      <c r="GS780" s="196"/>
      <c r="GT780" s="196"/>
      <c r="GU780" s="196"/>
      <c r="GV780" s="196"/>
      <c r="GW780" s="196"/>
      <c r="GX780" s="196"/>
      <c r="GY780" s="196"/>
      <c r="GZ780" s="196"/>
      <c r="HA780" s="196"/>
      <c r="HB780" s="196"/>
      <c r="HC780" s="196"/>
      <c r="HD780" s="196"/>
      <c r="HE780" s="196"/>
      <c r="HF780" s="196"/>
      <c r="HG780" s="196"/>
      <c r="HH780" s="196"/>
      <c r="HI780" s="196"/>
      <c r="HJ780" s="196"/>
      <c r="HK780" s="196"/>
      <c r="HL780" s="196"/>
      <c r="HM780" s="196"/>
      <c r="HN780" s="196"/>
      <c r="HO780" s="196"/>
      <c r="HP780" s="196"/>
      <c r="HQ780" s="196"/>
      <c r="HR780" s="196"/>
      <c r="HS780" s="196"/>
      <c r="HT780" s="196"/>
      <c r="HU780" s="196"/>
      <c r="HV780" s="196"/>
      <c r="HW780" s="196"/>
      <c r="HX780" s="196"/>
      <c r="HY780" s="196"/>
      <c r="HZ780" s="196"/>
      <c r="IA780" s="196"/>
      <c r="IB780" s="196"/>
      <c r="IC780" s="196"/>
      <c r="ID780" s="196"/>
      <c r="IE780" s="196"/>
      <c r="IF780" s="196"/>
      <c r="IG780" s="196"/>
      <c r="IH780" s="196"/>
      <c r="II780" s="196"/>
      <c r="IJ780" s="196"/>
      <c r="IK780" s="196"/>
      <c r="IL780" s="196"/>
      <c r="IM780" s="196"/>
      <c r="IN780" s="196"/>
      <c r="IO780" s="196"/>
      <c r="IP780" s="196"/>
      <c r="IQ780" s="196"/>
      <c r="IR780" s="196"/>
      <c r="IS780" s="196"/>
      <c r="IT780" s="196"/>
      <c r="IU780" s="196"/>
      <c r="IV780" s="196"/>
      <c r="IW780" s="196"/>
      <c r="IX780" s="196"/>
      <c r="IY780" s="196"/>
      <c r="IZ780" s="196"/>
      <c r="JA780" s="196"/>
      <c r="JB780" s="196"/>
      <c r="JC780" s="196"/>
      <c r="JD780" s="196"/>
      <c r="JE780" s="196"/>
      <c r="JF780" s="196"/>
      <c r="JG780" s="196"/>
      <c r="JH780" s="196"/>
      <c r="JI780" s="196"/>
      <c r="JJ780" s="196"/>
      <c r="JK780" s="196"/>
      <c r="JL780" s="196"/>
      <c r="JM780" s="196"/>
      <c r="JN780" s="196"/>
      <c r="JO780" s="196"/>
      <c r="JP780" s="196"/>
      <c r="JQ780" s="196"/>
      <c r="JR780" s="196"/>
      <c r="JS780" s="196"/>
      <c r="JT780" s="196"/>
      <c r="JU780" s="196"/>
      <c r="JV780" s="196"/>
      <c r="JW780" s="196"/>
      <c r="JX780" s="196"/>
      <c r="JY780" s="196"/>
      <c r="JZ780" s="196"/>
      <c r="KA780" s="196"/>
      <c r="KB780" s="196"/>
      <c r="KC780" s="196"/>
      <c r="KD780" s="196"/>
      <c r="KE780" s="196"/>
      <c r="KF780" s="196"/>
      <c r="KG780" s="196"/>
      <c r="KH780" s="196"/>
      <c r="KI780" s="196"/>
      <c r="KJ780" s="196"/>
      <c r="KK780" s="196"/>
      <c r="KL780" s="196"/>
      <c r="KM780" s="196"/>
      <c r="KN780" s="196"/>
      <c r="KO780" s="196"/>
      <c r="KP780" s="196"/>
      <c r="KQ780" s="196"/>
      <c r="KR780" s="196"/>
      <c r="KS780" s="196"/>
      <c r="KT780" s="196"/>
      <c r="KU780" s="196"/>
      <c r="KV780" s="196"/>
      <c r="KW780" s="196"/>
      <c r="KX780" s="196"/>
      <c r="KY780" s="196"/>
      <c r="KZ780" s="196"/>
      <c r="LA780" s="196"/>
      <c r="LB780" s="196"/>
      <c r="LC780" s="196"/>
      <c r="LD780" s="196"/>
      <c r="LE780" s="196"/>
      <c r="LF780" s="196"/>
      <c r="LG780" s="196"/>
      <c r="LH780" s="196"/>
      <c r="LI780" s="196"/>
      <c r="LJ780" s="196"/>
      <c r="LK780" s="196"/>
      <c r="LL780" s="196"/>
      <c r="LM780" s="196"/>
      <c r="LN780" s="196"/>
      <c r="LO780" s="196"/>
      <c r="LP780" s="196"/>
      <c r="LQ780" s="196"/>
      <c r="LR780" s="196"/>
      <c r="LS780" s="196"/>
      <c r="LT780" s="196"/>
      <c r="LU780" s="196"/>
      <c r="LV780" s="196"/>
      <c r="LW780" s="196"/>
      <c r="LX780" s="196"/>
      <c r="LY780" s="196"/>
      <c r="LZ780" s="196"/>
      <c r="MA780" s="196"/>
      <c r="MB780" s="196"/>
      <c r="MC780" s="196"/>
      <c r="MD780" s="196"/>
      <c r="ME780" s="196"/>
      <c r="MF780" s="196"/>
      <c r="MG780" s="196"/>
      <c r="MH780" s="196"/>
      <c r="MI780" s="196"/>
      <c r="MJ780" s="196"/>
      <c r="MK780" s="196"/>
      <c r="ML780" s="196"/>
      <c r="MM780" s="196"/>
      <c r="MN780" s="196"/>
      <c r="MO780" s="196"/>
      <c r="MP780" s="196"/>
      <c r="MQ780" s="196"/>
      <c r="MR780" s="196"/>
      <c r="MS780" s="196"/>
      <c r="MT780" s="196"/>
      <c r="MU780" s="196"/>
      <c r="MV780" s="196"/>
      <c r="MW780" s="196"/>
      <c r="MX780" s="196"/>
      <c r="MY780" s="196"/>
      <c r="MZ780" s="196"/>
      <c r="NA780" s="196"/>
      <c r="NB780" s="196"/>
      <c r="NC780" s="196"/>
      <c r="ND780" s="196"/>
      <c r="NE780" s="196"/>
      <c r="NF780" s="196"/>
      <c r="NG780" s="196"/>
      <c r="NH780" s="196"/>
      <c r="NI780" s="196"/>
      <c r="NJ780" s="196"/>
      <c r="NK780" s="196"/>
      <c r="NL780" s="196"/>
      <c r="NM780" s="196"/>
      <c r="NN780" s="196"/>
      <c r="NO780" s="196"/>
      <c r="NP780" s="196"/>
      <c r="NQ780" s="196"/>
      <c r="NR780" s="196"/>
      <c r="NS780" s="196"/>
      <c r="NT780" s="196"/>
      <c r="NU780" s="196"/>
      <c r="NV780" s="196"/>
      <c r="NW780" s="196"/>
      <c r="NX780" s="196"/>
      <c r="NY780" s="196"/>
      <c r="NZ780" s="196"/>
      <c r="OA780" s="196"/>
      <c r="OB780" s="196"/>
      <c r="OC780" s="196"/>
      <c r="OD780" s="196"/>
      <c r="OE780" s="196"/>
      <c r="OF780" s="196"/>
      <c r="OG780" s="196"/>
      <c r="OH780" s="196"/>
      <c r="OI780" s="196"/>
      <c r="OJ780" s="196"/>
      <c r="OK780" s="196"/>
      <c r="OL780" s="196"/>
      <c r="AFC780" s="196"/>
      <c r="AFD780" s="196"/>
      <c r="AFE780" s="196"/>
      <c r="AFF780" s="196"/>
      <c r="AFG780" s="196"/>
      <c r="AFH780" s="196"/>
      <c r="AFI780" s="196"/>
      <c r="AFJ780" s="196"/>
      <c r="AFK780" s="196"/>
      <c r="AFL780" s="196"/>
      <c r="AFM780" s="196"/>
      <c r="AFN780" s="196"/>
      <c r="AFO780" s="196"/>
      <c r="AFP780" s="196"/>
      <c r="AFQ780" s="196"/>
      <c r="AFR780" s="196"/>
      <c r="AFS780" s="196"/>
      <c r="AFT780" s="196"/>
      <c r="AFU780" s="196"/>
      <c r="AFV780" s="196"/>
      <c r="AFW780" s="196"/>
      <c r="AFX780" s="196"/>
      <c r="AFY780" s="196"/>
      <c r="AFZ780" s="196"/>
      <c r="AGA780" s="196"/>
      <c r="AGB780" s="196"/>
      <c r="AGC780" s="196"/>
      <c r="AGD780" s="196"/>
      <c r="AGE780" s="196"/>
      <c r="AGF780" s="196"/>
      <c r="AGG780" s="196"/>
      <c r="AGH780" s="196"/>
      <c r="AGI780" s="196"/>
      <c r="AGJ780" s="196"/>
      <c r="AGK780" s="196"/>
      <c r="AGL780" s="196"/>
      <c r="AGM780" s="196"/>
      <c r="AGN780" s="196"/>
      <c r="AGO780" s="196"/>
      <c r="AGP780" s="196"/>
    </row>
    <row r="781" spans="1:874" ht="15.75" customHeight="1" x14ac:dyDescent="0.25">
      <c r="A781" s="196"/>
      <c r="B781" s="196"/>
      <c r="C781" s="196"/>
      <c r="D781" s="196"/>
      <c r="E781" s="196"/>
      <c r="F781" s="196"/>
      <c r="G781" s="196"/>
      <c r="H781" s="196"/>
      <c r="I781" s="196"/>
      <c r="J781" s="196"/>
      <c r="K781" s="196"/>
      <c r="L781" s="206"/>
      <c r="M781" s="196"/>
      <c r="N781" s="196"/>
      <c r="O781" s="196"/>
      <c r="P781" s="196"/>
      <c r="Q781" s="196"/>
      <c r="R781" s="196"/>
      <c r="S781" s="196"/>
      <c r="T781" s="196"/>
      <c r="U781" s="196"/>
      <c r="V781" s="196"/>
      <c r="W781" s="196"/>
      <c r="X781" s="196"/>
      <c r="Y781" s="196"/>
      <c r="Z781" s="196"/>
      <c r="AA781" s="196"/>
      <c r="AB781" s="196"/>
      <c r="AC781" s="196"/>
      <c r="AD781" s="196"/>
      <c r="AE781" s="196"/>
      <c r="AF781" s="196"/>
      <c r="AG781" s="196"/>
      <c r="AH781" s="196"/>
      <c r="AI781" s="196"/>
      <c r="AJ781" s="196"/>
      <c r="AK781" s="196"/>
      <c r="AL781" s="196"/>
      <c r="AM781" s="196"/>
      <c r="AN781" s="196"/>
      <c r="AO781" s="196"/>
      <c r="AP781" s="196"/>
      <c r="AQ781" s="196"/>
      <c r="AR781" s="196"/>
      <c r="AS781" s="196"/>
      <c r="AT781" s="196"/>
      <c r="AU781" s="196"/>
      <c r="AV781" s="196"/>
      <c r="AW781" s="196"/>
      <c r="AX781" s="196"/>
      <c r="AY781" s="196"/>
      <c r="AZ781" s="196"/>
      <c r="BA781" s="196"/>
      <c r="BB781" s="196"/>
      <c r="BC781" s="196"/>
      <c r="BD781" s="196"/>
      <c r="BE781" s="196"/>
      <c r="BF781" s="196"/>
      <c r="BG781" s="196"/>
      <c r="BH781" s="196"/>
      <c r="BI781" s="196"/>
      <c r="BJ781" s="196"/>
      <c r="BK781" s="196"/>
      <c r="BL781" s="196"/>
      <c r="BM781" s="196"/>
      <c r="BN781" s="196"/>
      <c r="BO781" s="196"/>
      <c r="BP781" s="196"/>
      <c r="BQ781" s="196"/>
      <c r="BR781" s="196"/>
      <c r="BS781" s="196"/>
      <c r="BT781" s="196"/>
      <c r="BU781" s="196"/>
      <c r="BV781" s="196"/>
      <c r="BW781" s="196"/>
      <c r="BX781" s="196"/>
      <c r="BY781" s="196"/>
      <c r="BZ781" s="196"/>
      <c r="CA781" s="196"/>
      <c r="CB781" s="196"/>
      <c r="CC781" s="196"/>
      <c r="CD781" s="196"/>
      <c r="CE781" s="196"/>
      <c r="CF781" s="196"/>
      <c r="CG781" s="196"/>
      <c r="CH781" s="196"/>
      <c r="CI781" s="196"/>
      <c r="CJ781" s="196"/>
      <c r="CK781" s="196"/>
      <c r="CL781" s="196"/>
      <c r="CM781" s="196"/>
      <c r="CN781" s="196"/>
      <c r="CO781" s="196"/>
      <c r="CP781" s="196"/>
      <c r="CQ781" s="196"/>
      <c r="CR781" s="196"/>
      <c r="CS781" s="196"/>
      <c r="CT781" s="196"/>
      <c r="CU781" s="196"/>
      <c r="CV781" s="196"/>
      <c r="CW781" s="196"/>
      <c r="CX781" s="196"/>
      <c r="CY781" s="196"/>
      <c r="CZ781" s="196"/>
      <c r="DA781" s="196"/>
      <c r="DB781" s="196"/>
      <c r="DC781" s="196"/>
      <c r="DD781" s="196"/>
      <c r="DE781" s="196"/>
      <c r="DF781" s="196"/>
      <c r="DG781" s="196"/>
      <c r="DH781" s="196"/>
      <c r="DI781" s="196"/>
      <c r="DJ781" s="196"/>
      <c r="DK781" s="196"/>
      <c r="DL781" s="196"/>
      <c r="DM781" s="196"/>
      <c r="DN781" s="196"/>
      <c r="DO781" s="196"/>
      <c r="DP781" s="196"/>
      <c r="DQ781" s="196"/>
      <c r="DR781" s="196"/>
      <c r="DS781" s="196"/>
      <c r="DT781" s="196"/>
      <c r="DU781" s="196"/>
      <c r="DV781" s="196"/>
      <c r="DW781" s="196"/>
      <c r="DX781" s="196"/>
      <c r="DY781" s="196"/>
      <c r="DZ781" s="196"/>
      <c r="EA781" s="196"/>
      <c r="EB781" s="196"/>
      <c r="EC781" s="196"/>
      <c r="ED781" s="196"/>
      <c r="EE781" s="196"/>
      <c r="EF781" s="196"/>
      <c r="EG781" s="196"/>
      <c r="EH781" s="196"/>
      <c r="EI781" s="196"/>
      <c r="EJ781" s="196"/>
      <c r="EK781" s="196"/>
      <c r="EL781" s="196"/>
      <c r="EM781" s="196"/>
      <c r="EN781" s="196"/>
      <c r="EO781" s="196"/>
      <c r="EP781" s="196"/>
      <c r="EQ781" s="196"/>
      <c r="ER781" s="196"/>
      <c r="ES781" s="196"/>
      <c r="ET781" s="196"/>
      <c r="EU781" s="196"/>
      <c r="EV781" s="196"/>
      <c r="EW781" s="196"/>
      <c r="EX781" s="196"/>
      <c r="EY781" s="196"/>
      <c r="EZ781" s="196"/>
      <c r="FA781" s="196"/>
      <c r="FB781" s="196"/>
      <c r="FC781" s="196"/>
      <c r="FD781" s="196"/>
      <c r="FE781" s="196"/>
      <c r="FF781" s="196"/>
      <c r="FG781" s="196"/>
      <c r="FH781" s="196"/>
      <c r="FI781" s="196"/>
      <c r="FJ781" s="196"/>
      <c r="FK781" s="196"/>
      <c r="FL781" s="196"/>
      <c r="FM781" s="196"/>
      <c r="FN781" s="196"/>
      <c r="FO781" s="196"/>
      <c r="FP781" s="196"/>
      <c r="FQ781" s="196"/>
      <c r="FR781" s="196"/>
      <c r="FS781" s="196"/>
      <c r="FT781" s="196"/>
      <c r="FU781" s="196"/>
      <c r="FV781" s="196"/>
      <c r="FW781" s="196"/>
      <c r="FX781" s="196"/>
      <c r="FY781" s="196"/>
      <c r="FZ781" s="196"/>
      <c r="GA781" s="196"/>
      <c r="GB781" s="196"/>
      <c r="GC781" s="196"/>
      <c r="GD781" s="196"/>
      <c r="GE781" s="196"/>
      <c r="GF781" s="196"/>
      <c r="GG781" s="196"/>
      <c r="GH781" s="196"/>
      <c r="GI781" s="196"/>
      <c r="GJ781" s="196"/>
      <c r="GK781" s="196"/>
      <c r="GL781" s="196"/>
      <c r="GM781" s="196"/>
      <c r="GN781" s="196"/>
      <c r="GO781" s="196"/>
      <c r="GP781" s="196"/>
      <c r="GQ781" s="196"/>
      <c r="GR781" s="196"/>
      <c r="GS781" s="196"/>
      <c r="GT781" s="196"/>
      <c r="GU781" s="196"/>
      <c r="GV781" s="196"/>
      <c r="GW781" s="196"/>
      <c r="GX781" s="196"/>
      <c r="GY781" s="196"/>
      <c r="GZ781" s="196"/>
      <c r="HA781" s="196"/>
      <c r="HB781" s="196"/>
      <c r="HC781" s="196"/>
      <c r="HD781" s="196"/>
      <c r="HE781" s="196"/>
      <c r="HF781" s="196"/>
      <c r="HG781" s="196"/>
      <c r="HH781" s="196"/>
      <c r="HI781" s="196"/>
      <c r="HJ781" s="196"/>
      <c r="HK781" s="196"/>
      <c r="HL781" s="196"/>
      <c r="HM781" s="196"/>
      <c r="HN781" s="196"/>
      <c r="HO781" s="196"/>
      <c r="HP781" s="196"/>
      <c r="HQ781" s="196"/>
      <c r="HR781" s="196"/>
      <c r="HS781" s="196"/>
      <c r="HT781" s="196"/>
      <c r="HU781" s="196"/>
      <c r="HV781" s="196"/>
      <c r="HW781" s="196"/>
      <c r="HX781" s="196"/>
      <c r="HY781" s="196"/>
      <c r="HZ781" s="196"/>
      <c r="IA781" s="196"/>
      <c r="IB781" s="196"/>
      <c r="IC781" s="196"/>
      <c r="ID781" s="196"/>
      <c r="IE781" s="196"/>
      <c r="IF781" s="196"/>
      <c r="IG781" s="196"/>
      <c r="IH781" s="196"/>
      <c r="II781" s="196"/>
      <c r="IJ781" s="196"/>
      <c r="IK781" s="196"/>
      <c r="IL781" s="196"/>
      <c r="IM781" s="196"/>
      <c r="IN781" s="196"/>
      <c r="IO781" s="196"/>
      <c r="IP781" s="196"/>
      <c r="IQ781" s="196"/>
      <c r="IR781" s="196"/>
      <c r="IS781" s="196"/>
      <c r="IT781" s="196"/>
      <c r="IU781" s="196"/>
      <c r="IV781" s="196"/>
      <c r="IW781" s="196"/>
      <c r="IX781" s="196"/>
      <c r="IY781" s="196"/>
      <c r="IZ781" s="196"/>
      <c r="JA781" s="196"/>
      <c r="JB781" s="196"/>
      <c r="JC781" s="196"/>
      <c r="JD781" s="196"/>
      <c r="JE781" s="196"/>
      <c r="JF781" s="196"/>
      <c r="JG781" s="196"/>
      <c r="JH781" s="196"/>
      <c r="JI781" s="196"/>
      <c r="JJ781" s="196"/>
      <c r="JK781" s="196"/>
      <c r="JL781" s="196"/>
      <c r="JM781" s="196"/>
      <c r="JN781" s="196"/>
      <c r="JO781" s="196"/>
      <c r="JP781" s="196"/>
      <c r="JQ781" s="196"/>
      <c r="JR781" s="196"/>
      <c r="JS781" s="196"/>
      <c r="JT781" s="196"/>
      <c r="JU781" s="196"/>
      <c r="JV781" s="196"/>
      <c r="JW781" s="196"/>
      <c r="JX781" s="196"/>
      <c r="JY781" s="196"/>
      <c r="JZ781" s="196"/>
      <c r="KA781" s="196"/>
      <c r="KB781" s="196"/>
      <c r="KC781" s="196"/>
      <c r="KD781" s="196"/>
      <c r="KE781" s="196"/>
      <c r="KF781" s="196"/>
      <c r="KG781" s="196"/>
      <c r="KH781" s="196"/>
      <c r="KI781" s="196"/>
      <c r="KJ781" s="196"/>
      <c r="KK781" s="196"/>
      <c r="KL781" s="196"/>
      <c r="KM781" s="196"/>
      <c r="KN781" s="196"/>
      <c r="KO781" s="196"/>
      <c r="KP781" s="196"/>
      <c r="KQ781" s="196"/>
      <c r="KR781" s="196"/>
      <c r="KS781" s="196"/>
      <c r="KT781" s="196"/>
      <c r="KU781" s="196"/>
      <c r="KV781" s="196"/>
      <c r="KW781" s="196"/>
      <c r="KX781" s="196"/>
      <c r="KY781" s="196"/>
      <c r="KZ781" s="196"/>
      <c r="LA781" s="196"/>
      <c r="LB781" s="196"/>
      <c r="LC781" s="196"/>
      <c r="LD781" s="196"/>
      <c r="LE781" s="196"/>
      <c r="LF781" s="196"/>
      <c r="LG781" s="196"/>
      <c r="LH781" s="196"/>
      <c r="LI781" s="196"/>
      <c r="LJ781" s="196"/>
      <c r="LK781" s="196"/>
      <c r="LL781" s="196"/>
      <c r="LM781" s="196"/>
      <c r="LN781" s="196"/>
      <c r="LO781" s="196"/>
      <c r="LP781" s="196"/>
      <c r="LQ781" s="196"/>
      <c r="LR781" s="196"/>
      <c r="LS781" s="196"/>
      <c r="LT781" s="196"/>
      <c r="LU781" s="196"/>
      <c r="LV781" s="196"/>
      <c r="LW781" s="196"/>
      <c r="LX781" s="196"/>
      <c r="LY781" s="196"/>
      <c r="LZ781" s="196"/>
      <c r="MA781" s="196"/>
      <c r="MB781" s="196"/>
      <c r="MC781" s="196"/>
      <c r="MD781" s="196"/>
      <c r="ME781" s="196"/>
      <c r="MF781" s="196"/>
      <c r="MG781" s="196"/>
      <c r="MH781" s="196"/>
      <c r="MI781" s="196"/>
      <c r="MJ781" s="196"/>
      <c r="MK781" s="196"/>
      <c r="ML781" s="196"/>
      <c r="MM781" s="196"/>
      <c r="MN781" s="196"/>
      <c r="MO781" s="196"/>
      <c r="MP781" s="196"/>
      <c r="MQ781" s="196"/>
      <c r="MR781" s="196"/>
      <c r="MS781" s="196"/>
      <c r="MT781" s="196"/>
      <c r="MU781" s="196"/>
      <c r="MV781" s="196"/>
      <c r="MW781" s="196"/>
      <c r="MX781" s="196"/>
      <c r="MY781" s="196"/>
      <c r="MZ781" s="196"/>
      <c r="NA781" s="196"/>
      <c r="NB781" s="196"/>
      <c r="NC781" s="196"/>
      <c r="ND781" s="196"/>
      <c r="NE781" s="196"/>
      <c r="NF781" s="196"/>
      <c r="NG781" s="196"/>
      <c r="NH781" s="196"/>
      <c r="NI781" s="196"/>
      <c r="NJ781" s="196"/>
      <c r="NK781" s="196"/>
      <c r="NL781" s="196"/>
      <c r="NM781" s="196"/>
      <c r="NN781" s="196"/>
      <c r="NO781" s="196"/>
      <c r="NP781" s="196"/>
      <c r="NQ781" s="196"/>
      <c r="NR781" s="196"/>
      <c r="NS781" s="196"/>
      <c r="NT781" s="196"/>
      <c r="NU781" s="196"/>
      <c r="NV781" s="196"/>
      <c r="NW781" s="196"/>
      <c r="NX781" s="196"/>
      <c r="NY781" s="196"/>
      <c r="NZ781" s="196"/>
      <c r="OA781" s="196"/>
      <c r="OB781" s="196"/>
      <c r="OC781" s="196"/>
      <c r="OD781" s="196"/>
      <c r="OE781" s="196"/>
      <c r="OF781" s="196"/>
      <c r="OG781" s="196"/>
      <c r="OH781" s="196"/>
      <c r="OI781" s="196"/>
      <c r="OJ781" s="196"/>
      <c r="OK781" s="196"/>
      <c r="OL781" s="196"/>
      <c r="AFC781" s="196"/>
      <c r="AFD781" s="196"/>
      <c r="AFE781" s="196"/>
      <c r="AFF781" s="196"/>
      <c r="AFG781" s="196"/>
      <c r="AFH781" s="196"/>
      <c r="AFI781" s="196"/>
      <c r="AFJ781" s="196"/>
      <c r="AFK781" s="196"/>
      <c r="AFL781" s="196"/>
      <c r="AFM781" s="196"/>
      <c r="AFN781" s="196"/>
      <c r="AFO781" s="196"/>
      <c r="AFP781" s="196"/>
      <c r="AFQ781" s="196"/>
      <c r="AFR781" s="196"/>
      <c r="AFS781" s="196"/>
      <c r="AFT781" s="196"/>
      <c r="AFU781" s="196"/>
      <c r="AFV781" s="196"/>
      <c r="AFW781" s="196"/>
      <c r="AFX781" s="196"/>
      <c r="AFY781" s="196"/>
      <c r="AFZ781" s="196"/>
      <c r="AGA781" s="196"/>
      <c r="AGB781" s="196"/>
      <c r="AGC781" s="196"/>
      <c r="AGD781" s="196"/>
      <c r="AGE781" s="196"/>
      <c r="AGF781" s="196"/>
      <c r="AGG781" s="196"/>
      <c r="AGH781" s="196"/>
      <c r="AGI781" s="196"/>
      <c r="AGJ781" s="196"/>
      <c r="AGK781" s="196"/>
      <c r="AGL781" s="196"/>
      <c r="AGM781" s="196"/>
      <c r="AGN781" s="196"/>
      <c r="AGO781" s="196"/>
      <c r="AGP781" s="196"/>
    </row>
    <row r="782" spans="1:874" ht="15.75" customHeight="1" x14ac:dyDescent="0.25">
      <c r="A782" s="196"/>
      <c r="B782" s="196"/>
      <c r="C782" s="196"/>
      <c r="D782" s="196"/>
      <c r="E782" s="196"/>
      <c r="F782" s="196"/>
      <c r="G782" s="196"/>
      <c r="H782" s="196"/>
      <c r="I782" s="196"/>
      <c r="J782" s="196"/>
      <c r="K782" s="196"/>
      <c r="L782" s="206"/>
      <c r="M782" s="196"/>
      <c r="N782" s="196"/>
      <c r="O782" s="196"/>
      <c r="P782" s="196"/>
      <c r="Q782" s="196"/>
      <c r="R782" s="196"/>
      <c r="S782" s="196"/>
      <c r="T782" s="196"/>
      <c r="U782" s="196"/>
      <c r="V782" s="196"/>
      <c r="W782" s="196"/>
      <c r="X782" s="196"/>
      <c r="Y782" s="196"/>
      <c r="Z782" s="196"/>
      <c r="AA782" s="196"/>
      <c r="AB782" s="196"/>
      <c r="AC782" s="196"/>
      <c r="AD782" s="196"/>
      <c r="AE782" s="196"/>
      <c r="AF782" s="196"/>
      <c r="AG782" s="196"/>
      <c r="AH782" s="196"/>
      <c r="AI782" s="196"/>
      <c r="AJ782" s="196"/>
      <c r="AK782" s="196"/>
      <c r="AL782" s="196"/>
      <c r="AM782" s="196"/>
      <c r="AN782" s="196"/>
      <c r="AO782" s="196"/>
      <c r="AP782" s="196"/>
      <c r="AQ782" s="196"/>
      <c r="AR782" s="196"/>
      <c r="AS782" s="196"/>
      <c r="AT782" s="196"/>
      <c r="AU782" s="196"/>
      <c r="AV782" s="196"/>
      <c r="AW782" s="196"/>
      <c r="AX782" s="196"/>
      <c r="AY782" s="196"/>
      <c r="AZ782" s="196"/>
      <c r="BA782" s="196"/>
      <c r="BB782" s="196"/>
      <c r="BC782" s="196"/>
      <c r="BD782" s="196"/>
      <c r="BE782" s="196"/>
      <c r="BF782" s="196"/>
      <c r="BG782" s="196"/>
      <c r="BH782" s="196"/>
      <c r="BI782" s="196"/>
      <c r="BJ782" s="196"/>
      <c r="BK782" s="196"/>
      <c r="BL782" s="196"/>
      <c r="BM782" s="196"/>
      <c r="BN782" s="196"/>
      <c r="BO782" s="196"/>
      <c r="BP782" s="196"/>
      <c r="BQ782" s="196"/>
      <c r="BR782" s="196"/>
      <c r="BS782" s="196"/>
      <c r="BT782" s="196"/>
      <c r="BU782" s="196"/>
      <c r="BV782" s="196"/>
      <c r="BW782" s="196"/>
      <c r="BX782" s="196"/>
      <c r="BY782" s="196"/>
      <c r="BZ782" s="196"/>
      <c r="CA782" s="196"/>
      <c r="CB782" s="196"/>
      <c r="CC782" s="196"/>
      <c r="CD782" s="196"/>
      <c r="CE782" s="196"/>
      <c r="CF782" s="196"/>
      <c r="CG782" s="196"/>
      <c r="CH782" s="196"/>
      <c r="CI782" s="196"/>
      <c r="CJ782" s="196"/>
      <c r="CK782" s="196"/>
      <c r="CL782" s="196"/>
      <c r="CM782" s="196"/>
      <c r="CN782" s="196"/>
      <c r="CO782" s="196"/>
      <c r="CP782" s="196"/>
      <c r="CQ782" s="196"/>
      <c r="CR782" s="196"/>
      <c r="CS782" s="196"/>
      <c r="CT782" s="196"/>
      <c r="CU782" s="196"/>
      <c r="CV782" s="196"/>
      <c r="CW782" s="196"/>
      <c r="CX782" s="196"/>
      <c r="CY782" s="196"/>
      <c r="CZ782" s="196"/>
      <c r="DA782" s="196"/>
      <c r="DB782" s="196"/>
      <c r="DC782" s="196"/>
      <c r="DD782" s="196"/>
      <c r="DE782" s="196"/>
      <c r="DF782" s="196"/>
      <c r="DG782" s="196"/>
      <c r="DH782" s="196"/>
      <c r="DI782" s="196"/>
      <c r="DJ782" s="196"/>
      <c r="DK782" s="196"/>
      <c r="DL782" s="196"/>
      <c r="DM782" s="196"/>
      <c r="DN782" s="196"/>
      <c r="DO782" s="196"/>
      <c r="DP782" s="196"/>
      <c r="DQ782" s="196"/>
      <c r="DR782" s="196"/>
      <c r="DS782" s="196"/>
      <c r="DT782" s="196"/>
      <c r="DU782" s="196"/>
      <c r="DV782" s="196"/>
      <c r="DW782" s="196"/>
      <c r="DX782" s="196"/>
      <c r="DY782" s="196"/>
      <c r="DZ782" s="196"/>
      <c r="EA782" s="196"/>
      <c r="EB782" s="196"/>
      <c r="EC782" s="196"/>
      <c r="ED782" s="196"/>
      <c r="EE782" s="196"/>
      <c r="EF782" s="196"/>
      <c r="EG782" s="196"/>
      <c r="EH782" s="196"/>
      <c r="EI782" s="196"/>
      <c r="EJ782" s="196"/>
      <c r="EK782" s="196"/>
      <c r="EL782" s="196"/>
      <c r="EM782" s="196"/>
      <c r="EN782" s="196"/>
      <c r="EO782" s="196"/>
      <c r="EP782" s="196"/>
      <c r="EQ782" s="196"/>
      <c r="ER782" s="196"/>
      <c r="ES782" s="196"/>
      <c r="ET782" s="196"/>
      <c r="EU782" s="196"/>
      <c r="EV782" s="196"/>
      <c r="EW782" s="196"/>
      <c r="EX782" s="196"/>
      <c r="EY782" s="196"/>
      <c r="EZ782" s="196"/>
      <c r="FA782" s="196"/>
      <c r="FB782" s="196"/>
      <c r="FC782" s="196"/>
      <c r="FD782" s="196"/>
      <c r="FE782" s="196"/>
      <c r="FF782" s="196"/>
      <c r="FG782" s="196"/>
      <c r="FH782" s="196"/>
      <c r="FI782" s="196"/>
      <c r="FJ782" s="196"/>
      <c r="FK782" s="196"/>
      <c r="FL782" s="196"/>
      <c r="FM782" s="196"/>
      <c r="FN782" s="196"/>
      <c r="FO782" s="196"/>
      <c r="FP782" s="196"/>
      <c r="FQ782" s="196"/>
      <c r="FR782" s="196"/>
      <c r="FS782" s="196"/>
      <c r="FT782" s="196"/>
      <c r="FU782" s="196"/>
      <c r="FV782" s="196"/>
      <c r="FW782" s="196"/>
      <c r="FX782" s="196"/>
      <c r="FY782" s="196"/>
      <c r="FZ782" s="196"/>
      <c r="GA782" s="196"/>
      <c r="GB782" s="196"/>
      <c r="GC782" s="196"/>
      <c r="GD782" s="196"/>
      <c r="GE782" s="196"/>
      <c r="GF782" s="196"/>
      <c r="GG782" s="196"/>
      <c r="GH782" s="196"/>
      <c r="GI782" s="196"/>
      <c r="GJ782" s="196"/>
      <c r="GK782" s="196"/>
      <c r="GL782" s="196"/>
      <c r="GM782" s="196"/>
      <c r="GN782" s="196"/>
      <c r="GO782" s="196"/>
      <c r="GP782" s="196"/>
      <c r="GQ782" s="196"/>
      <c r="GR782" s="196"/>
      <c r="GS782" s="196"/>
      <c r="GT782" s="196"/>
      <c r="GU782" s="196"/>
      <c r="GV782" s="196"/>
      <c r="GW782" s="196"/>
      <c r="GX782" s="196"/>
      <c r="GY782" s="196"/>
      <c r="GZ782" s="196"/>
      <c r="HA782" s="196"/>
      <c r="HB782" s="196"/>
      <c r="HC782" s="196"/>
      <c r="HD782" s="196"/>
      <c r="HE782" s="196"/>
      <c r="HF782" s="196"/>
      <c r="HG782" s="196"/>
      <c r="HH782" s="196"/>
      <c r="HI782" s="196"/>
      <c r="HJ782" s="196"/>
      <c r="HK782" s="196"/>
      <c r="HL782" s="196"/>
      <c r="HM782" s="196"/>
      <c r="HN782" s="196"/>
      <c r="HO782" s="196"/>
      <c r="HP782" s="196"/>
      <c r="HQ782" s="196"/>
      <c r="HR782" s="196"/>
      <c r="HS782" s="196"/>
      <c r="HT782" s="196"/>
      <c r="HU782" s="196"/>
      <c r="HV782" s="196"/>
      <c r="HW782" s="196"/>
      <c r="HX782" s="196"/>
      <c r="HY782" s="196"/>
      <c r="HZ782" s="196"/>
      <c r="IA782" s="196"/>
      <c r="IB782" s="196"/>
      <c r="IC782" s="196"/>
      <c r="ID782" s="196"/>
      <c r="IE782" s="196"/>
      <c r="IF782" s="196"/>
      <c r="IG782" s="196"/>
      <c r="IH782" s="196"/>
      <c r="II782" s="196"/>
      <c r="IJ782" s="196"/>
      <c r="IK782" s="196"/>
      <c r="IL782" s="196"/>
      <c r="IM782" s="196"/>
      <c r="IN782" s="196"/>
      <c r="IO782" s="196"/>
      <c r="IP782" s="196"/>
      <c r="IQ782" s="196"/>
      <c r="IR782" s="196"/>
      <c r="IS782" s="196"/>
      <c r="IT782" s="196"/>
      <c r="IU782" s="196"/>
      <c r="IV782" s="196"/>
      <c r="IW782" s="196"/>
      <c r="IX782" s="196"/>
      <c r="IY782" s="196"/>
      <c r="IZ782" s="196"/>
      <c r="JA782" s="196"/>
      <c r="JB782" s="196"/>
      <c r="JC782" s="196"/>
      <c r="JD782" s="196"/>
      <c r="JE782" s="196"/>
      <c r="JF782" s="196"/>
      <c r="JG782" s="196"/>
      <c r="JH782" s="196"/>
      <c r="JI782" s="196"/>
      <c r="JJ782" s="196"/>
      <c r="JK782" s="196"/>
      <c r="JL782" s="196"/>
      <c r="JM782" s="196"/>
      <c r="JN782" s="196"/>
      <c r="JO782" s="196"/>
      <c r="JP782" s="196"/>
      <c r="JQ782" s="196"/>
      <c r="JR782" s="196"/>
      <c r="JS782" s="196"/>
      <c r="JT782" s="196"/>
      <c r="JU782" s="196"/>
      <c r="JV782" s="196"/>
      <c r="JW782" s="196"/>
      <c r="JX782" s="196"/>
      <c r="JY782" s="196"/>
      <c r="JZ782" s="196"/>
      <c r="KA782" s="196"/>
      <c r="KB782" s="196"/>
      <c r="KC782" s="196"/>
      <c r="KD782" s="196"/>
      <c r="KE782" s="196"/>
      <c r="KF782" s="196"/>
      <c r="KG782" s="196"/>
      <c r="KH782" s="196"/>
      <c r="KI782" s="196"/>
      <c r="KJ782" s="196"/>
      <c r="KK782" s="196"/>
      <c r="KL782" s="196"/>
      <c r="KM782" s="196"/>
      <c r="KN782" s="196"/>
      <c r="KO782" s="196"/>
      <c r="KP782" s="196"/>
      <c r="KQ782" s="196"/>
      <c r="KR782" s="196"/>
      <c r="KS782" s="196"/>
      <c r="KT782" s="196"/>
      <c r="KU782" s="196"/>
      <c r="KV782" s="196"/>
      <c r="KW782" s="196"/>
      <c r="KX782" s="196"/>
      <c r="KY782" s="196"/>
      <c r="KZ782" s="196"/>
      <c r="LA782" s="196"/>
      <c r="LB782" s="196"/>
      <c r="LC782" s="196"/>
      <c r="LD782" s="196"/>
      <c r="LE782" s="196"/>
      <c r="LF782" s="196"/>
      <c r="LG782" s="196"/>
      <c r="LH782" s="196"/>
      <c r="LI782" s="196"/>
      <c r="LJ782" s="196"/>
      <c r="LK782" s="196"/>
      <c r="LL782" s="196"/>
      <c r="LM782" s="196"/>
      <c r="LN782" s="196"/>
      <c r="LO782" s="196"/>
      <c r="LP782" s="196"/>
      <c r="LQ782" s="196"/>
      <c r="LR782" s="196"/>
      <c r="LS782" s="196"/>
      <c r="LT782" s="196"/>
      <c r="LU782" s="196"/>
      <c r="LV782" s="196"/>
      <c r="LW782" s="196"/>
      <c r="LX782" s="196"/>
      <c r="LY782" s="196"/>
      <c r="LZ782" s="196"/>
      <c r="MA782" s="196"/>
      <c r="MB782" s="196"/>
      <c r="MC782" s="196"/>
      <c r="MD782" s="196"/>
      <c r="ME782" s="196"/>
      <c r="MF782" s="196"/>
      <c r="MG782" s="196"/>
      <c r="MH782" s="196"/>
      <c r="MI782" s="196"/>
      <c r="MJ782" s="196"/>
      <c r="MK782" s="196"/>
      <c r="ML782" s="196"/>
      <c r="MM782" s="196"/>
      <c r="MN782" s="196"/>
      <c r="MO782" s="196"/>
      <c r="MP782" s="196"/>
      <c r="MQ782" s="196"/>
      <c r="MR782" s="196"/>
      <c r="MS782" s="196"/>
      <c r="MT782" s="196"/>
      <c r="MU782" s="196"/>
      <c r="MV782" s="196"/>
      <c r="MW782" s="196"/>
      <c r="MX782" s="196"/>
      <c r="MY782" s="196"/>
      <c r="MZ782" s="196"/>
      <c r="NA782" s="196"/>
      <c r="NB782" s="196"/>
      <c r="NC782" s="196"/>
      <c r="ND782" s="196"/>
      <c r="NE782" s="196"/>
      <c r="NF782" s="196"/>
      <c r="NG782" s="196"/>
      <c r="NH782" s="196"/>
      <c r="NI782" s="196"/>
      <c r="NJ782" s="196"/>
      <c r="NK782" s="196"/>
      <c r="NL782" s="196"/>
      <c r="NM782" s="196"/>
      <c r="NN782" s="196"/>
      <c r="NO782" s="196"/>
      <c r="NP782" s="196"/>
      <c r="NQ782" s="196"/>
      <c r="NR782" s="196"/>
      <c r="NS782" s="196"/>
      <c r="NT782" s="196"/>
      <c r="NU782" s="196"/>
      <c r="NV782" s="196"/>
      <c r="NW782" s="196"/>
      <c r="NX782" s="196"/>
      <c r="NY782" s="196"/>
      <c r="NZ782" s="196"/>
      <c r="OA782" s="196"/>
      <c r="OB782" s="196"/>
      <c r="OC782" s="196"/>
      <c r="OD782" s="196"/>
      <c r="OE782" s="196"/>
      <c r="OF782" s="196"/>
      <c r="OG782" s="196"/>
      <c r="OH782" s="196"/>
      <c r="OI782" s="196"/>
      <c r="OJ782" s="196"/>
      <c r="OK782" s="196"/>
      <c r="OL782" s="196"/>
      <c r="AFC782" s="196"/>
      <c r="AFD782" s="196"/>
      <c r="AFE782" s="196"/>
      <c r="AFF782" s="196"/>
      <c r="AFG782" s="196"/>
      <c r="AFH782" s="196"/>
      <c r="AFI782" s="196"/>
      <c r="AFJ782" s="196"/>
      <c r="AFK782" s="196"/>
      <c r="AFL782" s="196"/>
      <c r="AFM782" s="196"/>
      <c r="AFN782" s="196"/>
      <c r="AFO782" s="196"/>
      <c r="AFP782" s="196"/>
      <c r="AFQ782" s="196"/>
      <c r="AFR782" s="196"/>
      <c r="AFS782" s="196"/>
      <c r="AFT782" s="196"/>
      <c r="AFU782" s="196"/>
      <c r="AFV782" s="196"/>
      <c r="AFW782" s="196"/>
      <c r="AFX782" s="196"/>
      <c r="AFY782" s="196"/>
      <c r="AFZ782" s="196"/>
      <c r="AGA782" s="196"/>
      <c r="AGB782" s="196"/>
      <c r="AGC782" s="196"/>
      <c r="AGD782" s="196"/>
      <c r="AGE782" s="196"/>
      <c r="AGF782" s="196"/>
      <c r="AGG782" s="196"/>
      <c r="AGH782" s="196"/>
      <c r="AGI782" s="196"/>
      <c r="AGJ782" s="196"/>
      <c r="AGK782" s="196"/>
      <c r="AGL782" s="196"/>
      <c r="AGM782" s="196"/>
      <c r="AGN782" s="196"/>
      <c r="AGO782" s="196"/>
      <c r="AGP782" s="196"/>
    </row>
    <row r="783" spans="1:874" ht="15.75" customHeight="1" x14ac:dyDescent="0.25">
      <c r="A783" s="196"/>
      <c r="B783" s="196"/>
      <c r="C783" s="196"/>
      <c r="D783" s="196"/>
      <c r="E783" s="196"/>
      <c r="F783" s="196"/>
      <c r="G783" s="196"/>
      <c r="H783" s="196"/>
      <c r="I783" s="196"/>
      <c r="J783" s="196"/>
      <c r="K783" s="196"/>
      <c r="L783" s="206"/>
      <c r="M783" s="196"/>
      <c r="N783" s="196"/>
      <c r="O783" s="196"/>
      <c r="P783" s="196"/>
      <c r="Q783" s="196"/>
      <c r="R783" s="196"/>
      <c r="S783" s="196"/>
      <c r="T783" s="196"/>
      <c r="U783" s="196"/>
      <c r="V783" s="196"/>
      <c r="W783" s="196"/>
      <c r="X783" s="196"/>
      <c r="Y783" s="196"/>
      <c r="Z783" s="196"/>
      <c r="AA783" s="196"/>
      <c r="AB783" s="196"/>
      <c r="AC783" s="196"/>
      <c r="AD783" s="196"/>
      <c r="AE783" s="196"/>
      <c r="AF783" s="196"/>
      <c r="AG783" s="196"/>
      <c r="AH783" s="196"/>
      <c r="AI783" s="196"/>
      <c r="AJ783" s="196"/>
      <c r="AK783" s="196"/>
      <c r="AL783" s="196"/>
      <c r="AM783" s="196"/>
      <c r="AN783" s="196"/>
      <c r="AO783" s="196"/>
      <c r="AP783" s="196"/>
      <c r="AQ783" s="196"/>
      <c r="AR783" s="196"/>
      <c r="AS783" s="196"/>
      <c r="AT783" s="196"/>
      <c r="AU783" s="196"/>
      <c r="AV783" s="196"/>
      <c r="AW783" s="196"/>
      <c r="AX783" s="196"/>
      <c r="AY783" s="196"/>
      <c r="AZ783" s="196"/>
      <c r="BA783" s="196"/>
      <c r="BB783" s="196"/>
      <c r="BC783" s="196"/>
      <c r="BD783" s="196"/>
      <c r="BE783" s="196"/>
      <c r="BF783" s="196"/>
      <c r="BG783" s="196"/>
      <c r="BH783" s="196"/>
      <c r="BI783" s="196"/>
      <c r="BJ783" s="196"/>
      <c r="BK783" s="196"/>
      <c r="BL783" s="196"/>
      <c r="BM783" s="196"/>
      <c r="BN783" s="196"/>
      <c r="BO783" s="196"/>
      <c r="BP783" s="196"/>
      <c r="BQ783" s="196"/>
      <c r="BR783" s="196"/>
      <c r="BS783" s="196"/>
      <c r="BT783" s="196"/>
      <c r="BU783" s="196"/>
      <c r="BV783" s="196"/>
      <c r="BW783" s="196"/>
      <c r="BX783" s="196"/>
      <c r="BY783" s="196"/>
      <c r="BZ783" s="196"/>
      <c r="CA783" s="196"/>
      <c r="CB783" s="196"/>
      <c r="CC783" s="196"/>
      <c r="CD783" s="196"/>
      <c r="CE783" s="196"/>
      <c r="CF783" s="196"/>
      <c r="CG783" s="196"/>
      <c r="CH783" s="196"/>
      <c r="CI783" s="196"/>
      <c r="CJ783" s="196"/>
      <c r="CK783" s="196"/>
      <c r="CL783" s="196"/>
      <c r="CM783" s="196"/>
      <c r="CN783" s="196"/>
      <c r="CO783" s="196"/>
      <c r="CP783" s="196"/>
      <c r="CQ783" s="196"/>
      <c r="CR783" s="196"/>
      <c r="CS783" s="196"/>
      <c r="CT783" s="196"/>
      <c r="CU783" s="196"/>
      <c r="CV783" s="196"/>
      <c r="CW783" s="196"/>
      <c r="CX783" s="196"/>
      <c r="CY783" s="196"/>
      <c r="CZ783" s="196"/>
      <c r="DA783" s="196"/>
      <c r="DB783" s="196"/>
      <c r="DC783" s="196"/>
      <c r="DD783" s="196"/>
      <c r="DE783" s="196"/>
      <c r="DF783" s="196"/>
      <c r="DG783" s="196"/>
      <c r="DH783" s="196"/>
      <c r="DI783" s="196"/>
      <c r="DJ783" s="196"/>
      <c r="DK783" s="196"/>
      <c r="DL783" s="196"/>
      <c r="DM783" s="196"/>
      <c r="DN783" s="196"/>
      <c r="DO783" s="196"/>
      <c r="DP783" s="196"/>
      <c r="DQ783" s="196"/>
      <c r="DR783" s="196"/>
      <c r="DS783" s="196"/>
      <c r="DT783" s="196"/>
      <c r="DU783" s="196"/>
      <c r="DV783" s="196"/>
      <c r="DW783" s="196"/>
      <c r="DX783" s="196"/>
      <c r="DY783" s="196"/>
      <c r="DZ783" s="196"/>
      <c r="EA783" s="196"/>
      <c r="EB783" s="196"/>
      <c r="EC783" s="196"/>
      <c r="ED783" s="196"/>
      <c r="EE783" s="196"/>
      <c r="EF783" s="196"/>
      <c r="EG783" s="196"/>
      <c r="EH783" s="196"/>
      <c r="EI783" s="196"/>
      <c r="EJ783" s="196"/>
      <c r="EK783" s="196"/>
      <c r="EL783" s="196"/>
      <c r="EM783" s="196"/>
      <c r="EN783" s="196"/>
      <c r="EO783" s="196"/>
      <c r="EP783" s="196"/>
      <c r="EQ783" s="196"/>
      <c r="ER783" s="196"/>
      <c r="ES783" s="196"/>
      <c r="ET783" s="196"/>
      <c r="EU783" s="196"/>
      <c r="EV783" s="196"/>
      <c r="EW783" s="196"/>
      <c r="EX783" s="196"/>
      <c r="EY783" s="196"/>
      <c r="EZ783" s="196"/>
      <c r="FA783" s="196"/>
      <c r="FB783" s="196"/>
      <c r="FC783" s="196"/>
      <c r="FD783" s="196"/>
      <c r="FE783" s="196"/>
      <c r="FF783" s="196"/>
      <c r="FG783" s="196"/>
      <c r="FH783" s="196"/>
      <c r="FI783" s="196"/>
      <c r="FJ783" s="196"/>
      <c r="FK783" s="196"/>
      <c r="FL783" s="196"/>
      <c r="FM783" s="196"/>
      <c r="FN783" s="196"/>
      <c r="FO783" s="196"/>
      <c r="FP783" s="196"/>
      <c r="FQ783" s="196"/>
      <c r="FR783" s="196"/>
      <c r="FS783" s="196"/>
      <c r="FT783" s="196"/>
      <c r="FU783" s="196"/>
      <c r="FV783" s="196"/>
      <c r="FW783" s="196"/>
      <c r="FX783" s="196"/>
      <c r="FY783" s="196"/>
      <c r="FZ783" s="196"/>
      <c r="GA783" s="196"/>
      <c r="GB783" s="196"/>
      <c r="GC783" s="196"/>
      <c r="GD783" s="196"/>
      <c r="GE783" s="196"/>
      <c r="GF783" s="196"/>
      <c r="GG783" s="196"/>
      <c r="GH783" s="196"/>
      <c r="GI783" s="196"/>
      <c r="GJ783" s="196"/>
      <c r="GK783" s="196"/>
      <c r="GL783" s="196"/>
      <c r="GM783" s="196"/>
      <c r="GN783" s="196"/>
      <c r="GO783" s="196"/>
      <c r="GP783" s="196"/>
      <c r="GQ783" s="196"/>
      <c r="GR783" s="196"/>
      <c r="GS783" s="196"/>
      <c r="GT783" s="196"/>
      <c r="GU783" s="196"/>
      <c r="GV783" s="196"/>
      <c r="GW783" s="196"/>
      <c r="GX783" s="196"/>
      <c r="GY783" s="196"/>
      <c r="GZ783" s="196"/>
      <c r="HA783" s="196"/>
      <c r="HB783" s="196"/>
      <c r="HC783" s="196"/>
      <c r="HD783" s="196"/>
      <c r="HE783" s="196"/>
      <c r="HF783" s="196"/>
      <c r="HG783" s="196"/>
      <c r="HH783" s="196"/>
      <c r="HI783" s="196"/>
      <c r="HJ783" s="196"/>
      <c r="HK783" s="196"/>
      <c r="HL783" s="196"/>
      <c r="HM783" s="196"/>
      <c r="HN783" s="196"/>
      <c r="HO783" s="196"/>
      <c r="HP783" s="196"/>
      <c r="HQ783" s="196"/>
      <c r="HR783" s="196"/>
      <c r="HS783" s="196"/>
      <c r="HT783" s="196"/>
      <c r="HU783" s="196"/>
      <c r="HV783" s="196"/>
      <c r="HW783" s="196"/>
      <c r="HX783" s="196"/>
      <c r="HY783" s="196"/>
      <c r="HZ783" s="196"/>
      <c r="IA783" s="196"/>
      <c r="IB783" s="196"/>
      <c r="IC783" s="196"/>
      <c r="ID783" s="196"/>
      <c r="IE783" s="196"/>
      <c r="IF783" s="196"/>
      <c r="IG783" s="196"/>
      <c r="IH783" s="196"/>
      <c r="II783" s="196"/>
      <c r="IJ783" s="196"/>
      <c r="IK783" s="196"/>
      <c r="IL783" s="196"/>
      <c r="IM783" s="196"/>
      <c r="IN783" s="196"/>
      <c r="IO783" s="196"/>
      <c r="IP783" s="196"/>
      <c r="IQ783" s="196"/>
      <c r="IR783" s="196"/>
      <c r="IS783" s="196"/>
      <c r="IT783" s="196"/>
      <c r="IU783" s="196"/>
      <c r="IV783" s="196"/>
      <c r="IW783" s="196"/>
      <c r="IX783" s="196"/>
      <c r="IY783" s="196"/>
      <c r="IZ783" s="196"/>
      <c r="JA783" s="196"/>
      <c r="JB783" s="196"/>
      <c r="JC783" s="196"/>
      <c r="JD783" s="196"/>
      <c r="JE783" s="196"/>
      <c r="JF783" s="196"/>
      <c r="JG783" s="196"/>
      <c r="JH783" s="196"/>
      <c r="JI783" s="196"/>
      <c r="JJ783" s="196"/>
      <c r="JK783" s="196"/>
      <c r="JL783" s="196"/>
      <c r="JM783" s="196"/>
      <c r="JN783" s="196"/>
      <c r="JO783" s="196"/>
      <c r="JP783" s="196"/>
      <c r="JQ783" s="196"/>
      <c r="JR783" s="196"/>
      <c r="JS783" s="196"/>
      <c r="JT783" s="196"/>
      <c r="JU783" s="196"/>
      <c r="JV783" s="196"/>
      <c r="JW783" s="196"/>
      <c r="JX783" s="196"/>
      <c r="JY783" s="196"/>
      <c r="JZ783" s="196"/>
      <c r="KA783" s="196"/>
      <c r="KB783" s="196"/>
      <c r="KC783" s="196"/>
      <c r="KD783" s="196"/>
      <c r="KE783" s="196"/>
      <c r="KF783" s="196"/>
      <c r="KG783" s="196"/>
      <c r="KH783" s="196"/>
      <c r="KI783" s="196"/>
      <c r="KJ783" s="196"/>
      <c r="KK783" s="196"/>
      <c r="KL783" s="196"/>
      <c r="KM783" s="196"/>
      <c r="KN783" s="196"/>
      <c r="KO783" s="196"/>
      <c r="KP783" s="196"/>
      <c r="KQ783" s="196"/>
      <c r="KR783" s="196"/>
      <c r="KS783" s="196"/>
      <c r="KT783" s="196"/>
      <c r="KU783" s="196"/>
      <c r="KV783" s="196"/>
      <c r="KW783" s="196"/>
      <c r="KX783" s="196"/>
      <c r="KY783" s="196"/>
      <c r="KZ783" s="196"/>
      <c r="LA783" s="196"/>
      <c r="LB783" s="196"/>
      <c r="LC783" s="196"/>
      <c r="LD783" s="196"/>
      <c r="LE783" s="196"/>
      <c r="LF783" s="196"/>
      <c r="LG783" s="196"/>
      <c r="LH783" s="196"/>
      <c r="LI783" s="196"/>
      <c r="LJ783" s="196"/>
      <c r="LK783" s="196"/>
      <c r="LL783" s="196"/>
      <c r="LM783" s="196"/>
      <c r="LN783" s="196"/>
      <c r="LO783" s="196"/>
      <c r="LP783" s="196"/>
      <c r="LQ783" s="196"/>
      <c r="LR783" s="196"/>
      <c r="LS783" s="196"/>
      <c r="LT783" s="196"/>
      <c r="LU783" s="196"/>
      <c r="LV783" s="196"/>
      <c r="LW783" s="196"/>
      <c r="LX783" s="196"/>
      <c r="LY783" s="196"/>
      <c r="LZ783" s="196"/>
      <c r="MA783" s="196"/>
      <c r="MB783" s="196"/>
      <c r="MC783" s="196"/>
      <c r="MD783" s="196"/>
      <c r="ME783" s="196"/>
      <c r="MF783" s="196"/>
      <c r="MG783" s="196"/>
      <c r="MH783" s="196"/>
      <c r="MI783" s="196"/>
      <c r="MJ783" s="196"/>
      <c r="MK783" s="196"/>
      <c r="ML783" s="196"/>
      <c r="MM783" s="196"/>
      <c r="MN783" s="196"/>
      <c r="MO783" s="196"/>
      <c r="MP783" s="196"/>
      <c r="MQ783" s="196"/>
      <c r="MR783" s="196"/>
      <c r="MS783" s="196"/>
      <c r="MT783" s="196"/>
      <c r="MU783" s="196"/>
      <c r="MV783" s="196"/>
      <c r="MW783" s="196"/>
      <c r="MX783" s="196"/>
      <c r="MY783" s="196"/>
      <c r="MZ783" s="196"/>
      <c r="NA783" s="196"/>
      <c r="NB783" s="196"/>
      <c r="NC783" s="196"/>
      <c r="ND783" s="196"/>
      <c r="NE783" s="196"/>
      <c r="NF783" s="196"/>
      <c r="NG783" s="196"/>
      <c r="NH783" s="196"/>
      <c r="NI783" s="196"/>
      <c r="NJ783" s="196"/>
      <c r="NK783" s="196"/>
      <c r="NL783" s="196"/>
      <c r="NM783" s="196"/>
      <c r="NN783" s="196"/>
      <c r="NO783" s="196"/>
      <c r="NP783" s="196"/>
      <c r="NQ783" s="196"/>
      <c r="NR783" s="196"/>
      <c r="NS783" s="196"/>
      <c r="NT783" s="196"/>
      <c r="NU783" s="196"/>
      <c r="NV783" s="196"/>
      <c r="NW783" s="196"/>
      <c r="NX783" s="196"/>
      <c r="NY783" s="196"/>
      <c r="NZ783" s="196"/>
      <c r="OA783" s="196"/>
      <c r="OB783" s="196"/>
      <c r="OC783" s="196"/>
      <c r="OD783" s="196"/>
      <c r="OE783" s="196"/>
      <c r="OF783" s="196"/>
      <c r="OG783" s="196"/>
      <c r="OH783" s="196"/>
      <c r="OI783" s="196"/>
      <c r="OJ783" s="196"/>
      <c r="OK783" s="196"/>
      <c r="OL783" s="196"/>
      <c r="AFC783" s="196"/>
      <c r="AFD783" s="196"/>
      <c r="AFE783" s="196"/>
      <c r="AFF783" s="196"/>
      <c r="AFG783" s="196"/>
      <c r="AFH783" s="196"/>
      <c r="AFI783" s="196"/>
      <c r="AFJ783" s="196"/>
      <c r="AFK783" s="196"/>
      <c r="AFL783" s="196"/>
      <c r="AFM783" s="196"/>
      <c r="AFN783" s="196"/>
      <c r="AFO783" s="196"/>
      <c r="AFP783" s="196"/>
      <c r="AFQ783" s="196"/>
      <c r="AFR783" s="196"/>
      <c r="AFS783" s="196"/>
      <c r="AFT783" s="196"/>
      <c r="AFU783" s="196"/>
      <c r="AFV783" s="196"/>
      <c r="AFW783" s="196"/>
      <c r="AFX783" s="196"/>
      <c r="AFY783" s="196"/>
      <c r="AFZ783" s="196"/>
      <c r="AGA783" s="196"/>
      <c r="AGB783" s="196"/>
      <c r="AGC783" s="196"/>
      <c r="AGD783" s="196"/>
      <c r="AGE783" s="196"/>
      <c r="AGF783" s="196"/>
      <c r="AGG783" s="196"/>
      <c r="AGH783" s="196"/>
      <c r="AGI783" s="196"/>
      <c r="AGJ783" s="196"/>
      <c r="AGK783" s="196"/>
      <c r="AGL783" s="196"/>
      <c r="AGM783" s="196"/>
      <c r="AGN783" s="196"/>
      <c r="AGO783" s="196"/>
      <c r="AGP783" s="196"/>
    </row>
    <row r="784" spans="1:874" ht="15.75" customHeight="1" x14ac:dyDescent="0.25">
      <c r="A784" s="196"/>
      <c r="B784" s="196"/>
      <c r="C784" s="196"/>
      <c r="D784" s="196"/>
      <c r="E784" s="196"/>
      <c r="F784" s="196"/>
      <c r="G784" s="196"/>
      <c r="H784" s="196"/>
      <c r="I784" s="196"/>
      <c r="J784" s="196"/>
      <c r="K784" s="196"/>
      <c r="L784" s="206"/>
      <c r="M784" s="196"/>
      <c r="N784" s="196"/>
      <c r="O784" s="196"/>
      <c r="P784" s="196"/>
      <c r="Q784" s="196"/>
      <c r="R784" s="196"/>
      <c r="S784" s="196"/>
      <c r="T784" s="196"/>
      <c r="U784" s="196"/>
      <c r="V784" s="196"/>
      <c r="W784" s="196"/>
      <c r="X784" s="196"/>
      <c r="Y784" s="196"/>
      <c r="Z784" s="196"/>
      <c r="AA784" s="196"/>
      <c r="AB784" s="196"/>
      <c r="AC784" s="196"/>
      <c r="AD784" s="196"/>
      <c r="AE784" s="196"/>
      <c r="AF784" s="196"/>
      <c r="AG784" s="196"/>
      <c r="AH784" s="196"/>
      <c r="AI784" s="196"/>
      <c r="AJ784" s="196"/>
      <c r="AK784" s="196"/>
      <c r="AL784" s="196"/>
      <c r="AM784" s="196"/>
      <c r="AN784" s="196"/>
      <c r="AO784" s="196"/>
      <c r="AP784" s="196"/>
      <c r="AQ784" s="196"/>
      <c r="AR784" s="196"/>
      <c r="AS784" s="196"/>
      <c r="AT784" s="196"/>
      <c r="AU784" s="196"/>
      <c r="AV784" s="196"/>
      <c r="AW784" s="196"/>
      <c r="AX784" s="196"/>
      <c r="AY784" s="196"/>
      <c r="AZ784" s="196"/>
      <c r="BA784" s="196"/>
      <c r="BB784" s="196"/>
      <c r="BC784" s="196"/>
      <c r="BD784" s="196"/>
      <c r="BE784" s="196"/>
      <c r="BF784" s="196"/>
      <c r="BG784" s="196"/>
      <c r="BH784" s="196"/>
      <c r="BI784" s="196"/>
      <c r="BJ784" s="196"/>
      <c r="BK784" s="196"/>
      <c r="BL784" s="196"/>
      <c r="BM784" s="196"/>
      <c r="BN784" s="196"/>
      <c r="BO784" s="196"/>
      <c r="BP784" s="196"/>
      <c r="BQ784" s="196"/>
      <c r="BR784" s="196"/>
      <c r="BS784" s="196"/>
      <c r="BT784" s="196"/>
      <c r="BU784" s="196"/>
      <c r="BV784" s="196"/>
      <c r="BW784" s="196"/>
      <c r="BX784" s="196"/>
      <c r="BY784" s="196"/>
      <c r="BZ784" s="196"/>
      <c r="CA784" s="196"/>
      <c r="CB784" s="196"/>
      <c r="CC784" s="196"/>
      <c r="CD784" s="196"/>
      <c r="CE784" s="196"/>
      <c r="CF784" s="196"/>
      <c r="CG784" s="196"/>
      <c r="CH784" s="196"/>
      <c r="CI784" s="196"/>
      <c r="CJ784" s="196"/>
      <c r="CK784" s="196"/>
      <c r="CL784" s="196"/>
      <c r="CM784" s="196"/>
      <c r="CN784" s="196"/>
      <c r="CO784" s="196"/>
      <c r="CP784" s="196"/>
      <c r="CQ784" s="196"/>
      <c r="CR784" s="196"/>
      <c r="CS784" s="196"/>
      <c r="CT784" s="196"/>
      <c r="CU784" s="196"/>
      <c r="CV784" s="196"/>
      <c r="CW784" s="196"/>
      <c r="CX784" s="196"/>
      <c r="CY784" s="196"/>
      <c r="CZ784" s="196"/>
      <c r="DA784" s="196"/>
      <c r="DB784" s="196"/>
      <c r="DC784" s="196"/>
      <c r="DD784" s="196"/>
      <c r="DE784" s="196"/>
      <c r="DF784" s="196"/>
      <c r="DG784" s="196"/>
      <c r="DH784" s="196"/>
      <c r="DI784" s="196"/>
      <c r="DJ784" s="196"/>
      <c r="DK784" s="196"/>
      <c r="DL784" s="196"/>
      <c r="DM784" s="196"/>
      <c r="DN784" s="196"/>
      <c r="DO784" s="196"/>
      <c r="DP784" s="196"/>
      <c r="DQ784" s="196"/>
      <c r="DR784" s="196"/>
      <c r="DS784" s="196"/>
      <c r="DT784" s="196"/>
      <c r="DU784" s="196"/>
      <c r="DV784" s="196"/>
      <c r="DW784" s="196"/>
      <c r="DX784" s="196"/>
      <c r="DY784" s="196"/>
      <c r="DZ784" s="196"/>
      <c r="EA784" s="196"/>
      <c r="EB784" s="196"/>
      <c r="EC784" s="196"/>
      <c r="ED784" s="196"/>
      <c r="EE784" s="196"/>
      <c r="EF784" s="196"/>
      <c r="EG784" s="196"/>
      <c r="EH784" s="196"/>
      <c r="EI784" s="196"/>
      <c r="EJ784" s="196"/>
      <c r="EK784" s="196"/>
      <c r="EL784" s="196"/>
      <c r="EM784" s="196"/>
      <c r="EN784" s="196"/>
      <c r="EO784" s="196"/>
      <c r="EP784" s="196"/>
      <c r="EQ784" s="196"/>
      <c r="ER784" s="196"/>
      <c r="ES784" s="196"/>
      <c r="ET784" s="196"/>
      <c r="EU784" s="196"/>
      <c r="EV784" s="196"/>
      <c r="EW784" s="196"/>
      <c r="EX784" s="196"/>
      <c r="EY784" s="196"/>
      <c r="EZ784" s="196"/>
      <c r="FA784" s="196"/>
      <c r="FB784" s="196"/>
      <c r="FC784" s="196"/>
      <c r="FD784" s="196"/>
      <c r="FE784" s="196"/>
      <c r="FF784" s="196"/>
      <c r="FG784" s="196"/>
      <c r="FH784" s="196"/>
      <c r="FI784" s="196"/>
      <c r="FJ784" s="196"/>
      <c r="FK784" s="196"/>
      <c r="FL784" s="196"/>
      <c r="FM784" s="196"/>
      <c r="FN784" s="196"/>
      <c r="FO784" s="196"/>
      <c r="FP784" s="196"/>
      <c r="FQ784" s="196"/>
      <c r="FR784" s="196"/>
      <c r="FS784" s="196"/>
      <c r="FT784" s="196"/>
      <c r="FU784" s="196"/>
      <c r="FV784" s="196"/>
      <c r="FW784" s="196"/>
      <c r="FX784" s="196"/>
      <c r="FY784" s="196"/>
      <c r="FZ784" s="196"/>
      <c r="GA784" s="196"/>
      <c r="GB784" s="196"/>
      <c r="GC784" s="196"/>
      <c r="GD784" s="196"/>
      <c r="GE784" s="196"/>
      <c r="GF784" s="196"/>
      <c r="GG784" s="196"/>
      <c r="GH784" s="196"/>
      <c r="GI784" s="196"/>
      <c r="GJ784" s="196"/>
      <c r="GK784" s="196"/>
      <c r="GL784" s="196"/>
      <c r="GM784" s="196"/>
      <c r="GN784" s="196"/>
      <c r="GO784" s="196"/>
      <c r="GP784" s="196"/>
      <c r="GQ784" s="196"/>
      <c r="GR784" s="196"/>
      <c r="GS784" s="196"/>
      <c r="GT784" s="196"/>
      <c r="GU784" s="196"/>
      <c r="GV784" s="196"/>
      <c r="GW784" s="196"/>
      <c r="GX784" s="196"/>
      <c r="GY784" s="196"/>
      <c r="GZ784" s="196"/>
      <c r="HA784" s="196"/>
      <c r="HB784" s="196"/>
      <c r="HC784" s="196"/>
      <c r="HD784" s="196"/>
      <c r="HE784" s="196"/>
      <c r="HF784" s="196"/>
      <c r="HG784" s="196"/>
      <c r="HH784" s="196"/>
      <c r="HI784" s="196"/>
      <c r="HJ784" s="196"/>
      <c r="HK784" s="196"/>
      <c r="HL784" s="196"/>
      <c r="HM784" s="196"/>
      <c r="HN784" s="196"/>
      <c r="HO784" s="196"/>
      <c r="HP784" s="196"/>
      <c r="HQ784" s="196"/>
      <c r="HR784" s="196"/>
      <c r="HS784" s="196"/>
      <c r="HT784" s="196"/>
      <c r="HU784" s="196"/>
      <c r="HV784" s="196"/>
      <c r="HW784" s="196"/>
      <c r="HX784" s="196"/>
      <c r="HY784" s="196"/>
      <c r="HZ784" s="196"/>
      <c r="IA784" s="196"/>
      <c r="IB784" s="196"/>
      <c r="IC784" s="196"/>
      <c r="ID784" s="196"/>
      <c r="IE784" s="196"/>
      <c r="IF784" s="196"/>
      <c r="IG784" s="196"/>
      <c r="IH784" s="196"/>
      <c r="II784" s="196"/>
      <c r="IJ784" s="196"/>
      <c r="IK784" s="196"/>
      <c r="IL784" s="196"/>
      <c r="IM784" s="196"/>
      <c r="IN784" s="196"/>
      <c r="IO784" s="196"/>
      <c r="IP784" s="196"/>
      <c r="IQ784" s="196"/>
      <c r="IR784" s="196"/>
      <c r="IS784" s="196"/>
      <c r="IT784" s="196"/>
      <c r="IU784" s="196"/>
      <c r="IV784" s="196"/>
      <c r="IW784" s="196"/>
      <c r="IX784" s="196"/>
      <c r="IY784" s="196"/>
      <c r="IZ784" s="196"/>
      <c r="JA784" s="196"/>
      <c r="JB784" s="196"/>
      <c r="JC784" s="196"/>
      <c r="JD784" s="196"/>
      <c r="JE784" s="196"/>
      <c r="JF784" s="196"/>
      <c r="JG784" s="196"/>
      <c r="JH784" s="196"/>
      <c r="JI784" s="196"/>
      <c r="JJ784" s="196"/>
      <c r="JK784" s="196"/>
      <c r="JL784" s="196"/>
      <c r="JM784" s="196"/>
      <c r="JN784" s="196"/>
      <c r="JO784" s="196"/>
      <c r="JP784" s="196"/>
      <c r="JQ784" s="196"/>
      <c r="JR784" s="196"/>
      <c r="JS784" s="196"/>
      <c r="JT784" s="196"/>
      <c r="JU784" s="196"/>
      <c r="JV784" s="196"/>
      <c r="JW784" s="196"/>
      <c r="JX784" s="196"/>
      <c r="JY784" s="196"/>
      <c r="JZ784" s="196"/>
      <c r="KA784" s="196"/>
      <c r="KB784" s="196"/>
      <c r="KC784" s="196"/>
      <c r="KD784" s="196"/>
      <c r="KE784" s="196"/>
      <c r="KF784" s="196"/>
      <c r="KG784" s="196"/>
      <c r="KH784" s="196"/>
      <c r="KI784" s="196"/>
      <c r="KJ784" s="196"/>
      <c r="KK784" s="196"/>
      <c r="KL784" s="196"/>
      <c r="KM784" s="196"/>
      <c r="KN784" s="196"/>
      <c r="KO784" s="196"/>
      <c r="KP784" s="196"/>
      <c r="KQ784" s="196"/>
      <c r="KR784" s="196"/>
      <c r="KS784" s="196"/>
      <c r="KT784" s="196"/>
      <c r="KU784" s="196"/>
      <c r="KV784" s="196"/>
      <c r="KW784" s="196"/>
      <c r="KX784" s="196"/>
      <c r="KY784" s="196"/>
      <c r="KZ784" s="196"/>
      <c r="LA784" s="196"/>
      <c r="LB784" s="196"/>
      <c r="LC784" s="196"/>
      <c r="LD784" s="196"/>
      <c r="LE784" s="196"/>
      <c r="LF784" s="196"/>
      <c r="LG784" s="196"/>
      <c r="LH784" s="196"/>
      <c r="LI784" s="196"/>
      <c r="LJ784" s="196"/>
      <c r="LK784" s="196"/>
      <c r="LL784" s="196"/>
      <c r="LM784" s="196"/>
      <c r="LN784" s="196"/>
      <c r="LO784" s="196"/>
      <c r="LP784" s="196"/>
      <c r="LQ784" s="196"/>
      <c r="LR784" s="196"/>
      <c r="LS784" s="196"/>
      <c r="LT784" s="196"/>
      <c r="LU784" s="196"/>
      <c r="LV784" s="196"/>
      <c r="LW784" s="196"/>
      <c r="LX784" s="196"/>
      <c r="LY784" s="196"/>
      <c r="LZ784" s="196"/>
      <c r="MA784" s="196"/>
      <c r="MB784" s="196"/>
      <c r="MC784" s="196"/>
      <c r="MD784" s="196"/>
      <c r="ME784" s="196"/>
      <c r="MF784" s="196"/>
      <c r="MG784" s="196"/>
      <c r="MH784" s="196"/>
      <c r="MI784" s="196"/>
      <c r="MJ784" s="196"/>
      <c r="MK784" s="196"/>
      <c r="ML784" s="196"/>
      <c r="MM784" s="196"/>
      <c r="MN784" s="196"/>
      <c r="MO784" s="196"/>
      <c r="MP784" s="196"/>
      <c r="MQ784" s="196"/>
      <c r="MR784" s="196"/>
      <c r="MS784" s="196"/>
      <c r="MT784" s="196"/>
      <c r="MU784" s="196"/>
      <c r="MV784" s="196"/>
      <c r="MW784" s="196"/>
      <c r="MX784" s="196"/>
      <c r="MY784" s="196"/>
      <c r="MZ784" s="196"/>
      <c r="NA784" s="196"/>
      <c r="NB784" s="196"/>
      <c r="NC784" s="196"/>
      <c r="ND784" s="196"/>
      <c r="NE784" s="196"/>
      <c r="NF784" s="196"/>
      <c r="NG784" s="196"/>
      <c r="NH784" s="196"/>
      <c r="NI784" s="196"/>
      <c r="NJ784" s="196"/>
      <c r="NK784" s="196"/>
      <c r="NL784" s="196"/>
      <c r="NM784" s="196"/>
      <c r="NN784" s="196"/>
      <c r="NO784" s="196"/>
      <c r="NP784" s="196"/>
      <c r="NQ784" s="196"/>
      <c r="NR784" s="196"/>
      <c r="NS784" s="196"/>
      <c r="NT784" s="196"/>
      <c r="NU784" s="196"/>
      <c r="NV784" s="196"/>
      <c r="NW784" s="196"/>
      <c r="NX784" s="196"/>
      <c r="NY784" s="196"/>
      <c r="NZ784" s="196"/>
      <c r="OA784" s="196"/>
      <c r="OB784" s="196"/>
      <c r="OC784" s="196"/>
      <c r="OD784" s="196"/>
      <c r="OE784" s="196"/>
      <c r="OF784" s="196"/>
      <c r="OG784" s="196"/>
      <c r="OH784" s="196"/>
      <c r="OI784" s="196"/>
      <c r="OJ784" s="196"/>
      <c r="OK784" s="196"/>
      <c r="OL784" s="196"/>
      <c r="AFC784" s="196"/>
      <c r="AFD784" s="196"/>
      <c r="AFE784" s="196"/>
      <c r="AFF784" s="196"/>
      <c r="AFG784" s="196"/>
      <c r="AFH784" s="196"/>
      <c r="AFI784" s="196"/>
      <c r="AFJ784" s="196"/>
      <c r="AFK784" s="196"/>
      <c r="AFL784" s="196"/>
      <c r="AFM784" s="196"/>
      <c r="AFN784" s="196"/>
      <c r="AFO784" s="196"/>
      <c r="AFP784" s="196"/>
      <c r="AFQ784" s="196"/>
      <c r="AFR784" s="196"/>
      <c r="AFS784" s="196"/>
      <c r="AFT784" s="196"/>
      <c r="AFU784" s="196"/>
      <c r="AFV784" s="196"/>
      <c r="AFW784" s="196"/>
      <c r="AFX784" s="196"/>
      <c r="AFY784" s="196"/>
      <c r="AFZ784" s="196"/>
      <c r="AGA784" s="196"/>
      <c r="AGB784" s="196"/>
      <c r="AGC784" s="196"/>
      <c r="AGD784" s="196"/>
      <c r="AGE784" s="196"/>
      <c r="AGF784" s="196"/>
      <c r="AGG784" s="196"/>
      <c r="AGH784" s="196"/>
      <c r="AGI784" s="196"/>
      <c r="AGJ784" s="196"/>
      <c r="AGK784" s="196"/>
      <c r="AGL784" s="196"/>
      <c r="AGM784" s="196"/>
      <c r="AGN784" s="196"/>
      <c r="AGO784" s="196"/>
      <c r="AGP784" s="196"/>
    </row>
    <row r="785" spans="1:874" ht="15.75" customHeight="1" x14ac:dyDescent="0.25">
      <c r="A785" s="196"/>
      <c r="B785" s="196"/>
      <c r="C785" s="196"/>
      <c r="D785" s="196"/>
      <c r="E785" s="196"/>
      <c r="F785" s="196"/>
      <c r="G785" s="196"/>
      <c r="H785" s="196"/>
      <c r="I785" s="196"/>
      <c r="J785" s="196"/>
      <c r="K785" s="196"/>
      <c r="L785" s="206"/>
      <c r="M785" s="196"/>
      <c r="N785" s="196"/>
      <c r="O785" s="196"/>
      <c r="P785" s="196"/>
      <c r="Q785" s="196"/>
      <c r="R785" s="196"/>
      <c r="S785" s="196"/>
      <c r="T785" s="196"/>
      <c r="U785" s="196"/>
      <c r="V785" s="196"/>
      <c r="W785" s="196"/>
      <c r="X785" s="196"/>
      <c r="Y785" s="196"/>
      <c r="Z785" s="196"/>
      <c r="AA785" s="196"/>
      <c r="AB785" s="196"/>
      <c r="AC785" s="196"/>
      <c r="AD785" s="196"/>
      <c r="AE785" s="196"/>
      <c r="AF785" s="196"/>
      <c r="AG785" s="196"/>
      <c r="AH785" s="196"/>
      <c r="AI785" s="196"/>
      <c r="AJ785" s="196"/>
      <c r="AK785" s="196"/>
      <c r="AL785" s="196"/>
      <c r="AM785" s="196"/>
      <c r="AN785" s="196"/>
      <c r="AO785" s="196"/>
      <c r="AP785" s="196"/>
      <c r="AQ785" s="196"/>
      <c r="AR785" s="196"/>
      <c r="AS785" s="196"/>
      <c r="AT785" s="196"/>
      <c r="AU785" s="196"/>
      <c r="AV785" s="196"/>
      <c r="AW785" s="196"/>
      <c r="AX785" s="196"/>
      <c r="AY785" s="196"/>
      <c r="AZ785" s="196"/>
      <c r="BA785" s="196"/>
      <c r="BB785" s="196"/>
      <c r="BC785" s="196"/>
      <c r="BD785" s="196"/>
      <c r="BE785" s="196"/>
      <c r="BF785" s="196"/>
      <c r="BG785" s="196"/>
      <c r="BH785" s="196"/>
      <c r="BI785" s="196"/>
      <c r="BJ785" s="196"/>
      <c r="BK785" s="196"/>
      <c r="BL785" s="196"/>
      <c r="BM785" s="196"/>
      <c r="BN785" s="196"/>
      <c r="BO785" s="196"/>
      <c r="BP785" s="196"/>
      <c r="BQ785" s="196"/>
      <c r="BR785" s="196"/>
      <c r="BS785" s="196"/>
      <c r="BT785" s="196"/>
      <c r="BU785" s="196"/>
      <c r="BV785" s="196"/>
      <c r="BW785" s="196"/>
      <c r="BX785" s="196"/>
      <c r="BY785" s="196"/>
      <c r="BZ785" s="196"/>
      <c r="CA785" s="196"/>
      <c r="CB785" s="196"/>
      <c r="CC785" s="196"/>
      <c r="CD785" s="196"/>
      <c r="CE785" s="196"/>
      <c r="CF785" s="196"/>
      <c r="CG785" s="196"/>
      <c r="CH785" s="196"/>
      <c r="CI785" s="196"/>
      <c r="CJ785" s="196"/>
      <c r="CK785" s="196"/>
      <c r="CL785" s="196"/>
      <c r="CM785" s="196"/>
      <c r="CN785" s="196"/>
      <c r="CO785" s="196"/>
      <c r="CP785" s="196"/>
      <c r="CQ785" s="196"/>
      <c r="CR785" s="196"/>
      <c r="CS785" s="196"/>
      <c r="CT785" s="196"/>
      <c r="CU785" s="196"/>
      <c r="CV785" s="196"/>
      <c r="CW785" s="196"/>
      <c r="CX785" s="196"/>
      <c r="CY785" s="196"/>
      <c r="CZ785" s="196"/>
      <c r="DA785" s="196"/>
      <c r="DB785" s="196"/>
      <c r="DC785" s="196"/>
      <c r="DD785" s="196"/>
      <c r="DE785" s="196"/>
      <c r="DF785" s="196"/>
      <c r="DG785" s="196"/>
      <c r="DH785" s="196"/>
      <c r="DI785" s="196"/>
      <c r="DJ785" s="196"/>
      <c r="DK785" s="196"/>
      <c r="DL785" s="196"/>
      <c r="DM785" s="196"/>
      <c r="DN785" s="196"/>
      <c r="DO785" s="196"/>
      <c r="DP785" s="196"/>
      <c r="DQ785" s="196"/>
      <c r="DR785" s="196"/>
      <c r="DS785" s="196"/>
      <c r="DT785" s="196"/>
      <c r="DU785" s="196"/>
      <c r="DV785" s="196"/>
      <c r="DW785" s="196"/>
      <c r="DX785" s="196"/>
      <c r="DY785" s="196"/>
      <c r="DZ785" s="196"/>
      <c r="EA785" s="196"/>
      <c r="EB785" s="196"/>
      <c r="EC785" s="196"/>
      <c r="ED785" s="196"/>
      <c r="EE785" s="196"/>
      <c r="EF785" s="196"/>
      <c r="EG785" s="196"/>
      <c r="EH785" s="196"/>
      <c r="EI785" s="196"/>
      <c r="EJ785" s="196"/>
      <c r="EK785" s="196"/>
      <c r="EL785" s="196"/>
      <c r="EM785" s="196"/>
      <c r="EN785" s="196"/>
      <c r="EO785" s="196"/>
      <c r="EP785" s="196"/>
      <c r="EQ785" s="196"/>
      <c r="ER785" s="196"/>
      <c r="ES785" s="196"/>
      <c r="ET785" s="196"/>
      <c r="EU785" s="196"/>
      <c r="EV785" s="196"/>
      <c r="EW785" s="196"/>
      <c r="EX785" s="196"/>
      <c r="EY785" s="196"/>
      <c r="EZ785" s="196"/>
      <c r="FA785" s="196"/>
      <c r="FB785" s="196"/>
      <c r="FC785" s="196"/>
      <c r="FD785" s="196"/>
      <c r="FE785" s="196"/>
      <c r="FF785" s="196"/>
      <c r="FG785" s="196"/>
      <c r="FH785" s="196"/>
      <c r="FI785" s="196"/>
      <c r="FJ785" s="196"/>
      <c r="FK785" s="196"/>
      <c r="FL785" s="196"/>
      <c r="FM785" s="196"/>
      <c r="FN785" s="196"/>
      <c r="FO785" s="196"/>
      <c r="FP785" s="196"/>
      <c r="FQ785" s="196"/>
      <c r="FR785" s="196"/>
      <c r="FS785" s="196"/>
      <c r="FT785" s="196"/>
      <c r="FU785" s="196"/>
      <c r="FV785" s="196"/>
      <c r="FW785" s="196"/>
      <c r="FX785" s="196"/>
      <c r="FY785" s="196"/>
      <c r="FZ785" s="196"/>
      <c r="GA785" s="196"/>
      <c r="GB785" s="196"/>
      <c r="GC785" s="196"/>
      <c r="GD785" s="196"/>
      <c r="GE785" s="196"/>
      <c r="GF785" s="196"/>
      <c r="GG785" s="196"/>
      <c r="GH785" s="196"/>
      <c r="GI785" s="196"/>
      <c r="GJ785" s="196"/>
      <c r="GK785" s="196"/>
      <c r="GL785" s="196"/>
      <c r="GM785" s="196"/>
      <c r="GN785" s="196"/>
      <c r="GO785" s="196"/>
      <c r="GP785" s="196"/>
      <c r="GQ785" s="196"/>
      <c r="GR785" s="196"/>
      <c r="GS785" s="196"/>
      <c r="GT785" s="196"/>
      <c r="GU785" s="196"/>
      <c r="GV785" s="196"/>
      <c r="GW785" s="196"/>
      <c r="GX785" s="196"/>
      <c r="GY785" s="196"/>
      <c r="GZ785" s="196"/>
      <c r="HA785" s="196"/>
      <c r="HB785" s="196"/>
      <c r="HC785" s="196"/>
      <c r="HD785" s="196"/>
      <c r="HE785" s="196"/>
      <c r="HF785" s="196"/>
      <c r="HG785" s="196"/>
      <c r="HH785" s="196"/>
      <c r="HI785" s="196"/>
      <c r="HJ785" s="196"/>
      <c r="HK785" s="196"/>
      <c r="HL785" s="196"/>
      <c r="HM785" s="196"/>
      <c r="HN785" s="196"/>
      <c r="HO785" s="196"/>
      <c r="HP785" s="196"/>
      <c r="HQ785" s="196"/>
      <c r="HR785" s="196"/>
      <c r="HS785" s="196"/>
      <c r="HT785" s="196"/>
      <c r="HU785" s="196"/>
      <c r="HV785" s="196"/>
      <c r="HW785" s="196"/>
      <c r="HX785" s="196"/>
      <c r="HY785" s="196"/>
      <c r="HZ785" s="196"/>
      <c r="IA785" s="196"/>
      <c r="IB785" s="196"/>
      <c r="IC785" s="196"/>
      <c r="ID785" s="196"/>
      <c r="IE785" s="196"/>
      <c r="IF785" s="196"/>
      <c r="IG785" s="196"/>
      <c r="IH785" s="196"/>
      <c r="II785" s="196"/>
      <c r="IJ785" s="196"/>
      <c r="IK785" s="196"/>
      <c r="IL785" s="196"/>
      <c r="IM785" s="196"/>
      <c r="IN785" s="196"/>
      <c r="IO785" s="196"/>
      <c r="IP785" s="196"/>
      <c r="IQ785" s="196"/>
      <c r="IR785" s="196"/>
      <c r="IS785" s="196"/>
      <c r="IT785" s="196"/>
      <c r="IU785" s="196"/>
      <c r="IV785" s="196"/>
      <c r="IW785" s="196"/>
      <c r="IX785" s="196"/>
      <c r="IY785" s="196"/>
      <c r="IZ785" s="196"/>
      <c r="JA785" s="196"/>
      <c r="JB785" s="196"/>
      <c r="JC785" s="196"/>
      <c r="JD785" s="196"/>
      <c r="JE785" s="196"/>
      <c r="JF785" s="196"/>
      <c r="JG785" s="196"/>
      <c r="JH785" s="196"/>
      <c r="JI785" s="196"/>
      <c r="JJ785" s="196"/>
      <c r="JK785" s="196"/>
      <c r="JL785" s="196"/>
      <c r="JM785" s="196"/>
      <c r="JN785" s="196"/>
      <c r="JO785" s="196"/>
      <c r="JP785" s="196"/>
      <c r="JQ785" s="196"/>
      <c r="JR785" s="196"/>
      <c r="JS785" s="196"/>
      <c r="JT785" s="196"/>
      <c r="JU785" s="196"/>
      <c r="JV785" s="196"/>
      <c r="JW785" s="196"/>
      <c r="JX785" s="196"/>
      <c r="JY785" s="196"/>
      <c r="JZ785" s="196"/>
      <c r="KA785" s="196"/>
      <c r="KB785" s="196"/>
      <c r="KC785" s="196"/>
      <c r="KD785" s="196"/>
      <c r="KE785" s="196"/>
      <c r="KF785" s="196"/>
      <c r="KG785" s="196"/>
      <c r="KH785" s="196"/>
      <c r="KI785" s="196"/>
      <c r="KJ785" s="196"/>
      <c r="KK785" s="196"/>
      <c r="KL785" s="196"/>
      <c r="KM785" s="196"/>
      <c r="KN785" s="196"/>
      <c r="KO785" s="196"/>
      <c r="KP785" s="196"/>
      <c r="KQ785" s="196"/>
      <c r="KR785" s="196"/>
      <c r="KS785" s="196"/>
      <c r="KT785" s="196"/>
      <c r="KU785" s="196"/>
      <c r="KV785" s="196"/>
      <c r="KW785" s="196"/>
      <c r="KX785" s="196"/>
      <c r="KY785" s="196"/>
      <c r="KZ785" s="196"/>
      <c r="LA785" s="196"/>
      <c r="LB785" s="196"/>
      <c r="LC785" s="196"/>
      <c r="LD785" s="196"/>
      <c r="LE785" s="196"/>
      <c r="LF785" s="196"/>
      <c r="LG785" s="196"/>
      <c r="LH785" s="196"/>
      <c r="LI785" s="196"/>
      <c r="LJ785" s="196"/>
      <c r="LK785" s="196"/>
      <c r="LL785" s="196"/>
      <c r="LM785" s="196"/>
      <c r="LN785" s="196"/>
      <c r="LO785" s="196"/>
      <c r="LP785" s="196"/>
      <c r="LQ785" s="196"/>
      <c r="LR785" s="196"/>
      <c r="LS785" s="196"/>
      <c r="LT785" s="196"/>
      <c r="LU785" s="196"/>
      <c r="LV785" s="196"/>
      <c r="LW785" s="196"/>
      <c r="LX785" s="196"/>
      <c r="LY785" s="196"/>
      <c r="LZ785" s="196"/>
      <c r="MA785" s="196"/>
      <c r="MB785" s="196"/>
      <c r="MC785" s="196"/>
      <c r="MD785" s="196"/>
      <c r="ME785" s="196"/>
      <c r="MF785" s="196"/>
      <c r="MG785" s="196"/>
      <c r="MH785" s="196"/>
      <c r="MI785" s="196"/>
      <c r="MJ785" s="196"/>
      <c r="MK785" s="196"/>
      <c r="ML785" s="196"/>
      <c r="MM785" s="196"/>
      <c r="MN785" s="196"/>
      <c r="MO785" s="196"/>
      <c r="MP785" s="196"/>
      <c r="MQ785" s="196"/>
      <c r="MR785" s="196"/>
      <c r="MS785" s="196"/>
      <c r="MT785" s="196"/>
      <c r="MU785" s="196"/>
      <c r="MV785" s="196"/>
      <c r="MW785" s="196"/>
      <c r="MX785" s="196"/>
      <c r="MY785" s="196"/>
      <c r="MZ785" s="196"/>
      <c r="NA785" s="196"/>
      <c r="NB785" s="196"/>
      <c r="NC785" s="196"/>
      <c r="ND785" s="196"/>
      <c r="NE785" s="196"/>
      <c r="NF785" s="196"/>
      <c r="NG785" s="196"/>
      <c r="NH785" s="196"/>
      <c r="NI785" s="196"/>
      <c r="NJ785" s="196"/>
      <c r="NK785" s="196"/>
      <c r="NL785" s="196"/>
      <c r="NM785" s="196"/>
      <c r="NN785" s="196"/>
      <c r="NO785" s="196"/>
      <c r="NP785" s="196"/>
      <c r="NQ785" s="196"/>
      <c r="NR785" s="196"/>
      <c r="NS785" s="196"/>
      <c r="NT785" s="196"/>
      <c r="NU785" s="196"/>
      <c r="NV785" s="196"/>
      <c r="NW785" s="196"/>
      <c r="NX785" s="196"/>
      <c r="NY785" s="196"/>
      <c r="NZ785" s="196"/>
      <c r="OA785" s="196"/>
      <c r="OB785" s="196"/>
      <c r="OC785" s="196"/>
      <c r="OD785" s="196"/>
      <c r="OE785" s="196"/>
      <c r="OF785" s="196"/>
      <c r="OG785" s="196"/>
      <c r="OH785" s="196"/>
      <c r="OI785" s="196"/>
      <c r="OJ785" s="196"/>
      <c r="OK785" s="196"/>
      <c r="OL785" s="196"/>
      <c r="AFC785" s="196"/>
      <c r="AFD785" s="196"/>
      <c r="AFE785" s="196"/>
      <c r="AFF785" s="196"/>
      <c r="AFG785" s="196"/>
      <c r="AFH785" s="196"/>
      <c r="AFI785" s="196"/>
      <c r="AFJ785" s="196"/>
      <c r="AFK785" s="196"/>
      <c r="AFL785" s="196"/>
      <c r="AFM785" s="196"/>
      <c r="AFN785" s="196"/>
      <c r="AFO785" s="196"/>
      <c r="AFP785" s="196"/>
      <c r="AFQ785" s="196"/>
      <c r="AFR785" s="196"/>
      <c r="AFS785" s="196"/>
      <c r="AFT785" s="196"/>
      <c r="AFU785" s="196"/>
      <c r="AFV785" s="196"/>
      <c r="AFW785" s="196"/>
      <c r="AFX785" s="196"/>
      <c r="AFY785" s="196"/>
      <c r="AFZ785" s="196"/>
      <c r="AGA785" s="196"/>
      <c r="AGB785" s="196"/>
      <c r="AGC785" s="196"/>
      <c r="AGD785" s="196"/>
      <c r="AGE785" s="196"/>
      <c r="AGF785" s="196"/>
      <c r="AGG785" s="196"/>
      <c r="AGH785" s="196"/>
      <c r="AGI785" s="196"/>
      <c r="AGJ785" s="196"/>
      <c r="AGK785" s="196"/>
      <c r="AGL785" s="196"/>
      <c r="AGM785" s="196"/>
      <c r="AGN785" s="196"/>
      <c r="AGO785" s="196"/>
      <c r="AGP785" s="196"/>
    </row>
    <row r="786" spans="1:874" ht="15.75" customHeight="1" x14ac:dyDescent="0.25">
      <c r="A786" s="196"/>
      <c r="B786" s="196"/>
      <c r="C786" s="196"/>
      <c r="D786" s="196"/>
      <c r="E786" s="196"/>
      <c r="F786" s="196"/>
      <c r="G786" s="196"/>
      <c r="H786" s="196"/>
      <c r="I786" s="196"/>
      <c r="J786" s="196"/>
      <c r="K786" s="196"/>
      <c r="L786" s="206"/>
      <c r="M786" s="196"/>
      <c r="N786" s="196"/>
      <c r="O786" s="196"/>
      <c r="P786" s="196"/>
      <c r="Q786" s="196"/>
      <c r="R786" s="196"/>
      <c r="S786" s="196"/>
      <c r="T786" s="196"/>
      <c r="U786" s="196"/>
      <c r="V786" s="196"/>
      <c r="W786" s="196"/>
      <c r="X786" s="196"/>
      <c r="Y786" s="196"/>
      <c r="Z786" s="196"/>
      <c r="AA786" s="196"/>
      <c r="AB786" s="196"/>
      <c r="AC786" s="196"/>
      <c r="AD786" s="196"/>
      <c r="AE786" s="196"/>
      <c r="AF786" s="196"/>
      <c r="AG786" s="196"/>
      <c r="AH786" s="196"/>
      <c r="AI786" s="196"/>
      <c r="AJ786" s="196"/>
      <c r="AK786" s="196"/>
      <c r="AL786" s="196"/>
      <c r="AM786" s="196"/>
      <c r="AN786" s="196"/>
      <c r="AO786" s="196"/>
      <c r="AP786" s="196"/>
      <c r="AQ786" s="196"/>
      <c r="AR786" s="196"/>
      <c r="AS786" s="196"/>
      <c r="AT786" s="196"/>
      <c r="AU786" s="196"/>
      <c r="AV786" s="196"/>
      <c r="AW786" s="196"/>
      <c r="AX786" s="196"/>
      <c r="AY786" s="196"/>
      <c r="AZ786" s="196"/>
      <c r="BA786" s="196"/>
      <c r="BB786" s="196"/>
      <c r="BC786" s="196"/>
      <c r="BD786" s="196"/>
      <c r="BE786" s="196"/>
      <c r="BF786" s="196"/>
      <c r="BG786" s="196"/>
      <c r="BH786" s="196"/>
      <c r="BI786" s="196"/>
      <c r="BJ786" s="196"/>
      <c r="BK786" s="196"/>
      <c r="BL786" s="196"/>
      <c r="BM786" s="196"/>
      <c r="BN786" s="196"/>
      <c r="BO786" s="196"/>
      <c r="BP786" s="196"/>
      <c r="BQ786" s="196"/>
      <c r="BR786" s="196"/>
      <c r="BS786" s="196"/>
      <c r="BT786" s="196"/>
      <c r="BU786" s="196"/>
      <c r="BV786" s="196"/>
      <c r="BW786" s="196"/>
      <c r="BX786" s="196"/>
      <c r="BY786" s="196"/>
      <c r="BZ786" s="196"/>
      <c r="CA786" s="196"/>
      <c r="CB786" s="196"/>
      <c r="CC786" s="196"/>
      <c r="CD786" s="196"/>
      <c r="CE786" s="196"/>
      <c r="CF786" s="196"/>
      <c r="CG786" s="196"/>
      <c r="CH786" s="196"/>
      <c r="CI786" s="196"/>
      <c r="CJ786" s="196"/>
      <c r="CK786" s="196"/>
      <c r="CL786" s="196"/>
      <c r="CM786" s="196"/>
      <c r="CN786" s="196"/>
      <c r="CO786" s="196"/>
      <c r="CP786" s="196"/>
      <c r="CQ786" s="196"/>
      <c r="CR786" s="196"/>
      <c r="CS786" s="196"/>
      <c r="CT786" s="196"/>
      <c r="CU786" s="196"/>
      <c r="CV786" s="196"/>
      <c r="CW786" s="196"/>
      <c r="CX786" s="196"/>
      <c r="CY786" s="196"/>
      <c r="CZ786" s="196"/>
      <c r="DA786" s="196"/>
      <c r="DB786" s="196"/>
      <c r="DC786" s="196"/>
      <c r="DD786" s="196"/>
      <c r="DE786" s="196"/>
      <c r="DF786" s="196"/>
      <c r="DG786" s="196"/>
      <c r="DH786" s="196"/>
      <c r="DI786" s="196"/>
      <c r="DJ786" s="196"/>
      <c r="DK786" s="196"/>
      <c r="DL786" s="196"/>
      <c r="DM786" s="196"/>
      <c r="DN786" s="196"/>
      <c r="DO786" s="196"/>
      <c r="DP786" s="196"/>
      <c r="DQ786" s="196"/>
      <c r="DR786" s="196"/>
      <c r="DS786" s="196"/>
      <c r="DT786" s="196"/>
      <c r="DU786" s="196"/>
      <c r="DV786" s="196"/>
      <c r="DW786" s="196"/>
      <c r="DX786" s="196"/>
      <c r="DY786" s="196"/>
      <c r="DZ786" s="196"/>
      <c r="EA786" s="196"/>
      <c r="EB786" s="196"/>
      <c r="EC786" s="196"/>
      <c r="ED786" s="196"/>
      <c r="EE786" s="196"/>
      <c r="EF786" s="196"/>
      <c r="EG786" s="196"/>
      <c r="EH786" s="196"/>
      <c r="EI786" s="196"/>
      <c r="EJ786" s="196"/>
      <c r="EK786" s="196"/>
      <c r="EL786" s="196"/>
      <c r="EM786" s="196"/>
      <c r="EN786" s="196"/>
      <c r="EO786" s="196"/>
      <c r="EP786" s="196"/>
      <c r="EQ786" s="196"/>
      <c r="ER786" s="196"/>
      <c r="ES786" s="196"/>
      <c r="ET786" s="196"/>
      <c r="EU786" s="196"/>
      <c r="EV786" s="196"/>
      <c r="EW786" s="196"/>
      <c r="EX786" s="196"/>
      <c r="EY786" s="196"/>
      <c r="EZ786" s="196"/>
      <c r="FA786" s="196"/>
      <c r="FB786" s="196"/>
      <c r="FC786" s="196"/>
      <c r="FD786" s="196"/>
      <c r="FE786" s="196"/>
      <c r="FF786" s="196"/>
      <c r="FG786" s="196"/>
      <c r="FH786" s="196"/>
      <c r="FI786" s="196"/>
      <c r="FJ786" s="196"/>
      <c r="FK786" s="196"/>
      <c r="FL786" s="196"/>
      <c r="FM786" s="196"/>
      <c r="FN786" s="196"/>
      <c r="FO786" s="196"/>
      <c r="FP786" s="196"/>
      <c r="FQ786" s="196"/>
      <c r="FR786" s="196"/>
      <c r="FS786" s="196"/>
      <c r="FT786" s="196"/>
      <c r="FU786" s="196"/>
      <c r="FV786" s="196"/>
      <c r="FW786" s="196"/>
      <c r="FX786" s="196"/>
      <c r="FY786" s="196"/>
      <c r="FZ786" s="196"/>
      <c r="GA786" s="196"/>
      <c r="GB786" s="196"/>
      <c r="GC786" s="196"/>
      <c r="GD786" s="196"/>
      <c r="GE786" s="196"/>
      <c r="GF786" s="196"/>
      <c r="GG786" s="196"/>
      <c r="GH786" s="196"/>
      <c r="GI786" s="196"/>
      <c r="GJ786" s="196"/>
      <c r="GK786" s="196"/>
      <c r="GL786" s="196"/>
      <c r="GM786" s="196"/>
      <c r="GN786" s="196"/>
      <c r="GO786" s="196"/>
      <c r="GP786" s="196"/>
      <c r="GQ786" s="196"/>
      <c r="GR786" s="196"/>
      <c r="GS786" s="196"/>
      <c r="GT786" s="196"/>
      <c r="GU786" s="196"/>
      <c r="GV786" s="196"/>
      <c r="GW786" s="196"/>
      <c r="GX786" s="196"/>
      <c r="GY786" s="196"/>
      <c r="GZ786" s="196"/>
      <c r="HA786" s="196"/>
      <c r="HB786" s="196"/>
      <c r="HC786" s="196"/>
      <c r="HD786" s="196"/>
      <c r="HE786" s="196"/>
      <c r="HF786" s="196"/>
      <c r="HG786" s="196"/>
      <c r="HH786" s="196"/>
      <c r="HI786" s="196"/>
      <c r="HJ786" s="196"/>
      <c r="HK786" s="196"/>
      <c r="HL786" s="196"/>
      <c r="HM786" s="196"/>
      <c r="HN786" s="196"/>
      <c r="HO786" s="196"/>
      <c r="HP786" s="196"/>
      <c r="HQ786" s="196"/>
      <c r="HR786" s="196"/>
      <c r="HS786" s="196"/>
      <c r="HT786" s="196"/>
      <c r="HU786" s="196"/>
      <c r="HV786" s="196"/>
      <c r="HW786" s="196"/>
      <c r="HX786" s="196"/>
      <c r="HY786" s="196"/>
      <c r="HZ786" s="196"/>
      <c r="IA786" s="196"/>
      <c r="IB786" s="196"/>
      <c r="IC786" s="196"/>
      <c r="ID786" s="196"/>
      <c r="IE786" s="196"/>
      <c r="IF786" s="196"/>
      <c r="IG786" s="196"/>
      <c r="IH786" s="196"/>
      <c r="II786" s="196"/>
      <c r="IJ786" s="196"/>
      <c r="IK786" s="196"/>
      <c r="IL786" s="196"/>
      <c r="IM786" s="196"/>
      <c r="IN786" s="196"/>
      <c r="IO786" s="196"/>
      <c r="IP786" s="196"/>
      <c r="IQ786" s="196"/>
      <c r="IR786" s="196"/>
      <c r="IS786" s="196"/>
      <c r="IT786" s="196"/>
      <c r="IU786" s="196"/>
      <c r="IV786" s="196"/>
      <c r="IW786" s="196"/>
      <c r="IX786" s="196"/>
      <c r="IY786" s="196"/>
      <c r="IZ786" s="196"/>
      <c r="JA786" s="196"/>
      <c r="JB786" s="196"/>
      <c r="JC786" s="196"/>
      <c r="JD786" s="196"/>
      <c r="JE786" s="196"/>
      <c r="JF786" s="196"/>
      <c r="JG786" s="196"/>
      <c r="JH786" s="196"/>
      <c r="JI786" s="196"/>
      <c r="JJ786" s="196"/>
      <c r="JK786" s="196"/>
      <c r="JL786" s="196"/>
      <c r="JM786" s="196"/>
      <c r="JN786" s="196"/>
      <c r="JO786" s="196"/>
      <c r="JP786" s="196"/>
      <c r="JQ786" s="196"/>
      <c r="JR786" s="196"/>
      <c r="JS786" s="196"/>
      <c r="JT786" s="196"/>
      <c r="JU786" s="196"/>
      <c r="JV786" s="196"/>
      <c r="JW786" s="196"/>
      <c r="JX786" s="196"/>
      <c r="JY786" s="196"/>
      <c r="JZ786" s="196"/>
      <c r="KA786" s="196"/>
      <c r="KB786" s="196"/>
      <c r="KC786" s="196"/>
      <c r="KD786" s="196"/>
      <c r="KE786" s="196"/>
      <c r="KF786" s="196"/>
      <c r="KG786" s="196"/>
      <c r="KH786" s="196"/>
      <c r="KI786" s="196"/>
      <c r="KJ786" s="196"/>
      <c r="KK786" s="196"/>
      <c r="KL786" s="196"/>
      <c r="KM786" s="196"/>
      <c r="KN786" s="196"/>
      <c r="KO786" s="196"/>
      <c r="KP786" s="196"/>
      <c r="KQ786" s="196"/>
      <c r="KR786" s="196"/>
      <c r="KS786" s="196"/>
      <c r="KT786" s="196"/>
      <c r="KU786" s="196"/>
      <c r="KV786" s="196"/>
      <c r="KW786" s="196"/>
      <c r="KX786" s="196"/>
      <c r="KY786" s="196"/>
      <c r="KZ786" s="196"/>
      <c r="LA786" s="196"/>
      <c r="LB786" s="196"/>
      <c r="LC786" s="196"/>
      <c r="LD786" s="196"/>
      <c r="LE786" s="196"/>
      <c r="LF786" s="196"/>
      <c r="LG786" s="196"/>
      <c r="LH786" s="196"/>
      <c r="LI786" s="196"/>
      <c r="LJ786" s="196"/>
      <c r="LK786" s="196"/>
      <c r="LL786" s="196"/>
      <c r="LM786" s="196"/>
      <c r="LN786" s="196"/>
      <c r="LO786" s="196"/>
      <c r="LP786" s="196"/>
      <c r="LQ786" s="196"/>
      <c r="LR786" s="196"/>
      <c r="LS786" s="196"/>
      <c r="LT786" s="196"/>
      <c r="LU786" s="196"/>
      <c r="LV786" s="196"/>
      <c r="LW786" s="196"/>
      <c r="LX786" s="196"/>
      <c r="LY786" s="196"/>
      <c r="LZ786" s="196"/>
      <c r="MA786" s="196"/>
      <c r="MB786" s="196"/>
      <c r="MC786" s="196"/>
      <c r="MD786" s="196"/>
      <c r="ME786" s="196"/>
      <c r="MF786" s="196"/>
      <c r="MG786" s="196"/>
      <c r="MH786" s="196"/>
      <c r="MI786" s="196"/>
      <c r="MJ786" s="196"/>
      <c r="MK786" s="196"/>
      <c r="ML786" s="196"/>
      <c r="MM786" s="196"/>
      <c r="MN786" s="196"/>
      <c r="MO786" s="196"/>
      <c r="MP786" s="196"/>
      <c r="MQ786" s="196"/>
      <c r="MR786" s="196"/>
      <c r="MS786" s="196"/>
      <c r="MT786" s="196"/>
      <c r="MU786" s="196"/>
      <c r="MV786" s="196"/>
      <c r="MW786" s="196"/>
      <c r="MX786" s="196"/>
      <c r="MY786" s="196"/>
      <c r="MZ786" s="196"/>
      <c r="NA786" s="196"/>
      <c r="NB786" s="196"/>
      <c r="NC786" s="196"/>
      <c r="ND786" s="196"/>
      <c r="NE786" s="196"/>
      <c r="NF786" s="196"/>
      <c r="NG786" s="196"/>
      <c r="NH786" s="196"/>
      <c r="NI786" s="196"/>
      <c r="NJ786" s="196"/>
      <c r="NK786" s="196"/>
      <c r="NL786" s="196"/>
      <c r="NM786" s="196"/>
      <c r="NN786" s="196"/>
      <c r="NO786" s="196"/>
      <c r="NP786" s="196"/>
      <c r="NQ786" s="196"/>
      <c r="NR786" s="196"/>
      <c r="NS786" s="196"/>
      <c r="NT786" s="196"/>
      <c r="NU786" s="196"/>
      <c r="NV786" s="196"/>
      <c r="NW786" s="196"/>
      <c r="NX786" s="196"/>
      <c r="NY786" s="196"/>
      <c r="NZ786" s="196"/>
      <c r="OA786" s="196"/>
      <c r="OB786" s="196"/>
      <c r="OC786" s="196"/>
      <c r="OD786" s="196"/>
      <c r="OE786" s="196"/>
      <c r="OF786" s="196"/>
      <c r="OG786" s="196"/>
      <c r="OH786" s="196"/>
      <c r="OI786" s="196"/>
      <c r="OJ786" s="196"/>
      <c r="OK786" s="196"/>
      <c r="OL786" s="196"/>
      <c r="AFC786" s="196"/>
      <c r="AFD786" s="196"/>
      <c r="AFE786" s="196"/>
      <c r="AFF786" s="196"/>
      <c r="AFG786" s="196"/>
      <c r="AFH786" s="196"/>
      <c r="AFI786" s="196"/>
      <c r="AFJ786" s="196"/>
      <c r="AFK786" s="196"/>
      <c r="AFL786" s="196"/>
      <c r="AFM786" s="196"/>
      <c r="AFN786" s="196"/>
      <c r="AFO786" s="196"/>
      <c r="AFP786" s="196"/>
      <c r="AFQ786" s="196"/>
      <c r="AFR786" s="196"/>
      <c r="AFS786" s="196"/>
      <c r="AFT786" s="196"/>
      <c r="AFU786" s="196"/>
      <c r="AFV786" s="196"/>
      <c r="AFW786" s="196"/>
      <c r="AFX786" s="196"/>
      <c r="AFY786" s="196"/>
      <c r="AFZ786" s="196"/>
      <c r="AGA786" s="196"/>
      <c r="AGB786" s="196"/>
      <c r="AGC786" s="196"/>
      <c r="AGD786" s="196"/>
      <c r="AGE786" s="196"/>
      <c r="AGF786" s="196"/>
      <c r="AGG786" s="196"/>
      <c r="AGH786" s="196"/>
      <c r="AGI786" s="196"/>
      <c r="AGJ786" s="196"/>
      <c r="AGK786" s="196"/>
      <c r="AGL786" s="196"/>
      <c r="AGM786" s="196"/>
      <c r="AGN786" s="196"/>
      <c r="AGO786" s="196"/>
      <c r="AGP786" s="196"/>
    </row>
    <row r="787" spans="1:874" ht="15.75" customHeight="1" x14ac:dyDescent="0.25">
      <c r="A787" s="196"/>
      <c r="B787" s="196"/>
      <c r="C787" s="196"/>
      <c r="D787" s="196"/>
      <c r="E787" s="196"/>
      <c r="F787" s="196"/>
      <c r="G787" s="196"/>
      <c r="H787" s="196"/>
      <c r="I787" s="196"/>
      <c r="J787" s="196"/>
      <c r="K787" s="196"/>
      <c r="L787" s="206"/>
      <c r="M787" s="196"/>
      <c r="N787" s="196"/>
      <c r="O787" s="196"/>
      <c r="P787" s="196"/>
      <c r="Q787" s="196"/>
      <c r="R787" s="196"/>
      <c r="S787" s="196"/>
      <c r="T787" s="196"/>
      <c r="U787" s="196"/>
      <c r="V787" s="196"/>
      <c r="W787" s="196"/>
      <c r="X787" s="196"/>
      <c r="Y787" s="196"/>
      <c r="Z787" s="196"/>
      <c r="AA787" s="196"/>
      <c r="AB787" s="196"/>
      <c r="AC787" s="196"/>
      <c r="AD787" s="196"/>
      <c r="AE787" s="196"/>
      <c r="AF787" s="196"/>
      <c r="AG787" s="196"/>
      <c r="AH787" s="196"/>
      <c r="AI787" s="196"/>
      <c r="AJ787" s="196"/>
      <c r="AK787" s="196"/>
      <c r="AL787" s="196"/>
      <c r="AM787" s="196"/>
      <c r="AN787" s="196"/>
      <c r="AO787" s="196"/>
      <c r="AP787" s="196"/>
      <c r="AQ787" s="196"/>
      <c r="AR787" s="196"/>
      <c r="AS787" s="196"/>
      <c r="AT787" s="196"/>
      <c r="AU787" s="196"/>
      <c r="AV787" s="196"/>
      <c r="AW787" s="196"/>
      <c r="AX787" s="196"/>
      <c r="AY787" s="196"/>
      <c r="AZ787" s="196"/>
      <c r="BA787" s="196"/>
      <c r="BB787" s="196"/>
      <c r="BC787" s="196"/>
      <c r="BD787" s="196"/>
      <c r="BE787" s="196"/>
      <c r="BF787" s="196"/>
      <c r="BG787" s="196"/>
      <c r="BH787" s="196"/>
      <c r="BI787" s="196"/>
      <c r="BJ787" s="196"/>
      <c r="BK787" s="196"/>
      <c r="BL787" s="196"/>
      <c r="BM787" s="196"/>
      <c r="BN787" s="196"/>
      <c r="BO787" s="196"/>
      <c r="BP787" s="196"/>
      <c r="BQ787" s="196"/>
      <c r="BR787" s="196"/>
      <c r="BS787" s="196"/>
      <c r="BT787" s="196"/>
      <c r="BU787" s="196"/>
      <c r="BV787" s="196"/>
      <c r="BW787" s="196"/>
      <c r="BX787" s="196"/>
      <c r="BY787" s="196"/>
      <c r="BZ787" s="196"/>
      <c r="CA787" s="196"/>
      <c r="CB787" s="196"/>
      <c r="CC787" s="196"/>
      <c r="CD787" s="196"/>
      <c r="CE787" s="196"/>
      <c r="CF787" s="196"/>
      <c r="CG787" s="196"/>
      <c r="CH787" s="196"/>
      <c r="CI787" s="196"/>
      <c r="CJ787" s="196"/>
      <c r="CK787" s="196"/>
      <c r="CL787" s="196"/>
      <c r="CM787" s="196"/>
      <c r="CN787" s="196"/>
      <c r="CO787" s="196"/>
      <c r="CP787" s="196"/>
      <c r="CQ787" s="196"/>
      <c r="CR787" s="196"/>
      <c r="CS787" s="196"/>
      <c r="CT787" s="196"/>
      <c r="CU787" s="196"/>
      <c r="CV787" s="196"/>
      <c r="CW787" s="196"/>
      <c r="CX787" s="196"/>
      <c r="CY787" s="196"/>
      <c r="CZ787" s="196"/>
      <c r="DA787" s="196"/>
      <c r="DB787" s="196"/>
      <c r="DC787" s="196"/>
      <c r="DD787" s="196"/>
      <c r="DE787" s="196"/>
      <c r="DF787" s="196"/>
      <c r="DG787" s="196"/>
      <c r="DH787" s="196"/>
      <c r="DI787" s="196"/>
      <c r="DJ787" s="196"/>
      <c r="DK787" s="196"/>
      <c r="DL787" s="196"/>
      <c r="DM787" s="196"/>
      <c r="DN787" s="196"/>
      <c r="DO787" s="196"/>
      <c r="DP787" s="196"/>
      <c r="DQ787" s="196"/>
      <c r="DR787" s="196"/>
      <c r="DS787" s="196"/>
      <c r="DT787" s="196"/>
      <c r="DU787" s="196"/>
      <c r="DV787" s="196"/>
      <c r="DW787" s="196"/>
      <c r="DX787" s="196"/>
      <c r="DY787" s="196"/>
      <c r="DZ787" s="196"/>
      <c r="EA787" s="196"/>
      <c r="EB787" s="196"/>
      <c r="EC787" s="196"/>
      <c r="ED787" s="196"/>
      <c r="EE787" s="196"/>
      <c r="EF787" s="196"/>
      <c r="EG787" s="196"/>
      <c r="EH787" s="196"/>
      <c r="EI787" s="196"/>
      <c r="EJ787" s="196"/>
      <c r="EK787" s="196"/>
      <c r="EL787" s="196"/>
      <c r="EM787" s="196"/>
      <c r="EN787" s="196"/>
      <c r="EO787" s="196"/>
      <c r="EP787" s="196"/>
      <c r="EQ787" s="196"/>
      <c r="ER787" s="196"/>
      <c r="ES787" s="196"/>
      <c r="ET787" s="196"/>
      <c r="EU787" s="196"/>
      <c r="EV787" s="196"/>
      <c r="EW787" s="196"/>
      <c r="EX787" s="196"/>
      <c r="EY787" s="196"/>
      <c r="EZ787" s="196"/>
      <c r="FA787" s="196"/>
      <c r="FB787" s="196"/>
      <c r="FC787" s="196"/>
      <c r="FD787" s="196"/>
      <c r="FE787" s="196"/>
      <c r="FF787" s="196"/>
      <c r="FG787" s="196"/>
      <c r="FH787" s="196"/>
      <c r="FI787" s="196"/>
      <c r="FJ787" s="196"/>
      <c r="FK787" s="196"/>
      <c r="FL787" s="196"/>
      <c r="FM787" s="196"/>
      <c r="FN787" s="196"/>
      <c r="FO787" s="196"/>
      <c r="FP787" s="196"/>
      <c r="FQ787" s="196"/>
      <c r="FR787" s="196"/>
      <c r="FS787" s="196"/>
      <c r="FT787" s="196"/>
      <c r="FU787" s="196"/>
      <c r="FV787" s="196"/>
      <c r="FW787" s="196"/>
      <c r="FX787" s="196"/>
      <c r="FY787" s="196"/>
      <c r="FZ787" s="196"/>
      <c r="GA787" s="196"/>
      <c r="GB787" s="196"/>
      <c r="GC787" s="196"/>
      <c r="GD787" s="196"/>
      <c r="GE787" s="196"/>
      <c r="GF787" s="196"/>
      <c r="GG787" s="196"/>
      <c r="GH787" s="196"/>
      <c r="GI787" s="196"/>
      <c r="GJ787" s="196"/>
      <c r="GK787" s="196"/>
      <c r="GL787" s="196"/>
      <c r="GM787" s="196"/>
      <c r="GN787" s="196"/>
      <c r="GO787" s="196"/>
      <c r="GP787" s="196"/>
      <c r="GQ787" s="196"/>
      <c r="GR787" s="196"/>
      <c r="GS787" s="196"/>
      <c r="GT787" s="196"/>
      <c r="GU787" s="196"/>
      <c r="GV787" s="196"/>
      <c r="GW787" s="196"/>
      <c r="GX787" s="196"/>
      <c r="GY787" s="196"/>
      <c r="GZ787" s="196"/>
      <c r="HA787" s="196"/>
      <c r="HB787" s="196"/>
      <c r="HC787" s="196"/>
      <c r="HD787" s="196"/>
      <c r="HE787" s="196"/>
      <c r="HF787" s="196"/>
      <c r="HG787" s="196"/>
      <c r="HH787" s="196"/>
      <c r="HI787" s="196"/>
      <c r="HJ787" s="196"/>
      <c r="HK787" s="196"/>
      <c r="HL787" s="196"/>
      <c r="HM787" s="196"/>
      <c r="HN787" s="196"/>
      <c r="HO787" s="196"/>
      <c r="HP787" s="196"/>
      <c r="HQ787" s="196"/>
      <c r="HR787" s="196"/>
      <c r="HS787" s="196"/>
      <c r="HT787" s="196"/>
      <c r="HU787" s="196"/>
      <c r="HV787" s="196"/>
      <c r="HW787" s="196"/>
      <c r="HX787" s="196"/>
      <c r="HY787" s="196"/>
      <c r="HZ787" s="196"/>
      <c r="IA787" s="196"/>
      <c r="IB787" s="196"/>
      <c r="IC787" s="196"/>
      <c r="ID787" s="196"/>
      <c r="IE787" s="196"/>
      <c r="IF787" s="196"/>
      <c r="IG787" s="196"/>
      <c r="IH787" s="196"/>
      <c r="II787" s="196"/>
      <c r="IJ787" s="196"/>
      <c r="IK787" s="196"/>
      <c r="IL787" s="196"/>
      <c r="IM787" s="196"/>
      <c r="IN787" s="196"/>
      <c r="IO787" s="196"/>
      <c r="IP787" s="196"/>
      <c r="IQ787" s="196"/>
      <c r="IR787" s="196"/>
      <c r="IS787" s="196"/>
      <c r="IT787" s="196"/>
      <c r="IU787" s="196"/>
      <c r="IV787" s="196"/>
      <c r="IW787" s="196"/>
      <c r="IX787" s="196"/>
      <c r="IY787" s="196"/>
      <c r="IZ787" s="196"/>
      <c r="JA787" s="196"/>
      <c r="JB787" s="196"/>
      <c r="JC787" s="196"/>
      <c r="JD787" s="196"/>
      <c r="JE787" s="196"/>
      <c r="JF787" s="196"/>
      <c r="JG787" s="196"/>
      <c r="JH787" s="196"/>
      <c r="JI787" s="196"/>
      <c r="JJ787" s="196"/>
      <c r="JK787" s="196"/>
      <c r="JL787" s="196"/>
      <c r="JM787" s="196"/>
      <c r="JN787" s="196"/>
      <c r="JO787" s="196"/>
      <c r="JP787" s="196"/>
      <c r="JQ787" s="196"/>
      <c r="JR787" s="196"/>
      <c r="JS787" s="196"/>
      <c r="JT787" s="196"/>
      <c r="JU787" s="196"/>
      <c r="JV787" s="196"/>
      <c r="JW787" s="196"/>
      <c r="JX787" s="196"/>
      <c r="JY787" s="196"/>
      <c r="JZ787" s="196"/>
      <c r="KA787" s="196"/>
      <c r="KB787" s="196"/>
      <c r="KC787" s="196"/>
      <c r="KD787" s="196"/>
      <c r="KE787" s="196"/>
      <c r="KF787" s="196"/>
      <c r="KG787" s="196"/>
      <c r="KH787" s="196"/>
      <c r="KI787" s="196"/>
      <c r="KJ787" s="196"/>
      <c r="KK787" s="196"/>
      <c r="KL787" s="196"/>
      <c r="KM787" s="196"/>
      <c r="KN787" s="196"/>
      <c r="KO787" s="196"/>
      <c r="KP787" s="196"/>
      <c r="KQ787" s="196"/>
      <c r="KR787" s="196"/>
      <c r="KS787" s="196"/>
      <c r="KT787" s="196"/>
      <c r="KU787" s="196"/>
      <c r="KV787" s="196"/>
      <c r="KW787" s="196"/>
      <c r="KX787" s="196"/>
      <c r="KY787" s="196"/>
      <c r="KZ787" s="196"/>
      <c r="LA787" s="196"/>
      <c r="LB787" s="196"/>
      <c r="LC787" s="196"/>
      <c r="LD787" s="196"/>
      <c r="LE787" s="196"/>
      <c r="LF787" s="196"/>
      <c r="LG787" s="196"/>
      <c r="LH787" s="196"/>
      <c r="LI787" s="196"/>
      <c r="LJ787" s="196"/>
      <c r="LK787" s="196"/>
      <c r="LL787" s="196"/>
      <c r="LM787" s="196"/>
      <c r="LN787" s="196"/>
      <c r="LO787" s="196"/>
      <c r="LP787" s="196"/>
      <c r="LQ787" s="196"/>
      <c r="LR787" s="196"/>
      <c r="LS787" s="196"/>
      <c r="LT787" s="196"/>
      <c r="LU787" s="196"/>
      <c r="LV787" s="196"/>
      <c r="LW787" s="196"/>
      <c r="LX787" s="196"/>
      <c r="LY787" s="196"/>
      <c r="LZ787" s="196"/>
      <c r="MA787" s="196"/>
      <c r="MB787" s="196"/>
      <c r="MC787" s="196"/>
      <c r="MD787" s="196"/>
      <c r="ME787" s="196"/>
      <c r="MF787" s="196"/>
      <c r="MG787" s="196"/>
      <c r="MH787" s="196"/>
      <c r="MI787" s="196"/>
      <c r="MJ787" s="196"/>
      <c r="MK787" s="196"/>
      <c r="ML787" s="196"/>
      <c r="MM787" s="196"/>
      <c r="MN787" s="196"/>
      <c r="MO787" s="196"/>
      <c r="MP787" s="196"/>
      <c r="MQ787" s="196"/>
      <c r="MR787" s="196"/>
      <c r="MS787" s="196"/>
      <c r="MT787" s="196"/>
      <c r="MU787" s="196"/>
      <c r="MV787" s="196"/>
      <c r="MW787" s="196"/>
      <c r="MX787" s="196"/>
      <c r="MY787" s="196"/>
      <c r="MZ787" s="196"/>
      <c r="NA787" s="196"/>
      <c r="NB787" s="196"/>
      <c r="NC787" s="196"/>
      <c r="ND787" s="196"/>
      <c r="NE787" s="196"/>
      <c r="NF787" s="196"/>
      <c r="NG787" s="196"/>
      <c r="NH787" s="196"/>
      <c r="NI787" s="196"/>
      <c r="NJ787" s="196"/>
      <c r="NK787" s="196"/>
      <c r="NL787" s="196"/>
      <c r="NM787" s="196"/>
      <c r="NN787" s="196"/>
      <c r="NO787" s="196"/>
      <c r="NP787" s="196"/>
      <c r="NQ787" s="196"/>
      <c r="NR787" s="196"/>
      <c r="NS787" s="196"/>
      <c r="NT787" s="196"/>
      <c r="NU787" s="196"/>
      <c r="NV787" s="196"/>
      <c r="NW787" s="196"/>
      <c r="NX787" s="196"/>
      <c r="NY787" s="196"/>
      <c r="NZ787" s="196"/>
      <c r="OA787" s="196"/>
      <c r="OB787" s="196"/>
      <c r="OC787" s="196"/>
      <c r="OD787" s="196"/>
      <c r="OE787" s="196"/>
      <c r="OF787" s="196"/>
      <c r="OG787" s="196"/>
      <c r="OH787" s="196"/>
      <c r="OI787" s="196"/>
      <c r="OJ787" s="196"/>
      <c r="OK787" s="196"/>
      <c r="OL787" s="196"/>
      <c r="AFC787" s="196"/>
      <c r="AFD787" s="196"/>
      <c r="AFE787" s="196"/>
      <c r="AFF787" s="196"/>
      <c r="AFG787" s="196"/>
      <c r="AFH787" s="196"/>
      <c r="AFI787" s="196"/>
      <c r="AFJ787" s="196"/>
      <c r="AFK787" s="196"/>
      <c r="AFL787" s="196"/>
      <c r="AFM787" s="196"/>
      <c r="AFN787" s="196"/>
      <c r="AFO787" s="196"/>
      <c r="AFP787" s="196"/>
      <c r="AFQ787" s="196"/>
      <c r="AFR787" s="196"/>
      <c r="AFS787" s="196"/>
      <c r="AFT787" s="196"/>
      <c r="AFU787" s="196"/>
      <c r="AFV787" s="196"/>
      <c r="AFW787" s="196"/>
      <c r="AFX787" s="196"/>
      <c r="AFY787" s="196"/>
      <c r="AFZ787" s="196"/>
      <c r="AGA787" s="196"/>
      <c r="AGB787" s="196"/>
      <c r="AGC787" s="196"/>
      <c r="AGD787" s="196"/>
      <c r="AGE787" s="196"/>
      <c r="AGF787" s="196"/>
      <c r="AGG787" s="196"/>
      <c r="AGH787" s="196"/>
      <c r="AGI787" s="196"/>
      <c r="AGJ787" s="196"/>
      <c r="AGK787" s="196"/>
      <c r="AGL787" s="196"/>
      <c r="AGM787" s="196"/>
      <c r="AGN787" s="196"/>
      <c r="AGO787" s="196"/>
      <c r="AGP787" s="196"/>
    </row>
    <row r="788" spans="1:874" ht="15.75" customHeight="1" x14ac:dyDescent="0.25">
      <c r="A788" s="196"/>
      <c r="B788" s="196"/>
      <c r="C788" s="196"/>
      <c r="D788" s="196"/>
      <c r="E788" s="196"/>
      <c r="F788" s="196"/>
      <c r="G788" s="196"/>
      <c r="H788" s="196"/>
      <c r="I788" s="196"/>
      <c r="J788" s="196"/>
      <c r="K788" s="196"/>
      <c r="L788" s="206"/>
      <c r="M788" s="196"/>
      <c r="N788" s="196"/>
      <c r="O788" s="196"/>
      <c r="P788" s="196"/>
      <c r="Q788" s="196"/>
      <c r="R788" s="196"/>
      <c r="S788" s="196"/>
      <c r="T788" s="196"/>
      <c r="U788" s="196"/>
      <c r="V788" s="196"/>
      <c r="W788" s="196"/>
      <c r="X788" s="196"/>
      <c r="Y788" s="196"/>
      <c r="Z788" s="196"/>
      <c r="AA788" s="196"/>
      <c r="AB788" s="196"/>
      <c r="AC788" s="196"/>
      <c r="AD788" s="196"/>
      <c r="AE788" s="196"/>
      <c r="AF788" s="196"/>
      <c r="AG788" s="196"/>
      <c r="AH788" s="196"/>
      <c r="AI788" s="196"/>
      <c r="AJ788" s="196"/>
      <c r="AK788" s="196"/>
      <c r="AL788" s="196"/>
      <c r="AM788" s="196"/>
      <c r="AN788" s="196"/>
      <c r="AO788" s="196"/>
      <c r="AP788" s="196"/>
      <c r="AQ788" s="196"/>
      <c r="AR788" s="196"/>
      <c r="AS788" s="196"/>
      <c r="AT788" s="196"/>
      <c r="AU788" s="196"/>
      <c r="AV788" s="196"/>
      <c r="AW788" s="196"/>
      <c r="AX788" s="196"/>
      <c r="AY788" s="196"/>
      <c r="AZ788" s="196"/>
      <c r="BA788" s="196"/>
      <c r="BB788" s="196"/>
      <c r="BC788" s="196"/>
      <c r="BD788" s="196"/>
      <c r="BE788" s="196"/>
      <c r="BF788" s="196"/>
      <c r="BG788" s="196"/>
      <c r="BH788" s="196"/>
      <c r="BI788" s="196"/>
      <c r="BJ788" s="196"/>
      <c r="BK788" s="196"/>
      <c r="BL788" s="196"/>
      <c r="BM788" s="196"/>
      <c r="BN788" s="196"/>
      <c r="BO788" s="196"/>
      <c r="BP788" s="196"/>
      <c r="BQ788" s="196"/>
      <c r="BR788" s="196"/>
      <c r="BS788" s="196"/>
      <c r="BT788" s="196"/>
      <c r="BU788" s="196"/>
      <c r="BV788" s="196"/>
      <c r="BW788" s="196"/>
      <c r="BX788" s="196"/>
      <c r="BY788" s="196"/>
      <c r="BZ788" s="196"/>
      <c r="CA788" s="196"/>
      <c r="CB788" s="196"/>
      <c r="CC788" s="196"/>
      <c r="CD788" s="196"/>
      <c r="CE788" s="196"/>
      <c r="CF788" s="196"/>
      <c r="CG788" s="196"/>
      <c r="CH788" s="196"/>
      <c r="CI788" s="196"/>
      <c r="CJ788" s="196"/>
      <c r="CK788" s="196"/>
      <c r="CL788" s="196"/>
      <c r="CM788" s="196"/>
      <c r="CN788" s="196"/>
      <c r="CO788" s="196"/>
      <c r="CP788" s="196"/>
      <c r="CQ788" s="196"/>
      <c r="CR788" s="196"/>
      <c r="CS788" s="196"/>
      <c r="CT788" s="196"/>
      <c r="CU788" s="196"/>
      <c r="CV788" s="196"/>
      <c r="CW788" s="196"/>
      <c r="CX788" s="196"/>
      <c r="CY788" s="196"/>
      <c r="CZ788" s="196"/>
      <c r="DA788" s="196"/>
      <c r="DB788" s="196"/>
      <c r="DC788" s="196"/>
      <c r="DD788" s="196"/>
      <c r="DE788" s="196"/>
      <c r="DF788" s="196"/>
      <c r="DG788" s="196"/>
      <c r="DH788" s="196"/>
      <c r="DI788" s="196"/>
      <c r="DJ788" s="196"/>
      <c r="DK788" s="196"/>
      <c r="DL788" s="196"/>
      <c r="DM788" s="196"/>
      <c r="DN788" s="196"/>
      <c r="DO788" s="196"/>
      <c r="DP788" s="196"/>
      <c r="DQ788" s="196"/>
      <c r="DR788" s="196"/>
      <c r="DS788" s="196"/>
      <c r="DT788" s="196"/>
      <c r="DU788" s="196"/>
      <c r="DV788" s="196"/>
      <c r="DW788" s="196"/>
      <c r="DX788" s="196"/>
      <c r="DY788" s="196"/>
      <c r="DZ788" s="196"/>
      <c r="EA788" s="196"/>
      <c r="EB788" s="196"/>
      <c r="EC788" s="196"/>
      <c r="ED788" s="196"/>
      <c r="EE788" s="196"/>
      <c r="EF788" s="196"/>
      <c r="EG788" s="196"/>
      <c r="EH788" s="196"/>
      <c r="EI788" s="196"/>
      <c r="EJ788" s="196"/>
      <c r="EK788" s="196"/>
      <c r="EL788" s="196"/>
      <c r="EM788" s="196"/>
      <c r="EN788" s="196"/>
      <c r="EO788" s="196"/>
      <c r="EP788" s="196"/>
      <c r="EQ788" s="196"/>
      <c r="ER788" s="196"/>
      <c r="ES788" s="196"/>
      <c r="ET788" s="196"/>
      <c r="EU788" s="196"/>
      <c r="EV788" s="196"/>
      <c r="EW788" s="196"/>
      <c r="EX788" s="196"/>
      <c r="EY788" s="196"/>
      <c r="EZ788" s="196"/>
      <c r="FA788" s="196"/>
      <c r="FB788" s="196"/>
      <c r="FC788" s="196"/>
      <c r="FD788" s="196"/>
      <c r="FE788" s="196"/>
      <c r="FF788" s="196"/>
      <c r="FG788" s="196"/>
      <c r="FH788" s="196"/>
      <c r="FI788" s="196"/>
      <c r="FJ788" s="196"/>
      <c r="FK788" s="196"/>
      <c r="FL788" s="196"/>
      <c r="FM788" s="196"/>
      <c r="FN788" s="196"/>
      <c r="FO788" s="196"/>
      <c r="FP788" s="196"/>
      <c r="FQ788" s="196"/>
      <c r="FR788" s="196"/>
      <c r="FS788" s="196"/>
      <c r="FT788" s="196"/>
      <c r="FU788" s="196"/>
      <c r="FV788" s="196"/>
      <c r="FW788" s="196"/>
      <c r="FX788" s="196"/>
      <c r="FY788" s="196"/>
      <c r="FZ788" s="196"/>
      <c r="GA788" s="196"/>
      <c r="GB788" s="196"/>
      <c r="GC788" s="196"/>
      <c r="GD788" s="196"/>
      <c r="GE788" s="196"/>
      <c r="GF788" s="196"/>
      <c r="GG788" s="196"/>
      <c r="GH788" s="196"/>
      <c r="GI788" s="196"/>
      <c r="GJ788" s="196"/>
      <c r="GK788" s="196"/>
      <c r="GL788" s="196"/>
      <c r="GM788" s="196"/>
      <c r="GN788" s="196"/>
      <c r="GO788" s="196"/>
      <c r="GP788" s="196"/>
      <c r="GQ788" s="196"/>
      <c r="GR788" s="196"/>
      <c r="GS788" s="196"/>
      <c r="GT788" s="196"/>
      <c r="GU788" s="196"/>
      <c r="GV788" s="196"/>
      <c r="GW788" s="196"/>
      <c r="GX788" s="196"/>
      <c r="GY788" s="196"/>
      <c r="GZ788" s="196"/>
      <c r="HA788" s="196"/>
      <c r="HB788" s="196"/>
      <c r="HC788" s="196"/>
      <c r="HD788" s="196"/>
      <c r="HE788" s="196"/>
      <c r="HF788" s="196"/>
      <c r="HG788" s="196"/>
      <c r="HH788" s="196"/>
      <c r="HI788" s="196"/>
      <c r="HJ788" s="196"/>
      <c r="HK788" s="196"/>
      <c r="HL788" s="196"/>
      <c r="HM788" s="196"/>
      <c r="HN788" s="196"/>
      <c r="HO788" s="196"/>
      <c r="HP788" s="196"/>
      <c r="HQ788" s="196"/>
      <c r="HR788" s="196"/>
      <c r="HS788" s="196"/>
      <c r="HT788" s="196"/>
      <c r="HU788" s="196"/>
      <c r="HV788" s="196"/>
      <c r="HW788" s="196"/>
      <c r="HX788" s="196"/>
      <c r="HY788" s="196"/>
      <c r="HZ788" s="196"/>
      <c r="IA788" s="196"/>
      <c r="IB788" s="196"/>
      <c r="IC788" s="196"/>
      <c r="ID788" s="196"/>
      <c r="IE788" s="196"/>
      <c r="IF788" s="196"/>
      <c r="IG788" s="196"/>
      <c r="IH788" s="196"/>
      <c r="II788" s="196"/>
      <c r="IJ788" s="196"/>
      <c r="IK788" s="196"/>
      <c r="IL788" s="196"/>
      <c r="IM788" s="196"/>
      <c r="IN788" s="196"/>
      <c r="IO788" s="196"/>
      <c r="IP788" s="196"/>
      <c r="IQ788" s="196"/>
      <c r="IR788" s="196"/>
      <c r="IS788" s="196"/>
      <c r="IT788" s="196"/>
      <c r="IU788" s="196"/>
      <c r="IV788" s="196"/>
      <c r="IW788" s="196"/>
      <c r="IX788" s="196"/>
      <c r="IY788" s="196"/>
      <c r="IZ788" s="196"/>
      <c r="JA788" s="196"/>
      <c r="JB788" s="196"/>
      <c r="JC788" s="196"/>
      <c r="JD788" s="196"/>
      <c r="JE788" s="196"/>
      <c r="JF788" s="196"/>
      <c r="JG788" s="196"/>
      <c r="JH788" s="196"/>
      <c r="JI788" s="196"/>
      <c r="JJ788" s="196"/>
      <c r="JK788" s="196"/>
      <c r="JL788" s="196"/>
      <c r="JM788" s="196"/>
      <c r="JN788" s="196"/>
      <c r="JO788" s="196"/>
      <c r="JP788" s="196"/>
      <c r="JQ788" s="196"/>
      <c r="JR788" s="196"/>
      <c r="JS788" s="196"/>
      <c r="JT788" s="196"/>
      <c r="JU788" s="196"/>
      <c r="JV788" s="196"/>
      <c r="JW788" s="196"/>
      <c r="JX788" s="196"/>
      <c r="JY788" s="196"/>
      <c r="JZ788" s="196"/>
      <c r="KA788" s="196"/>
      <c r="KB788" s="196"/>
      <c r="KC788" s="196"/>
      <c r="KD788" s="196"/>
      <c r="KE788" s="196"/>
      <c r="KF788" s="196"/>
      <c r="KG788" s="196"/>
      <c r="KH788" s="196"/>
      <c r="KI788" s="196"/>
      <c r="KJ788" s="196"/>
      <c r="KK788" s="196"/>
      <c r="KL788" s="196"/>
      <c r="KM788" s="196"/>
      <c r="KN788" s="196"/>
      <c r="KO788" s="196"/>
      <c r="KP788" s="196"/>
      <c r="KQ788" s="196"/>
      <c r="KR788" s="196"/>
      <c r="KS788" s="196"/>
      <c r="KT788" s="196"/>
      <c r="KU788" s="196"/>
      <c r="KV788" s="196"/>
      <c r="KW788" s="196"/>
      <c r="KX788" s="196"/>
      <c r="KY788" s="196"/>
      <c r="KZ788" s="196"/>
      <c r="LA788" s="196"/>
      <c r="LB788" s="196"/>
      <c r="LC788" s="196"/>
      <c r="LD788" s="196"/>
      <c r="LE788" s="196"/>
      <c r="LF788" s="196"/>
      <c r="LG788" s="196"/>
      <c r="LH788" s="196"/>
      <c r="LI788" s="196"/>
      <c r="LJ788" s="196"/>
      <c r="LK788" s="196"/>
      <c r="LL788" s="196"/>
      <c r="LM788" s="196"/>
      <c r="LN788" s="196"/>
      <c r="LO788" s="196"/>
      <c r="LP788" s="196"/>
      <c r="LQ788" s="196"/>
      <c r="LR788" s="196"/>
      <c r="LS788" s="196"/>
      <c r="LT788" s="196"/>
      <c r="LU788" s="196"/>
      <c r="LV788" s="196"/>
      <c r="LW788" s="196"/>
      <c r="LX788" s="196"/>
      <c r="LY788" s="196"/>
      <c r="LZ788" s="196"/>
      <c r="MA788" s="196"/>
      <c r="MB788" s="196"/>
      <c r="MC788" s="196"/>
      <c r="MD788" s="196"/>
      <c r="ME788" s="196"/>
      <c r="MF788" s="196"/>
      <c r="MG788" s="196"/>
      <c r="MH788" s="196"/>
      <c r="MI788" s="196"/>
      <c r="MJ788" s="196"/>
      <c r="MK788" s="196"/>
      <c r="ML788" s="196"/>
      <c r="MM788" s="196"/>
      <c r="MN788" s="196"/>
      <c r="MO788" s="196"/>
      <c r="MP788" s="196"/>
      <c r="MQ788" s="196"/>
      <c r="MR788" s="196"/>
      <c r="MS788" s="196"/>
      <c r="MT788" s="196"/>
      <c r="MU788" s="196"/>
      <c r="MV788" s="196"/>
      <c r="MW788" s="196"/>
      <c r="MX788" s="196"/>
      <c r="MY788" s="196"/>
      <c r="MZ788" s="196"/>
      <c r="NA788" s="196"/>
      <c r="NB788" s="196"/>
      <c r="NC788" s="196"/>
      <c r="ND788" s="196"/>
      <c r="NE788" s="196"/>
      <c r="NF788" s="196"/>
      <c r="NG788" s="196"/>
      <c r="NH788" s="196"/>
      <c r="NI788" s="196"/>
      <c r="NJ788" s="196"/>
      <c r="NK788" s="196"/>
      <c r="NL788" s="196"/>
      <c r="NM788" s="196"/>
      <c r="NN788" s="196"/>
      <c r="NO788" s="196"/>
      <c r="NP788" s="196"/>
      <c r="NQ788" s="196"/>
      <c r="NR788" s="196"/>
      <c r="NS788" s="196"/>
      <c r="NT788" s="196"/>
      <c r="NU788" s="196"/>
      <c r="NV788" s="196"/>
      <c r="NW788" s="196"/>
      <c r="NX788" s="196"/>
      <c r="NY788" s="196"/>
      <c r="NZ788" s="196"/>
      <c r="OA788" s="196"/>
      <c r="OB788" s="196"/>
      <c r="OC788" s="196"/>
      <c r="OD788" s="196"/>
      <c r="OE788" s="196"/>
      <c r="OF788" s="196"/>
      <c r="OG788" s="196"/>
      <c r="OH788" s="196"/>
      <c r="OI788" s="196"/>
      <c r="OJ788" s="196"/>
      <c r="OK788" s="196"/>
      <c r="OL788" s="196"/>
      <c r="AFC788" s="196"/>
      <c r="AFD788" s="196"/>
      <c r="AFE788" s="196"/>
      <c r="AFF788" s="196"/>
      <c r="AFG788" s="196"/>
      <c r="AFH788" s="196"/>
      <c r="AFI788" s="196"/>
      <c r="AFJ788" s="196"/>
      <c r="AFK788" s="196"/>
      <c r="AFL788" s="196"/>
      <c r="AFM788" s="196"/>
      <c r="AFN788" s="196"/>
      <c r="AFO788" s="196"/>
      <c r="AFP788" s="196"/>
      <c r="AFQ788" s="196"/>
      <c r="AFR788" s="196"/>
      <c r="AFS788" s="196"/>
      <c r="AFT788" s="196"/>
      <c r="AFU788" s="196"/>
      <c r="AFV788" s="196"/>
      <c r="AFW788" s="196"/>
      <c r="AFX788" s="196"/>
      <c r="AFY788" s="196"/>
      <c r="AFZ788" s="196"/>
      <c r="AGA788" s="196"/>
      <c r="AGB788" s="196"/>
      <c r="AGC788" s="196"/>
      <c r="AGD788" s="196"/>
      <c r="AGE788" s="196"/>
      <c r="AGF788" s="196"/>
      <c r="AGG788" s="196"/>
      <c r="AGH788" s="196"/>
      <c r="AGI788" s="196"/>
      <c r="AGJ788" s="196"/>
      <c r="AGK788" s="196"/>
      <c r="AGL788" s="196"/>
      <c r="AGM788" s="196"/>
      <c r="AGN788" s="196"/>
      <c r="AGO788" s="196"/>
      <c r="AGP788" s="196"/>
    </row>
    <row r="789" spans="1:874" ht="15.75" customHeight="1" x14ac:dyDescent="0.25">
      <c r="A789" s="196"/>
      <c r="B789" s="196"/>
      <c r="C789" s="196"/>
      <c r="D789" s="196"/>
      <c r="E789" s="196"/>
      <c r="F789" s="196"/>
      <c r="G789" s="196"/>
      <c r="H789" s="196"/>
      <c r="I789" s="196"/>
      <c r="J789" s="196"/>
      <c r="K789" s="196"/>
      <c r="L789" s="206"/>
      <c r="M789" s="196"/>
      <c r="N789" s="196"/>
      <c r="O789" s="196"/>
      <c r="P789" s="196"/>
      <c r="Q789" s="196"/>
      <c r="R789" s="196"/>
      <c r="S789" s="196"/>
      <c r="T789" s="196"/>
      <c r="U789" s="196"/>
      <c r="V789" s="196"/>
      <c r="W789" s="196"/>
      <c r="X789" s="196"/>
      <c r="Y789" s="196"/>
      <c r="Z789" s="196"/>
      <c r="AA789" s="196"/>
      <c r="AB789" s="196"/>
      <c r="AC789" s="196"/>
      <c r="AD789" s="196"/>
      <c r="AE789" s="196"/>
      <c r="AF789" s="196"/>
      <c r="AG789" s="196"/>
      <c r="AH789" s="196"/>
      <c r="AI789" s="196"/>
      <c r="AJ789" s="196"/>
      <c r="AK789" s="196"/>
      <c r="AL789" s="196"/>
      <c r="AM789" s="196"/>
      <c r="AN789" s="196"/>
      <c r="AO789" s="196"/>
      <c r="AP789" s="196"/>
      <c r="AQ789" s="196"/>
      <c r="AR789" s="196"/>
      <c r="AS789" s="196"/>
      <c r="AT789" s="196"/>
      <c r="AU789" s="196"/>
      <c r="AV789" s="196"/>
      <c r="AW789" s="196"/>
      <c r="AX789" s="196"/>
      <c r="AY789" s="196"/>
      <c r="AZ789" s="196"/>
      <c r="BA789" s="196"/>
      <c r="BB789" s="196"/>
      <c r="BC789" s="196"/>
      <c r="BD789" s="196"/>
      <c r="BE789" s="196"/>
      <c r="BF789" s="196"/>
      <c r="BG789" s="196"/>
      <c r="BH789" s="196"/>
      <c r="BI789" s="196"/>
      <c r="BJ789" s="196"/>
      <c r="BK789" s="196"/>
      <c r="BL789" s="196"/>
      <c r="BM789" s="196"/>
      <c r="BN789" s="196"/>
      <c r="BO789" s="196"/>
      <c r="BP789" s="196"/>
      <c r="BQ789" s="196"/>
      <c r="BR789" s="196"/>
      <c r="BS789" s="196"/>
      <c r="BT789" s="196"/>
      <c r="BU789" s="196"/>
      <c r="BV789" s="196"/>
      <c r="BW789" s="196"/>
      <c r="BX789" s="196"/>
      <c r="BY789" s="196"/>
      <c r="BZ789" s="196"/>
      <c r="CA789" s="196"/>
      <c r="CB789" s="196"/>
      <c r="CC789" s="196"/>
      <c r="CD789" s="196"/>
      <c r="CE789" s="196"/>
      <c r="CF789" s="196"/>
      <c r="CG789" s="196"/>
      <c r="CH789" s="196"/>
      <c r="CI789" s="196"/>
      <c r="CJ789" s="196"/>
      <c r="CK789" s="196"/>
      <c r="CL789" s="196"/>
      <c r="CM789" s="196"/>
      <c r="CN789" s="196"/>
      <c r="CO789" s="196"/>
      <c r="CP789" s="196"/>
      <c r="CQ789" s="196"/>
      <c r="CR789" s="196"/>
      <c r="CS789" s="196"/>
      <c r="CT789" s="196"/>
      <c r="CU789" s="196"/>
      <c r="CV789" s="196"/>
      <c r="CW789" s="196"/>
      <c r="CX789" s="196"/>
      <c r="CY789" s="196"/>
      <c r="CZ789" s="196"/>
      <c r="DA789" s="196"/>
      <c r="DB789" s="196"/>
      <c r="DC789" s="196"/>
      <c r="DD789" s="196"/>
      <c r="DE789" s="196"/>
      <c r="DF789" s="196"/>
      <c r="DG789" s="196"/>
      <c r="DH789" s="196"/>
      <c r="DI789" s="196"/>
      <c r="DJ789" s="196"/>
      <c r="DK789" s="196"/>
      <c r="DL789" s="196"/>
      <c r="DM789" s="196"/>
      <c r="DN789" s="196"/>
      <c r="DO789" s="196"/>
      <c r="DP789" s="196"/>
      <c r="DQ789" s="196"/>
      <c r="DR789" s="196"/>
      <c r="DS789" s="196"/>
      <c r="DT789" s="196"/>
      <c r="DU789" s="196"/>
      <c r="DV789" s="196"/>
      <c r="DW789" s="196"/>
      <c r="DX789" s="196"/>
      <c r="DY789" s="196"/>
      <c r="DZ789" s="196"/>
      <c r="EA789" s="196"/>
      <c r="EB789" s="196"/>
      <c r="EC789" s="196"/>
      <c r="ED789" s="196"/>
      <c r="EE789" s="196"/>
      <c r="EF789" s="196"/>
      <c r="EG789" s="196"/>
      <c r="EH789" s="196"/>
      <c r="EI789" s="196"/>
      <c r="EJ789" s="196"/>
      <c r="EK789" s="196"/>
      <c r="EL789" s="196"/>
      <c r="EM789" s="196"/>
      <c r="EN789" s="196"/>
      <c r="EO789" s="196"/>
      <c r="EP789" s="196"/>
      <c r="EQ789" s="196"/>
      <c r="ER789" s="196"/>
      <c r="ES789" s="196"/>
      <c r="ET789" s="196"/>
      <c r="EU789" s="196"/>
      <c r="EV789" s="196"/>
      <c r="EW789" s="196"/>
      <c r="EX789" s="196"/>
      <c r="EY789" s="196"/>
      <c r="EZ789" s="196"/>
      <c r="FA789" s="196"/>
      <c r="FB789" s="196"/>
      <c r="FC789" s="196"/>
      <c r="FD789" s="196"/>
      <c r="FE789" s="196"/>
      <c r="FF789" s="196"/>
      <c r="FG789" s="196"/>
      <c r="FH789" s="196"/>
      <c r="FI789" s="196"/>
      <c r="FJ789" s="196"/>
      <c r="FK789" s="196"/>
      <c r="FL789" s="196"/>
      <c r="FM789" s="196"/>
      <c r="FN789" s="196"/>
      <c r="FO789" s="196"/>
      <c r="FP789" s="196"/>
      <c r="FQ789" s="196"/>
      <c r="FR789" s="196"/>
      <c r="FS789" s="196"/>
      <c r="FT789" s="196"/>
      <c r="FU789" s="196"/>
      <c r="FV789" s="196"/>
      <c r="FW789" s="196"/>
      <c r="FX789" s="196"/>
      <c r="FY789" s="196"/>
      <c r="FZ789" s="196"/>
      <c r="GA789" s="196"/>
      <c r="GB789" s="196"/>
      <c r="GC789" s="196"/>
      <c r="GD789" s="196"/>
      <c r="GE789" s="196"/>
      <c r="GF789" s="196"/>
      <c r="GG789" s="196"/>
      <c r="GH789" s="196"/>
      <c r="GI789" s="196"/>
      <c r="GJ789" s="196"/>
      <c r="GK789" s="196"/>
      <c r="GL789" s="196"/>
      <c r="GM789" s="196"/>
      <c r="GN789" s="196"/>
      <c r="GO789" s="196"/>
      <c r="GP789" s="196"/>
      <c r="GQ789" s="196"/>
      <c r="GR789" s="196"/>
      <c r="GS789" s="196"/>
      <c r="GT789" s="196"/>
      <c r="GU789" s="196"/>
      <c r="GV789" s="196"/>
      <c r="GW789" s="196"/>
      <c r="GX789" s="196"/>
      <c r="GY789" s="196"/>
      <c r="GZ789" s="196"/>
      <c r="HA789" s="196"/>
      <c r="HB789" s="196"/>
      <c r="HC789" s="196"/>
      <c r="HD789" s="196"/>
      <c r="HE789" s="196"/>
      <c r="HF789" s="196"/>
      <c r="HG789" s="196"/>
      <c r="HH789" s="196"/>
      <c r="HI789" s="196"/>
      <c r="HJ789" s="196"/>
      <c r="HK789" s="196"/>
      <c r="HL789" s="196"/>
      <c r="HM789" s="196"/>
      <c r="HN789" s="196"/>
      <c r="HO789" s="196"/>
      <c r="HP789" s="196"/>
      <c r="HQ789" s="196"/>
      <c r="HR789" s="196"/>
      <c r="HS789" s="196"/>
      <c r="HT789" s="196"/>
      <c r="HU789" s="196"/>
      <c r="HV789" s="196"/>
      <c r="HW789" s="196"/>
      <c r="HX789" s="196"/>
      <c r="HY789" s="196"/>
      <c r="HZ789" s="196"/>
      <c r="IA789" s="196"/>
      <c r="IB789" s="196"/>
      <c r="IC789" s="196"/>
      <c r="ID789" s="196"/>
      <c r="IE789" s="196"/>
      <c r="IF789" s="196"/>
      <c r="IG789" s="196"/>
      <c r="IH789" s="196"/>
      <c r="II789" s="196"/>
      <c r="IJ789" s="196"/>
      <c r="IK789" s="196"/>
      <c r="IL789" s="196"/>
      <c r="IM789" s="196"/>
      <c r="IN789" s="196"/>
      <c r="IO789" s="196"/>
      <c r="IP789" s="196"/>
      <c r="IQ789" s="196"/>
      <c r="IR789" s="196"/>
      <c r="IS789" s="196"/>
      <c r="IT789" s="196"/>
      <c r="IU789" s="196"/>
      <c r="IV789" s="196"/>
      <c r="IW789" s="196"/>
      <c r="IX789" s="196"/>
      <c r="IY789" s="196"/>
      <c r="IZ789" s="196"/>
      <c r="JA789" s="196"/>
      <c r="JB789" s="196"/>
      <c r="JC789" s="196"/>
      <c r="JD789" s="196"/>
      <c r="JE789" s="196"/>
      <c r="JF789" s="196"/>
      <c r="JG789" s="196"/>
      <c r="JH789" s="196"/>
      <c r="JI789" s="196"/>
      <c r="JJ789" s="196"/>
      <c r="JK789" s="196"/>
      <c r="JL789" s="196"/>
      <c r="JM789" s="196"/>
      <c r="JN789" s="196"/>
      <c r="JO789" s="196"/>
      <c r="JP789" s="196"/>
      <c r="JQ789" s="196"/>
      <c r="JR789" s="196"/>
      <c r="JS789" s="196"/>
      <c r="JT789" s="196"/>
      <c r="JU789" s="196"/>
      <c r="JV789" s="196"/>
      <c r="JW789" s="196"/>
      <c r="JX789" s="196"/>
      <c r="JY789" s="196"/>
      <c r="JZ789" s="196"/>
      <c r="KA789" s="196"/>
      <c r="KB789" s="196"/>
      <c r="KC789" s="196"/>
      <c r="KD789" s="196"/>
      <c r="KE789" s="196"/>
      <c r="KF789" s="196"/>
      <c r="KG789" s="196"/>
      <c r="KH789" s="196"/>
      <c r="KI789" s="196"/>
      <c r="KJ789" s="196"/>
      <c r="KK789" s="196"/>
      <c r="KL789" s="196"/>
      <c r="KM789" s="196"/>
      <c r="KN789" s="196"/>
      <c r="KO789" s="196"/>
      <c r="KP789" s="196"/>
      <c r="KQ789" s="196"/>
      <c r="KR789" s="196"/>
      <c r="KS789" s="196"/>
      <c r="KT789" s="196"/>
      <c r="KU789" s="196"/>
      <c r="KV789" s="196"/>
      <c r="KW789" s="196"/>
      <c r="KX789" s="196"/>
      <c r="KY789" s="196"/>
      <c r="KZ789" s="196"/>
      <c r="LA789" s="196"/>
      <c r="LB789" s="196"/>
      <c r="LC789" s="196"/>
      <c r="LD789" s="196"/>
      <c r="LE789" s="196"/>
      <c r="LF789" s="196"/>
      <c r="LG789" s="196"/>
      <c r="LH789" s="196"/>
      <c r="LI789" s="196"/>
      <c r="LJ789" s="196"/>
      <c r="LK789" s="196"/>
      <c r="LL789" s="196"/>
      <c r="LM789" s="196"/>
      <c r="LN789" s="196"/>
      <c r="LO789" s="196"/>
      <c r="LP789" s="196"/>
      <c r="LQ789" s="196"/>
      <c r="LR789" s="196"/>
      <c r="LS789" s="196"/>
      <c r="LT789" s="196"/>
      <c r="LU789" s="196"/>
      <c r="LV789" s="196"/>
      <c r="LW789" s="196"/>
      <c r="LX789" s="196"/>
      <c r="LY789" s="196"/>
      <c r="LZ789" s="196"/>
      <c r="MA789" s="196"/>
      <c r="MB789" s="196"/>
      <c r="MC789" s="196"/>
      <c r="MD789" s="196"/>
      <c r="ME789" s="196"/>
      <c r="MF789" s="196"/>
      <c r="MG789" s="196"/>
      <c r="MH789" s="196"/>
      <c r="MI789" s="196"/>
      <c r="MJ789" s="196"/>
      <c r="MK789" s="196"/>
      <c r="ML789" s="196"/>
      <c r="MM789" s="196"/>
      <c r="MN789" s="196"/>
      <c r="MO789" s="196"/>
      <c r="MP789" s="196"/>
      <c r="MQ789" s="196"/>
      <c r="MR789" s="196"/>
      <c r="MS789" s="196"/>
      <c r="MT789" s="196"/>
      <c r="MU789" s="196"/>
      <c r="MV789" s="196"/>
      <c r="MW789" s="196"/>
      <c r="MX789" s="196"/>
      <c r="MY789" s="196"/>
      <c r="MZ789" s="196"/>
      <c r="NA789" s="196"/>
      <c r="NB789" s="196"/>
      <c r="NC789" s="196"/>
      <c r="ND789" s="196"/>
      <c r="NE789" s="196"/>
      <c r="NF789" s="196"/>
      <c r="NG789" s="196"/>
      <c r="NH789" s="196"/>
      <c r="NI789" s="196"/>
      <c r="NJ789" s="196"/>
      <c r="NK789" s="196"/>
      <c r="NL789" s="196"/>
      <c r="NM789" s="196"/>
      <c r="NN789" s="196"/>
      <c r="NO789" s="196"/>
      <c r="NP789" s="196"/>
      <c r="NQ789" s="196"/>
      <c r="NR789" s="196"/>
      <c r="NS789" s="196"/>
      <c r="NT789" s="196"/>
      <c r="NU789" s="196"/>
      <c r="NV789" s="196"/>
      <c r="NW789" s="196"/>
      <c r="NX789" s="196"/>
      <c r="NY789" s="196"/>
      <c r="NZ789" s="196"/>
      <c r="OA789" s="196"/>
      <c r="OB789" s="196"/>
      <c r="OC789" s="196"/>
      <c r="OD789" s="196"/>
      <c r="OE789" s="196"/>
      <c r="OF789" s="196"/>
      <c r="OG789" s="196"/>
      <c r="OH789" s="196"/>
      <c r="OI789" s="196"/>
      <c r="OJ789" s="196"/>
      <c r="OK789" s="196"/>
      <c r="OL789" s="196"/>
      <c r="AFC789" s="196"/>
      <c r="AFD789" s="196"/>
      <c r="AFE789" s="196"/>
      <c r="AFF789" s="196"/>
      <c r="AFG789" s="196"/>
      <c r="AFH789" s="196"/>
      <c r="AFI789" s="196"/>
      <c r="AFJ789" s="196"/>
      <c r="AFK789" s="196"/>
      <c r="AFL789" s="196"/>
      <c r="AFM789" s="196"/>
      <c r="AFN789" s="196"/>
      <c r="AFO789" s="196"/>
      <c r="AFP789" s="196"/>
      <c r="AFQ789" s="196"/>
      <c r="AFR789" s="196"/>
      <c r="AFS789" s="196"/>
      <c r="AFT789" s="196"/>
      <c r="AFU789" s="196"/>
      <c r="AFV789" s="196"/>
      <c r="AFW789" s="196"/>
      <c r="AFX789" s="196"/>
      <c r="AFY789" s="196"/>
      <c r="AFZ789" s="196"/>
      <c r="AGA789" s="196"/>
      <c r="AGB789" s="196"/>
      <c r="AGC789" s="196"/>
      <c r="AGD789" s="196"/>
      <c r="AGE789" s="196"/>
      <c r="AGF789" s="196"/>
      <c r="AGG789" s="196"/>
      <c r="AGH789" s="196"/>
      <c r="AGI789" s="196"/>
      <c r="AGJ789" s="196"/>
      <c r="AGK789" s="196"/>
      <c r="AGL789" s="196"/>
      <c r="AGM789" s="196"/>
      <c r="AGN789" s="196"/>
      <c r="AGO789" s="196"/>
      <c r="AGP789" s="196"/>
    </row>
    <row r="790" spans="1:874" ht="15.75" customHeight="1" x14ac:dyDescent="0.25">
      <c r="A790" s="196"/>
      <c r="B790" s="196"/>
      <c r="C790" s="196"/>
      <c r="D790" s="196"/>
      <c r="E790" s="196"/>
      <c r="F790" s="196"/>
      <c r="G790" s="196"/>
      <c r="H790" s="196"/>
      <c r="I790" s="196"/>
      <c r="J790" s="196"/>
      <c r="K790" s="196"/>
      <c r="L790" s="206"/>
      <c r="M790" s="196"/>
      <c r="N790" s="196"/>
      <c r="O790" s="196"/>
      <c r="P790" s="196"/>
      <c r="Q790" s="196"/>
      <c r="R790" s="196"/>
      <c r="S790" s="196"/>
      <c r="T790" s="196"/>
      <c r="U790" s="196"/>
      <c r="V790" s="196"/>
      <c r="W790" s="196"/>
      <c r="X790" s="196"/>
      <c r="Y790" s="196"/>
      <c r="Z790" s="196"/>
      <c r="AA790" s="196"/>
      <c r="AB790" s="196"/>
      <c r="AC790" s="196"/>
      <c r="AD790" s="196"/>
      <c r="AE790" s="196"/>
      <c r="AF790" s="196"/>
      <c r="AG790" s="196"/>
      <c r="AH790" s="196"/>
      <c r="AI790" s="196"/>
      <c r="AJ790" s="196"/>
      <c r="AK790" s="196"/>
      <c r="AL790" s="196"/>
      <c r="AM790" s="196"/>
      <c r="AN790" s="196"/>
      <c r="AO790" s="196"/>
      <c r="AP790" s="196"/>
      <c r="AQ790" s="196"/>
      <c r="AR790" s="196"/>
      <c r="AS790" s="196"/>
      <c r="AT790" s="196"/>
      <c r="AU790" s="196"/>
      <c r="AV790" s="196"/>
      <c r="AW790" s="196"/>
      <c r="AX790" s="196"/>
      <c r="AY790" s="196"/>
      <c r="AZ790" s="196"/>
      <c r="BA790" s="196"/>
      <c r="BB790" s="196"/>
      <c r="BC790" s="196"/>
      <c r="BD790" s="196"/>
      <c r="BE790" s="196"/>
      <c r="BF790" s="196"/>
      <c r="BG790" s="196"/>
      <c r="BH790" s="196"/>
      <c r="BI790" s="196"/>
      <c r="BJ790" s="196"/>
      <c r="BK790" s="196"/>
      <c r="BL790" s="196"/>
      <c r="BM790" s="196"/>
      <c r="BN790" s="196"/>
      <c r="BO790" s="196"/>
      <c r="BP790" s="196"/>
      <c r="BQ790" s="196"/>
      <c r="BR790" s="196"/>
      <c r="BS790" s="196"/>
      <c r="BT790" s="196"/>
      <c r="BU790" s="196"/>
      <c r="BV790" s="196"/>
      <c r="BW790" s="196"/>
      <c r="BX790" s="196"/>
      <c r="BY790" s="196"/>
      <c r="BZ790" s="196"/>
      <c r="CA790" s="196"/>
      <c r="CB790" s="196"/>
      <c r="CC790" s="196"/>
      <c r="CD790" s="196"/>
      <c r="CE790" s="196"/>
      <c r="CF790" s="196"/>
      <c r="CG790" s="196"/>
      <c r="CH790" s="196"/>
      <c r="CI790" s="196"/>
      <c r="CJ790" s="196"/>
      <c r="CK790" s="196"/>
      <c r="CL790" s="196"/>
      <c r="CM790" s="196"/>
      <c r="CN790" s="196"/>
      <c r="CO790" s="196"/>
      <c r="CP790" s="196"/>
      <c r="CQ790" s="196"/>
      <c r="CR790" s="196"/>
      <c r="CS790" s="196"/>
      <c r="CT790" s="196"/>
      <c r="CU790" s="196"/>
      <c r="CV790" s="196"/>
      <c r="CW790" s="196"/>
      <c r="CX790" s="196"/>
      <c r="CY790" s="196"/>
      <c r="CZ790" s="196"/>
      <c r="DA790" s="196"/>
      <c r="DB790" s="196"/>
      <c r="DC790" s="196"/>
      <c r="DD790" s="196"/>
      <c r="DE790" s="196"/>
      <c r="DF790" s="196"/>
      <c r="DG790" s="196"/>
      <c r="DH790" s="196"/>
      <c r="DI790" s="196"/>
      <c r="DJ790" s="196"/>
      <c r="DK790" s="196"/>
      <c r="DL790" s="196"/>
      <c r="DM790" s="196"/>
      <c r="DN790" s="196"/>
      <c r="DO790" s="196"/>
      <c r="DP790" s="196"/>
      <c r="DQ790" s="196"/>
      <c r="DR790" s="196"/>
      <c r="DS790" s="196"/>
      <c r="DT790" s="196"/>
      <c r="DU790" s="196"/>
      <c r="DV790" s="196"/>
      <c r="DW790" s="196"/>
      <c r="DX790" s="196"/>
      <c r="DY790" s="196"/>
      <c r="DZ790" s="196"/>
      <c r="EA790" s="196"/>
      <c r="EB790" s="196"/>
      <c r="EC790" s="196"/>
      <c r="ED790" s="196"/>
      <c r="EE790" s="196"/>
      <c r="EF790" s="196"/>
      <c r="EG790" s="196"/>
      <c r="EH790" s="196"/>
      <c r="EI790" s="196"/>
      <c r="EJ790" s="196"/>
      <c r="EK790" s="196"/>
      <c r="EL790" s="196"/>
      <c r="EM790" s="196"/>
      <c r="EN790" s="196"/>
      <c r="EO790" s="196"/>
      <c r="EP790" s="196"/>
      <c r="EQ790" s="196"/>
      <c r="ER790" s="196"/>
      <c r="ES790" s="196"/>
      <c r="ET790" s="196"/>
      <c r="EU790" s="196"/>
      <c r="EV790" s="196"/>
      <c r="EW790" s="196"/>
      <c r="EX790" s="196"/>
      <c r="EY790" s="196"/>
      <c r="EZ790" s="196"/>
      <c r="FA790" s="196"/>
      <c r="FB790" s="196"/>
      <c r="FC790" s="196"/>
      <c r="FD790" s="196"/>
      <c r="FE790" s="196"/>
      <c r="FF790" s="196"/>
      <c r="FG790" s="196"/>
      <c r="FH790" s="196"/>
      <c r="FI790" s="196"/>
      <c r="FJ790" s="196"/>
      <c r="FK790" s="196"/>
      <c r="FL790" s="196"/>
      <c r="FM790" s="196"/>
      <c r="FN790" s="196"/>
      <c r="FO790" s="196"/>
      <c r="FP790" s="196"/>
      <c r="FQ790" s="196"/>
      <c r="FR790" s="196"/>
      <c r="FS790" s="196"/>
      <c r="FT790" s="196"/>
      <c r="FU790" s="196"/>
      <c r="FV790" s="196"/>
      <c r="FW790" s="196"/>
      <c r="FX790" s="196"/>
      <c r="FY790" s="196"/>
      <c r="FZ790" s="196"/>
      <c r="GA790" s="196"/>
      <c r="GB790" s="196"/>
      <c r="GC790" s="196"/>
      <c r="GD790" s="196"/>
      <c r="GE790" s="196"/>
      <c r="GF790" s="196"/>
      <c r="GG790" s="196"/>
      <c r="GH790" s="196"/>
      <c r="GI790" s="196"/>
      <c r="GJ790" s="196"/>
      <c r="GK790" s="196"/>
      <c r="GL790" s="196"/>
      <c r="GM790" s="196"/>
      <c r="GN790" s="196"/>
      <c r="GO790" s="196"/>
      <c r="GP790" s="196"/>
      <c r="GQ790" s="196"/>
      <c r="GR790" s="196"/>
      <c r="GS790" s="196"/>
      <c r="GT790" s="196"/>
      <c r="GU790" s="196"/>
      <c r="GV790" s="196"/>
      <c r="GW790" s="196"/>
      <c r="GX790" s="196"/>
      <c r="GY790" s="196"/>
      <c r="GZ790" s="196"/>
      <c r="HA790" s="196"/>
      <c r="HB790" s="196"/>
      <c r="HC790" s="196"/>
      <c r="HD790" s="196"/>
      <c r="HE790" s="196"/>
      <c r="HF790" s="196"/>
      <c r="HG790" s="196"/>
      <c r="HH790" s="196"/>
      <c r="HI790" s="196"/>
      <c r="HJ790" s="196"/>
      <c r="HK790" s="196"/>
      <c r="HL790" s="196"/>
      <c r="HM790" s="196"/>
      <c r="HN790" s="196"/>
      <c r="HO790" s="196"/>
      <c r="HP790" s="196"/>
      <c r="HQ790" s="196"/>
      <c r="HR790" s="196"/>
      <c r="HS790" s="196"/>
      <c r="HT790" s="196"/>
      <c r="HU790" s="196"/>
      <c r="HV790" s="196"/>
      <c r="HW790" s="196"/>
      <c r="HX790" s="196"/>
      <c r="HY790" s="196"/>
      <c r="HZ790" s="196"/>
      <c r="IA790" s="196"/>
      <c r="IB790" s="196"/>
      <c r="IC790" s="196"/>
      <c r="ID790" s="196"/>
      <c r="IE790" s="196"/>
      <c r="IF790" s="196"/>
      <c r="IG790" s="196"/>
      <c r="IH790" s="196"/>
      <c r="II790" s="196"/>
      <c r="IJ790" s="196"/>
      <c r="IK790" s="196"/>
      <c r="IL790" s="196"/>
      <c r="IM790" s="196"/>
      <c r="IN790" s="196"/>
      <c r="IO790" s="196"/>
      <c r="IP790" s="196"/>
      <c r="IQ790" s="196"/>
      <c r="IR790" s="196"/>
      <c r="IS790" s="196"/>
      <c r="IT790" s="196"/>
      <c r="IU790" s="196"/>
      <c r="IV790" s="196"/>
      <c r="IW790" s="196"/>
      <c r="IX790" s="196"/>
      <c r="IY790" s="196"/>
      <c r="IZ790" s="196"/>
      <c r="JA790" s="196"/>
      <c r="JB790" s="196"/>
      <c r="JC790" s="196"/>
      <c r="JD790" s="196"/>
      <c r="JE790" s="196"/>
      <c r="JF790" s="196"/>
      <c r="JG790" s="196"/>
      <c r="JH790" s="196"/>
      <c r="JI790" s="196"/>
      <c r="JJ790" s="196"/>
      <c r="JK790" s="196"/>
      <c r="JL790" s="196"/>
      <c r="JM790" s="196"/>
      <c r="JN790" s="196"/>
      <c r="JO790" s="196"/>
      <c r="JP790" s="196"/>
      <c r="JQ790" s="196"/>
      <c r="JR790" s="196"/>
      <c r="JS790" s="196"/>
      <c r="JT790" s="196"/>
      <c r="JU790" s="196"/>
      <c r="JV790" s="196"/>
      <c r="JW790" s="196"/>
      <c r="JX790" s="196"/>
      <c r="JY790" s="196"/>
      <c r="JZ790" s="196"/>
      <c r="KA790" s="196"/>
      <c r="KB790" s="196"/>
      <c r="KC790" s="196"/>
      <c r="KD790" s="196"/>
      <c r="KE790" s="196"/>
      <c r="KF790" s="196"/>
      <c r="KG790" s="196"/>
      <c r="KH790" s="196"/>
      <c r="KI790" s="196"/>
      <c r="KJ790" s="196"/>
      <c r="KK790" s="196"/>
      <c r="KL790" s="196"/>
      <c r="KM790" s="196"/>
      <c r="KN790" s="196"/>
      <c r="KO790" s="196"/>
      <c r="KP790" s="196"/>
      <c r="KQ790" s="196"/>
      <c r="KR790" s="196"/>
      <c r="KS790" s="196"/>
      <c r="KT790" s="196"/>
      <c r="KU790" s="196"/>
      <c r="KV790" s="196"/>
      <c r="KW790" s="196"/>
      <c r="KX790" s="196"/>
      <c r="KY790" s="196"/>
      <c r="KZ790" s="196"/>
      <c r="LA790" s="196"/>
      <c r="LB790" s="196"/>
      <c r="LC790" s="196"/>
      <c r="LD790" s="196"/>
      <c r="LE790" s="196"/>
      <c r="LF790" s="196"/>
      <c r="LG790" s="196"/>
      <c r="LH790" s="196"/>
      <c r="LI790" s="196"/>
      <c r="LJ790" s="196"/>
      <c r="LK790" s="196"/>
      <c r="LL790" s="196"/>
      <c r="LM790" s="196"/>
      <c r="LN790" s="196"/>
      <c r="LO790" s="196"/>
      <c r="LP790" s="196"/>
      <c r="LQ790" s="196"/>
      <c r="LR790" s="196"/>
      <c r="LS790" s="196"/>
      <c r="LT790" s="196"/>
      <c r="LU790" s="196"/>
      <c r="LV790" s="196"/>
      <c r="LW790" s="196"/>
      <c r="LX790" s="196"/>
      <c r="LY790" s="196"/>
      <c r="LZ790" s="196"/>
      <c r="MA790" s="196"/>
      <c r="MB790" s="196"/>
      <c r="MC790" s="196"/>
      <c r="MD790" s="196"/>
      <c r="ME790" s="196"/>
      <c r="MF790" s="196"/>
      <c r="MG790" s="196"/>
      <c r="MH790" s="196"/>
      <c r="MI790" s="196"/>
      <c r="MJ790" s="196"/>
      <c r="MK790" s="196"/>
      <c r="ML790" s="196"/>
      <c r="MM790" s="196"/>
      <c r="MN790" s="196"/>
      <c r="MO790" s="196"/>
      <c r="MP790" s="196"/>
      <c r="MQ790" s="196"/>
      <c r="MR790" s="196"/>
      <c r="MS790" s="196"/>
      <c r="MT790" s="196"/>
      <c r="MU790" s="196"/>
      <c r="MV790" s="196"/>
      <c r="MW790" s="196"/>
      <c r="MX790" s="196"/>
      <c r="MY790" s="196"/>
      <c r="MZ790" s="196"/>
      <c r="NA790" s="196"/>
      <c r="NB790" s="196"/>
      <c r="NC790" s="196"/>
      <c r="ND790" s="196"/>
      <c r="NE790" s="196"/>
      <c r="NF790" s="196"/>
      <c r="NG790" s="196"/>
      <c r="NH790" s="196"/>
      <c r="NI790" s="196"/>
      <c r="NJ790" s="196"/>
      <c r="NK790" s="196"/>
      <c r="NL790" s="196"/>
      <c r="NM790" s="196"/>
      <c r="NN790" s="196"/>
      <c r="NO790" s="196"/>
      <c r="NP790" s="196"/>
      <c r="NQ790" s="196"/>
      <c r="NR790" s="196"/>
      <c r="NS790" s="196"/>
      <c r="NT790" s="196"/>
      <c r="NU790" s="196"/>
      <c r="NV790" s="196"/>
      <c r="NW790" s="196"/>
      <c r="NX790" s="196"/>
      <c r="NY790" s="196"/>
      <c r="NZ790" s="196"/>
      <c r="OA790" s="196"/>
      <c r="OB790" s="196"/>
      <c r="OC790" s="196"/>
      <c r="OD790" s="196"/>
      <c r="OE790" s="196"/>
      <c r="OF790" s="196"/>
      <c r="OG790" s="196"/>
      <c r="OH790" s="196"/>
      <c r="OI790" s="196"/>
      <c r="OJ790" s="196"/>
      <c r="OK790" s="196"/>
      <c r="OL790" s="196"/>
      <c r="AFC790" s="196"/>
      <c r="AFD790" s="196"/>
      <c r="AFE790" s="196"/>
      <c r="AFF790" s="196"/>
      <c r="AFG790" s="196"/>
      <c r="AFH790" s="196"/>
      <c r="AFI790" s="196"/>
      <c r="AFJ790" s="196"/>
      <c r="AFK790" s="196"/>
      <c r="AFL790" s="196"/>
      <c r="AFM790" s="196"/>
      <c r="AFN790" s="196"/>
      <c r="AFO790" s="196"/>
      <c r="AFP790" s="196"/>
      <c r="AFQ790" s="196"/>
      <c r="AFR790" s="196"/>
      <c r="AFS790" s="196"/>
      <c r="AFT790" s="196"/>
      <c r="AFU790" s="196"/>
      <c r="AFV790" s="196"/>
      <c r="AFW790" s="196"/>
      <c r="AFX790" s="196"/>
      <c r="AFY790" s="196"/>
      <c r="AFZ790" s="196"/>
      <c r="AGA790" s="196"/>
      <c r="AGB790" s="196"/>
      <c r="AGC790" s="196"/>
      <c r="AGD790" s="196"/>
      <c r="AGE790" s="196"/>
      <c r="AGF790" s="196"/>
      <c r="AGG790" s="196"/>
      <c r="AGH790" s="196"/>
      <c r="AGI790" s="196"/>
      <c r="AGJ790" s="196"/>
      <c r="AGK790" s="196"/>
      <c r="AGL790" s="196"/>
      <c r="AGM790" s="196"/>
      <c r="AGN790" s="196"/>
      <c r="AGO790" s="196"/>
      <c r="AGP790" s="196"/>
    </row>
    <row r="791" spans="1:874" ht="15.75" customHeight="1" x14ac:dyDescent="0.25">
      <c r="A791" s="196"/>
      <c r="B791" s="196"/>
      <c r="C791" s="196"/>
      <c r="D791" s="196"/>
      <c r="E791" s="196"/>
      <c r="F791" s="196"/>
      <c r="G791" s="196"/>
      <c r="H791" s="196"/>
      <c r="I791" s="196"/>
      <c r="J791" s="196"/>
      <c r="K791" s="196"/>
      <c r="L791" s="206"/>
      <c r="M791" s="196"/>
      <c r="N791" s="196"/>
      <c r="O791" s="196"/>
      <c r="P791" s="196"/>
      <c r="Q791" s="196"/>
      <c r="R791" s="196"/>
      <c r="S791" s="196"/>
      <c r="T791" s="196"/>
      <c r="U791" s="196"/>
      <c r="V791" s="196"/>
      <c r="W791" s="196"/>
      <c r="X791" s="196"/>
      <c r="Y791" s="196"/>
      <c r="Z791" s="196"/>
      <c r="AA791" s="196"/>
      <c r="AB791" s="196"/>
      <c r="AC791" s="196"/>
      <c r="AD791" s="196"/>
      <c r="AE791" s="196"/>
      <c r="AF791" s="196"/>
      <c r="AG791" s="196"/>
      <c r="AH791" s="196"/>
      <c r="AI791" s="196"/>
      <c r="AJ791" s="196"/>
      <c r="AK791" s="196"/>
      <c r="AL791" s="196"/>
      <c r="AM791" s="196"/>
      <c r="AN791" s="196"/>
      <c r="AO791" s="196"/>
      <c r="AP791" s="196"/>
      <c r="AQ791" s="196"/>
      <c r="AR791" s="196"/>
      <c r="AS791" s="196"/>
      <c r="AT791" s="196"/>
      <c r="AU791" s="196"/>
      <c r="AV791" s="196"/>
      <c r="AW791" s="196"/>
      <c r="AX791" s="196"/>
      <c r="AY791" s="196"/>
      <c r="AZ791" s="196"/>
      <c r="BA791" s="196"/>
      <c r="BB791" s="196"/>
      <c r="BC791" s="196"/>
      <c r="BD791" s="196"/>
      <c r="BE791" s="196"/>
      <c r="BF791" s="196"/>
      <c r="BG791" s="196"/>
      <c r="BH791" s="196"/>
      <c r="BI791" s="196"/>
      <c r="BJ791" s="196"/>
      <c r="BK791" s="196"/>
      <c r="BL791" s="196"/>
      <c r="BM791" s="196"/>
      <c r="BN791" s="196"/>
      <c r="BO791" s="196"/>
      <c r="BP791" s="196"/>
      <c r="BQ791" s="196"/>
      <c r="BR791" s="196"/>
      <c r="BS791" s="196"/>
      <c r="BT791" s="196"/>
      <c r="BU791" s="196"/>
      <c r="BV791" s="196"/>
      <c r="BW791" s="196"/>
      <c r="BX791" s="196"/>
      <c r="BY791" s="196"/>
      <c r="BZ791" s="196"/>
      <c r="CA791" s="196"/>
      <c r="CB791" s="196"/>
      <c r="CC791" s="196"/>
      <c r="CD791" s="196"/>
      <c r="CE791" s="196"/>
      <c r="CF791" s="196"/>
      <c r="CG791" s="196"/>
      <c r="CH791" s="196"/>
      <c r="CI791" s="196"/>
      <c r="CJ791" s="196"/>
      <c r="CK791" s="196"/>
      <c r="CL791" s="196"/>
      <c r="CM791" s="196"/>
      <c r="CN791" s="196"/>
      <c r="CO791" s="196"/>
      <c r="CP791" s="196"/>
      <c r="CQ791" s="196"/>
      <c r="CR791" s="196"/>
      <c r="CS791" s="196"/>
      <c r="CT791" s="196"/>
      <c r="CU791" s="196"/>
      <c r="CV791" s="196"/>
      <c r="CW791" s="196"/>
      <c r="CX791" s="196"/>
      <c r="CY791" s="196"/>
      <c r="CZ791" s="196"/>
      <c r="DA791" s="196"/>
      <c r="DB791" s="196"/>
      <c r="DC791" s="196"/>
      <c r="DD791" s="196"/>
      <c r="DE791" s="196"/>
      <c r="DF791" s="196"/>
      <c r="DG791" s="196"/>
      <c r="DH791" s="196"/>
      <c r="DI791" s="196"/>
      <c r="DJ791" s="196"/>
      <c r="DK791" s="196"/>
      <c r="DL791" s="196"/>
      <c r="DM791" s="196"/>
      <c r="DN791" s="196"/>
      <c r="DO791" s="196"/>
      <c r="DP791" s="196"/>
      <c r="DQ791" s="196"/>
      <c r="DR791" s="196"/>
      <c r="DS791" s="196"/>
      <c r="DT791" s="196"/>
      <c r="DU791" s="196"/>
      <c r="DV791" s="196"/>
      <c r="DW791" s="196"/>
      <c r="DX791" s="196"/>
      <c r="DY791" s="196"/>
      <c r="DZ791" s="196"/>
      <c r="EA791" s="196"/>
      <c r="EB791" s="196"/>
      <c r="EC791" s="196"/>
      <c r="ED791" s="196"/>
      <c r="EE791" s="196"/>
      <c r="EF791" s="196"/>
      <c r="EG791" s="196"/>
      <c r="EH791" s="196"/>
      <c r="EI791" s="196"/>
      <c r="EJ791" s="196"/>
      <c r="EK791" s="196"/>
      <c r="EL791" s="196"/>
      <c r="EM791" s="196"/>
      <c r="EN791" s="196"/>
      <c r="EO791" s="196"/>
      <c r="EP791" s="196"/>
      <c r="EQ791" s="196"/>
      <c r="ER791" s="196"/>
      <c r="ES791" s="196"/>
      <c r="ET791" s="196"/>
      <c r="EU791" s="196"/>
      <c r="EV791" s="196"/>
      <c r="EW791" s="196"/>
      <c r="EX791" s="196"/>
      <c r="EY791" s="196"/>
      <c r="EZ791" s="196"/>
      <c r="FA791" s="196"/>
      <c r="FB791" s="196"/>
      <c r="FC791" s="196"/>
      <c r="FD791" s="196"/>
      <c r="FE791" s="196"/>
      <c r="FF791" s="196"/>
      <c r="FG791" s="196"/>
      <c r="FH791" s="196"/>
      <c r="FI791" s="196"/>
      <c r="FJ791" s="196"/>
      <c r="FK791" s="196"/>
      <c r="FL791" s="196"/>
      <c r="FM791" s="196"/>
      <c r="FN791" s="196"/>
      <c r="FO791" s="196"/>
      <c r="FP791" s="196"/>
      <c r="FQ791" s="196"/>
      <c r="FR791" s="196"/>
      <c r="FS791" s="196"/>
      <c r="FT791" s="196"/>
      <c r="FU791" s="196"/>
      <c r="FV791" s="196"/>
      <c r="FW791" s="196"/>
      <c r="FX791" s="196"/>
      <c r="FY791" s="196"/>
      <c r="FZ791" s="196"/>
      <c r="GA791" s="196"/>
      <c r="GB791" s="196"/>
      <c r="GC791" s="196"/>
      <c r="GD791" s="196"/>
      <c r="GE791" s="196"/>
      <c r="GF791" s="196"/>
      <c r="GG791" s="196"/>
      <c r="GH791" s="196"/>
      <c r="GI791" s="196"/>
      <c r="GJ791" s="196"/>
      <c r="GK791" s="196"/>
      <c r="GL791" s="196"/>
      <c r="GM791" s="196"/>
      <c r="GN791" s="196"/>
      <c r="GO791" s="196"/>
      <c r="GP791" s="196"/>
      <c r="GQ791" s="196"/>
      <c r="GR791" s="196"/>
      <c r="GS791" s="196"/>
      <c r="GT791" s="196"/>
      <c r="GU791" s="196"/>
      <c r="GV791" s="196"/>
      <c r="GW791" s="196"/>
      <c r="GX791" s="196"/>
      <c r="GY791" s="196"/>
      <c r="GZ791" s="196"/>
      <c r="HA791" s="196"/>
      <c r="HB791" s="196"/>
      <c r="HC791" s="196"/>
      <c r="HD791" s="196"/>
      <c r="HE791" s="196"/>
      <c r="HF791" s="196"/>
      <c r="HG791" s="196"/>
      <c r="HH791" s="196"/>
      <c r="HI791" s="196"/>
      <c r="HJ791" s="196"/>
      <c r="HK791" s="196"/>
      <c r="HL791" s="196"/>
      <c r="HM791" s="196"/>
      <c r="HN791" s="196"/>
      <c r="HO791" s="196"/>
      <c r="HP791" s="196"/>
      <c r="HQ791" s="196"/>
      <c r="HR791" s="196"/>
      <c r="HS791" s="196"/>
      <c r="HT791" s="196"/>
      <c r="HU791" s="196"/>
      <c r="HV791" s="196"/>
      <c r="HW791" s="196"/>
      <c r="HX791" s="196"/>
      <c r="HY791" s="196"/>
      <c r="HZ791" s="196"/>
      <c r="IA791" s="196"/>
      <c r="IB791" s="196"/>
      <c r="IC791" s="196"/>
      <c r="ID791" s="196"/>
      <c r="IE791" s="196"/>
      <c r="IF791" s="196"/>
      <c r="IG791" s="196"/>
      <c r="IH791" s="196"/>
      <c r="II791" s="196"/>
      <c r="IJ791" s="196"/>
      <c r="IK791" s="196"/>
      <c r="IL791" s="196"/>
      <c r="IM791" s="196"/>
      <c r="IN791" s="196"/>
      <c r="IO791" s="196"/>
      <c r="IP791" s="196"/>
      <c r="IQ791" s="196"/>
      <c r="IR791" s="196"/>
      <c r="IS791" s="196"/>
      <c r="IT791" s="196"/>
      <c r="IU791" s="196"/>
      <c r="IV791" s="196"/>
      <c r="IW791" s="196"/>
      <c r="IX791" s="196"/>
      <c r="IY791" s="196"/>
      <c r="IZ791" s="196"/>
      <c r="JA791" s="196"/>
      <c r="JB791" s="196"/>
      <c r="JC791" s="196"/>
      <c r="JD791" s="196"/>
      <c r="JE791" s="196"/>
      <c r="JF791" s="196"/>
      <c r="JG791" s="196"/>
      <c r="JH791" s="196"/>
      <c r="JI791" s="196"/>
      <c r="JJ791" s="196"/>
      <c r="JK791" s="196"/>
      <c r="JL791" s="196"/>
      <c r="JM791" s="196"/>
      <c r="JN791" s="196"/>
      <c r="JO791" s="196"/>
      <c r="JP791" s="196"/>
      <c r="JQ791" s="196"/>
      <c r="JR791" s="196"/>
      <c r="JS791" s="196"/>
      <c r="JT791" s="196"/>
      <c r="JU791" s="196"/>
      <c r="JV791" s="196"/>
      <c r="JW791" s="196"/>
      <c r="JX791" s="196"/>
      <c r="JY791" s="196"/>
      <c r="JZ791" s="196"/>
      <c r="KA791" s="196"/>
      <c r="KB791" s="196"/>
      <c r="KC791" s="196"/>
      <c r="KD791" s="196"/>
      <c r="KE791" s="196"/>
      <c r="KF791" s="196"/>
      <c r="KG791" s="196"/>
      <c r="KH791" s="196"/>
      <c r="KI791" s="196"/>
      <c r="KJ791" s="196"/>
      <c r="KK791" s="196"/>
      <c r="KL791" s="196"/>
      <c r="KM791" s="196"/>
      <c r="KN791" s="196"/>
      <c r="KO791" s="196"/>
      <c r="KP791" s="196"/>
      <c r="KQ791" s="196"/>
      <c r="KR791" s="196"/>
      <c r="KS791" s="196"/>
      <c r="KT791" s="196"/>
      <c r="KU791" s="196"/>
      <c r="KV791" s="196"/>
      <c r="KW791" s="196"/>
      <c r="KX791" s="196"/>
      <c r="KY791" s="196"/>
      <c r="KZ791" s="196"/>
      <c r="LA791" s="196"/>
      <c r="LB791" s="196"/>
      <c r="LC791" s="196"/>
      <c r="LD791" s="196"/>
      <c r="LE791" s="196"/>
      <c r="LF791" s="196"/>
      <c r="LG791" s="196"/>
      <c r="LH791" s="196"/>
      <c r="LI791" s="196"/>
      <c r="LJ791" s="196"/>
      <c r="LK791" s="196"/>
      <c r="LL791" s="196"/>
      <c r="LM791" s="196"/>
      <c r="LN791" s="196"/>
      <c r="LO791" s="196"/>
      <c r="LP791" s="196"/>
      <c r="LQ791" s="196"/>
      <c r="LR791" s="196"/>
      <c r="LS791" s="196"/>
      <c r="LT791" s="196"/>
      <c r="LU791" s="196"/>
      <c r="LV791" s="196"/>
      <c r="LW791" s="196"/>
      <c r="LX791" s="196"/>
      <c r="LY791" s="196"/>
      <c r="LZ791" s="196"/>
      <c r="MA791" s="196"/>
      <c r="MB791" s="196"/>
      <c r="MC791" s="196"/>
      <c r="MD791" s="196"/>
      <c r="ME791" s="196"/>
      <c r="MF791" s="196"/>
      <c r="MG791" s="196"/>
      <c r="MH791" s="196"/>
      <c r="MI791" s="196"/>
      <c r="MJ791" s="196"/>
      <c r="MK791" s="196"/>
      <c r="ML791" s="196"/>
      <c r="MM791" s="196"/>
      <c r="MN791" s="196"/>
      <c r="MO791" s="196"/>
      <c r="MP791" s="196"/>
      <c r="MQ791" s="196"/>
      <c r="MR791" s="196"/>
      <c r="MS791" s="196"/>
      <c r="MT791" s="196"/>
      <c r="MU791" s="196"/>
      <c r="MV791" s="196"/>
      <c r="MW791" s="196"/>
      <c r="MX791" s="196"/>
      <c r="MY791" s="196"/>
      <c r="MZ791" s="196"/>
      <c r="NA791" s="196"/>
      <c r="NB791" s="196"/>
      <c r="NC791" s="196"/>
      <c r="ND791" s="196"/>
      <c r="NE791" s="196"/>
      <c r="NF791" s="196"/>
      <c r="NG791" s="196"/>
      <c r="NH791" s="196"/>
      <c r="NI791" s="196"/>
      <c r="NJ791" s="196"/>
      <c r="NK791" s="196"/>
      <c r="NL791" s="196"/>
      <c r="NM791" s="196"/>
      <c r="NN791" s="196"/>
      <c r="NO791" s="196"/>
      <c r="NP791" s="196"/>
      <c r="NQ791" s="196"/>
      <c r="NR791" s="196"/>
      <c r="NS791" s="196"/>
      <c r="NT791" s="196"/>
      <c r="NU791" s="196"/>
      <c r="NV791" s="196"/>
      <c r="NW791" s="196"/>
      <c r="NX791" s="196"/>
      <c r="NY791" s="196"/>
      <c r="NZ791" s="196"/>
      <c r="OA791" s="196"/>
      <c r="OB791" s="196"/>
      <c r="OC791" s="196"/>
      <c r="OD791" s="196"/>
      <c r="OE791" s="196"/>
      <c r="OF791" s="196"/>
      <c r="OG791" s="196"/>
      <c r="OH791" s="196"/>
      <c r="OI791" s="196"/>
      <c r="OJ791" s="196"/>
      <c r="OK791" s="196"/>
      <c r="OL791" s="196"/>
      <c r="AFC791" s="196"/>
      <c r="AFD791" s="196"/>
      <c r="AFE791" s="196"/>
      <c r="AFF791" s="196"/>
      <c r="AFG791" s="196"/>
      <c r="AFH791" s="196"/>
      <c r="AFI791" s="196"/>
      <c r="AFJ791" s="196"/>
      <c r="AFK791" s="196"/>
      <c r="AFL791" s="196"/>
      <c r="AFM791" s="196"/>
      <c r="AFN791" s="196"/>
      <c r="AFO791" s="196"/>
      <c r="AFP791" s="196"/>
      <c r="AFQ791" s="196"/>
      <c r="AFR791" s="196"/>
      <c r="AFS791" s="196"/>
      <c r="AFT791" s="196"/>
      <c r="AFU791" s="196"/>
      <c r="AFV791" s="196"/>
      <c r="AFW791" s="196"/>
      <c r="AFX791" s="196"/>
      <c r="AFY791" s="196"/>
      <c r="AFZ791" s="196"/>
      <c r="AGA791" s="196"/>
      <c r="AGB791" s="196"/>
      <c r="AGC791" s="196"/>
      <c r="AGD791" s="196"/>
      <c r="AGE791" s="196"/>
      <c r="AGF791" s="196"/>
      <c r="AGG791" s="196"/>
      <c r="AGH791" s="196"/>
      <c r="AGI791" s="196"/>
      <c r="AGJ791" s="196"/>
      <c r="AGK791" s="196"/>
      <c r="AGL791" s="196"/>
      <c r="AGM791" s="196"/>
      <c r="AGN791" s="196"/>
      <c r="AGO791" s="196"/>
      <c r="AGP791" s="196"/>
    </row>
    <row r="792" spans="1:874" ht="15.75" customHeight="1" x14ac:dyDescent="0.25">
      <c r="A792" s="196"/>
      <c r="B792" s="196"/>
      <c r="C792" s="196"/>
      <c r="D792" s="196"/>
      <c r="E792" s="196"/>
      <c r="F792" s="196"/>
      <c r="G792" s="196"/>
      <c r="H792" s="196"/>
      <c r="I792" s="196"/>
      <c r="J792" s="196"/>
      <c r="K792" s="196"/>
      <c r="L792" s="206"/>
      <c r="M792" s="196"/>
      <c r="N792" s="196"/>
      <c r="O792" s="196"/>
      <c r="P792" s="196"/>
      <c r="Q792" s="196"/>
      <c r="R792" s="196"/>
      <c r="S792" s="196"/>
      <c r="T792" s="196"/>
      <c r="U792" s="196"/>
      <c r="V792" s="196"/>
      <c r="W792" s="196"/>
      <c r="X792" s="196"/>
      <c r="Y792" s="196"/>
      <c r="Z792" s="196"/>
      <c r="AA792" s="196"/>
      <c r="AB792" s="196"/>
      <c r="AC792" s="196"/>
      <c r="AD792" s="196"/>
      <c r="AE792" s="196"/>
      <c r="AF792" s="196"/>
      <c r="AG792" s="196"/>
      <c r="AH792" s="196"/>
      <c r="AI792" s="196"/>
      <c r="AJ792" s="196"/>
      <c r="AK792" s="196"/>
      <c r="AL792" s="196"/>
      <c r="AM792" s="196"/>
      <c r="AN792" s="196"/>
      <c r="AO792" s="196"/>
      <c r="AP792" s="196"/>
      <c r="AQ792" s="196"/>
      <c r="AR792" s="196"/>
      <c r="AS792" s="196"/>
      <c r="AT792" s="196"/>
      <c r="AU792" s="196"/>
      <c r="AV792" s="196"/>
      <c r="AW792" s="196"/>
      <c r="AX792" s="196"/>
      <c r="AY792" s="196"/>
      <c r="AZ792" s="196"/>
      <c r="BA792" s="196"/>
      <c r="BB792" s="196"/>
      <c r="BC792" s="196"/>
      <c r="BD792" s="196"/>
      <c r="BE792" s="196"/>
      <c r="BF792" s="196"/>
      <c r="BG792" s="196"/>
      <c r="BH792" s="196"/>
      <c r="BI792" s="196"/>
      <c r="BJ792" s="196"/>
      <c r="BK792" s="196"/>
      <c r="BL792" s="196"/>
      <c r="BM792" s="196"/>
      <c r="BN792" s="196"/>
      <c r="BO792" s="196"/>
      <c r="BP792" s="196"/>
      <c r="BQ792" s="196"/>
      <c r="BR792" s="196"/>
      <c r="BS792" s="196"/>
      <c r="BT792" s="196"/>
      <c r="BU792" s="196"/>
      <c r="BV792" s="196"/>
      <c r="BW792" s="196"/>
      <c r="BX792" s="196"/>
      <c r="BY792" s="196"/>
      <c r="BZ792" s="196"/>
      <c r="CA792" s="196"/>
      <c r="CB792" s="196"/>
      <c r="CC792" s="196"/>
      <c r="CD792" s="196"/>
      <c r="CE792" s="196"/>
      <c r="CF792" s="196"/>
      <c r="CG792" s="196"/>
      <c r="CH792" s="196"/>
      <c r="CI792" s="196"/>
      <c r="CJ792" s="196"/>
      <c r="CK792" s="196"/>
      <c r="CL792" s="196"/>
      <c r="CM792" s="196"/>
      <c r="CN792" s="196"/>
      <c r="CO792" s="196"/>
      <c r="CP792" s="196"/>
      <c r="CQ792" s="196"/>
      <c r="CR792" s="196"/>
      <c r="CS792" s="196"/>
      <c r="CT792" s="196"/>
      <c r="CU792" s="196"/>
      <c r="CV792" s="196"/>
      <c r="CW792" s="196"/>
      <c r="CX792" s="196"/>
      <c r="CY792" s="196"/>
      <c r="CZ792" s="196"/>
      <c r="DA792" s="196"/>
      <c r="DB792" s="196"/>
      <c r="DC792" s="196"/>
      <c r="DD792" s="196"/>
      <c r="DE792" s="196"/>
      <c r="DF792" s="196"/>
      <c r="DG792" s="196"/>
      <c r="DH792" s="196"/>
      <c r="DI792" s="196"/>
      <c r="DJ792" s="196"/>
      <c r="DK792" s="196"/>
      <c r="DL792" s="196"/>
      <c r="DM792" s="196"/>
      <c r="DN792" s="196"/>
      <c r="DO792" s="196"/>
      <c r="DP792" s="196"/>
      <c r="DQ792" s="196"/>
      <c r="DR792" s="196"/>
      <c r="DS792" s="196"/>
      <c r="DT792" s="196"/>
      <c r="DU792" s="196"/>
      <c r="DV792" s="196"/>
      <c r="DW792" s="196"/>
      <c r="DX792" s="196"/>
      <c r="DY792" s="196"/>
      <c r="DZ792" s="196"/>
      <c r="EA792" s="196"/>
      <c r="EB792" s="196"/>
      <c r="EC792" s="196"/>
      <c r="ED792" s="196"/>
      <c r="EE792" s="196"/>
      <c r="EF792" s="196"/>
      <c r="EG792" s="196"/>
      <c r="EH792" s="196"/>
      <c r="EI792" s="196"/>
      <c r="EJ792" s="196"/>
      <c r="EK792" s="196"/>
      <c r="EL792" s="196"/>
      <c r="EM792" s="196"/>
      <c r="EN792" s="196"/>
      <c r="EO792" s="196"/>
      <c r="EP792" s="196"/>
      <c r="EQ792" s="196"/>
      <c r="ER792" s="196"/>
      <c r="ES792" s="196"/>
      <c r="ET792" s="196"/>
      <c r="EU792" s="196"/>
      <c r="EV792" s="196"/>
      <c r="EW792" s="196"/>
      <c r="EX792" s="196"/>
      <c r="EY792" s="196"/>
      <c r="EZ792" s="196"/>
      <c r="FA792" s="196"/>
      <c r="FB792" s="196"/>
      <c r="FC792" s="196"/>
      <c r="FD792" s="196"/>
      <c r="FE792" s="196"/>
      <c r="FF792" s="196"/>
      <c r="FG792" s="196"/>
      <c r="FH792" s="196"/>
      <c r="FI792" s="196"/>
      <c r="FJ792" s="196"/>
      <c r="FK792" s="196"/>
      <c r="FL792" s="196"/>
      <c r="FM792" s="196"/>
      <c r="FN792" s="196"/>
      <c r="FO792" s="196"/>
      <c r="FP792" s="196"/>
      <c r="FQ792" s="196"/>
      <c r="FR792" s="196"/>
      <c r="FS792" s="196"/>
      <c r="FT792" s="196"/>
      <c r="FU792" s="196"/>
      <c r="FV792" s="196"/>
      <c r="FW792" s="196"/>
      <c r="FX792" s="196"/>
      <c r="FY792" s="196"/>
      <c r="FZ792" s="196"/>
      <c r="GA792" s="196"/>
      <c r="GB792" s="196"/>
      <c r="GC792" s="196"/>
      <c r="GD792" s="196"/>
      <c r="GE792" s="196"/>
      <c r="GF792" s="196"/>
      <c r="GG792" s="196"/>
      <c r="GH792" s="196"/>
      <c r="GI792" s="196"/>
      <c r="GJ792" s="196"/>
      <c r="GK792" s="196"/>
      <c r="GL792" s="196"/>
      <c r="GM792" s="196"/>
      <c r="GN792" s="196"/>
      <c r="GO792" s="196"/>
      <c r="GP792" s="196"/>
      <c r="GQ792" s="196"/>
      <c r="GR792" s="196"/>
      <c r="GS792" s="196"/>
      <c r="GT792" s="196"/>
      <c r="GU792" s="196"/>
      <c r="GV792" s="196"/>
      <c r="GW792" s="196"/>
      <c r="GX792" s="196"/>
      <c r="GY792" s="196"/>
      <c r="GZ792" s="196"/>
      <c r="HA792" s="196"/>
      <c r="HB792" s="196"/>
      <c r="HC792" s="196"/>
      <c r="HD792" s="196"/>
      <c r="HE792" s="196"/>
      <c r="HF792" s="196"/>
      <c r="HG792" s="196"/>
      <c r="HH792" s="196"/>
      <c r="HI792" s="196"/>
      <c r="HJ792" s="196"/>
      <c r="HK792" s="196"/>
      <c r="HL792" s="196"/>
      <c r="HM792" s="196"/>
      <c r="HN792" s="196"/>
      <c r="HO792" s="196"/>
      <c r="HP792" s="196"/>
      <c r="HQ792" s="196"/>
      <c r="HR792" s="196"/>
      <c r="HS792" s="196"/>
      <c r="HT792" s="196"/>
      <c r="HU792" s="196"/>
      <c r="HV792" s="196"/>
      <c r="HW792" s="196"/>
      <c r="HX792" s="196"/>
      <c r="HY792" s="196"/>
      <c r="HZ792" s="196"/>
      <c r="IA792" s="196"/>
      <c r="IB792" s="196"/>
      <c r="IC792" s="196"/>
      <c r="ID792" s="196"/>
      <c r="IE792" s="196"/>
      <c r="IF792" s="196"/>
      <c r="IG792" s="196"/>
      <c r="IH792" s="196"/>
      <c r="II792" s="196"/>
      <c r="IJ792" s="196"/>
      <c r="IK792" s="196"/>
      <c r="IL792" s="196"/>
      <c r="IM792" s="196"/>
      <c r="IN792" s="196"/>
      <c r="IO792" s="196"/>
      <c r="IP792" s="196"/>
      <c r="IQ792" s="196"/>
      <c r="IR792" s="196"/>
      <c r="IS792" s="196"/>
      <c r="IT792" s="196"/>
      <c r="IU792" s="196"/>
      <c r="IV792" s="196"/>
      <c r="IW792" s="196"/>
      <c r="IX792" s="196"/>
      <c r="IY792" s="196"/>
      <c r="IZ792" s="196"/>
      <c r="JA792" s="196"/>
      <c r="JB792" s="196"/>
      <c r="JC792" s="196"/>
      <c r="JD792" s="196"/>
      <c r="JE792" s="196"/>
      <c r="JF792" s="196"/>
      <c r="JG792" s="196"/>
      <c r="JH792" s="196"/>
      <c r="JI792" s="196"/>
      <c r="JJ792" s="196"/>
      <c r="JK792" s="196"/>
      <c r="JL792" s="196"/>
      <c r="JM792" s="196"/>
      <c r="JN792" s="196"/>
      <c r="JO792" s="196"/>
      <c r="JP792" s="196"/>
      <c r="JQ792" s="196"/>
      <c r="JR792" s="196"/>
      <c r="JS792" s="196"/>
      <c r="JT792" s="196"/>
      <c r="JU792" s="196"/>
      <c r="JV792" s="196"/>
      <c r="JW792" s="196"/>
      <c r="JX792" s="196"/>
      <c r="JY792" s="196"/>
      <c r="JZ792" s="196"/>
      <c r="KA792" s="196"/>
      <c r="KB792" s="196"/>
      <c r="KC792" s="196"/>
      <c r="KD792" s="196"/>
      <c r="KE792" s="196"/>
      <c r="KF792" s="196"/>
      <c r="KG792" s="196"/>
      <c r="KH792" s="196"/>
      <c r="KI792" s="196"/>
      <c r="KJ792" s="196"/>
      <c r="KK792" s="196"/>
      <c r="KL792" s="196"/>
      <c r="KM792" s="196"/>
      <c r="KN792" s="196"/>
      <c r="KO792" s="196"/>
      <c r="KP792" s="196"/>
      <c r="KQ792" s="196"/>
      <c r="KR792" s="196"/>
      <c r="KS792" s="196"/>
      <c r="KT792" s="196"/>
      <c r="KU792" s="196"/>
      <c r="KV792" s="196"/>
      <c r="KW792" s="196"/>
      <c r="KX792" s="196"/>
      <c r="KY792" s="196"/>
      <c r="KZ792" s="196"/>
      <c r="LA792" s="196"/>
      <c r="LB792" s="196"/>
      <c r="LC792" s="196"/>
      <c r="LD792" s="196"/>
      <c r="LE792" s="196"/>
      <c r="LF792" s="196"/>
      <c r="LG792" s="196"/>
      <c r="LH792" s="196"/>
      <c r="LI792" s="196"/>
      <c r="LJ792" s="196"/>
      <c r="LK792" s="196"/>
      <c r="LL792" s="196"/>
      <c r="LM792" s="196"/>
      <c r="LN792" s="196"/>
      <c r="LO792" s="196"/>
      <c r="LP792" s="196"/>
      <c r="LQ792" s="196"/>
      <c r="LR792" s="196"/>
      <c r="LS792" s="196"/>
      <c r="LT792" s="196"/>
      <c r="LU792" s="196"/>
      <c r="LV792" s="196"/>
      <c r="LW792" s="196"/>
      <c r="LX792" s="196"/>
      <c r="LY792" s="196"/>
      <c r="LZ792" s="196"/>
      <c r="MA792" s="196"/>
      <c r="MB792" s="196"/>
      <c r="MC792" s="196"/>
      <c r="MD792" s="196"/>
      <c r="ME792" s="196"/>
      <c r="MF792" s="196"/>
      <c r="MG792" s="196"/>
      <c r="MH792" s="196"/>
      <c r="MI792" s="196"/>
      <c r="MJ792" s="196"/>
      <c r="MK792" s="196"/>
      <c r="ML792" s="196"/>
      <c r="MM792" s="196"/>
      <c r="MN792" s="196"/>
      <c r="MO792" s="196"/>
      <c r="MP792" s="196"/>
      <c r="MQ792" s="196"/>
      <c r="MR792" s="196"/>
      <c r="MS792" s="196"/>
      <c r="MT792" s="196"/>
      <c r="MU792" s="196"/>
      <c r="MV792" s="196"/>
      <c r="MW792" s="196"/>
      <c r="MX792" s="196"/>
      <c r="MY792" s="196"/>
      <c r="MZ792" s="196"/>
      <c r="NA792" s="196"/>
      <c r="NB792" s="196"/>
      <c r="NC792" s="196"/>
      <c r="ND792" s="196"/>
      <c r="NE792" s="196"/>
      <c r="NF792" s="196"/>
      <c r="NG792" s="196"/>
      <c r="NH792" s="196"/>
      <c r="NI792" s="196"/>
      <c r="NJ792" s="196"/>
      <c r="NK792" s="196"/>
      <c r="NL792" s="196"/>
      <c r="NM792" s="196"/>
      <c r="NN792" s="196"/>
      <c r="NO792" s="196"/>
      <c r="NP792" s="196"/>
      <c r="NQ792" s="196"/>
      <c r="NR792" s="196"/>
      <c r="NS792" s="196"/>
      <c r="NT792" s="196"/>
      <c r="NU792" s="196"/>
      <c r="NV792" s="196"/>
      <c r="NW792" s="196"/>
      <c r="NX792" s="196"/>
      <c r="NY792" s="196"/>
      <c r="NZ792" s="196"/>
      <c r="OA792" s="196"/>
      <c r="OB792" s="196"/>
      <c r="OC792" s="196"/>
      <c r="OD792" s="196"/>
      <c r="OE792" s="196"/>
      <c r="OF792" s="196"/>
      <c r="OG792" s="196"/>
      <c r="OH792" s="196"/>
      <c r="OI792" s="196"/>
      <c r="OJ792" s="196"/>
      <c r="OK792" s="196"/>
      <c r="OL792" s="196"/>
      <c r="AFC792" s="196"/>
      <c r="AFD792" s="196"/>
      <c r="AFE792" s="196"/>
      <c r="AFF792" s="196"/>
      <c r="AFG792" s="196"/>
      <c r="AFH792" s="196"/>
      <c r="AFI792" s="196"/>
      <c r="AFJ792" s="196"/>
      <c r="AFK792" s="196"/>
      <c r="AFL792" s="196"/>
      <c r="AFM792" s="196"/>
      <c r="AFN792" s="196"/>
      <c r="AFO792" s="196"/>
      <c r="AFP792" s="196"/>
      <c r="AFQ792" s="196"/>
      <c r="AFR792" s="196"/>
      <c r="AFS792" s="196"/>
      <c r="AFT792" s="196"/>
      <c r="AFU792" s="196"/>
      <c r="AFV792" s="196"/>
      <c r="AFW792" s="196"/>
      <c r="AFX792" s="196"/>
      <c r="AFY792" s="196"/>
      <c r="AFZ792" s="196"/>
      <c r="AGA792" s="196"/>
      <c r="AGB792" s="196"/>
      <c r="AGC792" s="196"/>
      <c r="AGD792" s="196"/>
      <c r="AGE792" s="196"/>
      <c r="AGF792" s="196"/>
      <c r="AGG792" s="196"/>
      <c r="AGH792" s="196"/>
      <c r="AGI792" s="196"/>
      <c r="AGJ792" s="196"/>
      <c r="AGK792" s="196"/>
      <c r="AGL792" s="196"/>
      <c r="AGM792" s="196"/>
      <c r="AGN792" s="196"/>
      <c r="AGO792" s="196"/>
      <c r="AGP792" s="196"/>
    </row>
    <row r="793" spans="1:874" ht="15.75" customHeight="1" x14ac:dyDescent="0.25">
      <c r="A793" s="196"/>
      <c r="B793" s="196"/>
      <c r="C793" s="196"/>
      <c r="D793" s="196"/>
      <c r="E793" s="196"/>
      <c r="F793" s="196"/>
      <c r="G793" s="196"/>
      <c r="H793" s="196"/>
      <c r="I793" s="196"/>
      <c r="J793" s="196"/>
      <c r="K793" s="196"/>
      <c r="L793" s="206"/>
      <c r="M793" s="196"/>
      <c r="N793" s="196"/>
      <c r="O793" s="196"/>
      <c r="P793" s="196"/>
      <c r="Q793" s="196"/>
      <c r="R793" s="196"/>
      <c r="S793" s="196"/>
      <c r="T793" s="196"/>
      <c r="U793" s="196"/>
      <c r="V793" s="196"/>
      <c r="W793" s="196"/>
      <c r="X793" s="196"/>
      <c r="Y793" s="196"/>
      <c r="Z793" s="196"/>
      <c r="AA793" s="196"/>
      <c r="AB793" s="196"/>
      <c r="AC793" s="196"/>
      <c r="AD793" s="196"/>
      <c r="AE793" s="196"/>
      <c r="AF793" s="196"/>
      <c r="AG793" s="196"/>
      <c r="AH793" s="196"/>
      <c r="AI793" s="196"/>
      <c r="AJ793" s="196"/>
      <c r="AK793" s="196"/>
      <c r="AL793" s="196"/>
      <c r="AM793" s="196"/>
      <c r="AN793" s="196"/>
      <c r="AO793" s="196"/>
      <c r="AP793" s="196"/>
      <c r="AQ793" s="196"/>
      <c r="AR793" s="196"/>
      <c r="AS793" s="196"/>
      <c r="AT793" s="196"/>
      <c r="AU793" s="196"/>
      <c r="AV793" s="196"/>
      <c r="AW793" s="196"/>
      <c r="AX793" s="196"/>
      <c r="AY793" s="196"/>
      <c r="AZ793" s="196"/>
      <c r="BA793" s="196"/>
      <c r="BB793" s="196"/>
      <c r="BC793" s="196"/>
      <c r="BD793" s="196"/>
      <c r="BE793" s="196"/>
      <c r="BF793" s="196"/>
      <c r="BG793" s="196"/>
      <c r="BH793" s="196"/>
      <c r="BI793" s="196"/>
      <c r="BJ793" s="196"/>
      <c r="BK793" s="196"/>
      <c r="BL793" s="196"/>
      <c r="BM793" s="196"/>
      <c r="BN793" s="196"/>
      <c r="BO793" s="196"/>
      <c r="BP793" s="196"/>
      <c r="BQ793" s="196"/>
      <c r="BR793" s="196"/>
      <c r="BS793" s="196"/>
      <c r="BT793" s="196"/>
      <c r="BU793" s="196"/>
      <c r="BV793" s="196"/>
      <c r="BW793" s="196"/>
      <c r="BX793" s="196"/>
      <c r="BY793" s="196"/>
      <c r="BZ793" s="196"/>
      <c r="CA793" s="196"/>
      <c r="CB793" s="196"/>
      <c r="CC793" s="196"/>
      <c r="CD793" s="196"/>
      <c r="CE793" s="196"/>
      <c r="CF793" s="196"/>
      <c r="CG793" s="196"/>
      <c r="CH793" s="196"/>
      <c r="CI793" s="196"/>
      <c r="CJ793" s="196"/>
      <c r="CK793" s="196"/>
      <c r="CL793" s="196"/>
      <c r="CM793" s="196"/>
      <c r="CN793" s="196"/>
      <c r="CO793" s="196"/>
      <c r="CP793" s="196"/>
      <c r="CQ793" s="196"/>
      <c r="CR793" s="196"/>
      <c r="CS793" s="196"/>
      <c r="CT793" s="196"/>
      <c r="CU793" s="196"/>
      <c r="CV793" s="196"/>
      <c r="CW793" s="196"/>
      <c r="CX793" s="196"/>
      <c r="CY793" s="196"/>
      <c r="CZ793" s="196"/>
      <c r="DA793" s="196"/>
      <c r="DB793" s="196"/>
      <c r="DC793" s="196"/>
      <c r="DD793" s="196"/>
      <c r="DE793" s="196"/>
      <c r="DF793" s="196"/>
      <c r="DG793" s="196"/>
      <c r="DH793" s="196"/>
      <c r="DI793" s="196"/>
      <c r="DJ793" s="196"/>
      <c r="DK793" s="196"/>
      <c r="DL793" s="196"/>
      <c r="DM793" s="196"/>
      <c r="DN793" s="196"/>
      <c r="DO793" s="196"/>
      <c r="DP793" s="196"/>
      <c r="DQ793" s="196"/>
      <c r="DR793" s="196"/>
      <c r="DS793" s="196"/>
      <c r="DT793" s="196"/>
      <c r="DU793" s="196"/>
      <c r="DV793" s="196"/>
      <c r="DW793" s="196"/>
      <c r="DX793" s="196"/>
      <c r="DY793" s="196"/>
      <c r="DZ793" s="196"/>
      <c r="EA793" s="196"/>
      <c r="EB793" s="196"/>
      <c r="EC793" s="196"/>
      <c r="ED793" s="196"/>
      <c r="EE793" s="196"/>
      <c r="EF793" s="196"/>
      <c r="EG793" s="196"/>
      <c r="EH793" s="196"/>
      <c r="EI793" s="196"/>
      <c r="EJ793" s="196"/>
      <c r="EK793" s="196"/>
      <c r="EL793" s="196"/>
      <c r="EM793" s="196"/>
      <c r="EN793" s="196"/>
      <c r="EO793" s="196"/>
      <c r="EP793" s="196"/>
      <c r="EQ793" s="196"/>
      <c r="ER793" s="196"/>
      <c r="ES793" s="196"/>
      <c r="ET793" s="196"/>
      <c r="EU793" s="196"/>
      <c r="EV793" s="196"/>
      <c r="EW793" s="196"/>
      <c r="EX793" s="196"/>
      <c r="EY793" s="196"/>
      <c r="EZ793" s="196"/>
      <c r="FA793" s="196"/>
      <c r="FB793" s="196"/>
      <c r="FC793" s="196"/>
      <c r="FD793" s="196"/>
      <c r="FE793" s="196"/>
      <c r="FF793" s="196"/>
      <c r="FG793" s="196"/>
      <c r="FH793" s="196"/>
      <c r="FI793" s="196"/>
      <c r="FJ793" s="196"/>
      <c r="FK793" s="196"/>
      <c r="FL793" s="196"/>
      <c r="FM793" s="196"/>
      <c r="FN793" s="196"/>
      <c r="FO793" s="196"/>
      <c r="FP793" s="196"/>
      <c r="FQ793" s="196"/>
      <c r="FR793" s="196"/>
      <c r="FS793" s="196"/>
      <c r="FT793" s="196"/>
      <c r="FU793" s="196"/>
      <c r="FV793" s="196"/>
      <c r="FW793" s="196"/>
      <c r="FX793" s="196"/>
      <c r="FY793" s="196"/>
      <c r="FZ793" s="196"/>
      <c r="GA793" s="196"/>
      <c r="GB793" s="196"/>
      <c r="GC793" s="196"/>
      <c r="GD793" s="196"/>
      <c r="GE793" s="196"/>
      <c r="GF793" s="196"/>
      <c r="GG793" s="196"/>
      <c r="GH793" s="196"/>
      <c r="GI793" s="196"/>
      <c r="GJ793" s="196"/>
      <c r="GK793" s="196"/>
      <c r="GL793" s="196"/>
      <c r="GM793" s="196"/>
      <c r="GN793" s="196"/>
      <c r="GO793" s="196"/>
      <c r="GP793" s="196"/>
      <c r="GQ793" s="196"/>
      <c r="GR793" s="196"/>
      <c r="GS793" s="196"/>
      <c r="GT793" s="196"/>
      <c r="GU793" s="196"/>
      <c r="GV793" s="196"/>
      <c r="GW793" s="196"/>
      <c r="GX793" s="196"/>
      <c r="GY793" s="196"/>
      <c r="GZ793" s="196"/>
      <c r="HA793" s="196"/>
      <c r="HB793" s="196"/>
      <c r="HC793" s="196"/>
      <c r="HD793" s="196"/>
      <c r="HE793" s="196"/>
      <c r="HF793" s="196"/>
      <c r="HG793" s="196"/>
      <c r="HH793" s="196"/>
      <c r="HI793" s="196"/>
      <c r="HJ793" s="196"/>
      <c r="HK793" s="196"/>
      <c r="HL793" s="196"/>
      <c r="HM793" s="196"/>
      <c r="HN793" s="196"/>
      <c r="HO793" s="196"/>
      <c r="HP793" s="196"/>
      <c r="HQ793" s="196"/>
      <c r="HR793" s="196"/>
      <c r="HS793" s="196"/>
      <c r="HT793" s="196"/>
      <c r="HU793" s="196"/>
      <c r="HV793" s="196"/>
      <c r="HW793" s="196"/>
      <c r="HX793" s="196"/>
      <c r="HY793" s="196"/>
      <c r="HZ793" s="196"/>
      <c r="IA793" s="196"/>
      <c r="IB793" s="196"/>
      <c r="IC793" s="196"/>
      <c r="ID793" s="196"/>
      <c r="IE793" s="196"/>
      <c r="IF793" s="196"/>
      <c r="IG793" s="196"/>
      <c r="IH793" s="196"/>
      <c r="II793" s="196"/>
      <c r="IJ793" s="196"/>
      <c r="IK793" s="196"/>
      <c r="IL793" s="196"/>
      <c r="IM793" s="196"/>
      <c r="IN793" s="196"/>
      <c r="IO793" s="196"/>
      <c r="IP793" s="196"/>
      <c r="IQ793" s="196"/>
      <c r="IR793" s="196"/>
      <c r="IS793" s="196"/>
      <c r="IT793" s="196"/>
      <c r="IU793" s="196"/>
      <c r="IV793" s="196"/>
      <c r="IW793" s="196"/>
      <c r="IX793" s="196"/>
      <c r="IY793" s="196"/>
      <c r="IZ793" s="196"/>
      <c r="JA793" s="196"/>
      <c r="JB793" s="196"/>
      <c r="JC793" s="196"/>
      <c r="JD793" s="196"/>
      <c r="JE793" s="196"/>
      <c r="JF793" s="196"/>
      <c r="JG793" s="196"/>
      <c r="JH793" s="196"/>
      <c r="JI793" s="196"/>
      <c r="JJ793" s="196"/>
      <c r="JK793" s="196"/>
      <c r="JL793" s="196"/>
      <c r="JM793" s="196"/>
      <c r="JN793" s="196"/>
      <c r="JO793" s="196"/>
      <c r="JP793" s="196"/>
      <c r="JQ793" s="196"/>
      <c r="JR793" s="196"/>
      <c r="JS793" s="196"/>
      <c r="JT793" s="196"/>
      <c r="JU793" s="196"/>
      <c r="JV793" s="196"/>
      <c r="JW793" s="196"/>
      <c r="JX793" s="196"/>
      <c r="JY793" s="196"/>
      <c r="JZ793" s="196"/>
      <c r="KA793" s="196"/>
      <c r="KB793" s="196"/>
      <c r="KC793" s="196"/>
      <c r="KD793" s="196"/>
      <c r="KE793" s="196"/>
      <c r="KF793" s="196"/>
      <c r="KG793" s="196"/>
      <c r="KH793" s="196"/>
      <c r="KI793" s="196"/>
      <c r="KJ793" s="196"/>
      <c r="KK793" s="196"/>
      <c r="KL793" s="196"/>
      <c r="KM793" s="196"/>
      <c r="KN793" s="196"/>
      <c r="KO793" s="196"/>
      <c r="KP793" s="196"/>
      <c r="KQ793" s="196"/>
      <c r="KR793" s="196"/>
      <c r="KS793" s="196"/>
      <c r="KT793" s="196"/>
      <c r="KU793" s="196"/>
      <c r="KV793" s="196"/>
      <c r="KW793" s="196"/>
      <c r="KX793" s="196"/>
      <c r="KY793" s="196"/>
      <c r="KZ793" s="196"/>
      <c r="LA793" s="196"/>
      <c r="LB793" s="196"/>
      <c r="LC793" s="196"/>
      <c r="LD793" s="196"/>
      <c r="LE793" s="196"/>
      <c r="LF793" s="196"/>
      <c r="LG793" s="196"/>
      <c r="LH793" s="196"/>
      <c r="LI793" s="196"/>
      <c r="LJ793" s="196"/>
      <c r="LK793" s="196"/>
      <c r="LL793" s="196"/>
      <c r="LM793" s="196"/>
      <c r="LN793" s="196"/>
      <c r="LO793" s="196"/>
      <c r="LP793" s="196"/>
      <c r="LQ793" s="196"/>
      <c r="LR793" s="196"/>
      <c r="LS793" s="196"/>
      <c r="LT793" s="196"/>
      <c r="LU793" s="196"/>
      <c r="LV793" s="196"/>
      <c r="LW793" s="196"/>
      <c r="LX793" s="196"/>
      <c r="LY793" s="196"/>
      <c r="LZ793" s="196"/>
      <c r="MA793" s="196"/>
      <c r="MB793" s="196"/>
      <c r="MC793" s="196"/>
      <c r="MD793" s="196"/>
      <c r="ME793" s="196"/>
      <c r="MF793" s="196"/>
      <c r="MG793" s="196"/>
      <c r="MH793" s="196"/>
      <c r="MI793" s="196"/>
      <c r="MJ793" s="196"/>
      <c r="MK793" s="196"/>
      <c r="ML793" s="196"/>
      <c r="MM793" s="196"/>
      <c r="MN793" s="196"/>
      <c r="MO793" s="196"/>
      <c r="MP793" s="196"/>
      <c r="MQ793" s="196"/>
      <c r="MR793" s="196"/>
      <c r="MS793" s="196"/>
      <c r="MT793" s="196"/>
      <c r="MU793" s="196"/>
      <c r="MV793" s="196"/>
      <c r="MW793" s="196"/>
      <c r="MX793" s="196"/>
      <c r="MY793" s="196"/>
      <c r="MZ793" s="196"/>
      <c r="NA793" s="196"/>
      <c r="NB793" s="196"/>
      <c r="NC793" s="196"/>
      <c r="ND793" s="196"/>
      <c r="NE793" s="196"/>
      <c r="NF793" s="196"/>
      <c r="NG793" s="196"/>
      <c r="NH793" s="196"/>
      <c r="NI793" s="196"/>
      <c r="NJ793" s="196"/>
      <c r="NK793" s="196"/>
      <c r="NL793" s="196"/>
      <c r="NM793" s="196"/>
      <c r="NN793" s="196"/>
      <c r="NO793" s="196"/>
      <c r="NP793" s="196"/>
      <c r="NQ793" s="196"/>
      <c r="NR793" s="196"/>
      <c r="NS793" s="196"/>
      <c r="NT793" s="196"/>
      <c r="NU793" s="196"/>
      <c r="NV793" s="196"/>
      <c r="NW793" s="196"/>
      <c r="NX793" s="196"/>
      <c r="NY793" s="196"/>
      <c r="NZ793" s="196"/>
      <c r="OA793" s="196"/>
      <c r="OB793" s="196"/>
      <c r="OC793" s="196"/>
      <c r="OD793" s="196"/>
      <c r="OE793" s="196"/>
      <c r="OF793" s="196"/>
      <c r="OG793" s="196"/>
      <c r="OH793" s="196"/>
      <c r="OI793" s="196"/>
      <c r="OJ793" s="196"/>
      <c r="OK793" s="196"/>
      <c r="OL793" s="196"/>
      <c r="AFC793" s="196"/>
      <c r="AFD793" s="196"/>
      <c r="AFE793" s="196"/>
      <c r="AFF793" s="196"/>
      <c r="AFG793" s="196"/>
      <c r="AFH793" s="196"/>
      <c r="AFI793" s="196"/>
      <c r="AFJ793" s="196"/>
      <c r="AFK793" s="196"/>
      <c r="AFL793" s="196"/>
      <c r="AFM793" s="196"/>
      <c r="AFN793" s="196"/>
      <c r="AFO793" s="196"/>
      <c r="AFP793" s="196"/>
      <c r="AFQ793" s="196"/>
      <c r="AFR793" s="196"/>
      <c r="AFS793" s="196"/>
      <c r="AFT793" s="196"/>
      <c r="AFU793" s="196"/>
      <c r="AFV793" s="196"/>
      <c r="AFW793" s="196"/>
      <c r="AFX793" s="196"/>
      <c r="AFY793" s="196"/>
      <c r="AFZ793" s="196"/>
      <c r="AGA793" s="196"/>
      <c r="AGB793" s="196"/>
      <c r="AGC793" s="196"/>
      <c r="AGD793" s="196"/>
      <c r="AGE793" s="196"/>
      <c r="AGF793" s="196"/>
      <c r="AGG793" s="196"/>
      <c r="AGH793" s="196"/>
      <c r="AGI793" s="196"/>
      <c r="AGJ793" s="196"/>
      <c r="AGK793" s="196"/>
      <c r="AGL793" s="196"/>
      <c r="AGM793" s="196"/>
      <c r="AGN793" s="196"/>
      <c r="AGO793" s="196"/>
      <c r="AGP793" s="196"/>
    </row>
    <row r="794" spans="1:874" ht="15.75" customHeight="1" x14ac:dyDescent="0.25">
      <c r="A794" s="196"/>
      <c r="B794" s="196"/>
      <c r="C794" s="196"/>
      <c r="D794" s="196"/>
      <c r="E794" s="196"/>
      <c r="F794" s="196"/>
      <c r="G794" s="196"/>
      <c r="H794" s="196"/>
      <c r="I794" s="196"/>
      <c r="J794" s="196"/>
      <c r="K794" s="196"/>
      <c r="L794" s="206"/>
      <c r="M794" s="196"/>
      <c r="N794" s="196"/>
      <c r="O794" s="196"/>
      <c r="P794" s="196"/>
      <c r="Q794" s="196"/>
      <c r="R794" s="196"/>
      <c r="S794" s="196"/>
      <c r="T794" s="196"/>
      <c r="U794" s="196"/>
      <c r="V794" s="196"/>
      <c r="W794" s="196"/>
      <c r="X794" s="196"/>
      <c r="Y794" s="196"/>
      <c r="Z794" s="196"/>
      <c r="AA794" s="196"/>
      <c r="AB794" s="196"/>
      <c r="AC794" s="196"/>
      <c r="AD794" s="196"/>
      <c r="AE794" s="196"/>
      <c r="AF794" s="196"/>
      <c r="AG794" s="196"/>
      <c r="AH794" s="196"/>
      <c r="AI794" s="196"/>
      <c r="AJ794" s="196"/>
      <c r="AK794" s="196"/>
      <c r="AL794" s="196"/>
      <c r="AM794" s="196"/>
      <c r="AN794" s="196"/>
      <c r="AO794" s="196"/>
      <c r="AP794" s="196"/>
      <c r="AQ794" s="196"/>
      <c r="AR794" s="196"/>
      <c r="AS794" s="196"/>
      <c r="AT794" s="196"/>
      <c r="AU794" s="196"/>
      <c r="AV794" s="196"/>
      <c r="AW794" s="196"/>
      <c r="AX794" s="196"/>
      <c r="AY794" s="196"/>
      <c r="AZ794" s="196"/>
      <c r="BA794" s="196"/>
      <c r="BB794" s="196"/>
      <c r="BC794" s="196"/>
      <c r="BD794" s="196"/>
      <c r="BE794" s="196"/>
      <c r="BF794" s="196"/>
      <c r="BG794" s="196"/>
      <c r="BH794" s="196"/>
      <c r="BI794" s="196"/>
      <c r="BJ794" s="196"/>
      <c r="BK794" s="196"/>
      <c r="BL794" s="196"/>
      <c r="BM794" s="196"/>
      <c r="BN794" s="196"/>
      <c r="BO794" s="196"/>
      <c r="BP794" s="196"/>
      <c r="BQ794" s="196"/>
      <c r="BR794" s="196"/>
      <c r="BS794" s="196"/>
      <c r="BT794" s="196"/>
      <c r="BU794" s="196"/>
      <c r="BV794" s="196"/>
      <c r="BW794" s="196"/>
      <c r="BX794" s="196"/>
      <c r="BY794" s="196"/>
      <c r="BZ794" s="196"/>
      <c r="CA794" s="196"/>
      <c r="CB794" s="196"/>
      <c r="CC794" s="196"/>
      <c r="CD794" s="196"/>
      <c r="CE794" s="196"/>
      <c r="CF794" s="196"/>
      <c r="CG794" s="196"/>
      <c r="CH794" s="196"/>
      <c r="CI794" s="196"/>
      <c r="CJ794" s="196"/>
      <c r="CK794" s="196"/>
      <c r="CL794" s="196"/>
      <c r="CM794" s="196"/>
      <c r="CN794" s="196"/>
      <c r="CO794" s="196"/>
      <c r="CP794" s="196"/>
      <c r="CQ794" s="196"/>
      <c r="CR794" s="196"/>
      <c r="CS794" s="196"/>
      <c r="CT794" s="196"/>
      <c r="CU794" s="196"/>
      <c r="CV794" s="196"/>
      <c r="CW794" s="196"/>
      <c r="CX794" s="196"/>
      <c r="CY794" s="196"/>
      <c r="CZ794" s="196"/>
      <c r="DA794" s="196"/>
      <c r="DB794" s="196"/>
      <c r="DC794" s="196"/>
      <c r="DD794" s="196"/>
      <c r="DE794" s="196"/>
      <c r="DF794" s="196"/>
      <c r="DG794" s="196"/>
      <c r="DH794" s="196"/>
      <c r="DI794" s="196"/>
      <c r="DJ794" s="196"/>
      <c r="DK794" s="196"/>
      <c r="DL794" s="196"/>
      <c r="DM794" s="196"/>
      <c r="DN794" s="196"/>
      <c r="DO794" s="196"/>
      <c r="DP794" s="196"/>
      <c r="DQ794" s="196"/>
      <c r="DR794" s="196"/>
      <c r="DS794" s="196"/>
      <c r="DT794" s="196"/>
      <c r="DU794" s="196"/>
      <c r="DV794" s="196"/>
      <c r="DW794" s="196"/>
      <c r="DX794" s="196"/>
      <c r="DY794" s="196"/>
      <c r="DZ794" s="196"/>
      <c r="EA794" s="196"/>
      <c r="EB794" s="196"/>
      <c r="EC794" s="196"/>
      <c r="ED794" s="196"/>
      <c r="EE794" s="196"/>
      <c r="EF794" s="196"/>
      <c r="EG794" s="196"/>
      <c r="EH794" s="196"/>
      <c r="EI794" s="196"/>
      <c r="EJ794" s="196"/>
      <c r="EK794" s="196"/>
      <c r="EL794" s="196"/>
      <c r="EM794" s="196"/>
      <c r="EN794" s="196"/>
      <c r="EO794" s="196"/>
      <c r="EP794" s="196"/>
      <c r="EQ794" s="196"/>
      <c r="ER794" s="196"/>
      <c r="ES794" s="196"/>
      <c r="ET794" s="196"/>
      <c r="EU794" s="196"/>
      <c r="EV794" s="196"/>
      <c r="EW794" s="196"/>
      <c r="EX794" s="196"/>
      <c r="EY794" s="196"/>
      <c r="EZ794" s="196"/>
      <c r="FA794" s="196"/>
      <c r="FB794" s="196"/>
      <c r="FC794" s="196"/>
      <c r="FD794" s="196"/>
      <c r="FE794" s="196"/>
      <c r="FF794" s="196"/>
      <c r="FG794" s="196"/>
      <c r="FH794" s="196"/>
      <c r="FI794" s="196"/>
      <c r="FJ794" s="196"/>
      <c r="FK794" s="196"/>
      <c r="FL794" s="196"/>
      <c r="FM794" s="196"/>
      <c r="FN794" s="196"/>
      <c r="FO794" s="196"/>
      <c r="FP794" s="196"/>
      <c r="FQ794" s="196"/>
      <c r="FR794" s="196"/>
      <c r="FS794" s="196"/>
      <c r="FT794" s="196"/>
      <c r="FU794" s="196"/>
      <c r="FV794" s="196"/>
      <c r="FW794" s="196"/>
      <c r="FX794" s="196"/>
      <c r="FY794" s="196"/>
      <c r="FZ794" s="196"/>
      <c r="GA794" s="196"/>
      <c r="GB794" s="196"/>
      <c r="GC794" s="196"/>
      <c r="GD794" s="196"/>
      <c r="GE794" s="196"/>
      <c r="GF794" s="196"/>
      <c r="GG794" s="196"/>
      <c r="GH794" s="196"/>
      <c r="GI794" s="196"/>
      <c r="GJ794" s="196"/>
      <c r="GK794" s="196"/>
      <c r="GL794" s="196"/>
      <c r="GM794" s="196"/>
      <c r="GN794" s="196"/>
      <c r="GO794" s="196"/>
      <c r="GP794" s="196"/>
      <c r="GQ794" s="196"/>
      <c r="GR794" s="196"/>
      <c r="GS794" s="196"/>
      <c r="GT794" s="196"/>
      <c r="GU794" s="196"/>
      <c r="GV794" s="196"/>
      <c r="GW794" s="196"/>
      <c r="GX794" s="196"/>
      <c r="GY794" s="196"/>
      <c r="GZ794" s="196"/>
      <c r="HA794" s="196"/>
      <c r="HB794" s="196"/>
      <c r="HC794" s="196"/>
      <c r="HD794" s="196"/>
      <c r="HE794" s="196"/>
      <c r="HF794" s="196"/>
      <c r="HG794" s="196"/>
      <c r="HH794" s="196"/>
      <c r="HI794" s="196"/>
      <c r="HJ794" s="196"/>
      <c r="HK794" s="196"/>
      <c r="HL794" s="196"/>
      <c r="HM794" s="196"/>
      <c r="HN794" s="196"/>
      <c r="HO794" s="196"/>
      <c r="HP794" s="196"/>
      <c r="HQ794" s="196"/>
      <c r="HR794" s="196"/>
      <c r="HS794" s="196"/>
      <c r="HT794" s="196"/>
      <c r="HU794" s="196"/>
      <c r="HV794" s="196"/>
      <c r="HW794" s="196"/>
      <c r="HX794" s="196"/>
      <c r="HY794" s="196"/>
      <c r="HZ794" s="196"/>
      <c r="IA794" s="196"/>
      <c r="IB794" s="196"/>
      <c r="IC794" s="196"/>
      <c r="ID794" s="196"/>
      <c r="IE794" s="196"/>
      <c r="IF794" s="196"/>
      <c r="IG794" s="196"/>
      <c r="IH794" s="196"/>
      <c r="II794" s="196"/>
      <c r="IJ794" s="196"/>
      <c r="IK794" s="196"/>
      <c r="IL794" s="196"/>
      <c r="IM794" s="196"/>
      <c r="IN794" s="196"/>
      <c r="IO794" s="196"/>
      <c r="IP794" s="196"/>
      <c r="IQ794" s="196"/>
      <c r="IR794" s="196"/>
      <c r="IS794" s="196"/>
      <c r="IT794" s="196"/>
      <c r="IU794" s="196"/>
      <c r="IV794" s="196"/>
      <c r="IW794" s="196"/>
      <c r="IX794" s="196"/>
      <c r="IY794" s="196"/>
      <c r="IZ794" s="196"/>
      <c r="JA794" s="196"/>
      <c r="JB794" s="196"/>
      <c r="JC794" s="196"/>
      <c r="JD794" s="196"/>
      <c r="JE794" s="196"/>
      <c r="JF794" s="196"/>
      <c r="JG794" s="196"/>
      <c r="JH794" s="196"/>
      <c r="JI794" s="196"/>
      <c r="JJ794" s="196"/>
      <c r="JK794" s="196"/>
      <c r="JL794" s="196"/>
      <c r="JM794" s="196"/>
      <c r="JN794" s="196"/>
      <c r="JO794" s="196"/>
      <c r="JP794" s="196"/>
      <c r="JQ794" s="196"/>
      <c r="JR794" s="196"/>
      <c r="JS794" s="196"/>
      <c r="JT794" s="196"/>
      <c r="JU794" s="196"/>
      <c r="JV794" s="196"/>
      <c r="JW794" s="196"/>
      <c r="JX794" s="196"/>
      <c r="JY794" s="196"/>
      <c r="JZ794" s="196"/>
      <c r="KA794" s="196"/>
      <c r="KB794" s="196"/>
      <c r="KC794" s="196"/>
      <c r="KD794" s="196"/>
      <c r="KE794" s="196"/>
      <c r="KF794" s="196"/>
      <c r="KG794" s="196"/>
      <c r="KH794" s="196"/>
      <c r="KI794" s="196"/>
      <c r="KJ794" s="196"/>
      <c r="KK794" s="196"/>
      <c r="KL794" s="196"/>
      <c r="KM794" s="196"/>
      <c r="KN794" s="196"/>
      <c r="KO794" s="196"/>
      <c r="KP794" s="196"/>
      <c r="KQ794" s="196"/>
      <c r="KR794" s="196"/>
      <c r="KS794" s="196"/>
      <c r="KT794" s="196"/>
      <c r="KU794" s="196"/>
      <c r="KV794" s="196"/>
      <c r="KW794" s="196"/>
      <c r="KX794" s="196"/>
      <c r="KY794" s="196"/>
      <c r="KZ794" s="196"/>
      <c r="LA794" s="196"/>
      <c r="LB794" s="196"/>
      <c r="LC794" s="196"/>
      <c r="LD794" s="196"/>
      <c r="LE794" s="196"/>
      <c r="LF794" s="196"/>
      <c r="LG794" s="196"/>
      <c r="LH794" s="196"/>
      <c r="LI794" s="196"/>
      <c r="LJ794" s="196"/>
      <c r="LK794" s="196"/>
      <c r="LL794" s="196"/>
      <c r="LM794" s="196"/>
      <c r="LN794" s="196"/>
      <c r="LO794" s="196"/>
      <c r="LP794" s="196"/>
      <c r="LQ794" s="196"/>
      <c r="LR794" s="196"/>
      <c r="LS794" s="196"/>
      <c r="LT794" s="196"/>
      <c r="LU794" s="196"/>
      <c r="LV794" s="196"/>
      <c r="LW794" s="196"/>
      <c r="LX794" s="196"/>
      <c r="LY794" s="196"/>
      <c r="LZ794" s="196"/>
      <c r="MA794" s="196"/>
      <c r="MB794" s="196"/>
      <c r="MC794" s="196"/>
      <c r="MD794" s="196"/>
      <c r="ME794" s="196"/>
      <c r="MF794" s="196"/>
      <c r="MG794" s="196"/>
      <c r="MH794" s="196"/>
      <c r="MI794" s="196"/>
      <c r="MJ794" s="196"/>
      <c r="MK794" s="196"/>
      <c r="ML794" s="196"/>
      <c r="MM794" s="196"/>
      <c r="MN794" s="196"/>
      <c r="MO794" s="196"/>
      <c r="MP794" s="196"/>
      <c r="MQ794" s="196"/>
      <c r="MR794" s="196"/>
      <c r="MS794" s="196"/>
      <c r="MT794" s="196"/>
      <c r="MU794" s="196"/>
      <c r="MV794" s="196"/>
      <c r="MW794" s="196"/>
      <c r="MX794" s="196"/>
      <c r="MY794" s="196"/>
      <c r="MZ794" s="196"/>
      <c r="NA794" s="196"/>
      <c r="NB794" s="196"/>
      <c r="NC794" s="196"/>
      <c r="ND794" s="196"/>
      <c r="NE794" s="196"/>
      <c r="NF794" s="196"/>
      <c r="NG794" s="196"/>
      <c r="NH794" s="196"/>
      <c r="NI794" s="196"/>
      <c r="NJ794" s="196"/>
      <c r="NK794" s="196"/>
      <c r="NL794" s="196"/>
      <c r="NM794" s="196"/>
      <c r="NN794" s="196"/>
      <c r="NO794" s="196"/>
      <c r="NP794" s="196"/>
      <c r="NQ794" s="196"/>
      <c r="NR794" s="196"/>
      <c r="NS794" s="196"/>
      <c r="NT794" s="196"/>
      <c r="NU794" s="196"/>
      <c r="NV794" s="196"/>
      <c r="NW794" s="196"/>
      <c r="NX794" s="196"/>
      <c r="NY794" s="196"/>
      <c r="NZ794" s="196"/>
      <c r="OA794" s="196"/>
      <c r="OB794" s="196"/>
      <c r="OC794" s="196"/>
      <c r="OD794" s="196"/>
      <c r="OE794" s="196"/>
      <c r="OF794" s="196"/>
      <c r="OG794" s="196"/>
      <c r="OH794" s="196"/>
      <c r="OI794" s="196"/>
      <c r="OJ794" s="196"/>
      <c r="OK794" s="196"/>
      <c r="OL794" s="196"/>
      <c r="AFC794" s="196"/>
      <c r="AFD794" s="196"/>
      <c r="AFE794" s="196"/>
      <c r="AFF794" s="196"/>
      <c r="AFG794" s="196"/>
      <c r="AFH794" s="196"/>
      <c r="AFI794" s="196"/>
      <c r="AFJ794" s="196"/>
      <c r="AFK794" s="196"/>
      <c r="AFL794" s="196"/>
      <c r="AFM794" s="196"/>
      <c r="AFN794" s="196"/>
      <c r="AFO794" s="196"/>
      <c r="AFP794" s="196"/>
      <c r="AFQ794" s="196"/>
      <c r="AFR794" s="196"/>
      <c r="AFS794" s="196"/>
      <c r="AFT794" s="196"/>
      <c r="AFU794" s="196"/>
      <c r="AFV794" s="196"/>
      <c r="AFW794" s="196"/>
      <c r="AFX794" s="196"/>
      <c r="AFY794" s="196"/>
      <c r="AFZ794" s="196"/>
      <c r="AGA794" s="196"/>
      <c r="AGB794" s="196"/>
      <c r="AGC794" s="196"/>
      <c r="AGD794" s="196"/>
      <c r="AGE794" s="196"/>
      <c r="AGF794" s="196"/>
      <c r="AGG794" s="196"/>
      <c r="AGH794" s="196"/>
      <c r="AGI794" s="196"/>
      <c r="AGJ794" s="196"/>
      <c r="AGK794" s="196"/>
      <c r="AGL794" s="196"/>
      <c r="AGM794" s="196"/>
      <c r="AGN794" s="196"/>
      <c r="AGO794" s="196"/>
      <c r="AGP794" s="196"/>
    </row>
    <row r="795" spans="1:874" ht="15.75" customHeight="1" x14ac:dyDescent="0.25">
      <c r="A795" s="196"/>
      <c r="B795" s="196"/>
      <c r="C795" s="196"/>
      <c r="D795" s="196"/>
      <c r="E795" s="196"/>
      <c r="F795" s="196"/>
      <c r="G795" s="196"/>
      <c r="H795" s="196"/>
      <c r="I795" s="196"/>
      <c r="J795" s="196"/>
      <c r="K795" s="196"/>
      <c r="L795" s="206"/>
      <c r="M795" s="196"/>
      <c r="N795" s="196"/>
      <c r="O795" s="196"/>
      <c r="P795" s="196"/>
      <c r="Q795" s="196"/>
      <c r="R795" s="196"/>
      <c r="S795" s="196"/>
      <c r="T795" s="196"/>
      <c r="U795" s="196"/>
      <c r="V795" s="196"/>
      <c r="W795" s="196"/>
      <c r="X795" s="196"/>
      <c r="Y795" s="196"/>
      <c r="Z795" s="196"/>
      <c r="AA795" s="196"/>
      <c r="AB795" s="196"/>
      <c r="AC795" s="196"/>
      <c r="AD795" s="196"/>
      <c r="AE795" s="196"/>
      <c r="AF795" s="196"/>
      <c r="AG795" s="196"/>
      <c r="AH795" s="196"/>
      <c r="AI795" s="196"/>
      <c r="AJ795" s="196"/>
      <c r="AK795" s="196"/>
      <c r="AL795" s="196"/>
      <c r="AM795" s="196"/>
      <c r="AN795" s="196"/>
      <c r="AO795" s="196"/>
      <c r="AP795" s="196"/>
      <c r="AQ795" s="196"/>
      <c r="AR795" s="196"/>
      <c r="AS795" s="196"/>
      <c r="AT795" s="196"/>
      <c r="AU795" s="196"/>
      <c r="AV795" s="196"/>
      <c r="AW795" s="196"/>
      <c r="AX795" s="196"/>
      <c r="AY795" s="196"/>
      <c r="AZ795" s="196"/>
      <c r="BA795" s="196"/>
      <c r="BB795" s="196"/>
      <c r="BC795" s="196"/>
      <c r="BD795" s="196"/>
      <c r="BE795" s="196"/>
      <c r="BF795" s="196"/>
      <c r="BG795" s="196"/>
      <c r="BH795" s="196"/>
      <c r="BI795" s="196"/>
      <c r="BJ795" s="196"/>
      <c r="BK795" s="196"/>
      <c r="BL795" s="196"/>
      <c r="BM795" s="196"/>
      <c r="BN795" s="196"/>
      <c r="BO795" s="196"/>
      <c r="BP795" s="196"/>
      <c r="BQ795" s="196"/>
      <c r="BR795" s="196"/>
      <c r="BS795" s="196"/>
      <c r="BT795" s="196"/>
      <c r="BU795" s="196"/>
      <c r="BV795" s="196"/>
      <c r="BW795" s="196"/>
      <c r="BX795" s="196"/>
      <c r="BY795" s="196"/>
      <c r="BZ795" s="196"/>
      <c r="CA795" s="196"/>
      <c r="CB795" s="196"/>
      <c r="CC795" s="196"/>
      <c r="CD795" s="196"/>
      <c r="CE795" s="196"/>
      <c r="CF795" s="196"/>
      <c r="CG795" s="196"/>
      <c r="CH795" s="196"/>
      <c r="CI795" s="196"/>
      <c r="CJ795" s="196"/>
      <c r="CK795" s="196"/>
      <c r="CL795" s="196"/>
      <c r="CM795" s="196"/>
      <c r="CN795" s="196"/>
      <c r="CO795" s="196"/>
      <c r="CP795" s="196"/>
      <c r="CQ795" s="196"/>
      <c r="CR795" s="196"/>
      <c r="CS795" s="196"/>
      <c r="CT795" s="196"/>
      <c r="CU795" s="196"/>
      <c r="CV795" s="196"/>
      <c r="CW795" s="196"/>
      <c r="CX795" s="196"/>
      <c r="CY795" s="196"/>
      <c r="CZ795" s="196"/>
      <c r="DA795" s="196"/>
      <c r="DB795" s="196"/>
      <c r="DC795" s="196"/>
      <c r="DD795" s="196"/>
      <c r="DE795" s="196"/>
      <c r="DF795" s="196"/>
      <c r="DG795" s="196"/>
      <c r="DH795" s="196"/>
      <c r="DI795" s="196"/>
      <c r="DJ795" s="196"/>
      <c r="DK795" s="196"/>
      <c r="DL795" s="196"/>
      <c r="DM795" s="196"/>
      <c r="DN795" s="196"/>
      <c r="DO795" s="196"/>
      <c r="DP795" s="196"/>
      <c r="DQ795" s="196"/>
      <c r="DR795" s="196"/>
      <c r="DS795" s="196"/>
      <c r="DT795" s="196"/>
      <c r="DU795" s="196"/>
      <c r="DV795" s="196"/>
      <c r="DW795" s="196"/>
      <c r="DX795" s="196"/>
      <c r="DY795" s="196"/>
      <c r="DZ795" s="196"/>
      <c r="EA795" s="196"/>
      <c r="EB795" s="196"/>
      <c r="EC795" s="196"/>
      <c r="ED795" s="196"/>
      <c r="EE795" s="196"/>
      <c r="EF795" s="196"/>
      <c r="EG795" s="196"/>
      <c r="EH795" s="196"/>
      <c r="EI795" s="196"/>
      <c r="EJ795" s="196"/>
      <c r="EK795" s="196"/>
      <c r="EL795" s="196"/>
      <c r="EM795" s="196"/>
      <c r="EN795" s="196"/>
      <c r="EO795" s="196"/>
      <c r="EP795" s="196"/>
      <c r="EQ795" s="196"/>
      <c r="ER795" s="196"/>
      <c r="ES795" s="196"/>
      <c r="ET795" s="196"/>
      <c r="EU795" s="196"/>
      <c r="EV795" s="196"/>
      <c r="EW795" s="196"/>
      <c r="EX795" s="196"/>
      <c r="EY795" s="196"/>
      <c r="EZ795" s="196"/>
      <c r="FA795" s="196"/>
      <c r="FB795" s="196"/>
      <c r="FC795" s="196"/>
      <c r="FD795" s="196"/>
      <c r="FE795" s="196"/>
      <c r="FF795" s="196"/>
      <c r="FG795" s="196"/>
      <c r="FH795" s="196"/>
      <c r="FI795" s="196"/>
      <c r="FJ795" s="196"/>
      <c r="FK795" s="196"/>
      <c r="FL795" s="196"/>
      <c r="FM795" s="196"/>
      <c r="FN795" s="196"/>
      <c r="FO795" s="196"/>
      <c r="FP795" s="196"/>
      <c r="FQ795" s="196"/>
      <c r="FR795" s="196"/>
      <c r="FS795" s="196"/>
      <c r="FT795" s="196"/>
      <c r="FU795" s="196"/>
      <c r="FV795" s="196"/>
      <c r="FW795" s="196"/>
      <c r="FX795" s="196"/>
      <c r="FY795" s="196"/>
      <c r="FZ795" s="196"/>
      <c r="GA795" s="196"/>
      <c r="GB795" s="196"/>
      <c r="GC795" s="196"/>
      <c r="GD795" s="196"/>
      <c r="GE795" s="196"/>
      <c r="GF795" s="196"/>
      <c r="GG795" s="196"/>
      <c r="GH795" s="196"/>
      <c r="GI795" s="196"/>
      <c r="GJ795" s="196"/>
      <c r="GK795" s="196"/>
      <c r="GL795" s="196"/>
      <c r="GM795" s="196"/>
      <c r="GN795" s="196"/>
      <c r="GO795" s="196"/>
      <c r="GP795" s="196"/>
      <c r="GQ795" s="196"/>
      <c r="GR795" s="196"/>
      <c r="GS795" s="196"/>
      <c r="GT795" s="196"/>
      <c r="GU795" s="196"/>
      <c r="GV795" s="196"/>
      <c r="GW795" s="196"/>
      <c r="GX795" s="196"/>
      <c r="GY795" s="196"/>
      <c r="GZ795" s="196"/>
      <c r="HA795" s="196"/>
      <c r="HB795" s="196"/>
      <c r="HC795" s="196"/>
      <c r="HD795" s="196"/>
      <c r="HE795" s="196"/>
      <c r="HF795" s="196"/>
      <c r="HG795" s="196"/>
      <c r="HH795" s="196"/>
      <c r="HI795" s="196"/>
      <c r="HJ795" s="196"/>
      <c r="HK795" s="196"/>
      <c r="HL795" s="196"/>
      <c r="HM795" s="196"/>
      <c r="HN795" s="196"/>
      <c r="HO795" s="196"/>
      <c r="HP795" s="196"/>
      <c r="HQ795" s="196"/>
      <c r="HR795" s="196"/>
      <c r="HS795" s="196"/>
      <c r="HT795" s="196"/>
      <c r="HU795" s="196"/>
      <c r="HV795" s="196"/>
      <c r="HW795" s="196"/>
      <c r="HX795" s="196"/>
      <c r="HY795" s="196"/>
      <c r="HZ795" s="196"/>
      <c r="IA795" s="196"/>
      <c r="IB795" s="196"/>
      <c r="IC795" s="196"/>
      <c r="ID795" s="196"/>
      <c r="IE795" s="196"/>
      <c r="IF795" s="196"/>
      <c r="IG795" s="196"/>
      <c r="IH795" s="196"/>
      <c r="II795" s="196"/>
      <c r="IJ795" s="196"/>
      <c r="IK795" s="196"/>
      <c r="IL795" s="196"/>
      <c r="IM795" s="196"/>
      <c r="IN795" s="196"/>
      <c r="IO795" s="196"/>
      <c r="IP795" s="196"/>
      <c r="IQ795" s="196"/>
      <c r="IR795" s="196"/>
      <c r="IS795" s="196"/>
      <c r="IT795" s="196"/>
      <c r="IU795" s="196"/>
      <c r="IV795" s="196"/>
      <c r="IW795" s="196"/>
      <c r="IX795" s="196"/>
      <c r="IY795" s="196"/>
      <c r="IZ795" s="196"/>
      <c r="JA795" s="196"/>
      <c r="JB795" s="196"/>
      <c r="JC795" s="196"/>
      <c r="JD795" s="196"/>
      <c r="JE795" s="196"/>
      <c r="JF795" s="196"/>
      <c r="JG795" s="196"/>
      <c r="JH795" s="196"/>
      <c r="JI795" s="196"/>
      <c r="JJ795" s="196"/>
      <c r="JK795" s="196"/>
      <c r="JL795" s="196"/>
      <c r="JM795" s="196"/>
      <c r="JN795" s="196"/>
      <c r="JO795" s="196"/>
      <c r="JP795" s="196"/>
      <c r="JQ795" s="196"/>
      <c r="JR795" s="196"/>
      <c r="JS795" s="196"/>
      <c r="JT795" s="196"/>
      <c r="JU795" s="196"/>
      <c r="JV795" s="196"/>
      <c r="JW795" s="196"/>
      <c r="JX795" s="196"/>
      <c r="JY795" s="196"/>
      <c r="JZ795" s="196"/>
      <c r="KA795" s="196"/>
      <c r="KB795" s="196"/>
      <c r="KC795" s="196"/>
      <c r="KD795" s="196"/>
      <c r="KE795" s="196"/>
      <c r="KF795" s="196"/>
      <c r="KG795" s="196"/>
      <c r="KH795" s="196"/>
      <c r="KI795" s="196"/>
      <c r="KJ795" s="196"/>
      <c r="KK795" s="196"/>
      <c r="KL795" s="196"/>
      <c r="KM795" s="196"/>
      <c r="KN795" s="196"/>
      <c r="KO795" s="196"/>
      <c r="KP795" s="196"/>
      <c r="KQ795" s="196"/>
      <c r="KR795" s="196"/>
      <c r="KS795" s="196"/>
      <c r="KT795" s="196"/>
      <c r="KU795" s="196"/>
      <c r="KV795" s="196"/>
      <c r="KW795" s="196"/>
      <c r="KX795" s="196"/>
      <c r="KY795" s="196"/>
      <c r="KZ795" s="196"/>
      <c r="LA795" s="196"/>
      <c r="LB795" s="196"/>
      <c r="LC795" s="196"/>
      <c r="LD795" s="196"/>
      <c r="LE795" s="196"/>
      <c r="LF795" s="196"/>
      <c r="LG795" s="196"/>
      <c r="LH795" s="196"/>
      <c r="LI795" s="196"/>
      <c r="LJ795" s="196"/>
      <c r="LK795" s="196"/>
      <c r="LL795" s="196"/>
      <c r="LM795" s="196"/>
      <c r="LN795" s="196"/>
      <c r="LO795" s="196"/>
      <c r="LP795" s="196"/>
      <c r="LQ795" s="196"/>
      <c r="LR795" s="196"/>
      <c r="LS795" s="196"/>
      <c r="LT795" s="196"/>
      <c r="LU795" s="196"/>
      <c r="LV795" s="196"/>
      <c r="LW795" s="196"/>
      <c r="LX795" s="196"/>
      <c r="LY795" s="196"/>
      <c r="LZ795" s="196"/>
      <c r="MA795" s="196"/>
      <c r="MB795" s="196"/>
      <c r="MC795" s="196"/>
      <c r="MD795" s="196"/>
      <c r="ME795" s="196"/>
      <c r="MF795" s="196"/>
      <c r="MG795" s="196"/>
      <c r="MH795" s="196"/>
      <c r="MI795" s="196"/>
      <c r="MJ795" s="196"/>
      <c r="MK795" s="196"/>
      <c r="ML795" s="196"/>
      <c r="MM795" s="196"/>
      <c r="MN795" s="196"/>
      <c r="MO795" s="196"/>
      <c r="MP795" s="196"/>
      <c r="MQ795" s="196"/>
      <c r="MR795" s="196"/>
      <c r="MS795" s="196"/>
      <c r="MT795" s="196"/>
      <c r="MU795" s="196"/>
      <c r="MV795" s="196"/>
      <c r="MW795" s="196"/>
      <c r="MX795" s="196"/>
      <c r="MY795" s="196"/>
      <c r="MZ795" s="196"/>
      <c r="NA795" s="196"/>
      <c r="NB795" s="196"/>
      <c r="NC795" s="196"/>
      <c r="ND795" s="196"/>
      <c r="NE795" s="196"/>
      <c r="NF795" s="196"/>
      <c r="NG795" s="196"/>
      <c r="NH795" s="196"/>
      <c r="NI795" s="196"/>
      <c r="NJ795" s="196"/>
      <c r="NK795" s="196"/>
      <c r="NL795" s="196"/>
      <c r="NM795" s="196"/>
      <c r="NN795" s="196"/>
      <c r="NO795" s="196"/>
      <c r="NP795" s="196"/>
      <c r="NQ795" s="196"/>
      <c r="NR795" s="196"/>
      <c r="NS795" s="196"/>
      <c r="NT795" s="196"/>
      <c r="NU795" s="196"/>
      <c r="NV795" s="196"/>
      <c r="NW795" s="196"/>
      <c r="NX795" s="196"/>
      <c r="NY795" s="196"/>
      <c r="NZ795" s="196"/>
      <c r="OA795" s="196"/>
      <c r="OB795" s="196"/>
      <c r="OC795" s="196"/>
      <c r="OD795" s="196"/>
      <c r="OE795" s="196"/>
      <c r="OF795" s="196"/>
      <c r="OG795" s="196"/>
      <c r="OH795" s="196"/>
      <c r="OI795" s="196"/>
      <c r="OJ795" s="196"/>
      <c r="OK795" s="196"/>
      <c r="OL795" s="196"/>
      <c r="AFC795" s="196"/>
      <c r="AFD795" s="196"/>
      <c r="AFE795" s="196"/>
      <c r="AFF795" s="196"/>
      <c r="AFG795" s="196"/>
      <c r="AFH795" s="196"/>
      <c r="AFI795" s="196"/>
      <c r="AFJ795" s="196"/>
      <c r="AFK795" s="196"/>
      <c r="AFL795" s="196"/>
      <c r="AFM795" s="196"/>
      <c r="AFN795" s="196"/>
      <c r="AFO795" s="196"/>
      <c r="AFP795" s="196"/>
      <c r="AFQ795" s="196"/>
      <c r="AFR795" s="196"/>
      <c r="AFS795" s="196"/>
      <c r="AFT795" s="196"/>
      <c r="AFU795" s="196"/>
      <c r="AFV795" s="196"/>
      <c r="AFW795" s="196"/>
      <c r="AFX795" s="196"/>
      <c r="AFY795" s="196"/>
      <c r="AFZ795" s="196"/>
      <c r="AGA795" s="196"/>
      <c r="AGB795" s="196"/>
      <c r="AGC795" s="196"/>
      <c r="AGD795" s="196"/>
      <c r="AGE795" s="196"/>
      <c r="AGF795" s="196"/>
      <c r="AGG795" s="196"/>
      <c r="AGH795" s="196"/>
      <c r="AGI795" s="196"/>
      <c r="AGJ795" s="196"/>
      <c r="AGK795" s="196"/>
      <c r="AGL795" s="196"/>
      <c r="AGM795" s="196"/>
      <c r="AGN795" s="196"/>
      <c r="AGO795" s="196"/>
      <c r="AGP795" s="196"/>
    </row>
    <row r="796" spans="1:874" ht="15.75" customHeight="1" x14ac:dyDescent="0.25">
      <c r="A796" s="196"/>
      <c r="B796" s="196"/>
      <c r="C796" s="196"/>
      <c r="D796" s="196"/>
      <c r="E796" s="196"/>
      <c r="F796" s="196"/>
      <c r="G796" s="196"/>
      <c r="H796" s="196"/>
      <c r="I796" s="196"/>
      <c r="J796" s="196"/>
      <c r="K796" s="196"/>
      <c r="L796" s="206"/>
      <c r="M796" s="196"/>
      <c r="N796" s="196"/>
      <c r="O796" s="196"/>
      <c r="P796" s="196"/>
      <c r="Q796" s="196"/>
      <c r="R796" s="196"/>
      <c r="S796" s="196"/>
      <c r="T796" s="196"/>
      <c r="U796" s="196"/>
      <c r="V796" s="196"/>
      <c r="W796" s="196"/>
      <c r="X796" s="196"/>
      <c r="Y796" s="196"/>
      <c r="Z796" s="196"/>
      <c r="AA796" s="196"/>
      <c r="AB796" s="196"/>
      <c r="AC796" s="196"/>
      <c r="AD796" s="196"/>
      <c r="AE796" s="196"/>
      <c r="AF796" s="196"/>
      <c r="AG796" s="196"/>
      <c r="AH796" s="196"/>
      <c r="AI796" s="196"/>
      <c r="AJ796" s="196"/>
      <c r="AK796" s="196"/>
      <c r="AL796" s="196"/>
      <c r="AM796" s="196"/>
      <c r="AN796" s="196"/>
      <c r="AO796" s="196"/>
      <c r="AP796" s="196"/>
      <c r="AQ796" s="196"/>
      <c r="AR796" s="196"/>
      <c r="AS796" s="196"/>
      <c r="AT796" s="196"/>
      <c r="AU796" s="196"/>
      <c r="AV796" s="196"/>
      <c r="AW796" s="196"/>
      <c r="AX796" s="196"/>
      <c r="AY796" s="196"/>
      <c r="AZ796" s="196"/>
      <c r="BA796" s="196"/>
      <c r="BB796" s="196"/>
      <c r="BC796" s="196"/>
      <c r="BD796" s="196"/>
      <c r="BE796" s="196"/>
      <c r="BF796" s="196"/>
      <c r="BG796" s="196"/>
      <c r="BH796" s="196"/>
      <c r="BI796" s="196"/>
      <c r="BJ796" s="196"/>
      <c r="BK796" s="196"/>
      <c r="BL796" s="196"/>
      <c r="BM796" s="196"/>
      <c r="BN796" s="196"/>
      <c r="BO796" s="196"/>
      <c r="BP796" s="196"/>
      <c r="BQ796" s="196"/>
      <c r="BR796" s="196"/>
      <c r="BS796" s="196"/>
      <c r="BT796" s="196"/>
      <c r="BU796" s="196"/>
      <c r="BV796" s="196"/>
      <c r="BW796" s="196"/>
      <c r="BX796" s="196"/>
      <c r="BY796" s="196"/>
      <c r="BZ796" s="196"/>
      <c r="CA796" s="196"/>
      <c r="CB796" s="196"/>
      <c r="CC796" s="196"/>
      <c r="CD796" s="196"/>
      <c r="CE796" s="196"/>
      <c r="CF796" s="196"/>
      <c r="CG796" s="196"/>
      <c r="CH796" s="196"/>
      <c r="CI796" s="196"/>
      <c r="CJ796" s="196"/>
      <c r="CK796" s="196"/>
      <c r="CL796" s="196"/>
      <c r="CM796" s="196"/>
      <c r="CN796" s="196"/>
      <c r="CO796" s="196"/>
      <c r="CP796" s="196"/>
      <c r="CQ796" s="196"/>
      <c r="CR796" s="196"/>
      <c r="CS796" s="196"/>
      <c r="CT796" s="196"/>
      <c r="CU796" s="196"/>
      <c r="CV796" s="196"/>
      <c r="CW796" s="196"/>
      <c r="CX796" s="196"/>
      <c r="CY796" s="196"/>
      <c r="CZ796" s="196"/>
      <c r="DA796" s="196"/>
      <c r="DB796" s="196"/>
      <c r="DC796" s="196"/>
      <c r="DD796" s="196"/>
      <c r="DE796" s="196"/>
      <c r="DF796" s="196"/>
      <c r="DG796" s="196"/>
      <c r="DH796" s="196"/>
      <c r="DI796" s="196"/>
      <c r="DJ796" s="196"/>
      <c r="DK796" s="196"/>
      <c r="DL796" s="196"/>
      <c r="DM796" s="196"/>
      <c r="DN796" s="196"/>
      <c r="DO796" s="196"/>
      <c r="DP796" s="196"/>
      <c r="DQ796" s="196"/>
      <c r="DR796" s="196"/>
      <c r="DS796" s="196"/>
      <c r="DT796" s="196"/>
      <c r="DU796" s="196"/>
      <c r="DV796" s="196"/>
      <c r="DW796" s="196"/>
      <c r="DX796" s="196"/>
      <c r="DY796" s="196"/>
      <c r="DZ796" s="196"/>
      <c r="EA796" s="196"/>
      <c r="EB796" s="196"/>
      <c r="EC796" s="196"/>
      <c r="ED796" s="196"/>
      <c r="EE796" s="196"/>
      <c r="EF796" s="196"/>
      <c r="EG796" s="196"/>
      <c r="EH796" s="196"/>
      <c r="EI796" s="196"/>
      <c r="EJ796" s="196"/>
      <c r="EK796" s="196"/>
      <c r="EL796" s="196"/>
      <c r="EM796" s="196"/>
      <c r="EN796" s="196"/>
      <c r="EO796" s="196"/>
      <c r="EP796" s="196"/>
      <c r="EQ796" s="196"/>
      <c r="ER796" s="196"/>
      <c r="ES796" s="196"/>
      <c r="ET796" s="196"/>
      <c r="EU796" s="196"/>
      <c r="EV796" s="196"/>
      <c r="EW796" s="196"/>
      <c r="EX796" s="196"/>
      <c r="EY796" s="196"/>
      <c r="EZ796" s="196"/>
      <c r="FA796" s="196"/>
      <c r="FB796" s="196"/>
      <c r="FC796" s="196"/>
      <c r="FD796" s="196"/>
      <c r="FE796" s="196"/>
      <c r="FF796" s="196"/>
      <c r="FG796" s="196"/>
      <c r="FH796" s="196"/>
      <c r="FI796" s="196"/>
      <c r="FJ796" s="196"/>
      <c r="FK796" s="196"/>
      <c r="FL796" s="196"/>
      <c r="FM796" s="196"/>
      <c r="FN796" s="196"/>
      <c r="FO796" s="196"/>
      <c r="FP796" s="196"/>
      <c r="FQ796" s="196"/>
      <c r="FR796" s="196"/>
      <c r="FS796" s="196"/>
      <c r="FT796" s="196"/>
      <c r="FU796" s="196"/>
      <c r="FV796" s="196"/>
      <c r="FW796" s="196"/>
      <c r="FX796" s="196"/>
      <c r="FY796" s="196"/>
      <c r="FZ796" s="196"/>
      <c r="GA796" s="196"/>
      <c r="GB796" s="196"/>
      <c r="GC796" s="196"/>
      <c r="GD796" s="196"/>
      <c r="GE796" s="196"/>
      <c r="GF796" s="196"/>
      <c r="GG796" s="196"/>
      <c r="GH796" s="196"/>
      <c r="GI796" s="196"/>
      <c r="GJ796" s="196"/>
      <c r="GK796" s="196"/>
      <c r="GL796" s="196"/>
      <c r="GM796" s="196"/>
      <c r="GN796" s="196"/>
      <c r="GO796" s="196"/>
      <c r="GP796" s="196"/>
      <c r="GQ796" s="196"/>
      <c r="GR796" s="196"/>
      <c r="GS796" s="196"/>
      <c r="GT796" s="196"/>
      <c r="GU796" s="196"/>
      <c r="GV796" s="196"/>
      <c r="GW796" s="196"/>
      <c r="GX796" s="196"/>
      <c r="GY796" s="196"/>
      <c r="GZ796" s="196"/>
      <c r="HA796" s="196"/>
      <c r="HB796" s="196"/>
      <c r="HC796" s="196"/>
      <c r="HD796" s="196"/>
      <c r="HE796" s="196"/>
      <c r="HF796" s="196"/>
      <c r="HG796" s="196"/>
      <c r="HH796" s="196"/>
      <c r="HI796" s="196"/>
      <c r="HJ796" s="196"/>
      <c r="HK796" s="196"/>
      <c r="HL796" s="196"/>
      <c r="HM796" s="196"/>
      <c r="HN796" s="196"/>
      <c r="HO796" s="196"/>
      <c r="HP796" s="196"/>
      <c r="HQ796" s="196"/>
      <c r="HR796" s="196"/>
      <c r="HS796" s="196"/>
      <c r="HT796" s="196"/>
      <c r="HU796" s="196"/>
      <c r="HV796" s="196"/>
      <c r="HW796" s="196"/>
      <c r="HX796" s="196"/>
      <c r="HY796" s="196"/>
      <c r="HZ796" s="196"/>
      <c r="IA796" s="196"/>
      <c r="IB796" s="196"/>
      <c r="IC796" s="196"/>
      <c r="ID796" s="196"/>
      <c r="IE796" s="196"/>
      <c r="IF796" s="196"/>
      <c r="IG796" s="196"/>
      <c r="IH796" s="196"/>
      <c r="II796" s="196"/>
      <c r="IJ796" s="196"/>
      <c r="IK796" s="196"/>
      <c r="IL796" s="196"/>
      <c r="IM796" s="196"/>
      <c r="IN796" s="196"/>
      <c r="IO796" s="196"/>
      <c r="IP796" s="196"/>
      <c r="IQ796" s="196"/>
      <c r="IR796" s="196"/>
      <c r="IS796" s="196"/>
      <c r="IT796" s="196"/>
      <c r="IU796" s="196"/>
      <c r="IV796" s="196"/>
      <c r="IW796" s="196"/>
      <c r="IX796" s="196"/>
      <c r="IY796" s="196"/>
      <c r="IZ796" s="196"/>
      <c r="JA796" s="196"/>
      <c r="JB796" s="196"/>
      <c r="JC796" s="196"/>
      <c r="JD796" s="196"/>
      <c r="JE796" s="196"/>
      <c r="JF796" s="196"/>
      <c r="JG796" s="196"/>
      <c r="JH796" s="196"/>
      <c r="JI796" s="196"/>
      <c r="JJ796" s="196"/>
      <c r="JK796" s="196"/>
      <c r="JL796" s="196"/>
      <c r="JM796" s="196"/>
      <c r="JN796" s="196"/>
      <c r="JO796" s="196"/>
      <c r="JP796" s="196"/>
      <c r="JQ796" s="196"/>
      <c r="JR796" s="196"/>
      <c r="JS796" s="196"/>
      <c r="JT796" s="196"/>
      <c r="JU796" s="196"/>
      <c r="JV796" s="196"/>
      <c r="JW796" s="196"/>
      <c r="JX796" s="196"/>
      <c r="JY796" s="196"/>
      <c r="JZ796" s="196"/>
      <c r="KA796" s="196"/>
      <c r="KB796" s="196"/>
      <c r="KC796" s="196"/>
      <c r="KD796" s="196"/>
      <c r="KE796" s="196"/>
      <c r="KF796" s="196"/>
      <c r="KG796" s="196"/>
      <c r="KH796" s="196"/>
      <c r="KI796" s="196"/>
      <c r="KJ796" s="196"/>
      <c r="KK796" s="196"/>
      <c r="KL796" s="196"/>
      <c r="KM796" s="196"/>
      <c r="KN796" s="196"/>
      <c r="KO796" s="196"/>
      <c r="KP796" s="196"/>
      <c r="KQ796" s="196"/>
      <c r="KR796" s="196"/>
      <c r="KS796" s="196"/>
      <c r="KT796" s="196"/>
      <c r="KU796" s="196"/>
      <c r="KV796" s="196"/>
      <c r="KW796" s="196"/>
      <c r="KX796" s="196"/>
      <c r="KY796" s="196"/>
      <c r="KZ796" s="196"/>
      <c r="LA796" s="196"/>
      <c r="LB796" s="196"/>
      <c r="LC796" s="196"/>
      <c r="LD796" s="196"/>
      <c r="LE796" s="196"/>
      <c r="LF796" s="196"/>
      <c r="LG796" s="196"/>
      <c r="LH796" s="196"/>
      <c r="LI796" s="196"/>
      <c r="LJ796" s="196"/>
      <c r="LK796" s="196"/>
      <c r="LL796" s="196"/>
      <c r="LM796" s="196"/>
      <c r="LN796" s="196"/>
      <c r="LO796" s="196"/>
      <c r="LP796" s="196"/>
      <c r="LQ796" s="196"/>
      <c r="LR796" s="196"/>
      <c r="LS796" s="196"/>
      <c r="LT796" s="196"/>
      <c r="LU796" s="196"/>
      <c r="LV796" s="196"/>
      <c r="LW796" s="196"/>
      <c r="LX796" s="196"/>
      <c r="LY796" s="196"/>
      <c r="LZ796" s="196"/>
      <c r="MA796" s="196"/>
      <c r="MB796" s="196"/>
      <c r="MC796" s="196"/>
      <c r="MD796" s="196"/>
      <c r="ME796" s="196"/>
      <c r="MF796" s="196"/>
      <c r="MG796" s="196"/>
      <c r="MH796" s="196"/>
      <c r="MI796" s="196"/>
      <c r="MJ796" s="196"/>
      <c r="MK796" s="196"/>
      <c r="ML796" s="196"/>
      <c r="MM796" s="196"/>
      <c r="MN796" s="196"/>
      <c r="MO796" s="196"/>
      <c r="MP796" s="196"/>
      <c r="MQ796" s="196"/>
      <c r="MR796" s="196"/>
      <c r="MS796" s="196"/>
      <c r="MT796" s="196"/>
      <c r="MU796" s="196"/>
      <c r="MV796" s="196"/>
      <c r="MW796" s="196"/>
      <c r="MX796" s="196"/>
      <c r="MY796" s="196"/>
      <c r="MZ796" s="196"/>
      <c r="NA796" s="196"/>
      <c r="NB796" s="196"/>
      <c r="NC796" s="196"/>
      <c r="ND796" s="196"/>
      <c r="NE796" s="196"/>
      <c r="NF796" s="196"/>
      <c r="NG796" s="196"/>
      <c r="NH796" s="196"/>
      <c r="NI796" s="196"/>
      <c r="NJ796" s="196"/>
      <c r="NK796" s="196"/>
      <c r="NL796" s="196"/>
      <c r="NM796" s="196"/>
      <c r="NN796" s="196"/>
      <c r="NO796" s="196"/>
      <c r="NP796" s="196"/>
      <c r="NQ796" s="196"/>
      <c r="NR796" s="196"/>
      <c r="NS796" s="196"/>
      <c r="NT796" s="196"/>
      <c r="NU796" s="196"/>
      <c r="NV796" s="196"/>
      <c r="NW796" s="196"/>
      <c r="NX796" s="196"/>
      <c r="NY796" s="196"/>
      <c r="NZ796" s="196"/>
      <c r="OA796" s="196"/>
      <c r="OB796" s="196"/>
      <c r="OC796" s="196"/>
      <c r="OD796" s="196"/>
      <c r="OE796" s="196"/>
      <c r="OF796" s="196"/>
      <c r="OG796" s="196"/>
      <c r="OH796" s="196"/>
      <c r="OI796" s="196"/>
      <c r="OJ796" s="196"/>
      <c r="OK796" s="196"/>
      <c r="OL796" s="196"/>
      <c r="AFC796" s="196"/>
      <c r="AFD796" s="196"/>
      <c r="AFE796" s="196"/>
      <c r="AFF796" s="196"/>
      <c r="AFG796" s="196"/>
      <c r="AFH796" s="196"/>
      <c r="AFI796" s="196"/>
      <c r="AFJ796" s="196"/>
      <c r="AFK796" s="196"/>
      <c r="AFL796" s="196"/>
      <c r="AFM796" s="196"/>
      <c r="AFN796" s="196"/>
      <c r="AFO796" s="196"/>
      <c r="AFP796" s="196"/>
      <c r="AFQ796" s="196"/>
      <c r="AFR796" s="196"/>
      <c r="AFS796" s="196"/>
      <c r="AFT796" s="196"/>
      <c r="AFU796" s="196"/>
      <c r="AFV796" s="196"/>
      <c r="AFW796" s="196"/>
      <c r="AFX796" s="196"/>
      <c r="AFY796" s="196"/>
      <c r="AFZ796" s="196"/>
      <c r="AGA796" s="196"/>
      <c r="AGB796" s="196"/>
      <c r="AGC796" s="196"/>
      <c r="AGD796" s="196"/>
      <c r="AGE796" s="196"/>
      <c r="AGF796" s="196"/>
      <c r="AGG796" s="196"/>
      <c r="AGH796" s="196"/>
      <c r="AGI796" s="196"/>
      <c r="AGJ796" s="196"/>
      <c r="AGK796" s="196"/>
      <c r="AGL796" s="196"/>
      <c r="AGM796" s="196"/>
      <c r="AGN796" s="196"/>
      <c r="AGO796" s="196"/>
      <c r="AGP796" s="196"/>
    </row>
    <row r="797" spans="1:874" ht="15.75" customHeight="1" x14ac:dyDescent="0.25">
      <c r="A797" s="196"/>
      <c r="B797" s="196"/>
      <c r="C797" s="196"/>
      <c r="D797" s="196"/>
      <c r="E797" s="196"/>
      <c r="F797" s="196"/>
      <c r="G797" s="196"/>
      <c r="H797" s="196"/>
      <c r="I797" s="196"/>
      <c r="J797" s="196"/>
      <c r="K797" s="196"/>
      <c r="L797" s="206"/>
      <c r="M797" s="196"/>
      <c r="N797" s="196"/>
      <c r="O797" s="196"/>
      <c r="P797" s="196"/>
      <c r="Q797" s="196"/>
      <c r="R797" s="196"/>
      <c r="S797" s="196"/>
      <c r="T797" s="196"/>
      <c r="U797" s="196"/>
      <c r="V797" s="196"/>
      <c r="W797" s="196"/>
      <c r="X797" s="196"/>
      <c r="Y797" s="196"/>
      <c r="Z797" s="196"/>
      <c r="AA797" s="196"/>
      <c r="AB797" s="196"/>
      <c r="AC797" s="196"/>
      <c r="AD797" s="196"/>
      <c r="AE797" s="196"/>
      <c r="AF797" s="196"/>
      <c r="AG797" s="196"/>
      <c r="AH797" s="196"/>
      <c r="AI797" s="196"/>
      <c r="AJ797" s="196"/>
      <c r="AK797" s="196"/>
      <c r="AL797" s="196"/>
      <c r="AM797" s="196"/>
      <c r="AN797" s="196"/>
      <c r="AO797" s="196"/>
      <c r="AP797" s="196"/>
      <c r="AQ797" s="196"/>
      <c r="AR797" s="196"/>
      <c r="AS797" s="196"/>
      <c r="AT797" s="196"/>
      <c r="AU797" s="196"/>
      <c r="AV797" s="196"/>
      <c r="AW797" s="196"/>
      <c r="AX797" s="196"/>
      <c r="AY797" s="196"/>
      <c r="AZ797" s="196"/>
      <c r="BA797" s="196"/>
      <c r="BB797" s="196"/>
      <c r="BC797" s="196"/>
      <c r="BD797" s="196"/>
      <c r="BE797" s="196"/>
      <c r="BF797" s="196"/>
      <c r="BG797" s="196"/>
      <c r="BH797" s="196"/>
      <c r="BI797" s="196"/>
      <c r="BJ797" s="196"/>
      <c r="BK797" s="196"/>
      <c r="BL797" s="196"/>
      <c r="BM797" s="196"/>
      <c r="BN797" s="196"/>
      <c r="BO797" s="196"/>
      <c r="BP797" s="196"/>
      <c r="BQ797" s="196"/>
      <c r="BR797" s="196"/>
      <c r="BS797" s="196"/>
      <c r="BT797" s="196"/>
      <c r="BU797" s="196"/>
      <c r="BV797" s="196"/>
      <c r="BW797" s="196"/>
      <c r="BX797" s="196"/>
      <c r="BY797" s="196"/>
      <c r="BZ797" s="196"/>
      <c r="CA797" s="196"/>
      <c r="CB797" s="196"/>
      <c r="CC797" s="196"/>
      <c r="CD797" s="196"/>
      <c r="CE797" s="196"/>
      <c r="CF797" s="196"/>
      <c r="CG797" s="196"/>
      <c r="CH797" s="196"/>
      <c r="CI797" s="196"/>
      <c r="CJ797" s="196"/>
      <c r="CK797" s="196"/>
      <c r="CL797" s="196"/>
      <c r="CM797" s="196"/>
      <c r="CN797" s="196"/>
      <c r="CO797" s="196"/>
      <c r="CP797" s="196"/>
      <c r="CQ797" s="196"/>
      <c r="CR797" s="196"/>
      <c r="CS797" s="196"/>
      <c r="CT797" s="196"/>
      <c r="CU797" s="196"/>
      <c r="CV797" s="196"/>
      <c r="CW797" s="196"/>
      <c r="CX797" s="196"/>
      <c r="CY797" s="196"/>
      <c r="CZ797" s="196"/>
      <c r="DA797" s="196"/>
      <c r="DB797" s="196"/>
      <c r="DC797" s="196"/>
      <c r="DD797" s="196"/>
      <c r="DE797" s="196"/>
      <c r="DF797" s="196"/>
      <c r="DG797" s="196"/>
      <c r="DH797" s="196"/>
      <c r="DI797" s="196"/>
      <c r="DJ797" s="196"/>
      <c r="DK797" s="196"/>
      <c r="DL797" s="196"/>
      <c r="DM797" s="196"/>
      <c r="DN797" s="196"/>
      <c r="DO797" s="196"/>
      <c r="DP797" s="196"/>
      <c r="DQ797" s="196"/>
      <c r="DR797" s="196"/>
      <c r="DS797" s="196"/>
      <c r="DT797" s="196"/>
      <c r="DU797" s="196"/>
      <c r="DV797" s="196"/>
      <c r="DW797" s="196"/>
      <c r="DX797" s="196"/>
      <c r="DY797" s="196"/>
      <c r="DZ797" s="196"/>
      <c r="EA797" s="196"/>
      <c r="EB797" s="196"/>
      <c r="EC797" s="196"/>
      <c r="ED797" s="196"/>
      <c r="EE797" s="196"/>
      <c r="EF797" s="196"/>
      <c r="EG797" s="196"/>
      <c r="EH797" s="196"/>
      <c r="EI797" s="196"/>
      <c r="EJ797" s="196"/>
      <c r="EK797" s="196"/>
      <c r="EL797" s="196"/>
      <c r="EM797" s="196"/>
      <c r="EN797" s="196"/>
      <c r="EO797" s="196"/>
      <c r="EP797" s="196"/>
      <c r="EQ797" s="196"/>
      <c r="ER797" s="196"/>
      <c r="ES797" s="196"/>
      <c r="ET797" s="196"/>
      <c r="EU797" s="196"/>
      <c r="EV797" s="196"/>
      <c r="EW797" s="196"/>
      <c r="EX797" s="196"/>
      <c r="EY797" s="196"/>
      <c r="EZ797" s="196"/>
      <c r="FA797" s="196"/>
      <c r="FB797" s="196"/>
      <c r="FC797" s="196"/>
      <c r="FD797" s="196"/>
      <c r="FE797" s="196"/>
      <c r="FF797" s="196"/>
      <c r="FG797" s="196"/>
      <c r="FH797" s="196"/>
      <c r="FI797" s="196"/>
      <c r="FJ797" s="196"/>
      <c r="FK797" s="196"/>
      <c r="FL797" s="196"/>
      <c r="FM797" s="196"/>
      <c r="FN797" s="196"/>
      <c r="FO797" s="196"/>
      <c r="FP797" s="196"/>
      <c r="FQ797" s="196"/>
      <c r="FR797" s="196"/>
      <c r="FS797" s="196"/>
      <c r="FT797" s="196"/>
      <c r="FU797" s="196"/>
      <c r="FV797" s="196"/>
      <c r="FW797" s="196"/>
      <c r="FX797" s="196"/>
      <c r="FY797" s="196"/>
      <c r="FZ797" s="196"/>
      <c r="GA797" s="196"/>
      <c r="GB797" s="196"/>
      <c r="GC797" s="196"/>
      <c r="GD797" s="196"/>
      <c r="GE797" s="196"/>
      <c r="GF797" s="196"/>
      <c r="GG797" s="196"/>
      <c r="GH797" s="196"/>
      <c r="GI797" s="196"/>
      <c r="GJ797" s="196"/>
      <c r="GK797" s="196"/>
      <c r="GL797" s="196"/>
      <c r="GM797" s="196"/>
      <c r="GN797" s="196"/>
      <c r="GO797" s="196"/>
      <c r="GP797" s="196"/>
      <c r="GQ797" s="196"/>
      <c r="GR797" s="196"/>
      <c r="GS797" s="196"/>
      <c r="GT797" s="196"/>
      <c r="GU797" s="196"/>
      <c r="GV797" s="196"/>
      <c r="GW797" s="196"/>
      <c r="GX797" s="196"/>
      <c r="GY797" s="196"/>
      <c r="GZ797" s="196"/>
      <c r="HA797" s="196"/>
      <c r="HB797" s="196"/>
      <c r="HC797" s="196"/>
      <c r="HD797" s="196"/>
      <c r="HE797" s="196"/>
      <c r="HF797" s="196"/>
      <c r="HG797" s="196"/>
      <c r="HH797" s="196"/>
      <c r="HI797" s="196"/>
      <c r="HJ797" s="196"/>
      <c r="HK797" s="196"/>
      <c r="HL797" s="196"/>
      <c r="HM797" s="196"/>
      <c r="HN797" s="196"/>
      <c r="HO797" s="196"/>
      <c r="HP797" s="196"/>
      <c r="HQ797" s="196"/>
      <c r="HR797" s="196"/>
      <c r="HS797" s="196"/>
      <c r="HT797" s="196"/>
      <c r="HU797" s="196"/>
      <c r="HV797" s="196"/>
      <c r="HW797" s="196"/>
      <c r="HX797" s="196"/>
      <c r="HY797" s="196"/>
      <c r="HZ797" s="196"/>
      <c r="IA797" s="196"/>
      <c r="IB797" s="196"/>
      <c r="IC797" s="196"/>
      <c r="ID797" s="196"/>
      <c r="IE797" s="196"/>
      <c r="IF797" s="196"/>
      <c r="IG797" s="196"/>
      <c r="IH797" s="196"/>
      <c r="II797" s="196"/>
      <c r="IJ797" s="196"/>
      <c r="IK797" s="196"/>
      <c r="IL797" s="196"/>
      <c r="IM797" s="196"/>
      <c r="IN797" s="196"/>
      <c r="IO797" s="196"/>
      <c r="IP797" s="196"/>
      <c r="IQ797" s="196"/>
      <c r="IR797" s="196"/>
      <c r="IS797" s="196"/>
      <c r="IT797" s="196"/>
      <c r="IU797" s="196"/>
      <c r="IV797" s="196"/>
      <c r="IW797" s="196"/>
      <c r="IX797" s="196"/>
      <c r="IY797" s="196"/>
      <c r="IZ797" s="196"/>
      <c r="JA797" s="196"/>
      <c r="JB797" s="196"/>
      <c r="JC797" s="196"/>
      <c r="JD797" s="196"/>
      <c r="JE797" s="196"/>
      <c r="JF797" s="196"/>
      <c r="JG797" s="196"/>
      <c r="JH797" s="196"/>
      <c r="JI797" s="196"/>
      <c r="JJ797" s="196"/>
      <c r="JK797" s="196"/>
      <c r="JL797" s="196"/>
      <c r="JM797" s="196"/>
      <c r="JN797" s="196"/>
      <c r="JO797" s="196"/>
      <c r="JP797" s="196"/>
      <c r="JQ797" s="196"/>
      <c r="JR797" s="196"/>
      <c r="JS797" s="196"/>
      <c r="JT797" s="196"/>
      <c r="JU797" s="196"/>
      <c r="JV797" s="196"/>
      <c r="JW797" s="196"/>
      <c r="JX797" s="196"/>
      <c r="JY797" s="196"/>
      <c r="JZ797" s="196"/>
      <c r="KA797" s="196"/>
      <c r="KB797" s="196"/>
      <c r="KC797" s="196"/>
      <c r="KD797" s="196"/>
      <c r="KE797" s="196"/>
      <c r="KF797" s="196"/>
      <c r="KG797" s="196"/>
      <c r="KH797" s="196"/>
      <c r="KI797" s="196"/>
      <c r="KJ797" s="196"/>
      <c r="KK797" s="196"/>
      <c r="KL797" s="196"/>
      <c r="KM797" s="196"/>
      <c r="KN797" s="196"/>
      <c r="KO797" s="196"/>
      <c r="KP797" s="196"/>
      <c r="KQ797" s="196"/>
      <c r="KR797" s="196"/>
      <c r="KS797" s="196"/>
      <c r="KT797" s="196"/>
      <c r="KU797" s="196"/>
      <c r="KV797" s="196"/>
      <c r="KW797" s="196"/>
      <c r="KX797" s="196"/>
      <c r="KY797" s="196"/>
      <c r="KZ797" s="196"/>
      <c r="LA797" s="196"/>
      <c r="LB797" s="196"/>
      <c r="LC797" s="196"/>
      <c r="LD797" s="196"/>
      <c r="LE797" s="196"/>
      <c r="LF797" s="196"/>
      <c r="LG797" s="196"/>
      <c r="LH797" s="196"/>
      <c r="LI797" s="196"/>
      <c r="LJ797" s="196"/>
      <c r="LK797" s="196"/>
      <c r="LL797" s="196"/>
      <c r="LM797" s="196"/>
      <c r="LN797" s="196"/>
      <c r="LO797" s="196"/>
      <c r="LP797" s="196"/>
      <c r="LQ797" s="196"/>
      <c r="LR797" s="196"/>
      <c r="LS797" s="196"/>
      <c r="LT797" s="196"/>
      <c r="LU797" s="196"/>
      <c r="LV797" s="196"/>
      <c r="LW797" s="196"/>
      <c r="LX797" s="196"/>
      <c r="LY797" s="196"/>
      <c r="LZ797" s="196"/>
      <c r="MA797" s="196"/>
      <c r="MB797" s="196"/>
      <c r="MC797" s="196"/>
      <c r="MD797" s="196"/>
      <c r="ME797" s="196"/>
      <c r="MF797" s="196"/>
      <c r="MG797" s="196"/>
      <c r="MH797" s="196"/>
      <c r="MI797" s="196"/>
      <c r="MJ797" s="196"/>
      <c r="MK797" s="196"/>
      <c r="ML797" s="196"/>
      <c r="MM797" s="196"/>
      <c r="MN797" s="196"/>
      <c r="MO797" s="196"/>
      <c r="MP797" s="196"/>
      <c r="MQ797" s="196"/>
      <c r="MR797" s="196"/>
      <c r="MS797" s="196"/>
      <c r="MT797" s="196"/>
      <c r="MU797" s="196"/>
      <c r="MV797" s="196"/>
      <c r="MW797" s="196"/>
      <c r="MX797" s="196"/>
      <c r="MY797" s="196"/>
      <c r="MZ797" s="196"/>
      <c r="NA797" s="196"/>
      <c r="NB797" s="196"/>
      <c r="NC797" s="196"/>
      <c r="ND797" s="196"/>
      <c r="NE797" s="196"/>
      <c r="NF797" s="196"/>
      <c r="NG797" s="196"/>
      <c r="NH797" s="196"/>
      <c r="NI797" s="196"/>
      <c r="NJ797" s="196"/>
      <c r="NK797" s="196"/>
      <c r="NL797" s="196"/>
      <c r="NM797" s="196"/>
      <c r="NN797" s="196"/>
      <c r="NO797" s="196"/>
      <c r="NP797" s="196"/>
      <c r="NQ797" s="196"/>
      <c r="NR797" s="196"/>
      <c r="NS797" s="196"/>
      <c r="NT797" s="196"/>
      <c r="NU797" s="196"/>
      <c r="NV797" s="196"/>
      <c r="NW797" s="196"/>
      <c r="NX797" s="196"/>
      <c r="NY797" s="196"/>
      <c r="NZ797" s="196"/>
      <c r="OA797" s="196"/>
      <c r="OB797" s="196"/>
      <c r="OC797" s="196"/>
      <c r="OD797" s="196"/>
      <c r="OE797" s="196"/>
      <c r="OF797" s="196"/>
      <c r="OG797" s="196"/>
      <c r="OH797" s="196"/>
      <c r="OI797" s="196"/>
      <c r="OJ797" s="196"/>
      <c r="OK797" s="196"/>
      <c r="OL797" s="196"/>
      <c r="AFC797" s="196"/>
      <c r="AFD797" s="196"/>
      <c r="AFE797" s="196"/>
      <c r="AFF797" s="196"/>
      <c r="AFG797" s="196"/>
      <c r="AFH797" s="196"/>
      <c r="AFI797" s="196"/>
      <c r="AFJ797" s="196"/>
      <c r="AFK797" s="196"/>
      <c r="AFL797" s="196"/>
      <c r="AFM797" s="196"/>
      <c r="AFN797" s="196"/>
      <c r="AFO797" s="196"/>
      <c r="AFP797" s="196"/>
      <c r="AFQ797" s="196"/>
      <c r="AFR797" s="196"/>
      <c r="AFS797" s="196"/>
      <c r="AFT797" s="196"/>
      <c r="AFU797" s="196"/>
      <c r="AFV797" s="196"/>
      <c r="AFW797" s="196"/>
      <c r="AFX797" s="196"/>
      <c r="AFY797" s="196"/>
      <c r="AFZ797" s="196"/>
      <c r="AGA797" s="196"/>
      <c r="AGB797" s="196"/>
      <c r="AGC797" s="196"/>
      <c r="AGD797" s="196"/>
      <c r="AGE797" s="196"/>
      <c r="AGF797" s="196"/>
      <c r="AGG797" s="196"/>
      <c r="AGH797" s="196"/>
      <c r="AGI797" s="196"/>
      <c r="AGJ797" s="196"/>
      <c r="AGK797" s="196"/>
      <c r="AGL797" s="196"/>
      <c r="AGM797" s="196"/>
      <c r="AGN797" s="196"/>
      <c r="AGO797" s="196"/>
      <c r="AGP797" s="196"/>
    </row>
    <row r="798" spans="1:874" ht="15.75" customHeight="1" x14ac:dyDescent="0.25">
      <c r="A798" s="196"/>
      <c r="B798" s="196"/>
      <c r="C798" s="196"/>
      <c r="D798" s="196"/>
      <c r="E798" s="196"/>
      <c r="F798" s="196"/>
      <c r="G798" s="196"/>
      <c r="H798" s="196"/>
      <c r="I798" s="196"/>
      <c r="J798" s="196"/>
      <c r="K798" s="196"/>
      <c r="L798" s="206"/>
      <c r="M798" s="196"/>
      <c r="N798" s="196"/>
      <c r="O798" s="196"/>
      <c r="P798" s="196"/>
      <c r="Q798" s="196"/>
      <c r="R798" s="196"/>
      <c r="S798" s="196"/>
      <c r="T798" s="196"/>
      <c r="U798" s="196"/>
      <c r="V798" s="196"/>
      <c r="W798" s="196"/>
      <c r="X798" s="196"/>
      <c r="Y798" s="196"/>
      <c r="Z798" s="196"/>
      <c r="AA798" s="196"/>
      <c r="AB798" s="196"/>
      <c r="AC798" s="196"/>
      <c r="AD798" s="196"/>
      <c r="AE798" s="196"/>
      <c r="AF798" s="196"/>
      <c r="AG798" s="196"/>
      <c r="AH798" s="196"/>
      <c r="AI798" s="196"/>
      <c r="AJ798" s="196"/>
      <c r="AK798" s="196"/>
      <c r="AL798" s="196"/>
      <c r="AM798" s="196"/>
      <c r="AN798" s="196"/>
      <c r="AO798" s="196"/>
      <c r="AP798" s="196"/>
      <c r="AQ798" s="196"/>
      <c r="AR798" s="196"/>
      <c r="AS798" s="196"/>
      <c r="AT798" s="196"/>
      <c r="AU798" s="196"/>
      <c r="AV798" s="196"/>
      <c r="AW798" s="196"/>
      <c r="AX798" s="196"/>
      <c r="AY798" s="196"/>
      <c r="AZ798" s="196"/>
      <c r="BA798" s="196"/>
      <c r="BB798" s="196"/>
      <c r="BC798" s="196"/>
      <c r="BD798" s="196"/>
      <c r="BE798" s="196"/>
      <c r="BF798" s="196"/>
      <c r="BG798" s="196"/>
      <c r="BH798" s="196"/>
      <c r="BI798" s="196"/>
      <c r="BJ798" s="196"/>
      <c r="BK798" s="196"/>
      <c r="BL798" s="196"/>
      <c r="BM798" s="196"/>
      <c r="BN798" s="196"/>
      <c r="BO798" s="196"/>
      <c r="BP798" s="196"/>
      <c r="BQ798" s="196"/>
      <c r="BR798" s="196"/>
      <c r="BS798" s="196"/>
      <c r="BT798" s="196"/>
      <c r="BU798" s="196"/>
      <c r="BV798" s="196"/>
      <c r="BW798" s="196"/>
      <c r="BX798" s="196"/>
      <c r="BY798" s="196"/>
      <c r="BZ798" s="196"/>
      <c r="CA798" s="196"/>
      <c r="CB798" s="196"/>
      <c r="CC798" s="196"/>
      <c r="CD798" s="196"/>
      <c r="CE798" s="196"/>
      <c r="CF798" s="196"/>
      <c r="CG798" s="196"/>
      <c r="CH798" s="196"/>
      <c r="CI798" s="196"/>
      <c r="CJ798" s="196"/>
      <c r="CK798" s="196"/>
      <c r="CL798" s="196"/>
      <c r="CM798" s="196"/>
      <c r="CN798" s="196"/>
      <c r="CO798" s="196"/>
      <c r="CP798" s="196"/>
      <c r="CQ798" s="196"/>
      <c r="CR798" s="196"/>
      <c r="CS798" s="196"/>
      <c r="CT798" s="196"/>
      <c r="CU798" s="196"/>
      <c r="CV798" s="196"/>
      <c r="CW798" s="196"/>
      <c r="CX798" s="196"/>
      <c r="CY798" s="196"/>
      <c r="CZ798" s="196"/>
      <c r="DA798" s="196"/>
      <c r="DB798" s="196"/>
      <c r="DC798" s="196"/>
      <c r="DD798" s="196"/>
      <c r="DE798" s="196"/>
      <c r="DF798" s="196"/>
      <c r="DG798" s="196"/>
      <c r="DH798" s="196"/>
      <c r="DI798" s="196"/>
      <c r="DJ798" s="196"/>
      <c r="DK798" s="196"/>
      <c r="DL798" s="196"/>
      <c r="DM798" s="196"/>
      <c r="DN798" s="196"/>
      <c r="DO798" s="196"/>
      <c r="DP798" s="196"/>
      <c r="DQ798" s="196"/>
      <c r="DR798" s="196"/>
      <c r="DS798" s="196"/>
      <c r="DT798" s="196"/>
      <c r="DU798" s="196"/>
      <c r="DV798" s="196"/>
      <c r="DW798" s="196"/>
      <c r="DX798" s="196"/>
      <c r="DY798" s="196"/>
      <c r="DZ798" s="196"/>
      <c r="EA798" s="196"/>
      <c r="EB798" s="196"/>
      <c r="EC798" s="196"/>
      <c r="ED798" s="196"/>
      <c r="EE798" s="196"/>
      <c r="EF798" s="196"/>
      <c r="EG798" s="196"/>
      <c r="EH798" s="196"/>
      <c r="EI798" s="196"/>
      <c r="EJ798" s="196"/>
      <c r="EK798" s="196"/>
      <c r="EL798" s="196"/>
      <c r="EM798" s="196"/>
      <c r="EN798" s="196"/>
      <c r="EO798" s="196"/>
      <c r="EP798" s="196"/>
      <c r="EQ798" s="196"/>
      <c r="ER798" s="196"/>
      <c r="ES798" s="196"/>
      <c r="ET798" s="196"/>
      <c r="EU798" s="196"/>
      <c r="EV798" s="196"/>
      <c r="EW798" s="196"/>
      <c r="EX798" s="196"/>
      <c r="EY798" s="196"/>
      <c r="EZ798" s="196"/>
      <c r="FA798" s="196"/>
      <c r="FB798" s="196"/>
      <c r="FC798" s="196"/>
      <c r="FD798" s="196"/>
      <c r="FE798" s="196"/>
      <c r="FF798" s="196"/>
      <c r="FG798" s="196"/>
      <c r="FH798" s="196"/>
      <c r="FI798" s="196"/>
      <c r="FJ798" s="196"/>
      <c r="FK798" s="196"/>
      <c r="FL798" s="196"/>
      <c r="FM798" s="196"/>
      <c r="FN798" s="196"/>
      <c r="FO798" s="196"/>
      <c r="FP798" s="196"/>
      <c r="FQ798" s="196"/>
      <c r="FR798" s="196"/>
      <c r="FS798" s="196"/>
      <c r="FT798" s="196"/>
      <c r="FU798" s="196"/>
      <c r="FV798" s="196"/>
      <c r="FW798" s="196"/>
      <c r="FX798" s="196"/>
      <c r="FY798" s="196"/>
      <c r="FZ798" s="196"/>
      <c r="GA798" s="196"/>
      <c r="GB798" s="196"/>
      <c r="GC798" s="196"/>
      <c r="GD798" s="196"/>
      <c r="GE798" s="196"/>
      <c r="GF798" s="196"/>
      <c r="GG798" s="196"/>
      <c r="GH798" s="196"/>
      <c r="GI798" s="196"/>
      <c r="GJ798" s="196"/>
      <c r="GK798" s="196"/>
      <c r="GL798" s="196"/>
      <c r="GM798" s="196"/>
      <c r="GN798" s="196"/>
      <c r="GO798" s="196"/>
      <c r="GP798" s="196"/>
      <c r="GQ798" s="196"/>
      <c r="GR798" s="196"/>
      <c r="GS798" s="196"/>
      <c r="GT798" s="196"/>
      <c r="GU798" s="196"/>
      <c r="GV798" s="196"/>
      <c r="GW798" s="196"/>
      <c r="GX798" s="196"/>
      <c r="GY798" s="196"/>
      <c r="GZ798" s="196"/>
      <c r="HA798" s="196"/>
      <c r="HB798" s="196"/>
      <c r="HC798" s="196"/>
      <c r="HD798" s="196"/>
      <c r="HE798" s="196"/>
      <c r="HF798" s="196"/>
      <c r="HG798" s="196"/>
      <c r="HH798" s="196"/>
      <c r="HI798" s="196"/>
      <c r="HJ798" s="196"/>
      <c r="HK798" s="196"/>
      <c r="HL798" s="196"/>
      <c r="HM798" s="196"/>
      <c r="HN798" s="196"/>
      <c r="HO798" s="196"/>
      <c r="HP798" s="196"/>
      <c r="HQ798" s="196"/>
      <c r="HR798" s="196"/>
      <c r="HS798" s="196"/>
      <c r="HT798" s="196"/>
      <c r="HU798" s="196"/>
      <c r="HV798" s="196"/>
      <c r="HW798" s="196"/>
      <c r="HX798" s="196"/>
      <c r="HY798" s="196"/>
      <c r="HZ798" s="196"/>
      <c r="IA798" s="196"/>
      <c r="IB798" s="196"/>
      <c r="IC798" s="196"/>
      <c r="ID798" s="196"/>
      <c r="IE798" s="196"/>
      <c r="IF798" s="196"/>
      <c r="IG798" s="196"/>
      <c r="IH798" s="196"/>
      <c r="II798" s="196"/>
      <c r="IJ798" s="196"/>
      <c r="IK798" s="196"/>
      <c r="IL798" s="196"/>
      <c r="IM798" s="196"/>
      <c r="IN798" s="196"/>
      <c r="IO798" s="196"/>
      <c r="IP798" s="196"/>
      <c r="IQ798" s="196"/>
      <c r="IR798" s="196"/>
      <c r="IS798" s="196"/>
      <c r="IT798" s="196"/>
      <c r="IU798" s="196"/>
      <c r="IV798" s="196"/>
      <c r="IW798" s="196"/>
      <c r="IX798" s="196"/>
      <c r="IY798" s="196"/>
      <c r="IZ798" s="196"/>
      <c r="JA798" s="196"/>
      <c r="JB798" s="196"/>
      <c r="JC798" s="196"/>
      <c r="JD798" s="196"/>
      <c r="JE798" s="196"/>
      <c r="JF798" s="196"/>
      <c r="JG798" s="196"/>
      <c r="JH798" s="196"/>
      <c r="JI798" s="196"/>
      <c r="JJ798" s="196"/>
      <c r="JK798" s="196"/>
      <c r="JL798" s="196"/>
      <c r="JM798" s="196"/>
      <c r="JN798" s="196"/>
      <c r="JO798" s="196"/>
      <c r="JP798" s="196"/>
      <c r="JQ798" s="196"/>
      <c r="JR798" s="196"/>
      <c r="JS798" s="196"/>
      <c r="JT798" s="196"/>
      <c r="JU798" s="196"/>
      <c r="JV798" s="196"/>
      <c r="JW798" s="196"/>
      <c r="JX798" s="196"/>
      <c r="JY798" s="196"/>
      <c r="JZ798" s="196"/>
      <c r="KA798" s="196"/>
      <c r="KB798" s="196"/>
      <c r="KC798" s="196"/>
      <c r="KD798" s="196"/>
      <c r="KE798" s="196"/>
      <c r="KF798" s="196"/>
      <c r="KG798" s="196"/>
      <c r="KH798" s="196"/>
      <c r="KI798" s="196"/>
      <c r="KJ798" s="196"/>
      <c r="KK798" s="196"/>
      <c r="KL798" s="196"/>
      <c r="KM798" s="196"/>
      <c r="KN798" s="196"/>
      <c r="KO798" s="196"/>
      <c r="KP798" s="196"/>
      <c r="KQ798" s="196"/>
      <c r="KR798" s="196"/>
      <c r="KS798" s="196"/>
      <c r="KT798" s="196"/>
      <c r="KU798" s="196"/>
      <c r="KV798" s="196"/>
      <c r="KW798" s="196"/>
      <c r="KX798" s="196"/>
      <c r="KY798" s="196"/>
      <c r="KZ798" s="196"/>
      <c r="LA798" s="196"/>
      <c r="LB798" s="196"/>
      <c r="LC798" s="196"/>
      <c r="LD798" s="196"/>
      <c r="LE798" s="196"/>
      <c r="LF798" s="196"/>
      <c r="LG798" s="196"/>
      <c r="LH798" s="196"/>
      <c r="LI798" s="196"/>
      <c r="LJ798" s="196"/>
      <c r="LK798" s="196"/>
      <c r="LL798" s="196"/>
      <c r="LM798" s="196"/>
      <c r="LN798" s="196"/>
      <c r="LO798" s="196"/>
      <c r="LP798" s="196"/>
      <c r="LQ798" s="196"/>
      <c r="LR798" s="196"/>
      <c r="LS798" s="196"/>
      <c r="LT798" s="196"/>
      <c r="LU798" s="196"/>
      <c r="LV798" s="196"/>
      <c r="LW798" s="196"/>
      <c r="LX798" s="196"/>
      <c r="LY798" s="196"/>
      <c r="LZ798" s="196"/>
      <c r="MA798" s="196"/>
      <c r="MB798" s="196"/>
      <c r="MC798" s="196"/>
      <c r="MD798" s="196"/>
      <c r="ME798" s="196"/>
      <c r="MF798" s="196"/>
      <c r="MG798" s="196"/>
      <c r="MH798" s="196"/>
      <c r="MI798" s="196"/>
      <c r="MJ798" s="196"/>
      <c r="MK798" s="196"/>
      <c r="ML798" s="196"/>
      <c r="MM798" s="196"/>
      <c r="MN798" s="196"/>
      <c r="MO798" s="196"/>
      <c r="MP798" s="196"/>
      <c r="MQ798" s="196"/>
      <c r="MR798" s="196"/>
      <c r="MS798" s="196"/>
      <c r="MT798" s="196"/>
      <c r="MU798" s="196"/>
      <c r="MV798" s="196"/>
      <c r="MW798" s="196"/>
      <c r="MX798" s="196"/>
      <c r="MY798" s="196"/>
      <c r="MZ798" s="196"/>
      <c r="NA798" s="196"/>
      <c r="NB798" s="196"/>
      <c r="NC798" s="196"/>
      <c r="ND798" s="196"/>
      <c r="NE798" s="196"/>
      <c r="NF798" s="196"/>
      <c r="NG798" s="196"/>
      <c r="NH798" s="196"/>
      <c r="NI798" s="196"/>
      <c r="NJ798" s="196"/>
      <c r="NK798" s="196"/>
      <c r="NL798" s="196"/>
      <c r="NM798" s="196"/>
      <c r="NN798" s="196"/>
      <c r="NO798" s="196"/>
      <c r="NP798" s="196"/>
      <c r="NQ798" s="196"/>
      <c r="NR798" s="196"/>
      <c r="NS798" s="196"/>
      <c r="NT798" s="196"/>
      <c r="NU798" s="196"/>
      <c r="NV798" s="196"/>
      <c r="NW798" s="196"/>
      <c r="NX798" s="196"/>
      <c r="NY798" s="196"/>
      <c r="NZ798" s="196"/>
      <c r="OA798" s="196"/>
      <c r="OB798" s="196"/>
      <c r="OC798" s="196"/>
      <c r="OD798" s="196"/>
      <c r="OE798" s="196"/>
      <c r="OF798" s="196"/>
      <c r="OG798" s="196"/>
      <c r="OH798" s="196"/>
      <c r="OI798" s="196"/>
      <c r="OJ798" s="196"/>
      <c r="OK798" s="196"/>
      <c r="OL798" s="196"/>
      <c r="AFC798" s="196"/>
      <c r="AFD798" s="196"/>
      <c r="AFE798" s="196"/>
      <c r="AFF798" s="196"/>
      <c r="AFG798" s="196"/>
      <c r="AFH798" s="196"/>
      <c r="AFI798" s="196"/>
      <c r="AFJ798" s="196"/>
      <c r="AFK798" s="196"/>
      <c r="AFL798" s="196"/>
      <c r="AFM798" s="196"/>
      <c r="AFN798" s="196"/>
      <c r="AFO798" s="196"/>
      <c r="AFP798" s="196"/>
      <c r="AFQ798" s="196"/>
      <c r="AFR798" s="196"/>
      <c r="AFS798" s="196"/>
      <c r="AFT798" s="196"/>
      <c r="AFU798" s="196"/>
      <c r="AFV798" s="196"/>
      <c r="AFW798" s="196"/>
      <c r="AFX798" s="196"/>
      <c r="AFY798" s="196"/>
      <c r="AFZ798" s="196"/>
      <c r="AGA798" s="196"/>
      <c r="AGB798" s="196"/>
      <c r="AGC798" s="196"/>
      <c r="AGD798" s="196"/>
      <c r="AGE798" s="196"/>
      <c r="AGF798" s="196"/>
      <c r="AGG798" s="196"/>
      <c r="AGH798" s="196"/>
      <c r="AGI798" s="196"/>
      <c r="AGJ798" s="196"/>
      <c r="AGK798" s="196"/>
      <c r="AGL798" s="196"/>
      <c r="AGM798" s="196"/>
      <c r="AGN798" s="196"/>
      <c r="AGO798" s="196"/>
      <c r="AGP798" s="196"/>
    </row>
    <row r="799" spans="1:874" ht="15.75" customHeight="1" x14ac:dyDescent="0.25">
      <c r="A799" s="196"/>
      <c r="B799" s="196"/>
      <c r="C799" s="196"/>
      <c r="D799" s="196"/>
      <c r="E799" s="196"/>
      <c r="F799" s="196"/>
      <c r="G799" s="196"/>
      <c r="H799" s="196"/>
      <c r="I799" s="196"/>
      <c r="J799" s="196"/>
      <c r="K799" s="196"/>
      <c r="L799" s="206"/>
      <c r="M799" s="196"/>
      <c r="N799" s="196"/>
      <c r="O799" s="196"/>
      <c r="P799" s="196"/>
      <c r="Q799" s="196"/>
      <c r="R799" s="196"/>
      <c r="S799" s="196"/>
      <c r="T799" s="196"/>
      <c r="U799" s="196"/>
      <c r="V799" s="196"/>
      <c r="W799" s="196"/>
      <c r="X799" s="196"/>
      <c r="Y799" s="196"/>
      <c r="Z799" s="196"/>
      <c r="AA799" s="196"/>
      <c r="AB799" s="196"/>
      <c r="AC799" s="196"/>
      <c r="AD799" s="196"/>
      <c r="AE799" s="196"/>
      <c r="AF799" s="196"/>
      <c r="AG799" s="196"/>
      <c r="AH799" s="196"/>
      <c r="AI799" s="196"/>
      <c r="AJ799" s="196"/>
      <c r="AK799" s="196"/>
      <c r="AL799" s="196"/>
      <c r="AM799" s="196"/>
      <c r="AN799" s="196"/>
      <c r="AO799" s="196"/>
      <c r="AP799" s="196"/>
      <c r="AQ799" s="196"/>
      <c r="AR799" s="196"/>
      <c r="AS799" s="196"/>
      <c r="AT799" s="196"/>
      <c r="AU799" s="196"/>
      <c r="AV799" s="196"/>
      <c r="AW799" s="196"/>
      <c r="AX799" s="196"/>
      <c r="AY799" s="196"/>
      <c r="AZ799" s="196"/>
      <c r="BA799" s="196"/>
      <c r="BB799" s="196"/>
      <c r="BC799" s="196"/>
      <c r="BD799" s="196"/>
      <c r="BE799" s="196"/>
      <c r="BF799" s="196"/>
      <c r="BG799" s="196"/>
      <c r="BH799" s="196"/>
      <c r="BI799" s="196"/>
      <c r="BJ799" s="196"/>
      <c r="BK799" s="196"/>
      <c r="BL799" s="196"/>
      <c r="BM799" s="196"/>
      <c r="BN799" s="196"/>
      <c r="BO799" s="196"/>
      <c r="BP799" s="196"/>
      <c r="BQ799" s="196"/>
      <c r="BR799" s="196"/>
      <c r="BS799" s="196"/>
      <c r="BT799" s="196"/>
      <c r="BU799" s="196"/>
      <c r="BV799" s="196"/>
      <c r="BW799" s="196"/>
      <c r="BX799" s="196"/>
      <c r="BY799" s="196"/>
      <c r="BZ799" s="196"/>
      <c r="CA799" s="196"/>
      <c r="CB799" s="196"/>
      <c r="CC799" s="196"/>
      <c r="CD799" s="196"/>
      <c r="CE799" s="196"/>
      <c r="CF799" s="196"/>
      <c r="CG799" s="196"/>
      <c r="CH799" s="196"/>
      <c r="CI799" s="196"/>
      <c r="CJ799" s="196"/>
      <c r="CK799" s="196"/>
      <c r="CL799" s="196"/>
      <c r="CM799" s="196"/>
      <c r="CN799" s="196"/>
      <c r="CO799" s="196"/>
      <c r="CP799" s="196"/>
      <c r="CQ799" s="196"/>
      <c r="CR799" s="196"/>
      <c r="CS799" s="196"/>
      <c r="CT799" s="196"/>
      <c r="CU799" s="196"/>
      <c r="CV799" s="196"/>
      <c r="CW799" s="196"/>
      <c r="CX799" s="196"/>
      <c r="CY799" s="196"/>
      <c r="CZ799" s="196"/>
      <c r="DA799" s="196"/>
      <c r="DB799" s="196"/>
      <c r="DC799" s="196"/>
      <c r="DD799" s="196"/>
      <c r="DE799" s="196"/>
      <c r="DF799" s="196"/>
      <c r="DG799" s="196"/>
      <c r="DH799" s="196"/>
      <c r="DI799" s="196"/>
      <c r="DJ799" s="196"/>
      <c r="DK799" s="196"/>
      <c r="DL799" s="196"/>
      <c r="DM799" s="196"/>
      <c r="DN799" s="196"/>
      <c r="DO799" s="196"/>
      <c r="DP799" s="196"/>
      <c r="DQ799" s="196"/>
      <c r="DR799" s="196"/>
      <c r="DS799" s="196"/>
      <c r="DT799" s="196"/>
      <c r="DU799" s="196"/>
      <c r="DV799" s="196"/>
      <c r="DW799" s="196"/>
      <c r="DX799" s="196"/>
      <c r="DY799" s="196"/>
      <c r="DZ799" s="196"/>
      <c r="EA799" s="196"/>
      <c r="EB799" s="196"/>
      <c r="EC799" s="196"/>
      <c r="ED799" s="196"/>
      <c r="EE799" s="196"/>
      <c r="EF799" s="196"/>
      <c r="EG799" s="196"/>
      <c r="EH799" s="196"/>
      <c r="EI799" s="196"/>
      <c r="EJ799" s="196"/>
      <c r="EK799" s="196"/>
      <c r="EL799" s="196"/>
      <c r="EM799" s="196"/>
      <c r="EN799" s="196"/>
      <c r="EO799" s="196"/>
      <c r="EP799" s="196"/>
      <c r="EQ799" s="196"/>
      <c r="ER799" s="196"/>
      <c r="ES799" s="196"/>
      <c r="ET799" s="196"/>
      <c r="EU799" s="196"/>
      <c r="EV799" s="196"/>
      <c r="EW799" s="196"/>
      <c r="EX799" s="196"/>
      <c r="EY799" s="196"/>
      <c r="EZ799" s="196"/>
      <c r="FA799" s="196"/>
      <c r="FB799" s="196"/>
      <c r="FC799" s="196"/>
      <c r="FD799" s="196"/>
      <c r="FE799" s="196"/>
      <c r="FF799" s="196"/>
      <c r="FG799" s="196"/>
      <c r="FH799" s="196"/>
      <c r="FI799" s="196"/>
      <c r="FJ799" s="196"/>
      <c r="FK799" s="196"/>
      <c r="FL799" s="196"/>
      <c r="FM799" s="196"/>
      <c r="FN799" s="196"/>
      <c r="FO799" s="196"/>
      <c r="FP799" s="196"/>
      <c r="FQ799" s="196"/>
      <c r="FR799" s="196"/>
      <c r="FS799" s="196"/>
      <c r="FT799" s="196"/>
      <c r="FU799" s="196"/>
      <c r="FV799" s="196"/>
      <c r="FW799" s="196"/>
      <c r="FX799" s="196"/>
      <c r="FY799" s="196"/>
      <c r="FZ799" s="196"/>
      <c r="GA799" s="196"/>
      <c r="GB799" s="196"/>
      <c r="GC799" s="196"/>
      <c r="GD799" s="196"/>
      <c r="GE799" s="196"/>
      <c r="GF799" s="196"/>
      <c r="GG799" s="196"/>
      <c r="GH799" s="196"/>
      <c r="GI799" s="196"/>
      <c r="GJ799" s="196"/>
      <c r="GK799" s="196"/>
      <c r="GL799" s="196"/>
      <c r="GM799" s="196"/>
      <c r="GN799" s="196"/>
      <c r="GO799" s="196"/>
      <c r="GP799" s="196"/>
      <c r="GQ799" s="196"/>
      <c r="GR799" s="196"/>
      <c r="GS799" s="196"/>
      <c r="GT799" s="196"/>
      <c r="GU799" s="196"/>
      <c r="GV799" s="196"/>
      <c r="GW799" s="196"/>
      <c r="GX799" s="196"/>
      <c r="GY799" s="196"/>
      <c r="GZ799" s="196"/>
      <c r="HA799" s="196"/>
      <c r="HB799" s="196"/>
      <c r="HC799" s="196"/>
      <c r="HD799" s="196"/>
      <c r="HE799" s="196"/>
      <c r="HF799" s="196"/>
      <c r="HG799" s="196"/>
      <c r="HH799" s="196"/>
      <c r="HI799" s="196"/>
      <c r="HJ799" s="196"/>
      <c r="HK799" s="196"/>
      <c r="HL799" s="196"/>
      <c r="HM799" s="196"/>
      <c r="HN799" s="196"/>
      <c r="HO799" s="196"/>
      <c r="HP799" s="196"/>
      <c r="HQ799" s="196"/>
      <c r="HR799" s="196"/>
      <c r="HS799" s="196"/>
      <c r="HT799" s="196"/>
      <c r="HU799" s="196"/>
      <c r="HV799" s="196"/>
      <c r="HW799" s="196"/>
      <c r="HX799" s="196"/>
      <c r="HY799" s="196"/>
      <c r="HZ799" s="196"/>
      <c r="IA799" s="196"/>
      <c r="IB799" s="196"/>
      <c r="IC799" s="196"/>
      <c r="ID799" s="196"/>
      <c r="IE799" s="196"/>
      <c r="IF799" s="196"/>
      <c r="IG799" s="196"/>
      <c r="IH799" s="196"/>
      <c r="II799" s="196"/>
      <c r="IJ799" s="196"/>
      <c r="IK799" s="196"/>
      <c r="IL799" s="196"/>
      <c r="IM799" s="196"/>
      <c r="IN799" s="196"/>
      <c r="IO799" s="196"/>
      <c r="IP799" s="196"/>
      <c r="IQ799" s="196"/>
      <c r="IR799" s="196"/>
      <c r="IS799" s="196"/>
      <c r="IT799" s="196"/>
      <c r="IU799" s="196"/>
      <c r="IV799" s="196"/>
      <c r="IW799" s="196"/>
      <c r="IX799" s="196"/>
      <c r="IY799" s="196"/>
      <c r="IZ799" s="196"/>
      <c r="JA799" s="196"/>
      <c r="JB799" s="196"/>
      <c r="JC799" s="196"/>
      <c r="JD799" s="196"/>
      <c r="JE799" s="196"/>
      <c r="JF799" s="196"/>
      <c r="JG799" s="196"/>
      <c r="JH799" s="196"/>
      <c r="JI799" s="196"/>
      <c r="JJ799" s="196"/>
      <c r="JK799" s="196"/>
      <c r="JL799" s="196"/>
      <c r="JM799" s="196"/>
      <c r="JN799" s="196"/>
      <c r="JO799" s="196"/>
      <c r="JP799" s="196"/>
      <c r="JQ799" s="196"/>
      <c r="JR799" s="196"/>
      <c r="JS799" s="196"/>
      <c r="JT799" s="196"/>
      <c r="JU799" s="196"/>
      <c r="JV799" s="196"/>
      <c r="JW799" s="196"/>
      <c r="JX799" s="196"/>
      <c r="JY799" s="196"/>
      <c r="JZ799" s="196"/>
      <c r="KA799" s="196"/>
      <c r="KB799" s="196"/>
      <c r="KC799" s="196"/>
      <c r="KD799" s="196"/>
      <c r="KE799" s="196"/>
      <c r="KF799" s="196"/>
      <c r="KG799" s="196"/>
      <c r="KH799" s="196"/>
      <c r="KI799" s="196"/>
      <c r="KJ799" s="196"/>
      <c r="KK799" s="196"/>
      <c r="KL799" s="196"/>
      <c r="KM799" s="196"/>
      <c r="KN799" s="196"/>
      <c r="KO799" s="196"/>
      <c r="KP799" s="196"/>
      <c r="KQ799" s="196"/>
      <c r="KR799" s="196"/>
      <c r="KS799" s="196"/>
      <c r="KT799" s="196"/>
      <c r="KU799" s="196"/>
      <c r="KV799" s="196"/>
      <c r="KW799" s="196"/>
      <c r="KX799" s="196"/>
      <c r="KY799" s="196"/>
      <c r="KZ799" s="196"/>
      <c r="LA799" s="196"/>
      <c r="LB799" s="196"/>
      <c r="LC799" s="196"/>
      <c r="LD799" s="196"/>
      <c r="LE799" s="196"/>
      <c r="LF799" s="196"/>
      <c r="LG799" s="196"/>
      <c r="LH799" s="196"/>
      <c r="LI799" s="196"/>
      <c r="LJ799" s="196"/>
      <c r="LK799" s="196"/>
      <c r="LL799" s="196"/>
      <c r="LM799" s="196"/>
      <c r="LN799" s="196"/>
      <c r="LO799" s="196"/>
      <c r="LP799" s="196"/>
      <c r="LQ799" s="196"/>
      <c r="LR799" s="196"/>
      <c r="LS799" s="196"/>
      <c r="LT799" s="196"/>
      <c r="LU799" s="196"/>
      <c r="LV799" s="196"/>
      <c r="LW799" s="196"/>
      <c r="LX799" s="196"/>
      <c r="LY799" s="196"/>
      <c r="LZ799" s="196"/>
      <c r="MA799" s="196"/>
      <c r="MB799" s="196"/>
      <c r="MC799" s="196"/>
      <c r="MD799" s="196"/>
      <c r="ME799" s="196"/>
      <c r="MF799" s="196"/>
      <c r="MG799" s="196"/>
      <c r="MH799" s="196"/>
      <c r="MI799" s="196"/>
      <c r="MJ799" s="196"/>
      <c r="MK799" s="196"/>
      <c r="ML799" s="196"/>
      <c r="MM799" s="196"/>
      <c r="MN799" s="196"/>
      <c r="MO799" s="196"/>
      <c r="MP799" s="196"/>
      <c r="MQ799" s="196"/>
      <c r="MR799" s="196"/>
      <c r="MS799" s="196"/>
      <c r="MT799" s="196"/>
      <c r="MU799" s="196"/>
      <c r="MV799" s="196"/>
      <c r="MW799" s="196"/>
      <c r="MX799" s="196"/>
      <c r="MY799" s="196"/>
      <c r="MZ799" s="196"/>
      <c r="NA799" s="196"/>
      <c r="NB799" s="196"/>
      <c r="NC799" s="196"/>
      <c r="ND799" s="196"/>
      <c r="NE799" s="196"/>
      <c r="NF799" s="196"/>
      <c r="NG799" s="196"/>
      <c r="NH799" s="196"/>
      <c r="NI799" s="196"/>
      <c r="NJ799" s="196"/>
      <c r="NK799" s="196"/>
      <c r="NL799" s="196"/>
      <c r="NM799" s="196"/>
      <c r="NN799" s="196"/>
      <c r="NO799" s="196"/>
      <c r="NP799" s="196"/>
      <c r="NQ799" s="196"/>
      <c r="NR799" s="196"/>
      <c r="NS799" s="196"/>
      <c r="NT799" s="196"/>
      <c r="NU799" s="196"/>
      <c r="NV799" s="196"/>
      <c r="NW799" s="196"/>
      <c r="NX799" s="196"/>
      <c r="NY799" s="196"/>
      <c r="NZ799" s="196"/>
      <c r="OA799" s="196"/>
      <c r="OB799" s="196"/>
      <c r="OC799" s="196"/>
      <c r="OD799" s="196"/>
      <c r="OE799" s="196"/>
      <c r="OF799" s="196"/>
      <c r="OG799" s="196"/>
      <c r="OH799" s="196"/>
      <c r="OI799" s="196"/>
      <c r="OJ799" s="196"/>
      <c r="OK799" s="196"/>
      <c r="OL799" s="196"/>
      <c r="AFC799" s="196"/>
      <c r="AFD799" s="196"/>
      <c r="AFE799" s="196"/>
      <c r="AFF799" s="196"/>
      <c r="AFG799" s="196"/>
      <c r="AFH799" s="196"/>
      <c r="AFI799" s="196"/>
      <c r="AFJ799" s="196"/>
      <c r="AFK799" s="196"/>
      <c r="AFL799" s="196"/>
      <c r="AFM799" s="196"/>
      <c r="AFN799" s="196"/>
      <c r="AFO799" s="196"/>
      <c r="AFP799" s="196"/>
      <c r="AFQ799" s="196"/>
      <c r="AFR799" s="196"/>
      <c r="AFS799" s="196"/>
      <c r="AFT799" s="196"/>
      <c r="AFU799" s="196"/>
      <c r="AFV799" s="196"/>
      <c r="AFW799" s="196"/>
      <c r="AFX799" s="196"/>
      <c r="AFY799" s="196"/>
      <c r="AFZ799" s="196"/>
      <c r="AGA799" s="196"/>
      <c r="AGB799" s="196"/>
      <c r="AGC799" s="196"/>
      <c r="AGD799" s="196"/>
      <c r="AGE799" s="196"/>
      <c r="AGF799" s="196"/>
      <c r="AGG799" s="196"/>
      <c r="AGH799" s="196"/>
      <c r="AGI799" s="196"/>
      <c r="AGJ799" s="196"/>
      <c r="AGK799" s="196"/>
      <c r="AGL799" s="196"/>
      <c r="AGM799" s="196"/>
      <c r="AGN799" s="196"/>
      <c r="AGO799" s="196"/>
      <c r="AGP799" s="196"/>
    </row>
    <row r="800" spans="1:874" ht="15.75" customHeight="1" x14ac:dyDescent="0.25">
      <c r="A800" s="196"/>
      <c r="B800" s="196"/>
      <c r="C800" s="196"/>
      <c r="D800" s="196"/>
      <c r="E800" s="196"/>
      <c r="F800" s="196"/>
      <c r="G800" s="196"/>
      <c r="H800" s="196"/>
      <c r="I800" s="196"/>
      <c r="J800" s="196"/>
      <c r="K800" s="196"/>
      <c r="L800" s="206"/>
      <c r="M800" s="196"/>
      <c r="N800" s="196"/>
      <c r="O800" s="196"/>
      <c r="P800" s="196"/>
      <c r="Q800" s="196"/>
      <c r="R800" s="196"/>
      <c r="S800" s="196"/>
      <c r="T800" s="196"/>
      <c r="U800" s="196"/>
      <c r="V800" s="196"/>
      <c r="W800" s="196"/>
      <c r="X800" s="196"/>
      <c r="Y800" s="196"/>
      <c r="Z800" s="196"/>
      <c r="AA800" s="196"/>
      <c r="AB800" s="196"/>
      <c r="AC800" s="196"/>
      <c r="AD800" s="196"/>
      <c r="AE800" s="196"/>
      <c r="AF800" s="196"/>
      <c r="AG800" s="196"/>
      <c r="AH800" s="196"/>
      <c r="AI800" s="196"/>
      <c r="AJ800" s="196"/>
      <c r="AK800" s="196"/>
      <c r="AL800" s="196"/>
      <c r="AM800" s="196"/>
      <c r="AN800" s="196"/>
      <c r="AO800" s="196"/>
      <c r="AP800" s="196"/>
      <c r="AQ800" s="196"/>
      <c r="AR800" s="196"/>
      <c r="AS800" s="196"/>
      <c r="AT800" s="196"/>
      <c r="AU800" s="196"/>
      <c r="AV800" s="196"/>
      <c r="AW800" s="196"/>
      <c r="AX800" s="196"/>
      <c r="AY800" s="196"/>
      <c r="AZ800" s="196"/>
      <c r="BA800" s="196"/>
      <c r="BB800" s="196"/>
      <c r="BC800" s="196"/>
      <c r="BD800" s="196"/>
      <c r="BE800" s="196"/>
      <c r="BF800" s="196"/>
      <c r="BG800" s="196"/>
      <c r="BH800" s="196"/>
      <c r="BI800" s="196"/>
      <c r="BJ800" s="196"/>
      <c r="BK800" s="196"/>
      <c r="BL800" s="196"/>
      <c r="BM800" s="196"/>
      <c r="BN800" s="196"/>
      <c r="BO800" s="196"/>
      <c r="BP800" s="196"/>
      <c r="BQ800" s="196"/>
      <c r="BR800" s="196"/>
      <c r="BS800" s="196"/>
      <c r="BT800" s="196"/>
      <c r="BU800" s="196"/>
      <c r="BV800" s="196"/>
      <c r="BW800" s="196"/>
      <c r="BX800" s="196"/>
      <c r="BY800" s="196"/>
      <c r="BZ800" s="196"/>
      <c r="CA800" s="196"/>
      <c r="CB800" s="196"/>
      <c r="CC800" s="196"/>
      <c r="CD800" s="196"/>
      <c r="CE800" s="196"/>
      <c r="CF800" s="196"/>
      <c r="CG800" s="196"/>
      <c r="CH800" s="196"/>
      <c r="CI800" s="196"/>
      <c r="CJ800" s="196"/>
      <c r="CK800" s="196"/>
      <c r="CL800" s="196"/>
      <c r="CM800" s="196"/>
      <c r="CN800" s="196"/>
      <c r="CO800" s="196"/>
      <c r="CP800" s="196"/>
      <c r="CQ800" s="196"/>
      <c r="CR800" s="196"/>
      <c r="CS800" s="196"/>
      <c r="CT800" s="196"/>
      <c r="CU800" s="196"/>
      <c r="CV800" s="196"/>
      <c r="CW800" s="196"/>
      <c r="CX800" s="196"/>
      <c r="CY800" s="196"/>
      <c r="CZ800" s="196"/>
      <c r="DA800" s="196"/>
      <c r="DB800" s="196"/>
      <c r="DC800" s="196"/>
      <c r="DD800" s="196"/>
      <c r="DE800" s="196"/>
      <c r="DF800" s="196"/>
      <c r="DG800" s="196"/>
      <c r="DH800" s="196"/>
      <c r="DI800" s="196"/>
      <c r="DJ800" s="196"/>
      <c r="DK800" s="196"/>
      <c r="DL800" s="196"/>
      <c r="DM800" s="196"/>
      <c r="DN800" s="196"/>
      <c r="DO800" s="196"/>
      <c r="DP800" s="196"/>
      <c r="DQ800" s="196"/>
      <c r="DR800" s="196"/>
      <c r="DS800" s="196"/>
      <c r="DT800" s="196"/>
      <c r="DU800" s="196"/>
      <c r="DV800" s="196"/>
      <c r="DW800" s="196"/>
      <c r="DX800" s="196"/>
      <c r="DY800" s="196"/>
      <c r="DZ800" s="196"/>
      <c r="EA800" s="196"/>
      <c r="EB800" s="196"/>
      <c r="EC800" s="196"/>
      <c r="ED800" s="196"/>
      <c r="EE800" s="196"/>
      <c r="EF800" s="196"/>
      <c r="EG800" s="196"/>
      <c r="EH800" s="196"/>
      <c r="EI800" s="196"/>
      <c r="EJ800" s="196"/>
      <c r="EK800" s="196"/>
      <c r="EL800" s="196"/>
      <c r="EM800" s="196"/>
      <c r="EN800" s="196"/>
      <c r="EO800" s="196"/>
      <c r="EP800" s="196"/>
      <c r="EQ800" s="196"/>
      <c r="ER800" s="196"/>
      <c r="ES800" s="196"/>
      <c r="ET800" s="196"/>
      <c r="EU800" s="196"/>
      <c r="EV800" s="196"/>
      <c r="EW800" s="196"/>
      <c r="EX800" s="196"/>
      <c r="EY800" s="196"/>
      <c r="EZ800" s="196"/>
      <c r="FA800" s="196"/>
      <c r="FB800" s="196"/>
      <c r="FC800" s="196"/>
      <c r="FD800" s="196"/>
      <c r="FE800" s="196"/>
      <c r="FF800" s="196"/>
      <c r="FG800" s="196"/>
      <c r="FH800" s="196"/>
      <c r="FI800" s="196"/>
      <c r="FJ800" s="196"/>
      <c r="FK800" s="196"/>
      <c r="FL800" s="196"/>
      <c r="FM800" s="196"/>
      <c r="FN800" s="196"/>
      <c r="FO800" s="196"/>
      <c r="FP800" s="196"/>
      <c r="FQ800" s="196"/>
      <c r="FR800" s="196"/>
      <c r="FS800" s="196"/>
      <c r="FT800" s="196"/>
      <c r="FU800" s="196"/>
      <c r="FV800" s="196"/>
      <c r="FW800" s="196"/>
      <c r="FX800" s="196"/>
      <c r="FY800" s="196"/>
      <c r="FZ800" s="196"/>
      <c r="GA800" s="196"/>
      <c r="GB800" s="196"/>
      <c r="GC800" s="196"/>
      <c r="GD800" s="196"/>
      <c r="GE800" s="196"/>
      <c r="GF800" s="196"/>
      <c r="GG800" s="196"/>
      <c r="GH800" s="196"/>
      <c r="GI800" s="196"/>
      <c r="GJ800" s="196"/>
      <c r="GK800" s="196"/>
      <c r="GL800" s="196"/>
      <c r="GM800" s="196"/>
      <c r="GN800" s="196"/>
      <c r="GO800" s="196"/>
      <c r="GP800" s="196"/>
      <c r="GQ800" s="196"/>
      <c r="GR800" s="196"/>
      <c r="GS800" s="196"/>
      <c r="GT800" s="196"/>
      <c r="GU800" s="196"/>
      <c r="GV800" s="196"/>
      <c r="GW800" s="196"/>
      <c r="GX800" s="196"/>
      <c r="GY800" s="196"/>
      <c r="GZ800" s="196"/>
      <c r="HA800" s="196"/>
      <c r="HB800" s="196"/>
      <c r="HC800" s="196"/>
      <c r="HD800" s="196"/>
      <c r="HE800" s="196"/>
      <c r="HF800" s="196"/>
      <c r="HG800" s="196"/>
      <c r="HH800" s="196"/>
      <c r="HI800" s="196"/>
      <c r="HJ800" s="196"/>
      <c r="HK800" s="196"/>
      <c r="HL800" s="196"/>
      <c r="HM800" s="196"/>
      <c r="HN800" s="196"/>
      <c r="HO800" s="196"/>
      <c r="HP800" s="196"/>
      <c r="HQ800" s="196"/>
      <c r="HR800" s="196"/>
      <c r="HS800" s="196"/>
      <c r="HT800" s="196"/>
      <c r="HU800" s="196"/>
      <c r="HV800" s="196"/>
      <c r="HW800" s="196"/>
      <c r="HX800" s="196"/>
      <c r="HY800" s="196"/>
      <c r="HZ800" s="196"/>
      <c r="IA800" s="196"/>
      <c r="IB800" s="196"/>
      <c r="IC800" s="196"/>
      <c r="ID800" s="196"/>
      <c r="IE800" s="196"/>
      <c r="IF800" s="196"/>
      <c r="IG800" s="196"/>
      <c r="IH800" s="196"/>
      <c r="II800" s="196"/>
      <c r="IJ800" s="196"/>
      <c r="IK800" s="196"/>
      <c r="IL800" s="196"/>
      <c r="IM800" s="196"/>
      <c r="IN800" s="196"/>
      <c r="IO800" s="196"/>
      <c r="IP800" s="196"/>
      <c r="IQ800" s="196"/>
      <c r="IR800" s="196"/>
      <c r="IS800" s="196"/>
      <c r="IT800" s="196"/>
      <c r="IU800" s="196"/>
      <c r="IV800" s="196"/>
      <c r="IW800" s="196"/>
      <c r="IX800" s="196"/>
      <c r="IY800" s="196"/>
      <c r="IZ800" s="196"/>
      <c r="JA800" s="196"/>
      <c r="JB800" s="196"/>
      <c r="JC800" s="196"/>
      <c r="JD800" s="196"/>
      <c r="JE800" s="196"/>
      <c r="JF800" s="196"/>
      <c r="JG800" s="196"/>
      <c r="JH800" s="196"/>
      <c r="JI800" s="196"/>
      <c r="JJ800" s="196"/>
      <c r="JK800" s="196"/>
      <c r="JL800" s="196"/>
      <c r="JM800" s="196"/>
      <c r="JN800" s="196"/>
      <c r="JO800" s="196"/>
      <c r="JP800" s="196"/>
      <c r="JQ800" s="196"/>
      <c r="JR800" s="196"/>
      <c r="JS800" s="196"/>
      <c r="JT800" s="196"/>
      <c r="JU800" s="196"/>
      <c r="JV800" s="196"/>
      <c r="JW800" s="196"/>
      <c r="JX800" s="196"/>
      <c r="JY800" s="196"/>
      <c r="JZ800" s="196"/>
      <c r="KA800" s="196"/>
      <c r="KB800" s="196"/>
      <c r="KC800" s="196"/>
      <c r="KD800" s="196"/>
      <c r="KE800" s="196"/>
      <c r="KF800" s="196"/>
      <c r="KG800" s="196"/>
      <c r="KH800" s="196"/>
      <c r="KI800" s="196"/>
      <c r="KJ800" s="196"/>
      <c r="KK800" s="196"/>
      <c r="KL800" s="196"/>
      <c r="KM800" s="196"/>
      <c r="KN800" s="196"/>
      <c r="KO800" s="196"/>
      <c r="KP800" s="196"/>
      <c r="KQ800" s="196"/>
      <c r="KR800" s="196"/>
      <c r="KS800" s="196"/>
      <c r="KT800" s="196"/>
      <c r="KU800" s="196"/>
      <c r="KV800" s="196"/>
      <c r="KW800" s="196"/>
      <c r="KX800" s="196"/>
      <c r="KY800" s="196"/>
      <c r="KZ800" s="196"/>
      <c r="LA800" s="196"/>
      <c r="LB800" s="196"/>
      <c r="LC800" s="196"/>
      <c r="LD800" s="196"/>
      <c r="LE800" s="196"/>
      <c r="LF800" s="196"/>
      <c r="LG800" s="196"/>
      <c r="LH800" s="196"/>
      <c r="LI800" s="196"/>
      <c r="LJ800" s="196"/>
      <c r="LK800" s="196"/>
      <c r="LL800" s="196"/>
      <c r="LM800" s="196"/>
      <c r="LN800" s="196"/>
      <c r="LO800" s="196"/>
      <c r="LP800" s="196"/>
      <c r="LQ800" s="196"/>
      <c r="LR800" s="196"/>
      <c r="LS800" s="196"/>
      <c r="LT800" s="196"/>
      <c r="LU800" s="196"/>
      <c r="LV800" s="196"/>
      <c r="LW800" s="196"/>
      <c r="LX800" s="196"/>
      <c r="LY800" s="196"/>
      <c r="LZ800" s="196"/>
      <c r="MA800" s="196"/>
      <c r="MB800" s="196"/>
      <c r="MC800" s="196"/>
      <c r="MD800" s="196"/>
      <c r="ME800" s="196"/>
      <c r="MF800" s="196"/>
      <c r="MG800" s="196"/>
      <c r="MH800" s="196"/>
      <c r="MI800" s="196"/>
      <c r="MJ800" s="196"/>
      <c r="MK800" s="196"/>
      <c r="ML800" s="196"/>
      <c r="MM800" s="196"/>
      <c r="MN800" s="196"/>
      <c r="MO800" s="196"/>
      <c r="MP800" s="196"/>
      <c r="MQ800" s="196"/>
      <c r="MR800" s="196"/>
      <c r="MS800" s="196"/>
      <c r="MT800" s="196"/>
      <c r="MU800" s="196"/>
      <c r="MV800" s="196"/>
      <c r="MW800" s="196"/>
      <c r="MX800" s="196"/>
      <c r="MY800" s="196"/>
      <c r="MZ800" s="196"/>
      <c r="NA800" s="196"/>
      <c r="NB800" s="196"/>
      <c r="NC800" s="196"/>
      <c r="ND800" s="196"/>
      <c r="NE800" s="196"/>
      <c r="NF800" s="196"/>
      <c r="NG800" s="196"/>
      <c r="NH800" s="196"/>
      <c r="NI800" s="196"/>
      <c r="NJ800" s="196"/>
      <c r="NK800" s="196"/>
      <c r="NL800" s="196"/>
      <c r="NM800" s="196"/>
      <c r="NN800" s="196"/>
      <c r="NO800" s="196"/>
      <c r="NP800" s="196"/>
      <c r="NQ800" s="196"/>
      <c r="NR800" s="196"/>
      <c r="NS800" s="196"/>
      <c r="NT800" s="196"/>
      <c r="NU800" s="196"/>
      <c r="NV800" s="196"/>
      <c r="NW800" s="196"/>
      <c r="NX800" s="196"/>
      <c r="NY800" s="196"/>
      <c r="NZ800" s="196"/>
      <c r="OA800" s="196"/>
      <c r="OB800" s="196"/>
      <c r="OC800" s="196"/>
      <c r="OD800" s="196"/>
      <c r="OE800" s="196"/>
      <c r="OF800" s="196"/>
      <c r="OG800" s="196"/>
      <c r="OH800" s="196"/>
      <c r="OI800" s="196"/>
      <c r="OJ800" s="196"/>
      <c r="OK800" s="196"/>
      <c r="OL800" s="196"/>
      <c r="AFC800" s="196"/>
      <c r="AFD800" s="196"/>
      <c r="AFE800" s="196"/>
      <c r="AFF800" s="196"/>
      <c r="AFG800" s="196"/>
      <c r="AFH800" s="196"/>
      <c r="AFI800" s="196"/>
      <c r="AFJ800" s="196"/>
      <c r="AFK800" s="196"/>
      <c r="AFL800" s="196"/>
      <c r="AFM800" s="196"/>
      <c r="AFN800" s="196"/>
      <c r="AFO800" s="196"/>
      <c r="AFP800" s="196"/>
      <c r="AFQ800" s="196"/>
      <c r="AFR800" s="196"/>
      <c r="AFS800" s="196"/>
      <c r="AFT800" s="196"/>
      <c r="AFU800" s="196"/>
      <c r="AFV800" s="196"/>
      <c r="AFW800" s="196"/>
      <c r="AFX800" s="196"/>
      <c r="AFY800" s="196"/>
      <c r="AFZ800" s="196"/>
      <c r="AGA800" s="196"/>
      <c r="AGB800" s="196"/>
      <c r="AGC800" s="196"/>
      <c r="AGD800" s="196"/>
      <c r="AGE800" s="196"/>
      <c r="AGF800" s="196"/>
      <c r="AGG800" s="196"/>
      <c r="AGH800" s="196"/>
      <c r="AGI800" s="196"/>
      <c r="AGJ800" s="196"/>
      <c r="AGK800" s="196"/>
      <c r="AGL800" s="196"/>
      <c r="AGM800" s="196"/>
      <c r="AGN800" s="196"/>
      <c r="AGO800" s="196"/>
      <c r="AGP800" s="196"/>
    </row>
    <row r="801" spans="1:874" ht="15.75" customHeight="1" x14ac:dyDescent="0.25">
      <c r="A801" s="196"/>
      <c r="B801" s="196"/>
      <c r="C801" s="196"/>
      <c r="D801" s="196"/>
      <c r="E801" s="196"/>
      <c r="F801" s="196"/>
      <c r="G801" s="196"/>
      <c r="H801" s="196"/>
      <c r="I801" s="196"/>
      <c r="J801" s="196"/>
      <c r="K801" s="196"/>
      <c r="L801" s="206"/>
      <c r="M801" s="196"/>
      <c r="N801" s="196"/>
      <c r="O801" s="196"/>
      <c r="P801" s="196"/>
      <c r="Q801" s="196"/>
      <c r="R801" s="196"/>
      <c r="S801" s="196"/>
      <c r="T801" s="196"/>
      <c r="U801" s="196"/>
      <c r="V801" s="196"/>
      <c r="W801" s="196"/>
      <c r="X801" s="196"/>
      <c r="Y801" s="196"/>
      <c r="Z801" s="196"/>
      <c r="AA801" s="196"/>
      <c r="AB801" s="196"/>
      <c r="AC801" s="196"/>
      <c r="AD801" s="196"/>
      <c r="AE801" s="196"/>
      <c r="AF801" s="196"/>
      <c r="AG801" s="196"/>
      <c r="AH801" s="196"/>
      <c r="AI801" s="196"/>
      <c r="AJ801" s="196"/>
      <c r="AK801" s="196"/>
      <c r="AL801" s="196"/>
      <c r="AM801" s="196"/>
      <c r="AN801" s="196"/>
      <c r="AO801" s="196"/>
      <c r="AP801" s="196"/>
      <c r="AQ801" s="196"/>
      <c r="AR801" s="196"/>
      <c r="AS801" s="196"/>
      <c r="AT801" s="196"/>
      <c r="AU801" s="196"/>
      <c r="AV801" s="196"/>
      <c r="AW801" s="196"/>
      <c r="AX801" s="196"/>
      <c r="AY801" s="196"/>
      <c r="AZ801" s="196"/>
      <c r="BA801" s="196"/>
      <c r="BB801" s="196"/>
      <c r="BC801" s="196"/>
      <c r="BD801" s="196"/>
      <c r="BE801" s="196"/>
      <c r="BF801" s="196"/>
      <c r="BG801" s="196"/>
      <c r="BH801" s="196"/>
      <c r="BI801" s="196"/>
      <c r="BJ801" s="196"/>
      <c r="BK801" s="196"/>
      <c r="BL801" s="196"/>
      <c r="BM801" s="196"/>
      <c r="BN801" s="196"/>
      <c r="BO801" s="196"/>
      <c r="BP801" s="196"/>
      <c r="BQ801" s="196"/>
      <c r="BR801" s="196"/>
      <c r="BS801" s="196"/>
      <c r="BT801" s="196"/>
      <c r="BU801" s="196"/>
      <c r="BV801" s="196"/>
      <c r="BW801" s="196"/>
      <c r="BX801" s="196"/>
      <c r="BY801" s="196"/>
      <c r="BZ801" s="196"/>
      <c r="CA801" s="196"/>
      <c r="CB801" s="196"/>
      <c r="CC801" s="196"/>
      <c r="CD801" s="196"/>
      <c r="CE801" s="196"/>
      <c r="CF801" s="196"/>
      <c r="CG801" s="196"/>
      <c r="CH801" s="196"/>
      <c r="CI801" s="196"/>
      <c r="CJ801" s="196"/>
      <c r="CK801" s="196"/>
      <c r="CL801" s="196"/>
      <c r="CM801" s="196"/>
      <c r="CN801" s="196"/>
      <c r="CO801" s="196"/>
      <c r="CP801" s="196"/>
      <c r="CQ801" s="196"/>
      <c r="CR801" s="196"/>
      <c r="CS801" s="196"/>
      <c r="CT801" s="196"/>
      <c r="CU801" s="196"/>
      <c r="CV801" s="196"/>
      <c r="CW801" s="196"/>
      <c r="CX801" s="196"/>
      <c r="CY801" s="196"/>
      <c r="CZ801" s="196"/>
      <c r="DA801" s="196"/>
      <c r="DB801" s="196"/>
      <c r="DC801" s="196"/>
      <c r="DD801" s="196"/>
      <c r="DE801" s="196"/>
      <c r="DF801" s="196"/>
      <c r="DG801" s="196"/>
      <c r="DH801" s="196"/>
      <c r="DI801" s="196"/>
      <c r="DJ801" s="196"/>
      <c r="DK801" s="196"/>
      <c r="DL801" s="196"/>
      <c r="DM801" s="196"/>
      <c r="DN801" s="196"/>
      <c r="DO801" s="196"/>
      <c r="DP801" s="196"/>
      <c r="DQ801" s="196"/>
      <c r="DR801" s="196"/>
      <c r="DS801" s="196"/>
      <c r="DT801" s="196"/>
      <c r="DU801" s="196"/>
      <c r="DV801" s="196"/>
      <c r="DW801" s="196"/>
      <c r="DX801" s="196"/>
      <c r="DY801" s="196"/>
      <c r="DZ801" s="196"/>
      <c r="EA801" s="196"/>
      <c r="EB801" s="196"/>
      <c r="EC801" s="196"/>
      <c r="ED801" s="196"/>
      <c r="EE801" s="196"/>
      <c r="EF801" s="196"/>
      <c r="EG801" s="196"/>
      <c r="EH801" s="196"/>
      <c r="EI801" s="196"/>
      <c r="EJ801" s="196"/>
      <c r="EK801" s="196"/>
      <c r="EL801" s="196"/>
      <c r="EM801" s="196"/>
      <c r="EN801" s="196"/>
      <c r="EO801" s="196"/>
      <c r="EP801" s="196"/>
      <c r="EQ801" s="196"/>
      <c r="ER801" s="196"/>
      <c r="ES801" s="196"/>
      <c r="ET801" s="196"/>
      <c r="EU801" s="196"/>
      <c r="EV801" s="196"/>
      <c r="EW801" s="196"/>
      <c r="EX801" s="196"/>
      <c r="EY801" s="196"/>
      <c r="EZ801" s="196"/>
      <c r="FA801" s="196"/>
      <c r="FB801" s="196"/>
      <c r="FC801" s="196"/>
      <c r="FD801" s="196"/>
      <c r="FE801" s="196"/>
      <c r="FF801" s="196"/>
      <c r="FG801" s="196"/>
      <c r="FH801" s="196"/>
      <c r="FI801" s="196"/>
      <c r="FJ801" s="196"/>
      <c r="FK801" s="196"/>
      <c r="FL801" s="196"/>
      <c r="FM801" s="196"/>
      <c r="FN801" s="196"/>
      <c r="FO801" s="196"/>
      <c r="FP801" s="196"/>
      <c r="FQ801" s="196"/>
      <c r="FR801" s="196"/>
      <c r="FS801" s="196"/>
      <c r="FT801" s="196"/>
      <c r="FU801" s="196"/>
      <c r="FV801" s="196"/>
      <c r="FW801" s="196"/>
      <c r="FX801" s="196"/>
      <c r="FY801" s="196"/>
      <c r="FZ801" s="196"/>
      <c r="GA801" s="196"/>
      <c r="GB801" s="196"/>
      <c r="GC801" s="196"/>
      <c r="GD801" s="196"/>
      <c r="GE801" s="196"/>
      <c r="GF801" s="196"/>
      <c r="GG801" s="196"/>
      <c r="GH801" s="196"/>
      <c r="GI801" s="196"/>
      <c r="GJ801" s="196"/>
      <c r="GK801" s="196"/>
      <c r="GL801" s="196"/>
      <c r="GM801" s="196"/>
      <c r="GN801" s="196"/>
      <c r="GO801" s="196"/>
      <c r="GP801" s="196"/>
      <c r="GQ801" s="196"/>
      <c r="GR801" s="196"/>
      <c r="GS801" s="196"/>
      <c r="GT801" s="196"/>
      <c r="GU801" s="196"/>
      <c r="GV801" s="196"/>
      <c r="GW801" s="196"/>
      <c r="GX801" s="196"/>
      <c r="GY801" s="196"/>
      <c r="GZ801" s="196"/>
      <c r="HA801" s="196"/>
      <c r="HB801" s="196"/>
      <c r="HC801" s="196"/>
      <c r="HD801" s="196"/>
      <c r="HE801" s="196"/>
      <c r="HF801" s="196"/>
      <c r="HG801" s="196"/>
      <c r="HH801" s="196"/>
      <c r="HI801" s="196"/>
      <c r="HJ801" s="196"/>
      <c r="HK801" s="196"/>
      <c r="HL801" s="196"/>
      <c r="HM801" s="196"/>
      <c r="HN801" s="196"/>
      <c r="HO801" s="196"/>
      <c r="HP801" s="196"/>
      <c r="HQ801" s="196"/>
      <c r="HR801" s="196"/>
      <c r="HS801" s="196"/>
      <c r="HT801" s="196"/>
      <c r="HU801" s="196"/>
      <c r="HV801" s="196"/>
      <c r="HW801" s="196"/>
      <c r="HX801" s="196"/>
      <c r="HY801" s="196"/>
      <c r="HZ801" s="196"/>
      <c r="IA801" s="196"/>
      <c r="IB801" s="196"/>
      <c r="IC801" s="196"/>
      <c r="ID801" s="196"/>
      <c r="IE801" s="196"/>
      <c r="IF801" s="196"/>
      <c r="IG801" s="196"/>
      <c r="IH801" s="196"/>
      <c r="II801" s="196"/>
      <c r="IJ801" s="196"/>
      <c r="IK801" s="196"/>
      <c r="IL801" s="196"/>
      <c r="IM801" s="196"/>
      <c r="IN801" s="196"/>
      <c r="IO801" s="196"/>
      <c r="IP801" s="196"/>
      <c r="IQ801" s="196"/>
      <c r="IR801" s="196"/>
      <c r="IS801" s="196"/>
      <c r="IT801" s="196"/>
      <c r="IU801" s="196"/>
      <c r="IV801" s="196"/>
      <c r="IW801" s="196"/>
      <c r="IX801" s="196"/>
      <c r="IY801" s="196"/>
      <c r="IZ801" s="196"/>
      <c r="JA801" s="196"/>
      <c r="JB801" s="196"/>
      <c r="JC801" s="196"/>
      <c r="JD801" s="196"/>
      <c r="JE801" s="196"/>
      <c r="JF801" s="196"/>
      <c r="JG801" s="196"/>
      <c r="JH801" s="196"/>
      <c r="JI801" s="196"/>
      <c r="JJ801" s="196"/>
      <c r="JK801" s="196"/>
      <c r="JL801" s="196"/>
      <c r="JM801" s="196"/>
      <c r="JN801" s="196"/>
      <c r="JO801" s="196"/>
      <c r="JP801" s="196"/>
      <c r="JQ801" s="196"/>
      <c r="JR801" s="196"/>
      <c r="JS801" s="196"/>
      <c r="JT801" s="196"/>
      <c r="JU801" s="196"/>
      <c r="JV801" s="196"/>
      <c r="JW801" s="196"/>
      <c r="JX801" s="196"/>
      <c r="JY801" s="196"/>
      <c r="JZ801" s="196"/>
      <c r="KA801" s="196"/>
      <c r="KB801" s="196"/>
      <c r="KC801" s="196"/>
      <c r="KD801" s="196"/>
      <c r="KE801" s="196"/>
      <c r="KF801" s="196"/>
      <c r="KG801" s="196"/>
      <c r="KH801" s="196"/>
      <c r="KI801" s="196"/>
      <c r="KJ801" s="196"/>
      <c r="KK801" s="196"/>
      <c r="KL801" s="196"/>
      <c r="KM801" s="196"/>
      <c r="KN801" s="196"/>
      <c r="KO801" s="196"/>
      <c r="KP801" s="196"/>
      <c r="KQ801" s="196"/>
      <c r="KR801" s="196"/>
      <c r="KS801" s="196"/>
      <c r="KT801" s="196"/>
      <c r="KU801" s="196"/>
      <c r="KV801" s="196"/>
      <c r="KW801" s="196"/>
      <c r="KX801" s="196"/>
      <c r="KY801" s="196"/>
      <c r="KZ801" s="196"/>
      <c r="LA801" s="196"/>
      <c r="LB801" s="196"/>
      <c r="LC801" s="196"/>
      <c r="LD801" s="196"/>
      <c r="LE801" s="196"/>
      <c r="LF801" s="196"/>
      <c r="LG801" s="196"/>
      <c r="LH801" s="196"/>
      <c r="LI801" s="196"/>
      <c r="LJ801" s="196"/>
      <c r="LK801" s="196"/>
      <c r="LL801" s="196"/>
      <c r="LM801" s="196"/>
      <c r="LN801" s="196"/>
      <c r="LO801" s="196"/>
      <c r="LP801" s="196"/>
      <c r="LQ801" s="196"/>
      <c r="LR801" s="196"/>
      <c r="LS801" s="196"/>
      <c r="LT801" s="196"/>
      <c r="LU801" s="196"/>
      <c r="LV801" s="196"/>
      <c r="LW801" s="196"/>
      <c r="LX801" s="196"/>
      <c r="LY801" s="196"/>
      <c r="LZ801" s="196"/>
      <c r="MA801" s="196"/>
      <c r="MB801" s="196"/>
      <c r="MC801" s="196"/>
      <c r="MD801" s="196"/>
      <c r="ME801" s="196"/>
      <c r="MF801" s="196"/>
      <c r="MG801" s="196"/>
      <c r="MH801" s="196"/>
      <c r="MI801" s="196"/>
      <c r="MJ801" s="196"/>
      <c r="MK801" s="196"/>
      <c r="ML801" s="196"/>
      <c r="MM801" s="196"/>
      <c r="MN801" s="196"/>
      <c r="MO801" s="196"/>
      <c r="MP801" s="196"/>
      <c r="MQ801" s="196"/>
      <c r="MR801" s="196"/>
      <c r="MS801" s="196"/>
      <c r="MT801" s="196"/>
      <c r="MU801" s="196"/>
      <c r="MV801" s="196"/>
      <c r="MW801" s="196"/>
      <c r="MX801" s="196"/>
      <c r="MY801" s="196"/>
      <c r="MZ801" s="196"/>
      <c r="NA801" s="196"/>
      <c r="NB801" s="196"/>
      <c r="NC801" s="196"/>
      <c r="ND801" s="196"/>
      <c r="NE801" s="196"/>
      <c r="NF801" s="196"/>
      <c r="NG801" s="196"/>
      <c r="NH801" s="196"/>
      <c r="NI801" s="196"/>
      <c r="NJ801" s="196"/>
      <c r="NK801" s="196"/>
      <c r="NL801" s="196"/>
      <c r="NM801" s="196"/>
      <c r="NN801" s="196"/>
      <c r="NO801" s="196"/>
      <c r="NP801" s="196"/>
      <c r="NQ801" s="196"/>
      <c r="NR801" s="196"/>
      <c r="NS801" s="196"/>
      <c r="NT801" s="196"/>
      <c r="NU801" s="196"/>
      <c r="NV801" s="196"/>
      <c r="NW801" s="196"/>
      <c r="NX801" s="196"/>
      <c r="NY801" s="196"/>
      <c r="NZ801" s="196"/>
      <c r="OA801" s="196"/>
      <c r="OB801" s="196"/>
      <c r="OC801" s="196"/>
      <c r="OD801" s="196"/>
      <c r="OE801" s="196"/>
      <c r="OF801" s="196"/>
      <c r="OG801" s="196"/>
      <c r="OH801" s="196"/>
      <c r="OI801" s="196"/>
      <c r="OJ801" s="196"/>
      <c r="OK801" s="196"/>
      <c r="OL801" s="196"/>
      <c r="AFC801" s="196"/>
      <c r="AFD801" s="196"/>
      <c r="AFE801" s="196"/>
      <c r="AFF801" s="196"/>
      <c r="AFG801" s="196"/>
      <c r="AFH801" s="196"/>
      <c r="AFI801" s="196"/>
      <c r="AFJ801" s="196"/>
      <c r="AFK801" s="196"/>
      <c r="AFL801" s="196"/>
      <c r="AFM801" s="196"/>
      <c r="AFN801" s="196"/>
      <c r="AFO801" s="196"/>
      <c r="AFP801" s="196"/>
      <c r="AFQ801" s="196"/>
      <c r="AFR801" s="196"/>
      <c r="AFS801" s="196"/>
      <c r="AFT801" s="196"/>
      <c r="AFU801" s="196"/>
      <c r="AFV801" s="196"/>
      <c r="AFW801" s="196"/>
      <c r="AFX801" s="196"/>
      <c r="AFY801" s="196"/>
      <c r="AFZ801" s="196"/>
      <c r="AGA801" s="196"/>
      <c r="AGB801" s="196"/>
      <c r="AGC801" s="196"/>
      <c r="AGD801" s="196"/>
      <c r="AGE801" s="196"/>
      <c r="AGF801" s="196"/>
      <c r="AGG801" s="196"/>
      <c r="AGH801" s="196"/>
      <c r="AGI801" s="196"/>
      <c r="AGJ801" s="196"/>
      <c r="AGK801" s="196"/>
      <c r="AGL801" s="196"/>
      <c r="AGM801" s="196"/>
      <c r="AGN801" s="196"/>
      <c r="AGO801" s="196"/>
      <c r="AGP801" s="196"/>
    </row>
    <row r="802" spans="1:874" ht="15.75" customHeight="1" x14ac:dyDescent="0.25">
      <c r="A802" s="196"/>
      <c r="B802" s="196"/>
      <c r="C802" s="196"/>
      <c r="D802" s="196"/>
      <c r="E802" s="196"/>
      <c r="F802" s="196"/>
      <c r="G802" s="196"/>
      <c r="H802" s="196"/>
      <c r="I802" s="196"/>
      <c r="J802" s="196"/>
      <c r="K802" s="196"/>
      <c r="L802" s="206"/>
      <c r="M802" s="196"/>
      <c r="N802" s="196"/>
      <c r="O802" s="196"/>
      <c r="P802" s="196"/>
      <c r="Q802" s="196"/>
      <c r="R802" s="196"/>
      <c r="S802" s="196"/>
      <c r="T802" s="196"/>
      <c r="U802" s="196"/>
      <c r="V802" s="196"/>
      <c r="W802" s="196"/>
      <c r="X802" s="196"/>
      <c r="Y802" s="196"/>
      <c r="Z802" s="196"/>
      <c r="AA802" s="196"/>
      <c r="AB802" s="196"/>
      <c r="AC802" s="196"/>
      <c r="AD802" s="196"/>
      <c r="AE802" s="196"/>
      <c r="AF802" s="196"/>
      <c r="AG802" s="196"/>
      <c r="AH802" s="196"/>
      <c r="AI802" s="196"/>
      <c r="AJ802" s="196"/>
      <c r="AK802" s="196"/>
      <c r="AL802" s="196"/>
      <c r="AM802" s="196"/>
      <c r="AN802" s="196"/>
      <c r="AO802" s="196"/>
      <c r="AP802" s="196"/>
      <c r="AQ802" s="196"/>
      <c r="AR802" s="196"/>
      <c r="AS802" s="196"/>
      <c r="AT802" s="196"/>
      <c r="AU802" s="196"/>
      <c r="AV802" s="196"/>
      <c r="AW802" s="196"/>
      <c r="AX802" s="196"/>
      <c r="AY802" s="196"/>
      <c r="AZ802" s="196"/>
      <c r="BA802" s="196"/>
      <c r="BB802" s="196"/>
      <c r="BC802" s="196"/>
      <c r="BD802" s="196"/>
      <c r="BE802" s="196"/>
      <c r="BF802" s="196"/>
      <c r="BG802" s="196"/>
      <c r="BH802" s="196"/>
      <c r="BI802" s="196"/>
      <c r="BJ802" s="196"/>
      <c r="BK802" s="196"/>
      <c r="BL802" s="196"/>
      <c r="BM802" s="196"/>
      <c r="BN802" s="196"/>
      <c r="BO802" s="196"/>
      <c r="BP802" s="196"/>
      <c r="BQ802" s="196"/>
      <c r="BR802" s="196"/>
      <c r="BS802" s="196"/>
      <c r="BT802" s="196"/>
      <c r="BU802" s="196"/>
      <c r="BV802" s="196"/>
      <c r="BW802" s="196"/>
      <c r="BX802" s="196"/>
      <c r="BY802" s="196"/>
      <c r="BZ802" s="196"/>
      <c r="CA802" s="196"/>
      <c r="CB802" s="196"/>
      <c r="CC802" s="196"/>
      <c r="CD802" s="196"/>
      <c r="CE802" s="196"/>
      <c r="CF802" s="196"/>
      <c r="CG802" s="196"/>
      <c r="CH802" s="196"/>
      <c r="CI802" s="196"/>
      <c r="CJ802" s="196"/>
      <c r="CK802" s="196"/>
      <c r="CL802" s="196"/>
      <c r="CM802" s="196"/>
      <c r="CN802" s="196"/>
      <c r="CO802" s="196"/>
      <c r="CP802" s="196"/>
      <c r="CQ802" s="196"/>
      <c r="CR802" s="196"/>
      <c r="CS802" s="196"/>
      <c r="CT802" s="196"/>
      <c r="CU802" s="196"/>
      <c r="CV802" s="196"/>
      <c r="CW802" s="196"/>
      <c r="CX802" s="196"/>
      <c r="CY802" s="196"/>
      <c r="CZ802" s="196"/>
      <c r="DA802" s="196"/>
      <c r="DB802" s="196"/>
      <c r="DC802" s="196"/>
      <c r="DD802" s="196"/>
      <c r="DE802" s="196"/>
      <c r="DF802" s="196"/>
      <c r="DG802" s="196"/>
      <c r="DH802" s="196"/>
      <c r="DI802" s="196"/>
      <c r="DJ802" s="196"/>
      <c r="DK802" s="196"/>
      <c r="DL802" s="196"/>
      <c r="DM802" s="196"/>
      <c r="DN802" s="196"/>
      <c r="DO802" s="196"/>
      <c r="DP802" s="196"/>
      <c r="DQ802" s="196"/>
      <c r="DR802" s="196"/>
      <c r="DS802" s="196"/>
      <c r="DT802" s="196"/>
      <c r="DU802" s="196"/>
      <c r="DV802" s="196"/>
      <c r="DW802" s="196"/>
      <c r="DX802" s="196"/>
      <c r="DY802" s="196"/>
      <c r="DZ802" s="196"/>
      <c r="EA802" s="196"/>
      <c r="EB802" s="196"/>
      <c r="EC802" s="196"/>
      <c r="ED802" s="196"/>
      <c r="EE802" s="196"/>
      <c r="EF802" s="196"/>
      <c r="EG802" s="196"/>
      <c r="EH802" s="196"/>
      <c r="EI802" s="196"/>
      <c r="EJ802" s="196"/>
      <c r="EK802" s="196"/>
      <c r="EL802" s="196"/>
      <c r="EM802" s="196"/>
      <c r="EN802" s="196"/>
      <c r="EO802" s="196"/>
      <c r="EP802" s="196"/>
      <c r="EQ802" s="196"/>
      <c r="ER802" s="196"/>
      <c r="ES802" s="196"/>
      <c r="ET802" s="196"/>
      <c r="EU802" s="196"/>
      <c r="EV802" s="196"/>
      <c r="EW802" s="196"/>
      <c r="EX802" s="196"/>
      <c r="EY802" s="196"/>
      <c r="EZ802" s="196"/>
      <c r="FA802" s="196"/>
      <c r="FB802" s="196"/>
      <c r="FC802" s="196"/>
      <c r="FD802" s="196"/>
      <c r="FE802" s="196"/>
      <c r="FF802" s="196"/>
      <c r="FG802" s="196"/>
      <c r="FH802" s="196"/>
      <c r="FI802" s="196"/>
      <c r="FJ802" s="196"/>
      <c r="FK802" s="196"/>
      <c r="FL802" s="196"/>
      <c r="FM802" s="196"/>
      <c r="FN802" s="196"/>
      <c r="FO802" s="196"/>
      <c r="FP802" s="196"/>
      <c r="FQ802" s="196"/>
      <c r="FR802" s="196"/>
      <c r="FS802" s="196"/>
      <c r="FT802" s="196"/>
      <c r="FU802" s="196"/>
      <c r="FV802" s="196"/>
      <c r="FW802" s="196"/>
      <c r="FX802" s="196"/>
      <c r="FY802" s="196"/>
      <c r="FZ802" s="196"/>
      <c r="GA802" s="196"/>
      <c r="GB802" s="196"/>
      <c r="GC802" s="196"/>
      <c r="GD802" s="196"/>
      <c r="GE802" s="196"/>
      <c r="GF802" s="196"/>
      <c r="GG802" s="196"/>
      <c r="GH802" s="196"/>
      <c r="GI802" s="196"/>
      <c r="GJ802" s="196"/>
      <c r="GK802" s="196"/>
      <c r="GL802" s="196"/>
      <c r="GM802" s="196"/>
      <c r="GN802" s="196"/>
      <c r="GO802" s="196"/>
      <c r="GP802" s="196"/>
      <c r="GQ802" s="196"/>
      <c r="GR802" s="196"/>
      <c r="GS802" s="196"/>
      <c r="GT802" s="196"/>
      <c r="GU802" s="196"/>
      <c r="GV802" s="196"/>
      <c r="GW802" s="196"/>
      <c r="GX802" s="196"/>
      <c r="GY802" s="196"/>
      <c r="GZ802" s="196"/>
      <c r="HA802" s="196"/>
      <c r="HB802" s="196"/>
      <c r="HC802" s="196"/>
      <c r="HD802" s="196"/>
      <c r="HE802" s="196"/>
      <c r="HF802" s="196"/>
      <c r="HG802" s="196"/>
      <c r="HH802" s="196"/>
      <c r="HI802" s="196"/>
      <c r="HJ802" s="196"/>
      <c r="HK802" s="196"/>
      <c r="HL802" s="196"/>
      <c r="HM802" s="196"/>
      <c r="HN802" s="196"/>
      <c r="HO802" s="196"/>
      <c r="HP802" s="196"/>
      <c r="HQ802" s="196"/>
      <c r="HR802" s="196"/>
      <c r="HS802" s="196"/>
      <c r="HT802" s="196"/>
      <c r="HU802" s="196"/>
      <c r="HV802" s="196"/>
      <c r="HW802" s="196"/>
      <c r="HX802" s="196"/>
      <c r="HY802" s="196"/>
      <c r="HZ802" s="196"/>
      <c r="IA802" s="196"/>
      <c r="IB802" s="196"/>
      <c r="IC802" s="196"/>
      <c r="ID802" s="196"/>
      <c r="IE802" s="196"/>
      <c r="IF802" s="196"/>
      <c r="IG802" s="196"/>
      <c r="IH802" s="196"/>
      <c r="II802" s="196"/>
      <c r="IJ802" s="196"/>
      <c r="IK802" s="196"/>
      <c r="IL802" s="196"/>
      <c r="IM802" s="196"/>
      <c r="IN802" s="196"/>
      <c r="IO802" s="196"/>
      <c r="IP802" s="196"/>
      <c r="IQ802" s="196"/>
      <c r="IR802" s="196"/>
      <c r="IS802" s="196"/>
      <c r="IT802" s="196"/>
      <c r="IU802" s="196"/>
      <c r="IV802" s="196"/>
      <c r="IW802" s="196"/>
      <c r="IX802" s="196"/>
      <c r="IY802" s="196"/>
      <c r="IZ802" s="196"/>
      <c r="JA802" s="196"/>
      <c r="JB802" s="196"/>
      <c r="JC802" s="196"/>
      <c r="JD802" s="196"/>
      <c r="JE802" s="196"/>
      <c r="JF802" s="196"/>
      <c r="JG802" s="196"/>
      <c r="JH802" s="196"/>
      <c r="JI802" s="196"/>
      <c r="JJ802" s="196"/>
      <c r="JK802" s="196"/>
      <c r="JL802" s="196"/>
      <c r="JM802" s="196"/>
      <c r="JN802" s="196"/>
      <c r="JO802" s="196"/>
      <c r="JP802" s="196"/>
      <c r="JQ802" s="196"/>
      <c r="JR802" s="196"/>
      <c r="JS802" s="196"/>
      <c r="JT802" s="196"/>
      <c r="JU802" s="196"/>
      <c r="JV802" s="196"/>
      <c r="JW802" s="196"/>
      <c r="JX802" s="196"/>
      <c r="JY802" s="196"/>
      <c r="JZ802" s="196"/>
      <c r="KA802" s="196"/>
      <c r="KB802" s="196"/>
      <c r="KC802" s="196"/>
      <c r="KD802" s="196"/>
      <c r="KE802" s="196"/>
      <c r="KF802" s="196"/>
      <c r="KG802" s="196"/>
      <c r="KH802" s="196"/>
      <c r="KI802" s="196"/>
      <c r="KJ802" s="196"/>
      <c r="KK802" s="196"/>
      <c r="KL802" s="196"/>
      <c r="KM802" s="196"/>
      <c r="KN802" s="196"/>
      <c r="KO802" s="196"/>
      <c r="KP802" s="196"/>
      <c r="KQ802" s="196"/>
      <c r="KR802" s="196"/>
      <c r="KS802" s="196"/>
      <c r="KT802" s="196"/>
      <c r="KU802" s="196"/>
      <c r="KV802" s="196"/>
      <c r="KW802" s="196"/>
      <c r="KX802" s="196"/>
      <c r="KY802" s="196"/>
      <c r="KZ802" s="196"/>
      <c r="LA802" s="196"/>
      <c r="LB802" s="196"/>
      <c r="LC802" s="196"/>
      <c r="LD802" s="196"/>
      <c r="LE802" s="196"/>
      <c r="LF802" s="196"/>
      <c r="LG802" s="196"/>
      <c r="LH802" s="196"/>
      <c r="LI802" s="196"/>
      <c r="LJ802" s="196"/>
      <c r="LK802" s="196"/>
      <c r="LL802" s="196"/>
      <c r="LM802" s="196"/>
      <c r="LN802" s="196"/>
      <c r="LO802" s="196"/>
      <c r="LP802" s="196"/>
      <c r="LQ802" s="196"/>
      <c r="LR802" s="196"/>
      <c r="LS802" s="196"/>
      <c r="LT802" s="196"/>
      <c r="LU802" s="196"/>
      <c r="LV802" s="196"/>
      <c r="LW802" s="196"/>
      <c r="LX802" s="196"/>
      <c r="LY802" s="196"/>
      <c r="LZ802" s="196"/>
      <c r="MA802" s="196"/>
      <c r="MB802" s="196"/>
      <c r="MC802" s="196"/>
      <c r="MD802" s="196"/>
      <c r="ME802" s="196"/>
      <c r="MF802" s="196"/>
      <c r="MG802" s="196"/>
      <c r="MH802" s="196"/>
      <c r="MI802" s="196"/>
      <c r="MJ802" s="196"/>
      <c r="MK802" s="196"/>
      <c r="ML802" s="196"/>
      <c r="MM802" s="196"/>
      <c r="MN802" s="196"/>
      <c r="MO802" s="196"/>
      <c r="MP802" s="196"/>
      <c r="MQ802" s="196"/>
      <c r="MR802" s="196"/>
      <c r="MS802" s="196"/>
      <c r="MT802" s="196"/>
      <c r="MU802" s="196"/>
      <c r="MV802" s="196"/>
      <c r="MW802" s="196"/>
      <c r="MX802" s="196"/>
      <c r="MY802" s="196"/>
      <c r="MZ802" s="196"/>
      <c r="NA802" s="196"/>
      <c r="NB802" s="196"/>
      <c r="NC802" s="196"/>
      <c r="ND802" s="196"/>
      <c r="NE802" s="196"/>
      <c r="NF802" s="196"/>
      <c r="NG802" s="196"/>
      <c r="NH802" s="196"/>
      <c r="NI802" s="196"/>
      <c r="NJ802" s="196"/>
      <c r="NK802" s="196"/>
      <c r="NL802" s="196"/>
      <c r="NM802" s="196"/>
      <c r="NN802" s="196"/>
      <c r="NO802" s="196"/>
      <c r="NP802" s="196"/>
      <c r="NQ802" s="196"/>
      <c r="NR802" s="196"/>
      <c r="NS802" s="196"/>
      <c r="NT802" s="196"/>
      <c r="NU802" s="196"/>
      <c r="NV802" s="196"/>
      <c r="NW802" s="196"/>
      <c r="NX802" s="196"/>
      <c r="NY802" s="196"/>
      <c r="NZ802" s="196"/>
      <c r="OA802" s="196"/>
      <c r="OB802" s="196"/>
      <c r="OC802" s="196"/>
      <c r="OD802" s="196"/>
      <c r="OE802" s="196"/>
      <c r="OF802" s="196"/>
      <c r="OG802" s="196"/>
      <c r="OH802" s="196"/>
      <c r="OI802" s="196"/>
      <c r="OJ802" s="196"/>
      <c r="OK802" s="196"/>
      <c r="OL802" s="196"/>
      <c r="AFC802" s="196"/>
      <c r="AFD802" s="196"/>
      <c r="AFE802" s="196"/>
      <c r="AFF802" s="196"/>
      <c r="AFG802" s="196"/>
      <c r="AFH802" s="196"/>
      <c r="AFI802" s="196"/>
      <c r="AFJ802" s="196"/>
      <c r="AFK802" s="196"/>
      <c r="AFL802" s="196"/>
      <c r="AFM802" s="196"/>
      <c r="AFN802" s="196"/>
      <c r="AFO802" s="196"/>
      <c r="AFP802" s="196"/>
      <c r="AFQ802" s="196"/>
      <c r="AFR802" s="196"/>
      <c r="AFS802" s="196"/>
      <c r="AFT802" s="196"/>
      <c r="AFU802" s="196"/>
      <c r="AFV802" s="196"/>
      <c r="AFW802" s="196"/>
      <c r="AFX802" s="196"/>
      <c r="AFY802" s="196"/>
      <c r="AFZ802" s="196"/>
      <c r="AGA802" s="196"/>
      <c r="AGB802" s="196"/>
      <c r="AGC802" s="196"/>
      <c r="AGD802" s="196"/>
      <c r="AGE802" s="196"/>
      <c r="AGF802" s="196"/>
      <c r="AGG802" s="196"/>
      <c r="AGH802" s="196"/>
      <c r="AGI802" s="196"/>
      <c r="AGJ802" s="196"/>
      <c r="AGK802" s="196"/>
      <c r="AGL802" s="196"/>
      <c r="AGM802" s="196"/>
      <c r="AGN802" s="196"/>
      <c r="AGO802" s="196"/>
      <c r="AGP802" s="196"/>
    </row>
    <row r="803" spans="1:874" ht="15.75" customHeight="1" x14ac:dyDescent="0.25">
      <c r="A803" s="196"/>
      <c r="B803" s="196"/>
      <c r="C803" s="196"/>
      <c r="D803" s="196"/>
      <c r="E803" s="196"/>
      <c r="F803" s="196"/>
      <c r="G803" s="196"/>
      <c r="H803" s="196"/>
      <c r="I803" s="196"/>
      <c r="J803" s="196"/>
      <c r="K803" s="196"/>
      <c r="L803" s="206"/>
      <c r="M803" s="196"/>
      <c r="N803" s="196"/>
      <c r="O803" s="196"/>
      <c r="P803" s="196"/>
      <c r="Q803" s="196"/>
      <c r="R803" s="196"/>
      <c r="S803" s="196"/>
      <c r="T803" s="196"/>
      <c r="U803" s="196"/>
      <c r="V803" s="196"/>
      <c r="W803" s="196"/>
      <c r="X803" s="196"/>
      <c r="Y803" s="196"/>
      <c r="Z803" s="196"/>
      <c r="AA803" s="196"/>
      <c r="AB803" s="196"/>
      <c r="AC803" s="196"/>
      <c r="AD803" s="196"/>
      <c r="AE803" s="196"/>
      <c r="AF803" s="196"/>
      <c r="AG803" s="196"/>
      <c r="AH803" s="196"/>
      <c r="AI803" s="196"/>
      <c r="AJ803" s="196"/>
      <c r="AK803" s="196"/>
      <c r="AL803" s="196"/>
      <c r="AM803" s="196"/>
      <c r="AN803" s="196"/>
      <c r="AO803" s="196"/>
      <c r="AP803" s="196"/>
      <c r="AQ803" s="196"/>
      <c r="AR803" s="196"/>
      <c r="AS803" s="196"/>
      <c r="AT803" s="196"/>
      <c r="AU803" s="196"/>
      <c r="AV803" s="196"/>
      <c r="AW803" s="196"/>
      <c r="AX803" s="196"/>
      <c r="AY803" s="196"/>
      <c r="AZ803" s="196"/>
      <c r="BA803" s="196"/>
      <c r="BB803" s="196"/>
      <c r="BC803" s="196"/>
      <c r="BD803" s="196"/>
      <c r="BE803" s="196"/>
      <c r="BF803" s="196"/>
      <c r="BG803" s="196"/>
      <c r="BH803" s="196"/>
      <c r="BI803" s="196"/>
      <c r="BJ803" s="196"/>
      <c r="BK803" s="196"/>
      <c r="BL803" s="196"/>
      <c r="BM803" s="196"/>
      <c r="BN803" s="196"/>
      <c r="BO803" s="196"/>
      <c r="BP803" s="196"/>
      <c r="BQ803" s="196"/>
      <c r="BR803" s="196"/>
      <c r="BS803" s="196"/>
      <c r="BT803" s="196"/>
      <c r="BU803" s="196"/>
      <c r="BV803" s="196"/>
      <c r="BW803" s="196"/>
      <c r="BX803" s="196"/>
      <c r="BY803" s="196"/>
      <c r="BZ803" s="196"/>
      <c r="CA803" s="196"/>
      <c r="CB803" s="196"/>
      <c r="CC803" s="196"/>
      <c r="CD803" s="196"/>
      <c r="CE803" s="196"/>
      <c r="CF803" s="196"/>
      <c r="CG803" s="196"/>
      <c r="CH803" s="196"/>
      <c r="CI803" s="196"/>
      <c r="CJ803" s="196"/>
      <c r="CK803" s="196"/>
      <c r="CL803" s="196"/>
      <c r="CM803" s="196"/>
      <c r="CN803" s="196"/>
      <c r="CO803" s="196"/>
      <c r="CP803" s="196"/>
      <c r="CQ803" s="196"/>
      <c r="CR803" s="196"/>
      <c r="CS803" s="196"/>
      <c r="CT803" s="196"/>
      <c r="CU803" s="196"/>
      <c r="CV803" s="196"/>
      <c r="CW803" s="196"/>
      <c r="CX803" s="196"/>
      <c r="CY803" s="196"/>
      <c r="CZ803" s="196"/>
      <c r="DA803" s="196"/>
      <c r="DB803" s="196"/>
      <c r="DC803" s="196"/>
      <c r="DD803" s="196"/>
      <c r="DE803" s="196"/>
      <c r="DF803" s="196"/>
      <c r="DG803" s="196"/>
      <c r="DH803" s="196"/>
      <c r="DI803" s="196"/>
      <c r="DJ803" s="196"/>
      <c r="DK803" s="196"/>
      <c r="DL803" s="196"/>
      <c r="DM803" s="196"/>
      <c r="DN803" s="196"/>
      <c r="DO803" s="196"/>
      <c r="DP803" s="196"/>
      <c r="DQ803" s="196"/>
      <c r="DR803" s="196"/>
      <c r="DS803" s="196"/>
      <c r="DT803" s="196"/>
      <c r="DU803" s="196"/>
      <c r="DV803" s="196"/>
      <c r="DW803" s="196"/>
      <c r="DX803" s="196"/>
      <c r="DY803" s="196"/>
      <c r="DZ803" s="196"/>
      <c r="EA803" s="196"/>
      <c r="EB803" s="196"/>
      <c r="EC803" s="196"/>
      <c r="ED803" s="196"/>
      <c r="EE803" s="196"/>
      <c r="EF803" s="196"/>
      <c r="EG803" s="196"/>
      <c r="EH803" s="196"/>
      <c r="EI803" s="196"/>
      <c r="EJ803" s="196"/>
      <c r="EK803" s="196"/>
      <c r="EL803" s="196"/>
      <c r="EM803" s="196"/>
      <c r="EN803" s="196"/>
      <c r="EO803" s="196"/>
      <c r="EP803" s="196"/>
      <c r="EQ803" s="196"/>
      <c r="ER803" s="196"/>
      <c r="ES803" s="196"/>
      <c r="ET803" s="196"/>
      <c r="EU803" s="196"/>
      <c r="EV803" s="196"/>
      <c r="EW803" s="196"/>
      <c r="EX803" s="196"/>
      <c r="EY803" s="196"/>
      <c r="EZ803" s="196"/>
      <c r="FA803" s="196"/>
      <c r="FB803" s="196"/>
      <c r="FC803" s="196"/>
      <c r="FD803" s="196"/>
      <c r="FE803" s="196"/>
      <c r="FF803" s="196"/>
      <c r="FG803" s="196"/>
      <c r="FH803" s="196"/>
      <c r="FI803" s="196"/>
      <c r="FJ803" s="196"/>
      <c r="FK803" s="196"/>
      <c r="FL803" s="196"/>
      <c r="FM803" s="196"/>
      <c r="FN803" s="196"/>
      <c r="FO803" s="196"/>
      <c r="FP803" s="196"/>
      <c r="FQ803" s="196"/>
      <c r="FR803" s="196"/>
      <c r="FS803" s="196"/>
      <c r="FT803" s="196"/>
      <c r="FU803" s="196"/>
      <c r="FV803" s="196"/>
      <c r="FW803" s="196"/>
      <c r="FX803" s="196"/>
      <c r="FY803" s="196"/>
      <c r="FZ803" s="196"/>
      <c r="GA803" s="196"/>
      <c r="GB803" s="196"/>
      <c r="GC803" s="196"/>
      <c r="GD803" s="196"/>
      <c r="GE803" s="196"/>
      <c r="GF803" s="196"/>
      <c r="GG803" s="196"/>
      <c r="GH803" s="196"/>
      <c r="GI803" s="196"/>
      <c r="GJ803" s="196"/>
      <c r="GK803" s="196"/>
      <c r="GL803" s="196"/>
      <c r="GM803" s="196"/>
      <c r="GN803" s="196"/>
      <c r="GO803" s="196"/>
      <c r="GP803" s="196"/>
      <c r="GQ803" s="196"/>
      <c r="GR803" s="196"/>
      <c r="GS803" s="196"/>
      <c r="GT803" s="196"/>
      <c r="GU803" s="196"/>
      <c r="GV803" s="196"/>
      <c r="GW803" s="196"/>
      <c r="GX803" s="196"/>
      <c r="GY803" s="196"/>
      <c r="GZ803" s="196"/>
      <c r="HA803" s="196"/>
      <c r="HB803" s="196"/>
      <c r="HC803" s="196"/>
      <c r="HD803" s="196"/>
      <c r="HE803" s="196"/>
      <c r="HF803" s="196"/>
      <c r="HG803" s="196"/>
      <c r="HH803" s="196"/>
      <c r="HI803" s="196"/>
      <c r="HJ803" s="196"/>
      <c r="HK803" s="196"/>
      <c r="HL803" s="196"/>
      <c r="HM803" s="196"/>
      <c r="HN803" s="196"/>
      <c r="HO803" s="196"/>
      <c r="HP803" s="196"/>
      <c r="HQ803" s="196"/>
      <c r="HR803" s="196"/>
      <c r="HS803" s="196"/>
      <c r="HT803" s="196"/>
      <c r="HU803" s="196"/>
      <c r="HV803" s="196"/>
      <c r="HW803" s="196"/>
      <c r="HX803" s="196"/>
      <c r="HY803" s="196"/>
      <c r="HZ803" s="196"/>
      <c r="IA803" s="196"/>
      <c r="IB803" s="196"/>
      <c r="IC803" s="196"/>
      <c r="ID803" s="196"/>
      <c r="IE803" s="196"/>
      <c r="IF803" s="196"/>
      <c r="IG803" s="196"/>
      <c r="IH803" s="196"/>
      <c r="II803" s="196"/>
      <c r="IJ803" s="196"/>
      <c r="IK803" s="196"/>
      <c r="IL803" s="196"/>
      <c r="IM803" s="196"/>
      <c r="IN803" s="196"/>
      <c r="IO803" s="196"/>
      <c r="IP803" s="196"/>
      <c r="IQ803" s="196"/>
      <c r="IR803" s="196"/>
      <c r="IS803" s="196"/>
      <c r="IT803" s="196"/>
      <c r="IU803" s="196"/>
      <c r="IV803" s="196"/>
      <c r="IW803" s="196"/>
      <c r="IX803" s="196"/>
      <c r="IY803" s="196"/>
      <c r="IZ803" s="196"/>
      <c r="JA803" s="196"/>
      <c r="JB803" s="196"/>
      <c r="JC803" s="196"/>
      <c r="JD803" s="196"/>
      <c r="JE803" s="196"/>
      <c r="JF803" s="196"/>
      <c r="JG803" s="196"/>
      <c r="JH803" s="196"/>
      <c r="JI803" s="196"/>
      <c r="JJ803" s="196"/>
      <c r="JK803" s="196"/>
      <c r="JL803" s="196"/>
      <c r="JM803" s="196"/>
      <c r="JN803" s="196"/>
      <c r="JO803" s="196"/>
      <c r="JP803" s="196"/>
      <c r="JQ803" s="196"/>
      <c r="JR803" s="196"/>
      <c r="JS803" s="196"/>
      <c r="JT803" s="196"/>
      <c r="JU803" s="196"/>
      <c r="JV803" s="196"/>
      <c r="JW803" s="196"/>
      <c r="JX803" s="196"/>
      <c r="JY803" s="196"/>
      <c r="JZ803" s="196"/>
      <c r="KA803" s="196"/>
      <c r="KB803" s="196"/>
      <c r="KC803" s="196"/>
      <c r="KD803" s="196"/>
      <c r="KE803" s="196"/>
      <c r="KF803" s="196"/>
      <c r="KG803" s="196"/>
      <c r="KH803" s="196"/>
      <c r="KI803" s="196"/>
      <c r="KJ803" s="196"/>
      <c r="KK803" s="196"/>
      <c r="KL803" s="196"/>
      <c r="KM803" s="196"/>
      <c r="KN803" s="196"/>
      <c r="KO803" s="196"/>
      <c r="KP803" s="196"/>
      <c r="KQ803" s="196"/>
      <c r="KR803" s="196"/>
      <c r="KS803" s="196"/>
      <c r="KT803" s="196"/>
      <c r="KU803" s="196"/>
      <c r="KV803" s="196"/>
      <c r="KW803" s="196"/>
      <c r="KX803" s="196"/>
      <c r="KY803" s="196"/>
      <c r="KZ803" s="196"/>
      <c r="LA803" s="196"/>
      <c r="LB803" s="196"/>
      <c r="LC803" s="196"/>
      <c r="LD803" s="196"/>
      <c r="LE803" s="196"/>
      <c r="LF803" s="196"/>
      <c r="LG803" s="196"/>
      <c r="LH803" s="196"/>
      <c r="LI803" s="196"/>
      <c r="LJ803" s="196"/>
      <c r="LK803" s="196"/>
      <c r="LL803" s="196"/>
      <c r="LM803" s="196"/>
      <c r="LN803" s="196"/>
      <c r="LO803" s="196"/>
      <c r="LP803" s="196"/>
      <c r="LQ803" s="196"/>
      <c r="LR803" s="196"/>
      <c r="LS803" s="196"/>
      <c r="LT803" s="196"/>
      <c r="LU803" s="196"/>
      <c r="LV803" s="196"/>
      <c r="LW803" s="196"/>
      <c r="LX803" s="196"/>
      <c r="LY803" s="196"/>
      <c r="LZ803" s="196"/>
      <c r="MA803" s="196"/>
      <c r="MB803" s="196"/>
      <c r="MC803" s="196"/>
      <c r="MD803" s="196"/>
      <c r="ME803" s="196"/>
      <c r="MF803" s="196"/>
      <c r="MG803" s="196"/>
      <c r="MH803" s="196"/>
      <c r="MI803" s="196"/>
      <c r="MJ803" s="196"/>
      <c r="MK803" s="196"/>
      <c r="ML803" s="196"/>
      <c r="MM803" s="196"/>
      <c r="MN803" s="196"/>
      <c r="MO803" s="196"/>
      <c r="MP803" s="196"/>
      <c r="MQ803" s="196"/>
      <c r="MR803" s="196"/>
      <c r="MS803" s="196"/>
      <c r="MT803" s="196"/>
      <c r="MU803" s="196"/>
      <c r="MV803" s="196"/>
      <c r="MW803" s="196"/>
      <c r="MX803" s="196"/>
      <c r="MY803" s="196"/>
      <c r="MZ803" s="196"/>
      <c r="NA803" s="196"/>
      <c r="NB803" s="196"/>
      <c r="NC803" s="196"/>
      <c r="ND803" s="196"/>
      <c r="NE803" s="196"/>
      <c r="NF803" s="196"/>
      <c r="NG803" s="196"/>
      <c r="NH803" s="196"/>
      <c r="NI803" s="196"/>
      <c r="NJ803" s="196"/>
      <c r="NK803" s="196"/>
      <c r="NL803" s="196"/>
      <c r="NM803" s="196"/>
      <c r="NN803" s="196"/>
      <c r="NO803" s="196"/>
      <c r="NP803" s="196"/>
      <c r="NQ803" s="196"/>
      <c r="NR803" s="196"/>
      <c r="NS803" s="196"/>
      <c r="NT803" s="196"/>
      <c r="NU803" s="196"/>
      <c r="NV803" s="196"/>
      <c r="NW803" s="196"/>
      <c r="NX803" s="196"/>
      <c r="NY803" s="196"/>
      <c r="NZ803" s="196"/>
      <c r="OA803" s="196"/>
      <c r="OB803" s="196"/>
      <c r="OC803" s="196"/>
      <c r="OD803" s="196"/>
      <c r="OE803" s="196"/>
      <c r="OF803" s="196"/>
      <c r="OG803" s="196"/>
      <c r="OH803" s="196"/>
      <c r="OI803" s="196"/>
      <c r="OJ803" s="196"/>
      <c r="OK803" s="196"/>
      <c r="OL803" s="196"/>
      <c r="AFC803" s="196"/>
      <c r="AFD803" s="196"/>
      <c r="AFE803" s="196"/>
      <c r="AFF803" s="196"/>
      <c r="AFG803" s="196"/>
      <c r="AFH803" s="196"/>
      <c r="AFI803" s="196"/>
      <c r="AFJ803" s="196"/>
      <c r="AFK803" s="196"/>
      <c r="AFL803" s="196"/>
      <c r="AFM803" s="196"/>
      <c r="AFN803" s="196"/>
      <c r="AFO803" s="196"/>
      <c r="AFP803" s="196"/>
      <c r="AFQ803" s="196"/>
      <c r="AFR803" s="196"/>
      <c r="AFS803" s="196"/>
      <c r="AFT803" s="196"/>
      <c r="AFU803" s="196"/>
      <c r="AFV803" s="196"/>
      <c r="AFW803" s="196"/>
      <c r="AFX803" s="196"/>
      <c r="AFY803" s="196"/>
      <c r="AFZ803" s="196"/>
      <c r="AGA803" s="196"/>
      <c r="AGB803" s="196"/>
      <c r="AGC803" s="196"/>
      <c r="AGD803" s="196"/>
      <c r="AGE803" s="196"/>
      <c r="AGF803" s="196"/>
      <c r="AGG803" s="196"/>
      <c r="AGH803" s="196"/>
      <c r="AGI803" s="196"/>
      <c r="AGJ803" s="196"/>
      <c r="AGK803" s="196"/>
      <c r="AGL803" s="196"/>
      <c r="AGM803" s="196"/>
      <c r="AGN803" s="196"/>
      <c r="AGO803" s="196"/>
      <c r="AGP803" s="196"/>
    </row>
    <row r="804" spans="1:874" ht="15.75" customHeight="1" x14ac:dyDescent="0.25">
      <c r="A804" s="196"/>
      <c r="B804" s="196"/>
      <c r="C804" s="196"/>
      <c r="D804" s="196"/>
      <c r="E804" s="196"/>
      <c r="F804" s="196"/>
      <c r="G804" s="196"/>
      <c r="H804" s="196"/>
      <c r="I804" s="196"/>
      <c r="J804" s="196"/>
      <c r="K804" s="196"/>
      <c r="L804" s="206"/>
      <c r="M804" s="196"/>
      <c r="N804" s="196"/>
      <c r="O804" s="196"/>
      <c r="P804" s="196"/>
      <c r="Q804" s="196"/>
      <c r="R804" s="196"/>
      <c r="S804" s="196"/>
      <c r="T804" s="196"/>
      <c r="U804" s="196"/>
      <c r="V804" s="196"/>
      <c r="W804" s="196"/>
      <c r="X804" s="196"/>
      <c r="Y804" s="196"/>
      <c r="Z804" s="196"/>
      <c r="AA804" s="196"/>
      <c r="AB804" s="196"/>
      <c r="AC804" s="196"/>
      <c r="AD804" s="196"/>
      <c r="AE804" s="196"/>
      <c r="AF804" s="196"/>
      <c r="AG804" s="196"/>
      <c r="AH804" s="196"/>
      <c r="AI804" s="196"/>
      <c r="AJ804" s="196"/>
      <c r="AK804" s="196"/>
      <c r="AL804" s="196"/>
      <c r="AM804" s="196"/>
      <c r="AN804" s="196"/>
      <c r="AO804" s="196"/>
      <c r="AP804" s="196"/>
      <c r="AQ804" s="196"/>
      <c r="AR804" s="196"/>
      <c r="AS804" s="196"/>
      <c r="AT804" s="196"/>
      <c r="AU804" s="196"/>
      <c r="AV804" s="196"/>
      <c r="AW804" s="196"/>
      <c r="AX804" s="196"/>
      <c r="AY804" s="196"/>
      <c r="AZ804" s="196"/>
      <c r="BA804" s="196"/>
      <c r="BB804" s="196"/>
      <c r="BC804" s="196"/>
      <c r="BD804" s="196"/>
      <c r="BE804" s="196"/>
      <c r="BF804" s="196"/>
      <c r="BG804" s="196"/>
      <c r="BH804" s="196"/>
      <c r="BI804" s="196"/>
      <c r="BJ804" s="196"/>
      <c r="BK804" s="196"/>
      <c r="BL804" s="196"/>
      <c r="BM804" s="196"/>
      <c r="BN804" s="196"/>
      <c r="BO804" s="196"/>
      <c r="BP804" s="196"/>
      <c r="BQ804" s="196"/>
      <c r="BR804" s="196"/>
      <c r="BS804" s="196"/>
      <c r="BT804" s="196"/>
      <c r="BU804" s="196"/>
      <c r="BV804" s="196"/>
      <c r="BW804" s="196"/>
      <c r="BX804" s="196"/>
      <c r="BY804" s="196"/>
      <c r="BZ804" s="196"/>
      <c r="CA804" s="196"/>
      <c r="CB804" s="196"/>
      <c r="CC804" s="196"/>
      <c r="CD804" s="196"/>
      <c r="CE804" s="196"/>
      <c r="CF804" s="196"/>
      <c r="CG804" s="196"/>
      <c r="CH804" s="196"/>
      <c r="CI804" s="196"/>
      <c r="CJ804" s="196"/>
      <c r="CK804" s="196"/>
      <c r="CL804" s="196"/>
      <c r="CM804" s="196"/>
      <c r="CN804" s="196"/>
      <c r="CO804" s="196"/>
      <c r="CP804" s="196"/>
      <c r="CQ804" s="196"/>
      <c r="CR804" s="196"/>
      <c r="CS804" s="196"/>
      <c r="CT804" s="196"/>
      <c r="CU804" s="196"/>
      <c r="CV804" s="196"/>
      <c r="CW804" s="196"/>
      <c r="CX804" s="196"/>
      <c r="CY804" s="196"/>
      <c r="CZ804" s="196"/>
      <c r="DA804" s="196"/>
      <c r="DB804" s="196"/>
      <c r="DC804" s="196"/>
      <c r="DD804" s="196"/>
      <c r="DE804" s="196"/>
      <c r="DF804" s="196"/>
      <c r="DG804" s="196"/>
      <c r="DH804" s="196"/>
      <c r="DI804" s="196"/>
      <c r="DJ804" s="196"/>
      <c r="DK804" s="196"/>
      <c r="DL804" s="196"/>
      <c r="DM804" s="196"/>
      <c r="DN804" s="196"/>
      <c r="DO804" s="196"/>
      <c r="DP804" s="196"/>
      <c r="DQ804" s="196"/>
      <c r="DR804" s="196"/>
      <c r="DS804" s="196"/>
      <c r="DT804" s="196"/>
      <c r="DU804" s="196"/>
      <c r="DV804" s="196"/>
      <c r="DW804" s="196"/>
      <c r="DX804" s="196"/>
      <c r="DY804" s="196"/>
      <c r="DZ804" s="196"/>
      <c r="EA804" s="196"/>
      <c r="EB804" s="196"/>
      <c r="EC804" s="196"/>
      <c r="ED804" s="196"/>
      <c r="EE804" s="196"/>
      <c r="EF804" s="196"/>
      <c r="EG804" s="196"/>
      <c r="EH804" s="196"/>
      <c r="EI804" s="196"/>
      <c r="EJ804" s="196"/>
      <c r="EK804" s="196"/>
      <c r="EL804" s="196"/>
      <c r="EM804" s="196"/>
      <c r="EN804" s="196"/>
      <c r="EO804" s="196"/>
      <c r="EP804" s="196"/>
      <c r="EQ804" s="196"/>
      <c r="ER804" s="196"/>
      <c r="ES804" s="196"/>
      <c r="ET804" s="196"/>
      <c r="EU804" s="196"/>
      <c r="EV804" s="196"/>
      <c r="EW804" s="196"/>
      <c r="EX804" s="196"/>
      <c r="EY804" s="196"/>
      <c r="EZ804" s="196"/>
      <c r="FA804" s="196"/>
      <c r="FB804" s="196"/>
      <c r="FC804" s="196"/>
      <c r="FD804" s="196"/>
      <c r="FE804" s="196"/>
      <c r="FF804" s="196"/>
      <c r="FG804" s="196"/>
      <c r="FH804" s="196"/>
      <c r="FI804" s="196"/>
      <c r="FJ804" s="196"/>
      <c r="FK804" s="196"/>
      <c r="FL804" s="196"/>
      <c r="FM804" s="196"/>
      <c r="FN804" s="196"/>
      <c r="FO804" s="196"/>
      <c r="FP804" s="196"/>
      <c r="FQ804" s="196"/>
      <c r="FR804" s="196"/>
      <c r="FS804" s="196"/>
      <c r="FT804" s="196"/>
      <c r="FU804" s="196"/>
      <c r="FV804" s="196"/>
      <c r="FW804" s="196"/>
      <c r="FX804" s="196"/>
      <c r="FY804" s="196"/>
      <c r="FZ804" s="196"/>
      <c r="GA804" s="196"/>
      <c r="GB804" s="196"/>
      <c r="GC804" s="196"/>
      <c r="GD804" s="196"/>
      <c r="GE804" s="196"/>
      <c r="GF804" s="196"/>
      <c r="GG804" s="196"/>
      <c r="GH804" s="196"/>
      <c r="GI804" s="196"/>
      <c r="GJ804" s="196"/>
      <c r="GK804" s="196"/>
      <c r="GL804" s="196"/>
      <c r="GM804" s="196"/>
      <c r="GN804" s="196"/>
      <c r="GO804" s="196"/>
      <c r="GP804" s="196"/>
      <c r="GQ804" s="196"/>
      <c r="GR804" s="196"/>
      <c r="GS804" s="196"/>
      <c r="GT804" s="196"/>
      <c r="GU804" s="196"/>
      <c r="GV804" s="196"/>
      <c r="GW804" s="196"/>
      <c r="GX804" s="196"/>
      <c r="GY804" s="196"/>
      <c r="GZ804" s="196"/>
      <c r="HA804" s="196"/>
      <c r="HB804" s="196"/>
      <c r="HC804" s="196"/>
      <c r="HD804" s="196"/>
      <c r="HE804" s="196"/>
      <c r="HF804" s="196"/>
      <c r="HG804" s="196"/>
      <c r="HH804" s="196"/>
      <c r="HI804" s="196"/>
      <c r="HJ804" s="196"/>
      <c r="HK804" s="196"/>
      <c r="HL804" s="196"/>
      <c r="HM804" s="196"/>
      <c r="HN804" s="196"/>
      <c r="HO804" s="196"/>
      <c r="HP804" s="196"/>
      <c r="HQ804" s="196"/>
      <c r="HR804" s="196"/>
      <c r="HS804" s="196"/>
      <c r="HT804" s="196"/>
      <c r="HU804" s="196"/>
      <c r="HV804" s="196"/>
      <c r="HW804" s="196"/>
      <c r="HX804" s="196"/>
      <c r="HY804" s="196"/>
      <c r="HZ804" s="196"/>
      <c r="IA804" s="196"/>
      <c r="IB804" s="196"/>
      <c r="IC804" s="196"/>
      <c r="ID804" s="196"/>
      <c r="IE804" s="196"/>
      <c r="IF804" s="196"/>
      <c r="IG804" s="196"/>
      <c r="IH804" s="196"/>
      <c r="II804" s="196"/>
      <c r="IJ804" s="196"/>
      <c r="IK804" s="196"/>
      <c r="IL804" s="196"/>
      <c r="IM804" s="196"/>
      <c r="IN804" s="196"/>
      <c r="IO804" s="196"/>
      <c r="IP804" s="196"/>
      <c r="IQ804" s="196"/>
      <c r="IR804" s="196"/>
      <c r="IS804" s="196"/>
      <c r="IT804" s="196"/>
      <c r="IU804" s="196"/>
      <c r="IV804" s="196"/>
      <c r="IW804" s="196"/>
      <c r="IX804" s="196"/>
      <c r="IY804" s="196"/>
      <c r="IZ804" s="196"/>
      <c r="JA804" s="196"/>
      <c r="JB804" s="196"/>
      <c r="JC804" s="196"/>
      <c r="JD804" s="196"/>
      <c r="JE804" s="196"/>
      <c r="JF804" s="196"/>
      <c r="JG804" s="196"/>
      <c r="JH804" s="196"/>
      <c r="JI804" s="196"/>
      <c r="JJ804" s="196"/>
      <c r="JK804" s="196"/>
      <c r="JL804" s="196"/>
      <c r="JM804" s="196"/>
      <c r="JN804" s="196"/>
      <c r="JO804" s="196"/>
      <c r="JP804" s="196"/>
      <c r="JQ804" s="196"/>
      <c r="JR804" s="196"/>
      <c r="JS804" s="196"/>
      <c r="JT804" s="196"/>
      <c r="JU804" s="196"/>
      <c r="JV804" s="196"/>
      <c r="JW804" s="196"/>
      <c r="JX804" s="196"/>
      <c r="JY804" s="196"/>
      <c r="JZ804" s="196"/>
      <c r="KA804" s="196"/>
      <c r="KB804" s="196"/>
      <c r="KC804" s="196"/>
      <c r="KD804" s="196"/>
      <c r="KE804" s="196"/>
      <c r="KF804" s="196"/>
      <c r="KG804" s="196"/>
      <c r="KH804" s="196"/>
      <c r="KI804" s="196"/>
      <c r="KJ804" s="196"/>
      <c r="KK804" s="196"/>
      <c r="KL804" s="196"/>
      <c r="KM804" s="196"/>
      <c r="KN804" s="196"/>
      <c r="KO804" s="196"/>
      <c r="KP804" s="196"/>
      <c r="KQ804" s="196"/>
      <c r="KR804" s="196"/>
      <c r="KS804" s="196"/>
      <c r="KT804" s="196"/>
      <c r="KU804" s="196"/>
      <c r="KV804" s="196"/>
      <c r="KW804" s="196"/>
      <c r="KX804" s="196"/>
      <c r="KY804" s="196"/>
      <c r="KZ804" s="196"/>
      <c r="LA804" s="196"/>
      <c r="LB804" s="196"/>
      <c r="LC804" s="196"/>
      <c r="LD804" s="196"/>
      <c r="LE804" s="196"/>
      <c r="LF804" s="196"/>
      <c r="LG804" s="196"/>
      <c r="LH804" s="196"/>
      <c r="LI804" s="196"/>
      <c r="LJ804" s="196"/>
      <c r="LK804" s="196"/>
      <c r="LL804" s="196"/>
      <c r="LM804" s="196"/>
      <c r="LN804" s="196"/>
      <c r="LO804" s="196"/>
      <c r="LP804" s="196"/>
      <c r="LQ804" s="196"/>
      <c r="LR804" s="196"/>
      <c r="LS804" s="196"/>
      <c r="LT804" s="196"/>
      <c r="LU804" s="196"/>
      <c r="LV804" s="196"/>
      <c r="LW804" s="196"/>
      <c r="LX804" s="196"/>
      <c r="LY804" s="196"/>
      <c r="LZ804" s="196"/>
      <c r="MA804" s="196"/>
      <c r="MB804" s="196"/>
      <c r="MC804" s="196"/>
      <c r="MD804" s="196"/>
      <c r="ME804" s="196"/>
      <c r="MF804" s="196"/>
      <c r="MG804" s="196"/>
      <c r="MH804" s="196"/>
      <c r="MI804" s="196"/>
      <c r="MJ804" s="196"/>
      <c r="MK804" s="196"/>
      <c r="ML804" s="196"/>
      <c r="MM804" s="196"/>
      <c r="MN804" s="196"/>
      <c r="MO804" s="196"/>
      <c r="MP804" s="196"/>
      <c r="MQ804" s="196"/>
      <c r="MR804" s="196"/>
      <c r="MS804" s="196"/>
      <c r="MT804" s="196"/>
      <c r="MU804" s="196"/>
      <c r="MV804" s="196"/>
      <c r="MW804" s="196"/>
      <c r="MX804" s="196"/>
      <c r="MY804" s="196"/>
      <c r="MZ804" s="196"/>
      <c r="NA804" s="196"/>
      <c r="NB804" s="196"/>
      <c r="NC804" s="196"/>
      <c r="ND804" s="196"/>
      <c r="NE804" s="196"/>
      <c r="NF804" s="196"/>
      <c r="NG804" s="196"/>
      <c r="NH804" s="196"/>
      <c r="NI804" s="196"/>
      <c r="NJ804" s="196"/>
      <c r="NK804" s="196"/>
      <c r="NL804" s="196"/>
      <c r="NM804" s="196"/>
      <c r="NN804" s="196"/>
      <c r="NO804" s="196"/>
      <c r="NP804" s="196"/>
      <c r="NQ804" s="196"/>
      <c r="NR804" s="196"/>
      <c r="NS804" s="196"/>
      <c r="NT804" s="196"/>
      <c r="NU804" s="196"/>
      <c r="NV804" s="196"/>
      <c r="NW804" s="196"/>
      <c r="NX804" s="196"/>
      <c r="NY804" s="196"/>
      <c r="NZ804" s="196"/>
      <c r="OA804" s="196"/>
      <c r="OB804" s="196"/>
      <c r="OC804" s="196"/>
      <c r="OD804" s="196"/>
      <c r="OE804" s="196"/>
      <c r="OF804" s="196"/>
      <c r="OG804" s="196"/>
      <c r="OH804" s="196"/>
      <c r="OI804" s="196"/>
      <c r="OJ804" s="196"/>
      <c r="OK804" s="196"/>
      <c r="OL804" s="196"/>
      <c r="AFC804" s="196"/>
      <c r="AFD804" s="196"/>
      <c r="AFE804" s="196"/>
      <c r="AFF804" s="196"/>
      <c r="AFG804" s="196"/>
      <c r="AFH804" s="196"/>
      <c r="AFI804" s="196"/>
      <c r="AFJ804" s="196"/>
      <c r="AFK804" s="196"/>
      <c r="AFL804" s="196"/>
      <c r="AFM804" s="196"/>
      <c r="AFN804" s="196"/>
      <c r="AFO804" s="196"/>
      <c r="AFP804" s="196"/>
      <c r="AFQ804" s="196"/>
      <c r="AFR804" s="196"/>
      <c r="AFS804" s="196"/>
      <c r="AFT804" s="196"/>
      <c r="AFU804" s="196"/>
      <c r="AFV804" s="196"/>
      <c r="AFW804" s="196"/>
      <c r="AFX804" s="196"/>
      <c r="AFY804" s="196"/>
      <c r="AFZ804" s="196"/>
      <c r="AGA804" s="196"/>
      <c r="AGB804" s="196"/>
      <c r="AGC804" s="196"/>
      <c r="AGD804" s="196"/>
      <c r="AGE804" s="196"/>
      <c r="AGF804" s="196"/>
      <c r="AGG804" s="196"/>
      <c r="AGH804" s="196"/>
      <c r="AGI804" s="196"/>
      <c r="AGJ804" s="196"/>
      <c r="AGK804" s="196"/>
      <c r="AGL804" s="196"/>
      <c r="AGM804" s="196"/>
      <c r="AGN804" s="196"/>
      <c r="AGO804" s="196"/>
      <c r="AGP804" s="196"/>
    </row>
    <row r="805" spans="1:874" ht="15.75" customHeight="1" x14ac:dyDescent="0.25">
      <c r="A805" s="196"/>
      <c r="B805" s="196"/>
      <c r="C805" s="196"/>
      <c r="D805" s="196"/>
      <c r="E805" s="196"/>
      <c r="F805" s="196"/>
      <c r="G805" s="196"/>
      <c r="H805" s="207"/>
      <c r="I805" s="196"/>
      <c r="J805" s="196"/>
      <c r="K805" s="196"/>
      <c r="L805" s="206"/>
      <c r="M805" s="196"/>
      <c r="N805" s="196"/>
      <c r="O805" s="196"/>
      <c r="P805" s="196"/>
      <c r="Q805" s="196"/>
      <c r="R805" s="196"/>
      <c r="S805" s="196"/>
      <c r="T805" s="196"/>
      <c r="U805" s="196"/>
      <c r="V805" s="196"/>
      <c r="W805" s="196"/>
      <c r="X805" s="196"/>
      <c r="Y805" s="196"/>
      <c r="Z805" s="196"/>
      <c r="AA805" s="196"/>
      <c r="AB805" s="196"/>
      <c r="AC805" s="196"/>
      <c r="AD805" s="196"/>
      <c r="AE805" s="196"/>
      <c r="AF805" s="196"/>
      <c r="AG805" s="196"/>
      <c r="AH805" s="196"/>
      <c r="AI805" s="196"/>
      <c r="AJ805" s="196"/>
      <c r="AK805" s="196"/>
      <c r="AL805" s="196"/>
      <c r="AM805" s="196"/>
      <c r="AN805" s="196"/>
      <c r="AO805" s="196"/>
      <c r="AP805" s="196"/>
      <c r="AQ805" s="196"/>
      <c r="AR805" s="196"/>
      <c r="AS805" s="196"/>
      <c r="AT805" s="196"/>
      <c r="AU805" s="196"/>
      <c r="AV805" s="196"/>
      <c r="AW805" s="196"/>
      <c r="AX805" s="196"/>
      <c r="AY805" s="196"/>
      <c r="AZ805" s="196"/>
      <c r="BA805" s="196"/>
      <c r="BB805" s="196"/>
      <c r="BC805" s="196"/>
      <c r="BD805" s="196"/>
      <c r="BE805" s="196"/>
      <c r="BF805" s="196"/>
      <c r="BG805" s="196"/>
      <c r="BH805" s="196"/>
      <c r="BI805" s="196"/>
      <c r="BJ805" s="196"/>
      <c r="BK805" s="196"/>
      <c r="BL805" s="196"/>
      <c r="BM805" s="196"/>
      <c r="BN805" s="196"/>
      <c r="BO805" s="196"/>
      <c r="BP805" s="196"/>
      <c r="BQ805" s="196"/>
      <c r="BR805" s="196"/>
      <c r="BS805" s="196"/>
      <c r="BT805" s="196"/>
      <c r="BU805" s="196"/>
      <c r="BV805" s="196"/>
      <c r="BW805" s="196"/>
      <c r="BX805" s="196"/>
      <c r="BY805" s="196"/>
      <c r="BZ805" s="196"/>
      <c r="CA805" s="196"/>
      <c r="CB805" s="196"/>
      <c r="CC805" s="196"/>
      <c r="CD805" s="196"/>
      <c r="CE805" s="196"/>
      <c r="CF805" s="196"/>
      <c r="CG805" s="196"/>
      <c r="CH805" s="196"/>
      <c r="CI805" s="196"/>
      <c r="CJ805" s="196"/>
      <c r="CK805" s="196"/>
      <c r="CL805" s="196"/>
      <c r="CM805" s="196"/>
      <c r="CN805" s="196"/>
      <c r="CO805" s="196"/>
      <c r="CP805" s="196"/>
      <c r="CQ805" s="196"/>
      <c r="CR805" s="196"/>
      <c r="CS805" s="196"/>
      <c r="CT805" s="196"/>
      <c r="CU805" s="196"/>
      <c r="CV805" s="196"/>
      <c r="CW805" s="196"/>
      <c r="CX805" s="196"/>
      <c r="CY805" s="196"/>
      <c r="CZ805" s="196"/>
      <c r="DA805" s="196"/>
      <c r="DB805" s="196"/>
      <c r="DC805" s="196"/>
      <c r="DD805" s="196"/>
      <c r="DE805" s="196"/>
      <c r="DF805" s="196"/>
      <c r="DG805" s="196"/>
      <c r="DH805" s="196"/>
      <c r="DI805" s="196"/>
      <c r="DJ805" s="196"/>
      <c r="DK805" s="196"/>
      <c r="DL805" s="196"/>
      <c r="DM805" s="196"/>
      <c r="DN805" s="196"/>
      <c r="DO805" s="196"/>
      <c r="DP805" s="196"/>
      <c r="DQ805" s="196"/>
      <c r="DR805" s="196"/>
      <c r="DS805" s="196"/>
      <c r="DT805" s="196"/>
      <c r="DU805" s="196"/>
      <c r="DV805" s="196"/>
      <c r="DW805" s="196"/>
      <c r="DX805" s="196"/>
      <c r="DY805" s="196"/>
      <c r="DZ805" s="196"/>
      <c r="EA805" s="196"/>
      <c r="EB805" s="196"/>
      <c r="EC805" s="196"/>
      <c r="ED805" s="196"/>
      <c r="EE805" s="196"/>
      <c r="EF805" s="196"/>
      <c r="EG805" s="196"/>
      <c r="EH805" s="196"/>
      <c r="EI805" s="196"/>
      <c r="EJ805" s="196"/>
      <c r="EK805" s="196"/>
      <c r="EL805" s="196"/>
      <c r="EM805" s="196"/>
      <c r="EN805" s="196"/>
      <c r="EO805" s="196"/>
      <c r="EP805" s="196"/>
      <c r="EQ805" s="196"/>
      <c r="ER805" s="196"/>
      <c r="ES805" s="196"/>
      <c r="ET805" s="196"/>
      <c r="EU805" s="196"/>
      <c r="EV805" s="196"/>
      <c r="EW805" s="196"/>
      <c r="EX805" s="196"/>
      <c r="EY805" s="196"/>
      <c r="EZ805" s="196"/>
      <c r="FA805" s="196"/>
      <c r="FB805" s="196"/>
      <c r="FC805" s="196"/>
      <c r="FD805" s="196"/>
      <c r="FE805" s="196"/>
      <c r="FF805" s="196"/>
      <c r="FG805" s="196"/>
      <c r="FH805" s="196"/>
      <c r="FI805" s="196"/>
      <c r="FJ805" s="196"/>
      <c r="FK805" s="196"/>
      <c r="FL805" s="196"/>
      <c r="FM805" s="196"/>
      <c r="FN805" s="196"/>
      <c r="FO805" s="196"/>
      <c r="FP805" s="196"/>
      <c r="FQ805" s="196"/>
      <c r="FR805" s="196"/>
      <c r="FS805" s="196"/>
      <c r="FT805" s="196"/>
      <c r="FU805" s="196"/>
      <c r="FV805" s="196"/>
      <c r="FW805" s="196"/>
      <c r="FX805" s="196"/>
      <c r="FY805" s="196"/>
      <c r="FZ805" s="196"/>
      <c r="GA805" s="196"/>
      <c r="GB805" s="196"/>
      <c r="GC805" s="196"/>
      <c r="GD805" s="196"/>
      <c r="GE805" s="196"/>
      <c r="GF805" s="196"/>
      <c r="GG805" s="196"/>
      <c r="GH805" s="196"/>
      <c r="GI805" s="196"/>
      <c r="GJ805" s="196"/>
      <c r="GK805" s="196"/>
      <c r="GL805" s="196"/>
      <c r="GM805" s="196"/>
      <c r="GN805" s="196"/>
      <c r="GO805" s="196"/>
      <c r="GP805" s="196"/>
      <c r="GQ805" s="196"/>
      <c r="GR805" s="196"/>
      <c r="GS805" s="196"/>
      <c r="GT805" s="196"/>
      <c r="GU805" s="196"/>
      <c r="GV805" s="196"/>
      <c r="GW805" s="196"/>
      <c r="GX805" s="196"/>
      <c r="GY805" s="196"/>
      <c r="GZ805" s="196"/>
      <c r="HA805" s="196"/>
      <c r="HB805" s="196"/>
      <c r="HC805" s="196"/>
      <c r="HD805" s="196"/>
      <c r="HE805" s="196"/>
      <c r="HF805" s="196"/>
      <c r="HG805" s="196"/>
      <c r="HH805" s="196"/>
      <c r="HI805" s="196"/>
      <c r="HJ805" s="196"/>
      <c r="HK805" s="196"/>
      <c r="HL805" s="196"/>
      <c r="HM805" s="196"/>
      <c r="HN805" s="196"/>
      <c r="HO805" s="196"/>
      <c r="HP805" s="196"/>
      <c r="HQ805" s="196"/>
      <c r="HR805" s="196"/>
      <c r="HS805" s="196"/>
      <c r="HT805" s="196"/>
      <c r="HU805" s="196"/>
      <c r="HV805" s="196"/>
      <c r="HW805" s="196"/>
      <c r="HX805" s="196"/>
      <c r="HY805" s="196"/>
      <c r="HZ805" s="196"/>
      <c r="IA805" s="196"/>
      <c r="IB805" s="196"/>
      <c r="IC805" s="196"/>
      <c r="ID805" s="196"/>
      <c r="IE805" s="196"/>
      <c r="IF805" s="196"/>
      <c r="IG805" s="196"/>
      <c r="IH805" s="196"/>
      <c r="II805" s="196"/>
      <c r="IJ805" s="196"/>
      <c r="IK805" s="196"/>
      <c r="IL805" s="196"/>
      <c r="IM805" s="196"/>
      <c r="IN805" s="196"/>
      <c r="IO805" s="196"/>
      <c r="IP805" s="196"/>
      <c r="IQ805" s="196"/>
      <c r="IR805" s="196"/>
      <c r="IS805" s="196"/>
      <c r="IT805" s="196"/>
      <c r="IU805" s="196"/>
      <c r="IV805" s="196"/>
      <c r="IW805" s="196"/>
      <c r="IX805" s="196"/>
      <c r="IY805" s="196"/>
      <c r="IZ805" s="196"/>
      <c r="JA805" s="196"/>
      <c r="JB805" s="196"/>
      <c r="JC805" s="196"/>
      <c r="JD805" s="196"/>
      <c r="JE805" s="196"/>
      <c r="JF805" s="196"/>
      <c r="JG805" s="196"/>
      <c r="JH805" s="196"/>
      <c r="JI805" s="196"/>
      <c r="JJ805" s="196"/>
      <c r="JK805" s="196"/>
      <c r="JL805" s="196"/>
      <c r="JM805" s="196"/>
      <c r="JN805" s="196"/>
      <c r="JO805" s="196"/>
      <c r="JP805" s="196"/>
      <c r="JQ805" s="196"/>
      <c r="JR805" s="196"/>
      <c r="JS805" s="196"/>
      <c r="JT805" s="196"/>
      <c r="JU805" s="196"/>
      <c r="JV805" s="196"/>
      <c r="JW805" s="196"/>
      <c r="JX805" s="196"/>
      <c r="JY805" s="196"/>
      <c r="JZ805" s="196"/>
      <c r="KA805" s="196"/>
      <c r="KB805" s="196"/>
      <c r="KC805" s="196"/>
      <c r="KD805" s="196"/>
      <c r="KE805" s="196"/>
      <c r="KF805" s="196"/>
      <c r="KG805" s="196"/>
      <c r="KH805" s="196"/>
      <c r="KI805" s="196"/>
      <c r="KJ805" s="196"/>
      <c r="KK805" s="196"/>
      <c r="KL805" s="196"/>
      <c r="KM805" s="196"/>
      <c r="KN805" s="196"/>
      <c r="KO805" s="196"/>
      <c r="KP805" s="196"/>
      <c r="KQ805" s="196"/>
      <c r="KR805" s="196"/>
      <c r="KS805" s="196"/>
      <c r="KT805" s="196"/>
      <c r="KU805" s="196"/>
      <c r="KV805" s="196"/>
      <c r="KW805" s="196"/>
      <c r="KX805" s="196"/>
      <c r="KY805" s="196"/>
      <c r="KZ805" s="196"/>
      <c r="LA805" s="196"/>
      <c r="LB805" s="196"/>
      <c r="LC805" s="196"/>
      <c r="LD805" s="196"/>
      <c r="LE805" s="196"/>
      <c r="LF805" s="196"/>
      <c r="LG805" s="196"/>
      <c r="LH805" s="196"/>
      <c r="LI805" s="196"/>
      <c r="LJ805" s="196"/>
      <c r="LK805" s="196"/>
      <c r="LL805" s="196"/>
      <c r="LM805" s="196"/>
      <c r="LN805" s="196"/>
      <c r="LO805" s="196"/>
      <c r="LP805" s="196"/>
      <c r="LQ805" s="196"/>
      <c r="LR805" s="196"/>
      <c r="LS805" s="196"/>
      <c r="LT805" s="196"/>
      <c r="LU805" s="196"/>
      <c r="LV805" s="196"/>
      <c r="LW805" s="196"/>
      <c r="LX805" s="196"/>
      <c r="LY805" s="196"/>
      <c r="LZ805" s="196"/>
      <c r="MA805" s="196"/>
      <c r="MB805" s="196"/>
      <c r="MC805" s="196"/>
      <c r="MD805" s="196"/>
      <c r="ME805" s="196"/>
      <c r="MF805" s="196"/>
      <c r="MG805" s="196"/>
      <c r="MH805" s="196"/>
      <c r="MI805" s="196"/>
      <c r="MJ805" s="196"/>
      <c r="MK805" s="196"/>
      <c r="ML805" s="196"/>
      <c r="MM805" s="196"/>
      <c r="MN805" s="196"/>
      <c r="MO805" s="196"/>
      <c r="MP805" s="196"/>
      <c r="MQ805" s="196"/>
      <c r="MR805" s="196"/>
      <c r="MS805" s="196"/>
      <c r="MT805" s="196"/>
      <c r="MU805" s="196"/>
      <c r="MV805" s="196"/>
      <c r="MW805" s="196"/>
      <c r="MX805" s="196"/>
      <c r="MY805" s="196"/>
      <c r="MZ805" s="196"/>
      <c r="NA805" s="196"/>
      <c r="NB805" s="196"/>
      <c r="NC805" s="196"/>
      <c r="ND805" s="196"/>
      <c r="NE805" s="196"/>
      <c r="NF805" s="196"/>
      <c r="NG805" s="196"/>
      <c r="NH805" s="196"/>
      <c r="NI805" s="196"/>
      <c r="NJ805" s="196"/>
      <c r="NK805" s="196"/>
      <c r="NL805" s="196"/>
      <c r="NM805" s="196"/>
      <c r="NN805" s="196"/>
      <c r="NO805" s="196"/>
      <c r="NP805" s="196"/>
      <c r="NQ805" s="196"/>
      <c r="NR805" s="196"/>
      <c r="NS805" s="196"/>
      <c r="NT805" s="196"/>
      <c r="NU805" s="196"/>
      <c r="NV805" s="196"/>
      <c r="NW805" s="196"/>
      <c r="NX805" s="196"/>
      <c r="NY805" s="196"/>
      <c r="NZ805" s="196"/>
      <c r="OA805" s="196"/>
      <c r="OB805" s="196"/>
      <c r="OC805" s="196"/>
      <c r="OD805" s="196"/>
      <c r="OE805" s="196"/>
      <c r="OF805" s="196"/>
      <c r="OG805" s="196"/>
      <c r="OH805" s="196"/>
      <c r="OI805" s="196"/>
      <c r="OJ805" s="196"/>
      <c r="OK805" s="196"/>
      <c r="OL805" s="196"/>
      <c r="AFC805" s="196"/>
      <c r="AFD805" s="196"/>
      <c r="AFE805" s="196"/>
      <c r="AFF805" s="196"/>
      <c r="AFG805" s="196"/>
      <c r="AFH805" s="196"/>
      <c r="AFI805" s="196"/>
      <c r="AFJ805" s="196"/>
      <c r="AFK805" s="196"/>
      <c r="AFL805" s="196"/>
      <c r="AFM805" s="196"/>
      <c r="AFN805" s="196"/>
      <c r="AFO805" s="196"/>
      <c r="AFP805" s="196"/>
      <c r="AFQ805" s="196"/>
      <c r="AFR805" s="196"/>
      <c r="AFS805" s="196"/>
      <c r="AFT805" s="196"/>
      <c r="AFU805" s="196"/>
      <c r="AFV805" s="196"/>
      <c r="AFW805" s="196"/>
      <c r="AFX805" s="196"/>
      <c r="AFY805" s="196"/>
      <c r="AFZ805" s="196"/>
      <c r="AGA805" s="196"/>
      <c r="AGB805" s="196"/>
      <c r="AGC805" s="196"/>
      <c r="AGD805" s="196"/>
      <c r="AGE805" s="196"/>
      <c r="AGF805" s="196"/>
      <c r="AGG805" s="196"/>
      <c r="AGH805" s="196"/>
      <c r="AGI805" s="196"/>
      <c r="AGJ805" s="196"/>
      <c r="AGK805" s="196"/>
      <c r="AGL805" s="196"/>
      <c r="AGM805" s="196"/>
      <c r="AGN805" s="196"/>
      <c r="AGO805" s="196"/>
      <c r="AGP805" s="196"/>
    </row>
    <row r="806" spans="1:874" ht="15.75" customHeight="1" x14ac:dyDescent="0.25">
      <c r="A806" s="196"/>
      <c r="B806" s="196"/>
      <c r="C806" s="196"/>
      <c r="D806" s="196"/>
      <c r="E806" s="196"/>
      <c r="F806" s="196"/>
      <c r="G806" s="196"/>
      <c r="H806" s="207"/>
      <c r="I806" s="196"/>
      <c r="J806" s="196"/>
      <c r="K806" s="196"/>
      <c r="L806" s="206"/>
      <c r="M806" s="196"/>
      <c r="N806" s="196"/>
      <c r="O806" s="196"/>
      <c r="P806" s="196"/>
      <c r="Q806" s="196"/>
      <c r="R806" s="196"/>
      <c r="S806" s="196"/>
      <c r="T806" s="196"/>
      <c r="U806" s="196"/>
      <c r="V806" s="196"/>
      <c r="W806" s="196"/>
      <c r="X806" s="196"/>
      <c r="Y806" s="196"/>
      <c r="Z806" s="196"/>
      <c r="AA806" s="196"/>
      <c r="AB806" s="196"/>
      <c r="AC806" s="196"/>
      <c r="AD806" s="196"/>
      <c r="AE806" s="196"/>
      <c r="AF806" s="196"/>
      <c r="AG806" s="196"/>
      <c r="AH806" s="196"/>
      <c r="AI806" s="196"/>
      <c r="AJ806" s="196"/>
      <c r="AK806" s="196"/>
      <c r="AL806" s="196"/>
      <c r="AM806" s="196"/>
      <c r="AN806" s="196"/>
      <c r="AO806" s="196"/>
      <c r="AP806" s="196"/>
      <c r="AQ806" s="196"/>
      <c r="AR806" s="196"/>
      <c r="AS806" s="196"/>
      <c r="AT806" s="196"/>
      <c r="AU806" s="196"/>
      <c r="AV806" s="196"/>
      <c r="AW806" s="196"/>
      <c r="AX806" s="196"/>
      <c r="AY806" s="196"/>
      <c r="AZ806" s="196"/>
      <c r="BA806" s="196"/>
      <c r="BB806" s="196"/>
      <c r="BC806" s="196"/>
      <c r="BD806" s="196"/>
      <c r="BE806" s="196"/>
      <c r="BF806" s="196"/>
      <c r="BG806" s="196"/>
      <c r="BH806" s="196"/>
      <c r="BI806" s="196"/>
      <c r="BJ806" s="196"/>
      <c r="BK806" s="196"/>
      <c r="BL806" s="196"/>
      <c r="BM806" s="196"/>
      <c r="BN806" s="196"/>
      <c r="BO806" s="196"/>
      <c r="BP806" s="196"/>
      <c r="BQ806" s="196"/>
      <c r="BR806" s="196"/>
      <c r="BS806" s="196"/>
      <c r="BT806" s="196"/>
      <c r="BU806" s="196"/>
      <c r="BV806" s="196"/>
      <c r="BW806" s="196"/>
      <c r="BX806" s="196"/>
      <c r="BY806" s="196"/>
      <c r="BZ806" s="196"/>
      <c r="CA806" s="196"/>
      <c r="CB806" s="196"/>
      <c r="CC806" s="196"/>
      <c r="CD806" s="196"/>
      <c r="CE806" s="196"/>
      <c r="CF806" s="196"/>
      <c r="CG806" s="196"/>
      <c r="CH806" s="196"/>
      <c r="CI806" s="196"/>
      <c r="CJ806" s="196"/>
      <c r="CK806" s="196"/>
      <c r="CL806" s="196"/>
      <c r="CM806" s="196"/>
      <c r="CN806" s="196"/>
      <c r="CO806" s="196"/>
      <c r="CP806" s="196"/>
      <c r="CQ806" s="196"/>
      <c r="CR806" s="196"/>
      <c r="CS806" s="196"/>
      <c r="CT806" s="196"/>
      <c r="CU806" s="196"/>
      <c r="CV806" s="196"/>
      <c r="CW806" s="196"/>
      <c r="CX806" s="196"/>
      <c r="CY806" s="196"/>
      <c r="CZ806" s="196"/>
      <c r="DA806" s="196"/>
      <c r="DB806" s="196"/>
      <c r="DC806" s="196"/>
      <c r="DD806" s="196"/>
      <c r="DE806" s="196"/>
      <c r="DF806" s="196"/>
      <c r="DG806" s="196"/>
      <c r="DH806" s="196"/>
      <c r="DI806" s="196"/>
      <c r="DJ806" s="196"/>
      <c r="DK806" s="196"/>
      <c r="DL806" s="196"/>
      <c r="DM806" s="196"/>
      <c r="DN806" s="196"/>
      <c r="DO806" s="196"/>
      <c r="DP806" s="196"/>
      <c r="DQ806" s="196"/>
      <c r="DR806" s="196"/>
      <c r="DS806" s="196"/>
      <c r="DT806" s="196"/>
      <c r="DU806" s="196"/>
      <c r="DV806" s="196"/>
      <c r="DW806" s="196"/>
      <c r="DX806" s="196"/>
      <c r="DY806" s="196"/>
      <c r="DZ806" s="196"/>
      <c r="EA806" s="196"/>
      <c r="EB806" s="196"/>
      <c r="EC806" s="196"/>
      <c r="ED806" s="196"/>
      <c r="EE806" s="196"/>
      <c r="EF806" s="196"/>
      <c r="EG806" s="196"/>
      <c r="EH806" s="196"/>
      <c r="EI806" s="196"/>
      <c r="EJ806" s="196"/>
      <c r="EK806" s="196"/>
      <c r="EL806" s="196"/>
      <c r="EM806" s="196"/>
      <c r="EN806" s="196"/>
      <c r="EO806" s="196"/>
      <c r="EP806" s="196"/>
      <c r="EQ806" s="196"/>
      <c r="ER806" s="196"/>
      <c r="ES806" s="196"/>
      <c r="ET806" s="196"/>
      <c r="EU806" s="196"/>
      <c r="EV806" s="196"/>
      <c r="EW806" s="196"/>
      <c r="EX806" s="196"/>
      <c r="EY806" s="196"/>
      <c r="EZ806" s="196"/>
      <c r="FA806" s="196"/>
      <c r="FB806" s="196"/>
      <c r="FC806" s="196"/>
      <c r="FD806" s="196"/>
      <c r="FE806" s="196"/>
      <c r="FF806" s="196"/>
      <c r="FG806" s="196"/>
      <c r="FH806" s="196"/>
      <c r="FI806" s="196"/>
      <c r="FJ806" s="196"/>
      <c r="FK806" s="196"/>
      <c r="FL806" s="196"/>
      <c r="FM806" s="196"/>
      <c r="FN806" s="196"/>
      <c r="FO806" s="196"/>
      <c r="FP806" s="196"/>
      <c r="FQ806" s="196"/>
      <c r="FR806" s="196"/>
      <c r="FS806" s="196"/>
      <c r="FT806" s="196"/>
      <c r="FU806" s="196"/>
      <c r="FV806" s="196"/>
      <c r="FW806" s="196"/>
      <c r="FX806" s="196"/>
      <c r="FY806" s="196"/>
      <c r="FZ806" s="196"/>
      <c r="GA806" s="196"/>
      <c r="GB806" s="196"/>
      <c r="GC806" s="196"/>
      <c r="GD806" s="196"/>
      <c r="GE806" s="196"/>
      <c r="GF806" s="196"/>
      <c r="GG806" s="196"/>
      <c r="GH806" s="196"/>
      <c r="GI806" s="196"/>
      <c r="GJ806" s="196"/>
      <c r="GK806" s="196"/>
      <c r="GL806" s="196"/>
      <c r="GM806" s="196"/>
      <c r="GN806" s="196"/>
      <c r="GO806" s="196"/>
      <c r="GP806" s="196"/>
      <c r="GQ806" s="196"/>
      <c r="GR806" s="196"/>
      <c r="GS806" s="196"/>
      <c r="GT806" s="196"/>
      <c r="GU806" s="196"/>
      <c r="GV806" s="196"/>
      <c r="GW806" s="196"/>
      <c r="GX806" s="196"/>
      <c r="GY806" s="196"/>
      <c r="GZ806" s="196"/>
      <c r="HA806" s="196"/>
      <c r="HB806" s="196"/>
      <c r="HC806" s="196"/>
      <c r="HD806" s="196"/>
      <c r="HE806" s="196"/>
      <c r="HF806" s="196"/>
      <c r="HG806" s="196"/>
      <c r="HH806" s="196"/>
      <c r="HI806" s="196"/>
      <c r="HJ806" s="196"/>
      <c r="HK806" s="196"/>
      <c r="HL806" s="196"/>
      <c r="HM806" s="196"/>
      <c r="HN806" s="196"/>
      <c r="HO806" s="196"/>
      <c r="HP806" s="196"/>
      <c r="HQ806" s="196"/>
      <c r="HR806" s="196"/>
      <c r="HS806" s="196"/>
      <c r="HT806" s="196"/>
      <c r="HU806" s="196"/>
      <c r="HV806" s="196"/>
      <c r="HW806" s="196"/>
      <c r="HX806" s="196"/>
      <c r="HY806" s="196"/>
      <c r="HZ806" s="196"/>
      <c r="IA806" s="196"/>
      <c r="IB806" s="196"/>
      <c r="IC806" s="196"/>
      <c r="ID806" s="196"/>
      <c r="IE806" s="196"/>
      <c r="IF806" s="196"/>
      <c r="IG806" s="196"/>
      <c r="IH806" s="196"/>
      <c r="II806" s="196"/>
      <c r="IJ806" s="196"/>
      <c r="IK806" s="196"/>
      <c r="IL806" s="196"/>
      <c r="IM806" s="196"/>
      <c r="IN806" s="196"/>
      <c r="IO806" s="196"/>
      <c r="IP806" s="196"/>
      <c r="IQ806" s="196"/>
      <c r="IR806" s="196"/>
      <c r="IS806" s="196"/>
      <c r="IT806" s="196"/>
      <c r="IU806" s="196"/>
      <c r="IV806" s="196"/>
      <c r="IW806" s="196"/>
      <c r="IX806" s="196"/>
      <c r="IY806" s="196"/>
      <c r="IZ806" s="196"/>
      <c r="JA806" s="196"/>
      <c r="JB806" s="196"/>
      <c r="JC806" s="196"/>
      <c r="JD806" s="196"/>
      <c r="JE806" s="196"/>
      <c r="JF806" s="196"/>
      <c r="JG806" s="196"/>
      <c r="JH806" s="196"/>
      <c r="JI806" s="196"/>
      <c r="JJ806" s="196"/>
      <c r="JK806" s="196"/>
      <c r="JL806" s="196"/>
      <c r="JM806" s="196"/>
      <c r="JN806" s="196"/>
      <c r="JO806" s="196"/>
      <c r="JP806" s="196"/>
      <c r="JQ806" s="196"/>
      <c r="JR806" s="196"/>
      <c r="JS806" s="196"/>
      <c r="JT806" s="196"/>
      <c r="JU806" s="196"/>
      <c r="JV806" s="196"/>
      <c r="JW806" s="196"/>
      <c r="JX806" s="196"/>
      <c r="JY806" s="196"/>
      <c r="JZ806" s="196"/>
      <c r="KA806" s="196"/>
      <c r="KB806" s="196"/>
      <c r="KC806" s="196"/>
      <c r="KD806" s="196"/>
      <c r="KE806" s="196"/>
      <c r="KF806" s="196"/>
      <c r="KG806" s="196"/>
      <c r="KH806" s="196"/>
      <c r="KI806" s="196"/>
      <c r="KJ806" s="196"/>
      <c r="KK806" s="196"/>
      <c r="KL806" s="196"/>
      <c r="KM806" s="196"/>
      <c r="KN806" s="196"/>
      <c r="KO806" s="196"/>
      <c r="KP806" s="196"/>
      <c r="KQ806" s="196"/>
      <c r="KR806" s="196"/>
      <c r="KS806" s="196"/>
      <c r="KT806" s="196"/>
      <c r="KU806" s="196"/>
      <c r="KV806" s="196"/>
      <c r="KW806" s="196"/>
      <c r="KX806" s="196"/>
      <c r="KY806" s="196"/>
      <c r="KZ806" s="196"/>
      <c r="LA806" s="196"/>
      <c r="LB806" s="196"/>
      <c r="LC806" s="196"/>
      <c r="LD806" s="196"/>
      <c r="LE806" s="196"/>
      <c r="LF806" s="196"/>
      <c r="LG806" s="196"/>
      <c r="LH806" s="196"/>
      <c r="LI806" s="196"/>
      <c r="LJ806" s="196"/>
      <c r="LK806" s="196"/>
      <c r="LL806" s="196"/>
      <c r="LM806" s="196"/>
      <c r="LN806" s="196"/>
      <c r="LO806" s="196"/>
      <c r="LP806" s="196"/>
      <c r="LQ806" s="196"/>
      <c r="LR806" s="196"/>
      <c r="LS806" s="196"/>
      <c r="LT806" s="196"/>
      <c r="LU806" s="196"/>
      <c r="LV806" s="196"/>
      <c r="LW806" s="196"/>
      <c r="LX806" s="196"/>
      <c r="LY806" s="196"/>
      <c r="LZ806" s="196"/>
      <c r="MA806" s="196"/>
      <c r="MB806" s="196"/>
      <c r="MC806" s="196"/>
      <c r="MD806" s="196"/>
      <c r="ME806" s="196"/>
      <c r="MF806" s="196"/>
      <c r="MG806" s="196"/>
      <c r="MH806" s="196"/>
      <c r="MI806" s="196"/>
      <c r="MJ806" s="196"/>
      <c r="MK806" s="196"/>
      <c r="ML806" s="196"/>
      <c r="MM806" s="196"/>
      <c r="MN806" s="196"/>
      <c r="MO806" s="196"/>
      <c r="MP806" s="196"/>
      <c r="MQ806" s="196"/>
      <c r="MR806" s="196"/>
      <c r="MS806" s="196"/>
      <c r="MT806" s="196"/>
      <c r="MU806" s="196"/>
      <c r="MV806" s="196"/>
      <c r="MW806" s="196"/>
      <c r="MX806" s="196"/>
      <c r="MY806" s="196"/>
      <c r="MZ806" s="196"/>
      <c r="NA806" s="196"/>
      <c r="NB806" s="196"/>
      <c r="NC806" s="196"/>
      <c r="ND806" s="196"/>
      <c r="NE806" s="196"/>
      <c r="NF806" s="196"/>
      <c r="NG806" s="196"/>
      <c r="NH806" s="196"/>
      <c r="NI806" s="196"/>
      <c r="NJ806" s="196"/>
      <c r="NK806" s="196"/>
      <c r="NL806" s="196"/>
      <c r="NM806" s="196"/>
      <c r="NN806" s="196"/>
      <c r="NO806" s="196"/>
      <c r="NP806" s="196"/>
      <c r="NQ806" s="196"/>
      <c r="NR806" s="196"/>
      <c r="NS806" s="196"/>
      <c r="NT806" s="196"/>
      <c r="NU806" s="196"/>
      <c r="NV806" s="196"/>
      <c r="NW806" s="196"/>
      <c r="NX806" s="196"/>
      <c r="NY806" s="196"/>
      <c r="NZ806" s="196"/>
      <c r="OA806" s="196"/>
      <c r="OB806" s="196"/>
      <c r="OC806" s="196"/>
      <c r="OD806" s="196"/>
      <c r="OE806" s="196"/>
      <c r="OF806" s="196"/>
      <c r="OG806" s="196"/>
      <c r="OH806" s="196"/>
      <c r="OI806" s="196"/>
      <c r="OJ806" s="196"/>
      <c r="OK806" s="196"/>
      <c r="OL806" s="196"/>
      <c r="AFC806" s="196"/>
      <c r="AFD806" s="196"/>
      <c r="AFE806" s="196"/>
      <c r="AFF806" s="196"/>
      <c r="AFG806" s="196"/>
      <c r="AFH806" s="196"/>
      <c r="AFI806" s="196"/>
      <c r="AFJ806" s="196"/>
      <c r="AFK806" s="196"/>
      <c r="AFL806" s="196"/>
      <c r="AFM806" s="196"/>
      <c r="AFN806" s="196"/>
      <c r="AFO806" s="196"/>
      <c r="AFP806" s="196"/>
      <c r="AFQ806" s="196"/>
      <c r="AFR806" s="196"/>
      <c r="AFS806" s="196"/>
      <c r="AFT806" s="196"/>
      <c r="AFU806" s="196"/>
      <c r="AFV806" s="196"/>
      <c r="AFW806" s="196"/>
      <c r="AFX806" s="196"/>
      <c r="AFY806" s="196"/>
      <c r="AFZ806" s="196"/>
      <c r="AGA806" s="196"/>
      <c r="AGB806" s="196"/>
      <c r="AGC806" s="196"/>
      <c r="AGD806" s="196"/>
      <c r="AGE806" s="196"/>
      <c r="AGF806" s="196"/>
      <c r="AGG806" s="196"/>
      <c r="AGH806" s="196"/>
      <c r="AGI806" s="196"/>
      <c r="AGJ806" s="196"/>
      <c r="AGK806" s="196"/>
      <c r="AGL806" s="196"/>
      <c r="AGM806" s="196"/>
      <c r="AGN806" s="196"/>
      <c r="AGO806" s="196"/>
      <c r="AGP806" s="196"/>
    </row>
    <row r="807" spans="1:874" ht="15.75" customHeight="1" x14ac:dyDescent="0.25">
      <c r="A807" s="196"/>
      <c r="B807" s="196"/>
      <c r="C807" s="196"/>
      <c r="D807" s="196"/>
      <c r="E807" s="196"/>
      <c r="F807" s="196"/>
      <c r="G807" s="196"/>
      <c r="H807" s="196"/>
      <c r="I807" s="196"/>
      <c r="J807" s="196"/>
      <c r="K807" s="196"/>
      <c r="L807" s="206"/>
      <c r="M807" s="196"/>
      <c r="N807" s="196"/>
      <c r="O807" s="196"/>
      <c r="P807" s="196"/>
      <c r="Q807" s="196"/>
      <c r="R807" s="196"/>
      <c r="S807" s="196"/>
      <c r="T807" s="196"/>
      <c r="U807" s="196"/>
      <c r="V807" s="196"/>
      <c r="W807" s="196"/>
      <c r="X807" s="196"/>
      <c r="Y807" s="196"/>
      <c r="Z807" s="196"/>
      <c r="AA807" s="196"/>
      <c r="AB807" s="196"/>
      <c r="AC807" s="196"/>
      <c r="AD807" s="196"/>
      <c r="AE807" s="196"/>
      <c r="AF807" s="196"/>
      <c r="AG807" s="196"/>
      <c r="AH807" s="196"/>
      <c r="AI807" s="196"/>
      <c r="AJ807" s="196"/>
      <c r="AK807" s="196"/>
      <c r="AL807" s="196"/>
      <c r="AM807" s="196"/>
      <c r="AN807" s="196"/>
      <c r="AO807" s="196"/>
      <c r="AP807" s="196"/>
      <c r="AQ807" s="196"/>
      <c r="AR807" s="196"/>
      <c r="AS807" s="196"/>
      <c r="AT807" s="196"/>
      <c r="AU807" s="196"/>
      <c r="AV807" s="196"/>
      <c r="AW807" s="196"/>
      <c r="AX807" s="196"/>
      <c r="AY807" s="196"/>
      <c r="AZ807" s="196"/>
      <c r="BA807" s="196"/>
      <c r="BB807" s="196"/>
      <c r="BC807" s="196"/>
      <c r="BD807" s="196"/>
      <c r="BE807" s="196"/>
      <c r="BF807" s="196"/>
      <c r="BG807" s="196"/>
      <c r="BH807" s="196"/>
      <c r="BI807" s="196"/>
      <c r="BJ807" s="196"/>
      <c r="BK807" s="196"/>
      <c r="BL807" s="196"/>
      <c r="BM807" s="196"/>
      <c r="BN807" s="196"/>
      <c r="BO807" s="196"/>
      <c r="BP807" s="196"/>
      <c r="BQ807" s="196"/>
      <c r="BR807" s="196"/>
      <c r="BS807" s="196"/>
      <c r="BT807" s="196"/>
      <c r="BU807" s="196"/>
      <c r="BV807" s="196"/>
      <c r="BW807" s="196"/>
      <c r="BX807" s="196"/>
      <c r="BY807" s="196"/>
      <c r="BZ807" s="196"/>
      <c r="CA807" s="196"/>
      <c r="CB807" s="196"/>
      <c r="CC807" s="196"/>
      <c r="CD807" s="196"/>
      <c r="CE807" s="196"/>
      <c r="CF807" s="196"/>
      <c r="CG807" s="196"/>
      <c r="CH807" s="196"/>
      <c r="CI807" s="196"/>
      <c r="CJ807" s="196"/>
      <c r="CK807" s="196"/>
      <c r="CL807" s="196"/>
      <c r="CM807" s="196"/>
      <c r="CN807" s="196"/>
      <c r="CO807" s="196"/>
      <c r="CP807" s="196"/>
      <c r="CQ807" s="196"/>
      <c r="CR807" s="196"/>
      <c r="CS807" s="196"/>
      <c r="CT807" s="196"/>
      <c r="CU807" s="196"/>
      <c r="CV807" s="196"/>
      <c r="CW807" s="196"/>
      <c r="CX807" s="196"/>
      <c r="CY807" s="196"/>
      <c r="CZ807" s="196"/>
      <c r="DA807" s="196"/>
      <c r="DB807" s="196"/>
      <c r="DC807" s="196"/>
      <c r="DD807" s="196"/>
      <c r="DE807" s="196"/>
      <c r="DF807" s="196"/>
      <c r="DG807" s="196"/>
      <c r="DH807" s="196"/>
      <c r="DI807" s="196"/>
      <c r="DJ807" s="196"/>
      <c r="DK807" s="196"/>
      <c r="DL807" s="196"/>
      <c r="DM807" s="196"/>
      <c r="DN807" s="196"/>
      <c r="DO807" s="196"/>
      <c r="DP807" s="196"/>
      <c r="DQ807" s="196"/>
      <c r="DR807" s="196"/>
      <c r="DS807" s="196"/>
      <c r="DT807" s="196"/>
      <c r="DU807" s="196"/>
      <c r="DV807" s="196"/>
      <c r="DW807" s="196"/>
      <c r="DX807" s="196"/>
      <c r="DY807" s="196"/>
      <c r="DZ807" s="196"/>
      <c r="EA807" s="196"/>
      <c r="EB807" s="196"/>
      <c r="EC807" s="196"/>
      <c r="ED807" s="196"/>
      <c r="EE807" s="196"/>
      <c r="EF807" s="196"/>
      <c r="EG807" s="196"/>
      <c r="EH807" s="196"/>
      <c r="EI807" s="196"/>
      <c r="EJ807" s="196"/>
      <c r="EK807" s="196"/>
      <c r="EL807" s="196"/>
      <c r="EM807" s="196"/>
      <c r="EN807" s="196"/>
      <c r="EO807" s="196"/>
      <c r="EP807" s="196"/>
      <c r="EQ807" s="196"/>
      <c r="ER807" s="196"/>
      <c r="ES807" s="196"/>
      <c r="ET807" s="196"/>
      <c r="EU807" s="196"/>
      <c r="EV807" s="196"/>
      <c r="EW807" s="196"/>
      <c r="EX807" s="196"/>
      <c r="EY807" s="196"/>
      <c r="EZ807" s="196"/>
      <c r="FA807" s="196"/>
      <c r="FB807" s="196"/>
      <c r="FC807" s="196"/>
      <c r="FD807" s="196"/>
      <c r="FE807" s="196"/>
      <c r="FF807" s="196"/>
      <c r="FG807" s="196"/>
      <c r="FH807" s="196"/>
      <c r="FI807" s="196"/>
      <c r="FJ807" s="196"/>
      <c r="FK807" s="196"/>
      <c r="FL807" s="196"/>
      <c r="FM807" s="196"/>
      <c r="FN807" s="196"/>
      <c r="FO807" s="196"/>
      <c r="FP807" s="196"/>
      <c r="FQ807" s="196"/>
      <c r="FR807" s="196"/>
      <c r="FS807" s="196"/>
      <c r="FT807" s="196"/>
      <c r="FU807" s="196"/>
      <c r="FV807" s="196"/>
      <c r="FW807" s="196"/>
      <c r="FX807" s="196"/>
      <c r="FY807" s="196"/>
      <c r="FZ807" s="196"/>
      <c r="GA807" s="196"/>
      <c r="GB807" s="196"/>
      <c r="GC807" s="196"/>
      <c r="GD807" s="196"/>
      <c r="GE807" s="196"/>
      <c r="GF807" s="196"/>
      <c r="GG807" s="196"/>
      <c r="GH807" s="196"/>
      <c r="GI807" s="196"/>
      <c r="GJ807" s="196"/>
      <c r="GK807" s="196"/>
      <c r="GL807" s="196"/>
      <c r="GM807" s="196"/>
      <c r="GN807" s="196"/>
      <c r="GO807" s="196"/>
      <c r="GP807" s="196"/>
      <c r="GQ807" s="196"/>
      <c r="GR807" s="196"/>
      <c r="GS807" s="196"/>
      <c r="GT807" s="196"/>
      <c r="GU807" s="196"/>
      <c r="GV807" s="196"/>
      <c r="GW807" s="196"/>
      <c r="GX807" s="196"/>
      <c r="GY807" s="196"/>
      <c r="GZ807" s="196"/>
      <c r="HA807" s="196"/>
      <c r="HB807" s="196"/>
      <c r="HC807" s="196"/>
      <c r="HD807" s="196"/>
      <c r="HE807" s="196"/>
      <c r="HF807" s="196"/>
      <c r="HG807" s="196"/>
      <c r="HH807" s="196"/>
      <c r="HI807" s="196"/>
      <c r="HJ807" s="196"/>
      <c r="HK807" s="196"/>
      <c r="HL807" s="196"/>
      <c r="HM807" s="196"/>
      <c r="HN807" s="196"/>
      <c r="HO807" s="196"/>
      <c r="HP807" s="196"/>
      <c r="HQ807" s="196"/>
      <c r="HR807" s="196"/>
      <c r="HS807" s="196"/>
      <c r="HT807" s="196"/>
      <c r="HU807" s="196"/>
      <c r="HV807" s="196"/>
      <c r="HW807" s="196"/>
      <c r="HX807" s="196"/>
      <c r="HY807" s="196"/>
      <c r="HZ807" s="196"/>
      <c r="IA807" s="196"/>
      <c r="IB807" s="196"/>
      <c r="IC807" s="196"/>
      <c r="ID807" s="196"/>
      <c r="IE807" s="196"/>
      <c r="IF807" s="196"/>
      <c r="IG807" s="196"/>
      <c r="IH807" s="196"/>
      <c r="II807" s="196"/>
      <c r="IJ807" s="196"/>
      <c r="IK807" s="196"/>
      <c r="IL807" s="196"/>
      <c r="IM807" s="196"/>
      <c r="IN807" s="196"/>
      <c r="IO807" s="196"/>
      <c r="IP807" s="196"/>
      <c r="IQ807" s="196"/>
      <c r="IR807" s="196"/>
      <c r="IS807" s="196"/>
      <c r="IT807" s="196"/>
      <c r="IU807" s="196"/>
      <c r="IV807" s="196"/>
      <c r="IW807" s="196"/>
      <c r="IX807" s="196"/>
      <c r="IY807" s="196"/>
      <c r="IZ807" s="196"/>
      <c r="JA807" s="196"/>
      <c r="JB807" s="196"/>
      <c r="JC807" s="196"/>
      <c r="JD807" s="196"/>
      <c r="JE807" s="196"/>
      <c r="JF807" s="196"/>
      <c r="JG807" s="196"/>
      <c r="JH807" s="196"/>
      <c r="JI807" s="196"/>
      <c r="JJ807" s="196"/>
      <c r="JK807" s="196"/>
      <c r="JL807" s="196"/>
      <c r="JM807" s="196"/>
      <c r="JN807" s="196"/>
      <c r="JO807" s="196"/>
      <c r="JP807" s="196"/>
      <c r="JQ807" s="196"/>
      <c r="JR807" s="196"/>
      <c r="JS807" s="196"/>
      <c r="JT807" s="196"/>
      <c r="JU807" s="196"/>
      <c r="JV807" s="196"/>
      <c r="JW807" s="196"/>
      <c r="JX807" s="196"/>
      <c r="JY807" s="196"/>
      <c r="JZ807" s="196"/>
      <c r="KA807" s="196"/>
      <c r="KB807" s="196"/>
      <c r="KC807" s="196"/>
      <c r="KD807" s="196"/>
      <c r="KE807" s="196"/>
      <c r="KF807" s="196"/>
      <c r="KG807" s="196"/>
      <c r="KH807" s="196"/>
      <c r="KI807" s="196"/>
      <c r="KJ807" s="196"/>
      <c r="KK807" s="196"/>
      <c r="KL807" s="196"/>
      <c r="KM807" s="196"/>
      <c r="KN807" s="196"/>
      <c r="KO807" s="196"/>
      <c r="KP807" s="196"/>
      <c r="KQ807" s="196"/>
      <c r="KR807" s="196"/>
      <c r="KS807" s="196"/>
      <c r="KT807" s="196"/>
      <c r="KU807" s="196"/>
      <c r="KV807" s="196"/>
      <c r="KW807" s="196"/>
      <c r="KX807" s="196"/>
      <c r="KY807" s="196"/>
      <c r="KZ807" s="196"/>
      <c r="LA807" s="196"/>
      <c r="LB807" s="196"/>
      <c r="LC807" s="196"/>
      <c r="LD807" s="196"/>
      <c r="LE807" s="196"/>
      <c r="LF807" s="196"/>
      <c r="LG807" s="196"/>
      <c r="LH807" s="196"/>
      <c r="LI807" s="196"/>
      <c r="LJ807" s="196"/>
      <c r="LK807" s="196"/>
      <c r="LL807" s="196"/>
      <c r="LM807" s="196"/>
      <c r="LN807" s="196"/>
      <c r="LO807" s="196"/>
      <c r="LP807" s="196"/>
      <c r="LQ807" s="196"/>
      <c r="LR807" s="196"/>
      <c r="LS807" s="196"/>
      <c r="LT807" s="196"/>
      <c r="LU807" s="196"/>
      <c r="LV807" s="196"/>
      <c r="LW807" s="196"/>
      <c r="LX807" s="196"/>
      <c r="LY807" s="196"/>
      <c r="LZ807" s="196"/>
      <c r="MA807" s="196"/>
      <c r="MB807" s="196"/>
      <c r="MC807" s="196"/>
      <c r="MD807" s="196"/>
      <c r="ME807" s="196"/>
      <c r="MF807" s="196"/>
      <c r="MG807" s="196"/>
      <c r="MH807" s="196"/>
      <c r="MI807" s="196"/>
      <c r="MJ807" s="196"/>
      <c r="MK807" s="196"/>
      <c r="ML807" s="196"/>
      <c r="MM807" s="196"/>
      <c r="MN807" s="196"/>
      <c r="MO807" s="196"/>
      <c r="MP807" s="196"/>
      <c r="MQ807" s="196"/>
      <c r="MR807" s="196"/>
      <c r="MS807" s="196"/>
      <c r="MT807" s="196"/>
      <c r="MU807" s="196"/>
      <c r="MV807" s="196"/>
      <c r="MW807" s="196"/>
      <c r="MX807" s="196"/>
      <c r="MY807" s="196"/>
      <c r="MZ807" s="196"/>
      <c r="NA807" s="196"/>
      <c r="NB807" s="196"/>
      <c r="NC807" s="196"/>
      <c r="ND807" s="196"/>
      <c r="NE807" s="196"/>
      <c r="NF807" s="196"/>
      <c r="NG807" s="196"/>
      <c r="NH807" s="196"/>
      <c r="NI807" s="196"/>
      <c r="NJ807" s="196"/>
      <c r="NK807" s="196"/>
      <c r="NL807" s="196"/>
      <c r="NM807" s="196"/>
      <c r="NN807" s="196"/>
      <c r="NO807" s="196"/>
      <c r="NP807" s="196"/>
      <c r="NQ807" s="196"/>
      <c r="NR807" s="196"/>
      <c r="NS807" s="196"/>
      <c r="NT807" s="196"/>
      <c r="NU807" s="196"/>
      <c r="NV807" s="196"/>
      <c r="NW807" s="196"/>
      <c r="NX807" s="196"/>
      <c r="NY807" s="196"/>
      <c r="NZ807" s="196"/>
      <c r="OA807" s="196"/>
      <c r="OB807" s="196"/>
      <c r="OC807" s="196"/>
      <c r="OD807" s="196"/>
      <c r="OE807" s="196"/>
      <c r="OF807" s="196"/>
      <c r="OG807" s="196"/>
      <c r="OH807" s="196"/>
      <c r="OI807" s="196"/>
      <c r="OJ807" s="196"/>
      <c r="OK807" s="196"/>
      <c r="OL807" s="196"/>
      <c r="AFC807" s="196"/>
      <c r="AFD807" s="196"/>
      <c r="AFE807" s="196"/>
      <c r="AFF807" s="196"/>
      <c r="AFG807" s="196"/>
      <c r="AFH807" s="196"/>
      <c r="AFI807" s="196"/>
      <c r="AFJ807" s="196"/>
      <c r="AFK807" s="196"/>
      <c r="AFL807" s="196"/>
      <c r="AFM807" s="196"/>
      <c r="AFN807" s="196"/>
      <c r="AFO807" s="196"/>
      <c r="AFP807" s="196"/>
      <c r="AFQ807" s="196"/>
      <c r="AFR807" s="196"/>
      <c r="AFS807" s="196"/>
      <c r="AFT807" s="196"/>
      <c r="AFU807" s="196"/>
      <c r="AFV807" s="196"/>
      <c r="AFW807" s="196"/>
      <c r="AFX807" s="196"/>
      <c r="AFY807" s="196"/>
      <c r="AFZ807" s="196"/>
      <c r="AGA807" s="196"/>
      <c r="AGB807" s="196"/>
      <c r="AGC807" s="196"/>
      <c r="AGD807" s="196"/>
      <c r="AGE807" s="196"/>
      <c r="AGF807" s="196"/>
      <c r="AGG807" s="196"/>
      <c r="AGH807" s="196"/>
      <c r="AGI807" s="196"/>
      <c r="AGJ807" s="196"/>
      <c r="AGK807" s="196"/>
      <c r="AGL807" s="196"/>
      <c r="AGM807" s="196"/>
      <c r="AGN807" s="196"/>
      <c r="AGO807" s="196"/>
      <c r="AGP807" s="196"/>
    </row>
    <row r="808" spans="1:874" ht="15.75" customHeight="1" x14ac:dyDescent="0.25">
      <c r="A808" s="196"/>
      <c r="B808" s="196"/>
      <c r="C808" s="196"/>
      <c r="D808" s="196"/>
      <c r="E808" s="196"/>
      <c r="F808" s="196"/>
      <c r="G808" s="196"/>
      <c r="H808" s="196"/>
      <c r="I808" s="196"/>
      <c r="J808" s="196"/>
      <c r="K808" s="196"/>
      <c r="L808" s="206"/>
      <c r="M808" s="196"/>
      <c r="N808" s="196"/>
      <c r="O808" s="196"/>
      <c r="P808" s="196"/>
      <c r="Q808" s="196"/>
      <c r="R808" s="196"/>
      <c r="S808" s="196"/>
      <c r="T808" s="196"/>
      <c r="U808" s="196"/>
      <c r="V808" s="196"/>
      <c r="W808" s="196"/>
      <c r="X808" s="196"/>
      <c r="Y808" s="196"/>
      <c r="Z808" s="196"/>
      <c r="AA808" s="196"/>
      <c r="AB808" s="196"/>
      <c r="AC808" s="196"/>
      <c r="AD808" s="196"/>
      <c r="AE808" s="196"/>
      <c r="AF808" s="196"/>
      <c r="AG808" s="196"/>
      <c r="AH808" s="196"/>
      <c r="AI808" s="196"/>
      <c r="AJ808" s="196"/>
      <c r="AK808" s="196"/>
      <c r="AL808" s="196"/>
      <c r="AM808" s="196"/>
      <c r="AN808" s="196"/>
      <c r="AO808" s="196"/>
      <c r="AP808" s="196"/>
      <c r="AQ808" s="196"/>
      <c r="AR808" s="196"/>
      <c r="AS808" s="196"/>
      <c r="AT808" s="196"/>
      <c r="AU808" s="196"/>
      <c r="AV808" s="196"/>
      <c r="AW808" s="196"/>
      <c r="AX808" s="196"/>
      <c r="AY808" s="196"/>
      <c r="AZ808" s="196"/>
      <c r="BA808" s="196"/>
      <c r="BB808" s="196"/>
      <c r="BC808" s="196"/>
      <c r="BD808" s="196"/>
      <c r="BE808" s="196"/>
      <c r="BF808" s="196"/>
      <c r="BG808" s="196"/>
      <c r="BH808" s="196"/>
      <c r="BI808" s="196"/>
      <c r="BJ808" s="196"/>
      <c r="BK808" s="196"/>
      <c r="BL808" s="196"/>
      <c r="BM808" s="196"/>
      <c r="BN808" s="196"/>
      <c r="BO808" s="196"/>
      <c r="BP808" s="196"/>
      <c r="BQ808" s="196"/>
      <c r="BR808" s="196"/>
      <c r="BS808" s="196"/>
      <c r="BT808" s="196"/>
      <c r="BU808" s="196"/>
      <c r="BV808" s="196"/>
      <c r="BW808" s="196"/>
      <c r="BX808" s="196"/>
      <c r="BY808" s="196"/>
      <c r="BZ808" s="196"/>
      <c r="CA808" s="196"/>
      <c r="CB808" s="196"/>
      <c r="CC808" s="196"/>
      <c r="CD808" s="196"/>
      <c r="CE808" s="196"/>
      <c r="CF808" s="196"/>
      <c r="CG808" s="196"/>
      <c r="CH808" s="196"/>
      <c r="CI808" s="196"/>
      <c r="CJ808" s="196"/>
      <c r="CK808" s="196"/>
      <c r="CL808" s="196"/>
      <c r="CM808" s="196"/>
      <c r="CN808" s="196"/>
      <c r="CO808" s="196"/>
      <c r="CP808" s="196"/>
      <c r="CQ808" s="196"/>
      <c r="CR808" s="196"/>
      <c r="CS808" s="196"/>
      <c r="CT808" s="196"/>
      <c r="CU808" s="196"/>
      <c r="CV808" s="196"/>
      <c r="CW808" s="196"/>
      <c r="CX808" s="196"/>
      <c r="CY808" s="196"/>
      <c r="CZ808" s="196"/>
      <c r="DA808" s="196"/>
      <c r="DB808" s="196"/>
      <c r="DC808" s="196"/>
      <c r="DD808" s="196"/>
      <c r="DE808" s="196"/>
      <c r="DF808" s="196"/>
      <c r="DG808" s="196"/>
      <c r="DH808" s="196"/>
      <c r="DI808" s="196"/>
      <c r="DJ808" s="196"/>
      <c r="DK808" s="196"/>
      <c r="DL808" s="196"/>
      <c r="DM808" s="196"/>
      <c r="DN808" s="196"/>
      <c r="DO808" s="196"/>
      <c r="DP808" s="196"/>
      <c r="DQ808" s="196"/>
      <c r="DR808" s="196"/>
      <c r="DS808" s="196"/>
      <c r="DT808" s="196"/>
      <c r="DU808" s="196"/>
      <c r="DV808" s="196"/>
      <c r="DW808" s="196"/>
      <c r="DX808" s="196"/>
      <c r="DY808" s="196"/>
      <c r="DZ808" s="196"/>
      <c r="EA808" s="196"/>
      <c r="EB808" s="196"/>
      <c r="EC808" s="196"/>
      <c r="ED808" s="196"/>
      <c r="EE808" s="196"/>
      <c r="EF808" s="196"/>
      <c r="EG808" s="196"/>
      <c r="EH808" s="196"/>
      <c r="EI808" s="196"/>
      <c r="EJ808" s="196"/>
      <c r="EK808" s="196"/>
      <c r="EL808" s="196"/>
      <c r="EM808" s="196"/>
      <c r="EN808" s="196"/>
      <c r="EO808" s="196"/>
      <c r="EP808" s="196"/>
      <c r="EQ808" s="196"/>
      <c r="ER808" s="196"/>
      <c r="ES808" s="196"/>
      <c r="ET808" s="196"/>
      <c r="EU808" s="196"/>
      <c r="EV808" s="196"/>
      <c r="EW808" s="196"/>
      <c r="EX808" s="196"/>
      <c r="EY808" s="196"/>
      <c r="EZ808" s="196"/>
      <c r="FA808" s="196"/>
      <c r="FB808" s="196"/>
      <c r="FC808" s="196"/>
      <c r="FD808" s="196"/>
      <c r="FE808" s="196"/>
      <c r="FF808" s="196"/>
      <c r="FG808" s="196"/>
      <c r="FH808" s="196"/>
      <c r="FI808" s="196"/>
      <c r="FJ808" s="196"/>
      <c r="FK808" s="196"/>
      <c r="FL808" s="196"/>
      <c r="FM808" s="196"/>
      <c r="FN808" s="196"/>
      <c r="FO808" s="196"/>
      <c r="FP808" s="196"/>
      <c r="FQ808" s="196"/>
      <c r="FR808" s="196"/>
      <c r="FS808" s="196"/>
      <c r="FT808" s="196"/>
      <c r="FU808" s="196"/>
      <c r="FV808" s="196"/>
      <c r="FW808" s="196"/>
      <c r="FX808" s="196"/>
      <c r="FY808" s="196"/>
      <c r="FZ808" s="196"/>
      <c r="GA808" s="196"/>
      <c r="GB808" s="196"/>
      <c r="GC808" s="196"/>
      <c r="GD808" s="196"/>
      <c r="GE808" s="196"/>
      <c r="GF808" s="196"/>
      <c r="GG808" s="196"/>
      <c r="GH808" s="196"/>
      <c r="GI808" s="196"/>
      <c r="GJ808" s="196"/>
      <c r="GK808" s="196"/>
      <c r="GL808" s="196"/>
      <c r="GM808" s="196"/>
      <c r="GN808" s="196"/>
      <c r="GO808" s="196"/>
      <c r="GP808" s="196"/>
      <c r="GQ808" s="196"/>
      <c r="GR808" s="196"/>
      <c r="GS808" s="196"/>
      <c r="GT808" s="196"/>
      <c r="GU808" s="196"/>
      <c r="GV808" s="196"/>
      <c r="GW808" s="196"/>
      <c r="GX808" s="196"/>
      <c r="GY808" s="196"/>
      <c r="GZ808" s="196"/>
      <c r="HA808" s="196"/>
      <c r="HB808" s="196"/>
      <c r="HC808" s="196"/>
      <c r="HD808" s="196"/>
      <c r="HE808" s="196"/>
      <c r="HF808" s="196"/>
      <c r="HG808" s="196"/>
      <c r="HH808" s="196"/>
      <c r="HI808" s="196"/>
      <c r="HJ808" s="196"/>
      <c r="HK808" s="196"/>
      <c r="HL808" s="196"/>
      <c r="HM808" s="196"/>
      <c r="HN808" s="196"/>
      <c r="HO808" s="196"/>
      <c r="HP808" s="196"/>
      <c r="HQ808" s="196"/>
      <c r="HR808" s="196"/>
      <c r="HS808" s="196"/>
      <c r="HT808" s="196"/>
      <c r="HU808" s="196"/>
      <c r="HV808" s="196"/>
      <c r="HW808" s="196"/>
      <c r="HX808" s="196"/>
      <c r="HY808" s="196"/>
      <c r="HZ808" s="196"/>
      <c r="IA808" s="196"/>
      <c r="IB808" s="196"/>
      <c r="IC808" s="196"/>
      <c r="ID808" s="196"/>
      <c r="IE808" s="196"/>
      <c r="IF808" s="196"/>
      <c r="IG808" s="196"/>
      <c r="IH808" s="196"/>
      <c r="II808" s="196"/>
      <c r="IJ808" s="196"/>
      <c r="IK808" s="196"/>
      <c r="IL808" s="196"/>
      <c r="IM808" s="196"/>
      <c r="IN808" s="196"/>
      <c r="IO808" s="196"/>
      <c r="IP808" s="196"/>
      <c r="IQ808" s="196"/>
      <c r="IR808" s="196"/>
      <c r="IS808" s="196"/>
      <c r="IT808" s="196"/>
      <c r="IU808" s="196"/>
      <c r="IV808" s="196"/>
      <c r="IW808" s="196"/>
      <c r="IX808" s="196"/>
      <c r="IY808" s="196"/>
      <c r="IZ808" s="196"/>
      <c r="JA808" s="196"/>
      <c r="JB808" s="196"/>
      <c r="JC808" s="196"/>
      <c r="JD808" s="196"/>
      <c r="JE808" s="196"/>
      <c r="JF808" s="196"/>
      <c r="JG808" s="196"/>
      <c r="JH808" s="196"/>
      <c r="JI808" s="196"/>
      <c r="JJ808" s="196"/>
      <c r="JK808" s="196"/>
      <c r="JL808" s="196"/>
      <c r="JM808" s="196"/>
      <c r="JN808" s="196"/>
      <c r="JO808" s="196"/>
      <c r="JP808" s="196"/>
      <c r="JQ808" s="196"/>
      <c r="JR808" s="196"/>
      <c r="JS808" s="196"/>
      <c r="JT808" s="196"/>
      <c r="JU808" s="196"/>
      <c r="JV808" s="196"/>
      <c r="JW808" s="196"/>
      <c r="JX808" s="196"/>
      <c r="JY808" s="196"/>
      <c r="JZ808" s="196"/>
      <c r="KA808" s="196"/>
      <c r="KB808" s="196"/>
      <c r="KC808" s="196"/>
      <c r="KD808" s="196"/>
      <c r="KE808" s="196"/>
      <c r="KF808" s="196"/>
      <c r="KG808" s="196"/>
      <c r="KH808" s="196"/>
      <c r="KI808" s="196"/>
      <c r="KJ808" s="196"/>
      <c r="KK808" s="196"/>
      <c r="KL808" s="196"/>
      <c r="KM808" s="196"/>
      <c r="KN808" s="196"/>
      <c r="KO808" s="196"/>
      <c r="KP808" s="196"/>
      <c r="KQ808" s="196"/>
      <c r="KR808" s="196"/>
      <c r="KS808" s="196"/>
      <c r="KT808" s="196"/>
      <c r="KU808" s="196"/>
      <c r="KV808" s="196"/>
      <c r="KW808" s="196"/>
      <c r="KX808" s="196"/>
      <c r="KY808" s="196"/>
      <c r="KZ808" s="196"/>
      <c r="LA808" s="196"/>
      <c r="LB808" s="196"/>
      <c r="LC808" s="196"/>
      <c r="LD808" s="196"/>
      <c r="LE808" s="196"/>
      <c r="LF808" s="196"/>
      <c r="LG808" s="196"/>
      <c r="LH808" s="196"/>
      <c r="LI808" s="196"/>
      <c r="LJ808" s="196"/>
      <c r="LK808" s="196"/>
      <c r="LL808" s="196"/>
      <c r="LM808" s="196"/>
      <c r="LN808" s="196"/>
      <c r="LO808" s="196"/>
      <c r="LP808" s="196"/>
      <c r="LQ808" s="196"/>
      <c r="LR808" s="196"/>
      <c r="LS808" s="196"/>
      <c r="LT808" s="196"/>
      <c r="LU808" s="196"/>
      <c r="LV808" s="196"/>
      <c r="LW808" s="196"/>
      <c r="LX808" s="196"/>
      <c r="LY808" s="196"/>
      <c r="LZ808" s="196"/>
      <c r="MA808" s="196"/>
      <c r="MB808" s="196"/>
      <c r="MC808" s="196"/>
      <c r="MD808" s="196"/>
      <c r="ME808" s="196"/>
      <c r="MF808" s="196"/>
      <c r="MG808" s="196"/>
      <c r="MH808" s="196"/>
      <c r="MI808" s="196"/>
      <c r="MJ808" s="196"/>
      <c r="MK808" s="196"/>
      <c r="ML808" s="196"/>
      <c r="MM808" s="196"/>
      <c r="MN808" s="196"/>
      <c r="MO808" s="196"/>
      <c r="MP808" s="196"/>
      <c r="MQ808" s="196"/>
      <c r="MR808" s="196"/>
      <c r="MS808" s="196"/>
      <c r="MT808" s="196"/>
      <c r="MU808" s="196"/>
      <c r="MV808" s="196"/>
      <c r="MW808" s="196"/>
      <c r="MX808" s="196"/>
      <c r="MY808" s="196"/>
      <c r="MZ808" s="196"/>
      <c r="NA808" s="196"/>
      <c r="NB808" s="196"/>
      <c r="NC808" s="196"/>
      <c r="ND808" s="196"/>
      <c r="NE808" s="196"/>
      <c r="NF808" s="196"/>
      <c r="NG808" s="196"/>
      <c r="NH808" s="196"/>
      <c r="NI808" s="196"/>
      <c r="NJ808" s="196"/>
      <c r="NK808" s="196"/>
      <c r="NL808" s="196"/>
      <c r="NM808" s="196"/>
      <c r="NN808" s="196"/>
      <c r="NO808" s="196"/>
      <c r="NP808" s="196"/>
      <c r="NQ808" s="196"/>
      <c r="NR808" s="196"/>
      <c r="NS808" s="196"/>
      <c r="NT808" s="196"/>
      <c r="NU808" s="196"/>
      <c r="NV808" s="196"/>
      <c r="NW808" s="196"/>
      <c r="NX808" s="196"/>
      <c r="NY808" s="196"/>
      <c r="NZ808" s="196"/>
      <c r="OA808" s="196"/>
      <c r="OB808" s="196"/>
      <c r="OC808" s="196"/>
      <c r="OD808" s="196"/>
      <c r="OE808" s="196"/>
      <c r="OF808" s="196"/>
      <c r="OG808" s="196"/>
      <c r="OH808" s="196"/>
      <c r="OI808" s="196"/>
      <c r="OJ808" s="196"/>
      <c r="OK808" s="196"/>
      <c r="OL808" s="196"/>
      <c r="AFC808" s="196"/>
      <c r="AFD808" s="196"/>
      <c r="AFE808" s="196"/>
      <c r="AFF808" s="196"/>
      <c r="AFG808" s="196"/>
      <c r="AFH808" s="196"/>
      <c r="AFI808" s="196"/>
      <c r="AFJ808" s="196"/>
      <c r="AFK808" s="196"/>
      <c r="AFL808" s="196"/>
      <c r="AFM808" s="196"/>
      <c r="AFN808" s="196"/>
      <c r="AFO808" s="196"/>
      <c r="AFP808" s="196"/>
      <c r="AFQ808" s="196"/>
      <c r="AFR808" s="196"/>
      <c r="AFS808" s="196"/>
      <c r="AFT808" s="196"/>
      <c r="AFU808" s="196"/>
      <c r="AFV808" s="196"/>
      <c r="AFW808" s="196"/>
      <c r="AFX808" s="196"/>
      <c r="AFY808" s="196"/>
      <c r="AFZ808" s="196"/>
      <c r="AGA808" s="196"/>
      <c r="AGB808" s="196"/>
      <c r="AGC808" s="196"/>
      <c r="AGD808" s="196"/>
      <c r="AGE808" s="196"/>
      <c r="AGF808" s="196"/>
      <c r="AGG808" s="196"/>
      <c r="AGH808" s="196"/>
      <c r="AGI808" s="196"/>
      <c r="AGJ808" s="196"/>
      <c r="AGK808" s="196"/>
      <c r="AGL808" s="196"/>
      <c r="AGM808" s="196"/>
      <c r="AGN808" s="196"/>
      <c r="AGO808" s="196"/>
      <c r="AGP808" s="196"/>
    </row>
    <row r="809" spans="1:874" ht="15.75" customHeight="1" x14ac:dyDescent="0.25">
      <c r="A809" s="196"/>
      <c r="B809" s="196"/>
      <c r="C809" s="196"/>
      <c r="D809" s="196"/>
      <c r="E809" s="196"/>
      <c r="F809" s="196"/>
      <c r="G809" s="196"/>
      <c r="H809" s="196"/>
      <c r="I809" s="196"/>
      <c r="J809" s="196"/>
      <c r="K809" s="196"/>
      <c r="L809" s="206"/>
      <c r="M809" s="196"/>
      <c r="N809" s="196"/>
      <c r="O809" s="196"/>
      <c r="P809" s="196"/>
      <c r="Q809" s="196"/>
      <c r="R809" s="196"/>
      <c r="S809" s="196"/>
      <c r="T809" s="196"/>
      <c r="U809" s="196"/>
      <c r="V809" s="196"/>
      <c r="W809" s="196"/>
      <c r="X809" s="196"/>
      <c r="Y809" s="196"/>
      <c r="Z809" s="196"/>
      <c r="AA809" s="196"/>
      <c r="AB809" s="196"/>
      <c r="AC809" s="196"/>
      <c r="AD809" s="196"/>
      <c r="AE809" s="196"/>
      <c r="AF809" s="196"/>
      <c r="AG809" s="196"/>
      <c r="AH809" s="196"/>
      <c r="AI809" s="196"/>
      <c r="AJ809" s="196"/>
      <c r="AK809" s="196"/>
      <c r="AL809" s="196"/>
      <c r="AM809" s="196"/>
      <c r="AN809" s="196"/>
      <c r="AO809" s="196"/>
      <c r="AP809" s="196"/>
      <c r="AQ809" s="196"/>
      <c r="AR809" s="196"/>
      <c r="AS809" s="196"/>
      <c r="AT809" s="196"/>
      <c r="AU809" s="196"/>
      <c r="AV809" s="196"/>
      <c r="AW809" s="196"/>
      <c r="AX809" s="196"/>
      <c r="AY809" s="196"/>
      <c r="AZ809" s="196"/>
      <c r="BA809" s="196"/>
      <c r="BB809" s="196"/>
      <c r="BC809" s="196"/>
      <c r="BD809" s="196"/>
      <c r="BE809" s="196"/>
      <c r="BF809" s="196"/>
      <c r="BG809" s="196"/>
      <c r="BH809" s="196"/>
      <c r="BI809" s="196"/>
      <c r="BJ809" s="196"/>
      <c r="BK809" s="196"/>
      <c r="BL809" s="196"/>
      <c r="BM809" s="196"/>
      <c r="BN809" s="196"/>
      <c r="BO809" s="196"/>
      <c r="BP809" s="196"/>
      <c r="BQ809" s="196"/>
      <c r="BR809" s="196"/>
      <c r="BS809" s="196"/>
      <c r="BT809" s="196"/>
      <c r="BU809" s="196"/>
      <c r="BV809" s="196"/>
      <c r="BW809" s="196"/>
      <c r="BX809" s="196"/>
      <c r="BY809" s="196"/>
      <c r="BZ809" s="196"/>
      <c r="CA809" s="196"/>
      <c r="CB809" s="196"/>
      <c r="CC809" s="196"/>
      <c r="CD809" s="196"/>
      <c r="CE809" s="196"/>
      <c r="CF809" s="196"/>
      <c r="CG809" s="196"/>
      <c r="CH809" s="196"/>
      <c r="CI809" s="196"/>
      <c r="CJ809" s="196"/>
      <c r="CK809" s="196"/>
      <c r="CL809" s="196"/>
      <c r="CM809" s="196"/>
      <c r="CN809" s="196"/>
      <c r="CO809" s="196"/>
      <c r="CP809" s="196"/>
      <c r="CQ809" s="196"/>
      <c r="CR809" s="196"/>
      <c r="CS809" s="196"/>
      <c r="CT809" s="196"/>
      <c r="CU809" s="196"/>
      <c r="CV809" s="196"/>
      <c r="CW809" s="196"/>
      <c r="CX809" s="196"/>
      <c r="CY809" s="196"/>
      <c r="CZ809" s="196"/>
      <c r="DA809" s="196"/>
      <c r="DB809" s="196"/>
      <c r="DC809" s="196"/>
      <c r="DD809" s="196"/>
      <c r="DE809" s="196"/>
      <c r="DF809" s="196"/>
      <c r="DG809" s="196"/>
      <c r="DH809" s="196"/>
      <c r="DI809" s="196"/>
      <c r="DJ809" s="196"/>
      <c r="DK809" s="196"/>
      <c r="DL809" s="196"/>
      <c r="DM809" s="196"/>
      <c r="DN809" s="196"/>
      <c r="DO809" s="196"/>
      <c r="DP809" s="196"/>
      <c r="DQ809" s="196"/>
      <c r="DR809" s="196"/>
      <c r="DS809" s="196"/>
      <c r="DT809" s="196"/>
      <c r="DU809" s="196"/>
      <c r="DV809" s="196"/>
      <c r="DW809" s="196"/>
      <c r="DX809" s="196"/>
      <c r="DY809" s="196"/>
      <c r="DZ809" s="196"/>
      <c r="EA809" s="196"/>
      <c r="EB809" s="196"/>
      <c r="EC809" s="196"/>
      <c r="ED809" s="196"/>
      <c r="EE809" s="196"/>
      <c r="EF809" s="196"/>
      <c r="EG809" s="196"/>
      <c r="EH809" s="196"/>
      <c r="EI809" s="196"/>
      <c r="EJ809" s="196"/>
      <c r="EK809" s="196"/>
      <c r="EL809" s="196"/>
      <c r="EM809" s="196"/>
      <c r="EN809" s="196"/>
      <c r="EO809" s="196"/>
      <c r="EP809" s="196"/>
      <c r="EQ809" s="196"/>
      <c r="ER809" s="196"/>
      <c r="ES809" s="196"/>
      <c r="ET809" s="196"/>
      <c r="EU809" s="196"/>
      <c r="EV809" s="196"/>
      <c r="EW809" s="196"/>
      <c r="EX809" s="196"/>
      <c r="EY809" s="196"/>
      <c r="EZ809" s="196"/>
      <c r="FA809" s="196"/>
      <c r="FB809" s="196"/>
      <c r="FC809" s="196"/>
      <c r="FD809" s="196"/>
      <c r="FE809" s="196"/>
      <c r="FF809" s="196"/>
      <c r="FG809" s="196"/>
      <c r="FH809" s="196"/>
      <c r="FI809" s="196"/>
      <c r="FJ809" s="196"/>
      <c r="FK809" s="196"/>
      <c r="FL809" s="196"/>
      <c r="FM809" s="196"/>
      <c r="FN809" s="196"/>
      <c r="FO809" s="196"/>
      <c r="FP809" s="196"/>
      <c r="FQ809" s="196"/>
      <c r="FR809" s="196"/>
      <c r="FS809" s="196"/>
      <c r="FT809" s="196"/>
      <c r="FU809" s="196"/>
      <c r="FV809" s="196"/>
      <c r="FW809" s="196"/>
      <c r="FX809" s="196"/>
      <c r="FY809" s="196"/>
      <c r="FZ809" s="196"/>
      <c r="GA809" s="196"/>
      <c r="GB809" s="196"/>
      <c r="GC809" s="196"/>
      <c r="GD809" s="196"/>
      <c r="GE809" s="196"/>
      <c r="GF809" s="196"/>
      <c r="GG809" s="196"/>
      <c r="GH809" s="196"/>
      <c r="GI809" s="196"/>
      <c r="GJ809" s="196"/>
      <c r="GK809" s="196"/>
      <c r="GL809" s="196"/>
      <c r="GM809" s="196"/>
      <c r="GN809" s="196"/>
      <c r="GO809" s="196"/>
      <c r="GP809" s="196"/>
      <c r="GQ809" s="196"/>
      <c r="GR809" s="196"/>
      <c r="GS809" s="196"/>
      <c r="GT809" s="196"/>
      <c r="GU809" s="196"/>
      <c r="GV809" s="196"/>
      <c r="GW809" s="196"/>
      <c r="GX809" s="196"/>
      <c r="GY809" s="196"/>
      <c r="GZ809" s="196"/>
      <c r="HA809" s="196"/>
      <c r="HB809" s="196"/>
      <c r="HC809" s="196"/>
      <c r="HD809" s="196"/>
      <c r="HE809" s="196"/>
      <c r="HF809" s="196"/>
      <c r="HG809" s="196"/>
      <c r="HH809" s="196"/>
      <c r="HI809" s="196"/>
      <c r="HJ809" s="196"/>
      <c r="HK809" s="196"/>
      <c r="HL809" s="196"/>
      <c r="HM809" s="196"/>
      <c r="HN809" s="196"/>
      <c r="HO809" s="196"/>
      <c r="HP809" s="196"/>
      <c r="HQ809" s="196"/>
      <c r="HR809" s="196"/>
      <c r="HS809" s="196"/>
      <c r="HT809" s="196"/>
      <c r="HU809" s="196"/>
      <c r="HV809" s="196"/>
      <c r="HW809" s="196"/>
      <c r="HX809" s="196"/>
      <c r="HY809" s="196"/>
      <c r="HZ809" s="196"/>
      <c r="IA809" s="196"/>
      <c r="IB809" s="196"/>
      <c r="IC809" s="196"/>
      <c r="ID809" s="196"/>
      <c r="IE809" s="196"/>
      <c r="IF809" s="196"/>
      <c r="IG809" s="196"/>
      <c r="IH809" s="196"/>
      <c r="II809" s="196"/>
      <c r="IJ809" s="196"/>
      <c r="IK809" s="196"/>
      <c r="IL809" s="196"/>
      <c r="IM809" s="196"/>
      <c r="IN809" s="196"/>
      <c r="IO809" s="196"/>
      <c r="IP809" s="196"/>
      <c r="IQ809" s="196"/>
      <c r="IR809" s="196"/>
      <c r="IS809" s="196"/>
      <c r="IT809" s="196"/>
      <c r="IU809" s="196"/>
      <c r="IV809" s="196"/>
      <c r="IW809" s="196"/>
      <c r="IX809" s="196"/>
      <c r="IY809" s="196"/>
      <c r="IZ809" s="196"/>
      <c r="JA809" s="196"/>
      <c r="JB809" s="196"/>
      <c r="JC809" s="196"/>
      <c r="JD809" s="196"/>
      <c r="JE809" s="196"/>
      <c r="JF809" s="196"/>
      <c r="JG809" s="196"/>
      <c r="JH809" s="196"/>
      <c r="JI809" s="196"/>
      <c r="JJ809" s="196"/>
      <c r="JK809" s="196"/>
      <c r="JL809" s="196"/>
      <c r="JM809" s="196"/>
      <c r="JN809" s="196"/>
      <c r="JO809" s="196"/>
      <c r="JP809" s="196"/>
      <c r="JQ809" s="196"/>
      <c r="JR809" s="196"/>
      <c r="JS809" s="196"/>
      <c r="JT809" s="196"/>
      <c r="JU809" s="196"/>
      <c r="JV809" s="196"/>
      <c r="JW809" s="196"/>
      <c r="JX809" s="196"/>
      <c r="JY809" s="196"/>
      <c r="JZ809" s="196"/>
      <c r="KA809" s="196"/>
      <c r="KB809" s="196"/>
      <c r="KC809" s="196"/>
      <c r="KD809" s="196"/>
      <c r="KE809" s="196"/>
      <c r="KF809" s="196"/>
      <c r="KG809" s="196"/>
      <c r="KH809" s="196"/>
      <c r="KI809" s="196"/>
      <c r="KJ809" s="196"/>
      <c r="KK809" s="196"/>
      <c r="KL809" s="196"/>
      <c r="KM809" s="196"/>
      <c r="KN809" s="196"/>
      <c r="KO809" s="196"/>
      <c r="KP809" s="196"/>
      <c r="KQ809" s="196"/>
      <c r="KR809" s="196"/>
      <c r="KS809" s="196"/>
      <c r="KT809" s="196"/>
      <c r="KU809" s="196"/>
      <c r="KV809" s="196"/>
      <c r="KW809" s="196"/>
      <c r="KX809" s="196"/>
      <c r="KY809" s="196"/>
      <c r="KZ809" s="196"/>
      <c r="LA809" s="196"/>
      <c r="LB809" s="196"/>
      <c r="LC809" s="196"/>
      <c r="LD809" s="196"/>
      <c r="LE809" s="196"/>
      <c r="LF809" s="196"/>
      <c r="LG809" s="196"/>
      <c r="LH809" s="196"/>
      <c r="LI809" s="196"/>
      <c r="LJ809" s="196"/>
      <c r="LK809" s="196"/>
      <c r="LL809" s="196"/>
      <c r="LM809" s="196"/>
      <c r="LN809" s="196"/>
      <c r="LO809" s="196"/>
      <c r="LP809" s="196"/>
      <c r="LQ809" s="196"/>
      <c r="LR809" s="196"/>
      <c r="LS809" s="196"/>
      <c r="LT809" s="196"/>
      <c r="LU809" s="196"/>
      <c r="LV809" s="196"/>
      <c r="LW809" s="196"/>
      <c r="LX809" s="196"/>
      <c r="LY809" s="196"/>
      <c r="LZ809" s="196"/>
      <c r="MA809" s="196"/>
      <c r="MB809" s="196"/>
      <c r="MC809" s="196"/>
      <c r="MD809" s="196"/>
      <c r="ME809" s="196"/>
      <c r="MF809" s="196"/>
      <c r="MG809" s="196"/>
      <c r="MH809" s="196"/>
      <c r="MI809" s="196"/>
      <c r="MJ809" s="196"/>
      <c r="MK809" s="196"/>
      <c r="ML809" s="196"/>
      <c r="MM809" s="196"/>
      <c r="MN809" s="196"/>
      <c r="MO809" s="196"/>
      <c r="MP809" s="196"/>
      <c r="MQ809" s="196"/>
      <c r="MR809" s="196"/>
      <c r="MS809" s="196"/>
      <c r="MT809" s="196"/>
      <c r="MU809" s="196"/>
      <c r="MV809" s="196"/>
      <c r="MW809" s="196"/>
      <c r="MX809" s="196"/>
      <c r="MY809" s="196"/>
      <c r="MZ809" s="196"/>
      <c r="NA809" s="196"/>
      <c r="NB809" s="196"/>
      <c r="NC809" s="196"/>
      <c r="ND809" s="196"/>
      <c r="NE809" s="196"/>
      <c r="NF809" s="196"/>
      <c r="NG809" s="196"/>
      <c r="NH809" s="196"/>
      <c r="NI809" s="196"/>
      <c r="NJ809" s="196"/>
      <c r="NK809" s="196"/>
      <c r="NL809" s="196"/>
      <c r="NM809" s="196"/>
      <c r="NN809" s="196"/>
      <c r="NO809" s="196"/>
      <c r="NP809" s="196"/>
      <c r="NQ809" s="196"/>
      <c r="NR809" s="196"/>
      <c r="NS809" s="196"/>
      <c r="NT809" s="196"/>
      <c r="NU809" s="196"/>
      <c r="NV809" s="196"/>
      <c r="NW809" s="196"/>
      <c r="NX809" s="196"/>
      <c r="NY809" s="196"/>
      <c r="NZ809" s="196"/>
      <c r="OA809" s="196"/>
      <c r="OB809" s="196"/>
      <c r="OC809" s="196"/>
      <c r="OD809" s="196"/>
      <c r="OE809" s="196"/>
      <c r="OF809" s="196"/>
      <c r="OG809" s="196"/>
      <c r="OH809" s="196"/>
      <c r="OI809" s="196"/>
      <c r="OJ809" s="196"/>
      <c r="OK809" s="196"/>
      <c r="OL809" s="196"/>
      <c r="AFC809" s="196"/>
      <c r="AFD809" s="196"/>
      <c r="AFE809" s="196"/>
      <c r="AFF809" s="196"/>
      <c r="AFG809" s="196"/>
      <c r="AFH809" s="196"/>
      <c r="AFI809" s="196"/>
      <c r="AFJ809" s="196"/>
      <c r="AFK809" s="196"/>
      <c r="AFL809" s="196"/>
      <c r="AFM809" s="196"/>
      <c r="AFN809" s="196"/>
      <c r="AFO809" s="196"/>
      <c r="AFP809" s="196"/>
      <c r="AFQ809" s="196"/>
      <c r="AFR809" s="196"/>
      <c r="AFS809" s="196"/>
      <c r="AFT809" s="196"/>
      <c r="AFU809" s="196"/>
      <c r="AFV809" s="196"/>
      <c r="AFW809" s="196"/>
      <c r="AFX809" s="196"/>
      <c r="AFY809" s="196"/>
      <c r="AFZ809" s="196"/>
      <c r="AGA809" s="196"/>
      <c r="AGB809" s="196"/>
      <c r="AGC809" s="196"/>
      <c r="AGD809" s="196"/>
      <c r="AGE809" s="196"/>
      <c r="AGF809" s="196"/>
      <c r="AGG809" s="196"/>
      <c r="AGH809" s="196"/>
      <c r="AGI809" s="196"/>
      <c r="AGJ809" s="196"/>
      <c r="AGK809" s="196"/>
      <c r="AGL809" s="196"/>
      <c r="AGM809" s="196"/>
      <c r="AGN809" s="196"/>
      <c r="AGO809" s="196"/>
      <c r="AGP809" s="196"/>
    </row>
    <row r="810" spans="1:874" ht="15.75" customHeight="1" x14ac:dyDescent="0.25">
      <c r="A810" s="196"/>
      <c r="B810" s="196"/>
      <c r="C810" s="196"/>
      <c r="D810" s="196"/>
      <c r="E810" s="196"/>
      <c r="F810" s="196"/>
      <c r="G810" s="196"/>
      <c r="H810" s="196"/>
      <c r="I810" s="196"/>
      <c r="J810" s="196"/>
      <c r="K810" s="196"/>
      <c r="L810" s="206"/>
      <c r="M810" s="196"/>
      <c r="N810" s="196"/>
      <c r="O810" s="196"/>
      <c r="P810" s="196"/>
      <c r="Q810" s="196"/>
      <c r="R810" s="196"/>
      <c r="S810" s="196"/>
      <c r="T810" s="196"/>
      <c r="U810" s="196"/>
      <c r="V810" s="196"/>
      <c r="W810" s="196"/>
      <c r="X810" s="196"/>
      <c r="Y810" s="196"/>
      <c r="Z810" s="196"/>
      <c r="AA810" s="196"/>
      <c r="AB810" s="196"/>
      <c r="AC810" s="196"/>
      <c r="AD810" s="196"/>
      <c r="AE810" s="196"/>
      <c r="AF810" s="196"/>
      <c r="AG810" s="196"/>
      <c r="AH810" s="196"/>
      <c r="AI810" s="196"/>
      <c r="AJ810" s="196"/>
      <c r="AK810" s="196"/>
      <c r="AL810" s="196"/>
      <c r="AM810" s="196"/>
      <c r="AN810" s="196"/>
      <c r="AO810" s="196"/>
      <c r="AP810" s="196"/>
      <c r="AQ810" s="196"/>
      <c r="AR810" s="196"/>
      <c r="AS810" s="196"/>
      <c r="AT810" s="196"/>
      <c r="AU810" s="196"/>
      <c r="AV810" s="196"/>
      <c r="AW810" s="196"/>
      <c r="AX810" s="196"/>
      <c r="AY810" s="196"/>
      <c r="AZ810" s="196"/>
      <c r="BA810" s="196"/>
      <c r="BB810" s="196"/>
      <c r="BC810" s="196"/>
      <c r="BD810" s="196"/>
      <c r="BE810" s="196"/>
      <c r="BF810" s="196"/>
      <c r="BG810" s="196"/>
      <c r="BH810" s="196"/>
      <c r="BI810" s="196"/>
      <c r="BJ810" s="196"/>
      <c r="BK810" s="196"/>
      <c r="BL810" s="196"/>
      <c r="BM810" s="196"/>
      <c r="BN810" s="196"/>
      <c r="BO810" s="196"/>
      <c r="BP810" s="196"/>
      <c r="BQ810" s="196"/>
      <c r="BR810" s="196"/>
      <c r="BS810" s="196"/>
      <c r="BT810" s="196"/>
      <c r="BU810" s="196"/>
      <c r="BV810" s="196"/>
      <c r="BW810" s="196"/>
      <c r="BX810" s="196"/>
      <c r="BY810" s="196"/>
      <c r="BZ810" s="196"/>
      <c r="CA810" s="196"/>
      <c r="CB810" s="196"/>
      <c r="CC810" s="196"/>
      <c r="CD810" s="196"/>
      <c r="CE810" s="196"/>
      <c r="CF810" s="196"/>
      <c r="CG810" s="196"/>
      <c r="CH810" s="196"/>
      <c r="CI810" s="196"/>
      <c r="CJ810" s="196"/>
      <c r="CK810" s="196"/>
      <c r="CL810" s="196"/>
      <c r="CM810" s="196"/>
      <c r="CN810" s="196"/>
      <c r="CO810" s="196"/>
      <c r="CP810" s="196"/>
      <c r="CQ810" s="196"/>
      <c r="CR810" s="196"/>
      <c r="CS810" s="196"/>
      <c r="CT810" s="196"/>
      <c r="CU810" s="196"/>
      <c r="CV810" s="196"/>
      <c r="CW810" s="196"/>
      <c r="CX810" s="196"/>
      <c r="CY810" s="196"/>
      <c r="CZ810" s="196"/>
      <c r="DA810" s="196"/>
      <c r="DB810" s="196"/>
      <c r="DC810" s="196"/>
      <c r="DD810" s="196"/>
      <c r="DE810" s="196"/>
      <c r="DF810" s="196"/>
      <c r="DG810" s="196"/>
      <c r="DH810" s="196"/>
      <c r="DI810" s="196"/>
      <c r="DJ810" s="196"/>
      <c r="DK810" s="196"/>
      <c r="DL810" s="196"/>
      <c r="DM810" s="196"/>
      <c r="DN810" s="196"/>
      <c r="DO810" s="196"/>
      <c r="DP810" s="196"/>
      <c r="DQ810" s="196"/>
      <c r="DR810" s="196"/>
      <c r="DS810" s="196"/>
      <c r="DT810" s="196"/>
      <c r="DU810" s="196"/>
      <c r="DV810" s="196"/>
      <c r="DW810" s="196"/>
      <c r="DX810" s="196"/>
      <c r="DY810" s="196"/>
      <c r="DZ810" s="196"/>
      <c r="EA810" s="196"/>
      <c r="EB810" s="196"/>
      <c r="EC810" s="196"/>
      <c r="ED810" s="196"/>
      <c r="EE810" s="196"/>
      <c r="EF810" s="196"/>
      <c r="EG810" s="196"/>
      <c r="EH810" s="196"/>
      <c r="EI810" s="196"/>
      <c r="EJ810" s="196"/>
      <c r="EK810" s="196"/>
      <c r="EL810" s="196"/>
      <c r="EM810" s="196"/>
      <c r="EN810" s="196"/>
      <c r="EO810" s="196"/>
      <c r="EP810" s="196"/>
      <c r="EQ810" s="196"/>
      <c r="ER810" s="196"/>
      <c r="ES810" s="196"/>
      <c r="ET810" s="196"/>
      <c r="EU810" s="196"/>
      <c r="EV810" s="196"/>
      <c r="EW810" s="196"/>
      <c r="EX810" s="196"/>
      <c r="EY810" s="196"/>
      <c r="EZ810" s="196"/>
      <c r="FA810" s="196"/>
      <c r="FB810" s="196"/>
      <c r="FC810" s="196"/>
      <c r="FD810" s="196"/>
      <c r="FE810" s="196"/>
      <c r="FF810" s="196"/>
      <c r="FG810" s="196"/>
      <c r="FH810" s="196"/>
      <c r="FI810" s="196"/>
      <c r="FJ810" s="196"/>
      <c r="FK810" s="196"/>
      <c r="FL810" s="196"/>
      <c r="FM810" s="196"/>
      <c r="FN810" s="196"/>
      <c r="FO810" s="196"/>
      <c r="FP810" s="196"/>
      <c r="FQ810" s="196"/>
      <c r="FR810" s="196"/>
      <c r="FS810" s="196"/>
      <c r="FT810" s="196"/>
      <c r="FU810" s="196"/>
      <c r="FV810" s="196"/>
      <c r="FW810" s="196"/>
      <c r="FX810" s="196"/>
      <c r="FY810" s="196"/>
      <c r="FZ810" s="196"/>
      <c r="GA810" s="196"/>
      <c r="GB810" s="196"/>
      <c r="GC810" s="196"/>
      <c r="GD810" s="196"/>
      <c r="GE810" s="196"/>
      <c r="GF810" s="196"/>
      <c r="GG810" s="196"/>
      <c r="GH810" s="196"/>
      <c r="GI810" s="196"/>
      <c r="GJ810" s="196"/>
      <c r="GK810" s="196"/>
      <c r="GL810" s="196"/>
      <c r="GM810" s="196"/>
      <c r="GN810" s="196"/>
      <c r="GO810" s="196"/>
      <c r="GP810" s="196"/>
      <c r="GQ810" s="196"/>
      <c r="GR810" s="196"/>
      <c r="GS810" s="196"/>
      <c r="GT810" s="196"/>
      <c r="GU810" s="196"/>
      <c r="GV810" s="196"/>
      <c r="GW810" s="196"/>
      <c r="GX810" s="196"/>
      <c r="GY810" s="196"/>
      <c r="GZ810" s="196"/>
      <c r="HA810" s="196"/>
      <c r="HB810" s="196"/>
      <c r="HC810" s="196"/>
      <c r="HD810" s="196"/>
      <c r="HE810" s="196"/>
      <c r="HF810" s="196"/>
      <c r="HG810" s="196"/>
      <c r="HH810" s="196"/>
      <c r="HI810" s="196"/>
      <c r="HJ810" s="196"/>
      <c r="HK810" s="196"/>
      <c r="HL810" s="196"/>
      <c r="HM810" s="196"/>
      <c r="HN810" s="196"/>
      <c r="HO810" s="196"/>
      <c r="HP810" s="196"/>
      <c r="HQ810" s="196"/>
      <c r="HR810" s="196"/>
      <c r="HS810" s="196"/>
      <c r="HT810" s="196"/>
      <c r="HU810" s="196"/>
      <c r="HV810" s="196"/>
      <c r="HW810" s="196"/>
      <c r="HX810" s="196"/>
      <c r="HY810" s="196"/>
      <c r="HZ810" s="196"/>
      <c r="IA810" s="196"/>
      <c r="IB810" s="196"/>
      <c r="IC810" s="196"/>
      <c r="ID810" s="196"/>
      <c r="IE810" s="196"/>
      <c r="IF810" s="196"/>
      <c r="IG810" s="196"/>
      <c r="IH810" s="196"/>
      <c r="II810" s="196"/>
      <c r="IJ810" s="196"/>
      <c r="IK810" s="196"/>
      <c r="IL810" s="196"/>
      <c r="IM810" s="196"/>
      <c r="IN810" s="196"/>
      <c r="IO810" s="196"/>
      <c r="IP810" s="196"/>
      <c r="IQ810" s="196"/>
      <c r="IR810" s="196"/>
      <c r="IS810" s="196"/>
      <c r="IT810" s="196"/>
      <c r="IU810" s="196"/>
      <c r="IV810" s="196"/>
      <c r="IW810" s="196"/>
      <c r="IX810" s="196"/>
      <c r="IY810" s="196"/>
      <c r="IZ810" s="196"/>
      <c r="JA810" s="196"/>
      <c r="JB810" s="196"/>
      <c r="JC810" s="196"/>
      <c r="JD810" s="196"/>
      <c r="JE810" s="196"/>
      <c r="JF810" s="196"/>
      <c r="JG810" s="196"/>
      <c r="JH810" s="196"/>
      <c r="JI810" s="196"/>
      <c r="JJ810" s="196"/>
      <c r="JK810" s="196"/>
      <c r="JL810" s="196"/>
      <c r="JM810" s="196"/>
      <c r="JN810" s="196"/>
      <c r="JO810" s="196"/>
      <c r="JP810" s="196"/>
      <c r="JQ810" s="196"/>
      <c r="JR810" s="196"/>
      <c r="JS810" s="196"/>
      <c r="JT810" s="196"/>
      <c r="JU810" s="196"/>
      <c r="JV810" s="196"/>
      <c r="JW810" s="196"/>
      <c r="JX810" s="196"/>
      <c r="JY810" s="196"/>
      <c r="JZ810" s="196"/>
      <c r="KA810" s="196"/>
      <c r="KB810" s="196"/>
      <c r="KC810" s="196"/>
      <c r="KD810" s="196"/>
      <c r="KE810" s="196"/>
      <c r="KF810" s="196"/>
      <c r="KG810" s="196"/>
      <c r="KH810" s="196"/>
      <c r="KI810" s="196"/>
      <c r="KJ810" s="196"/>
      <c r="KK810" s="196"/>
      <c r="KL810" s="196"/>
      <c r="KM810" s="196"/>
      <c r="KN810" s="196"/>
      <c r="KO810" s="196"/>
      <c r="KP810" s="196"/>
      <c r="KQ810" s="196"/>
      <c r="KR810" s="196"/>
      <c r="KS810" s="196"/>
      <c r="KT810" s="196"/>
      <c r="KU810" s="196"/>
      <c r="KV810" s="196"/>
      <c r="KW810" s="196"/>
      <c r="KX810" s="196"/>
      <c r="KY810" s="196"/>
      <c r="KZ810" s="196"/>
      <c r="LA810" s="196"/>
      <c r="LB810" s="196"/>
      <c r="LC810" s="196"/>
      <c r="LD810" s="196"/>
      <c r="LE810" s="196"/>
      <c r="LF810" s="196"/>
      <c r="LG810" s="196"/>
      <c r="LH810" s="196"/>
      <c r="LI810" s="196"/>
      <c r="LJ810" s="196"/>
      <c r="LK810" s="196"/>
      <c r="LL810" s="196"/>
      <c r="LM810" s="196"/>
      <c r="LN810" s="196"/>
      <c r="LO810" s="196"/>
      <c r="LP810" s="196"/>
      <c r="LQ810" s="196"/>
      <c r="LR810" s="196"/>
      <c r="LS810" s="196"/>
      <c r="LT810" s="196"/>
      <c r="LU810" s="196"/>
      <c r="LV810" s="196"/>
      <c r="LW810" s="196"/>
      <c r="LX810" s="196"/>
      <c r="LY810" s="196"/>
      <c r="LZ810" s="196"/>
      <c r="MA810" s="196"/>
      <c r="MB810" s="196"/>
      <c r="MC810" s="196"/>
      <c r="MD810" s="196"/>
      <c r="ME810" s="196"/>
      <c r="MF810" s="196"/>
      <c r="MG810" s="196"/>
      <c r="MH810" s="196"/>
      <c r="MI810" s="196"/>
      <c r="MJ810" s="196"/>
      <c r="MK810" s="196"/>
      <c r="ML810" s="196"/>
      <c r="MM810" s="196"/>
      <c r="MN810" s="196"/>
      <c r="MO810" s="196"/>
      <c r="MP810" s="196"/>
      <c r="MQ810" s="196"/>
      <c r="MR810" s="196"/>
      <c r="MS810" s="196"/>
      <c r="MT810" s="196"/>
      <c r="MU810" s="196"/>
      <c r="MV810" s="196"/>
      <c r="MW810" s="196"/>
      <c r="MX810" s="196"/>
      <c r="MY810" s="196"/>
      <c r="MZ810" s="196"/>
      <c r="NA810" s="196"/>
      <c r="NB810" s="196"/>
      <c r="NC810" s="196"/>
      <c r="ND810" s="196"/>
      <c r="NE810" s="196"/>
      <c r="NF810" s="196"/>
      <c r="NG810" s="196"/>
      <c r="NH810" s="196"/>
      <c r="NI810" s="196"/>
      <c r="NJ810" s="196"/>
      <c r="NK810" s="196"/>
      <c r="NL810" s="196"/>
      <c r="NM810" s="196"/>
      <c r="NN810" s="196"/>
      <c r="NO810" s="196"/>
      <c r="NP810" s="196"/>
      <c r="NQ810" s="196"/>
      <c r="NR810" s="196"/>
      <c r="NS810" s="196"/>
      <c r="NT810" s="196"/>
      <c r="NU810" s="196"/>
      <c r="NV810" s="196"/>
      <c r="NW810" s="196"/>
      <c r="NX810" s="196"/>
      <c r="NY810" s="196"/>
      <c r="NZ810" s="196"/>
      <c r="OA810" s="196"/>
      <c r="OB810" s="196"/>
      <c r="OC810" s="196"/>
      <c r="OD810" s="196"/>
      <c r="OE810" s="196"/>
      <c r="OF810" s="196"/>
      <c r="OG810" s="196"/>
      <c r="OH810" s="196"/>
      <c r="OI810" s="196"/>
      <c r="OJ810" s="196"/>
      <c r="OK810" s="196"/>
      <c r="OL810" s="196"/>
      <c r="AFC810" s="196"/>
      <c r="AFD810" s="196"/>
      <c r="AFE810" s="196"/>
      <c r="AFF810" s="196"/>
      <c r="AFG810" s="196"/>
      <c r="AFH810" s="196"/>
      <c r="AFI810" s="196"/>
      <c r="AFJ810" s="196"/>
      <c r="AFK810" s="196"/>
      <c r="AFL810" s="196"/>
      <c r="AFM810" s="196"/>
      <c r="AFN810" s="196"/>
      <c r="AFO810" s="196"/>
      <c r="AFP810" s="196"/>
      <c r="AFQ810" s="196"/>
      <c r="AFR810" s="196"/>
      <c r="AFS810" s="196"/>
      <c r="AFT810" s="196"/>
      <c r="AFU810" s="196"/>
      <c r="AFV810" s="196"/>
      <c r="AFW810" s="196"/>
      <c r="AFX810" s="196"/>
      <c r="AFY810" s="196"/>
      <c r="AFZ810" s="196"/>
      <c r="AGA810" s="196"/>
      <c r="AGB810" s="196"/>
      <c r="AGC810" s="196"/>
      <c r="AGD810" s="196"/>
      <c r="AGE810" s="196"/>
      <c r="AGF810" s="196"/>
      <c r="AGG810" s="196"/>
      <c r="AGH810" s="196"/>
      <c r="AGI810" s="196"/>
      <c r="AGJ810" s="196"/>
      <c r="AGK810" s="196"/>
      <c r="AGL810" s="196"/>
      <c r="AGM810" s="196"/>
      <c r="AGN810" s="196"/>
      <c r="AGO810" s="196"/>
      <c r="AGP810" s="196"/>
    </row>
    <row r="811" spans="1:874" ht="15.75" customHeight="1" x14ac:dyDescent="0.25">
      <c r="A811" s="196"/>
      <c r="B811" s="196"/>
      <c r="C811" s="196"/>
      <c r="D811" s="196"/>
      <c r="E811" s="196"/>
      <c r="F811" s="196"/>
      <c r="G811" s="196"/>
      <c r="H811" s="196"/>
      <c r="I811" s="196"/>
      <c r="J811" s="196"/>
      <c r="K811" s="196"/>
      <c r="L811" s="206"/>
      <c r="M811" s="196"/>
      <c r="N811" s="196"/>
      <c r="O811" s="196"/>
      <c r="P811" s="196"/>
      <c r="Q811" s="196"/>
      <c r="R811" s="196"/>
      <c r="S811" s="196"/>
      <c r="T811" s="196"/>
      <c r="U811" s="196"/>
      <c r="V811" s="196"/>
      <c r="W811" s="196"/>
      <c r="X811" s="196"/>
      <c r="Y811" s="196"/>
      <c r="Z811" s="196"/>
      <c r="AA811" s="196"/>
      <c r="AB811" s="196"/>
      <c r="AC811" s="196"/>
      <c r="AD811" s="196"/>
      <c r="AE811" s="196"/>
      <c r="AF811" s="196"/>
      <c r="AG811" s="196"/>
      <c r="AH811" s="196"/>
      <c r="AI811" s="196"/>
      <c r="AJ811" s="196"/>
      <c r="AK811" s="196"/>
      <c r="AL811" s="196"/>
      <c r="AM811" s="196"/>
      <c r="AN811" s="196"/>
      <c r="AO811" s="196"/>
      <c r="AP811" s="196"/>
      <c r="AQ811" s="196"/>
      <c r="AR811" s="196"/>
      <c r="AS811" s="196"/>
      <c r="AT811" s="196"/>
      <c r="AU811" s="196"/>
      <c r="AV811" s="196"/>
      <c r="AW811" s="196"/>
      <c r="AX811" s="196"/>
      <c r="AY811" s="196"/>
      <c r="AZ811" s="196"/>
      <c r="BA811" s="196"/>
      <c r="BB811" s="196"/>
      <c r="BC811" s="196"/>
      <c r="BD811" s="196"/>
      <c r="BE811" s="196"/>
      <c r="BF811" s="196"/>
      <c r="BG811" s="196"/>
      <c r="BH811" s="196"/>
      <c r="BI811" s="196"/>
      <c r="BJ811" s="196"/>
      <c r="BK811" s="196"/>
      <c r="BL811" s="196"/>
      <c r="BM811" s="196"/>
      <c r="BN811" s="196"/>
      <c r="BO811" s="196"/>
      <c r="BP811" s="196"/>
      <c r="BQ811" s="196"/>
      <c r="BR811" s="196"/>
      <c r="BS811" s="196"/>
      <c r="BT811" s="196"/>
      <c r="BU811" s="196"/>
      <c r="BV811" s="196"/>
      <c r="BW811" s="196"/>
      <c r="BX811" s="196"/>
      <c r="BY811" s="196"/>
      <c r="BZ811" s="196"/>
      <c r="CA811" s="196"/>
      <c r="CB811" s="196"/>
      <c r="CC811" s="196"/>
      <c r="CD811" s="196"/>
      <c r="CE811" s="196"/>
      <c r="CF811" s="196"/>
      <c r="CG811" s="196"/>
      <c r="CH811" s="196"/>
      <c r="CI811" s="196"/>
      <c r="CJ811" s="196"/>
      <c r="CK811" s="196"/>
      <c r="CL811" s="196"/>
      <c r="CM811" s="196"/>
      <c r="CN811" s="196"/>
      <c r="CO811" s="196"/>
      <c r="CP811" s="196"/>
      <c r="CQ811" s="196"/>
      <c r="CR811" s="196"/>
      <c r="CS811" s="196"/>
      <c r="CT811" s="196"/>
      <c r="CU811" s="196"/>
      <c r="CV811" s="196"/>
      <c r="CW811" s="196"/>
      <c r="CX811" s="196"/>
      <c r="CY811" s="196"/>
      <c r="CZ811" s="196"/>
      <c r="DA811" s="196"/>
      <c r="DB811" s="196"/>
      <c r="DC811" s="196"/>
      <c r="DD811" s="196"/>
      <c r="DE811" s="196"/>
      <c r="DF811" s="196"/>
      <c r="DG811" s="196"/>
      <c r="DH811" s="196"/>
      <c r="DI811" s="196"/>
      <c r="DJ811" s="196"/>
      <c r="DK811" s="196"/>
      <c r="DL811" s="196"/>
      <c r="DM811" s="196"/>
      <c r="DN811" s="196"/>
      <c r="DO811" s="196"/>
      <c r="DP811" s="196"/>
      <c r="DQ811" s="196"/>
      <c r="DR811" s="196"/>
      <c r="DS811" s="196"/>
      <c r="DT811" s="196"/>
      <c r="DU811" s="196"/>
      <c r="DV811" s="196"/>
      <c r="DW811" s="196"/>
      <c r="DX811" s="196"/>
      <c r="DY811" s="196"/>
      <c r="DZ811" s="196"/>
      <c r="EA811" s="196"/>
      <c r="EB811" s="196"/>
      <c r="EC811" s="196"/>
      <c r="ED811" s="196"/>
      <c r="EE811" s="196"/>
      <c r="EF811" s="196"/>
      <c r="EG811" s="196"/>
      <c r="EH811" s="196"/>
      <c r="EI811" s="196"/>
      <c r="EJ811" s="196"/>
      <c r="EK811" s="196"/>
      <c r="EL811" s="196"/>
      <c r="EM811" s="196"/>
      <c r="EN811" s="196"/>
      <c r="EO811" s="196"/>
      <c r="EP811" s="196"/>
      <c r="EQ811" s="196"/>
      <c r="ER811" s="196"/>
      <c r="ES811" s="196"/>
      <c r="ET811" s="196"/>
      <c r="EU811" s="196"/>
      <c r="EV811" s="196"/>
      <c r="EW811" s="196"/>
      <c r="EX811" s="196"/>
      <c r="EY811" s="196"/>
      <c r="EZ811" s="196"/>
      <c r="FA811" s="196"/>
      <c r="FB811" s="196"/>
      <c r="FC811" s="196"/>
      <c r="FD811" s="196"/>
      <c r="FE811" s="196"/>
      <c r="FF811" s="196"/>
      <c r="FG811" s="196"/>
      <c r="FH811" s="196"/>
      <c r="FI811" s="196"/>
      <c r="FJ811" s="196"/>
      <c r="FK811" s="196"/>
      <c r="FL811" s="196"/>
      <c r="FM811" s="196"/>
      <c r="FN811" s="196"/>
      <c r="FO811" s="196"/>
      <c r="FP811" s="196"/>
      <c r="FQ811" s="196"/>
      <c r="FR811" s="196"/>
      <c r="FS811" s="196"/>
      <c r="FT811" s="196"/>
      <c r="FU811" s="196"/>
      <c r="FV811" s="196"/>
      <c r="FW811" s="196"/>
      <c r="FX811" s="196"/>
      <c r="FY811" s="196"/>
      <c r="FZ811" s="196"/>
      <c r="GA811" s="196"/>
      <c r="GB811" s="196"/>
      <c r="GC811" s="196"/>
      <c r="GD811" s="196"/>
      <c r="GE811" s="196"/>
      <c r="GF811" s="196"/>
      <c r="GG811" s="196"/>
      <c r="GH811" s="196"/>
      <c r="GI811" s="196"/>
      <c r="GJ811" s="196"/>
      <c r="GK811" s="196"/>
      <c r="GL811" s="196"/>
      <c r="GM811" s="196"/>
      <c r="GN811" s="196"/>
      <c r="GO811" s="196"/>
      <c r="GP811" s="196"/>
      <c r="GQ811" s="196"/>
      <c r="GR811" s="196"/>
      <c r="GS811" s="196"/>
      <c r="GT811" s="196"/>
      <c r="GU811" s="196"/>
      <c r="GV811" s="196"/>
      <c r="GW811" s="196"/>
      <c r="GX811" s="196"/>
      <c r="GY811" s="196"/>
      <c r="GZ811" s="196"/>
      <c r="HA811" s="196"/>
      <c r="HB811" s="196"/>
      <c r="HC811" s="196"/>
      <c r="HD811" s="196"/>
      <c r="HE811" s="196"/>
      <c r="HF811" s="196"/>
      <c r="HG811" s="196"/>
      <c r="HH811" s="196"/>
      <c r="HI811" s="196"/>
      <c r="HJ811" s="196"/>
      <c r="HK811" s="196"/>
      <c r="HL811" s="196"/>
      <c r="HM811" s="196"/>
      <c r="HN811" s="196"/>
      <c r="HO811" s="196"/>
      <c r="HP811" s="196"/>
      <c r="HQ811" s="196"/>
      <c r="HR811" s="196"/>
      <c r="HS811" s="196"/>
      <c r="HT811" s="196"/>
      <c r="HU811" s="196"/>
      <c r="HV811" s="196"/>
      <c r="HW811" s="196"/>
      <c r="HX811" s="196"/>
      <c r="HY811" s="196"/>
      <c r="HZ811" s="196"/>
      <c r="IA811" s="196"/>
      <c r="IB811" s="196"/>
      <c r="IC811" s="196"/>
      <c r="ID811" s="196"/>
      <c r="IE811" s="196"/>
      <c r="IF811" s="196"/>
      <c r="IG811" s="196"/>
      <c r="IH811" s="196"/>
      <c r="II811" s="196"/>
      <c r="IJ811" s="196"/>
      <c r="IK811" s="196"/>
      <c r="IL811" s="196"/>
      <c r="IM811" s="196"/>
      <c r="IN811" s="196"/>
      <c r="IO811" s="196"/>
      <c r="IP811" s="196"/>
      <c r="IQ811" s="196"/>
      <c r="IR811" s="196"/>
      <c r="IS811" s="196"/>
      <c r="IT811" s="196"/>
      <c r="IU811" s="196"/>
      <c r="IV811" s="196"/>
      <c r="IW811" s="196"/>
      <c r="IX811" s="196"/>
      <c r="IY811" s="196"/>
      <c r="IZ811" s="196"/>
      <c r="JA811" s="196"/>
      <c r="JB811" s="196"/>
      <c r="JC811" s="196"/>
      <c r="JD811" s="196"/>
      <c r="JE811" s="196"/>
      <c r="JF811" s="196"/>
      <c r="JG811" s="196"/>
      <c r="JH811" s="196"/>
      <c r="JI811" s="196"/>
      <c r="JJ811" s="196"/>
      <c r="JK811" s="196"/>
      <c r="JL811" s="196"/>
      <c r="JM811" s="196"/>
      <c r="JN811" s="196"/>
      <c r="JO811" s="196"/>
      <c r="JP811" s="196"/>
      <c r="JQ811" s="196"/>
      <c r="JR811" s="196"/>
      <c r="JS811" s="196"/>
      <c r="JT811" s="196"/>
      <c r="JU811" s="196"/>
      <c r="JV811" s="196"/>
      <c r="JW811" s="196"/>
      <c r="JX811" s="196"/>
      <c r="JY811" s="196"/>
      <c r="JZ811" s="196"/>
      <c r="KA811" s="196"/>
      <c r="KB811" s="196"/>
      <c r="KC811" s="196"/>
      <c r="KD811" s="196"/>
      <c r="KE811" s="196"/>
      <c r="KF811" s="196"/>
      <c r="KG811" s="196"/>
      <c r="KH811" s="196"/>
      <c r="KI811" s="196"/>
      <c r="KJ811" s="196"/>
      <c r="KK811" s="196"/>
      <c r="KL811" s="196"/>
      <c r="KM811" s="196"/>
      <c r="KN811" s="196"/>
      <c r="KO811" s="196"/>
      <c r="KP811" s="196"/>
      <c r="KQ811" s="196"/>
      <c r="KR811" s="196"/>
      <c r="KS811" s="196"/>
      <c r="KT811" s="196"/>
      <c r="KU811" s="196"/>
      <c r="KV811" s="196"/>
      <c r="KW811" s="196"/>
      <c r="KX811" s="196"/>
      <c r="KY811" s="196"/>
      <c r="KZ811" s="196"/>
      <c r="LA811" s="196"/>
      <c r="LB811" s="196"/>
      <c r="LC811" s="196"/>
      <c r="LD811" s="196"/>
      <c r="LE811" s="196"/>
      <c r="LF811" s="196"/>
      <c r="LG811" s="196"/>
      <c r="LH811" s="196"/>
      <c r="LI811" s="196"/>
      <c r="LJ811" s="196"/>
      <c r="LK811" s="196"/>
      <c r="LL811" s="196"/>
      <c r="LM811" s="196"/>
      <c r="LN811" s="196"/>
      <c r="LO811" s="196"/>
      <c r="LP811" s="196"/>
      <c r="LQ811" s="196"/>
      <c r="LR811" s="196"/>
      <c r="LS811" s="196"/>
      <c r="LT811" s="196"/>
      <c r="LU811" s="196"/>
      <c r="LV811" s="196"/>
      <c r="LW811" s="196"/>
      <c r="LX811" s="196"/>
      <c r="LY811" s="196"/>
      <c r="LZ811" s="196"/>
      <c r="MA811" s="196"/>
      <c r="MB811" s="196"/>
      <c r="MC811" s="196"/>
      <c r="MD811" s="196"/>
      <c r="ME811" s="196"/>
      <c r="MF811" s="196"/>
      <c r="MG811" s="196"/>
      <c r="MH811" s="196"/>
      <c r="MI811" s="196"/>
      <c r="MJ811" s="196"/>
      <c r="MK811" s="196"/>
      <c r="ML811" s="196"/>
      <c r="MM811" s="196"/>
      <c r="MN811" s="196"/>
      <c r="MO811" s="196"/>
      <c r="MP811" s="196"/>
      <c r="MQ811" s="196"/>
      <c r="MR811" s="196"/>
      <c r="MS811" s="196"/>
      <c r="MT811" s="196"/>
      <c r="MU811" s="196"/>
      <c r="MV811" s="196"/>
      <c r="MW811" s="196"/>
      <c r="MX811" s="196"/>
      <c r="MY811" s="196"/>
      <c r="MZ811" s="196"/>
      <c r="NA811" s="196"/>
      <c r="NB811" s="196"/>
      <c r="NC811" s="196"/>
      <c r="ND811" s="196"/>
      <c r="NE811" s="196"/>
      <c r="NF811" s="196"/>
      <c r="NG811" s="196"/>
      <c r="NH811" s="196"/>
      <c r="NI811" s="196"/>
      <c r="NJ811" s="196"/>
      <c r="NK811" s="196"/>
      <c r="NL811" s="196"/>
      <c r="NM811" s="196"/>
      <c r="NN811" s="196"/>
      <c r="NO811" s="196"/>
      <c r="NP811" s="196"/>
      <c r="NQ811" s="196"/>
      <c r="NR811" s="196"/>
      <c r="NS811" s="196"/>
      <c r="NT811" s="196"/>
      <c r="NU811" s="196"/>
      <c r="NV811" s="196"/>
      <c r="NW811" s="196"/>
      <c r="NX811" s="196"/>
      <c r="NY811" s="196"/>
      <c r="NZ811" s="196"/>
      <c r="OA811" s="196"/>
      <c r="OB811" s="196"/>
      <c r="OC811" s="196"/>
      <c r="OD811" s="196"/>
      <c r="OE811" s="196"/>
      <c r="OF811" s="196"/>
      <c r="OG811" s="196"/>
      <c r="OH811" s="196"/>
      <c r="OI811" s="196"/>
      <c r="OJ811" s="196"/>
      <c r="OK811" s="196"/>
      <c r="OL811" s="196"/>
      <c r="AFC811" s="196"/>
      <c r="AFD811" s="196"/>
      <c r="AFE811" s="196"/>
      <c r="AFF811" s="196"/>
      <c r="AFG811" s="196"/>
      <c r="AFH811" s="196"/>
      <c r="AFI811" s="196"/>
      <c r="AFJ811" s="196"/>
      <c r="AFK811" s="196"/>
      <c r="AFL811" s="196"/>
      <c r="AFM811" s="196"/>
      <c r="AFN811" s="196"/>
      <c r="AFO811" s="196"/>
      <c r="AFP811" s="196"/>
      <c r="AFQ811" s="196"/>
      <c r="AFR811" s="196"/>
      <c r="AFS811" s="196"/>
      <c r="AFT811" s="196"/>
      <c r="AFU811" s="196"/>
      <c r="AFV811" s="196"/>
      <c r="AFW811" s="196"/>
      <c r="AFX811" s="196"/>
      <c r="AFY811" s="196"/>
      <c r="AFZ811" s="196"/>
      <c r="AGA811" s="196"/>
      <c r="AGB811" s="196"/>
      <c r="AGC811" s="196"/>
      <c r="AGD811" s="196"/>
      <c r="AGE811" s="196"/>
      <c r="AGF811" s="196"/>
      <c r="AGG811" s="196"/>
      <c r="AGH811" s="196"/>
      <c r="AGI811" s="196"/>
      <c r="AGJ811" s="196"/>
      <c r="AGK811" s="196"/>
      <c r="AGL811" s="196"/>
      <c r="AGM811" s="196"/>
      <c r="AGN811" s="196"/>
      <c r="AGO811" s="196"/>
      <c r="AGP811" s="196"/>
    </row>
    <row r="812" spans="1:874" ht="15.75" customHeight="1" x14ac:dyDescent="0.25">
      <c r="A812" s="196"/>
      <c r="B812" s="196"/>
      <c r="C812" s="196"/>
      <c r="D812" s="196"/>
      <c r="E812" s="196"/>
      <c r="F812" s="196"/>
      <c r="G812" s="196"/>
      <c r="H812" s="196"/>
      <c r="I812" s="196"/>
      <c r="J812" s="196"/>
      <c r="K812" s="196"/>
      <c r="L812" s="206"/>
      <c r="M812" s="196"/>
      <c r="N812" s="196"/>
      <c r="O812" s="196"/>
      <c r="P812" s="196"/>
      <c r="Q812" s="196"/>
      <c r="R812" s="196"/>
      <c r="S812" s="196"/>
      <c r="T812" s="196"/>
      <c r="U812" s="196"/>
      <c r="V812" s="196"/>
      <c r="W812" s="196"/>
      <c r="X812" s="196"/>
      <c r="Y812" s="196"/>
      <c r="Z812" s="196"/>
      <c r="AA812" s="196"/>
      <c r="AB812" s="196"/>
      <c r="AC812" s="196"/>
      <c r="AD812" s="196"/>
      <c r="AE812" s="196"/>
      <c r="AF812" s="196"/>
      <c r="AG812" s="196"/>
      <c r="AH812" s="196"/>
      <c r="AI812" s="196"/>
      <c r="AJ812" s="196"/>
      <c r="AK812" s="196"/>
      <c r="AL812" s="196"/>
      <c r="AM812" s="196"/>
      <c r="AN812" s="196"/>
      <c r="AO812" s="196"/>
      <c r="AP812" s="196"/>
      <c r="AQ812" s="196"/>
      <c r="AR812" s="196"/>
      <c r="AS812" s="196"/>
      <c r="AT812" s="196"/>
      <c r="AU812" s="196"/>
      <c r="AV812" s="196"/>
      <c r="AW812" s="196"/>
      <c r="AX812" s="196"/>
      <c r="AY812" s="196"/>
      <c r="AZ812" s="196"/>
      <c r="BA812" s="196"/>
      <c r="BB812" s="196"/>
      <c r="BC812" s="196"/>
      <c r="BD812" s="196"/>
      <c r="BE812" s="196"/>
      <c r="BF812" s="196"/>
      <c r="BG812" s="196"/>
      <c r="BH812" s="196"/>
      <c r="BI812" s="196"/>
      <c r="BJ812" s="196"/>
      <c r="BK812" s="196"/>
      <c r="BL812" s="196"/>
      <c r="BM812" s="196"/>
      <c r="BN812" s="196"/>
      <c r="BO812" s="196"/>
      <c r="BP812" s="196"/>
      <c r="BQ812" s="196"/>
      <c r="BR812" s="196"/>
      <c r="BS812" s="196"/>
      <c r="BT812" s="196"/>
      <c r="BU812" s="196"/>
      <c r="BV812" s="196"/>
      <c r="BW812" s="196"/>
      <c r="BX812" s="196"/>
      <c r="BY812" s="196"/>
      <c r="BZ812" s="196"/>
      <c r="CA812" s="196"/>
      <c r="CB812" s="196"/>
      <c r="CC812" s="196"/>
      <c r="CD812" s="196"/>
      <c r="CE812" s="196"/>
      <c r="CF812" s="196"/>
      <c r="CG812" s="196"/>
      <c r="CH812" s="196"/>
      <c r="CI812" s="196"/>
      <c r="CJ812" s="196"/>
      <c r="CK812" s="196"/>
      <c r="CL812" s="196"/>
      <c r="CM812" s="196"/>
      <c r="CN812" s="196"/>
      <c r="CO812" s="196"/>
      <c r="CP812" s="196"/>
      <c r="CQ812" s="196"/>
      <c r="CR812" s="196"/>
      <c r="CS812" s="196"/>
      <c r="CT812" s="196"/>
      <c r="CU812" s="196"/>
      <c r="CV812" s="196"/>
      <c r="CW812" s="196"/>
      <c r="CX812" s="196"/>
      <c r="CY812" s="196"/>
      <c r="CZ812" s="196"/>
      <c r="DA812" s="196"/>
      <c r="DB812" s="196"/>
      <c r="DC812" s="196"/>
      <c r="DD812" s="196"/>
      <c r="DE812" s="196"/>
      <c r="DF812" s="196"/>
      <c r="DG812" s="196"/>
      <c r="DH812" s="196"/>
      <c r="DI812" s="196"/>
      <c r="DJ812" s="196"/>
      <c r="DK812" s="196"/>
      <c r="DL812" s="196"/>
      <c r="DM812" s="196"/>
      <c r="DN812" s="196"/>
      <c r="DO812" s="196"/>
      <c r="DP812" s="196"/>
      <c r="DQ812" s="196"/>
      <c r="DR812" s="196"/>
      <c r="DS812" s="196"/>
      <c r="DT812" s="196"/>
      <c r="DU812" s="196"/>
      <c r="DV812" s="196"/>
      <c r="DW812" s="196"/>
      <c r="DX812" s="196"/>
      <c r="DY812" s="196"/>
      <c r="DZ812" s="196"/>
      <c r="EA812" s="196"/>
      <c r="EB812" s="196"/>
      <c r="EC812" s="196"/>
      <c r="ED812" s="196"/>
      <c r="EE812" s="196"/>
      <c r="EF812" s="196"/>
      <c r="EG812" s="196"/>
      <c r="EH812" s="196"/>
      <c r="EI812" s="196"/>
      <c r="EJ812" s="196"/>
      <c r="EK812" s="196"/>
      <c r="EL812" s="196"/>
      <c r="EM812" s="196"/>
      <c r="EN812" s="196"/>
      <c r="EO812" s="196"/>
      <c r="EP812" s="196"/>
      <c r="EQ812" s="196"/>
      <c r="ER812" s="196"/>
      <c r="ES812" s="196"/>
      <c r="ET812" s="196"/>
      <c r="EU812" s="196"/>
      <c r="EV812" s="196"/>
      <c r="EW812" s="196"/>
      <c r="EX812" s="196"/>
      <c r="EY812" s="196"/>
      <c r="EZ812" s="196"/>
      <c r="FA812" s="196"/>
      <c r="FB812" s="196"/>
      <c r="FC812" s="196"/>
      <c r="FD812" s="196"/>
      <c r="FE812" s="196"/>
      <c r="FF812" s="196"/>
      <c r="FG812" s="196"/>
      <c r="FH812" s="196"/>
      <c r="FI812" s="196"/>
      <c r="FJ812" s="196"/>
      <c r="FK812" s="196"/>
      <c r="FL812" s="196"/>
      <c r="FM812" s="196"/>
      <c r="FN812" s="196"/>
      <c r="FO812" s="196"/>
      <c r="FP812" s="196"/>
      <c r="FQ812" s="196"/>
      <c r="FR812" s="196"/>
      <c r="FS812" s="196"/>
      <c r="FT812" s="196"/>
      <c r="FU812" s="196"/>
      <c r="FV812" s="196"/>
      <c r="FW812" s="196"/>
      <c r="FX812" s="196"/>
      <c r="FY812" s="196"/>
      <c r="FZ812" s="196"/>
      <c r="GA812" s="196"/>
      <c r="GB812" s="196"/>
      <c r="GC812" s="196"/>
      <c r="GD812" s="196"/>
      <c r="GE812" s="196"/>
      <c r="GF812" s="196"/>
      <c r="GG812" s="196"/>
      <c r="GH812" s="196"/>
      <c r="GI812" s="196"/>
      <c r="GJ812" s="196"/>
      <c r="GK812" s="196"/>
      <c r="GL812" s="196"/>
      <c r="GM812" s="196"/>
      <c r="GN812" s="196"/>
      <c r="GO812" s="196"/>
      <c r="GP812" s="196"/>
      <c r="GQ812" s="196"/>
      <c r="GR812" s="196"/>
      <c r="GS812" s="196"/>
      <c r="GT812" s="196"/>
      <c r="GU812" s="196"/>
      <c r="GV812" s="196"/>
      <c r="GW812" s="196"/>
      <c r="GX812" s="196"/>
      <c r="GY812" s="196"/>
      <c r="GZ812" s="196"/>
      <c r="HA812" s="196"/>
      <c r="HB812" s="196"/>
      <c r="HC812" s="196"/>
      <c r="HD812" s="196"/>
      <c r="HE812" s="196"/>
      <c r="HF812" s="196"/>
      <c r="HG812" s="196"/>
      <c r="HH812" s="196"/>
      <c r="HI812" s="196"/>
      <c r="HJ812" s="196"/>
      <c r="HK812" s="196"/>
      <c r="HL812" s="196"/>
      <c r="HM812" s="196"/>
      <c r="HN812" s="196"/>
      <c r="HO812" s="196"/>
      <c r="HP812" s="196"/>
      <c r="HQ812" s="196"/>
      <c r="HR812" s="196"/>
      <c r="HS812" s="196"/>
      <c r="HT812" s="196"/>
      <c r="HU812" s="196"/>
      <c r="HV812" s="196"/>
      <c r="HW812" s="196"/>
      <c r="HX812" s="196"/>
      <c r="HY812" s="196"/>
      <c r="HZ812" s="196"/>
      <c r="IA812" s="196"/>
      <c r="IB812" s="196"/>
      <c r="IC812" s="196"/>
      <c r="ID812" s="196"/>
      <c r="IE812" s="196"/>
      <c r="IF812" s="196"/>
      <c r="IG812" s="196"/>
      <c r="IH812" s="196"/>
      <c r="II812" s="196"/>
      <c r="IJ812" s="196"/>
      <c r="IK812" s="196"/>
      <c r="IL812" s="196"/>
      <c r="IM812" s="196"/>
      <c r="IN812" s="196"/>
      <c r="IO812" s="196"/>
      <c r="IP812" s="196"/>
      <c r="IQ812" s="196"/>
      <c r="IR812" s="196"/>
      <c r="IS812" s="196"/>
      <c r="IT812" s="196"/>
      <c r="IU812" s="196"/>
      <c r="IV812" s="196"/>
      <c r="IW812" s="196"/>
      <c r="IX812" s="196"/>
      <c r="IY812" s="196"/>
      <c r="IZ812" s="196"/>
      <c r="JA812" s="196"/>
      <c r="JB812" s="196"/>
      <c r="JC812" s="196"/>
      <c r="JD812" s="196"/>
      <c r="JE812" s="196"/>
      <c r="JF812" s="196"/>
      <c r="JG812" s="196"/>
      <c r="JH812" s="196"/>
      <c r="JI812" s="196"/>
      <c r="JJ812" s="196"/>
      <c r="JK812" s="196"/>
      <c r="JL812" s="196"/>
      <c r="JM812" s="196"/>
      <c r="JN812" s="196"/>
      <c r="JO812" s="196"/>
      <c r="JP812" s="196"/>
      <c r="JQ812" s="196"/>
      <c r="JR812" s="196"/>
      <c r="JS812" s="196"/>
      <c r="JT812" s="196"/>
      <c r="JU812" s="196"/>
      <c r="JV812" s="196"/>
      <c r="JW812" s="196"/>
      <c r="JX812" s="196"/>
      <c r="JY812" s="196"/>
      <c r="JZ812" s="196"/>
      <c r="KA812" s="196"/>
      <c r="KB812" s="196"/>
      <c r="KC812" s="196"/>
      <c r="KD812" s="196"/>
      <c r="KE812" s="196"/>
      <c r="KF812" s="196"/>
      <c r="KG812" s="196"/>
      <c r="KH812" s="196"/>
      <c r="KI812" s="196"/>
      <c r="KJ812" s="196"/>
      <c r="KK812" s="196"/>
      <c r="KL812" s="196"/>
      <c r="KM812" s="196"/>
      <c r="KN812" s="196"/>
      <c r="KO812" s="196"/>
      <c r="KP812" s="196"/>
      <c r="KQ812" s="196"/>
      <c r="KR812" s="196"/>
      <c r="KS812" s="196"/>
      <c r="KT812" s="196"/>
      <c r="KU812" s="196"/>
      <c r="KV812" s="196"/>
      <c r="KW812" s="196"/>
      <c r="KX812" s="196"/>
      <c r="KY812" s="196"/>
      <c r="KZ812" s="196"/>
      <c r="LA812" s="196"/>
      <c r="LB812" s="196"/>
      <c r="LC812" s="196"/>
      <c r="LD812" s="196"/>
      <c r="LE812" s="196"/>
      <c r="LF812" s="196"/>
      <c r="LG812" s="196"/>
      <c r="LH812" s="196"/>
      <c r="LI812" s="196"/>
      <c r="LJ812" s="196"/>
      <c r="LK812" s="196"/>
      <c r="LL812" s="196"/>
      <c r="LM812" s="196"/>
      <c r="LN812" s="196"/>
      <c r="LO812" s="196"/>
      <c r="LP812" s="196"/>
      <c r="LQ812" s="196"/>
      <c r="LR812" s="196"/>
      <c r="LS812" s="196"/>
      <c r="LT812" s="196"/>
      <c r="LU812" s="196"/>
      <c r="LV812" s="196"/>
      <c r="LW812" s="196"/>
      <c r="LX812" s="196"/>
      <c r="LY812" s="196"/>
      <c r="LZ812" s="196"/>
      <c r="MA812" s="196"/>
      <c r="MB812" s="196"/>
      <c r="MC812" s="196"/>
      <c r="MD812" s="196"/>
      <c r="ME812" s="196"/>
      <c r="MF812" s="196"/>
      <c r="MG812" s="196"/>
      <c r="MH812" s="196"/>
      <c r="MI812" s="196"/>
      <c r="MJ812" s="196"/>
      <c r="MK812" s="196"/>
      <c r="ML812" s="196"/>
      <c r="MM812" s="196"/>
      <c r="MN812" s="196"/>
      <c r="MO812" s="196"/>
      <c r="MP812" s="196"/>
      <c r="MQ812" s="196"/>
      <c r="MR812" s="196"/>
      <c r="MS812" s="196"/>
      <c r="MT812" s="196"/>
      <c r="MU812" s="196"/>
      <c r="MV812" s="196"/>
      <c r="MW812" s="196"/>
      <c r="MX812" s="196"/>
      <c r="MY812" s="196"/>
      <c r="MZ812" s="196"/>
      <c r="NA812" s="196"/>
      <c r="NB812" s="196"/>
      <c r="NC812" s="196"/>
      <c r="ND812" s="196"/>
      <c r="NE812" s="196"/>
      <c r="NF812" s="196"/>
      <c r="NG812" s="196"/>
      <c r="NH812" s="196"/>
      <c r="NI812" s="196"/>
      <c r="NJ812" s="196"/>
      <c r="NK812" s="196"/>
      <c r="NL812" s="196"/>
      <c r="NM812" s="196"/>
      <c r="NN812" s="196"/>
      <c r="NO812" s="196"/>
      <c r="NP812" s="196"/>
      <c r="NQ812" s="196"/>
      <c r="NR812" s="196"/>
      <c r="NS812" s="196"/>
      <c r="NT812" s="196"/>
      <c r="NU812" s="196"/>
      <c r="NV812" s="196"/>
      <c r="NW812" s="196"/>
      <c r="NX812" s="196"/>
      <c r="NY812" s="196"/>
      <c r="NZ812" s="196"/>
      <c r="OA812" s="196"/>
      <c r="OB812" s="196"/>
      <c r="OC812" s="196"/>
      <c r="OD812" s="196"/>
      <c r="OE812" s="196"/>
      <c r="OF812" s="196"/>
      <c r="OG812" s="196"/>
      <c r="OH812" s="196"/>
      <c r="OI812" s="196"/>
      <c r="OJ812" s="196"/>
      <c r="OK812" s="196"/>
      <c r="OL812" s="196"/>
      <c r="AFC812" s="196"/>
      <c r="AFD812" s="196"/>
      <c r="AFE812" s="196"/>
      <c r="AFF812" s="196"/>
      <c r="AFG812" s="196"/>
      <c r="AFH812" s="196"/>
      <c r="AFI812" s="196"/>
      <c r="AFJ812" s="196"/>
      <c r="AFK812" s="196"/>
      <c r="AFL812" s="196"/>
      <c r="AFM812" s="196"/>
      <c r="AFN812" s="196"/>
      <c r="AFO812" s="196"/>
      <c r="AFP812" s="196"/>
      <c r="AFQ812" s="196"/>
      <c r="AFR812" s="196"/>
      <c r="AFS812" s="196"/>
      <c r="AFT812" s="196"/>
      <c r="AFU812" s="196"/>
      <c r="AFV812" s="196"/>
      <c r="AFW812" s="196"/>
      <c r="AFX812" s="196"/>
      <c r="AFY812" s="196"/>
      <c r="AFZ812" s="196"/>
      <c r="AGA812" s="196"/>
      <c r="AGB812" s="196"/>
      <c r="AGC812" s="196"/>
      <c r="AGD812" s="196"/>
      <c r="AGE812" s="196"/>
      <c r="AGF812" s="196"/>
      <c r="AGG812" s="196"/>
      <c r="AGH812" s="196"/>
      <c r="AGI812" s="196"/>
      <c r="AGJ812" s="196"/>
      <c r="AGK812" s="196"/>
      <c r="AGL812" s="196"/>
      <c r="AGM812" s="196"/>
      <c r="AGN812" s="196"/>
      <c r="AGO812" s="196"/>
      <c r="AGP812" s="196"/>
    </row>
    <row r="813" spans="1:874" ht="15.75" customHeight="1" x14ac:dyDescent="0.25">
      <c r="A813" s="196"/>
      <c r="B813" s="196"/>
      <c r="C813" s="196"/>
      <c r="D813" s="196"/>
      <c r="E813" s="196"/>
      <c r="F813" s="196"/>
      <c r="G813" s="196"/>
      <c r="H813" s="207"/>
      <c r="I813" s="196"/>
      <c r="J813" s="196"/>
      <c r="K813" s="196"/>
      <c r="L813" s="206"/>
      <c r="M813" s="196"/>
      <c r="N813" s="196"/>
      <c r="O813" s="196"/>
      <c r="P813" s="196"/>
      <c r="Q813" s="196"/>
      <c r="R813" s="196"/>
      <c r="S813" s="196"/>
      <c r="T813" s="196"/>
      <c r="U813" s="196"/>
      <c r="V813" s="196"/>
      <c r="W813" s="196"/>
      <c r="X813" s="196"/>
      <c r="Y813" s="196"/>
      <c r="Z813" s="196"/>
      <c r="AA813" s="196"/>
      <c r="AB813" s="196"/>
      <c r="AC813" s="196"/>
      <c r="AD813" s="196"/>
      <c r="AE813" s="196"/>
      <c r="AF813" s="196"/>
      <c r="AG813" s="196"/>
      <c r="AH813" s="196"/>
      <c r="AI813" s="196"/>
      <c r="AJ813" s="196"/>
      <c r="AK813" s="196"/>
      <c r="AL813" s="196"/>
      <c r="AM813" s="196"/>
      <c r="AN813" s="196"/>
      <c r="AO813" s="196"/>
      <c r="AP813" s="196"/>
      <c r="AQ813" s="196"/>
      <c r="AR813" s="196"/>
      <c r="AS813" s="196"/>
      <c r="AT813" s="196"/>
      <c r="AU813" s="196"/>
      <c r="AV813" s="196"/>
      <c r="AW813" s="196"/>
      <c r="AX813" s="196"/>
      <c r="AY813" s="196"/>
      <c r="AZ813" s="196"/>
      <c r="BA813" s="196"/>
      <c r="BB813" s="196"/>
      <c r="BC813" s="196"/>
      <c r="BD813" s="196"/>
      <c r="BE813" s="196"/>
      <c r="BF813" s="196"/>
      <c r="BG813" s="196"/>
      <c r="BH813" s="196"/>
      <c r="BI813" s="196"/>
      <c r="BJ813" s="196"/>
      <c r="BK813" s="196"/>
      <c r="BL813" s="196"/>
      <c r="BM813" s="196"/>
      <c r="BN813" s="196"/>
      <c r="BO813" s="196"/>
      <c r="BP813" s="196"/>
      <c r="BQ813" s="196"/>
      <c r="BR813" s="196"/>
      <c r="BS813" s="196"/>
      <c r="BT813" s="196"/>
      <c r="BU813" s="196"/>
      <c r="BV813" s="196"/>
      <c r="BW813" s="196"/>
      <c r="BX813" s="196"/>
      <c r="BY813" s="196"/>
      <c r="BZ813" s="196"/>
      <c r="CA813" s="196"/>
      <c r="CB813" s="196"/>
      <c r="CC813" s="196"/>
      <c r="CD813" s="196"/>
      <c r="CE813" s="196"/>
      <c r="CF813" s="196"/>
      <c r="CG813" s="196"/>
      <c r="CH813" s="196"/>
      <c r="CI813" s="196"/>
      <c r="CJ813" s="196"/>
      <c r="CK813" s="196"/>
      <c r="CL813" s="196"/>
      <c r="CM813" s="196"/>
      <c r="CN813" s="196"/>
      <c r="CO813" s="196"/>
      <c r="CP813" s="196"/>
      <c r="CQ813" s="196"/>
      <c r="CR813" s="196"/>
      <c r="CS813" s="196"/>
      <c r="CT813" s="196"/>
      <c r="CU813" s="196"/>
      <c r="CV813" s="196"/>
      <c r="CW813" s="196"/>
      <c r="CX813" s="196"/>
      <c r="CY813" s="196"/>
      <c r="CZ813" s="196"/>
      <c r="DA813" s="196"/>
      <c r="DB813" s="196"/>
      <c r="DC813" s="196"/>
      <c r="DD813" s="196"/>
      <c r="DE813" s="196"/>
      <c r="DF813" s="196"/>
      <c r="DG813" s="196"/>
      <c r="DH813" s="196"/>
      <c r="DI813" s="196"/>
      <c r="DJ813" s="196"/>
      <c r="DK813" s="196"/>
      <c r="DL813" s="196"/>
      <c r="DM813" s="196"/>
      <c r="DN813" s="196"/>
      <c r="DO813" s="196"/>
      <c r="DP813" s="196"/>
      <c r="DQ813" s="196"/>
      <c r="DR813" s="196"/>
      <c r="DS813" s="196"/>
      <c r="DT813" s="196"/>
      <c r="DU813" s="196"/>
      <c r="DV813" s="196"/>
      <c r="DW813" s="196"/>
      <c r="DX813" s="196"/>
      <c r="DY813" s="196"/>
      <c r="DZ813" s="196"/>
      <c r="EA813" s="196"/>
      <c r="EB813" s="196"/>
      <c r="EC813" s="196"/>
      <c r="ED813" s="196"/>
      <c r="EE813" s="196"/>
      <c r="EF813" s="196"/>
      <c r="EG813" s="196"/>
      <c r="EH813" s="196"/>
      <c r="EI813" s="196"/>
      <c r="EJ813" s="196"/>
      <c r="EK813" s="196"/>
      <c r="EL813" s="196"/>
      <c r="EM813" s="196"/>
      <c r="EN813" s="196"/>
      <c r="EO813" s="196"/>
      <c r="EP813" s="196"/>
      <c r="EQ813" s="196"/>
      <c r="ER813" s="196"/>
      <c r="ES813" s="196"/>
      <c r="ET813" s="196"/>
      <c r="EU813" s="196"/>
      <c r="EV813" s="196"/>
      <c r="EW813" s="196"/>
      <c r="EX813" s="196"/>
      <c r="EY813" s="196"/>
      <c r="EZ813" s="196"/>
      <c r="FA813" s="196"/>
      <c r="FB813" s="196"/>
      <c r="FC813" s="196"/>
      <c r="FD813" s="196"/>
      <c r="FE813" s="196"/>
      <c r="FF813" s="196"/>
      <c r="FG813" s="196"/>
      <c r="FH813" s="196"/>
      <c r="FI813" s="196"/>
      <c r="FJ813" s="196"/>
      <c r="FK813" s="196"/>
      <c r="FL813" s="196"/>
      <c r="FM813" s="196"/>
      <c r="FN813" s="196"/>
      <c r="FO813" s="196"/>
      <c r="FP813" s="196"/>
      <c r="FQ813" s="196"/>
      <c r="FR813" s="196"/>
      <c r="FS813" s="196"/>
      <c r="FT813" s="196"/>
      <c r="FU813" s="196"/>
      <c r="FV813" s="196"/>
      <c r="FW813" s="196"/>
      <c r="FX813" s="196"/>
      <c r="FY813" s="196"/>
      <c r="FZ813" s="196"/>
      <c r="GA813" s="196"/>
      <c r="GB813" s="196"/>
      <c r="GC813" s="196"/>
      <c r="GD813" s="196"/>
      <c r="GE813" s="196"/>
      <c r="GF813" s="196"/>
      <c r="GG813" s="196"/>
      <c r="GH813" s="196"/>
      <c r="GI813" s="196"/>
      <c r="GJ813" s="196"/>
      <c r="GK813" s="196"/>
      <c r="GL813" s="196"/>
      <c r="GM813" s="196"/>
      <c r="GN813" s="196"/>
      <c r="GO813" s="196"/>
      <c r="GP813" s="196"/>
      <c r="GQ813" s="196"/>
      <c r="GR813" s="196"/>
      <c r="GS813" s="196"/>
      <c r="GT813" s="196"/>
      <c r="GU813" s="196"/>
      <c r="GV813" s="196"/>
      <c r="GW813" s="196"/>
      <c r="GX813" s="196"/>
      <c r="GY813" s="196"/>
      <c r="GZ813" s="196"/>
      <c r="HA813" s="196"/>
      <c r="HB813" s="196"/>
      <c r="HC813" s="196"/>
      <c r="HD813" s="196"/>
      <c r="HE813" s="196"/>
      <c r="HF813" s="196"/>
      <c r="HG813" s="196"/>
      <c r="HH813" s="196"/>
      <c r="HI813" s="196"/>
      <c r="HJ813" s="196"/>
      <c r="HK813" s="196"/>
      <c r="HL813" s="196"/>
      <c r="HM813" s="196"/>
      <c r="HN813" s="196"/>
      <c r="HO813" s="196"/>
      <c r="HP813" s="196"/>
      <c r="HQ813" s="196"/>
      <c r="HR813" s="196"/>
      <c r="HS813" s="196"/>
      <c r="HT813" s="196"/>
      <c r="HU813" s="196"/>
      <c r="HV813" s="196"/>
      <c r="HW813" s="196"/>
      <c r="HX813" s="196"/>
      <c r="HY813" s="196"/>
      <c r="HZ813" s="196"/>
      <c r="IA813" s="196"/>
      <c r="IB813" s="196"/>
      <c r="IC813" s="196"/>
      <c r="ID813" s="196"/>
      <c r="IE813" s="196"/>
      <c r="IF813" s="196"/>
      <c r="IG813" s="196"/>
      <c r="IH813" s="196"/>
      <c r="II813" s="196"/>
      <c r="IJ813" s="196"/>
      <c r="IK813" s="196"/>
      <c r="IL813" s="196"/>
      <c r="IM813" s="196"/>
      <c r="IN813" s="196"/>
      <c r="IO813" s="196"/>
      <c r="IP813" s="196"/>
      <c r="IQ813" s="196"/>
      <c r="IR813" s="196"/>
      <c r="IS813" s="196"/>
      <c r="IT813" s="196"/>
      <c r="IU813" s="196"/>
      <c r="IV813" s="196"/>
      <c r="IW813" s="196"/>
      <c r="IX813" s="196"/>
      <c r="IY813" s="196"/>
      <c r="IZ813" s="196"/>
      <c r="JA813" s="196"/>
      <c r="JB813" s="196"/>
      <c r="JC813" s="196"/>
      <c r="JD813" s="196"/>
      <c r="JE813" s="196"/>
      <c r="JF813" s="196"/>
      <c r="JG813" s="196"/>
      <c r="JH813" s="196"/>
      <c r="JI813" s="196"/>
      <c r="JJ813" s="196"/>
      <c r="JK813" s="196"/>
      <c r="JL813" s="196"/>
      <c r="JM813" s="196"/>
      <c r="JN813" s="196"/>
      <c r="JO813" s="196"/>
      <c r="JP813" s="196"/>
      <c r="JQ813" s="196"/>
      <c r="JR813" s="196"/>
      <c r="JS813" s="196"/>
      <c r="JT813" s="196"/>
      <c r="JU813" s="196"/>
      <c r="JV813" s="196"/>
      <c r="JW813" s="196"/>
      <c r="JX813" s="196"/>
      <c r="JY813" s="196"/>
      <c r="JZ813" s="196"/>
      <c r="KA813" s="196"/>
      <c r="KB813" s="196"/>
      <c r="KC813" s="196"/>
      <c r="KD813" s="196"/>
      <c r="KE813" s="196"/>
      <c r="KF813" s="196"/>
      <c r="KG813" s="196"/>
      <c r="KH813" s="196"/>
      <c r="KI813" s="196"/>
      <c r="KJ813" s="196"/>
      <c r="KK813" s="196"/>
      <c r="KL813" s="196"/>
      <c r="KM813" s="196"/>
      <c r="KN813" s="196"/>
      <c r="KO813" s="196"/>
      <c r="KP813" s="196"/>
      <c r="KQ813" s="196"/>
      <c r="KR813" s="196"/>
      <c r="KS813" s="196"/>
      <c r="KT813" s="196"/>
      <c r="KU813" s="196"/>
      <c r="KV813" s="196"/>
      <c r="KW813" s="196"/>
      <c r="KX813" s="196"/>
      <c r="KY813" s="196"/>
      <c r="KZ813" s="196"/>
      <c r="LA813" s="196"/>
      <c r="LB813" s="196"/>
      <c r="LC813" s="196"/>
      <c r="LD813" s="196"/>
      <c r="LE813" s="196"/>
      <c r="LF813" s="196"/>
      <c r="LG813" s="196"/>
      <c r="LH813" s="196"/>
      <c r="LI813" s="196"/>
      <c r="LJ813" s="196"/>
      <c r="LK813" s="196"/>
      <c r="LL813" s="196"/>
      <c r="LM813" s="196"/>
      <c r="LN813" s="196"/>
      <c r="LO813" s="196"/>
      <c r="LP813" s="196"/>
      <c r="LQ813" s="196"/>
      <c r="LR813" s="196"/>
      <c r="LS813" s="196"/>
      <c r="LT813" s="196"/>
      <c r="LU813" s="196"/>
      <c r="LV813" s="196"/>
      <c r="LW813" s="196"/>
      <c r="LX813" s="196"/>
      <c r="LY813" s="196"/>
      <c r="LZ813" s="196"/>
      <c r="MA813" s="196"/>
      <c r="MB813" s="196"/>
      <c r="MC813" s="196"/>
      <c r="MD813" s="196"/>
      <c r="ME813" s="196"/>
      <c r="MF813" s="196"/>
      <c r="MG813" s="196"/>
      <c r="MH813" s="196"/>
      <c r="MI813" s="196"/>
      <c r="MJ813" s="196"/>
      <c r="MK813" s="196"/>
      <c r="ML813" s="196"/>
      <c r="MM813" s="196"/>
      <c r="MN813" s="196"/>
      <c r="MO813" s="196"/>
      <c r="MP813" s="196"/>
      <c r="MQ813" s="196"/>
      <c r="MR813" s="196"/>
      <c r="MS813" s="196"/>
      <c r="MT813" s="196"/>
      <c r="MU813" s="196"/>
      <c r="MV813" s="196"/>
      <c r="MW813" s="196"/>
      <c r="MX813" s="196"/>
      <c r="MY813" s="196"/>
      <c r="MZ813" s="196"/>
      <c r="NA813" s="196"/>
      <c r="NB813" s="196"/>
      <c r="NC813" s="196"/>
      <c r="ND813" s="196"/>
      <c r="NE813" s="196"/>
      <c r="NF813" s="196"/>
      <c r="NG813" s="196"/>
      <c r="NH813" s="196"/>
      <c r="NI813" s="196"/>
      <c r="NJ813" s="196"/>
      <c r="NK813" s="196"/>
      <c r="NL813" s="196"/>
      <c r="NM813" s="196"/>
      <c r="NN813" s="196"/>
      <c r="NO813" s="196"/>
      <c r="NP813" s="196"/>
      <c r="NQ813" s="196"/>
      <c r="NR813" s="196"/>
      <c r="NS813" s="196"/>
      <c r="NT813" s="196"/>
      <c r="NU813" s="196"/>
      <c r="NV813" s="196"/>
      <c r="NW813" s="196"/>
      <c r="NX813" s="196"/>
      <c r="NY813" s="196"/>
      <c r="NZ813" s="196"/>
      <c r="OA813" s="196"/>
      <c r="OB813" s="196"/>
      <c r="OC813" s="196"/>
      <c r="OD813" s="196"/>
      <c r="OE813" s="196"/>
      <c r="OF813" s="196"/>
      <c r="OG813" s="196"/>
      <c r="OH813" s="196"/>
      <c r="OI813" s="196"/>
      <c r="OJ813" s="196"/>
      <c r="OK813" s="196"/>
      <c r="OL813" s="196"/>
      <c r="AFC813" s="196"/>
      <c r="AFD813" s="196"/>
      <c r="AFE813" s="196"/>
      <c r="AFF813" s="196"/>
      <c r="AFG813" s="196"/>
      <c r="AFH813" s="196"/>
      <c r="AFI813" s="196"/>
      <c r="AFJ813" s="196"/>
      <c r="AFK813" s="196"/>
      <c r="AFL813" s="196"/>
      <c r="AFM813" s="196"/>
      <c r="AFN813" s="196"/>
      <c r="AFO813" s="196"/>
      <c r="AFP813" s="196"/>
      <c r="AFQ813" s="196"/>
      <c r="AFR813" s="196"/>
      <c r="AFS813" s="196"/>
      <c r="AFT813" s="196"/>
      <c r="AFU813" s="196"/>
      <c r="AFV813" s="196"/>
      <c r="AFW813" s="196"/>
      <c r="AFX813" s="196"/>
      <c r="AFY813" s="196"/>
      <c r="AFZ813" s="196"/>
      <c r="AGA813" s="196"/>
      <c r="AGB813" s="196"/>
      <c r="AGC813" s="196"/>
      <c r="AGD813" s="196"/>
      <c r="AGE813" s="196"/>
      <c r="AGF813" s="196"/>
      <c r="AGG813" s="196"/>
      <c r="AGH813" s="196"/>
      <c r="AGI813" s="196"/>
      <c r="AGJ813" s="196"/>
      <c r="AGK813" s="196"/>
      <c r="AGL813" s="196"/>
      <c r="AGM813" s="196"/>
      <c r="AGN813" s="196"/>
      <c r="AGO813" s="196"/>
      <c r="AGP813" s="196"/>
    </row>
    <row r="814" spans="1:874" ht="15.75" customHeight="1" x14ac:dyDescent="0.25">
      <c r="A814" s="196"/>
      <c r="B814" s="196"/>
      <c r="C814" s="196"/>
      <c r="D814" s="196"/>
      <c r="E814" s="196"/>
      <c r="F814" s="196"/>
      <c r="G814" s="196"/>
      <c r="H814" s="196"/>
      <c r="I814" s="196"/>
      <c r="J814" s="196"/>
      <c r="K814" s="196"/>
      <c r="L814" s="206"/>
      <c r="M814" s="196"/>
      <c r="N814" s="196"/>
      <c r="O814" s="196"/>
      <c r="P814" s="196"/>
      <c r="Q814" s="196"/>
      <c r="R814" s="196"/>
      <c r="S814" s="196"/>
      <c r="T814" s="196"/>
      <c r="U814" s="196"/>
      <c r="V814" s="196"/>
      <c r="W814" s="196"/>
      <c r="X814" s="196"/>
      <c r="Y814" s="196"/>
      <c r="Z814" s="196"/>
      <c r="AA814" s="196"/>
      <c r="AB814" s="196"/>
      <c r="AC814" s="196"/>
      <c r="AD814" s="196"/>
      <c r="AE814" s="196"/>
      <c r="AF814" s="196"/>
      <c r="AG814" s="196"/>
      <c r="AH814" s="196"/>
      <c r="AI814" s="196"/>
      <c r="AJ814" s="196"/>
      <c r="AK814" s="196"/>
      <c r="AL814" s="196"/>
      <c r="AM814" s="196"/>
      <c r="AN814" s="196"/>
      <c r="AO814" s="196"/>
      <c r="AP814" s="196"/>
      <c r="AQ814" s="196"/>
      <c r="AR814" s="196"/>
      <c r="AS814" s="196"/>
      <c r="AT814" s="196"/>
      <c r="AU814" s="196"/>
      <c r="AV814" s="196"/>
      <c r="AW814" s="196"/>
      <c r="AX814" s="196"/>
      <c r="AY814" s="196"/>
      <c r="AZ814" s="196"/>
      <c r="BA814" s="196"/>
      <c r="BB814" s="196"/>
      <c r="BC814" s="196"/>
      <c r="BD814" s="196"/>
      <c r="BE814" s="196"/>
      <c r="BF814" s="196"/>
      <c r="BG814" s="196"/>
      <c r="BH814" s="196"/>
      <c r="BI814" s="196"/>
      <c r="BJ814" s="196"/>
      <c r="BK814" s="196"/>
      <c r="BL814" s="196"/>
      <c r="BM814" s="196"/>
      <c r="BN814" s="196"/>
      <c r="BO814" s="196"/>
      <c r="BP814" s="196"/>
      <c r="BQ814" s="196"/>
      <c r="BR814" s="196"/>
      <c r="BS814" s="196"/>
      <c r="BT814" s="196"/>
      <c r="BU814" s="196"/>
      <c r="BV814" s="196"/>
      <c r="BW814" s="196"/>
      <c r="BX814" s="196"/>
      <c r="BY814" s="196"/>
      <c r="BZ814" s="196"/>
      <c r="CA814" s="196"/>
      <c r="CB814" s="196"/>
      <c r="CC814" s="196"/>
      <c r="CD814" s="196"/>
      <c r="CE814" s="196"/>
      <c r="CF814" s="196"/>
      <c r="CG814" s="196"/>
      <c r="CH814" s="196"/>
      <c r="CI814" s="196"/>
      <c r="CJ814" s="196"/>
      <c r="CK814" s="196"/>
      <c r="CL814" s="196"/>
      <c r="CM814" s="196"/>
      <c r="CN814" s="196"/>
      <c r="CO814" s="196"/>
      <c r="CP814" s="196"/>
      <c r="CQ814" s="196"/>
      <c r="CR814" s="196"/>
      <c r="CS814" s="196"/>
      <c r="CT814" s="196"/>
      <c r="CU814" s="196"/>
      <c r="CV814" s="196"/>
      <c r="CW814" s="196"/>
      <c r="CX814" s="196"/>
      <c r="CY814" s="196"/>
      <c r="CZ814" s="196"/>
      <c r="DA814" s="196"/>
      <c r="DB814" s="196"/>
      <c r="DC814" s="196"/>
      <c r="DD814" s="196"/>
      <c r="DE814" s="196"/>
      <c r="DF814" s="196"/>
      <c r="DG814" s="196"/>
      <c r="DH814" s="196"/>
      <c r="DI814" s="196"/>
      <c r="DJ814" s="196"/>
      <c r="DK814" s="196"/>
      <c r="DL814" s="196"/>
      <c r="DM814" s="196"/>
      <c r="DN814" s="196"/>
      <c r="DO814" s="196"/>
      <c r="DP814" s="196"/>
      <c r="DQ814" s="196"/>
      <c r="DR814" s="196"/>
      <c r="DS814" s="196"/>
      <c r="DT814" s="196"/>
      <c r="DU814" s="196"/>
      <c r="DV814" s="196"/>
      <c r="DW814" s="196"/>
      <c r="DX814" s="196"/>
      <c r="DY814" s="196"/>
      <c r="DZ814" s="196"/>
      <c r="EA814" s="196"/>
      <c r="EB814" s="196"/>
      <c r="EC814" s="196"/>
      <c r="ED814" s="196"/>
      <c r="EE814" s="196"/>
      <c r="EF814" s="196"/>
      <c r="EG814" s="196"/>
      <c r="EH814" s="196"/>
      <c r="EI814" s="196"/>
      <c r="EJ814" s="196"/>
      <c r="EK814" s="196"/>
      <c r="EL814" s="196"/>
      <c r="EM814" s="196"/>
      <c r="EN814" s="196"/>
      <c r="EO814" s="196"/>
      <c r="EP814" s="196"/>
      <c r="EQ814" s="196"/>
      <c r="ER814" s="196"/>
      <c r="ES814" s="196"/>
      <c r="ET814" s="196"/>
      <c r="EU814" s="196"/>
      <c r="EV814" s="196"/>
      <c r="EW814" s="196"/>
      <c r="EX814" s="196"/>
      <c r="EY814" s="196"/>
      <c r="EZ814" s="196"/>
      <c r="FA814" s="196"/>
      <c r="FB814" s="196"/>
      <c r="FC814" s="196"/>
      <c r="FD814" s="196"/>
      <c r="FE814" s="196"/>
      <c r="FF814" s="196"/>
      <c r="FG814" s="196"/>
      <c r="FH814" s="196"/>
      <c r="FI814" s="196"/>
      <c r="FJ814" s="196"/>
      <c r="FK814" s="196"/>
      <c r="FL814" s="196"/>
      <c r="FM814" s="196"/>
      <c r="FN814" s="196"/>
      <c r="FO814" s="196"/>
      <c r="FP814" s="196"/>
      <c r="FQ814" s="196"/>
      <c r="FR814" s="196"/>
      <c r="FS814" s="196"/>
      <c r="FT814" s="196"/>
      <c r="FU814" s="196"/>
      <c r="FV814" s="196"/>
      <c r="FW814" s="196"/>
      <c r="FX814" s="196"/>
      <c r="FY814" s="196"/>
      <c r="FZ814" s="196"/>
      <c r="GA814" s="196"/>
      <c r="GB814" s="196"/>
      <c r="GC814" s="196"/>
      <c r="GD814" s="196"/>
      <c r="GE814" s="196"/>
      <c r="GF814" s="196"/>
      <c r="GG814" s="196"/>
      <c r="GH814" s="196"/>
      <c r="GI814" s="196"/>
      <c r="GJ814" s="196"/>
      <c r="GK814" s="196"/>
      <c r="GL814" s="196"/>
      <c r="GM814" s="196"/>
      <c r="GN814" s="196"/>
      <c r="GO814" s="196"/>
      <c r="GP814" s="196"/>
      <c r="GQ814" s="196"/>
      <c r="GR814" s="196"/>
      <c r="GS814" s="196"/>
      <c r="GT814" s="196"/>
      <c r="GU814" s="196"/>
      <c r="GV814" s="196"/>
      <c r="GW814" s="196"/>
      <c r="GX814" s="196"/>
      <c r="GY814" s="196"/>
      <c r="GZ814" s="196"/>
      <c r="HA814" s="196"/>
      <c r="HB814" s="196"/>
      <c r="HC814" s="196"/>
      <c r="HD814" s="196"/>
      <c r="HE814" s="196"/>
      <c r="HF814" s="196"/>
      <c r="HG814" s="196"/>
      <c r="HH814" s="196"/>
      <c r="HI814" s="196"/>
      <c r="HJ814" s="196"/>
      <c r="HK814" s="196"/>
      <c r="HL814" s="196"/>
      <c r="HM814" s="196"/>
      <c r="HN814" s="196"/>
      <c r="HO814" s="196"/>
      <c r="HP814" s="196"/>
      <c r="HQ814" s="196"/>
      <c r="HR814" s="196"/>
      <c r="HS814" s="196"/>
      <c r="HT814" s="196"/>
      <c r="HU814" s="196"/>
      <c r="HV814" s="196"/>
      <c r="HW814" s="196"/>
      <c r="HX814" s="196"/>
      <c r="HY814" s="196"/>
      <c r="HZ814" s="196"/>
      <c r="IA814" s="196"/>
      <c r="IB814" s="196"/>
      <c r="IC814" s="196"/>
      <c r="ID814" s="196"/>
      <c r="IE814" s="196"/>
      <c r="IF814" s="196"/>
      <c r="IG814" s="196"/>
      <c r="IH814" s="196"/>
      <c r="II814" s="196"/>
      <c r="IJ814" s="196"/>
      <c r="IK814" s="196"/>
      <c r="IL814" s="196"/>
      <c r="IM814" s="196"/>
      <c r="IN814" s="196"/>
      <c r="IO814" s="196"/>
      <c r="IP814" s="196"/>
      <c r="IQ814" s="196"/>
      <c r="IR814" s="196"/>
      <c r="IS814" s="196"/>
      <c r="IT814" s="196"/>
      <c r="IU814" s="196"/>
      <c r="IV814" s="196"/>
      <c r="IW814" s="196"/>
      <c r="IX814" s="196"/>
      <c r="IY814" s="196"/>
      <c r="IZ814" s="196"/>
      <c r="JA814" s="196"/>
      <c r="JB814" s="196"/>
      <c r="JC814" s="196"/>
      <c r="JD814" s="196"/>
      <c r="JE814" s="196"/>
      <c r="JF814" s="196"/>
      <c r="JG814" s="196"/>
      <c r="JH814" s="196"/>
      <c r="JI814" s="196"/>
      <c r="JJ814" s="196"/>
      <c r="JK814" s="196"/>
      <c r="JL814" s="196"/>
      <c r="JM814" s="196"/>
      <c r="JN814" s="196"/>
      <c r="JO814" s="196"/>
      <c r="JP814" s="196"/>
      <c r="JQ814" s="196"/>
      <c r="JR814" s="196"/>
      <c r="JS814" s="196"/>
      <c r="JT814" s="196"/>
      <c r="JU814" s="196"/>
      <c r="JV814" s="196"/>
      <c r="JW814" s="196"/>
      <c r="JX814" s="196"/>
      <c r="JY814" s="196"/>
      <c r="JZ814" s="196"/>
      <c r="KA814" s="196"/>
      <c r="KB814" s="196"/>
      <c r="KC814" s="196"/>
      <c r="KD814" s="196"/>
      <c r="KE814" s="196"/>
      <c r="KF814" s="196"/>
      <c r="KG814" s="196"/>
      <c r="KH814" s="196"/>
      <c r="KI814" s="196"/>
      <c r="KJ814" s="196"/>
      <c r="KK814" s="196"/>
      <c r="KL814" s="196"/>
      <c r="KM814" s="196"/>
      <c r="KN814" s="196"/>
      <c r="KO814" s="196"/>
      <c r="KP814" s="196"/>
      <c r="KQ814" s="196"/>
      <c r="KR814" s="196"/>
      <c r="KS814" s="196"/>
      <c r="KT814" s="196"/>
      <c r="KU814" s="196"/>
      <c r="KV814" s="196"/>
      <c r="KW814" s="196"/>
      <c r="KX814" s="196"/>
      <c r="KY814" s="196"/>
      <c r="KZ814" s="196"/>
      <c r="LA814" s="196"/>
      <c r="LB814" s="196"/>
      <c r="LC814" s="196"/>
      <c r="LD814" s="196"/>
      <c r="LE814" s="196"/>
      <c r="LF814" s="196"/>
      <c r="LG814" s="196"/>
      <c r="LH814" s="196"/>
      <c r="LI814" s="196"/>
      <c r="LJ814" s="196"/>
      <c r="LK814" s="196"/>
      <c r="LL814" s="196"/>
      <c r="LM814" s="196"/>
      <c r="LN814" s="196"/>
      <c r="LO814" s="196"/>
      <c r="LP814" s="196"/>
      <c r="LQ814" s="196"/>
      <c r="LR814" s="196"/>
      <c r="LS814" s="196"/>
      <c r="LT814" s="196"/>
      <c r="LU814" s="196"/>
      <c r="LV814" s="196"/>
      <c r="LW814" s="196"/>
      <c r="LX814" s="196"/>
      <c r="LY814" s="196"/>
      <c r="LZ814" s="196"/>
      <c r="MA814" s="196"/>
      <c r="MB814" s="196"/>
      <c r="MC814" s="196"/>
      <c r="MD814" s="196"/>
      <c r="ME814" s="196"/>
      <c r="MF814" s="196"/>
      <c r="MG814" s="196"/>
      <c r="MH814" s="196"/>
      <c r="MI814" s="196"/>
      <c r="MJ814" s="196"/>
      <c r="MK814" s="196"/>
      <c r="ML814" s="196"/>
      <c r="MM814" s="196"/>
      <c r="MN814" s="196"/>
      <c r="MO814" s="196"/>
      <c r="MP814" s="196"/>
      <c r="MQ814" s="196"/>
      <c r="MR814" s="196"/>
      <c r="MS814" s="196"/>
      <c r="MT814" s="196"/>
      <c r="MU814" s="196"/>
      <c r="MV814" s="196"/>
      <c r="MW814" s="196"/>
      <c r="MX814" s="196"/>
      <c r="MY814" s="196"/>
      <c r="MZ814" s="196"/>
      <c r="NA814" s="196"/>
      <c r="NB814" s="196"/>
      <c r="NC814" s="196"/>
      <c r="ND814" s="196"/>
      <c r="NE814" s="196"/>
      <c r="NF814" s="196"/>
      <c r="NG814" s="196"/>
      <c r="NH814" s="196"/>
      <c r="NI814" s="196"/>
      <c r="NJ814" s="196"/>
      <c r="NK814" s="196"/>
      <c r="NL814" s="196"/>
      <c r="NM814" s="196"/>
      <c r="NN814" s="196"/>
      <c r="NO814" s="196"/>
      <c r="NP814" s="196"/>
      <c r="NQ814" s="196"/>
      <c r="NR814" s="196"/>
      <c r="NS814" s="196"/>
      <c r="NT814" s="196"/>
      <c r="NU814" s="196"/>
      <c r="NV814" s="196"/>
      <c r="NW814" s="196"/>
      <c r="NX814" s="196"/>
      <c r="NY814" s="196"/>
      <c r="NZ814" s="196"/>
      <c r="OA814" s="196"/>
      <c r="OB814" s="196"/>
      <c r="OC814" s="196"/>
      <c r="OD814" s="196"/>
      <c r="OE814" s="196"/>
      <c r="OF814" s="196"/>
      <c r="OG814" s="196"/>
      <c r="OH814" s="196"/>
      <c r="OI814" s="196"/>
      <c r="OJ814" s="196"/>
      <c r="OK814" s="196"/>
      <c r="OL814" s="196"/>
      <c r="AFC814" s="196"/>
      <c r="AFD814" s="196"/>
      <c r="AFE814" s="196"/>
      <c r="AFF814" s="196"/>
      <c r="AFG814" s="196"/>
      <c r="AFH814" s="196"/>
      <c r="AFI814" s="196"/>
      <c r="AFJ814" s="196"/>
      <c r="AFK814" s="196"/>
      <c r="AFL814" s="196"/>
      <c r="AFM814" s="196"/>
      <c r="AFN814" s="196"/>
      <c r="AFO814" s="196"/>
      <c r="AFP814" s="196"/>
      <c r="AFQ814" s="196"/>
      <c r="AFR814" s="196"/>
      <c r="AFS814" s="196"/>
      <c r="AFT814" s="196"/>
      <c r="AFU814" s="196"/>
      <c r="AFV814" s="196"/>
      <c r="AFW814" s="196"/>
      <c r="AFX814" s="196"/>
      <c r="AFY814" s="196"/>
      <c r="AFZ814" s="196"/>
      <c r="AGA814" s="196"/>
      <c r="AGB814" s="196"/>
      <c r="AGC814" s="196"/>
      <c r="AGD814" s="196"/>
      <c r="AGE814" s="196"/>
      <c r="AGF814" s="196"/>
      <c r="AGG814" s="196"/>
      <c r="AGH814" s="196"/>
      <c r="AGI814" s="196"/>
      <c r="AGJ814" s="196"/>
      <c r="AGK814" s="196"/>
      <c r="AGL814" s="196"/>
      <c r="AGM814" s="196"/>
      <c r="AGN814" s="196"/>
      <c r="AGO814" s="196"/>
      <c r="AGP814" s="196"/>
    </row>
    <row r="815" spans="1:874" ht="15.75" customHeight="1" x14ac:dyDescent="0.25">
      <c r="A815" s="196"/>
      <c r="B815" s="196"/>
      <c r="C815" s="196"/>
      <c r="D815" s="196"/>
      <c r="E815" s="196"/>
      <c r="F815" s="196"/>
      <c r="G815" s="196"/>
      <c r="H815" s="196"/>
      <c r="I815" s="196"/>
      <c r="J815" s="196"/>
      <c r="K815" s="196"/>
      <c r="L815" s="206"/>
      <c r="M815" s="196"/>
      <c r="N815" s="196"/>
      <c r="O815" s="196"/>
      <c r="P815" s="196"/>
      <c r="Q815" s="196"/>
      <c r="R815" s="196"/>
      <c r="S815" s="196"/>
      <c r="T815" s="196"/>
      <c r="U815" s="196"/>
      <c r="V815" s="196"/>
      <c r="W815" s="196"/>
      <c r="X815" s="196"/>
      <c r="Y815" s="196"/>
      <c r="Z815" s="196"/>
      <c r="AA815" s="196"/>
      <c r="AB815" s="196"/>
      <c r="AC815" s="196"/>
      <c r="AD815" s="196"/>
      <c r="AE815" s="196"/>
      <c r="AF815" s="196"/>
      <c r="AG815" s="196"/>
      <c r="AH815" s="196"/>
      <c r="AI815" s="196"/>
      <c r="AJ815" s="196"/>
      <c r="AK815" s="196"/>
      <c r="AL815" s="196"/>
      <c r="AM815" s="196"/>
      <c r="AN815" s="196"/>
      <c r="AO815" s="196"/>
      <c r="AP815" s="196"/>
      <c r="AQ815" s="196"/>
      <c r="AR815" s="196"/>
      <c r="AS815" s="196"/>
      <c r="AT815" s="196"/>
      <c r="AU815" s="196"/>
      <c r="AV815" s="196"/>
      <c r="AW815" s="196"/>
      <c r="AX815" s="196"/>
      <c r="AY815" s="196"/>
      <c r="AZ815" s="196"/>
      <c r="BA815" s="196"/>
      <c r="BB815" s="196"/>
      <c r="BC815" s="196"/>
      <c r="BD815" s="196"/>
      <c r="BE815" s="196"/>
      <c r="BF815" s="196"/>
      <c r="BG815" s="196"/>
      <c r="BH815" s="196"/>
      <c r="BI815" s="196"/>
      <c r="BJ815" s="196"/>
      <c r="BK815" s="196"/>
      <c r="BL815" s="196"/>
      <c r="BM815" s="196"/>
      <c r="BN815" s="196"/>
      <c r="BO815" s="196"/>
      <c r="BP815" s="196"/>
      <c r="BQ815" s="196"/>
      <c r="BR815" s="196"/>
      <c r="BS815" s="196"/>
      <c r="BT815" s="196"/>
      <c r="BU815" s="196"/>
      <c r="BV815" s="196"/>
      <c r="BW815" s="196"/>
      <c r="BX815" s="196"/>
      <c r="BY815" s="196"/>
      <c r="BZ815" s="196"/>
      <c r="CA815" s="196"/>
      <c r="CB815" s="196"/>
      <c r="CC815" s="196"/>
      <c r="CD815" s="196"/>
      <c r="CE815" s="196"/>
      <c r="CF815" s="196"/>
      <c r="CG815" s="196"/>
      <c r="CH815" s="196"/>
      <c r="CI815" s="196"/>
      <c r="CJ815" s="196"/>
      <c r="CK815" s="196"/>
      <c r="CL815" s="196"/>
      <c r="CM815" s="196"/>
      <c r="CN815" s="196"/>
      <c r="CO815" s="196"/>
      <c r="CP815" s="196"/>
      <c r="CQ815" s="196"/>
      <c r="CR815" s="196"/>
      <c r="CS815" s="196"/>
      <c r="CT815" s="196"/>
      <c r="CU815" s="196"/>
      <c r="CV815" s="196"/>
      <c r="CW815" s="196"/>
      <c r="CX815" s="196"/>
      <c r="CY815" s="196"/>
      <c r="CZ815" s="196"/>
      <c r="DA815" s="196"/>
      <c r="DB815" s="196"/>
      <c r="DC815" s="196"/>
      <c r="DD815" s="196"/>
      <c r="DE815" s="196"/>
      <c r="DF815" s="196"/>
      <c r="DG815" s="196"/>
      <c r="DH815" s="196"/>
      <c r="DI815" s="196"/>
      <c r="DJ815" s="196"/>
      <c r="DK815" s="196"/>
      <c r="DL815" s="196"/>
      <c r="DM815" s="196"/>
      <c r="DN815" s="196"/>
      <c r="DO815" s="196"/>
      <c r="DP815" s="196"/>
      <c r="DQ815" s="196"/>
      <c r="DR815" s="196"/>
      <c r="DS815" s="196"/>
      <c r="DT815" s="196"/>
      <c r="DU815" s="196"/>
      <c r="DV815" s="196"/>
      <c r="DW815" s="196"/>
      <c r="DX815" s="196"/>
      <c r="DY815" s="196"/>
      <c r="DZ815" s="196"/>
      <c r="EA815" s="196"/>
      <c r="EB815" s="196"/>
      <c r="EC815" s="196"/>
      <c r="ED815" s="196"/>
      <c r="EE815" s="196"/>
      <c r="EF815" s="196"/>
      <c r="EG815" s="196"/>
      <c r="EH815" s="196"/>
      <c r="EI815" s="196"/>
      <c r="EJ815" s="196"/>
      <c r="EK815" s="196"/>
      <c r="EL815" s="196"/>
      <c r="EM815" s="196"/>
      <c r="EN815" s="196"/>
      <c r="EO815" s="196"/>
      <c r="EP815" s="196"/>
      <c r="EQ815" s="196"/>
      <c r="ER815" s="196"/>
      <c r="ES815" s="196"/>
      <c r="ET815" s="196"/>
      <c r="EU815" s="196"/>
      <c r="EV815" s="196"/>
      <c r="EW815" s="196"/>
      <c r="EX815" s="196"/>
      <c r="EY815" s="196"/>
      <c r="EZ815" s="196"/>
      <c r="FA815" s="196"/>
      <c r="FB815" s="196"/>
      <c r="FC815" s="196"/>
      <c r="FD815" s="196"/>
      <c r="FE815" s="196"/>
      <c r="FF815" s="196"/>
      <c r="FG815" s="196"/>
      <c r="FH815" s="196"/>
      <c r="FI815" s="196"/>
      <c r="FJ815" s="196"/>
      <c r="FK815" s="196"/>
      <c r="FL815" s="196"/>
      <c r="FM815" s="196"/>
      <c r="FN815" s="196"/>
      <c r="FO815" s="196"/>
      <c r="FP815" s="196"/>
      <c r="FQ815" s="196"/>
      <c r="FR815" s="196"/>
      <c r="FS815" s="196"/>
      <c r="FT815" s="196"/>
      <c r="FU815" s="196"/>
      <c r="FV815" s="196"/>
      <c r="FW815" s="196"/>
      <c r="FX815" s="196"/>
      <c r="FY815" s="196"/>
      <c r="FZ815" s="196"/>
      <c r="GA815" s="196"/>
      <c r="GB815" s="196"/>
      <c r="GC815" s="196"/>
      <c r="GD815" s="196"/>
      <c r="GE815" s="196"/>
      <c r="GF815" s="196"/>
      <c r="GG815" s="196"/>
      <c r="GH815" s="196"/>
      <c r="GI815" s="196"/>
      <c r="GJ815" s="196"/>
      <c r="GK815" s="196"/>
      <c r="GL815" s="196"/>
      <c r="GM815" s="196"/>
      <c r="GN815" s="196"/>
      <c r="GO815" s="196"/>
      <c r="GP815" s="196"/>
      <c r="GQ815" s="196"/>
      <c r="GR815" s="196"/>
      <c r="GS815" s="196"/>
      <c r="GT815" s="196"/>
      <c r="GU815" s="196"/>
      <c r="GV815" s="196"/>
      <c r="GW815" s="196"/>
      <c r="GX815" s="196"/>
      <c r="GY815" s="196"/>
      <c r="GZ815" s="196"/>
      <c r="HA815" s="196"/>
      <c r="HB815" s="196"/>
      <c r="HC815" s="196"/>
      <c r="HD815" s="196"/>
      <c r="HE815" s="196"/>
      <c r="HF815" s="196"/>
      <c r="HG815" s="196"/>
      <c r="HH815" s="196"/>
      <c r="HI815" s="196"/>
      <c r="HJ815" s="196"/>
      <c r="HK815" s="196"/>
      <c r="HL815" s="196"/>
      <c r="HM815" s="196"/>
      <c r="HN815" s="196"/>
      <c r="HO815" s="196"/>
      <c r="HP815" s="196"/>
      <c r="HQ815" s="196"/>
      <c r="HR815" s="196"/>
      <c r="HS815" s="196"/>
      <c r="HT815" s="196"/>
      <c r="HU815" s="196"/>
      <c r="HV815" s="196"/>
      <c r="HW815" s="196"/>
      <c r="HX815" s="196"/>
      <c r="HY815" s="196"/>
      <c r="HZ815" s="196"/>
      <c r="IA815" s="196"/>
      <c r="IB815" s="196"/>
      <c r="IC815" s="196"/>
      <c r="ID815" s="196"/>
      <c r="IE815" s="196"/>
      <c r="IF815" s="196"/>
      <c r="IG815" s="196"/>
      <c r="IH815" s="196"/>
      <c r="II815" s="196"/>
      <c r="IJ815" s="196"/>
      <c r="IK815" s="196"/>
      <c r="IL815" s="196"/>
      <c r="IM815" s="196"/>
      <c r="IN815" s="196"/>
      <c r="IO815" s="196"/>
      <c r="IP815" s="196"/>
      <c r="IQ815" s="196"/>
      <c r="IR815" s="196"/>
      <c r="IS815" s="196"/>
      <c r="IT815" s="196"/>
      <c r="IU815" s="196"/>
      <c r="IV815" s="196"/>
      <c r="IW815" s="196"/>
      <c r="IX815" s="196"/>
      <c r="IY815" s="196"/>
      <c r="IZ815" s="196"/>
      <c r="JA815" s="196"/>
      <c r="JB815" s="196"/>
      <c r="JC815" s="196"/>
      <c r="JD815" s="196"/>
      <c r="JE815" s="196"/>
      <c r="JF815" s="196"/>
      <c r="JG815" s="196"/>
      <c r="JH815" s="196"/>
      <c r="JI815" s="196"/>
      <c r="JJ815" s="196"/>
      <c r="JK815" s="196"/>
      <c r="JL815" s="196"/>
      <c r="JM815" s="196"/>
      <c r="JN815" s="196"/>
      <c r="JO815" s="196"/>
      <c r="JP815" s="196"/>
      <c r="JQ815" s="196"/>
      <c r="JR815" s="196"/>
      <c r="JS815" s="196"/>
      <c r="JT815" s="196"/>
      <c r="JU815" s="196"/>
      <c r="JV815" s="196"/>
      <c r="JW815" s="196"/>
      <c r="JX815" s="196"/>
      <c r="JY815" s="196"/>
      <c r="JZ815" s="196"/>
      <c r="KA815" s="196"/>
      <c r="KB815" s="196"/>
      <c r="KC815" s="196"/>
      <c r="KD815" s="196"/>
      <c r="KE815" s="196"/>
      <c r="KF815" s="196"/>
      <c r="KG815" s="196"/>
      <c r="KH815" s="196"/>
      <c r="KI815" s="196"/>
      <c r="KJ815" s="196"/>
      <c r="KK815" s="196"/>
      <c r="KL815" s="196"/>
      <c r="KM815" s="196"/>
      <c r="KN815" s="196"/>
      <c r="KO815" s="196"/>
      <c r="KP815" s="196"/>
      <c r="KQ815" s="196"/>
      <c r="KR815" s="196"/>
      <c r="KS815" s="196"/>
      <c r="KT815" s="196"/>
      <c r="KU815" s="196"/>
      <c r="KV815" s="196"/>
      <c r="KW815" s="196"/>
      <c r="KX815" s="196"/>
      <c r="KY815" s="196"/>
      <c r="KZ815" s="196"/>
      <c r="LA815" s="196"/>
      <c r="LB815" s="196"/>
      <c r="LC815" s="196"/>
      <c r="LD815" s="196"/>
      <c r="LE815" s="196"/>
      <c r="LF815" s="196"/>
      <c r="LG815" s="196"/>
      <c r="LH815" s="196"/>
      <c r="LI815" s="196"/>
      <c r="LJ815" s="196"/>
      <c r="LK815" s="196"/>
      <c r="LL815" s="196"/>
      <c r="LM815" s="196"/>
      <c r="LN815" s="196"/>
      <c r="LO815" s="196"/>
      <c r="LP815" s="196"/>
      <c r="LQ815" s="196"/>
      <c r="LR815" s="196"/>
      <c r="LS815" s="196"/>
      <c r="LT815" s="196"/>
      <c r="LU815" s="196"/>
      <c r="LV815" s="196"/>
      <c r="LW815" s="196"/>
      <c r="LX815" s="196"/>
      <c r="LY815" s="196"/>
      <c r="LZ815" s="196"/>
      <c r="MA815" s="196"/>
      <c r="MB815" s="196"/>
      <c r="MC815" s="196"/>
      <c r="MD815" s="196"/>
      <c r="ME815" s="196"/>
      <c r="MF815" s="196"/>
      <c r="MG815" s="196"/>
      <c r="MH815" s="196"/>
      <c r="MI815" s="196"/>
      <c r="MJ815" s="196"/>
      <c r="MK815" s="196"/>
      <c r="ML815" s="196"/>
      <c r="MM815" s="196"/>
      <c r="MN815" s="196"/>
      <c r="MO815" s="196"/>
      <c r="MP815" s="196"/>
      <c r="MQ815" s="196"/>
      <c r="MR815" s="196"/>
      <c r="MS815" s="196"/>
      <c r="MT815" s="196"/>
      <c r="MU815" s="196"/>
      <c r="MV815" s="196"/>
      <c r="MW815" s="196"/>
      <c r="MX815" s="196"/>
      <c r="MY815" s="196"/>
      <c r="MZ815" s="196"/>
      <c r="NA815" s="196"/>
      <c r="NB815" s="196"/>
      <c r="NC815" s="196"/>
      <c r="ND815" s="196"/>
      <c r="NE815" s="196"/>
      <c r="NF815" s="196"/>
      <c r="NG815" s="196"/>
      <c r="NH815" s="196"/>
      <c r="NI815" s="196"/>
      <c r="NJ815" s="196"/>
      <c r="NK815" s="196"/>
      <c r="NL815" s="196"/>
      <c r="NM815" s="196"/>
      <c r="NN815" s="196"/>
      <c r="NO815" s="196"/>
      <c r="NP815" s="196"/>
      <c r="NQ815" s="196"/>
      <c r="NR815" s="196"/>
      <c r="NS815" s="196"/>
      <c r="NT815" s="196"/>
      <c r="NU815" s="196"/>
      <c r="NV815" s="196"/>
      <c r="NW815" s="196"/>
      <c r="NX815" s="196"/>
      <c r="NY815" s="196"/>
      <c r="NZ815" s="196"/>
      <c r="OA815" s="196"/>
      <c r="OB815" s="196"/>
      <c r="OC815" s="196"/>
      <c r="OD815" s="196"/>
      <c r="OE815" s="196"/>
      <c r="OF815" s="196"/>
      <c r="OG815" s="196"/>
      <c r="OH815" s="196"/>
      <c r="OI815" s="196"/>
      <c r="OJ815" s="196"/>
      <c r="OK815" s="196"/>
      <c r="OL815" s="196"/>
      <c r="AFC815" s="196"/>
      <c r="AFD815" s="196"/>
      <c r="AFE815" s="196"/>
      <c r="AFF815" s="196"/>
      <c r="AFG815" s="196"/>
      <c r="AFH815" s="196"/>
      <c r="AFI815" s="196"/>
      <c r="AFJ815" s="196"/>
      <c r="AFK815" s="196"/>
      <c r="AFL815" s="196"/>
      <c r="AFM815" s="196"/>
      <c r="AFN815" s="196"/>
      <c r="AFO815" s="196"/>
      <c r="AFP815" s="196"/>
      <c r="AFQ815" s="196"/>
      <c r="AFR815" s="196"/>
      <c r="AFS815" s="196"/>
      <c r="AFT815" s="196"/>
      <c r="AFU815" s="196"/>
      <c r="AFV815" s="196"/>
      <c r="AFW815" s="196"/>
      <c r="AFX815" s="196"/>
      <c r="AFY815" s="196"/>
      <c r="AFZ815" s="196"/>
      <c r="AGA815" s="196"/>
      <c r="AGB815" s="196"/>
      <c r="AGC815" s="196"/>
      <c r="AGD815" s="196"/>
      <c r="AGE815" s="196"/>
      <c r="AGF815" s="196"/>
      <c r="AGG815" s="196"/>
      <c r="AGH815" s="196"/>
      <c r="AGI815" s="196"/>
      <c r="AGJ815" s="196"/>
      <c r="AGK815" s="196"/>
      <c r="AGL815" s="196"/>
      <c r="AGM815" s="196"/>
      <c r="AGN815" s="196"/>
      <c r="AGO815" s="196"/>
      <c r="AGP815" s="196"/>
    </row>
    <row r="816" spans="1:874" ht="15.75" customHeight="1" x14ac:dyDescent="0.25">
      <c r="A816" s="196"/>
      <c r="B816" s="196"/>
      <c r="C816" s="196"/>
      <c r="D816" s="196"/>
      <c r="E816" s="196"/>
      <c r="F816" s="196"/>
      <c r="G816" s="196"/>
      <c r="H816" s="196"/>
      <c r="I816" s="196"/>
      <c r="J816" s="196"/>
      <c r="K816" s="196"/>
      <c r="L816" s="206"/>
      <c r="M816" s="196"/>
      <c r="N816" s="196"/>
      <c r="O816" s="196"/>
      <c r="P816" s="196"/>
      <c r="Q816" s="196"/>
      <c r="R816" s="196"/>
      <c r="S816" s="196"/>
      <c r="T816" s="196"/>
      <c r="U816" s="196"/>
      <c r="V816" s="196"/>
      <c r="W816" s="196"/>
      <c r="X816" s="196"/>
      <c r="Y816" s="196"/>
      <c r="Z816" s="196"/>
      <c r="AA816" s="196"/>
      <c r="AB816" s="196"/>
      <c r="AC816" s="196"/>
      <c r="AD816" s="196"/>
      <c r="AE816" s="196"/>
      <c r="AF816" s="196"/>
      <c r="AG816" s="196"/>
      <c r="AH816" s="196"/>
      <c r="AI816" s="196"/>
      <c r="AJ816" s="196"/>
      <c r="AK816" s="196"/>
      <c r="AL816" s="196"/>
      <c r="AM816" s="196"/>
      <c r="AN816" s="196"/>
      <c r="AO816" s="196"/>
      <c r="AP816" s="196"/>
      <c r="AQ816" s="196"/>
      <c r="AR816" s="196"/>
      <c r="AS816" s="196"/>
      <c r="AT816" s="196"/>
      <c r="AU816" s="196"/>
      <c r="AV816" s="196"/>
      <c r="AW816" s="196"/>
      <c r="AX816" s="196"/>
      <c r="AY816" s="196"/>
      <c r="AZ816" s="196"/>
      <c r="BA816" s="196"/>
      <c r="BB816" s="196"/>
      <c r="BC816" s="196"/>
      <c r="BD816" s="196"/>
      <c r="BE816" s="196"/>
      <c r="BF816" s="196"/>
      <c r="BG816" s="196"/>
      <c r="BH816" s="196"/>
      <c r="BI816" s="196"/>
      <c r="BJ816" s="196"/>
      <c r="BK816" s="196"/>
      <c r="BL816" s="196"/>
      <c r="BM816" s="196"/>
      <c r="BN816" s="196"/>
      <c r="BO816" s="196"/>
      <c r="BP816" s="196"/>
      <c r="BQ816" s="196"/>
      <c r="BR816" s="196"/>
      <c r="BS816" s="196"/>
      <c r="BT816" s="196"/>
      <c r="BU816" s="196"/>
      <c r="BV816" s="196"/>
      <c r="BW816" s="196"/>
      <c r="BX816" s="196"/>
      <c r="BY816" s="196"/>
      <c r="BZ816" s="196"/>
      <c r="CA816" s="196"/>
      <c r="CB816" s="196"/>
      <c r="CC816" s="196"/>
      <c r="CD816" s="196"/>
      <c r="CE816" s="196"/>
      <c r="CF816" s="196"/>
      <c r="CG816" s="196"/>
      <c r="CH816" s="196"/>
      <c r="CI816" s="196"/>
      <c r="CJ816" s="196"/>
      <c r="CK816" s="196"/>
      <c r="CL816" s="196"/>
      <c r="CM816" s="196"/>
      <c r="CN816" s="196"/>
      <c r="CO816" s="196"/>
      <c r="CP816" s="196"/>
      <c r="CQ816" s="196"/>
      <c r="CR816" s="196"/>
      <c r="CS816" s="196"/>
      <c r="CT816" s="196"/>
      <c r="CU816" s="196"/>
      <c r="CV816" s="196"/>
      <c r="CW816" s="196"/>
      <c r="CX816" s="196"/>
      <c r="CY816" s="196"/>
      <c r="CZ816" s="196"/>
      <c r="DA816" s="196"/>
      <c r="DB816" s="196"/>
      <c r="DC816" s="196"/>
      <c r="DD816" s="196"/>
      <c r="DE816" s="196"/>
      <c r="DF816" s="196"/>
      <c r="DG816" s="196"/>
      <c r="DH816" s="196"/>
      <c r="DI816" s="196"/>
      <c r="DJ816" s="196"/>
      <c r="DK816" s="196"/>
      <c r="DL816" s="196"/>
      <c r="DM816" s="196"/>
      <c r="DN816" s="196"/>
      <c r="DO816" s="196"/>
      <c r="DP816" s="196"/>
      <c r="DQ816" s="196"/>
      <c r="DR816" s="196"/>
      <c r="DS816" s="196"/>
      <c r="DT816" s="196"/>
      <c r="DU816" s="196"/>
      <c r="DV816" s="196"/>
      <c r="DW816" s="196"/>
      <c r="DX816" s="196"/>
      <c r="DY816" s="196"/>
      <c r="DZ816" s="196"/>
      <c r="EA816" s="196"/>
      <c r="EB816" s="196"/>
      <c r="EC816" s="196"/>
      <c r="ED816" s="196"/>
      <c r="EE816" s="196"/>
      <c r="EF816" s="196"/>
      <c r="EG816" s="196"/>
      <c r="EH816" s="196"/>
      <c r="EI816" s="196"/>
      <c r="EJ816" s="196"/>
      <c r="EK816" s="196"/>
      <c r="EL816" s="196"/>
      <c r="EM816" s="196"/>
      <c r="EN816" s="196"/>
      <c r="EO816" s="196"/>
      <c r="EP816" s="196"/>
      <c r="EQ816" s="196"/>
      <c r="ER816" s="196"/>
      <c r="ES816" s="196"/>
      <c r="ET816" s="196"/>
      <c r="EU816" s="196"/>
      <c r="EV816" s="196"/>
      <c r="EW816" s="196"/>
      <c r="EX816" s="196"/>
      <c r="EY816" s="196"/>
      <c r="EZ816" s="196"/>
      <c r="FA816" s="196"/>
      <c r="FB816" s="196"/>
      <c r="FC816" s="196"/>
      <c r="FD816" s="196"/>
      <c r="FE816" s="196"/>
      <c r="FF816" s="196"/>
      <c r="FG816" s="196"/>
      <c r="FH816" s="196"/>
      <c r="FI816" s="196"/>
      <c r="FJ816" s="196"/>
      <c r="FK816" s="196"/>
      <c r="FL816" s="196"/>
      <c r="FM816" s="196"/>
      <c r="FN816" s="196"/>
      <c r="FO816" s="196"/>
      <c r="FP816" s="196"/>
      <c r="FQ816" s="196"/>
      <c r="FR816" s="196"/>
      <c r="FS816" s="196"/>
      <c r="FT816" s="196"/>
      <c r="FU816" s="196"/>
      <c r="FV816" s="196"/>
      <c r="FW816" s="196"/>
      <c r="FX816" s="196"/>
      <c r="FY816" s="196"/>
      <c r="FZ816" s="196"/>
      <c r="GA816" s="196"/>
      <c r="GB816" s="196"/>
      <c r="GC816" s="196"/>
      <c r="GD816" s="196"/>
      <c r="GE816" s="196"/>
      <c r="GF816" s="196"/>
      <c r="GG816" s="196"/>
      <c r="GH816" s="196"/>
      <c r="GI816" s="196"/>
      <c r="GJ816" s="196"/>
      <c r="GK816" s="196"/>
      <c r="GL816" s="196"/>
      <c r="GM816" s="196"/>
      <c r="GN816" s="196"/>
      <c r="GO816" s="196"/>
      <c r="GP816" s="196"/>
      <c r="GQ816" s="196"/>
      <c r="GR816" s="196"/>
      <c r="GS816" s="196"/>
      <c r="GT816" s="196"/>
      <c r="GU816" s="196"/>
      <c r="GV816" s="196"/>
      <c r="GW816" s="196"/>
      <c r="GX816" s="196"/>
      <c r="GY816" s="196"/>
      <c r="GZ816" s="196"/>
      <c r="HA816" s="196"/>
      <c r="HB816" s="196"/>
      <c r="HC816" s="196"/>
      <c r="HD816" s="196"/>
      <c r="HE816" s="196"/>
      <c r="HF816" s="196"/>
      <c r="HG816" s="196"/>
      <c r="HH816" s="196"/>
      <c r="HI816" s="196"/>
      <c r="HJ816" s="196"/>
      <c r="HK816" s="196"/>
      <c r="HL816" s="196"/>
      <c r="HM816" s="196"/>
      <c r="HN816" s="196"/>
      <c r="HO816" s="196"/>
      <c r="HP816" s="196"/>
      <c r="HQ816" s="196"/>
      <c r="HR816" s="196"/>
      <c r="HS816" s="196"/>
      <c r="HT816" s="196"/>
      <c r="HU816" s="196"/>
      <c r="HV816" s="196"/>
      <c r="HW816" s="196"/>
      <c r="HX816" s="196"/>
      <c r="HY816" s="196"/>
      <c r="HZ816" s="196"/>
      <c r="IA816" s="196"/>
      <c r="IB816" s="196"/>
      <c r="IC816" s="196"/>
      <c r="ID816" s="196"/>
      <c r="IE816" s="196"/>
      <c r="IF816" s="196"/>
      <c r="IG816" s="196"/>
      <c r="IH816" s="196"/>
      <c r="II816" s="196"/>
      <c r="IJ816" s="196"/>
      <c r="IK816" s="196"/>
      <c r="IL816" s="196"/>
      <c r="IM816" s="196"/>
      <c r="IN816" s="196"/>
      <c r="IO816" s="196"/>
      <c r="IP816" s="196"/>
      <c r="IQ816" s="196"/>
      <c r="IR816" s="196"/>
      <c r="IS816" s="196"/>
      <c r="IT816" s="196"/>
      <c r="IU816" s="196"/>
      <c r="IV816" s="196"/>
      <c r="IW816" s="196"/>
      <c r="IX816" s="196"/>
      <c r="IY816" s="196"/>
      <c r="IZ816" s="196"/>
      <c r="JA816" s="196"/>
      <c r="JB816" s="196"/>
      <c r="JC816" s="196"/>
      <c r="JD816" s="196"/>
      <c r="JE816" s="196"/>
      <c r="JF816" s="196"/>
      <c r="JG816" s="196"/>
      <c r="JH816" s="196"/>
      <c r="JI816" s="196"/>
      <c r="JJ816" s="196"/>
      <c r="JK816" s="196"/>
      <c r="JL816" s="196"/>
      <c r="JM816" s="196"/>
      <c r="JN816" s="196"/>
      <c r="JO816" s="196"/>
      <c r="JP816" s="196"/>
      <c r="JQ816" s="196"/>
      <c r="JR816" s="196"/>
      <c r="JS816" s="196"/>
      <c r="JT816" s="196"/>
      <c r="JU816" s="196"/>
      <c r="JV816" s="196"/>
      <c r="JW816" s="196"/>
      <c r="JX816" s="196"/>
      <c r="JY816" s="196"/>
      <c r="JZ816" s="196"/>
      <c r="KA816" s="196"/>
      <c r="KB816" s="196"/>
      <c r="KC816" s="196"/>
      <c r="KD816" s="196"/>
      <c r="KE816" s="196"/>
      <c r="KF816" s="196"/>
      <c r="KG816" s="196"/>
      <c r="KH816" s="196"/>
      <c r="KI816" s="196"/>
      <c r="KJ816" s="196"/>
      <c r="KK816" s="196"/>
      <c r="KL816" s="196"/>
      <c r="KM816" s="196"/>
      <c r="KN816" s="196"/>
      <c r="KO816" s="196"/>
      <c r="KP816" s="196"/>
      <c r="KQ816" s="196"/>
      <c r="KR816" s="196"/>
      <c r="KS816" s="196"/>
      <c r="KT816" s="196"/>
      <c r="KU816" s="196"/>
      <c r="KV816" s="196"/>
      <c r="KW816" s="196"/>
      <c r="KX816" s="196"/>
      <c r="KY816" s="196"/>
      <c r="KZ816" s="196"/>
      <c r="LA816" s="196"/>
      <c r="LB816" s="196"/>
      <c r="LC816" s="196"/>
      <c r="LD816" s="196"/>
      <c r="LE816" s="196"/>
      <c r="LF816" s="196"/>
      <c r="LG816" s="196"/>
      <c r="LH816" s="196"/>
      <c r="LI816" s="196"/>
      <c r="LJ816" s="196"/>
      <c r="LK816" s="196"/>
      <c r="LL816" s="196"/>
      <c r="LM816" s="196"/>
      <c r="LN816" s="196"/>
      <c r="LO816" s="196"/>
      <c r="LP816" s="196"/>
      <c r="LQ816" s="196"/>
      <c r="LR816" s="196"/>
      <c r="LS816" s="196"/>
      <c r="LT816" s="196"/>
      <c r="LU816" s="196"/>
      <c r="LV816" s="196"/>
      <c r="LW816" s="196"/>
      <c r="LX816" s="196"/>
      <c r="LY816" s="196"/>
      <c r="LZ816" s="196"/>
      <c r="MA816" s="196"/>
      <c r="MB816" s="196"/>
      <c r="MC816" s="196"/>
      <c r="MD816" s="196"/>
      <c r="ME816" s="196"/>
      <c r="MF816" s="196"/>
      <c r="MG816" s="196"/>
      <c r="MH816" s="196"/>
      <c r="MI816" s="196"/>
      <c r="MJ816" s="196"/>
      <c r="MK816" s="196"/>
      <c r="ML816" s="196"/>
      <c r="MM816" s="196"/>
      <c r="MN816" s="196"/>
      <c r="MO816" s="196"/>
      <c r="MP816" s="196"/>
      <c r="MQ816" s="196"/>
      <c r="MR816" s="196"/>
      <c r="MS816" s="196"/>
      <c r="MT816" s="196"/>
      <c r="MU816" s="196"/>
      <c r="MV816" s="196"/>
      <c r="MW816" s="196"/>
      <c r="MX816" s="196"/>
      <c r="MY816" s="196"/>
      <c r="MZ816" s="196"/>
      <c r="NA816" s="196"/>
      <c r="NB816" s="196"/>
      <c r="NC816" s="196"/>
      <c r="ND816" s="196"/>
      <c r="NE816" s="196"/>
      <c r="NF816" s="196"/>
      <c r="NG816" s="196"/>
      <c r="NH816" s="196"/>
      <c r="NI816" s="196"/>
      <c r="NJ816" s="196"/>
      <c r="NK816" s="196"/>
      <c r="NL816" s="196"/>
      <c r="NM816" s="196"/>
      <c r="NN816" s="196"/>
      <c r="NO816" s="196"/>
      <c r="NP816" s="196"/>
      <c r="NQ816" s="196"/>
      <c r="NR816" s="196"/>
      <c r="NS816" s="196"/>
      <c r="NT816" s="196"/>
      <c r="NU816" s="196"/>
      <c r="NV816" s="196"/>
      <c r="NW816" s="196"/>
      <c r="NX816" s="196"/>
      <c r="NY816" s="196"/>
      <c r="NZ816" s="196"/>
      <c r="OA816" s="196"/>
      <c r="OB816" s="196"/>
      <c r="OC816" s="196"/>
      <c r="OD816" s="196"/>
      <c r="OE816" s="196"/>
      <c r="OF816" s="196"/>
      <c r="OG816" s="196"/>
      <c r="OH816" s="196"/>
      <c r="OI816" s="196"/>
      <c r="OJ816" s="196"/>
      <c r="OK816" s="196"/>
      <c r="OL816" s="196"/>
      <c r="AFC816" s="196"/>
      <c r="AFD816" s="196"/>
      <c r="AFE816" s="196"/>
      <c r="AFF816" s="196"/>
      <c r="AFG816" s="196"/>
      <c r="AFH816" s="196"/>
      <c r="AFI816" s="196"/>
      <c r="AFJ816" s="196"/>
      <c r="AFK816" s="196"/>
      <c r="AFL816" s="196"/>
      <c r="AFM816" s="196"/>
      <c r="AFN816" s="196"/>
      <c r="AFO816" s="196"/>
      <c r="AFP816" s="196"/>
      <c r="AFQ816" s="196"/>
      <c r="AFR816" s="196"/>
      <c r="AFS816" s="196"/>
      <c r="AFT816" s="196"/>
      <c r="AFU816" s="196"/>
      <c r="AFV816" s="196"/>
      <c r="AFW816" s="196"/>
      <c r="AFX816" s="196"/>
      <c r="AFY816" s="196"/>
      <c r="AFZ816" s="196"/>
      <c r="AGA816" s="196"/>
      <c r="AGB816" s="196"/>
      <c r="AGC816" s="196"/>
      <c r="AGD816" s="196"/>
      <c r="AGE816" s="196"/>
      <c r="AGF816" s="196"/>
      <c r="AGG816" s="196"/>
      <c r="AGH816" s="196"/>
      <c r="AGI816" s="196"/>
      <c r="AGJ816" s="196"/>
      <c r="AGK816" s="196"/>
      <c r="AGL816" s="196"/>
      <c r="AGM816" s="196"/>
      <c r="AGN816" s="196"/>
      <c r="AGO816" s="196"/>
      <c r="AGP816" s="196"/>
    </row>
    <row r="817" spans="1:874" ht="15.75" customHeight="1" x14ac:dyDescent="0.25">
      <c r="A817" s="196"/>
      <c r="B817" s="196"/>
      <c r="C817" s="196"/>
      <c r="D817" s="196"/>
      <c r="E817" s="196"/>
      <c r="F817" s="196"/>
      <c r="G817" s="196"/>
      <c r="H817" s="196"/>
      <c r="I817" s="196"/>
      <c r="J817" s="196"/>
      <c r="K817" s="196"/>
      <c r="L817" s="206"/>
      <c r="M817" s="196"/>
      <c r="N817" s="196"/>
      <c r="O817" s="196"/>
      <c r="P817" s="196"/>
      <c r="Q817" s="196"/>
      <c r="R817" s="196"/>
      <c r="S817" s="196"/>
      <c r="T817" s="196"/>
      <c r="U817" s="196"/>
      <c r="V817" s="196"/>
      <c r="W817" s="196"/>
      <c r="X817" s="196"/>
      <c r="Y817" s="196"/>
      <c r="Z817" s="196"/>
      <c r="AA817" s="196"/>
      <c r="AB817" s="196"/>
      <c r="AC817" s="196"/>
      <c r="AD817" s="196"/>
      <c r="AE817" s="196"/>
      <c r="AF817" s="196"/>
      <c r="AG817" s="196"/>
      <c r="AH817" s="196"/>
      <c r="AI817" s="196"/>
      <c r="AJ817" s="196"/>
      <c r="AK817" s="196"/>
      <c r="AL817" s="196"/>
      <c r="AM817" s="196"/>
      <c r="AN817" s="196"/>
      <c r="AO817" s="196"/>
      <c r="AP817" s="196"/>
      <c r="AQ817" s="196"/>
      <c r="AR817" s="196"/>
      <c r="AS817" s="196"/>
      <c r="AT817" s="196"/>
      <c r="AU817" s="196"/>
      <c r="AV817" s="196"/>
      <c r="AW817" s="196"/>
      <c r="AX817" s="196"/>
      <c r="AY817" s="196"/>
      <c r="AZ817" s="196"/>
      <c r="BA817" s="196"/>
      <c r="BB817" s="196"/>
      <c r="BC817" s="196"/>
      <c r="BD817" s="196"/>
      <c r="BE817" s="196"/>
      <c r="BF817" s="196"/>
      <c r="BG817" s="196"/>
      <c r="BH817" s="196"/>
      <c r="BI817" s="196"/>
      <c r="BJ817" s="196"/>
      <c r="BK817" s="196"/>
      <c r="BL817" s="196"/>
      <c r="BM817" s="196"/>
      <c r="BN817" s="196"/>
      <c r="BO817" s="196"/>
      <c r="BP817" s="196"/>
      <c r="BQ817" s="196"/>
      <c r="BR817" s="196"/>
      <c r="BS817" s="196"/>
      <c r="BT817" s="196"/>
      <c r="BU817" s="196"/>
      <c r="BV817" s="196"/>
      <c r="BW817" s="196"/>
      <c r="BX817" s="196"/>
      <c r="BY817" s="196"/>
      <c r="BZ817" s="196"/>
      <c r="CA817" s="196"/>
      <c r="CB817" s="196"/>
      <c r="CC817" s="196"/>
      <c r="CD817" s="196"/>
      <c r="CE817" s="196"/>
      <c r="CF817" s="196"/>
      <c r="CG817" s="196"/>
      <c r="CH817" s="196"/>
      <c r="CI817" s="196"/>
      <c r="CJ817" s="196"/>
      <c r="CK817" s="196"/>
      <c r="CL817" s="196"/>
      <c r="CM817" s="196"/>
      <c r="CN817" s="196"/>
      <c r="CO817" s="196"/>
      <c r="CP817" s="196"/>
      <c r="CQ817" s="196"/>
      <c r="CR817" s="196"/>
      <c r="CS817" s="196"/>
      <c r="CT817" s="196"/>
      <c r="CU817" s="196"/>
      <c r="CV817" s="196"/>
      <c r="CW817" s="196"/>
      <c r="CX817" s="196"/>
      <c r="CY817" s="196"/>
      <c r="CZ817" s="196"/>
      <c r="DA817" s="196"/>
      <c r="DB817" s="196"/>
      <c r="DC817" s="196"/>
      <c r="DD817" s="196"/>
      <c r="DE817" s="196"/>
      <c r="DF817" s="196"/>
      <c r="DG817" s="196"/>
      <c r="DH817" s="196"/>
      <c r="DI817" s="196"/>
      <c r="DJ817" s="196"/>
      <c r="DK817" s="196"/>
      <c r="DL817" s="196"/>
      <c r="DM817" s="196"/>
      <c r="DN817" s="196"/>
      <c r="DO817" s="196"/>
      <c r="DP817" s="196"/>
      <c r="DQ817" s="196"/>
      <c r="DR817" s="196"/>
      <c r="DS817" s="196"/>
      <c r="DT817" s="196"/>
      <c r="DU817" s="196"/>
      <c r="DV817" s="196"/>
      <c r="DW817" s="196"/>
      <c r="DX817" s="196"/>
      <c r="DY817" s="196"/>
      <c r="DZ817" s="196"/>
      <c r="EA817" s="196"/>
      <c r="EB817" s="196"/>
      <c r="EC817" s="196"/>
      <c r="ED817" s="196"/>
      <c r="EE817" s="196"/>
      <c r="EF817" s="196"/>
      <c r="EG817" s="196"/>
      <c r="EH817" s="196"/>
      <c r="EI817" s="196"/>
      <c r="EJ817" s="196"/>
      <c r="EK817" s="196"/>
      <c r="EL817" s="196"/>
      <c r="EM817" s="196"/>
      <c r="EN817" s="196"/>
      <c r="EO817" s="196"/>
      <c r="EP817" s="196"/>
      <c r="EQ817" s="196"/>
      <c r="ER817" s="196"/>
      <c r="ES817" s="196"/>
      <c r="ET817" s="196"/>
      <c r="EU817" s="196"/>
      <c r="EV817" s="196"/>
      <c r="EW817" s="196"/>
      <c r="EX817" s="196"/>
      <c r="EY817" s="196"/>
      <c r="EZ817" s="196"/>
      <c r="FA817" s="196"/>
      <c r="FB817" s="196"/>
      <c r="FC817" s="196"/>
      <c r="FD817" s="196"/>
      <c r="FE817" s="196"/>
      <c r="FF817" s="196"/>
      <c r="FG817" s="196"/>
      <c r="FH817" s="196"/>
      <c r="FI817" s="196"/>
      <c r="FJ817" s="196"/>
      <c r="FK817" s="196"/>
      <c r="FL817" s="196"/>
      <c r="FM817" s="196"/>
      <c r="FN817" s="196"/>
      <c r="FO817" s="196"/>
      <c r="FP817" s="196"/>
      <c r="FQ817" s="196"/>
      <c r="FR817" s="196"/>
      <c r="FS817" s="196"/>
      <c r="FT817" s="196"/>
      <c r="FU817" s="196"/>
      <c r="FV817" s="196"/>
      <c r="FW817" s="196"/>
      <c r="FX817" s="196"/>
      <c r="FY817" s="196"/>
      <c r="FZ817" s="196"/>
      <c r="GA817" s="196"/>
      <c r="GB817" s="196"/>
      <c r="GC817" s="196"/>
      <c r="GD817" s="196"/>
      <c r="GE817" s="196"/>
      <c r="GF817" s="196"/>
      <c r="GG817" s="196"/>
      <c r="GH817" s="196"/>
      <c r="GI817" s="196"/>
      <c r="GJ817" s="196"/>
      <c r="GK817" s="196"/>
      <c r="GL817" s="196"/>
      <c r="GM817" s="196"/>
      <c r="GN817" s="196"/>
      <c r="GO817" s="196"/>
      <c r="GP817" s="196"/>
      <c r="GQ817" s="196"/>
      <c r="GR817" s="196"/>
      <c r="GS817" s="196"/>
      <c r="GT817" s="196"/>
      <c r="GU817" s="196"/>
      <c r="GV817" s="196"/>
      <c r="GW817" s="196"/>
      <c r="GX817" s="196"/>
      <c r="GY817" s="196"/>
      <c r="GZ817" s="196"/>
      <c r="HA817" s="196"/>
      <c r="HB817" s="196"/>
      <c r="HC817" s="196"/>
      <c r="HD817" s="196"/>
      <c r="HE817" s="196"/>
      <c r="HF817" s="196"/>
      <c r="HG817" s="196"/>
      <c r="HH817" s="196"/>
      <c r="HI817" s="196"/>
      <c r="HJ817" s="196"/>
      <c r="HK817" s="196"/>
      <c r="HL817" s="196"/>
      <c r="HM817" s="196"/>
      <c r="HN817" s="196"/>
      <c r="HO817" s="196"/>
      <c r="HP817" s="196"/>
      <c r="HQ817" s="196"/>
      <c r="HR817" s="196"/>
      <c r="HS817" s="196"/>
      <c r="HT817" s="196"/>
      <c r="HU817" s="196"/>
      <c r="HV817" s="196"/>
      <c r="HW817" s="196"/>
      <c r="HX817" s="196"/>
      <c r="HY817" s="196"/>
      <c r="HZ817" s="196"/>
      <c r="IA817" s="196"/>
      <c r="IB817" s="196"/>
      <c r="IC817" s="196"/>
      <c r="ID817" s="196"/>
      <c r="IE817" s="196"/>
      <c r="IF817" s="196"/>
      <c r="IG817" s="196"/>
      <c r="IH817" s="196"/>
      <c r="II817" s="196"/>
      <c r="IJ817" s="196"/>
      <c r="IK817" s="196"/>
      <c r="IL817" s="196"/>
      <c r="IM817" s="196"/>
      <c r="IN817" s="196"/>
      <c r="IO817" s="196"/>
      <c r="IP817" s="196"/>
      <c r="IQ817" s="196"/>
      <c r="IR817" s="196"/>
      <c r="IS817" s="196"/>
      <c r="IT817" s="196"/>
      <c r="IU817" s="196"/>
      <c r="IV817" s="196"/>
      <c r="IW817" s="196"/>
      <c r="IX817" s="196"/>
      <c r="IY817" s="196"/>
      <c r="IZ817" s="196"/>
      <c r="JA817" s="196"/>
      <c r="JB817" s="196"/>
      <c r="JC817" s="196"/>
      <c r="JD817" s="196"/>
      <c r="JE817" s="196"/>
      <c r="JF817" s="196"/>
      <c r="JG817" s="196"/>
      <c r="JH817" s="196"/>
      <c r="JI817" s="196"/>
      <c r="JJ817" s="196"/>
      <c r="JK817" s="196"/>
      <c r="JL817" s="196"/>
      <c r="JM817" s="196"/>
      <c r="JN817" s="196"/>
      <c r="JO817" s="196"/>
      <c r="JP817" s="196"/>
      <c r="JQ817" s="196"/>
      <c r="JR817" s="196"/>
      <c r="JS817" s="196"/>
      <c r="JT817" s="196"/>
      <c r="JU817" s="196"/>
      <c r="JV817" s="196"/>
      <c r="JW817" s="196"/>
      <c r="JX817" s="196"/>
      <c r="JY817" s="196"/>
      <c r="JZ817" s="196"/>
      <c r="KA817" s="196"/>
      <c r="KB817" s="196"/>
      <c r="KC817" s="196"/>
      <c r="KD817" s="196"/>
      <c r="KE817" s="196"/>
      <c r="KF817" s="196"/>
      <c r="KG817" s="196"/>
      <c r="KH817" s="196"/>
      <c r="KI817" s="196"/>
      <c r="KJ817" s="196"/>
      <c r="KK817" s="196"/>
      <c r="KL817" s="196"/>
      <c r="KM817" s="196"/>
      <c r="KN817" s="196"/>
      <c r="KO817" s="196"/>
      <c r="KP817" s="196"/>
      <c r="KQ817" s="196"/>
      <c r="KR817" s="196"/>
      <c r="KS817" s="196"/>
      <c r="KT817" s="196"/>
      <c r="KU817" s="196"/>
      <c r="KV817" s="196"/>
      <c r="KW817" s="196"/>
      <c r="KX817" s="196"/>
      <c r="KY817" s="196"/>
      <c r="KZ817" s="196"/>
      <c r="LA817" s="196"/>
      <c r="LB817" s="196"/>
      <c r="LC817" s="196"/>
      <c r="LD817" s="196"/>
      <c r="LE817" s="196"/>
      <c r="LF817" s="196"/>
      <c r="LG817" s="196"/>
      <c r="LH817" s="196"/>
      <c r="LI817" s="196"/>
      <c r="LJ817" s="196"/>
      <c r="LK817" s="196"/>
      <c r="LL817" s="196"/>
      <c r="LM817" s="196"/>
      <c r="LN817" s="196"/>
      <c r="LO817" s="196"/>
      <c r="LP817" s="196"/>
      <c r="LQ817" s="196"/>
      <c r="LR817" s="196"/>
      <c r="LS817" s="196"/>
      <c r="LT817" s="196"/>
      <c r="LU817" s="196"/>
      <c r="LV817" s="196"/>
      <c r="LW817" s="196"/>
      <c r="LX817" s="196"/>
      <c r="LY817" s="196"/>
      <c r="LZ817" s="196"/>
      <c r="MA817" s="196"/>
      <c r="MB817" s="196"/>
      <c r="MC817" s="196"/>
      <c r="MD817" s="196"/>
      <c r="ME817" s="196"/>
      <c r="MF817" s="196"/>
      <c r="MG817" s="196"/>
      <c r="MH817" s="196"/>
      <c r="MI817" s="196"/>
      <c r="MJ817" s="196"/>
      <c r="MK817" s="196"/>
      <c r="ML817" s="196"/>
      <c r="MM817" s="196"/>
      <c r="MN817" s="196"/>
      <c r="MO817" s="196"/>
      <c r="MP817" s="196"/>
      <c r="MQ817" s="196"/>
      <c r="MR817" s="196"/>
      <c r="MS817" s="196"/>
      <c r="MT817" s="196"/>
      <c r="MU817" s="196"/>
      <c r="MV817" s="196"/>
      <c r="MW817" s="196"/>
      <c r="MX817" s="196"/>
      <c r="MY817" s="196"/>
      <c r="MZ817" s="196"/>
      <c r="NA817" s="196"/>
      <c r="NB817" s="196"/>
      <c r="NC817" s="196"/>
      <c r="ND817" s="196"/>
      <c r="NE817" s="196"/>
      <c r="NF817" s="196"/>
      <c r="NG817" s="196"/>
      <c r="NH817" s="196"/>
      <c r="NI817" s="196"/>
      <c r="NJ817" s="196"/>
      <c r="NK817" s="196"/>
      <c r="NL817" s="196"/>
      <c r="NM817" s="196"/>
      <c r="NN817" s="196"/>
      <c r="NO817" s="196"/>
      <c r="NP817" s="196"/>
      <c r="NQ817" s="196"/>
      <c r="NR817" s="196"/>
      <c r="NS817" s="196"/>
      <c r="NT817" s="196"/>
      <c r="NU817" s="196"/>
      <c r="NV817" s="196"/>
      <c r="NW817" s="196"/>
      <c r="NX817" s="196"/>
      <c r="NY817" s="196"/>
      <c r="NZ817" s="196"/>
      <c r="OA817" s="196"/>
      <c r="OB817" s="196"/>
      <c r="OC817" s="196"/>
      <c r="OD817" s="196"/>
      <c r="OE817" s="196"/>
      <c r="OF817" s="196"/>
      <c r="OG817" s="196"/>
      <c r="OH817" s="196"/>
      <c r="OI817" s="196"/>
      <c r="OJ817" s="196"/>
      <c r="OK817" s="196"/>
      <c r="OL817" s="196"/>
      <c r="AFC817" s="196"/>
      <c r="AFD817" s="196"/>
      <c r="AFE817" s="196"/>
      <c r="AFF817" s="196"/>
      <c r="AFG817" s="196"/>
      <c r="AFH817" s="196"/>
      <c r="AFI817" s="196"/>
      <c r="AFJ817" s="196"/>
      <c r="AFK817" s="196"/>
      <c r="AFL817" s="196"/>
      <c r="AFM817" s="196"/>
      <c r="AFN817" s="196"/>
      <c r="AFO817" s="196"/>
      <c r="AFP817" s="196"/>
      <c r="AFQ817" s="196"/>
      <c r="AFR817" s="196"/>
      <c r="AFS817" s="196"/>
      <c r="AFT817" s="196"/>
      <c r="AFU817" s="196"/>
      <c r="AFV817" s="196"/>
      <c r="AFW817" s="196"/>
      <c r="AFX817" s="196"/>
      <c r="AFY817" s="196"/>
      <c r="AFZ817" s="196"/>
      <c r="AGA817" s="196"/>
      <c r="AGB817" s="196"/>
      <c r="AGC817" s="196"/>
      <c r="AGD817" s="196"/>
      <c r="AGE817" s="196"/>
      <c r="AGF817" s="196"/>
      <c r="AGG817" s="196"/>
      <c r="AGH817" s="196"/>
      <c r="AGI817" s="196"/>
      <c r="AGJ817" s="196"/>
      <c r="AGK817" s="196"/>
      <c r="AGL817" s="196"/>
      <c r="AGM817" s="196"/>
      <c r="AGN817" s="196"/>
      <c r="AGO817" s="196"/>
      <c r="AGP817" s="196"/>
    </row>
    <row r="818" spans="1:874" ht="15.75" customHeight="1" x14ac:dyDescent="0.25">
      <c r="A818" s="196"/>
      <c r="B818" s="196"/>
      <c r="C818" s="196"/>
      <c r="D818" s="196"/>
      <c r="E818" s="196"/>
      <c r="F818" s="196"/>
      <c r="G818" s="196"/>
      <c r="H818" s="196"/>
      <c r="I818" s="196"/>
      <c r="J818" s="196"/>
      <c r="K818" s="196"/>
      <c r="L818" s="206"/>
      <c r="M818" s="196"/>
      <c r="N818" s="196"/>
      <c r="O818" s="196"/>
      <c r="P818" s="196"/>
      <c r="Q818" s="196"/>
      <c r="R818" s="196"/>
      <c r="S818" s="196"/>
      <c r="T818" s="196"/>
      <c r="U818" s="196"/>
      <c r="V818" s="196"/>
      <c r="W818" s="196"/>
      <c r="X818" s="196"/>
      <c r="Y818" s="196"/>
      <c r="Z818" s="196"/>
      <c r="AA818" s="196"/>
      <c r="AB818" s="196"/>
      <c r="AC818" s="196"/>
      <c r="AD818" s="196"/>
      <c r="AE818" s="196"/>
      <c r="AF818" s="196"/>
      <c r="AG818" s="196"/>
      <c r="AH818" s="196"/>
      <c r="AI818" s="196"/>
      <c r="AJ818" s="196"/>
      <c r="AK818" s="196"/>
      <c r="AL818" s="196"/>
      <c r="AM818" s="196"/>
      <c r="AN818" s="196"/>
      <c r="AO818" s="196"/>
      <c r="AP818" s="196"/>
      <c r="AQ818" s="196"/>
      <c r="AR818" s="196"/>
      <c r="AS818" s="196"/>
      <c r="AT818" s="196"/>
      <c r="AU818" s="196"/>
      <c r="AV818" s="196"/>
      <c r="AW818" s="196"/>
      <c r="AX818" s="196"/>
      <c r="AY818" s="196"/>
      <c r="AZ818" s="196"/>
      <c r="BA818" s="196"/>
      <c r="BB818" s="196"/>
      <c r="BC818" s="196"/>
      <c r="BD818" s="196"/>
      <c r="BE818" s="196"/>
      <c r="BF818" s="196"/>
      <c r="BG818" s="196"/>
      <c r="BH818" s="196"/>
      <c r="BI818" s="196"/>
      <c r="BJ818" s="196"/>
      <c r="BK818" s="196"/>
      <c r="BL818" s="196"/>
      <c r="BM818" s="196"/>
      <c r="BN818" s="196"/>
      <c r="BO818" s="196"/>
      <c r="BP818" s="196"/>
      <c r="BQ818" s="196"/>
      <c r="BR818" s="196"/>
      <c r="BS818" s="196"/>
      <c r="BT818" s="196"/>
      <c r="BU818" s="196"/>
      <c r="BV818" s="196"/>
      <c r="BW818" s="196"/>
      <c r="BX818" s="196"/>
      <c r="BY818" s="196"/>
      <c r="BZ818" s="196"/>
      <c r="CA818" s="196"/>
      <c r="CB818" s="196"/>
      <c r="CC818" s="196"/>
      <c r="CD818" s="196"/>
      <c r="CE818" s="196"/>
      <c r="CF818" s="196"/>
      <c r="CG818" s="196"/>
      <c r="CH818" s="196"/>
      <c r="CI818" s="196"/>
      <c r="CJ818" s="196"/>
      <c r="CK818" s="196"/>
      <c r="CL818" s="196"/>
      <c r="CM818" s="196"/>
      <c r="CN818" s="196"/>
      <c r="CO818" s="196"/>
      <c r="CP818" s="196"/>
      <c r="CQ818" s="196"/>
      <c r="CR818" s="196"/>
      <c r="CS818" s="196"/>
      <c r="CT818" s="196"/>
      <c r="CU818" s="196"/>
      <c r="CV818" s="196"/>
      <c r="CW818" s="196"/>
      <c r="CX818" s="196"/>
      <c r="CY818" s="196"/>
      <c r="CZ818" s="196"/>
      <c r="DA818" s="196"/>
      <c r="DB818" s="196"/>
      <c r="DC818" s="196"/>
      <c r="DD818" s="196"/>
      <c r="DE818" s="196"/>
      <c r="DF818" s="196"/>
      <c r="DG818" s="196"/>
      <c r="DH818" s="196"/>
      <c r="DI818" s="196"/>
      <c r="DJ818" s="196"/>
      <c r="DK818" s="196"/>
      <c r="DL818" s="196"/>
      <c r="DM818" s="196"/>
      <c r="DN818" s="196"/>
      <c r="DO818" s="196"/>
      <c r="DP818" s="196"/>
      <c r="DQ818" s="196"/>
      <c r="DR818" s="196"/>
      <c r="DS818" s="196"/>
      <c r="DT818" s="196"/>
      <c r="DU818" s="196"/>
      <c r="DV818" s="196"/>
      <c r="DW818" s="196"/>
      <c r="DX818" s="196"/>
      <c r="DY818" s="196"/>
      <c r="DZ818" s="196"/>
      <c r="EA818" s="196"/>
      <c r="EB818" s="196"/>
      <c r="EC818" s="196"/>
      <c r="ED818" s="196"/>
      <c r="EE818" s="196"/>
      <c r="EF818" s="196"/>
      <c r="EG818" s="196"/>
      <c r="EH818" s="196"/>
      <c r="EI818" s="196"/>
      <c r="EJ818" s="196"/>
      <c r="EK818" s="196"/>
      <c r="EL818" s="196"/>
      <c r="EM818" s="196"/>
      <c r="EN818" s="196"/>
      <c r="EO818" s="196"/>
      <c r="EP818" s="196"/>
      <c r="EQ818" s="196"/>
      <c r="ER818" s="196"/>
      <c r="ES818" s="196"/>
      <c r="ET818" s="196"/>
      <c r="EU818" s="196"/>
      <c r="EV818" s="196"/>
      <c r="EW818" s="196"/>
      <c r="EX818" s="196"/>
      <c r="EY818" s="196"/>
      <c r="EZ818" s="196"/>
      <c r="FA818" s="196"/>
      <c r="FB818" s="196"/>
      <c r="FC818" s="196"/>
      <c r="FD818" s="196"/>
      <c r="FE818" s="196"/>
      <c r="FF818" s="196"/>
      <c r="FG818" s="196"/>
      <c r="FH818" s="196"/>
      <c r="FI818" s="196"/>
      <c r="FJ818" s="196"/>
      <c r="FK818" s="196"/>
      <c r="FL818" s="196"/>
      <c r="FM818" s="196"/>
      <c r="FN818" s="196"/>
      <c r="FO818" s="196"/>
      <c r="FP818" s="196"/>
      <c r="FQ818" s="196"/>
      <c r="FR818" s="196"/>
      <c r="FS818" s="196"/>
      <c r="FT818" s="196"/>
      <c r="FU818" s="196"/>
      <c r="FV818" s="196"/>
      <c r="FW818" s="196"/>
      <c r="FX818" s="196"/>
      <c r="FY818" s="196"/>
      <c r="FZ818" s="196"/>
      <c r="GA818" s="196"/>
      <c r="GB818" s="196"/>
      <c r="GC818" s="196"/>
      <c r="GD818" s="196"/>
      <c r="GE818" s="196"/>
      <c r="GF818" s="196"/>
      <c r="GG818" s="196"/>
      <c r="GH818" s="196"/>
      <c r="GI818" s="196"/>
      <c r="GJ818" s="196"/>
      <c r="GK818" s="196"/>
      <c r="GL818" s="196"/>
      <c r="GM818" s="196"/>
      <c r="GN818" s="196"/>
      <c r="GO818" s="196"/>
      <c r="GP818" s="196"/>
      <c r="GQ818" s="196"/>
      <c r="GR818" s="196"/>
      <c r="GS818" s="196"/>
      <c r="GT818" s="196"/>
      <c r="GU818" s="196"/>
      <c r="GV818" s="196"/>
      <c r="GW818" s="196"/>
      <c r="GX818" s="196"/>
      <c r="GY818" s="196"/>
      <c r="GZ818" s="196"/>
      <c r="HA818" s="196"/>
      <c r="HB818" s="196"/>
      <c r="HC818" s="196"/>
      <c r="HD818" s="196"/>
      <c r="HE818" s="196"/>
      <c r="HF818" s="196"/>
      <c r="HG818" s="196"/>
      <c r="HH818" s="196"/>
      <c r="HI818" s="196"/>
      <c r="HJ818" s="196"/>
      <c r="HK818" s="196"/>
      <c r="HL818" s="196"/>
      <c r="HM818" s="196"/>
      <c r="HN818" s="196"/>
      <c r="HO818" s="196"/>
      <c r="HP818" s="196"/>
      <c r="HQ818" s="196"/>
      <c r="HR818" s="196"/>
      <c r="HS818" s="196"/>
      <c r="HT818" s="196"/>
      <c r="HU818" s="196"/>
      <c r="HV818" s="196"/>
      <c r="HW818" s="196"/>
      <c r="HX818" s="196"/>
      <c r="HY818" s="196"/>
      <c r="HZ818" s="196"/>
      <c r="IA818" s="196"/>
      <c r="IB818" s="196"/>
      <c r="IC818" s="196"/>
      <c r="ID818" s="196"/>
      <c r="IE818" s="196"/>
      <c r="IF818" s="196"/>
      <c r="IG818" s="196"/>
      <c r="IH818" s="196"/>
      <c r="II818" s="196"/>
      <c r="IJ818" s="196"/>
      <c r="IK818" s="196"/>
      <c r="IL818" s="196"/>
      <c r="IM818" s="196"/>
      <c r="IN818" s="196"/>
      <c r="IO818" s="196"/>
      <c r="IP818" s="196"/>
      <c r="IQ818" s="196"/>
      <c r="IR818" s="196"/>
      <c r="IS818" s="196"/>
      <c r="IT818" s="196"/>
      <c r="IU818" s="196"/>
      <c r="IV818" s="196"/>
      <c r="IW818" s="196"/>
      <c r="IX818" s="196"/>
      <c r="IY818" s="196"/>
      <c r="IZ818" s="196"/>
      <c r="JA818" s="196"/>
      <c r="JB818" s="196"/>
      <c r="JC818" s="196"/>
      <c r="JD818" s="196"/>
      <c r="JE818" s="196"/>
      <c r="JF818" s="196"/>
      <c r="JG818" s="196"/>
      <c r="JH818" s="196"/>
      <c r="JI818" s="196"/>
      <c r="JJ818" s="196"/>
      <c r="JK818" s="196"/>
      <c r="JL818" s="196"/>
      <c r="JM818" s="196"/>
      <c r="JN818" s="196"/>
      <c r="JO818" s="196"/>
      <c r="JP818" s="196"/>
      <c r="JQ818" s="196"/>
      <c r="JR818" s="196"/>
      <c r="JS818" s="196"/>
      <c r="JT818" s="196"/>
      <c r="JU818" s="196"/>
      <c r="JV818" s="196"/>
      <c r="JW818" s="196"/>
      <c r="JX818" s="196"/>
      <c r="JY818" s="196"/>
      <c r="JZ818" s="196"/>
      <c r="KA818" s="196"/>
      <c r="KB818" s="196"/>
      <c r="KC818" s="196"/>
      <c r="KD818" s="196"/>
      <c r="KE818" s="196"/>
      <c r="KF818" s="196"/>
      <c r="KG818" s="196"/>
      <c r="KH818" s="196"/>
      <c r="KI818" s="196"/>
      <c r="KJ818" s="196"/>
      <c r="KK818" s="196"/>
      <c r="KL818" s="196"/>
      <c r="KM818" s="196"/>
      <c r="KN818" s="196"/>
      <c r="KO818" s="196"/>
      <c r="KP818" s="196"/>
      <c r="KQ818" s="196"/>
      <c r="KR818" s="196"/>
      <c r="KS818" s="196"/>
      <c r="KT818" s="196"/>
      <c r="KU818" s="196"/>
      <c r="KV818" s="196"/>
      <c r="KW818" s="196"/>
      <c r="KX818" s="196"/>
      <c r="KY818" s="196"/>
      <c r="KZ818" s="196"/>
      <c r="LA818" s="196"/>
      <c r="LB818" s="196"/>
      <c r="LC818" s="196"/>
      <c r="LD818" s="196"/>
      <c r="LE818" s="196"/>
      <c r="LF818" s="196"/>
      <c r="LG818" s="196"/>
      <c r="LH818" s="196"/>
      <c r="LI818" s="196"/>
      <c r="LJ818" s="196"/>
      <c r="LK818" s="196"/>
      <c r="LL818" s="196"/>
      <c r="LM818" s="196"/>
      <c r="LN818" s="196"/>
      <c r="LO818" s="196"/>
      <c r="LP818" s="196"/>
      <c r="LQ818" s="196"/>
      <c r="LR818" s="196"/>
      <c r="LS818" s="196"/>
      <c r="LT818" s="196"/>
      <c r="LU818" s="196"/>
      <c r="LV818" s="196"/>
      <c r="LW818" s="196"/>
      <c r="LX818" s="196"/>
      <c r="LY818" s="196"/>
      <c r="LZ818" s="196"/>
      <c r="MA818" s="196"/>
      <c r="MB818" s="196"/>
      <c r="MC818" s="196"/>
      <c r="MD818" s="196"/>
      <c r="ME818" s="196"/>
      <c r="MF818" s="196"/>
      <c r="MG818" s="196"/>
      <c r="MH818" s="196"/>
      <c r="MI818" s="196"/>
      <c r="MJ818" s="196"/>
      <c r="MK818" s="196"/>
      <c r="ML818" s="196"/>
      <c r="MM818" s="196"/>
      <c r="MN818" s="196"/>
      <c r="MO818" s="196"/>
      <c r="MP818" s="196"/>
      <c r="MQ818" s="196"/>
      <c r="MR818" s="196"/>
      <c r="MS818" s="196"/>
      <c r="MT818" s="196"/>
      <c r="MU818" s="196"/>
      <c r="MV818" s="196"/>
      <c r="MW818" s="196"/>
      <c r="MX818" s="196"/>
      <c r="MY818" s="196"/>
      <c r="MZ818" s="196"/>
      <c r="NA818" s="196"/>
      <c r="NB818" s="196"/>
      <c r="NC818" s="196"/>
      <c r="ND818" s="196"/>
      <c r="NE818" s="196"/>
      <c r="NF818" s="196"/>
      <c r="NG818" s="196"/>
      <c r="NH818" s="196"/>
      <c r="NI818" s="196"/>
      <c r="NJ818" s="196"/>
      <c r="NK818" s="196"/>
      <c r="NL818" s="196"/>
      <c r="NM818" s="196"/>
      <c r="NN818" s="196"/>
      <c r="NO818" s="196"/>
      <c r="NP818" s="196"/>
      <c r="NQ818" s="196"/>
      <c r="NR818" s="196"/>
      <c r="NS818" s="196"/>
      <c r="NT818" s="196"/>
      <c r="NU818" s="196"/>
      <c r="NV818" s="196"/>
      <c r="NW818" s="196"/>
      <c r="NX818" s="196"/>
      <c r="NY818" s="196"/>
      <c r="NZ818" s="196"/>
      <c r="OA818" s="196"/>
      <c r="OB818" s="196"/>
      <c r="OC818" s="196"/>
      <c r="OD818" s="196"/>
      <c r="OE818" s="196"/>
      <c r="OF818" s="196"/>
      <c r="OG818" s="196"/>
      <c r="OH818" s="196"/>
      <c r="OI818" s="196"/>
      <c r="OJ818" s="196"/>
      <c r="OK818" s="196"/>
      <c r="OL818" s="196"/>
      <c r="AFC818" s="196"/>
      <c r="AFD818" s="196"/>
      <c r="AFE818" s="196"/>
      <c r="AFF818" s="196"/>
      <c r="AFG818" s="196"/>
      <c r="AFH818" s="196"/>
      <c r="AFI818" s="196"/>
      <c r="AFJ818" s="196"/>
      <c r="AFK818" s="196"/>
      <c r="AFL818" s="196"/>
      <c r="AFM818" s="196"/>
      <c r="AFN818" s="196"/>
      <c r="AFO818" s="196"/>
      <c r="AFP818" s="196"/>
      <c r="AFQ818" s="196"/>
      <c r="AFR818" s="196"/>
      <c r="AFS818" s="196"/>
      <c r="AFT818" s="196"/>
      <c r="AFU818" s="196"/>
      <c r="AFV818" s="196"/>
      <c r="AFW818" s="196"/>
      <c r="AFX818" s="196"/>
      <c r="AFY818" s="196"/>
      <c r="AFZ818" s="196"/>
      <c r="AGA818" s="196"/>
      <c r="AGB818" s="196"/>
      <c r="AGC818" s="196"/>
      <c r="AGD818" s="196"/>
      <c r="AGE818" s="196"/>
      <c r="AGF818" s="196"/>
      <c r="AGG818" s="196"/>
      <c r="AGH818" s="196"/>
      <c r="AGI818" s="196"/>
      <c r="AGJ818" s="196"/>
      <c r="AGK818" s="196"/>
      <c r="AGL818" s="196"/>
      <c r="AGM818" s="196"/>
      <c r="AGN818" s="196"/>
      <c r="AGO818" s="196"/>
      <c r="AGP818" s="196"/>
    </row>
    <row r="819" spans="1:874" ht="15.75" customHeight="1" x14ac:dyDescent="0.25">
      <c r="A819" s="196"/>
      <c r="B819" s="196"/>
      <c r="C819" s="196"/>
      <c r="D819" s="196"/>
      <c r="E819" s="196"/>
      <c r="F819" s="196"/>
      <c r="G819" s="196"/>
      <c r="H819" s="196"/>
      <c r="I819" s="196"/>
      <c r="J819" s="196"/>
      <c r="K819" s="196"/>
      <c r="L819" s="206"/>
      <c r="M819" s="196"/>
      <c r="N819" s="196"/>
      <c r="O819" s="196"/>
      <c r="P819" s="196"/>
      <c r="Q819" s="196"/>
      <c r="R819" s="196"/>
      <c r="S819" s="196"/>
      <c r="T819" s="196"/>
      <c r="U819" s="196"/>
      <c r="V819" s="196"/>
      <c r="W819" s="196"/>
      <c r="X819" s="196"/>
      <c r="Y819" s="196"/>
      <c r="Z819" s="196"/>
      <c r="AA819" s="196"/>
      <c r="AB819" s="196"/>
      <c r="AC819" s="196"/>
      <c r="AD819" s="196"/>
      <c r="AE819" s="196"/>
      <c r="AF819" s="196"/>
      <c r="AG819" s="196"/>
      <c r="AH819" s="196"/>
      <c r="AI819" s="196"/>
      <c r="AJ819" s="196"/>
      <c r="AK819" s="196"/>
      <c r="AL819" s="196"/>
      <c r="AM819" s="196"/>
      <c r="AN819" s="196"/>
      <c r="AO819" s="196"/>
      <c r="AP819" s="196"/>
      <c r="AQ819" s="196"/>
      <c r="AR819" s="196"/>
      <c r="AS819" s="196"/>
      <c r="AT819" s="196"/>
      <c r="AU819" s="196"/>
      <c r="AV819" s="196"/>
      <c r="AW819" s="196"/>
      <c r="AX819" s="196"/>
      <c r="AY819" s="196"/>
      <c r="AZ819" s="196"/>
      <c r="BA819" s="196"/>
      <c r="BB819" s="196"/>
      <c r="BC819" s="196"/>
      <c r="BD819" s="196"/>
      <c r="BE819" s="196"/>
      <c r="BF819" s="196"/>
      <c r="BG819" s="196"/>
      <c r="BH819" s="196"/>
      <c r="BI819" s="196"/>
      <c r="BJ819" s="196"/>
      <c r="BK819" s="196"/>
      <c r="BL819" s="196"/>
      <c r="BM819" s="196"/>
      <c r="BN819" s="196"/>
      <c r="BO819" s="196"/>
      <c r="BP819" s="196"/>
      <c r="BQ819" s="196"/>
      <c r="BR819" s="196"/>
      <c r="BS819" s="196"/>
      <c r="BT819" s="196"/>
      <c r="BU819" s="196"/>
      <c r="BV819" s="196"/>
      <c r="BW819" s="196"/>
      <c r="BX819" s="196"/>
      <c r="BY819" s="196"/>
      <c r="BZ819" s="196"/>
      <c r="CA819" s="196"/>
      <c r="CB819" s="196"/>
      <c r="CC819" s="196"/>
      <c r="CD819" s="196"/>
      <c r="CE819" s="196"/>
      <c r="CF819" s="196"/>
      <c r="CG819" s="196"/>
      <c r="CH819" s="196"/>
      <c r="CI819" s="196"/>
      <c r="CJ819" s="196"/>
      <c r="CK819" s="196"/>
      <c r="CL819" s="196"/>
      <c r="CM819" s="196"/>
      <c r="CN819" s="196"/>
      <c r="CO819" s="196"/>
      <c r="CP819" s="196"/>
      <c r="CQ819" s="196"/>
      <c r="CR819" s="196"/>
      <c r="CS819" s="196"/>
      <c r="CT819" s="196"/>
      <c r="CU819" s="196"/>
      <c r="CV819" s="196"/>
      <c r="CW819" s="196"/>
      <c r="CX819" s="196"/>
      <c r="CY819" s="196"/>
      <c r="CZ819" s="196"/>
      <c r="DA819" s="196"/>
      <c r="DB819" s="196"/>
      <c r="DC819" s="196"/>
      <c r="DD819" s="196"/>
      <c r="DE819" s="196"/>
      <c r="DF819" s="196"/>
      <c r="DG819" s="196"/>
      <c r="DH819" s="196"/>
      <c r="DI819" s="196"/>
      <c r="DJ819" s="196"/>
      <c r="DK819" s="196"/>
      <c r="DL819" s="196"/>
      <c r="DM819" s="196"/>
      <c r="DN819" s="196"/>
      <c r="DO819" s="196"/>
      <c r="DP819" s="196"/>
      <c r="DQ819" s="196"/>
      <c r="DR819" s="196"/>
      <c r="DS819" s="196"/>
      <c r="DT819" s="196"/>
      <c r="DU819" s="196"/>
      <c r="DV819" s="196"/>
      <c r="DW819" s="196"/>
      <c r="DX819" s="196"/>
      <c r="DY819" s="196"/>
      <c r="DZ819" s="196"/>
      <c r="EA819" s="196"/>
      <c r="EB819" s="196"/>
      <c r="EC819" s="196"/>
      <c r="ED819" s="196"/>
      <c r="EE819" s="196"/>
      <c r="EF819" s="196"/>
      <c r="EG819" s="196"/>
      <c r="EH819" s="196"/>
      <c r="EI819" s="196"/>
      <c r="EJ819" s="196"/>
      <c r="EK819" s="196"/>
      <c r="EL819" s="196"/>
      <c r="EM819" s="196"/>
      <c r="EN819" s="196"/>
      <c r="EO819" s="196"/>
      <c r="EP819" s="196"/>
      <c r="EQ819" s="196"/>
      <c r="ER819" s="196"/>
      <c r="ES819" s="196"/>
      <c r="ET819" s="196"/>
      <c r="EU819" s="196"/>
      <c r="EV819" s="196"/>
      <c r="EW819" s="196"/>
      <c r="EX819" s="196"/>
      <c r="EY819" s="196"/>
      <c r="EZ819" s="196"/>
      <c r="FA819" s="196"/>
      <c r="FB819" s="196"/>
      <c r="FC819" s="196"/>
      <c r="FD819" s="196"/>
      <c r="FE819" s="196"/>
      <c r="FF819" s="196"/>
      <c r="FG819" s="196"/>
      <c r="FH819" s="196"/>
      <c r="FI819" s="196"/>
      <c r="FJ819" s="196"/>
      <c r="FK819" s="196"/>
      <c r="FL819" s="196"/>
      <c r="FM819" s="196"/>
      <c r="FN819" s="196"/>
      <c r="FO819" s="196"/>
      <c r="FP819" s="196"/>
      <c r="FQ819" s="196"/>
      <c r="FR819" s="196"/>
      <c r="FS819" s="196"/>
      <c r="FT819" s="196"/>
      <c r="FU819" s="196"/>
      <c r="FV819" s="196"/>
      <c r="FW819" s="196"/>
      <c r="FX819" s="196"/>
      <c r="FY819" s="196"/>
      <c r="FZ819" s="196"/>
      <c r="GA819" s="196"/>
      <c r="GB819" s="196"/>
      <c r="GC819" s="196"/>
      <c r="GD819" s="196"/>
      <c r="GE819" s="196"/>
      <c r="GF819" s="196"/>
      <c r="GG819" s="196"/>
      <c r="GH819" s="196"/>
      <c r="GI819" s="196"/>
      <c r="GJ819" s="196"/>
      <c r="GK819" s="196"/>
      <c r="GL819" s="196"/>
      <c r="GM819" s="196"/>
      <c r="GN819" s="196"/>
      <c r="GO819" s="196"/>
      <c r="GP819" s="196"/>
      <c r="GQ819" s="196"/>
      <c r="GR819" s="196"/>
      <c r="GS819" s="196"/>
      <c r="GT819" s="196"/>
      <c r="GU819" s="196"/>
      <c r="GV819" s="196"/>
      <c r="GW819" s="196"/>
      <c r="GX819" s="196"/>
      <c r="GY819" s="196"/>
      <c r="GZ819" s="196"/>
      <c r="HA819" s="196"/>
      <c r="HB819" s="196"/>
      <c r="HC819" s="196"/>
      <c r="HD819" s="196"/>
      <c r="HE819" s="196"/>
      <c r="HF819" s="196"/>
      <c r="HG819" s="196"/>
      <c r="HH819" s="196"/>
      <c r="HI819" s="196"/>
      <c r="HJ819" s="196"/>
      <c r="HK819" s="196"/>
      <c r="HL819" s="196"/>
      <c r="HM819" s="196"/>
      <c r="HN819" s="196"/>
      <c r="HO819" s="196"/>
      <c r="HP819" s="196"/>
      <c r="HQ819" s="196"/>
      <c r="HR819" s="196"/>
      <c r="HS819" s="196"/>
      <c r="HT819" s="196"/>
      <c r="HU819" s="196"/>
      <c r="HV819" s="196"/>
      <c r="HW819" s="196"/>
      <c r="HX819" s="196"/>
      <c r="HY819" s="196"/>
      <c r="HZ819" s="196"/>
      <c r="IA819" s="196"/>
      <c r="IB819" s="196"/>
      <c r="IC819" s="196"/>
      <c r="ID819" s="196"/>
      <c r="IE819" s="196"/>
      <c r="IF819" s="196"/>
      <c r="IG819" s="196"/>
      <c r="IH819" s="196"/>
      <c r="II819" s="196"/>
      <c r="IJ819" s="196"/>
      <c r="IK819" s="196"/>
      <c r="IL819" s="196"/>
      <c r="IM819" s="196"/>
      <c r="IN819" s="196"/>
      <c r="IO819" s="196"/>
      <c r="IP819" s="196"/>
      <c r="IQ819" s="196"/>
      <c r="IR819" s="196"/>
      <c r="IS819" s="196"/>
      <c r="IT819" s="196"/>
      <c r="IU819" s="196"/>
      <c r="IV819" s="196"/>
      <c r="IW819" s="196"/>
      <c r="IX819" s="196"/>
      <c r="IY819" s="196"/>
      <c r="IZ819" s="196"/>
      <c r="JA819" s="196"/>
      <c r="JB819" s="196"/>
      <c r="JC819" s="196"/>
      <c r="JD819" s="196"/>
      <c r="JE819" s="196"/>
      <c r="JF819" s="196"/>
      <c r="JG819" s="196"/>
      <c r="JH819" s="196"/>
      <c r="JI819" s="196"/>
      <c r="JJ819" s="196"/>
      <c r="JK819" s="196"/>
      <c r="JL819" s="196"/>
      <c r="JM819" s="196"/>
      <c r="JN819" s="196"/>
      <c r="JO819" s="196"/>
      <c r="JP819" s="196"/>
      <c r="JQ819" s="196"/>
      <c r="JR819" s="196"/>
      <c r="JS819" s="196"/>
      <c r="JT819" s="196"/>
      <c r="JU819" s="196"/>
      <c r="JV819" s="196"/>
      <c r="JW819" s="196"/>
      <c r="JX819" s="196"/>
      <c r="JY819" s="196"/>
      <c r="JZ819" s="196"/>
      <c r="KA819" s="196"/>
      <c r="KB819" s="196"/>
      <c r="KC819" s="196"/>
      <c r="KD819" s="196"/>
      <c r="KE819" s="196"/>
      <c r="KF819" s="196"/>
      <c r="KG819" s="196"/>
      <c r="KH819" s="196"/>
      <c r="KI819" s="196"/>
      <c r="KJ819" s="196"/>
      <c r="KK819" s="196"/>
      <c r="KL819" s="196"/>
      <c r="KM819" s="196"/>
      <c r="KN819" s="196"/>
      <c r="KO819" s="196"/>
      <c r="KP819" s="196"/>
      <c r="KQ819" s="196"/>
      <c r="KR819" s="196"/>
      <c r="KS819" s="196"/>
      <c r="KT819" s="196"/>
      <c r="KU819" s="196"/>
      <c r="KV819" s="196"/>
      <c r="KW819" s="196"/>
      <c r="KX819" s="196"/>
      <c r="KY819" s="196"/>
      <c r="KZ819" s="196"/>
      <c r="LA819" s="196"/>
      <c r="LB819" s="196"/>
      <c r="LC819" s="196"/>
      <c r="LD819" s="196"/>
      <c r="LE819" s="196"/>
      <c r="LF819" s="196"/>
      <c r="LG819" s="196"/>
      <c r="LH819" s="196"/>
      <c r="LI819" s="196"/>
      <c r="LJ819" s="196"/>
      <c r="LK819" s="196"/>
      <c r="LL819" s="196"/>
      <c r="LM819" s="196"/>
      <c r="LN819" s="196"/>
      <c r="LO819" s="196"/>
      <c r="LP819" s="196"/>
      <c r="LQ819" s="196"/>
      <c r="LR819" s="196"/>
      <c r="LS819" s="196"/>
      <c r="LT819" s="196"/>
      <c r="LU819" s="196"/>
      <c r="LV819" s="196"/>
      <c r="LW819" s="196"/>
      <c r="LX819" s="196"/>
      <c r="LY819" s="196"/>
      <c r="LZ819" s="196"/>
      <c r="MA819" s="196"/>
      <c r="MB819" s="196"/>
      <c r="MC819" s="196"/>
      <c r="MD819" s="196"/>
      <c r="ME819" s="196"/>
      <c r="MF819" s="196"/>
      <c r="MG819" s="196"/>
      <c r="MH819" s="196"/>
      <c r="MI819" s="196"/>
      <c r="MJ819" s="196"/>
      <c r="MK819" s="196"/>
      <c r="ML819" s="196"/>
      <c r="MM819" s="196"/>
      <c r="MN819" s="196"/>
      <c r="MO819" s="196"/>
      <c r="MP819" s="196"/>
      <c r="MQ819" s="196"/>
      <c r="MR819" s="196"/>
      <c r="MS819" s="196"/>
      <c r="MT819" s="196"/>
      <c r="MU819" s="196"/>
      <c r="MV819" s="196"/>
      <c r="MW819" s="196"/>
      <c r="MX819" s="196"/>
      <c r="MY819" s="196"/>
      <c r="MZ819" s="196"/>
      <c r="NA819" s="196"/>
      <c r="NB819" s="196"/>
      <c r="NC819" s="196"/>
      <c r="ND819" s="196"/>
      <c r="NE819" s="196"/>
      <c r="NF819" s="196"/>
      <c r="NG819" s="196"/>
      <c r="NH819" s="196"/>
      <c r="NI819" s="196"/>
      <c r="NJ819" s="196"/>
      <c r="NK819" s="196"/>
      <c r="NL819" s="196"/>
      <c r="NM819" s="196"/>
      <c r="NN819" s="196"/>
      <c r="NO819" s="196"/>
      <c r="NP819" s="196"/>
      <c r="NQ819" s="196"/>
      <c r="NR819" s="196"/>
      <c r="NS819" s="196"/>
      <c r="NT819" s="196"/>
      <c r="NU819" s="196"/>
      <c r="NV819" s="196"/>
      <c r="NW819" s="196"/>
      <c r="NX819" s="196"/>
      <c r="NY819" s="196"/>
      <c r="NZ819" s="196"/>
      <c r="OA819" s="196"/>
      <c r="OB819" s="196"/>
      <c r="OC819" s="196"/>
      <c r="OD819" s="196"/>
      <c r="OE819" s="196"/>
      <c r="OF819" s="196"/>
      <c r="OG819" s="196"/>
      <c r="OH819" s="196"/>
      <c r="OI819" s="196"/>
      <c r="OJ819" s="196"/>
      <c r="OK819" s="196"/>
      <c r="OL819" s="196"/>
      <c r="AFC819" s="196"/>
      <c r="AFD819" s="196"/>
      <c r="AFE819" s="196"/>
      <c r="AFF819" s="196"/>
      <c r="AFG819" s="196"/>
      <c r="AFH819" s="196"/>
      <c r="AFI819" s="196"/>
      <c r="AFJ819" s="196"/>
      <c r="AFK819" s="196"/>
      <c r="AFL819" s="196"/>
      <c r="AFM819" s="196"/>
      <c r="AFN819" s="196"/>
      <c r="AFO819" s="196"/>
      <c r="AFP819" s="196"/>
      <c r="AFQ819" s="196"/>
      <c r="AFR819" s="196"/>
      <c r="AFS819" s="196"/>
      <c r="AFT819" s="196"/>
      <c r="AFU819" s="196"/>
      <c r="AFV819" s="196"/>
      <c r="AFW819" s="196"/>
      <c r="AFX819" s="196"/>
      <c r="AFY819" s="196"/>
      <c r="AFZ819" s="196"/>
      <c r="AGA819" s="196"/>
      <c r="AGB819" s="196"/>
      <c r="AGC819" s="196"/>
      <c r="AGD819" s="196"/>
      <c r="AGE819" s="196"/>
      <c r="AGF819" s="196"/>
      <c r="AGG819" s="196"/>
      <c r="AGH819" s="196"/>
      <c r="AGI819" s="196"/>
      <c r="AGJ819" s="196"/>
      <c r="AGK819" s="196"/>
      <c r="AGL819" s="196"/>
      <c r="AGM819" s="196"/>
      <c r="AGN819" s="196"/>
      <c r="AGO819" s="196"/>
      <c r="AGP819" s="196"/>
    </row>
    <row r="820" spans="1:874" ht="15.75" customHeight="1" x14ac:dyDescent="0.25">
      <c r="A820" s="196"/>
      <c r="B820" s="196"/>
      <c r="C820" s="196"/>
      <c r="D820" s="196"/>
      <c r="E820" s="196"/>
      <c r="F820" s="196"/>
      <c r="G820" s="196"/>
      <c r="H820" s="196"/>
      <c r="I820" s="196"/>
      <c r="J820" s="196"/>
      <c r="K820" s="196"/>
      <c r="L820" s="206"/>
      <c r="M820" s="196"/>
      <c r="N820" s="196"/>
      <c r="O820" s="196"/>
      <c r="P820" s="196"/>
      <c r="Q820" s="196"/>
      <c r="R820" s="196"/>
      <c r="S820" s="196"/>
      <c r="T820" s="196"/>
      <c r="U820" s="196"/>
      <c r="V820" s="196"/>
      <c r="W820" s="196"/>
      <c r="X820" s="196"/>
      <c r="Y820" s="196"/>
      <c r="Z820" s="196"/>
      <c r="AA820" s="196"/>
      <c r="AB820" s="196"/>
      <c r="AC820" s="196"/>
      <c r="AD820" s="196"/>
      <c r="AE820" s="196"/>
      <c r="AF820" s="196"/>
      <c r="AG820" s="196"/>
      <c r="AH820" s="196"/>
      <c r="AI820" s="196"/>
      <c r="AJ820" s="196"/>
      <c r="AK820" s="196"/>
      <c r="AL820" s="196"/>
      <c r="AM820" s="196"/>
      <c r="AN820" s="196"/>
      <c r="AO820" s="196"/>
      <c r="AP820" s="196"/>
      <c r="AQ820" s="196"/>
      <c r="AR820" s="196"/>
      <c r="AS820" s="196"/>
      <c r="AT820" s="196"/>
      <c r="AU820" s="196"/>
      <c r="AV820" s="196"/>
      <c r="AW820" s="196"/>
      <c r="AX820" s="196"/>
      <c r="AY820" s="196"/>
      <c r="AZ820" s="196"/>
      <c r="BA820" s="196"/>
      <c r="BB820" s="196"/>
      <c r="BC820" s="196"/>
      <c r="BD820" s="196"/>
      <c r="BE820" s="196"/>
      <c r="BF820" s="196"/>
      <c r="BG820" s="196"/>
      <c r="BH820" s="196"/>
      <c r="BI820" s="196"/>
      <c r="BJ820" s="196"/>
      <c r="BK820" s="196"/>
      <c r="BL820" s="196"/>
      <c r="BM820" s="196"/>
      <c r="BN820" s="196"/>
      <c r="BO820" s="196"/>
      <c r="BP820" s="196"/>
      <c r="BQ820" s="196"/>
      <c r="BR820" s="196"/>
      <c r="BS820" s="196"/>
      <c r="BT820" s="196"/>
      <c r="BU820" s="196"/>
      <c r="BV820" s="196"/>
      <c r="BW820" s="196"/>
      <c r="BX820" s="196"/>
      <c r="BY820" s="196"/>
      <c r="BZ820" s="196"/>
      <c r="CA820" s="196"/>
      <c r="CB820" s="196"/>
      <c r="CC820" s="196"/>
      <c r="CD820" s="196"/>
      <c r="CE820" s="196"/>
      <c r="CF820" s="196"/>
      <c r="CG820" s="196"/>
      <c r="CH820" s="196"/>
      <c r="CI820" s="196"/>
      <c r="CJ820" s="196"/>
      <c r="CK820" s="196"/>
      <c r="CL820" s="196"/>
      <c r="CM820" s="196"/>
      <c r="CN820" s="196"/>
      <c r="CO820" s="196"/>
      <c r="CP820" s="196"/>
      <c r="CQ820" s="196"/>
      <c r="CR820" s="196"/>
      <c r="CS820" s="196"/>
      <c r="CT820" s="196"/>
      <c r="CU820" s="196"/>
      <c r="CV820" s="196"/>
      <c r="CW820" s="196"/>
      <c r="CX820" s="196"/>
      <c r="CY820" s="196"/>
      <c r="CZ820" s="196"/>
      <c r="DA820" s="196"/>
      <c r="DB820" s="196"/>
      <c r="DC820" s="196"/>
      <c r="DD820" s="196"/>
      <c r="DE820" s="196"/>
      <c r="DF820" s="196"/>
      <c r="DG820" s="196"/>
      <c r="DH820" s="196"/>
      <c r="DI820" s="196"/>
      <c r="DJ820" s="196"/>
      <c r="DK820" s="196"/>
      <c r="DL820" s="196"/>
      <c r="DM820" s="196"/>
      <c r="DN820" s="196"/>
      <c r="DO820" s="196"/>
      <c r="DP820" s="196"/>
      <c r="DQ820" s="196"/>
      <c r="DR820" s="196"/>
      <c r="DS820" s="196"/>
      <c r="DT820" s="196"/>
      <c r="DU820" s="196"/>
      <c r="DV820" s="196"/>
      <c r="DW820" s="196"/>
      <c r="DX820" s="196"/>
      <c r="DY820" s="196"/>
      <c r="DZ820" s="196"/>
      <c r="EA820" s="196"/>
      <c r="EB820" s="196"/>
      <c r="EC820" s="196"/>
      <c r="ED820" s="196"/>
      <c r="EE820" s="196"/>
      <c r="EF820" s="196"/>
      <c r="EG820" s="196"/>
      <c r="EH820" s="196"/>
      <c r="EI820" s="196"/>
      <c r="EJ820" s="196"/>
      <c r="EK820" s="196"/>
      <c r="EL820" s="196"/>
      <c r="EM820" s="196"/>
      <c r="EN820" s="196"/>
      <c r="EO820" s="196"/>
      <c r="EP820" s="196"/>
      <c r="EQ820" s="196"/>
      <c r="ER820" s="196"/>
      <c r="ES820" s="196"/>
      <c r="ET820" s="196"/>
      <c r="EU820" s="196"/>
      <c r="EV820" s="196"/>
      <c r="EW820" s="196"/>
      <c r="EX820" s="196"/>
      <c r="EY820" s="196"/>
      <c r="EZ820" s="196"/>
      <c r="FA820" s="196"/>
      <c r="FB820" s="196"/>
      <c r="FC820" s="196"/>
      <c r="FD820" s="196"/>
      <c r="FE820" s="196"/>
      <c r="FF820" s="196"/>
      <c r="FG820" s="196"/>
      <c r="FH820" s="196"/>
      <c r="FI820" s="196"/>
      <c r="FJ820" s="196"/>
      <c r="FK820" s="196"/>
      <c r="FL820" s="196"/>
      <c r="FM820" s="196"/>
      <c r="FN820" s="196"/>
      <c r="FO820" s="196"/>
      <c r="FP820" s="196"/>
      <c r="FQ820" s="196"/>
      <c r="FR820" s="196"/>
      <c r="FS820" s="196"/>
      <c r="FT820" s="196"/>
      <c r="FU820" s="196"/>
      <c r="FV820" s="196"/>
      <c r="FW820" s="196"/>
      <c r="FX820" s="196"/>
      <c r="FY820" s="196"/>
      <c r="FZ820" s="196"/>
      <c r="GA820" s="196"/>
      <c r="GB820" s="196"/>
      <c r="GC820" s="196"/>
      <c r="GD820" s="196"/>
      <c r="GE820" s="196"/>
      <c r="GF820" s="196"/>
      <c r="GG820" s="196"/>
      <c r="GH820" s="196"/>
      <c r="GI820" s="196"/>
      <c r="GJ820" s="196"/>
      <c r="GK820" s="196"/>
      <c r="GL820" s="196"/>
      <c r="GM820" s="196"/>
      <c r="GN820" s="196"/>
      <c r="GO820" s="196"/>
      <c r="GP820" s="196"/>
      <c r="GQ820" s="196"/>
      <c r="GR820" s="196"/>
      <c r="GS820" s="196"/>
      <c r="GT820" s="196"/>
      <c r="GU820" s="196"/>
      <c r="GV820" s="196"/>
      <c r="GW820" s="196"/>
      <c r="GX820" s="196"/>
      <c r="GY820" s="196"/>
      <c r="GZ820" s="196"/>
      <c r="HA820" s="196"/>
      <c r="HB820" s="196"/>
      <c r="HC820" s="196"/>
      <c r="HD820" s="196"/>
      <c r="HE820" s="196"/>
      <c r="HF820" s="196"/>
      <c r="HG820" s="196"/>
      <c r="HH820" s="196"/>
      <c r="HI820" s="196"/>
      <c r="HJ820" s="196"/>
      <c r="HK820" s="196"/>
      <c r="HL820" s="196"/>
      <c r="HM820" s="196"/>
      <c r="HN820" s="196"/>
      <c r="HO820" s="196"/>
      <c r="HP820" s="196"/>
      <c r="HQ820" s="196"/>
      <c r="HR820" s="196"/>
      <c r="HS820" s="196"/>
      <c r="HT820" s="196"/>
      <c r="HU820" s="196"/>
      <c r="HV820" s="196"/>
      <c r="HW820" s="196"/>
      <c r="HX820" s="196"/>
      <c r="HY820" s="196"/>
      <c r="HZ820" s="196"/>
      <c r="IA820" s="196"/>
      <c r="IB820" s="196"/>
      <c r="IC820" s="196"/>
      <c r="ID820" s="196"/>
      <c r="IE820" s="196"/>
      <c r="IF820" s="196"/>
      <c r="IG820" s="196"/>
      <c r="IH820" s="196"/>
      <c r="II820" s="196"/>
      <c r="IJ820" s="196"/>
      <c r="IK820" s="196"/>
      <c r="IL820" s="196"/>
      <c r="IM820" s="196"/>
      <c r="IN820" s="196"/>
      <c r="IO820" s="196"/>
      <c r="IP820" s="196"/>
      <c r="IQ820" s="196"/>
      <c r="IR820" s="196"/>
      <c r="IS820" s="196"/>
      <c r="IT820" s="196"/>
      <c r="IU820" s="196"/>
      <c r="IV820" s="196"/>
      <c r="IW820" s="196"/>
      <c r="IX820" s="196"/>
      <c r="IY820" s="196"/>
      <c r="IZ820" s="196"/>
      <c r="JA820" s="196"/>
      <c r="JB820" s="196"/>
      <c r="JC820" s="196"/>
      <c r="JD820" s="196"/>
      <c r="JE820" s="196"/>
      <c r="JF820" s="196"/>
      <c r="JG820" s="196"/>
      <c r="JH820" s="196"/>
      <c r="JI820" s="196"/>
      <c r="JJ820" s="196"/>
      <c r="JK820" s="196"/>
      <c r="JL820" s="196"/>
      <c r="JM820" s="196"/>
      <c r="JN820" s="196"/>
      <c r="JO820" s="196"/>
      <c r="JP820" s="196"/>
      <c r="JQ820" s="196"/>
      <c r="JR820" s="196"/>
      <c r="JS820" s="196"/>
      <c r="JT820" s="196"/>
      <c r="JU820" s="196"/>
      <c r="JV820" s="196"/>
      <c r="JW820" s="196"/>
      <c r="JX820" s="196"/>
      <c r="JY820" s="196"/>
      <c r="JZ820" s="196"/>
      <c r="KA820" s="196"/>
      <c r="KB820" s="196"/>
      <c r="KC820" s="196"/>
      <c r="KD820" s="196"/>
      <c r="KE820" s="196"/>
      <c r="KF820" s="196"/>
      <c r="KG820" s="196"/>
      <c r="KH820" s="196"/>
      <c r="KI820" s="196"/>
      <c r="KJ820" s="196"/>
      <c r="KK820" s="196"/>
      <c r="KL820" s="196"/>
      <c r="KM820" s="196"/>
      <c r="KN820" s="196"/>
      <c r="KO820" s="196"/>
      <c r="KP820" s="196"/>
      <c r="KQ820" s="196"/>
      <c r="KR820" s="196"/>
      <c r="KS820" s="196"/>
      <c r="KT820" s="196"/>
      <c r="KU820" s="196"/>
      <c r="KV820" s="196"/>
      <c r="KW820" s="196"/>
      <c r="KX820" s="196"/>
      <c r="KY820" s="196"/>
      <c r="KZ820" s="196"/>
      <c r="LA820" s="196"/>
      <c r="LB820" s="196"/>
      <c r="LC820" s="196"/>
      <c r="LD820" s="196"/>
      <c r="LE820" s="196"/>
      <c r="LF820" s="196"/>
      <c r="LG820" s="196"/>
      <c r="LH820" s="196"/>
      <c r="LI820" s="196"/>
      <c r="LJ820" s="196"/>
      <c r="LK820" s="196"/>
      <c r="LL820" s="196"/>
      <c r="LM820" s="196"/>
      <c r="LN820" s="196"/>
      <c r="LO820" s="196"/>
      <c r="LP820" s="196"/>
      <c r="LQ820" s="196"/>
      <c r="LR820" s="196"/>
      <c r="LS820" s="196"/>
      <c r="LT820" s="196"/>
      <c r="LU820" s="196"/>
      <c r="LV820" s="196"/>
      <c r="LW820" s="196"/>
      <c r="LX820" s="196"/>
      <c r="LY820" s="196"/>
      <c r="LZ820" s="196"/>
      <c r="MA820" s="196"/>
      <c r="MB820" s="196"/>
      <c r="MC820" s="196"/>
      <c r="MD820" s="196"/>
      <c r="ME820" s="196"/>
      <c r="MF820" s="196"/>
      <c r="MG820" s="196"/>
      <c r="MH820" s="196"/>
      <c r="MI820" s="196"/>
      <c r="MJ820" s="196"/>
      <c r="MK820" s="196"/>
      <c r="ML820" s="196"/>
      <c r="MM820" s="196"/>
      <c r="MN820" s="196"/>
      <c r="MO820" s="196"/>
      <c r="MP820" s="196"/>
      <c r="MQ820" s="196"/>
      <c r="MR820" s="196"/>
      <c r="MS820" s="196"/>
      <c r="MT820" s="196"/>
      <c r="MU820" s="196"/>
      <c r="MV820" s="196"/>
      <c r="MW820" s="196"/>
      <c r="MX820" s="196"/>
      <c r="MY820" s="196"/>
      <c r="MZ820" s="196"/>
      <c r="NA820" s="196"/>
      <c r="NB820" s="196"/>
      <c r="NC820" s="196"/>
      <c r="ND820" s="196"/>
      <c r="NE820" s="196"/>
      <c r="NF820" s="196"/>
      <c r="NG820" s="196"/>
      <c r="NH820" s="196"/>
      <c r="NI820" s="196"/>
      <c r="NJ820" s="196"/>
      <c r="NK820" s="196"/>
      <c r="NL820" s="196"/>
      <c r="NM820" s="196"/>
      <c r="NN820" s="196"/>
      <c r="NO820" s="196"/>
      <c r="NP820" s="196"/>
      <c r="NQ820" s="196"/>
      <c r="NR820" s="196"/>
      <c r="NS820" s="196"/>
      <c r="NT820" s="196"/>
      <c r="NU820" s="196"/>
      <c r="NV820" s="196"/>
      <c r="NW820" s="196"/>
      <c r="NX820" s="196"/>
      <c r="NY820" s="196"/>
      <c r="NZ820" s="196"/>
      <c r="OA820" s="196"/>
      <c r="OB820" s="196"/>
      <c r="OC820" s="196"/>
      <c r="OD820" s="196"/>
      <c r="OE820" s="196"/>
      <c r="OF820" s="196"/>
      <c r="OG820" s="196"/>
      <c r="OH820" s="196"/>
      <c r="OI820" s="196"/>
      <c r="OJ820" s="196"/>
      <c r="OK820" s="196"/>
      <c r="OL820" s="196"/>
      <c r="AFC820" s="196"/>
      <c r="AFD820" s="196"/>
      <c r="AFE820" s="196"/>
      <c r="AFF820" s="196"/>
      <c r="AFG820" s="196"/>
      <c r="AFH820" s="196"/>
      <c r="AFI820" s="196"/>
      <c r="AFJ820" s="196"/>
      <c r="AFK820" s="196"/>
      <c r="AFL820" s="196"/>
      <c r="AFM820" s="196"/>
      <c r="AFN820" s="196"/>
      <c r="AFO820" s="196"/>
      <c r="AFP820" s="196"/>
      <c r="AFQ820" s="196"/>
      <c r="AFR820" s="196"/>
      <c r="AFS820" s="196"/>
      <c r="AFT820" s="196"/>
      <c r="AFU820" s="196"/>
      <c r="AFV820" s="196"/>
      <c r="AFW820" s="196"/>
      <c r="AFX820" s="196"/>
      <c r="AFY820" s="196"/>
      <c r="AFZ820" s="196"/>
      <c r="AGA820" s="196"/>
      <c r="AGB820" s="196"/>
      <c r="AGC820" s="196"/>
      <c r="AGD820" s="196"/>
      <c r="AGE820" s="196"/>
      <c r="AGF820" s="196"/>
      <c r="AGG820" s="196"/>
      <c r="AGH820" s="196"/>
      <c r="AGI820" s="196"/>
      <c r="AGJ820" s="196"/>
      <c r="AGK820" s="196"/>
      <c r="AGL820" s="196"/>
      <c r="AGM820" s="196"/>
      <c r="AGN820" s="196"/>
      <c r="AGO820" s="196"/>
      <c r="AGP820" s="196"/>
    </row>
    <row r="821" spans="1:874" ht="15.75" customHeight="1" x14ac:dyDescent="0.25">
      <c r="A821" s="196"/>
      <c r="B821" s="196"/>
      <c r="C821" s="196"/>
      <c r="D821" s="196"/>
      <c r="E821" s="196"/>
      <c r="F821" s="196"/>
      <c r="G821" s="196"/>
      <c r="H821" s="196"/>
      <c r="I821" s="196"/>
      <c r="J821" s="196"/>
      <c r="K821" s="196"/>
      <c r="L821" s="206"/>
      <c r="M821" s="196"/>
      <c r="N821" s="196"/>
      <c r="O821" s="196"/>
      <c r="P821" s="196"/>
      <c r="Q821" s="196"/>
      <c r="R821" s="196"/>
      <c r="S821" s="196"/>
      <c r="T821" s="196"/>
      <c r="U821" s="196"/>
      <c r="V821" s="196"/>
      <c r="W821" s="196"/>
      <c r="X821" s="196"/>
      <c r="Y821" s="196"/>
      <c r="Z821" s="196"/>
      <c r="AA821" s="196"/>
      <c r="AB821" s="196"/>
      <c r="AC821" s="196"/>
      <c r="AD821" s="196"/>
      <c r="AE821" s="196"/>
      <c r="AF821" s="196"/>
      <c r="AG821" s="196"/>
      <c r="AH821" s="196"/>
      <c r="AI821" s="196"/>
      <c r="AJ821" s="196"/>
      <c r="AK821" s="196"/>
      <c r="AL821" s="196"/>
      <c r="AM821" s="196"/>
      <c r="AN821" s="196"/>
      <c r="AO821" s="196"/>
      <c r="AP821" s="196"/>
      <c r="AQ821" s="196"/>
      <c r="AR821" s="196"/>
      <c r="AS821" s="196"/>
      <c r="AT821" s="196"/>
      <c r="AU821" s="196"/>
      <c r="AV821" s="196"/>
      <c r="AW821" s="196"/>
      <c r="AX821" s="196"/>
      <c r="AY821" s="196"/>
      <c r="AZ821" s="196"/>
      <c r="BA821" s="196"/>
      <c r="BB821" s="196"/>
      <c r="BC821" s="196"/>
      <c r="BD821" s="196"/>
      <c r="BE821" s="196"/>
      <c r="BF821" s="196"/>
      <c r="BG821" s="196"/>
      <c r="BH821" s="196"/>
      <c r="BI821" s="196"/>
      <c r="BJ821" s="196"/>
      <c r="BK821" s="196"/>
      <c r="BL821" s="196"/>
      <c r="BM821" s="196"/>
      <c r="BN821" s="196"/>
      <c r="BO821" s="196"/>
      <c r="BP821" s="196"/>
      <c r="BQ821" s="196"/>
      <c r="BR821" s="196"/>
      <c r="BS821" s="196"/>
      <c r="BT821" s="196"/>
      <c r="BU821" s="196"/>
      <c r="BV821" s="196"/>
      <c r="BW821" s="196"/>
      <c r="BX821" s="196"/>
      <c r="BY821" s="196"/>
      <c r="BZ821" s="196"/>
      <c r="CA821" s="196"/>
      <c r="CB821" s="196"/>
      <c r="CC821" s="196"/>
      <c r="CD821" s="196"/>
      <c r="CE821" s="196"/>
      <c r="CF821" s="196"/>
      <c r="CG821" s="196"/>
      <c r="CH821" s="196"/>
      <c r="CI821" s="196"/>
      <c r="CJ821" s="196"/>
      <c r="CK821" s="196"/>
      <c r="CL821" s="196"/>
      <c r="CM821" s="196"/>
      <c r="CN821" s="196"/>
      <c r="CO821" s="196"/>
      <c r="CP821" s="196"/>
      <c r="CQ821" s="196"/>
      <c r="CR821" s="196"/>
      <c r="CS821" s="196"/>
      <c r="CT821" s="196"/>
      <c r="CU821" s="196"/>
      <c r="CV821" s="196"/>
      <c r="CW821" s="196"/>
      <c r="CX821" s="196"/>
      <c r="CY821" s="196"/>
      <c r="CZ821" s="196"/>
      <c r="DA821" s="196"/>
      <c r="DB821" s="196"/>
      <c r="DC821" s="196"/>
      <c r="DD821" s="196"/>
      <c r="DE821" s="196"/>
      <c r="DF821" s="196"/>
      <c r="DG821" s="196"/>
      <c r="DH821" s="196"/>
      <c r="DI821" s="196"/>
      <c r="DJ821" s="196"/>
      <c r="DK821" s="196"/>
      <c r="DL821" s="196"/>
      <c r="DM821" s="196"/>
      <c r="DN821" s="196"/>
      <c r="DO821" s="196"/>
      <c r="DP821" s="196"/>
      <c r="DQ821" s="196"/>
      <c r="DR821" s="196"/>
      <c r="DS821" s="196"/>
      <c r="DT821" s="196"/>
      <c r="DU821" s="196"/>
      <c r="DV821" s="196"/>
      <c r="DW821" s="196"/>
      <c r="DX821" s="196"/>
      <c r="DY821" s="196"/>
      <c r="DZ821" s="196"/>
      <c r="EA821" s="196"/>
      <c r="EB821" s="196"/>
      <c r="EC821" s="196"/>
      <c r="ED821" s="196"/>
      <c r="EE821" s="196"/>
      <c r="EF821" s="196"/>
      <c r="EG821" s="196"/>
      <c r="EH821" s="196"/>
      <c r="EI821" s="196"/>
      <c r="EJ821" s="196"/>
      <c r="EK821" s="196"/>
      <c r="EL821" s="196"/>
      <c r="EM821" s="196"/>
      <c r="EN821" s="196"/>
      <c r="EO821" s="196"/>
      <c r="EP821" s="196"/>
      <c r="EQ821" s="196"/>
      <c r="ER821" s="196"/>
      <c r="ES821" s="196"/>
      <c r="ET821" s="196"/>
      <c r="EU821" s="196"/>
      <c r="EV821" s="196"/>
      <c r="EW821" s="196"/>
      <c r="EX821" s="196"/>
      <c r="EY821" s="196"/>
      <c r="EZ821" s="196"/>
      <c r="FA821" s="196"/>
      <c r="FB821" s="196"/>
      <c r="FC821" s="196"/>
      <c r="FD821" s="196"/>
      <c r="FE821" s="196"/>
      <c r="FF821" s="196"/>
      <c r="FG821" s="196"/>
      <c r="FH821" s="196"/>
      <c r="FI821" s="196"/>
      <c r="FJ821" s="196"/>
      <c r="FK821" s="196"/>
      <c r="FL821" s="196"/>
      <c r="FM821" s="196"/>
      <c r="FN821" s="196"/>
      <c r="FO821" s="196"/>
      <c r="FP821" s="196"/>
      <c r="FQ821" s="196"/>
      <c r="FR821" s="196"/>
      <c r="FS821" s="196"/>
      <c r="FT821" s="196"/>
      <c r="FU821" s="196"/>
      <c r="FV821" s="196"/>
      <c r="FW821" s="196"/>
      <c r="FX821" s="196"/>
      <c r="FY821" s="196"/>
      <c r="FZ821" s="196"/>
      <c r="GA821" s="196"/>
      <c r="GB821" s="196"/>
      <c r="GC821" s="196"/>
      <c r="GD821" s="196"/>
      <c r="GE821" s="196"/>
      <c r="GF821" s="196"/>
      <c r="GG821" s="196"/>
      <c r="GH821" s="196"/>
      <c r="GI821" s="196"/>
      <c r="GJ821" s="196"/>
      <c r="GK821" s="196"/>
      <c r="GL821" s="196"/>
      <c r="GM821" s="196"/>
      <c r="GN821" s="196"/>
      <c r="GO821" s="196"/>
      <c r="GP821" s="196"/>
      <c r="GQ821" s="196"/>
      <c r="GR821" s="196"/>
      <c r="GS821" s="196"/>
      <c r="GT821" s="196"/>
      <c r="GU821" s="196"/>
      <c r="GV821" s="196"/>
      <c r="GW821" s="196"/>
      <c r="GX821" s="196"/>
      <c r="GY821" s="196"/>
      <c r="GZ821" s="196"/>
      <c r="HA821" s="196"/>
      <c r="HB821" s="196"/>
      <c r="HC821" s="196"/>
      <c r="HD821" s="196"/>
      <c r="HE821" s="196"/>
      <c r="HF821" s="196"/>
      <c r="HG821" s="196"/>
      <c r="HH821" s="196"/>
      <c r="HI821" s="196"/>
      <c r="HJ821" s="196"/>
      <c r="HK821" s="196"/>
      <c r="HL821" s="196"/>
      <c r="HM821" s="196"/>
      <c r="HN821" s="196"/>
      <c r="HO821" s="196"/>
      <c r="HP821" s="196"/>
      <c r="HQ821" s="196"/>
      <c r="HR821" s="196"/>
      <c r="HS821" s="196"/>
      <c r="HT821" s="196"/>
      <c r="HU821" s="196"/>
      <c r="HV821" s="196"/>
      <c r="HW821" s="196"/>
      <c r="HX821" s="196"/>
      <c r="HY821" s="196"/>
      <c r="HZ821" s="196"/>
      <c r="IA821" s="196"/>
      <c r="IB821" s="196"/>
      <c r="IC821" s="196"/>
      <c r="ID821" s="196"/>
      <c r="IE821" s="196"/>
      <c r="IF821" s="196"/>
      <c r="IG821" s="196"/>
      <c r="IH821" s="196"/>
      <c r="II821" s="196"/>
      <c r="IJ821" s="196"/>
      <c r="IK821" s="196"/>
      <c r="IL821" s="196"/>
      <c r="IM821" s="196"/>
      <c r="IN821" s="196"/>
      <c r="IO821" s="196"/>
      <c r="IP821" s="196"/>
      <c r="IQ821" s="196"/>
      <c r="IR821" s="196"/>
      <c r="IS821" s="196"/>
      <c r="IT821" s="196"/>
      <c r="IU821" s="196"/>
      <c r="IV821" s="196"/>
      <c r="IW821" s="196"/>
      <c r="IX821" s="196"/>
      <c r="IY821" s="196"/>
      <c r="IZ821" s="196"/>
      <c r="JA821" s="196"/>
      <c r="JB821" s="196"/>
      <c r="JC821" s="196"/>
      <c r="JD821" s="196"/>
      <c r="JE821" s="196"/>
      <c r="JF821" s="196"/>
      <c r="JG821" s="196"/>
      <c r="JH821" s="196"/>
      <c r="JI821" s="196"/>
      <c r="JJ821" s="196"/>
      <c r="JK821" s="196"/>
      <c r="JL821" s="196"/>
      <c r="JM821" s="196"/>
      <c r="JN821" s="196"/>
      <c r="JO821" s="196"/>
      <c r="JP821" s="196"/>
      <c r="JQ821" s="196"/>
      <c r="JR821" s="196"/>
      <c r="JS821" s="196"/>
      <c r="JT821" s="196"/>
      <c r="JU821" s="196"/>
      <c r="JV821" s="196"/>
      <c r="JW821" s="196"/>
      <c r="JX821" s="196"/>
      <c r="JY821" s="196"/>
      <c r="JZ821" s="196"/>
      <c r="KA821" s="196"/>
      <c r="KB821" s="196"/>
      <c r="KC821" s="196"/>
      <c r="KD821" s="196"/>
      <c r="KE821" s="196"/>
      <c r="KF821" s="196"/>
      <c r="KG821" s="196"/>
      <c r="KH821" s="196"/>
      <c r="KI821" s="196"/>
      <c r="KJ821" s="196"/>
      <c r="KK821" s="196"/>
      <c r="KL821" s="196"/>
      <c r="KM821" s="196"/>
      <c r="KN821" s="196"/>
      <c r="KO821" s="196"/>
      <c r="KP821" s="196"/>
      <c r="KQ821" s="196"/>
      <c r="KR821" s="196"/>
      <c r="KS821" s="196"/>
      <c r="KT821" s="196"/>
      <c r="KU821" s="196"/>
      <c r="KV821" s="196"/>
      <c r="KW821" s="196"/>
      <c r="KX821" s="196"/>
      <c r="KY821" s="196"/>
      <c r="KZ821" s="196"/>
      <c r="LA821" s="196"/>
      <c r="LB821" s="196"/>
      <c r="LC821" s="196"/>
      <c r="LD821" s="196"/>
      <c r="LE821" s="196"/>
      <c r="LF821" s="196"/>
      <c r="LG821" s="196"/>
      <c r="LH821" s="196"/>
      <c r="LI821" s="196"/>
      <c r="LJ821" s="196"/>
      <c r="LK821" s="196"/>
      <c r="LL821" s="196"/>
      <c r="LM821" s="196"/>
      <c r="LN821" s="196"/>
      <c r="LO821" s="196"/>
      <c r="LP821" s="196"/>
      <c r="LQ821" s="196"/>
      <c r="LR821" s="196"/>
      <c r="LS821" s="196"/>
      <c r="LT821" s="196"/>
      <c r="LU821" s="196"/>
      <c r="LV821" s="196"/>
      <c r="LW821" s="196"/>
      <c r="LX821" s="196"/>
      <c r="LY821" s="196"/>
      <c r="LZ821" s="196"/>
      <c r="MA821" s="196"/>
      <c r="MB821" s="196"/>
      <c r="MC821" s="196"/>
      <c r="MD821" s="196"/>
      <c r="ME821" s="196"/>
      <c r="MF821" s="196"/>
      <c r="MG821" s="196"/>
      <c r="MH821" s="196"/>
      <c r="MI821" s="196"/>
      <c r="MJ821" s="196"/>
      <c r="MK821" s="196"/>
      <c r="ML821" s="196"/>
      <c r="MM821" s="196"/>
      <c r="MN821" s="196"/>
      <c r="MO821" s="196"/>
      <c r="MP821" s="196"/>
      <c r="MQ821" s="196"/>
      <c r="MR821" s="196"/>
      <c r="MS821" s="196"/>
      <c r="MT821" s="196"/>
      <c r="MU821" s="196"/>
      <c r="MV821" s="196"/>
      <c r="MW821" s="196"/>
      <c r="MX821" s="196"/>
      <c r="MY821" s="196"/>
      <c r="MZ821" s="196"/>
      <c r="NA821" s="196"/>
      <c r="NB821" s="196"/>
      <c r="NC821" s="196"/>
      <c r="ND821" s="196"/>
      <c r="NE821" s="196"/>
      <c r="NF821" s="196"/>
      <c r="NG821" s="196"/>
      <c r="NH821" s="196"/>
      <c r="NI821" s="196"/>
      <c r="NJ821" s="196"/>
      <c r="NK821" s="196"/>
      <c r="NL821" s="196"/>
      <c r="NM821" s="196"/>
      <c r="NN821" s="196"/>
      <c r="NO821" s="196"/>
      <c r="NP821" s="196"/>
      <c r="NQ821" s="196"/>
      <c r="NR821" s="196"/>
      <c r="NS821" s="196"/>
      <c r="NT821" s="196"/>
      <c r="NU821" s="196"/>
      <c r="NV821" s="196"/>
      <c r="NW821" s="196"/>
      <c r="NX821" s="196"/>
      <c r="NY821" s="196"/>
      <c r="NZ821" s="196"/>
      <c r="OA821" s="196"/>
      <c r="OB821" s="196"/>
      <c r="OC821" s="196"/>
      <c r="OD821" s="196"/>
      <c r="OE821" s="196"/>
      <c r="OF821" s="196"/>
      <c r="OG821" s="196"/>
      <c r="OH821" s="196"/>
      <c r="OI821" s="196"/>
      <c r="OJ821" s="196"/>
      <c r="OK821" s="196"/>
      <c r="OL821" s="196"/>
      <c r="AFC821" s="196"/>
      <c r="AFD821" s="196"/>
      <c r="AFE821" s="196"/>
      <c r="AFF821" s="196"/>
      <c r="AFG821" s="196"/>
      <c r="AFH821" s="196"/>
      <c r="AFI821" s="196"/>
      <c r="AFJ821" s="196"/>
      <c r="AFK821" s="196"/>
      <c r="AFL821" s="196"/>
      <c r="AFM821" s="196"/>
      <c r="AFN821" s="196"/>
      <c r="AFO821" s="196"/>
      <c r="AFP821" s="196"/>
      <c r="AFQ821" s="196"/>
      <c r="AFR821" s="196"/>
      <c r="AFS821" s="196"/>
      <c r="AFT821" s="196"/>
      <c r="AFU821" s="196"/>
      <c r="AFV821" s="196"/>
      <c r="AFW821" s="196"/>
      <c r="AFX821" s="196"/>
      <c r="AFY821" s="196"/>
      <c r="AFZ821" s="196"/>
      <c r="AGA821" s="196"/>
      <c r="AGB821" s="196"/>
      <c r="AGC821" s="196"/>
      <c r="AGD821" s="196"/>
      <c r="AGE821" s="196"/>
      <c r="AGF821" s="196"/>
      <c r="AGG821" s="196"/>
      <c r="AGH821" s="196"/>
      <c r="AGI821" s="196"/>
      <c r="AGJ821" s="196"/>
      <c r="AGK821" s="196"/>
      <c r="AGL821" s="196"/>
      <c r="AGM821" s="196"/>
      <c r="AGN821" s="196"/>
      <c r="AGO821" s="196"/>
      <c r="AGP821" s="196"/>
    </row>
    <row r="822" spans="1:874" ht="15.75" customHeight="1" x14ac:dyDescent="0.25">
      <c r="A822" s="196"/>
      <c r="B822" s="196"/>
      <c r="C822" s="196"/>
      <c r="D822" s="196"/>
      <c r="E822" s="196"/>
      <c r="F822" s="196"/>
      <c r="G822" s="196"/>
      <c r="H822" s="196"/>
      <c r="I822" s="196"/>
      <c r="J822" s="196"/>
      <c r="K822" s="196"/>
      <c r="L822" s="206"/>
      <c r="M822" s="196"/>
      <c r="N822" s="196"/>
      <c r="O822" s="196"/>
      <c r="P822" s="196"/>
      <c r="Q822" s="196"/>
      <c r="R822" s="196"/>
      <c r="S822" s="196"/>
      <c r="T822" s="196"/>
      <c r="U822" s="196"/>
      <c r="V822" s="196"/>
      <c r="W822" s="196"/>
      <c r="X822" s="196"/>
      <c r="Y822" s="196"/>
      <c r="Z822" s="196"/>
      <c r="AA822" s="196"/>
      <c r="AB822" s="196"/>
      <c r="AC822" s="196"/>
      <c r="AD822" s="196"/>
      <c r="AE822" s="196"/>
      <c r="AF822" s="196"/>
      <c r="AG822" s="196"/>
      <c r="AH822" s="196"/>
      <c r="AI822" s="196"/>
      <c r="AJ822" s="196"/>
      <c r="AK822" s="196"/>
      <c r="AL822" s="196"/>
      <c r="AM822" s="196"/>
      <c r="AN822" s="196"/>
      <c r="AO822" s="196"/>
      <c r="AP822" s="196"/>
      <c r="AQ822" s="196"/>
      <c r="AR822" s="196"/>
      <c r="AS822" s="196"/>
      <c r="AT822" s="196"/>
      <c r="AU822" s="196"/>
      <c r="AV822" s="196"/>
      <c r="AW822" s="196"/>
      <c r="AX822" s="196"/>
      <c r="AY822" s="196"/>
      <c r="AZ822" s="196"/>
      <c r="BA822" s="196"/>
      <c r="BB822" s="196"/>
      <c r="BC822" s="196"/>
      <c r="BD822" s="196"/>
      <c r="BE822" s="196"/>
      <c r="BF822" s="196"/>
      <c r="BG822" s="196"/>
      <c r="BH822" s="196"/>
      <c r="BI822" s="196"/>
      <c r="BJ822" s="196"/>
      <c r="BK822" s="196"/>
      <c r="BL822" s="196"/>
      <c r="BM822" s="196"/>
      <c r="BN822" s="196"/>
      <c r="BO822" s="196"/>
      <c r="BP822" s="196"/>
      <c r="BQ822" s="196"/>
      <c r="BR822" s="196"/>
      <c r="BS822" s="196"/>
      <c r="BT822" s="196"/>
      <c r="BU822" s="196"/>
      <c r="BV822" s="196"/>
      <c r="BW822" s="196"/>
      <c r="BX822" s="196"/>
      <c r="BY822" s="196"/>
      <c r="BZ822" s="196"/>
      <c r="CA822" s="196"/>
      <c r="CB822" s="196"/>
      <c r="CC822" s="196"/>
      <c r="CD822" s="196"/>
      <c r="CE822" s="196"/>
      <c r="CF822" s="196"/>
      <c r="CG822" s="196"/>
      <c r="CH822" s="196"/>
      <c r="CI822" s="196"/>
      <c r="CJ822" s="196"/>
      <c r="CK822" s="196"/>
      <c r="CL822" s="196"/>
      <c r="CM822" s="196"/>
      <c r="CN822" s="196"/>
      <c r="CO822" s="196"/>
      <c r="CP822" s="196"/>
      <c r="CQ822" s="196"/>
      <c r="CR822" s="196"/>
      <c r="CS822" s="196"/>
      <c r="CT822" s="196"/>
      <c r="CU822" s="196"/>
      <c r="CV822" s="196"/>
      <c r="CW822" s="196"/>
      <c r="CX822" s="196"/>
      <c r="CY822" s="196"/>
      <c r="CZ822" s="196"/>
      <c r="DA822" s="196"/>
      <c r="DB822" s="196"/>
      <c r="DC822" s="196"/>
      <c r="DD822" s="196"/>
      <c r="DE822" s="196"/>
      <c r="DF822" s="196"/>
      <c r="DG822" s="196"/>
      <c r="DH822" s="196"/>
      <c r="DI822" s="196"/>
      <c r="DJ822" s="196"/>
      <c r="DK822" s="196"/>
      <c r="DL822" s="196"/>
      <c r="DM822" s="196"/>
      <c r="DN822" s="196"/>
      <c r="DO822" s="196"/>
      <c r="DP822" s="196"/>
      <c r="DQ822" s="196"/>
      <c r="DR822" s="196"/>
      <c r="DS822" s="196"/>
      <c r="DT822" s="196"/>
      <c r="DU822" s="196"/>
      <c r="DV822" s="196"/>
      <c r="DW822" s="196"/>
      <c r="DX822" s="196"/>
      <c r="DY822" s="196"/>
      <c r="DZ822" s="196"/>
      <c r="EA822" s="196"/>
      <c r="EB822" s="196"/>
      <c r="EC822" s="196"/>
      <c r="ED822" s="196"/>
      <c r="EE822" s="196"/>
      <c r="EF822" s="196"/>
      <c r="EG822" s="196"/>
      <c r="EH822" s="196"/>
      <c r="EI822" s="196"/>
      <c r="EJ822" s="196"/>
      <c r="EK822" s="196"/>
      <c r="EL822" s="196"/>
      <c r="EM822" s="196"/>
      <c r="EN822" s="196"/>
      <c r="EO822" s="196"/>
      <c r="EP822" s="196"/>
      <c r="EQ822" s="196"/>
      <c r="ER822" s="196"/>
      <c r="ES822" s="196"/>
      <c r="ET822" s="196"/>
      <c r="EU822" s="196"/>
      <c r="EV822" s="196"/>
      <c r="EW822" s="196"/>
      <c r="EX822" s="196"/>
      <c r="EY822" s="196"/>
      <c r="EZ822" s="196"/>
      <c r="FA822" s="196"/>
      <c r="FB822" s="196"/>
      <c r="FC822" s="196"/>
      <c r="FD822" s="196"/>
      <c r="FE822" s="196"/>
      <c r="FF822" s="196"/>
      <c r="FG822" s="196"/>
      <c r="FH822" s="196"/>
      <c r="FI822" s="196"/>
      <c r="FJ822" s="196"/>
      <c r="FK822" s="196"/>
      <c r="FL822" s="196"/>
      <c r="FM822" s="196"/>
      <c r="FN822" s="196"/>
      <c r="FO822" s="196"/>
      <c r="FP822" s="196"/>
      <c r="FQ822" s="196"/>
      <c r="FR822" s="196"/>
      <c r="FS822" s="196"/>
      <c r="FT822" s="196"/>
      <c r="FU822" s="196"/>
      <c r="FV822" s="196"/>
      <c r="FW822" s="196"/>
      <c r="FX822" s="196"/>
      <c r="FY822" s="196"/>
      <c r="FZ822" s="196"/>
      <c r="GA822" s="196"/>
      <c r="GB822" s="196"/>
      <c r="GC822" s="196"/>
      <c r="GD822" s="196"/>
      <c r="GE822" s="196"/>
      <c r="GF822" s="196"/>
      <c r="GG822" s="196"/>
      <c r="GH822" s="196"/>
      <c r="GI822" s="196"/>
      <c r="GJ822" s="196"/>
      <c r="GK822" s="196"/>
      <c r="GL822" s="196"/>
      <c r="GM822" s="196"/>
      <c r="GN822" s="196"/>
      <c r="GO822" s="196"/>
      <c r="GP822" s="196"/>
      <c r="GQ822" s="196"/>
      <c r="GR822" s="196"/>
      <c r="GS822" s="196"/>
      <c r="GT822" s="196"/>
      <c r="GU822" s="196"/>
      <c r="GV822" s="196"/>
      <c r="GW822" s="196"/>
      <c r="GX822" s="196"/>
      <c r="GY822" s="196"/>
      <c r="GZ822" s="196"/>
      <c r="HA822" s="196"/>
      <c r="HB822" s="196"/>
      <c r="HC822" s="196"/>
      <c r="HD822" s="196"/>
      <c r="HE822" s="196"/>
      <c r="HF822" s="196"/>
      <c r="HG822" s="196"/>
      <c r="HH822" s="196"/>
      <c r="HI822" s="196"/>
      <c r="HJ822" s="196"/>
      <c r="HK822" s="196"/>
      <c r="HL822" s="196"/>
      <c r="HM822" s="196"/>
      <c r="HN822" s="196"/>
      <c r="HO822" s="196"/>
      <c r="HP822" s="196"/>
      <c r="HQ822" s="196"/>
      <c r="HR822" s="196"/>
      <c r="HS822" s="196"/>
      <c r="HT822" s="196"/>
      <c r="HU822" s="196"/>
      <c r="HV822" s="196"/>
      <c r="HW822" s="196"/>
      <c r="HX822" s="196"/>
      <c r="HY822" s="196"/>
      <c r="HZ822" s="196"/>
      <c r="IA822" s="196"/>
      <c r="IB822" s="196"/>
      <c r="IC822" s="196"/>
      <c r="ID822" s="196"/>
      <c r="IE822" s="196"/>
      <c r="IF822" s="196"/>
      <c r="IG822" s="196"/>
      <c r="IH822" s="196"/>
      <c r="II822" s="196"/>
      <c r="IJ822" s="196"/>
      <c r="IK822" s="196"/>
      <c r="IL822" s="196"/>
      <c r="IM822" s="196"/>
      <c r="IN822" s="196"/>
      <c r="IO822" s="196"/>
      <c r="IP822" s="196"/>
      <c r="IQ822" s="196"/>
      <c r="IR822" s="196"/>
      <c r="IS822" s="196"/>
      <c r="IT822" s="196"/>
      <c r="IU822" s="196"/>
      <c r="IV822" s="196"/>
      <c r="IW822" s="196"/>
      <c r="IX822" s="196"/>
      <c r="IY822" s="196"/>
      <c r="IZ822" s="196"/>
      <c r="JA822" s="196"/>
      <c r="JB822" s="196"/>
      <c r="JC822" s="196"/>
      <c r="JD822" s="196"/>
      <c r="JE822" s="196"/>
      <c r="JF822" s="196"/>
      <c r="JG822" s="196"/>
      <c r="JH822" s="196"/>
      <c r="JI822" s="196"/>
      <c r="JJ822" s="196"/>
      <c r="JK822" s="196"/>
      <c r="JL822" s="196"/>
      <c r="JM822" s="196"/>
      <c r="JN822" s="196"/>
      <c r="JO822" s="196"/>
      <c r="JP822" s="196"/>
      <c r="JQ822" s="196"/>
      <c r="JR822" s="196"/>
      <c r="JS822" s="196"/>
      <c r="JT822" s="196"/>
      <c r="JU822" s="196"/>
      <c r="JV822" s="196"/>
      <c r="JW822" s="196"/>
      <c r="JX822" s="196"/>
      <c r="JY822" s="196"/>
      <c r="JZ822" s="196"/>
      <c r="KA822" s="196"/>
      <c r="KB822" s="196"/>
      <c r="KC822" s="196"/>
      <c r="KD822" s="196"/>
      <c r="KE822" s="196"/>
      <c r="KF822" s="196"/>
      <c r="KG822" s="196"/>
      <c r="KH822" s="196"/>
      <c r="KI822" s="196"/>
      <c r="KJ822" s="196"/>
      <c r="KK822" s="196"/>
      <c r="KL822" s="196"/>
      <c r="KM822" s="196"/>
      <c r="KN822" s="196"/>
      <c r="KO822" s="196"/>
      <c r="KP822" s="196"/>
      <c r="KQ822" s="196"/>
      <c r="KR822" s="196"/>
      <c r="KS822" s="196"/>
      <c r="KT822" s="196"/>
      <c r="KU822" s="196"/>
      <c r="KV822" s="196"/>
      <c r="KW822" s="196"/>
      <c r="KX822" s="196"/>
      <c r="KY822" s="196"/>
      <c r="KZ822" s="196"/>
      <c r="LA822" s="196"/>
      <c r="LB822" s="196"/>
      <c r="LC822" s="196"/>
      <c r="LD822" s="196"/>
      <c r="LE822" s="196"/>
      <c r="LF822" s="196"/>
      <c r="LG822" s="196"/>
      <c r="LH822" s="196"/>
      <c r="LI822" s="196"/>
      <c r="LJ822" s="196"/>
      <c r="LK822" s="196"/>
      <c r="LL822" s="196"/>
      <c r="LM822" s="196"/>
      <c r="LN822" s="196"/>
      <c r="LO822" s="196"/>
      <c r="LP822" s="196"/>
      <c r="LQ822" s="196"/>
      <c r="LR822" s="196"/>
      <c r="LS822" s="196"/>
      <c r="LT822" s="196"/>
      <c r="LU822" s="196"/>
      <c r="LV822" s="196"/>
      <c r="LW822" s="196"/>
      <c r="LX822" s="196"/>
      <c r="LY822" s="196"/>
      <c r="LZ822" s="196"/>
      <c r="MA822" s="196"/>
      <c r="MB822" s="196"/>
      <c r="MC822" s="196"/>
      <c r="MD822" s="196"/>
      <c r="ME822" s="196"/>
      <c r="MF822" s="196"/>
      <c r="MG822" s="196"/>
      <c r="MH822" s="196"/>
      <c r="MI822" s="196"/>
      <c r="MJ822" s="196"/>
      <c r="MK822" s="196"/>
      <c r="ML822" s="196"/>
      <c r="MM822" s="196"/>
      <c r="MN822" s="196"/>
      <c r="MO822" s="196"/>
      <c r="MP822" s="196"/>
      <c r="MQ822" s="196"/>
      <c r="MR822" s="196"/>
      <c r="MS822" s="196"/>
      <c r="MT822" s="196"/>
      <c r="MU822" s="196"/>
      <c r="MV822" s="196"/>
      <c r="MW822" s="196"/>
      <c r="MX822" s="196"/>
      <c r="MY822" s="196"/>
      <c r="MZ822" s="196"/>
      <c r="NA822" s="196"/>
      <c r="NB822" s="196"/>
      <c r="NC822" s="196"/>
      <c r="ND822" s="196"/>
      <c r="NE822" s="196"/>
      <c r="NF822" s="196"/>
      <c r="NG822" s="196"/>
      <c r="NH822" s="196"/>
      <c r="NI822" s="196"/>
      <c r="NJ822" s="196"/>
      <c r="NK822" s="196"/>
      <c r="NL822" s="196"/>
      <c r="NM822" s="196"/>
      <c r="NN822" s="196"/>
      <c r="NO822" s="196"/>
      <c r="NP822" s="196"/>
      <c r="NQ822" s="196"/>
      <c r="NR822" s="196"/>
      <c r="NS822" s="196"/>
      <c r="NT822" s="196"/>
      <c r="NU822" s="196"/>
      <c r="NV822" s="196"/>
      <c r="NW822" s="196"/>
      <c r="NX822" s="196"/>
      <c r="NY822" s="196"/>
      <c r="NZ822" s="196"/>
      <c r="OA822" s="196"/>
      <c r="OB822" s="196"/>
      <c r="OC822" s="196"/>
      <c r="OD822" s="196"/>
      <c r="OE822" s="196"/>
      <c r="OF822" s="196"/>
      <c r="OG822" s="196"/>
      <c r="OH822" s="196"/>
      <c r="OI822" s="196"/>
      <c r="OJ822" s="196"/>
      <c r="OK822" s="196"/>
      <c r="OL822" s="196"/>
      <c r="AFC822" s="196"/>
      <c r="AFD822" s="196"/>
      <c r="AFE822" s="196"/>
      <c r="AFF822" s="196"/>
      <c r="AFG822" s="196"/>
      <c r="AFH822" s="196"/>
      <c r="AFI822" s="196"/>
      <c r="AFJ822" s="196"/>
      <c r="AFK822" s="196"/>
      <c r="AFL822" s="196"/>
      <c r="AFM822" s="196"/>
      <c r="AFN822" s="196"/>
      <c r="AFO822" s="196"/>
      <c r="AFP822" s="196"/>
      <c r="AFQ822" s="196"/>
      <c r="AFR822" s="196"/>
      <c r="AFS822" s="196"/>
      <c r="AFT822" s="196"/>
      <c r="AFU822" s="196"/>
      <c r="AFV822" s="196"/>
      <c r="AFW822" s="196"/>
      <c r="AFX822" s="196"/>
      <c r="AFY822" s="196"/>
      <c r="AFZ822" s="196"/>
      <c r="AGA822" s="196"/>
      <c r="AGB822" s="196"/>
      <c r="AGC822" s="196"/>
      <c r="AGD822" s="196"/>
      <c r="AGE822" s="196"/>
      <c r="AGF822" s="196"/>
      <c r="AGG822" s="196"/>
      <c r="AGH822" s="196"/>
      <c r="AGI822" s="196"/>
      <c r="AGJ822" s="196"/>
      <c r="AGK822" s="196"/>
      <c r="AGL822" s="196"/>
      <c r="AGM822" s="196"/>
      <c r="AGN822" s="196"/>
      <c r="AGO822" s="196"/>
      <c r="AGP822" s="196"/>
    </row>
    <row r="823" spans="1:874" ht="15.75" customHeight="1" x14ac:dyDescent="0.25">
      <c r="A823" s="196"/>
      <c r="B823" s="196"/>
      <c r="C823" s="196"/>
      <c r="D823" s="196"/>
      <c r="E823" s="196"/>
      <c r="F823" s="196"/>
      <c r="G823" s="196"/>
      <c r="H823" s="196"/>
      <c r="I823" s="196"/>
      <c r="J823" s="196"/>
      <c r="K823" s="196"/>
      <c r="L823" s="206"/>
      <c r="M823" s="196"/>
      <c r="N823" s="196"/>
      <c r="O823" s="196"/>
      <c r="P823" s="196"/>
      <c r="Q823" s="196"/>
      <c r="R823" s="196"/>
      <c r="S823" s="196"/>
      <c r="T823" s="196"/>
      <c r="U823" s="196"/>
      <c r="V823" s="196"/>
      <c r="W823" s="196"/>
      <c r="X823" s="196"/>
      <c r="Y823" s="196"/>
      <c r="Z823" s="196"/>
      <c r="AA823" s="196"/>
      <c r="AB823" s="196"/>
      <c r="AC823" s="196"/>
      <c r="AD823" s="196"/>
      <c r="AE823" s="196"/>
      <c r="AF823" s="196"/>
      <c r="AG823" s="196"/>
      <c r="AH823" s="196"/>
      <c r="AI823" s="196"/>
      <c r="AJ823" s="196"/>
      <c r="AK823" s="196"/>
      <c r="AL823" s="196"/>
      <c r="AM823" s="196"/>
      <c r="AN823" s="196"/>
      <c r="AO823" s="196"/>
      <c r="AP823" s="196"/>
      <c r="AQ823" s="196"/>
      <c r="AR823" s="196"/>
      <c r="AS823" s="196"/>
      <c r="AT823" s="196"/>
      <c r="AU823" s="196"/>
      <c r="AV823" s="196"/>
      <c r="AW823" s="196"/>
      <c r="AX823" s="196"/>
      <c r="AY823" s="196"/>
      <c r="AZ823" s="196"/>
      <c r="BA823" s="196"/>
      <c r="BB823" s="196"/>
      <c r="BC823" s="196"/>
      <c r="BD823" s="196"/>
      <c r="BE823" s="196"/>
      <c r="BF823" s="196"/>
      <c r="BG823" s="196"/>
      <c r="BH823" s="196"/>
      <c r="BI823" s="196"/>
      <c r="BJ823" s="196"/>
      <c r="BK823" s="196"/>
      <c r="BL823" s="196"/>
      <c r="BM823" s="196"/>
      <c r="BN823" s="196"/>
      <c r="BO823" s="196"/>
      <c r="BP823" s="196"/>
      <c r="BQ823" s="196"/>
      <c r="BR823" s="196"/>
      <c r="BS823" s="196"/>
      <c r="BT823" s="196"/>
      <c r="BU823" s="196"/>
      <c r="BV823" s="196"/>
      <c r="BW823" s="196"/>
      <c r="BX823" s="196"/>
      <c r="BY823" s="196"/>
      <c r="BZ823" s="196"/>
      <c r="CA823" s="196"/>
      <c r="CB823" s="196"/>
      <c r="CC823" s="196"/>
      <c r="CD823" s="196"/>
      <c r="CE823" s="196"/>
      <c r="CF823" s="196"/>
      <c r="CG823" s="196"/>
      <c r="CH823" s="196"/>
      <c r="CI823" s="196"/>
      <c r="CJ823" s="196"/>
      <c r="CK823" s="196"/>
      <c r="CL823" s="196"/>
      <c r="CM823" s="196"/>
      <c r="CN823" s="196"/>
      <c r="CO823" s="196"/>
      <c r="CP823" s="196"/>
      <c r="CQ823" s="196"/>
      <c r="CR823" s="196"/>
      <c r="CS823" s="196"/>
      <c r="CT823" s="196"/>
      <c r="CU823" s="196"/>
      <c r="CV823" s="196"/>
      <c r="CW823" s="196"/>
      <c r="CX823" s="196"/>
      <c r="CY823" s="196"/>
      <c r="CZ823" s="196"/>
      <c r="DA823" s="196"/>
      <c r="DB823" s="196"/>
      <c r="DC823" s="196"/>
      <c r="DD823" s="196"/>
      <c r="DE823" s="196"/>
      <c r="DF823" s="196"/>
      <c r="DG823" s="196"/>
      <c r="DH823" s="196"/>
      <c r="DI823" s="196"/>
      <c r="DJ823" s="196"/>
      <c r="DK823" s="196"/>
      <c r="DL823" s="196"/>
      <c r="DM823" s="196"/>
      <c r="DN823" s="196"/>
      <c r="DO823" s="196"/>
      <c r="DP823" s="196"/>
      <c r="DQ823" s="196"/>
      <c r="DR823" s="196"/>
      <c r="DS823" s="196"/>
      <c r="DT823" s="196"/>
      <c r="DU823" s="196"/>
      <c r="DV823" s="196"/>
      <c r="DW823" s="196"/>
      <c r="DX823" s="196"/>
      <c r="DY823" s="196"/>
      <c r="DZ823" s="196"/>
      <c r="EA823" s="196"/>
      <c r="EB823" s="196"/>
      <c r="EC823" s="196"/>
      <c r="ED823" s="196"/>
      <c r="EE823" s="196"/>
      <c r="EF823" s="196"/>
      <c r="EG823" s="196"/>
      <c r="EH823" s="196"/>
      <c r="EI823" s="196"/>
      <c r="EJ823" s="196"/>
      <c r="EK823" s="196"/>
      <c r="EL823" s="196"/>
      <c r="EM823" s="196"/>
      <c r="EN823" s="196"/>
      <c r="EO823" s="196"/>
      <c r="EP823" s="196"/>
      <c r="EQ823" s="196"/>
      <c r="ER823" s="196"/>
      <c r="ES823" s="196"/>
      <c r="ET823" s="196"/>
      <c r="EU823" s="196"/>
      <c r="EV823" s="196"/>
      <c r="EW823" s="196"/>
      <c r="EX823" s="196"/>
      <c r="EY823" s="196"/>
      <c r="EZ823" s="196"/>
      <c r="FA823" s="196"/>
      <c r="FB823" s="196"/>
      <c r="FC823" s="196"/>
      <c r="FD823" s="196"/>
      <c r="FE823" s="196"/>
      <c r="FF823" s="196"/>
      <c r="FG823" s="196"/>
      <c r="FH823" s="196"/>
      <c r="FI823" s="196"/>
      <c r="FJ823" s="196"/>
      <c r="FK823" s="196"/>
      <c r="FL823" s="196"/>
      <c r="FM823" s="196"/>
      <c r="FN823" s="196"/>
      <c r="FO823" s="196"/>
      <c r="FP823" s="196"/>
      <c r="FQ823" s="196"/>
      <c r="FR823" s="196"/>
      <c r="FS823" s="196"/>
      <c r="FT823" s="196"/>
      <c r="FU823" s="196"/>
      <c r="FV823" s="196"/>
      <c r="FW823" s="196"/>
      <c r="FX823" s="196"/>
      <c r="FY823" s="196"/>
      <c r="FZ823" s="196"/>
      <c r="GA823" s="196"/>
      <c r="GB823" s="196"/>
      <c r="GC823" s="196"/>
      <c r="GD823" s="196"/>
      <c r="GE823" s="196"/>
      <c r="GF823" s="196"/>
      <c r="GG823" s="196"/>
      <c r="GH823" s="196"/>
      <c r="GI823" s="196"/>
      <c r="GJ823" s="196"/>
      <c r="GK823" s="196"/>
      <c r="GL823" s="196"/>
      <c r="GM823" s="196"/>
      <c r="GN823" s="196"/>
      <c r="GO823" s="196"/>
      <c r="GP823" s="196"/>
      <c r="GQ823" s="196"/>
      <c r="GR823" s="196"/>
      <c r="GS823" s="196"/>
      <c r="GT823" s="196"/>
      <c r="GU823" s="196"/>
      <c r="GV823" s="196"/>
      <c r="GW823" s="196"/>
      <c r="GX823" s="196"/>
      <c r="GY823" s="196"/>
      <c r="GZ823" s="196"/>
      <c r="HA823" s="196"/>
      <c r="HB823" s="196"/>
      <c r="HC823" s="196"/>
      <c r="HD823" s="196"/>
      <c r="HE823" s="196"/>
      <c r="HF823" s="196"/>
      <c r="HG823" s="196"/>
      <c r="HH823" s="196"/>
      <c r="HI823" s="196"/>
      <c r="HJ823" s="196"/>
      <c r="HK823" s="196"/>
      <c r="HL823" s="196"/>
      <c r="HM823" s="196"/>
      <c r="HN823" s="196"/>
      <c r="HO823" s="196"/>
      <c r="HP823" s="196"/>
      <c r="HQ823" s="196"/>
      <c r="HR823" s="196"/>
      <c r="HS823" s="196"/>
      <c r="HT823" s="196"/>
      <c r="HU823" s="196"/>
      <c r="HV823" s="196"/>
      <c r="HW823" s="196"/>
      <c r="HX823" s="196"/>
      <c r="HY823" s="196"/>
      <c r="HZ823" s="196"/>
      <c r="IA823" s="196"/>
      <c r="IB823" s="196"/>
      <c r="IC823" s="196"/>
      <c r="ID823" s="196"/>
      <c r="IE823" s="196"/>
      <c r="IF823" s="196"/>
      <c r="IG823" s="196"/>
      <c r="IH823" s="196"/>
      <c r="II823" s="196"/>
      <c r="IJ823" s="196"/>
      <c r="IK823" s="196"/>
      <c r="IL823" s="196"/>
      <c r="IM823" s="196"/>
      <c r="IN823" s="196"/>
      <c r="IO823" s="196"/>
      <c r="IP823" s="196"/>
      <c r="IQ823" s="196"/>
      <c r="IR823" s="196"/>
      <c r="IS823" s="196"/>
      <c r="IT823" s="196"/>
      <c r="IU823" s="196"/>
      <c r="IV823" s="196"/>
      <c r="IW823" s="196"/>
      <c r="IX823" s="196"/>
      <c r="IY823" s="196"/>
      <c r="IZ823" s="196"/>
      <c r="JA823" s="196"/>
      <c r="JB823" s="196"/>
      <c r="JC823" s="196"/>
      <c r="JD823" s="196"/>
      <c r="JE823" s="196"/>
      <c r="JF823" s="196"/>
      <c r="JG823" s="196"/>
      <c r="JH823" s="196"/>
      <c r="JI823" s="196"/>
      <c r="JJ823" s="196"/>
      <c r="JK823" s="196"/>
      <c r="JL823" s="196"/>
      <c r="JM823" s="196"/>
      <c r="JN823" s="196"/>
      <c r="JO823" s="196"/>
      <c r="JP823" s="196"/>
      <c r="JQ823" s="196"/>
      <c r="JR823" s="196"/>
      <c r="JS823" s="196"/>
      <c r="JT823" s="196"/>
      <c r="JU823" s="196"/>
      <c r="JV823" s="196"/>
      <c r="JW823" s="196"/>
      <c r="JX823" s="196"/>
      <c r="JY823" s="196"/>
      <c r="JZ823" s="196"/>
      <c r="KA823" s="196"/>
      <c r="KB823" s="196"/>
      <c r="KC823" s="196"/>
      <c r="KD823" s="196"/>
      <c r="KE823" s="196"/>
      <c r="KF823" s="196"/>
      <c r="KG823" s="196"/>
      <c r="KH823" s="196"/>
      <c r="KI823" s="196"/>
      <c r="KJ823" s="196"/>
      <c r="KK823" s="196"/>
      <c r="KL823" s="196"/>
      <c r="KM823" s="196"/>
      <c r="KN823" s="196"/>
      <c r="KO823" s="196"/>
      <c r="KP823" s="196"/>
      <c r="KQ823" s="196"/>
      <c r="KR823" s="196"/>
      <c r="KS823" s="196"/>
      <c r="KT823" s="196"/>
      <c r="KU823" s="196"/>
      <c r="KV823" s="196"/>
      <c r="KW823" s="196"/>
      <c r="KX823" s="196"/>
      <c r="KY823" s="196"/>
      <c r="KZ823" s="196"/>
      <c r="LA823" s="196"/>
      <c r="LB823" s="196"/>
      <c r="LC823" s="196"/>
      <c r="LD823" s="196"/>
      <c r="LE823" s="196"/>
      <c r="LF823" s="196"/>
      <c r="LG823" s="196"/>
      <c r="LH823" s="196"/>
      <c r="LI823" s="196"/>
      <c r="LJ823" s="196"/>
      <c r="LK823" s="196"/>
      <c r="LL823" s="196"/>
      <c r="LM823" s="196"/>
      <c r="LN823" s="196"/>
      <c r="LO823" s="196"/>
      <c r="LP823" s="196"/>
      <c r="LQ823" s="196"/>
      <c r="LR823" s="196"/>
      <c r="LS823" s="196"/>
      <c r="LT823" s="196"/>
      <c r="LU823" s="196"/>
      <c r="LV823" s="196"/>
      <c r="LW823" s="196"/>
      <c r="LX823" s="196"/>
      <c r="LY823" s="196"/>
      <c r="LZ823" s="196"/>
      <c r="MA823" s="196"/>
      <c r="MB823" s="196"/>
      <c r="MC823" s="196"/>
      <c r="MD823" s="196"/>
      <c r="ME823" s="196"/>
      <c r="MF823" s="196"/>
      <c r="MG823" s="196"/>
      <c r="MH823" s="196"/>
      <c r="MI823" s="196"/>
      <c r="MJ823" s="196"/>
      <c r="MK823" s="196"/>
      <c r="ML823" s="196"/>
      <c r="MM823" s="196"/>
      <c r="MN823" s="196"/>
      <c r="MO823" s="196"/>
      <c r="MP823" s="196"/>
      <c r="MQ823" s="196"/>
      <c r="MR823" s="196"/>
      <c r="MS823" s="196"/>
      <c r="MT823" s="196"/>
      <c r="MU823" s="196"/>
      <c r="MV823" s="196"/>
      <c r="MW823" s="196"/>
      <c r="MX823" s="196"/>
      <c r="MY823" s="196"/>
      <c r="MZ823" s="196"/>
      <c r="NA823" s="196"/>
      <c r="NB823" s="196"/>
      <c r="NC823" s="196"/>
      <c r="ND823" s="196"/>
      <c r="NE823" s="196"/>
      <c r="NF823" s="196"/>
      <c r="NG823" s="196"/>
      <c r="NH823" s="196"/>
      <c r="NI823" s="196"/>
      <c r="NJ823" s="196"/>
      <c r="NK823" s="196"/>
      <c r="NL823" s="196"/>
      <c r="NM823" s="196"/>
      <c r="NN823" s="196"/>
      <c r="NO823" s="196"/>
      <c r="NP823" s="196"/>
      <c r="NQ823" s="196"/>
      <c r="NR823" s="196"/>
      <c r="NS823" s="196"/>
      <c r="NT823" s="196"/>
      <c r="NU823" s="196"/>
      <c r="NV823" s="196"/>
      <c r="NW823" s="196"/>
      <c r="NX823" s="196"/>
      <c r="NY823" s="196"/>
      <c r="NZ823" s="196"/>
      <c r="OA823" s="196"/>
      <c r="OB823" s="196"/>
      <c r="OC823" s="196"/>
      <c r="OD823" s="196"/>
      <c r="OE823" s="196"/>
      <c r="OF823" s="196"/>
      <c r="OG823" s="196"/>
      <c r="OH823" s="196"/>
      <c r="OI823" s="196"/>
      <c r="OJ823" s="196"/>
      <c r="OK823" s="196"/>
      <c r="OL823" s="196"/>
      <c r="AFC823" s="196"/>
      <c r="AFD823" s="196"/>
      <c r="AFE823" s="196"/>
      <c r="AFF823" s="196"/>
      <c r="AFG823" s="196"/>
      <c r="AFH823" s="196"/>
      <c r="AFI823" s="196"/>
      <c r="AFJ823" s="196"/>
      <c r="AFK823" s="196"/>
      <c r="AFL823" s="196"/>
      <c r="AFM823" s="196"/>
      <c r="AFN823" s="196"/>
      <c r="AFO823" s="196"/>
      <c r="AFP823" s="196"/>
      <c r="AFQ823" s="196"/>
      <c r="AFR823" s="196"/>
      <c r="AFS823" s="196"/>
      <c r="AFT823" s="196"/>
      <c r="AFU823" s="196"/>
      <c r="AFV823" s="196"/>
      <c r="AFW823" s="196"/>
      <c r="AFX823" s="196"/>
      <c r="AFY823" s="196"/>
      <c r="AFZ823" s="196"/>
      <c r="AGA823" s="196"/>
      <c r="AGB823" s="196"/>
      <c r="AGC823" s="196"/>
      <c r="AGD823" s="196"/>
      <c r="AGE823" s="196"/>
      <c r="AGF823" s="196"/>
      <c r="AGG823" s="196"/>
      <c r="AGH823" s="196"/>
      <c r="AGI823" s="196"/>
      <c r="AGJ823" s="196"/>
      <c r="AGK823" s="196"/>
      <c r="AGL823" s="196"/>
      <c r="AGM823" s="196"/>
      <c r="AGN823" s="196"/>
      <c r="AGO823" s="196"/>
      <c r="AGP823" s="196"/>
    </row>
    <row r="824" spans="1:874" ht="15.75" customHeight="1" x14ac:dyDescent="0.25">
      <c r="A824" s="196"/>
      <c r="B824" s="196"/>
      <c r="C824" s="196"/>
      <c r="D824" s="196"/>
      <c r="E824" s="196"/>
      <c r="F824" s="196"/>
      <c r="G824" s="196"/>
      <c r="H824" s="196"/>
      <c r="I824" s="196"/>
      <c r="J824" s="196"/>
      <c r="K824" s="196"/>
      <c r="L824" s="206"/>
      <c r="M824" s="196"/>
      <c r="N824" s="196"/>
      <c r="O824" s="196"/>
      <c r="P824" s="196"/>
      <c r="Q824" s="196"/>
      <c r="R824" s="196"/>
      <c r="S824" s="196"/>
      <c r="T824" s="196"/>
      <c r="U824" s="196"/>
      <c r="V824" s="196"/>
      <c r="W824" s="196"/>
      <c r="X824" s="196"/>
      <c r="Y824" s="196"/>
      <c r="Z824" s="196"/>
      <c r="AA824" s="196"/>
      <c r="AB824" s="196"/>
      <c r="AC824" s="196"/>
      <c r="AD824" s="196"/>
      <c r="AE824" s="196"/>
      <c r="AF824" s="196"/>
      <c r="AG824" s="196"/>
      <c r="AH824" s="196"/>
      <c r="AI824" s="196"/>
      <c r="AJ824" s="196"/>
      <c r="AK824" s="196"/>
      <c r="AL824" s="196"/>
      <c r="AM824" s="196"/>
      <c r="AN824" s="196"/>
      <c r="AO824" s="196"/>
      <c r="AP824" s="196"/>
      <c r="AQ824" s="196"/>
      <c r="AR824" s="196"/>
      <c r="AS824" s="196"/>
      <c r="AT824" s="196"/>
      <c r="AU824" s="196"/>
      <c r="AV824" s="196"/>
      <c r="AW824" s="196"/>
      <c r="AX824" s="196"/>
      <c r="AY824" s="196"/>
      <c r="AZ824" s="196"/>
      <c r="BA824" s="196"/>
      <c r="BB824" s="196"/>
      <c r="BC824" s="196"/>
      <c r="BD824" s="196"/>
      <c r="BE824" s="196"/>
      <c r="BF824" s="196"/>
      <c r="BG824" s="196"/>
      <c r="BH824" s="196"/>
      <c r="BI824" s="196"/>
      <c r="BJ824" s="196"/>
      <c r="BK824" s="196"/>
      <c r="BL824" s="196"/>
      <c r="BM824" s="196"/>
      <c r="BN824" s="196"/>
      <c r="BO824" s="196"/>
      <c r="BP824" s="196"/>
      <c r="BQ824" s="196"/>
      <c r="BR824" s="196"/>
      <c r="BS824" s="196"/>
      <c r="BT824" s="196"/>
      <c r="BU824" s="196"/>
      <c r="BV824" s="196"/>
      <c r="BW824" s="196"/>
      <c r="BX824" s="196"/>
      <c r="BY824" s="196"/>
      <c r="BZ824" s="196"/>
      <c r="CA824" s="196"/>
      <c r="CB824" s="196"/>
      <c r="CC824" s="196"/>
      <c r="CD824" s="196"/>
      <c r="CE824" s="196"/>
      <c r="CF824" s="196"/>
      <c r="CG824" s="196"/>
      <c r="CH824" s="196"/>
      <c r="CI824" s="196"/>
      <c r="CJ824" s="196"/>
      <c r="CK824" s="196"/>
      <c r="CL824" s="196"/>
      <c r="CM824" s="196"/>
      <c r="CN824" s="196"/>
      <c r="CO824" s="196"/>
      <c r="CP824" s="196"/>
      <c r="CQ824" s="196"/>
      <c r="CR824" s="196"/>
      <c r="CS824" s="196"/>
      <c r="CT824" s="196"/>
      <c r="CU824" s="196"/>
      <c r="CV824" s="196"/>
      <c r="CW824" s="196"/>
      <c r="CX824" s="196"/>
      <c r="CY824" s="196"/>
      <c r="CZ824" s="196"/>
      <c r="DA824" s="196"/>
      <c r="DB824" s="196"/>
      <c r="DC824" s="196"/>
      <c r="DD824" s="196"/>
      <c r="DE824" s="196"/>
      <c r="DF824" s="196"/>
      <c r="DG824" s="196"/>
      <c r="DH824" s="196"/>
      <c r="DI824" s="196"/>
      <c r="DJ824" s="196"/>
      <c r="DK824" s="196"/>
      <c r="DL824" s="196"/>
      <c r="DM824" s="196"/>
      <c r="DN824" s="196"/>
      <c r="DO824" s="196"/>
      <c r="DP824" s="196"/>
      <c r="DQ824" s="196"/>
      <c r="DR824" s="196"/>
      <c r="DS824" s="196"/>
      <c r="DT824" s="196"/>
      <c r="DU824" s="196"/>
      <c r="DV824" s="196"/>
      <c r="DW824" s="196"/>
      <c r="DX824" s="196"/>
      <c r="DY824" s="196"/>
      <c r="DZ824" s="196"/>
      <c r="EA824" s="196"/>
      <c r="EB824" s="196"/>
      <c r="EC824" s="196"/>
      <c r="ED824" s="196"/>
      <c r="EE824" s="196"/>
      <c r="EF824" s="196"/>
      <c r="EG824" s="196"/>
      <c r="EH824" s="196"/>
      <c r="EI824" s="196"/>
      <c r="EJ824" s="196"/>
      <c r="EK824" s="196"/>
      <c r="EL824" s="196"/>
      <c r="EM824" s="196"/>
      <c r="EN824" s="196"/>
      <c r="EO824" s="196"/>
      <c r="EP824" s="196"/>
      <c r="EQ824" s="196"/>
      <c r="ER824" s="196"/>
      <c r="ES824" s="196"/>
      <c r="ET824" s="196"/>
      <c r="EU824" s="196"/>
      <c r="EV824" s="196"/>
      <c r="EW824" s="196"/>
      <c r="EX824" s="196"/>
      <c r="EY824" s="196"/>
      <c r="EZ824" s="196"/>
      <c r="FA824" s="196"/>
      <c r="FB824" s="196"/>
      <c r="FC824" s="196"/>
      <c r="FD824" s="196"/>
      <c r="FE824" s="196"/>
      <c r="FF824" s="196"/>
      <c r="FG824" s="196"/>
      <c r="FH824" s="196"/>
      <c r="FI824" s="196"/>
      <c r="FJ824" s="196"/>
      <c r="FK824" s="196"/>
      <c r="FL824" s="196"/>
      <c r="FM824" s="196"/>
      <c r="FN824" s="196"/>
      <c r="FO824" s="196"/>
      <c r="FP824" s="196"/>
      <c r="FQ824" s="196"/>
      <c r="FR824" s="196"/>
      <c r="FS824" s="196"/>
      <c r="FT824" s="196"/>
      <c r="FU824" s="196"/>
      <c r="FV824" s="196"/>
      <c r="FW824" s="196"/>
      <c r="FX824" s="196"/>
      <c r="FY824" s="196"/>
      <c r="FZ824" s="196"/>
      <c r="GA824" s="196"/>
      <c r="GB824" s="196"/>
      <c r="GC824" s="196"/>
      <c r="GD824" s="196"/>
      <c r="GE824" s="196"/>
      <c r="GF824" s="196"/>
      <c r="GG824" s="196"/>
      <c r="GH824" s="196"/>
      <c r="GI824" s="196"/>
      <c r="GJ824" s="196"/>
      <c r="GK824" s="196"/>
      <c r="GL824" s="196"/>
      <c r="GM824" s="196"/>
      <c r="GN824" s="196"/>
      <c r="GO824" s="196"/>
      <c r="GP824" s="196"/>
      <c r="GQ824" s="196"/>
      <c r="GR824" s="196"/>
      <c r="GS824" s="196"/>
      <c r="GT824" s="196"/>
      <c r="GU824" s="196"/>
      <c r="GV824" s="196"/>
      <c r="GW824" s="196"/>
      <c r="GX824" s="196"/>
      <c r="GY824" s="196"/>
      <c r="GZ824" s="196"/>
      <c r="HA824" s="196"/>
      <c r="HB824" s="196"/>
      <c r="HC824" s="196"/>
      <c r="HD824" s="196"/>
      <c r="HE824" s="196"/>
      <c r="HF824" s="196"/>
      <c r="HG824" s="196"/>
      <c r="HH824" s="196"/>
      <c r="HI824" s="196"/>
      <c r="HJ824" s="196"/>
      <c r="HK824" s="196"/>
      <c r="HL824" s="196"/>
      <c r="HM824" s="196"/>
      <c r="HN824" s="196"/>
      <c r="HO824" s="196"/>
      <c r="HP824" s="196"/>
      <c r="HQ824" s="196"/>
      <c r="HR824" s="196"/>
      <c r="HS824" s="196"/>
      <c r="HT824" s="196"/>
      <c r="HU824" s="196"/>
      <c r="HV824" s="196"/>
      <c r="HW824" s="196"/>
      <c r="HX824" s="196"/>
      <c r="HY824" s="196"/>
      <c r="HZ824" s="196"/>
      <c r="IA824" s="196"/>
      <c r="IB824" s="196"/>
      <c r="IC824" s="196"/>
      <c r="ID824" s="196"/>
      <c r="IE824" s="196"/>
      <c r="IF824" s="196"/>
      <c r="IG824" s="196"/>
      <c r="IH824" s="196"/>
      <c r="II824" s="196"/>
      <c r="IJ824" s="196"/>
      <c r="IK824" s="196"/>
      <c r="IL824" s="196"/>
      <c r="IM824" s="196"/>
      <c r="IN824" s="196"/>
      <c r="IO824" s="196"/>
      <c r="IP824" s="196"/>
      <c r="IQ824" s="196"/>
      <c r="IR824" s="196"/>
      <c r="IS824" s="196"/>
      <c r="IT824" s="196"/>
      <c r="IU824" s="196"/>
      <c r="IV824" s="196"/>
      <c r="IW824" s="196"/>
      <c r="IX824" s="196"/>
      <c r="IY824" s="196"/>
      <c r="IZ824" s="196"/>
      <c r="JA824" s="196"/>
      <c r="JB824" s="196"/>
      <c r="JC824" s="196"/>
      <c r="JD824" s="196"/>
      <c r="JE824" s="196"/>
      <c r="JF824" s="196"/>
      <c r="JG824" s="196"/>
      <c r="JH824" s="196"/>
      <c r="JI824" s="196"/>
      <c r="JJ824" s="196"/>
      <c r="JK824" s="196"/>
      <c r="JL824" s="196"/>
      <c r="JM824" s="196"/>
      <c r="JN824" s="196"/>
      <c r="JO824" s="196"/>
      <c r="JP824" s="196"/>
      <c r="JQ824" s="196"/>
      <c r="JR824" s="196"/>
      <c r="JS824" s="196"/>
      <c r="JT824" s="196"/>
      <c r="JU824" s="196"/>
      <c r="JV824" s="196"/>
      <c r="JW824" s="196"/>
      <c r="JX824" s="196"/>
      <c r="JY824" s="196"/>
      <c r="JZ824" s="196"/>
      <c r="KA824" s="196"/>
      <c r="KB824" s="196"/>
      <c r="KC824" s="196"/>
      <c r="KD824" s="196"/>
      <c r="KE824" s="196"/>
      <c r="KF824" s="196"/>
      <c r="KG824" s="196"/>
      <c r="KH824" s="196"/>
      <c r="KI824" s="196"/>
      <c r="KJ824" s="196"/>
      <c r="KK824" s="196"/>
      <c r="KL824" s="196"/>
      <c r="KM824" s="196"/>
      <c r="KN824" s="196"/>
      <c r="KO824" s="196"/>
      <c r="KP824" s="196"/>
      <c r="KQ824" s="196"/>
      <c r="KR824" s="196"/>
      <c r="KS824" s="196"/>
      <c r="KT824" s="196"/>
      <c r="KU824" s="196"/>
      <c r="KV824" s="196"/>
      <c r="KW824" s="196"/>
      <c r="KX824" s="196"/>
      <c r="KY824" s="196"/>
      <c r="KZ824" s="196"/>
      <c r="LA824" s="196"/>
      <c r="LB824" s="196"/>
      <c r="LC824" s="196"/>
      <c r="LD824" s="196"/>
      <c r="LE824" s="196"/>
      <c r="LF824" s="196"/>
      <c r="LG824" s="196"/>
      <c r="LH824" s="196"/>
      <c r="LI824" s="196"/>
      <c r="LJ824" s="196"/>
      <c r="LK824" s="196"/>
      <c r="LL824" s="196"/>
      <c r="LM824" s="196"/>
      <c r="LN824" s="196"/>
      <c r="LO824" s="196"/>
      <c r="LP824" s="196"/>
      <c r="LQ824" s="196"/>
      <c r="LR824" s="196"/>
      <c r="LS824" s="196"/>
      <c r="LT824" s="196"/>
      <c r="LU824" s="196"/>
      <c r="LV824" s="196"/>
      <c r="LW824" s="196"/>
      <c r="LX824" s="196"/>
      <c r="LY824" s="196"/>
      <c r="LZ824" s="196"/>
      <c r="MA824" s="196"/>
      <c r="MB824" s="196"/>
      <c r="MC824" s="196"/>
      <c r="MD824" s="196"/>
      <c r="ME824" s="196"/>
      <c r="MF824" s="196"/>
      <c r="MG824" s="196"/>
      <c r="MH824" s="196"/>
      <c r="MI824" s="196"/>
      <c r="MJ824" s="196"/>
      <c r="MK824" s="196"/>
      <c r="ML824" s="196"/>
      <c r="MM824" s="196"/>
      <c r="MN824" s="196"/>
      <c r="MO824" s="196"/>
      <c r="MP824" s="196"/>
      <c r="MQ824" s="196"/>
      <c r="MR824" s="196"/>
      <c r="MS824" s="196"/>
      <c r="MT824" s="196"/>
      <c r="MU824" s="196"/>
      <c r="MV824" s="196"/>
      <c r="MW824" s="196"/>
      <c r="MX824" s="196"/>
      <c r="MY824" s="196"/>
      <c r="MZ824" s="196"/>
      <c r="NA824" s="196"/>
      <c r="NB824" s="196"/>
      <c r="NC824" s="196"/>
      <c r="ND824" s="196"/>
      <c r="NE824" s="196"/>
      <c r="NF824" s="196"/>
      <c r="NG824" s="196"/>
      <c r="NH824" s="196"/>
      <c r="NI824" s="196"/>
      <c r="NJ824" s="196"/>
      <c r="NK824" s="196"/>
      <c r="NL824" s="196"/>
      <c r="NM824" s="196"/>
      <c r="NN824" s="196"/>
      <c r="NO824" s="196"/>
      <c r="NP824" s="196"/>
      <c r="NQ824" s="196"/>
      <c r="NR824" s="196"/>
      <c r="NS824" s="196"/>
      <c r="NT824" s="196"/>
      <c r="NU824" s="196"/>
      <c r="NV824" s="196"/>
      <c r="NW824" s="196"/>
      <c r="NX824" s="196"/>
      <c r="NY824" s="196"/>
      <c r="NZ824" s="196"/>
      <c r="OA824" s="196"/>
      <c r="OB824" s="196"/>
      <c r="OC824" s="196"/>
      <c r="OD824" s="196"/>
      <c r="OE824" s="196"/>
      <c r="OF824" s="196"/>
      <c r="OG824" s="196"/>
      <c r="OH824" s="196"/>
      <c r="OI824" s="196"/>
      <c r="OJ824" s="196"/>
      <c r="OK824" s="196"/>
      <c r="OL824" s="196"/>
      <c r="AFC824" s="196"/>
      <c r="AFD824" s="196"/>
      <c r="AFE824" s="196"/>
      <c r="AFF824" s="196"/>
      <c r="AFG824" s="196"/>
      <c r="AFH824" s="196"/>
      <c r="AFI824" s="196"/>
      <c r="AFJ824" s="196"/>
      <c r="AFK824" s="196"/>
      <c r="AFL824" s="196"/>
      <c r="AFM824" s="196"/>
      <c r="AFN824" s="196"/>
      <c r="AFO824" s="196"/>
      <c r="AFP824" s="196"/>
      <c r="AFQ824" s="196"/>
      <c r="AFR824" s="196"/>
      <c r="AFS824" s="196"/>
      <c r="AFT824" s="196"/>
      <c r="AFU824" s="196"/>
      <c r="AFV824" s="196"/>
      <c r="AFW824" s="196"/>
      <c r="AFX824" s="196"/>
      <c r="AFY824" s="196"/>
      <c r="AFZ824" s="196"/>
      <c r="AGA824" s="196"/>
      <c r="AGB824" s="196"/>
      <c r="AGC824" s="196"/>
      <c r="AGD824" s="196"/>
      <c r="AGE824" s="196"/>
      <c r="AGF824" s="196"/>
      <c r="AGG824" s="196"/>
      <c r="AGH824" s="196"/>
      <c r="AGI824" s="196"/>
      <c r="AGJ824" s="196"/>
      <c r="AGK824" s="196"/>
      <c r="AGL824" s="196"/>
      <c r="AGM824" s="196"/>
      <c r="AGN824" s="196"/>
      <c r="AGO824" s="196"/>
      <c r="AGP824" s="196"/>
    </row>
    <row r="825" spans="1:874" ht="15.75" customHeight="1" x14ac:dyDescent="0.25">
      <c r="A825" s="196"/>
      <c r="B825" s="196"/>
      <c r="C825" s="196"/>
      <c r="D825" s="196"/>
      <c r="E825" s="196"/>
      <c r="F825" s="196"/>
      <c r="G825" s="196"/>
      <c r="H825" s="196"/>
      <c r="I825" s="196"/>
      <c r="J825" s="196"/>
      <c r="K825" s="196"/>
      <c r="L825" s="206"/>
      <c r="M825" s="196"/>
      <c r="N825" s="196"/>
      <c r="O825" s="196"/>
      <c r="P825" s="196"/>
      <c r="Q825" s="196"/>
      <c r="R825" s="196"/>
      <c r="S825" s="196"/>
      <c r="T825" s="196"/>
      <c r="U825" s="196"/>
      <c r="V825" s="196"/>
      <c r="W825" s="196"/>
      <c r="X825" s="196"/>
      <c r="Y825" s="196"/>
      <c r="Z825" s="196"/>
      <c r="AA825" s="196"/>
      <c r="AB825" s="196"/>
      <c r="AC825" s="196"/>
      <c r="AD825" s="196"/>
      <c r="AE825" s="196"/>
      <c r="AF825" s="196"/>
      <c r="AG825" s="196"/>
      <c r="AH825" s="196"/>
      <c r="AI825" s="196"/>
      <c r="AJ825" s="196"/>
      <c r="AK825" s="196"/>
      <c r="AL825" s="196"/>
      <c r="AM825" s="196"/>
      <c r="AN825" s="196"/>
      <c r="AO825" s="196"/>
      <c r="AP825" s="196"/>
      <c r="AQ825" s="196"/>
      <c r="AR825" s="196"/>
      <c r="AS825" s="196"/>
      <c r="AT825" s="196"/>
      <c r="AU825" s="196"/>
      <c r="AV825" s="196"/>
      <c r="AW825" s="196"/>
      <c r="AX825" s="196"/>
      <c r="AY825" s="196"/>
      <c r="AZ825" s="196"/>
      <c r="BA825" s="196"/>
      <c r="BB825" s="196"/>
      <c r="BC825" s="196"/>
      <c r="BD825" s="196"/>
      <c r="BE825" s="196"/>
      <c r="BF825" s="196"/>
      <c r="BG825" s="196"/>
      <c r="BH825" s="196"/>
      <c r="BI825" s="196"/>
      <c r="BJ825" s="196"/>
      <c r="BK825" s="196"/>
      <c r="BL825" s="196"/>
      <c r="BM825" s="196"/>
      <c r="BN825" s="196"/>
      <c r="BO825" s="196"/>
      <c r="BP825" s="196"/>
      <c r="BQ825" s="196"/>
      <c r="BR825" s="196"/>
      <c r="BS825" s="196"/>
      <c r="BT825" s="196"/>
      <c r="BU825" s="196"/>
      <c r="BV825" s="196"/>
      <c r="BW825" s="196"/>
      <c r="BX825" s="196"/>
      <c r="BY825" s="196"/>
      <c r="BZ825" s="196"/>
      <c r="CA825" s="196"/>
      <c r="CB825" s="196"/>
      <c r="CC825" s="196"/>
      <c r="CD825" s="196"/>
      <c r="CE825" s="196"/>
      <c r="CF825" s="196"/>
      <c r="CG825" s="196"/>
      <c r="CH825" s="196"/>
      <c r="CI825" s="196"/>
      <c r="CJ825" s="196"/>
      <c r="CK825" s="196"/>
      <c r="CL825" s="196"/>
      <c r="CM825" s="196"/>
      <c r="CN825" s="196"/>
      <c r="CO825" s="196"/>
      <c r="CP825" s="196"/>
      <c r="CQ825" s="196"/>
      <c r="CR825" s="196"/>
      <c r="CS825" s="196"/>
      <c r="CT825" s="196"/>
      <c r="CU825" s="196"/>
      <c r="CV825" s="196"/>
      <c r="CW825" s="196"/>
      <c r="CX825" s="196"/>
      <c r="CY825" s="196"/>
      <c r="CZ825" s="196"/>
      <c r="DA825" s="196"/>
      <c r="DB825" s="196"/>
      <c r="DC825" s="196"/>
      <c r="DD825" s="196"/>
      <c r="DE825" s="196"/>
      <c r="DF825" s="196"/>
      <c r="DG825" s="196"/>
      <c r="DH825" s="196"/>
      <c r="DI825" s="196"/>
      <c r="DJ825" s="196"/>
      <c r="DK825" s="196"/>
      <c r="DL825" s="196"/>
      <c r="DM825" s="196"/>
      <c r="DN825" s="196"/>
      <c r="DO825" s="196"/>
      <c r="DP825" s="196"/>
      <c r="DQ825" s="196"/>
      <c r="DR825" s="196"/>
      <c r="DS825" s="196"/>
      <c r="DT825" s="196"/>
      <c r="DU825" s="196"/>
      <c r="DV825" s="196"/>
      <c r="DW825" s="196"/>
      <c r="DX825" s="196"/>
      <c r="DY825" s="196"/>
      <c r="DZ825" s="196"/>
      <c r="EA825" s="196"/>
      <c r="EB825" s="196"/>
      <c r="EC825" s="196"/>
      <c r="ED825" s="196"/>
      <c r="EE825" s="196"/>
      <c r="EF825" s="196"/>
      <c r="EG825" s="196"/>
      <c r="EH825" s="196"/>
      <c r="EI825" s="196"/>
      <c r="EJ825" s="196"/>
      <c r="EK825" s="196"/>
      <c r="EL825" s="196"/>
      <c r="EM825" s="196"/>
      <c r="EN825" s="196"/>
      <c r="EO825" s="196"/>
      <c r="EP825" s="196"/>
      <c r="EQ825" s="196"/>
      <c r="ER825" s="196"/>
      <c r="ES825" s="196"/>
      <c r="ET825" s="196"/>
      <c r="EU825" s="196"/>
      <c r="EV825" s="196"/>
      <c r="EW825" s="196"/>
      <c r="EX825" s="196"/>
      <c r="EY825" s="196"/>
      <c r="EZ825" s="196"/>
      <c r="FA825" s="196"/>
      <c r="FB825" s="196"/>
      <c r="FC825" s="196"/>
      <c r="FD825" s="196"/>
      <c r="FE825" s="196"/>
      <c r="FF825" s="196"/>
      <c r="FG825" s="196"/>
      <c r="FH825" s="196"/>
      <c r="FI825" s="196"/>
      <c r="FJ825" s="196"/>
      <c r="FK825" s="196"/>
      <c r="FL825" s="196"/>
      <c r="FM825" s="196"/>
      <c r="FN825" s="196"/>
      <c r="FO825" s="196"/>
      <c r="FP825" s="196"/>
      <c r="FQ825" s="196"/>
      <c r="FR825" s="196"/>
      <c r="FS825" s="196"/>
      <c r="FT825" s="196"/>
      <c r="FU825" s="196"/>
      <c r="FV825" s="196"/>
      <c r="FW825" s="196"/>
      <c r="FX825" s="196"/>
      <c r="FY825" s="196"/>
      <c r="FZ825" s="196"/>
      <c r="GA825" s="196"/>
      <c r="GB825" s="196"/>
      <c r="GC825" s="196"/>
      <c r="GD825" s="196"/>
      <c r="GE825" s="196"/>
      <c r="GF825" s="196"/>
      <c r="GG825" s="196"/>
      <c r="GH825" s="196"/>
      <c r="GI825" s="196"/>
      <c r="GJ825" s="196"/>
      <c r="GK825" s="196"/>
      <c r="GL825" s="196"/>
      <c r="GM825" s="196"/>
      <c r="GN825" s="196"/>
      <c r="GO825" s="196"/>
      <c r="GP825" s="196"/>
      <c r="GQ825" s="196"/>
      <c r="GR825" s="196"/>
      <c r="GS825" s="196"/>
      <c r="GT825" s="196"/>
      <c r="GU825" s="196"/>
      <c r="GV825" s="196"/>
      <c r="GW825" s="196"/>
      <c r="GX825" s="196"/>
      <c r="GY825" s="196"/>
      <c r="GZ825" s="196"/>
      <c r="HA825" s="196"/>
      <c r="HB825" s="196"/>
      <c r="HC825" s="196"/>
      <c r="HD825" s="196"/>
      <c r="HE825" s="196"/>
      <c r="HF825" s="196"/>
      <c r="HG825" s="196"/>
      <c r="HH825" s="196"/>
      <c r="HI825" s="196"/>
      <c r="HJ825" s="196"/>
      <c r="HK825" s="196"/>
      <c r="HL825" s="196"/>
      <c r="HM825" s="196"/>
      <c r="HN825" s="196"/>
      <c r="HO825" s="196"/>
      <c r="HP825" s="196"/>
      <c r="HQ825" s="196"/>
      <c r="HR825" s="196"/>
      <c r="HS825" s="196"/>
      <c r="HT825" s="196"/>
      <c r="HU825" s="196"/>
      <c r="HV825" s="196"/>
      <c r="HW825" s="196"/>
      <c r="HX825" s="196"/>
      <c r="HY825" s="196"/>
      <c r="HZ825" s="196"/>
      <c r="IA825" s="196"/>
      <c r="IB825" s="196"/>
      <c r="IC825" s="196"/>
      <c r="ID825" s="196"/>
      <c r="IE825" s="196"/>
      <c r="IF825" s="196"/>
      <c r="IG825" s="196"/>
      <c r="IH825" s="196"/>
      <c r="II825" s="196"/>
      <c r="IJ825" s="196"/>
      <c r="IK825" s="196"/>
      <c r="IL825" s="196"/>
      <c r="IM825" s="196"/>
      <c r="IN825" s="196"/>
      <c r="IO825" s="196"/>
      <c r="IP825" s="196"/>
      <c r="IQ825" s="196"/>
      <c r="IR825" s="196"/>
      <c r="IS825" s="196"/>
      <c r="IT825" s="196"/>
      <c r="IU825" s="196"/>
      <c r="IV825" s="196"/>
      <c r="IW825" s="196"/>
      <c r="IX825" s="196"/>
      <c r="IY825" s="196"/>
      <c r="IZ825" s="196"/>
      <c r="JA825" s="196"/>
      <c r="JB825" s="196"/>
      <c r="JC825" s="196"/>
      <c r="JD825" s="196"/>
      <c r="JE825" s="196"/>
      <c r="JF825" s="196"/>
      <c r="JG825" s="196"/>
      <c r="JH825" s="196"/>
      <c r="JI825" s="196"/>
      <c r="JJ825" s="196"/>
      <c r="JK825" s="196"/>
      <c r="JL825" s="196"/>
      <c r="JM825" s="196"/>
      <c r="JN825" s="196"/>
      <c r="JO825" s="196"/>
      <c r="JP825" s="196"/>
      <c r="JQ825" s="196"/>
      <c r="JR825" s="196"/>
      <c r="JS825" s="196"/>
      <c r="JT825" s="196"/>
      <c r="JU825" s="196"/>
      <c r="JV825" s="196"/>
      <c r="JW825" s="196"/>
      <c r="JX825" s="196"/>
      <c r="JY825" s="196"/>
      <c r="JZ825" s="196"/>
      <c r="KA825" s="196"/>
      <c r="KB825" s="196"/>
      <c r="KC825" s="196"/>
      <c r="KD825" s="196"/>
      <c r="KE825" s="196"/>
      <c r="KF825" s="196"/>
      <c r="KG825" s="196"/>
      <c r="KH825" s="196"/>
      <c r="KI825" s="196"/>
      <c r="KJ825" s="196"/>
      <c r="KK825" s="196"/>
      <c r="KL825" s="196"/>
      <c r="KM825" s="196"/>
      <c r="KN825" s="196"/>
      <c r="KO825" s="196"/>
      <c r="KP825" s="196"/>
      <c r="KQ825" s="196"/>
      <c r="KR825" s="196"/>
      <c r="KS825" s="196"/>
      <c r="KT825" s="196"/>
      <c r="KU825" s="196"/>
      <c r="KV825" s="196"/>
      <c r="KW825" s="196"/>
      <c r="KX825" s="196"/>
      <c r="KY825" s="196"/>
      <c r="KZ825" s="196"/>
      <c r="LA825" s="196"/>
      <c r="LB825" s="196"/>
      <c r="LC825" s="196"/>
      <c r="LD825" s="196"/>
      <c r="LE825" s="196"/>
      <c r="LF825" s="196"/>
      <c r="LG825" s="196"/>
      <c r="LH825" s="196"/>
      <c r="LI825" s="196"/>
      <c r="LJ825" s="196"/>
      <c r="LK825" s="196"/>
      <c r="LL825" s="196"/>
      <c r="LM825" s="196"/>
      <c r="LN825" s="196"/>
      <c r="LO825" s="196"/>
      <c r="LP825" s="196"/>
      <c r="LQ825" s="196"/>
      <c r="LR825" s="196"/>
      <c r="LS825" s="196"/>
      <c r="LT825" s="196"/>
      <c r="LU825" s="196"/>
      <c r="LV825" s="196"/>
      <c r="LW825" s="196"/>
      <c r="LX825" s="196"/>
      <c r="LY825" s="196"/>
      <c r="LZ825" s="196"/>
      <c r="MA825" s="196"/>
      <c r="MB825" s="196"/>
      <c r="MC825" s="196"/>
      <c r="MD825" s="196"/>
      <c r="ME825" s="196"/>
      <c r="MF825" s="196"/>
      <c r="MG825" s="196"/>
      <c r="MH825" s="196"/>
      <c r="MI825" s="196"/>
      <c r="MJ825" s="196"/>
      <c r="MK825" s="196"/>
      <c r="ML825" s="196"/>
      <c r="MM825" s="196"/>
      <c r="MN825" s="196"/>
      <c r="MO825" s="196"/>
      <c r="MP825" s="196"/>
      <c r="MQ825" s="196"/>
      <c r="MR825" s="196"/>
      <c r="MS825" s="196"/>
      <c r="MT825" s="196"/>
      <c r="MU825" s="196"/>
      <c r="MV825" s="196"/>
      <c r="MW825" s="196"/>
      <c r="MX825" s="196"/>
      <c r="MY825" s="196"/>
      <c r="MZ825" s="196"/>
      <c r="NA825" s="196"/>
      <c r="NB825" s="196"/>
      <c r="NC825" s="196"/>
      <c r="ND825" s="196"/>
      <c r="NE825" s="196"/>
      <c r="NF825" s="196"/>
      <c r="NG825" s="196"/>
      <c r="NH825" s="196"/>
      <c r="NI825" s="196"/>
      <c r="NJ825" s="196"/>
      <c r="NK825" s="196"/>
      <c r="NL825" s="196"/>
      <c r="NM825" s="196"/>
      <c r="NN825" s="196"/>
      <c r="NO825" s="196"/>
      <c r="NP825" s="196"/>
      <c r="NQ825" s="196"/>
      <c r="NR825" s="196"/>
      <c r="NS825" s="196"/>
      <c r="NT825" s="196"/>
      <c r="NU825" s="196"/>
      <c r="NV825" s="196"/>
      <c r="NW825" s="196"/>
      <c r="NX825" s="196"/>
      <c r="NY825" s="196"/>
      <c r="NZ825" s="196"/>
      <c r="OA825" s="196"/>
      <c r="OB825" s="196"/>
      <c r="OC825" s="196"/>
      <c r="OD825" s="196"/>
      <c r="OE825" s="196"/>
      <c r="OF825" s="196"/>
      <c r="OG825" s="196"/>
      <c r="OH825" s="196"/>
      <c r="OI825" s="196"/>
      <c r="OJ825" s="196"/>
      <c r="OK825" s="196"/>
      <c r="OL825" s="196"/>
      <c r="AFC825" s="196"/>
      <c r="AFD825" s="196"/>
      <c r="AFE825" s="196"/>
      <c r="AFF825" s="196"/>
      <c r="AFG825" s="196"/>
      <c r="AFH825" s="196"/>
      <c r="AFI825" s="196"/>
      <c r="AFJ825" s="196"/>
      <c r="AFK825" s="196"/>
      <c r="AFL825" s="196"/>
      <c r="AFM825" s="196"/>
      <c r="AFN825" s="196"/>
      <c r="AFO825" s="196"/>
      <c r="AFP825" s="196"/>
      <c r="AFQ825" s="196"/>
      <c r="AFR825" s="196"/>
      <c r="AFS825" s="196"/>
      <c r="AFT825" s="196"/>
      <c r="AFU825" s="196"/>
      <c r="AFV825" s="196"/>
      <c r="AFW825" s="196"/>
      <c r="AFX825" s="196"/>
      <c r="AFY825" s="196"/>
      <c r="AFZ825" s="196"/>
      <c r="AGA825" s="196"/>
      <c r="AGB825" s="196"/>
      <c r="AGC825" s="196"/>
      <c r="AGD825" s="196"/>
      <c r="AGE825" s="196"/>
      <c r="AGF825" s="196"/>
      <c r="AGG825" s="196"/>
      <c r="AGH825" s="196"/>
      <c r="AGI825" s="196"/>
      <c r="AGJ825" s="196"/>
      <c r="AGK825" s="196"/>
      <c r="AGL825" s="196"/>
      <c r="AGM825" s="196"/>
      <c r="AGN825" s="196"/>
      <c r="AGO825" s="196"/>
      <c r="AGP825" s="196"/>
    </row>
    <row r="826" spans="1:874" ht="15.75" customHeight="1" x14ac:dyDescent="0.25">
      <c r="A826" s="196"/>
      <c r="B826" s="196"/>
      <c r="C826" s="196"/>
      <c r="D826" s="196"/>
      <c r="E826" s="196"/>
      <c r="F826" s="196"/>
      <c r="G826" s="196"/>
      <c r="H826" s="196"/>
      <c r="I826" s="196"/>
      <c r="J826" s="196"/>
      <c r="K826" s="196"/>
      <c r="L826" s="206"/>
      <c r="M826" s="196"/>
      <c r="N826" s="196"/>
      <c r="O826" s="196"/>
      <c r="P826" s="196"/>
      <c r="Q826" s="196"/>
      <c r="R826" s="196"/>
      <c r="S826" s="196"/>
      <c r="T826" s="196"/>
      <c r="U826" s="196"/>
      <c r="V826" s="196"/>
      <c r="W826" s="196"/>
      <c r="X826" s="196"/>
      <c r="Y826" s="196"/>
      <c r="Z826" s="196"/>
      <c r="AA826" s="196"/>
      <c r="AB826" s="196"/>
      <c r="AC826" s="196"/>
      <c r="AD826" s="196"/>
      <c r="AE826" s="196"/>
      <c r="AF826" s="196"/>
      <c r="AG826" s="196"/>
      <c r="AH826" s="196"/>
      <c r="AI826" s="196"/>
      <c r="AJ826" s="196"/>
      <c r="AK826" s="196"/>
      <c r="AL826" s="196"/>
      <c r="AM826" s="196"/>
      <c r="AN826" s="196"/>
      <c r="AO826" s="196"/>
      <c r="AP826" s="196"/>
      <c r="AQ826" s="196"/>
      <c r="AR826" s="196"/>
      <c r="AS826" s="196"/>
      <c r="AT826" s="196"/>
      <c r="AU826" s="196"/>
      <c r="AV826" s="196"/>
      <c r="AW826" s="196"/>
      <c r="AX826" s="196"/>
      <c r="AY826" s="196"/>
      <c r="AZ826" s="196"/>
      <c r="BA826" s="196"/>
      <c r="BB826" s="196"/>
      <c r="BC826" s="196"/>
      <c r="BD826" s="196"/>
      <c r="BE826" s="196"/>
      <c r="BF826" s="196"/>
      <c r="BG826" s="196"/>
      <c r="BH826" s="196"/>
      <c r="BI826" s="196"/>
      <c r="BJ826" s="196"/>
      <c r="BK826" s="196"/>
      <c r="BL826" s="196"/>
      <c r="BM826" s="196"/>
      <c r="BN826" s="196"/>
      <c r="BO826" s="196"/>
      <c r="BP826" s="196"/>
      <c r="BQ826" s="196"/>
      <c r="BR826" s="196"/>
      <c r="BS826" s="196"/>
      <c r="BT826" s="196"/>
      <c r="BU826" s="196"/>
      <c r="BV826" s="196"/>
      <c r="BW826" s="196"/>
      <c r="BX826" s="196"/>
      <c r="BY826" s="196"/>
      <c r="BZ826" s="196"/>
      <c r="CA826" s="196"/>
      <c r="CB826" s="196"/>
      <c r="CC826" s="196"/>
      <c r="CD826" s="196"/>
      <c r="CE826" s="196"/>
      <c r="CF826" s="196"/>
      <c r="CG826" s="196"/>
      <c r="CH826" s="196"/>
      <c r="CI826" s="196"/>
      <c r="CJ826" s="196"/>
      <c r="CK826" s="196"/>
      <c r="CL826" s="196"/>
      <c r="CM826" s="196"/>
      <c r="CN826" s="196"/>
      <c r="CO826" s="196"/>
      <c r="CP826" s="196"/>
      <c r="CQ826" s="196"/>
      <c r="CR826" s="196"/>
      <c r="CS826" s="196"/>
      <c r="CT826" s="196"/>
      <c r="CU826" s="196"/>
      <c r="CV826" s="196"/>
      <c r="CW826" s="196"/>
      <c r="CX826" s="196"/>
      <c r="CY826" s="196"/>
      <c r="CZ826" s="196"/>
      <c r="DA826" s="196"/>
      <c r="DB826" s="196"/>
      <c r="DC826" s="196"/>
      <c r="DD826" s="196"/>
      <c r="DE826" s="196"/>
      <c r="DF826" s="196"/>
      <c r="DG826" s="196"/>
      <c r="DH826" s="196"/>
      <c r="DI826" s="196"/>
      <c r="DJ826" s="196"/>
      <c r="DK826" s="196"/>
      <c r="DL826" s="196"/>
      <c r="DM826" s="196"/>
      <c r="DN826" s="196"/>
      <c r="DO826" s="196"/>
      <c r="DP826" s="196"/>
      <c r="DQ826" s="196"/>
      <c r="DR826" s="196"/>
      <c r="DS826" s="196"/>
      <c r="DT826" s="196"/>
      <c r="DU826" s="196"/>
      <c r="DV826" s="196"/>
      <c r="DW826" s="196"/>
      <c r="DX826" s="196"/>
      <c r="DY826" s="196"/>
      <c r="DZ826" s="196"/>
      <c r="EA826" s="196"/>
      <c r="EB826" s="196"/>
      <c r="EC826" s="196"/>
      <c r="ED826" s="196"/>
      <c r="EE826" s="196"/>
      <c r="EF826" s="196"/>
      <c r="EG826" s="196"/>
      <c r="EH826" s="196"/>
      <c r="EI826" s="196"/>
      <c r="EJ826" s="196"/>
      <c r="EK826" s="196"/>
      <c r="EL826" s="196"/>
      <c r="EM826" s="196"/>
      <c r="EN826" s="196"/>
      <c r="EO826" s="196"/>
      <c r="EP826" s="196"/>
      <c r="EQ826" s="196"/>
      <c r="ER826" s="196"/>
      <c r="ES826" s="196"/>
      <c r="ET826" s="196"/>
      <c r="EU826" s="196"/>
      <c r="EV826" s="196"/>
      <c r="EW826" s="196"/>
      <c r="EX826" s="196"/>
      <c r="EY826" s="196"/>
      <c r="EZ826" s="196"/>
      <c r="FA826" s="196"/>
      <c r="FB826" s="196"/>
      <c r="FC826" s="196"/>
      <c r="FD826" s="196"/>
      <c r="FE826" s="196"/>
      <c r="FF826" s="196"/>
      <c r="FG826" s="196"/>
      <c r="FH826" s="196"/>
      <c r="FI826" s="196"/>
      <c r="FJ826" s="196"/>
      <c r="FK826" s="196"/>
      <c r="FL826" s="196"/>
      <c r="FM826" s="196"/>
      <c r="FN826" s="196"/>
      <c r="FO826" s="196"/>
      <c r="FP826" s="196"/>
      <c r="FQ826" s="196"/>
      <c r="FR826" s="196"/>
      <c r="FS826" s="196"/>
      <c r="FT826" s="196"/>
      <c r="FU826" s="196"/>
      <c r="FV826" s="196"/>
      <c r="FW826" s="196"/>
      <c r="FX826" s="196"/>
      <c r="FY826" s="196"/>
      <c r="FZ826" s="196"/>
      <c r="GA826" s="196"/>
      <c r="GB826" s="196"/>
      <c r="GC826" s="196"/>
      <c r="GD826" s="196"/>
      <c r="GE826" s="196"/>
      <c r="GF826" s="196"/>
      <c r="GG826" s="196"/>
      <c r="GH826" s="196"/>
      <c r="GI826" s="196"/>
      <c r="GJ826" s="196"/>
      <c r="GK826" s="196"/>
      <c r="GL826" s="196"/>
      <c r="GM826" s="196"/>
      <c r="GN826" s="196"/>
      <c r="GO826" s="196"/>
      <c r="GP826" s="196"/>
      <c r="GQ826" s="196"/>
      <c r="GR826" s="196"/>
      <c r="GS826" s="196"/>
      <c r="GT826" s="196"/>
      <c r="GU826" s="196"/>
      <c r="GV826" s="196"/>
      <c r="GW826" s="196"/>
      <c r="GX826" s="196"/>
      <c r="GY826" s="196"/>
      <c r="GZ826" s="196"/>
      <c r="HA826" s="196"/>
      <c r="HB826" s="196"/>
      <c r="HC826" s="196"/>
      <c r="HD826" s="196"/>
      <c r="HE826" s="196"/>
      <c r="HF826" s="196"/>
      <c r="HG826" s="196"/>
      <c r="HH826" s="196"/>
      <c r="HI826" s="196"/>
      <c r="HJ826" s="196"/>
      <c r="HK826" s="196"/>
      <c r="HL826" s="196"/>
      <c r="HM826" s="196"/>
      <c r="HN826" s="196"/>
      <c r="HO826" s="196"/>
      <c r="HP826" s="196"/>
      <c r="HQ826" s="196"/>
      <c r="HR826" s="196"/>
      <c r="HS826" s="196"/>
      <c r="HT826" s="196"/>
      <c r="HU826" s="196"/>
      <c r="HV826" s="196"/>
      <c r="HW826" s="196"/>
      <c r="HX826" s="196"/>
      <c r="HY826" s="196"/>
      <c r="HZ826" s="196"/>
      <c r="IA826" s="196"/>
      <c r="IB826" s="196"/>
      <c r="IC826" s="196"/>
      <c r="ID826" s="196"/>
      <c r="IE826" s="196"/>
      <c r="IF826" s="196"/>
      <c r="IG826" s="196"/>
      <c r="IH826" s="196"/>
      <c r="II826" s="196"/>
      <c r="IJ826" s="196"/>
      <c r="IK826" s="196"/>
      <c r="IL826" s="196"/>
      <c r="IM826" s="196"/>
      <c r="IN826" s="196"/>
      <c r="IO826" s="196"/>
      <c r="IP826" s="196"/>
      <c r="IQ826" s="196"/>
      <c r="IR826" s="196"/>
      <c r="IS826" s="196"/>
      <c r="IT826" s="196"/>
      <c r="IU826" s="196"/>
      <c r="IV826" s="196"/>
      <c r="IW826" s="196"/>
      <c r="IX826" s="196"/>
      <c r="IY826" s="196"/>
      <c r="IZ826" s="196"/>
      <c r="JA826" s="196"/>
      <c r="JB826" s="196"/>
      <c r="JC826" s="196"/>
      <c r="JD826" s="196"/>
      <c r="JE826" s="196"/>
      <c r="JF826" s="196"/>
      <c r="JG826" s="196"/>
      <c r="JH826" s="196"/>
      <c r="JI826" s="196"/>
      <c r="JJ826" s="196"/>
      <c r="JK826" s="196"/>
      <c r="JL826" s="196"/>
      <c r="JM826" s="196"/>
      <c r="JN826" s="196"/>
      <c r="JO826" s="196"/>
      <c r="JP826" s="196"/>
      <c r="JQ826" s="196"/>
      <c r="JR826" s="196"/>
      <c r="JS826" s="196"/>
      <c r="JT826" s="196"/>
      <c r="JU826" s="196"/>
      <c r="JV826" s="196"/>
      <c r="JW826" s="196"/>
      <c r="JX826" s="196"/>
      <c r="JY826" s="196"/>
      <c r="JZ826" s="196"/>
      <c r="KA826" s="196"/>
      <c r="KB826" s="196"/>
      <c r="KC826" s="196"/>
      <c r="KD826" s="196"/>
      <c r="KE826" s="196"/>
      <c r="KF826" s="196"/>
      <c r="KG826" s="196"/>
      <c r="KH826" s="196"/>
      <c r="KI826" s="196"/>
      <c r="KJ826" s="196"/>
      <c r="KK826" s="196"/>
      <c r="KL826" s="196"/>
      <c r="KM826" s="196"/>
      <c r="KN826" s="196"/>
      <c r="KO826" s="196"/>
      <c r="KP826" s="196"/>
      <c r="KQ826" s="196"/>
      <c r="KR826" s="196"/>
      <c r="KS826" s="196"/>
      <c r="KT826" s="196"/>
      <c r="KU826" s="196"/>
      <c r="KV826" s="196"/>
      <c r="KW826" s="196"/>
      <c r="KX826" s="196"/>
      <c r="KY826" s="196"/>
      <c r="KZ826" s="196"/>
      <c r="LA826" s="196"/>
      <c r="LB826" s="196"/>
      <c r="LC826" s="196"/>
      <c r="LD826" s="196"/>
      <c r="LE826" s="196"/>
      <c r="LF826" s="196"/>
      <c r="LG826" s="196"/>
      <c r="LH826" s="196"/>
      <c r="LI826" s="196"/>
      <c r="LJ826" s="196"/>
      <c r="LK826" s="196"/>
      <c r="LL826" s="196"/>
      <c r="LM826" s="196"/>
      <c r="LN826" s="196"/>
      <c r="LO826" s="196"/>
      <c r="LP826" s="196"/>
      <c r="LQ826" s="196"/>
      <c r="LR826" s="196"/>
      <c r="LS826" s="196"/>
      <c r="LT826" s="196"/>
      <c r="LU826" s="196"/>
      <c r="LV826" s="196"/>
      <c r="LW826" s="196"/>
      <c r="LX826" s="196"/>
      <c r="LY826" s="196"/>
      <c r="LZ826" s="196"/>
      <c r="MA826" s="196"/>
      <c r="MB826" s="196"/>
      <c r="MC826" s="196"/>
      <c r="MD826" s="196"/>
      <c r="ME826" s="196"/>
      <c r="MF826" s="196"/>
      <c r="MG826" s="196"/>
      <c r="MH826" s="196"/>
      <c r="MI826" s="196"/>
      <c r="MJ826" s="196"/>
      <c r="MK826" s="196"/>
      <c r="ML826" s="196"/>
      <c r="MM826" s="196"/>
      <c r="MN826" s="196"/>
      <c r="MO826" s="196"/>
      <c r="MP826" s="196"/>
      <c r="MQ826" s="196"/>
      <c r="MR826" s="196"/>
      <c r="MS826" s="196"/>
      <c r="MT826" s="196"/>
      <c r="MU826" s="196"/>
      <c r="MV826" s="196"/>
      <c r="MW826" s="196"/>
      <c r="MX826" s="196"/>
      <c r="MY826" s="196"/>
      <c r="MZ826" s="196"/>
      <c r="NA826" s="196"/>
      <c r="NB826" s="196"/>
      <c r="NC826" s="196"/>
      <c r="ND826" s="196"/>
      <c r="NE826" s="196"/>
      <c r="NF826" s="196"/>
      <c r="NG826" s="196"/>
      <c r="NH826" s="196"/>
      <c r="NI826" s="196"/>
      <c r="NJ826" s="196"/>
      <c r="NK826" s="196"/>
      <c r="NL826" s="196"/>
      <c r="NM826" s="196"/>
      <c r="NN826" s="196"/>
      <c r="NO826" s="196"/>
      <c r="NP826" s="196"/>
      <c r="NQ826" s="196"/>
      <c r="NR826" s="196"/>
      <c r="NS826" s="196"/>
      <c r="NT826" s="196"/>
      <c r="NU826" s="196"/>
      <c r="NV826" s="196"/>
      <c r="NW826" s="196"/>
      <c r="NX826" s="196"/>
      <c r="NY826" s="196"/>
      <c r="NZ826" s="196"/>
      <c r="OA826" s="196"/>
      <c r="OB826" s="196"/>
      <c r="OC826" s="196"/>
      <c r="OD826" s="196"/>
      <c r="OE826" s="196"/>
      <c r="OF826" s="196"/>
      <c r="OG826" s="196"/>
      <c r="OH826" s="196"/>
      <c r="OI826" s="196"/>
      <c r="OJ826" s="196"/>
      <c r="OK826" s="196"/>
      <c r="OL826" s="196"/>
      <c r="AFC826" s="196"/>
      <c r="AFD826" s="196"/>
      <c r="AFE826" s="196"/>
      <c r="AFF826" s="196"/>
      <c r="AFG826" s="196"/>
      <c r="AFH826" s="196"/>
      <c r="AFI826" s="196"/>
      <c r="AFJ826" s="196"/>
      <c r="AFK826" s="196"/>
      <c r="AFL826" s="196"/>
      <c r="AFM826" s="196"/>
      <c r="AFN826" s="196"/>
      <c r="AFO826" s="196"/>
      <c r="AFP826" s="196"/>
      <c r="AFQ826" s="196"/>
      <c r="AFR826" s="196"/>
      <c r="AFS826" s="196"/>
      <c r="AFT826" s="196"/>
      <c r="AFU826" s="196"/>
      <c r="AFV826" s="196"/>
      <c r="AFW826" s="196"/>
      <c r="AFX826" s="196"/>
      <c r="AFY826" s="196"/>
      <c r="AFZ826" s="196"/>
      <c r="AGA826" s="196"/>
      <c r="AGB826" s="196"/>
      <c r="AGC826" s="196"/>
      <c r="AGD826" s="196"/>
      <c r="AGE826" s="196"/>
      <c r="AGF826" s="196"/>
      <c r="AGG826" s="196"/>
      <c r="AGH826" s="196"/>
      <c r="AGI826" s="196"/>
      <c r="AGJ826" s="196"/>
      <c r="AGK826" s="196"/>
      <c r="AGL826" s="196"/>
      <c r="AGM826" s="196"/>
      <c r="AGN826" s="196"/>
      <c r="AGO826" s="196"/>
      <c r="AGP826" s="196"/>
    </row>
    <row r="827" spans="1:874" ht="15.75" customHeight="1" x14ac:dyDescent="0.25">
      <c r="A827" s="196"/>
      <c r="B827" s="196"/>
      <c r="C827" s="196"/>
      <c r="D827" s="196"/>
      <c r="E827" s="196"/>
      <c r="F827" s="196"/>
      <c r="G827" s="196"/>
      <c r="H827" s="196"/>
      <c r="I827" s="196"/>
      <c r="J827" s="196"/>
      <c r="K827" s="196"/>
      <c r="L827" s="206"/>
      <c r="M827" s="196"/>
      <c r="N827" s="196"/>
      <c r="O827" s="196"/>
      <c r="P827" s="196"/>
      <c r="Q827" s="196"/>
      <c r="R827" s="196"/>
      <c r="S827" s="196"/>
      <c r="T827" s="196"/>
      <c r="U827" s="196"/>
      <c r="V827" s="196"/>
      <c r="W827" s="196"/>
      <c r="X827" s="196"/>
      <c r="Y827" s="196"/>
      <c r="Z827" s="196"/>
      <c r="AA827" s="196"/>
      <c r="AB827" s="196"/>
      <c r="AC827" s="196"/>
      <c r="AD827" s="196"/>
      <c r="AE827" s="196"/>
      <c r="AF827" s="196"/>
      <c r="AG827" s="196"/>
      <c r="AH827" s="196"/>
      <c r="AI827" s="196"/>
      <c r="AJ827" s="196"/>
      <c r="AK827" s="196"/>
      <c r="AL827" s="196"/>
      <c r="AM827" s="196"/>
      <c r="AN827" s="196"/>
      <c r="AO827" s="196"/>
      <c r="AP827" s="196"/>
      <c r="AQ827" s="196"/>
      <c r="AR827" s="196"/>
      <c r="AS827" s="196"/>
      <c r="AT827" s="196"/>
      <c r="AU827" s="196"/>
      <c r="AV827" s="196"/>
      <c r="AW827" s="196"/>
      <c r="AX827" s="196"/>
      <c r="AY827" s="196"/>
      <c r="AZ827" s="196"/>
      <c r="BA827" s="196"/>
      <c r="BB827" s="196"/>
      <c r="BC827" s="196"/>
      <c r="BD827" s="196"/>
      <c r="BE827" s="196"/>
      <c r="BF827" s="196"/>
      <c r="BG827" s="196"/>
      <c r="BH827" s="196"/>
      <c r="BI827" s="196"/>
      <c r="BJ827" s="196"/>
      <c r="BK827" s="196"/>
      <c r="BL827" s="196"/>
      <c r="BM827" s="196"/>
      <c r="BN827" s="196"/>
      <c r="BO827" s="196"/>
      <c r="BP827" s="196"/>
      <c r="BQ827" s="196"/>
      <c r="BR827" s="196"/>
      <c r="BS827" s="196"/>
      <c r="BT827" s="196"/>
      <c r="BU827" s="196"/>
      <c r="BV827" s="196"/>
      <c r="BW827" s="196"/>
      <c r="BX827" s="196"/>
      <c r="BY827" s="196"/>
      <c r="BZ827" s="196"/>
      <c r="CA827" s="196"/>
      <c r="CB827" s="196"/>
      <c r="CC827" s="196"/>
      <c r="CD827" s="196"/>
      <c r="CE827" s="196"/>
      <c r="CF827" s="196"/>
      <c r="CG827" s="196"/>
      <c r="CH827" s="196"/>
      <c r="CI827" s="196"/>
      <c r="CJ827" s="196"/>
      <c r="CK827" s="196"/>
      <c r="CL827" s="196"/>
      <c r="CM827" s="196"/>
      <c r="CN827" s="196"/>
      <c r="CO827" s="196"/>
      <c r="CP827" s="196"/>
      <c r="CQ827" s="196"/>
      <c r="CR827" s="196"/>
      <c r="CS827" s="196"/>
      <c r="CT827" s="196"/>
      <c r="CU827" s="196"/>
      <c r="CV827" s="196"/>
      <c r="CW827" s="196"/>
      <c r="CX827" s="196"/>
      <c r="CY827" s="196"/>
      <c r="CZ827" s="196"/>
      <c r="DA827" s="196"/>
      <c r="DB827" s="196"/>
      <c r="DC827" s="196"/>
      <c r="DD827" s="196"/>
      <c r="DE827" s="196"/>
      <c r="DF827" s="196"/>
      <c r="DG827" s="196"/>
      <c r="DH827" s="196"/>
      <c r="DI827" s="196"/>
      <c r="DJ827" s="196"/>
      <c r="DK827" s="196"/>
      <c r="DL827" s="196"/>
      <c r="DM827" s="196"/>
      <c r="DN827" s="196"/>
      <c r="DO827" s="196"/>
      <c r="DP827" s="196"/>
      <c r="DQ827" s="196"/>
      <c r="DR827" s="196"/>
      <c r="DS827" s="196"/>
      <c r="DT827" s="196"/>
      <c r="DU827" s="196"/>
      <c r="DV827" s="196"/>
      <c r="DW827" s="196"/>
      <c r="DX827" s="196"/>
      <c r="DY827" s="196"/>
      <c r="DZ827" s="196"/>
      <c r="EA827" s="196"/>
      <c r="EB827" s="196"/>
      <c r="EC827" s="196"/>
      <c r="ED827" s="196"/>
      <c r="EE827" s="196"/>
      <c r="EF827" s="196"/>
      <c r="EG827" s="196"/>
      <c r="EH827" s="196"/>
      <c r="EI827" s="196"/>
      <c r="EJ827" s="196"/>
      <c r="EK827" s="196"/>
      <c r="EL827" s="196"/>
      <c r="EM827" s="196"/>
      <c r="EN827" s="196"/>
      <c r="EO827" s="196"/>
      <c r="EP827" s="196"/>
      <c r="EQ827" s="196"/>
      <c r="ER827" s="196"/>
      <c r="ES827" s="196"/>
      <c r="ET827" s="196"/>
      <c r="EU827" s="196"/>
      <c r="EV827" s="196"/>
      <c r="EW827" s="196"/>
      <c r="EX827" s="196"/>
      <c r="EY827" s="196"/>
      <c r="EZ827" s="196"/>
      <c r="FA827" s="196"/>
      <c r="FB827" s="196"/>
      <c r="FC827" s="196"/>
      <c r="FD827" s="196"/>
      <c r="FE827" s="196"/>
      <c r="FF827" s="196"/>
      <c r="FG827" s="196"/>
      <c r="FH827" s="196"/>
      <c r="FI827" s="196"/>
      <c r="FJ827" s="196"/>
      <c r="FK827" s="196"/>
      <c r="FL827" s="196"/>
      <c r="FM827" s="196"/>
      <c r="FN827" s="196"/>
      <c r="FO827" s="196"/>
      <c r="FP827" s="196"/>
      <c r="FQ827" s="196"/>
      <c r="FR827" s="196"/>
      <c r="FS827" s="196"/>
      <c r="FT827" s="196"/>
      <c r="FU827" s="196"/>
      <c r="FV827" s="196"/>
      <c r="FW827" s="196"/>
      <c r="FX827" s="196"/>
      <c r="FY827" s="196"/>
      <c r="FZ827" s="196"/>
      <c r="GA827" s="196"/>
      <c r="GB827" s="196"/>
      <c r="GC827" s="196"/>
      <c r="GD827" s="196"/>
      <c r="GE827" s="196"/>
      <c r="GF827" s="196"/>
      <c r="GG827" s="196"/>
      <c r="GH827" s="196"/>
      <c r="GI827" s="196"/>
      <c r="GJ827" s="196"/>
      <c r="GK827" s="196"/>
      <c r="GL827" s="196"/>
      <c r="GM827" s="196"/>
      <c r="GN827" s="196"/>
      <c r="GO827" s="196"/>
      <c r="GP827" s="196"/>
      <c r="GQ827" s="196"/>
      <c r="GR827" s="196"/>
      <c r="GS827" s="196"/>
      <c r="GT827" s="196"/>
      <c r="GU827" s="196"/>
      <c r="GV827" s="196"/>
      <c r="GW827" s="196"/>
      <c r="GX827" s="196"/>
      <c r="GY827" s="196"/>
      <c r="GZ827" s="196"/>
      <c r="HA827" s="196"/>
      <c r="HB827" s="196"/>
      <c r="HC827" s="196"/>
      <c r="HD827" s="196"/>
      <c r="HE827" s="196"/>
      <c r="HF827" s="196"/>
      <c r="HG827" s="196"/>
      <c r="HH827" s="196"/>
      <c r="HI827" s="196"/>
      <c r="HJ827" s="196"/>
      <c r="HK827" s="196"/>
      <c r="HL827" s="196"/>
      <c r="HM827" s="196"/>
      <c r="HN827" s="196"/>
      <c r="HO827" s="196"/>
      <c r="HP827" s="196"/>
      <c r="HQ827" s="196"/>
      <c r="HR827" s="196"/>
      <c r="HS827" s="196"/>
      <c r="HT827" s="196"/>
      <c r="HU827" s="196"/>
      <c r="HV827" s="196"/>
      <c r="HW827" s="196"/>
      <c r="HX827" s="196"/>
      <c r="HY827" s="196"/>
      <c r="HZ827" s="196"/>
      <c r="IA827" s="196"/>
      <c r="IB827" s="196"/>
      <c r="IC827" s="196"/>
      <c r="ID827" s="196"/>
      <c r="IE827" s="196"/>
      <c r="IF827" s="196"/>
      <c r="IG827" s="196"/>
      <c r="IH827" s="196"/>
      <c r="II827" s="196"/>
      <c r="IJ827" s="196"/>
      <c r="IK827" s="196"/>
      <c r="IL827" s="196"/>
      <c r="IM827" s="196"/>
      <c r="IN827" s="196"/>
      <c r="IO827" s="196"/>
      <c r="IP827" s="196"/>
      <c r="IQ827" s="196"/>
      <c r="IR827" s="196"/>
      <c r="IS827" s="196"/>
      <c r="IT827" s="196"/>
      <c r="IU827" s="196"/>
      <c r="IV827" s="196"/>
      <c r="IW827" s="196"/>
      <c r="IX827" s="196"/>
      <c r="IY827" s="196"/>
      <c r="IZ827" s="196"/>
      <c r="JA827" s="196"/>
      <c r="JB827" s="196"/>
      <c r="JC827" s="196"/>
      <c r="JD827" s="196"/>
      <c r="JE827" s="196"/>
      <c r="JF827" s="196"/>
      <c r="JG827" s="196"/>
      <c r="JH827" s="196"/>
      <c r="JI827" s="196"/>
      <c r="JJ827" s="196"/>
      <c r="JK827" s="196"/>
      <c r="JL827" s="196"/>
      <c r="JM827" s="196"/>
      <c r="JN827" s="196"/>
      <c r="JO827" s="196"/>
      <c r="JP827" s="196"/>
      <c r="JQ827" s="196"/>
      <c r="JR827" s="196"/>
      <c r="JS827" s="196"/>
      <c r="JT827" s="196"/>
      <c r="JU827" s="196"/>
      <c r="JV827" s="196"/>
      <c r="JW827" s="196"/>
      <c r="JX827" s="196"/>
      <c r="JY827" s="196"/>
      <c r="JZ827" s="196"/>
      <c r="KA827" s="196"/>
      <c r="KB827" s="196"/>
      <c r="KC827" s="196"/>
      <c r="KD827" s="196"/>
      <c r="KE827" s="196"/>
      <c r="KF827" s="196"/>
      <c r="KG827" s="196"/>
      <c r="KH827" s="196"/>
      <c r="KI827" s="196"/>
      <c r="KJ827" s="196"/>
      <c r="KK827" s="196"/>
      <c r="KL827" s="196"/>
      <c r="KM827" s="196"/>
      <c r="KN827" s="196"/>
      <c r="KO827" s="196"/>
      <c r="KP827" s="196"/>
      <c r="KQ827" s="196"/>
      <c r="KR827" s="196"/>
      <c r="KS827" s="196"/>
      <c r="KT827" s="196"/>
      <c r="KU827" s="196"/>
      <c r="KV827" s="196"/>
      <c r="KW827" s="196"/>
      <c r="KX827" s="196"/>
      <c r="KY827" s="196"/>
      <c r="KZ827" s="196"/>
      <c r="LA827" s="196"/>
      <c r="LB827" s="196"/>
      <c r="LC827" s="196"/>
      <c r="LD827" s="196"/>
      <c r="LE827" s="196"/>
      <c r="LF827" s="196"/>
      <c r="LG827" s="196"/>
      <c r="LH827" s="196"/>
      <c r="LI827" s="196"/>
      <c r="LJ827" s="196"/>
      <c r="LK827" s="196"/>
      <c r="LL827" s="196"/>
      <c r="LM827" s="196"/>
      <c r="LN827" s="196"/>
      <c r="LO827" s="196"/>
      <c r="LP827" s="196"/>
      <c r="LQ827" s="196"/>
      <c r="LR827" s="196"/>
      <c r="LS827" s="196"/>
      <c r="LT827" s="196"/>
      <c r="LU827" s="196"/>
      <c r="LV827" s="196"/>
      <c r="LW827" s="196"/>
      <c r="LX827" s="196"/>
      <c r="LY827" s="196"/>
      <c r="LZ827" s="196"/>
      <c r="MA827" s="196"/>
      <c r="MB827" s="196"/>
      <c r="MC827" s="196"/>
      <c r="MD827" s="196"/>
      <c r="ME827" s="196"/>
      <c r="MF827" s="196"/>
      <c r="MG827" s="196"/>
      <c r="MH827" s="196"/>
      <c r="MI827" s="196"/>
      <c r="MJ827" s="196"/>
      <c r="MK827" s="196"/>
      <c r="ML827" s="196"/>
      <c r="MM827" s="196"/>
      <c r="MN827" s="196"/>
      <c r="MO827" s="196"/>
      <c r="MP827" s="196"/>
      <c r="MQ827" s="196"/>
      <c r="MR827" s="196"/>
      <c r="MS827" s="196"/>
      <c r="MT827" s="196"/>
      <c r="MU827" s="196"/>
      <c r="MV827" s="196"/>
      <c r="MW827" s="196"/>
      <c r="MX827" s="196"/>
      <c r="MY827" s="196"/>
      <c r="MZ827" s="196"/>
      <c r="NA827" s="196"/>
      <c r="NB827" s="196"/>
      <c r="NC827" s="196"/>
      <c r="ND827" s="196"/>
      <c r="NE827" s="196"/>
      <c r="NF827" s="196"/>
      <c r="NG827" s="196"/>
      <c r="NH827" s="196"/>
      <c r="NI827" s="196"/>
      <c r="NJ827" s="196"/>
      <c r="NK827" s="196"/>
      <c r="NL827" s="196"/>
      <c r="NM827" s="196"/>
      <c r="NN827" s="196"/>
      <c r="NO827" s="196"/>
      <c r="NP827" s="196"/>
      <c r="NQ827" s="196"/>
      <c r="NR827" s="196"/>
      <c r="NS827" s="196"/>
      <c r="NT827" s="196"/>
      <c r="NU827" s="196"/>
      <c r="NV827" s="196"/>
      <c r="NW827" s="196"/>
      <c r="NX827" s="196"/>
      <c r="NY827" s="196"/>
      <c r="NZ827" s="196"/>
      <c r="OA827" s="196"/>
      <c r="OB827" s="196"/>
      <c r="OC827" s="196"/>
      <c r="OD827" s="196"/>
      <c r="OE827" s="196"/>
      <c r="OF827" s="196"/>
      <c r="OG827" s="196"/>
      <c r="OH827" s="196"/>
      <c r="OI827" s="196"/>
      <c r="OJ827" s="196"/>
      <c r="OK827" s="196"/>
      <c r="OL827" s="196"/>
      <c r="AFC827" s="196"/>
      <c r="AFD827" s="196"/>
      <c r="AFE827" s="196"/>
      <c r="AFF827" s="196"/>
      <c r="AFG827" s="196"/>
      <c r="AFH827" s="196"/>
      <c r="AFI827" s="196"/>
      <c r="AFJ827" s="196"/>
      <c r="AFK827" s="196"/>
      <c r="AFL827" s="196"/>
      <c r="AFM827" s="196"/>
      <c r="AFN827" s="196"/>
      <c r="AFO827" s="196"/>
      <c r="AFP827" s="196"/>
      <c r="AFQ827" s="196"/>
      <c r="AFR827" s="196"/>
      <c r="AFS827" s="196"/>
      <c r="AFT827" s="196"/>
      <c r="AFU827" s="196"/>
      <c r="AFV827" s="196"/>
      <c r="AFW827" s="196"/>
      <c r="AFX827" s="196"/>
      <c r="AFY827" s="196"/>
      <c r="AFZ827" s="196"/>
      <c r="AGA827" s="196"/>
      <c r="AGB827" s="196"/>
      <c r="AGC827" s="196"/>
      <c r="AGD827" s="196"/>
      <c r="AGE827" s="196"/>
      <c r="AGF827" s="196"/>
      <c r="AGG827" s="196"/>
      <c r="AGH827" s="196"/>
      <c r="AGI827" s="196"/>
      <c r="AGJ827" s="196"/>
      <c r="AGK827" s="196"/>
      <c r="AGL827" s="196"/>
      <c r="AGM827" s="196"/>
      <c r="AGN827" s="196"/>
      <c r="AGO827" s="196"/>
      <c r="AGP827" s="196"/>
    </row>
    <row r="828" spans="1:874" ht="15.75" customHeight="1" x14ac:dyDescent="0.25">
      <c r="A828" s="196"/>
      <c r="B828" s="196"/>
      <c r="C828" s="196"/>
      <c r="D828" s="196"/>
      <c r="E828" s="196"/>
      <c r="F828" s="196"/>
      <c r="G828" s="196"/>
      <c r="H828" s="196"/>
      <c r="I828" s="196"/>
      <c r="J828" s="196"/>
      <c r="K828" s="196"/>
      <c r="L828" s="206"/>
      <c r="M828" s="196"/>
      <c r="N828" s="196"/>
      <c r="O828" s="196"/>
      <c r="P828" s="196"/>
      <c r="Q828" s="196"/>
      <c r="R828" s="196"/>
      <c r="S828" s="196"/>
      <c r="T828" s="196"/>
      <c r="U828" s="196"/>
      <c r="V828" s="196"/>
      <c r="W828" s="196"/>
      <c r="X828" s="196"/>
      <c r="Y828" s="196"/>
      <c r="Z828" s="196"/>
      <c r="AA828" s="196"/>
      <c r="AB828" s="196"/>
      <c r="AC828" s="196"/>
      <c r="AD828" s="196"/>
      <c r="AE828" s="196"/>
      <c r="AF828" s="196"/>
      <c r="AG828" s="196"/>
      <c r="AH828" s="196"/>
      <c r="AI828" s="196"/>
      <c r="AJ828" s="196"/>
      <c r="AK828" s="196"/>
      <c r="AL828" s="196"/>
      <c r="AM828" s="196"/>
      <c r="AN828" s="196"/>
      <c r="AO828" s="196"/>
      <c r="AP828" s="196"/>
      <c r="AQ828" s="196"/>
      <c r="AR828" s="196"/>
      <c r="AS828" s="196"/>
      <c r="AT828" s="196"/>
      <c r="AU828" s="196"/>
      <c r="AV828" s="196"/>
      <c r="AW828" s="196"/>
      <c r="AX828" s="196"/>
      <c r="AY828" s="196"/>
      <c r="AZ828" s="196"/>
      <c r="BA828" s="196"/>
      <c r="BB828" s="196"/>
      <c r="BC828" s="196"/>
      <c r="BD828" s="196"/>
      <c r="BE828" s="196"/>
      <c r="BF828" s="196"/>
      <c r="BG828" s="196"/>
      <c r="BH828" s="196"/>
      <c r="BI828" s="196"/>
      <c r="BJ828" s="196"/>
      <c r="BK828" s="196"/>
      <c r="BL828" s="196"/>
      <c r="BM828" s="196"/>
      <c r="BN828" s="196"/>
      <c r="BO828" s="196"/>
      <c r="BP828" s="196"/>
      <c r="BQ828" s="196"/>
      <c r="BR828" s="196"/>
      <c r="BS828" s="196"/>
      <c r="BT828" s="196"/>
      <c r="BU828" s="196"/>
      <c r="BV828" s="196"/>
      <c r="BW828" s="196"/>
      <c r="BX828" s="196"/>
      <c r="BY828" s="196"/>
      <c r="BZ828" s="196"/>
      <c r="CA828" s="196"/>
      <c r="CB828" s="196"/>
      <c r="CC828" s="196"/>
      <c r="CD828" s="196"/>
      <c r="CE828" s="196"/>
      <c r="CF828" s="196"/>
      <c r="CG828" s="196"/>
      <c r="CH828" s="196"/>
      <c r="CI828" s="196"/>
      <c r="CJ828" s="196"/>
      <c r="CK828" s="196"/>
      <c r="CL828" s="196"/>
      <c r="CM828" s="196"/>
      <c r="CN828" s="196"/>
      <c r="CO828" s="196"/>
      <c r="CP828" s="196"/>
      <c r="CQ828" s="196"/>
      <c r="CR828" s="196"/>
      <c r="CS828" s="196"/>
      <c r="CT828" s="196"/>
      <c r="CU828" s="196"/>
      <c r="CV828" s="196"/>
      <c r="CW828" s="196"/>
      <c r="CX828" s="196"/>
      <c r="CY828" s="196"/>
      <c r="CZ828" s="196"/>
      <c r="DA828" s="196"/>
      <c r="DB828" s="196"/>
      <c r="DC828" s="196"/>
      <c r="DD828" s="196"/>
      <c r="DE828" s="196"/>
      <c r="DF828" s="196"/>
      <c r="DG828" s="196"/>
      <c r="DH828" s="196"/>
      <c r="DI828" s="196"/>
      <c r="DJ828" s="196"/>
      <c r="DK828" s="196"/>
      <c r="DL828" s="196"/>
      <c r="DM828" s="196"/>
      <c r="DN828" s="196"/>
      <c r="DO828" s="196"/>
      <c r="DP828" s="196"/>
      <c r="DQ828" s="196"/>
      <c r="DR828" s="196"/>
      <c r="DS828" s="196"/>
      <c r="DT828" s="196"/>
      <c r="DU828" s="196"/>
      <c r="DV828" s="196"/>
      <c r="DW828" s="196"/>
      <c r="DX828" s="196"/>
      <c r="DY828" s="196"/>
      <c r="DZ828" s="196"/>
      <c r="EA828" s="196"/>
      <c r="EB828" s="196"/>
      <c r="EC828" s="196"/>
      <c r="ED828" s="196"/>
      <c r="EE828" s="196"/>
      <c r="EF828" s="196"/>
      <c r="EG828" s="196"/>
      <c r="EH828" s="196"/>
      <c r="EI828" s="196"/>
      <c r="EJ828" s="196"/>
      <c r="EK828" s="196"/>
      <c r="EL828" s="196"/>
      <c r="EM828" s="196"/>
      <c r="EN828" s="196"/>
      <c r="EO828" s="196"/>
      <c r="EP828" s="196"/>
      <c r="EQ828" s="196"/>
      <c r="ER828" s="196"/>
      <c r="ES828" s="196"/>
      <c r="ET828" s="196"/>
      <c r="EU828" s="196"/>
      <c r="EV828" s="196"/>
      <c r="EW828" s="196"/>
      <c r="EX828" s="196"/>
      <c r="EY828" s="196"/>
      <c r="EZ828" s="196"/>
      <c r="FA828" s="196"/>
      <c r="FB828" s="196"/>
      <c r="FC828" s="196"/>
      <c r="FD828" s="196"/>
      <c r="FE828" s="196"/>
      <c r="FF828" s="196"/>
      <c r="FG828" s="196"/>
      <c r="FH828" s="196"/>
      <c r="FI828" s="196"/>
      <c r="FJ828" s="196"/>
      <c r="FK828" s="196"/>
      <c r="FL828" s="196"/>
      <c r="FM828" s="196"/>
      <c r="FN828" s="196"/>
      <c r="FO828" s="196"/>
      <c r="FP828" s="196"/>
      <c r="FQ828" s="196"/>
      <c r="FR828" s="196"/>
      <c r="FS828" s="196"/>
      <c r="FT828" s="196"/>
      <c r="FU828" s="196"/>
      <c r="FV828" s="196"/>
      <c r="FW828" s="196"/>
      <c r="FX828" s="196"/>
      <c r="FY828" s="196"/>
      <c r="FZ828" s="196"/>
      <c r="GA828" s="196"/>
      <c r="GB828" s="196"/>
      <c r="GC828" s="196"/>
      <c r="GD828" s="196"/>
      <c r="GE828" s="196"/>
      <c r="GF828" s="196"/>
      <c r="GG828" s="196"/>
      <c r="GH828" s="196"/>
      <c r="GI828" s="196"/>
      <c r="GJ828" s="196"/>
      <c r="GK828" s="196"/>
      <c r="GL828" s="196"/>
      <c r="GM828" s="196"/>
      <c r="GN828" s="196"/>
      <c r="GO828" s="196"/>
      <c r="GP828" s="196"/>
      <c r="GQ828" s="196"/>
      <c r="GR828" s="196"/>
      <c r="GS828" s="196"/>
      <c r="GT828" s="196"/>
      <c r="GU828" s="196"/>
      <c r="GV828" s="196"/>
      <c r="GW828" s="196"/>
      <c r="GX828" s="196"/>
      <c r="GY828" s="196"/>
      <c r="GZ828" s="196"/>
      <c r="HA828" s="196"/>
      <c r="HB828" s="196"/>
      <c r="HC828" s="196"/>
      <c r="HD828" s="196"/>
      <c r="HE828" s="196"/>
      <c r="HF828" s="196"/>
      <c r="HG828" s="196"/>
      <c r="HH828" s="196"/>
      <c r="HI828" s="196"/>
      <c r="HJ828" s="196"/>
      <c r="HK828" s="196"/>
      <c r="HL828" s="196"/>
      <c r="HM828" s="196"/>
      <c r="HN828" s="196"/>
      <c r="HO828" s="196"/>
      <c r="HP828" s="196"/>
      <c r="HQ828" s="196"/>
      <c r="HR828" s="196"/>
      <c r="HS828" s="196"/>
      <c r="HT828" s="196"/>
      <c r="HU828" s="196"/>
      <c r="HV828" s="196"/>
      <c r="HW828" s="196"/>
      <c r="HX828" s="196"/>
      <c r="HY828" s="196"/>
      <c r="HZ828" s="196"/>
      <c r="IA828" s="196"/>
      <c r="IB828" s="196"/>
      <c r="IC828" s="196"/>
      <c r="ID828" s="196"/>
      <c r="IE828" s="196"/>
      <c r="IF828" s="196"/>
      <c r="IG828" s="196"/>
      <c r="IH828" s="196"/>
      <c r="II828" s="196"/>
      <c r="IJ828" s="196"/>
      <c r="IK828" s="196"/>
      <c r="IL828" s="196"/>
      <c r="IM828" s="196"/>
      <c r="IN828" s="196"/>
      <c r="IO828" s="196"/>
      <c r="IP828" s="196"/>
      <c r="IQ828" s="196"/>
      <c r="IR828" s="196"/>
      <c r="IS828" s="196"/>
      <c r="IT828" s="196"/>
      <c r="IU828" s="196"/>
      <c r="IV828" s="196"/>
      <c r="IW828" s="196"/>
      <c r="IX828" s="196"/>
      <c r="IY828" s="196"/>
      <c r="IZ828" s="196"/>
      <c r="JA828" s="196"/>
      <c r="JB828" s="196"/>
      <c r="JC828" s="196"/>
      <c r="JD828" s="196"/>
      <c r="JE828" s="196"/>
      <c r="JF828" s="196"/>
      <c r="JG828" s="196"/>
      <c r="JH828" s="196"/>
      <c r="JI828" s="196"/>
      <c r="JJ828" s="196"/>
      <c r="JK828" s="196"/>
      <c r="JL828" s="196"/>
      <c r="JM828" s="196"/>
      <c r="JN828" s="196"/>
      <c r="JO828" s="196"/>
      <c r="JP828" s="196"/>
      <c r="JQ828" s="196"/>
      <c r="JR828" s="196"/>
      <c r="JS828" s="196"/>
      <c r="JT828" s="196"/>
      <c r="JU828" s="196"/>
      <c r="JV828" s="196"/>
      <c r="JW828" s="196"/>
      <c r="JX828" s="196"/>
      <c r="JY828" s="196"/>
      <c r="JZ828" s="196"/>
      <c r="KA828" s="196"/>
      <c r="KB828" s="196"/>
      <c r="KC828" s="196"/>
      <c r="KD828" s="196"/>
      <c r="KE828" s="196"/>
      <c r="KF828" s="196"/>
      <c r="KG828" s="196"/>
      <c r="KH828" s="196"/>
      <c r="KI828" s="196"/>
      <c r="KJ828" s="196"/>
      <c r="KK828" s="196"/>
      <c r="KL828" s="196"/>
      <c r="KM828" s="196"/>
      <c r="KN828" s="196"/>
      <c r="KO828" s="196"/>
      <c r="KP828" s="196"/>
      <c r="KQ828" s="196"/>
      <c r="KR828" s="196"/>
      <c r="KS828" s="196"/>
      <c r="KT828" s="196"/>
      <c r="KU828" s="196"/>
      <c r="KV828" s="196"/>
      <c r="KW828" s="196"/>
      <c r="KX828" s="196"/>
      <c r="KY828" s="196"/>
      <c r="KZ828" s="196"/>
      <c r="LA828" s="196"/>
      <c r="LB828" s="196"/>
      <c r="LC828" s="196"/>
      <c r="LD828" s="196"/>
      <c r="LE828" s="196"/>
      <c r="LF828" s="196"/>
      <c r="LG828" s="196"/>
      <c r="LH828" s="196"/>
      <c r="LI828" s="196"/>
      <c r="LJ828" s="196"/>
      <c r="LK828" s="196"/>
      <c r="LL828" s="196"/>
      <c r="LM828" s="196"/>
      <c r="LN828" s="196"/>
      <c r="LO828" s="196"/>
      <c r="LP828" s="196"/>
      <c r="LQ828" s="196"/>
      <c r="LR828" s="196"/>
      <c r="LS828" s="196"/>
      <c r="LT828" s="196"/>
      <c r="LU828" s="196"/>
      <c r="LV828" s="196"/>
      <c r="LW828" s="196"/>
      <c r="LX828" s="196"/>
      <c r="LY828" s="196"/>
      <c r="LZ828" s="196"/>
      <c r="MA828" s="196"/>
      <c r="MB828" s="196"/>
      <c r="MC828" s="196"/>
      <c r="MD828" s="196"/>
      <c r="ME828" s="196"/>
      <c r="MF828" s="196"/>
      <c r="MG828" s="196"/>
      <c r="MH828" s="196"/>
      <c r="MI828" s="196"/>
      <c r="MJ828" s="196"/>
      <c r="MK828" s="196"/>
      <c r="ML828" s="196"/>
      <c r="MM828" s="196"/>
      <c r="MN828" s="196"/>
      <c r="MO828" s="196"/>
      <c r="MP828" s="196"/>
      <c r="MQ828" s="196"/>
      <c r="MR828" s="196"/>
      <c r="MS828" s="196"/>
      <c r="MT828" s="196"/>
      <c r="MU828" s="196"/>
      <c r="MV828" s="196"/>
      <c r="MW828" s="196"/>
      <c r="MX828" s="196"/>
      <c r="MY828" s="196"/>
      <c r="MZ828" s="196"/>
      <c r="NA828" s="196"/>
      <c r="NB828" s="196"/>
      <c r="NC828" s="196"/>
      <c r="ND828" s="196"/>
      <c r="NE828" s="196"/>
      <c r="NF828" s="196"/>
      <c r="NG828" s="196"/>
      <c r="NH828" s="196"/>
      <c r="NI828" s="196"/>
      <c r="NJ828" s="196"/>
      <c r="NK828" s="196"/>
      <c r="NL828" s="196"/>
      <c r="NM828" s="196"/>
      <c r="NN828" s="196"/>
      <c r="NO828" s="196"/>
      <c r="NP828" s="196"/>
      <c r="NQ828" s="196"/>
      <c r="NR828" s="196"/>
      <c r="NS828" s="196"/>
      <c r="NT828" s="196"/>
      <c r="NU828" s="196"/>
      <c r="NV828" s="196"/>
      <c r="NW828" s="196"/>
      <c r="NX828" s="196"/>
      <c r="NY828" s="196"/>
      <c r="NZ828" s="196"/>
      <c r="OA828" s="196"/>
      <c r="OB828" s="196"/>
      <c r="OC828" s="196"/>
      <c r="OD828" s="196"/>
      <c r="OE828" s="196"/>
      <c r="OF828" s="196"/>
      <c r="OG828" s="196"/>
      <c r="OH828" s="196"/>
      <c r="OI828" s="196"/>
      <c r="OJ828" s="196"/>
      <c r="OK828" s="196"/>
      <c r="OL828" s="196"/>
      <c r="AFC828" s="196"/>
      <c r="AFD828" s="196"/>
      <c r="AFE828" s="196"/>
      <c r="AFF828" s="196"/>
      <c r="AFG828" s="196"/>
      <c r="AFH828" s="196"/>
      <c r="AFI828" s="196"/>
      <c r="AFJ828" s="196"/>
      <c r="AFK828" s="196"/>
      <c r="AFL828" s="196"/>
      <c r="AFM828" s="196"/>
      <c r="AFN828" s="196"/>
      <c r="AFO828" s="196"/>
      <c r="AFP828" s="196"/>
      <c r="AFQ828" s="196"/>
      <c r="AFR828" s="196"/>
      <c r="AFS828" s="196"/>
      <c r="AFT828" s="196"/>
      <c r="AFU828" s="196"/>
      <c r="AFV828" s="196"/>
      <c r="AFW828" s="196"/>
      <c r="AFX828" s="196"/>
      <c r="AFY828" s="196"/>
      <c r="AFZ828" s="196"/>
      <c r="AGA828" s="196"/>
      <c r="AGB828" s="196"/>
      <c r="AGC828" s="196"/>
      <c r="AGD828" s="196"/>
      <c r="AGE828" s="196"/>
      <c r="AGF828" s="196"/>
      <c r="AGG828" s="196"/>
      <c r="AGH828" s="196"/>
      <c r="AGI828" s="196"/>
      <c r="AGJ828" s="196"/>
      <c r="AGK828" s="196"/>
      <c r="AGL828" s="196"/>
      <c r="AGM828" s="196"/>
      <c r="AGN828" s="196"/>
      <c r="AGO828" s="196"/>
      <c r="AGP828" s="196"/>
    </row>
    <row r="829" spans="1:874" ht="15.75" customHeight="1" x14ac:dyDescent="0.25">
      <c r="A829" s="196"/>
      <c r="B829" s="196"/>
      <c r="C829" s="196"/>
      <c r="D829" s="196"/>
      <c r="E829" s="196"/>
      <c r="F829" s="196"/>
      <c r="G829" s="196"/>
      <c r="H829" s="196"/>
      <c r="I829" s="196"/>
      <c r="J829" s="196"/>
      <c r="K829" s="196"/>
      <c r="L829" s="206"/>
      <c r="M829" s="196"/>
      <c r="N829" s="196"/>
      <c r="O829" s="196"/>
      <c r="P829" s="196"/>
      <c r="Q829" s="196"/>
      <c r="R829" s="196"/>
      <c r="S829" s="196"/>
      <c r="T829" s="196"/>
      <c r="U829" s="196"/>
      <c r="V829" s="196"/>
      <c r="W829" s="196"/>
      <c r="X829" s="196"/>
      <c r="Y829" s="196"/>
      <c r="Z829" s="196"/>
      <c r="AA829" s="196"/>
      <c r="AB829" s="196"/>
      <c r="AC829" s="196"/>
      <c r="AD829" s="196"/>
      <c r="AE829" s="196"/>
      <c r="AF829" s="196"/>
      <c r="AG829" s="196"/>
      <c r="AH829" s="196"/>
      <c r="AI829" s="196"/>
      <c r="AJ829" s="196"/>
      <c r="AK829" s="196"/>
      <c r="AL829" s="196"/>
      <c r="AM829" s="196"/>
      <c r="AN829" s="196"/>
      <c r="AO829" s="196"/>
      <c r="AP829" s="196"/>
      <c r="AQ829" s="196"/>
      <c r="AR829" s="196"/>
      <c r="AS829" s="196"/>
      <c r="AT829" s="196"/>
      <c r="AU829" s="196"/>
      <c r="AV829" s="196"/>
      <c r="AW829" s="196"/>
      <c r="AX829" s="196"/>
      <c r="AY829" s="196"/>
      <c r="AZ829" s="196"/>
      <c r="BA829" s="196"/>
      <c r="BB829" s="196"/>
      <c r="BC829" s="196"/>
      <c r="BD829" s="196"/>
      <c r="BE829" s="196"/>
      <c r="BF829" s="196"/>
      <c r="BG829" s="196"/>
      <c r="BH829" s="196"/>
      <c r="BI829" s="196"/>
      <c r="BJ829" s="196"/>
      <c r="BK829" s="196"/>
      <c r="BL829" s="196"/>
      <c r="BM829" s="196"/>
      <c r="BN829" s="196"/>
      <c r="BO829" s="196"/>
      <c r="BP829" s="196"/>
      <c r="BQ829" s="196"/>
      <c r="BR829" s="196"/>
      <c r="BS829" s="196"/>
      <c r="BT829" s="196"/>
      <c r="BU829" s="196"/>
      <c r="BV829" s="196"/>
      <c r="BW829" s="196"/>
      <c r="BX829" s="196"/>
      <c r="BY829" s="196"/>
      <c r="BZ829" s="196"/>
      <c r="CA829" s="196"/>
      <c r="CB829" s="196"/>
      <c r="CC829" s="196"/>
      <c r="CD829" s="196"/>
      <c r="CE829" s="196"/>
      <c r="CF829" s="196"/>
      <c r="CG829" s="196"/>
      <c r="CH829" s="196"/>
      <c r="CI829" s="196"/>
      <c r="CJ829" s="196"/>
      <c r="CK829" s="196"/>
      <c r="CL829" s="196"/>
      <c r="CM829" s="196"/>
      <c r="CN829" s="196"/>
      <c r="CO829" s="196"/>
      <c r="CP829" s="196"/>
      <c r="CQ829" s="196"/>
      <c r="CR829" s="196"/>
      <c r="CS829" s="196"/>
      <c r="CT829" s="196"/>
      <c r="CU829" s="196"/>
      <c r="CV829" s="196"/>
      <c r="CW829" s="196"/>
      <c r="CX829" s="196"/>
      <c r="CY829" s="196"/>
      <c r="CZ829" s="196"/>
      <c r="DA829" s="196"/>
      <c r="DB829" s="196"/>
      <c r="DC829" s="196"/>
      <c r="DD829" s="196"/>
      <c r="DE829" s="196"/>
      <c r="DF829" s="196"/>
      <c r="DG829" s="196"/>
      <c r="DH829" s="196"/>
      <c r="DI829" s="196"/>
      <c r="DJ829" s="196"/>
      <c r="DK829" s="196"/>
      <c r="DL829" s="196"/>
      <c r="DM829" s="196"/>
      <c r="DN829" s="196"/>
      <c r="DO829" s="196"/>
      <c r="DP829" s="196"/>
      <c r="DQ829" s="196"/>
      <c r="DR829" s="196"/>
      <c r="DS829" s="196"/>
      <c r="DT829" s="196"/>
      <c r="DU829" s="196"/>
      <c r="DV829" s="196"/>
      <c r="DW829" s="196"/>
      <c r="DX829" s="196"/>
      <c r="DY829" s="196"/>
      <c r="DZ829" s="196"/>
      <c r="EA829" s="196"/>
      <c r="EB829" s="196"/>
      <c r="EC829" s="196"/>
      <c r="ED829" s="196"/>
      <c r="EE829" s="196"/>
      <c r="EF829" s="196"/>
      <c r="EG829" s="196"/>
      <c r="EH829" s="196"/>
      <c r="EI829" s="196"/>
      <c r="EJ829" s="196"/>
      <c r="EK829" s="196"/>
      <c r="EL829" s="196"/>
      <c r="EM829" s="196"/>
      <c r="EN829" s="196"/>
      <c r="EO829" s="196"/>
      <c r="EP829" s="196"/>
      <c r="EQ829" s="196"/>
      <c r="ER829" s="196"/>
      <c r="ES829" s="196"/>
      <c r="ET829" s="196"/>
      <c r="EU829" s="196"/>
      <c r="EV829" s="196"/>
      <c r="EW829" s="196"/>
      <c r="EX829" s="196"/>
      <c r="EY829" s="196"/>
      <c r="EZ829" s="196"/>
      <c r="FA829" s="196"/>
      <c r="FB829" s="196"/>
      <c r="FC829" s="196"/>
      <c r="FD829" s="196"/>
      <c r="FE829" s="196"/>
      <c r="FF829" s="196"/>
      <c r="FG829" s="196"/>
      <c r="FH829" s="196"/>
      <c r="FI829" s="196"/>
      <c r="FJ829" s="196"/>
      <c r="FK829" s="196"/>
      <c r="FL829" s="196"/>
      <c r="FM829" s="196"/>
      <c r="FN829" s="196"/>
      <c r="FO829" s="196"/>
      <c r="FP829" s="196"/>
      <c r="FQ829" s="196"/>
      <c r="FR829" s="196"/>
      <c r="FS829" s="196"/>
      <c r="FT829" s="196"/>
      <c r="FU829" s="196"/>
      <c r="FV829" s="196"/>
      <c r="FW829" s="196"/>
      <c r="FX829" s="196"/>
      <c r="FY829" s="196"/>
      <c r="FZ829" s="196"/>
      <c r="GA829" s="196"/>
      <c r="GB829" s="196"/>
      <c r="GC829" s="196"/>
      <c r="GD829" s="196"/>
      <c r="GE829" s="196"/>
      <c r="GF829" s="196"/>
      <c r="GG829" s="196"/>
      <c r="GH829" s="196"/>
      <c r="GI829" s="196"/>
      <c r="GJ829" s="196"/>
      <c r="GK829" s="196"/>
      <c r="GL829" s="196"/>
      <c r="GM829" s="196"/>
      <c r="GN829" s="196"/>
      <c r="GO829" s="196"/>
      <c r="GP829" s="196"/>
      <c r="GQ829" s="196"/>
      <c r="GR829" s="196"/>
      <c r="GS829" s="196"/>
      <c r="GT829" s="196"/>
      <c r="GU829" s="196"/>
      <c r="GV829" s="196"/>
      <c r="GW829" s="196"/>
      <c r="GX829" s="196"/>
      <c r="GY829" s="196"/>
      <c r="GZ829" s="196"/>
      <c r="HA829" s="196"/>
      <c r="HB829" s="196"/>
      <c r="HC829" s="196"/>
      <c r="HD829" s="196"/>
      <c r="HE829" s="196"/>
      <c r="HF829" s="196"/>
      <c r="HG829" s="196"/>
      <c r="HH829" s="196"/>
      <c r="HI829" s="196"/>
      <c r="HJ829" s="196"/>
      <c r="HK829" s="196"/>
      <c r="HL829" s="196"/>
      <c r="HM829" s="196"/>
      <c r="HN829" s="196"/>
      <c r="HO829" s="196"/>
      <c r="HP829" s="196"/>
      <c r="HQ829" s="196"/>
      <c r="HR829" s="196"/>
      <c r="HS829" s="196"/>
      <c r="HT829" s="196"/>
      <c r="HU829" s="196"/>
      <c r="HV829" s="196"/>
      <c r="HW829" s="196"/>
      <c r="HX829" s="196"/>
      <c r="HY829" s="196"/>
      <c r="HZ829" s="196"/>
      <c r="IA829" s="196"/>
      <c r="IB829" s="196"/>
      <c r="IC829" s="196"/>
      <c r="ID829" s="196"/>
      <c r="IE829" s="196"/>
      <c r="IF829" s="196"/>
      <c r="IG829" s="196"/>
      <c r="IH829" s="196"/>
      <c r="II829" s="196"/>
      <c r="IJ829" s="196"/>
      <c r="IK829" s="196"/>
      <c r="IL829" s="196"/>
      <c r="IM829" s="196"/>
      <c r="IN829" s="196"/>
      <c r="IO829" s="196"/>
      <c r="IP829" s="196"/>
      <c r="IQ829" s="196"/>
      <c r="IR829" s="196"/>
      <c r="IS829" s="196"/>
      <c r="IT829" s="196"/>
      <c r="IU829" s="196"/>
      <c r="IV829" s="196"/>
      <c r="IW829" s="196"/>
      <c r="IX829" s="196"/>
      <c r="IY829" s="196"/>
      <c r="IZ829" s="196"/>
      <c r="JA829" s="196"/>
      <c r="JB829" s="196"/>
      <c r="JC829" s="196"/>
      <c r="JD829" s="196"/>
      <c r="JE829" s="196"/>
      <c r="JF829" s="196"/>
      <c r="JG829" s="196"/>
      <c r="JH829" s="196"/>
      <c r="JI829" s="196"/>
      <c r="JJ829" s="196"/>
      <c r="JK829" s="196"/>
      <c r="JL829" s="196"/>
      <c r="JM829" s="196"/>
      <c r="JN829" s="196"/>
      <c r="JO829" s="196"/>
      <c r="JP829" s="196"/>
      <c r="JQ829" s="196"/>
      <c r="JR829" s="196"/>
      <c r="JS829" s="196"/>
      <c r="JT829" s="196"/>
      <c r="JU829" s="196"/>
      <c r="JV829" s="196"/>
      <c r="JW829" s="196"/>
      <c r="JX829" s="196"/>
      <c r="JY829" s="196"/>
      <c r="JZ829" s="196"/>
      <c r="KA829" s="196"/>
      <c r="KB829" s="196"/>
      <c r="KC829" s="196"/>
      <c r="KD829" s="196"/>
      <c r="KE829" s="196"/>
      <c r="KF829" s="196"/>
      <c r="KG829" s="196"/>
      <c r="KH829" s="196"/>
      <c r="KI829" s="196"/>
      <c r="KJ829" s="196"/>
      <c r="KK829" s="196"/>
      <c r="KL829" s="196"/>
      <c r="KM829" s="196"/>
      <c r="KN829" s="196"/>
      <c r="KO829" s="196"/>
      <c r="KP829" s="196"/>
      <c r="KQ829" s="196"/>
      <c r="KR829" s="196"/>
      <c r="KS829" s="196"/>
      <c r="KT829" s="196"/>
      <c r="KU829" s="196"/>
      <c r="KV829" s="196"/>
      <c r="KW829" s="196"/>
      <c r="KX829" s="196"/>
      <c r="KY829" s="196"/>
      <c r="KZ829" s="196"/>
      <c r="LA829" s="196"/>
      <c r="LB829" s="196"/>
      <c r="LC829" s="196"/>
      <c r="LD829" s="196"/>
      <c r="LE829" s="196"/>
      <c r="LF829" s="196"/>
      <c r="LG829" s="196"/>
      <c r="LH829" s="196"/>
      <c r="LI829" s="196"/>
      <c r="LJ829" s="196"/>
      <c r="LK829" s="196"/>
      <c r="LL829" s="196"/>
      <c r="LM829" s="196"/>
      <c r="LN829" s="196"/>
      <c r="LO829" s="196"/>
      <c r="LP829" s="196"/>
      <c r="LQ829" s="196"/>
      <c r="LR829" s="196"/>
      <c r="LS829" s="196"/>
      <c r="LT829" s="196"/>
      <c r="LU829" s="196"/>
      <c r="LV829" s="196"/>
      <c r="LW829" s="196"/>
      <c r="LX829" s="196"/>
      <c r="LY829" s="196"/>
      <c r="LZ829" s="196"/>
      <c r="MA829" s="196"/>
      <c r="MB829" s="196"/>
      <c r="MC829" s="196"/>
      <c r="MD829" s="196"/>
      <c r="ME829" s="196"/>
      <c r="MF829" s="196"/>
      <c r="MG829" s="196"/>
      <c r="MH829" s="196"/>
      <c r="MI829" s="196"/>
      <c r="MJ829" s="196"/>
      <c r="MK829" s="196"/>
      <c r="ML829" s="196"/>
      <c r="MM829" s="196"/>
      <c r="MN829" s="196"/>
      <c r="MO829" s="196"/>
      <c r="MP829" s="196"/>
      <c r="MQ829" s="196"/>
      <c r="MR829" s="196"/>
      <c r="MS829" s="196"/>
      <c r="MT829" s="196"/>
      <c r="MU829" s="196"/>
      <c r="MV829" s="196"/>
      <c r="MW829" s="196"/>
      <c r="MX829" s="196"/>
      <c r="MY829" s="196"/>
      <c r="MZ829" s="196"/>
      <c r="NA829" s="196"/>
      <c r="NB829" s="196"/>
      <c r="NC829" s="196"/>
      <c r="ND829" s="196"/>
      <c r="NE829" s="196"/>
      <c r="NF829" s="196"/>
      <c r="NG829" s="196"/>
      <c r="NH829" s="196"/>
      <c r="NI829" s="196"/>
      <c r="NJ829" s="196"/>
      <c r="NK829" s="196"/>
      <c r="NL829" s="196"/>
      <c r="NM829" s="196"/>
      <c r="NN829" s="196"/>
      <c r="NO829" s="196"/>
      <c r="NP829" s="196"/>
      <c r="NQ829" s="196"/>
      <c r="NR829" s="196"/>
      <c r="NS829" s="196"/>
      <c r="NT829" s="196"/>
      <c r="NU829" s="196"/>
      <c r="NV829" s="196"/>
      <c r="NW829" s="196"/>
      <c r="NX829" s="196"/>
      <c r="NY829" s="196"/>
      <c r="NZ829" s="196"/>
      <c r="OA829" s="196"/>
      <c r="OB829" s="196"/>
      <c r="OC829" s="196"/>
      <c r="OD829" s="196"/>
      <c r="OE829" s="196"/>
      <c r="OF829" s="196"/>
      <c r="OG829" s="196"/>
      <c r="OH829" s="196"/>
      <c r="OI829" s="196"/>
      <c r="OJ829" s="196"/>
      <c r="OK829" s="196"/>
      <c r="OL829" s="196"/>
      <c r="AFC829" s="196"/>
      <c r="AFD829" s="196"/>
      <c r="AFE829" s="196"/>
      <c r="AFF829" s="196"/>
      <c r="AFG829" s="196"/>
      <c r="AFH829" s="196"/>
      <c r="AFI829" s="196"/>
      <c r="AFJ829" s="196"/>
      <c r="AFK829" s="196"/>
      <c r="AFL829" s="196"/>
      <c r="AFM829" s="196"/>
      <c r="AFN829" s="196"/>
      <c r="AFO829" s="196"/>
      <c r="AFP829" s="196"/>
      <c r="AFQ829" s="196"/>
      <c r="AFR829" s="196"/>
      <c r="AFS829" s="196"/>
      <c r="AFT829" s="196"/>
      <c r="AFU829" s="196"/>
      <c r="AFV829" s="196"/>
      <c r="AFW829" s="196"/>
      <c r="AFX829" s="196"/>
      <c r="AFY829" s="196"/>
      <c r="AFZ829" s="196"/>
      <c r="AGA829" s="196"/>
      <c r="AGB829" s="196"/>
      <c r="AGC829" s="196"/>
      <c r="AGD829" s="196"/>
      <c r="AGE829" s="196"/>
      <c r="AGF829" s="196"/>
      <c r="AGG829" s="196"/>
      <c r="AGH829" s="196"/>
      <c r="AGI829" s="196"/>
      <c r="AGJ829" s="196"/>
      <c r="AGK829" s="196"/>
      <c r="AGL829" s="196"/>
      <c r="AGM829" s="196"/>
      <c r="AGN829" s="196"/>
      <c r="AGO829" s="196"/>
      <c r="AGP829" s="196"/>
    </row>
    <row r="830" spans="1:874" ht="15.75" customHeight="1" x14ac:dyDescent="0.25">
      <c r="A830" s="196"/>
      <c r="B830" s="196"/>
      <c r="C830" s="196"/>
      <c r="D830" s="196"/>
      <c r="E830" s="196"/>
      <c r="F830" s="196"/>
      <c r="G830" s="196"/>
      <c r="H830" s="196"/>
      <c r="I830" s="196"/>
      <c r="J830" s="196"/>
      <c r="K830" s="196"/>
      <c r="L830" s="206"/>
      <c r="M830" s="196"/>
      <c r="N830" s="196"/>
      <c r="O830" s="196"/>
      <c r="P830" s="196"/>
      <c r="Q830" s="196"/>
      <c r="R830" s="196"/>
      <c r="S830" s="196"/>
      <c r="T830" s="196"/>
      <c r="U830" s="196"/>
      <c r="V830" s="196"/>
      <c r="W830" s="196"/>
      <c r="X830" s="196"/>
      <c r="Y830" s="196"/>
      <c r="Z830" s="196"/>
      <c r="AA830" s="196"/>
      <c r="AB830" s="196"/>
      <c r="AC830" s="196"/>
      <c r="AD830" s="196"/>
      <c r="AE830" s="196"/>
      <c r="AF830" s="196"/>
      <c r="AG830" s="196"/>
      <c r="AH830" s="196"/>
      <c r="AI830" s="196"/>
      <c r="AJ830" s="196"/>
      <c r="AK830" s="196"/>
      <c r="AL830" s="196"/>
      <c r="AM830" s="196"/>
      <c r="AN830" s="196"/>
      <c r="AO830" s="196"/>
      <c r="AP830" s="196"/>
      <c r="AQ830" s="196"/>
      <c r="AR830" s="196"/>
      <c r="AS830" s="196"/>
      <c r="AT830" s="196"/>
      <c r="AU830" s="196"/>
      <c r="AV830" s="196"/>
      <c r="AW830" s="196"/>
      <c r="AX830" s="196"/>
      <c r="AY830" s="196"/>
      <c r="AZ830" s="196"/>
      <c r="BA830" s="196"/>
      <c r="BB830" s="196"/>
      <c r="BC830" s="196"/>
      <c r="BD830" s="196"/>
      <c r="BE830" s="196"/>
      <c r="BF830" s="196"/>
      <c r="BG830" s="196"/>
      <c r="BH830" s="196"/>
      <c r="BI830" s="196"/>
      <c r="BJ830" s="196"/>
      <c r="BK830" s="196"/>
      <c r="BL830" s="196"/>
      <c r="BM830" s="196"/>
      <c r="BN830" s="196"/>
      <c r="BO830" s="196"/>
      <c r="BP830" s="196"/>
      <c r="BQ830" s="196"/>
      <c r="BR830" s="196"/>
      <c r="BS830" s="196"/>
      <c r="BT830" s="196"/>
      <c r="BU830" s="196"/>
      <c r="BV830" s="196"/>
      <c r="BW830" s="196"/>
      <c r="BX830" s="196"/>
      <c r="BY830" s="196"/>
      <c r="BZ830" s="196"/>
      <c r="CA830" s="196"/>
      <c r="CB830" s="196"/>
      <c r="CC830" s="196"/>
      <c r="CD830" s="196"/>
      <c r="CE830" s="196"/>
      <c r="CF830" s="196"/>
      <c r="CG830" s="196"/>
      <c r="CH830" s="196"/>
      <c r="CI830" s="196"/>
      <c r="CJ830" s="196"/>
      <c r="CK830" s="196"/>
      <c r="CL830" s="196"/>
      <c r="CM830" s="196"/>
      <c r="CN830" s="196"/>
      <c r="CO830" s="196"/>
      <c r="CP830" s="196"/>
      <c r="CQ830" s="196"/>
      <c r="CR830" s="196"/>
      <c r="CS830" s="196"/>
      <c r="CT830" s="196"/>
      <c r="CU830" s="196"/>
      <c r="CV830" s="196"/>
      <c r="CW830" s="196"/>
      <c r="CX830" s="196"/>
      <c r="CY830" s="196"/>
      <c r="CZ830" s="196"/>
      <c r="DA830" s="196"/>
      <c r="DB830" s="196"/>
      <c r="DC830" s="196"/>
      <c r="DD830" s="196"/>
      <c r="DE830" s="196"/>
      <c r="DF830" s="196"/>
      <c r="DG830" s="196"/>
      <c r="DH830" s="196"/>
      <c r="DI830" s="196"/>
      <c r="DJ830" s="196"/>
      <c r="DK830" s="196"/>
      <c r="DL830" s="196"/>
      <c r="DM830" s="196"/>
      <c r="DN830" s="196"/>
      <c r="DO830" s="196"/>
      <c r="DP830" s="196"/>
      <c r="DQ830" s="196"/>
      <c r="DR830" s="196"/>
      <c r="DS830" s="196"/>
      <c r="DT830" s="196"/>
      <c r="DU830" s="196"/>
      <c r="DV830" s="196"/>
      <c r="DW830" s="196"/>
      <c r="DX830" s="196"/>
      <c r="DY830" s="196"/>
      <c r="DZ830" s="196"/>
      <c r="EA830" s="196"/>
      <c r="EB830" s="196"/>
      <c r="EC830" s="196"/>
      <c r="ED830" s="196"/>
      <c r="EE830" s="196"/>
      <c r="EF830" s="196"/>
      <c r="EG830" s="196"/>
      <c r="EH830" s="196"/>
      <c r="EI830" s="196"/>
      <c r="EJ830" s="196"/>
      <c r="EK830" s="196"/>
      <c r="EL830" s="196"/>
      <c r="EM830" s="196"/>
      <c r="EN830" s="196"/>
      <c r="EO830" s="196"/>
      <c r="EP830" s="196"/>
      <c r="EQ830" s="196"/>
      <c r="ER830" s="196"/>
      <c r="ES830" s="196"/>
      <c r="ET830" s="196"/>
      <c r="EU830" s="196"/>
      <c r="EV830" s="196"/>
      <c r="EW830" s="196"/>
      <c r="EX830" s="196"/>
      <c r="EY830" s="196"/>
      <c r="EZ830" s="196"/>
      <c r="FA830" s="196"/>
      <c r="FB830" s="196"/>
      <c r="FC830" s="196"/>
      <c r="FD830" s="196"/>
      <c r="FE830" s="196"/>
      <c r="FF830" s="196"/>
      <c r="FG830" s="196"/>
      <c r="FH830" s="196"/>
      <c r="FI830" s="196"/>
      <c r="FJ830" s="196"/>
      <c r="FK830" s="196"/>
      <c r="FL830" s="196"/>
      <c r="FM830" s="196"/>
      <c r="FN830" s="196"/>
      <c r="FO830" s="196"/>
      <c r="FP830" s="196"/>
      <c r="FQ830" s="196"/>
      <c r="FR830" s="196"/>
      <c r="FS830" s="196"/>
      <c r="FT830" s="196"/>
      <c r="FU830" s="196"/>
      <c r="FV830" s="196"/>
      <c r="FW830" s="196"/>
      <c r="FX830" s="196"/>
      <c r="FY830" s="196"/>
      <c r="FZ830" s="196"/>
      <c r="GA830" s="196"/>
      <c r="GB830" s="196"/>
      <c r="GC830" s="196"/>
      <c r="GD830" s="196"/>
      <c r="GE830" s="196"/>
      <c r="GF830" s="196"/>
      <c r="GG830" s="196"/>
      <c r="GH830" s="196"/>
      <c r="GI830" s="196"/>
      <c r="GJ830" s="196"/>
      <c r="GK830" s="196"/>
      <c r="GL830" s="196"/>
      <c r="GM830" s="196"/>
      <c r="GN830" s="196"/>
      <c r="GO830" s="196"/>
      <c r="GP830" s="196"/>
      <c r="GQ830" s="196"/>
      <c r="GR830" s="196"/>
      <c r="GS830" s="196"/>
      <c r="GT830" s="196"/>
      <c r="GU830" s="196"/>
      <c r="GV830" s="196"/>
      <c r="GW830" s="196"/>
      <c r="GX830" s="196"/>
      <c r="GY830" s="196"/>
      <c r="GZ830" s="196"/>
      <c r="HA830" s="196"/>
      <c r="HB830" s="196"/>
      <c r="HC830" s="196"/>
      <c r="HD830" s="196"/>
      <c r="HE830" s="196"/>
      <c r="HF830" s="196"/>
      <c r="HG830" s="196"/>
      <c r="HH830" s="196"/>
      <c r="HI830" s="196"/>
      <c r="HJ830" s="196"/>
      <c r="HK830" s="196"/>
      <c r="HL830" s="196"/>
      <c r="HM830" s="196"/>
      <c r="HN830" s="196"/>
      <c r="HO830" s="196"/>
      <c r="HP830" s="196"/>
      <c r="HQ830" s="196"/>
      <c r="HR830" s="196"/>
      <c r="HS830" s="196"/>
      <c r="HT830" s="196"/>
      <c r="HU830" s="196"/>
      <c r="HV830" s="196"/>
      <c r="HW830" s="196"/>
      <c r="HX830" s="196"/>
      <c r="HY830" s="196"/>
      <c r="HZ830" s="196"/>
      <c r="IA830" s="196"/>
      <c r="IB830" s="196"/>
      <c r="IC830" s="196"/>
      <c r="ID830" s="196"/>
      <c r="IE830" s="196"/>
      <c r="IF830" s="196"/>
      <c r="IG830" s="196"/>
      <c r="IH830" s="196"/>
      <c r="II830" s="196"/>
      <c r="IJ830" s="196"/>
      <c r="IK830" s="196"/>
      <c r="IL830" s="196"/>
      <c r="IM830" s="196"/>
      <c r="IN830" s="196"/>
      <c r="IO830" s="196"/>
      <c r="IP830" s="196"/>
      <c r="IQ830" s="196"/>
      <c r="IR830" s="196"/>
      <c r="IS830" s="196"/>
      <c r="IT830" s="196"/>
      <c r="IU830" s="196"/>
      <c r="IV830" s="196"/>
      <c r="IW830" s="196"/>
      <c r="IX830" s="196"/>
      <c r="IY830" s="196"/>
      <c r="IZ830" s="196"/>
      <c r="JA830" s="196"/>
      <c r="JB830" s="196"/>
      <c r="JC830" s="196"/>
      <c r="JD830" s="196"/>
      <c r="JE830" s="196"/>
      <c r="JF830" s="196"/>
      <c r="JG830" s="196"/>
      <c r="JH830" s="196"/>
      <c r="JI830" s="196"/>
      <c r="JJ830" s="196"/>
      <c r="JK830" s="196"/>
      <c r="JL830" s="196"/>
      <c r="JM830" s="196"/>
      <c r="JN830" s="196"/>
      <c r="JO830" s="196"/>
      <c r="JP830" s="196"/>
      <c r="JQ830" s="196"/>
      <c r="JR830" s="196"/>
      <c r="JS830" s="196"/>
      <c r="JT830" s="196"/>
      <c r="JU830" s="196"/>
      <c r="JV830" s="196"/>
      <c r="JW830" s="196"/>
      <c r="JX830" s="196"/>
      <c r="JY830" s="196"/>
      <c r="JZ830" s="196"/>
      <c r="KA830" s="196"/>
      <c r="KB830" s="196"/>
      <c r="KC830" s="196"/>
      <c r="KD830" s="196"/>
      <c r="KE830" s="196"/>
      <c r="KF830" s="196"/>
      <c r="KG830" s="196"/>
      <c r="KH830" s="196"/>
      <c r="KI830" s="196"/>
      <c r="KJ830" s="196"/>
      <c r="KK830" s="196"/>
      <c r="KL830" s="196"/>
      <c r="KM830" s="196"/>
      <c r="KN830" s="196"/>
      <c r="KO830" s="196"/>
      <c r="KP830" s="196"/>
      <c r="KQ830" s="196"/>
      <c r="KR830" s="196"/>
      <c r="KS830" s="196"/>
      <c r="KT830" s="196"/>
      <c r="KU830" s="196"/>
      <c r="KV830" s="196"/>
      <c r="KW830" s="196"/>
      <c r="KX830" s="196"/>
      <c r="KY830" s="196"/>
      <c r="KZ830" s="196"/>
      <c r="LA830" s="196"/>
      <c r="LB830" s="196"/>
      <c r="LC830" s="196"/>
      <c r="LD830" s="196"/>
      <c r="LE830" s="196"/>
      <c r="LF830" s="196"/>
      <c r="LG830" s="196"/>
      <c r="LH830" s="196"/>
      <c r="LI830" s="196"/>
      <c r="LJ830" s="196"/>
      <c r="LK830" s="196"/>
      <c r="LL830" s="196"/>
      <c r="LM830" s="196"/>
      <c r="LN830" s="196"/>
      <c r="LO830" s="196"/>
      <c r="LP830" s="196"/>
      <c r="LQ830" s="196"/>
      <c r="LR830" s="196"/>
      <c r="LS830" s="196"/>
      <c r="LT830" s="196"/>
      <c r="LU830" s="196"/>
      <c r="LV830" s="196"/>
      <c r="LW830" s="196"/>
      <c r="LX830" s="196"/>
      <c r="LY830" s="196"/>
      <c r="LZ830" s="196"/>
      <c r="MA830" s="196"/>
      <c r="MB830" s="196"/>
      <c r="MC830" s="196"/>
      <c r="MD830" s="196"/>
      <c r="ME830" s="196"/>
      <c r="MF830" s="196"/>
      <c r="MG830" s="196"/>
      <c r="MH830" s="196"/>
      <c r="MI830" s="196"/>
      <c r="MJ830" s="196"/>
      <c r="MK830" s="196"/>
      <c r="ML830" s="196"/>
      <c r="MM830" s="196"/>
      <c r="MN830" s="196"/>
      <c r="MO830" s="196"/>
      <c r="MP830" s="196"/>
      <c r="MQ830" s="196"/>
      <c r="MR830" s="196"/>
      <c r="MS830" s="196"/>
      <c r="MT830" s="196"/>
      <c r="MU830" s="196"/>
      <c r="MV830" s="196"/>
      <c r="MW830" s="196"/>
      <c r="MX830" s="196"/>
      <c r="MY830" s="196"/>
      <c r="MZ830" s="196"/>
      <c r="NA830" s="196"/>
      <c r="NB830" s="196"/>
      <c r="NC830" s="196"/>
      <c r="ND830" s="196"/>
      <c r="NE830" s="196"/>
      <c r="NF830" s="196"/>
      <c r="NG830" s="196"/>
      <c r="NH830" s="196"/>
      <c r="NI830" s="196"/>
      <c r="NJ830" s="196"/>
      <c r="NK830" s="196"/>
      <c r="NL830" s="196"/>
      <c r="NM830" s="196"/>
      <c r="NN830" s="196"/>
      <c r="NO830" s="196"/>
      <c r="NP830" s="196"/>
      <c r="NQ830" s="196"/>
      <c r="NR830" s="196"/>
      <c r="NS830" s="196"/>
      <c r="NT830" s="196"/>
      <c r="NU830" s="196"/>
      <c r="NV830" s="196"/>
      <c r="NW830" s="196"/>
      <c r="NX830" s="196"/>
      <c r="NY830" s="196"/>
      <c r="NZ830" s="196"/>
      <c r="OA830" s="196"/>
      <c r="OB830" s="196"/>
      <c r="OC830" s="196"/>
      <c r="OD830" s="196"/>
      <c r="OE830" s="196"/>
      <c r="OF830" s="196"/>
      <c r="OG830" s="196"/>
      <c r="OH830" s="196"/>
      <c r="OI830" s="196"/>
      <c r="OJ830" s="196"/>
      <c r="OK830" s="196"/>
      <c r="OL830" s="196"/>
      <c r="AFC830" s="196"/>
      <c r="AFD830" s="196"/>
      <c r="AFE830" s="196"/>
      <c r="AFF830" s="196"/>
      <c r="AFG830" s="196"/>
      <c r="AFH830" s="196"/>
      <c r="AFI830" s="196"/>
      <c r="AFJ830" s="196"/>
      <c r="AFK830" s="196"/>
      <c r="AFL830" s="196"/>
      <c r="AFM830" s="196"/>
      <c r="AFN830" s="196"/>
      <c r="AFO830" s="196"/>
      <c r="AFP830" s="196"/>
      <c r="AFQ830" s="196"/>
      <c r="AFR830" s="196"/>
      <c r="AFS830" s="196"/>
      <c r="AFT830" s="196"/>
      <c r="AFU830" s="196"/>
      <c r="AFV830" s="196"/>
      <c r="AFW830" s="196"/>
      <c r="AFX830" s="196"/>
      <c r="AFY830" s="196"/>
      <c r="AFZ830" s="196"/>
      <c r="AGA830" s="196"/>
      <c r="AGB830" s="196"/>
      <c r="AGC830" s="196"/>
      <c r="AGD830" s="196"/>
      <c r="AGE830" s="196"/>
      <c r="AGF830" s="196"/>
      <c r="AGG830" s="196"/>
      <c r="AGH830" s="196"/>
      <c r="AGI830" s="196"/>
      <c r="AGJ830" s="196"/>
      <c r="AGK830" s="196"/>
      <c r="AGL830" s="196"/>
      <c r="AGM830" s="196"/>
      <c r="AGN830" s="196"/>
      <c r="AGO830" s="196"/>
      <c r="AGP830" s="196"/>
    </row>
    <row r="831" spans="1:874" ht="15.75" customHeight="1" x14ac:dyDescent="0.25">
      <c r="A831" s="196"/>
      <c r="B831" s="196"/>
      <c r="C831" s="196"/>
      <c r="D831" s="196"/>
      <c r="E831" s="196"/>
      <c r="F831" s="196"/>
      <c r="G831" s="196"/>
      <c r="H831" s="196"/>
      <c r="I831" s="196"/>
      <c r="J831" s="196"/>
      <c r="K831" s="196"/>
      <c r="L831" s="206"/>
      <c r="M831" s="196"/>
      <c r="N831" s="196"/>
      <c r="O831" s="196"/>
      <c r="P831" s="196"/>
      <c r="Q831" s="196"/>
      <c r="R831" s="196"/>
      <c r="S831" s="196"/>
      <c r="T831" s="196"/>
      <c r="U831" s="196"/>
      <c r="V831" s="196"/>
      <c r="W831" s="196"/>
      <c r="X831" s="196"/>
      <c r="Y831" s="196"/>
      <c r="Z831" s="196"/>
      <c r="AA831" s="196"/>
      <c r="AB831" s="196"/>
      <c r="AC831" s="196"/>
      <c r="AD831" s="196"/>
      <c r="AE831" s="196"/>
      <c r="AF831" s="196"/>
      <c r="AG831" s="196"/>
      <c r="AH831" s="196"/>
      <c r="AI831" s="196"/>
      <c r="AJ831" s="196"/>
      <c r="AK831" s="196"/>
      <c r="AL831" s="196"/>
      <c r="AM831" s="196"/>
      <c r="AN831" s="196"/>
      <c r="AO831" s="196"/>
      <c r="AP831" s="196"/>
      <c r="AQ831" s="196"/>
      <c r="AR831" s="196"/>
      <c r="AS831" s="196"/>
      <c r="AT831" s="196"/>
      <c r="AU831" s="196"/>
      <c r="AV831" s="196"/>
      <c r="AW831" s="196"/>
      <c r="AX831" s="196"/>
      <c r="AY831" s="196"/>
      <c r="AZ831" s="196"/>
      <c r="BA831" s="196"/>
      <c r="BB831" s="196"/>
      <c r="BC831" s="196"/>
      <c r="BD831" s="196"/>
      <c r="BE831" s="196"/>
      <c r="BF831" s="196"/>
      <c r="BG831" s="196"/>
      <c r="BH831" s="196"/>
      <c r="BI831" s="196"/>
      <c r="BJ831" s="196"/>
      <c r="BK831" s="196"/>
      <c r="BL831" s="196"/>
      <c r="BM831" s="196"/>
      <c r="BN831" s="196"/>
      <c r="BO831" s="196"/>
      <c r="BP831" s="196"/>
      <c r="BQ831" s="196"/>
      <c r="BR831" s="196"/>
      <c r="BS831" s="196"/>
      <c r="BT831" s="196"/>
      <c r="BU831" s="196"/>
      <c r="BV831" s="196"/>
      <c r="BW831" s="196"/>
      <c r="BX831" s="196"/>
      <c r="BY831" s="196"/>
      <c r="BZ831" s="196"/>
      <c r="CA831" s="196"/>
      <c r="CB831" s="196"/>
      <c r="CC831" s="196"/>
      <c r="CD831" s="196"/>
      <c r="CE831" s="196"/>
      <c r="CF831" s="196"/>
      <c r="CG831" s="196"/>
      <c r="CH831" s="196"/>
      <c r="CI831" s="196"/>
      <c r="CJ831" s="196"/>
      <c r="CK831" s="196"/>
      <c r="CL831" s="196"/>
      <c r="CM831" s="196"/>
      <c r="CN831" s="196"/>
      <c r="CO831" s="196"/>
      <c r="CP831" s="196"/>
      <c r="CQ831" s="196"/>
      <c r="CR831" s="196"/>
      <c r="CS831" s="196"/>
      <c r="CT831" s="196"/>
      <c r="CU831" s="196"/>
      <c r="CV831" s="196"/>
      <c r="CW831" s="196"/>
      <c r="CX831" s="196"/>
      <c r="CY831" s="196"/>
      <c r="CZ831" s="196"/>
      <c r="DA831" s="196"/>
      <c r="DB831" s="196"/>
      <c r="DC831" s="196"/>
      <c r="DD831" s="196"/>
      <c r="DE831" s="196"/>
      <c r="DF831" s="196"/>
      <c r="DG831" s="196"/>
      <c r="DH831" s="196"/>
      <c r="DI831" s="196"/>
      <c r="DJ831" s="196"/>
      <c r="DK831" s="196"/>
      <c r="DL831" s="196"/>
      <c r="DM831" s="196"/>
      <c r="DN831" s="196"/>
      <c r="DO831" s="196"/>
      <c r="DP831" s="196"/>
      <c r="DQ831" s="196"/>
      <c r="DR831" s="196"/>
      <c r="DS831" s="196"/>
      <c r="DT831" s="196"/>
      <c r="DU831" s="196"/>
      <c r="DV831" s="196"/>
      <c r="DW831" s="196"/>
      <c r="DX831" s="196"/>
      <c r="DY831" s="196"/>
      <c r="DZ831" s="196"/>
      <c r="EA831" s="196"/>
      <c r="EB831" s="196"/>
      <c r="EC831" s="196"/>
      <c r="ED831" s="196"/>
      <c r="EE831" s="196"/>
      <c r="EF831" s="196"/>
      <c r="EG831" s="196"/>
      <c r="EH831" s="196"/>
      <c r="EI831" s="196"/>
      <c r="EJ831" s="196"/>
      <c r="EK831" s="196"/>
      <c r="EL831" s="196"/>
      <c r="EM831" s="196"/>
      <c r="EN831" s="196"/>
      <c r="EO831" s="196"/>
      <c r="EP831" s="196"/>
      <c r="EQ831" s="196"/>
      <c r="ER831" s="196"/>
      <c r="ES831" s="196"/>
      <c r="ET831" s="196"/>
      <c r="EU831" s="196"/>
      <c r="EV831" s="196"/>
      <c r="EW831" s="196"/>
      <c r="EX831" s="196"/>
      <c r="EY831" s="196"/>
      <c r="EZ831" s="196"/>
      <c r="FA831" s="196"/>
      <c r="FB831" s="196"/>
      <c r="FC831" s="196"/>
      <c r="FD831" s="196"/>
      <c r="FE831" s="196"/>
      <c r="FF831" s="196"/>
      <c r="FG831" s="196"/>
      <c r="FH831" s="196"/>
      <c r="FI831" s="196"/>
      <c r="FJ831" s="196"/>
      <c r="FK831" s="196"/>
      <c r="FL831" s="196"/>
      <c r="FM831" s="196"/>
      <c r="FN831" s="196"/>
      <c r="FO831" s="196"/>
      <c r="FP831" s="196"/>
      <c r="FQ831" s="196"/>
      <c r="FR831" s="196"/>
      <c r="FS831" s="196"/>
      <c r="FT831" s="196"/>
      <c r="FU831" s="196"/>
      <c r="FV831" s="196"/>
      <c r="FW831" s="196"/>
      <c r="FX831" s="196"/>
      <c r="FY831" s="196"/>
      <c r="FZ831" s="196"/>
      <c r="GA831" s="196"/>
      <c r="GB831" s="196"/>
      <c r="GC831" s="196"/>
      <c r="GD831" s="196"/>
      <c r="GE831" s="196"/>
      <c r="GF831" s="196"/>
      <c r="GG831" s="196"/>
      <c r="GH831" s="196"/>
      <c r="GI831" s="196"/>
      <c r="GJ831" s="196"/>
      <c r="GK831" s="196"/>
      <c r="GL831" s="196"/>
      <c r="GM831" s="196"/>
      <c r="GN831" s="196"/>
      <c r="GO831" s="196"/>
      <c r="GP831" s="196"/>
      <c r="GQ831" s="196"/>
      <c r="GR831" s="196"/>
      <c r="GS831" s="196"/>
      <c r="GT831" s="196"/>
      <c r="GU831" s="196"/>
      <c r="GV831" s="196"/>
      <c r="GW831" s="196"/>
      <c r="GX831" s="196"/>
      <c r="GY831" s="196"/>
      <c r="GZ831" s="196"/>
      <c r="HA831" s="196"/>
      <c r="HB831" s="196"/>
      <c r="HC831" s="196"/>
      <c r="HD831" s="196"/>
      <c r="HE831" s="196"/>
      <c r="HF831" s="196"/>
      <c r="HG831" s="196"/>
      <c r="HH831" s="196"/>
      <c r="HI831" s="196"/>
      <c r="HJ831" s="196"/>
      <c r="HK831" s="196"/>
      <c r="HL831" s="196"/>
      <c r="HM831" s="196"/>
      <c r="HN831" s="196"/>
      <c r="HO831" s="196"/>
      <c r="HP831" s="196"/>
      <c r="HQ831" s="196"/>
      <c r="HR831" s="196"/>
      <c r="HS831" s="196"/>
      <c r="HT831" s="196"/>
      <c r="HU831" s="196"/>
      <c r="HV831" s="196"/>
      <c r="HW831" s="196"/>
      <c r="HX831" s="196"/>
      <c r="HY831" s="196"/>
      <c r="HZ831" s="196"/>
      <c r="IA831" s="196"/>
      <c r="IB831" s="196"/>
      <c r="IC831" s="196"/>
      <c r="ID831" s="196"/>
      <c r="IE831" s="196"/>
      <c r="IF831" s="196"/>
      <c r="IG831" s="196"/>
      <c r="IH831" s="196"/>
      <c r="II831" s="196"/>
      <c r="IJ831" s="196"/>
      <c r="IK831" s="196"/>
      <c r="IL831" s="196"/>
      <c r="IM831" s="196"/>
      <c r="IN831" s="196"/>
      <c r="IO831" s="196"/>
      <c r="IP831" s="196"/>
      <c r="IQ831" s="196"/>
      <c r="IR831" s="196"/>
      <c r="IS831" s="196"/>
      <c r="IT831" s="196"/>
      <c r="IU831" s="196"/>
      <c r="IV831" s="196"/>
      <c r="IW831" s="196"/>
      <c r="IX831" s="196"/>
      <c r="IY831" s="196"/>
      <c r="IZ831" s="196"/>
      <c r="JA831" s="196"/>
      <c r="JB831" s="196"/>
      <c r="JC831" s="196"/>
      <c r="JD831" s="196"/>
      <c r="JE831" s="196"/>
      <c r="JF831" s="196"/>
      <c r="JG831" s="196"/>
      <c r="JH831" s="196"/>
      <c r="JI831" s="196"/>
      <c r="JJ831" s="196"/>
      <c r="JK831" s="196"/>
      <c r="JL831" s="196"/>
      <c r="JM831" s="196"/>
      <c r="JN831" s="196"/>
      <c r="JO831" s="196"/>
      <c r="JP831" s="196"/>
      <c r="JQ831" s="196"/>
      <c r="JR831" s="196"/>
      <c r="JS831" s="196"/>
      <c r="JT831" s="196"/>
      <c r="JU831" s="196"/>
      <c r="JV831" s="196"/>
      <c r="JW831" s="196"/>
      <c r="JX831" s="196"/>
      <c r="JY831" s="196"/>
      <c r="JZ831" s="196"/>
      <c r="KA831" s="196"/>
      <c r="KB831" s="196"/>
      <c r="KC831" s="196"/>
      <c r="KD831" s="196"/>
      <c r="KE831" s="196"/>
      <c r="KF831" s="196"/>
      <c r="KG831" s="196"/>
      <c r="KH831" s="196"/>
      <c r="KI831" s="196"/>
      <c r="KJ831" s="196"/>
      <c r="KK831" s="196"/>
      <c r="KL831" s="196"/>
      <c r="KM831" s="196"/>
      <c r="KN831" s="196"/>
      <c r="KO831" s="196"/>
      <c r="KP831" s="196"/>
      <c r="KQ831" s="196"/>
      <c r="KR831" s="196"/>
      <c r="KS831" s="196"/>
      <c r="KT831" s="196"/>
      <c r="KU831" s="196"/>
      <c r="KV831" s="196"/>
      <c r="KW831" s="196"/>
      <c r="KX831" s="196"/>
      <c r="KY831" s="196"/>
      <c r="KZ831" s="196"/>
      <c r="LA831" s="196"/>
      <c r="LB831" s="196"/>
      <c r="LC831" s="196"/>
      <c r="LD831" s="196"/>
      <c r="LE831" s="196"/>
      <c r="LF831" s="196"/>
      <c r="LG831" s="196"/>
      <c r="LH831" s="196"/>
      <c r="LI831" s="196"/>
      <c r="LJ831" s="196"/>
      <c r="LK831" s="196"/>
      <c r="LL831" s="196"/>
      <c r="LM831" s="196"/>
      <c r="LN831" s="196"/>
      <c r="LO831" s="196"/>
      <c r="LP831" s="196"/>
      <c r="LQ831" s="196"/>
      <c r="LR831" s="196"/>
      <c r="LS831" s="196"/>
      <c r="LT831" s="196"/>
      <c r="LU831" s="196"/>
      <c r="LV831" s="196"/>
      <c r="LW831" s="196"/>
      <c r="LX831" s="196"/>
      <c r="LY831" s="196"/>
      <c r="LZ831" s="196"/>
      <c r="MA831" s="196"/>
      <c r="MB831" s="196"/>
      <c r="MC831" s="196"/>
      <c r="MD831" s="196"/>
      <c r="ME831" s="196"/>
      <c r="MF831" s="196"/>
      <c r="MG831" s="196"/>
      <c r="MH831" s="196"/>
      <c r="MI831" s="196"/>
      <c r="MJ831" s="196"/>
      <c r="MK831" s="196"/>
      <c r="ML831" s="196"/>
      <c r="MM831" s="196"/>
      <c r="MN831" s="196"/>
      <c r="MO831" s="196"/>
      <c r="MP831" s="196"/>
      <c r="MQ831" s="196"/>
      <c r="MR831" s="196"/>
      <c r="MS831" s="196"/>
      <c r="MT831" s="196"/>
      <c r="MU831" s="196"/>
      <c r="MV831" s="196"/>
      <c r="MW831" s="196"/>
      <c r="MX831" s="196"/>
      <c r="MY831" s="196"/>
      <c r="MZ831" s="196"/>
      <c r="NA831" s="196"/>
      <c r="NB831" s="196"/>
      <c r="NC831" s="196"/>
      <c r="ND831" s="196"/>
      <c r="NE831" s="196"/>
      <c r="NF831" s="196"/>
      <c r="NG831" s="196"/>
      <c r="NH831" s="196"/>
      <c r="NI831" s="196"/>
      <c r="NJ831" s="196"/>
      <c r="NK831" s="196"/>
      <c r="NL831" s="196"/>
      <c r="NM831" s="196"/>
      <c r="NN831" s="196"/>
      <c r="NO831" s="196"/>
      <c r="NP831" s="196"/>
      <c r="NQ831" s="196"/>
      <c r="NR831" s="196"/>
      <c r="NS831" s="196"/>
      <c r="NT831" s="196"/>
      <c r="NU831" s="196"/>
      <c r="NV831" s="196"/>
      <c r="NW831" s="196"/>
      <c r="NX831" s="196"/>
      <c r="NY831" s="196"/>
      <c r="NZ831" s="196"/>
      <c r="OA831" s="196"/>
      <c r="OB831" s="196"/>
      <c r="OC831" s="196"/>
      <c r="OD831" s="196"/>
      <c r="OE831" s="196"/>
      <c r="OF831" s="196"/>
      <c r="OG831" s="196"/>
      <c r="OH831" s="196"/>
      <c r="OI831" s="196"/>
      <c r="OJ831" s="196"/>
      <c r="OK831" s="196"/>
      <c r="OL831" s="196"/>
      <c r="AFC831" s="196"/>
      <c r="AFD831" s="196"/>
      <c r="AFE831" s="196"/>
      <c r="AFF831" s="196"/>
      <c r="AFG831" s="196"/>
      <c r="AFH831" s="196"/>
      <c r="AFI831" s="196"/>
      <c r="AFJ831" s="196"/>
      <c r="AFK831" s="196"/>
      <c r="AFL831" s="196"/>
      <c r="AFM831" s="196"/>
      <c r="AFN831" s="196"/>
      <c r="AFO831" s="196"/>
      <c r="AFP831" s="196"/>
      <c r="AFQ831" s="196"/>
      <c r="AFR831" s="196"/>
      <c r="AFS831" s="196"/>
      <c r="AFT831" s="196"/>
      <c r="AFU831" s="196"/>
      <c r="AFV831" s="196"/>
      <c r="AFW831" s="196"/>
      <c r="AFX831" s="196"/>
      <c r="AFY831" s="196"/>
      <c r="AFZ831" s="196"/>
      <c r="AGA831" s="196"/>
      <c r="AGB831" s="196"/>
      <c r="AGC831" s="196"/>
      <c r="AGD831" s="196"/>
      <c r="AGE831" s="196"/>
      <c r="AGF831" s="196"/>
      <c r="AGG831" s="196"/>
      <c r="AGH831" s="196"/>
      <c r="AGI831" s="196"/>
      <c r="AGJ831" s="196"/>
      <c r="AGK831" s="196"/>
      <c r="AGL831" s="196"/>
      <c r="AGM831" s="196"/>
      <c r="AGN831" s="196"/>
      <c r="AGO831" s="196"/>
      <c r="AGP831" s="196"/>
    </row>
    <row r="832" spans="1:874" ht="15.75" customHeight="1" x14ac:dyDescent="0.25">
      <c r="A832" s="196"/>
      <c r="B832" s="196"/>
      <c r="C832" s="196"/>
      <c r="D832" s="196"/>
      <c r="E832" s="196"/>
      <c r="F832" s="196"/>
      <c r="G832" s="196"/>
      <c r="H832" s="196"/>
      <c r="I832" s="196"/>
      <c r="J832" s="196"/>
      <c r="K832" s="196"/>
      <c r="L832" s="206"/>
      <c r="M832" s="196"/>
      <c r="N832" s="196"/>
      <c r="O832" s="196"/>
      <c r="P832" s="196"/>
      <c r="Q832" s="196"/>
      <c r="R832" s="196"/>
      <c r="S832" s="196"/>
      <c r="T832" s="196"/>
      <c r="U832" s="196"/>
      <c r="V832" s="196"/>
      <c r="W832" s="196"/>
      <c r="X832" s="196"/>
      <c r="Y832" s="196"/>
      <c r="Z832" s="196"/>
      <c r="AA832" s="196"/>
      <c r="AB832" s="196"/>
      <c r="AC832" s="196"/>
      <c r="AD832" s="196"/>
      <c r="AE832" s="196"/>
      <c r="AF832" s="196"/>
      <c r="AG832" s="196"/>
      <c r="AH832" s="196"/>
      <c r="AI832" s="196"/>
      <c r="AJ832" s="196"/>
      <c r="AK832" s="196"/>
      <c r="AL832" s="196"/>
      <c r="AM832" s="196"/>
      <c r="AN832" s="196"/>
      <c r="AO832" s="196"/>
      <c r="AP832" s="196"/>
      <c r="AQ832" s="196"/>
      <c r="AR832" s="196"/>
      <c r="AS832" s="196"/>
      <c r="AT832" s="196"/>
      <c r="AU832" s="196"/>
      <c r="AV832" s="196"/>
      <c r="AW832" s="196"/>
      <c r="AX832" s="196"/>
      <c r="AY832" s="196"/>
      <c r="AZ832" s="196"/>
      <c r="BA832" s="196"/>
      <c r="BB832" s="196"/>
      <c r="BC832" s="196"/>
      <c r="BD832" s="196"/>
      <c r="BE832" s="196"/>
      <c r="BF832" s="196"/>
      <c r="BG832" s="196"/>
      <c r="BH832" s="196"/>
      <c r="BI832" s="196"/>
      <c r="BJ832" s="196"/>
      <c r="BK832" s="196"/>
      <c r="BL832" s="196"/>
      <c r="BM832" s="196"/>
      <c r="BN832" s="196"/>
      <c r="BO832" s="196"/>
      <c r="BP832" s="196"/>
      <c r="BQ832" s="196"/>
      <c r="BR832" s="196"/>
      <c r="BS832" s="196"/>
      <c r="BT832" s="196"/>
      <c r="BU832" s="196"/>
      <c r="BV832" s="196"/>
      <c r="BW832" s="196"/>
      <c r="BX832" s="196"/>
      <c r="BY832" s="196"/>
      <c r="BZ832" s="196"/>
      <c r="CA832" s="196"/>
      <c r="CB832" s="196"/>
      <c r="CC832" s="196"/>
      <c r="CD832" s="196"/>
      <c r="CE832" s="196"/>
      <c r="CF832" s="196"/>
      <c r="CG832" s="196"/>
      <c r="CH832" s="196"/>
      <c r="CI832" s="196"/>
      <c r="CJ832" s="196"/>
      <c r="CK832" s="196"/>
      <c r="CL832" s="196"/>
      <c r="CM832" s="196"/>
      <c r="CN832" s="196"/>
      <c r="CO832" s="196"/>
      <c r="CP832" s="196"/>
      <c r="CQ832" s="196"/>
      <c r="CR832" s="196"/>
      <c r="CS832" s="196"/>
      <c r="CT832" s="196"/>
      <c r="CU832" s="196"/>
      <c r="CV832" s="196"/>
      <c r="CW832" s="196"/>
      <c r="CX832" s="196"/>
      <c r="CY832" s="196"/>
      <c r="CZ832" s="196"/>
      <c r="DA832" s="196"/>
      <c r="DB832" s="196"/>
      <c r="DC832" s="196"/>
      <c r="DD832" s="196"/>
      <c r="DE832" s="196"/>
      <c r="DF832" s="196"/>
      <c r="DG832" s="196"/>
      <c r="DH832" s="196"/>
      <c r="DI832" s="196"/>
      <c r="DJ832" s="196"/>
      <c r="DK832" s="196"/>
      <c r="DL832" s="196"/>
      <c r="DM832" s="196"/>
      <c r="DN832" s="196"/>
      <c r="DO832" s="196"/>
      <c r="DP832" s="196"/>
      <c r="DQ832" s="196"/>
      <c r="DR832" s="196"/>
      <c r="DS832" s="196"/>
      <c r="DT832" s="196"/>
      <c r="DU832" s="196"/>
      <c r="DV832" s="196"/>
      <c r="DW832" s="196"/>
      <c r="DX832" s="196"/>
      <c r="DY832" s="196"/>
      <c r="DZ832" s="196"/>
      <c r="EA832" s="196"/>
      <c r="EB832" s="196"/>
      <c r="EC832" s="196"/>
      <c r="ED832" s="196"/>
      <c r="EE832" s="196"/>
      <c r="EF832" s="196"/>
      <c r="EG832" s="196"/>
      <c r="EH832" s="196"/>
      <c r="EI832" s="196"/>
      <c r="EJ832" s="196"/>
      <c r="EK832" s="196"/>
      <c r="EL832" s="196"/>
      <c r="EM832" s="196"/>
      <c r="EN832" s="196"/>
      <c r="EO832" s="196"/>
      <c r="EP832" s="196"/>
      <c r="EQ832" s="196"/>
      <c r="ER832" s="196"/>
      <c r="ES832" s="196"/>
      <c r="ET832" s="196"/>
      <c r="EU832" s="196"/>
      <c r="EV832" s="196"/>
      <c r="EW832" s="196"/>
      <c r="EX832" s="196"/>
      <c r="EY832" s="196"/>
      <c r="EZ832" s="196"/>
      <c r="FA832" s="196"/>
      <c r="FB832" s="196"/>
      <c r="FC832" s="196"/>
      <c r="FD832" s="196"/>
      <c r="FE832" s="196"/>
      <c r="FF832" s="196"/>
      <c r="FG832" s="196"/>
      <c r="FH832" s="196"/>
      <c r="FI832" s="196"/>
      <c r="FJ832" s="196"/>
      <c r="FK832" s="196"/>
      <c r="FL832" s="196"/>
      <c r="FM832" s="196"/>
      <c r="FN832" s="196"/>
      <c r="FO832" s="196"/>
      <c r="FP832" s="196"/>
      <c r="FQ832" s="196"/>
      <c r="FR832" s="196"/>
      <c r="FS832" s="196"/>
      <c r="FT832" s="196"/>
      <c r="FU832" s="196"/>
      <c r="FV832" s="196"/>
      <c r="FW832" s="196"/>
      <c r="FX832" s="196"/>
      <c r="FY832" s="196"/>
      <c r="FZ832" s="196"/>
      <c r="GA832" s="196"/>
      <c r="GB832" s="196"/>
      <c r="GC832" s="196"/>
      <c r="GD832" s="196"/>
      <c r="GE832" s="196"/>
      <c r="GF832" s="196"/>
      <c r="GG832" s="196"/>
      <c r="GH832" s="196"/>
      <c r="GI832" s="196"/>
      <c r="GJ832" s="196"/>
      <c r="GK832" s="196"/>
      <c r="GL832" s="196"/>
      <c r="GM832" s="196"/>
      <c r="GN832" s="196"/>
      <c r="GO832" s="196"/>
      <c r="GP832" s="196"/>
      <c r="GQ832" s="196"/>
      <c r="GR832" s="196"/>
      <c r="GS832" s="196"/>
      <c r="GT832" s="196"/>
      <c r="GU832" s="196"/>
      <c r="GV832" s="196"/>
      <c r="GW832" s="196"/>
      <c r="GX832" s="196"/>
      <c r="GY832" s="196"/>
      <c r="GZ832" s="196"/>
      <c r="HA832" s="196"/>
      <c r="HB832" s="196"/>
      <c r="HC832" s="196"/>
      <c r="HD832" s="196"/>
      <c r="HE832" s="196"/>
      <c r="HF832" s="196"/>
      <c r="HG832" s="196"/>
      <c r="HH832" s="196"/>
      <c r="HI832" s="196"/>
      <c r="HJ832" s="196"/>
      <c r="HK832" s="196"/>
      <c r="HL832" s="196"/>
      <c r="HM832" s="196"/>
      <c r="HN832" s="196"/>
      <c r="HO832" s="196"/>
      <c r="HP832" s="196"/>
      <c r="HQ832" s="196"/>
      <c r="HR832" s="196"/>
      <c r="HS832" s="196"/>
      <c r="HT832" s="196"/>
      <c r="HU832" s="196"/>
      <c r="HV832" s="196"/>
      <c r="HW832" s="196"/>
      <c r="HX832" s="196"/>
      <c r="HY832" s="196"/>
      <c r="HZ832" s="196"/>
      <c r="IA832" s="196"/>
      <c r="IB832" s="196"/>
      <c r="IC832" s="196"/>
      <c r="ID832" s="196"/>
      <c r="IE832" s="196"/>
      <c r="IF832" s="196"/>
      <c r="IG832" s="196"/>
      <c r="IH832" s="196"/>
      <c r="II832" s="196"/>
      <c r="IJ832" s="196"/>
      <c r="IK832" s="196"/>
      <c r="IL832" s="196"/>
      <c r="IM832" s="196"/>
      <c r="IN832" s="196"/>
      <c r="IO832" s="196"/>
      <c r="IP832" s="196"/>
      <c r="IQ832" s="196"/>
      <c r="IR832" s="196"/>
      <c r="IS832" s="196"/>
      <c r="IT832" s="196"/>
      <c r="IU832" s="196"/>
      <c r="IV832" s="196"/>
      <c r="IW832" s="196"/>
      <c r="IX832" s="196"/>
      <c r="IY832" s="196"/>
      <c r="IZ832" s="196"/>
      <c r="JA832" s="196"/>
      <c r="JB832" s="196"/>
      <c r="JC832" s="196"/>
      <c r="JD832" s="196"/>
      <c r="JE832" s="196"/>
      <c r="JF832" s="196"/>
      <c r="JG832" s="196"/>
      <c r="JH832" s="196"/>
      <c r="JI832" s="196"/>
      <c r="JJ832" s="196"/>
      <c r="JK832" s="196"/>
      <c r="JL832" s="196"/>
      <c r="JM832" s="196"/>
      <c r="JN832" s="196"/>
      <c r="JO832" s="196"/>
      <c r="JP832" s="196"/>
      <c r="JQ832" s="196"/>
      <c r="JR832" s="196"/>
      <c r="JS832" s="196"/>
      <c r="JT832" s="196"/>
      <c r="JU832" s="196"/>
      <c r="JV832" s="196"/>
      <c r="JW832" s="196"/>
      <c r="JX832" s="196"/>
      <c r="JY832" s="196"/>
      <c r="JZ832" s="196"/>
      <c r="KA832" s="196"/>
      <c r="KB832" s="196"/>
      <c r="KC832" s="196"/>
      <c r="KD832" s="196"/>
      <c r="KE832" s="196"/>
      <c r="KF832" s="196"/>
      <c r="KG832" s="196"/>
      <c r="KH832" s="196"/>
      <c r="KI832" s="196"/>
      <c r="KJ832" s="196"/>
      <c r="KK832" s="196"/>
      <c r="KL832" s="196"/>
      <c r="KM832" s="196"/>
      <c r="KN832" s="196"/>
      <c r="KO832" s="196"/>
      <c r="KP832" s="196"/>
      <c r="KQ832" s="196"/>
      <c r="KR832" s="196"/>
      <c r="KS832" s="196"/>
      <c r="KT832" s="196"/>
      <c r="KU832" s="196"/>
      <c r="KV832" s="196"/>
      <c r="KW832" s="196"/>
      <c r="KX832" s="196"/>
      <c r="KY832" s="196"/>
      <c r="KZ832" s="196"/>
      <c r="LA832" s="196"/>
      <c r="LB832" s="196"/>
      <c r="LC832" s="196"/>
      <c r="LD832" s="196"/>
      <c r="LE832" s="196"/>
      <c r="LF832" s="196"/>
      <c r="LG832" s="196"/>
      <c r="LH832" s="196"/>
      <c r="LI832" s="196"/>
      <c r="LJ832" s="196"/>
      <c r="LK832" s="196"/>
      <c r="LL832" s="196"/>
      <c r="LM832" s="196"/>
      <c r="LN832" s="196"/>
      <c r="LO832" s="196"/>
      <c r="LP832" s="196"/>
      <c r="LQ832" s="196"/>
      <c r="LR832" s="196"/>
      <c r="LS832" s="196"/>
      <c r="LT832" s="196"/>
      <c r="LU832" s="196"/>
      <c r="LV832" s="196"/>
      <c r="LW832" s="196"/>
      <c r="LX832" s="196"/>
      <c r="LY832" s="196"/>
      <c r="LZ832" s="196"/>
      <c r="MA832" s="196"/>
      <c r="MB832" s="196"/>
      <c r="MC832" s="196"/>
      <c r="MD832" s="196"/>
      <c r="ME832" s="196"/>
      <c r="MF832" s="196"/>
      <c r="MG832" s="196"/>
      <c r="MH832" s="196"/>
      <c r="MI832" s="196"/>
      <c r="MJ832" s="196"/>
      <c r="MK832" s="196"/>
      <c r="ML832" s="196"/>
      <c r="MM832" s="196"/>
      <c r="MN832" s="196"/>
      <c r="MO832" s="196"/>
      <c r="MP832" s="196"/>
      <c r="MQ832" s="196"/>
      <c r="MR832" s="196"/>
      <c r="MS832" s="196"/>
      <c r="MT832" s="196"/>
      <c r="MU832" s="196"/>
      <c r="MV832" s="196"/>
      <c r="MW832" s="196"/>
      <c r="MX832" s="196"/>
      <c r="MY832" s="196"/>
      <c r="MZ832" s="196"/>
      <c r="NA832" s="196"/>
      <c r="NB832" s="196"/>
      <c r="NC832" s="196"/>
      <c r="ND832" s="196"/>
      <c r="NE832" s="196"/>
      <c r="NF832" s="196"/>
      <c r="NG832" s="196"/>
      <c r="NH832" s="196"/>
      <c r="NI832" s="196"/>
      <c r="NJ832" s="196"/>
      <c r="NK832" s="196"/>
      <c r="NL832" s="196"/>
      <c r="NM832" s="196"/>
      <c r="NN832" s="196"/>
      <c r="NO832" s="196"/>
      <c r="NP832" s="196"/>
      <c r="NQ832" s="196"/>
      <c r="NR832" s="196"/>
      <c r="NS832" s="196"/>
      <c r="NT832" s="196"/>
      <c r="NU832" s="196"/>
      <c r="NV832" s="196"/>
      <c r="NW832" s="196"/>
      <c r="NX832" s="196"/>
      <c r="NY832" s="196"/>
      <c r="NZ832" s="196"/>
      <c r="OA832" s="196"/>
      <c r="OB832" s="196"/>
      <c r="OC832" s="196"/>
      <c r="OD832" s="196"/>
      <c r="OE832" s="196"/>
      <c r="OF832" s="196"/>
      <c r="OG832" s="196"/>
      <c r="OH832" s="196"/>
      <c r="OI832" s="196"/>
      <c r="OJ832" s="196"/>
      <c r="OK832" s="196"/>
      <c r="OL832" s="196"/>
      <c r="AFC832" s="196"/>
      <c r="AFD832" s="196"/>
      <c r="AFE832" s="196"/>
      <c r="AFF832" s="196"/>
      <c r="AFG832" s="196"/>
      <c r="AFH832" s="196"/>
      <c r="AFI832" s="196"/>
      <c r="AFJ832" s="196"/>
      <c r="AFK832" s="196"/>
      <c r="AFL832" s="196"/>
      <c r="AFM832" s="196"/>
      <c r="AFN832" s="196"/>
      <c r="AFO832" s="196"/>
      <c r="AFP832" s="196"/>
      <c r="AFQ832" s="196"/>
      <c r="AFR832" s="196"/>
      <c r="AFS832" s="196"/>
      <c r="AFT832" s="196"/>
      <c r="AFU832" s="196"/>
      <c r="AFV832" s="196"/>
      <c r="AFW832" s="196"/>
      <c r="AFX832" s="196"/>
      <c r="AFY832" s="196"/>
      <c r="AFZ832" s="196"/>
      <c r="AGA832" s="196"/>
      <c r="AGB832" s="196"/>
      <c r="AGC832" s="196"/>
      <c r="AGD832" s="196"/>
      <c r="AGE832" s="196"/>
      <c r="AGF832" s="196"/>
      <c r="AGG832" s="196"/>
      <c r="AGH832" s="196"/>
      <c r="AGI832" s="196"/>
      <c r="AGJ832" s="196"/>
      <c r="AGK832" s="196"/>
      <c r="AGL832" s="196"/>
      <c r="AGM832" s="196"/>
      <c r="AGN832" s="196"/>
      <c r="AGO832" s="196"/>
      <c r="AGP832" s="196"/>
    </row>
    <row r="833" spans="1:874" ht="15.75" customHeight="1" x14ac:dyDescent="0.25">
      <c r="A833" s="196"/>
      <c r="B833" s="196"/>
      <c r="C833" s="196"/>
      <c r="D833" s="196"/>
      <c r="E833" s="196"/>
      <c r="F833" s="196"/>
      <c r="G833" s="196"/>
      <c r="H833" s="196"/>
      <c r="I833" s="196"/>
      <c r="J833" s="196"/>
      <c r="K833" s="196"/>
      <c r="L833" s="206"/>
      <c r="M833" s="196"/>
      <c r="N833" s="196"/>
      <c r="O833" s="196"/>
      <c r="P833" s="196"/>
      <c r="Q833" s="196"/>
      <c r="R833" s="196"/>
      <c r="S833" s="196"/>
      <c r="T833" s="196"/>
      <c r="U833" s="196"/>
      <c r="V833" s="196"/>
      <c r="W833" s="196"/>
      <c r="X833" s="196"/>
      <c r="Y833" s="196"/>
      <c r="Z833" s="196"/>
      <c r="AA833" s="196"/>
      <c r="AB833" s="196"/>
      <c r="AC833" s="196"/>
      <c r="AD833" s="196"/>
      <c r="AE833" s="196"/>
      <c r="AF833" s="196"/>
      <c r="AG833" s="196"/>
      <c r="AH833" s="196"/>
      <c r="AI833" s="196"/>
      <c r="AJ833" s="196"/>
      <c r="AK833" s="196"/>
      <c r="AL833" s="196"/>
      <c r="AM833" s="196"/>
      <c r="AN833" s="196"/>
      <c r="AO833" s="196"/>
      <c r="AP833" s="196"/>
      <c r="AQ833" s="196"/>
      <c r="AR833" s="196"/>
      <c r="AS833" s="196"/>
      <c r="AT833" s="196"/>
      <c r="AU833" s="196"/>
      <c r="AV833" s="196"/>
      <c r="AW833" s="196"/>
      <c r="AX833" s="196"/>
      <c r="AY833" s="196"/>
      <c r="AZ833" s="196"/>
      <c r="BA833" s="196"/>
      <c r="BB833" s="196"/>
      <c r="BC833" s="196"/>
      <c r="BD833" s="196"/>
      <c r="BE833" s="196"/>
      <c r="BF833" s="196"/>
      <c r="BG833" s="196"/>
      <c r="BH833" s="196"/>
      <c r="BI833" s="196"/>
      <c r="BJ833" s="196"/>
      <c r="BK833" s="196"/>
      <c r="BL833" s="196"/>
      <c r="BM833" s="196"/>
      <c r="BN833" s="196"/>
      <c r="BO833" s="196"/>
      <c r="BP833" s="196"/>
      <c r="BQ833" s="196"/>
      <c r="BR833" s="196"/>
      <c r="BS833" s="196"/>
      <c r="BT833" s="196"/>
      <c r="BU833" s="196"/>
      <c r="BV833" s="196"/>
      <c r="BW833" s="196"/>
      <c r="BX833" s="196"/>
      <c r="BY833" s="196"/>
      <c r="BZ833" s="196"/>
      <c r="CA833" s="196"/>
      <c r="CB833" s="196"/>
      <c r="CC833" s="196"/>
      <c r="CD833" s="196"/>
      <c r="CE833" s="196"/>
      <c r="CF833" s="196"/>
      <c r="CG833" s="196"/>
      <c r="CH833" s="196"/>
      <c r="CI833" s="196"/>
      <c r="CJ833" s="196"/>
      <c r="CK833" s="196"/>
      <c r="CL833" s="196"/>
      <c r="CM833" s="196"/>
      <c r="CN833" s="196"/>
      <c r="CO833" s="196"/>
      <c r="CP833" s="196"/>
      <c r="CQ833" s="196"/>
      <c r="CR833" s="196"/>
      <c r="CS833" s="196"/>
      <c r="CT833" s="196"/>
      <c r="CU833" s="196"/>
      <c r="CV833" s="196"/>
      <c r="CW833" s="196"/>
      <c r="CX833" s="196"/>
      <c r="CY833" s="196"/>
      <c r="CZ833" s="196"/>
      <c r="DA833" s="196"/>
      <c r="DB833" s="196"/>
      <c r="DC833" s="196"/>
      <c r="DD833" s="196"/>
      <c r="DE833" s="196"/>
      <c r="DF833" s="196"/>
      <c r="DG833" s="196"/>
      <c r="DH833" s="196"/>
      <c r="DI833" s="196"/>
      <c r="DJ833" s="196"/>
      <c r="DK833" s="196"/>
      <c r="DL833" s="196"/>
      <c r="DM833" s="196"/>
      <c r="DN833" s="196"/>
      <c r="DO833" s="196"/>
      <c r="DP833" s="196"/>
      <c r="DQ833" s="196"/>
      <c r="DR833" s="196"/>
      <c r="DS833" s="196"/>
      <c r="DT833" s="196"/>
      <c r="DU833" s="196"/>
      <c r="DV833" s="196"/>
      <c r="DW833" s="196"/>
      <c r="DX833" s="196"/>
      <c r="DY833" s="196"/>
      <c r="DZ833" s="196"/>
      <c r="EA833" s="196"/>
      <c r="EB833" s="196"/>
      <c r="EC833" s="196"/>
      <c r="ED833" s="196"/>
      <c r="EE833" s="196"/>
      <c r="EF833" s="196"/>
      <c r="EG833" s="196"/>
      <c r="EH833" s="196"/>
      <c r="EI833" s="196"/>
      <c r="EJ833" s="196"/>
      <c r="EK833" s="196"/>
      <c r="EL833" s="196"/>
      <c r="EM833" s="196"/>
      <c r="EN833" s="196"/>
      <c r="EO833" s="196"/>
      <c r="EP833" s="196"/>
      <c r="EQ833" s="196"/>
      <c r="ER833" s="196"/>
      <c r="ES833" s="196"/>
      <c r="ET833" s="196"/>
      <c r="EU833" s="196"/>
      <c r="EV833" s="196"/>
      <c r="EW833" s="196"/>
      <c r="EX833" s="196"/>
      <c r="EY833" s="196"/>
      <c r="EZ833" s="196"/>
      <c r="FA833" s="196"/>
      <c r="FB833" s="196"/>
      <c r="FC833" s="196"/>
      <c r="FD833" s="196"/>
      <c r="FE833" s="196"/>
      <c r="FF833" s="196"/>
      <c r="FG833" s="196"/>
      <c r="FH833" s="196"/>
      <c r="FI833" s="196"/>
      <c r="FJ833" s="196"/>
      <c r="FK833" s="196"/>
      <c r="FL833" s="196"/>
      <c r="FM833" s="196"/>
      <c r="FN833" s="196"/>
      <c r="FO833" s="196"/>
      <c r="FP833" s="196"/>
      <c r="FQ833" s="196"/>
      <c r="FR833" s="196"/>
      <c r="FS833" s="196"/>
      <c r="FT833" s="196"/>
      <c r="FU833" s="196"/>
      <c r="FV833" s="196"/>
      <c r="FW833" s="196"/>
      <c r="FX833" s="196"/>
      <c r="FY833" s="196"/>
      <c r="FZ833" s="196"/>
      <c r="GA833" s="196"/>
      <c r="GB833" s="196"/>
      <c r="GC833" s="196"/>
      <c r="GD833" s="196"/>
      <c r="GE833" s="196"/>
      <c r="GF833" s="196"/>
      <c r="GG833" s="196"/>
      <c r="GH833" s="196"/>
      <c r="GI833" s="196"/>
      <c r="GJ833" s="196"/>
      <c r="GK833" s="196"/>
      <c r="GL833" s="196"/>
      <c r="GM833" s="196"/>
      <c r="GN833" s="196"/>
      <c r="GO833" s="196"/>
      <c r="GP833" s="196"/>
      <c r="GQ833" s="196"/>
      <c r="GR833" s="196"/>
      <c r="GS833" s="196"/>
      <c r="GT833" s="196"/>
      <c r="GU833" s="196"/>
      <c r="GV833" s="196"/>
      <c r="GW833" s="196"/>
      <c r="GX833" s="196"/>
      <c r="GY833" s="196"/>
      <c r="GZ833" s="196"/>
      <c r="HA833" s="196"/>
      <c r="HB833" s="196"/>
      <c r="HC833" s="196"/>
      <c r="HD833" s="196"/>
      <c r="HE833" s="196"/>
      <c r="HF833" s="196"/>
      <c r="HG833" s="196"/>
      <c r="HH833" s="196"/>
      <c r="HI833" s="196"/>
      <c r="HJ833" s="196"/>
      <c r="HK833" s="196"/>
      <c r="HL833" s="196"/>
      <c r="HM833" s="196"/>
      <c r="HN833" s="196"/>
      <c r="HO833" s="196"/>
      <c r="HP833" s="196"/>
      <c r="HQ833" s="196"/>
      <c r="HR833" s="196"/>
      <c r="HS833" s="196"/>
      <c r="HT833" s="196"/>
      <c r="HU833" s="196"/>
      <c r="HV833" s="196"/>
      <c r="HW833" s="196"/>
      <c r="HX833" s="196"/>
      <c r="HY833" s="196"/>
      <c r="HZ833" s="196"/>
      <c r="IA833" s="196"/>
      <c r="IB833" s="196"/>
      <c r="IC833" s="196"/>
      <c r="ID833" s="196"/>
      <c r="IE833" s="196"/>
      <c r="IF833" s="196"/>
      <c r="IG833" s="196"/>
      <c r="IH833" s="196"/>
      <c r="II833" s="196"/>
      <c r="IJ833" s="196"/>
      <c r="IK833" s="196"/>
      <c r="IL833" s="196"/>
      <c r="IM833" s="196"/>
      <c r="IN833" s="196"/>
      <c r="IO833" s="196"/>
      <c r="IP833" s="196"/>
      <c r="IQ833" s="196"/>
      <c r="IR833" s="196"/>
      <c r="IS833" s="196"/>
      <c r="IT833" s="196"/>
      <c r="IU833" s="196"/>
      <c r="IV833" s="196"/>
      <c r="IW833" s="196"/>
      <c r="IX833" s="196"/>
      <c r="IY833" s="196"/>
      <c r="IZ833" s="196"/>
      <c r="JA833" s="196"/>
      <c r="JB833" s="196"/>
      <c r="JC833" s="196"/>
      <c r="JD833" s="196"/>
      <c r="JE833" s="196"/>
      <c r="JF833" s="196"/>
      <c r="JG833" s="196"/>
      <c r="JH833" s="196"/>
      <c r="JI833" s="196"/>
      <c r="JJ833" s="196"/>
      <c r="JK833" s="196"/>
      <c r="JL833" s="196"/>
      <c r="JM833" s="196"/>
      <c r="JN833" s="196"/>
      <c r="JO833" s="196"/>
      <c r="JP833" s="196"/>
      <c r="JQ833" s="196"/>
      <c r="JR833" s="196"/>
      <c r="JS833" s="196"/>
      <c r="JT833" s="196"/>
      <c r="JU833" s="196"/>
      <c r="JV833" s="196"/>
      <c r="JW833" s="196"/>
      <c r="JX833" s="196"/>
      <c r="JY833" s="196"/>
      <c r="JZ833" s="196"/>
      <c r="KA833" s="196"/>
      <c r="KB833" s="196"/>
      <c r="KC833" s="196"/>
      <c r="KD833" s="196"/>
      <c r="KE833" s="196"/>
      <c r="KF833" s="196"/>
      <c r="KG833" s="196"/>
      <c r="KH833" s="196"/>
      <c r="KI833" s="196"/>
      <c r="KJ833" s="196"/>
      <c r="KK833" s="196"/>
      <c r="KL833" s="196"/>
      <c r="KM833" s="196"/>
      <c r="KN833" s="196"/>
      <c r="KO833" s="196"/>
      <c r="KP833" s="196"/>
      <c r="KQ833" s="196"/>
      <c r="KR833" s="196"/>
      <c r="KS833" s="196"/>
      <c r="KT833" s="196"/>
      <c r="KU833" s="196"/>
      <c r="KV833" s="196"/>
      <c r="KW833" s="196"/>
      <c r="KX833" s="196"/>
      <c r="KY833" s="196"/>
      <c r="KZ833" s="196"/>
      <c r="LA833" s="196"/>
      <c r="LB833" s="196"/>
      <c r="LC833" s="196"/>
      <c r="LD833" s="196"/>
      <c r="LE833" s="196"/>
      <c r="LF833" s="196"/>
      <c r="LG833" s="196"/>
      <c r="LH833" s="196"/>
      <c r="LI833" s="196"/>
      <c r="LJ833" s="196"/>
      <c r="LK833" s="196"/>
      <c r="LL833" s="196"/>
      <c r="LM833" s="196"/>
      <c r="LN833" s="196"/>
      <c r="LO833" s="196"/>
      <c r="LP833" s="196"/>
      <c r="LQ833" s="196"/>
      <c r="LR833" s="196"/>
      <c r="LS833" s="196"/>
      <c r="LT833" s="196"/>
      <c r="LU833" s="196"/>
      <c r="LV833" s="196"/>
      <c r="LW833" s="196"/>
      <c r="LX833" s="196"/>
      <c r="LY833" s="196"/>
      <c r="LZ833" s="196"/>
      <c r="MA833" s="196"/>
      <c r="MB833" s="196"/>
      <c r="MC833" s="196"/>
      <c r="MD833" s="196"/>
      <c r="ME833" s="196"/>
      <c r="MF833" s="196"/>
      <c r="MG833" s="196"/>
      <c r="MH833" s="196"/>
      <c r="MI833" s="196"/>
      <c r="MJ833" s="196"/>
      <c r="MK833" s="196"/>
      <c r="ML833" s="196"/>
      <c r="MM833" s="196"/>
      <c r="MN833" s="196"/>
      <c r="MO833" s="196"/>
      <c r="MP833" s="196"/>
      <c r="MQ833" s="196"/>
      <c r="MR833" s="196"/>
      <c r="MS833" s="196"/>
      <c r="MT833" s="196"/>
      <c r="MU833" s="196"/>
      <c r="MV833" s="196"/>
      <c r="MW833" s="196"/>
      <c r="MX833" s="196"/>
      <c r="MY833" s="196"/>
      <c r="MZ833" s="196"/>
      <c r="NA833" s="196"/>
      <c r="NB833" s="196"/>
      <c r="NC833" s="196"/>
      <c r="ND833" s="196"/>
      <c r="NE833" s="196"/>
      <c r="NF833" s="196"/>
      <c r="NG833" s="196"/>
      <c r="NH833" s="196"/>
      <c r="NI833" s="196"/>
      <c r="NJ833" s="196"/>
      <c r="NK833" s="196"/>
      <c r="NL833" s="196"/>
      <c r="NM833" s="196"/>
      <c r="NN833" s="196"/>
      <c r="NO833" s="196"/>
      <c r="NP833" s="196"/>
      <c r="NQ833" s="196"/>
      <c r="NR833" s="196"/>
      <c r="NS833" s="196"/>
      <c r="NT833" s="196"/>
      <c r="NU833" s="196"/>
      <c r="NV833" s="196"/>
      <c r="NW833" s="196"/>
      <c r="NX833" s="196"/>
      <c r="NY833" s="196"/>
      <c r="NZ833" s="196"/>
      <c r="OA833" s="196"/>
      <c r="OB833" s="196"/>
      <c r="OC833" s="196"/>
      <c r="OD833" s="196"/>
      <c r="OE833" s="196"/>
      <c r="OF833" s="196"/>
      <c r="OG833" s="196"/>
      <c r="OH833" s="196"/>
      <c r="OI833" s="196"/>
      <c r="OJ833" s="196"/>
      <c r="OK833" s="196"/>
      <c r="OL833" s="196"/>
      <c r="AFC833" s="196"/>
      <c r="AFD833" s="196"/>
      <c r="AFE833" s="196"/>
      <c r="AFF833" s="196"/>
      <c r="AFG833" s="196"/>
      <c r="AFH833" s="196"/>
      <c r="AFI833" s="196"/>
      <c r="AFJ833" s="196"/>
      <c r="AFK833" s="196"/>
      <c r="AFL833" s="196"/>
      <c r="AFM833" s="196"/>
      <c r="AFN833" s="196"/>
      <c r="AFO833" s="196"/>
      <c r="AFP833" s="196"/>
      <c r="AFQ833" s="196"/>
      <c r="AFR833" s="196"/>
      <c r="AFS833" s="196"/>
      <c r="AFT833" s="196"/>
      <c r="AFU833" s="196"/>
      <c r="AFV833" s="196"/>
      <c r="AFW833" s="196"/>
      <c r="AFX833" s="196"/>
      <c r="AFY833" s="196"/>
      <c r="AFZ833" s="196"/>
      <c r="AGA833" s="196"/>
      <c r="AGB833" s="196"/>
      <c r="AGC833" s="196"/>
      <c r="AGD833" s="196"/>
      <c r="AGE833" s="196"/>
      <c r="AGF833" s="196"/>
      <c r="AGG833" s="196"/>
      <c r="AGH833" s="196"/>
      <c r="AGI833" s="196"/>
      <c r="AGJ833" s="196"/>
      <c r="AGK833" s="196"/>
      <c r="AGL833" s="196"/>
      <c r="AGM833" s="196"/>
      <c r="AGN833" s="196"/>
      <c r="AGO833" s="196"/>
      <c r="AGP833" s="196"/>
    </row>
    <row r="834" spans="1:874" ht="15.75" customHeight="1" x14ac:dyDescent="0.25">
      <c r="A834" s="196"/>
      <c r="B834" s="196"/>
      <c r="C834" s="196"/>
      <c r="D834" s="196"/>
      <c r="E834" s="196"/>
      <c r="F834" s="196"/>
      <c r="G834" s="196"/>
      <c r="H834" s="196"/>
      <c r="I834" s="196"/>
      <c r="J834" s="196"/>
      <c r="K834" s="196"/>
      <c r="L834" s="206"/>
      <c r="M834" s="196"/>
      <c r="N834" s="196"/>
      <c r="O834" s="196"/>
      <c r="P834" s="196"/>
      <c r="Q834" s="196"/>
      <c r="R834" s="196"/>
      <c r="S834" s="196"/>
      <c r="T834" s="196"/>
      <c r="U834" s="196"/>
      <c r="V834" s="196"/>
      <c r="W834" s="196"/>
      <c r="X834" s="196"/>
      <c r="Y834" s="196"/>
      <c r="Z834" s="196"/>
      <c r="AA834" s="196"/>
      <c r="AB834" s="196"/>
      <c r="AC834" s="196"/>
      <c r="AD834" s="196"/>
      <c r="AE834" s="196"/>
      <c r="AF834" s="196"/>
      <c r="AG834" s="196"/>
      <c r="AH834" s="196"/>
      <c r="AI834" s="196"/>
      <c r="AJ834" s="196"/>
      <c r="AK834" s="196"/>
      <c r="AL834" s="196"/>
      <c r="AM834" s="196"/>
      <c r="AN834" s="196"/>
      <c r="AO834" s="196"/>
      <c r="AP834" s="196"/>
      <c r="AQ834" s="196"/>
      <c r="AR834" s="196"/>
      <c r="AS834" s="196"/>
      <c r="AT834" s="196"/>
      <c r="AU834" s="196"/>
      <c r="AV834" s="196"/>
      <c r="AW834" s="196"/>
      <c r="AX834" s="196"/>
      <c r="AY834" s="196"/>
      <c r="AZ834" s="196"/>
      <c r="BA834" s="196"/>
      <c r="BB834" s="196"/>
      <c r="BC834" s="196"/>
      <c r="BD834" s="196"/>
      <c r="BE834" s="196"/>
      <c r="BF834" s="196"/>
      <c r="BG834" s="196"/>
      <c r="BH834" s="196"/>
      <c r="BI834" s="196"/>
      <c r="BJ834" s="196"/>
      <c r="BK834" s="196"/>
      <c r="BL834" s="196"/>
      <c r="BM834" s="196"/>
      <c r="BN834" s="196"/>
      <c r="BO834" s="196"/>
      <c r="BP834" s="196"/>
      <c r="BQ834" s="196"/>
      <c r="BR834" s="196"/>
      <c r="BS834" s="196"/>
      <c r="BT834" s="196"/>
      <c r="BU834" s="196"/>
      <c r="BV834" s="196"/>
      <c r="BW834" s="196"/>
      <c r="BX834" s="196"/>
      <c r="BY834" s="196"/>
      <c r="BZ834" s="196"/>
      <c r="CA834" s="196"/>
      <c r="CB834" s="196"/>
      <c r="CC834" s="196"/>
      <c r="CD834" s="196"/>
      <c r="CE834" s="196"/>
      <c r="CF834" s="196"/>
      <c r="CG834" s="196"/>
      <c r="CH834" s="196"/>
      <c r="CI834" s="196"/>
      <c r="CJ834" s="196"/>
      <c r="CK834" s="196"/>
      <c r="CL834" s="196"/>
      <c r="CM834" s="196"/>
      <c r="CN834" s="196"/>
      <c r="CO834" s="196"/>
      <c r="CP834" s="196"/>
      <c r="CQ834" s="196"/>
      <c r="CR834" s="196"/>
      <c r="CS834" s="196"/>
      <c r="CT834" s="196"/>
      <c r="CU834" s="196"/>
      <c r="CV834" s="196"/>
      <c r="CW834" s="196"/>
      <c r="CX834" s="196"/>
      <c r="CY834" s="196"/>
      <c r="CZ834" s="196"/>
      <c r="DA834" s="196"/>
      <c r="DB834" s="196"/>
      <c r="DC834" s="196"/>
      <c r="DD834" s="196"/>
      <c r="DE834" s="196"/>
      <c r="DF834" s="196"/>
      <c r="DG834" s="196"/>
      <c r="DH834" s="196"/>
      <c r="DI834" s="196"/>
      <c r="DJ834" s="196"/>
      <c r="DK834" s="196"/>
      <c r="DL834" s="196"/>
      <c r="DM834" s="196"/>
      <c r="DN834" s="196"/>
      <c r="DO834" s="196"/>
      <c r="DP834" s="196"/>
      <c r="DQ834" s="196"/>
      <c r="DR834" s="196"/>
      <c r="DS834" s="196"/>
      <c r="DT834" s="196"/>
      <c r="DU834" s="196"/>
      <c r="DV834" s="196"/>
      <c r="DW834" s="196"/>
      <c r="DX834" s="196"/>
      <c r="DY834" s="196"/>
      <c r="DZ834" s="196"/>
      <c r="EA834" s="196"/>
      <c r="EB834" s="196"/>
      <c r="EC834" s="196"/>
      <c r="ED834" s="196"/>
      <c r="EE834" s="196"/>
      <c r="EF834" s="196"/>
      <c r="EG834" s="196"/>
      <c r="EH834" s="196"/>
      <c r="EI834" s="196"/>
      <c r="EJ834" s="196"/>
      <c r="EK834" s="196"/>
      <c r="EL834" s="196"/>
      <c r="EM834" s="196"/>
      <c r="EN834" s="196"/>
      <c r="EO834" s="196"/>
      <c r="EP834" s="196"/>
      <c r="EQ834" s="196"/>
      <c r="ER834" s="196"/>
      <c r="ES834" s="196"/>
      <c r="ET834" s="196"/>
      <c r="EU834" s="196"/>
      <c r="EV834" s="196"/>
      <c r="EW834" s="196"/>
      <c r="EX834" s="196"/>
      <c r="EY834" s="196"/>
      <c r="EZ834" s="196"/>
      <c r="FA834" s="196"/>
      <c r="FB834" s="196"/>
      <c r="FC834" s="196"/>
      <c r="FD834" s="196"/>
      <c r="FE834" s="196"/>
      <c r="FF834" s="196"/>
      <c r="FG834" s="196"/>
      <c r="FH834" s="196"/>
      <c r="FI834" s="196"/>
      <c r="FJ834" s="196"/>
      <c r="FK834" s="196"/>
      <c r="FL834" s="196"/>
      <c r="FM834" s="196"/>
      <c r="FN834" s="196"/>
      <c r="FO834" s="196"/>
      <c r="FP834" s="196"/>
      <c r="FQ834" s="196"/>
      <c r="FR834" s="196"/>
      <c r="FS834" s="196"/>
      <c r="FT834" s="196"/>
      <c r="FU834" s="196"/>
      <c r="FV834" s="196"/>
      <c r="FW834" s="196"/>
      <c r="FX834" s="196"/>
      <c r="FY834" s="196"/>
      <c r="FZ834" s="196"/>
      <c r="GA834" s="196"/>
      <c r="GB834" s="196"/>
      <c r="GC834" s="196"/>
      <c r="GD834" s="196"/>
      <c r="GE834" s="196"/>
      <c r="GF834" s="196"/>
      <c r="GG834" s="196"/>
      <c r="GH834" s="196"/>
      <c r="GI834" s="196"/>
      <c r="GJ834" s="196"/>
      <c r="GK834" s="196"/>
      <c r="GL834" s="196"/>
      <c r="GM834" s="196"/>
      <c r="GN834" s="196"/>
      <c r="GO834" s="196"/>
      <c r="GP834" s="196"/>
      <c r="GQ834" s="196"/>
      <c r="GR834" s="196"/>
      <c r="GS834" s="196"/>
      <c r="GT834" s="196"/>
      <c r="GU834" s="196"/>
      <c r="GV834" s="196"/>
      <c r="GW834" s="196"/>
      <c r="GX834" s="196"/>
      <c r="GY834" s="196"/>
      <c r="GZ834" s="196"/>
      <c r="HA834" s="196"/>
      <c r="HB834" s="196"/>
      <c r="HC834" s="196"/>
      <c r="HD834" s="196"/>
      <c r="HE834" s="196"/>
      <c r="HF834" s="196"/>
      <c r="HG834" s="196"/>
      <c r="HH834" s="196"/>
      <c r="HI834" s="196"/>
      <c r="HJ834" s="196"/>
      <c r="HK834" s="196"/>
      <c r="HL834" s="196"/>
      <c r="HM834" s="196"/>
      <c r="HN834" s="196"/>
      <c r="HO834" s="196"/>
      <c r="HP834" s="196"/>
      <c r="HQ834" s="196"/>
      <c r="HR834" s="196"/>
      <c r="HS834" s="196"/>
      <c r="HT834" s="196"/>
      <c r="HU834" s="196"/>
      <c r="HV834" s="196"/>
      <c r="HW834" s="196"/>
      <c r="HX834" s="196"/>
      <c r="HY834" s="196"/>
      <c r="HZ834" s="196"/>
      <c r="IA834" s="196"/>
      <c r="IB834" s="196"/>
      <c r="IC834" s="196"/>
      <c r="ID834" s="196"/>
      <c r="IE834" s="196"/>
      <c r="IF834" s="196"/>
      <c r="IG834" s="196"/>
      <c r="IH834" s="196"/>
      <c r="II834" s="196"/>
      <c r="IJ834" s="196"/>
      <c r="IK834" s="196"/>
      <c r="IL834" s="196"/>
      <c r="IM834" s="196"/>
      <c r="IN834" s="196"/>
      <c r="IO834" s="196"/>
      <c r="IP834" s="196"/>
      <c r="IQ834" s="196"/>
      <c r="IR834" s="196"/>
      <c r="IS834" s="196"/>
      <c r="IT834" s="196"/>
      <c r="IU834" s="196"/>
      <c r="IV834" s="196"/>
      <c r="IW834" s="196"/>
      <c r="IX834" s="196"/>
      <c r="IY834" s="196"/>
      <c r="IZ834" s="196"/>
      <c r="JA834" s="196"/>
      <c r="JB834" s="196"/>
      <c r="JC834" s="196"/>
      <c r="JD834" s="196"/>
      <c r="JE834" s="196"/>
      <c r="JF834" s="196"/>
      <c r="JG834" s="196"/>
      <c r="JH834" s="196"/>
      <c r="JI834" s="196"/>
      <c r="JJ834" s="196"/>
      <c r="JK834" s="196"/>
      <c r="JL834" s="196"/>
      <c r="JM834" s="196"/>
      <c r="JN834" s="196"/>
      <c r="JO834" s="196"/>
      <c r="JP834" s="196"/>
      <c r="JQ834" s="196"/>
      <c r="JR834" s="196"/>
      <c r="JS834" s="196"/>
      <c r="JT834" s="196"/>
      <c r="JU834" s="196"/>
      <c r="JV834" s="196"/>
      <c r="JW834" s="196"/>
      <c r="JX834" s="196"/>
      <c r="JY834" s="196"/>
      <c r="JZ834" s="196"/>
      <c r="KA834" s="196"/>
      <c r="KB834" s="196"/>
      <c r="KC834" s="196"/>
      <c r="KD834" s="196"/>
      <c r="KE834" s="196"/>
      <c r="KF834" s="196"/>
      <c r="KG834" s="196"/>
      <c r="KH834" s="196"/>
      <c r="KI834" s="196"/>
      <c r="KJ834" s="196"/>
      <c r="KK834" s="196"/>
      <c r="KL834" s="196"/>
      <c r="KM834" s="196"/>
      <c r="KN834" s="196"/>
      <c r="KO834" s="196"/>
      <c r="KP834" s="196"/>
      <c r="KQ834" s="196"/>
      <c r="KR834" s="196"/>
      <c r="KS834" s="196"/>
      <c r="KT834" s="196"/>
      <c r="KU834" s="196"/>
      <c r="KV834" s="196"/>
      <c r="KW834" s="196"/>
      <c r="KX834" s="196"/>
      <c r="KY834" s="196"/>
      <c r="KZ834" s="196"/>
      <c r="LA834" s="196"/>
      <c r="LB834" s="196"/>
      <c r="LC834" s="196"/>
      <c r="LD834" s="196"/>
      <c r="LE834" s="196"/>
      <c r="LF834" s="196"/>
      <c r="LG834" s="196"/>
      <c r="LH834" s="196"/>
      <c r="LI834" s="196"/>
      <c r="LJ834" s="196"/>
      <c r="LK834" s="196"/>
      <c r="LL834" s="196"/>
      <c r="LM834" s="196"/>
      <c r="LN834" s="196"/>
      <c r="LO834" s="196"/>
      <c r="LP834" s="196"/>
      <c r="LQ834" s="196"/>
      <c r="LR834" s="196"/>
      <c r="LS834" s="196"/>
      <c r="LT834" s="196"/>
      <c r="LU834" s="196"/>
      <c r="LV834" s="196"/>
      <c r="LW834" s="196"/>
      <c r="LX834" s="196"/>
      <c r="LY834" s="196"/>
      <c r="LZ834" s="196"/>
      <c r="MA834" s="196"/>
      <c r="MB834" s="196"/>
      <c r="MC834" s="196"/>
      <c r="MD834" s="196"/>
      <c r="ME834" s="196"/>
      <c r="MF834" s="196"/>
      <c r="MG834" s="196"/>
      <c r="MH834" s="196"/>
      <c r="MI834" s="196"/>
      <c r="MJ834" s="196"/>
      <c r="MK834" s="196"/>
      <c r="ML834" s="196"/>
      <c r="MM834" s="196"/>
      <c r="MN834" s="196"/>
      <c r="MO834" s="196"/>
      <c r="MP834" s="196"/>
      <c r="MQ834" s="196"/>
      <c r="MR834" s="196"/>
      <c r="MS834" s="196"/>
      <c r="MT834" s="196"/>
      <c r="MU834" s="196"/>
      <c r="MV834" s="196"/>
      <c r="MW834" s="196"/>
      <c r="MX834" s="196"/>
      <c r="MY834" s="196"/>
      <c r="MZ834" s="196"/>
      <c r="NA834" s="196"/>
      <c r="NB834" s="196"/>
      <c r="NC834" s="196"/>
      <c r="ND834" s="196"/>
      <c r="NE834" s="196"/>
      <c r="NF834" s="196"/>
      <c r="NG834" s="196"/>
      <c r="NH834" s="196"/>
      <c r="NI834" s="196"/>
      <c r="NJ834" s="196"/>
      <c r="NK834" s="196"/>
      <c r="NL834" s="196"/>
      <c r="NM834" s="196"/>
      <c r="NN834" s="196"/>
      <c r="NO834" s="196"/>
      <c r="NP834" s="196"/>
      <c r="NQ834" s="196"/>
      <c r="NR834" s="196"/>
      <c r="NS834" s="196"/>
      <c r="NT834" s="196"/>
      <c r="NU834" s="196"/>
      <c r="NV834" s="196"/>
      <c r="NW834" s="196"/>
      <c r="NX834" s="196"/>
      <c r="NY834" s="196"/>
      <c r="NZ834" s="196"/>
      <c r="OA834" s="196"/>
      <c r="OB834" s="196"/>
      <c r="OC834" s="196"/>
      <c r="OD834" s="196"/>
      <c r="OE834" s="196"/>
      <c r="OF834" s="196"/>
      <c r="OG834" s="196"/>
      <c r="OH834" s="196"/>
      <c r="OI834" s="196"/>
      <c r="OJ834" s="196"/>
      <c r="OK834" s="196"/>
      <c r="OL834" s="196"/>
      <c r="AFC834" s="196"/>
      <c r="AFD834" s="196"/>
      <c r="AFE834" s="196"/>
      <c r="AFF834" s="196"/>
      <c r="AFG834" s="196"/>
      <c r="AFH834" s="196"/>
      <c r="AFI834" s="196"/>
      <c r="AFJ834" s="196"/>
      <c r="AFK834" s="196"/>
      <c r="AFL834" s="196"/>
      <c r="AFM834" s="196"/>
      <c r="AFN834" s="196"/>
      <c r="AFO834" s="196"/>
      <c r="AFP834" s="196"/>
      <c r="AFQ834" s="196"/>
      <c r="AFR834" s="196"/>
      <c r="AFS834" s="196"/>
      <c r="AFT834" s="196"/>
      <c r="AFU834" s="196"/>
      <c r="AFV834" s="196"/>
      <c r="AFW834" s="196"/>
      <c r="AFX834" s="196"/>
      <c r="AFY834" s="196"/>
      <c r="AFZ834" s="196"/>
      <c r="AGA834" s="196"/>
      <c r="AGB834" s="196"/>
      <c r="AGC834" s="196"/>
      <c r="AGD834" s="196"/>
      <c r="AGE834" s="196"/>
      <c r="AGF834" s="196"/>
      <c r="AGG834" s="196"/>
      <c r="AGH834" s="196"/>
      <c r="AGI834" s="196"/>
      <c r="AGJ834" s="196"/>
      <c r="AGK834" s="196"/>
      <c r="AGL834" s="196"/>
      <c r="AGM834" s="196"/>
      <c r="AGN834" s="196"/>
      <c r="AGO834" s="196"/>
      <c r="AGP834" s="196"/>
    </row>
    <row r="835" spans="1:874" ht="15.75" customHeight="1" x14ac:dyDescent="0.25">
      <c r="A835" s="196"/>
      <c r="B835" s="196"/>
      <c r="C835" s="196"/>
      <c r="D835" s="196"/>
      <c r="E835" s="196"/>
      <c r="F835" s="196"/>
      <c r="G835" s="196"/>
      <c r="H835" s="196"/>
      <c r="I835" s="196"/>
      <c r="J835" s="196"/>
      <c r="K835" s="196"/>
      <c r="L835" s="206"/>
      <c r="M835" s="196"/>
      <c r="N835" s="196"/>
      <c r="O835" s="196"/>
      <c r="P835" s="196"/>
      <c r="Q835" s="196"/>
      <c r="R835" s="196"/>
      <c r="S835" s="196"/>
      <c r="T835" s="196"/>
      <c r="U835" s="196"/>
      <c r="V835" s="196"/>
      <c r="W835" s="196"/>
      <c r="X835" s="196"/>
      <c r="Y835" s="196"/>
      <c r="Z835" s="196"/>
      <c r="AA835" s="196"/>
      <c r="AB835" s="196"/>
      <c r="AC835" s="196"/>
      <c r="AD835" s="196"/>
      <c r="AE835" s="196"/>
      <c r="AF835" s="196"/>
      <c r="AG835" s="196"/>
      <c r="AH835" s="196"/>
      <c r="AI835" s="196"/>
      <c r="AJ835" s="196"/>
      <c r="AK835" s="196"/>
      <c r="AL835" s="196"/>
      <c r="AM835" s="196"/>
      <c r="AN835" s="196"/>
      <c r="AO835" s="196"/>
      <c r="AP835" s="196"/>
      <c r="AQ835" s="196"/>
      <c r="AR835" s="196"/>
      <c r="AS835" s="196"/>
      <c r="AT835" s="196"/>
      <c r="AU835" s="196"/>
      <c r="AV835" s="196"/>
      <c r="AW835" s="196"/>
      <c r="AX835" s="196"/>
      <c r="AY835" s="196"/>
      <c r="AZ835" s="196"/>
      <c r="BA835" s="196"/>
      <c r="BB835" s="196"/>
      <c r="BC835" s="196"/>
      <c r="BD835" s="196"/>
      <c r="BE835" s="196"/>
      <c r="BF835" s="196"/>
      <c r="BG835" s="196"/>
      <c r="BH835" s="196"/>
      <c r="BI835" s="196"/>
      <c r="BJ835" s="196"/>
      <c r="BK835" s="196"/>
      <c r="BL835" s="196"/>
      <c r="BM835" s="196"/>
      <c r="BN835" s="196"/>
      <c r="BO835" s="196"/>
      <c r="BP835" s="196"/>
      <c r="BQ835" s="196"/>
      <c r="BR835" s="196"/>
      <c r="BS835" s="196"/>
      <c r="BT835" s="196"/>
      <c r="BU835" s="196"/>
      <c r="BV835" s="196"/>
      <c r="BW835" s="196"/>
      <c r="BX835" s="196"/>
      <c r="BY835" s="196"/>
      <c r="BZ835" s="196"/>
      <c r="CA835" s="196"/>
      <c r="CB835" s="196"/>
      <c r="CC835" s="196"/>
      <c r="CD835" s="196"/>
      <c r="CE835" s="196"/>
      <c r="CF835" s="196"/>
      <c r="CG835" s="196"/>
      <c r="CH835" s="196"/>
      <c r="CI835" s="196"/>
      <c r="CJ835" s="196"/>
      <c r="CK835" s="196"/>
      <c r="CL835" s="196"/>
      <c r="CM835" s="196"/>
      <c r="CN835" s="196"/>
      <c r="CO835" s="196"/>
      <c r="CP835" s="196"/>
      <c r="CQ835" s="196"/>
      <c r="CR835" s="196"/>
      <c r="CS835" s="196"/>
      <c r="CT835" s="196"/>
      <c r="CU835" s="196"/>
      <c r="CV835" s="196"/>
      <c r="CW835" s="196"/>
      <c r="CX835" s="196"/>
      <c r="CY835" s="196"/>
      <c r="CZ835" s="196"/>
      <c r="DA835" s="196"/>
      <c r="DB835" s="196"/>
      <c r="DC835" s="196"/>
      <c r="DD835" s="196"/>
      <c r="DE835" s="196"/>
      <c r="DF835" s="196"/>
      <c r="DG835" s="196"/>
      <c r="DH835" s="196"/>
      <c r="DI835" s="196"/>
      <c r="DJ835" s="196"/>
      <c r="DK835" s="196"/>
      <c r="DL835" s="196"/>
      <c r="DM835" s="196"/>
      <c r="DN835" s="196"/>
      <c r="DO835" s="196"/>
      <c r="DP835" s="196"/>
      <c r="DQ835" s="196"/>
      <c r="DR835" s="196"/>
      <c r="DS835" s="196"/>
      <c r="DT835" s="196"/>
      <c r="DU835" s="196"/>
      <c r="DV835" s="196"/>
      <c r="DW835" s="196"/>
      <c r="DX835" s="196"/>
      <c r="DY835" s="196"/>
      <c r="DZ835" s="196"/>
      <c r="EA835" s="196"/>
      <c r="EB835" s="196"/>
      <c r="EC835" s="196"/>
      <c r="ED835" s="196"/>
      <c r="EE835" s="196"/>
      <c r="EF835" s="196"/>
      <c r="EG835" s="196"/>
      <c r="EH835" s="196"/>
      <c r="EI835" s="196"/>
      <c r="EJ835" s="196"/>
      <c r="EK835" s="196"/>
      <c r="EL835" s="196"/>
      <c r="EM835" s="196"/>
      <c r="EN835" s="196"/>
      <c r="EO835" s="196"/>
      <c r="EP835" s="196"/>
      <c r="EQ835" s="196"/>
      <c r="ER835" s="196"/>
      <c r="ES835" s="196"/>
      <c r="ET835" s="196"/>
      <c r="EU835" s="196"/>
      <c r="EV835" s="196"/>
      <c r="EW835" s="196"/>
      <c r="EX835" s="196"/>
      <c r="EY835" s="196"/>
      <c r="EZ835" s="196"/>
      <c r="FA835" s="196"/>
      <c r="FB835" s="196"/>
      <c r="FC835" s="196"/>
      <c r="FD835" s="196"/>
      <c r="FE835" s="196"/>
      <c r="FF835" s="196"/>
      <c r="FG835" s="196"/>
      <c r="FH835" s="196"/>
      <c r="FI835" s="196"/>
      <c r="FJ835" s="196"/>
      <c r="FK835" s="196"/>
      <c r="FL835" s="196"/>
      <c r="FM835" s="196"/>
      <c r="FN835" s="196"/>
      <c r="FO835" s="196"/>
      <c r="FP835" s="196"/>
      <c r="FQ835" s="196"/>
      <c r="FR835" s="196"/>
      <c r="FS835" s="196"/>
      <c r="FT835" s="196"/>
      <c r="FU835" s="196"/>
      <c r="FV835" s="196"/>
      <c r="FW835" s="196"/>
      <c r="FX835" s="196"/>
      <c r="FY835" s="196"/>
      <c r="FZ835" s="196"/>
      <c r="GA835" s="196"/>
      <c r="GB835" s="196"/>
      <c r="GC835" s="196"/>
      <c r="GD835" s="196"/>
      <c r="GE835" s="196"/>
      <c r="GF835" s="196"/>
      <c r="GG835" s="196"/>
      <c r="GH835" s="196"/>
      <c r="GI835" s="196"/>
      <c r="GJ835" s="196"/>
      <c r="GK835" s="196"/>
      <c r="GL835" s="196"/>
      <c r="GM835" s="196"/>
      <c r="GN835" s="196"/>
      <c r="GO835" s="196"/>
      <c r="GP835" s="196"/>
      <c r="GQ835" s="196"/>
      <c r="GR835" s="196"/>
      <c r="GS835" s="196"/>
      <c r="GT835" s="196"/>
      <c r="GU835" s="196"/>
      <c r="GV835" s="196"/>
      <c r="GW835" s="196"/>
      <c r="GX835" s="196"/>
      <c r="GY835" s="196"/>
      <c r="GZ835" s="196"/>
      <c r="HA835" s="196"/>
      <c r="HB835" s="196"/>
      <c r="HC835" s="196"/>
      <c r="HD835" s="196"/>
      <c r="HE835" s="196"/>
      <c r="HF835" s="196"/>
      <c r="HG835" s="196"/>
      <c r="HH835" s="196"/>
      <c r="HI835" s="196"/>
      <c r="HJ835" s="196"/>
      <c r="HK835" s="196"/>
      <c r="HL835" s="196"/>
      <c r="HM835" s="196"/>
      <c r="HN835" s="196"/>
      <c r="HO835" s="196"/>
      <c r="HP835" s="196"/>
      <c r="HQ835" s="196"/>
      <c r="HR835" s="196"/>
      <c r="HS835" s="196"/>
      <c r="HT835" s="196"/>
      <c r="HU835" s="196"/>
      <c r="HV835" s="196"/>
      <c r="HW835" s="196"/>
      <c r="HX835" s="196"/>
      <c r="HY835" s="196"/>
      <c r="HZ835" s="196"/>
      <c r="IA835" s="196"/>
      <c r="IB835" s="196"/>
      <c r="IC835" s="196"/>
      <c r="ID835" s="196"/>
      <c r="IE835" s="196"/>
      <c r="IF835" s="196"/>
      <c r="IG835" s="196"/>
      <c r="IH835" s="196"/>
      <c r="II835" s="196"/>
      <c r="IJ835" s="196"/>
      <c r="IK835" s="196"/>
      <c r="IL835" s="196"/>
      <c r="IM835" s="196"/>
      <c r="IN835" s="196"/>
      <c r="IO835" s="196"/>
      <c r="IP835" s="196"/>
      <c r="IQ835" s="196"/>
      <c r="IR835" s="196"/>
      <c r="IS835" s="196"/>
      <c r="IT835" s="196"/>
      <c r="IU835" s="196"/>
      <c r="IV835" s="196"/>
      <c r="IW835" s="196"/>
      <c r="IX835" s="196"/>
      <c r="IY835" s="196"/>
      <c r="IZ835" s="196"/>
      <c r="JA835" s="196"/>
      <c r="JB835" s="196"/>
      <c r="JC835" s="196"/>
      <c r="JD835" s="196"/>
      <c r="JE835" s="196"/>
      <c r="JF835" s="196"/>
      <c r="JG835" s="196"/>
      <c r="JH835" s="196"/>
      <c r="JI835" s="196"/>
      <c r="JJ835" s="196"/>
      <c r="JK835" s="196"/>
      <c r="JL835" s="196"/>
      <c r="JM835" s="196"/>
      <c r="JN835" s="196"/>
      <c r="JO835" s="196"/>
      <c r="JP835" s="196"/>
      <c r="JQ835" s="196"/>
      <c r="JR835" s="196"/>
      <c r="JS835" s="196"/>
      <c r="JT835" s="196"/>
      <c r="JU835" s="196"/>
      <c r="JV835" s="196"/>
      <c r="JW835" s="196"/>
      <c r="JX835" s="196"/>
      <c r="JY835" s="196"/>
      <c r="JZ835" s="196"/>
      <c r="KA835" s="196"/>
      <c r="KB835" s="196"/>
      <c r="KC835" s="196"/>
      <c r="KD835" s="196"/>
      <c r="KE835" s="196"/>
      <c r="KF835" s="196"/>
      <c r="KG835" s="196"/>
      <c r="KH835" s="196"/>
      <c r="KI835" s="196"/>
      <c r="KJ835" s="196"/>
      <c r="KK835" s="196"/>
      <c r="KL835" s="196"/>
      <c r="KM835" s="196"/>
      <c r="KN835" s="196"/>
      <c r="KO835" s="196"/>
      <c r="KP835" s="196"/>
      <c r="KQ835" s="196"/>
      <c r="KR835" s="196"/>
      <c r="KS835" s="196"/>
      <c r="KT835" s="196"/>
      <c r="KU835" s="196"/>
      <c r="KV835" s="196"/>
      <c r="KW835" s="196"/>
      <c r="KX835" s="196"/>
      <c r="KY835" s="196"/>
      <c r="KZ835" s="196"/>
      <c r="LA835" s="196"/>
      <c r="LB835" s="196"/>
      <c r="LC835" s="196"/>
      <c r="LD835" s="196"/>
      <c r="LE835" s="196"/>
      <c r="LF835" s="196"/>
      <c r="LG835" s="196"/>
      <c r="LH835" s="196"/>
      <c r="LI835" s="196"/>
      <c r="LJ835" s="196"/>
      <c r="LK835" s="196"/>
      <c r="LL835" s="196"/>
      <c r="LM835" s="196"/>
      <c r="LN835" s="196"/>
      <c r="LO835" s="196"/>
      <c r="LP835" s="196"/>
      <c r="LQ835" s="196"/>
      <c r="LR835" s="196"/>
      <c r="LS835" s="196"/>
      <c r="LT835" s="196"/>
      <c r="LU835" s="196"/>
      <c r="LV835" s="196"/>
      <c r="LW835" s="196"/>
      <c r="LX835" s="196"/>
      <c r="LY835" s="196"/>
      <c r="LZ835" s="196"/>
      <c r="MA835" s="196"/>
      <c r="MB835" s="196"/>
      <c r="MC835" s="196"/>
      <c r="MD835" s="196"/>
      <c r="ME835" s="196"/>
      <c r="MF835" s="196"/>
      <c r="MG835" s="196"/>
      <c r="MH835" s="196"/>
      <c r="MI835" s="196"/>
      <c r="MJ835" s="196"/>
      <c r="MK835" s="196"/>
      <c r="ML835" s="196"/>
      <c r="MM835" s="196"/>
      <c r="MN835" s="196"/>
      <c r="MO835" s="196"/>
      <c r="MP835" s="196"/>
      <c r="MQ835" s="196"/>
      <c r="MR835" s="196"/>
      <c r="MS835" s="196"/>
      <c r="MT835" s="196"/>
      <c r="MU835" s="196"/>
      <c r="MV835" s="196"/>
      <c r="MW835" s="196"/>
      <c r="MX835" s="196"/>
      <c r="MY835" s="196"/>
      <c r="MZ835" s="196"/>
      <c r="NA835" s="196"/>
      <c r="NB835" s="196"/>
      <c r="NC835" s="196"/>
      <c r="ND835" s="196"/>
      <c r="NE835" s="196"/>
      <c r="NF835" s="196"/>
      <c r="NG835" s="196"/>
      <c r="NH835" s="196"/>
      <c r="NI835" s="196"/>
      <c r="NJ835" s="196"/>
      <c r="NK835" s="196"/>
      <c r="NL835" s="196"/>
      <c r="NM835" s="196"/>
      <c r="NN835" s="196"/>
      <c r="NO835" s="196"/>
      <c r="NP835" s="196"/>
      <c r="NQ835" s="196"/>
      <c r="NR835" s="196"/>
      <c r="NS835" s="196"/>
      <c r="NT835" s="196"/>
      <c r="NU835" s="196"/>
      <c r="NV835" s="196"/>
      <c r="NW835" s="196"/>
      <c r="NX835" s="196"/>
      <c r="NY835" s="196"/>
      <c r="NZ835" s="196"/>
      <c r="OA835" s="196"/>
      <c r="OB835" s="196"/>
      <c r="OC835" s="196"/>
      <c r="OD835" s="196"/>
      <c r="OE835" s="196"/>
      <c r="OF835" s="196"/>
      <c r="OG835" s="196"/>
      <c r="OH835" s="196"/>
      <c r="OI835" s="196"/>
      <c r="OJ835" s="196"/>
      <c r="OK835" s="196"/>
      <c r="OL835" s="196"/>
      <c r="AFC835" s="196"/>
      <c r="AFD835" s="196"/>
      <c r="AFE835" s="196"/>
      <c r="AFF835" s="196"/>
      <c r="AFG835" s="196"/>
      <c r="AFH835" s="196"/>
      <c r="AFI835" s="196"/>
      <c r="AFJ835" s="196"/>
      <c r="AFK835" s="196"/>
      <c r="AFL835" s="196"/>
      <c r="AFM835" s="196"/>
      <c r="AFN835" s="196"/>
      <c r="AFO835" s="196"/>
      <c r="AFP835" s="196"/>
      <c r="AFQ835" s="196"/>
      <c r="AFR835" s="196"/>
      <c r="AFS835" s="196"/>
      <c r="AFT835" s="196"/>
      <c r="AFU835" s="196"/>
      <c r="AFV835" s="196"/>
      <c r="AFW835" s="196"/>
      <c r="AFX835" s="196"/>
      <c r="AFY835" s="196"/>
      <c r="AFZ835" s="196"/>
      <c r="AGA835" s="196"/>
      <c r="AGB835" s="196"/>
      <c r="AGC835" s="196"/>
      <c r="AGD835" s="196"/>
      <c r="AGE835" s="196"/>
      <c r="AGF835" s="196"/>
      <c r="AGG835" s="196"/>
      <c r="AGH835" s="196"/>
      <c r="AGI835" s="196"/>
      <c r="AGJ835" s="196"/>
      <c r="AGK835" s="196"/>
      <c r="AGL835" s="196"/>
      <c r="AGM835" s="196"/>
      <c r="AGN835" s="196"/>
      <c r="AGO835" s="196"/>
      <c r="AGP835" s="196"/>
    </row>
    <row r="836" spans="1:874" ht="15.75" customHeight="1" x14ac:dyDescent="0.25">
      <c r="A836" s="196"/>
      <c r="B836" s="196"/>
      <c r="C836" s="196"/>
      <c r="D836" s="196"/>
      <c r="E836" s="196"/>
      <c r="F836" s="196"/>
      <c r="G836" s="196"/>
      <c r="H836" s="196"/>
      <c r="I836" s="196"/>
      <c r="J836" s="196"/>
      <c r="K836" s="196"/>
      <c r="L836" s="206"/>
      <c r="M836" s="196"/>
      <c r="N836" s="196"/>
      <c r="O836" s="196"/>
      <c r="P836" s="196"/>
      <c r="Q836" s="196"/>
      <c r="R836" s="196"/>
      <c r="S836" s="196"/>
      <c r="T836" s="196"/>
      <c r="U836" s="196"/>
      <c r="V836" s="196"/>
      <c r="W836" s="196"/>
      <c r="X836" s="196"/>
      <c r="Y836" s="196"/>
      <c r="Z836" s="196"/>
      <c r="AA836" s="196"/>
      <c r="AB836" s="196"/>
      <c r="AC836" s="196"/>
      <c r="AD836" s="196"/>
      <c r="AE836" s="196"/>
      <c r="AF836" s="196"/>
      <c r="AG836" s="196"/>
      <c r="AH836" s="196"/>
      <c r="AI836" s="196"/>
      <c r="AJ836" s="196"/>
      <c r="AK836" s="196"/>
      <c r="AL836" s="196"/>
      <c r="AM836" s="196"/>
      <c r="AN836" s="196"/>
      <c r="AO836" s="196"/>
      <c r="AP836" s="196"/>
      <c r="AQ836" s="196"/>
      <c r="AR836" s="196"/>
      <c r="AS836" s="196"/>
      <c r="AT836" s="196"/>
      <c r="AU836" s="196"/>
      <c r="AV836" s="196"/>
      <c r="AW836" s="196"/>
      <c r="AX836" s="196"/>
      <c r="AY836" s="196"/>
      <c r="AZ836" s="196"/>
      <c r="BA836" s="196"/>
      <c r="BB836" s="196"/>
      <c r="BC836" s="196"/>
      <c r="BD836" s="196"/>
      <c r="BE836" s="196"/>
      <c r="BF836" s="196"/>
      <c r="BG836" s="196"/>
      <c r="BH836" s="196"/>
      <c r="BI836" s="196"/>
      <c r="BJ836" s="196"/>
      <c r="BK836" s="196"/>
      <c r="BL836" s="196"/>
      <c r="BM836" s="196"/>
      <c r="BN836" s="196"/>
      <c r="BO836" s="196"/>
      <c r="BP836" s="196"/>
      <c r="BQ836" s="196"/>
      <c r="BR836" s="196"/>
      <c r="BS836" s="196"/>
      <c r="BT836" s="196"/>
      <c r="BU836" s="196"/>
      <c r="BV836" s="196"/>
      <c r="BW836" s="196"/>
      <c r="BX836" s="196"/>
      <c r="BY836" s="196"/>
      <c r="BZ836" s="196"/>
      <c r="CA836" s="196"/>
      <c r="CB836" s="196"/>
      <c r="CC836" s="196"/>
      <c r="CD836" s="196"/>
      <c r="CE836" s="196"/>
      <c r="CF836" s="196"/>
      <c r="CG836" s="196"/>
      <c r="CH836" s="196"/>
      <c r="CI836" s="196"/>
      <c r="CJ836" s="196"/>
      <c r="CK836" s="196"/>
      <c r="CL836" s="196"/>
      <c r="CM836" s="196"/>
      <c r="CN836" s="196"/>
      <c r="CO836" s="196"/>
      <c r="CP836" s="196"/>
      <c r="CQ836" s="196"/>
      <c r="CR836" s="196"/>
      <c r="CS836" s="196"/>
      <c r="CT836" s="196"/>
      <c r="CU836" s="196"/>
      <c r="CV836" s="196"/>
      <c r="CW836" s="196"/>
      <c r="CX836" s="196"/>
      <c r="CY836" s="196"/>
      <c r="CZ836" s="196"/>
      <c r="DA836" s="196"/>
      <c r="DB836" s="196"/>
      <c r="DC836" s="196"/>
      <c r="DD836" s="196"/>
      <c r="DE836" s="196"/>
      <c r="DF836" s="196"/>
      <c r="DG836" s="196"/>
      <c r="DH836" s="196"/>
      <c r="DI836" s="196"/>
      <c r="DJ836" s="196"/>
      <c r="DK836" s="196"/>
      <c r="DL836" s="196"/>
      <c r="DM836" s="196"/>
      <c r="DN836" s="196"/>
      <c r="DO836" s="196"/>
      <c r="DP836" s="196"/>
      <c r="DQ836" s="196"/>
      <c r="DR836" s="196"/>
      <c r="DS836" s="196"/>
      <c r="DT836" s="196"/>
      <c r="DU836" s="196"/>
      <c r="DV836" s="196"/>
      <c r="DW836" s="196"/>
      <c r="DX836" s="196"/>
      <c r="DY836" s="196"/>
      <c r="DZ836" s="196"/>
      <c r="EA836" s="196"/>
      <c r="EB836" s="196"/>
      <c r="EC836" s="196"/>
      <c r="ED836" s="196"/>
      <c r="EE836" s="196"/>
      <c r="EF836" s="196"/>
      <c r="EG836" s="196"/>
      <c r="EH836" s="196"/>
      <c r="EI836" s="196"/>
      <c r="EJ836" s="196"/>
      <c r="EK836" s="196"/>
      <c r="EL836" s="196"/>
      <c r="EM836" s="196"/>
      <c r="EN836" s="196"/>
      <c r="EO836" s="196"/>
      <c r="EP836" s="196"/>
      <c r="EQ836" s="196"/>
      <c r="ER836" s="196"/>
      <c r="ES836" s="196"/>
      <c r="ET836" s="196"/>
      <c r="EU836" s="196"/>
      <c r="EV836" s="196"/>
      <c r="EW836" s="196"/>
      <c r="EX836" s="196"/>
      <c r="EY836" s="196"/>
      <c r="EZ836" s="196"/>
      <c r="FA836" s="196"/>
      <c r="FB836" s="196"/>
      <c r="FC836" s="196"/>
      <c r="FD836" s="196"/>
      <c r="FE836" s="196"/>
      <c r="FF836" s="196"/>
      <c r="FG836" s="196"/>
      <c r="FH836" s="196"/>
      <c r="FI836" s="196"/>
      <c r="FJ836" s="196"/>
      <c r="FK836" s="196"/>
      <c r="FL836" s="196"/>
      <c r="FM836" s="196"/>
      <c r="FN836" s="196"/>
      <c r="FO836" s="196"/>
      <c r="FP836" s="196"/>
      <c r="FQ836" s="196"/>
      <c r="FR836" s="196"/>
      <c r="FS836" s="196"/>
      <c r="FT836" s="196"/>
      <c r="FU836" s="196"/>
      <c r="FV836" s="196"/>
      <c r="FW836" s="196"/>
      <c r="FX836" s="196"/>
      <c r="FY836" s="196"/>
      <c r="FZ836" s="196"/>
      <c r="GA836" s="196"/>
      <c r="GB836" s="196"/>
      <c r="GC836" s="196"/>
      <c r="GD836" s="196"/>
      <c r="GE836" s="196"/>
      <c r="GF836" s="196"/>
      <c r="GG836" s="196"/>
      <c r="GH836" s="196"/>
      <c r="GI836" s="196"/>
      <c r="GJ836" s="196"/>
      <c r="GK836" s="196"/>
      <c r="GL836" s="196"/>
      <c r="GM836" s="196"/>
      <c r="GN836" s="196"/>
      <c r="GO836" s="196"/>
      <c r="GP836" s="196"/>
      <c r="GQ836" s="196"/>
      <c r="GR836" s="196"/>
      <c r="GS836" s="196"/>
      <c r="GT836" s="196"/>
      <c r="GU836" s="196"/>
      <c r="GV836" s="196"/>
      <c r="GW836" s="196"/>
      <c r="GX836" s="196"/>
      <c r="GY836" s="196"/>
      <c r="GZ836" s="196"/>
      <c r="HA836" s="196"/>
      <c r="HB836" s="196"/>
      <c r="HC836" s="196"/>
      <c r="HD836" s="196"/>
      <c r="HE836" s="196"/>
      <c r="HF836" s="196"/>
      <c r="HG836" s="196"/>
      <c r="HH836" s="196"/>
      <c r="HI836" s="196"/>
      <c r="HJ836" s="196"/>
      <c r="HK836" s="196"/>
      <c r="HL836" s="196"/>
      <c r="HM836" s="196"/>
      <c r="HN836" s="196"/>
      <c r="HO836" s="196"/>
      <c r="HP836" s="196"/>
      <c r="HQ836" s="196"/>
      <c r="HR836" s="196"/>
      <c r="HS836" s="196"/>
      <c r="HT836" s="196"/>
      <c r="HU836" s="196"/>
      <c r="HV836" s="196"/>
      <c r="HW836" s="196"/>
      <c r="HX836" s="196"/>
      <c r="HY836" s="196"/>
      <c r="HZ836" s="196"/>
      <c r="IA836" s="196"/>
      <c r="IB836" s="196"/>
      <c r="IC836" s="196"/>
      <c r="ID836" s="196"/>
      <c r="IE836" s="196"/>
      <c r="IF836" s="196"/>
      <c r="IG836" s="196"/>
      <c r="IH836" s="196"/>
      <c r="II836" s="196"/>
      <c r="IJ836" s="196"/>
      <c r="IK836" s="196"/>
      <c r="IL836" s="196"/>
      <c r="IM836" s="196"/>
      <c r="IN836" s="196"/>
      <c r="IO836" s="196"/>
      <c r="IP836" s="196"/>
      <c r="IQ836" s="196"/>
      <c r="IR836" s="196"/>
      <c r="IS836" s="196"/>
      <c r="IT836" s="196"/>
      <c r="IU836" s="196"/>
      <c r="IV836" s="196"/>
      <c r="IW836" s="196"/>
      <c r="IX836" s="196"/>
      <c r="IY836" s="196"/>
      <c r="IZ836" s="196"/>
      <c r="JA836" s="196"/>
      <c r="JB836" s="196"/>
      <c r="JC836" s="196"/>
      <c r="JD836" s="196"/>
      <c r="JE836" s="196"/>
      <c r="JF836" s="196"/>
      <c r="JG836" s="196"/>
      <c r="JH836" s="196"/>
      <c r="JI836" s="196"/>
      <c r="JJ836" s="196"/>
      <c r="JK836" s="196"/>
      <c r="JL836" s="196"/>
      <c r="JM836" s="196"/>
      <c r="JN836" s="196"/>
      <c r="JO836" s="196"/>
      <c r="JP836" s="196"/>
      <c r="JQ836" s="196"/>
      <c r="JR836" s="196"/>
      <c r="JS836" s="196"/>
      <c r="JT836" s="196"/>
      <c r="JU836" s="196"/>
      <c r="JV836" s="196"/>
      <c r="JW836" s="196"/>
      <c r="JX836" s="196"/>
      <c r="JY836" s="196"/>
      <c r="JZ836" s="196"/>
      <c r="KA836" s="196"/>
      <c r="KB836" s="196"/>
      <c r="KC836" s="196"/>
      <c r="KD836" s="196"/>
      <c r="KE836" s="196"/>
      <c r="KF836" s="196"/>
      <c r="KG836" s="196"/>
      <c r="KH836" s="196"/>
      <c r="KI836" s="196"/>
      <c r="KJ836" s="196"/>
      <c r="KK836" s="196"/>
      <c r="KL836" s="196"/>
      <c r="KM836" s="196"/>
      <c r="KN836" s="196"/>
      <c r="KO836" s="196"/>
      <c r="KP836" s="196"/>
      <c r="KQ836" s="196"/>
      <c r="KR836" s="196"/>
      <c r="KS836" s="196"/>
      <c r="KT836" s="196"/>
      <c r="KU836" s="196"/>
      <c r="KV836" s="196"/>
      <c r="KW836" s="196"/>
      <c r="KX836" s="196"/>
      <c r="KY836" s="196"/>
      <c r="KZ836" s="196"/>
      <c r="LA836" s="196"/>
      <c r="LB836" s="196"/>
      <c r="LC836" s="196"/>
      <c r="LD836" s="196"/>
      <c r="LE836" s="196"/>
      <c r="LF836" s="196"/>
      <c r="LG836" s="196"/>
      <c r="LH836" s="196"/>
      <c r="LI836" s="196"/>
      <c r="LJ836" s="196"/>
      <c r="LK836" s="196"/>
      <c r="LL836" s="196"/>
      <c r="LM836" s="196"/>
      <c r="LN836" s="196"/>
      <c r="LO836" s="196"/>
      <c r="LP836" s="196"/>
      <c r="LQ836" s="196"/>
      <c r="LR836" s="196"/>
      <c r="LS836" s="196"/>
      <c r="LT836" s="196"/>
      <c r="LU836" s="196"/>
      <c r="LV836" s="196"/>
      <c r="LW836" s="196"/>
      <c r="LX836" s="196"/>
      <c r="LY836" s="196"/>
      <c r="LZ836" s="196"/>
      <c r="MA836" s="196"/>
      <c r="MB836" s="196"/>
      <c r="MC836" s="196"/>
      <c r="MD836" s="196"/>
      <c r="ME836" s="196"/>
      <c r="MF836" s="196"/>
      <c r="MG836" s="196"/>
      <c r="MH836" s="196"/>
      <c r="MI836" s="196"/>
      <c r="MJ836" s="196"/>
      <c r="MK836" s="196"/>
      <c r="ML836" s="196"/>
      <c r="MM836" s="196"/>
      <c r="MN836" s="196"/>
      <c r="MO836" s="196"/>
      <c r="MP836" s="196"/>
      <c r="MQ836" s="196"/>
      <c r="MR836" s="196"/>
      <c r="MS836" s="196"/>
      <c r="MT836" s="196"/>
      <c r="MU836" s="196"/>
      <c r="MV836" s="196"/>
      <c r="MW836" s="196"/>
      <c r="MX836" s="196"/>
      <c r="MY836" s="196"/>
      <c r="MZ836" s="196"/>
      <c r="NA836" s="196"/>
      <c r="NB836" s="196"/>
      <c r="NC836" s="196"/>
      <c r="ND836" s="196"/>
      <c r="NE836" s="196"/>
      <c r="NF836" s="196"/>
      <c r="NG836" s="196"/>
      <c r="NH836" s="196"/>
      <c r="NI836" s="196"/>
      <c r="NJ836" s="196"/>
      <c r="NK836" s="196"/>
      <c r="NL836" s="196"/>
      <c r="NM836" s="196"/>
      <c r="NN836" s="196"/>
      <c r="NO836" s="196"/>
      <c r="NP836" s="196"/>
      <c r="NQ836" s="196"/>
      <c r="NR836" s="196"/>
      <c r="NS836" s="196"/>
      <c r="NT836" s="196"/>
      <c r="NU836" s="196"/>
      <c r="NV836" s="196"/>
      <c r="NW836" s="196"/>
      <c r="NX836" s="196"/>
      <c r="NY836" s="196"/>
      <c r="NZ836" s="196"/>
      <c r="OA836" s="196"/>
      <c r="OB836" s="196"/>
      <c r="OC836" s="196"/>
      <c r="OD836" s="196"/>
      <c r="OE836" s="196"/>
      <c r="OF836" s="196"/>
      <c r="OG836" s="196"/>
      <c r="OH836" s="196"/>
      <c r="OI836" s="196"/>
      <c r="OJ836" s="196"/>
      <c r="OK836" s="196"/>
      <c r="OL836" s="196"/>
      <c r="AFC836" s="196"/>
      <c r="AFD836" s="196"/>
      <c r="AFE836" s="196"/>
      <c r="AFF836" s="196"/>
      <c r="AFG836" s="196"/>
      <c r="AFH836" s="196"/>
      <c r="AFI836" s="196"/>
      <c r="AFJ836" s="196"/>
      <c r="AFK836" s="196"/>
      <c r="AFL836" s="196"/>
      <c r="AFM836" s="196"/>
      <c r="AFN836" s="196"/>
      <c r="AFO836" s="196"/>
      <c r="AFP836" s="196"/>
      <c r="AFQ836" s="196"/>
      <c r="AFR836" s="196"/>
      <c r="AFS836" s="196"/>
      <c r="AFT836" s="196"/>
      <c r="AFU836" s="196"/>
      <c r="AFV836" s="196"/>
      <c r="AFW836" s="196"/>
      <c r="AFX836" s="196"/>
      <c r="AFY836" s="196"/>
      <c r="AFZ836" s="196"/>
      <c r="AGA836" s="196"/>
      <c r="AGB836" s="196"/>
      <c r="AGC836" s="196"/>
      <c r="AGD836" s="196"/>
      <c r="AGE836" s="196"/>
      <c r="AGF836" s="196"/>
      <c r="AGG836" s="196"/>
      <c r="AGH836" s="196"/>
      <c r="AGI836" s="196"/>
      <c r="AGJ836" s="196"/>
      <c r="AGK836" s="196"/>
      <c r="AGL836" s="196"/>
      <c r="AGM836" s="196"/>
      <c r="AGN836" s="196"/>
      <c r="AGO836" s="196"/>
      <c r="AGP836" s="196"/>
    </row>
    <row r="837" spans="1:874" ht="15.75" customHeight="1" x14ac:dyDescent="0.25">
      <c r="A837" s="196"/>
      <c r="B837" s="196"/>
      <c r="C837" s="196"/>
      <c r="D837" s="196"/>
      <c r="E837" s="196"/>
      <c r="F837" s="196"/>
      <c r="G837" s="196"/>
      <c r="H837" s="196"/>
      <c r="I837" s="196"/>
      <c r="J837" s="196"/>
      <c r="K837" s="196"/>
      <c r="L837" s="206"/>
      <c r="M837" s="196"/>
      <c r="N837" s="196"/>
      <c r="O837" s="196"/>
      <c r="P837" s="196"/>
      <c r="Q837" s="196"/>
      <c r="R837" s="196"/>
      <c r="S837" s="196"/>
      <c r="T837" s="196"/>
      <c r="U837" s="196"/>
      <c r="V837" s="196"/>
      <c r="W837" s="196"/>
      <c r="X837" s="196"/>
      <c r="Y837" s="196"/>
      <c r="Z837" s="196"/>
      <c r="AA837" s="196"/>
      <c r="AB837" s="196"/>
      <c r="AC837" s="196"/>
      <c r="AD837" s="196"/>
      <c r="AE837" s="196"/>
      <c r="AF837" s="196"/>
      <c r="AG837" s="196"/>
      <c r="AH837" s="196"/>
      <c r="AI837" s="196"/>
      <c r="AJ837" s="196"/>
      <c r="AK837" s="196"/>
      <c r="AL837" s="196"/>
      <c r="AM837" s="196"/>
      <c r="AN837" s="196"/>
      <c r="AO837" s="196"/>
      <c r="AP837" s="196"/>
      <c r="AQ837" s="196"/>
      <c r="AR837" s="196"/>
      <c r="AS837" s="196"/>
      <c r="AT837" s="196"/>
      <c r="AU837" s="196"/>
      <c r="AV837" s="196"/>
      <c r="AW837" s="196"/>
      <c r="AX837" s="196"/>
      <c r="AY837" s="196"/>
      <c r="AZ837" s="196"/>
      <c r="BA837" s="196"/>
      <c r="BB837" s="196"/>
      <c r="BC837" s="196"/>
      <c r="BD837" s="196"/>
      <c r="BE837" s="196"/>
      <c r="BF837" s="196"/>
      <c r="BG837" s="196"/>
      <c r="BH837" s="196"/>
      <c r="BI837" s="196"/>
      <c r="BJ837" s="196"/>
      <c r="BK837" s="196"/>
      <c r="BL837" s="196"/>
      <c r="BM837" s="196"/>
      <c r="BN837" s="196"/>
      <c r="BO837" s="196"/>
      <c r="BP837" s="196"/>
      <c r="BQ837" s="196"/>
      <c r="BR837" s="196"/>
      <c r="BS837" s="196"/>
      <c r="BT837" s="196"/>
      <c r="BU837" s="196"/>
      <c r="BV837" s="196"/>
      <c r="BW837" s="196"/>
      <c r="BX837" s="196"/>
      <c r="BY837" s="196"/>
      <c r="BZ837" s="196"/>
      <c r="CA837" s="196"/>
      <c r="CB837" s="196"/>
      <c r="CC837" s="196"/>
      <c r="CD837" s="196"/>
      <c r="CE837" s="196"/>
      <c r="CF837" s="196"/>
      <c r="CG837" s="196"/>
      <c r="CH837" s="196"/>
      <c r="CI837" s="196"/>
      <c r="CJ837" s="196"/>
      <c r="CK837" s="196"/>
      <c r="CL837" s="196"/>
      <c r="CM837" s="196"/>
      <c r="CN837" s="196"/>
      <c r="CO837" s="196"/>
      <c r="CP837" s="196"/>
      <c r="CQ837" s="196"/>
      <c r="CR837" s="196"/>
      <c r="CS837" s="196"/>
      <c r="CT837" s="196"/>
      <c r="CU837" s="196"/>
      <c r="CV837" s="196"/>
      <c r="CW837" s="196"/>
      <c r="CX837" s="196"/>
      <c r="CY837" s="196"/>
      <c r="CZ837" s="196"/>
      <c r="DA837" s="196"/>
      <c r="DB837" s="196"/>
      <c r="DC837" s="196"/>
      <c r="DD837" s="196"/>
      <c r="DE837" s="196"/>
      <c r="DF837" s="196"/>
      <c r="DG837" s="196"/>
      <c r="DH837" s="196"/>
      <c r="DI837" s="196"/>
      <c r="DJ837" s="196"/>
      <c r="DK837" s="196"/>
      <c r="DL837" s="196"/>
      <c r="DM837" s="196"/>
      <c r="DN837" s="196"/>
      <c r="DO837" s="196"/>
      <c r="DP837" s="196"/>
      <c r="DQ837" s="196"/>
      <c r="DR837" s="196"/>
      <c r="DS837" s="196"/>
      <c r="DT837" s="196"/>
      <c r="DU837" s="196"/>
      <c r="DV837" s="196"/>
      <c r="DW837" s="196"/>
      <c r="DX837" s="196"/>
      <c r="DY837" s="196"/>
      <c r="DZ837" s="196"/>
      <c r="EA837" s="196"/>
      <c r="EB837" s="196"/>
      <c r="EC837" s="196"/>
      <c r="ED837" s="196"/>
      <c r="EE837" s="196"/>
      <c r="EF837" s="196"/>
      <c r="EG837" s="196"/>
      <c r="EH837" s="196"/>
      <c r="EI837" s="196"/>
      <c r="EJ837" s="196"/>
      <c r="EK837" s="196"/>
      <c r="EL837" s="196"/>
      <c r="EM837" s="196"/>
      <c r="EN837" s="196"/>
      <c r="EO837" s="196"/>
      <c r="EP837" s="196"/>
      <c r="EQ837" s="196"/>
      <c r="ER837" s="196"/>
      <c r="ES837" s="196"/>
      <c r="ET837" s="196"/>
      <c r="EU837" s="196"/>
      <c r="EV837" s="196"/>
      <c r="EW837" s="196"/>
      <c r="EX837" s="196"/>
      <c r="EY837" s="196"/>
      <c r="EZ837" s="196"/>
      <c r="FA837" s="196"/>
      <c r="FB837" s="196"/>
      <c r="FC837" s="196"/>
      <c r="FD837" s="196"/>
      <c r="FE837" s="196"/>
      <c r="FF837" s="196"/>
      <c r="FG837" s="196"/>
      <c r="FH837" s="196"/>
      <c r="FI837" s="196"/>
      <c r="FJ837" s="196"/>
      <c r="FK837" s="196"/>
      <c r="FL837" s="196"/>
      <c r="FM837" s="196"/>
      <c r="FN837" s="196"/>
      <c r="FO837" s="196"/>
      <c r="FP837" s="196"/>
      <c r="FQ837" s="196"/>
      <c r="FR837" s="196"/>
      <c r="FS837" s="196"/>
      <c r="FT837" s="196"/>
      <c r="FU837" s="196"/>
      <c r="FV837" s="196"/>
      <c r="FW837" s="196"/>
      <c r="FX837" s="196"/>
      <c r="FY837" s="196"/>
      <c r="FZ837" s="196"/>
      <c r="GA837" s="196"/>
      <c r="GB837" s="196"/>
      <c r="GC837" s="196"/>
      <c r="GD837" s="196"/>
      <c r="GE837" s="196"/>
      <c r="GF837" s="196"/>
      <c r="GG837" s="196"/>
      <c r="GH837" s="196"/>
      <c r="GI837" s="196"/>
      <c r="GJ837" s="196"/>
      <c r="GK837" s="196"/>
      <c r="GL837" s="196"/>
      <c r="GM837" s="196"/>
      <c r="GN837" s="196"/>
      <c r="GO837" s="196"/>
      <c r="GP837" s="196"/>
      <c r="GQ837" s="196"/>
      <c r="GR837" s="196"/>
      <c r="GS837" s="196"/>
      <c r="GT837" s="196"/>
      <c r="GU837" s="196"/>
      <c r="GV837" s="196"/>
      <c r="GW837" s="196"/>
      <c r="GX837" s="196"/>
      <c r="GY837" s="196"/>
      <c r="GZ837" s="196"/>
      <c r="HA837" s="196"/>
      <c r="HB837" s="196"/>
      <c r="HC837" s="196"/>
      <c r="HD837" s="196"/>
      <c r="HE837" s="196"/>
      <c r="HF837" s="196"/>
      <c r="HG837" s="196"/>
      <c r="HH837" s="196"/>
      <c r="HI837" s="196"/>
      <c r="HJ837" s="196"/>
      <c r="HK837" s="196"/>
      <c r="HL837" s="196"/>
      <c r="HM837" s="196"/>
      <c r="HN837" s="196"/>
      <c r="HO837" s="196"/>
      <c r="HP837" s="196"/>
      <c r="HQ837" s="196"/>
      <c r="HR837" s="196"/>
      <c r="HS837" s="196"/>
      <c r="HT837" s="196"/>
      <c r="HU837" s="196"/>
      <c r="HV837" s="196"/>
      <c r="HW837" s="196"/>
      <c r="HX837" s="196"/>
      <c r="HY837" s="196"/>
      <c r="HZ837" s="196"/>
      <c r="IA837" s="196"/>
      <c r="IB837" s="196"/>
      <c r="IC837" s="196"/>
      <c r="ID837" s="196"/>
      <c r="IE837" s="196"/>
      <c r="IF837" s="196"/>
      <c r="IG837" s="196"/>
      <c r="IH837" s="196"/>
      <c r="II837" s="196"/>
      <c r="IJ837" s="196"/>
      <c r="IK837" s="196"/>
      <c r="IL837" s="196"/>
      <c r="IM837" s="196"/>
      <c r="IN837" s="196"/>
      <c r="IO837" s="196"/>
      <c r="IP837" s="196"/>
      <c r="IQ837" s="196"/>
      <c r="IR837" s="196"/>
      <c r="IS837" s="196"/>
      <c r="IT837" s="196"/>
      <c r="IU837" s="196"/>
      <c r="IV837" s="196"/>
      <c r="IW837" s="196"/>
      <c r="IX837" s="196"/>
      <c r="IY837" s="196"/>
      <c r="IZ837" s="196"/>
      <c r="JA837" s="196"/>
      <c r="JB837" s="196"/>
      <c r="JC837" s="196"/>
      <c r="JD837" s="196"/>
      <c r="JE837" s="196"/>
      <c r="JF837" s="196"/>
      <c r="JG837" s="196"/>
      <c r="JH837" s="196"/>
      <c r="JI837" s="196"/>
      <c r="JJ837" s="196"/>
      <c r="JK837" s="196"/>
      <c r="JL837" s="196"/>
      <c r="JM837" s="196"/>
      <c r="JN837" s="196"/>
      <c r="JO837" s="196"/>
      <c r="JP837" s="196"/>
      <c r="JQ837" s="196"/>
      <c r="JR837" s="196"/>
      <c r="JS837" s="196"/>
      <c r="JT837" s="196"/>
      <c r="JU837" s="196"/>
      <c r="JV837" s="196"/>
      <c r="JW837" s="196"/>
      <c r="JX837" s="196"/>
      <c r="JY837" s="196"/>
      <c r="JZ837" s="196"/>
      <c r="KA837" s="196"/>
      <c r="KB837" s="196"/>
      <c r="KC837" s="196"/>
      <c r="KD837" s="196"/>
      <c r="KE837" s="196"/>
      <c r="KF837" s="196"/>
      <c r="KG837" s="196"/>
      <c r="KH837" s="196"/>
      <c r="KI837" s="196"/>
      <c r="KJ837" s="196"/>
      <c r="KK837" s="196"/>
      <c r="KL837" s="196"/>
      <c r="KM837" s="196"/>
      <c r="KN837" s="196"/>
      <c r="KO837" s="196"/>
      <c r="KP837" s="196"/>
      <c r="KQ837" s="196"/>
      <c r="KR837" s="196"/>
      <c r="KS837" s="196"/>
      <c r="KT837" s="196"/>
      <c r="KU837" s="196"/>
      <c r="KV837" s="196"/>
      <c r="KW837" s="196"/>
      <c r="KX837" s="196"/>
      <c r="KY837" s="196"/>
      <c r="KZ837" s="196"/>
      <c r="LA837" s="196"/>
      <c r="LB837" s="196"/>
      <c r="LC837" s="196"/>
      <c r="LD837" s="196"/>
      <c r="LE837" s="196"/>
      <c r="LF837" s="196"/>
      <c r="LG837" s="196"/>
      <c r="LH837" s="196"/>
      <c r="LI837" s="196"/>
      <c r="LJ837" s="196"/>
      <c r="LK837" s="196"/>
      <c r="LL837" s="196"/>
      <c r="LM837" s="196"/>
      <c r="LN837" s="196"/>
      <c r="LO837" s="196"/>
      <c r="LP837" s="196"/>
      <c r="LQ837" s="196"/>
      <c r="LR837" s="196"/>
      <c r="LS837" s="196"/>
      <c r="LT837" s="196"/>
      <c r="LU837" s="196"/>
      <c r="LV837" s="196"/>
      <c r="LW837" s="196"/>
      <c r="LX837" s="196"/>
      <c r="LY837" s="196"/>
      <c r="LZ837" s="196"/>
      <c r="MA837" s="196"/>
      <c r="MB837" s="196"/>
      <c r="MC837" s="196"/>
      <c r="MD837" s="196"/>
      <c r="ME837" s="196"/>
      <c r="MF837" s="196"/>
      <c r="MG837" s="196"/>
      <c r="MH837" s="196"/>
      <c r="MI837" s="196"/>
      <c r="MJ837" s="196"/>
      <c r="MK837" s="196"/>
      <c r="ML837" s="196"/>
      <c r="MM837" s="196"/>
      <c r="MN837" s="196"/>
      <c r="MO837" s="196"/>
      <c r="MP837" s="196"/>
      <c r="MQ837" s="196"/>
      <c r="MR837" s="196"/>
      <c r="MS837" s="196"/>
      <c r="MT837" s="196"/>
      <c r="MU837" s="196"/>
      <c r="MV837" s="196"/>
      <c r="MW837" s="196"/>
      <c r="MX837" s="196"/>
      <c r="MY837" s="196"/>
      <c r="MZ837" s="196"/>
      <c r="NA837" s="196"/>
      <c r="NB837" s="196"/>
      <c r="NC837" s="196"/>
      <c r="ND837" s="196"/>
      <c r="NE837" s="196"/>
      <c r="NF837" s="196"/>
      <c r="NG837" s="196"/>
      <c r="NH837" s="196"/>
      <c r="NI837" s="196"/>
      <c r="NJ837" s="196"/>
      <c r="NK837" s="196"/>
      <c r="NL837" s="196"/>
      <c r="NM837" s="196"/>
      <c r="NN837" s="196"/>
      <c r="NO837" s="196"/>
      <c r="NP837" s="196"/>
      <c r="NQ837" s="196"/>
      <c r="NR837" s="196"/>
      <c r="NS837" s="196"/>
      <c r="NT837" s="196"/>
      <c r="NU837" s="196"/>
      <c r="NV837" s="196"/>
      <c r="NW837" s="196"/>
      <c r="NX837" s="196"/>
      <c r="NY837" s="196"/>
      <c r="NZ837" s="196"/>
      <c r="OA837" s="196"/>
      <c r="OB837" s="196"/>
      <c r="OC837" s="196"/>
      <c r="OD837" s="196"/>
      <c r="OE837" s="196"/>
      <c r="OF837" s="196"/>
      <c r="OG837" s="196"/>
      <c r="OH837" s="196"/>
      <c r="OI837" s="196"/>
      <c r="OJ837" s="196"/>
      <c r="OK837" s="196"/>
      <c r="OL837" s="196"/>
      <c r="AFC837" s="196"/>
      <c r="AFD837" s="196"/>
      <c r="AFE837" s="196"/>
      <c r="AFF837" s="196"/>
      <c r="AFG837" s="196"/>
      <c r="AFH837" s="196"/>
      <c r="AFI837" s="196"/>
      <c r="AFJ837" s="196"/>
      <c r="AFK837" s="196"/>
      <c r="AFL837" s="196"/>
      <c r="AFM837" s="196"/>
      <c r="AFN837" s="196"/>
      <c r="AFO837" s="196"/>
      <c r="AFP837" s="196"/>
      <c r="AFQ837" s="196"/>
      <c r="AFR837" s="196"/>
      <c r="AFS837" s="196"/>
      <c r="AFT837" s="196"/>
      <c r="AFU837" s="196"/>
      <c r="AFV837" s="196"/>
      <c r="AFW837" s="196"/>
      <c r="AFX837" s="196"/>
      <c r="AFY837" s="196"/>
      <c r="AFZ837" s="196"/>
      <c r="AGA837" s="196"/>
      <c r="AGB837" s="196"/>
      <c r="AGC837" s="196"/>
      <c r="AGD837" s="196"/>
      <c r="AGE837" s="196"/>
      <c r="AGF837" s="196"/>
      <c r="AGG837" s="196"/>
      <c r="AGH837" s="196"/>
      <c r="AGI837" s="196"/>
      <c r="AGJ837" s="196"/>
      <c r="AGK837" s="196"/>
      <c r="AGL837" s="196"/>
      <c r="AGM837" s="196"/>
      <c r="AGN837" s="196"/>
      <c r="AGO837" s="196"/>
      <c r="AGP837" s="196"/>
    </row>
    <row r="838" spans="1:874" ht="15.75" customHeight="1" x14ac:dyDescent="0.25">
      <c r="A838" s="196"/>
      <c r="B838" s="196"/>
      <c r="C838" s="196"/>
      <c r="D838" s="196"/>
      <c r="E838" s="196"/>
      <c r="F838" s="196"/>
      <c r="G838" s="196"/>
      <c r="H838" s="196"/>
      <c r="I838" s="196"/>
      <c r="J838" s="196"/>
      <c r="K838" s="196"/>
      <c r="L838" s="206"/>
      <c r="M838" s="196"/>
      <c r="N838" s="196"/>
      <c r="O838" s="196"/>
      <c r="P838" s="196"/>
      <c r="Q838" s="196"/>
      <c r="R838" s="196"/>
      <c r="S838" s="196"/>
      <c r="T838" s="196"/>
      <c r="U838" s="196"/>
      <c r="V838" s="196"/>
      <c r="W838" s="196"/>
      <c r="X838" s="196"/>
      <c r="Y838" s="196"/>
      <c r="Z838" s="196"/>
      <c r="AA838" s="196"/>
      <c r="AB838" s="196"/>
      <c r="AC838" s="196"/>
      <c r="AD838" s="196"/>
      <c r="AE838" s="196"/>
      <c r="AF838" s="196"/>
      <c r="AG838" s="196"/>
      <c r="AH838" s="196"/>
      <c r="AI838" s="196"/>
      <c r="AJ838" s="196"/>
      <c r="AK838" s="196"/>
      <c r="AL838" s="196"/>
      <c r="AM838" s="196"/>
      <c r="AN838" s="196"/>
      <c r="AO838" s="196"/>
      <c r="AP838" s="196"/>
      <c r="AQ838" s="196"/>
      <c r="AR838" s="196"/>
      <c r="AS838" s="196"/>
      <c r="AT838" s="196"/>
      <c r="AU838" s="196"/>
      <c r="AV838" s="196"/>
      <c r="AW838" s="196"/>
      <c r="AX838" s="196"/>
      <c r="AY838" s="196"/>
      <c r="AZ838" s="196"/>
      <c r="BA838" s="196"/>
      <c r="BB838" s="196"/>
      <c r="BC838" s="196"/>
      <c r="BD838" s="196"/>
      <c r="BE838" s="196"/>
      <c r="BF838" s="196"/>
      <c r="BG838" s="196"/>
      <c r="BH838" s="196"/>
      <c r="BI838" s="196"/>
      <c r="BJ838" s="196"/>
      <c r="BK838" s="196"/>
      <c r="BL838" s="196"/>
      <c r="BM838" s="196"/>
      <c r="BN838" s="196"/>
      <c r="BO838" s="196"/>
      <c r="BP838" s="196"/>
      <c r="BQ838" s="196"/>
      <c r="BR838" s="196"/>
      <c r="BS838" s="196"/>
      <c r="BT838" s="196"/>
      <c r="BU838" s="196"/>
      <c r="BV838" s="196"/>
      <c r="BW838" s="196"/>
      <c r="BX838" s="196"/>
      <c r="BY838" s="196"/>
      <c r="BZ838" s="196"/>
      <c r="CA838" s="196"/>
      <c r="CB838" s="196"/>
      <c r="CC838" s="196"/>
      <c r="CD838" s="196"/>
      <c r="CE838" s="196"/>
      <c r="CF838" s="196"/>
      <c r="CG838" s="196"/>
      <c r="CH838" s="196"/>
      <c r="CI838" s="196"/>
      <c r="CJ838" s="196"/>
      <c r="CK838" s="196"/>
      <c r="CL838" s="196"/>
      <c r="CM838" s="196"/>
      <c r="CN838" s="196"/>
      <c r="CO838" s="196"/>
      <c r="CP838" s="196"/>
      <c r="CQ838" s="196"/>
      <c r="CR838" s="196"/>
      <c r="CS838" s="196"/>
      <c r="CT838" s="196"/>
      <c r="CU838" s="196"/>
      <c r="CV838" s="196"/>
      <c r="CW838" s="196"/>
      <c r="CX838" s="196"/>
      <c r="CY838" s="196"/>
      <c r="CZ838" s="196"/>
      <c r="DA838" s="196"/>
      <c r="DB838" s="196"/>
      <c r="DC838" s="196"/>
      <c r="DD838" s="196"/>
      <c r="DE838" s="196"/>
      <c r="DF838" s="196"/>
      <c r="DG838" s="196"/>
      <c r="DH838" s="196"/>
      <c r="DI838" s="196"/>
      <c r="DJ838" s="196"/>
      <c r="DK838" s="196"/>
      <c r="DL838" s="196"/>
      <c r="DM838" s="196"/>
      <c r="DN838" s="196"/>
      <c r="DO838" s="196"/>
      <c r="DP838" s="196"/>
      <c r="DQ838" s="196"/>
      <c r="DR838" s="196"/>
      <c r="DS838" s="196"/>
      <c r="DT838" s="196"/>
      <c r="DU838" s="196"/>
      <c r="DV838" s="196"/>
      <c r="DW838" s="196"/>
      <c r="DX838" s="196"/>
      <c r="DY838" s="196"/>
      <c r="DZ838" s="196"/>
      <c r="EA838" s="196"/>
      <c r="EB838" s="196"/>
      <c r="EC838" s="196"/>
      <c r="ED838" s="196"/>
      <c r="EE838" s="196"/>
      <c r="EF838" s="196"/>
      <c r="EG838" s="196"/>
      <c r="EH838" s="196"/>
      <c r="EI838" s="196"/>
      <c r="EJ838" s="196"/>
      <c r="EK838" s="196"/>
      <c r="EL838" s="196"/>
      <c r="EM838" s="196"/>
      <c r="EN838" s="196"/>
      <c r="EO838" s="196"/>
      <c r="EP838" s="196"/>
      <c r="EQ838" s="196"/>
      <c r="ER838" s="196"/>
      <c r="ES838" s="196"/>
      <c r="ET838" s="196"/>
      <c r="EU838" s="196"/>
      <c r="EV838" s="196"/>
      <c r="EW838" s="196"/>
      <c r="EX838" s="196"/>
      <c r="EY838" s="196"/>
      <c r="EZ838" s="196"/>
      <c r="FA838" s="196"/>
      <c r="FB838" s="196"/>
      <c r="FC838" s="196"/>
      <c r="FD838" s="196"/>
      <c r="FE838" s="196"/>
      <c r="FF838" s="196"/>
      <c r="FG838" s="196"/>
      <c r="FH838" s="196"/>
      <c r="FI838" s="196"/>
      <c r="FJ838" s="196"/>
      <c r="FK838" s="196"/>
      <c r="FL838" s="196"/>
      <c r="FM838" s="196"/>
      <c r="FN838" s="196"/>
      <c r="FO838" s="196"/>
      <c r="FP838" s="196"/>
      <c r="FQ838" s="196"/>
      <c r="FR838" s="196"/>
      <c r="FS838" s="196"/>
      <c r="FT838" s="196"/>
      <c r="FU838" s="196"/>
      <c r="FV838" s="196"/>
      <c r="FW838" s="196"/>
      <c r="FX838" s="196"/>
      <c r="FY838" s="196"/>
      <c r="FZ838" s="196"/>
      <c r="GA838" s="196"/>
      <c r="GB838" s="196"/>
      <c r="GC838" s="196"/>
      <c r="GD838" s="196"/>
      <c r="GE838" s="196"/>
      <c r="GF838" s="196"/>
      <c r="GG838" s="196"/>
      <c r="GH838" s="196"/>
      <c r="GI838" s="196"/>
      <c r="GJ838" s="196"/>
      <c r="GK838" s="196"/>
      <c r="GL838" s="196"/>
      <c r="GM838" s="196"/>
      <c r="GN838" s="196"/>
      <c r="GO838" s="196"/>
      <c r="GP838" s="196"/>
      <c r="GQ838" s="196"/>
      <c r="GR838" s="196"/>
      <c r="GS838" s="196"/>
      <c r="GT838" s="196"/>
      <c r="GU838" s="196"/>
      <c r="GV838" s="196"/>
      <c r="GW838" s="196"/>
      <c r="GX838" s="196"/>
      <c r="GY838" s="196"/>
      <c r="GZ838" s="196"/>
      <c r="HA838" s="196"/>
      <c r="HB838" s="196"/>
      <c r="HC838" s="196"/>
      <c r="HD838" s="196"/>
      <c r="HE838" s="196"/>
      <c r="HF838" s="196"/>
      <c r="HG838" s="196"/>
      <c r="HH838" s="196"/>
      <c r="HI838" s="196"/>
      <c r="HJ838" s="196"/>
      <c r="HK838" s="196"/>
      <c r="HL838" s="196"/>
      <c r="HM838" s="196"/>
      <c r="HN838" s="196"/>
      <c r="HO838" s="196"/>
      <c r="HP838" s="196"/>
      <c r="HQ838" s="196"/>
      <c r="HR838" s="196"/>
      <c r="HS838" s="196"/>
      <c r="HT838" s="196"/>
      <c r="HU838" s="196"/>
      <c r="HV838" s="196"/>
      <c r="HW838" s="196"/>
      <c r="HX838" s="196"/>
      <c r="HY838" s="196"/>
      <c r="HZ838" s="196"/>
      <c r="IA838" s="196"/>
      <c r="IB838" s="196"/>
      <c r="IC838" s="196"/>
      <c r="ID838" s="196"/>
      <c r="IE838" s="196"/>
      <c r="IF838" s="196"/>
      <c r="IG838" s="196"/>
      <c r="IH838" s="196"/>
      <c r="II838" s="196"/>
      <c r="IJ838" s="196"/>
      <c r="IK838" s="196"/>
      <c r="IL838" s="196"/>
      <c r="IM838" s="196"/>
      <c r="IN838" s="196"/>
      <c r="IO838" s="196"/>
      <c r="IP838" s="196"/>
      <c r="IQ838" s="196"/>
      <c r="IR838" s="196"/>
      <c r="IS838" s="196"/>
      <c r="IT838" s="196"/>
      <c r="IU838" s="196"/>
      <c r="IV838" s="196"/>
      <c r="IW838" s="196"/>
      <c r="IX838" s="196"/>
      <c r="IY838" s="196"/>
      <c r="IZ838" s="196"/>
      <c r="JA838" s="196"/>
      <c r="JB838" s="196"/>
      <c r="JC838" s="196"/>
      <c r="JD838" s="196"/>
      <c r="JE838" s="196"/>
      <c r="JF838" s="196"/>
      <c r="JG838" s="196"/>
      <c r="JH838" s="196"/>
      <c r="JI838" s="196"/>
      <c r="JJ838" s="196"/>
      <c r="JK838" s="196"/>
      <c r="JL838" s="196"/>
      <c r="JM838" s="196"/>
      <c r="JN838" s="196"/>
      <c r="JO838" s="196"/>
      <c r="JP838" s="196"/>
      <c r="JQ838" s="196"/>
      <c r="JR838" s="196"/>
      <c r="JS838" s="196"/>
      <c r="JT838" s="196"/>
      <c r="JU838" s="196"/>
      <c r="JV838" s="196"/>
      <c r="JW838" s="196"/>
      <c r="JX838" s="196"/>
      <c r="JY838" s="196"/>
      <c r="JZ838" s="196"/>
      <c r="KA838" s="196"/>
      <c r="KB838" s="196"/>
      <c r="KC838" s="196"/>
      <c r="KD838" s="196"/>
      <c r="KE838" s="196"/>
      <c r="KF838" s="196"/>
      <c r="KG838" s="196"/>
      <c r="KH838" s="196"/>
      <c r="KI838" s="196"/>
      <c r="KJ838" s="196"/>
      <c r="KK838" s="196"/>
      <c r="KL838" s="196"/>
      <c r="KM838" s="196"/>
      <c r="KN838" s="196"/>
      <c r="KO838" s="196"/>
      <c r="KP838" s="196"/>
      <c r="KQ838" s="196"/>
      <c r="KR838" s="196"/>
      <c r="KS838" s="196"/>
      <c r="KT838" s="196"/>
      <c r="KU838" s="196"/>
      <c r="KV838" s="196"/>
      <c r="KW838" s="196"/>
      <c r="KX838" s="196"/>
      <c r="KY838" s="196"/>
      <c r="KZ838" s="196"/>
      <c r="LA838" s="196"/>
      <c r="LB838" s="196"/>
      <c r="LC838" s="196"/>
      <c r="LD838" s="196"/>
      <c r="LE838" s="196"/>
      <c r="LF838" s="196"/>
      <c r="LG838" s="196"/>
      <c r="LH838" s="196"/>
      <c r="LI838" s="196"/>
      <c r="LJ838" s="196"/>
      <c r="LK838" s="196"/>
      <c r="LL838" s="196"/>
      <c r="LM838" s="196"/>
      <c r="LN838" s="196"/>
      <c r="LO838" s="196"/>
      <c r="LP838" s="196"/>
      <c r="LQ838" s="196"/>
      <c r="LR838" s="196"/>
      <c r="LS838" s="196"/>
      <c r="LT838" s="196"/>
      <c r="LU838" s="196"/>
      <c r="LV838" s="196"/>
      <c r="LW838" s="196"/>
      <c r="LX838" s="196"/>
      <c r="LY838" s="196"/>
      <c r="LZ838" s="196"/>
      <c r="MA838" s="196"/>
      <c r="MB838" s="196"/>
      <c r="MC838" s="196"/>
      <c r="MD838" s="196"/>
      <c r="ME838" s="196"/>
      <c r="MF838" s="196"/>
      <c r="MG838" s="196"/>
      <c r="MH838" s="196"/>
      <c r="MI838" s="196"/>
      <c r="MJ838" s="196"/>
      <c r="MK838" s="196"/>
      <c r="ML838" s="196"/>
      <c r="MM838" s="196"/>
      <c r="MN838" s="196"/>
      <c r="MO838" s="196"/>
      <c r="MP838" s="196"/>
      <c r="MQ838" s="196"/>
      <c r="MR838" s="196"/>
      <c r="MS838" s="196"/>
      <c r="MT838" s="196"/>
      <c r="MU838" s="196"/>
      <c r="MV838" s="196"/>
      <c r="MW838" s="196"/>
      <c r="MX838" s="196"/>
      <c r="MY838" s="196"/>
      <c r="MZ838" s="196"/>
      <c r="NA838" s="196"/>
      <c r="NB838" s="196"/>
      <c r="NC838" s="196"/>
      <c r="ND838" s="196"/>
      <c r="NE838" s="196"/>
      <c r="NF838" s="196"/>
      <c r="NG838" s="196"/>
      <c r="NH838" s="196"/>
      <c r="NI838" s="196"/>
      <c r="NJ838" s="196"/>
      <c r="NK838" s="196"/>
      <c r="NL838" s="196"/>
      <c r="NM838" s="196"/>
      <c r="NN838" s="196"/>
      <c r="NO838" s="196"/>
      <c r="NP838" s="196"/>
      <c r="NQ838" s="196"/>
      <c r="NR838" s="196"/>
      <c r="NS838" s="196"/>
      <c r="NT838" s="196"/>
      <c r="NU838" s="196"/>
      <c r="NV838" s="196"/>
      <c r="NW838" s="196"/>
      <c r="NX838" s="196"/>
      <c r="NY838" s="196"/>
      <c r="NZ838" s="196"/>
      <c r="OA838" s="196"/>
      <c r="OB838" s="196"/>
      <c r="OC838" s="196"/>
      <c r="OD838" s="196"/>
      <c r="OE838" s="196"/>
      <c r="OF838" s="196"/>
      <c r="OG838" s="196"/>
      <c r="OH838" s="196"/>
      <c r="OI838" s="196"/>
      <c r="OJ838" s="196"/>
      <c r="OK838" s="196"/>
      <c r="OL838" s="196"/>
      <c r="AFC838" s="196"/>
      <c r="AFD838" s="196"/>
      <c r="AFE838" s="196"/>
      <c r="AFF838" s="196"/>
      <c r="AFG838" s="196"/>
      <c r="AFH838" s="196"/>
      <c r="AFI838" s="196"/>
      <c r="AFJ838" s="196"/>
      <c r="AFK838" s="196"/>
      <c r="AFL838" s="196"/>
      <c r="AFM838" s="196"/>
      <c r="AFN838" s="196"/>
      <c r="AFO838" s="196"/>
      <c r="AFP838" s="196"/>
      <c r="AFQ838" s="196"/>
      <c r="AFR838" s="196"/>
      <c r="AFS838" s="196"/>
      <c r="AFT838" s="196"/>
      <c r="AFU838" s="196"/>
      <c r="AFV838" s="196"/>
      <c r="AFW838" s="196"/>
      <c r="AFX838" s="196"/>
      <c r="AFY838" s="196"/>
      <c r="AFZ838" s="196"/>
      <c r="AGA838" s="196"/>
      <c r="AGB838" s="196"/>
      <c r="AGC838" s="196"/>
      <c r="AGD838" s="196"/>
      <c r="AGE838" s="196"/>
      <c r="AGF838" s="196"/>
      <c r="AGG838" s="196"/>
      <c r="AGH838" s="196"/>
      <c r="AGI838" s="196"/>
      <c r="AGJ838" s="196"/>
      <c r="AGK838" s="196"/>
      <c r="AGL838" s="196"/>
      <c r="AGM838" s="196"/>
      <c r="AGN838" s="196"/>
      <c r="AGO838" s="196"/>
      <c r="AGP838" s="196"/>
    </row>
    <row r="839" spans="1:874" ht="15.75" customHeight="1" x14ac:dyDescent="0.25">
      <c r="A839" s="196"/>
      <c r="B839" s="196"/>
      <c r="C839" s="196"/>
      <c r="D839" s="196"/>
      <c r="E839" s="196"/>
      <c r="F839" s="196"/>
      <c r="G839" s="196"/>
      <c r="H839" s="196"/>
      <c r="I839" s="196"/>
      <c r="J839" s="196"/>
      <c r="K839" s="196"/>
      <c r="L839" s="206"/>
      <c r="M839" s="196"/>
      <c r="N839" s="196"/>
      <c r="O839" s="196"/>
      <c r="P839" s="196"/>
      <c r="Q839" s="196"/>
      <c r="R839" s="196"/>
      <c r="S839" s="196"/>
      <c r="T839" s="196"/>
      <c r="U839" s="196"/>
      <c r="V839" s="196"/>
      <c r="W839" s="196"/>
      <c r="X839" s="196"/>
      <c r="Y839" s="196"/>
      <c r="Z839" s="196"/>
      <c r="AA839" s="196"/>
      <c r="AB839" s="196"/>
      <c r="AC839" s="196"/>
      <c r="AD839" s="196"/>
      <c r="AE839" s="196"/>
      <c r="AF839" s="196"/>
      <c r="AG839" s="196"/>
      <c r="AH839" s="196"/>
      <c r="AI839" s="196"/>
      <c r="AJ839" s="196"/>
      <c r="AK839" s="196"/>
      <c r="AL839" s="196"/>
      <c r="AM839" s="196"/>
      <c r="AN839" s="196"/>
      <c r="AO839" s="196"/>
      <c r="AP839" s="196"/>
      <c r="AQ839" s="196"/>
      <c r="AR839" s="196"/>
      <c r="AS839" s="196"/>
      <c r="AT839" s="196"/>
      <c r="AU839" s="196"/>
      <c r="AV839" s="196"/>
      <c r="AW839" s="196"/>
      <c r="AX839" s="196"/>
      <c r="AY839" s="196"/>
      <c r="AZ839" s="196"/>
      <c r="BA839" s="196"/>
      <c r="BB839" s="196"/>
      <c r="BC839" s="196"/>
      <c r="BD839" s="196"/>
      <c r="BE839" s="196"/>
      <c r="BF839" s="196"/>
      <c r="BG839" s="196"/>
      <c r="BH839" s="196"/>
      <c r="BI839" s="196"/>
      <c r="BJ839" s="196"/>
      <c r="BK839" s="196"/>
      <c r="BL839" s="196"/>
      <c r="BM839" s="196"/>
      <c r="BN839" s="196"/>
      <c r="BO839" s="196"/>
      <c r="BP839" s="196"/>
      <c r="BQ839" s="196"/>
      <c r="BR839" s="196"/>
      <c r="BS839" s="196"/>
      <c r="BT839" s="196"/>
      <c r="BU839" s="196"/>
      <c r="BV839" s="196"/>
      <c r="BW839" s="196"/>
      <c r="BX839" s="196"/>
      <c r="BY839" s="196"/>
      <c r="BZ839" s="196"/>
      <c r="CA839" s="196"/>
      <c r="CB839" s="196"/>
      <c r="CC839" s="196"/>
      <c r="CD839" s="196"/>
      <c r="CE839" s="196"/>
      <c r="CF839" s="196"/>
      <c r="CG839" s="196"/>
      <c r="CH839" s="196"/>
      <c r="CI839" s="196"/>
      <c r="CJ839" s="196"/>
      <c r="CK839" s="196"/>
      <c r="CL839" s="196"/>
      <c r="CM839" s="196"/>
      <c r="CN839" s="196"/>
      <c r="CO839" s="196"/>
      <c r="CP839" s="196"/>
      <c r="CQ839" s="196"/>
      <c r="CR839" s="196"/>
      <c r="CS839" s="196"/>
      <c r="CT839" s="196"/>
      <c r="CU839" s="196"/>
      <c r="CV839" s="196"/>
      <c r="CW839" s="196"/>
      <c r="CX839" s="196"/>
      <c r="CY839" s="196"/>
      <c r="CZ839" s="196"/>
      <c r="DA839" s="196"/>
      <c r="DB839" s="196"/>
      <c r="DC839" s="196"/>
      <c r="DD839" s="196"/>
      <c r="DE839" s="196"/>
      <c r="DF839" s="196"/>
      <c r="DG839" s="196"/>
      <c r="DH839" s="196"/>
      <c r="DI839" s="196"/>
      <c r="DJ839" s="196"/>
      <c r="DK839" s="196"/>
      <c r="DL839" s="196"/>
      <c r="DM839" s="196"/>
      <c r="DN839" s="196"/>
      <c r="DO839" s="196"/>
      <c r="DP839" s="196"/>
      <c r="DQ839" s="196"/>
      <c r="DR839" s="196"/>
      <c r="DS839" s="196"/>
      <c r="DT839" s="196"/>
      <c r="DU839" s="196"/>
      <c r="DV839" s="196"/>
      <c r="DW839" s="196"/>
      <c r="DX839" s="196"/>
      <c r="DY839" s="196"/>
      <c r="DZ839" s="196"/>
      <c r="EA839" s="196"/>
      <c r="EB839" s="196"/>
      <c r="EC839" s="196"/>
      <c r="ED839" s="196"/>
      <c r="EE839" s="196"/>
      <c r="EF839" s="196"/>
      <c r="EG839" s="196"/>
      <c r="EH839" s="196"/>
      <c r="EI839" s="196"/>
      <c r="EJ839" s="196"/>
      <c r="EK839" s="196"/>
      <c r="EL839" s="196"/>
      <c r="EM839" s="196"/>
      <c r="EN839" s="196"/>
      <c r="EO839" s="196"/>
      <c r="EP839" s="196"/>
      <c r="EQ839" s="196"/>
      <c r="ER839" s="196"/>
      <c r="ES839" s="196"/>
      <c r="ET839" s="196"/>
      <c r="EU839" s="196"/>
      <c r="EV839" s="196"/>
      <c r="EW839" s="196"/>
      <c r="EX839" s="196"/>
      <c r="EY839" s="196"/>
      <c r="EZ839" s="196"/>
      <c r="FA839" s="196"/>
      <c r="FB839" s="196"/>
      <c r="FC839" s="196"/>
      <c r="FD839" s="196"/>
      <c r="FE839" s="196"/>
      <c r="FF839" s="196"/>
      <c r="FG839" s="196"/>
      <c r="FH839" s="196"/>
      <c r="FI839" s="196"/>
      <c r="FJ839" s="196"/>
      <c r="FK839" s="196"/>
      <c r="FL839" s="196"/>
      <c r="FM839" s="196"/>
      <c r="FN839" s="196"/>
      <c r="FO839" s="196"/>
      <c r="FP839" s="196"/>
      <c r="FQ839" s="196"/>
      <c r="FR839" s="196"/>
      <c r="FS839" s="196"/>
      <c r="FT839" s="196"/>
      <c r="FU839" s="196"/>
      <c r="FV839" s="196"/>
      <c r="FW839" s="196"/>
      <c r="FX839" s="196"/>
      <c r="FY839" s="196"/>
      <c r="FZ839" s="196"/>
      <c r="GA839" s="196"/>
      <c r="GB839" s="196"/>
      <c r="GC839" s="196"/>
      <c r="GD839" s="196"/>
      <c r="GE839" s="196"/>
      <c r="GF839" s="196"/>
      <c r="GG839" s="196"/>
      <c r="GH839" s="196"/>
      <c r="GI839" s="196"/>
      <c r="GJ839" s="196"/>
      <c r="GK839" s="196"/>
      <c r="GL839" s="196"/>
      <c r="GM839" s="196"/>
      <c r="GN839" s="196"/>
      <c r="GO839" s="196"/>
      <c r="GP839" s="196"/>
      <c r="GQ839" s="196"/>
      <c r="GR839" s="196"/>
      <c r="GS839" s="196"/>
      <c r="GT839" s="196"/>
      <c r="GU839" s="196"/>
      <c r="GV839" s="196"/>
      <c r="GW839" s="196"/>
      <c r="GX839" s="196"/>
      <c r="GY839" s="196"/>
      <c r="GZ839" s="196"/>
      <c r="HA839" s="196"/>
      <c r="HB839" s="196"/>
      <c r="HC839" s="196"/>
      <c r="HD839" s="196"/>
      <c r="HE839" s="196"/>
      <c r="HF839" s="196"/>
      <c r="HG839" s="196"/>
      <c r="HH839" s="196"/>
      <c r="HI839" s="196"/>
      <c r="HJ839" s="196"/>
      <c r="HK839" s="196"/>
      <c r="HL839" s="196"/>
      <c r="HM839" s="196"/>
      <c r="HN839" s="196"/>
      <c r="HO839" s="196"/>
      <c r="HP839" s="196"/>
      <c r="HQ839" s="196"/>
      <c r="HR839" s="196"/>
      <c r="HS839" s="196"/>
      <c r="HT839" s="196"/>
      <c r="HU839" s="196"/>
      <c r="HV839" s="196"/>
      <c r="HW839" s="196"/>
      <c r="HX839" s="196"/>
      <c r="HY839" s="196"/>
      <c r="HZ839" s="196"/>
      <c r="IA839" s="196"/>
      <c r="IB839" s="196"/>
      <c r="IC839" s="196"/>
      <c r="ID839" s="196"/>
      <c r="IE839" s="196"/>
      <c r="IF839" s="196"/>
      <c r="IG839" s="196"/>
      <c r="IH839" s="196"/>
      <c r="II839" s="196"/>
      <c r="IJ839" s="196"/>
      <c r="IK839" s="196"/>
      <c r="IL839" s="196"/>
      <c r="IM839" s="196"/>
      <c r="IN839" s="196"/>
      <c r="IO839" s="196"/>
      <c r="IP839" s="196"/>
      <c r="IQ839" s="196"/>
      <c r="IR839" s="196"/>
      <c r="IS839" s="196"/>
      <c r="IT839" s="196"/>
      <c r="IU839" s="196"/>
      <c r="IV839" s="196"/>
      <c r="IW839" s="196"/>
      <c r="IX839" s="196"/>
      <c r="IY839" s="196"/>
      <c r="IZ839" s="196"/>
      <c r="JA839" s="196"/>
      <c r="JB839" s="196"/>
      <c r="JC839" s="196"/>
      <c r="JD839" s="196"/>
      <c r="JE839" s="196"/>
      <c r="JF839" s="196"/>
      <c r="JG839" s="196"/>
      <c r="JH839" s="196"/>
      <c r="JI839" s="196"/>
      <c r="JJ839" s="196"/>
      <c r="JK839" s="196"/>
      <c r="JL839" s="196"/>
      <c r="JM839" s="196"/>
      <c r="JN839" s="196"/>
      <c r="JO839" s="196"/>
      <c r="JP839" s="196"/>
      <c r="JQ839" s="196"/>
      <c r="JR839" s="196"/>
      <c r="JS839" s="196"/>
      <c r="JT839" s="196"/>
      <c r="JU839" s="196"/>
      <c r="JV839" s="196"/>
      <c r="JW839" s="196"/>
      <c r="JX839" s="196"/>
      <c r="JY839" s="196"/>
      <c r="JZ839" s="196"/>
      <c r="KA839" s="196"/>
      <c r="KB839" s="196"/>
      <c r="KC839" s="196"/>
      <c r="KD839" s="196"/>
      <c r="KE839" s="196"/>
      <c r="KF839" s="196"/>
      <c r="KG839" s="196"/>
      <c r="KH839" s="196"/>
      <c r="KI839" s="196"/>
      <c r="KJ839" s="196"/>
      <c r="KK839" s="196"/>
      <c r="KL839" s="196"/>
      <c r="KM839" s="196"/>
      <c r="KN839" s="196"/>
      <c r="KO839" s="196"/>
      <c r="KP839" s="196"/>
      <c r="KQ839" s="196"/>
      <c r="KR839" s="196"/>
      <c r="KS839" s="196"/>
      <c r="KT839" s="196"/>
      <c r="KU839" s="196"/>
      <c r="KV839" s="196"/>
      <c r="KW839" s="196"/>
      <c r="KX839" s="196"/>
      <c r="KY839" s="196"/>
      <c r="KZ839" s="196"/>
      <c r="LA839" s="196"/>
      <c r="LB839" s="196"/>
      <c r="LC839" s="196"/>
      <c r="LD839" s="196"/>
      <c r="LE839" s="196"/>
      <c r="LF839" s="196"/>
      <c r="LG839" s="196"/>
      <c r="LH839" s="196"/>
      <c r="LI839" s="196"/>
      <c r="LJ839" s="196"/>
      <c r="LK839" s="196"/>
      <c r="LL839" s="196"/>
      <c r="LM839" s="196"/>
      <c r="LN839" s="196"/>
      <c r="LO839" s="196"/>
      <c r="LP839" s="196"/>
      <c r="LQ839" s="196"/>
      <c r="LR839" s="196"/>
      <c r="LS839" s="196"/>
      <c r="LT839" s="196"/>
      <c r="LU839" s="196"/>
      <c r="LV839" s="196"/>
      <c r="LW839" s="196"/>
      <c r="LX839" s="196"/>
      <c r="LY839" s="196"/>
      <c r="LZ839" s="196"/>
      <c r="MA839" s="196"/>
      <c r="MB839" s="196"/>
      <c r="MC839" s="196"/>
      <c r="MD839" s="196"/>
      <c r="ME839" s="196"/>
      <c r="MF839" s="196"/>
      <c r="MG839" s="196"/>
      <c r="MH839" s="196"/>
      <c r="MI839" s="196"/>
      <c r="MJ839" s="196"/>
      <c r="MK839" s="196"/>
      <c r="ML839" s="196"/>
      <c r="MM839" s="196"/>
      <c r="MN839" s="196"/>
      <c r="MO839" s="196"/>
      <c r="MP839" s="196"/>
      <c r="MQ839" s="196"/>
      <c r="MR839" s="196"/>
      <c r="MS839" s="196"/>
      <c r="MT839" s="196"/>
      <c r="MU839" s="196"/>
      <c r="MV839" s="196"/>
      <c r="MW839" s="196"/>
      <c r="MX839" s="196"/>
      <c r="MY839" s="196"/>
      <c r="MZ839" s="196"/>
      <c r="NA839" s="196"/>
      <c r="NB839" s="196"/>
      <c r="NC839" s="196"/>
      <c r="ND839" s="196"/>
      <c r="NE839" s="196"/>
      <c r="NF839" s="196"/>
      <c r="NG839" s="196"/>
      <c r="NH839" s="196"/>
      <c r="NI839" s="196"/>
      <c r="NJ839" s="196"/>
      <c r="NK839" s="196"/>
      <c r="NL839" s="196"/>
      <c r="NM839" s="196"/>
      <c r="NN839" s="196"/>
      <c r="NO839" s="196"/>
      <c r="NP839" s="196"/>
      <c r="NQ839" s="196"/>
      <c r="NR839" s="196"/>
      <c r="NS839" s="196"/>
      <c r="NT839" s="196"/>
      <c r="NU839" s="196"/>
      <c r="NV839" s="196"/>
      <c r="NW839" s="196"/>
      <c r="NX839" s="196"/>
      <c r="NY839" s="196"/>
      <c r="NZ839" s="196"/>
      <c r="OA839" s="196"/>
      <c r="OB839" s="196"/>
      <c r="OC839" s="196"/>
      <c r="OD839" s="196"/>
      <c r="OE839" s="196"/>
      <c r="OF839" s="196"/>
      <c r="OG839" s="196"/>
      <c r="OH839" s="196"/>
      <c r="OI839" s="196"/>
      <c r="OJ839" s="196"/>
      <c r="OK839" s="196"/>
      <c r="OL839" s="196"/>
      <c r="AFC839" s="196"/>
      <c r="AFD839" s="196"/>
      <c r="AFE839" s="196"/>
      <c r="AFF839" s="196"/>
      <c r="AFG839" s="196"/>
      <c r="AFH839" s="196"/>
      <c r="AFI839" s="196"/>
      <c r="AFJ839" s="196"/>
      <c r="AFK839" s="196"/>
      <c r="AFL839" s="196"/>
      <c r="AFM839" s="196"/>
      <c r="AFN839" s="196"/>
      <c r="AFO839" s="196"/>
      <c r="AFP839" s="196"/>
      <c r="AFQ839" s="196"/>
      <c r="AFR839" s="196"/>
      <c r="AFS839" s="196"/>
      <c r="AFT839" s="196"/>
      <c r="AFU839" s="196"/>
      <c r="AFV839" s="196"/>
      <c r="AFW839" s="196"/>
      <c r="AFX839" s="196"/>
      <c r="AFY839" s="196"/>
      <c r="AFZ839" s="196"/>
      <c r="AGA839" s="196"/>
      <c r="AGB839" s="196"/>
      <c r="AGC839" s="196"/>
      <c r="AGD839" s="196"/>
      <c r="AGE839" s="196"/>
      <c r="AGF839" s="196"/>
      <c r="AGG839" s="196"/>
      <c r="AGH839" s="196"/>
      <c r="AGI839" s="196"/>
      <c r="AGJ839" s="196"/>
      <c r="AGK839" s="196"/>
      <c r="AGL839" s="196"/>
      <c r="AGM839" s="196"/>
      <c r="AGN839" s="196"/>
      <c r="AGO839" s="196"/>
      <c r="AGP839" s="196"/>
    </row>
    <row r="840" spans="1:874" ht="15.75" customHeight="1" x14ac:dyDescent="0.25">
      <c r="A840" s="196"/>
      <c r="B840" s="196"/>
      <c r="C840" s="196"/>
      <c r="D840" s="196"/>
      <c r="E840" s="196"/>
      <c r="F840" s="196"/>
      <c r="G840" s="196"/>
      <c r="H840" s="196"/>
      <c r="I840" s="196"/>
      <c r="J840" s="196"/>
      <c r="K840" s="196"/>
      <c r="L840" s="206"/>
      <c r="M840" s="196"/>
      <c r="N840" s="196"/>
      <c r="O840" s="196"/>
      <c r="P840" s="196"/>
      <c r="Q840" s="196"/>
      <c r="R840" s="196"/>
      <c r="S840" s="196"/>
      <c r="T840" s="196"/>
      <c r="U840" s="196"/>
      <c r="V840" s="196"/>
      <c r="W840" s="196"/>
      <c r="X840" s="196"/>
      <c r="Y840" s="196"/>
      <c r="Z840" s="196"/>
      <c r="AA840" s="196"/>
      <c r="AB840" s="196"/>
      <c r="AC840" s="196"/>
      <c r="AD840" s="196"/>
      <c r="AE840" s="196"/>
      <c r="AF840" s="196"/>
      <c r="AG840" s="196"/>
      <c r="AH840" s="196"/>
      <c r="AI840" s="196"/>
      <c r="AJ840" s="196"/>
      <c r="AK840" s="196"/>
      <c r="AL840" s="196"/>
      <c r="AM840" s="196"/>
      <c r="AN840" s="196"/>
      <c r="AO840" s="196"/>
      <c r="AP840" s="196"/>
      <c r="AQ840" s="196"/>
      <c r="AR840" s="196"/>
      <c r="AS840" s="196"/>
      <c r="AT840" s="196"/>
      <c r="AU840" s="196"/>
      <c r="AV840" s="196"/>
      <c r="AW840" s="196"/>
      <c r="AX840" s="196"/>
      <c r="AY840" s="196"/>
      <c r="AZ840" s="196"/>
      <c r="BA840" s="196"/>
      <c r="BB840" s="196"/>
      <c r="BC840" s="196"/>
      <c r="BD840" s="196"/>
      <c r="BE840" s="196"/>
      <c r="BF840" s="196"/>
      <c r="BG840" s="196"/>
      <c r="BH840" s="196"/>
      <c r="BI840" s="196"/>
      <c r="BJ840" s="196"/>
      <c r="BK840" s="196"/>
      <c r="BL840" s="196"/>
      <c r="BM840" s="196"/>
      <c r="BN840" s="196"/>
      <c r="BO840" s="196"/>
      <c r="BP840" s="196"/>
      <c r="BQ840" s="196"/>
      <c r="BR840" s="196"/>
      <c r="BS840" s="196"/>
      <c r="BT840" s="196"/>
      <c r="BU840" s="196"/>
      <c r="BV840" s="196"/>
      <c r="BW840" s="196"/>
      <c r="BX840" s="196"/>
      <c r="BY840" s="196"/>
      <c r="BZ840" s="196"/>
      <c r="CA840" s="196"/>
      <c r="CB840" s="196"/>
      <c r="CC840" s="196"/>
      <c r="CD840" s="196"/>
      <c r="CE840" s="196"/>
      <c r="CF840" s="196"/>
      <c r="CG840" s="196"/>
      <c r="CH840" s="196"/>
      <c r="CI840" s="196"/>
      <c r="CJ840" s="196"/>
      <c r="CK840" s="196"/>
      <c r="CL840" s="196"/>
      <c r="CM840" s="196"/>
      <c r="CN840" s="196"/>
      <c r="CO840" s="196"/>
      <c r="CP840" s="196"/>
      <c r="CQ840" s="196"/>
      <c r="CR840" s="196"/>
      <c r="CS840" s="196"/>
      <c r="CT840" s="196"/>
      <c r="CU840" s="196"/>
      <c r="CV840" s="196"/>
      <c r="CW840" s="196"/>
      <c r="CX840" s="196"/>
      <c r="CY840" s="196"/>
      <c r="CZ840" s="196"/>
      <c r="DA840" s="196"/>
      <c r="DB840" s="196"/>
      <c r="DC840" s="196"/>
      <c r="DD840" s="196"/>
      <c r="DE840" s="196"/>
      <c r="DF840" s="196"/>
      <c r="DG840" s="196"/>
      <c r="DH840" s="196"/>
      <c r="DI840" s="196"/>
      <c r="DJ840" s="196"/>
      <c r="DK840" s="196"/>
      <c r="DL840" s="196"/>
      <c r="DM840" s="196"/>
      <c r="DN840" s="196"/>
      <c r="DO840" s="196"/>
      <c r="DP840" s="196"/>
      <c r="DQ840" s="196"/>
      <c r="DR840" s="196"/>
      <c r="DS840" s="196"/>
      <c r="DT840" s="196"/>
      <c r="DU840" s="196"/>
      <c r="DV840" s="196"/>
      <c r="DW840" s="196"/>
      <c r="DX840" s="196"/>
      <c r="DY840" s="196"/>
      <c r="DZ840" s="196"/>
      <c r="EA840" s="196"/>
      <c r="EB840" s="196"/>
      <c r="EC840" s="196"/>
      <c r="ED840" s="196"/>
      <c r="EE840" s="196"/>
      <c r="EF840" s="196"/>
      <c r="EG840" s="196"/>
      <c r="EH840" s="196"/>
      <c r="EI840" s="196"/>
      <c r="EJ840" s="196"/>
      <c r="EK840" s="196"/>
      <c r="EL840" s="196"/>
      <c r="EM840" s="196"/>
      <c r="EN840" s="196"/>
      <c r="EO840" s="196"/>
      <c r="EP840" s="196"/>
      <c r="EQ840" s="196"/>
      <c r="ER840" s="196"/>
      <c r="ES840" s="196"/>
      <c r="ET840" s="196"/>
      <c r="EU840" s="196"/>
      <c r="EV840" s="196"/>
      <c r="EW840" s="196"/>
      <c r="EX840" s="196"/>
      <c r="EY840" s="196"/>
      <c r="EZ840" s="196"/>
      <c r="FA840" s="196"/>
      <c r="FB840" s="196"/>
      <c r="FC840" s="196"/>
      <c r="FD840" s="196"/>
      <c r="FE840" s="196"/>
      <c r="FF840" s="196"/>
      <c r="FG840" s="196"/>
      <c r="FH840" s="196"/>
      <c r="FI840" s="196"/>
      <c r="FJ840" s="196"/>
      <c r="FK840" s="196"/>
      <c r="FL840" s="196"/>
      <c r="FM840" s="196"/>
      <c r="FN840" s="196"/>
      <c r="FO840" s="196"/>
      <c r="FP840" s="196"/>
      <c r="FQ840" s="196"/>
      <c r="FR840" s="196"/>
      <c r="FS840" s="196"/>
      <c r="FT840" s="196"/>
      <c r="FU840" s="196"/>
      <c r="FV840" s="196"/>
      <c r="FW840" s="196"/>
      <c r="FX840" s="196"/>
      <c r="FY840" s="196"/>
      <c r="FZ840" s="196"/>
      <c r="GA840" s="196"/>
      <c r="GB840" s="196"/>
      <c r="GC840" s="196"/>
      <c r="GD840" s="196"/>
      <c r="GE840" s="196"/>
      <c r="GF840" s="196"/>
      <c r="GG840" s="196"/>
      <c r="GH840" s="196"/>
      <c r="GI840" s="196"/>
      <c r="GJ840" s="196"/>
      <c r="GK840" s="196"/>
      <c r="GL840" s="196"/>
      <c r="GM840" s="196"/>
      <c r="GN840" s="196"/>
      <c r="GO840" s="196"/>
      <c r="GP840" s="196"/>
      <c r="GQ840" s="196"/>
      <c r="GR840" s="196"/>
      <c r="GS840" s="196"/>
      <c r="GT840" s="196"/>
      <c r="GU840" s="196"/>
      <c r="GV840" s="196"/>
      <c r="GW840" s="196"/>
      <c r="GX840" s="196"/>
      <c r="GY840" s="196"/>
      <c r="GZ840" s="196"/>
      <c r="HA840" s="196"/>
      <c r="HB840" s="196"/>
      <c r="HC840" s="196"/>
      <c r="HD840" s="196"/>
      <c r="HE840" s="196"/>
      <c r="HF840" s="196"/>
      <c r="HG840" s="196"/>
      <c r="HH840" s="196"/>
      <c r="HI840" s="196"/>
      <c r="HJ840" s="196"/>
      <c r="HK840" s="196"/>
      <c r="HL840" s="196"/>
      <c r="HM840" s="196"/>
      <c r="HN840" s="196"/>
      <c r="HO840" s="196"/>
      <c r="HP840" s="196"/>
      <c r="HQ840" s="196"/>
      <c r="HR840" s="196"/>
      <c r="HS840" s="196"/>
      <c r="HT840" s="196"/>
      <c r="HU840" s="196"/>
      <c r="HV840" s="196"/>
      <c r="HW840" s="196"/>
      <c r="HX840" s="196"/>
      <c r="HY840" s="196"/>
      <c r="HZ840" s="196"/>
      <c r="IA840" s="196"/>
      <c r="IB840" s="196"/>
      <c r="IC840" s="196"/>
      <c r="ID840" s="196"/>
      <c r="IE840" s="196"/>
      <c r="IF840" s="196"/>
      <c r="IG840" s="196"/>
      <c r="IH840" s="196"/>
      <c r="II840" s="196"/>
      <c r="IJ840" s="196"/>
      <c r="IK840" s="196"/>
      <c r="IL840" s="196"/>
      <c r="IM840" s="196"/>
      <c r="IN840" s="196"/>
      <c r="IO840" s="196"/>
      <c r="IP840" s="196"/>
      <c r="IQ840" s="196"/>
      <c r="IR840" s="196"/>
      <c r="IS840" s="196"/>
      <c r="IT840" s="196"/>
      <c r="IU840" s="196"/>
      <c r="IV840" s="196"/>
      <c r="IW840" s="196"/>
      <c r="IX840" s="196"/>
      <c r="IY840" s="196"/>
      <c r="IZ840" s="196"/>
      <c r="JA840" s="196"/>
      <c r="JB840" s="196"/>
      <c r="JC840" s="196"/>
      <c r="JD840" s="196"/>
      <c r="JE840" s="196"/>
      <c r="JF840" s="196"/>
      <c r="JG840" s="196"/>
      <c r="JH840" s="196"/>
      <c r="JI840" s="196"/>
      <c r="JJ840" s="196"/>
      <c r="JK840" s="196"/>
      <c r="JL840" s="196"/>
      <c r="JM840" s="196"/>
      <c r="JN840" s="196"/>
      <c r="JO840" s="196"/>
      <c r="JP840" s="196"/>
      <c r="JQ840" s="196"/>
      <c r="JR840" s="196"/>
      <c r="JS840" s="196"/>
      <c r="JT840" s="196"/>
      <c r="JU840" s="196"/>
      <c r="JV840" s="196"/>
      <c r="JW840" s="196"/>
      <c r="JX840" s="196"/>
      <c r="JY840" s="196"/>
      <c r="JZ840" s="196"/>
      <c r="KA840" s="196"/>
      <c r="KB840" s="196"/>
      <c r="KC840" s="196"/>
      <c r="KD840" s="196"/>
      <c r="KE840" s="196"/>
      <c r="KF840" s="196"/>
      <c r="KG840" s="196"/>
      <c r="KH840" s="196"/>
      <c r="KI840" s="196"/>
      <c r="KJ840" s="196"/>
      <c r="KK840" s="196"/>
      <c r="KL840" s="196"/>
      <c r="KM840" s="196"/>
      <c r="KN840" s="196"/>
      <c r="KO840" s="196"/>
      <c r="KP840" s="196"/>
      <c r="KQ840" s="196"/>
      <c r="KR840" s="196"/>
      <c r="KS840" s="196"/>
      <c r="KT840" s="196"/>
      <c r="KU840" s="196"/>
      <c r="KV840" s="196"/>
      <c r="KW840" s="196"/>
      <c r="KX840" s="196"/>
      <c r="KY840" s="196"/>
      <c r="KZ840" s="196"/>
      <c r="LA840" s="196"/>
      <c r="LB840" s="196"/>
      <c r="LC840" s="196"/>
      <c r="LD840" s="196"/>
      <c r="LE840" s="196"/>
      <c r="LF840" s="196"/>
      <c r="LG840" s="196"/>
      <c r="LH840" s="196"/>
      <c r="LI840" s="196"/>
      <c r="LJ840" s="196"/>
      <c r="LK840" s="196"/>
      <c r="LL840" s="196"/>
      <c r="LM840" s="196"/>
      <c r="LN840" s="196"/>
      <c r="LO840" s="196"/>
      <c r="LP840" s="196"/>
      <c r="LQ840" s="196"/>
      <c r="LR840" s="196"/>
      <c r="LS840" s="196"/>
      <c r="LT840" s="196"/>
      <c r="LU840" s="196"/>
      <c r="LV840" s="196"/>
      <c r="LW840" s="196"/>
      <c r="LX840" s="196"/>
      <c r="LY840" s="196"/>
      <c r="LZ840" s="196"/>
      <c r="MA840" s="196"/>
      <c r="MB840" s="196"/>
      <c r="MC840" s="196"/>
      <c r="MD840" s="196"/>
      <c r="ME840" s="196"/>
      <c r="MF840" s="196"/>
      <c r="MG840" s="196"/>
      <c r="MH840" s="196"/>
      <c r="MI840" s="196"/>
      <c r="MJ840" s="196"/>
      <c r="MK840" s="196"/>
      <c r="ML840" s="196"/>
      <c r="MM840" s="196"/>
      <c r="MN840" s="196"/>
      <c r="MO840" s="196"/>
      <c r="MP840" s="196"/>
      <c r="MQ840" s="196"/>
      <c r="MR840" s="196"/>
      <c r="MS840" s="196"/>
      <c r="MT840" s="196"/>
      <c r="MU840" s="196"/>
      <c r="MV840" s="196"/>
      <c r="MW840" s="196"/>
      <c r="MX840" s="196"/>
      <c r="MY840" s="196"/>
      <c r="MZ840" s="196"/>
      <c r="NA840" s="196"/>
      <c r="NB840" s="196"/>
      <c r="NC840" s="196"/>
      <c r="ND840" s="196"/>
      <c r="NE840" s="196"/>
      <c r="NF840" s="196"/>
      <c r="NG840" s="196"/>
      <c r="NH840" s="196"/>
      <c r="NI840" s="196"/>
      <c r="NJ840" s="196"/>
      <c r="NK840" s="196"/>
      <c r="NL840" s="196"/>
      <c r="NM840" s="196"/>
      <c r="NN840" s="196"/>
      <c r="NO840" s="196"/>
      <c r="NP840" s="196"/>
      <c r="NQ840" s="196"/>
      <c r="NR840" s="196"/>
      <c r="NS840" s="196"/>
      <c r="NT840" s="196"/>
      <c r="NU840" s="196"/>
      <c r="NV840" s="196"/>
      <c r="NW840" s="196"/>
      <c r="NX840" s="196"/>
      <c r="NY840" s="196"/>
      <c r="NZ840" s="196"/>
      <c r="OA840" s="196"/>
      <c r="OB840" s="196"/>
      <c r="OC840" s="196"/>
      <c r="OD840" s="196"/>
      <c r="OE840" s="196"/>
      <c r="OF840" s="196"/>
      <c r="OG840" s="196"/>
      <c r="OH840" s="196"/>
      <c r="OI840" s="196"/>
      <c r="OJ840" s="196"/>
      <c r="OK840" s="196"/>
      <c r="OL840" s="196"/>
      <c r="AFC840" s="196"/>
      <c r="AFD840" s="196"/>
      <c r="AFE840" s="196"/>
      <c r="AFF840" s="196"/>
      <c r="AFG840" s="196"/>
      <c r="AFH840" s="196"/>
      <c r="AFI840" s="196"/>
      <c r="AFJ840" s="196"/>
      <c r="AFK840" s="196"/>
      <c r="AFL840" s="196"/>
      <c r="AFM840" s="196"/>
      <c r="AFN840" s="196"/>
      <c r="AFO840" s="196"/>
      <c r="AFP840" s="196"/>
      <c r="AFQ840" s="196"/>
      <c r="AFR840" s="196"/>
      <c r="AFS840" s="196"/>
      <c r="AFT840" s="196"/>
      <c r="AFU840" s="196"/>
      <c r="AFV840" s="196"/>
      <c r="AFW840" s="196"/>
      <c r="AFX840" s="196"/>
      <c r="AFY840" s="196"/>
      <c r="AFZ840" s="196"/>
      <c r="AGA840" s="196"/>
      <c r="AGB840" s="196"/>
      <c r="AGC840" s="196"/>
      <c r="AGD840" s="196"/>
      <c r="AGE840" s="196"/>
      <c r="AGF840" s="196"/>
      <c r="AGG840" s="196"/>
      <c r="AGH840" s="196"/>
      <c r="AGI840" s="196"/>
      <c r="AGJ840" s="196"/>
      <c r="AGK840" s="196"/>
      <c r="AGL840" s="196"/>
      <c r="AGM840" s="196"/>
      <c r="AGN840" s="196"/>
      <c r="AGO840" s="196"/>
      <c r="AGP840" s="196"/>
    </row>
    <row r="841" spans="1:874" ht="15.75" customHeight="1" x14ac:dyDescent="0.25">
      <c r="A841" s="196"/>
      <c r="B841" s="196"/>
      <c r="C841" s="196"/>
      <c r="D841" s="196"/>
      <c r="E841" s="196"/>
      <c r="F841" s="196"/>
      <c r="G841" s="196"/>
      <c r="H841" s="196"/>
      <c r="I841" s="196"/>
      <c r="J841" s="196"/>
      <c r="K841" s="196"/>
      <c r="L841" s="206"/>
      <c r="M841" s="196"/>
      <c r="N841" s="196"/>
      <c r="O841" s="196"/>
      <c r="P841" s="196"/>
      <c r="Q841" s="196"/>
      <c r="R841" s="196"/>
      <c r="S841" s="196"/>
      <c r="T841" s="196"/>
      <c r="U841" s="196"/>
      <c r="V841" s="196"/>
      <c r="W841" s="196"/>
      <c r="X841" s="196"/>
      <c r="Y841" s="196"/>
      <c r="Z841" s="196"/>
      <c r="AA841" s="196"/>
      <c r="AB841" s="196"/>
      <c r="AC841" s="196"/>
      <c r="AD841" s="196"/>
      <c r="AE841" s="196"/>
      <c r="AF841" s="196"/>
      <c r="AG841" s="196"/>
      <c r="AH841" s="196"/>
      <c r="AI841" s="196"/>
      <c r="AJ841" s="196"/>
      <c r="AK841" s="196"/>
      <c r="AL841" s="196"/>
      <c r="AM841" s="196"/>
      <c r="AN841" s="196"/>
      <c r="AO841" s="196"/>
      <c r="AP841" s="196"/>
      <c r="AQ841" s="196"/>
      <c r="AR841" s="196"/>
      <c r="AS841" s="196"/>
      <c r="AT841" s="196"/>
      <c r="AU841" s="196"/>
      <c r="AV841" s="196"/>
      <c r="AW841" s="196"/>
      <c r="AX841" s="196"/>
      <c r="AY841" s="196"/>
      <c r="AZ841" s="196"/>
      <c r="BA841" s="196"/>
      <c r="BB841" s="196"/>
      <c r="BC841" s="196"/>
      <c r="BD841" s="196"/>
      <c r="BE841" s="196"/>
      <c r="BF841" s="196"/>
      <c r="BG841" s="196"/>
      <c r="BH841" s="196"/>
      <c r="BI841" s="196"/>
      <c r="BJ841" s="196"/>
      <c r="BK841" s="196"/>
      <c r="BL841" s="196"/>
      <c r="BM841" s="196"/>
      <c r="BN841" s="196"/>
      <c r="BO841" s="196"/>
      <c r="BP841" s="196"/>
      <c r="BQ841" s="196"/>
      <c r="BR841" s="196"/>
      <c r="BS841" s="196"/>
      <c r="BT841" s="196"/>
      <c r="BU841" s="196"/>
      <c r="BV841" s="196"/>
      <c r="BW841" s="196"/>
      <c r="BX841" s="196"/>
      <c r="BY841" s="196"/>
      <c r="BZ841" s="196"/>
      <c r="CA841" s="196"/>
      <c r="CB841" s="196"/>
      <c r="CC841" s="196"/>
      <c r="CD841" s="196"/>
      <c r="CE841" s="196"/>
      <c r="CF841" s="196"/>
      <c r="CG841" s="196"/>
      <c r="CH841" s="196"/>
      <c r="CI841" s="196"/>
      <c r="CJ841" s="196"/>
      <c r="CK841" s="196"/>
      <c r="CL841" s="196"/>
      <c r="CM841" s="196"/>
      <c r="CN841" s="196"/>
      <c r="CO841" s="196"/>
      <c r="CP841" s="196"/>
      <c r="CQ841" s="196"/>
      <c r="CR841" s="196"/>
      <c r="CS841" s="196"/>
      <c r="CT841" s="196"/>
      <c r="CU841" s="196"/>
      <c r="CV841" s="196"/>
      <c r="CW841" s="196"/>
      <c r="CX841" s="196"/>
      <c r="CY841" s="196"/>
      <c r="CZ841" s="196"/>
      <c r="DA841" s="196"/>
      <c r="DB841" s="196"/>
      <c r="DC841" s="196"/>
      <c r="DD841" s="196"/>
      <c r="DE841" s="196"/>
      <c r="DF841" s="196"/>
      <c r="DG841" s="196"/>
      <c r="DH841" s="196"/>
      <c r="DI841" s="196"/>
      <c r="DJ841" s="196"/>
      <c r="DK841" s="196"/>
      <c r="DL841" s="196"/>
      <c r="DM841" s="196"/>
      <c r="DN841" s="196"/>
      <c r="DO841" s="196"/>
      <c r="DP841" s="196"/>
      <c r="DQ841" s="196"/>
      <c r="DR841" s="196"/>
      <c r="DS841" s="196"/>
      <c r="DT841" s="196"/>
      <c r="DU841" s="196"/>
      <c r="DV841" s="196"/>
      <c r="DW841" s="196"/>
      <c r="DX841" s="196"/>
      <c r="DY841" s="196"/>
      <c r="DZ841" s="196"/>
      <c r="EA841" s="196"/>
      <c r="EB841" s="196"/>
      <c r="EC841" s="196"/>
      <c r="ED841" s="196"/>
      <c r="EE841" s="196"/>
      <c r="EF841" s="196"/>
      <c r="EG841" s="196"/>
      <c r="EH841" s="196"/>
      <c r="EI841" s="196"/>
      <c r="EJ841" s="196"/>
      <c r="EK841" s="196"/>
      <c r="EL841" s="196"/>
      <c r="EM841" s="196"/>
      <c r="EN841" s="196"/>
      <c r="EO841" s="196"/>
      <c r="EP841" s="196"/>
      <c r="EQ841" s="196"/>
      <c r="ER841" s="196"/>
      <c r="ES841" s="196"/>
      <c r="ET841" s="196"/>
      <c r="EU841" s="196"/>
      <c r="EV841" s="196"/>
      <c r="EW841" s="196"/>
      <c r="EX841" s="196"/>
      <c r="EY841" s="196"/>
      <c r="EZ841" s="196"/>
      <c r="FA841" s="196"/>
      <c r="FB841" s="196"/>
      <c r="FC841" s="196"/>
      <c r="FD841" s="196"/>
      <c r="FE841" s="196"/>
      <c r="FF841" s="196"/>
      <c r="FG841" s="196"/>
      <c r="FH841" s="196"/>
      <c r="FI841" s="196"/>
      <c r="FJ841" s="196"/>
      <c r="FK841" s="196"/>
      <c r="FL841" s="196"/>
      <c r="FM841" s="196"/>
      <c r="FN841" s="196"/>
      <c r="FO841" s="196"/>
      <c r="FP841" s="196"/>
      <c r="FQ841" s="196"/>
      <c r="FR841" s="196"/>
      <c r="FS841" s="196"/>
      <c r="FT841" s="196"/>
      <c r="FU841" s="196"/>
      <c r="FV841" s="196"/>
      <c r="FW841" s="196"/>
      <c r="FX841" s="196"/>
      <c r="FY841" s="196"/>
      <c r="FZ841" s="196"/>
      <c r="GA841" s="196"/>
      <c r="GB841" s="196"/>
      <c r="GC841" s="196"/>
      <c r="GD841" s="196"/>
      <c r="GE841" s="196"/>
      <c r="GF841" s="196"/>
      <c r="GG841" s="196"/>
      <c r="GH841" s="196"/>
      <c r="GI841" s="196"/>
      <c r="GJ841" s="196"/>
      <c r="GK841" s="196"/>
      <c r="GL841" s="196"/>
      <c r="GM841" s="196"/>
      <c r="GN841" s="196"/>
      <c r="GO841" s="196"/>
      <c r="GP841" s="196"/>
      <c r="GQ841" s="196"/>
      <c r="GR841" s="196"/>
      <c r="GS841" s="196"/>
      <c r="GT841" s="196"/>
      <c r="GU841" s="196"/>
      <c r="GV841" s="196"/>
      <c r="GW841" s="196"/>
      <c r="GX841" s="196"/>
      <c r="GY841" s="196"/>
      <c r="GZ841" s="196"/>
      <c r="HA841" s="196"/>
      <c r="HB841" s="196"/>
      <c r="HC841" s="196"/>
      <c r="HD841" s="196"/>
      <c r="HE841" s="196"/>
      <c r="HF841" s="196"/>
      <c r="HG841" s="196"/>
      <c r="HH841" s="196"/>
      <c r="HI841" s="196"/>
      <c r="HJ841" s="196"/>
      <c r="HK841" s="196"/>
      <c r="HL841" s="196"/>
      <c r="HM841" s="196"/>
      <c r="HN841" s="196"/>
      <c r="HO841" s="196"/>
      <c r="HP841" s="196"/>
      <c r="HQ841" s="196"/>
      <c r="HR841" s="196"/>
      <c r="HS841" s="196"/>
      <c r="HT841" s="196"/>
      <c r="HU841" s="196"/>
      <c r="HV841" s="196"/>
      <c r="HW841" s="196"/>
      <c r="HX841" s="196"/>
      <c r="HY841" s="196"/>
      <c r="HZ841" s="196"/>
      <c r="IA841" s="196"/>
      <c r="IB841" s="196"/>
      <c r="IC841" s="196"/>
      <c r="ID841" s="196"/>
      <c r="IE841" s="196"/>
      <c r="IF841" s="196"/>
      <c r="IG841" s="196"/>
      <c r="IH841" s="196"/>
      <c r="II841" s="196"/>
      <c r="IJ841" s="196"/>
      <c r="IK841" s="196"/>
      <c r="IL841" s="196"/>
      <c r="IM841" s="196"/>
      <c r="IN841" s="196"/>
      <c r="IO841" s="196"/>
      <c r="IP841" s="196"/>
      <c r="IQ841" s="196"/>
      <c r="IR841" s="196"/>
      <c r="IS841" s="196"/>
      <c r="IT841" s="196"/>
      <c r="IU841" s="196"/>
      <c r="IV841" s="196"/>
      <c r="IW841" s="196"/>
      <c r="IX841" s="196"/>
      <c r="IY841" s="196"/>
      <c r="IZ841" s="196"/>
      <c r="JA841" s="196"/>
      <c r="JB841" s="196"/>
      <c r="JC841" s="196"/>
      <c r="JD841" s="196"/>
      <c r="JE841" s="196"/>
      <c r="JF841" s="196"/>
      <c r="JG841" s="196"/>
      <c r="JH841" s="196"/>
      <c r="JI841" s="196"/>
      <c r="JJ841" s="196"/>
      <c r="JK841" s="196"/>
      <c r="JL841" s="196"/>
      <c r="JM841" s="196"/>
      <c r="JN841" s="196"/>
      <c r="JO841" s="196"/>
      <c r="JP841" s="196"/>
      <c r="JQ841" s="196"/>
      <c r="JR841" s="196"/>
      <c r="JS841" s="196"/>
      <c r="JT841" s="196"/>
      <c r="JU841" s="196"/>
      <c r="JV841" s="196"/>
      <c r="JW841" s="196"/>
      <c r="JX841" s="196"/>
      <c r="JY841" s="196"/>
      <c r="JZ841" s="196"/>
      <c r="KA841" s="196"/>
      <c r="KB841" s="196"/>
      <c r="KC841" s="196"/>
      <c r="KD841" s="196"/>
      <c r="KE841" s="196"/>
      <c r="KF841" s="196"/>
      <c r="KG841" s="196"/>
      <c r="KH841" s="196"/>
      <c r="KI841" s="196"/>
      <c r="KJ841" s="196"/>
      <c r="KK841" s="196"/>
      <c r="KL841" s="196"/>
      <c r="KM841" s="196"/>
      <c r="KN841" s="196"/>
      <c r="KO841" s="196"/>
      <c r="KP841" s="196"/>
      <c r="KQ841" s="196"/>
      <c r="KR841" s="196"/>
      <c r="KS841" s="196"/>
      <c r="KT841" s="196"/>
      <c r="KU841" s="196"/>
      <c r="KV841" s="196"/>
      <c r="KW841" s="196"/>
      <c r="KX841" s="196"/>
      <c r="KY841" s="196"/>
      <c r="KZ841" s="196"/>
      <c r="LA841" s="196"/>
      <c r="LB841" s="196"/>
      <c r="LC841" s="196"/>
      <c r="LD841" s="196"/>
      <c r="LE841" s="196"/>
      <c r="LF841" s="196"/>
      <c r="LG841" s="196"/>
      <c r="LH841" s="196"/>
      <c r="LI841" s="196"/>
      <c r="LJ841" s="196"/>
      <c r="LK841" s="196"/>
      <c r="LL841" s="196"/>
      <c r="LM841" s="196"/>
      <c r="LN841" s="196"/>
      <c r="LO841" s="196"/>
      <c r="LP841" s="196"/>
      <c r="LQ841" s="196"/>
      <c r="LR841" s="196"/>
      <c r="LS841" s="196"/>
      <c r="LT841" s="196"/>
      <c r="LU841" s="196"/>
      <c r="LV841" s="196"/>
      <c r="LW841" s="196"/>
      <c r="LX841" s="196"/>
      <c r="LY841" s="196"/>
      <c r="LZ841" s="196"/>
      <c r="MA841" s="196"/>
      <c r="MB841" s="196"/>
      <c r="MC841" s="196"/>
      <c r="MD841" s="196"/>
      <c r="ME841" s="196"/>
      <c r="MF841" s="196"/>
      <c r="MG841" s="196"/>
      <c r="MH841" s="196"/>
      <c r="MI841" s="196"/>
      <c r="MJ841" s="196"/>
      <c r="MK841" s="196"/>
      <c r="ML841" s="196"/>
      <c r="MM841" s="196"/>
      <c r="MN841" s="196"/>
      <c r="MO841" s="196"/>
      <c r="MP841" s="196"/>
      <c r="MQ841" s="196"/>
      <c r="MR841" s="196"/>
      <c r="MS841" s="196"/>
      <c r="MT841" s="196"/>
      <c r="MU841" s="196"/>
      <c r="MV841" s="196"/>
      <c r="MW841" s="196"/>
      <c r="MX841" s="196"/>
      <c r="MY841" s="196"/>
      <c r="MZ841" s="196"/>
      <c r="NA841" s="196"/>
      <c r="NB841" s="196"/>
      <c r="NC841" s="196"/>
      <c r="ND841" s="196"/>
      <c r="NE841" s="196"/>
      <c r="NF841" s="196"/>
      <c r="NG841" s="196"/>
      <c r="NH841" s="196"/>
      <c r="NI841" s="196"/>
      <c r="NJ841" s="196"/>
      <c r="NK841" s="196"/>
      <c r="NL841" s="196"/>
      <c r="NM841" s="196"/>
      <c r="NN841" s="196"/>
      <c r="NO841" s="196"/>
      <c r="NP841" s="196"/>
      <c r="NQ841" s="196"/>
      <c r="NR841" s="196"/>
      <c r="NS841" s="196"/>
      <c r="NT841" s="196"/>
      <c r="NU841" s="196"/>
      <c r="NV841" s="196"/>
      <c r="NW841" s="196"/>
      <c r="NX841" s="196"/>
      <c r="NY841" s="196"/>
      <c r="NZ841" s="196"/>
      <c r="OA841" s="196"/>
      <c r="OB841" s="196"/>
      <c r="OC841" s="196"/>
      <c r="OD841" s="196"/>
      <c r="OE841" s="196"/>
      <c r="OF841" s="196"/>
      <c r="OG841" s="196"/>
      <c r="OH841" s="196"/>
      <c r="OI841" s="196"/>
      <c r="OJ841" s="196"/>
      <c r="OK841" s="196"/>
      <c r="OL841" s="196"/>
      <c r="AFC841" s="196"/>
      <c r="AFD841" s="196"/>
      <c r="AFE841" s="196"/>
      <c r="AFF841" s="196"/>
      <c r="AFG841" s="196"/>
      <c r="AFH841" s="196"/>
      <c r="AFI841" s="196"/>
      <c r="AFJ841" s="196"/>
      <c r="AFK841" s="196"/>
      <c r="AFL841" s="196"/>
      <c r="AFM841" s="196"/>
      <c r="AFN841" s="196"/>
      <c r="AFO841" s="196"/>
      <c r="AFP841" s="196"/>
      <c r="AFQ841" s="196"/>
      <c r="AFR841" s="196"/>
      <c r="AFS841" s="196"/>
      <c r="AFT841" s="196"/>
      <c r="AFU841" s="196"/>
      <c r="AFV841" s="196"/>
      <c r="AFW841" s="196"/>
      <c r="AFX841" s="196"/>
      <c r="AFY841" s="196"/>
      <c r="AFZ841" s="196"/>
      <c r="AGA841" s="196"/>
      <c r="AGB841" s="196"/>
      <c r="AGC841" s="196"/>
      <c r="AGD841" s="196"/>
      <c r="AGE841" s="196"/>
      <c r="AGF841" s="196"/>
      <c r="AGG841" s="196"/>
      <c r="AGH841" s="196"/>
      <c r="AGI841" s="196"/>
      <c r="AGJ841" s="196"/>
      <c r="AGK841" s="196"/>
      <c r="AGL841" s="196"/>
      <c r="AGM841" s="196"/>
      <c r="AGN841" s="196"/>
      <c r="AGO841" s="196"/>
      <c r="AGP841" s="196"/>
    </row>
    <row r="842" spans="1:874" ht="15.75" customHeight="1" x14ac:dyDescent="0.25">
      <c r="A842" s="196"/>
      <c r="B842" s="196"/>
      <c r="C842" s="196"/>
      <c r="D842" s="196"/>
      <c r="E842" s="196"/>
      <c r="F842" s="196"/>
      <c r="G842" s="196"/>
      <c r="H842" s="196"/>
      <c r="I842" s="196"/>
      <c r="J842" s="196"/>
      <c r="K842" s="196"/>
      <c r="L842" s="206"/>
      <c r="M842" s="196"/>
      <c r="N842" s="196"/>
      <c r="O842" s="196"/>
      <c r="P842" s="196"/>
      <c r="Q842" s="196"/>
      <c r="R842" s="196"/>
      <c r="S842" s="196"/>
      <c r="T842" s="196"/>
      <c r="U842" s="196"/>
      <c r="V842" s="196"/>
      <c r="W842" s="196"/>
      <c r="X842" s="196"/>
      <c r="Y842" s="196"/>
      <c r="Z842" s="196"/>
      <c r="AA842" s="196"/>
      <c r="AB842" s="196"/>
      <c r="AC842" s="196"/>
      <c r="AD842" s="196"/>
      <c r="AE842" s="196"/>
      <c r="AF842" s="196"/>
      <c r="AG842" s="196"/>
      <c r="AH842" s="196"/>
      <c r="AI842" s="196"/>
      <c r="AJ842" s="196"/>
      <c r="AK842" s="196"/>
      <c r="AL842" s="196"/>
      <c r="AM842" s="196"/>
      <c r="AN842" s="196"/>
      <c r="AO842" s="196"/>
      <c r="AP842" s="196"/>
      <c r="AQ842" s="196"/>
      <c r="AR842" s="196"/>
      <c r="AS842" s="196"/>
      <c r="AT842" s="196"/>
      <c r="AU842" s="196"/>
      <c r="AV842" s="196"/>
      <c r="AW842" s="196"/>
      <c r="AX842" s="196"/>
      <c r="AY842" s="196"/>
      <c r="AZ842" s="196"/>
      <c r="BA842" s="196"/>
      <c r="BB842" s="196"/>
      <c r="BC842" s="196"/>
      <c r="BD842" s="196"/>
      <c r="BE842" s="196"/>
      <c r="BF842" s="196"/>
      <c r="BG842" s="196"/>
      <c r="BH842" s="196"/>
      <c r="BI842" s="196"/>
      <c r="BJ842" s="196"/>
      <c r="BK842" s="196"/>
      <c r="BL842" s="196"/>
      <c r="BM842" s="196"/>
      <c r="BN842" s="196"/>
      <c r="BO842" s="196"/>
      <c r="BP842" s="196"/>
      <c r="BQ842" s="196"/>
      <c r="BR842" s="196"/>
      <c r="BS842" s="196"/>
      <c r="BT842" s="196"/>
      <c r="BU842" s="196"/>
      <c r="BV842" s="196"/>
      <c r="BW842" s="196"/>
      <c r="BX842" s="196"/>
      <c r="BY842" s="196"/>
      <c r="BZ842" s="196"/>
      <c r="CA842" s="196"/>
      <c r="CB842" s="196"/>
      <c r="CC842" s="196"/>
      <c r="CD842" s="196"/>
      <c r="CE842" s="196"/>
      <c r="CF842" s="196"/>
      <c r="CG842" s="196"/>
      <c r="CH842" s="196"/>
      <c r="CI842" s="196"/>
      <c r="CJ842" s="196"/>
      <c r="CK842" s="196"/>
      <c r="CL842" s="196"/>
      <c r="CM842" s="196"/>
      <c r="CN842" s="196"/>
      <c r="CO842" s="196"/>
      <c r="CP842" s="196"/>
      <c r="CQ842" s="196"/>
      <c r="CR842" s="196"/>
      <c r="CS842" s="196"/>
      <c r="CT842" s="196"/>
      <c r="CU842" s="196"/>
      <c r="CV842" s="196"/>
      <c r="CW842" s="196"/>
      <c r="CX842" s="196"/>
      <c r="CY842" s="196"/>
      <c r="CZ842" s="196"/>
      <c r="DA842" s="196"/>
      <c r="DB842" s="196"/>
      <c r="DC842" s="196"/>
      <c r="DD842" s="196"/>
      <c r="DE842" s="196"/>
      <c r="DF842" s="196"/>
      <c r="DG842" s="196"/>
      <c r="DH842" s="196"/>
      <c r="DI842" s="196"/>
      <c r="DJ842" s="196"/>
      <c r="DK842" s="196"/>
      <c r="DL842" s="196"/>
      <c r="DM842" s="196"/>
      <c r="DN842" s="196"/>
      <c r="DO842" s="196"/>
      <c r="DP842" s="196"/>
      <c r="DQ842" s="196"/>
      <c r="DR842" s="196"/>
      <c r="DS842" s="196"/>
      <c r="DT842" s="196"/>
      <c r="DU842" s="196"/>
      <c r="DV842" s="196"/>
      <c r="DW842" s="196"/>
      <c r="DX842" s="196"/>
      <c r="DY842" s="196"/>
      <c r="DZ842" s="196"/>
      <c r="EA842" s="196"/>
      <c r="EB842" s="196"/>
      <c r="EC842" s="196"/>
      <c r="ED842" s="196"/>
      <c r="EE842" s="196"/>
      <c r="EF842" s="196"/>
      <c r="EG842" s="196"/>
      <c r="EH842" s="196"/>
      <c r="EI842" s="196"/>
      <c r="EJ842" s="196"/>
      <c r="EK842" s="196"/>
      <c r="EL842" s="196"/>
      <c r="EM842" s="196"/>
      <c r="EN842" s="196"/>
      <c r="EO842" s="196"/>
      <c r="EP842" s="196"/>
      <c r="EQ842" s="196"/>
      <c r="ER842" s="196"/>
      <c r="ES842" s="196"/>
      <c r="ET842" s="196"/>
      <c r="EU842" s="196"/>
      <c r="EV842" s="196"/>
      <c r="EW842" s="196"/>
      <c r="EX842" s="196"/>
      <c r="EY842" s="196"/>
      <c r="EZ842" s="196"/>
      <c r="FA842" s="196"/>
      <c r="FB842" s="196"/>
      <c r="FC842" s="196"/>
      <c r="FD842" s="196"/>
      <c r="FE842" s="196"/>
      <c r="FF842" s="196"/>
      <c r="FG842" s="196"/>
      <c r="FH842" s="196"/>
      <c r="FI842" s="196"/>
      <c r="FJ842" s="196"/>
      <c r="FK842" s="196"/>
      <c r="FL842" s="196"/>
      <c r="FM842" s="196"/>
      <c r="FN842" s="196"/>
      <c r="FO842" s="196"/>
      <c r="FP842" s="196"/>
      <c r="FQ842" s="196"/>
      <c r="FR842" s="196"/>
      <c r="FS842" s="196"/>
      <c r="FT842" s="196"/>
      <c r="FU842" s="196"/>
      <c r="FV842" s="196"/>
      <c r="FW842" s="196"/>
      <c r="FX842" s="196"/>
      <c r="FY842" s="196"/>
      <c r="FZ842" s="196"/>
      <c r="GA842" s="196"/>
      <c r="GB842" s="196"/>
      <c r="GC842" s="196"/>
      <c r="GD842" s="196"/>
      <c r="GE842" s="196"/>
      <c r="GF842" s="196"/>
      <c r="GG842" s="196"/>
      <c r="GH842" s="196"/>
      <c r="GI842" s="196"/>
      <c r="GJ842" s="196"/>
      <c r="GK842" s="196"/>
      <c r="GL842" s="196"/>
      <c r="GM842" s="196"/>
      <c r="GN842" s="196"/>
      <c r="GO842" s="196"/>
      <c r="GP842" s="196"/>
      <c r="GQ842" s="196"/>
      <c r="GR842" s="196"/>
      <c r="GS842" s="196"/>
      <c r="GT842" s="196"/>
      <c r="GU842" s="196"/>
      <c r="GV842" s="196"/>
      <c r="GW842" s="196"/>
      <c r="GX842" s="196"/>
      <c r="GY842" s="196"/>
      <c r="GZ842" s="196"/>
      <c r="HA842" s="196"/>
      <c r="HB842" s="196"/>
      <c r="HC842" s="196"/>
      <c r="HD842" s="196"/>
      <c r="HE842" s="196"/>
      <c r="HF842" s="196"/>
      <c r="HG842" s="196"/>
      <c r="HH842" s="196"/>
      <c r="HI842" s="196"/>
      <c r="HJ842" s="196"/>
      <c r="HK842" s="196"/>
      <c r="HL842" s="196"/>
      <c r="HM842" s="196"/>
      <c r="HN842" s="196"/>
      <c r="HO842" s="196"/>
      <c r="HP842" s="196"/>
      <c r="HQ842" s="196"/>
      <c r="HR842" s="196"/>
      <c r="HS842" s="196"/>
      <c r="HT842" s="196"/>
      <c r="HU842" s="196"/>
      <c r="HV842" s="196"/>
      <c r="HW842" s="196"/>
      <c r="HX842" s="196"/>
      <c r="HY842" s="196"/>
      <c r="HZ842" s="196"/>
      <c r="IA842" s="196"/>
      <c r="IB842" s="196"/>
      <c r="IC842" s="196"/>
      <c r="ID842" s="196"/>
      <c r="IE842" s="196"/>
      <c r="IF842" s="196"/>
      <c r="IG842" s="196"/>
      <c r="IH842" s="196"/>
      <c r="II842" s="196"/>
      <c r="IJ842" s="196"/>
      <c r="IK842" s="196"/>
      <c r="IL842" s="196"/>
      <c r="IM842" s="196"/>
      <c r="IN842" s="196"/>
      <c r="IO842" s="196"/>
      <c r="IP842" s="196"/>
      <c r="IQ842" s="196"/>
      <c r="IR842" s="196"/>
      <c r="IS842" s="196"/>
      <c r="IT842" s="196"/>
      <c r="IU842" s="196"/>
      <c r="IV842" s="196"/>
      <c r="IW842" s="196"/>
      <c r="IX842" s="196"/>
      <c r="IY842" s="196"/>
      <c r="IZ842" s="196"/>
      <c r="JA842" s="196"/>
      <c r="JB842" s="196"/>
      <c r="JC842" s="196"/>
      <c r="JD842" s="196"/>
      <c r="JE842" s="196"/>
      <c r="JF842" s="196"/>
      <c r="JG842" s="196"/>
      <c r="JH842" s="196"/>
      <c r="JI842" s="196"/>
      <c r="JJ842" s="196"/>
      <c r="JK842" s="196"/>
      <c r="JL842" s="196"/>
      <c r="JM842" s="196"/>
      <c r="JN842" s="196"/>
      <c r="JO842" s="196"/>
      <c r="JP842" s="196"/>
      <c r="JQ842" s="196"/>
      <c r="JR842" s="196"/>
      <c r="JS842" s="196"/>
      <c r="JT842" s="196"/>
      <c r="JU842" s="196"/>
      <c r="JV842" s="196"/>
      <c r="JW842" s="196"/>
      <c r="JX842" s="196"/>
      <c r="JY842" s="196"/>
      <c r="JZ842" s="196"/>
      <c r="KA842" s="196"/>
      <c r="KB842" s="196"/>
      <c r="KC842" s="196"/>
      <c r="KD842" s="196"/>
      <c r="KE842" s="196"/>
      <c r="KF842" s="196"/>
      <c r="KG842" s="196"/>
      <c r="KH842" s="196"/>
      <c r="KI842" s="196"/>
      <c r="KJ842" s="196"/>
      <c r="KK842" s="196"/>
      <c r="KL842" s="196"/>
      <c r="KM842" s="196"/>
      <c r="KN842" s="196"/>
      <c r="KO842" s="196"/>
      <c r="KP842" s="196"/>
      <c r="KQ842" s="196"/>
      <c r="KR842" s="196"/>
      <c r="KS842" s="196"/>
      <c r="KT842" s="196"/>
      <c r="KU842" s="196"/>
      <c r="KV842" s="196"/>
      <c r="KW842" s="196"/>
      <c r="KX842" s="196"/>
      <c r="KY842" s="196"/>
      <c r="KZ842" s="196"/>
      <c r="LA842" s="196"/>
      <c r="LB842" s="196"/>
      <c r="LC842" s="196"/>
      <c r="LD842" s="196"/>
      <c r="LE842" s="196"/>
      <c r="LF842" s="196"/>
      <c r="LG842" s="196"/>
      <c r="LH842" s="196"/>
      <c r="LI842" s="196"/>
      <c r="LJ842" s="196"/>
      <c r="LK842" s="196"/>
      <c r="LL842" s="196"/>
      <c r="LM842" s="196"/>
      <c r="LN842" s="196"/>
      <c r="LO842" s="196"/>
      <c r="LP842" s="196"/>
      <c r="LQ842" s="196"/>
      <c r="LR842" s="196"/>
      <c r="LS842" s="196"/>
      <c r="LT842" s="196"/>
      <c r="LU842" s="196"/>
      <c r="LV842" s="196"/>
      <c r="LW842" s="196"/>
      <c r="LX842" s="196"/>
      <c r="LY842" s="196"/>
      <c r="LZ842" s="196"/>
      <c r="MA842" s="196"/>
      <c r="MB842" s="196"/>
      <c r="MC842" s="196"/>
      <c r="MD842" s="196"/>
      <c r="ME842" s="196"/>
      <c r="MF842" s="196"/>
      <c r="MG842" s="196"/>
      <c r="MH842" s="196"/>
      <c r="MI842" s="196"/>
      <c r="MJ842" s="196"/>
      <c r="MK842" s="196"/>
      <c r="ML842" s="196"/>
      <c r="MM842" s="196"/>
      <c r="MN842" s="196"/>
      <c r="MO842" s="196"/>
      <c r="MP842" s="196"/>
      <c r="MQ842" s="196"/>
      <c r="MR842" s="196"/>
      <c r="MS842" s="196"/>
      <c r="MT842" s="196"/>
      <c r="MU842" s="196"/>
      <c r="MV842" s="196"/>
      <c r="MW842" s="196"/>
      <c r="MX842" s="196"/>
      <c r="MY842" s="196"/>
      <c r="MZ842" s="196"/>
      <c r="NA842" s="196"/>
      <c r="NB842" s="196"/>
      <c r="NC842" s="196"/>
      <c r="ND842" s="196"/>
      <c r="NE842" s="196"/>
      <c r="NF842" s="196"/>
      <c r="NG842" s="196"/>
      <c r="NH842" s="196"/>
      <c r="NI842" s="196"/>
      <c r="NJ842" s="196"/>
      <c r="NK842" s="196"/>
      <c r="NL842" s="196"/>
      <c r="NM842" s="196"/>
      <c r="NN842" s="196"/>
      <c r="NO842" s="196"/>
      <c r="NP842" s="196"/>
      <c r="NQ842" s="196"/>
      <c r="NR842" s="196"/>
      <c r="NS842" s="196"/>
      <c r="NT842" s="196"/>
      <c r="NU842" s="196"/>
      <c r="NV842" s="196"/>
      <c r="NW842" s="196"/>
      <c r="NX842" s="196"/>
      <c r="NY842" s="196"/>
      <c r="NZ842" s="196"/>
      <c r="OA842" s="196"/>
      <c r="OB842" s="196"/>
      <c r="OC842" s="196"/>
      <c r="OD842" s="196"/>
      <c r="OE842" s="196"/>
      <c r="OF842" s="196"/>
      <c r="OG842" s="196"/>
      <c r="OH842" s="196"/>
      <c r="OI842" s="196"/>
      <c r="OJ842" s="196"/>
      <c r="OK842" s="196"/>
      <c r="OL842" s="196"/>
      <c r="AFC842" s="196"/>
      <c r="AFD842" s="196"/>
      <c r="AFE842" s="196"/>
      <c r="AFF842" s="196"/>
      <c r="AFG842" s="196"/>
      <c r="AFH842" s="196"/>
      <c r="AFI842" s="196"/>
      <c r="AFJ842" s="196"/>
      <c r="AFK842" s="196"/>
      <c r="AFL842" s="196"/>
      <c r="AFM842" s="196"/>
      <c r="AFN842" s="196"/>
      <c r="AFO842" s="196"/>
      <c r="AFP842" s="196"/>
      <c r="AFQ842" s="196"/>
      <c r="AFR842" s="196"/>
      <c r="AFS842" s="196"/>
      <c r="AFT842" s="196"/>
      <c r="AFU842" s="196"/>
      <c r="AFV842" s="196"/>
      <c r="AFW842" s="196"/>
      <c r="AFX842" s="196"/>
      <c r="AFY842" s="196"/>
      <c r="AFZ842" s="196"/>
      <c r="AGA842" s="196"/>
      <c r="AGB842" s="196"/>
      <c r="AGC842" s="196"/>
      <c r="AGD842" s="196"/>
      <c r="AGE842" s="196"/>
      <c r="AGF842" s="196"/>
      <c r="AGG842" s="196"/>
      <c r="AGH842" s="196"/>
      <c r="AGI842" s="196"/>
      <c r="AGJ842" s="196"/>
      <c r="AGK842" s="196"/>
      <c r="AGL842" s="196"/>
      <c r="AGM842" s="196"/>
      <c r="AGN842" s="196"/>
      <c r="AGO842" s="196"/>
      <c r="AGP842" s="196"/>
    </row>
    <row r="843" spans="1:874" ht="15.75" customHeight="1" x14ac:dyDescent="0.25">
      <c r="A843" s="196"/>
      <c r="B843" s="196"/>
      <c r="C843" s="196"/>
      <c r="D843" s="196"/>
      <c r="E843" s="196"/>
      <c r="F843" s="196"/>
      <c r="G843" s="196"/>
      <c r="H843" s="196"/>
      <c r="I843" s="196"/>
      <c r="J843" s="196"/>
      <c r="K843" s="196"/>
      <c r="L843" s="206"/>
      <c r="M843" s="196"/>
      <c r="N843" s="196"/>
      <c r="O843" s="196"/>
      <c r="P843" s="196"/>
      <c r="Q843" s="196"/>
      <c r="R843" s="196"/>
      <c r="S843" s="196"/>
      <c r="T843" s="196"/>
      <c r="U843" s="196"/>
      <c r="V843" s="196"/>
      <c r="W843" s="196"/>
      <c r="X843" s="196"/>
      <c r="Y843" s="196"/>
      <c r="Z843" s="196"/>
      <c r="AA843" s="196"/>
      <c r="AB843" s="196"/>
      <c r="AC843" s="196"/>
      <c r="AD843" s="196"/>
      <c r="AE843" s="196"/>
      <c r="AF843" s="196"/>
      <c r="AG843" s="196"/>
      <c r="AH843" s="196"/>
      <c r="AI843" s="196"/>
      <c r="AJ843" s="196"/>
      <c r="AK843" s="196"/>
      <c r="AL843" s="196"/>
      <c r="AM843" s="196"/>
      <c r="AN843" s="196"/>
      <c r="AO843" s="196"/>
      <c r="AP843" s="196"/>
      <c r="AQ843" s="196"/>
      <c r="AR843" s="196"/>
      <c r="AS843" s="196"/>
      <c r="AT843" s="196"/>
      <c r="AU843" s="196"/>
      <c r="AV843" s="196"/>
      <c r="AW843" s="196"/>
      <c r="AX843" s="196"/>
      <c r="AY843" s="196"/>
      <c r="AZ843" s="196"/>
      <c r="BA843" s="196"/>
      <c r="BB843" s="196"/>
      <c r="BC843" s="196"/>
      <c r="BD843" s="196"/>
      <c r="BE843" s="196"/>
      <c r="BF843" s="196"/>
      <c r="BG843" s="196"/>
      <c r="BH843" s="196"/>
      <c r="BI843" s="196"/>
      <c r="BJ843" s="196"/>
      <c r="BK843" s="196"/>
      <c r="BL843" s="196"/>
      <c r="BM843" s="196"/>
      <c r="BN843" s="196"/>
      <c r="BO843" s="196"/>
      <c r="BP843" s="196"/>
      <c r="BQ843" s="196"/>
      <c r="BR843" s="196"/>
      <c r="BS843" s="196"/>
      <c r="BT843" s="196"/>
      <c r="BU843" s="196"/>
      <c r="BV843" s="196"/>
      <c r="BW843" s="196"/>
      <c r="BX843" s="196"/>
      <c r="BY843" s="196"/>
      <c r="BZ843" s="196"/>
      <c r="CA843" s="196"/>
      <c r="CB843" s="196"/>
      <c r="CC843" s="196"/>
      <c r="CD843" s="196"/>
      <c r="CE843" s="196"/>
      <c r="CF843" s="196"/>
      <c r="CG843" s="196"/>
      <c r="CH843" s="196"/>
      <c r="CI843" s="196"/>
      <c r="CJ843" s="196"/>
      <c r="CK843" s="196"/>
      <c r="CL843" s="196"/>
      <c r="CM843" s="196"/>
      <c r="CN843" s="196"/>
      <c r="CO843" s="196"/>
      <c r="CP843" s="196"/>
      <c r="CQ843" s="196"/>
      <c r="CR843" s="196"/>
      <c r="CS843" s="196"/>
      <c r="CT843" s="196"/>
      <c r="CU843" s="196"/>
      <c r="CV843" s="196"/>
      <c r="CW843" s="196"/>
      <c r="CX843" s="196"/>
      <c r="CY843" s="196"/>
      <c r="CZ843" s="196"/>
      <c r="DA843" s="196"/>
      <c r="DB843" s="196"/>
      <c r="DC843" s="196"/>
      <c r="DD843" s="196"/>
      <c r="DE843" s="196"/>
      <c r="DF843" s="196"/>
      <c r="DG843" s="196"/>
      <c r="DH843" s="196"/>
      <c r="DI843" s="196"/>
      <c r="DJ843" s="196"/>
      <c r="DK843" s="196"/>
      <c r="DL843" s="196"/>
      <c r="DM843" s="196"/>
      <c r="DN843" s="196"/>
      <c r="DO843" s="196"/>
      <c r="DP843" s="196"/>
      <c r="DQ843" s="196"/>
      <c r="DR843" s="196"/>
      <c r="DS843" s="196"/>
      <c r="DT843" s="196"/>
      <c r="DU843" s="196"/>
      <c r="DV843" s="196"/>
      <c r="DW843" s="196"/>
      <c r="DX843" s="196"/>
      <c r="DY843" s="196"/>
      <c r="DZ843" s="196"/>
      <c r="EA843" s="196"/>
      <c r="EB843" s="196"/>
      <c r="EC843" s="196"/>
      <c r="ED843" s="196"/>
      <c r="EE843" s="196"/>
      <c r="EF843" s="196"/>
      <c r="EG843" s="196"/>
      <c r="EH843" s="196"/>
      <c r="EI843" s="196"/>
      <c r="EJ843" s="196"/>
      <c r="EK843" s="196"/>
      <c r="EL843" s="196"/>
      <c r="EM843" s="196"/>
      <c r="EN843" s="196"/>
      <c r="EO843" s="196"/>
      <c r="EP843" s="196"/>
      <c r="EQ843" s="196"/>
      <c r="ER843" s="196"/>
      <c r="ES843" s="196"/>
      <c r="ET843" s="196"/>
      <c r="EU843" s="196"/>
      <c r="EV843" s="196"/>
      <c r="EW843" s="196"/>
      <c r="EX843" s="196"/>
      <c r="EY843" s="196"/>
      <c r="EZ843" s="196"/>
      <c r="FA843" s="196"/>
      <c r="FB843" s="196"/>
      <c r="FC843" s="196"/>
      <c r="FD843" s="196"/>
      <c r="FE843" s="196"/>
      <c r="FF843" s="196"/>
      <c r="FG843" s="196"/>
      <c r="FH843" s="196"/>
      <c r="FI843" s="196"/>
      <c r="FJ843" s="196"/>
      <c r="FK843" s="196"/>
      <c r="FL843" s="196"/>
      <c r="FM843" s="196"/>
      <c r="FN843" s="196"/>
      <c r="FO843" s="196"/>
      <c r="FP843" s="196"/>
      <c r="FQ843" s="196"/>
      <c r="FR843" s="196"/>
      <c r="FS843" s="196"/>
      <c r="FT843" s="196"/>
      <c r="FU843" s="196"/>
      <c r="FV843" s="196"/>
      <c r="FW843" s="196"/>
      <c r="FX843" s="196"/>
      <c r="FY843" s="196"/>
      <c r="FZ843" s="196"/>
      <c r="GA843" s="196"/>
      <c r="GB843" s="196"/>
      <c r="GC843" s="196"/>
      <c r="GD843" s="196"/>
      <c r="GE843" s="196"/>
      <c r="GF843" s="196"/>
      <c r="GG843" s="196"/>
      <c r="GH843" s="196"/>
      <c r="GI843" s="196"/>
      <c r="GJ843" s="196"/>
      <c r="GK843" s="196"/>
      <c r="GL843" s="196"/>
      <c r="GM843" s="196"/>
      <c r="GN843" s="196"/>
      <c r="GO843" s="196"/>
      <c r="GP843" s="196"/>
      <c r="GQ843" s="196"/>
      <c r="GR843" s="196"/>
      <c r="GS843" s="196"/>
      <c r="GT843" s="196"/>
      <c r="GU843" s="196"/>
      <c r="GV843" s="196"/>
      <c r="GW843" s="196"/>
      <c r="GX843" s="196"/>
      <c r="GY843" s="196"/>
      <c r="GZ843" s="196"/>
      <c r="HA843" s="196"/>
      <c r="HB843" s="196"/>
      <c r="HC843" s="196"/>
      <c r="HD843" s="196"/>
      <c r="HE843" s="196"/>
      <c r="HF843" s="196"/>
      <c r="HG843" s="196"/>
      <c r="HH843" s="196"/>
      <c r="HI843" s="196"/>
      <c r="HJ843" s="196"/>
      <c r="HK843" s="196"/>
      <c r="HL843" s="196"/>
      <c r="HM843" s="196"/>
      <c r="HN843" s="196"/>
      <c r="HO843" s="196"/>
      <c r="HP843" s="196"/>
      <c r="HQ843" s="196"/>
      <c r="HR843" s="196"/>
      <c r="HS843" s="196"/>
      <c r="HT843" s="196"/>
      <c r="HU843" s="196"/>
      <c r="HV843" s="196"/>
      <c r="HW843" s="196"/>
      <c r="HX843" s="196"/>
      <c r="HY843" s="196"/>
      <c r="HZ843" s="196"/>
      <c r="IA843" s="196"/>
      <c r="IB843" s="196"/>
      <c r="IC843" s="196"/>
      <c r="ID843" s="196"/>
      <c r="IE843" s="196"/>
      <c r="IF843" s="196"/>
      <c r="IG843" s="196"/>
      <c r="IH843" s="196"/>
      <c r="II843" s="196"/>
      <c r="IJ843" s="196"/>
      <c r="IK843" s="196"/>
      <c r="IL843" s="196"/>
      <c r="IM843" s="196"/>
      <c r="IN843" s="196"/>
      <c r="IO843" s="196"/>
      <c r="IP843" s="196"/>
      <c r="IQ843" s="196"/>
      <c r="IR843" s="196"/>
      <c r="IS843" s="196"/>
      <c r="IT843" s="196"/>
      <c r="IU843" s="196"/>
      <c r="IV843" s="196"/>
      <c r="IW843" s="196"/>
      <c r="IX843" s="196"/>
      <c r="IY843" s="196"/>
      <c r="IZ843" s="196"/>
      <c r="JA843" s="196"/>
      <c r="JB843" s="196"/>
      <c r="JC843" s="196"/>
      <c r="JD843" s="196"/>
      <c r="JE843" s="196"/>
      <c r="JF843" s="196"/>
      <c r="JG843" s="196"/>
      <c r="JH843" s="196"/>
      <c r="JI843" s="196"/>
      <c r="JJ843" s="196"/>
      <c r="JK843" s="196"/>
      <c r="JL843" s="196"/>
      <c r="JM843" s="196"/>
      <c r="JN843" s="196"/>
      <c r="JO843" s="196"/>
      <c r="JP843" s="196"/>
      <c r="JQ843" s="196"/>
      <c r="JR843" s="196"/>
      <c r="JS843" s="196"/>
      <c r="JT843" s="196"/>
      <c r="JU843" s="196"/>
      <c r="JV843" s="196"/>
      <c r="JW843" s="196"/>
      <c r="JX843" s="196"/>
      <c r="JY843" s="196"/>
      <c r="JZ843" s="196"/>
      <c r="KA843" s="196"/>
      <c r="KB843" s="196"/>
      <c r="KC843" s="196"/>
      <c r="KD843" s="196"/>
      <c r="KE843" s="196"/>
      <c r="KF843" s="196"/>
      <c r="KG843" s="196"/>
      <c r="KH843" s="196"/>
      <c r="KI843" s="196"/>
      <c r="KJ843" s="196"/>
      <c r="KK843" s="196"/>
      <c r="KL843" s="196"/>
      <c r="KM843" s="196"/>
      <c r="KN843" s="196"/>
      <c r="KO843" s="196"/>
      <c r="KP843" s="196"/>
      <c r="KQ843" s="196"/>
      <c r="KR843" s="196"/>
      <c r="KS843" s="196"/>
      <c r="KT843" s="196"/>
      <c r="KU843" s="196"/>
      <c r="KV843" s="196"/>
      <c r="KW843" s="196"/>
      <c r="KX843" s="196"/>
      <c r="KY843" s="196"/>
      <c r="KZ843" s="196"/>
      <c r="LA843" s="196"/>
      <c r="LB843" s="196"/>
      <c r="LC843" s="196"/>
      <c r="LD843" s="196"/>
      <c r="LE843" s="196"/>
      <c r="LF843" s="196"/>
      <c r="LG843" s="196"/>
      <c r="LH843" s="196"/>
      <c r="LI843" s="196"/>
      <c r="LJ843" s="196"/>
      <c r="LK843" s="196"/>
      <c r="LL843" s="196"/>
      <c r="LM843" s="196"/>
      <c r="LN843" s="196"/>
      <c r="LO843" s="196"/>
      <c r="LP843" s="196"/>
      <c r="LQ843" s="196"/>
      <c r="LR843" s="196"/>
      <c r="LS843" s="196"/>
      <c r="LT843" s="196"/>
      <c r="LU843" s="196"/>
      <c r="LV843" s="196"/>
      <c r="LW843" s="196"/>
      <c r="LX843" s="196"/>
      <c r="LY843" s="196"/>
      <c r="LZ843" s="196"/>
      <c r="MA843" s="196"/>
      <c r="MB843" s="196"/>
      <c r="MC843" s="196"/>
      <c r="MD843" s="196"/>
      <c r="ME843" s="196"/>
      <c r="MF843" s="196"/>
      <c r="MG843" s="196"/>
      <c r="MH843" s="196"/>
      <c r="MI843" s="196"/>
      <c r="MJ843" s="196"/>
      <c r="MK843" s="196"/>
      <c r="ML843" s="196"/>
      <c r="MM843" s="196"/>
      <c r="MN843" s="196"/>
      <c r="MO843" s="196"/>
      <c r="MP843" s="196"/>
      <c r="MQ843" s="196"/>
      <c r="MR843" s="196"/>
      <c r="MS843" s="196"/>
      <c r="MT843" s="196"/>
      <c r="MU843" s="196"/>
      <c r="MV843" s="196"/>
      <c r="MW843" s="196"/>
      <c r="MX843" s="196"/>
      <c r="MY843" s="196"/>
      <c r="MZ843" s="196"/>
      <c r="NA843" s="196"/>
      <c r="NB843" s="196"/>
      <c r="NC843" s="196"/>
      <c r="ND843" s="196"/>
      <c r="NE843" s="196"/>
      <c r="NF843" s="196"/>
      <c r="NG843" s="196"/>
      <c r="NH843" s="196"/>
      <c r="NI843" s="196"/>
      <c r="NJ843" s="196"/>
      <c r="NK843" s="196"/>
      <c r="NL843" s="196"/>
      <c r="NM843" s="196"/>
      <c r="NN843" s="196"/>
      <c r="NO843" s="196"/>
      <c r="NP843" s="196"/>
      <c r="NQ843" s="196"/>
      <c r="NR843" s="196"/>
      <c r="NS843" s="196"/>
      <c r="NT843" s="196"/>
      <c r="NU843" s="196"/>
      <c r="NV843" s="196"/>
      <c r="NW843" s="196"/>
      <c r="NX843" s="196"/>
      <c r="NY843" s="196"/>
      <c r="NZ843" s="196"/>
      <c r="OA843" s="196"/>
      <c r="OB843" s="196"/>
      <c r="OC843" s="196"/>
      <c r="OD843" s="196"/>
      <c r="OE843" s="196"/>
      <c r="OF843" s="196"/>
      <c r="OG843" s="196"/>
      <c r="OH843" s="196"/>
      <c r="OI843" s="196"/>
      <c r="OJ843" s="196"/>
      <c r="OK843" s="196"/>
      <c r="OL843" s="196"/>
      <c r="AFC843" s="196"/>
      <c r="AFD843" s="196"/>
      <c r="AFE843" s="196"/>
      <c r="AFF843" s="196"/>
      <c r="AFG843" s="196"/>
      <c r="AFH843" s="196"/>
      <c r="AFI843" s="196"/>
      <c r="AFJ843" s="196"/>
      <c r="AFK843" s="196"/>
      <c r="AFL843" s="196"/>
      <c r="AFM843" s="196"/>
      <c r="AFN843" s="196"/>
      <c r="AFO843" s="196"/>
      <c r="AFP843" s="196"/>
      <c r="AFQ843" s="196"/>
      <c r="AFR843" s="196"/>
      <c r="AFS843" s="196"/>
      <c r="AFT843" s="196"/>
      <c r="AFU843" s="196"/>
      <c r="AFV843" s="196"/>
      <c r="AFW843" s="196"/>
      <c r="AFX843" s="196"/>
      <c r="AFY843" s="196"/>
      <c r="AFZ843" s="196"/>
      <c r="AGA843" s="196"/>
      <c r="AGB843" s="196"/>
      <c r="AGC843" s="196"/>
      <c r="AGD843" s="196"/>
      <c r="AGE843" s="196"/>
      <c r="AGF843" s="196"/>
      <c r="AGG843" s="196"/>
      <c r="AGH843" s="196"/>
      <c r="AGI843" s="196"/>
      <c r="AGJ843" s="196"/>
      <c r="AGK843" s="196"/>
      <c r="AGL843" s="196"/>
      <c r="AGM843" s="196"/>
      <c r="AGN843" s="196"/>
      <c r="AGO843" s="196"/>
      <c r="AGP843" s="196"/>
    </row>
    <row r="844" spans="1:874" ht="15.75" customHeight="1" x14ac:dyDescent="0.25">
      <c r="A844" s="196"/>
      <c r="B844" s="196"/>
      <c r="C844" s="196"/>
      <c r="D844" s="196"/>
      <c r="E844" s="196"/>
      <c r="F844" s="196"/>
      <c r="G844" s="196"/>
      <c r="H844" s="196"/>
      <c r="I844" s="196"/>
      <c r="J844" s="196"/>
      <c r="K844" s="196"/>
      <c r="L844" s="206"/>
      <c r="M844" s="196"/>
      <c r="N844" s="196"/>
      <c r="O844" s="196"/>
      <c r="P844" s="196"/>
      <c r="Q844" s="196"/>
      <c r="R844" s="196"/>
      <c r="S844" s="196"/>
      <c r="T844" s="196"/>
      <c r="U844" s="196"/>
      <c r="V844" s="196"/>
      <c r="W844" s="196"/>
      <c r="X844" s="196"/>
      <c r="Y844" s="196"/>
      <c r="Z844" s="196"/>
      <c r="AA844" s="196"/>
      <c r="AB844" s="196"/>
      <c r="AC844" s="196"/>
      <c r="AD844" s="196"/>
      <c r="AE844" s="196"/>
      <c r="AF844" s="196"/>
      <c r="AG844" s="196"/>
      <c r="AH844" s="196"/>
      <c r="AI844" s="196"/>
      <c r="AJ844" s="196"/>
      <c r="AK844" s="196"/>
      <c r="AL844" s="196"/>
      <c r="AM844" s="196"/>
      <c r="AN844" s="196"/>
      <c r="AO844" s="196"/>
      <c r="AP844" s="196"/>
      <c r="AQ844" s="196"/>
      <c r="AR844" s="196"/>
      <c r="AS844" s="196"/>
      <c r="AT844" s="196"/>
      <c r="AU844" s="196"/>
      <c r="AV844" s="196"/>
      <c r="AW844" s="196"/>
      <c r="AX844" s="196"/>
      <c r="AY844" s="196"/>
      <c r="AZ844" s="196"/>
      <c r="BA844" s="196"/>
      <c r="BB844" s="196"/>
      <c r="BC844" s="196"/>
      <c r="BD844" s="196"/>
      <c r="BE844" s="196"/>
      <c r="BF844" s="196"/>
      <c r="BG844" s="196"/>
      <c r="BH844" s="196"/>
      <c r="BI844" s="196"/>
      <c r="BJ844" s="196"/>
      <c r="BK844" s="196"/>
      <c r="BL844" s="196"/>
      <c r="BM844" s="196"/>
      <c r="BN844" s="196"/>
      <c r="BO844" s="196"/>
      <c r="BP844" s="196"/>
      <c r="BQ844" s="196"/>
      <c r="BR844" s="196"/>
      <c r="BS844" s="196"/>
      <c r="BT844" s="196"/>
      <c r="BU844" s="196"/>
      <c r="BV844" s="196"/>
      <c r="BW844" s="196"/>
      <c r="BX844" s="196"/>
      <c r="BY844" s="196"/>
      <c r="BZ844" s="196"/>
      <c r="CA844" s="196"/>
      <c r="CB844" s="196"/>
      <c r="CC844" s="196"/>
      <c r="CD844" s="196"/>
      <c r="CE844" s="196"/>
      <c r="CF844" s="196"/>
      <c r="CG844" s="196"/>
      <c r="CH844" s="196"/>
      <c r="CI844" s="196"/>
      <c r="CJ844" s="196"/>
      <c r="CK844" s="196"/>
      <c r="CL844" s="196"/>
      <c r="CM844" s="196"/>
      <c r="CN844" s="196"/>
      <c r="CO844" s="196"/>
      <c r="CP844" s="196"/>
      <c r="CQ844" s="196"/>
      <c r="CR844" s="196"/>
      <c r="CS844" s="196"/>
      <c r="CT844" s="196"/>
      <c r="CU844" s="196"/>
      <c r="CV844" s="196"/>
      <c r="CW844" s="196"/>
      <c r="CX844" s="196"/>
      <c r="CY844" s="196"/>
      <c r="CZ844" s="196"/>
      <c r="DA844" s="196"/>
      <c r="DB844" s="196"/>
      <c r="DC844" s="196"/>
      <c r="DD844" s="196"/>
      <c r="DE844" s="196"/>
      <c r="DF844" s="196"/>
      <c r="DG844" s="196"/>
      <c r="DH844" s="196"/>
      <c r="DI844" s="196"/>
      <c r="DJ844" s="196"/>
      <c r="DK844" s="196"/>
      <c r="DL844" s="196"/>
      <c r="DM844" s="196"/>
      <c r="DN844" s="196"/>
      <c r="DO844" s="196"/>
      <c r="DP844" s="196"/>
      <c r="DQ844" s="196"/>
      <c r="DR844" s="196"/>
      <c r="DS844" s="196"/>
      <c r="DT844" s="196"/>
      <c r="DU844" s="196"/>
      <c r="DV844" s="196"/>
      <c r="DW844" s="196"/>
      <c r="DX844" s="196"/>
      <c r="DY844" s="196"/>
      <c r="DZ844" s="196"/>
      <c r="EA844" s="196"/>
      <c r="EB844" s="196"/>
      <c r="EC844" s="196"/>
      <c r="ED844" s="196"/>
      <c r="EE844" s="196"/>
      <c r="EF844" s="196"/>
      <c r="EG844" s="196"/>
      <c r="EH844" s="196"/>
      <c r="EI844" s="196"/>
      <c r="EJ844" s="196"/>
      <c r="EK844" s="196"/>
      <c r="EL844" s="196"/>
      <c r="EM844" s="196"/>
      <c r="EN844" s="196"/>
      <c r="EO844" s="196"/>
      <c r="EP844" s="196"/>
      <c r="EQ844" s="196"/>
      <c r="ER844" s="196"/>
      <c r="ES844" s="196"/>
      <c r="ET844" s="196"/>
      <c r="EU844" s="196"/>
      <c r="EV844" s="196"/>
      <c r="EW844" s="196"/>
      <c r="EX844" s="196"/>
      <c r="EY844" s="196"/>
      <c r="EZ844" s="196"/>
      <c r="FA844" s="196"/>
      <c r="FB844" s="196"/>
      <c r="FC844" s="196"/>
      <c r="FD844" s="196"/>
      <c r="FE844" s="196"/>
      <c r="FF844" s="196"/>
      <c r="FG844" s="196"/>
      <c r="FH844" s="196"/>
      <c r="FI844" s="196"/>
      <c r="FJ844" s="196"/>
      <c r="FK844" s="196"/>
      <c r="FL844" s="196"/>
      <c r="FM844" s="196"/>
      <c r="FN844" s="196"/>
      <c r="FO844" s="196"/>
      <c r="FP844" s="196"/>
      <c r="FQ844" s="196"/>
      <c r="FR844" s="196"/>
      <c r="FS844" s="196"/>
      <c r="FT844" s="196"/>
      <c r="FU844" s="196"/>
      <c r="FV844" s="196"/>
      <c r="FW844" s="196"/>
      <c r="FX844" s="196"/>
      <c r="FY844" s="196"/>
      <c r="FZ844" s="196"/>
      <c r="GA844" s="196"/>
      <c r="GB844" s="196"/>
      <c r="GC844" s="196"/>
      <c r="GD844" s="196"/>
      <c r="GE844" s="196"/>
      <c r="GF844" s="196"/>
      <c r="GG844" s="196"/>
      <c r="GH844" s="196"/>
      <c r="GI844" s="196"/>
      <c r="GJ844" s="196"/>
      <c r="GK844" s="196"/>
      <c r="GL844" s="196"/>
      <c r="GM844" s="196"/>
      <c r="GN844" s="196"/>
      <c r="GO844" s="196"/>
      <c r="GP844" s="196"/>
      <c r="GQ844" s="196"/>
      <c r="GR844" s="196"/>
      <c r="GS844" s="196"/>
      <c r="GT844" s="196"/>
      <c r="GU844" s="196"/>
      <c r="GV844" s="196"/>
      <c r="GW844" s="196"/>
      <c r="GX844" s="196"/>
      <c r="GY844" s="196"/>
      <c r="GZ844" s="196"/>
      <c r="HA844" s="196"/>
      <c r="HB844" s="196"/>
      <c r="HC844" s="196"/>
      <c r="HD844" s="196"/>
      <c r="HE844" s="196"/>
      <c r="HF844" s="196"/>
      <c r="HG844" s="196"/>
      <c r="HH844" s="196"/>
      <c r="HI844" s="196"/>
      <c r="HJ844" s="196"/>
      <c r="HK844" s="196"/>
      <c r="HL844" s="196"/>
      <c r="HM844" s="196"/>
      <c r="HN844" s="196"/>
      <c r="HO844" s="196"/>
      <c r="HP844" s="196"/>
      <c r="HQ844" s="196"/>
      <c r="HR844" s="196"/>
      <c r="HS844" s="196"/>
      <c r="HT844" s="196"/>
      <c r="HU844" s="196"/>
      <c r="HV844" s="196"/>
      <c r="HW844" s="196"/>
      <c r="HX844" s="196"/>
      <c r="HY844" s="196"/>
      <c r="HZ844" s="196"/>
      <c r="IA844" s="196"/>
      <c r="IB844" s="196"/>
      <c r="IC844" s="196"/>
      <c r="ID844" s="196"/>
      <c r="IE844" s="196"/>
      <c r="IF844" s="196"/>
      <c r="IG844" s="196"/>
      <c r="IH844" s="196"/>
      <c r="II844" s="196"/>
      <c r="IJ844" s="196"/>
      <c r="IK844" s="196"/>
      <c r="IL844" s="196"/>
      <c r="IM844" s="196"/>
      <c r="IN844" s="196"/>
      <c r="IO844" s="196"/>
      <c r="IP844" s="196"/>
      <c r="IQ844" s="196"/>
      <c r="IR844" s="196"/>
      <c r="IS844" s="196"/>
      <c r="IT844" s="196"/>
      <c r="IU844" s="196"/>
      <c r="IV844" s="196"/>
      <c r="IW844" s="196"/>
      <c r="IX844" s="196"/>
      <c r="IY844" s="196"/>
      <c r="IZ844" s="196"/>
      <c r="JA844" s="196"/>
      <c r="JB844" s="196"/>
      <c r="JC844" s="196"/>
      <c r="JD844" s="196"/>
      <c r="JE844" s="196"/>
      <c r="JF844" s="196"/>
      <c r="JG844" s="196"/>
      <c r="JH844" s="196"/>
      <c r="JI844" s="196"/>
      <c r="JJ844" s="196"/>
      <c r="JK844" s="196"/>
      <c r="JL844" s="196"/>
      <c r="JM844" s="196"/>
      <c r="JN844" s="196"/>
      <c r="JO844" s="196"/>
      <c r="JP844" s="196"/>
      <c r="JQ844" s="196"/>
      <c r="JR844" s="196"/>
      <c r="JS844" s="196"/>
      <c r="JT844" s="196"/>
      <c r="JU844" s="196"/>
      <c r="JV844" s="196"/>
      <c r="JW844" s="196"/>
      <c r="JX844" s="196"/>
      <c r="JY844" s="196"/>
      <c r="JZ844" s="196"/>
      <c r="KA844" s="196"/>
      <c r="KB844" s="196"/>
      <c r="KC844" s="196"/>
      <c r="KD844" s="196"/>
      <c r="KE844" s="196"/>
      <c r="KF844" s="196"/>
      <c r="KG844" s="196"/>
      <c r="KH844" s="196"/>
      <c r="KI844" s="196"/>
      <c r="KJ844" s="196"/>
      <c r="KK844" s="196"/>
      <c r="KL844" s="196"/>
      <c r="KM844" s="196"/>
      <c r="KN844" s="196"/>
      <c r="KO844" s="196"/>
      <c r="KP844" s="196"/>
      <c r="KQ844" s="196"/>
      <c r="KR844" s="196"/>
      <c r="KS844" s="196"/>
      <c r="KT844" s="196"/>
      <c r="KU844" s="196"/>
      <c r="KV844" s="196"/>
      <c r="KW844" s="196"/>
      <c r="KX844" s="196"/>
      <c r="KY844" s="196"/>
      <c r="KZ844" s="196"/>
      <c r="LA844" s="196"/>
      <c r="LB844" s="196"/>
      <c r="LC844" s="196"/>
      <c r="LD844" s="196"/>
      <c r="LE844" s="196"/>
      <c r="LF844" s="196"/>
      <c r="LG844" s="196"/>
      <c r="LH844" s="196"/>
      <c r="LI844" s="196"/>
      <c r="LJ844" s="196"/>
      <c r="LK844" s="196"/>
      <c r="LL844" s="196"/>
      <c r="LM844" s="196"/>
      <c r="LN844" s="196"/>
      <c r="LO844" s="196"/>
      <c r="LP844" s="196"/>
      <c r="LQ844" s="196"/>
      <c r="LR844" s="196"/>
      <c r="LS844" s="196"/>
      <c r="LT844" s="196"/>
      <c r="LU844" s="196"/>
      <c r="LV844" s="196"/>
      <c r="LW844" s="196"/>
      <c r="LX844" s="196"/>
      <c r="LY844" s="196"/>
      <c r="LZ844" s="196"/>
      <c r="MA844" s="196"/>
      <c r="MB844" s="196"/>
      <c r="MC844" s="196"/>
      <c r="MD844" s="196"/>
      <c r="ME844" s="196"/>
      <c r="MF844" s="196"/>
      <c r="MG844" s="196"/>
      <c r="MH844" s="196"/>
      <c r="MI844" s="196"/>
      <c r="MJ844" s="196"/>
      <c r="MK844" s="196"/>
      <c r="ML844" s="196"/>
      <c r="MM844" s="196"/>
      <c r="MN844" s="196"/>
      <c r="MO844" s="196"/>
      <c r="MP844" s="196"/>
      <c r="MQ844" s="196"/>
      <c r="MR844" s="196"/>
      <c r="MS844" s="196"/>
      <c r="MT844" s="196"/>
      <c r="MU844" s="196"/>
      <c r="MV844" s="196"/>
      <c r="MW844" s="196"/>
      <c r="MX844" s="196"/>
      <c r="MY844" s="196"/>
      <c r="MZ844" s="196"/>
      <c r="NA844" s="196"/>
      <c r="NB844" s="196"/>
      <c r="NC844" s="196"/>
      <c r="ND844" s="196"/>
      <c r="NE844" s="196"/>
      <c r="NF844" s="196"/>
      <c r="NG844" s="196"/>
      <c r="NH844" s="196"/>
      <c r="NI844" s="196"/>
      <c r="NJ844" s="196"/>
      <c r="NK844" s="196"/>
      <c r="NL844" s="196"/>
      <c r="NM844" s="196"/>
      <c r="NN844" s="196"/>
      <c r="NO844" s="196"/>
      <c r="NP844" s="196"/>
      <c r="NQ844" s="196"/>
      <c r="NR844" s="196"/>
      <c r="NS844" s="196"/>
      <c r="NT844" s="196"/>
      <c r="NU844" s="196"/>
      <c r="NV844" s="196"/>
      <c r="NW844" s="196"/>
      <c r="NX844" s="196"/>
      <c r="NY844" s="196"/>
      <c r="NZ844" s="196"/>
      <c r="OA844" s="196"/>
      <c r="OB844" s="196"/>
      <c r="OC844" s="196"/>
      <c r="OD844" s="196"/>
      <c r="OE844" s="196"/>
      <c r="OF844" s="196"/>
      <c r="OG844" s="196"/>
      <c r="OH844" s="196"/>
      <c r="OI844" s="196"/>
      <c r="OJ844" s="196"/>
      <c r="OK844" s="196"/>
      <c r="OL844" s="196"/>
      <c r="AFC844" s="196"/>
      <c r="AFD844" s="196"/>
      <c r="AFE844" s="196"/>
      <c r="AFF844" s="196"/>
      <c r="AFG844" s="196"/>
      <c r="AFH844" s="196"/>
      <c r="AFI844" s="196"/>
      <c r="AFJ844" s="196"/>
      <c r="AFK844" s="196"/>
      <c r="AFL844" s="196"/>
      <c r="AFM844" s="196"/>
      <c r="AFN844" s="196"/>
      <c r="AFO844" s="196"/>
      <c r="AFP844" s="196"/>
      <c r="AFQ844" s="196"/>
      <c r="AFR844" s="196"/>
      <c r="AFS844" s="196"/>
      <c r="AFT844" s="196"/>
      <c r="AFU844" s="196"/>
      <c r="AFV844" s="196"/>
      <c r="AFW844" s="196"/>
      <c r="AFX844" s="196"/>
      <c r="AFY844" s="196"/>
      <c r="AFZ844" s="196"/>
      <c r="AGA844" s="196"/>
      <c r="AGB844" s="196"/>
      <c r="AGC844" s="196"/>
      <c r="AGD844" s="196"/>
      <c r="AGE844" s="196"/>
      <c r="AGF844" s="196"/>
      <c r="AGG844" s="196"/>
      <c r="AGH844" s="196"/>
      <c r="AGI844" s="196"/>
      <c r="AGJ844" s="196"/>
      <c r="AGK844" s="196"/>
      <c r="AGL844" s="196"/>
      <c r="AGM844" s="196"/>
      <c r="AGN844" s="196"/>
      <c r="AGO844" s="196"/>
      <c r="AGP844" s="196"/>
    </row>
    <row r="845" spans="1:874" ht="15.75" customHeight="1" x14ac:dyDescent="0.25">
      <c r="A845" s="196"/>
      <c r="B845" s="196"/>
      <c r="C845" s="196"/>
      <c r="D845" s="196"/>
      <c r="E845" s="196"/>
      <c r="F845" s="196"/>
      <c r="G845" s="196"/>
      <c r="H845" s="196"/>
      <c r="I845" s="196"/>
      <c r="J845" s="196"/>
      <c r="K845" s="196"/>
      <c r="L845" s="206"/>
      <c r="M845" s="196"/>
      <c r="N845" s="196"/>
      <c r="O845" s="196"/>
      <c r="P845" s="196"/>
      <c r="Q845" s="196"/>
      <c r="R845" s="196"/>
      <c r="S845" s="196"/>
      <c r="T845" s="196"/>
      <c r="U845" s="196"/>
      <c r="V845" s="196"/>
      <c r="W845" s="196"/>
      <c r="X845" s="196"/>
      <c r="Y845" s="196"/>
      <c r="Z845" s="196"/>
      <c r="AA845" s="196"/>
      <c r="AB845" s="196"/>
      <c r="AC845" s="196"/>
      <c r="AD845" s="196"/>
      <c r="AE845" s="196"/>
      <c r="AF845" s="196"/>
      <c r="AG845" s="196"/>
      <c r="AH845" s="196"/>
      <c r="AI845" s="196"/>
      <c r="AJ845" s="196"/>
      <c r="AK845" s="196"/>
      <c r="AL845" s="196"/>
      <c r="AM845" s="196"/>
      <c r="AN845" s="196"/>
      <c r="AO845" s="196"/>
      <c r="AP845" s="196"/>
      <c r="AQ845" s="196"/>
      <c r="AR845" s="196"/>
      <c r="AS845" s="196"/>
      <c r="AT845" s="196"/>
      <c r="AU845" s="196"/>
      <c r="AV845" s="196"/>
      <c r="AW845" s="196"/>
      <c r="AX845" s="196"/>
      <c r="AY845" s="196"/>
      <c r="AZ845" s="196"/>
      <c r="BA845" s="196"/>
      <c r="BB845" s="196"/>
      <c r="BC845" s="196"/>
      <c r="BD845" s="196"/>
      <c r="BE845" s="196"/>
      <c r="BF845" s="196"/>
      <c r="BG845" s="196"/>
      <c r="BH845" s="196"/>
      <c r="BI845" s="196"/>
      <c r="BJ845" s="196"/>
      <c r="BK845" s="196"/>
      <c r="BL845" s="196"/>
      <c r="BM845" s="196"/>
      <c r="BN845" s="196"/>
      <c r="BO845" s="196"/>
      <c r="BP845" s="196"/>
      <c r="BQ845" s="196"/>
      <c r="BR845" s="196"/>
      <c r="BS845" s="196"/>
      <c r="BT845" s="196"/>
      <c r="BU845" s="196"/>
      <c r="BV845" s="196"/>
      <c r="BW845" s="196"/>
      <c r="BX845" s="196"/>
      <c r="BY845" s="196"/>
      <c r="BZ845" s="196"/>
      <c r="CA845" s="196"/>
      <c r="CB845" s="196"/>
      <c r="CC845" s="196"/>
      <c r="CD845" s="196"/>
      <c r="CE845" s="196"/>
      <c r="CF845" s="196"/>
      <c r="CG845" s="196"/>
      <c r="CH845" s="196"/>
      <c r="CI845" s="196"/>
      <c r="CJ845" s="196"/>
      <c r="CK845" s="196"/>
      <c r="CL845" s="196"/>
      <c r="CM845" s="196"/>
      <c r="CN845" s="196"/>
      <c r="CO845" s="196"/>
      <c r="CP845" s="196"/>
      <c r="CQ845" s="196"/>
      <c r="CR845" s="196"/>
      <c r="CS845" s="196"/>
      <c r="CT845" s="196"/>
      <c r="CU845" s="196"/>
      <c r="CV845" s="196"/>
      <c r="CW845" s="196"/>
      <c r="CX845" s="196"/>
      <c r="CY845" s="196"/>
      <c r="CZ845" s="196"/>
      <c r="DA845" s="196"/>
      <c r="DB845" s="196"/>
      <c r="DC845" s="196"/>
      <c r="DD845" s="196"/>
      <c r="DE845" s="196"/>
      <c r="DF845" s="196"/>
      <c r="DG845" s="196"/>
      <c r="DH845" s="196"/>
      <c r="DI845" s="196"/>
      <c r="DJ845" s="196"/>
      <c r="DK845" s="196"/>
      <c r="DL845" s="196"/>
      <c r="DM845" s="196"/>
      <c r="DN845" s="196"/>
      <c r="DO845" s="196"/>
      <c r="DP845" s="196"/>
      <c r="DQ845" s="196"/>
      <c r="DR845" s="196"/>
      <c r="DS845" s="196"/>
      <c r="DT845" s="196"/>
      <c r="DU845" s="196"/>
      <c r="DV845" s="196"/>
      <c r="DW845" s="196"/>
      <c r="DX845" s="196"/>
      <c r="DY845" s="196"/>
      <c r="DZ845" s="196"/>
      <c r="EA845" s="196"/>
      <c r="EB845" s="196"/>
      <c r="EC845" s="196"/>
      <c r="ED845" s="196"/>
      <c r="EE845" s="196"/>
      <c r="EF845" s="196"/>
      <c r="EG845" s="196"/>
      <c r="EH845" s="196"/>
      <c r="EI845" s="196"/>
      <c r="EJ845" s="196"/>
      <c r="EK845" s="196"/>
      <c r="EL845" s="196"/>
      <c r="EM845" s="196"/>
      <c r="EN845" s="196"/>
      <c r="EO845" s="196"/>
      <c r="EP845" s="196"/>
      <c r="EQ845" s="196"/>
      <c r="ER845" s="196"/>
      <c r="ES845" s="196"/>
      <c r="ET845" s="196"/>
      <c r="EU845" s="196"/>
      <c r="EV845" s="196"/>
      <c r="EW845" s="196"/>
      <c r="EX845" s="196"/>
      <c r="EY845" s="196"/>
      <c r="EZ845" s="196"/>
      <c r="FA845" s="196"/>
      <c r="FB845" s="196"/>
      <c r="FC845" s="196"/>
      <c r="FD845" s="196"/>
      <c r="FE845" s="196"/>
      <c r="FF845" s="196"/>
      <c r="FG845" s="196"/>
      <c r="FH845" s="196"/>
      <c r="FI845" s="196"/>
      <c r="FJ845" s="196"/>
      <c r="FK845" s="196"/>
      <c r="FL845" s="196"/>
      <c r="FM845" s="196"/>
      <c r="FN845" s="196"/>
      <c r="FO845" s="196"/>
      <c r="FP845" s="196"/>
      <c r="FQ845" s="196"/>
      <c r="FR845" s="196"/>
      <c r="FS845" s="196"/>
      <c r="FT845" s="196"/>
      <c r="FU845" s="196"/>
      <c r="FV845" s="196"/>
      <c r="FW845" s="196"/>
      <c r="FX845" s="196"/>
      <c r="FY845" s="196"/>
      <c r="FZ845" s="196"/>
      <c r="GA845" s="196"/>
      <c r="GB845" s="196"/>
      <c r="GC845" s="196"/>
      <c r="GD845" s="196"/>
      <c r="GE845" s="196"/>
      <c r="GF845" s="196"/>
      <c r="GG845" s="196"/>
      <c r="GH845" s="196"/>
      <c r="GI845" s="196"/>
      <c r="GJ845" s="196"/>
      <c r="GK845" s="196"/>
      <c r="GL845" s="196"/>
      <c r="GM845" s="196"/>
      <c r="GN845" s="196"/>
      <c r="GO845" s="196"/>
      <c r="GP845" s="196"/>
      <c r="GQ845" s="196"/>
      <c r="GR845" s="196"/>
      <c r="GS845" s="196"/>
      <c r="GT845" s="196"/>
      <c r="GU845" s="196"/>
      <c r="GV845" s="196"/>
      <c r="GW845" s="196"/>
      <c r="GX845" s="196"/>
      <c r="GY845" s="196"/>
      <c r="GZ845" s="196"/>
      <c r="HA845" s="196"/>
      <c r="HB845" s="196"/>
      <c r="HC845" s="196"/>
      <c r="HD845" s="196"/>
      <c r="HE845" s="196"/>
      <c r="HF845" s="196"/>
      <c r="HG845" s="196"/>
      <c r="HH845" s="196"/>
      <c r="HI845" s="196"/>
      <c r="HJ845" s="196"/>
      <c r="HK845" s="196"/>
      <c r="HL845" s="196"/>
      <c r="HM845" s="196"/>
      <c r="HN845" s="196"/>
      <c r="HO845" s="196"/>
      <c r="HP845" s="196"/>
      <c r="HQ845" s="196"/>
      <c r="HR845" s="196"/>
      <c r="HS845" s="196"/>
      <c r="HT845" s="196"/>
      <c r="HU845" s="196"/>
      <c r="HV845" s="196"/>
      <c r="HW845" s="196"/>
      <c r="HX845" s="196"/>
      <c r="HY845" s="196"/>
      <c r="HZ845" s="196"/>
      <c r="IA845" s="196"/>
      <c r="IB845" s="196"/>
      <c r="IC845" s="196"/>
      <c r="ID845" s="196"/>
      <c r="IE845" s="196"/>
      <c r="IF845" s="196"/>
      <c r="IG845" s="196"/>
      <c r="IH845" s="196"/>
      <c r="II845" s="196"/>
      <c r="IJ845" s="196"/>
      <c r="IK845" s="196"/>
      <c r="IL845" s="196"/>
      <c r="IM845" s="196"/>
      <c r="IN845" s="196"/>
      <c r="IO845" s="196"/>
      <c r="IP845" s="196"/>
      <c r="IQ845" s="196"/>
      <c r="IR845" s="196"/>
      <c r="IS845" s="196"/>
      <c r="IT845" s="196"/>
      <c r="IU845" s="196"/>
      <c r="IV845" s="196"/>
      <c r="IW845" s="196"/>
      <c r="IX845" s="196"/>
      <c r="IY845" s="196"/>
      <c r="IZ845" s="196"/>
      <c r="JA845" s="196"/>
      <c r="JB845" s="196"/>
      <c r="JC845" s="196"/>
      <c r="JD845" s="196"/>
      <c r="JE845" s="196"/>
      <c r="JF845" s="196"/>
      <c r="JG845" s="196"/>
      <c r="JH845" s="196"/>
      <c r="JI845" s="196"/>
      <c r="JJ845" s="196"/>
      <c r="JK845" s="196"/>
      <c r="JL845" s="196"/>
      <c r="JM845" s="196"/>
      <c r="JN845" s="196"/>
      <c r="JO845" s="196"/>
      <c r="JP845" s="196"/>
      <c r="JQ845" s="196"/>
      <c r="JR845" s="196"/>
      <c r="JS845" s="196"/>
      <c r="JT845" s="196"/>
      <c r="JU845" s="196"/>
      <c r="JV845" s="196"/>
      <c r="JW845" s="196"/>
      <c r="JX845" s="196"/>
      <c r="JY845" s="196"/>
      <c r="JZ845" s="196"/>
      <c r="KA845" s="196"/>
      <c r="KB845" s="196"/>
      <c r="KC845" s="196"/>
      <c r="KD845" s="196"/>
      <c r="KE845" s="196"/>
      <c r="KF845" s="196"/>
      <c r="KG845" s="196"/>
      <c r="KH845" s="196"/>
      <c r="KI845" s="196"/>
      <c r="KJ845" s="196"/>
      <c r="KK845" s="196"/>
      <c r="KL845" s="196"/>
      <c r="KM845" s="196"/>
      <c r="KN845" s="196"/>
      <c r="KO845" s="196"/>
      <c r="KP845" s="196"/>
      <c r="KQ845" s="196"/>
      <c r="KR845" s="196"/>
      <c r="KS845" s="196"/>
      <c r="KT845" s="196"/>
      <c r="KU845" s="196"/>
      <c r="KV845" s="196"/>
      <c r="KW845" s="196"/>
      <c r="KX845" s="196"/>
      <c r="KY845" s="196"/>
      <c r="KZ845" s="196"/>
      <c r="LA845" s="196"/>
      <c r="LB845" s="196"/>
      <c r="LC845" s="196"/>
      <c r="LD845" s="196"/>
      <c r="LE845" s="196"/>
      <c r="LF845" s="196"/>
      <c r="LG845" s="196"/>
      <c r="LH845" s="196"/>
      <c r="LI845" s="196"/>
      <c r="LJ845" s="196"/>
      <c r="LK845" s="196"/>
      <c r="LL845" s="196"/>
      <c r="LM845" s="196"/>
      <c r="LN845" s="196"/>
      <c r="LO845" s="196"/>
      <c r="LP845" s="196"/>
      <c r="LQ845" s="196"/>
      <c r="LR845" s="196"/>
      <c r="LS845" s="196"/>
      <c r="LT845" s="196"/>
      <c r="LU845" s="196"/>
      <c r="LV845" s="196"/>
      <c r="LW845" s="196"/>
      <c r="LX845" s="196"/>
      <c r="LY845" s="196"/>
      <c r="LZ845" s="196"/>
      <c r="MA845" s="196"/>
      <c r="MB845" s="196"/>
      <c r="MC845" s="196"/>
      <c r="MD845" s="196"/>
      <c r="ME845" s="196"/>
      <c r="MF845" s="196"/>
      <c r="MG845" s="196"/>
      <c r="MH845" s="196"/>
      <c r="MI845" s="196"/>
      <c r="MJ845" s="196"/>
      <c r="MK845" s="196"/>
      <c r="ML845" s="196"/>
      <c r="MM845" s="196"/>
      <c r="MN845" s="196"/>
      <c r="MO845" s="196"/>
      <c r="MP845" s="196"/>
      <c r="MQ845" s="196"/>
      <c r="MR845" s="196"/>
      <c r="MS845" s="196"/>
      <c r="MT845" s="196"/>
      <c r="MU845" s="196"/>
      <c r="MV845" s="196"/>
      <c r="MW845" s="196"/>
      <c r="MX845" s="196"/>
      <c r="MY845" s="196"/>
      <c r="MZ845" s="196"/>
      <c r="NA845" s="196"/>
      <c r="NB845" s="196"/>
      <c r="NC845" s="196"/>
      <c r="ND845" s="196"/>
      <c r="NE845" s="196"/>
      <c r="NF845" s="196"/>
      <c r="NG845" s="196"/>
      <c r="NH845" s="196"/>
      <c r="NI845" s="196"/>
      <c r="NJ845" s="196"/>
      <c r="NK845" s="196"/>
      <c r="NL845" s="196"/>
      <c r="NM845" s="196"/>
      <c r="NN845" s="196"/>
      <c r="NO845" s="196"/>
      <c r="NP845" s="196"/>
      <c r="NQ845" s="196"/>
      <c r="NR845" s="196"/>
      <c r="NS845" s="196"/>
      <c r="NT845" s="196"/>
      <c r="NU845" s="196"/>
      <c r="NV845" s="196"/>
      <c r="NW845" s="196"/>
      <c r="NX845" s="196"/>
      <c r="NY845" s="196"/>
      <c r="NZ845" s="196"/>
      <c r="OA845" s="196"/>
      <c r="OB845" s="196"/>
      <c r="OC845" s="196"/>
      <c r="OD845" s="196"/>
      <c r="OE845" s="196"/>
      <c r="OF845" s="196"/>
      <c r="OG845" s="196"/>
      <c r="OH845" s="196"/>
      <c r="OI845" s="196"/>
      <c r="OJ845" s="196"/>
      <c r="OK845" s="196"/>
      <c r="OL845" s="196"/>
      <c r="AFC845" s="196"/>
      <c r="AFD845" s="196"/>
      <c r="AFE845" s="196"/>
      <c r="AFF845" s="196"/>
      <c r="AFG845" s="196"/>
      <c r="AFH845" s="196"/>
      <c r="AFI845" s="196"/>
      <c r="AFJ845" s="196"/>
      <c r="AFK845" s="196"/>
      <c r="AFL845" s="196"/>
      <c r="AFM845" s="196"/>
      <c r="AFN845" s="196"/>
      <c r="AFO845" s="196"/>
      <c r="AFP845" s="196"/>
      <c r="AFQ845" s="196"/>
      <c r="AFR845" s="196"/>
      <c r="AFS845" s="196"/>
      <c r="AFT845" s="196"/>
      <c r="AFU845" s="196"/>
      <c r="AFV845" s="196"/>
      <c r="AFW845" s="196"/>
      <c r="AFX845" s="196"/>
      <c r="AFY845" s="196"/>
      <c r="AFZ845" s="196"/>
      <c r="AGA845" s="196"/>
      <c r="AGB845" s="196"/>
      <c r="AGC845" s="196"/>
      <c r="AGD845" s="196"/>
      <c r="AGE845" s="196"/>
      <c r="AGF845" s="196"/>
      <c r="AGG845" s="196"/>
      <c r="AGH845" s="196"/>
      <c r="AGI845" s="196"/>
      <c r="AGJ845" s="196"/>
      <c r="AGK845" s="196"/>
      <c r="AGL845" s="196"/>
      <c r="AGM845" s="196"/>
      <c r="AGN845" s="196"/>
      <c r="AGO845" s="196"/>
      <c r="AGP845" s="196"/>
    </row>
    <row r="846" spans="1:874" ht="15.75" customHeight="1" x14ac:dyDescent="0.25">
      <c r="A846" s="196"/>
      <c r="B846" s="196"/>
      <c r="C846" s="196"/>
      <c r="D846" s="196"/>
      <c r="E846" s="196"/>
      <c r="F846" s="196"/>
      <c r="G846" s="196"/>
      <c r="H846" s="196"/>
      <c r="I846" s="196"/>
      <c r="J846" s="196"/>
      <c r="K846" s="196"/>
      <c r="L846" s="206"/>
      <c r="M846" s="196"/>
      <c r="N846" s="196"/>
      <c r="O846" s="196"/>
      <c r="P846" s="196"/>
      <c r="Q846" s="196"/>
      <c r="R846" s="196"/>
      <c r="S846" s="196"/>
      <c r="T846" s="196"/>
      <c r="U846" s="196"/>
      <c r="V846" s="196"/>
      <c r="W846" s="196"/>
      <c r="X846" s="196"/>
      <c r="Y846" s="196"/>
      <c r="Z846" s="196"/>
      <c r="AA846" s="196"/>
      <c r="AB846" s="196"/>
      <c r="AC846" s="196"/>
      <c r="AD846" s="196"/>
      <c r="AE846" s="196"/>
      <c r="AF846" s="196"/>
      <c r="AG846" s="196"/>
      <c r="AH846" s="196"/>
      <c r="AI846" s="196"/>
      <c r="AJ846" s="196"/>
      <c r="AK846" s="196"/>
      <c r="AL846" s="196"/>
      <c r="AM846" s="196"/>
      <c r="AN846" s="196"/>
      <c r="AO846" s="196"/>
      <c r="AP846" s="196"/>
      <c r="AQ846" s="196"/>
      <c r="AR846" s="196"/>
      <c r="AS846" s="196"/>
      <c r="AT846" s="196"/>
      <c r="AU846" s="196"/>
      <c r="AV846" s="196"/>
      <c r="AW846" s="196"/>
      <c r="AX846" s="196"/>
      <c r="AY846" s="196"/>
      <c r="AZ846" s="196"/>
      <c r="BA846" s="196"/>
      <c r="BB846" s="196"/>
      <c r="BC846" s="196"/>
      <c r="BD846" s="196"/>
      <c r="BE846" s="196"/>
      <c r="BF846" s="196"/>
      <c r="BG846" s="196"/>
      <c r="BH846" s="196"/>
      <c r="BI846" s="196"/>
      <c r="BJ846" s="196"/>
      <c r="BK846" s="196"/>
      <c r="BL846" s="196"/>
      <c r="BM846" s="196"/>
      <c r="BN846" s="196"/>
      <c r="BO846" s="196"/>
      <c r="BP846" s="196"/>
      <c r="BQ846" s="196"/>
      <c r="BR846" s="196"/>
      <c r="BS846" s="196"/>
      <c r="BT846" s="196"/>
      <c r="BU846" s="196"/>
      <c r="BV846" s="196"/>
      <c r="BW846" s="196"/>
      <c r="BX846" s="196"/>
      <c r="BY846" s="196"/>
      <c r="BZ846" s="196"/>
      <c r="CA846" s="196"/>
      <c r="CB846" s="196"/>
      <c r="CC846" s="196"/>
      <c r="CD846" s="196"/>
      <c r="CE846" s="196"/>
      <c r="CF846" s="196"/>
      <c r="CG846" s="196"/>
      <c r="CH846" s="196"/>
      <c r="CI846" s="196"/>
      <c r="CJ846" s="196"/>
      <c r="CK846" s="196"/>
      <c r="CL846" s="196"/>
      <c r="CM846" s="196"/>
      <c r="CN846" s="196"/>
      <c r="CO846" s="196"/>
      <c r="CP846" s="196"/>
      <c r="CQ846" s="196"/>
      <c r="CR846" s="196"/>
      <c r="CS846" s="196"/>
      <c r="CT846" s="196"/>
      <c r="CU846" s="196"/>
      <c r="CV846" s="196"/>
      <c r="CW846" s="196"/>
      <c r="CX846" s="196"/>
      <c r="CY846" s="196"/>
      <c r="CZ846" s="196"/>
      <c r="DA846" s="196"/>
      <c r="DB846" s="196"/>
      <c r="DC846" s="196"/>
      <c r="DD846" s="196"/>
      <c r="DE846" s="196"/>
      <c r="DF846" s="196"/>
      <c r="DG846" s="196"/>
      <c r="DH846" s="196"/>
      <c r="DI846" s="196"/>
      <c r="DJ846" s="196"/>
      <c r="DK846" s="196"/>
      <c r="DL846" s="196"/>
      <c r="DM846" s="196"/>
      <c r="DN846" s="196"/>
      <c r="DO846" s="196"/>
      <c r="DP846" s="196"/>
      <c r="DQ846" s="196"/>
      <c r="DR846" s="196"/>
      <c r="DS846" s="196"/>
      <c r="DT846" s="196"/>
      <c r="DU846" s="196"/>
      <c r="DV846" s="196"/>
      <c r="DW846" s="196"/>
      <c r="DX846" s="196"/>
      <c r="DY846" s="196"/>
      <c r="DZ846" s="196"/>
      <c r="EA846" s="196"/>
      <c r="EB846" s="196"/>
      <c r="EC846" s="196"/>
      <c r="ED846" s="196"/>
      <c r="EE846" s="196"/>
      <c r="EF846" s="196"/>
      <c r="EG846" s="196"/>
      <c r="EH846" s="196"/>
      <c r="EI846" s="196"/>
      <c r="EJ846" s="196"/>
      <c r="EK846" s="196"/>
      <c r="EL846" s="196"/>
      <c r="EM846" s="196"/>
      <c r="EN846" s="196"/>
      <c r="EO846" s="196"/>
      <c r="EP846" s="196"/>
      <c r="EQ846" s="196"/>
      <c r="ER846" s="196"/>
      <c r="ES846" s="196"/>
      <c r="ET846" s="196"/>
      <c r="EU846" s="196"/>
      <c r="EV846" s="196"/>
      <c r="EW846" s="196"/>
      <c r="EX846" s="196"/>
      <c r="EY846" s="196"/>
      <c r="EZ846" s="196"/>
      <c r="FA846" s="196"/>
      <c r="FB846" s="196"/>
      <c r="FC846" s="196"/>
      <c r="FD846" s="196"/>
      <c r="FE846" s="196"/>
      <c r="FF846" s="196"/>
      <c r="FG846" s="196"/>
      <c r="FH846" s="196"/>
      <c r="FI846" s="196"/>
      <c r="FJ846" s="196"/>
      <c r="FK846" s="196"/>
      <c r="FL846" s="196"/>
      <c r="FM846" s="196"/>
      <c r="FN846" s="196"/>
      <c r="FO846" s="196"/>
      <c r="FP846" s="196"/>
      <c r="FQ846" s="196"/>
      <c r="FR846" s="196"/>
      <c r="FS846" s="196"/>
      <c r="FT846" s="196"/>
      <c r="FU846" s="196"/>
      <c r="FV846" s="196"/>
      <c r="FW846" s="196"/>
      <c r="FX846" s="196"/>
      <c r="FY846" s="196"/>
      <c r="FZ846" s="196"/>
      <c r="GA846" s="196"/>
      <c r="GB846" s="196"/>
      <c r="GC846" s="196"/>
      <c r="GD846" s="196"/>
      <c r="GE846" s="196"/>
      <c r="GF846" s="196"/>
      <c r="GG846" s="196"/>
      <c r="GH846" s="196"/>
      <c r="GI846" s="196"/>
      <c r="GJ846" s="196"/>
      <c r="GK846" s="196"/>
      <c r="GL846" s="196"/>
      <c r="GM846" s="196"/>
      <c r="GN846" s="196"/>
      <c r="GO846" s="196"/>
      <c r="GP846" s="196"/>
      <c r="GQ846" s="196"/>
      <c r="GR846" s="196"/>
      <c r="GS846" s="196"/>
      <c r="GT846" s="196"/>
      <c r="GU846" s="196"/>
      <c r="GV846" s="196"/>
      <c r="GW846" s="196"/>
      <c r="GX846" s="196"/>
      <c r="GY846" s="196"/>
      <c r="GZ846" s="196"/>
      <c r="HA846" s="196"/>
      <c r="HB846" s="196"/>
      <c r="HC846" s="196"/>
      <c r="HD846" s="196"/>
      <c r="HE846" s="196"/>
      <c r="HF846" s="196"/>
      <c r="HG846" s="196"/>
      <c r="HH846" s="196"/>
      <c r="HI846" s="196"/>
      <c r="HJ846" s="196"/>
      <c r="HK846" s="196"/>
      <c r="HL846" s="196"/>
      <c r="HM846" s="196"/>
      <c r="HN846" s="196"/>
      <c r="HO846" s="196"/>
      <c r="HP846" s="196"/>
      <c r="HQ846" s="196"/>
      <c r="HR846" s="196"/>
      <c r="HS846" s="196"/>
      <c r="HT846" s="196"/>
      <c r="HU846" s="196"/>
      <c r="HV846" s="196"/>
      <c r="HW846" s="196"/>
      <c r="HX846" s="196"/>
      <c r="HY846" s="196"/>
      <c r="HZ846" s="196"/>
      <c r="IA846" s="196"/>
      <c r="IB846" s="196"/>
      <c r="IC846" s="196"/>
      <c r="ID846" s="196"/>
      <c r="IE846" s="196"/>
      <c r="IF846" s="196"/>
      <c r="IG846" s="196"/>
      <c r="IH846" s="196"/>
      <c r="II846" s="196"/>
      <c r="IJ846" s="196"/>
      <c r="IK846" s="196"/>
      <c r="IL846" s="196"/>
      <c r="IM846" s="196"/>
      <c r="IN846" s="196"/>
      <c r="IO846" s="196"/>
      <c r="IP846" s="196"/>
      <c r="IQ846" s="196"/>
      <c r="IR846" s="196"/>
      <c r="IS846" s="196"/>
      <c r="IT846" s="196"/>
      <c r="IU846" s="196"/>
      <c r="IV846" s="196"/>
      <c r="IW846" s="196"/>
      <c r="IX846" s="196"/>
      <c r="IY846" s="196"/>
      <c r="IZ846" s="196"/>
      <c r="JA846" s="196"/>
      <c r="JB846" s="196"/>
      <c r="JC846" s="196"/>
      <c r="JD846" s="196"/>
      <c r="JE846" s="196"/>
      <c r="JF846" s="196"/>
      <c r="JG846" s="196"/>
      <c r="JH846" s="196"/>
      <c r="JI846" s="196"/>
      <c r="JJ846" s="196"/>
      <c r="JK846" s="196"/>
      <c r="JL846" s="196"/>
      <c r="JM846" s="196"/>
      <c r="JN846" s="196"/>
      <c r="JO846" s="196"/>
      <c r="JP846" s="196"/>
      <c r="JQ846" s="196"/>
      <c r="JR846" s="196"/>
      <c r="JS846" s="196"/>
      <c r="JT846" s="196"/>
      <c r="JU846" s="196"/>
      <c r="JV846" s="196"/>
      <c r="JW846" s="196"/>
      <c r="JX846" s="196"/>
      <c r="JY846" s="196"/>
      <c r="JZ846" s="196"/>
      <c r="KA846" s="196"/>
      <c r="KB846" s="196"/>
      <c r="KC846" s="196"/>
      <c r="KD846" s="196"/>
      <c r="KE846" s="196"/>
      <c r="KF846" s="196"/>
      <c r="KG846" s="196"/>
      <c r="KH846" s="196"/>
      <c r="KI846" s="196"/>
      <c r="KJ846" s="196"/>
      <c r="KK846" s="196"/>
      <c r="KL846" s="196"/>
      <c r="KM846" s="196"/>
      <c r="KN846" s="196"/>
      <c r="KO846" s="196"/>
      <c r="KP846" s="196"/>
      <c r="KQ846" s="196"/>
      <c r="KR846" s="196"/>
      <c r="KS846" s="196"/>
      <c r="KT846" s="196"/>
      <c r="KU846" s="196"/>
      <c r="KV846" s="196"/>
      <c r="KW846" s="196"/>
      <c r="KX846" s="196"/>
      <c r="KY846" s="196"/>
      <c r="KZ846" s="196"/>
      <c r="LA846" s="196"/>
      <c r="LB846" s="196"/>
      <c r="LC846" s="196"/>
      <c r="LD846" s="196"/>
      <c r="LE846" s="196"/>
      <c r="LF846" s="196"/>
      <c r="LG846" s="196"/>
      <c r="LH846" s="196"/>
      <c r="LI846" s="196"/>
      <c r="LJ846" s="196"/>
      <c r="LK846" s="196"/>
      <c r="LL846" s="196"/>
      <c r="LM846" s="196"/>
      <c r="LN846" s="196"/>
      <c r="LO846" s="196"/>
      <c r="LP846" s="196"/>
      <c r="LQ846" s="196"/>
      <c r="LR846" s="196"/>
      <c r="LS846" s="196"/>
      <c r="LT846" s="196"/>
      <c r="LU846" s="196"/>
      <c r="LV846" s="196"/>
      <c r="LW846" s="196"/>
      <c r="LX846" s="196"/>
      <c r="LY846" s="196"/>
      <c r="LZ846" s="196"/>
      <c r="MA846" s="196"/>
      <c r="MB846" s="196"/>
      <c r="MC846" s="196"/>
      <c r="MD846" s="196"/>
      <c r="ME846" s="196"/>
      <c r="MF846" s="196"/>
      <c r="MG846" s="196"/>
      <c r="MH846" s="196"/>
      <c r="MI846" s="196"/>
      <c r="MJ846" s="196"/>
      <c r="MK846" s="196"/>
      <c r="ML846" s="196"/>
      <c r="MM846" s="196"/>
      <c r="MN846" s="196"/>
      <c r="MO846" s="196"/>
      <c r="MP846" s="196"/>
      <c r="MQ846" s="196"/>
      <c r="MR846" s="196"/>
      <c r="MS846" s="196"/>
      <c r="MT846" s="196"/>
      <c r="MU846" s="196"/>
      <c r="MV846" s="196"/>
      <c r="MW846" s="196"/>
      <c r="MX846" s="196"/>
      <c r="MY846" s="196"/>
      <c r="MZ846" s="196"/>
      <c r="NA846" s="196"/>
      <c r="NB846" s="196"/>
      <c r="NC846" s="196"/>
      <c r="ND846" s="196"/>
      <c r="NE846" s="196"/>
      <c r="NF846" s="196"/>
      <c r="NG846" s="196"/>
      <c r="NH846" s="196"/>
      <c r="NI846" s="196"/>
      <c r="NJ846" s="196"/>
      <c r="NK846" s="196"/>
      <c r="NL846" s="196"/>
      <c r="NM846" s="196"/>
      <c r="NN846" s="196"/>
      <c r="NO846" s="196"/>
      <c r="NP846" s="196"/>
      <c r="NQ846" s="196"/>
      <c r="NR846" s="196"/>
      <c r="NS846" s="196"/>
      <c r="NT846" s="196"/>
      <c r="NU846" s="196"/>
      <c r="NV846" s="196"/>
      <c r="NW846" s="196"/>
      <c r="NX846" s="196"/>
      <c r="NY846" s="196"/>
      <c r="NZ846" s="196"/>
      <c r="OA846" s="196"/>
      <c r="OB846" s="196"/>
      <c r="OC846" s="196"/>
      <c r="OD846" s="196"/>
      <c r="OE846" s="196"/>
      <c r="OF846" s="196"/>
      <c r="OG846" s="196"/>
      <c r="OH846" s="196"/>
      <c r="OI846" s="196"/>
      <c r="OJ846" s="196"/>
      <c r="OK846" s="196"/>
      <c r="OL846" s="196"/>
      <c r="AFC846" s="196"/>
      <c r="AFD846" s="196"/>
      <c r="AFE846" s="196"/>
      <c r="AFF846" s="196"/>
      <c r="AFG846" s="196"/>
      <c r="AFH846" s="196"/>
      <c r="AFI846" s="196"/>
      <c r="AFJ846" s="196"/>
      <c r="AFK846" s="196"/>
      <c r="AFL846" s="196"/>
      <c r="AFM846" s="196"/>
      <c r="AFN846" s="196"/>
      <c r="AFO846" s="196"/>
      <c r="AFP846" s="196"/>
      <c r="AFQ846" s="196"/>
      <c r="AFR846" s="196"/>
      <c r="AFS846" s="196"/>
      <c r="AFT846" s="196"/>
      <c r="AFU846" s="196"/>
      <c r="AFV846" s="196"/>
      <c r="AFW846" s="196"/>
      <c r="AFX846" s="196"/>
      <c r="AFY846" s="196"/>
      <c r="AFZ846" s="196"/>
      <c r="AGA846" s="196"/>
      <c r="AGB846" s="196"/>
      <c r="AGC846" s="196"/>
      <c r="AGD846" s="196"/>
      <c r="AGE846" s="196"/>
      <c r="AGF846" s="196"/>
      <c r="AGG846" s="196"/>
      <c r="AGH846" s="196"/>
      <c r="AGI846" s="196"/>
      <c r="AGJ846" s="196"/>
      <c r="AGK846" s="196"/>
      <c r="AGL846" s="196"/>
      <c r="AGM846" s="196"/>
      <c r="AGN846" s="196"/>
      <c r="AGO846" s="196"/>
      <c r="AGP846" s="196"/>
    </row>
    <row r="847" spans="1:874" ht="15.75" customHeight="1" x14ac:dyDescent="0.25">
      <c r="A847" s="196"/>
      <c r="B847" s="196"/>
      <c r="C847" s="196"/>
      <c r="D847" s="196"/>
      <c r="E847" s="196"/>
      <c r="F847" s="196"/>
      <c r="G847" s="196"/>
      <c r="H847" s="196"/>
      <c r="I847" s="196"/>
      <c r="J847" s="196"/>
      <c r="K847" s="196"/>
      <c r="L847" s="206"/>
      <c r="M847" s="196"/>
      <c r="N847" s="196"/>
      <c r="O847" s="196"/>
      <c r="P847" s="196"/>
      <c r="Q847" s="196"/>
      <c r="R847" s="196"/>
      <c r="S847" s="196"/>
      <c r="T847" s="196"/>
      <c r="U847" s="196"/>
      <c r="V847" s="196"/>
      <c r="W847" s="196"/>
      <c r="X847" s="196"/>
      <c r="Y847" s="196"/>
      <c r="Z847" s="196"/>
      <c r="AA847" s="196"/>
      <c r="AB847" s="196"/>
      <c r="AC847" s="196"/>
      <c r="AD847" s="196"/>
      <c r="AE847" s="196"/>
      <c r="AF847" s="196"/>
      <c r="AG847" s="196"/>
      <c r="AH847" s="196"/>
      <c r="AI847" s="196"/>
      <c r="AJ847" s="196"/>
      <c r="AK847" s="196"/>
      <c r="AL847" s="196"/>
      <c r="AM847" s="196"/>
      <c r="AN847" s="196"/>
      <c r="AO847" s="196"/>
      <c r="AP847" s="196"/>
      <c r="AQ847" s="196"/>
      <c r="AR847" s="196"/>
      <c r="AS847" s="196"/>
      <c r="AT847" s="196"/>
      <c r="AU847" s="196"/>
      <c r="AV847" s="196"/>
      <c r="AW847" s="196"/>
      <c r="AX847" s="196"/>
      <c r="AY847" s="196"/>
      <c r="AZ847" s="196"/>
      <c r="BA847" s="196"/>
      <c r="BB847" s="196"/>
      <c r="BC847" s="196"/>
      <c r="BD847" s="196"/>
      <c r="BE847" s="196"/>
      <c r="BF847" s="196"/>
      <c r="BG847" s="196"/>
      <c r="BH847" s="196"/>
      <c r="BI847" s="196"/>
      <c r="BJ847" s="196"/>
      <c r="BK847" s="196"/>
      <c r="BL847" s="196"/>
      <c r="BM847" s="196"/>
      <c r="BN847" s="196"/>
      <c r="BO847" s="196"/>
      <c r="BP847" s="196"/>
      <c r="BQ847" s="196"/>
      <c r="BR847" s="196"/>
      <c r="BS847" s="196"/>
      <c r="BT847" s="196"/>
      <c r="BU847" s="196"/>
      <c r="BV847" s="196"/>
      <c r="BW847" s="196"/>
      <c r="BX847" s="196"/>
      <c r="BY847" s="196"/>
      <c r="BZ847" s="196"/>
      <c r="CA847" s="196"/>
      <c r="CB847" s="196"/>
      <c r="CC847" s="196"/>
      <c r="CD847" s="196"/>
      <c r="CE847" s="196"/>
      <c r="CF847" s="196"/>
      <c r="CG847" s="196"/>
      <c r="CH847" s="196"/>
      <c r="CI847" s="196"/>
      <c r="CJ847" s="196"/>
      <c r="CK847" s="196"/>
      <c r="CL847" s="196"/>
      <c r="CM847" s="196"/>
      <c r="CN847" s="196"/>
      <c r="CO847" s="196"/>
      <c r="CP847" s="196"/>
      <c r="CQ847" s="196"/>
      <c r="CR847" s="196"/>
      <c r="CS847" s="196"/>
      <c r="CT847" s="196"/>
      <c r="CU847" s="196"/>
      <c r="CV847" s="196"/>
      <c r="CW847" s="196"/>
      <c r="CX847" s="196"/>
      <c r="CY847" s="196"/>
      <c r="CZ847" s="196"/>
      <c r="DA847" s="196"/>
      <c r="DB847" s="196"/>
      <c r="DC847" s="196"/>
      <c r="DD847" s="196"/>
      <c r="DE847" s="196"/>
      <c r="DF847" s="196"/>
      <c r="DG847" s="196"/>
      <c r="DH847" s="196"/>
      <c r="DI847" s="196"/>
      <c r="DJ847" s="196"/>
      <c r="DK847" s="196"/>
      <c r="DL847" s="196"/>
      <c r="DM847" s="196"/>
      <c r="DN847" s="196"/>
      <c r="DO847" s="196"/>
      <c r="DP847" s="196"/>
      <c r="DQ847" s="196"/>
      <c r="DR847" s="196"/>
      <c r="DS847" s="196"/>
      <c r="DT847" s="196"/>
      <c r="DU847" s="196"/>
      <c r="DV847" s="196"/>
      <c r="DW847" s="196"/>
      <c r="DX847" s="196"/>
      <c r="DY847" s="196"/>
      <c r="DZ847" s="196"/>
      <c r="EA847" s="196"/>
      <c r="EB847" s="196"/>
      <c r="EC847" s="196"/>
      <c r="ED847" s="196"/>
      <c r="EE847" s="196"/>
      <c r="EF847" s="196"/>
      <c r="EG847" s="196"/>
      <c r="EH847" s="196"/>
      <c r="EI847" s="196"/>
      <c r="EJ847" s="196"/>
      <c r="EK847" s="196"/>
      <c r="EL847" s="196"/>
      <c r="EM847" s="196"/>
      <c r="EN847" s="196"/>
      <c r="EO847" s="196"/>
      <c r="EP847" s="196"/>
      <c r="EQ847" s="196"/>
      <c r="ER847" s="196"/>
      <c r="ES847" s="196"/>
      <c r="ET847" s="196"/>
      <c r="EU847" s="196"/>
      <c r="EV847" s="196"/>
      <c r="EW847" s="196"/>
      <c r="EX847" s="196"/>
      <c r="EY847" s="196"/>
      <c r="EZ847" s="196"/>
      <c r="FA847" s="196"/>
      <c r="FB847" s="196"/>
      <c r="FC847" s="196"/>
      <c r="FD847" s="196"/>
      <c r="FE847" s="196"/>
      <c r="FF847" s="196"/>
      <c r="FG847" s="196"/>
      <c r="FH847" s="196"/>
      <c r="FI847" s="196"/>
      <c r="FJ847" s="196"/>
      <c r="FK847" s="196"/>
      <c r="FL847" s="196"/>
      <c r="FM847" s="196"/>
      <c r="FN847" s="196"/>
      <c r="FO847" s="196"/>
      <c r="FP847" s="196"/>
      <c r="FQ847" s="196"/>
      <c r="FR847" s="196"/>
      <c r="FS847" s="196"/>
      <c r="FT847" s="196"/>
      <c r="FU847" s="196"/>
      <c r="FV847" s="196"/>
      <c r="FW847" s="196"/>
      <c r="FX847" s="196"/>
      <c r="FY847" s="196"/>
      <c r="FZ847" s="196"/>
      <c r="GA847" s="196"/>
      <c r="GB847" s="196"/>
      <c r="GC847" s="196"/>
      <c r="GD847" s="196"/>
      <c r="GE847" s="196"/>
      <c r="GF847" s="196"/>
      <c r="GG847" s="196"/>
      <c r="GH847" s="196"/>
      <c r="GI847" s="196"/>
      <c r="GJ847" s="196"/>
      <c r="GK847" s="196"/>
      <c r="GL847" s="196"/>
      <c r="GM847" s="196"/>
      <c r="GN847" s="196"/>
      <c r="GO847" s="196"/>
      <c r="GP847" s="196"/>
      <c r="GQ847" s="196"/>
      <c r="GR847" s="196"/>
      <c r="GS847" s="196"/>
      <c r="GT847" s="196"/>
      <c r="GU847" s="196"/>
      <c r="GV847" s="196"/>
      <c r="GW847" s="196"/>
      <c r="GX847" s="196"/>
      <c r="GY847" s="196"/>
      <c r="GZ847" s="196"/>
      <c r="HA847" s="196"/>
      <c r="HB847" s="196"/>
      <c r="HC847" s="196"/>
      <c r="HD847" s="196"/>
      <c r="HE847" s="196"/>
      <c r="HF847" s="196"/>
      <c r="HG847" s="196"/>
      <c r="HH847" s="196"/>
      <c r="HI847" s="196"/>
      <c r="HJ847" s="196"/>
      <c r="HK847" s="196"/>
      <c r="HL847" s="196"/>
      <c r="HM847" s="196"/>
      <c r="HN847" s="196"/>
      <c r="HO847" s="196"/>
      <c r="HP847" s="196"/>
      <c r="HQ847" s="196"/>
      <c r="HR847" s="196"/>
      <c r="HS847" s="196"/>
      <c r="HT847" s="196"/>
      <c r="HU847" s="196"/>
      <c r="HV847" s="196"/>
      <c r="HW847" s="196"/>
      <c r="HX847" s="196"/>
      <c r="HY847" s="196"/>
      <c r="HZ847" s="196"/>
      <c r="IA847" s="196"/>
      <c r="IB847" s="196"/>
      <c r="IC847" s="196"/>
      <c r="ID847" s="196"/>
      <c r="IE847" s="196"/>
      <c r="IF847" s="196"/>
      <c r="IG847" s="196"/>
      <c r="IH847" s="196"/>
      <c r="II847" s="196"/>
      <c r="IJ847" s="196"/>
      <c r="IK847" s="196"/>
      <c r="IL847" s="196"/>
      <c r="IM847" s="196"/>
      <c r="IN847" s="196"/>
      <c r="IO847" s="196"/>
      <c r="IP847" s="196"/>
      <c r="IQ847" s="196"/>
      <c r="IR847" s="196"/>
      <c r="IS847" s="196"/>
      <c r="IT847" s="196"/>
      <c r="IU847" s="196"/>
      <c r="IV847" s="196"/>
      <c r="IW847" s="196"/>
      <c r="IX847" s="196"/>
      <c r="IY847" s="196"/>
      <c r="IZ847" s="196"/>
      <c r="JA847" s="196"/>
      <c r="JB847" s="196"/>
      <c r="JC847" s="196"/>
      <c r="JD847" s="196"/>
      <c r="JE847" s="196"/>
      <c r="JF847" s="196"/>
      <c r="JG847" s="196"/>
      <c r="JH847" s="196"/>
      <c r="JI847" s="196"/>
      <c r="JJ847" s="196"/>
      <c r="JK847" s="196"/>
      <c r="JL847" s="196"/>
      <c r="JM847" s="196"/>
      <c r="JN847" s="196"/>
      <c r="JO847" s="196"/>
      <c r="JP847" s="196"/>
      <c r="JQ847" s="196"/>
      <c r="JR847" s="196"/>
      <c r="JS847" s="196"/>
      <c r="JT847" s="196"/>
      <c r="JU847" s="196"/>
      <c r="JV847" s="196"/>
      <c r="JW847" s="196"/>
      <c r="JX847" s="196"/>
      <c r="JY847" s="196"/>
      <c r="JZ847" s="196"/>
      <c r="KA847" s="196"/>
      <c r="KB847" s="196"/>
      <c r="KC847" s="196"/>
      <c r="KD847" s="196"/>
      <c r="KE847" s="196"/>
      <c r="KF847" s="196"/>
      <c r="KG847" s="196"/>
      <c r="KH847" s="196"/>
      <c r="KI847" s="196"/>
      <c r="KJ847" s="196"/>
      <c r="KK847" s="196"/>
      <c r="KL847" s="196"/>
      <c r="KM847" s="196"/>
      <c r="KN847" s="196"/>
      <c r="KO847" s="196"/>
      <c r="KP847" s="196"/>
      <c r="KQ847" s="196"/>
      <c r="KR847" s="196"/>
      <c r="KS847" s="196"/>
      <c r="KT847" s="196"/>
      <c r="KU847" s="196"/>
      <c r="KV847" s="196"/>
      <c r="KW847" s="196"/>
      <c r="KX847" s="196"/>
      <c r="KY847" s="196"/>
      <c r="KZ847" s="196"/>
      <c r="LA847" s="196"/>
      <c r="LB847" s="196"/>
      <c r="LC847" s="196"/>
      <c r="LD847" s="196"/>
      <c r="LE847" s="196"/>
      <c r="LF847" s="196"/>
      <c r="LG847" s="196"/>
      <c r="LH847" s="196"/>
      <c r="LI847" s="196"/>
      <c r="LJ847" s="196"/>
      <c r="LK847" s="196"/>
      <c r="LL847" s="196"/>
      <c r="LM847" s="196"/>
      <c r="LN847" s="196"/>
      <c r="LO847" s="196"/>
      <c r="LP847" s="196"/>
      <c r="LQ847" s="196"/>
      <c r="LR847" s="196"/>
      <c r="LS847" s="196"/>
      <c r="LT847" s="196"/>
      <c r="LU847" s="196"/>
      <c r="LV847" s="196"/>
      <c r="LW847" s="196"/>
      <c r="LX847" s="196"/>
      <c r="LY847" s="196"/>
      <c r="LZ847" s="196"/>
      <c r="MA847" s="196"/>
      <c r="MB847" s="196"/>
      <c r="MC847" s="196"/>
      <c r="MD847" s="196"/>
      <c r="ME847" s="196"/>
      <c r="MF847" s="196"/>
      <c r="MG847" s="196"/>
      <c r="MH847" s="196"/>
      <c r="MI847" s="196"/>
      <c r="MJ847" s="196"/>
      <c r="MK847" s="196"/>
      <c r="ML847" s="196"/>
      <c r="MM847" s="196"/>
      <c r="MN847" s="196"/>
      <c r="MO847" s="196"/>
      <c r="MP847" s="196"/>
      <c r="MQ847" s="196"/>
      <c r="MR847" s="196"/>
      <c r="MS847" s="196"/>
      <c r="MT847" s="196"/>
      <c r="MU847" s="196"/>
      <c r="MV847" s="196"/>
      <c r="MW847" s="196"/>
      <c r="MX847" s="196"/>
      <c r="MY847" s="196"/>
      <c r="MZ847" s="196"/>
      <c r="NA847" s="196"/>
      <c r="NB847" s="196"/>
      <c r="NC847" s="196"/>
      <c r="ND847" s="196"/>
      <c r="NE847" s="196"/>
      <c r="NF847" s="196"/>
      <c r="NG847" s="196"/>
      <c r="NH847" s="196"/>
      <c r="NI847" s="196"/>
      <c r="NJ847" s="196"/>
      <c r="NK847" s="196"/>
      <c r="NL847" s="196"/>
      <c r="NM847" s="196"/>
      <c r="NN847" s="196"/>
      <c r="NO847" s="196"/>
      <c r="NP847" s="196"/>
      <c r="NQ847" s="196"/>
      <c r="NR847" s="196"/>
      <c r="NS847" s="196"/>
      <c r="NT847" s="196"/>
      <c r="NU847" s="196"/>
      <c r="NV847" s="196"/>
      <c r="NW847" s="196"/>
      <c r="NX847" s="196"/>
      <c r="NY847" s="196"/>
      <c r="NZ847" s="196"/>
      <c r="OA847" s="196"/>
      <c r="OB847" s="196"/>
      <c r="OC847" s="196"/>
      <c r="OD847" s="196"/>
      <c r="OE847" s="196"/>
      <c r="OF847" s="196"/>
      <c r="OG847" s="196"/>
      <c r="OH847" s="196"/>
      <c r="OI847" s="196"/>
      <c r="OJ847" s="196"/>
      <c r="OK847" s="196"/>
      <c r="OL847" s="196"/>
      <c r="AFC847" s="196"/>
      <c r="AFD847" s="196"/>
      <c r="AFE847" s="196"/>
      <c r="AFF847" s="196"/>
      <c r="AFG847" s="196"/>
      <c r="AFH847" s="196"/>
      <c r="AFI847" s="196"/>
      <c r="AFJ847" s="196"/>
      <c r="AFK847" s="196"/>
      <c r="AFL847" s="196"/>
      <c r="AFM847" s="196"/>
      <c r="AFN847" s="196"/>
      <c r="AFO847" s="196"/>
      <c r="AFP847" s="196"/>
      <c r="AFQ847" s="196"/>
      <c r="AFR847" s="196"/>
      <c r="AFS847" s="196"/>
      <c r="AFT847" s="196"/>
      <c r="AFU847" s="196"/>
      <c r="AFV847" s="196"/>
      <c r="AFW847" s="196"/>
      <c r="AFX847" s="196"/>
      <c r="AFY847" s="196"/>
      <c r="AFZ847" s="196"/>
      <c r="AGA847" s="196"/>
      <c r="AGB847" s="196"/>
      <c r="AGC847" s="196"/>
      <c r="AGD847" s="196"/>
      <c r="AGE847" s="196"/>
      <c r="AGF847" s="196"/>
      <c r="AGG847" s="196"/>
      <c r="AGH847" s="196"/>
      <c r="AGI847" s="196"/>
      <c r="AGJ847" s="196"/>
      <c r="AGK847" s="196"/>
      <c r="AGL847" s="196"/>
      <c r="AGM847" s="196"/>
      <c r="AGN847" s="196"/>
      <c r="AGO847" s="196"/>
      <c r="AGP847" s="196"/>
    </row>
    <row r="848" spans="1:874" ht="15.75" customHeight="1" x14ac:dyDescent="0.25">
      <c r="A848" s="196"/>
      <c r="B848" s="196"/>
      <c r="C848" s="196"/>
      <c r="D848" s="196"/>
      <c r="E848" s="196"/>
      <c r="F848" s="196"/>
      <c r="G848" s="196"/>
      <c r="H848" s="196"/>
      <c r="I848" s="196"/>
      <c r="J848" s="196"/>
      <c r="K848" s="196"/>
      <c r="L848" s="206"/>
      <c r="M848" s="196"/>
      <c r="N848" s="196"/>
      <c r="O848" s="196"/>
      <c r="P848" s="196"/>
      <c r="Q848" s="196"/>
      <c r="R848" s="196"/>
      <c r="S848" s="196"/>
      <c r="T848" s="196"/>
      <c r="U848" s="196"/>
      <c r="V848" s="196"/>
      <c r="W848" s="196"/>
      <c r="X848" s="196"/>
      <c r="Y848" s="196"/>
      <c r="Z848" s="196"/>
      <c r="AA848" s="196"/>
      <c r="AB848" s="196"/>
      <c r="AC848" s="196"/>
      <c r="AD848" s="196"/>
      <c r="AE848" s="196"/>
      <c r="AF848" s="196"/>
      <c r="AG848" s="196"/>
      <c r="AH848" s="196"/>
      <c r="AI848" s="196"/>
      <c r="AJ848" s="196"/>
      <c r="AK848" s="196"/>
      <c r="AL848" s="196"/>
      <c r="AM848" s="196"/>
      <c r="AN848" s="196"/>
      <c r="AO848" s="196"/>
      <c r="AP848" s="196"/>
      <c r="AQ848" s="196"/>
      <c r="AR848" s="196"/>
      <c r="AS848" s="196"/>
      <c r="AT848" s="196"/>
      <c r="AU848" s="196"/>
      <c r="AV848" s="196"/>
      <c r="AW848" s="196"/>
      <c r="AX848" s="196"/>
      <c r="AY848" s="196"/>
      <c r="AZ848" s="196"/>
      <c r="BA848" s="196"/>
      <c r="BB848" s="196"/>
      <c r="BC848" s="196"/>
      <c r="BD848" s="196"/>
      <c r="BE848" s="196"/>
      <c r="BF848" s="196"/>
      <c r="BG848" s="196"/>
      <c r="BH848" s="196"/>
      <c r="BI848" s="196"/>
      <c r="BJ848" s="196"/>
      <c r="BK848" s="196"/>
      <c r="BL848" s="196"/>
      <c r="BM848" s="196"/>
      <c r="BN848" s="196"/>
      <c r="BO848" s="196"/>
      <c r="BP848" s="196"/>
      <c r="BQ848" s="196"/>
      <c r="BR848" s="196"/>
      <c r="BS848" s="196"/>
      <c r="BT848" s="196"/>
      <c r="BU848" s="196"/>
      <c r="BV848" s="196"/>
      <c r="BW848" s="196"/>
      <c r="BX848" s="196"/>
      <c r="BY848" s="196"/>
      <c r="BZ848" s="196"/>
      <c r="CA848" s="196"/>
      <c r="CB848" s="196"/>
      <c r="CC848" s="196"/>
      <c r="CD848" s="196"/>
      <c r="CE848" s="196"/>
      <c r="CF848" s="196"/>
      <c r="CG848" s="196"/>
      <c r="CH848" s="196"/>
      <c r="CI848" s="196"/>
      <c r="CJ848" s="196"/>
      <c r="CK848" s="196"/>
      <c r="CL848" s="196"/>
      <c r="CM848" s="196"/>
      <c r="CN848" s="196"/>
      <c r="CO848" s="196"/>
      <c r="CP848" s="196"/>
      <c r="CQ848" s="196"/>
      <c r="CR848" s="196"/>
      <c r="CS848" s="196"/>
      <c r="CT848" s="196"/>
      <c r="CU848" s="196"/>
      <c r="CV848" s="196"/>
      <c r="CW848" s="196"/>
      <c r="CX848" s="196"/>
      <c r="CY848" s="196"/>
      <c r="CZ848" s="196"/>
      <c r="DA848" s="196"/>
      <c r="DB848" s="196"/>
      <c r="DC848" s="196"/>
      <c r="DD848" s="196"/>
      <c r="DE848" s="196"/>
      <c r="DF848" s="196"/>
      <c r="DG848" s="196"/>
      <c r="DH848" s="196"/>
      <c r="DI848" s="196"/>
      <c r="DJ848" s="196"/>
      <c r="DK848" s="196"/>
      <c r="DL848" s="196"/>
      <c r="DM848" s="196"/>
      <c r="DN848" s="196"/>
      <c r="DO848" s="196"/>
      <c r="DP848" s="196"/>
      <c r="DQ848" s="196"/>
      <c r="DR848" s="196"/>
      <c r="DS848" s="196"/>
      <c r="DT848" s="196"/>
      <c r="DU848" s="196"/>
      <c r="DV848" s="196"/>
      <c r="DW848" s="196"/>
      <c r="DX848" s="196"/>
      <c r="DY848" s="196"/>
      <c r="DZ848" s="196"/>
      <c r="EA848" s="196"/>
      <c r="EB848" s="196"/>
      <c r="EC848" s="196"/>
      <c r="ED848" s="196"/>
      <c r="EE848" s="196"/>
      <c r="EF848" s="196"/>
      <c r="EG848" s="196"/>
      <c r="EH848" s="196"/>
      <c r="EI848" s="196"/>
      <c r="EJ848" s="196"/>
      <c r="EK848" s="196"/>
      <c r="EL848" s="196"/>
      <c r="EM848" s="196"/>
      <c r="EN848" s="196"/>
      <c r="EO848" s="196"/>
      <c r="EP848" s="196"/>
      <c r="EQ848" s="196"/>
      <c r="ER848" s="196"/>
      <c r="ES848" s="196"/>
      <c r="ET848" s="196"/>
      <c r="EU848" s="196"/>
      <c r="EV848" s="196"/>
      <c r="EW848" s="196"/>
      <c r="EX848" s="196"/>
      <c r="EY848" s="196"/>
      <c r="EZ848" s="196"/>
      <c r="FA848" s="196"/>
      <c r="FB848" s="196"/>
      <c r="FC848" s="196"/>
      <c r="FD848" s="196"/>
      <c r="FE848" s="196"/>
      <c r="FF848" s="196"/>
      <c r="FG848" s="196"/>
      <c r="FH848" s="196"/>
      <c r="FI848" s="196"/>
      <c r="FJ848" s="196"/>
      <c r="FK848" s="196"/>
      <c r="FL848" s="196"/>
      <c r="FM848" s="196"/>
      <c r="FN848" s="196"/>
      <c r="FO848" s="196"/>
      <c r="FP848" s="196"/>
      <c r="FQ848" s="196"/>
      <c r="FR848" s="196"/>
      <c r="FS848" s="196"/>
      <c r="FT848" s="196"/>
      <c r="FU848" s="196"/>
      <c r="FV848" s="196"/>
      <c r="FW848" s="196"/>
      <c r="FX848" s="196"/>
      <c r="FY848" s="196"/>
      <c r="FZ848" s="196"/>
      <c r="GA848" s="196"/>
      <c r="GB848" s="196"/>
      <c r="GC848" s="196"/>
      <c r="GD848" s="196"/>
      <c r="GE848" s="196"/>
      <c r="GF848" s="196"/>
      <c r="GG848" s="196"/>
      <c r="GH848" s="196"/>
      <c r="GI848" s="196"/>
      <c r="GJ848" s="196"/>
      <c r="GK848" s="196"/>
      <c r="GL848" s="196"/>
      <c r="GM848" s="196"/>
      <c r="GN848" s="196"/>
      <c r="GO848" s="196"/>
      <c r="GP848" s="196"/>
      <c r="GQ848" s="196"/>
      <c r="GR848" s="196"/>
      <c r="GS848" s="196"/>
      <c r="GT848" s="196"/>
      <c r="GU848" s="196"/>
      <c r="GV848" s="196"/>
      <c r="GW848" s="196"/>
      <c r="GX848" s="196"/>
      <c r="GY848" s="196"/>
      <c r="GZ848" s="196"/>
      <c r="HA848" s="196"/>
      <c r="HB848" s="196"/>
      <c r="HC848" s="196"/>
      <c r="HD848" s="196"/>
      <c r="HE848" s="196"/>
      <c r="HF848" s="196"/>
      <c r="HG848" s="196"/>
      <c r="HH848" s="196"/>
      <c r="HI848" s="196"/>
      <c r="HJ848" s="196"/>
      <c r="HK848" s="196"/>
      <c r="HL848" s="196"/>
      <c r="HM848" s="196"/>
      <c r="HN848" s="196"/>
      <c r="HO848" s="196"/>
      <c r="HP848" s="196"/>
      <c r="HQ848" s="196"/>
      <c r="HR848" s="196"/>
      <c r="HS848" s="196"/>
      <c r="HT848" s="196"/>
      <c r="HU848" s="196"/>
      <c r="HV848" s="196"/>
      <c r="HW848" s="196"/>
      <c r="HX848" s="196"/>
      <c r="HY848" s="196"/>
      <c r="HZ848" s="196"/>
      <c r="IA848" s="196"/>
      <c r="IB848" s="196"/>
      <c r="IC848" s="196"/>
      <c r="ID848" s="196"/>
      <c r="IE848" s="196"/>
      <c r="IF848" s="196"/>
      <c r="IG848" s="196"/>
      <c r="IH848" s="196"/>
      <c r="II848" s="196"/>
      <c r="IJ848" s="196"/>
      <c r="IK848" s="196"/>
      <c r="IL848" s="196"/>
      <c r="IM848" s="196"/>
      <c r="IN848" s="196"/>
      <c r="IO848" s="196"/>
      <c r="IP848" s="196"/>
      <c r="IQ848" s="196"/>
      <c r="IR848" s="196"/>
      <c r="IS848" s="196"/>
      <c r="IT848" s="196"/>
      <c r="IU848" s="196"/>
      <c r="IV848" s="196"/>
      <c r="IW848" s="196"/>
      <c r="IX848" s="196"/>
      <c r="IY848" s="196"/>
      <c r="IZ848" s="196"/>
      <c r="JA848" s="196"/>
      <c r="JB848" s="196"/>
      <c r="JC848" s="196"/>
      <c r="JD848" s="196"/>
      <c r="JE848" s="196"/>
      <c r="JF848" s="196"/>
      <c r="JG848" s="196"/>
      <c r="JH848" s="196"/>
      <c r="JI848" s="196"/>
      <c r="JJ848" s="196"/>
      <c r="JK848" s="196"/>
      <c r="JL848" s="196"/>
      <c r="JM848" s="196"/>
      <c r="JN848" s="196"/>
      <c r="JO848" s="196"/>
      <c r="JP848" s="196"/>
      <c r="JQ848" s="196"/>
      <c r="JR848" s="196"/>
      <c r="JS848" s="196"/>
      <c r="JT848" s="196"/>
      <c r="JU848" s="196"/>
      <c r="JV848" s="196"/>
      <c r="JW848" s="196"/>
      <c r="JX848" s="196"/>
      <c r="JY848" s="196"/>
      <c r="JZ848" s="196"/>
      <c r="KA848" s="196"/>
      <c r="KB848" s="196"/>
      <c r="KC848" s="196"/>
      <c r="KD848" s="196"/>
      <c r="KE848" s="196"/>
      <c r="KF848" s="196"/>
      <c r="KG848" s="196"/>
      <c r="KH848" s="196"/>
      <c r="KI848" s="196"/>
      <c r="KJ848" s="196"/>
      <c r="KK848" s="196"/>
      <c r="KL848" s="196"/>
      <c r="KM848" s="196"/>
      <c r="KN848" s="196"/>
      <c r="KO848" s="196"/>
      <c r="KP848" s="196"/>
      <c r="KQ848" s="196"/>
      <c r="KR848" s="196"/>
      <c r="KS848" s="196"/>
      <c r="KT848" s="196"/>
      <c r="KU848" s="196"/>
      <c r="KV848" s="196"/>
      <c r="KW848" s="196"/>
      <c r="KX848" s="196"/>
      <c r="KY848" s="196"/>
      <c r="KZ848" s="196"/>
      <c r="LA848" s="196"/>
      <c r="LB848" s="196"/>
      <c r="LC848" s="196"/>
      <c r="LD848" s="196"/>
      <c r="LE848" s="196"/>
      <c r="LF848" s="196"/>
      <c r="LG848" s="196"/>
      <c r="LH848" s="196"/>
      <c r="LI848" s="196"/>
      <c r="LJ848" s="196"/>
      <c r="LK848" s="196"/>
      <c r="LL848" s="196"/>
      <c r="LM848" s="196"/>
      <c r="LN848" s="196"/>
      <c r="LO848" s="196"/>
      <c r="LP848" s="196"/>
      <c r="LQ848" s="196"/>
      <c r="LR848" s="196"/>
      <c r="LS848" s="196"/>
      <c r="LT848" s="196"/>
      <c r="LU848" s="196"/>
      <c r="LV848" s="196"/>
      <c r="LW848" s="196"/>
      <c r="LX848" s="196"/>
      <c r="LY848" s="196"/>
      <c r="LZ848" s="196"/>
      <c r="MA848" s="196"/>
      <c r="MB848" s="196"/>
      <c r="MC848" s="196"/>
      <c r="MD848" s="196"/>
      <c r="ME848" s="196"/>
      <c r="MF848" s="196"/>
      <c r="MG848" s="196"/>
      <c r="MH848" s="196"/>
      <c r="MI848" s="196"/>
      <c r="MJ848" s="196"/>
      <c r="MK848" s="196"/>
      <c r="ML848" s="196"/>
      <c r="MM848" s="196"/>
      <c r="MN848" s="196"/>
      <c r="MO848" s="196"/>
      <c r="MP848" s="196"/>
      <c r="MQ848" s="196"/>
      <c r="MR848" s="196"/>
      <c r="MS848" s="196"/>
      <c r="MT848" s="196"/>
      <c r="MU848" s="196"/>
      <c r="MV848" s="196"/>
      <c r="MW848" s="196"/>
      <c r="MX848" s="196"/>
      <c r="MY848" s="196"/>
      <c r="MZ848" s="196"/>
      <c r="NA848" s="196"/>
      <c r="NB848" s="196"/>
      <c r="NC848" s="196"/>
      <c r="ND848" s="196"/>
      <c r="NE848" s="196"/>
      <c r="NF848" s="196"/>
      <c r="NG848" s="196"/>
      <c r="NH848" s="196"/>
      <c r="NI848" s="196"/>
      <c r="NJ848" s="196"/>
      <c r="NK848" s="196"/>
      <c r="NL848" s="196"/>
      <c r="NM848" s="196"/>
      <c r="NN848" s="196"/>
      <c r="NO848" s="196"/>
      <c r="NP848" s="196"/>
      <c r="NQ848" s="196"/>
      <c r="NR848" s="196"/>
      <c r="NS848" s="196"/>
      <c r="NT848" s="196"/>
      <c r="NU848" s="196"/>
      <c r="NV848" s="196"/>
      <c r="NW848" s="196"/>
      <c r="NX848" s="196"/>
      <c r="NY848" s="196"/>
      <c r="NZ848" s="196"/>
      <c r="OA848" s="196"/>
      <c r="OB848" s="196"/>
      <c r="OC848" s="196"/>
      <c r="OD848" s="196"/>
      <c r="OE848" s="196"/>
      <c r="OF848" s="196"/>
      <c r="OG848" s="196"/>
      <c r="OH848" s="196"/>
      <c r="OI848" s="196"/>
      <c r="OJ848" s="196"/>
      <c r="OK848" s="196"/>
      <c r="OL848" s="196"/>
      <c r="AFC848" s="196"/>
      <c r="AFD848" s="196"/>
      <c r="AFE848" s="196"/>
      <c r="AFF848" s="196"/>
      <c r="AFG848" s="196"/>
      <c r="AFH848" s="196"/>
      <c r="AFI848" s="196"/>
      <c r="AFJ848" s="196"/>
      <c r="AFK848" s="196"/>
      <c r="AFL848" s="196"/>
      <c r="AFM848" s="196"/>
      <c r="AFN848" s="196"/>
      <c r="AFO848" s="196"/>
      <c r="AFP848" s="196"/>
      <c r="AFQ848" s="196"/>
      <c r="AFR848" s="196"/>
      <c r="AFS848" s="196"/>
      <c r="AFT848" s="196"/>
      <c r="AFU848" s="196"/>
      <c r="AFV848" s="196"/>
      <c r="AFW848" s="196"/>
      <c r="AFX848" s="196"/>
      <c r="AFY848" s="196"/>
      <c r="AFZ848" s="196"/>
      <c r="AGA848" s="196"/>
      <c r="AGB848" s="196"/>
      <c r="AGC848" s="196"/>
      <c r="AGD848" s="196"/>
      <c r="AGE848" s="196"/>
      <c r="AGF848" s="196"/>
      <c r="AGG848" s="196"/>
      <c r="AGH848" s="196"/>
      <c r="AGI848" s="196"/>
      <c r="AGJ848" s="196"/>
      <c r="AGK848" s="196"/>
      <c r="AGL848" s="196"/>
      <c r="AGM848" s="196"/>
      <c r="AGN848" s="196"/>
      <c r="AGO848" s="196"/>
      <c r="AGP848" s="196"/>
    </row>
    <row r="849" spans="1:874" ht="15.75" customHeight="1" x14ac:dyDescent="0.25">
      <c r="A849" s="196"/>
      <c r="B849" s="196"/>
      <c r="C849" s="196"/>
      <c r="D849" s="196"/>
      <c r="E849" s="196"/>
      <c r="F849" s="196"/>
      <c r="G849" s="196"/>
      <c r="H849" s="196"/>
      <c r="I849" s="196"/>
      <c r="J849" s="196"/>
      <c r="K849" s="196"/>
      <c r="L849" s="206"/>
      <c r="M849" s="196"/>
      <c r="N849" s="196"/>
      <c r="O849" s="196"/>
      <c r="P849" s="196"/>
      <c r="Q849" s="196"/>
      <c r="R849" s="196"/>
      <c r="S849" s="196"/>
      <c r="T849" s="196"/>
      <c r="U849" s="196"/>
      <c r="V849" s="196"/>
      <c r="W849" s="196"/>
      <c r="X849" s="196"/>
      <c r="Y849" s="196"/>
      <c r="Z849" s="196"/>
      <c r="AA849" s="196"/>
      <c r="AB849" s="196"/>
      <c r="AC849" s="196"/>
      <c r="AD849" s="196"/>
      <c r="AE849" s="196"/>
      <c r="AF849" s="196"/>
      <c r="AG849" s="196"/>
      <c r="AH849" s="196"/>
      <c r="AI849" s="196"/>
      <c r="AJ849" s="196"/>
      <c r="AK849" s="196"/>
      <c r="AL849" s="196"/>
      <c r="AM849" s="196"/>
      <c r="AN849" s="196"/>
      <c r="AO849" s="196"/>
      <c r="AP849" s="196"/>
      <c r="AQ849" s="196"/>
      <c r="AR849" s="196"/>
      <c r="AS849" s="196"/>
      <c r="AT849" s="196"/>
      <c r="AU849" s="196"/>
      <c r="AV849" s="196"/>
      <c r="AW849" s="196"/>
      <c r="AX849" s="196"/>
      <c r="AY849" s="196"/>
      <c r="AZ849" s="196"/>
      <c r="BA849" s="196"/>
      <c r="BB849" s="196"/>
      <c r="BC849" s="196"/>
      <c r="BD849" s="196"/>
      <c r="BE849" s="196"/>
      <c r="BF849" s="196"/>
      <c r="BG849" s="196"/>
      <c r="BH849" s="196"/>
      <c r="BI849" s="196"/>
      <c r="BJ849" s="196"/>
      <c r="BK849" s="196"/>
      <c r="BL849" s="196"/>
      <c r="BM849" s="196"/>
      <c r="BN849" s="196"/>
      <c r="BO849" s="196"/>
      <c r="BP849" s="196"/>
      <c r="BQ849" s="196"/>
      <c r="BR849" s="196"/>
      <c r="BS849" s="196"/>
      <c r="BT849" s="196"/>
      <c r="BU849" s="196"/>
      <c r="BV849" s="196"/>
      <c r="BW849" s="196"/>
      <c r="BX849" s="196"/>
      <c r="BY849" s="196"/>
      <c r="BZ849" s="196"/>
      <c r="CA849" s="196"/>
      <c r="CB849" s="196"/>
      <c r="CC849" s="196"/>
      <c r="CD849" s="196"/>
      <c r="CE849" s="196"/>
      <c r="CF849" s="196"/>
      <c r="CG849" s="196"/>
      <c r="CH849" s="196"/>
      <c r="CI849" s="196"/>
      <c r="CJ849" s="196"/>
      <c r="CK849" s="196"/>
      <c r="CL849" s="196"/>
      <c r="CM849" s="196"/>
      <c r="CN849" s="196"/>
      <c r="CO849" s="196"/>
      <c r="CP849" s="196"/>
      <c r="CQ849" s="196"/>
      <c r="CR849" s="196"/>
      <c r="CS849" s="196"/>
      <c r="CT849" s="196"/>
      <c r="CU849" s="196"/>
      <c r="CV849" s="196"/>
      <c r="CW849" s="196"/>
      <c r="CX849" s="196"/>
      <c r="CY849" s="196"/>
      <c r="CZ849" s="196"/>
      <c r="DA849" s="196"/>
      <c r="DB849" s="196"/>
      <c r="DC849" s="196"/>
      <c r="DD849" s="196"/>
      <c r="DE849" s="196"/>
      <c r="DF849" s="196"/>
      <c r="DG849" s="196"/>
      <c r="DH849" s="196"/>
      <c r="DI849" s="196"/>
      <c r="DJ849" s="196"/>
      <c r="DK849" s="196"/>
      <c r="DL849" s="196"/>
      <c r="DM849" s="196"/>
      <c r="DN849" s="196"/>
      <c r="DO849" s="196"/>
      <c r="DP849" s="196"/>
      <c r="DQ849" s="196"/>
      <c r="DR849" s="196"/>
      <c r="DS849" s="196"/>
      <c r="DT849" s="196"/>
      <c r="DU849" s="196"/>
      <c r="DV849" s="196"/>
      <c r="DW849" s="196"/>
      <c r="DX849" s="196"/>
      <c r="DY849" s="196"/>
      <c r="DZ849" s="196"/>
      <c r="EA849" s="196"/>
      <c r="EB849" s="196"/>
      <c r="EC849" s="196"/>
      <c r="ED849" s="196"/>
      <c r="EE849" s="196"/>
      <c r="EF849" s="196"/>
      <c r="EG849" s="196"/>
      <c r="EH849" s="196"/>
      <c r="EI849" s="196"/>
      <c r="EJ849" s="196"/>
      <c r="EK849" s="196"/>
      <c r="EL849" s="196"/>
      <c r="EM849" s="196"/>
      <c r="EN849" s="196"/>
      <c r="EO849" s="196"/>
      <c r="EP849" s="196"/>
      <c r="EQ849" s="196"/>
      <c r="ER849" s="196"/>
      <c r="ES849" s="196"/>
      <c r="ET849" s="196"/>
      <c r="EU849" s="196"/>
      <c r="EV849" s="196"/>
      <c r="EW849" s="196"/>
      <c r="EX849" s="196"/>
      <c r="EY849" s="196"/>
      <c r="EZ849" s="196"/>
      <c r="FA849" s="196"/>
      <c r="FB849" s="196"/>
      <c r="FC849" s="196"/>
      <c r="FD849" s="196"/>
      <c r="FE849" s="196"/>
      <c r="FF849" s="196"/>
      <c r="FG849" s="196"/>
      <c r="FH849" s="196"/>
      <c r="FI849" s="196"/>
      <c r="FJ849" s="196"/>
      <c r="FK849" s="196"/>
      <c r="FL849" s="196"/>
      <c r="FM849" s="196"/>
      <c r="FN849" s="196"/>
      <c r="FO849" s="196"/>
      <c r="FP849" s="196"/>
      <c r="FQ849" s="196"/>
      <c r="FR849" s="196"/>
      <c r="FS849" s="196"/>
      <c r="FT849" s="196"/>
      <c r="FU849" s="196"/>
      <c r="FV849" s="196"/>
      <c r="FW849" s="196"/>
      <c r="FX849" s="196"/>
      <c r="FY849" s="196"/>
      <c r="FZ849" s="196"/>
      <c r="GA849" s="196"/>
      <c r="GB849" s="196"/>
      <c r="GC849" s="196"/>
      <c r="GD849" s="196"/>
      <c r="GE849" s="196"/>
      <c r="GF849" s="196"/>
      <c r="GG849" s="196"/>
      <c r="GH849" s="196"/>
      <c r="GI849" s="196"/>
      <c r="GJ849" s="196"/>
      <c r="GK849" s="196"/>
      <c r="GL849" s="196"/>
      <c r="GM849" s="196"/>
      <c r="GN849" s="196"/>
      <c r="GO849" s="196"/>
      <c r="GP849" s="196"/>
      <c r="GQ849" s="196"/>
      <c r="GR849" s="196"/>
      <c r="GS849" s="196"/>
      <c r="GT849" s="196"/>
      <c r="GU849" s="196"/>
      <c r="GV849" s="196"/>
      <c r="GW849" s="196"/>
      <c r="GX849" s="196"/>
      <c r="GY849" s="196"/>
      <c r="GZ849" s="196"/>
      <c r="HA849" s="196"/>
      <c r="HB849" s="196"/>
      <c r="HC849" s="196"/>
      <c r="HD849" s="196"/>
      <c r="HE849" s="196"/>
      <c r="HF849" s="196"/>
      <c r="HG849" s="196"/>
      <c r="HH849" s="196"/>
      <c r="HI849" s="196"/>
      <c r="HJ849" s="196"/>
      <c r="HK849" s="196"/>
      <c r="HL849" s="196"/>
      <c r="HM849" s="196"/>
      <c r="HN849" s="196"/>
      <c r="HO849" s="196"/>
      <c r="HP849" s="196"/>
      <c r="HQ849" s="196"/>
      <c r="HR849" s="196"/>
      <c r="HS849" s="196"/>
      <c r="HT849" s="196"/>
      <c r="HU849" s="196"/>
      <c r="HV849" s="196"/>
      <c r="HW849" s="196"/>
      <c r="HX849" s="196"/>
      <c r="HY849" s="196"/>
      <c r="HZ849" s="196"/>
      <c r="IA849" s="196"/>
      <c r="IB849" s="196"/>
      <c r="IC849" s="196"/>
      <c r="ID849" s="196"/>
      <c r="IE849" s="196"/>
      <c r="IF849" s="196"/>
      <c r="IG849" s="196"/>
      <c r="IH849" s="196"/>
      <c r="II849" s="196"/>
      <c r="IJ849" s="196"/>
      <c r="IK849" s="196"/>
      <c r="IL849" s="196"/>
      <c r="IM849" s="196"/>
      <c r="IN849" s="196"/>
      <c r="IO849" s="196"/>
      <c r="IP849" s="196"/>
      <c r="IQ849" s="196"/>
      <c r="IR849" s="196"/>
      <c r="IS849" s="196"/>
      <c r="IT849" s="196"/>
      <c r="IU849" s="196"/>
      <c r="IV849" s="196"/>
      <c r="IW849" s="196"/>
      <c r="IX849" s="196"/>
      <c r="IY849" s="196"/>
      <c r="IZ849" s="196"/>
      <c r="JA849" s="196"/>
      <c r="JB849" s="196"/>
      <c r="JC849" s="196"/>
      <c r="JD849" s="196"/>
      <c r="JE849" s="196"/>
      <c r="JF849" s="196"/>
      <c r="JG849" s="196"/>
      <c r="JH849" s="196"/>
      <c r="JI849" s="196"/>
      <c r="JJ849" s="196"/>
      <c r="JK849" s="196"/>
      <c r="JL849" s="196"/>
      <c r="JM849" s="196"/>
      <c r="JN849" s="196"/>
      <c r="JO849" s="196"/>
      <c r="JP849" s="196"/>
      <c r="JQ849" s="196"/>
      <c r="JR849" s="196"/>
      <c r="JS849" s="196"/>
      <c r="JT849" s="196"/>
      <c r="JU849" s="196"/>
      <c r="JV849" s="196"/>
      <c r="JW849" s="196"/>
      <c r="JX849" s="196"/>
      <c r="JY849" s="196"/>
      <c r="JZ849" s="196"/>
      <c r="KA849" s="196"/>
      <c r="KB849" s="196"/>
      <c r="KC849" s="196"/>
      <c r="KD849" s="196"/>
      <c r="KE849" s="196"/>
      <c r="KF849" s="196"/>
      <c r="KG849" s="196"/>
      <c r="KH849" s="196"/>
      <c r="KI849" s="196"/>
      <c r="KJ849" s="196"/>
      <c r="KK849" s="196"/>
      <c r="KL849" s="196"/>
      <c r="KM849" s="196"/>
      <c r="KN849" s="196"/>
      <c r="KO849" s="196"/>
      <c r="KP849" s="196"/>
      <c r="KQ849" s="196"/>
      <c r="KR849" s="196"/>
      <c r="KS849" s="196"/>
      <c r="KT849" s="196"/>
      <c r="KU849" s="196"/>
      <c r="KV849" s="196"/>
      <c r="KW849" s="196"/>
      <c r="KX849" s="196"/>
      <c r="KY849" s="196"/>
      <c r="KZ849" s="196"/>
      <c r="LA849" s="196"/>
      <c r="LB849" s="196"/>
      <c r="LC849" s="196"/>
      <c r="LD849" s="196"/>
      <c r="LE849" s="196"/>
      <c r="LF849" s="196"/>
      <c r="LG849" s="196"/>
      <c r="LH849" s="196"/>
      <c r="LI849" s="196"/>
      <c r="LJ849" s="196"/>
      <c r="LK849" s="196"/>
      <c r="LL849" s="196"/>
      <c r="LM849" s="196"/>
      <c r="LN849" s="196"/>
      <c r="LO849" s="196"/>
      <c r="LP849" s="196"/>
      <c r="LQ849" s="196"/>
      <c r="LR849" s="196"/>
      <c r="LS849" s="196"/>
      <c r="LT849" s="196"/>
      <c r="LU849" s="196"/>
      <c r="LV849" s="196"/>
      <c r="LW849" s="196"/>
      <c r="LX849" s="196"/>
      <c r="LY849" s="196"/>
      <c r="LZ849" s="196"/>
      <c r="MA849" s="196"/>
      <c r="MB849" s="196"/>
      <c r="MC849" s="196"/>
      <c r="MD849" s="196"/>
      <c r="ME849" s="196"/>
      <c r="MF849" s="196"/>
      <c r="MG849" s="196"/>
      <c r="MH849" s="196"/>
      <c r="MI849" s="196"/>
      <c r="MJ849" s="196"/>
      <c r="MK849" s="196"/>
      <c r="ML849" s="196"/>
      <c r="MM849" s="196"/>
      <c r="MN849" s="196"/>
      <c r="MO849" s="196"/>
      <c r="MP849" s="196"/>
      <c r="MQ849" s="196"/>
      <c r="MR849" s="196"/>
      <c r="MS849" s="196"/>
      <c r="MT849" s="196"/>
      <c r="MU849" s="196"/>
      <c r="MV849" s="196"/>
      <c r="MW849" s="196"/>
      <c r="MX849" s="196"/>
      <c r="MY849" s="196"/>
      <c r="MZ849" s="196"/>
      <c r="NA849" s="196"/>
      <c r="NB849" s="196"/>
      <c r="NC849" s="196"/>
      <c r="ND849" s="196"/>
      <c r="NE849" s="196"/>
      <c r="NF849" s="196"/>
      <c r="NG849" s="196"/>
      <c r="NH849" s="196"/>
      <c r="NI849" s="196"/>
      <c r="NJ849" s="196"/>
      <c r="NK849" s="196"/>
      <c r="NL849" s="196"/>
      <c r="NM849" s="196"/>
      <c r="NN849" s="196"/>
      <c r="NO849" s="196"/>
      <c r="NP849" s="196"/>
      <c r="NQ849" s="196"/>
      <c r="NR849" s="196"/>
      <c r="NS849" s="196"/>
      <c r="NT849" s="196"/>
      <c r="NU849" s="196"/>
      <c r="NV849" s="196"/>
      <c r="NW849" s="196"/>
      <c r="NX849" s="196"/>
      <c r="NY849" s="196"/>
      <c r="NZ849" s="196"/>
      <c r="OA849" s="196"/>
      <c r="OB849" s="196"/>
      <c r="OC849" s="196"/>
      <c r="OD849" s="196"/>
      <c r="OE849" s="196"/>
      <c r="OF849" s="196"/>
      <c r="OG849" s="196"/>
      <c r="OH849" s="196"/>
      <c r="OI849" s="196"/>
      <c r="OJ849" s="196"/>
      <c r="OK849" s="196"/>
      <c r="OL849" s="196"/>
      <c r="AFC849" s="196"/>
      <c r="AFD849" s="196"/>
      <c r="AFE849" s="196"/>
      <c r="AFF849" s="196"/>
      <c r="AFG849" s="196"/>
      <c r="AFH849" s="196"/>
      <c r="AFI849" s="196"/>
      <c r="AFJ849" s="196"/>
      <c r="AFK849" s="196"/>
      <c r="AFL849" s="196"/>
      <c r="AFM849" s="196"/>
      <c r="AFN849" s="196"/>
      <c r="AFO849" s="196"/>
      <c r="AFP849" s="196"/>
      <c r="AFQ849" s="196"/>
      <c r="AFR849" s="196"/>
      <c r="AFS849" s="196"/>
      <c r="AFT849" s="196"/>
      <c r="AFU849" s="196"/>
      <c r="AFV849" s="196"/>
      <c r="AFW849" s="196"/>
      <c r="AFX849" s="196"/>
      <c r="AFY849" s="196"/>
      <c r="AFZ849" s="196"/>
      <c r="AGA849" s="196"/>
      <c r="AGB849" s="196"/>
      <c r="AGC849" s="196"/>
      <c r="AGD849" s="196"/>
      <c r="AGE849" s="196"/>
      <c r="AGF849" s="196"/>
      <c r="AGG849" s="196"/>
      <c r="AGH849" s="196"/>
      <c r="AGI849" s="196"/>
      <c r="AGJ849" s="196"/>
      <c r="AGK849" s="196"/>
      <c r="AGL849" s="196"/>
      <c r="AGM849" s="196"/>
      <c r="AGN849" s="196"/>
      <c r="AGO849" s="196"/>
      <c r="AGP849" s="196"/>
    </row>
    <row r="850" spans="1:874" ht="15.75" customHeight="1" x14ac:dyDescent="0.25">
      <c r="A850" s="196"/>
      <c r="B850" s="196"/>
      <c r="C850" s="196"/>
      <c r="D850" s="196"/>
      <c r="E850" s="196"/>
      <c r="F850" s="196"/>
      <c r="G850" s="196"/>
      <c r="H850" s="196"/>
      <c r="I850" s="208"/>
      <c r="J850" s="196"/>
      <c r="K850" s="196"/>
      <c r="L850" s="206"/>
      <c r="M850" s="196"/>
      <c r="N850" s="196"/>
      <c r="O850" s="196"/>
      <c r="P850" s="196"/>
      <c r="Q850" s="196"/>
      <c r="R850" s="196"/>
      <c r="S850" s="196"/>
      <c r="T850" s="196"/>
      <c r="U850" s="196"/>
      <c r="V850" s="196"/>
      <c r="W850" s="196"/>
      <c r="X850" s="196"/>
      <c r="Y850" s="196"/>
      <c r="Z850" s="196"/>
      <c r="AA850" s="196"/>
      <c r="AB850" s="196"/>
      <c r="AC850" s="196"/>
      <c r="AD850" s="196"/>
      <c r="AE850" s="196"/>
      <c r="AF850" s="196"/>
      <c r="AG850" s="196"/>
      <c r="AH850" s="196"/>
      <c r="AI850" s="196"/>
      <c r="AJ850" s="196"/>
      <c r="AK850" s="196"/>
      <c r="AL850" s="196"/>
      <c r="AM850" s="196"/>
      <c r="AN850" s="196"/>
      <c r="AO850" s="196"/>
      <c r="AP850" s="196"/>
      <c r="AQ850" s="196"/>
      <c r="AR850" s="196"/>
      <c r="AS850" s="196"/>
      <c r="AT850" s="196"/>
      <c r="AU850" s="196"/>
      <c r="AV850" s="196"/>
      <c r="AW850" s="196"/>
      <c r="AX850" s="196"/>
      <c r="AY850" s="196"/>
      <c r="AZ850" s="196"/>
      <c r="BA850" s="196"/>
      <c r="BB850" s="196"/>
      <c r="BC850" s="196"/>
      <c r="BD850" s="196"/>
      <c r="BE850" s="196"/>
      <c r="BF850" s="196"/>
      <c r="BG850" s="196"/>
      <c r="BH850" s="196"/>
      <c r="BI850" s="196"/>
      <c r="BJ850" s="196"/>
      <c r="BK850" s="196"/>
      <c r="BL850" s="196"/>
      <c r="BM850" s="196"/>
      <c r="BN850" s="196"/>
      <c r="BO850" s="196"/>
      <c r="BP850" s="196"/>
      <c r="BQ850" s="196"/>
      <c r="BR850" s="196"/>
      <c r="BS850" s="196"/>
      <c r="BT850" s="196"/>
      <c r="BU850" s="196"/>
      <c r="BV850" s="196"/>
      <c r="BW850" s="196"/>
      <c r="BX850" s="196"/>
      <c r="BY850" s="196"/>
      <c r="BZ850" s="196"/>
      <c r="CA850" s="196"/>
      <c r="CB850" s="196"/>
      <c r="CC850" s="196"/>
      <c r="CD850" s="196"/>
      <c r="CE850" s="196"/>
      <c r="CF850" s="196"/>
      <c r="CG850" s="196"/>
      <c r="CH850" s="196"/>
      <c r="CI850" s="196"/>
      <c r="CJ850" s="196"/>
      <c r="CK850" s="196"/>
      <c r="CL850" s="196"/>
      <c r="CM850" s="196"/>
      <c r="CN850" s="196"/>
      <c r="CO850" s="196"/>
      <c r="CP850" s="196"/>
      <c r="CQ850" s="196"/>
      <c r="CR850" s="196"/>
      <c r="CS850" s="196"/>
      <c r="CT850" s="196"/>
      <c r="CU850" s="196"/>
      <c r="CV850" s="196"/>
      <c r="CW850" s="196"/>
      <c r="CX850" s="196"/>
      <c r="CY850" s="196"/>
      <c r="CZ850" s="196"/>
      <c r="DA850" s="196"/>
      <c r="DB850" s="196"/>
      <c r="DC850" s="196"/>
      <c r="DD850" s="196"/>
      <c r="DE850" s="196"/>
      <c r="DF850" s="196"/>
      <c r="DG850" s="196"/>
      <c r="DH850" s="196"/>
      <c r="DI850" s="196"/>
      <c r="DJ850" s="196"/>
      <c r="DK850" s="196"/>
      <c r="DL850" s="196"/>
      <c r="DM850" s="196"/>
      <c r="DN850" s="196"/>
      <c r="DO850" s="196"/>
      <c r="DP850" s="196"/>
      <c r="DQ850" s="196"/>
      <c r="DR850" s="196"/>
      <c r="DS850" s="196"/>
      <c r="DT850" s="196"/>
      <c r="DU850" s="196"/>
      <c r="DV850" s="196"/>
      <c r="DW850" s="196"/>
      <c r="DX850" s="196"/>
      <c r="DY850" s="196"/>
      <c r="DZ850" s="196"/>
      <c r="EA850" s="196"/>
      <c r="EB850" s="196"/>
      <c r="EC850" s="196"/>
      <c r="ED850" s="196"/>
      <c r="EE850" s="196"/>
      <c r="EF850" s="196"/>
      <c r="EG850" s="196"/>
      <c r="EH850" s="196"/>
      <c r="EI850" s="196"/>
      <c r="EJ850" s="196"/>
      <c r="EK850" s="196"/>
      <c r="EL850" s="196"/>
      <c r="EM850" s="196"/>
      <c r="EN850" s="196"/>
      <c r="EO850" s="196"/>
      <c r="EP850" s="196"/>
      <c r="EQ850" s="196"/>
      <c r="ER850" s="196"/>
      <c r="ES850" s="196"/>
      <c r="ET850" s="196"/>
      <c r="EU850" s="196"/>
      <c r="EV850" s="196"/>
      <c r="EW850" s="196"/>
      <c r="EX850" s="196"/>
      <c r="EY850" s="196"/>
      <c r="EZ850" s="196"/>
      <c r="FA850" s="196"/>
      <c r="FB850" s="196"/>
      <c r="FC850" s="196"/>
      <c r="FD850" s="196"/>
      <c r="FE850" s="196"/>
      <c r="FF850" s="196"/>
      <c r="FG850" s="196"/>
      <c r="FH850" s="196"/>
      <c r="FI850" s="196"/>
      <c r="FJ850" s="196"/>
      <c r="FK850" s="196"/>
      <c r="FL850" s="196"/>
      <c r="FM850" s="196"/>
      <c r="FN850" s="196"/>
      <c r="FO850" s="196"/>
      <c r="FP850" s="196"/>
      <c r="FQ850" s="196"/>
      <c r="FR850" s="196"/>
      <c r="FS850" s="196"/>
      <c r="FT850" s="196"/>
      <c r="FU850" s="196"/>
      <c r="FV850" s="196"/>
      <c r="FW850" s="196"/>
      <c r="FX850" s="196"/>
      <c r="FY850" s="196"/>
      <c r="FZ850" s="196"/>
      <c r="GA850" s="196"/>
      <c r="GB850" s="196"/>
      <c r="GC850" s="196"/>
      <c r="GD850" s="196"/>
      <c r="GE850" s="196"/>
      <c r="GF850" s="196"/>
      <c r="GG850" s="196"/>
      <c r="GH850" s="196"/>
      <c r="GI850" s="196"/>
      <c r="GJ850" s="196"/>
      <c r="GK850" s="196"/>
      <c r="GL850" s="196"/>
      <c r="GM850" s="196"/>
      <c r="GN850" s="196"/>
      <c r="GO850" s="196"/>
      <c r="GP850" s="196"/>
      <c r="GQ850" s="196"/>
      <c r="GR850" s="196"/>
      <c r="GS850" s="196"/>
      <c r="GT850" s="196"/>
      <c r="GU850" s="196"/>
      <c r="GV850" s="196"/>
      <c r="GW850" s="196"/>
      <c r="GX850" s="196"/>
      <c r="GY850" s="196"/>
      <c r="GZ850" s="196"/>
      <c r="HA850" s="196"/>
      <c r="HB850" s="196"/>
      <c r="HC850" s="196"/>
      <c r="HD850" s="196"/>
      <c r="HE850" s="196"/>
      <c r="HF850" s="196"/>
      <c r="HG850" s="196"/>
      <c r="HH850" s="196"/>
      <c r="HI850" s="196"/>
      <c r="HJ850" s="196"/>
      <c r="HK850" s="196"/>
      <c r="HL850" s="196"/>
      <c r="HM850" s="196"/>
      <c r="HN850" s="196"/>
      <c r="HO850" s="196"/>
      <c r="HP850" s="196"/>
      <c r="HQ850" s="196"/>
      <c r="HR850" s="196"/>
      <c r="HS850" s="196"/>
      <c r="HT850" s="196"/>
      <c r="HU850" s="196"/>
      <c r="HV850" s="196"/>
      <c r="HW850" s="196"/>
      <c r="HX850" s="196"/>
      <c r="HY850" s="196"/>
      <c r="HZ850" s="196"/>
      <c r="IA850" s="196"/>
      <c r="IB850" s="196"/>
      <c r="IC850" s="196"/>
      <c r="ID850" s="196"/>
      <c r="IE850" s="196"/>
      <c r="IF850" s="196"/>
      <c r="IG850" s="196"/>
      <c r="IH850" s="196"/>
      <c r="II850" s="196"/>
      <c r="IJ850" s="196"/>
      <c r="IK850" s="196"/>
      <c r="IL850" s="196"/>
      <c r="IM850" s="196"/>
      <c r="IN850" s="196"/>
      <c r="IO850" s="196"/>
      <c r="IP850" s="196"/>
      <c r="IQ850" s="196"/>
      <c r="IR850" s="196"/>
      <c r="IS850" s="196"/>
      <c r="IT850" s="196"/>
      <c r="IU850" s="196"/>
      <c r="IV850" s="196"/>
      <c r="IW850" s="196"/>
      <c r="IX850" s="196"/>
      <c r="IY850" s="196"/>
      <c r="IZ850" s="196"/>
      <c r="JA850" s="196"/>
      <c r="JB850" s="196"/>
      <c r="JC850" s="196"/>
      <c r="JD850" s="196"/>
      <c r="JE850" s="196"/>
      <c r="JF850" s="196"/>
      <c r="JG850" s="196"/>
      <c r="JH850" s="196"/>
      <c r="JI850" s="196"/>
      <c r="JJ850" s="196"/>
      <c r="JK850" s="196"/>
      <c r="JL850" s="196"/>
      <c r="JM850" s="196"/>
      <c r="JN850" s="196"/>
      <c r="JO850" s="196"/>
      <c r="JP850" s="196"/>
      <c r="JQ850" s="196"/>
      <c r="JR850" s="196"/>
      <c r="JS850" s="196"/>
      <c r="JT850" s="196"/>
      <c r="JU850" s="196"/>
      <c r="JV850" s="196"/>
      <c r="JW850" s="196"/>
      <c r="JX850" s="196"/>
      <c r="JY850" s="196"/>
      <c r="JZ850" s="196"/>
      <c r="KA850" s="196"/>
      <c r="KB850" s="196"/>
      <c r="KC850" s="196"/>
      <c r="KD850" s="196"/>
      <c r="KE850" s="196"/>
      <c r="KF850" s="196"/>
      <c r="KG850" s="196"/>
      <c r="KH850" s="196"/>
      <c r="KI850" s="196"/>
      <c r="KJ850" s="196"/>
      <c r="KK850" s="196"/>
      <c r="KL850" s="196"/>
      <c r="KM850" s="196"/>
      <c r="KN850" s="196"/>
      <c r="KO850" s="196"/>
      <c r="KP850" s="196"/>
      <c r="KQ850" s="196"/>
      <c r="KR850" s="196"/>
      <c r="KS850" s="196"/>
      <c r="KT850" s="196"/>
      <c r="KU850" s="196"/>
      <c r="KV850" s="196"/>
      <c r="KW850" s="196"/>
      <c r="KX850" s="196"/>
      <c r="KY850" s="196"/>
      <c r="KZ850" s="196"/>
      <c r="LA850" s="196"/>
      <c r="LB850" s="196"/>
      <c r="LC850" s="196"/>
      <c r="LD850" s="196"/>
      <c r="LE850" s="196"/>
      <c r="LF850" s="196"/>
      <c r="LG850" s="196"/>
      <c r="LH850" s="196"/>
      <c r="LI850" s="196"/>
      <c r="LJ850" s="196"/>
      <c r="LK850" s="196"/>
      <c r="LL850" s="196"/>
      <c r="LM850" s="196"/>
      <c r="LN850" s="196"/>
      <c r="LO850" s="196"/>
      <c r="LP850" s="196"/>
      <c r="LQ850" s="196"/>
      <c r="LR850" s="196"/>
      <c r="LS850" s="196"/>
      <c r="LT850" s="196"/>
      <c r="LU850" s="196"/>
      <c r="LV850" s="196"/>
      <c r="LW850" s="196"/>
      <c r="LX850" s="196"/>
      <c r="LY850" s="196"/>
      <c r="LZ850" s="196"/>
      <c r="MA850" s="196"/>
      <c r="MB850" s="196"/>
      <c r="MC850" s="196"/>
      <c r="MD850" s="196"/>
      <c r="ME850" s="196"/>
      <c r="MF850" s="196"/>
      <c r="MG850" s="196"/>
      <c r="MH850" s="196"/>
      <c r="MI850" s="196"/>
      <c r="MJ850" s="196"/>
      <c r="MK850" s="196"/>
      <c r="ML850" s="196"/>
      <c r="MM850" s="196"/>
      <c r="MN850" s="196"/>
      <c r="MO850" s="196"/>
      <c r="MP850" s="196"/>
      <c r="MQ850" s="196"/>
      <c r="MR850" s="196"/>
      <c r="MS850" s="196"/>
      <c r="MT850" s="196"/>
      <c r="MU850" s="196"/>
      <c r="MV850" s="196"/>
      <c r="MW850" s="196"/>
      <c r="MX850" s="196"/>
      <c r="MY850" s="196"/>
      <c r="MZ850" s="196"/>
      <c r="NA850" s="196"/>
      <c r="NB850" s="196"/>
      <c r="NC850" s="196"/>
      <c r="ND850" s="196"/>
      <c r="NE850" s="196"/>
      <c r="NF850" s="196"/>
      <c r="NG850" s="196"/>
      <c r="NH850" s="196"/>
      <c r="NI850" s="196"/>
      <c r="NJ850" s="196"/>
      <c r="NK850" s="196"/>
      <c r="NL850" s="196"/>
      <c r="NM850" s="196"/>
      <c r="NN850" s="196"/>
      <c r="NO850" s="196"/>
      <c r="NP850" s="196"/>
      <c r="NQ850" s="196"/>
      <c r="NR850" s="196"/>
      <c r="NS850" s="196"/>
      <c r="NT850" s="196"/>
      <c r="NU850" s="196"/>
      <c r="NV850" s="196"/>
      <c r="NW850" s="196"/>
      <c r="NX850" s="196"/>
      <c r="NY850" s="196"/>
      <c r="NZ850" s="196"/>
      <c r="OA850" s="196"/>
      <c r="OB850" s="196"/>
      <c r="OC850" s="196"/>
      <c r="OD850" s="196"/>
      <c r="OE850" s="196"/>
      <c r="OF850" s="196"/>
      <c r="OG850" s="196"/>
      <c r="OH850" s="196"/>
      <c r="OI850" s="196"/>
      <c r="OJ850" s="196"/>
      <c r="OK850" s="196"/>
      <c r="OL850" s="196"/>
      <c r="AFC850" s="196"/>
      <c r="AFD850" s="196"/>
      <c r="AFE850" s="196"/>
      <c r="AFF850" s="196"/>
      <c r="AFG850" s="196"/>
      <c r="AFH850" s="196"/>
      <c r="AFI850" s="196"/>
      <c r="AFJ850" s="196"/>
      <c r="AFK850" s="196"/>
      <c r="AFL850" s="196"/>
      <c r="AFM850" s="196"/>
      <c r="AFN850" s="196"/>
      <c r="AFO850" s="196"/>
      <c r="AFP850" s="196"/>
      <c r="AFQ850" s="196"/>
      <c r="AFR850" s="196"/>
      <c r="AFS850" s="196"/>
      <c r="AFT850" s="196"/>
      <c r="AFU850" s="196"/>
      <c r="AFV850" s="196"/>
      <c r="AFW850" s="196"/>
      <c r="AFX850" s="196"/>
      <c r="AFY850" s="196"/>
      <c r="AFZ850" s="196"/>
      <c r="AGA850" s="196"/>
      <c r="AGB850" s="196"/>
      <c r="AGC850" s="196"/>
      <c r="AGD850" s="196"/>
      <c r="AGE850" s="196"/>
      <c r="AGF850" s="196"/>
      <c r="AGG850" s="196"/>
      <c r="AGH850" s="196"/>
      <c r="AGI850" s="196"/>
      <c r="AGJ850" s="196"/>
      <c r="AGK850" s="196"/>
      <c r="AGL850" s="196"/>
      <c r="AGM850" s="196"/>
      <c r="AGN850" s="196"/>
      <c r="AGO850" s="196"/>
      <c r="AGP850" s="196"/>
    </row>
    <row r="851" spans="1:874" ht="15.75" customHeight="1" x14ac:dyDescent="0.25">
      <c r="A851" s="196"/>
      <c r="B851" s="196"/>
      <c r="C851" s="196"/>
      <c r="D851" s="196"/>
      <c r="E851" s="196"/>
      <c r="F851" s="196"/>
      <c r="G851" s="196"/>
      <c r="H851" s="196"/>
      <c r="I851" s="208"/>
      <c r="J851" s="196"/>
      <c r="K851" s="196"/>
      <c r="L851" s="206"/>
      <c r="M851" s="196"/>
      <c r="N851" s="196"/>
      <c r="O851" s="196"/>
      <c r="P851" s="196"/>
      <c r="Q851" s="196"/>
      <c r="R851" s="196"/>
      <c r="S851" s="196"/>
      <c r="T851" s="196"/>
      <c r="U851" s="196"/>
      <c r="V851" s="196"/>
      <c r="W851" s="196"/>
      <c r="X851" s="196"/>
      <c r="Y851" s="196"/>
      <c r="Z851" s="196"/>
      <c r="AA851" s="196"/>
      <c r="AB851" s="196"/>
      <c r="AC851" s="196"/>
      <c r="AD851" s="196"/>
      <c r="AE851" s="196"/>
      <c r="AF851" s="196"/>
      <c r="AG851" s="196"/>
      <c r="AH851" s="196"/>
      <c r="AI851" s="196"/>
      <c r="AJ851" s="196"/>
      <c r="AK851" s="196"/>
      <c r="AL851" s="196"/>
      <c r="AM851" s="196"/>
      <c r="AN851" s="196"/>
      <c r="AO851" s="196"/>
      <c r="AP851" s="196"/>
      <c r="AQ851" s="196"/>
      <c r="AR851" s="196"/>
      <c r="AS851" s="196"/>
      <c r="AT851" s="196"/>
      <c r="AU851" s="196"/>
      <c r="AV851" s="196"/>
      <c r="AW851" s="196"/>
      <c r="AX851" s="196"/>
      <c r="AY851" s="196"/>
      <c r="AZ851" s="196"/>
      <c r="BA851" s="196"/>
      <c r="BB851" s="196"/>
      <c r="BC851" s="196"/>
      <c r="BD851" s="196"/>
      <c r="BE851" s="196"/>
      <c r="BF851" s="196"/>
      <c r="BG851" s="196"/>
      <c r="BH851" s="196"/>
      <c r="BI851" s="196"/>
      <c r="BJ851" s="196"/>
      <c r="BK851" s="196"/>
      <c r="BL851" s="196"/>
      <c r="BM851" s="196"/>
      <c r="BN851" s="196"/>
      <c r="BO851" s="196"/>
      <c r="BP851" s="196"/>
      <c r="BQ851" s="196"/>
      <c r="BR851" s="196"/>
      <c r="BS851" s="196"/>
      <c r="BT851" s="196"/>
      <c r="BU851" s="196"/>
      <c r="BV851" s="196"/>
      <c r="BW851" s="196"/>
      <c r="BX851" s="196"/>
      <c r="BY851" s="196"/>
      <c r="BZ851" s="196"/>
      <c r="CA851" s="196"/>
      <c r="CB851" s="196"/>
      <c r="CC851" s="196"/>
      <c r="CD851" s="196"/>
      <c r="CE851" s="196"/>
      <c r="CF851" s="196"/>
      <c r="CG851" s="196"/>
      <c r="CH851" s="196"/>
      <c r="CI851" s="196"/>
      <c r="CJ851" s="196"/>
      <c r="CK851" s="196"/>
      <c r="CL851" s="196"/>
      <c r="CM851" s="196"/>
      <c r="CN851" s="196"/>
      <c r="CO851" s="196"/>
      <c r="CP851" s="196"/>
      <c r="CQ851" s="196"/>
      <c r="CR851" s="196"/>
      <c r="CS851" s="196"/>
      <c r="CT851" s="196"/>
      <c r="CU851" s="196"/>
      <c r="CV851" s="196"/>
      <c r="CW851" s="196"/>
      <c r="CX851" s="196"/>
      <c r="CY851" s="196"/>
      <c r="CZ851" s="196"/>
      <c r="DA851" s="196"/>
      <c r="DB851" s="196"/>
      <c r="DC851" s="196"/>
      <c r="DD851" s="196"/>
      <c r="DE851" s="196"/>
      <c r="DF851" s="196"/>
      <c r="DG851" s="196"/>
      <c r="DH851" s="196"/>
      <c r="DI851" s="196"/>
      <c r="DJ851" s="196"/>
      <c r="DK851" s="196"/>
      <c r="DL851" s="196"/>
      <c r="DM851" s="196"/>
      <c r="DN851" s="196"/>
      <c r="DO851" s="196"/>
      <c r="DP851" s="196"/>
      <c r="DQ851" s="196"/>
      <c r="DR851" s="196"/>
      <c r="DS851" s="196"/>
      <c r="DT851" s="196"/>
      <c r="DU851" s="196"/>
      <c r="DV851" s="196"/>
      <c r="DW851" s="196"/>
      <c r="DX851" s="196"/>
      <c r="DY851" s="196"/>
      <c r="DZ851" s="196"/>
      <c r="EA851" s="196"/>
      <c r="EB851" s="196"/>
      <c r="EC851" s="196"/>
      <c r="ED851" s="196"/>
      <c r="EE851" s="196"/>
      <c r="EF851" s="196"/>
      <c r="EG851" s="196"/>
      <c r="EH851" s="196"/>
      <c r="EI851" s="196"/>
      <c r="EJ851" s="196"/>
      <c r="EK851" s="196"/>
      <c r="EL851" s="196"/>
      <c r="EM851" s="196"/>
      <c r="EN851" s="196"/>
      <c r="EO851" s="196"/>
      <c r="EP851" s="196"/>
      <c r="EQ851" s="196"/>
      <c r="ER851" s="196"/>
      <c r="ES851" s="196"/>
      <c r="ET851" s="196"/>
      <c r="EU851" s="196"/>
      <c r="EV851" s="196"/>
      <c r="EW851" s="196"/>
      <c r="EX851" s="196"/>
      <c r="EY851" s="196"/>
      <c r="EZ851" s="196"/>
      <c r="FA851" s="196"/>
      <c r="FB851" s="196"/>
      <c r="FC851" s="196"/>
      <c r="FD851" s="196"/>
      <c r="FE851" s="196"/>
      <c r="FF851" s="196"/>
      <c r="FG851" s="196"/>
      <c r="FH851" s="196"/>
      <c r="FI851" s="196"/>
      <c r="FJ851" s="196"/>
      <c r="FK851" s="196"/>
      <c r="FL851" s="196"/>
      <c r="FM851" s="196"/>
      <c r="FN851" s="196"/>
      <c r="FO851" s="196"/>
      <c r="FP851" s="196"/>
      <c r="FQ851" s="196"/>
      <c r="FR851" s="196"/>
      <c r="FS851" s="196"/>
      <c r="FT851" s="196"/>
      <c r="FU851" s="196"/>
      <c r="FV851" s="196"/>
      <c r="FW851" s="196"/>
      <c r="FX851" s="196"/>
      <c r="FY851" s="196"/>
      <c r="FZ851" s="196"/>
      <c r="GA851" s="196"/>
      <c r="GB851" s="196"/>
      <c r="GC851" s="196"/>
      <c r="GD851" s="196"/>
      <c r="GE851" s="196"/>
      <c r="GF851" s="196"/>
      <c r="GG851" s="196"/>
      <c r="GH851" s="196"/>
      <c r="GI851" s="196"/>
      <c r="GJ851" s="196"/>
      <c r="GK851" s="196"/>
      <c r="GL851" s="196"/>
      <c r="GM851" s="196"/>
      <c r="GN851" s="196"/>
      <c r="GO851" s="196"/>
      <c r="GP851" s="196"/>
      <c r="GQ851" s="196"/>
      <c r="GR851" s="196"/>
      <c r="GS851" s="196"/>
      <c r="GT851" s="196"/>
      <c r="GU851" s="196"/>
      <c r="GV851" s="196"/>
      <c r="GW851" s="196"/>
      <c r="GX851" s="196"/>
      <c r="GY851" s="196"/>
      <c r="GZ851" s="196"/>
      <c r="HA851" s="196"/>
      <c r="HB851" s="196"/>
      <c r="HC851" s="196"/>
      <c r="HD851" s="196"/>
      <c r="HE851" s="196"/>
      <c r="HF851" s="196"/>
      <c r="HG851" s="196"/>
      <c r="HH851" s="196"/>
      <c r="HI851" s="196"/>
      <c r="HJ851" s="196"/>
      <c r="HK851" s="196"/>
      <c r="HL851" s="196"/>
      <c r="HM851" s="196"/>
      <c r="HN851" s="196"/>
      <c r="HO851" s="196"/>
      <c r="HP851" s="196"/>
      <c r="HQ851" s="196"/>
      <c r="HR851" s="196"/>
      <c r="HS851" s="196"/>
      <c r="HT851" s="196"/>
      <c r="HU851" s="196"/>
      <c r="HV851" s="196"/>
      <c r="HW851" s="196"/>
      <c r="HX851" s="196"/>
      <c r="HY851" s="196"/>
      <c r="HZ851" s="196"/>
      <c r="IA851" s="196"/>
      <c r="IB851" s="196"/>
      <c r="IC851" s="196"/>
      <c r="ID851" s="196"/>
      <c r="IE851" s="196"/>
      <c r="IF851" s="196"/>
      <c r="IG851" s="196"/>
      <c r="IH851" s="196"/>
      <c r="II851" s="196"/>
      <c r="IJ851" s="196"/>
      <c r="IK851" s="196"/>
      <c r="IL851" s="196"/>
      <c r="IM851" s="196"/>
      <c r="IN851" s="196"/>
      <c r="IO851" s="196"/>
      <c r="IP851" s="196"/>
      <c r="IQ851" s="196"/>
      <c r="IR851" s="196"/>
      <c r="IS851" s="196"/>
      <c r="IT851" s="196"/>
      <c r="IU851" s="196"/>
      <c r="IV851" s="196"/>
      <c r="IW851" s="196"/>
      <c r="IX851" s="196"/>
      <c r="IY851" s="196"/>
      <c r="IZ851" s="196"/>
      <c r="JA851" s="196"/>
      <c r="JB851" s="196"/>
      <c r="JC851" s="196"/>
      <c r="JD851" s="196"/>
      <c r="JE851" s="196"/>
      <c r="JF851" s="196"/>
      <c r="JG851" s="196"/>
      <c r="JH851" s="196"/>
      <c r="JI851" s="196"/>
      <c r="JJ851" s="196"/>
      <c r="JK851" s="196"/>
      <c r="JL851" s="196"/>
      <c r="JM851" s="196"/>
      <c r="JN851" s="196"/>
      <c r="JO851" s="196"/>
      <c r="JP851" s="196"/>
      <c r="JQ851" s="196"/>
      <c r="JR851" s="196"/>
      <c r="JS851" s="196"/>
      <c r="JT851" s="196"/>
      <c r="JU851" s="196"/>
      <c r="JV851" s="196"/>
      <c r="JW851" s="196"/>
      <c r="JX851" s="196"/>
      <c r="JY851" s="196"/>
      <c r="JZ851" s="196"/>
      <c r="KA851" s="196"/>
      <c r="KB851" s="196"/>
      <c r="KC851" s="196"/>
      <c r="KD851" s="196"/>
      <c r="KE851" s="196"/>
      <c r="KF851" s="196"/>
      <c r="KG851" s="196"/>
      <c r="KH851" s="196"/>
      <c r="KI851" s="196"/>
      <c r="KJ851" s="196"/>
      <c r="KK851" s="196"/>
      <c r="KL851" s="196"/>
      <c r="KM851" s="196"/>
      <c r="KN851" s="196"/>
      <c r="KO851" s="196"/>
      <c r="KP851" s="196"/>
      <c r="KQ851" s="196"/>
      <c r="KR851" s="196"/>
      <c r="KS851" s="196"/>
      <c r="KT851" s="196"/>
      <c r="KU851" s="196"/>
      <c r="KV851" s="196"/>
      <c r="KW851" s="196"/>
      <c r="KX851" s="196"/>
      <c r="KY851" s="196"/>
      <c r="KZ851" s="196"/>
      <c r="LA851" s="196"/>
      <c r="LB851" s="196"/>
      <c r="LC851" s="196"/>
      <c r="LD851" s="196"/>
      <c r="LE851" s="196"/>
      <c r="LF851" s="196"/>
      <c r="LG851" s="196"/>
      <c r="LH851" s="196"/>
      <c r="LI851" s="196"/>
      <c r="LJ851" s="196"/>
      <c r="LK851" s="196"/>
      <c r="LL851" s="196"/>
      <c r="LM851" s="196"/>
      <c r="LN851" s="196"/>
      <c r="LO851" s="196"/>
      <c r="LP851" s="196"/>
      <c r="LQ851" s="196"/>
      <c r="LR851" s="196"/>
      <c r="LS851" s="196"/>
      <c r="LT851" s="196"/>
      <c r="LU851" s="196"/>
      <c r="LV851" s="196"/>
      <c r="LW851" s="196"/>
      <c r="LX851" s="196"/>
      <c r="LY851" s="196"/>
      <c r="LZ851" s="196"/>
      <c r="MA851" s="196"/>
      <c r="MB851" s="196"/>
      <c r="MC851" s="196"/>
      <c r="MD851" s="196"/>
      <c r="ME851" s="196"/>
      <c r="MF851" s="196"/>
      <c r="MG851" s="196"/>
      <c r="MH851" s="196"/>
      <c r="MI851" s="196"/>
      <c r="MJ851" s="196"/>
      <c r="MK851" s="196"/>
      <c r="ML851" s="196"/>
      <c r="MM851" s="196"/>
      <c r="MN851" s="196"/>
      <c r="MO851" s="196"/>
      <c r="MP851" s="196"/>
      <c r="MQ851" s="196"/>
      <c r="MR851" s="196"/>
      <c r="MS851" s="196"/>
      <c r="MT851" s="196"/>
      <c r="MU851" s="196"/>
      <c r="MV851" s="196"/>
      <c r="MW851" s="196"/>
      <c r="MX851" s="196"/>
      <c r="MY851" s="196"/>
      <c r="MZ851" s="196"/>
      <c r="NA851" s="196"/>
      <c r="NB851" s="196"/>
      <c r="NC851" s="196"/>
      <c r="ND851" s="196"/>
      <c r="NE851" s="196"/>
      <c r="NF851" s="196"/>
      <c r="NG851" s="196"/>
      <c r="NH851" s="196"/>
      <c r="NI851" s="196"/>
      <c r="NJ851" s="196"/>
      <c r="NK851" s="196"/>
      <c r="NL851" s="196"/>
      <c r="NM851" s="196"/>
      <c r="NN851" s="196"/>
      <c r="NO851" s="196"/>
      <c r="NP851" s="196"/>
      <c r="NQ851" s="196"/>
      <c r="NR851" s="196"/>
      <c r="NS851" s="196"/>
      <c r="NT851" s="196"/>
      <c r="NU851" s="196"/>
      <c r="NV851" s="196"/>
      <c r="NW851" s="196"/>
      <c r="NX851" s="196"/>
      <c r="NY851" s="196"/>
      <c r="NZ851" s="196"/>
      <c r="OA851" s="196"/>
      <c r="OB851" s="196"/>
      <c r="OC851" s="196"/>
      <c r="OD851" s="196"/>
      <c r="OE851" s="196"/>
      <c r="OF851" s="196"/>
      <c r="OG851" s="196"/>
      <c r="OH851" s="196"/>
      <c r="OI851" s="196"/>
      <c r="OJ851" s="196"/>
      <c r="OK851" s="196"/>
      <c r="OL851" s="196"/>
      <c r="AFC851" s="196"/>
      <c r="AFD851" s="196"/>
      <c r="AFE851" s="196"/>
      <c r="AFF851" s="196"/>
      <c r="AFG851" s="196"/>
      <c r="AFH851" s="196"/>
      <c r="AFI851" s="196"/>
      <c r="AFJ851" s="196"/>
      <c r="AFK851" s="196"/>
      <c r="AFL851" s="196"/>
      <c r="AFM851" s="196"/>
      <c r="AFN851" s="196"/>
      <c r="AFO851" s="196"/>
      <c r="AFP851" s="196"/>
      <c r="AFQ851" s="196"/>
      <c r="AFR851" s="196"/>
      <c r="AFS851" s="196"/>
      <c r="AFT851" s="196"/>
      <c r="AFU851" s="196"/>
      <c r="AFV851" s="196"/>
      <c r="AFW851" s="196"/>
      <c r="AFX851" s="196"/>
      <c r="AFY851" s="196"/>
      <c r="AFZ851" s="196"/>
      <c r="AGA851" s="196"/>
      <c r="AGB851" s="196"/>
      <c r="AGC851" s="196"/>
      <c r="AGD851" s="196"/>
      <c r="AGE851" s="196"/>
      <c r="AGF851" s="196"/>
      <c r="AGG851" s="196"/>
      <c r="AGH851" s="196"/>
      <c r="AGI851" s="196"/>
      <c r="AGJ851" s="196"/>
      <c r="AGK851" s="196"/>
      <c r="AGL851" s="196"/>
      <c r="AGM851" s="196"/>
      <c r="AGN851" s="196"/>
      <c r="AGO851" s="196"/>
      <c r="AGP851" s="196"/>
    </row>
    <row r="852" spans="1:874" ht="15.75" customHeight="1" x14ac:dyDescent="0.25">
      <c r="A852" s="196"/>
      <c r="B852" s="196"/>
      <c r="C852" s="196"/>
      <c r="D852" s="196"/>
      <c r="E852" s="196"/>
      <c r="F852" s="196"/>
      <c r="G852" s="196"/>
      <c r="H852" s="196"/>
      <c r="I852" s="208"/>
      <c r="J852" s="196"/>
      <c r="K852" s="196"/>
      <c r="L852" s="206"/>
      <c r="M852" s="196"/>
      <c r="N852" s="196"/>
      <c r="O852" s="196"/>
      <c r="P852" s="196"/>
      <c r="Q852" s="196"/>
      <c r="R852" s="196"/>
      <c r="S852" s="196"/>
      <c r="T852" s="196"/>
      <c r="U852" s="196"/>
      <c r="V852" s="196"/>
      <c r="W852" s="196"/>
      <c r="X852" s="196"/>
      <c r="Y852" s="196"/>
      <c r="Z852" s="196"/>
      <c r="AA852" s="196"/>
      <c r="AB852" s="196"/>
      <c r="AC852" s="196"/>
      <c r="AD852" s="196"/>
      <c r="AE852" s="196"/>
      <c r="AF852" s="196"/>
      <c r="AG852" s="196"/>
      <c r="AH852" s="196"/>
      <c r="AI852" s="196"/>
      <c r="AJ852" s="196"/>
      <c r="AK852" s="196"/>
      <c r="AL852" s="196"/>
      <c r="AM852" s="196"/>
      <c r="AN852" s="196"/>
      <c r="AO852" s="196"/>
      <c r="AP852" s="196"/>
      <c r="AQ852" s="196"/>
      <c r="AR852" s="196"/>
      <c r="AS852" s="196"/>
      <c r="AT852" s="196"/>
      <c r="AU852" s="196"/>
      <c r="AV852" s="196"/>
      <c r="AW852" s="196"/>
      <c r="AX852" s="196"/>
      <c r="AY852" s="196"/>
      <c r="AZ852" s="196"/>
      <c r="BA852" s="196"/>
      <c r="BB852" s="196"/>
      <c r="BC852" s="196"/>
      <c r="BD852" s="196"/>
      <c r="BE852" s="196"/>
      <c r="BF852" s="196"/>
      <c r="BG852" s="196"/>
      <c r="BH852" s="196"/>
      <c r="BI852" s="196"/>
      <c r="BJ852" s="196"/>
      <c r="BK852" s="196"/>
      <c r="BL852" s="196"/>
      <c r="BM852" s="196"/>
      <c r="BN852" s="196"/>
      <c r="BO852" s="196"/>
      <c r="BP852" s="196"/>
      <c r="BQ852" s="196"/>
      <c r="BR852" s="196"/>
      <c r="BS852" s="196"/>
      <c r="BT852" s="196"/>
      <c r="BU852" s="196"/>
      <c r="BV852" s="196"/>
      <c r="BW852" s="196"/>
      <c r="BX852" s="196"/>
      <c r="BY852" s="196"/>
      <c r="BZ852" s="196"/>
      <c r="CA852" s="196"/>
      <c r="CB852" s="196"/>
      <c r="CC852" s="196"/>
      <c r="CD852" s="196"/>
      <c r="CE852" s="196"/>
      <c r="CF852" s="196"/>
      <c r="CG852" s="196"/>
      <c r="CH852" s="196"/>
      <c r="CI852" s="196"/>
      <c r="CJ852" s="196"/>
      <c r="CK852" s="196"/>
      <c r="CL852" s="196"/>
      <c r="CM852" s="196"/>
      <c r="CN852" s="196"/>
      <c r="CO852" s="196"/>
      <c r="CP852" s="196"/>
      <c r="CQ852" s="196"/>
      <c r="CR852" s="196"/>
      <c r="CS852" s="196"/>
      <c r="CT852" s="196"/>
      <c r="CU852" s="196"/>
      <c r="CV852" s="196"/>
      <c r="CW852" s="196"/>
      <c r="CX852" s="196"/>
      <c r="CY852" s="196"/>
      <c r="CZ852" s="196"/>
      <c r="DA852" s="196"/>
      <c r="DB852" s="196"/>
      <c r="DC852" s="196"/>
      <c r="DD852" s="196"/>
      <c r="DE852" s="196"/>
      <c r="DF852" s="196"/>
      <c r="DG852" s="196"/>
      <c r="DH852" s="196"/>
      <c r="DI852" s="196"/>
      <c r="DJ852" s="196"/>
      <c r="DK852" s="196"/>
      <c r="DL852" s="196"/>
      <c r="DM852" s="196"/>
      <c r="DN852" s="196"/>
      <c r="DO852" s="196"/>
      <c r="DP852" s="196"/>
      <c r="DQ852" s="196"/>
      <c r="DR852" s="196"/>
      <c r="DS852" s="196"/>
      <c r="DT852" s="196"/>
      <c r="DU852" s="196"/>
      <c r="DV852" s="196"/>
      <c r="DW852" s="196"/>
      <c r="DX852" s="196"/>
      <c r="DY852" s="196"/>
      <c r="DZ852" s="196"/>
      <c r="EA852" s="196"/>
      <c r="EB852" s="196"/>
      <c r="EC852" s="196"/>
      <c r="ED852" s="196"/>
      <c r="EE852" s="196"/>
      <c r="EF852" s="196"/>
      <c r="EG852" s="196"/>
      <c r="EH852" s="196"/>
      <c r="EI852" s="196"/>
      <c r="EJ852" s="196"/>
      <c r="EK852" s="196"/>
      <c r="EL852" s="196"/>
      <c r="EM852" s="196"/>
      <c r="EN852" s="196"/>
      <c r="EO852" s="196"/>
      <c r="EP852" s="196"/>
      <c r="EQ852" s="196"/>
      <c r="ER852" s="196"/>
      <c r="ES852" s="196"/>
      <c r="ET852" s="196"/>
      <c r="EU852" s="196"/>
      <c r="EV852" s="196"/>
      <c r="EW852" s="196"/>
      <c r="EX852" s="196"/>
      <c r="EY852" s="196"/>
      <c r="EZ852" s="196"/>
      <c r="FA852" s="196"/>
      <c r="FB852" s="196"/>
      <c r="FC852" s="196"/>
      <c r="FD852" s="196"/>
      <c r="FE852" s="196"/>
      <c r="FF852" s="196"/>
      <c r="FG852" s="196"/>
      <c r="FH852" s="196"/>
      <c r="FI852" s="196"/>
      <c r="FJ852" s="196"/>
      <c r="FK852" s="196"/>
      <c r="FL852" s="196"/>
      <c r="FM852" s="196"/>
      <c r="FN852" s="196"/>
      <c r="FO852" s="196"/>
      <c r="FP852" s="196"/>
      <c r="FQ852" s="196"/>
      <c r="FR852" s="196"/>
      <c r="FS852" s="196"/>
      <c r="FT852" s="196"/>
      <c r="FU852" s="196"/>
      <c r="FV852" s="196"/>
      <c r="FW852" s="196"/>
      <c r="FX852" s="196"/>
      <c r="FY852" s="196"/>
      <c r="FZ852" s="196"/>
      <c r="GA852" s="196"/>
      <c r="GB852" s="196"/>
      <c r="GC852" s="196"/>
      <c r="GD852" s="196"/>
      <c r="GE852" s="196"/>
      <c r="GF852" s="196"/>
      <c r="GG852" s="196"/>
      <c r="GH852" s="196"/>
      <c r="GI852" s="196"/>
      <c r="GJ852" s="196"/>
      <c r="GK852" s="196"/>
      <c r="GL852" s="196"/>
      <c r="GM852" s="196"/>
      <c r="GN852" s="196"/>
      <c r="GO852" s="196"/>
      <c r="GP852" s="196"/>
      <c r="GQ852" s="196"/>
      <c r="GR852" s="196"/>
      <c r="GS852" s="196"/>
      <c r="GT852" s="196"/>
      <c r="GU852" s="196"/>
      <c r="GV852" s="196"/>
      <c r="GW852" s="196"/>
      <c r="GX852" s="196"/>
      <c r="GY852" s="196"/>
      <c r="GZ852" s="196"/>
      <c r="HA852" s="196"/>
      <c r="HB852" s="196"/>
      <c r="HC852" s="196"/>
      <c r="HD852" s="196"/>
      <c r="HE852" s="196"/>
      <c r="HF852" s="196"/>
      <c r="HG852" s="196"/>
      <c r="HH852" s="196"/>
      <c r="HI852" s="196"/>
      <c r="HJ852" s="196"/>
      <c r="HK852" s="196"/>
      <c r="HL852" s="196"/>
      <c r="HM852" s="196"/>
      <c r="HN852" s="196"/>
      <c r="HO852" s="196"/>
      <c r="HP852" s="196"/>
      <c r="HQ852" s="196"/>
      <c r="HR852" s="196"/>
      <c r="HS852" s="196"/>
      <c r="HT852" s="196"/>
      <c r="HU852" s="196"/>
      <c r="HV852" s="196"/>
      <c r="HW852" s="196"/>
      <c r="HX852" s="196"/>
      <c r="HY852" s="196"/>
      <c r="HZ852" s="196"/>
      <c r="IA852" s="196"/>
      <c r="IB852" s="196"/>
      <c r="IC852" s="196"/>
      <c r="ID852" s="196"/>
      <c r="IE852" s="196"/>
      <c r="IF852" s="196"/>
      <c r="IG852" s="196"/>
      <c r="IH852" s="196"/>
      <c r="II852" s="196"/>
      <c r="IJ852" s="196"/>
      <c r="IK852" s="196"/>
      <c r="IL852" s="196"/>
      <c r="IM852" s="196"/>
      <c r="IN852" s="196"/>
      <c r="IO852" s="196"/>
      <c r="IP852" s="196"/>
      <c r="IQ852" s="196"/>
      <c r="IR852" s="196"/>
      <c r="IS852" s="196"/>
      <c r="IT852" s="196"/>
      <c r="IU852" s="196"/>
      <c r="IV852" s="196"/>
      <c r="IW852" s="196"/>
      <c r="IX852" s="196"/>
      <c r="IY852" s="196"/>
      <c r="IZ852" s="196"/>
      <c r="JA852" s="196"/>
      <c r="JB852" s="196"/>
      <c r="JC852" s="196"/>
      <c r="JD852" s="196"/>
      <c r="JE852" s="196"/>
      <c r="JF852" s="196"/>
      <c r="JG852" s="196"/>
      <c r="JH852" s="196"/>
      <c r="JI852" s="196"/>
      <c r="JJ852" s="196"/>
      <c r="JK852" s="196"/>
      <c r="JL852" s="196"/>
      <c r="JM852" s="196"/>
      <c r="JN852" s="196"/>
      <c r="JO852" s="196"/>
      <c r="JP852" s="196"/>
      <c r="JQ852" s="196"/>
      <c r="JR852" s="196"/>
      <c r="JS852" s="196"/>
      <c r="JT852" s="196"/>
      <c r="JU852" s="196"/>
      <c r="JV852" s="196"/>
      <c r="JW852" s="196"/>
      <c r="JX852" s="196"/>
      <c r="JY852" s="196"/>
      <c r="JZ852" s="196"/>
      <c r="KA852" s="196"/>
      <c r="KB852" s="196"/>
      <c r="KC852" s="196"/>
      <c r="KD852" s="196"/>
      <c r="KE852" s="196"/>
      <c r="KF852" s="196"/>
      <c r="KG852" s="196"/>
      <c r="KH852" s="196"/>
      <c r="KI852" s="196"/>
      <c r="KJ852" s="196"/>
      <c r="KK852" s="196"/>
      <c r="KL852" s="196"/>
      <c r="KM852" s="196"/>
      <c r="KN852" s="196"/>
      <c r="KO852" s="196"/>
      <c r="KP852" s="196"/>
      <c r="KQ852" s="196"/>
      <c r="KR852" s="196"/>
      <c r="KS852" s="196"/>
      <c r="KT852" s="196"/>
      <c r="KU852" s="196"/>
      <c r="KV852" s="196"/>
      <c r="KW852" s="196"/>
      <c r="KX852" s="196"/>
      <c r="KY852" s="196"/>
      <c r="KZ852" s="196"/>
      <c r="LA852" s="196"/>
      <c r="LB852" s="196"/>
      <c r="LC852" s="196"/>
      <c r="LD852" s="196"/>
      <c r="LE852" s="196"/>
      <c r="LF852" s="196"/>
      <c r="LG852" s="196"/>
      <c r="LH852" s="196"/>
      <c r="LI852" s="196"/>
      <c r="LJ852" s="196"/>
      <c r="LK852" s="196"/>
      <c r="LL852" s="196"/>
      <c r="LM852" s="196"/>
      <c r="LN852" s="196"/>
      <c r="LO852" s="196"/>
      <c r="LP852" s="196"/>
      <c r="LQ852" s="196"/>
      <c r="LR852" s="196"/>
      <c r="LS852" s="196"/>
      <c r="LT852" s="196"/>
      <c r="LU852" s="196"/>
      <c r="LV852" s="196"/>
      <c r="LW852" s="196"/>
      <c r="LX852" s="196"/>
      <c r="LY852" s="196"/>
      <c r="LZ852" s="196"/>
      <c r="MA852" s="196"/>
      <c r="MB852" s="196"/>
      <c r="MC852" s="196"/>
      <c r="MD852" s="196"/>
      <c r="ME852" s="196"/>
      <c r="MF852" s="196"/>
      <c r="MG852" s="196"/>
      <c r="MH852" s="196"/>
      <c r="MI852" s="196"/>
      <c r="MJ852" s="196"/>
      <c r="MK852" s="196"/>
      <c r="ML852" s="196"/>
      <c r="MM852" s="196"/>
      <c r="MN852" s="196"/>
      <c r="MO852" s="196"/>
      <c r="MP852" s="196"/>
      <c r="MQ852" s="196"/>
      <c r="MR852" s="196"/>
      <c r="MS852" s="196"/>
      <c r="MT852" s="196"/>
      <c r="MU852" s="196"/>
      <c r="MV852" s="196"/>
      <c r="MW852" s="196"/>
      <c r="MX852" s="196"/>
      <c r="MY852" s="196"/>
      <c r="MZ852" s="196"/>
      <c r="NA852" s="196"/>
      <c r="NB852" s="196"/>
      <c r="NC852" s="196"/>
      <c r="ND852" s="196"/>
      <c r="NE852" s="196"/>
      <c r="NF852" s="196"/>
      <c r="NG852" s="196"/>
      <c r="NH852" s="196"/>
      <c r="NI852" s="196"/>
      <c r="NJ852" s="196"/>
      <c r="NK852" s="196"/>
      <c r="NL852" s="196"/>
      <c r="NM852" s="196"/>
      <c r="NN852" s="196"/>
      <c r="NO852" s="196"/>
      <c r="NP852" s="196"/>
      <c r="NQ852" s="196"/>
      <c r="NR852" s="196"/>
      <c r="NS852" s="196"/>
      <c r="NT852" s="196"/>
      <c r="NU852" s="196"/>
      <c r="NV852" s="196"/>
      <c r="NW852" s="196"/>
      <c r="NX852" s="196"/>
      <c r="NY852" s="196"/>
      <c r="NZ852" s="196"/>
      <c r="OA852" s="196"/>
      <c r="OB852" s="196"/>
      <c r="OC852" s="196"/>
      <c r="OD852" s="196"/>
      <c r="OE852" s="196"/>
      <c r="OF852" s="196"/>
      <c r="OG852" s="196"/>
      <c r="OH852" s="196"/>
      <c r="OI852" s="196"/>
      <c r="OJ852" s="196"/>
      <c r="OK852" s="196"/>
      <c r="OL852" s="196"/>
      <c r="AFC852" s="196"/>
      <c r="AFD852" s="196"/>
      <c r="AFE852" s="196"/>
      <c r="AFF852" s="196"/>
      <c r="AFG852" s="196"/>
      <c r="AFH852" s="196"/>
      <c r="AFI852" s="196"/>
      <c r="AFJ852" s="196"/>
      <c r="AFK852" s="196"/>
      <c r="AFL852" s="196"/>
      <c r="AFM852" s="196"/>
      <c r="AFN852" s="196"/>
      <c r="AFO852" s="196"/>
      <c r="AFP852" s="196"/>
      <c r="AFQ852" s="196"/>
      <c r="AFR852" s="196"/>
      <c r="AFS852" s="196"/>
      <c r="AFT852" s="196"/>
      <c r="AFU852" s="196"/>
      <c r="AFV852" s="196"/>
      <c r="AFW852" s="196"/>
      <c r="AFX852" s="196"/>
      <c r="AFY852" s="196"/>
      <c r="AFZ852" s="196"/>
      <c r="AGA852" s="196"/>
      <c r="AGB852" s="196"/>
      <c r="AGC852" s="196"/>
      <c r="AGD852" s="196"/>
      <c r="AGE852" s="196"/>
      <c r="AGF852" s="196"/>
      <c r="AGG852" s="196"/>
      <c r="AGH852" s="196"/>
      <c r="AGI852" s="196"/>
      <c r="AGJ852" s="196"/>
      <c r="AGK852" s="196"/>
      <c r="AGL852" s="196"/>
      <c r="AGM852" s="196"/>
      <c r="AGN852" s="196"/>
      <c r="AGO852" s="196"/>
      <c r="AGP852" s="196"/>
    </row>
    <row r="853" spans="1:874" ht="15.75" customHeight="1" x14ac:dyDescent="0.25">
      <c r="A853" s="196"/>
      <c r="B853" s="196"/>
      <c r="C853" s="196"/>
      <c r="D853" s="196"/>
      <c r="E853" s="196"/>
      <c r="F853" s="196"/>
      <c r="G853" s="196"/>
      <c r="H853" s="196"/>
      <c r="I853" s="208"/>
      <c r="J853" s="196"/>
      <c r="K853" s="196"/>
      <c r="L853" s="206"/>
      <c r="M853" s="196"/>
      <c r="N853" s="196"/>
      <c r="O853" s="196"/>
      <c r="P853" s="196"/>
      <c r="Q853" s="196"/>
      <c r="R853" s="196"/>
      <c r="S853" s="196"/>
      <c r="T853" s="196"/>
      <c r="U853" s="196"/>
      <c r="V853" s="196"/>
      <c r="W853" s="196"/>
      <c r="X853" s="196"/>
      <c r="Y853" s="196"/>
      <c r="Z853" s="196"/>
      <c r="AA853" s="196"/>
      <c r="AB853" s="196"/>
      <c r="AC853" s="196"/>
      <c r="AD853" s="196"/>
      <c r="AE853" s="196"/>
      <c r="AF853" s="196"/>
      <c r="AG853" s="196"/>
      <c r="AH853" s="196"/>
      <c r="AI853" s="196"/>
      <c r="AJ853" s="196"/>
      <c r="AK853" s="196"/>
      <c r="AL853" s="196"/>
      <c r="AM853" s="196"/>
      <c r="AN853" s="196"/>
      <c r="AO853" s="196"/>
      <c r="AP853" s="196"/>
      <c r="AQ853" s="196"/>
      <c r="AR853" s="196"/>
      <c r="AS853" s="196"/>
      <c r="AT853" s="196"/>
      <c r="AU853" s="196"/>
      <c r="AV853" s="196"/>
      <c r="AW853" s="196"/>
      <c r="AX853" s="196"/>
      <c r="AY853" s="196"/>
      <c r="AZ853" s="196"/>
      <c r="BA853" s="196"/>
      <c r="BB853" s="196"/>
      <c r="BC853" s="196"/>
      <c r="BD853" s="196"/>
      <c r="BE853" s="196"/>
      <c r="BF853" s="196"/>
      <c r="BG853" s="196"/>
      <c r="BH853" s="196"/>
      <c r="BI853" s="196"/>
      <c r="BJ853" s="196"/>
      <c r="BK853" s="196"/>
      <c r="BL853" s="196"/>
      <c r="BM853" s="196"/>
      <c r="BN853" s="196"/>
      <c r="BO853" s="196"/>
      <c r="BP853" s="196"/>
      <c r="BQ853" s="196"/>
      <c r="BR853" s="196"/>
      <c r="BS853" s="196"/>
      <c r="BT853" s="196"/>
      <c r="BU853" s="196"/>
      <c r="BV853" s="196"/>
      <c r="BW853" s="196"/>
      <c r="BX853" s="196"/>
      <c r="BY853" s="196"/>
      <c r="BZ853" s="196"/>
      <c r="CA853" s="196"/>
      <c r="CB853" s="196"/>
      <c r="CC853" s="196"/>
      <c r="CD853" s="196"/>
      <c r="CE853" s="196"/>
      <c r="CF853" s="196"/>
      <c r="CG853" s="196"/>
      <c r="CH853" s="196"/>
      <c r="CI853" s="196"/>
      <c r="CJ853" s="196"/>
      <c r="CK853" s="196"/>
      <c r="CL853" s="196"/>
      <c r="CM853" s="196"/>
      <c r="CN853" s="196"/>
      <c r="CO853" s="196"/>
      <c r="CP853" s="196"/>
      <c r="CQ853" s="196"/>
      <c r="CR853" s="196"/>
      <c r="CS853" s="196"/>
      <c r="CT853" s="196"/>
      <c r="CU853" s="196"/>
      <c r="CV853" s="196"/>
      <c r="CW853" s="196"/>
      <c r="CX853" s="196"/>
      <c r="CY853" s="196"/>
      <c r="CZ853" s="196"/>
      <c r="DA853" s="196"/>
      <c r="DB853" s="196"/>
      <c r="DC853" s="196"/>
      <c r="DD853" s="196"/>
      <c r="DE853" s="196"/>
      <c r="DF853" s="196"/>
      <c r="DG853" s="196"/>
      <c r="DH853" s="196"/>
      <c r="DI853" s="196"/>
      <c r="DJ853" s="196"/>
      <c r="DK853" s="196"/>
      <c r="DL853" s="196"/>
      <c r="DM853" s="196"/>
      <c r="DN853" s="196"/>
      <c r="DO853" s="196"/>
      <c r="DP853" s="196"/>
      <c r="DQ853" s="196"/>
      <c r="DR853" s="196"/>
      <c r="DS853" s="196"/>
      <c r="DT853" s="196"/>
      <c r="DU853" s="196"/>
      <c r="DV853" s="196"/>
      <c r="DW853" s="196"/>
      <c r="DX853" s="196"/>
      <c r="DY853" s="196"/>
      <c r="DZ853" s="196"/>
      <c r="EA853" s="196"/>
      <c r="EB853" s="196"/>
      <c r="EC853" s="196"/>
      <c r="ED853" s="196"/>
      <c r="EE853" s="196"/>
      <c r="EF853" s="196"/>
      <c r="EG853" s="196"/>
      <c r="EH853" s="196"/>
      <c r="EI853" s="196"/>
      <c r="EJ853" s="196"/>
      <c r="EK853" s="196"/>
      <c r="EL853" s="196"/>
      <c r="EM853" s="196"/>
      <c r="EN853" s="196"/>
      <c r="EO853" s="196"/>
      <c r="EP853" s="196"/>
      <c r="EQ853" s="196"/>
      <c r="ER853" s="196"/>
      <c r="ES853" s="196"/>
      <c r="ET853" s="196"/>
      <c r="EU853" s="196"/>
      <c r="EV853" s="196"/>
      <c r="EW853" s="196"/>
      <c r="EX853" s="196"/>
      <c r="EY853" s="196"/>
      <c r="EZ853" s="196"/>
      <c r="FA853" s="196"/>
      <c r="FB853" s="196"/>
      <c r="FC853" s="196"/>
      <c r="FD853" s="196"/>
      <c r="FE853" s="196"/>
      <c r="FF853" s="196"/>
      <c r="FG853" s="196"/>
      <c r="FH853" s="196"/>
      <c r="FI853" s="196"/>
      <c r="FJ853" s="196"/>
      <c r="FK853" s="196"/>
      <c r="FL853" s="196"/>
      <c r="FM853" s="196"/>
      <c r="FN853" s="196"/>
      <c r="FO853" s="196"/>
      <c r="FP853" s="196"/>
      <c r="FQ853" s="196"/>
      <c r="FR853" s="196"/>
      <c r="FS853" s="196"/>
      <c r="FT853" s="196"/>
      <c r="FU853" s="196"/>
      <c r="FV853" s="196"/>
      <c r="FW853" s="196"/>
      <c r="FX853" s="196"/>
      <c r="FY853" s="196"/>
      <c r="FZ853" s="196"/>
      <c r="GA853" s="196"/>
      <c r="GB853" s="196"/>
      <c r="GC853" s="196"/>
      <c r="GD853" s="196"/>
      <c r="GE853" s="196"/>
      <c r="GF853" s="196"/>
      <c r="GG853" s="196"/>
      <c r="GH853" s="196"/>
      <c r="GI853" s="196"/>
      <c r="GJ853" s="196"/>
      <c r="GK853" s="196"/>
      <c r="GL853" s="196"/>
      <c r="GM853" s="196"/>
      <c r="GN853" s="196"/>
      <c r="GO853" s="196"/>
      <c r="GP853" s="196"/>
      <c r="GQ853" s="196"/>
      <c r="GR853" s="196"/>
      <c r="GS853" s="196"/>
      <c r="GT853" s="196"/>
      <c r="GU853" s="196"/>
      <c r="GV853" s="196"/>
      <c r="GW853" s="196"/>
      <c r="GX853" s="196"/>
      <c r="GY853" s="196"/>
      <c r="GZ853" s="196"/>
      <c r="HA853" s="196"/>
      <c r="HB853" s="196"/>
      <c r="HC853" s="196"/>
      <c r="HD853" s="196"/>
      <c r="HE853" s="196"/>
      <c r="HF853" s="196"/>
      <c r="HG853" s="196"/>
      <c r="HH853" s="196"/>
      <c r="HI853" s="196"/>
      <c r="HJ853" s="196"/>
      <c r="HK853" s="196"/>
      <c r="HL853" s="196"/>
      <c r="HM853" s="196"/>
      <c r="HN853" s="196"/>
      <c r="HO853" s="196"/>
      <c r="HP853" s="196"/>
      <c r="HQ853" s="196"/>
      <c r="HR853" s="196"/>
      <c r="HS853" s="196"/>
      <c r="HT853" s="196"/>
      <c r="HU853" s="196"/>
      <c r="HV853" s="196"/>
      <c r="HW853" s="196"/>
      <c r="HX853" s="196"/>
      <c r="HY853" s="196"/>
      <c r="HZ853" s="196"/>
      <c r="IA853" s="196"/>
      <c r="IB853" s="196"/>
      <c r="IC853" s="196"/>
      <c r="ID853" s="196"/>
      <c r="IE853" s="196"/>
      <c r="IF853" s="196"/>
      <c r="IG853" s="196"/>
      <c r="IH853" s="196"/>
      <c r="II853" s="196"/>
      <c r="IJ853" s="196"/>
      <c r="IK853" s="196"/>
      <c r="IL853" s="196"/>
      <c r="IM853" s="196"/>
      <c r="IN853" s="196"/>
      <c r="IO853" s="196"/>
      <c r="IP853" s="196"/>
      <c r="IQ853" s="196"/>
      <c r="IR853" s="196"/>
      <c r="IS853" s="196"/>
      <c r="IT853" s="196"/>
      <c r="IU853" s="196"/>
      <c r="IV853" s="196"/>
      <c r="IW853" s="196"/>
      <c r="IX853" s="196"/>
      <c r="IY853" s="196"/>
      <c r="IZ853" s="196"/>
      <c r="JA853" s="196"/>
      <c r="JB853" s="196"/>
      <c r="JC853" s="196"/>
      <c r="JD853" s="196"/>
      <c r="JE853" s="196"/>
      <c r="JF853" s="196"/>
      <c r="JG853" s="196"/>
      <c r="JH853" s="196"/>
      <c r="JI853" s="196"/>
      <c r="JJ853" s="196"/>
      <c r="JK853" s="196"/>
      <c r="JL853" s="196"/>
      <c r="JM853" s="196"/>
      <c r="JN853" s="196"/>
      <c r="JO853" s="196"/>
      <c r="JP853" s="196"/>
      <c r="JQ853" s="196"/>
      <c r="JR853" s="196"/>
      <c r="JS853" s="196"/>
      <c r="JT853" s="196"/>
      <c r="JU853" s="196"/>
      <c r="JV853" s="196"/>
      <c r="JW853" s="196"/>
      <c r="JX853" s="196"/>
      <c r="JY853" s="196"/>
      <c r="JZ853" s="196"/>
      <c r="KA853" s="196"/>
      <c r="KB853" s="196"/>
      <c r="KC853" s="196"/>
      <c r="KD853" s="196"/>
      <c r="KE853" s="196"/>
      <c r="KF853" s="196"/>
      <c r="KG853" s="196"/>
      <c r="KH853" s="196"/>
      <c r="KI853" s="196"/>
      <c r="KJ853" s="196"/>
      <c r="KK853" s="196"/>
      <c r="KL853" s="196"/>
      <c r="KM853" s="196"/>
      <c r="KN853" s="196"/>
      <c r="KO853" s="196"/>
      <c r="KP853" s="196"/>
      <c r="KQ853" s="196"/>
      <c r="KR853" s="196"/>
      <c r="KS853" s="196"/>
      <c r="KT853" s="196"/>
      <c r="KU853" s="196"/>
      <c r="KV853" s="196"/>
      <c r="KW853" s="196"/>
      <c r="KX853" s="196"/>
      <c r="KY853" s="196"/>
      <c r="KZ853" s="196"/>
      <c r="LA853" s="196"/>
      <c r="LB853" s="196"/>
      <c r="LC853" s="196"/>
      <c r="LD853" s="196"/>
      <c r="LE853" s="196"/>
      <c r="LF853" s="196"/>
      <c r="LG853" s="196"/>
      <c r="LH853" s="196"/>
      <c r="LI853" s="196"/>
      <c r="LJ853" s="196"/>
      <c r="LK853" s="196"/>
      <c r="LL853" s="196"/>
      <c r="LM853" s="196"/>
      <c r="LN853" s="196"/>
      <c r="LO853" s="196"/>
      <c r="LP853" s="196"/>
      <c r="LQ853" s="196"/>
      <c r="LR853" s="196"/>
      <c r="LS853" s="196"/>
      <c r="LT853" s="196"/>
      <c r="LU853" s="196"/>
      <c r="LV853" s="196"/>
      <c r="LW853" s="196"/>
      <c r="LX853" s="196"/>
      <c r="LY853" s="196"/>
      <c r="LZ853" s="196"/>
      <c r="MA853" s="196"/>
      <c r="MB853" s="196"/>
      <c r="MC853" s="196"/>
      <c r="MD853" s="196"/>
      <c r="ME853" s="196"/>
      <c r="MF853" s="196"/>
      <c r="MG853" s="196"/>
      <c r="MH853" s="196"/>
      <c r="MI853" s="196"/>
      <c r="MJ853" s="196"/>
      <c r="MK853" s="196"/>
      <c r="ML853" s="196"/>
      <c r="MM853" s="196"/>
      <c r="MN853" s="196"/>
      <c r="MO853" s="196"/>
      <c r="MP853" s="196"/>
      <c r="MQ853" s="196"/>
      <c r="MR853" s="196"/>
      <c r="MS853" s="196"/>
      <c r="MT853" s="196"/>
      <c r="MU853" s="196"/>
      <c r="MV853" s="196"/>
      <c r="MW853" s="196"/>
      <c r="MX853" s="196"/>
      <c r="MY853" s="196"/>
      <c r="MZ853" s="196"/>
      <c r="NA853" s="196"/>
      <c r="NB853" s="196"/>
      <c r="NC853" s="196"/>
      <c r="ND853" s="196"/>
      <c r="NE853" s="196"/>
      <c r="NF853" s="196"/>
      <c r="NG853" s="196"/>
      <c r="NH853" s="196"/>
      <c r="NI853" s="196"/>
      <c r="NJ853" s="196"/>
      <c r="NK853" s="196"/>
      <c r="NL853" s="196"/>
      <c r="NM853" s="196"/>
      <c r="NN853" s="196"/>
      <c r="NO853" s="196"/>
      <c r="NP853" s="196"/>
      <c r="NQ853" s="196"/>
      <c r="NR853" s="196"/>
      <c r="NS853" s="196"/>
      <c r="NT853" s="196"/>
      <c r="NU853" s="196"/>
      <c r="NV853" s="196"/>
      <c r="NW853" s="196"/>
      <c r="NX853" s="196"/>
      <c r="NY853" s="196"/>
      <c r="NZ853" s="196"/>
      <c r="OA853" s="196"/>
      <c r="OB853" s="196"/>
      <c r="OC853" s="196"/>
      <c r="OD853" s="196"/>
      <c r="OE853" s="196"/>
      <c r="OF853" s="196"/>
      <c r="OG853" s="196"/>
      <c r="OH853" s="196"/>
      <c r="OI853" s="196"/>
      <c r="OJ853" s="196"/>
      <c r="OK853" s="196"/>
      <c r="OL853" s="196"/>
      <c r="AFC853" s="196"/>
      <c r="AFD853" s="196"/>
      <c r="AFE853" s="196"/>
      <c r="AFF853" s="196"/>
      <c r="AFG853" s="196"/>
      <c r="AFH853" s="196"/>
      <c r="AFI853" s="196"/>
      <c r="AFJ853" s="196"/>
      <c r="AFK853" s="196"/>
      <c r="AFL853" s="196"/>
      <c r="AFM853" s="196"/>
      <c r="AFN853" s="196"/>
      <c r="AFO853" s="196"/>
      <c r="AFP853" s="196"/>
      <c r="AFQ853" s="196"/>
      <c r="AFR853" s="196"/>
      <c r="AFS853" s="196"/>
      <c r="AFT853" s="196"/>
      <c r="AFU853" s="196"/>
      <c r="AFV853" s="196"/>
      <c r="AFW853" s="196"/>
      <c r="AFX853" s="196"/>
      <c r="AFY853" s="196"/>
      <c r="AFZ853" s="196"/>
      <c r="AGA853" s="196"/>
      <c r="AGB853" s="196"/>
      <c r="AGC853" s="196"/>
      <c r="AGD853" s="196"/>
      <c r="AGE853" s="196"/>
      <c r="AGF853" s="196"/>
      <c r="AGG853" s="196"/>
      <c r="AGH853" s="196"/>
      <c r="AGI853" s="196"/>
      <c r="AGJ853" s="196"/>
      <c r="AGK853" s="196"/>
      <c r="AGL853" s="196"/>
      <c r="AGM853" s="196"/>
      <c r="AGN853" s="196"/>
      <c r="AGO853" s="196"/>
      <c r="AGP853" s="196"/>
    </row>
    <row r="854" spans="1:874" ht="15.75" customHeight="1" x14ac:dyDescent="0.25">
      <c r="A854" s="196"/>
      <c r="B854" s="196"/>
      <c r="C854" s="196"/>
      <c r="D854" s="196"/>
      <c r="E854" s="196"/>
      <c r="F854" s="196"/>
      <c r="G854" s="196"/>
      <c r="H854" s="196"/>
      <c r="I854" s="208"/>
      <c r="J854" s="196"/>
      <c r="K854" s="196"/>
      <c r="L854" s="206"/>
      <c r="M854" s="196"/>
      <c r="N854" s="196"/>
      <c r="O854" s="196"/>
      <c r="P854" s="196"/>
      <c r="Q854" s="196"/>
      <c r="R854" s="196"/>
      <c r="S854" s="196"/>
      <c r="T854" s="196"/>
      <c r="U854" s="196"/>
      <c r="V854" s="196"/>
      <c r="W854" s="196"/>
      <c r="X854" s="196"/>
      <c r="Y854" s="196"/>
      <c r="Z854" s="196"/>
      <c r="AA854" s="196"/>
      <c r="AB854" s="196"/>
      <c r="AC854" s="196"/>
      <c r="AD854" s="196"/>
      <c r="AE854" s="196"/>
      <c r="AF854" s="196"/>
      <c r="AG854" s="196"/>
      <c r="AH854" s="196"/>
      <c r="AI854" s="196"/>
      <c r="AJ854" s="196"/>
      <c r="AK854" s="196"/>
      <c r="AL854" s="196"/>
      <c r="AM854" s="196"/>
      <c r="AN854" s="196"/>
      <c r="AO854" s="196"/>
      <c r="AP854" s="196"/>
      <c r="AQ854" s="196"/>
      <c r="AR854" s="196"/>
      <c r="AS854" s="196"/>
      <c r="AT854" s="196"/>
      <c r="AU854" s="196"/>
      <c r="AV854" s="196"/>
      <c r="AW854" s="196"/>
      <c r="AX854" s="196"/>
      <c r="AY854" s="196"/>
      <c r="AZ854" s="196"/>
      <c r="BA854" s="196"/>
      <c r="BB854" s="196"/>
      <c r="BC854" s="196"/>
      <c r="BD854" s="196"/>
      <c r="BE854" s="196"/>
      <c r="BF854" s="196"/>
      <c r="BG854" s="196"/>
      <c r="BH854" s="196"/>
      <c r="BI854" s="196"/>
      <c r="BJ854" s="196"/>
      <c r="BK854" s="196"/>
      <c r="BL854" s="196"/>
      <c r="BM854" s="196"/>
      <c r="BN854" s="196"/>
      <c r="BO854" s="196"/>
      <c r="BP854" s="196"/>
      <c r="BQ854" s="196"/>
      <c r="BR854" s="196"/>
      <c r="BS854" s="196"/>
      <c r="BT854" s="196"/>
      <c r="BU854" s="196"/>
      <c r="BV854" s="196"/>
      <c r="BW854" s="196"/>
      <c r="BX854" s="196"/>
      <c r="BY854" s="196"/>
      <c r="BZ854" s="196"/>
      <c r="CA854" s="196"/>
      <c r="CB854" s="196"/>
      <c r="CC854" s="196"/>
      <c r="CD854" s="196"/>
      <c r="CE854" s="196"/>
      <c r="CF854" s="196"/>
      <c r="CG854" s="196"/>
      <c r="CH854" s="196"/>
      <c r="CI854" s="196"/>
      <c r="CJ854" s="196"/>
      <c r="CK854" s="196"/>
      <c r="CL854" s="196"/>
      <c r="CM854" s="196"/>
      <c r="CN854" s="196"/>
      <c r="CO854" s="196"/>
      <c r="CP854" s="196"/>
      <c r="CQ854" s="196"/>
      <c r="CR854" s="196"/>
      <c r="CS854" s="196"/>
      <c r="CT854" s="196"/>
      <c r="CU854" s="196"/>
      <c r="CV854" s="196"/>
      <c r="CW854" s="196"/>
      <c r="CX854" s="196"/>
      <c r="CY854" s="196"/>
      <c r="CZ854" s="196"/>
      <c r="DA854" s="196"/>
      <c r="DB854" s="196"/>
      <c r="DC854" s="196"/>
      <c r="DD854" s="196"/>
      <c r="DE854" s="196"/>
      <c r="DF854" s="196"/>
      <c r="DG854" s="196"/>
      <c r="DH854" s="196"/>
      <c r="DI854" s="196"/>
      <c r="DJ854" s="196"/>
      <c r="DK854" s="196"/>
      <c r="DL854" s="196"/>
      <c r="DM854" s="196"/>
      <c r="DN854" s="196"/>
      <c r="DO854" s="196"/>
      <c r="DP854" s="196"/>
      <c r="DQ854" s="196"/>
      <c r="DR854" s="196"/>
      <c r="DS854" s="196"/>
      <c r="DT854" s="196"/>
      <c r="DU854" s="196"/>
      <c r="DV854" s="196"/>
      <c r="DW854" s="196"/>
      <c r="DX854" s="196"/>
      <c r="DY854" s="196"/>
      <c r="DZ854" s="196"/>
      <c r="EA854" s="196"/>
      <c r="EB854" s="196"/>
      <c r="EC854" s="196"/>
      <c r="ED854" s="196"/>
      <c r="EE854" s="196"/>
      <c r="EF854" s="196"/>
      <c r="EG854" s="196"/>
      <c r="EH854" s="196"/>
      <c r="EI854" s="196"/>
      <c r="EJ854" s="196"/>
      <c r="EK854" s="196"/>
      <c r="EL854" s="196"/>
      <c r="EM854" s="196"/>
      <c r="EN854" s="196"/>
      <c r="EO854" s="196"/>
      <c r="EP854" s="196"/>
      <c r="EQ854" s="196"/>
      <c r="ER854" s="196"/>
      <c r="ES854" s="196"/>
      <c r="ET854" s="196"/>
      <c r="EU854" s="196"/>
      <c r="EV854" s="196"/>
      <c r="EW854" s="196"/>
      <c r="EX854" s="196"/>
      <c r="EY854" s="196"/>
      <c r="EZ854" s="196"/>
      <c r="FA854" s="196"/>
      <c r="FB854" s="196"/>
      <c r="FC854" s="196"/>
      <c r="FD854" s="196"/>
      <c r="FE854" s="196"/>
      <c r="FF854" s="196"/>
      <c r="FG854" s="196"/>
      <c r="FH854" s="196"/>
      <c r="FI854" s="196"/>
      <c r="FJ854" s="196"/>
      <c r="FK854" s="196"/>
      <c r="FL854" s="196"/>
      <c r="FM854" s="196"/>
      <c r="FN854" s="196"/>
      <c r="FO854" s="196"/>
      <c r="FP854" s="196"/>
      <c r="FQ854" s="196"/>
      <c r="FR854" s="196"/>
      <c r="FS854" s="196"/>
      <c r="FT854" s="196"/>
      <c r="FU854" s="196"/>
      <c r="FV854" s="196"/>
      <c r="FW854" s="196"/>
      <c r="FX854" s="196"/>
      <c r="FY854" s="196"/>
      <c r="FZ854" s="196"/>
      <c r="GA854" s="196"/>
      <c r="GB854" s="196"/>
      <c r="GC854" s="196"/>
      <c r="GD854" s="196"/>
      <c r="GE854" s="196"/>
      <c r="GF854" s="196"/>
      <c r="GG854" s="196"/>
      <c r="GH854" s="196"/>
      <c r="GI854" s="196"/>
      <c r="GJ854" s="196"/>
      <c r="GK854" s="196"/>
      <c r="GL854" s="196"/>
      <c r="GM854" s="196"/>
      <c r="GN854" s="196"/>
      <c r="GO854" s="196"/>
      <c r="GP854" s="196"/>
      <c r="GQ854" s="196"/>
      <c r="GR854" s="196"/>
      <c r="GS854" s="196"/>
      <c r="GT854" s="196"/>
      <c r="GU854" s="196"/>
      <c r="GV854" s="196"/>
      <c r="GW854" s="196"/>
      <c r="GX854" s="196"/>
      <c r="GY854" s="196"/>
      <c r="GZ854" s="196"/>
      <c r="HA854" s="196"/>
      <c r="HB854" s="196"/>
      <c r="HC854" s="196"/>
      <c r="HD854" s="196"/>
      <c r="HE854" s="196"/>
      <c r="HF854" s="196"/>
      <c r="HG854" s="196"/>
      <c r="HH854" s="196"/>
      <c r="HI854" s="196"/>
      <c r="HJ854" s="196"/>
      <c r="HK854" s="196"/>
      <c r="HL854" s="196"/>
      <c r="HM854" s="196"/>
      <c r="HN854" s="196"/>
      <c r="HO854" s="196"/>
      <c r="HP854" s="196"/>
      <c r="HQ854" s="196"/>
      <c r="HR854" s="196"/>
      <c r="HS854" s="196"/>
      <c r="HT854" s="196"/>
      <c r="HU854" s="196"/>
      <c r="HV854" s="196"/>
      <c r="HW854" s="196"/>
      <c r="HX854" s="196"/>
      <c r="HY854" s="196"/>
      <c r="HZ854" s="196"/>
      <c r="IA854" s="196"/>
      <c r="IB854" s="196"/>
      <c r="IC854" s="196"/>
      <c r="ID854" s="196"/>
      <c r="IE854" s="196"/>
      <c r="IF854" s="196"/>
      <c r="IG854" s="196"/>
      <c r="IH854" s="196"/>
      <c r="II854" s="196"/>
      <c r="IJ854" s="196"/>
      <c r="IK854" s="196"/>
      <c r="IL854" s="196"/>
      <c r="IM854" s="196"/>
      <c r="IN854" s="196"/>
      <c r="IO854" s="196"/>
      <c r="IP854" s="196"/>
      <c r="IQ854" s="196"/>
      <c r="IR854" s="196"/>
      <c r="IS854" s="196"/>
      <c r="IT854" s="196"/>
      <c r="IU854" s="196"/>
      <c r="IV854" s="196"/>
      <c r="IW854" s="196"/>
      <c r="IX854" s="196"/>
      <c r="IY854" s="196"/>
      <c r="IZ854" s="196"/>
      <c r="JA854" s="196"/>
      <c r="JB854" s="196"/>
      <c r="JC854" s="196"/>
      <c r="JD854" s="196"/>
      <c r="JE854" s="196"/>
      <c r="JF854" s="196"/>
      <c r="JG854" s="196"/>
      <c r="JH854" s="196"/>
      <c r="JI854" s="196"/>
      <c r="JJ854" s="196"/>
      <c r="JK854" s="196"/>
      <c r="JL854" s="196"/>
      <c r="JM854" s="196"/>
      <c r="JN854" s="196"/>
      <c r="JO854" s="196"/>
      <c r="JP854" s="196"/>
      <c r="JQ854" s="196"/>
      <c r="JR854" s="196"/>
      <c r="JS854" s="196"/>
      <c r="JT854" s="196"/>
      <c r="JU854" s="196"/>
      <c r="JV854" s="196"/>
      <c r="JW854" s="196"/>
      <c r="JX854" s="196"/>
      <c r="JY854" s="196"/>
      <c r="JZ854" s="196"/>
      <c r="KA854" s="196"/>
      <c r="KB854" s="196"/>
      <c r="KC854" s="196"/>
      <c r="KD854" s="196"/>
      <c r="KE854" s="196"/>
      <c r="KF854" s="196"/>
      <c r="KG854" s="196"/>
      <c r="KH854" s="196"/>
      <c r="KI854" s="196"/>
      <c r="KJ854" s="196"/>
      <c r="KK854" s="196"/>
      <c r="KL854" s="196"/>
      <c r="KM854" s="196"/>
      <c r="KN854" s="196"/>
      <c r="KO854" s="196"/>
      <c r="KP854" s="196"/>
      <c r="KQ854" s="196"/>
      <c r="KR854" s="196"/>
      <c r="KS854" s="196"/>
      <c r="KT854" s="196"/>
      <c r="KU854" s="196"/>
      <c r="KV854" s="196"/>
      <c r="KW854" s="196"/>
      <c r="KX854" s="196"/>
      <c r="KY854" s="196"/>
      <c r="KZ854" s="196"/>
      <c r="LA854" s="196"/>
      <c r="LB854" s="196"/>
      <c r="LC854" s="196"/>
      <c r="LD854" s="196"/>
      <c r="LE854" s="196"/>
      <c r="LF854" s="196"/>
      <c r="LG854" s="196"/>
      <c r="LH854" s="196"/>
      <c r="LI854" s="196"/>
      <c r="LJ854" s="196"/>
      <c r="LK854" s="196"/>
      <c r="LL854" s="196"/>
      <c r="LM854" s="196"/>
      <c r="LN854" s="196"/>
      <c r="LO854" s="196"/>
      <c r="LP854" s="196"/>
      <c r="LQ854" s="196"/>
      <c r="LR854" s="196"/>
      <c r="LS854" s="196"/>
      <c r="LT854" s="196"/>
      <c r="LU854" s="196"/>
      <c r="LV854" s="196"/>
      <c r="LW854" s="196"/>
      <c r="LX854" s="196"/>
      <c r="LY854" s="196"/>
      <c r="LZ854" s="196"/>
      <c r="MA854" s="196"/>
      <c r="MB854" s="196"/>
      <c r="MC854" s="196"/>
      <c r="MD854" s="196"/>
      <c r="ME854" s="196"/>
      <c r="MF854" s="196"/>
      <c r="MG854" s="196"/>
      <c r="MH854" s="196"/>
      <c r="MI854" s="196"/>
      <c r="MJ854" s="196"/>
      <c r="MK854" s="196"/>
      <c r="ML854" s="196"/>
      <c r="MM854" s="196"/>
      <c r="MN854" s="196"/>
      <c r="MO854" s="196"/>
      <c r="MP854" s="196"/>
      <c r="MQ854" s="196"/>
      <c r="MR854" s="196"/>
      <c r="MS854" s="196"/>
      <c r="MT854" s="196"/>
      <c r="MU854" s="196"/>
      <c r="MV854" s="196"/>
      <c r="MW854" s="196"/>
      <c r="MX854" s="196"/>
      <c r="MY854" s="196"/>
      <c r="MZ854" s="196"/>
      <c r="NA854" s="196"/>
      <c r="NB854" s="196"/>
      <c r="NC854" s="196"/>
      <c r="ND854" s="196"/>
      <c r="NE854" s="196"/>
      <c r="NF854" s="196"/>
      <c r="NG854" s="196"/>
      <c r="NH854" s="196"/>
      <c r="NI854" s="196"/>
      <c r="NJ854" s="196"/>
      <c r="NK854" s="196"/>
      <c r="NL854" s="196"/>
      <c r="NM854" s="196"/>
      <c r="NN854" s="196"/>
      <c r="NO854" s="196"/>
      <c r="NP854" s="196"/>
      <c r="NQ854" s="196"/>
      <c r="NR854" s="196"/>
      <c r="NS854" s="196"/>
      <c r="NT854" s="196"/>
      <c r="NU854" s="196"/>
      <c r="NV854" s="196"/>
      <c r="NW854" s="196"/>
      <c r="NX854" s="196"/>
      <c r="NY854" s="196"/>
      <c r="NZ854" s="196"/>
      <c r="OA854" s="196"/>
      <c r="OB854" s="196"/>
      <c r="OC854" s="196"/>
      <c r="OD854" s="196"/>
      <c r="OE854" s="196"/>
      <c r="OF854" s="196"/>
      <c r="OG854" s="196"/>
      <c r="OH854" s="196"/>
      <c r="OI854" s="196"/>
      <c r="OJ854" s="196"/>
      <c r="OK854" s="196"/>
      <c r="OL854" s="196"/>
      <c r="AFC854" s="196"/>
      <c r="AFD854" s="196"/>
      <c r="AFE854" s="196"/>
      <c r="AFF854" s="196"/>
      <c r="AFG854" s="196"/>
      <c r="AFH854" s="196"/>
      <c r="AFI854" s="196"/>
      <c r="AFJ854" s="196"/>
      <c r="AFK854" s="196"/>
      <c r="AFL854" s="196"/>
      <c r="AFM854" s="196"/>
      <c r="AFN854" s="196"/>
      <c r="AFO854" s="196"/>
      <c r="AFP854" s="196"/>
      <c r="AFQ854" s="196"/>
      <c r="AFR854" s="196"/>
      <c r="AFS854" s="196"/>
      <c r="AFT854" s="196"/>
      <c r="AFU854" s="196"/>
      <c r="AFV854" s="196"/>
      <c r="AFW854" s="196"/>
      <c r="AFX854" s="196"/>
      <c r="AFY854" s="196"/>
      <c r="AFZ854" s="196"/>
      <c r="AGA854" s="196"/>
      <c r="AGB854" s="196"/>
      <c r="AGC854" s="196"/>
      <c r="AGD854" s="196"/>
      <c r="AGE854" s="196"/>
      <c r="AGF854" s="196"/>
      <c r="AGG854" s="196"/>
      <c r="AGH854" s="196"/>
      <c r="AGI854" s="196"/>
      <c r="AGJ854" s="196"/>
      <c r="AGK854" s="196"/>
      <c r="AGL854" s="196"/>
      <c r="AGM854" s="196"/>
      <c r="AGN854" s="196"/>
      <c r="AGO854" s="196"/>
      <c r="AGP854" s="196"/>
    </row>
    <row r="855" spans="1:874" ht="15.75" customHeight="1" x14ac:dyDescent="0.25">
      <c r="A855" s="196"/>
      <c r="B855" s="196"/>
      <c r="C855" s="196"/>
      <c r="D855" s="196"/>
      <c r="E855" s="196"/>
      <c r="F855" s="196"/>
      <c r="G855" s="196"/>
      <c r="H855" s="196"/>
      <c r="I855" s="208"/>
      <c r="J855" s="196"/>
      <c r="K855" s="196"/>
      <c r="L855" s="206"/>
      <c r="M855" s="196"/>
      <c r="N855" s="196"/>
      <c r="O855" s="196"/>
      <c r="P855" s="196"/>
      <c r="Q855" s="196"/>
      <c r="R855" s="196"/>
      <c r="S855" s="196"/>
      <c r="T855" s="196"/>
      <c r="U855" s="196"/>
      <c r="V855" s="196"/>
      <c r="W855" s="196"/>
      <c r="X855" s="196"/>
      <c r="Y855" s="196"/>
      <c r="Z855" s="196"/>
      <c r="AA855" s="196"/>
      <c r="AB855" s="196"/>
      <c r="AC855" s="196"/>
      <c r="AD855" s="196"/>
      <c r="AE855" s="196"/>
      <c r="AF855" s="196"/>
      <c r="AG855" s="196"/>
      <c r="AH855" s="196"/>
      <c r="AI855" s="196"/>
      <c r="AJ855" s="196"/>
      <c r="AK855" s="196"/>
      <c r="AL855" s="196"/>
      <c r="AM855" s="196"/>
      <c r="AN855" s="196"/>
      <c r="AO855" s="196"/>
      <c r="AP855" s="196"/>
      <c r="AQ855" s="196"/>
      <c r="AR855" s="196"/>
      <c r="AS855" s="196"/>
      <c r="AT855" s="196"/>
      <c r="AU855" s="196"/>
      <c r="AV855" s="196"/>
      <c r="AW855" s="196"/>
      <c r="AX855" s="196"/>
      <c r="AY855" s="196"/>
      <c r="AZ855" s="196"/>
      <c r="BA855" s="196"/>
      <c r="BB855" s="196"/>
      <c r="BC855" s="196"/>
      <c r="BD855" s="196"/>
      <c r="BE855" s="196"/>
      <c r="BF855" s="196"/>
      <c r="BG855" s="196"/>
      <c r="BH855" s="196"/>
      <c r="BI855" s="196"/>
      <c r="BJ855" s="196"/>
      <c r="BK855" s="196"/>
      <c r="BL855" s="196"/>
      <c r="BM855" s="196"/>
      <c r="BN855" s="196"/>
      <c r="BO855" s="196"/>
      <c r="BP855" s="196"/>
      <c r="BQ855" s="196"/>
      <c r="BR855" s="196"/>
      <c r="BS855" s="196"/>
      <c r="BT855" s="196"/>
      <c r="BU855" s="196"/>
      <c r="BV855" s="196"/>
      <c r="BW855" s="196"/>
      <c r="BX855" s="196"/>
      <c r="BY855" s="196"/>
      <c r="BZ855" s="196"/>
      <c r="CA855" s="196"/>
      <c r="CB855" s="196"/>
      <c r="CC855" s="196"/>
      <c r="CD855" s="196"/>
      <c r="CE855" s="196"/>
      <c r="CF855" s="196"/>
      <c r="CG855" s="196"/>
      <c r="CH855" s="196"/>
      <c r="CI855" s="196"/>
      <c r="CJ855" s="196"/>
      <c r="CK855" s="196"/>
      <c r="CL855" s="196"/>
      <c r="CM855" s="196"/>
      <c r="CN855" s="196"/>
      <c r="CO855" s="196"/>
      <c r="CP855" s="196"/>
      <c r="CQ855" s="196"/>
      <c r="CR855" s="196"/>
      <c r="CS855" s="196"/>
      <c r="CT855" s="196"/>
      <c r="CU855" s="196"/>
      <c r="CV855" s="196"/>
      <c r="CW855" s="196"/>
      <c r="CX855" s="196"/>
      <c r="CY855" s="196"/>
      <c r="CZ855" s="196"/>
      <c r="DA855" s="196"/>
      <c r="DB855" s="196"/>
      <c r="DC855" s="196"/>
      <c r="DD855" s="196"/>
      <c r="DE855" s="196"/>
      <c r="DF855" s="196"/>
      <c r="DG855" s="196"/>
      <c r="DH855" s="196"/>
      <c r="DI855" s="196"/>
      <c r="DJ855" s="196"/>
      <c r="DK855" s="196"/>
      <c r="DL855" s="196"/>
      <c r="DM855" s="196"/>
      <c r="DN855" s="196"/>
      <c r="DO855" s="196"/>
      <c r="DP855" s="196"/>
      <c r="DQ855" s="196"/>
      <c r="DR855" s="196"/>
      <c r="DS855" s="196"/>
      <c r="DT855" s="196"/>
      <c r="DU855" s="196"/>
      <c r="DV855" s="196"/>
      <c r="DW855" s="196"/>
      <c r="DX855" s="196"/>
      <c r="DY855" s="196"/>
      <c r="DZ855" s="196"/>
      <c r="EA855" s="196"/>
      <c r="EB855" s="196"/>
      <c r="EC855" s="196"/>
      <c r="ED855" s="196"/>
      <c r="EE855" s="196"/>
      <c r="EF855" s="196"/>
      <c r="EG855" s="196"/>
      <c r="EH855" s="196"/>
      <c r="EI855" s="196"/>
      <c r="EJ855" s="196"/>
      <c r="EK855" s="196"/>
      <c r="EL855" s="196"/>
      <c r="EM855" s="196"/>
      <c r="EN855" s="196"/>
      <c r="EO855" s="196"/>
      <c r="EP855" s="196"/>
      <c r="EQ855" s="196"/>
      <c r="ER855" s="196"/>
      <c r="ES855" s="196"/>
      <c r="ET855" s="196"/>
      <c r="EU855" s="196"/>
      <c r="EV855" s="196"/>
      <c r="EW855" s="196"/>
      <c r="EX855" s="196"/>
      <c r="EY855" s="196"/>
      <c r="EZ855" s="196"/>
      <c r="FA855" s="196"/>
      <c r="FB855" s="196"/>
      <c r="FC855" s="196"/>
      <c r="FD855" s="196"/>
      <c r="FE855" s="196"/>
      <c r="FF855" s="196"/>
      <c r="FG855" s="196"/>
      <c r="FH855" s="196"/>
      <c r="FI855" s="196"/>
      <c r="FJ855" s="196"/>
      <c r="FK855" s="196"/>
      <c r="FL855" s="196"/>
      <c r="FM855" s="196"/>
      <c r="FN855" s="196"/>
      <c r="FO855" s="196"/>
      <c r="FP855" s="196"/>
      <c r="FQ855" s="196"/>
      <c r="FR855" s="196"/>
      <c r="FS855" s="196"/>
      <c r="FT855" s="196"/>
      <c r="FU855" s="196"/>
      <c r="FV855" s="196"/>
      <c r="FW855" s="196"/>
      <c r="FX855" s="196"/>
      <c r="FY855" s="196"/>
      <c r="FZ855" s="196"/>
      <c r="GA855" s="196"/>
      <c r="GB855" s="196"/>
      <c r="GC855" s="196"/>
      <c r="GD855" s="196"/>
      <c r="GE855" s="196"/>
      <c r="GF855" s="196"/>
      <c r="GG855" s="196"/>
      <c r="GH855" s="196"/>
      <c r="GI855" s="196"/>
      <c r="GJ855" s="196"/>
      <c r="GK855" s="196"/>
      <c r="GL855" s="196"/>
      <c r="GM855" s="196"/>
      <c r="GN855" s="196"/>
      <c r="GO855" s="196"/>
      <c r="GP855" s="196"/>
      <c r="GQ855" s="196"/>
      <c r="GR855" s="196"/>
      <c r="GS855" s="196"/>
      <c r="GT855" s="196"/>
      <c r="GU855" s="196"/>
      <c r="GV855" s="196"/>
      <c r="GW855" s="196"/>
      <c r="GX855" s="196"/>
      <c r="GY855" s="196"/>
      <c r="GZ855" s="196"/>
      <c r="HA855" s="196"/>
      <c r="HB855" s="196"/>
      <c r="HC855" s="196"/>
      <c r="HD855" s="196"/>
      <c r="HE855" s="196"/>
      <c r="HF855" s="196"/>
      <c r="HG855" s="196"/>
      <c r="HH855" s="196"/>
      <c r="HI855" s="196"/>
      <c r="HJ855" s="196"/>
      <c r="HK855" s="196"/>
      <c r="HL855" s="196"/>
      <c r="HM855" s="196"/>
      <c r="HN855" s="196"/>
      <c r="HO855" s="196"/>
      <c r="HP855" s="196"/>
      <c r="HQ855" s="196"/>
      <c r="HR855" s="196"/>
      <c r="HS855" s="196"/>
      <c r="HT855" s="196"/>
      <c r="HU855" s="196"/>
      <c r="HV855" s="196"/>
      <c r="HW855" s="196"/>
      <c r="HX855" s="196"/>
      <c r="HY855" s="196"/>
      <c r="HZ855" s="196"/>
      <c r="IA855" s="196"/>
      <c r="IB855" s="196"/>
      <c r="IC855" s="196"/>
      <c r="ID855" s="196"/>
      <c r="IE855" s="196"/>
      <c r="IF855" s="196"/>
      <c r="IG855" s="196"/>
      <c r="IH855" s="196"/>
      <c r="II855" s="196"/>
      <c r="IJ855" s="196"/>
      <c r="IK855" s="196"/>
      <c r="IL855" s="196"/>
      <c r="IM855" s="196"/>
      <c r="IN855" s="196"/>
      <c r="IO855" s="196"/>
      <c r="IP855" s="196"/>
      <c r="IQ855" s="196"/>
      <c r="IR855" s="196"/>
      <c r="IS855" s="196"/>
      <c r="IT855" s="196"/>
      <c r="IU855" s="196"/>
      <c r="IV855" s="196"/>
      <c r="IW855" s="196"/>
      <c r="IX855" s="196"/>
      <c r="IY855" s="196"/>
      <c r="IZ855" s="196"/>
      <c r="JA855" s="196"/>
      <c r="JB855" s="196"/>
      <c r="JC855" s="196"/>
      <c r="JD855" s="196"/>
      <c r="JE855" s="196"/>
      <c r="JF855" s="196"/>
      <c r="JG855" s="196"/>
      <c r="JH855" s="196"/>
      <c r="JI855" s="196"/>
      <c r="JJ855" s="196"/>
      <c r="JK855" s="196"/>
      <c r="JL855" s="196"/>
      <c r="JM855" s="196"/>
      <c r="JN855" s="196"/>
      <c r="JO855" s="196"/>
      <c r="JP855" s="196"/>
      <c r="JQ855" s="196"/>
      <c r="JR855" s="196"/>
      <c r="JS855" s="196"/>
      <c r="JT855" s="196"/>
      <c r="JU855" s="196"/>
      <c r="JV855" s="196"/>
      <c r="JW855" s="196"/>
      <c r="JX855" s="196"/>
      <c r="JY855" s="196"/>
      <c r="JZ855" s="196"/>
      <c r="KA855" s="196"/>
      <c r="KB855" s="196"/>
      <c r="KC855" s="196"/>
      <c r="KD855" s="196"/>
      <c r="KE855" s="196"/>
      <c r="KF855" s="196"/>
      <c r="KG855" s="196"/>
      <c r="KH855" s="196"/>
      <c r="KI855" s="196"/>
      <c r="KJ855" s="196"/>
      <c r="KK855" s="196"/>
      <c r="KL855" s="196"/>
      <c r="KM855" s="196"/>
      <c r="KN855" s="196"/>
      <c r="KO855" s="196"/>
      <c r="KP855" s="196"/>
      <c r="KQ855" s="196"/>
      <c r="KR855" s="196"/>
      <c r="KS855" s="196"/>
      <c r="KT855" s="196"/>
      <c r="KU855" s="196"/>
      <c r="KV855" s="196"/>
      <c r="KW855" s="196"/>
      <c r="KX855" s="196"/>
      <c r="KY855" s="196"/>
      <c r="KZ855" s="196"/>
      <c r="LA855" s="196"/>
      <c r="LB855" s="196"/>
      <c r="LC855" s="196"/>
      <c r="LD855" s="196"/>
      <c r="LE855" s="196"/>
      <c r="LF855" s="196"/>
      <c r="LG855" s="196"/>
      <c r="LH855" s="196"/>
      <c r="LI855" s="196"/>
      <c r="LJ855" s="196"/>
      <c r="LK855" s="196"/>
      <c r="LL855" s="196"/>
      <c r="LM855" s="196"/>
      <c r="LN855" s="196"/>
      <c r="LO855" s="196"/>
      <c r="LP855" s="196"/>
      <c r="LQ855" s="196"/>
      <c r="LR855" s="196"/>
      <c r="LS855" s="196"/>
      <c r="LT855" s="196"/>
      <c r="LU855" s="196"/>
      <c r="LV855" s="196"/>
      <c r="LW855" s="196"/>
      <c r="LX855" s="196"/>
      <c r="LY855" s="196"/>
      <c r="LZ855" s="196"/>
      <c r="MA855" s="196"/>
      <c r="MB855" s="196"/>
      <c r="MC855" s="196"/>
      <c r="MD855" s="196"/>
      <c r="ME855" s="196"/>
      <c r="MF855" s="196"/>
      <c r="MG855" s="196"/>
      <c r="MH855" s="196"/>
      <c r="MI855" s="196"/>
      <c r="MJ855" s="196"/>
      <c r="MK855" s="196"/>
      <c r="ML855" s="196"/>
      <c r="MM855" s="196"/>
      <c r="MN855" s="196"/>
      <c r="MO855" s="196"/>
      <c r="MP855" s="196"/>
      <c r="MQ855" s="196"/>
      <c r="MR855" s="196"/>
      <c r="MS855" s="196"/>
      <c r="MT855" s="196"/>
      <c r="MU855" s="196"/>
      <c r="MV855" s="196"/>
      <c r="MW855" s="196"/>
      <c r="MX855" s="196"/>
      <c r="MY855" s="196"/>
      <c r="MZ855" s="196"/>
      <c r="NA855" s="196"/>
      <c r="NB855" s="196"/>
      <c r="NC855" s="196"/>
      <c r="ND855" s="196"/>
      <c r="NE855" s="196"/>
      <c r="NF855" s="196"/>
      <c r="NG855" s="196"/>
      <c r="NH855" s="196"/>
      <c r="NI855" s="196"/>
      <c r="NJ855" s="196"/>
      <c r="NK855" s="196"/>
      <c r="NL855" s="196"/>
      <c r="NM855" s="196"/>
      <c r="NN855" s="196"/>
      <c r="NO855" s="196"/>
      <c r="NP855" s="196"/>
      <c r="NQ855" s="196"/>
      <c r="NR855" s="196"/>
      <c r="NS855" s="196"/>
      <c r="NT855" s="196"/>
      <c r="NU855" s="196"/>
      <c r="NV855" s="196"/>
      <c r="NW855" s="196"/>
      <c r="NX855" s="196"/>
      <c r="NY855" s="196"/>
      <c r="NZ855" s="196"/>
      <c r="OA855" s="196"/>
      <c r="OB855" s="196"/>
      <c r="OC855" s="196"/>
      <c r="OD855" s="196"/>
      <c r="OE855" s="196"/>
      <c r="OF855" s="196"/>
      <c r="OG855" s="196"/>
      <c r="OH855" s="196"/>
      <c r="OI855" s="196"/>
      <c r="OJ855" s="196"/>
      <c r="OK855" s="196"/>
      <c r="OL855" s="196"/>
      <c r="AFC855" s="196"/>
      <c r="AFD855" s="196"/>
      <c r="AFE855" s="196"/>
      <c r="AFF855" s="196"/>
      <c r="AFG855" s="196"/>
      <c r="AFH855" s="196"/>
      <c r="AFI855" s="196"/>
      <c r="AFJ855" s="196"/>
      <c r="AFK855" s="196"/>
      <c r="AFL855" s="196"/>
      <c r="AFM855" s="196"/>
      <c r="AFN855" s="196"/>
      <c r="AFO855" s="196"/>
      <c r="AFP855" s="196"/>
      <c r="AFQ855" s="196"/>
      <c r="AFR855" s="196"/>
      <c r="AFS855" s="196"/>
      <c r="AFT855" s="196"/>
      <c r="AFU855" s="196"/>
      <c r="AFV855" s="196"/>
      <c r="AFW855" s="196"/>
      <c r="AFX855" s="196"/>
      <c r="AFY855" s="196"/>
      <c r="AFZ855" s="196"/>
      <c r="AGA855" s="196"/>
      <c r="AGB855" s="196"/>
      <c r="AGC855" s="196"/>
      <c r="AGD855" s="196"/>
      <c r="AGE855" s="196"/>
      <c r="AGF855" s="196"/>
      <c r="AGG855" s="196"/>
      <c r="AGH855" s="196"/>
      <c r="AGI855" s="196"/>
      <c r="AGJ855" s="196"/>
      <c r="AGK855" s="196"/>
      <c r="AGL855" s="196"/>
      <c r="AGM855" s="196"/>
      <c r="AGN855" s="196"/>
      <c r="AGO855" s="196"/>
      <c r="AGP855" s="196"/>
    </row>
    <row r="856" spans="1:874" ht="15.75" customHeight="1" x14ac:dyDescent="0.25">
      <c r="A856" s="196"/>
      <c r="B856" s="196"/>
      <c r="C856" s="196"/>
      <c r="D856" s="196"/>
      <c r="E856" s="196"/>
      <c r="F856" s="196"/>
      <c r="G856" s="196"/>
      <c r="H856" s="196"/>
      <c r="I856" s="208"/>
      <c r="J856" s="196"/>
      <c r="K856" s="196"/>
      <c r="L856" s="206"/>
      <c r="M856" s="196"/>
      <c r="N856" s="196"/>
      <c r="O856" s="196"/>
      <c r="P856" s="196"/>
      <c r="Q856" s="196"/>
      <c r="R856" s="196"/>
      <c r="S856" s="196"/>
      <c r="T856" s="196"/>
      <c r="U856" s="196"/>
      <c r="V856" s="196"/>
      <c r="W856" s="196"/>
      <c r="X856" s="196"/>
      <c r="Y856" s="196"/>
      <c r="Z856" s="196"/>
      <c r="AA856" s="196"/>
      <c r="AB856" s="196"/>
      <c r="AC856" s="196"/>
      <c r="AD856" s="196"/>
      <c r="AE856" s="196"/>
      <c r="AF856" s="196"/>
      <c r="AG856" s="196"/>
      <c r="AH856" s="196"/>
      <c r="AI856" s="196"/>
      <c r="AJ856" s="196"/>
      <c r="AK856" s="196"/>
      <c r="AL856" s="196"/>
      <c r="AM856" s="196"/>
      <c r="AN856" s="196"/>
      <c r="AO856" s="196"/>
      <c r="AP856" s="196"/>
      <c r="AQ856" s="196"/>
      <c r="AR856" s="196"/>
      <c r="AS856" s="196"/>
      <c r="AT856" s="196"/>
      <c r="AU856" s="196"/>
      <c r="AV856" s="196"/>
      <c r="AW856" s="196"/>
      <c r="AX856" s="196"/>
      <c r="AY856" s="196"/>
      <c r="AZ856" s="196"/>
      <c r="BA856" s="196"/>
      <c r="BB856" s="196"/>
      <c r="BC856" s="196"/>
      <c r="BD856" s="196"/>
      <c r="BE856" s="196"/>
      <c r="BF856" s="196"/>
      <c r="BG856" s="196"/>
      <c r="BH856" s="196"/>
      <c r="BI856" s="196"/>
      <c r="BJ856" s="196"/>
      <c r="BK856" s="196"/>
      <c r="BL856" s="196"/>
      <c r="BM856" s="196"/>
      <c r="BN856" s="196"/>
      <c r="BO856" s="196"/>
      <c r="BP856" s="196"/>
      <c r="BQ856" s="196"/>
      <c r="BR856" s="196"/>
      <c r="BS856" s="196"/>
      <c r="BT856" s="196"/>
      <c r="BU856" s="196"/>
      <c r="BV856" s="196"/>
      <c r="BW856" s="196"/>
      <c r="BX856" s="196"/>
      <c r="BY856" s="196"/>
      <c r="BZ856" s="196"/>
      <c r="CA856" s="196"/>
      <c r="CB856" s="196"/>
      <c r="CC856" s="196"/>
      <c r="CD856" s="196"/>
      <c r="CE856" s="196"/>
      <c r="CF856" s="196"/>
      <c r="CG856" s="196"/>
      <c r="CH856" s="196"/>
      <c r="CI856" s="196"/>
      <c r="CJ856" s="196"/>
      <c r="CK856" s="196"/>
      <c r="CL856" s="196"/>
      <c r="CM856" s="196"/>
      <c r="CN856" s="196"/>
      <c r="CO856" s="196"/>
      <c r="CP856" s="196"/>
      <c r="CQ856" s="196"/>
      <c r="CR856" s="196"/>
      <c r="CS856" s="196"/>
      <c r="CT856" s="196"/>
      <c r="CU856" s="196"/>
      <c r="CV856" s="196"/>
      <c r="CW856" s="196"/>
      <c r="CX856" s="196"/>
      <c r="CY856" s="196"/>
      <c r="CZ856" s="196"/>
      <c r="DA856" s="196"/>
      <c r="DB856" s="196"/>
      <c r="DC856" s="196"/>
      <c r="DD856" s="196"/>
      <c r="DE856" s="196"/>
      <c r="DF856" s="196"/>
      <c r="DG856" s="196"/>
      <c r="DH856" s="196"/>
      <c r="DI856" s="196"/>
      <c r="DJ856" s="196"/>
      <c r="DK856" s="196"/>
      <c r="DL856" s="196"/>
      <c r="DM856" s="196"/>
      <c r="DN856" s="196"/>
      <c r="DO856" s="196"/>
      <c r="DP856" s="196"/>
      <c r="DQ856" s="196"/>
      <c r="DR856" s="196"/>
      <c r="DS856" s="196"/>
      <c r="DT856" s="196"/>
      <c r="DU856" s="196"/>
      <c r="DV856" s="196"/>
      <c r="DW856" s="196"/>
      <c r="DX856" s="196"/>
      <c r="DY856" s="196"/>
      <c r="DZ856" s="196"/>
      <c r="EA856" s="196"/>
      <c r="EB856" s="196"/>
      <c r="EC856" s="196"/>
      <c r="ED856" s="196"/>
      <c r="EE856" s="196"/>
      <c r="EF856" s="196"/>
      <c r="EG856" s="196"/>
      <c r="EH856" s="196"/>
      <c r="EI856" s="196"/>
      <c r="EJ856" s="196"/>
      <c r="EK856" s="196"/>
      <c r="EL856" s="196"/>
      <c r="EM856" s="196"/>
      <c r="EN856" s="196"/>
      <c r="EO856" s="196"/>
      <c r="EP856" s="196"/>
      <c r="EQ856" s="196"/>
      <c r="ER856" s="196"/>
      <c r="ES856" s="196"/>
      <c r="ET856" s="196"/>
      <c r="EU856" s="196"/>
      <c r="EV856" s="196"/>
      <c r="EW856" s="196"/>
      <c r="EX856" s="196"/>
      <c r="EY856" s="196"/>
      <c r="EZ856" s="196"/>
      <c r="FA856" s="196"/>
      <c r="FB856" s="196"/>
      <c r="FC856" s="196"/>
      <c r="FD856" s="196"/>
      <c r="FE856" s="196"/>
      <c r="FF856" s="196"/>
      <c r="FG856" s="196"/>
      <c r="FH856" s="196"/>
      <c r="FI856" s="196"/>
      <c r="FJ856" s="196"/>
      <c r="FK856" s="196"/>
      <c r="FL856" s="196"/>
      <c r="FM856" s="196"/>
      <c r="FN856" s="196"/>
      <c r="FO856" s="196"/>
      <c r="FP856" s="196"/>
      <c r="FQ856" s="196"/>
      <c r="FR856" s="196"/>
      <c r="FS856" s="196"/>
      <c r="FT856" s="196"/>
      <c r="FU856" s="196"/>
      <c r="FV856" s="196"/>
      <c r="FW856" s="196"/>
      <c r="FX856" s="196"/>
      <c r="FY856" s="196"/>
      <c r="FZ856" s="196"/>
      <c r="GA856" s="196"/>
      <c r="GB856" s="196"/>
      <c r="GC856" s="196"/>
      <c r="GD856" s="196"/>
      <c r="GE856" s="196"/>
      <c r="GF856" s="196"/>
      <c r="GG856" s="196"/>
      <c r="GH856" s="196"/>
      <c r="GI856" s="196"/>
      <c r="GJ856" s="196"/>
      <c r="GK856" s="196"/>
      <c r="GL856" s="196"/>
      <c r="GM856" s="196"/>
      <c r="GN856" s="196"/>
      <c r="GO856" s="196"/>
      <c r="GP856" s="196"/>
      <c r="GQ856" s="196"/>
      <c r="GR856" s="196"/>
      <c r="GS856" s="196"/>
      <c r="GT856" s="196"/>
      <c r="GU856" s="196"/>
      <c r="GV856" s="196"/>
      <c r="GW856" s="196"/>
      <c r="GX856" s="196"/>
      <c r="GY856" s="196"/>
      <c r="GZ856" s="196"/>
      <c r="HA856" s="196"/>
      <c r="HB856" s="196"/>
      <c r="HC856" s="196"/>
      <c r="HD856" s="196"/>
      <c r="HE856" s="196"/>
      <c r="HF856" s="196"/>
      <c r="HG856" s="196"/>
      <c r="HH856" s="196"/>
      <c r="HI856" s="196"/>
      <c r="HJ856" s="196"/>
      <c r="HK856" s="196"/>
      <c r="HL856" s="196"/>
      <c r="HM856" s="196"/>
      <c r="HN856" s="196"/>
      <c r="HO856" s="196"/>
      <c r="HP856" s="196"/>
      <c r="HQ856" s="196"/>
      <c r="HR856" s="196"/>
      <c r="HS856" s="196"/>
      <c r="HT856" s="196"/>
      <c r="HU856" s="196"/>
      <c r="HV856" s="196"/>
      <c r="HW856" s="196"/>
      <c r="HX856" s="196"/>
      <c r="HY856" s="196"/>
      <c r="HZ856" s="196"/>
      <c r="IA856" s="196"/>
      <c r="IB856" s="196"/>
      <c r="IC856" s="196"/>
      <c r="ID856" s="196"/>
      <c r="IE856" s="196"/>
      <c r="IF856" s="196"/>
      <c r="IG856" s="196"/>
      <c r="IH856" s="196"/>
      <c r="II856" s="196"/>
      <c r="IJ856" s="196"/>
      <c r="IK856" s="196"/>
      <c r="IL856" s="196"/>
      <c r="IM856" s="196"/>
      <c r="IN856" s="196"/>
      <c r="IO856" s="196"/>
      <c r="IP856" s="196"/>
      <c r="IQ856" s="196"/>
      <c r="IR856" s="196"/>
      <c r="IS856" s="196"/>
      <c r="IT856" s="196"/>
      <c r="IU856" s="196"/>
      <c r="IV856" s="196"/>
      <c r="IW856" s="196"/>
      <c r="IX856" s="196"/>
      <c r="IY856" s="196"/>
      <c r="IZ856" s="196"/>
      <c r="JA856" s="196"/>
      <c r="JB856" s="196"/>
      <c r="JC856" s="196"/>
      <c r="JD856" s="196"/>
      <c r="JE856" s="196"/>
      <c r="JF856" s="196"/>
      <c r="JG856" s="196"/>
      <c r="JH856" s="196"/>
      <c r="JI856" s="196"/>
      <c r="JJ856" s="196"/>
      <c r="JK856" s="196"/>
      <c r="JL856" s="196"/>
      <c r="JM856" s="196"/>
      <c r="JN856" s="196"/>
      <c r="JO856" s="196"/>
      <c r="JP856" s="196"/>
      <c r="JQ856" s="196"/>
      <c r="JR856" s="196"/>
      <c r="JS856" s="196"/>
      <c r="JT856" s="196"/>
      <c r="JU856" s="196"/>
      <c r="JV856" s="196"/>
      <c r="JW856" s="196"/>
      <c r="JX856" s="196"/>
      <c r="JY856" s="196"/>
      <c r="JZ856" s="196"/>
      <c r="KA856" s="196"/>
      <c r="KB856" s="196"/>
      <c r="KC856" s="196"/>
      <c r="KD856" s="196"/>
      <c r="KE856" s="196"/>
      <c r="KF856" s="196"/>
      <c r="KG856" s="196"/>
      <c r="KH856" s="196"/>
      <c r="KI856" s="196"/>
      <c r="KJ856" s="196"/>
      <c r="KK856" s="196"/>
      <c r="KL856" s="196"/>
      <c r="KM856" s="196"/>
      <c r="KN856" s="196"/>
      <c r="KO856" s="196"/>
      <c r="KP856" s="196"/>
      <c r="KQ856" s="196"/>
      <c r="KR856" s="196"/>
      <c r="KS856" s="196"/>
      <c r="KT856" s="196"/>
      <c r="KU856" s="196"/>
      <c r="KV856" s="196"/>
      <c r="KW856" s="196"/>
      <c r="KX856" s="196"/>
      <c r="KY856" s="196"/>
      <c r="KZ856" s="196"/>
      <c r="LA856" s="196"/>
      <c r="LB856" s="196"/>
      <c r="LC856" s="196"/>
      <c r="LD856" s="196"/>
      <c r="LE856" s="196"/>
      <c r="LF856" s="196"/>
      <c r="LG856" s="196"/>
      <c r="LH856" s="196"/>
      <c r="LI856" s="196"/>
      <c r="LJ856" s="196"/>
      <c r="LK856" s="196"/>
      <c r="LL856" s="196"/>
      <c r="LM856" s="196"/>
      <c r="LN856" s="196"/>
      <c r="LO856" s="196"/>
      <c r="LP856" s="196"/>
      <c r="LQ856" s="196"/>
      <c r="LR856" s="196"/>
      <c r="LS856" s="196"/>
      <c r="LT856" s="196"/>
      <c r="LU856" s="196"/>
      <c r="LV856" s="196"/>
      <c r="LW856" s="196"/>
      <c r="LX856" s="196"/>
      <c r="LY856" s="196"/>
      <c r="LZ856" s="196"/>
      <c r="MA856" s="196"/>
      <c r="MB856" s="196"/>
      <c r="MC856" s="196"/>
      <c r="MD856" s="196"/>
      <c r="ME856" s="196"/>
      <c r="MF856" s="196"/>
      <c r="MG856" s="196"/>
      <c r="MH856" s="196"/>
      <c r="MI856" s="196"/>
      <c r="MJ856" s="196"/>
      <c r="MK856" s="196"/>
      <c r="ML856" s="196"/>
      <c r="MM856" s="196"/>
      <c r="MN856" s="196"/>
      <c r="MO856" s="196"/>
      <c r="MP856" s="196"/>
      <c r="MQ856" s="196"/>
      <c r="MR856" s="196"/>
      <c r="MS856" s="196"/>
      <c r="MT856" s="196"/>
      <c r="MU856" s="196"/>
      <c r="MV856" s="196"/>
      <c r="MW856" s="196"/>
      <c r="MX856" s="196"/>
      <c r="MY856" s="196"/>
      <c r="MZ856" s="196"/>
      <c r="NA856" s="196"/>
      <c r="NB856" s="196"/>
      <c r="NC856" s="196"/>
      <c r="ND856" s="196"/>
      <c r="NE856" s="196"/>
      <c r="NF856" s="196"/>
      <c r="NG856" s="196"/>
      <c r="NH856" s="196"/>
      <c r="NI856" s="196"/>
      <c r="NJ856" s="196"/>
      <c r="NK856" s="196"/>
      <c r="NL856" s="196"/>
      <c r="NM856" s="196"/>
      <c r="NN856" s="196"/>
      <c r="NO856" s="196"/>
      <c r="NP856" s="196"/>
      <c r="NQ856" s="196"/>
      <c r="NR856" s="196"/>
      <c r="NS856" s="196"/>
      <c r="NT856" s="196"/>
      <c r="NU856" s="196"/>
      <c r="NV856" s="196"/>
      <c r="NW856" s="196"/>
      <c r="NX856" s="196"/>
      <c r="NY856" s="196"/>
      <c r="NZ856" s="196"/>
      <c r="OA856" s="196"/>
      <c r="OB856" s="196"/>
      <c r="OC856" s="196"/>
      <c r="OD856" s="196"/>
      <c r="OE856" s="196"/>
      <c r="OF856" s="196"/>
      <c r="OG856" s="196"/>
      <c r="OH856" s="196"/>
      <c r="OI856" s="196"/>
      <c r="OJ856" s="196"/>
      <c r="OK856" s="196"/>
      <c r="OL856" s="196"/>
      <c r="AFC856" s="196"/>
      <c r="AFD856" s="196"/>
      <c r="AFE856" s="196"/>
      <c r="AFF856" s="196"/>
      <c r="AFG856" s="196"/>
      <c r="AFH856" s="196"/>
      <c r="AFI856" s="196"/>
      <c r="AFJ856" s="196"/>
      <c r="AFK856" s="196"/>
      <c r="AFL856" s="196"/>
      <c r="AFM856" s="196"/>
      <c r="AFN856" s="196"/>
      <c r="AFO856" s="196"/>
      <c r="AFP856" s="196"/>
      <c r="AFQ856" s="196"/>
      <c r="AFR856" s="196"/>
      <c r="AFS856" s="196"/>
      <c r="AFT856" s="196"/>
      <c r="AFU856" s="196"/>
      <c r="AFV856" s="196"/>
      <c r="AFW856" s="196"/>
      <c r="AFX856" s="196"/>
      <c r="AFY856" s="196"/>
      <c r="AFZ856" s="196"/>
      <c r="AGA856" s="196"/>
      <c r="AGB856" s="196"/>
      <c r="AGC856" s="196"/>
      <c r="AGD856" s="196"/>
      <c r="AGE856" s="196"/>
      <c r="AGF856" s="196"/>
      <c r="AGG856" s="196"/>
      <c r="AGH856" s="196"/>
      <c r="AGI856" s="196"/>
      <c r="AGJ856" s="196"/>
      <c r="AGK856" s="196"/>
      <c r="AGL856" s="196"/>
      <c r="AGM856" s="196"/>
      <c r="AGN856" s="196"/>
      <c r="AGO856" s="196"/>
      <c r="AGP856" s="196"/>
    </row>
    <row r="857" spans="1:874" ht="15.75" customHeight="1" x14ac:dyDescent="0.25">
      <c r="A857" s="196"/>
      <c r="B857" s="196"/>
      <c r="C857" s="196"/>
      <c r="D857" s="196"/>
      <c r="E857" s="196"/>
      <c r="F857" s="196"/>
      <c r="G857" s="196"/>
      <c r="H857" s="196"/>
      <c r="I857" s="208"/>
      <c r="J857" s="196"/>
      <c r="K857" s="196"/>
      <c r="L857" s="206"/>
      <c r="M857" s="196"/>
      <c r="N857" s="196"/>
      <c r="O857" s="196"/>
      <c r="P857" s="196"/>
      <c r="Q857" s="196"/>
      <c r="R857" s="196"/>
      <c r="S857" s="196"/>
      <c r="T857" s="196"/>
      <c r="U857" s="196"/>
      <c r="V857" s="196"/>
      <c r="W857" s="196"/>
      <c r="X857" s="196"/>
      <c r="Y857" s="196"/>
      <c r="Z857" s="196"/>
      <c r="AA857" s="196"/>
      <c r="AB857" s="196"/>
      <c r="AC857" s="196"/>
      <c r="AD857" s="196"/>
      <c r="AE857" s="196"/>
      <c r="AF857" s="196"/>
      <c r="AG857" s="196"/>
      <c r="AH857" s="196"/>
      <c r="AI857" s="196"/>
      <c r="AJ857" s="196"/>
      <c r="AK857" s="196"/>
      <c r="AL857" s="196"/>
      <c r="AM857" s="196"/>
      <c r="AN857" s="196"/>
      <c r="AO857" s="196"/>
      <c r="AP857" s="196"/>
      <c r="AQ857" s="196"/>
      <c r="AR857" s="196"/>
      <c r="AS857" s="196"/>
      <c r="AT857" s="196"/>
      <c r="AU857" s="196"/>
      <c r="AV857" s="196"/>
      <c r="AW857" s="196"/>
      <c r="AX857" s="196"/>
      <c r="AY857" s="196"/>
      <c r="AZ857" s="196"/>
      <c r="BA857" s="196"/>
      <c r="BB857" s="196"/>
      <c r="BC857" s="196"/>
      <c r="BD857" s="196"/>
      <c r="BE857" s="196"/>
      <c r="BF857" s="196"/>
      <c r="BG857" s="196"/>
      <c r="BH857" s="196"/>
      <c r="BI857" s="196"/>
      <c r="BJ857" s="196"/>
      <c r="BK857" s="196"/>
      <c r="BL857" s="196"/>
      <c r="BM857" s="196"/>
      <c r="BN857" s="196"/>
      <c r="BO857" s="196"/>
      <c r="BP857" s="196"/>
      <c r="BQ857" s="196"/>
      <c r="BR857" s="196"/>
      <c r="BS857" s="196"/>
      <c r="BT857" s="196"/>
      <c r="BU857" s="196"/>
      <c r="BV857" s="196"/>
      <c r="BW857" s="196"/>
      <c r="BX857" s="196"/>
      <c r="BY857" s="196"/>
      <c r="BZ857" s="196"/>
      <c r="CA857" s="196"/>
      <c r="CB857" s="196"/>
      <c r="CC857" s="196"/>
      <c r="CD857" s="196"/>
      <c r="CE857" s="196"/>
      <c r="CF857" s="196"/>
      <c r="CG857" s="196"/>
      <c r="CH857" s="196"/>
      <c r="CI857" s="196"/>
      <c r="CJ857" s="196"/>
      <c r="CK857" s="196"/>
      <c r="CL857" s="196"/>
      <c r="CM857" s="196"/>
      <c r="CN857" s="196"/>
      <c r="CO857" s="196"/>
      <c r="CP857" s="196"/>
      <c r="CQ857" s="196"/>
      <c r="CR857" s="196"/>
      <c r="CS857" s="196"/>
      <c r="CT857" s="196"/>
      <c r="CU857" s="196"/>
      <c r="CV857" s="196"/>
      <c r="CW857" s="196"/>
      <c r="CX857" s="196"/>
      <c r="CY857" s="196"/>
      <c r="CZ857" s="196"/>
      <c r="DA857" s="196"/>
      <c r="DB857" s="196"/>
      <c r="DC857" s="196"/>
      <c r="DD857" s="196"/>
      <c r="DE857" s="196"/>
      <c r="DF857" s="196"/>
      <c r="DG857" s="196"/>
      <c r="DH857" s="196"/>
      <c r="DI857" s="196"/>
      <c r="DJ857" s="196"/>
      <c r="DK857" s="196"/>
      <c r="DL857" s="196"/>
      <c r="DM857" s="196"/>
      <c r="DN857" s="196"/>
      <c r="DO857" s="196"/>
      <c r="DP857" s="196"/>
      <c r="DQ857" s="196"/>
      <c r="DR857" s="196"/>
      <c r="DS857" s="196"/>
      <c r="DT857" s="196"/>
      <c r="DU857" s="196"/>
      <c r="DV857" s="196"/>
      <c r="DW857" s="196"/>
      <c r="DX857" s="196"/>
      <c r="DY857" s="196"/>
      <c r="DZ857" s="196"/>
      <c r="EA857" s="196"/>
      <c r="EB857" s="196"/>
      <c r="EC857" s="196"/>
      <c r="ED857" s="196"/>
      <c r="EE857" s="196"/>
      <c r="EF857" s="196"/>
      <c r="EG857" s="196"/>
      <c r="EH857" s="196"/>
      <c r="EI857" s="196"/>
      <c r="EJ857" s="196"/>
      <c r="EK857" s="196"/>
      <c r="EL857" s="196"/>
      <c r="EM857" s="196"/>
      <c r="EN857" s="196"/>
      <c r="EO857" s="196"/>
      <c r="EP857" s="196"/>
      <c r="EQ857" s="196"/>
      <c r="ER857" s="196"/>
      <c r="ES857" s="196"/>
      <c r="ET857" s="196"/>
      <c r="EU857" s="196"/>
      <c r="EV857" s="196"/>
      <c r="EW857" s="196"/>
      <c r="EX857" s="196"/>
      <c r="EY857" s="196"/>
      <c r="EZ857" s="196"/>
      <c r="FA857" s="196"/>
      <c r="FB857" s="196"/>
      <c r="FC857" s="196"/>
      <c r="FD857" s="196"/>
      <c r="FE857" s="196"/>
      <c r="FF857" s="196"/>
      <c r="FG857" s="196"/>
      <c r="FH857" s="196"/>
      <c r="FI857" s="196"/>
      <c r="FJ857" s="196"/>
      <c r="FK857" s="196"/>
      <c r="FL857" s="196"/>
      <c r="FM857" s="196"/>
      <c r="FN857" s="196"/>
      <c r="FO857" s="196"/>
      <c r="FP857" s="196"/>
      <c r="FQ857" s="196"/>
      <c r="FR857" s="196"/>
      <c r="FS857" s="196"/>
      <c r="FT857" s="196"/>
      <c r="FU857" s="196"/>
      <c r="FV857" s="196"/>
      <c r="FW857" s="196"/>
      <c r="FX857" s="196"/>
      <c r="FY857" s="196"/>
      <c r="FZ857" s="196"/>
      <c r="GA857" s="196"/>
      <c r="GB857" s="196"/>
      <c r="GC857" s="196"/>
      <c r="GD857" s="196"/>
      <c r="GE857" s="196"/>
      <c r="GF857" s="196"/>
      <c r="GG857" s="196"/>
      <c r="GH857" s="196"/>
      <c r="GI857" s="196"/>
      <c r="GJ857" s="196"/>
      <c r="GK857" s="196"/>
      <c r="GL857" s="196"/>
      <c r="GM857" s="196"/>
      <c r="GN857" s="196"/>
      <c r="GO857" s="196"/>
      <c r="GP857" s="196"/>
      <c r="GQ857" s="196"/>
      <c r="GR857" s="196"/>
      <c r="GS857" s="196"/>
      <c r="GT857" s="196"/>
      <c r="GU857" s="196"/>
      <c r="GV857" s="196"/>
      <c r="GW857" s="196"/>
      <c r="GX857" s="196"/>
      <c r="GY857" s="196"/>
      <c r="GZ857" s="196"/>
      <c r="HA857" s="196"/>
      <c r="HB857" s="196"/>
      <c r="HC857" s="196"/>
      <c r="HD857" s="196"/>
      <c r="HE857" s="196"/>
      <c r="HF857" s="196"/>
      <c r="HG857" s="196"/>
      <c r="HH857" s="196"/>
      <c r="HI857" s="196"/>
      <c r="HJ857" s="196"/>
      <c r="HK857" s="196"/>
      <c r="HL857" s="196"/>
      <c r="HM857" s="196"/>
      <c r="HN857" s="196"/>
      <c r="HO857" s="196"/>
      <c r="HP857" s="196"/>
      <c r="HQ857" s="196"/>
      <c r="HR857" s="196"/>
      <c r="HS857" s="196"/>
      <c r="HT857" s="196"/>
      <c r="HU857" s="196"/>
      <c r="HV857" s="196"/>
      <c r="HW857" s="196"/>
      <c r="HX857" s="196"/>
      <c r="HY857" s="196"/>
      <c r="HZ857" s="196"/>
      <c r="IA857" s="196"/>
      <c r="IB857" s="196"/>
      <c r="IC857" s="196"/>
      <c r="ID857" s="196"/>
      <c r="IE857" s="196"/>
      <c r="IF857" s="196"/>
      <c r="IG857" s="196"/>
      <c r="IH857" s="196"/>
      <c r="II857" s="196"/>
      <c r="IJ857" s="196"/>
      <c r="IK857" s="196"/>
      <c r="IL857" s="196"/>
      <c r="IM857" s="196"/>
      <c r="IN857" s="196"/>
      <c r="IO857" s="196"/>
      <c r="IP857" s="196"/>
      <c r="IQ857" s="196"/>
      <c r="IR857" s="196"/>
      <c r="IS857" s="196"/>
      <c r="IT857" s="196"/>
      <c r="IU857" s="196"/>
      <c r="IV857" s="196"/>
      <c r="IW857" s="196"/>
      <c r="IX857" s="196"/>
      <c r="IY857" s="196"/>
      <c r="IZ857" s="196"/>
      <c r="JA857" s="196"/>
      <c r="JB857" s="196"/>
      <c r="JC857" s="196"/>
      <c r="JD857" s="196"/>
      <c r="JE857" s="196"/>
      <c r="JF857" s="196"/>
      <c r="JG857" s="196"/>
      <c r="JH857" s="196"/>
      <c r="JI857" s="196"/>
      <c r="JJ857" s="196"/>
      <c r="JK857" s="196"/>
      <c r="JL857" s="196"/>
      <c r="JM857" s="196"/>
      <c r="JN857" s="196"/>
      <c r="JO857" s="196"/>
      <c r="JP857" s="196"/>
      <c r="JQ857" s="196"/>
      <c r="JR857" s="196"/>
      <c r="JS857" s="196"/>
      <c r="JT857" s="196"/>
      <c r="JU857" s="196"/>
      <c r="JV857" s="196"/>
      <c r="JW857" s="196"/>
      <c r="JX857" s="196"/>
      <c r="JY857" s="196"/>
      <c r="JZ857" s="196"/>
      <c r="KA857" s="196"/>
      <c r="KB857" s="196"/>
      <c r="KC857" s="196"/>
      <c r="KD857" s="196"/>
      <c r="KE857" s="196"/>
      <c r="KF857" s="196"/>
      <c r="KG857" s="196"/>
      <c r="KH857" s="196"/>
      <c r="KI857" s="196"/>
      <c r="KJ857" s="196"/>
      <c r="KK857" s="196"/>
      <c r="KL857" s="196"/>
      <c r="KM857" s="196"/>
      <c r="KN857" s="196"/>
      <c r="KO857" s="196"/>
      <c r="KP857" s="196"/>
      <c r="KQ857" s="196"/>
      <c r="KR857" s="196"/>
      <c r="KS857" s="196"/>
      <c r="KT857" s="196"/>
      <c r="KU857" s="196"/>
      <c r="KV857" s="196"/>
      <c r="KW857" s="196"/>
      <c r="KX857" s="196"/>
      <c r="KY857" s="196"/>
      <c r="KZ857" s="196"/>
      <c r="LA857" s="196"/>
      <c r="LB857" s="196"/>
      <c r="LC857" s="196"/>
      <c r="LD857" s="196"/>
      <c r="LE857" s="196"/>
      <c r="LF857" s="196"/>
      <c r="LG857" s="196"/>
      <c r="LH857" s="196"/>
      <c r="LI857" s="196"/>
      <c r="LJ857" s="196"/>
      <c r="LK857" s="196"/>
      <c r="LL857" s="196"/>
      <c r="LM857" s="196"/>
      <c r="LN857" s="196"/>
      <c r="LO857" s="196"/>
      <c r="LP857" s="196"/>
      <c r="LQ857" s="196"/>
      <c r="LR857" s="196"/>
      <c r="LS857" s="196"/>
      <c r="LT857" s="196"/>
      <c r="LU857" s="196"/>
      <c r="LV857" s="196"/>
      <c r="LW857" s="196"/>
      <c r="LX857" s="196"/>
      <c r="LY857" s="196"/>
      <c r="LZ857" s="196"/>
      <c r="MA857" s="196"/>
      <c r="MB857" s="196"/>
      <c r="MC857" s="196"/>
      <c r="MD857" s="196"/>
      <c r="ME857" s="196"/>
      <c r="MF857" s="196"/>
      <c r="MG857" s="196"/>
      <c r="MH857" s="196"/>
      <c r="MI857" s="196"/>
      <c r="MJ857" s="196"/>
      <c r="MK857" s="196"/>
      <c r="ML857" s="196"/>
      <c r="MM857" s="196"/>
      <c r="MN857" s="196"/>
      <c r="MO857" s="196"/>
      <c r="MP857" s="196"/>
      <c r="MQ857" s="196"/>
      <c r="MR857" s="196"/>
      <c r="MS857" s="196"/>
      <c r="MT857" s="196"/>
      <c r="MU857" s="196"/>
      <c r="MV857" s="196"/>
      <c r="MW857" s="196"/>
      <c r="MX857" s="196"/>
      <c r="MY857" s="196"/>
      <c r="MZ857" s="196"/>
      <c r="NA857" s="196"/>
      <c r="NB857" s="196"/>
      <c r="NC857" s="196"/>
      <c r="ND857" s="196"/>
      <c r="NE857" s="196"/>
      <c r="NF857" s="196"/>
      <c r="NG857" s="196"/>
      <c r="NH857" s="196"/>
      <c r="NI857" s="196"/>
      <c r="NJ857" s="196"/>
      <c r="NK857" s="196"/>
      <c r="NL857" s="196"/>
      <c r="NM857" s="196"/>
      <c r="NN857" s="196"/>
      <c r="NO857" s="196"/>
      <c r="NP857" s="196"/>
      <c r="NQ857" s="196"/>
      <c r="NR857" s="196"/>
      <c r="NS857" s="196"/>
      <c r="NT857" s="196"/>
      <c r="NU857" s="196"/>
      <c r="NV857" s="196"/>
      <c r="NW857" s="196"/>
      <c r="NX857" s="196"/>
      <c r="NY857" s="196"/>
      <c r="NZ857" s="196"/>
      <c r="OA857" s="196"/>
      <c r="OB857" s="196"/>
      <c r="OC857" s="196"/>
      <c r="OD857" s="196"/>
      <c r="OE857" s="196"/>
      <c r="OF857" s="196"/>
      <c r="OG857" s="196"/>
      <c r="OH857" s="196"/>
      <c r="OI857" s="196"/>
      <c r="OJ857" s="196"/>
      <c r="OK857" s="196"/>
      <c r="OL857" s="196"/>
      <c r="AFC857" s="196"/>
      <c r="AFD857" s="196"/>
      <c r="AFE857" s="196"/>
      <c r="AFF857" s="196"/>
      <c r="AFG857" s="196"/>
      <c r="AFH857" s="196"/>
      <c r="AFI857" s="196"/>
      <c r="AFJ857" s="196"/>
      <c r="AFK857" s="196"/>
      <c r="AFL857" s="196"/>
      <c r="AFM857" s="196"/>
      <c r="AFN857" s="196"/>
      <c r="AFO857" s="196"/>
      <c r="AFP857" s="196"/>
      <c r="AFQ857" s="196"/>
      <c r="AFR857" s="196"/>
      <c r="AFS857" s="196"/>
      <c r="AFT857" s="196"/>
      <c r="AFU857" s="196"/>
      <c r="AFV857" s="196"/>
      <c r="AFW857" s="196"/>
      <c r="AFX857" s="196"/>
      <c r="AFY857" s="196"/>
      <c r="AFZ857" s="196"/>
      <c r="AGA857" s="196"/>
      <c r="AGB857" s="196"/>
      <c r="AGC857" s="196"/>
      <c r="AGD857" s="196"/>
      <c r="AGE857" s="196"/>
      <c r="AGF857" s="196"/>
      <c r="AGG857" s="196"/>
      <c r="AGH857" s="196"/>
      <c r="AGI857" s="196"/>
      <c r="AGJ857" s="196"/>
      <c r="AGK857" s="196"/>
      <c r="AGL857" s="196"/>
      <c r="AGM857" s="196"/>
      <c r="AGN857" s="196"/>
      <c r="AGO857" s="196"/>
      <c r="AGP857" s="196"/>
    </row>
    <row r="858" spans="1:874" ht="15.75" customHeight="1" x14ac:dyDescent="0.25">
      <c r="A858" s="196"/>
      <c r="B858" s="196"/>
      <c r="C858" s="196"/>
      <c r="D858" s="196"/>
      <c r="E858" s="196"/>
      <c r="F858" s="196"/>
      <c r="G858" s="196"/>
      <c r="H858" s="196"/>
      <c r="I858" s="208"/>
      <c r="J858" s="196"/>
      <c r="K858" s="196"/>
      <c r="L858" s="206"/>
      <c r="M858" s="196"/>
      <c r="N858" s="196"/>
      <c r="O858" s="196"/>
      <c r="P858" s="196"/>
      <c r="Q858" s="196"/>
      <c r="R858" s="196"/>
      <c r="S858" s="196"/>
      <c r="T858" s="196"/>
      <c r="U858" s="196"/>
      <c r="V858" s="196"/>
      <c r="W858" s="196"/>
      <c r="X858" s="196"/>
      <c r="Y858" s="196"/>
      <c r="Z858" s="196"/>
      <c r="AA858" s="196"/>
      <c r="AB858" s="196"/>
      <c r="AC858" s="196"/>
      <c r="AD858" s="196"/>
      <c r="AE858" s="196"/>
      <c r="AF858" s="196"/>
      <c r="AG858" s="196"/>
      <c r="AH858" s="196"/>
      <c r="AI858" s="196"/>
      <c r="AJ858" s="196"/>
      <c r="AK858" s="196"/>
      <c r="AL858" s="196"/>
      <c r="AM858" s="196"/>
      <c r="AN858" s="196"/>
      <c r="AO858" s="196"/>
      <c r="AP858" s="196"/>
      <c r="AQ858" s="196"/>
      <c r="AR858" s="196"/>
      <c r="AS858" s="196"/>
      <c r="AT858" s="196"/>
      <c r="AU858" s="196"/>
      <c r="AV858" s="196"/>
      <c r="AW858" s="196"/>
      <c r="AX858" s="196"/>
      <c r="AY858" s="196"/>
      <c r="AZ858" s="196"/>
      <c r="BA858" s="196"/>
      <c r="BB858" s="196"/>
      <c r="BC858" s="196"/>
      <c r="BD858" s="196"/>
      <c r="BE858" s="196"/>
      <c r="BF858" s="196"/>
      <c r="BG858" s="196"/>
      <c r="BH858" s="196"/>
      <c r="BI858" s="196"/>
      <c r="BJ858" s="196"/>
      <c r="BK858" s="196"/>
      <c r="BL858" s="196"/>
      <c r="BM858" s="196"/>
      <c r="BN858" s="196"/>
      <c r="BO858" s="196"/>
      <c r="BP858" s="196"/>
      <c r="BQ858" s="196"/>
      <c r="BR858" s="196"/>
      <c r="BS858" s="196"/>
      <c r="BT858" s="196"/>
      <c r="BU858" s="196"/>
      <c r="BV858" s="196"/>
      <c r="BW858" s="196"/>
      <c r="BX858" s="196"/>
      <c r="BY858" s="196"/>
      <c r="BZ858" s="196"/>
      <c r="CA858" s="196"/>
      <c r="CB858" s="196"/>
      <c r="CC858" s="196"/>
      <c r="CD858" s="196"/>
      <c r="CE858" s="196"/>
      <c r="CF858" s="196"/>
      <c r="CG858" s="196"/>
      <c r="CH858" s="196"/>
      <c r="CI858" s="196"/>
      <c r="CJ858" s="196"/>
      <c r="CK858" s="196"/>
      <c r="CL858" s="196"/>
      <c r="CM858" s="196"/>
      <c r="CN858" s="196"/>
      <c r="CO858" s="196"/>
      <c r="CP858" s="196"/>
      <c r="CQ858" s="196"/>
      <c r="CR858" s="196"/>
      <c r="CS858" s="196"/>
      <c r="CT858" s="196"/>
      <c r="CU858" s="196"/>
      <c r="CV858" s="196"/>
      <c r="CW858" s="196"/>
      <c r="CX858" s="196"/>
      <c r="CY858" s="196"/>
      <c r="CZ858" s="196"/>
      <c r="DA858" s="196"/>
      <c r="DB858" s="196"/>
      <c r="DC858" s="196"/>
      <c r="DD858" s="196"/>
      <c r="DE858" s="196"/>
      <c r="DF858" s="196"/>
      <c r="DG858" s="196"/>
      <c r="DH858" s="196"/>
      <c r="DI858" s="196"/>
      <c r="DJ858" s="196"/>
      <c r="DK858" s="196"/>
      <c r="DL858" s="196"/>
      <c r="DM858" s="196"/>
      <c r="DN858" s="196"/>
      <c r="DO858" s="196"/>
      <c r="DP858" s="196"/>
      <c r="DQ858" s="196"/>
      <c r="DR858" s="196"/>
      <c r="DS858" s="196"/>
      <c r="DT858" s="196"/>
      <c r="DU858" s="196"/>
      <c r="DV858" s="196"/>
      <c r="DW858" s="196"/>
      <c r="DX858" s="196"/>
      <c r="DY858" s="196"/>
      <c r="DZ858" s="196"/>
      <c r="EA858" s="196"/>
      <c r="EB858" s="196"/>
      <c r="EC858" s="196"/>
      <c r="ED858" s="196"/>
      <c r="EE858" s="196"/>
      <c r="EF858" s="196"/>
      <c r="EG858" s="196"/>
      <c r="EH858" s="196"/>
      <c r="EI858" s="196"/>
      <c r="EJ858" s="196"/>
      <c r="EK858" s="196"/>
      <c r="EL858" s="196"/>
      <c r="EM858" s="196"/>
      <c r="EN858" s="196"/>
      <c r="EO858" s="196"/>
      <c r="EP858" s="196"/>
      <c r="EQ858" s="196"/>
      <c r="ER858" s="196"/>
      <c r="ES858" s="196"/>
      <c r="ET858" s="196"/>
      <c r="EU858" s="196"/>
      <c r="EV858" s="196"/>
      <c r="EW858" s="196"/>
      <c r="EX858" s="196"/>
      <c r="EY858" s="196"/>
      <c r="EZ858" s="196"/>
      <c r="FA858" s="196"/>
      <c r="FB858" s="196"/>
      <c r="FC858" s="196"/>
      <c r="FD858" s="196"/>
      <c r="FE858" s="196"/>
      <c r="FF858" s="196"/>
      <c r="FG858" s="196"/>
      <c r="FH858" s="196"/>
      <c r="FI858" s="196"/>
      <c r="FJ858" s="196"/>
      <c r="FK858" s="196"/>
      <c r="FL858" s="196"/>
      <c r="FM858" s="196"/>
      <c r="FN858" s="196"/>
      <c r="FO858" s="196"/>
      <c r="FP858" s="196"/>
      <c r="FQ858" s="196"/>
      <c r="FR858" s="196"/>
      <c r="FS858" s="196"/>
      <c r="FT858" s="196"/>
      <c r="FU858" s="196"/>
      <c r="FV858" s="196"/>
      <c r="FW858" s="196"/>
      <c r="FX858" s="196"/>
      <c r="FY858" s="196"/>
      <c r="FZ858" s="196"/>
      <c r="GA858" s="196"/>
      <c r="GB858" s="196"/>
      <c r="GC858" s="196"/>
      <c r="GD858" s="196"/>
      <c r="GE858" s="196"/>
      <c r="GF858" s="196"/>
      <c r="GG858" s="196"/>
      <c r="GH858" s="196"/>
      <c r="GI858" s="196"/>
      <c r="GJ858" s="196"/>
      <c r="GK858" s="196"/>
      <c r="GL858" s="196"/>
      <c r="GM858" s="196"/>
      <c r="GN858" s="196"/>
      <c r="GO858" s="196"/>
      <c r="GP858" s="196"/>
      <c r="GQ858" s="196"/>
      <c r="GR858" s="196"/>
      <c r="GS858" s="196"/>
      <c r="GT858" s="196"/>
      <c r="GU858" s="196"/>
      <c r="GV858" s="196"/>
      <c r="GW858" s="196"/>
      <c r="GX858" s="196"/>
      <c r="GY858" s="196"/>
      <c r="GZ858" s="196"/>
      <c r="HA858" s="196"/>
      <c r="HB858" s="196"/>
      <c r="HC858" s="196"/>
      <c r="HD858" s="196"/>
      <c r="HE858" s="196"/>
      <c r="HF858" s="196"/>
      <c r="HG858" s="196"/>
      <c r="HH858" s="196"/>
      <c r="HI858" s="196"/>
      <c r="HJ858" s="196"/>
      <c r="HK858" s="196"/>
      <c r="HL858" s="196"/>
      <c r="HM858" s="196"/>
      <c r="HN858" s="196"/>
      <c r="HO858" s="196"/>
      <c r="HP858" s="196"/>
      <c r="HQ858" s="196"/>
      <c r="HR858" s="196"/>
      <c r="HS858" s="196"/>
      <c r="HT858" s="196"/>
      <c r="HU858" s="196"/>
      <c r="HV858" s="196"/>
      <c r="HW858" s="196"/>
      <c r="HX858" s="196"/>
      <c r="HY858" s="196"/>
      <c r="HZ858" s="196"/>
      <c r="IA858" s="196"/>
      <c r="IB858" s="196"/>
      <c r="IC858" s="196"/>
      <c r="ID858" s="196"/>
      <c r="IE858" s="196"/>
      <c r="IF858" s="196"/>
      <c r="IG858" s="196"/>
      <c r="IH858" s="196"/>
      <c r="II858" s="196"/>
      <c r="IJ858" s="196"/>
      <c r="IK858" s="196"/>
      <c r="IL858" s="196"/>
      <c r="IM858" s="196"/>
      <c r="IN858" s="196"/>
      <c r="IO858" s="196"/>
      <c r="IP858" s="196"/>
      <c r="IQ858" s="196"/>
      <c r="IR858" s="196"/>
      <c r="IS858" s="196"/>
      <c r="IT858" s="196"/>
      <c r="IU858" s="196"/>
      <c r="IV858" s="196"/>
      <c r="IW858" s="196"/>
      <c r="IX858" s="196"/>
      <c r="IY858" s="196"/>
      <c r="IZ858" s="196"/>
      <c r="JA858" s="196"/>
      <c r="JB858" s="196"/>
      <c r="JC858" s="196"/>
      <c r="JD858" s="196"/>
      <c r="JE858" s="196"/>
      <c r="JF858" s="196"/>
      <c r="JG858" s="196"/>
      <c r="JH858" s="196"/>
      <c r="JI858" s="196"/>
      <c r="JJ858" s="196"/>
      <c r="JK858" s="196"/>
      <c r="JL858" s="196"/>
      <c r="JM858" s="196"/>
      <c r="JN858" s="196"/>
      <c r="JO858" s="196"/>
      <c r="JP858" s="196"/>
      <c r="JQ858" s="196"/>
      <c r="JR858" s="196"/>
      <c r="JS858" s="196"/>
      <c r="JT858" s="196"/>
      <c r="JU858" s="196"/>
      <c r="JV858" s="196"/>
      <c r="JW858" s="196"/>
      <c r="JX858" s="196"/>
      <c r="JY858" s="196"/>
      <c r="JZ858" s="196"/>
      <c r="KA858" s="196"/>
      <c r="KB858" s="196"/>
      <c r="KC858" s="196"/>
      <c r="KD858" s="196"/>
      <c r="KE858" s="196"/>
      <c r="KF858" s="196"/>
      <c r="KG858" s="196"/>
      <c r="KH858" s="196"/>
      <c r="KI858" s="196"/>
      <c r="KJ858" s="196"/>
      <c r="KK858" s="196"/>
      <c r="KL858" s="196"/>
      <c r="KM858" s="196"/>
      <c r="KN858" s="196"/>
      <c r="KO858" s="196"/>
      <c r="KP858" s="196"/>
      <c r="KQ858" s="196"/>
      <c r="KR858" s="196"/>
      <c r="KS858" s="196"/>
      <c r="KT858" s="196"/>
      <c r="KU858" s="196"/>
      <c r="KV858" s="196"/>
      <c r="KW858" s="196"/>
      <c r="KX858" s="196"/>
      <c r="KY858" s="196"/>
      <c r="KZ858" s="196"/>
      <c r="LA858" s="196"/>
      <c r="LB858" s="196"/>
      <c r="LC858" s="196"/>
      <c r="LD858" s="196"/>
      <c r="LE858" s="196"/>
      <c r="LF858" s="196"/>
      <c r="LG858" s="196"/>
      <c r="LH858" s="196"/>
      <c r="LI858" s="196"/>
      <c r="LJ858" s="196"/>
      <c r="LK858" s="196"/>
      <c r="LL858" s="196"/>
      <c r="LM858" s="196"/>
      <c r="LN858" s="196"/>
      <c r="LO858" s="196"/>
      <c r="LP858" s="196"/>
      <c r="LQ858" s="196"/>
      <c r="LR858" s="196"/>
      <c r="LS858" s="196"/>
      <c r="LT858" s="196"/>
      <c r="LU858" s="196"/>
      <c r="LV858" s="196"/>
      <c r="LW858" s="196"/>
      <c r="LX858" s="196"/>
      <c r="LY858" s="196"/>
      <c r="LZ858" s="196"/>
      <c r="MA858" s="196"/>
      <c r="MB858" s="196"/>
      <c r="MC858" s="196"/>
      <c r="MD858" s="196"/>
      <c r="ME858" s="196"/>
      <c r="MF858" s="196"/>
      <c r="MG858" s="196"/>
      <c r="MH858" s="196"/>
      <c r="MI858" s="196"/>
      <c r="MJ858" s="196"/>
      <c r="MK858" s="196"/>
      <c r="ML858" s="196"/>
      <c r="MM858" s="196"/>
      <c r="MN858" s="196"/>
      <c r="MO858" s="196"/>
      <c r="MP858" s="196"/>
      <c r="MQ858" s="196"/>
      <c r="MR858" s="196"/>
      <c r="MS858" s="196"/>
      <c r="MT858" s="196"/>
      <c r="MU858" s="196"/>
      <c r="MV858" s="196"/>
      <c r="MW858" s="196"/>
      <c r="MX858" s="196"/>
      <c r="MY858" s="196"/>
      <c r="MZ858" s="196"/>
      <c r="NA858" s="196"/>
      <c r="NB858" s="196"/>
      <c r="NC858" s="196"/>
      <c r="ND858" s="196"/>
      <c r="NE858" s="196"/>
      <c r="NF858" s="196"/>
      <c r="NG858" s="196"/>
      <c r="NH858" s="196"/>
      <c r="NI858" s="196"/>
      <c r="NJ858" s="196"/>
      <c r="NK858" s="196"/>
      <c r="NL858" s="196"/>
      <c r="NM858" s="196"/>
      <c r="NN858" s="196"/>
      <c r="NO858" s="196"/>
      <c r="NP858" s="196"/>
      <c r="NQ858" s="196"/>
      <c r="NR858" s="196"/>
      <c r="NS858" s="196"/>
      <c r="NT858" s="196"/>
      <c r="NU858" s="196"/>
      <c r="NV858" s="196"/>
      <c r="NW858" s="196"/>
      <c r="NX858" s="196"/>
      <c r="NY858" s="196"/>
      <c r="NZ858" s="196"/>
      <c r="OA858" s="196"/>
      <c r="OB858" s="196"/>
      <c r="OC858" s="196"/>
      <c r="OD858" s="196"/>
      <c r="OE858" s="196"/>
      <c r="OF858" s="196"/>
      <c r="OG858" s="196"/>
      <c r="OH858" s="196"/>
      <c r="OI858" s="196"/>
      <c r="OJ858" s="196"/>
      <c r="OK858" s="196"/>
      <c r="OL858" s="196"/>
      <c r="AFC858" s="196"/>
      <c r="AFD858" s="196"/>
      <c r="AFE858" s="196"/>
      <c r="AFF858" s="196"/>
      <c r="AFG858" s="196"/>
      <c r="AFH858" s="196"/>
      <c r="AFI858" s="196"/>
      <c r="AFJ858" s="196"/>
      <c r="AFK858" s="196"/>
      <c r="AFL858" s="196"/>
      <c r="AFM858" s="196"/>
      <c r="AFN858" s="196"/>
      <c r="AFO858" s="196"/>
      <c r="AFP858" s="196"/>
      <c r="AFQ858" s="196"/>
      <c r="AFR858" s="196"/>
      <c r="AFS858" s="196"/>
      <c r="AFT858" s="196"/>
      <c r="AFU858" s="196"/>
      <c r="AFV858" s="196"/>
      <c r="AFW858" s="196"/>
      <c r="AFX858" s="196"/>
      <c r="AFY858" s="196"/>
      <c r="AFZ858" s="196"/>
      <c r="AGA858" s="196"/>
      <c r="AGB858" s="196"/>
      <c r="AGC858" s="196"/>
      <c r="AGD858" s="196"/>
      <c r="AGE858" s="196"/>
      <c r="AGF858" s="196"/>
      <c r="AGG858" s="196"/>
      <c r="AGH858" s="196"/>
      <c r="AGI858" s="196"/>
      <c r="AGJ858" s="196"/>
      <c r="AGK858" s="196"/>
      <c r="AGL858" s="196"/>
      <c r="AGM858" s="196"/>
      <c r="AGN858" s="196"/>
      <c r="AGO858" s="196"/>
      <c r="AGP858" s="196"/>
    </row>
    <row r="859" spans="1:874" ht="15.75" customHeight="1" x14ac:dyDescent="0.25">
      <c r="A859" s="196"/>
      <c r="B859" s="196"/>
      <c r="C859" s="196"/>
      <c r="D859" s="196"/>
      <c r="E859" s="196"/>
      <c r="F859" s="196"/>
      <c r="G859" s="196"/>
      <c r="H859" s="196"/>
      <c r="I859" s="208"/>
      <c r="J859" s="196"/>
      <c r="K859" s="196"/>
      <c r="L859" s="206"/>
      <c r="M859" s="196"/>
      <c r="N859" s="196"/>
      <c r="O859" s="196"/>
      <c r="P859" s="196"/>
      <c r="Q859" s="196"/>
      <c r="R859" s="196"/>
      <c r="S859" s="196"/>
      <c r="T859" s="196"/>
      <c r="U859" s="196"/>
      <c r="V859" s="196"/>
      <c r="W859" s="196"/>
      <c r="X859" s="196"/>
      <c r="Y859" s="196"/>
      <c r="Z859" s="196"/>
      <c r="AA859" s="196"/>
      <c r="AB859" s="196"/>
      <c r="AC859" s="196"/>
      <c r="AD859" s="196"/>
      <c r="AE859" s="196"/>
      <c r="AF859" s="196"/>
      <c r="AG859" s="196"/>
      <c r="AH859" s="196"/>
      <c r="AI859" s="196"/>
      <c r="AJ859" s="196"/>
      <c r="AK859" s="196"/>
      <c r="AL859" s="196"/>
      <c r="AM859" s="196"/>
      <c r="AN859" s="196"/>
      <c r="AO859" s="196"/>
      <c r="AP859" s="196"/>
      <c r="AQ859" s="196"/>
      <c r="AR859" s="196"/>
      <c r="AS859" s="196"/>
      <c r="AT859" s="196"/>
      <c r="AU859" s="196"/>
      <c r="AV859" s="196"/>
      <c r="AW859" s="196"/>
      <c r="AX859" s="196"/>
      <c r="AY859" s="196"/>
      <c r="AZ859" s="196"/>
      <c r="BA859" s="196"/>
      <c r="BB859" s="196"/>
      <c r="BC859" s="196"/>
      <c r="BD859" s="196"/>
      <c r="BE859" s="196"/>
      <c r="BF859" s="196"/>
      <c r="BG859" s="196"/>
      <c r="BH859" s="196"/>
      <c r="BI859" s="196"/>
      <c r="BJ859" s="196"/>
      <c r="BK859" s="196"/>
      <c r="BL859" s="196"/>
      <c r="BM859" s="196"/>
      <c r="BN859" s="196"/>
      <c r="BO859" s="196"/>
      <c r="BP859" s="196"/>
      <c r="BQ859" s="196"/>
      <c r="BR859" s="196"/>
      <c r="BS859" s="196"/>
      <c r="BT859" s="196"/>
      <c r="BU859" s="196"/>
      <c r="BV859" s="196"/>
      <c r="BW859" s="196"/>
      <c r="BX859" s="196"/>
      <c r="BY859" s="196"/>
      <c r="BZ859" s="196"/>
      <c r="CA859" s="196"/>
      <c r="CB859" s="196"/>
      <c r="CC859" s="196"/>
      <c r="CD859" s="196"/>
      <c r="CE859" s="196"/>
      <c r="CF859" s="196"/>
      <c r="CG859" s="196"/>
      <c r="CH859" s="196"/>
      <c r="CI859" s="196"/>
      <c r="CJ859" s="196"/>
      <c r="CK859" s="196"/>
      <c r="CL859" s="196"/>
      <c r="CM859" s="196"/>
      <c r="CN859" s="196"/>
      <c r="CO859" s="196"/>
      <c r="CP859" s="196"/>
      <c r="CQ859" s="196"/>
      <c r="CR859" s="196"/>
      <c r="CS859" s="196"/>
      <c r="CT859" s="196"/>
      <c r="CU859" s="196"/>
      <c r="CV859" s="196"/>
      <c r="CW859" s="196"/>
      <c r="CX859" s="196"/>
      <c r="CY859" s="196"/>
      <c r="CZ859" s="196"/>
      <c r="DA859" s="196"/>
      <c r="DB859" s="196"/>
      <c r="DC859" s="196"/>
      <c r="DD859" s="196"/>
      <c r="DE859" s="196"/>
      <c r="DF859" s="196"/>
      <c r="DG859" s="196"/>
      <c r="DH859" s="196"/>
      <c r="DI859" s="196"/>
      <c r="DJ859" s="196"/>
      <c r="DK859" s="196"/>
      <c r="DL859" s="196"/>
      <c r="DM859" s="196"/>
      <c r="DN859" s="196"/>
      <c r="DO859" s="196"/>
      <c r="DP859" s="196"/>
      <c r="DQ859" s="196"/>
      <c r="DR859" s="196"/>
      <c r="DS859" s="196"/>
      <c r="DT859" s="196"/>
      <c r="DU859" s="196"/>
      <c r="DV859" s="196"/>
      <c r="DW859" s="196"/>
      <c r="DX859" s="196"/>
      <c r="DY859" s="196"/>
      <c r="DZ859" s="196"/>
      <c r="EA859" s="196"/>
      <c r="EB859" s="196"/>
      <c r="EC859" s="196"/>
      <c r="ED859" s="196"/>
      <c r="EE859" s="196"/>
      <c r="EF859" s="196"/>
      <c r="EG859" s="196"/>
      <c r="EH859" s="196"/>
      <c r="EI859" s="196"/>
      <c r="EJ859" s="196"/>
      <c r="EK859" s="196"/>
      <c r="EL859" s="196"/>
      <c r="EM859" s="196"/>
      <c r="EN859" s="196"/>
      <c r="EO859" s="196"/>
      <c r="EP859" s="196"/>
      <c r="EQ859" s="196"/>
      <c r="ER859" s="196"/>
      <c r="ES859" s="196"/>
      <c r="ET859" s="196"/>
      <c r="EU859" s="196"/>
      <c r="EV859" s="196"/>
      <c r="EW859" s="196"/>
      <c r="EX859" s="196"/>
      <c r="EY859" s="196"/>
      <c r="EZ859" s="196"/>
      <c r="FA859" s="196"/>
      <c r="FB859" s="196"/>
      <c r="FC859" s="196"/>
      <c r="FD859" s="196"/>
      <c r="FE859" s="196"/>
      <c r="FF859" s="196"/>
      <c r="FG859" s="196"/>
      <c r="FH859" s="196"/>
      <c r="FI859" s="196"/>
      <c r="FJ859" s="196"/>
      <c r="FK859" s="196"/>
      <c r="FL859" s="196"/>
      <c r="FM859" s="196"/>
      <c r="FN859" s="196"/>
      <c r="FO859" s="196"/>
      <c r="FP859" s="196"/>
      <c r="FQ859" s="196"/>
      <c r="FR859" s="196"/>
      <c r="FS859" s="196"/>
      <c r="FT859" s="196"/>
      <c r="FU859" s="196"/>
      <c r="FV859" s="196"/>
      <c r="FW859" s="196"/>
      <c r="FX859" s="196"/>
      <c r="FY859" s="196"/>
      <c r="FZ859" s="196"/>
      <c r="GA859" s="196"/>
      <c r="GB859" s="196"/>
      <c r="GC859" s="196"/>
      <c r="GD859" s="196"/>
      <c r="GE859" s="196"/>
      <c r="GF859" s="196"/>
      <c r="GG859" s="196"/>
      <c r="GH859" s="196"/>
      <c r="GI859" s="196"/>
      <c r="GJ859" s="196"/>
      <c r="GK859" s="196"/>
      <c r="GL859" s="196"/>
      <c r="GM859" s="196"/>
      <c r="GN859" s="196"/>
      <c r="GO859" s="196"/>
      <c r="GP859" s="196"/>
      <c r="GQ859" s="196"/>
      <c r="GR859" s="196"/>
      <c r="GS859" s="196"/>
      <c r="GT859" s="196"/>
      <c r="GU859" s="196"/>
      <c r="GV859" s="196"/>
      <c r="GW859" s="196"/>
      <c r="GX859" s="196"/>
      <c r="GY859" s="196"/>
      <c r="GZ859" s="196"/>
      <c r="HA859" s="196"/>
      <c r="HB859" s="196"/>
      <c r="HC859" s="196"/>
      <c r="HD859" s="196"/>
      <c r="HE859" s="196"/>
      <c r="HF859" s="196"/>
      <c r="HG859" s="196"/>
      <c r="HH859" s="196"/>
      <c r="HI859" s="196"/>
      <c r="HJ859" s="196"/>
      <c r="HK859" s="196"/>
      <c r="HL859" s="196"/>
      <c r="HM859" s="196"/>
      <c r="HN859" s="196"/>
      <c r="HO859" s="196"/>
      <c r="HP859" s="196"/>
      <c r="HQ859" s="196"/>
      <c r="HR859" s="196"/>
      <c r="HS859" s="196"/>
      <c r="HT859" s="196"/>
      <c r="HU859" s="196"/>
      <c r="HV859" s="196"/>
      <c r="HW859" s="196"/>
      <c r="HX859" s="196"/>
      <c r="HY859" s="196"/>
      <c r="HZ859" s="196"/>
      <c r="IA859" s="196"/>
      <c r="IB859" s="196"/>
      <c r="IC859" s="196"/>
      <c r="ID859" s="196"/>
      <c r="IE859" s="196"/>
      <c r="IF859" s="196"/>
      <c r="IG859" s="196"/>
      <c r="IH859" s="196"/>
      <c r="II859" s="196"/>
      <c r="IJ859" s="196"/>
      <c r="IK859" s="196"/>
      <c r="IL859" s="196"/>
      <c r="IM859" s="196"/>
      <c r="IN859" s="196"/>
      <c r="IO859" s="196"/>
      <c r="IP859" s="196"/>
      <c r="IQ859" s="196"/>
      <c r="IR859" s="196"/>
      <c r="IS859" s="196"/>
      <c r="IT859" s="196"/>
      <c r="IU859" s="196"/>
      <c r="IV859" s="196"/>
      <c r="IW859" s="196"/>
      <c r="IX859" s="196"/>
      <c r="IY859" s="196"/>
      <c r="IZ859" s="196"/>
      <c r="JA859" s="196"/>
      <c r="JB859" s="196"/>
      <c r="JC859" s="196"/>
      <c r="JD859" s="196"/>
      <c r="JE859" s="196"/>
      <c r="JF859" s="196"/>
      <c r="JG859" s="196"/>
      <c r="JH859" s="196"/>
      <c r="JI859" s="196"/>
      <c r="JJ859" s="196"/>
      <c r="JK859" s="196"/>
      <c r="JL859" s="196"/>
      <c r="JM859" s="196"/>
      <c r="JN859" s="196"/>
      <c r="JO859" s="196"/>
      <c r="JP859" s="196"/>
      <c r="JQ859" s="196"/>
      <c r="JR859" s="196"/>
      <c r="JS859" s="196"/>
      <c r="JT859" s="196"/>
      <c r="JU859" s="196"/>
      <c r="JV859" s="196"/>
      <c r="JW859" s="196"/>
      <c r="JX859" s="196"/>
      <c r="JY859" s="196"/>
      <c r="JZ859" s="196"/>
      <c r="KA859" s="196"/>
      <c r="KB859" s="196"/>
      <c r="KC859" s="196"/>
      <c r="KD859" s="196"/>
      <c r="KE859" s="196"/>
      <c r="KF859" s="196"/>
      <c r="KG859" s="196"/>
      <c r="KH859" s="196"/>
      <c r="KI859" s="196"/>
      <c r="KJ859" s="196"/>
      <c r="KK859" s="196"/>
      <c r="KL859" s="196"/>
      <c r="KM859" s="196"/>
      <c r="KN859" s="196"/>
      <c r="KO859" s="196"/>
      <c r="KP859" s="196"/>
      <c r="KQ859" s="196"/>
      <c r="KR859" s="196"/>
      <c r="KS859" s="196"/>
      <c r="KT859" s="196"/>
      <c r="KU859" s="196"/>
      <c r="KV859" s="196"/>
      <c r="KW859" s="196"/>
      <c r="KX859" s="196"/>
      <c r="KY859" s="196"/>
      <c r="KZ859" s="196"/>
      <c r="LA859" s="196"/>
      <c r="LB859" s="196"/>
      <c r="LC859" s="196"/>
      <c r="LD859" s="196"/>
      <c r="LE859" s="196"/>
      <c r="LF859" s="196"/>
      <c r="LG859" s="196"/>
      <c r="LH859" s="196"/>
      <c r="LI859" s="196"/>
      <c r="LJ859" s="196"/>
      <c r="LK859" s="196"/>
      <c r="LL859" s="196"/>
      <c r="LM859" s="196"/>
      <c r="LN859" s="196"/>
      <c r="LO859" s="196"/>
      <c r="LP859" s="196"/>
      <c r="LQ859" s="196"/>
      <c r="LR859" s="196"/>
      <c r="LS859" s="196"/>
      <c r="LT859" s="196"/>
      <c r="LU859" s="196"/>
      <c r="LV859" s="196"/>
      <c r="LW859" s="196"/>
      <c r="LX859" s="196"/>
      <c r="LY859" s="196"/>
      <c r="LZ859" s="196"/>
      <c r="MA859" s="196"/>
      <c r="MB859" s="196"/>
      <c r="MC859" s="196"/>
      <c r="MD859" s="196"/>
      <c r="ME859" s="196"/>
      <c r="MF859" s="196"/>
      <c r="MG859" s="196"/>
      <c r="MH859" s="196"/>
      <c r="MI859" s="196"/>
      <c r="MJ859" s="196"/>
      <c r="MK859" s="196"/>
      <c r="ML859" s="196"/>
      <c r="MM859" s="196"/>
      <c r="MN859" s="196"/>
      <c r="MO859" s="196"/>
      <c r="MP859" s="196"/>
      <c r="MQ859" s="196"/>
      <c r="MR859" s="196"/>
      <c r="MS859" s="196"/>
      <c r="MT859" s="196"/>
      <c r="MU859" s="196"/>
      <c r="MV859" s="196"/>
      <c r="MW859" s="196"/>
      <c r="MX859" s="196"/>
      <c r="MY859" s="196"/>
      <c r="MZ859" s="196"/>
      <c r="NA859" s="196"/>
      <c r="NB859" s="196"/>
      <c r="NC859" s="196"/>
      <c r="ND859" s="196"/>
      <c r="NE859" s="196"/>
      <c r="NF859" s="196"/>
      <c r="NG859" s="196"/>
      <c r="NH859" s="196"/>
      <c r="NI859" s="196"/>
      <c r="NJ859" s="196"/>
      <c r="NK859" s="196"/>
      <c r="NL859" s="196"/>
      <c r="NM859" s="196"/>
      <c r="NN859" s="196"/>
      <c r="NO859" s="196"/>
      <c r="NP859" s="196"/>
      <c r="NQ859" s="196"/>
      <c r="NR859" s="196"/>
      <c r="NS859" s="196"/>
      <c r="NT859" s="196"/>
      <c r="NU859" s="196"/>
      <c r="NV859" s="196"/>
      <c r="NW859" s="196"/>
      <c r="NX859" s="196"/>
      <c r="NY859" s="196"/>
      <c r="NZ859" s="196"/>
      <c r="OA859" s="196"/>
      <c r="OB859" s="196"/>
      <c r="OC859" s="196"/>
      <c r="OD859" s="196"/>
      <c r="OE859" s="196"/>
      <c r="OF859" s="196"/>
      <c r="OG859" s="196"/>
      <c r="OH859" s="196"/>
      <c r="OI859" s="196"/>
      <c r="OJ859" s="196"/>
      <c r="OK859" s="196"/>
      <c r="OL859" s="196"/>
      <c r="AFC859" s="196"/>
      <c r="AFD859" s="196"/>
      <c r="AFE859" s="196"/>
      <c r="AFF859" s="196"/>
      <c r="AFG859" s="196"/>
      <c r="AFH859" s="196"/>
      <c r="AFI859" s="196"/>
      <c r="AFJ859" s="196"/>
      <c r="AFK859" s="196"/>
      <c r="AFL859" s="196"/>
      <c r="AFM859" s="196"/>
      <c r="AFN859" s="196"/>
      <c r="AFO859" s="196"/>
      <c r="AFP859" s="196"/>
      <c r="AFQ859" s="196"/>
      <c r="AFR859" s="196"/>
      <c r="AFS859" s="196"/>
      <c r="AFT859" s="196"/>
      <c r="AFU859" s="196"/>
      <c r="AFV859" s="196"/>
      <c r="AFW859" s="196"/>
      <c r="AFX859" s="196"/>
      <c r="AFY859" s="196"/>
      <c r="AFZ859" s="196"/>
      <c r="AGA859" s="196"/>
      <c r="AGB859" s="196"/>
      <c r="AGC859" s="196"/>
      <c r="AGD859" s="196"/>
      <c r="AGE859" s="196"/>
      <c r="AGF859" s="196"/>
      <c r="AGG859" s="196"/>
      <c r="AGH859" s="196"/>
      <c r="AGI859" s="196"/>
      <c r="AGJ859" s="196"/>
      <c r="AGK859" s="196"/>
      <c r="AGL859" s="196"/>
      <c r="AGM859" s="196"/>
      <c r="AGN859" s="196"/>
      <c r="AGO859" s="196"/>
      <c r="AGP859" s="196"/>
    </row>
    <row r="860" spans="1:874" ht="15.75" customHeight="1" x14ac:dyDescent="0.25">
      <c r="A860" s="196"/>
      <c r="B860" s="196"/>
      <c r="C860" s="196"/>
      <c r="D860" s="196"/>
      <c r="E860" s="196"/>
      <c r="F860" s="196"/>
      <c r="G860" s="196"/>
      <c r="H860" s="196"/>
      <c r="I860" s="208"/>
      <c r="J860" s="196"/>
      <c r="K860" s="196"/>
      <c r="L860" s="206"/>
      <c r="M860" s="196"/>
      <c r="N860" s="196"/>
      <c r="O860" s="196"/>
      <c r="P860" s="196"/>
      <c r="Q860" s="196"/>
      <c r="R860" s="196"/>
      <c r="S860" s="196"/>
      <c r="T860" s="196"/>
      <c r="U860" s="196"/>
      <c r="V860" s="196"/>
      <c r="W860" s="196"/>
      <c r="X860" s="196"/>
      <c r="Y860" s="196"/>
      <c r="Z860" s="196"/>
      <c r="AA860" s="196"/>
      <c r="AB860" s="196"/>
      <c r="AC860" s="196"/>
      <c r="AD860" s="196"/>
      <c r="AE860" s="196"/>
      <c r="AF860" s="196"/>
      <c r="AG860" s="196"/>
      <c r="AH860" s="196"/>
      <c r="AI860" s="196"/>
      <c r="AJ860" s="196"/>
      <c r="AK860" s="196"/>
      <c r="AL860" s="196"/>
      <c r="AM860" s="196"/>
      <c r="AN860" s="196"/>
      <c r="AO860" s="196"/>
      <c r="AP860" s="196"/>
      <c r="AQ860" s="196"/>
      <c r="AR860" s="196"/>
      <c r="AS860" s="196"/>
      <c r="AT860" s="196"/>
      <c r="AU860" s="196"/>
      <c r="AV860" s="196"/>
      <c r="AW860" s="196"/>
      <c r="AX860" s="196"/>
      <c r="AY860" s="196"/>
      <c r="AZ860" s="196"/>
      <c r="BA860" s="196"/>
      <c r="BB860" s="196"/>
      <c r="BC860" s="196"/>
      <c r="BD860" s="196"/>
      <c r="BE860" s="196"/>
      <c r="BF860" s="196"/>
      <c r="BG860" s="196"/>
      <c r="BH860" s="196"/>
      <c r="BI860" s="196"/>
      <c r="BJ860" s="196"/>
      <c r="BK860" s="196"/>
      <c r="BL860" s="196"/>
      <c r="BM860" s="196"/>
      <c r="BN860" s="196"/>
      <c r="BO860" s="196"/>
      <c r="BP860" s="196"/>
      <c r="BQ860" s="196"/>
      <c r="BR860" s="196"/>
      <c r="BS860" s="196"/>
      <c r="BT860" s="196"/>
      <c r="BU860" s="196"/>
      <c r="BV860" s="196"/>
      <c r="BW860" s="196"/>
      <c r="BX860" s="196"/>
      <c r="BY860" s="196"/>
      <c r="BZ860" s="196"/>
      <c r="CA860" s="196"/>
      <c r="CB860" s="196"/>
      <c r="CC860" s="196"/>
      <c r="CD860" s="196"/>
      <c r="CE860" s="196"/>
      <c r="CF860" s="196"/>
      <c r="CG860" s="196"/>
      <c r="CH860" s="196"/>
      <c r="CI860" s="196"/>
      <c r="CJ860" s="196"/>
      <c r="CK860" s="196"/>
      <c r="CL860" s="196"/>
      <c r="CM860" s="196"/>
      <c r="CN860" s="196"/>
      <c r="CO860" s="196"/>
      <c r="CP860" s="196"/>
      <c r="CQ860" s="196"/>
      <c r="CR860" s="196"/>
      <c r="CS860" s="196"/>
      <c r="CT860" s="196"/>
      <c r="CU860" s="196"/>
      <c r="CV860" s="196"/>
      <c r="CW860" s="196"/>
      <c r="CX860" s="196"/>
      <c r="CY860" s="196"/>
      <c r="CZ860" s="196"/>
      <c r="DA860" s="196"/>
      <c r="DB860" s="196"/>
      <c r="DC860" s="196"/>
      <c r="DD860" s="196"/>
      <c r="DE860" s="196"/>
      <c r="DF860" s="196"/>
      <c r="DG860" s="196"/>
      <c r="DH860" s="196"/>
      <c r="DI860" s="196"/>
      <c r="DJ860" s="196"/>
      <c r="DK860" s="196"/>
      <c r="DL860" s="196"/>
      <c r="DM860" s="196"/>
      <c r="DN860" s="196"/>
      <c r="DO860" s="196"/>
      <c r="DP860" s="196"/>
      <c r="DQ860" s="196"/>
      <c r="DR860" s="196"/>
      <c r="DS860" s="196"/>
      <c r="DT860" s="196"/>
      <c r="DU860" s="196"/>
      <c r="DV860" s="196"/>
      <c r="DW860" s="196"/>
      <c r="DX860" s="196"/>
      <c r="DY860" s="196"/>
      <c r="DZ860" s="196"/>
      <c r="EA860" s="196"/>
      <c r="EB860" s="196"/>
      <c r="EC860" s="196"/>
      <c r="ED860" s="196"/>
      <c r="EE860" s="196"/>
      <c r="EF860" s="196"/>
      <c r="EG860" s="196"/>
      <c r="EH860" s="196"/>
      <c r="EI860" s="196"/>
      <c r="EJ860" s="196"/>
      <c r="EK860" s="196"/>
      <c r="EL860" s="196"/>
      <c r="EM860" s="196"/>
      <c r="EN860" s="196"/>
      <c r="EO860" s="196"/>
      <c r="EP860" s="196"/>
      <c r="EQ860" s="196"/>
      <c r="ER860" s="196"/>
      <c r="ES860" s="196"/>
      <c r="ET860" s="196"/>
      <c r="EU860" s="196"/>
      <c r="EV860" s="196"/>
      <c r="EW860" s="196"/>
      <c r="EX860" s="196"/>
      <c r="EY860" s="196"/>
      <c r="EZ860" s="196"/>
      <c r="FA860" s="196"/>
      <c r="FB860" s="196"/>
      <c r="FC860" s="196"/>
      <c r="FD860" s="196"/>
      <c r="FE860" s="196"/>
      <c r="FF860" s="196"/>
      <c r="FG860" s="196"/>
      <c r="FH860" s="196"/>
      <c r="FI860" s="196"/>
      <c r="FJ860" s="196"/>
      <c r="FK860" s="196"/>
      <c r="FL860" s="196"/>
      <c r="FM860" s="196"/>
      <c r="FN860" s="196"/>
      <c r="FO860" s="196"/>
      <c r="FP860" s="196"/>
      <c r="FQ860" s="196"/>
      <c r="FR860" s="196"/>
      <c r="FS860" s="196"/>
      <c r="FT860" s="196"/>
      <c r="FU860" s="196"/>
      <c r="FV860" s="196"/>
      <c r="FW860" s="196"/>
      <c r="FX860" s="196"/>
      <c r="FY860" s="196"/>
      <c r="FZ860" s="196"/>
      <c r="GA860" s="196"/>
      <c r="GB860" s="196"/>
      <c r="GC860" s="196"/>
      <c r="GD860" s="196"/>
      <c r="GE860" s="196"/>
      <c r="GF860" s="196"/>
      <c r="GG860" s="196"/>
      <c r="GH860" s="196"/>
      <c r="GI860" s="196"/>
      <c r="GJ860" s="196"/>
      <c r="GK860" s="196"/>
      <c r="GL860" s="196"/>
      <c r="GM860" s="196"/>
      <c r="GN860" s="196"/>
      <c r="GO860" s="196"/>
      <c r="GP860" s="196"/>
      <c r="GQ860" s="196"/>
      <c r="GR860" s="196"/>
      <c r="GS860" s="196"/>
      <c r="GT860" s="196"/>
      <c r="GU860" s="196"/>
      <c r="GV860" s="196"/>
      <c r="GW860" s="196"/>
      <c r="GX860" s="196"/>
      <c r="GY860" s="196"/>
      <c r="GZ860" s="196"/>
      <c r="HA860" s="196"/>
      <c r="HB860" s="196"/>
      <c r="HC860" s="196"/>
      <c r="HD860" s="196"/>
      <c r="HE860" s="196"/>
      <c r="HF860" s="196"/>
      <c r="HG860" s="196"/>
      <c r="HH860" s="196"/>
      <c r="HI860" s="196"/>
      <c r="HJ860" s="196"/>
      <c r="HK860" s="196"/>
      <c r="HL860" s="196"/>
      <c r="HM860" s="196"/>
      <c r="HN860" s="196"/>
      <c r="HO860" s="196"/>
      <c r="HP860" s="196"/>
      <c r="HQ860" s="196"/>
      <c r="HR860" s="196"/>
      <c r="HS860" s="196"/>
      <c r="HT860" s="196"/>
      <c r="HU860" s="196"/>
      <c r="HV860" s="196"/>
      <c r="HW860" s="196"/>
      <c r="HX860" s="196"/>
      <c r="HY860" s="196"/>
      <c r="HZ860" s="196"/>
      <c r="IA860" s="196"/>
      <c r="IB860" s="196"/>
      <c r="IC860" s="196"/>
      <c r="ID860" s="196"/>
      <c r="IE860" s="196"/>
      <c r="IF860" s="196"/>
      <c r="IG860" s="196"/>
      <c r="IH860" s="196"/>
      <c r="II860" s="196"/>
      <c r="IJ860" s="196"/>
      <c r="IK860" s="196"/>
      <c r="IL860" s="196"/>
      <c r="IM860" s="196"/>
      <c r="IN860" s="196"/>
      <c r="IO860" s="196"/>
      <c r="IP860" s="196"/>
      <c r="IQ860" s="196"/>
      <c r="IR860" s="196"/>
      <c r="IS860" s="196"/>
      <c r="IT860" s="196"/>
      <c r="IU860" s="196"/>
      <c r="IV860" s="196"/>
      <c r="IW860" s="196"/>
      <c r="IX860" s="196"/>
      <c r="IY860" s="196"/>
      <c r="IZ860" s="196"/>
      <c r="JA860" s="196"/>
      <c r="JB860" s="196"/>
      <c r="JC860" s="196"/>
      <c r="JD860" s="196"/>
      <c r="JE860" s="196"/>
      <c r="JF860" s="196"/>
      <c r="JG860" s="196"/>
      <c r="JH860" s="196"/>
      <c r="JI860" s="196"/>
      <c r="JJ860" s="196"/>
      <c r="JK860" s="196"/>
      <c r="JL860" s="196"/>
      <c r="JM860" s="196"/>
      <c r="JN860" s="196"/>
      <c r="JO860" s="196"/>
      <c r="JP860" s="196"/>
      <c r="JQ860" s="196"/>
      <c r="JR860" s="196"/>
      <c r="JS860" s="196"/>
      <c r="JT860" s="196"/>
      <c r="JU860" s="196"/>
      <c r="JV860" s="196"/>
      <c r="JW860" s="196"/>
      <c r="JX860" s="196"/>
      <c r="JY860" s="196"/>
      <c r="JZ860" s="196"/>
      <c r="KA860" s="196"/>
      <c r="KB860" s="196"/>
      <c r="KC860" s="196"/>
      <c r="KD860" s="196"/>
      <c r="KE860" s="196"/>
      <c r="KF860" s="196"/>
      <c r="KG860" s="196"/>
      <c r="KH860" s="196"/>
      <c r="KI860" s="196"/>
      <c r="KJ860" s="196"/>
      <c r="KK860" s="196"/>
      <c r="KL860" s="196"/>
      <c r="KM860" s="196"/>
      <c r="KN860" s="196"/>
      <c r="KO860" s="196"/>
      <c r="KP860" s="196"/>
      <c r="KQ860" s="196"/>
      <c r="KR860" s="196"/>
      <c r="KS860" s="196"/>
      <c r="KT860" s="196"/>
      <c r="KU860" s="196"/>
      <c r="KV860" s="196"/>
      <c r="KW860" s="196"/>
      <c r="KX860" s="196"/>
      <c r="KY860" s="196"/>
      <c r="KZ860" s="196"/>
      <c r="LA860" s="196"/>
      <c r="LB860" s="196"/>
      <c r="LC860" s="196"/>
      <c r="LD860" s="196"/>
      <c r="LE860" s="196"/>
      <c r="LF860" s="196"/>
      <c r="LG860" s="196"/>
      <c r="LH860" s="196"/>
      <c r="LI860" s="196"/>
      <c r="LJ860" s="196"/>
      <c r="LK860" s="196"/>
      <c r="LL860" s="196"/>
      <c r="LM860" s="196"/>
      <c r="LN860" s="196"/>
      <c r="LO860" s="196"/>
      <c r="LP860" s="196"/>
      <c r="LQ860" s="196"/>
      <c r="LR860" s="196"/>
      <c r="LS860" s="196"/>
      <c r="LT860" s="196"/>
      <c r="LU860" s="196"/>
      <c r="LV860" s="196"/>
      <c r="LW860" s="196"/>
      <c r="LX860" s="196"/>
      <c r="LY860" s="196"/>
      <c r="LZ860" s="196"/>
      <c r="MA860" s="196"/>
      <c r="MB860" s="196"/>
      <c r="MC860" s="196"/>
      <c r="MD860" s="196"/>
      <c r="ME860" s="196"/>
      <c r="MF860" s="196"/>
      <c r="MG860" s="196"/>
      <c r="MH860" s="196"/>
      <c r="MI860" s="196"/>
      <c r="MJ860" s="196"/>
      <c r="MK860" s="196"/>
      <c r="ML860" s="196"/>
      <c r="MM860" s="196"/>
      <c r="MN860" s="196"/>
      <c r="MO860" s="196"/>
      <c r="MP860" s="196"/>
      <c r="MQ860" s="196"/>
      <c r="MR860" s="196"/>
      <c r="MS860" s="196"/>
      <c r="MT860" s="196"/>
      <c r="MU860" s="196"/>
      <c r="MV860" s="196"/>
      <c r="MW860" s="196"/>
      <c r="MX860" s="196"/>
      <c r="MY860" s="196"/>
      <c r="MZ860" s="196"/>
      <c r="NA860" s="196"/>
      <c r="NB860" s="196"/>
      <c r="NC860" s="196"/>
      <c r="ND860" s="196"/>
      <c r="NE860" s="196"/>
      <c r="NF860" s="196"/>
      <c r="NG860" s="196"/>
      <c r="NH860" s="196"/>
      <c r="NI860" s="196"/>
      <c r="NJ860" s="196"/>
      <c r="NK860" s="196"/>
      <c r="NL860" s="196"/>
      <c r="NM860" s="196"/>
      <c r="NN860" s="196"/>
      <c r="NO860" s="196"/>
      <c r="NP860" s="196"/>
      <c r="NQ860" s="196"/>
      <c r="NR860" s="196"/>
      <c r="NS860" s="196"/>
      <c r="NT860" s="196"/>
      <c r="NU860" s="196"/>
      <c r="NV860" s="196"/>
      <c r="NW860" s="196"/>
      <c r="NX860" s="196"/>
      <c r="NY860" s="196"/>
      <c r="NZ860" s="196"/>
      <c r="OA860" s="196"/>
      <c r="OB860" s="196"/>
      <c r="OC860" s="196"/>
      <c r="OD860" s="196"/>
      <c r="OE860" s="196"/>
      <c r="OF860" s="196"/>
      <c r="OG860" s="196"/>
      <c r="OH860" s="196"/>
      <c r="OI860" s="196"/>
      <c r="OJ860" s="196"/>
      <c r="OK860" s="196"/>
      <c r="OL860" s="196"/>
      <c r="AFC860" s="196"/>
      <c r="AFD860" s="196"/>
      <c r="AFE860" s="196"/>
      <c r="AFF860" s="196"/>
      <c r="AFG860" s="196"/>
      <c r="AFH860" s="196"/>
      <c r="AFI860" s="196"/>
      <c r="AFJ860" s="196"/>
      <c r="AFK860" s="196"/>
      <c r="AFL860" s="196"/>
      <c r="AFM860" s="196"/>
      <c r="AFN860" s="196"/>
      <c r="AFO860" s="196"/>
      <c r="AFP860" s="196"/>
      <c r="AFQ860" s="196"/>
      <c r="AFR860" s="196"/>
      <c r="AFS860" s="196"/>
      <c r="AFT860" s="196"/>
      <c r="AFU860" s="196"/>
      <c r="AFV860" s="196"/>
      <c r="AFW860" s="196"/>
      <c r="AFX860" s="196"/>
      <c r="AFY860" s="196"/>
      <c r="AFZ860" s="196"/>
      <c r="AGA860" s="196"/>
      <c r="AGB860" s="196"/>
      <c r="AGC860" s="196"/>
      <c r="AGD860" s="196"/>
      <c r="AGE860" s="196"/>
      <c r="AGF860" s="196"/>
      <c r="AGG860" s="196"/>
      <c r="AGH860" s="196"/>
      <c r="AGI860" s="196"/>
      <c r="AGJ860" s="196"/>
      <c r="AGK860" s="196"/>
      <c r="AGL860" s="196"/>
      <c r="AGM860" s="196"/>
      <c r="AGN860" s="196"/>
      <c r="AGO860" s="196"/>
      <c r="AGP860" s="196"/>
    </row>
    <row r="861" spans="1:874" ht="15.75" customHeight="1" x14ac:dyDescent="0.25">
      <c r="A861" s="196"/>
      <c r="B861" s="196"/>
      <c r="C861" s="196"/>
      <c r="D861" s="196"/>
      <c r="E861" s="196"/>
      <c r="F861" s="196"/>
      <c r="G861" s="196"/>
      <c r="H861" s="196"/>
      <c r="I861" s="208"/>
      <c r="J861" s="196"/>
      <c r="K861" s="196"/>
      <c r="L861" s="206"/>
      <c r="M861" s="196"/>
      <c r="N861" s="196"/>
      <c r="O861" s="196"/>
      <c r="P861" s="196"/>
      <c r="Q861" s="196"/>
      <c r="R861" s="196"/>
      <c r="S861" s="196"/>
      <c r="T861" s="196"/>
      <c r="U861" s="196"/>
      <c r="V861" s="196"/>
      <c r="W861" s="196"/>
      <c r="X861" s="196"/>
      <c r="Y861" s="196"/>
      <c r="Z861" s="196"/>
      <c r="AA861" s="196"/>
      <c r="AB861" s="196"/>
      <c r="AC861" s="196"/>
      <c r="AD861" s="196"/>
      <c r="AE861" s="196"/>
      <c r="AF861" s="196"/>
      <c r="AG861" s="196"/>
      <c r="AH861" s="196"/>
      <c r="AI861" s="196"/>
      <c r="AJ861" s="196"/>
      <c r="AK861" s="196"/>
      <c r="AL861" s="196"/>
      <c r="AM861" s="196"/>
      <c r="AN861" s="196"/>
      <c r="AO861" s="196"/>
      <c r="AP861" s="196"/>
      <c r="AQ861" s="196"/>
      <c r="AR861" s="196"/>
      <c r="AS861" s="196"/>
      <c r="AT861" s="196"/>
      <c r="AU861" s="196"/>
      <c r="AV861" s="196"/>
      <c r="AW861" s="196"/>
      <c r="AX861" s="196"/>
      <c r="AY861" s="196"/>
      <c r="AZ861" s="196"/>
      <c r="BA861" s="196"/>
      <c r="BB861" s="196"/>
      <c r="BC861" s="196"/>
      <c r="BD861" s="196"/>
      <c r="BE861" s="196"/>
      <c r="BF861" s="196"/>
      <c r="BG861" s="196"/>
      <c r="BH861" s="196"/>
      <c r="BI861" s="196"/>
      <c r="BJ861" s="196"/>
      <c r="BK861" s="196"/>
      <c r="BL861" s="196"/>
      <c r="BM861" s="196"/>
      <c r="BN861" s="196"/>
      <c r="BO861" s="196"/>
      <c r="BP861" s="196"/>
      <c r="BQ861" s="196"/>
      <c r="BR861" s="196"/>
      <c r="BS861" s="196"/>
      <c r="BT861" s="196"/>
      <c r="BU861" s="196"/>
      <c r="BV861" s="196"/>
      <c r="BW861" s="196"/>
      <c r="BX861" s="196"/>
      <c r="BY861" s="196"/>
      <c r="BZ861" s="196"/>
      <c r="CA861" s="196"/>
      <c r="CB861" s="196"/>
      <c r="CC861" s="196"/>
      <c r="CD861" s="196"/>
      <c r="CE861" s="196"/>
      <c r="CF861" s="196"/>
      <c r="CG861" s="196"/>
      <c r="CH861" s="196"/>
      <c r="CI861" s="196"/>
      <c r="CJ861" s="196"/>
      <c r="CK861" s="196"/>
      <c r="CL861" s="196"/>
      <c r="CM861" s="196"/>
      <c r="CN861" s="196"/>
      <c r="CO861" s="196"/>
      <c r="CP861" s="196"/>
      <c r="CQ861" s="196"/>
      <c r="CR861" s="196"/>
      <c r="CS861" s="196"/>
      <c r="CT861" s="196"/>
      <c r="CU861" s="196"/>
      <c r="CV861" s="196"/>
      <c r="CW861" s="196"/>
      <c r="CX861" s="196"/>
      <c r="CY861" s="196"/>
      <c r="CZ861" s="196"/>
      <c r="DA861" s="196"/>
      <c r="DB861" s="196"/>
      <c r="DC861" s="196"/>
      <c r="DD861" s="196"/>
      <c r="DE861" s="196"/>
      <c r="DF861" s="196"/>
      <c r="DG861" s="196"/>
      <c r="DH861" s="196"/>
      <c r="DI861" s="196"/>
      <c r="DJ861" s="196"/>
      <c r="DK861" s="196"/>
      <c r="DL861" s="196"/>
      <c r="DM861" s="196"/>
      <c r="DN861" s="196"/>
      <c r="DO861" s="196"/>
      <c r="DP861" s="196"/>
      <c r="DQ861" s="196"/>
      <c r="DR861" s="196"/>
      <c r="DS861" s="196"/>
      <c r="DT861" s="196"/>
      <c r="DU861" s="196"/>
      <c r="DV861" s="196"/>
      <c r="DW861" s="196"/>
      <c r="DX861" s="196"/>
      <c r="DY861" s="196"/>
      <c r="DZ861" s="196"/>
      <c r="EA861" s="196"/>
      <c r="EB861" s="196"/>
      <c r="EC861" s="196"/>
      <c r="ED861" s="196"/>
      <c r="EE861" s="196"/>
      <c r="EF861" s="196"/>
      <c r="EG861" s="196"/>
      <c r="EH861" s="196"/>
      <c r="EI861" s="196"/>
      <c r="EJ861" s="196"/>
      <c r="EK861" s="196"/>
      <c r="EL861" s="196"/>
      <c r="EM861" s="196"/>
      <c r="EN861" s="196"/>
      <c r="EO861" s="196"/>
      <c r="EP861" s="196"/>
      <c r="EQ861" s="196"/>
      <c r="ER861" s="196"/>
      <c r="ES861" s="196"/>
      <c r="ET861" s="196"/>
      <c r="EU861" s="196"/>
      <c r="EV861" s="196"/>
      <c r="EW861" s="196"/>
      <c r="EX861" s="196"/>
      <c r="EY861" s="196"/>
      <c r="EZ861" s="196"/>
      <c r="FA861" s="196"/>
      <c r="FB861" s="196"/>
      <c r="FC861" s="196"/>
      <c r="FD861" s="196"/>
      <c r="FE861" s="196"/>
      <c r="FF861" s="196"/>
      <c r="FG861" s="196"/>
      <c r="FH861" s="196"/>
      <c r="FI861" s="196"/>
      <c r="FJ861" s="196"/>
      <c r="FK861" s="196"/>
      <c r="FL861" s="196"/>
      <c r="FM861" s="196"/>
      <c r="FN861" s="196"/>
      <c r="FO861" s="196"/>
      <c r="FP861" s="196"/>
      <c r="FQ861" s="196"/>
      <c r="FR861" s="196"/>
      <c r="FS861" s="196"/>
      <c r="FT861" s="196"/>
      <c r="FU861" s="196"/>
      <c r="FV861" s="196"/>
      <c r="FW861" s="196"/>
      <c r="FX861" s="196"/>
      <c r="FY861" s="196"/>
      <c r="FZ861" s="196"/>
      <c r="GA861" s="196"/>
      <c r="GB861" s="196"/>
      <c r="GC861" s="196"/>
      <c r="GD861" s="196"/>
      <c r="GE861" s="196"/>
      <c r="GF861" s="196"/>
      <c r="GG861" s="196"/>
      <c r="GH861" s="196"/>
      <c r="GI861" s="196"/>
      <c r="GJ861" s="196"/>
      <c r="GK861" s="196"/>
      <c r="GL861" s="196"/>
      <c r="GM861" s="196"/>
      <c r="GN861" s="196"/>
      <c r="GO861" s="196"/>
      <c r="GP861" s="196"/>
      <c r="GQ861" s="196"/>
      <c r="GR861" s="196"/>
      <c r="GS861" s="196"/>
      <c r="GT861" s="196"/>
      <c r="GU861" s="196"/>
      <c r="GV861" s="196"/>
      <c r="GW861" s="196"/>
      <c r="GX861" s="196"/>
      <c r="GY861" s="196"/>
      <c r="GZ861" s="196"/>
      <c r="HA861" s="196"/>
      <c r="HB861" s="196"/>
      <c r="HC861" s="196"/>
      <c r="HD861" s="196"/>
      <c r="HE861" s="196"/>
      <c r="HF861" s="196"/>
      <c r="HG861" s="196"/>
      <c r="HH861" s="196"/>
      <c r="HI861" s="196"/>
      <c r="HJ861" s="196"/>
      <c r="HK861" s="196"/>
      <c r="HL861" s="196"/>
      <c r="HM861" s="196"/>
      <c r="HN861" s="196"/>
      <c r="HO861" s="196"/>
      <c r="HP861" s="196"/>
      <c r="HQ861" s="196"/>
      <c r="HR861" s="196"/>
      <c r="HS861" s="196"/>
      <c r="HT861" s="196"/>
      <c r="HU861" s="196"/>
      <c r="HV861" s="196"/>
      <c r="HW861" s="196"/>
      <c r="HX861" s="196"/>
      <c r="HY861" s="196"/>
      <c r="HZ861" s="196"/>
      <c r="IA861" s="196"/>
      <c r="IB861" s="196"/>
      <c r="IC861" s="196"/>
      <c r="ID861" s="196"/>
      <c r="IE861" s="196"/>
      <c r="IF861" s="196"/>
      <c r="IG861" s="196"/>
      <c r="IH861" s="196"/>
      <c r="II861" s="196"/>
      <c r="IJ861" s="196"/>
      <c r="IK861" s="196"/>
      <c r="IL861" s="196"/>
      <c r="IM861" s="196"/>
      <c r="IN861" s="196"/>
      <c r="IO861" s="196"/>
      <c r="IP861" s="196"/>
      <c r="IQ861" s="196"/>
      <c r="IR861" s="196"/>
      <c r="IS861" s="196"/>
      <c r="IT861" s="196"/>
      <c r="IU861" s="196"/>
      <c r="IV861" s="196"/>
      <c r="IW861" s="196"/>
      <c r="IX861" s="196"/>
      <c r="IY861" s="196"/>
      <c r="IZ861" s="196"/>
      <c r="JA861" s="196"/>
      <c r="JB861" s="196"/>
      <c r="JC861" s="196"/>
      <c r="JD861" s="196"/>
      <c r="JE861" s="196"/>
      <c r="JF861" s="196"/>
      <c r="JG861" s="196"/>
      <c r="JH861" s="196"/>
      <c r="JI861" s="196"/>
      <c r="JJ861" s="196"/>
      <c r="JK861" s="196"/>
      <c r="JL861" s="196"/>
      <c r="JM861" s="196"/>
      <c r="JN861" s="196"/>
      <c r="JO861" s="196"/>
      <c r="JP861" s="196"/>
      <c r="JQ861" s="196"/>
      <c r="JR861" s="196"/>
      <c r="JS861" s="196"/>
      <c r="JT861" s="196"/>
      <c r="JU861" s="196"/>
      <c r="JV861" s="196"/>
      <c r="JW861" s="196"/>
      <c r="JX861" s="196"/>
      <c r="JY861" s="196"/>
      <c r="JZ861" s="196"/>
      <c r="KA861" s="196"/>
      <c r="KB861" s="196"/>
      <c r="KC861" s="196"/>
      <c r="KD861" s="196"/>
      <c r="KE861" s="196"/>
      <c r="KF861" s="196"/>
      <c r="KG861" s="196"/>
      <c r="KH861" s="196"/>
      <c r="KI861" s="196"/>
      <c r="KJ861" s="196"/>
      <c r="KK861" s="196"/>
      <c r="KL861" s="196"/>
      <c r="KM861" s="196"/>
      <c r="KN861" s="196"/>
      <c r="KO861" s="196"/>
      <c r="KP861" s="196"/>
      <c r="KQ861" s="196"/>
      <c r="KR861" s="196"/>
      <c r="KS861" s="196"/>
      <c r="KT861" s="196"/>
      <c r="KU861" s="196"/>
      <c r="KV861" s="196"/>
      <c r="KW861" s="196"/>
      <c r="KX861" s="196"/>
      <c r="KY861" s="196"/>
      <c r="KZ861" s="196"/>
      <c r="LA861" s="196"/>
      <c r="LB861" s="196"/>
      <c r="LC861" s="196"/>
      <c r="LD861" s="196"/>
      <c r="LE861" s="196"/>
      <c r="LF861" s="196"/>
      <c r="LG861" s="196"/>
      <c r="LH861" s="196"/>
      <c r="LI861" s="196"/>
      <c r="LJ861" s="196"/>
      <c r="LK861" s="196"/>
      <c r="LL861" s="196"/>
      <c r="LM861" s="196"/>
      <c r="LN861" s="196"/>
      <c r="LO861" s="196"/>
      <c r="LP861" s="196"/>
      <c r="LQ861" s="196"/>
      <c r="LR861" s="196"/>
      <c r="LS861" s="196"/>
      <c r="LT861" s="196"/>
      <c r="LU861" s="196"/>
      <c r="LV861" s="196"/>
      <c r="LW861" s="196"/>
      <c r="LX861" s="196"/>
      <c r="LY861" s="196"/>
      <c r="LZ861" s="196"/>
      <c r="MA861" s="196"/>
      <c r="MB861" s="196"/>
      <c r="MC861" s="196"/>
      <c r="MD861" s="196"/>
      <c r="ME861" s="196"/>
      <c r="MF861" s="196"/>
      <c r="MG861" s="196"/>
      <c r="MH861" s="196"/>
      <c r="MI861" s="196"/>
      <c r="MJ861" s="196"/>
      <c r="MK861" s="196"/>
      <c r="ML861" s="196"/>
      <c r="MM861" s="196"/>
      <c r="MN861" s="196"/>
      <c r="MO861" s="196"/>
      <c r="MP861" s="196"/>
      <c r="MQ861" s="196"/>
      <c r="MR861" s="196"/>
      <c r="MS861" s="196"/>
      <c r="MT861" s="196"/>
      <c r="MU861" s="196"/>
      <c r="MV861" s="196"/>
      <c r="MW861" s="196"/>
      <c r="MX861" s="196"/>
      <c r="MY861" s="196"/>
      <c r="MZ861" s="196"/>
      <c r="NA861" s="196"/>
      <c r="NB861" s="196"/>
      <c r="NC861" s="196"/>
      <c r="ND861" s="196"/>
      <c r="NE861" s="196"/>
      <c r="NF861" s="196"/>
      <c r="NG861" s="196"/>
      <c r="NH861" s="196"/>
      <c r="NI861" s="196"/>
      <c r="NJ861" s="196"/>
      <c r="NK861" s="196"/>
      <c r="NL861" s="196"/>
      <c r="NM861" s="196"/>
      <c r="NN861" s="196"/>
      <c r="NO861" s="196"/>
      <c r="NP861" s="196"/>
      <c r="NQ861" s="196"/>
      <c r="NR861" s="196"/>
      <c r="NS861" s="196"/>
      <c r="NT861" s="196"/>
      <c r="NU861" s="196"/>
      <c r="NV861" s="196"/>
      <c r="NW861" s="196"/>
      <c r="NX861" s="196"/>
      <c r="NY861" s="196"/>
      <c r="NZ861" s="196"/>
      <c r="OA861" s="196"/>
      <c r="OB861" s="196"/>
      <c r="OC861" s="196"/>
      <c r="OD861" s="196"/>
      <c r="OE861" s="196"/>
      <c r="OF861" s="196"/>
      <c r="OG861" s="196"/>
      <c r="OH861" s="196"/>
      <c r="OI861" s="196"/>
      <c r="OJ861" s="196"/>
      <c r="OK861" s="196"/>
      <c r="OL861" s="196"/>
      <c r="AFC861" s="196"/>
      <c r="AFD861" s="196"/>
      <c r="AFE861" s="196"/>
      <c r="AFF861" s="196"/>
      <c r="AFG861" s="196"/>
      <c r="AFH861" s="196"/>
      <c r="AFI861" s="196"/>
      <c r="AFJ861" s="196"/>
      <c r="AFK861" s="196"/>
      <c r="AFL861" s="196"/>
      <c r="AFM861" s="196"/>
      <c r="AFN861" s="196"/>
      <c r="AFO861" s="196"/>
      <c r="AFP861" s="196"/>
      <c r="AFQ861" s="196"/>
      <c r="AFR861" s="196"/>
      <c r="AFS861" s="196"/>
      <c r="AFT861" s="196"/>
      <c r="AFU861" s="196"/>
      <c r="AFV861" s="196"/>
      <c r="AFW861" s="196"/>
      <c r="AFX861" s="196"/>
      <c r="AFY861" s="196"/>
      <c r="AFZ861" s="196"/>
      <c r="AGA861" s="196"/>
      <c r="AGB861" s="196"/>
      <c r="AGC861" s="196"/>
      <c r="AGD861" s="196"/>
      <c r="AGE861" s="196"/>
      <c r="AGF861" s="196"/>
      <c r="AGG861" s="196"/>
      <c r="AGH861" s="196"/>
      <c r="AGI861" s="196"/>
      <c r="AGJ861" s="196"/>
      <c r="AGK861" s="196"/>
      <c r="AGL861" s="196"/>
      <c r="AGM861" s="196"/>
      <c r="AGN861" s="196"/>
      <c r="AGO861" s="196"/>
      <c r="AGP861" s="196"/>
    </row>
    <row r="862" spans="1:874" ht="15.75" customHeight="1" x14ac:dyDescent="0.25">
      <c r="A862" s="196"/>
      <c r="B862" s="196"/>
      <c r="C862" s="196"/>
      <c r="D862" s="196"/>
      <c r="E862" s="196"/>
      <c r="F862" s="196"/>
      <c r="G862" s="196"/>
      <c r="H862" s="196"/>
      <c r="I862" s="208"/>
      <c r="J862" s="196"/>
      <c r="K862" s="196"/>
      <c r="L862" s="206"/>
      <c r="M862" s="196"/>
      <c r="N862" s="196"/>
      <c r="O862" s="196"/>
      <c r="P862" s="196"/>
      <c r="Q862" s="196"/>
      <c r="R862" s="196"/>
      <c r="S862" s="196"/>
      <c r="T862" s="196"/>
      <c r="U862" s="196"/>
      <c r="V862" s="196"/>
      <c r="W862" s="196"/>
      <c r="X862" s="196"/>
      <c r="Y862" s="196"/>
      <c r="Z862" s="196"/>
      <c r="AA862" s="196"/>
      <c r="AB862" s="196"/>
      <c r="AC862" s="196"/>
      <c r="AD862" s="196"/>
      <c r="AE862" s="196"/>
      <c r="AF862" s="196"/>
      <c r="AG862" s="196"/>
      <c r="AH862" s="196"/>
      <c r="AI862" s="196"/>
      <c r="AJ862" s="196"/>
      <c r="AK862" s="196"/>
      <c r="AL862" s="196"/>
      <c r="AM862" s="196"/>
      <c r="AN862" s="196"/>
      <c r="AO862" s="196"/>
      <c r="AP862" s="196"/>
      <c r="AQ862" s="196"/>
      <c r="AR862" s="196"/>
      <c r="AS862" s="196"/>
      <c r="AT862" s="196"/>
      <c r="AU862" s="196"/>
      <c r="AV862" s="196"/>
      <c r="AW862" s="196"/>
      <c r="AX862" s="196"/>
      <c r="AY862" s="196"/>
      <c r="AZ862" s="196"/>
      <c r="BA862" s="196"/>
      <c r="BB862" s="196"/>
      <c r="BC862" s="196"/>
      <c r="BD862" s="196"/>
      <c r="BE862" s="196"/>
      <c r="BF862" s="196"/>
      <c r="BG862" s="196"/>
      <c r="BH862" s="196"/>
      <c r="BI862" s="196"/>
      <c r="BJ862" s="196"/>
      <c r="BK862" s="196"/>
      <c r="BL862" s="196"/>
      <c r="BM862" s="196"/>
      <c r="BN862" s="196"/>
      <c r="BO862" s="196"/>
      <c r="BP862" s="196"/>
      <c r="BQ862" s="196"/>
      <c r="BR862" s="196"/>
      <c r="BS862" s="196"/>
      <c r="BT862" s="196"/>
      <c r="BU862" s="196"/>
      <c r="BV862" s="196"/>
      <c r="BW862" s="196"/>
      <c r="BX862" s="196"/>
      <c r="BY862" s="196"/>
      <c r="BZ862" s="196"/>
      <c r="CA862" s="196"/>
      <c r="CB862" s="196"/>
      <c r="CC862" s="196"/>
      <c r="CD862" s="196"/>
      <c r="CE862" s="196"/>
      <c r="CF862" s="196"/>
      <c r="CG862" s="196"/>
      <c r="CH862" s="196"/>
      <c r="CI862" s="196"/>
      <c r="CJ862" s="196"/>
      <c r="CK862" s="196"/>
      <c r="CL862" s="196"/>
      <c r="CM862" s="196"/>
      <c r="CN862" s="196"/>
      <c r="CO862" s="196"/>
      <c r="CP862" s="196"/>
      <c r="CQ862" s="196"/>
      <c r="CR862" s="196"/>
      <c r="CS862" s="196"/>
      <c r="CT862" s="196"/>
      <c r="CU862" s="196"/>
      <c r="CV862" s="196"/>
      <c r="CW862" s="196"/>
      <c r="CX862" s="196"/>
      <c r="CY862" s="196"/>
      <c r="CZ862" s="196"/>
      <c r="DA862" s="196"/>
      <c r="DB862" s="196"/>
      <c r="DC862" s="196"/>
      <c r="DD862" s="196"/>
      <c r="DE862" s="196"/>
      <c r="DF862" s="196"/>
      <c r="DG862" s="196"/>
      <c r="DH862" s="196"/>
      <c r="DI862" s="196"/>
      <c r="DJ862" s="196"/>
      <c r="DK862" s="196"/>
      <c r="DL862" s="196"/>
      <c r="DM862" s="196"/>
      <c r="DN862" s="196"/>
      <c r="DO862" s="196"/>
      <c r="DP862" s="196"/>
      <c r="DQ862" s="196"/>
      <c r="DR862" s="196"/>
      <c r="DS862" s="196"/>
      <c r="DT862" s="196"/>
      <c r="DU862" s="196"/>
      <c r="DV862" s="196"/>
      <c r="DW862" s="196"/>
      <c r="DX862" s="196"/>
      <c r="DY862" s="196"/>
      <c r="DZ862" s="196"/>
      <c r="EA862" s="196"/>
      <c r="EB862" s="196"/>
      <c r="EC862" s="196"/>
      <c r="ED862" s="196"/>
      <c r="EE862" s="196"/>
      <c r="EF862" s="196"/>
      <c r="EG862" s="196"/>
      <c r="EH862" s="196"/>
      <c r="EI862" s="196"/>
      <c r="EJ862" s="196"/>
      <c r="EK862" s="196"/>
      <c r="EL862" s="196"/>
      <c r="EM862" s="196"/>
      <c r="EN862" s="196"/>
      <c r="EO862" s="196"/>
      <c r="EP862" s="196"/>
      <c r="EQ862" s="196"/>
      <c r="ER862" s="196"/>
      <c r="ES862" s="196"/>
      <c r="ET862" s="196"/>
      <c r="EU862" s="196"/>
      <c r="EV862" s="196"/>
      <c r="EW862" s="196"/>
      <c r="EX862" s="196"/>
      <c r="EY862" s="196"/>
      <c r="EZ862" s="196"/>
      <c r="FA862" s="196"/>
      <c r="FB862" s="196"/>
      <c r="FC862" s="196"/>
      <c r="FD862" s="196"/>
      <c r="FE862" s="196"/>
      <c r="FF862" s="196"/>
      <c r="FG862" s="196"/>
      <c r="FH862" s="196"/>
      <c r="FI862" s="196"/>
      <c r="FJ862" s="196"/>
      <c r="FK862" s="196"/>
      <c r="FL862" s="196"/>
      <c r="FM862" s="196"/>
      <c r="FN862" s="196"/>
      <c r="FO862" s="196"/>
      <c r="FP862" s="196"/>
      <c r="FQ862" s="196"/>
      <c r="FR862" s="196"/>
      <c r="FS862" s="196"/>
      <c r="FT862" s="196"/>
      <c r="FU862" s="196"/>
      <c r="FV862" s="196"/>
      <c r="FW862" s="196"/>
      <c r="FX862" s="196"/>
      <c r="FY862" s="196"/>
      <c r="FZ862" s="196"/>
      <c r="GA862" s="196"/>
      <c r="GB862" s="196"/>
      <c r="GC862" s="196"/>
      <c r="GD862" s="196"/>
      <c r="GE862" s="196"/>
      <c r="GF862" s="196"/>
      <c r="GG862" s="196"/>
      <c r="GH862" s="196"/>
      <c r="GI862" s="196"/>
      <c r="GJ862" s="196"/>
      <c r="GK862" s="196"/>
      <c r="GL862" s="196"/>
      <c r="GM862" s="196"/>
      <c r="GN862" s="196"/>
      <c r="GO862" s="196"/>
      <c r="GP862" s="196"/>
      <c r="GQ862" s="196"/>
      <c r="GR862" s="196"/>
      <c r="GS862" s="196"/>
      <c r="GT862" s="196"/>
      <c r="GU862" s="196"/>
      <c r="GV862" s="196"/>
      <c r="GW862" s="196"/>
      <c r="GX862" s="196"/>
      <c r="GY862" s="196"/>
      <c r="GZ862" s="196"/>
      <c r="HA862" s="196"/>
      <c r="HB862" s="196"/>
      <c r="HC862" s="196"/>
      <c r="HD862" s="196"/>
      <c r="HE862" s="196"/>
      <c r="HF862" s="196"/>
      <c r="HG862" s="196"/>
      <c r="HH862" s="196"/>
      <c r="HI862" s="196"/>
      <c r="HJ862" s="196"/>
      <c r="HK862" s="196"/>
      <c r="HL862" s="196"/>
      <c r="HM862" s="196"/>
      <c r="HN862" s="196"/>
      <c r="HO862" s="196"/>
      <c r="HP862" s="196"/>
      <c r="HQ862" s="196"/>
      <c r="HR862" s="196"/>
      <c r="HS862" s="196"/>
      <c r="HT862" s="196"/>
      <c r="HU862" s="196"/>
      <c r="HV862" s="196"/>
      <c r="HW862" s="196"/>
      <c r="HX862" s="196"/>
      <c r="HY862" s="196"/>
      <c r="HZ862" s="196"/>
      <c r="IA862" s="196"/>
      <c r="IB862" s="196"/>
      <c r="IC862" s="196"/>
      <c r="ID862" s="196"/>
      <c r="IE862" s="196"/>
      <c r="IF862" s="196"/>
      <c r="IG862" s="196"/>
      <c r="IH862" s="196"/>
      <c r="II862" s="196"/>
      <c r="IJ862" s="196"/>
      <c r="IK862" s="196"/>
      <c r="IL862" s="196"/>
      <c r="IM862" s="196"/>
      <c r="IN862" s="196"/>
      <c r="IO862" s="196"/>
      <c r="IP862" s="196"/>
      <c r="IQ862" s="196"/>
      <c r="IR862" s="196"/>
      <c r="IS862" s="196"/>
      <c r="IT862" s="196"/>
      <c r="IU862" s="196"/>
      <c r="IV862" s="196"/>
      <c r="IW862" s="196"/>
      <c r="IX862" s="196"/>
      <c r="IY862" s="196"/>
      <c r="IZ862" s="196"/>
      <c r="JA862" s="196"/>
      <c r="JB862" s="196"/>
      <c r="JC862" s="196"/>
      <c r="JD862" s="196"/>
      <c r="JE862" s="196"/>
      <c r="JF862" s="196"/>
      <c r="JG862" s="196"/>
      <c r="JH862" s="196"/>
      <c r="JI862" s="196"/>
      <c r="JJ862" s="196"/>
      <c r="JK862" s="196"/>
      <c r="JL862" s="196"/>
      <c r="JM862" s="196"/>
      <c r="JN862" s="196"/>
      <c r="JO862" s="196"/>
      <c r="JP862" s="196"/>
      <c r="JQ862" s="196"/>
      <c r="JR862" s="196"/>
      <c r="JS862" s="196"/>
      <c r="JT862" s="196"/>
      <c r="JU862" s="196"/>
      <c r="JV862" s="196"/>
      <c r="JW862" s="196"/>
      <c r="JX862" s="196"/>
      <c r="JY862" s="196"/>
      <c r="JZ862" s="196"/>
      <c r="KA862" s="196"/>
      <c r="KB862" s="196"/>
      <c r="KC862" s="196"/>
      <c r="KD862" s="196"/>
      <c r="KE862" s="196"/>
      <c r="KF862" s="196"/>
      <c r="KG862" s="196"/>
      <c r="KH862" s="196"/>
      <c r="KI862" s="196"/>
      <c r="KJ862" s="196"/>
      <c r="KK862" s="196"/>
      <c r="KL862" s="196"/>
      <c r="KM862" s="196"/>
      <c r="KN862" s="196"/>
      <c r="KO862" s="196"/>
      <c r="KP862" s="196"/>
      <c r="KQ862" s="196"/>
      <c r="KR862" s="196"/>
      <c r="KS862" s="196"/>
      <c r="KT862" s="196"/>
      <c r="KU862" s="196"/>
      <c r="KV862" s="196"/>
      <c r="KW862" s="196"/>
      <c r="KX862" s="196"/>
      <c r="KY862" s="196"/>
      <c r="KZ862" s="196"/>
      <c r="LA862" s="196"/>
      <c r="LB862" s="196"/>
      <c r="LC862" s="196"/>
      <c r="LD862" s="196"/>
      <c r="LE862" s="196"/>
      <c r="LF862" s="196"/>
      <c r="LG862" s="196"/>
      <c r="LH862" s="196"/>
      <c r="LI862" s="196"/>
      <c r="LJ862" s="196"/>
      <c r="LK862" s="196"/>
      <c r="LL862" s="196"/>
      <c r="LM862" s="196"/>
      <c r="LN862" s="196"/>
      <c r="LO862" s="196"/>
      <c r="LP862" s="196"/>
      <c r="LQ862" s="196"/>
      <c r="LR862" s="196"/>
      <c r="LS862" s="196"/>
      <c r="LT862" s="196"/>
      <c r="LU862" s="196"/>
      <c r="LV862" s="196"/>
      <c r="LW862" s="196"/>
      <c r="LX862" s="196"/>
      <c r="LY862" s="196"/>
      <c r="LZ862" s="196"/>
      <c r="MA862" s="196"/>
      <c r="MB862" s="196"/>
      <c r="MC862" s="196"/>
      <c r="MD862" s="196"/>
      <c r="ME862" s="196"/>
      <c r="MF862" s="196"/>
      <c r="MG862" s="196"/>
      <c r="MH862" s="196"/>
      <c r="MI862" s="196"/>
      <c r="MJ862" s="196"/>
      <c r="MK862" s="196"/>
      <c r="ML862" s="196"/>
      <c r="MM862" s="196"/>
      <c r="MN862" s="196"/>
      <c r="MO862" s="196"/>
      <c r="MP862" s="196"/>
      <c r="MQ862" s="196"/>
      <c r="MR862" s="196"/>
      <c r="MS862" s="196"/>
      <c r="MT862" s="196"/>
      <c r="MU862" s="196"/>
      <c r="MV862" s="196"/>
      <c r="MW862" s="196"/>
      <c r="MX862" s="196"/>
      <c r="MY862" s="196"/>
      <c r="MZ862" s="196"/>
      <c r="NA862" s="196"/>
      <c r="NB862" s="196"/>
      <c r="NC862" s="196"/>
      <c r="ND862" s="196"/>
      <c r="NE862" s="196"/>
      <c r="NF862" s="196"/>
      <c r="NG862" s="196"/>
      <c r="NH862" s="196"/>
      <c r="NI862" s="196"/>
      <c r="NJ862" s="196"/>
      <c r="NK862" s="196"/>
      <c r="NL862" s="196"/>
      <c r="NM862" s="196"/>
      <c r="NN862" s="196"/>
      <c r="NO862" s="196"/>
      <c r="NP862" s="196"/>
      <c r="NQ862" s="196"/>
      <c r="NR862" s="196"/>
      <c r="NS862" s="196"/>
      <c r="NT862" s="196"/>
      <c r="NU862" s="196"/>
      <c r="NV862" s="196"/>
      <c r="NW862" s="196"/>
      <c r="NX862" s="196"/>
      <c r="NY862" s="196"/>
      <c r="NZ862" s="196"/>
      <c r="OA862" s="196"/>
      <c r="OB862" s="196"/>
      <c r="OC862" s="196"/>
      <c r="OD862" s="196"/>
      <c r="OE862" s="196"/>
      <c r="OF862" s="196"/>
      <c r="OG862" s="196"/>
      <c r="OH862" s="196"/>
      <c r="OI862" s="196"/>
      <c r="OJ862" s="196"/>
      <c r="OK862" s="196"/>
      <c r="OL862" s="196"/>
      <c r="AFC862" s="196"/>
      <c r="AFD862" s="196"/>
      <c r="AFE862" s="196"/>
      <c r="AFF862" s="196"/>
      <c r="AFG862" s="196"/>
      <c r="AFH862" s="196"/>
      <c r="AFI862" s="196"/>
      <c r="AFJ862" s="196"/>
      <c r="AFK862" s="196"/>
      <c r="AFL862" s="196"/>
      <c r="AFM862" s="196"/>
      <c r="AFN862" s="196"/>
      <c r="AFO862" s="196"/>
      <c r="AFP862" s="196"/>
      <c r="AFQ862" s="196"/>
      <c r="AFR862" s="196"/>
      <c r="AFS862" s="196"/>
      <c r="AFT862" s="196"/>
      <c r="AFU862" s="196"/>
      <c r="AFV862" s="196"/>
      <c r="AFW862" s="196"/>
      <c r="AFX862" s="196"/>
      <c r="AFY862" s="196"/>
      <c r="AFZ862" s="196"/>
      <c r="AGA862" s="196"/>
      <c r="AGB862" s="196"/>
      <c r="AGC862" s="196"/>
      <c r="AGD862" s="196"/>
      <c r="AGE862" s="196"/>
      <c r="AGF862" s="196"/>
      <c r="AGG862" s="196"/>
      <c r="AGH862" s="196"/>
      <c r="AGI862" s="196"/>
      <c r="AGJ862" s="196"/>
      <c r="AGK862" s="196"/>
      <c r="AGL862" s="196"/>
      <c r="AGM862" s="196"/>
      <c r="AGN862" s="196"/>
      <c r="AGO862" s="196"/>
      <c r="AGP862" s="196"/>
    </row>
    <row r="863" spans="1:874" ht="15.75" customHeight="1" x14ac:dyDescent="0.25">
      <c r="A863" s="196"/>
      <c r="B863" s="196"/>
      <c r="C863" s="196"/>
      <c r="D863" s="196"/>
      <c r="E863" s="196"/>
      <c r="F863" s="196"/>
      <c r="G863" s="196"/>
      <c r="H863" s="196"/>
      <c r="I863" s="208"/>
      <c r="J863" s="196"/>
      <c r="K863" s="196"/>
      <c r="L863" s="206"/>
      <c r="M863" s="196"/>
      <c r="N863" s="196"/>
      <c r="O863" s="196"/>
      <c r="P863" s="196"/>
      <c r="Q863" s="196"/>
      <c r="R863" s="196"/>
      <c r="S863" s="196"/>
      <c r="T863" s="196"/>
      <c r="U863" s="196"/>
      <c r="V863" s="196"/>
      <c r="W863" s="196"/>
      <c r="X863" s="196"/>
      <c r="Y863" s="196"/>
      <c r="Z863" s="196"/>
      <c r="AA863" s="196"/>
      <c r="AB863" s="196"/>
      <c r="AC863" s="196"/>
      <c r="AD863" s="196"/>
      <c r="AE863" s="196"/>
      <c r="AF863" s="196"/>
      <c r="AG863" s="196"/>
      <c r="AH863" s="196"/>
      <c r="AI863" s="196"/>
      <c r="AJ863" s="196"/>
      <c r="AK863" s="196"/>
      <c r="AL863" s="196"/>
      <c r="AM863" s="196"/>
      <c r="AN863" s="196"/>
      <c r="AO863" s="196"/>
      <c r="AP863" s="196"/>
      <c r="AQ863" s="196"/>
      <c r="AR863" s="196"/>
      <c r="AS863" s="196"/>
      <c r="AT863" s="196"/>
      <c r="AU863" s="196"/>
      <c r="AV863" s="196"/>
      <c r="AW863" s="196"/>
      <c r="AX863" s="196"/>
      <c r="AY863" s="196"/>
      <c r="AZ863" s="196"/>
      <c r="BA863" s="196"/>
      <c r="BB863" s="196"/>
      <c r="BC863" s="196"/>
      <c r="BD863" s="196"/>
      <c r="BE863" s="196"/>
      <c r="BF863" s="196"/>
      <c r="BG863" s="196"/>
      <c r="BH863" s="196"/>
      <c r="BI863" s="196"/>
      <c r="BJ863" s="196"/>
      <c r="BK863" s="196"/>
      <c r="BL863" s="196"/>
      <c r="BM863" s="196"/>
      <c r="BN863" s="196"/>
      <c r="BO863" s="196"/>
      <c r="BP863" s="196"/>
      <c r="BQ863" s="196"/>
      <c r="BR863" s="196"/>
      <c r="BS863" s="196"/>
      <c r="BT863" s="196"/>
      <c r="BU863" s="196"/>
      <c r="BV863" s="196"/>
      <c r="BW863" s="196"/>
      <c r="BX863" s="196"/>
      <c r="BY863" s="196"/>
      <c r="BZ863" s="196"/>
      <c r="CA863" s="196"/>
      <c r="CB863" s="196"/>
      <c r="CC863" s="196"/>
      <c r="CD863" s="196"/>
      <c r="CE863" s="196"/>
      <c r="CF863" s="196"/>
      <c r="CG863" s="196"/>
      <c r="CH863" s="196"/>
      <c r="CI863" s="196"/>
      <c r="CJ863" s="196"/>
      <c r="CK863" s="196"/>
      <c r="CL863" s="196"/>
      <c r="CM863" s="196"/>
      <c r="CN863" s="196"/>
      <c r="CO863" s="196"/>
      <c r="CP863" s="196"/>
      <c r="CQ863" s="196"/>
      <c r="CR863" s="196"/>
      <c r="CS863" s="196"/>
      <c r="CT863" s="196"/>
      <c r="CU863" s="196"/>
      <c r="CV863" s="196"/>
      <c r="CW863" s="196"/>
      <c r="CX863" s="196"/>
      <c r="CY863" s="196"/>
      <c r="CZ863" s="196"/>
      <c r="DA863" s="196"/>
      <c r="DB863" s="196"/>
      <c r="DC863" s="196"/>
      <c r="DD863" s="196"/>
      <c r="DE863" s="196"/>
      <c r="DF863" s="196"/>
      <c r="DG863" s="196"/>
      <c r="DH863" s="196"/>
      <c r="DI863" s="196"/>
      <c r="DJ863" s="196"/>
      <c r="DK863" s="196"/>
      <c r="DL863" s="196"/>
      <c r="DM863" s="196"/>
      <c r="DN863" s="196"/>
      <c r="DO863" s="196"/>
      <c r="DP863" s="196"/>
      <c r="DQ863" s="196"/>
      <c r="DR863" s="196"/>
      <c r="DS863" s="196"/>
      <c r="DT863" s="196"/>
      <c r="DU863" s="196"/>
      <c r="DV863" s="196"/>
      <c r="DW863" s="196"/>
      <c r="DX863" s="196"/>
      <c r="DY863" s="196"/>
      <c r="DZ863" s="196"/>
      <c r="EA863" s="196"/>
      <c r="EB863" s="196"/>
      <c r="EC863" s="196"/>
      <c r="ED863" s="196"/>
      <c r="EE863" s="196"/>
      <c r="EF863" s="196"/>
      <c r="EG863" s="196"/>
      <c r="EH863" s="196"/>
      <c r="EI863" s="196"/>
      <c r="EJ863" s="196"/>
      <c r="EK863" s="196"/>
      <c r="EL863" s="196"/>
      <c r="EM863" s="196"/>
      <c r="EN863" s="196"/>
      <c r="EO863" s="196"/>
      <c r="EP863" s="196"/>
      <c r="EQ863" s="196"/>
      <c r="ER863" s="196"/>
      <c r="ES863" s="196"/>
      <c r="ET863" s="196"/>
      <c r="EU863" s="196"/>
      <c r="EV863" s="196"/>
      <c r="EW863" s="196"/>
      <c r="EX863" s="196"/>
      <c r="EY863" s="196"/>
      <c r="EZ863" s="196"/>
      <c r="FA863" s="196"/>
      <c r="FB863" s="196"/>
      <c r="FC863" s="196"/>
      <c r="FD863" s="196"/>
      <c r="FE863" s="196"/>
      <c r="FF863" s="196"/>
      <c r="FG863" s="196"/>
      <c r="FH863" s="196"/>
      <c r="FI863" s="196"/>
      <c r="FJ863" s="196"/>
      <c r="FK863" s="196"/>
      <c r="FL863" s="196"/>
      <c r="FM863" s="196"/>
      <c r="FN863" s="196"/>
      <c r="FO863" s="196"/>
      <c r="FP863" s="196"/>
      <c r="FQ863" s="196"/>
      <c r="FR863" s="196"/>
      <c r="FS863" s="196"/>
      <c r="FT863" s="196"/>
      <c r="FU863" s="196"/>
      <c r="FV863" s="196"/>
      <c r="FW863" s="196"/>
      <c r="FX863" s="196"/>
      <c r="FY863" s="196"/>
      <c r="FZ863" s="196"/>
      <c r="GA863" s="196"/>
      <c r="GB863" s="196"/>
      <c r="GC863" s="196"/>
      <c r="GD863" s="196"/>
      <c r="GE863" s="196"/>
      <c r="GF863" s="196"/>
      <c r="GG863" s="196"/>
      <c r="GH863" s="196"/>
      <c r="GI863" s="196"/>
      <c r="GJ863" s="196"/>
      <c r="GK863" s="196"/>
      <c r="GL863" s="196"/>
      <c r="GM863" s="196"/>
      <c r="GN863" s="196"/>
      <c r="GO863" s="196"/>
      <c r="GP863" s="196"/>
      <c r="GQ863" s="196"/>
      <c r="GR863" s="196"/>
      <c r="GS863" s="196"/>
      <c r="GT863" s="196"/>
      <c r="GU863" s="196"/>
      <c r="GV863" s="196"/>
      <c r="GW863" s="196"/>
      <c r="GX863" s="196"/>
      <c r="GY863" s="196"/>
      <c r="GZ863" s="196"/>
      <c r="HA863" s="196"/>
      <c r="HB863" s="196"/>
      <c r="HC863" s="196"/>
      <c r="HD863" s="196"/>
      <c r="HE863" s="196"/>
      <c r="HF863" s="196"/>
      <c r="HG863" s="196"/>
      <c r="HH863" s="196"/>
      <c r="HI863" s="196"/>
      <c r="HJ863" s="196"/>
      <c r="HK863" s="196"/>
      <c r="HL863" s="196"/>
      <c r="HM863" s="196"/>
      <c r="HN863" s="196"/>
      <c r="HO863" s="196"/>
      <c r="HP863" s="196"/>
      <c r="HQ863" s="196"/>
      <c r="HR863" s="196"/>
      <c r="HS863" s="196"/>
      <c r="HT863" s="196"/>
      <c r="HU863" s="196"/>
      <c r="HV863" s="196"/>
      <c r="HW863" s="196"/>
      <c r="HX863" s="196"/>
      <c r="HY863" s="196"/>
      <c r="HZ863" s="196"/>
      <c r="IA863" s="196"/>
      <c r="IB863" s="196"/>
      <c r="IC863" s="196"/>
      <c r="ID863" s="196"/>
      <c r="IE863" s="196"/>
      <c r="IF863" s="196"/>
      <c r="IG863" s="196"/>
      <c r="IH863" s="196"/>
      <c r="II863" s="196"/>
      <c r="IJ863" s="196"/>
      <c r="IK863" s="196"/>
      <c r="IL863" s="196"/>
      <c r="IM863" s="196"/>
      <c r="IN863" s="196"/>
      <c r="IO863" s="196"/>
      <c r="IP863" s="196"/>
      <c r="IQ863" s="196"/>
      <c r="IR863" s="196"/>
      <c r="IS863" s="196"/>
      <c r="IT863" s="196"/>
      <c r="IU863" s="196"/>
      <c r="IV863" s="196"/>
      <c r="IW863" s="196"/>
      <c r="IX863" s="196"/>
      <c r="IY863" s="196"/>
      <c r="IZ863" s="196"/>
      <c r="JA863" s="196"/>
      <c r="JB863" s="196"/>
      <c r="JC863" s="196"/>
      <c r="JD863" s="196"/>
      <c r="JE863" s="196"/>
      <c r="JF863" s="196"/>
      <c r="JG863" s="196"/>
      <c r="JH863" s="196"/>
      <c r="JI863" s="196"/>
      <c r="JJ863" s="196"/>
      <c r="JK863" s="196"/>
      <c r="JL863" s="196"/>
      <c r="JM863" s="196"/>
      <c r="JN863" s="196"/>
      <c r="JO863" s="196"/>
      <c r="JP863" s="196"/>
      <c r="JQ863" s="196"/>
      <c r="JR863" s="196"/>
      <c r="JS863" s="196"/>
      <c r="JT863" s="196"/>
      <c r="JU863" s="196"/>
      <c r="JV863" s="196"/>
      <c r="JW863" s="196"/>
      <c r="JX863" s="196"/>
      <c r="JY863" s="196"/>
      <c r="JZ863" s="196"/>
      <c r="KA863" s="196"/>
      <c r="KB863" s="196"/>
      <c r="KC863" s="196"/>
      <c r="KD863" s="196"/>
      <c r="KE863" s="196"/>
      <c r="KF863" s="196"/>
      <c r="KG863" s="196"/>
      <c r="KH863" s="196"/>
      <c r="KI863" s="196"/>
      <c r="KJ863" s="196"/>
      <c r="KK863" s="196"/>
      <c r="KL863" s="196"/>
      <c r="KM863" s="196"/>
      <c r="KN863" s="196"/>
      <c r="KO863" s="196"/>
      <c r="KP863" s="196"/>
      <c r="KQ863" s="196"/>
      <c r="KR863" s="196"/>
      <c r="KS863" s="196"/>
      <c r="KT863" s="196"/>
      <c r="KU863" s="196"/>
      <c r="KV863" s="196"/>
      <c r="KW863" s="196"/>
      <c r="KX863" s="196"/>
      <c r="KY863" s="196"/>
      <c r="KZ863" s="196"/>
      <c r="LA863" s="196"/>
      <c r="LB863" s="196"/>
      <c r="LC863" s="196"/>
      <c r="LD863" s="196"/>
      <c r="LE863" s="196"/>
      <c r="LF863" s="196"/>
      <c r="LG863" s="196"/>
      <c r="LH863" s="196"/>
      <c r="LI863" s="196"/>
      <c r="LJ863" s="196"/>
      <c r="LK863" s="196"/>
      <c r="LL863" s="196"/>
      <c r="LM863" s="196"/>
      <c r="LN863" s="196"/>
      <c r="LO863" s="196"/>
      <c r="LP863" s="196"/>
      <c r="LQ863" s="196"/>
      <c r="LR863" s="196"/>
      <c r="LS863" s="196"/>
      <c r="LT863" s="196"/>
      <c r="LU863" s="196"/>
      <c r="LV863" s="196"/>
      <c r="LW863" s="196"/>
      <c r="LX863" s="196"/>
      <c r="LY863" s="196"/>
      <c r="LZ863" s="196"/>
      <c r="MA863" s="196"/>
      <c r="MB863" s="196"/>
      <c r="MC863" s="196"/>
      <c r="MD863" s="196"/>
      <c r="ME863" s="196"/>
      <c r="MF863" s="196"/>
      <c r="MG863" s="196"/>
      <c r="MH863" s="196"/>
      <c r="MI863" s="196"/>
      <c r="MJ863" s="196"/>
      <c r="MK863" s="196"/>
      <c r="ML863" s="196"/>
      <c r="MM863" s="196"/>
      <c r="MN863" s="196"/>
      <c r="MO863" s="196"/>
      <c r="MP863" s="196"/>
      <c r="MQ863" s="196"/>
      <c r="MR863" s="196"/>
      <c r="MS863" s="196"/>
      <c r="MT863" s="196"/>
      <c r="MU863" s="196"/>
      <c r="MV863" s="196"/>
      <c r="MW863" s="196"/>
      <c r="MX863" s="196"/>
      <c r="MY863" s="196"/>
      <c r="MZ863" s="196"/>
      <c r="NA863" s="196"/>
      <c r="NB863" s="196"/>
      <c r="NC863" s="196"/>
      <c r="ND863" s="196"/>
      <c r="NE863" s="196"/>
      <c r="NF863" s="196"/>
      <c r="NG863" s="196"/>
      <c r="NH863" s="196"/>
      <c r="NI863" s="196"/>
      <c r="NJ863" s="196"/>
      <c r="NK863" s="196"/>
      <c r="NL863" s="196"/>
      <c r="NM863" s="196"/>
      <c r="NN863" s="196"/>
      <c r="NO863" s="196"/>
      <c r="NP863" s="196"/>
      <c r="NQ863" s="196"/>
      <c r="NR863" s="196"/>
      <c r="NS863" s="196"/>
      <c r="NT863" s="196"/>
      <c r="NU863" s="196"/>
      <c r="NV863" s="196"/>
      <c r="NW863" s="196"/>
      <c r="NX863" s="196"/>
      <c r="NY863" s="196"/>
      <c r="NZ863" s="196"/>
      <c r="OA863" s="196"/>
      <c r="OB863" s="196"/>
      <c r="OC863" s="196"/>
      <c r="OD863" s="196"/>
      <c r="OE863" s="196"/>
      <c r="OF863" s="196"/>
      <c r="OG863" s="196"/>
      <c r="OH863" s="196"/>
      <c r="OI863" s="196"/>
      <c r="OJ863" s="196"/>
      <c r="OK863" s="196"/>
      <c r="OL863" s="196"/>
      <c r="AFC863" s="196"/>
      <c r="AFD863" s="196"/>
      <c r="AFE863" s="196"/>
      <c r="AFF863" s="196"/>
      <c r="AFG863" s="196"/>
      <c r="AFH863" s="196"/>
      <c r="AFI863" s="196"/>
      <c r="AFJ863" s="196"/>
      <c r="AFK863" s="196"/>
      <c r="AFL863" s="196"/>
      <c r="AFM863" s="196"/>
      <c r="AFN863" s="196"/>
      <c r="AFO863" s="196"/>
      <c r="AFP863" s="196"/>
      <c r="AFQ863" s="196"/>
      <c r="AFR863" s="196"/>
      <c r="AFS863" s="196"/>
      <c r="AFT863" s="196"/>
      <c r="AFU863" s="196"/>
      <c r="AFV863" s="196"/>
      <c r="AFW863" s="196"/>
      <c r="AFX863" s="196"/>
      <c r="AFY863" s="196"/>
      <c r="AFZ863" s="196"/>
      <c r="AGA863" s="196"/>
      <c r="AGB863" s="196"/>
      <c r="AGC863" s="196"/>
      <c r="AGD863" s="196"/>
      <c r="AGE863" s="196"/>
      <c r="AGF863" s="196"/>
      <c r="AGG863" s="196"/>
      <c r="AGH863" s="196"/>
      <c r="AGI863" s="196"/>
      <c r="AGJ863" s="196"/>
      <c r="AGK863" s="196"/>
      <c r="AGL863" s="196"/>
      <c r="AGM863" s="196"/>
      <c r="AGN863" s="196"/>
      <c r="AGO863" s="196"/>
      <c r="AGP863" s="196"/>
    </row>
    <row r="864" spans="1:874" ht="15.75" customHeight="1" x14ac:dyDescent="0.25">
      <c r="A864" s="196"/>
      <c r="B864" s="196"/>
      <c r="C864" s="196"/>
      <c r="D864" s="196"/>
      <c r="E864" s="196"/>
      <c r="F864" s="196"/>
      <c r="G864" s="196"/>
      <c r="H864" s="196"/>
      <c r="I864" s="208"/>
      <c r="J864" s="196"/>
      <c r="K864" s="196"/>
      <c r="L864" s="206"/>
      <c r="M864" s="196"/>
      <c r="N864" s="196"/>
      <c r="O864" s="196"/>
      <c r="P864" s="196"/>
      <c r="Q864" s="196"/>
      <c r="R864" s="196"/>
      <c r="S864" s="196"/>
      <c r="T864" s="196"/>
      <c r="U864" s="196"/>
      <c r="V864" s="196"/>
      <c r="W864" s="196"/>
      <c r="X864" s="196"/>
      <c r="Y864" s="196"/>
      <c r="Z864" s="196"/>
      <c r="AA864" s="196"/>
      <c r="AB864" s="196"/>
      <c r="AC864" s="196"/>
      <c r="AD864" s="196"/>
      <c r="AE864" s="196"/>
      <c r="AF864" s="196"/>
      <c r="AG864" s="196"/>
      <c r="AH864" s="196"/>
      <c r="AI864" s="196"/>
      <c r="AJ864" s="196"/>
      <c r="AK864" s="196"/>
      <c r="AL864" s="196"/>
      <c r="AM864" s="196"/>
      <c r="AN864" s="196"/>
      <c r="AO864" s="196"/>
      <c r="AP864" s="196"/>
      <c r="AQ864" s="196"/>
      <c r="AR864" s="196"/>
      <c r="AS864" s="196"/>
      <c r="AT864" s="196"/>
      <c r="AU864" s="196"/>
      <c r="AV864" s="196"/>
      <c r="AW864" s="196"/>
      <c r="AX864" s="196"/>
      <c r="AY864" s="196"/>
      <c r="AZ864" s="196"/>
      <c r="BA864" s="196"/>
      <c r="BB864" s="196"/>
      <c r="BC864" s="196"/>
      <c r="BD864" s="196"/>
      <c r="BE864" s="196"/>
      <c r="BF864" s="196"/>
      <c r="BG864" s="196"/>
      <c r="BH864" s="196"/>
      <c r="BI864" s="196"/>
      <c r="BJ864" s="196"/>
      <c r="BK864" s="196"/>
      <c r="BL864" s="196"/>
      <c r="BM864" s="196"/>
      <c r="BN864" s="196"/>
      <c r="BO864" s="196"/>
      <c r="BP864" s="196"/>
      <c r="BQ864" s="196"/>
      <c r="BR864" s="196"/>
      <c r="BS864" s="196"/>
      <c r="BT864" s="196"/>
      <c r="BU864" s="196"/>
      <c r="BV864" s="196"/>
      <c r="BW864" s="196"/>
      <c r="BX864" s="196"/>
      <c r="BY864" s="196"/>
      <c r="BZ864" s="196"/>
      <c r="CA864" s="196"/>
      <c r="CB864" s="196"/>
      <c r="CC864" s="196"/>
      <c r="CD864" s="196"/>
      <c r="CE864" s="196"/>
      <c r="CF864" s="196"/>
      <c r="CG864" s="196"/>
      <c r="CH864" s="196"/>
      <c r="CI864" s="196"/>
      <c r="CJ864" s="196"/>
      <c r="CK864" s="196"/>
      <c r="CL864" s="196"/>
      <c r="CM864" s="196"/>
      <c r="CN864" s="196"/>
      <c r="CO864" s="196"/>
      <c r="CP864" s="196"/>
      <c r="CQ864" s="196"/>
      <c r="CR864" s="196"/>
      <c r="CS864" s="196"/>
      <c r="CT864" s="196"/>
      <c r="CU864" s="196"/>
      <c r="CV864" s="196"/>
      <c r="CW864" s="196"/>
      <c r="CX864" s="196"/>
      <c r="CY864" s="196"/>
      <c r="CZ864" s="196"/>
      <c r="DA864" s="196"/>
      <c r="DB864" s="196"/>
      <c r="DC864" s="196"/>
      <c r="DD864" s="196"/>
      <c r="DE864" s="196"/>
      <c r="DF864" s="196"/>
      <c r="DG864" s="196"/>
      <c r="DH864" s="196"/>
      <c r="DI864" s="196"/>
      <c r="DJ864" s="196"/>
      <c r="DK864" s="196"/>
      <c r="DL864" s="196"/>
      <c r="DM864" s="196"/>
      <c r="DN864" s="196"/>
      <c r="DO864" s="196"/>
      <c r="DP864" s="196"/>
      <c r="DQ864" s="196"/>
      <c r="DR864" s="196"/>
      <c r="DS864" s="196"/>
      <c r="DT864" s="196"/>
      <c r="DU864" s="196"/>
      <c r="DV864" s="196"/>
      <c r="DW864" s="196"/>
      <c r="DX864" s="196"/>
      <c r="DY864" s="196"/>
      <c r="DZ864" s="196"/>
      <c r="EA864" s="196"/>
      <c r="EB864" s="196"/>
      <c r="EC864" s="196"/>
      <c r="ED864" s="196"/>
      <c r="EE864" s="196"/>
      <c r="EF864" s="196"/>
      <c r="EG864" s="196"/>
      <c r="EH864" s="196"/>
      <c r="EI864" s="196"/>
      <c r="EJ864" s="196"/>
      <c r="EK864" s="196"/>
      <c r="EL864" s="196"/>
      <c r="EM864" s="196"/>
      <c r="EN864" s="196"/>
      <c r="EO864" s="196"/>
      <c r="EP864" s="196"/>
      <c r="EQ864" s="196"/>
      <c r="ER864" s="196"/>
      <c r="ES864" s="196"/>
      <c r="ET864" s="196"/>
      <c r="EU864" s="196"/>
      <c r="EV864" s="196"/>
      <c r="EW864" s="196"/>
      <c r="EX864" s="196"/>
      <c r="EY864" s="196"/>
      <c r="EZ864" s="196"/>
      <c r="FA864" s="196"/>
      <c r="FB864" s="196"/>
      <c r="FC864" s="196"/>
      <c r="FD864" s="196"/>
      <c r="FE864" s="196"/>
      <c r="FF864" s="196"/>
      <c r="FG864" s="196"/>
      <c r="FH864" s="196"/>
      <c r="FI864" s="196"/>
      <c r="FJ864" s="196"/>
      <c r="FK864" s="196"/>
      <c r="FL864" s="196"/>
      <c r="FM864" s="196"/>
      <c r="FN864" s="196"/>
      <c r="FO864" s="196"/>
      <c r="FP864" s="196"/>
      <c r="FQ864" s="196"/>
      <c r="FR864" s="196"/>
      <c r="FS864" s="196"/>
      <c r="FT864" s="196"/>
      <c r="FU864" s="196"/>
      <c r="FV864" s="196"/>
      <c r="FW864" s="196"/>
      <c r="FX864" s="196"/>
      <c r="FY864" s="196"/>
      <c r="FZ864" s="196"/>
      <c r="GA864" s="196"/>
      <c r="GB864" s="196"/>
      <c r="GC864" s="196"/>
      <c r="GD864" s="196"/>
      <c r="GE864" s="196"/>
      <c r="GF864" s="196"/>
      <c r="GG864" s="196"/>
      <c r="GH864" s="196"/>
      <c r="GI864" s="196"/>
      <c r="GJ864" s="196"/>
      <c r="GK864" s="196"/>
      <c r="GL864" s="196"/>
      <c r="GM864" s="196"/>
      <c r="GN864" s="196"/>
      <c r="GO864" s="196"/>
      <c r="GP864" s="196"/>
      <c r="GQ864" s="196"/>
      <c r="GR864" s="196"/>
      <c r="GS864" s="196"/>
      <c r="GT864" s="196"/>
      <c r="GU864" s="196"/>
      <c r="GV864" s="196"/>
      <c r="GW864" s="196"/>
      <c r="GX864" s="196"/>
      <c r="GY864" s="196"/>
      <c r="GZ864" s="196"/>
      <c r="HA864" s="196"/>
      <c r="HB864" s="196"/>
      <c r="HC864" s="196"/>
      <c r="HD864" s="196"/>
      <c r="HE864" s="196"/>
      <c r="HF864" s="196"/>
      <c r="HG864" s="196"/>
      <c r="HH864" s="196"/>
      <c r="HI864" s="196"/>
      <c r="HJ864" s="196"/>
      <c r="HK864" s="196"/>
      <c r="HL864" s="196"/>
      <c r="HM864" s="196"/>
      <c r="HN864" s="196"/>
      <c r="HO864" s="196"/>
      <c r="HP864" s="196"/>
      <c r="HQ864" s="196"/>
      <c r="HR864" s="196"/>
      <c r="HS864" s="196"/>
      <c r="HT864" s="196"/>
      <c r="HU864" s="196"/>
      <c r="HV864" s="196"/>
      <c r="HW864" s="196"/>
      <c r="HX864" s="196"/>
      <c r="HY864" s="196"/>
      <c r="HZ864" s="196"/>
      <c r="IA864" s="196"/>
      <c r="IB864" s="196"/>
      <c r="IC864" s="196"/>
      <c r="ID864" s="196"/>
      <c r="IE864" s="196"/>
      <c r="IF864" s="196"/>
      <c r="IG864" s="196"/>
      <c r="IH864" s="196"/>
      <c r="II864" s="196"/>
      <c r="IJ864" s="196"/>
      <c r="IK864" s="196"/>
      <c r="IL864" s="196"/>
      <c r="IM864" s="196"/>
      <c r="IN864" s="196"/>
      <c r="IO864" s="196"/>
      <c r="IP864" s="196"/>
      <c r="IQ864" s="196"/>
      <c r="IR864" s="196"/>
      <c r="IS864" s="196"/>
      <c r="IT864" s="196"/>
      <c r="IU864" s="196"/>
      <c r="IV864" s="196"/>
      <c r="IW864" s="196"/>
      <c r="IX864" s="196"/>
      <c r="IY864" s="196"/>
      <c r="IZ864" s="196"/>
      <c r="JA864" s="196"/>
      <c r="JB864" s="196"/>
      <c r="JC864" s="196"/>
      <c r="JD864" s="196"/>
      <c r="JE864" s="196"/>
      <c r="JF864" s="196"/>
      <c r="JG864" s="196"/>
      <c r="JH864" s="196"/>
      <c r="JI864" s="196"/>
      <c r="JJ864" s="196"/>
      <c r="JK864" s="196"/>
      <c r="JL864" s="196"/>
      <c r="JM864" s="196"/>
      <c r="JN864" s="196"/>
      <c r="JO864" s="196"/>
      <c r="JP864" s="196"/>
      <c r="JQ864" s="196"/>
      <c r="JR864" s="196"/>
      <c r="JS864" s="196"/>
      <c r="JT864" s="196"/>
      <c r="JU864" s="196"/>
      <c r="JV864" s="196"/>
      <c r="JW864" s="196"/>
      <c r="JX864" s="196"/>
      <c r="JY864" s="196"/>
      <c r="JZ864" s="196"/>
      <c r="KA864" s="196"/>
      <c r="KB864" s="196"/>
      <c r="KC864" s="196"/>
      <c r="KD864" s="196"/>
      <c r="KE864" s="196"/>
      <c r="KF864" s="196"/>
      <c r="KG864" s="196"/>
      <c r="KH864" s="196"/>
      <c r="KI864" s="196"/>
      <c r="KJ864" s="196"/>
      <c r="KK864" s="196"/>
      <c r="KL864" s="196"/>
      <c r="KM864" s="196"/>
      <c r="KN864" s="196"/>
      <c r="KO864" s="196"/>
      <c r="KP864" s="196"/>
      <c r="KQ864" s="196"/>
      <c r="KR864" s="196"/>
      <c r="KS864" s="196"/>
      <c r="KT864" s="196"/>
      <c r="KU864" s="196"/>
      <c r="KV864" s="196"/>
      <c r="KW864" s="196"/>
      <c r="KX864" s="196"/>
      <c r="KY864" s="196"/>
      <c r="KZ864" s="196"/>
      <c r="LA864" s="196"/>
      <c r="LB864" s="196"/>
      <c r="LC864" s="196"/>
      <c r="LD864" s="196"/>
      <c r="LE864" s="196"/>
      <c r="LF864" s="196"/>
      <c r="LG864" s="196"/>
      <c r="LH864" s="196"/>
      <c r="LI864" s="196"/>
      <c r="LJ864" s="196"/>
      <c r="LK864" s="196"/>
      <c r="LL864" s="196"/>
      <c r="LM864" s="196"/>
      <c r="LN864" s="196"/>
      <c r="LO864" s="196"/>
      <c r="LP864" s="196"/>
      <c r="LQ864" s="196"/>
      <c r="LR864" s="196"/>
      <c r="LS864" s="196"/>
      <c r="LT864" s="196"/>
      <c r="LU864" s="196"/>
      <c r="LV864" s="196"/>
      <c r="LW864" s="196"/>
      <c r="LX864" s="196"/>
      <c r="LY864" s="196"/>
      <c r="LZ864" s="196"/>
      <c r="MA864" s="196"/>
      <c r="MB864" s="196"/>
      <c r="MC864" s="196"/>
      <c r="MD864" s="196"/>
      <c r="ME864" s="196"/>
      <c r="MF864" s="196"/>
      <c r="MG864" s="196"/>
      <c r="MH864" s="196"/>
      <c r="MI864" s="196"/>
      <c r="MJ864" s="196"/>
      <c r="MK864" s="196"/>
      <c r="ML864" s="196"/>
      <c r="MM864" s="196"/>
      <c r="MN864" s="196"/>
      <c r="MO864" s="196"/>
      <c r="MP864" s="196"/>
      <c r="MQ864" s="196"/>
      <c r="MR864" s="196"/>
      <c r="MS864" s="196"/>
      <c r="MT864" s="196"/>
      <c r="MU864" s="196"/>
      <c r="MV864" s="196"/>
      <c r="MW864" s="196"/>
      <c r="MX864" s="196"/>
      <c r="MY864" s="196"/>
      <c r="MZ864" s="196"/>
      <c r="NA864" s="196"/>
      <c r="NB864" s="196"/>
      <c r="NC864" s="196"/>
      <c r="ND864" s="196"/>
      <c r="NE864" s="196"/>
      <c r="NF864" s="196"/>
      <c r="NG864" s="196"/>
      <c r="NH864" s="196"/>
      <c r="NI864" s="196"/>
      <c r="NJ864" s="196"/>
      <c r="NK864" s="196"/>
      <c r="NL864" s="196"/>
      <c r="NM864" s="196"/>
      <c r="NN864" s="196"/>
      <c r="NO864" s="196"/>
      <c r="NP864" s="196"/>
      <c r="NQ864" s="196"/>
      <c r="NR864" s="196"/>
      <c r="NS864" s="196"/>
      <c r="NT864" s="196"/>
      <c r="NU864" s="196"/>
      <c r="NV864" s="196"/>
      <c r="NW864" s="196"/>
      <c r="NX864" s="196"/>
      <c r="NY864" s="196"/>
      <c r="NZ864" s="196"/>
      <c r="OA864" s="196"/>
      <c r="OB864" s="196"/>
      <c r="OC864" s="196"/>
      <c r="OD864" s="196"/>
      <c r="OE864" s="196"/>
      <c r="OF864" s="196"/>
      <c r="OG864" s="196"/>
      <c r="OH864" s="196"/>
      <c r="OI864" s="196"/>
      <c r="OJ864" s="196"/>
      <c r="OK864" s="196"/>
      <c r="OL864" s="196"/>
      <c r="AFC864" s="196"/>
      <c r="AFD864" s="196"/>
      <c r="AFE864" s="196"/>
      <c r="AFF864" s="196"/>
      <c r="AFG864" s="196"/>
      <c r="AFH864" s="196"/>
      <c r="AFI864" s="196"/>
      <c r="AFJ864" s="196"/>
      <c r="AFK864" s="196"/>
      <c r="AFL864" s="196"/>
      <c r="AFM864" s="196"/>
      <c r="AFN864" s="196"/>
      <c r="AFO864" s="196"/>
      <c r="AFP864" s="196"/>
      <c r="AFQ864" s="196"/>
      <c r="AFR864" s="196"/>
      <c r="AFS864" s="196"/>
      <c r="AFT864" s="196"/>
      <c r="AFU864" s="196"/>
      <c r="AFV864" s="196"/>
      <c r="AFW864" s="196"/>
      <c r="AFX864" s="196"/>
      <c r="AFY864" s="196"/>
      <c r="AFZ864" s="196"/>
      <c r="AGA864" s="196"/>
      <c r="AGB864" s="196"/>
      <c r="AGC864" s="196"/>
      <c r="AGD864" s="196"/>
      <c r="AGE864" s="196"/>
      <c r="AGF864" s="196"/>
      <c r="AGG864" s="196"/>
      <c r="AGH864" s="196"/>
      <c r="AGI864" s="196"/>
      <c r="AGJ864" s="196"/>
      <c r="AGK864" s="196"/>
      <c r="AGL864" s="196"/>
      <c r="AGM864" s="196"/>
      <c r="AGN864" s="196"/>
      <c r="AGO864" s="196"/>
      <c r="AGP864" s="196"/>
    </row>
    <row r="865" spans="1:874" ht="15.75" customHeight="1" x14ac:dyDescent="0.25">
      <c r="A865" s="196"/>
      <c r="B865" s="196"/>
      <c r="C865" s="196"/>
      <c r="D865" s="196"/>
      <c r="E865" s="196"/>
      <c r="F865" s="196"/>
      <c r="G865" s="196"/>
      <c r="H865" s="196"/>
      <c r="I865" s="208"/>
      <c r="J865" s="196"/>
      <c r="K865" s="196"/>
      <c r="L865" s="206"/>
      <c r="M865" s="196"/>
      <c r="N865" s="196"/>
      <c r="O865" s="196"/>
      <c r="P865" s="196"/>
      <c r="Q865" s="196"/>
      <c r="R865" s="196"/>
      <c r="S865" s="196"/>
      <c r="T865" s="196"/>
      <c r="U865" s="196"/>
      <c r="V865" s="196"/>
      <c r="W865" s="196"/>
      <c r="X865" s="196"/>
      <c r="Y865" s="196"/>
      <c r="Z865" s="196"/>
      <c r="AA865" s="196"/>
      <c r="AB865" s="196"/>
      <c r="AC865" s="196"/>
      <c r="AD865" s="196"/>
      <c r="AE865" s="196"/>
      <c r="AF865" s="196"/>
      <c r="AG865" s="196"/>
      <c r="AH865" s="196"/>
      <c r="AI865" s="196"/>
      <c r="AJ865" s="196"/>
      <c r="AK865" s="196"/>
      <c r="AL865" s="196"/>
      <c r="AM865" s="196"/>
      <c r="AN865" s="196"/>
      <c r="AO865" s="196"/>
      <c r="AP865" s="196"/>
      <c r="AQ865" s="196"/>
      <c r="AR865" s="196"/>
      <c r="AS865" s="196"/>
      <c r="AT865" s="196"/>
      <c r="AU865" s="196"/>
      <c r="AV865" s="196"/>
      <c r="AW865" s="196"/>
      <c r="AX865" s="196"/>
      <c r="AY865" s="196"/>
      <c r="AZ865" s="196"/>
      <c r="BA865" s="196"/>
      <c r="BB865" s="196"/>
      <c r="BC865" s="196"/>
      <c r="BD865" s="196"/>
      <c r="BE865" s="196"/>
      <c r="BF865" s="196"/>
      <c r="BG865" s="196"/>
      <c r="BH865" s="196"/>
      <c r="BI865" s="196"/>
      <c r="BJ865" s="196"/>
      <c r="BK865" s="196"/>
      <c r="BL865" s="196"/>
      <c r="BM865" s="196"/>
      <c r="BN865" s="196"/>
      <c r="BO865" s="196"/>
      <c r="BP865" s="196"/>
      <c r="BQ865" s="196"/>
      <c r="BR865" s="196"/>
      <c r="BS865" s="196"/>
      <c r="BT865" s="196"/>
      <c r="BU865" s="196"/>
      <c r="BV865" s="196"/>
      <c r="BW865" s="196"/>
      <c r="BX865" s="196"/>
      <c r="BY865" s="196"/>
      <c r="BZ865" s="196"/>
      <c r="CA865" s="196"/>
      <c r="CB865" s="196"/>
      <c r="CC865" s="196"/>
      <c r="CD865" s="196"/>
      <c r="CE865" s="196"/>
      <c r="CF865" s="196"/>
      <c r="CG865" s="196"/>
      <c r="CH865" s="196"/>
      <c r="CI865" s="196"/>
      <c r="CJ865" s="196"/>
      <c r="CK865" s="196"/>
      <c r="CL865" s="196"/>
      <c r="CM865" s="196"/>
      <c r="CN865" s="196"/>
      <c r="CO865" s="196"/>
      <c r="CP865" s="196"/>
      <c r="CQ865" s="196"/>
      <c r="CR865" s="196"/>
      <c r="CS865" s="196"/>
      <c r="CT865" s="196"/>
      <c r="CU865" s="196"/>
      <c r="CV865" s="196"/>
      <c r="CW865" s="196"/>
      <c r="CX865" s="196"/>
      <c r="CY865" s="196"/>
      <c r="CZ865" s="196"/>
      <c r="DA865" s="196"/>
      <c r="DB865" s="196"/>
      <c r="DC865" s="196"/>
      <c r="DD865" s="196"/>
      <c r="DE865" s="196"/>
      <c r="DF865" s="196"/>
      <c r="DG865" s="196"/>
      <c r="DH865" s="196"/>
      <c r="DI865" s="196"/>
      <c r="DJ865" s="196"/>
      <c r="DK865" s="196"/>
      <c r="DL865" s="196"/>
      <c r="DM865" s="196"/>
      <c r="DN865" s="196"/>
      <c r="DO865" s="196"/>
      <c r="DP865" s="196"/>
      <c r="DQ865" s="196"/>
      <c r="DR865" s="196"/>
      <c r="DS865" s="196"/>
      <c r="DT865" s="196"/>
      <c r="DU865" s="196"/>
      <c r="DV865" s="196"/>
      <c r="DW865" s="196"/>
      <c r="DX865" s="196"/>
      <c r="DY865" s="196"/>
      <c r="DZ865" s="196"/>
      <c r="EA865" s="196"/>
      <c r="EB865" s="196"/>
      <c r="EC865" s="196"/>
      <c r="ED865" s="196"/>
      <c r="EE865" s="196"/>
      <c r="EF865" s="196"/>
      <c r="EG865" s="196"/>
      <c r="EH865" s="196"/>
      <c r="EI865" s="196"/>
      <c r="EJ865" s="196"/>
      <c r="EK865" s="196"/>
      <c r="EL865" s="196"/>
      <c r="EM865" s="196"/>
      <c r="EN865" s="196"/>
      <c r="EO865" s="196"/>
      <c r="EP865" s="196"/>
      <c r="EQ865" s="196"/>
      <c r="ER865" s="196"/>
      <c r="ES865" s="196"/>
      <c r="ET865" s="196"/>
      <c r="EU865" s="196"/>
      <c r="EV865" s="196"/>
      <c r="EW865" s="196"/>
      <c r="EX865" s="196"/>
      <c r="EY865" s="196"/>
      <c r="EZ865" s="196"/>
      <c r="FA865" s="196"/>
      <c r="FB865" s="196"/>
      <c r="FC865" s="196"/>
      <c r="FD865" s="196"/>
      <c r="FE865" s="196"/>
      <c r="FF865" s="196"/>
      <c r="FG865" s="196"/>
      <c r="FH865" s="196"/>
      <c r="FI865" s="196"/>
      <c r="FJ865" s="196"/>
      <c r="FK865" s="196"/>
      <c r="FL865" s="196"/>
      <c r="FM865" s="196"/>
      <c r="FN865" s="196"/>
      <c r="FO865" s="196"/>
      <c r="FP865" s="196"/>
      <c r="FQ865" s="196"/>
      <c r="FR865" s="196"/>
      <c r="FS865" s="196"/>
      <c r="FT865" s="196"/>
      <c r="FU865" s="196"/>
      <c r="FV865" s="196"/>
      <c r="FW865" s="196"/>
      <c r="FX865" s="196"/>
      <c r="FY865" s="196"/>
      <c r="FZ865" s="196"/>
      <c r="GA865" s="196"/>
      <c r="GB865" s="196"/>
      <c r="GC865" s="196"/>
      <c r="GD865" s="196"/>
      <c r="GE865" s="196"/>
      <c r="GF865" s="196"/>
      <c r="GG865" s="196"/>
      <c r="GH865" s="196"/>
      <c r="GI865" s="196"/>
      <c r="GJ865" s="196"/>
      <c r="GK865" s="196"/>
      <c r="GL865" s="196"/>
      <c r="GM865" s="196"/>
      <c r="GN865" s="196"/>
      <c r="GO865" s="196"/>
      <c r="GP865" s="196"/>
      <c r="GQ865" s="196"/>
      <c r="GR865" s="196"/>
      <c r="GS865" s="196"/>
      <c r="GT865" s="196"/>
      <c r="GU865" s="196"/>
      <c r="GV865" s="196"/>
      <c r="GW865" s="196"/>
      <c r="GX865" s="196"/>
      <c r="GY865" s="196"/>
      <c r="GZ865" s="196"/>
      <c r="HA865" s="196"/>
      <c r="HB865" s="196"/>
      <c r="HC865" s="196"/>
      <c r="HD865" s="196"/>
      <c r="HE865" s="196"/>
      <c r="HF865" s="196"/>
      <c r="HG865" s="196"/>
      <c r="HH865" s="196"/>
      <c r="HI865" s="196"/>
      <c r="HJ865" s="196"/>
      <c r="HK865" s="196"/>
      <c r="HL865" s="196"/>
      <c r="HM865" s="196"/>
      <c r="HN865" s="196"/>
      <c r="HO865" s="196"/>
      <c r="HP865" s="196"/>
      <c r="HQ865" s="196"/>
      <c r="HR865" s="196"/>
      <c r="HS865" s="196"/>
      <c r="HT865" s="196"/>
      <c r="HU865" s="196"/>
      <c r="HV865" s="196"/>
      <c r="HW865" s="196"/>
      <c r="HX865" s="196"/>
      <c r="HY865" s="196"/>
      <c r="HZ865" s="196"/>
      <c r="IA865" s="196"/>
      <c r="IB865" s="196"/>
      <c r="IC865" s="196"/>
      <c r="ID865" s="196"/>
      <c r="IE865" s="196"/>
      <c r="IF865" s="196"/>
      <c r="IG865" s="196"/>
      <c r="IH865" s="196"/>
      <c r="II865" s="196"/>
      <c r="IJ865" s="196"/>
      <c r="IK865" s="196"/>
      <c r="IL865" s="196"/>
      <c r="IM865" s="196"/>
      <c r="IN865" s="196"/>
      <c r="IO865" s="196"/>
      <c r="IP865" s="196"/>
      <c r="IQ865" s="196"/>
      <c r="IR865" s="196"/>
      <c r="IS865" s="196"/>
      <c r="IT865" s="196"/>
      <c r="IU865" s="196"/>
      <c r="IV865" s="196"/>
      <c r="IW865" s="196"/>
      <c r="IX865" s="196"/>
      <c r="IY865" s="196"/>
      <c r="IZ865" s="196"/>
      <c r="JA865" s="196"/>
      <c r="JB865" s="196"/>
      <c r="JC865" s="196"/>
      <c r="JD865" s="196"/>
      <c r="JE865" s="196"/>
      <c r="JF865" s="196"/>
      <c r="JG865" s="196"/>
      <c r="JH865" s="196"/>
      <c r="JI865" s="196"/>
      <c r="JJ865" s="196"/>
      <c r="JK865" s="196"/>
      <c r="JL865" s="196"/>
      <c r="JM865" s="196"/>
      <c r="JN865" s="196"/>
      <c r="JO865" s="196"/>
      <c r="JP865" s="196"/>
      <c r="JQ865" s="196"/>
      <c r="JR865" s="196"/>
      <c r="JS865" s="196"/>
      <c r="JT865" s="196"/>
      <c r="JU865" s="196"/>
      <c r="JV865" s="196"/>
      <c r="JW865" s="196"/>
      <c r="JX865" s="196"/>
      <c r="JY865" s="196"/>
      <c r="JZ865" s="196"/>
      <c r="KA865" s="196"/>
      <c r="KB865" s="196"/>
      <c r="KC865" s="196"/>
      <c r="KD865" s="196"/>
      <c r="KE865" s="196"/>
      <c r="KF865" s="196"/>
      <c r="KG865" s="196"/>
      <c r="KH865" s="196"/>
      <c r="KI865" s="196"/>
      <c r="KJ865" s="196"/>
      <c r="KK865" s="196"/>
      <c r="KL865" s="196"/>
      <c r="KM865" s="196"/>
      <c r="KN865" s="196"/>
      <c r="KO865" s="196"/>
      <c r="KP865" s="196"/>
      <c r="KQ865" s="196"/>
      <c r="KR865" s="196"/>
      <c r="KS865" s="196"/>
      <c r="KT865" s="196"/>
      <c r="KU865" s="196"/>
      <c r="KV865" s="196"/>
      <c r="KW865" s="196"/>
      <c r="KX865" s="196"/>
      <c r="KY865" s="196"/>
      <c r="KZ865" s="196"/>
      <c r="LA865" s="196"/>
      <c r="LB865" s="196"/>
      <c r="LC865" s="196"/>
      <c r="LD865" s="196"/>
      <c r="LE865" s="196"/>
      <c r="LF865" s="196"/>
      <c r="LG865" s="196"/>
      <c r="LH865" s="196"/>
      <c r="LI865" s="196"/>
      <c r="LJ865" s="196"/>
      <c r="LK865" s="196"/>
      <c r="LL865" s="196"/>
      <c r="LM865" s="196"/>
      <c r="LN865" s="196"/>
      <c r="LO865" s="196"/>
      <c r="LP865" s="196"/>
      <c r="LQ865" s="196"/>
      <c r="LR865" s="196"/>
      <c r="LS865" s="196"/>
      <c r="LT865" s="196"/>
      <c r="LU865" s="196"/>
      <c r="LV865" s="196"/>
      <c r="LW865" s="196"/>
      <c r="LX865" s="196"/>
      <c r="LY865" s="196"/>
      <c r="LZ865" s="196"/>
      <c r="MA865" s="196"/>
      <c r="MB865" s="196"/>
      <c r="MC865" s="196"/>
      <c r="MD865" s="196"/>
      <c r="ME865" s="196"/>
      <c r="MF865" s="196"/>
      <c r="MG865" s="196"/>
      <c r="MH865" s="196"/>
      <c r="MI865" s="196"/>
      <c r="MJ865" s="196"/>
      <c r="MK865" s="196"/>
      <c r="ML865" s="196"/>
      <c r="MM865" s="196"/>
      <c r="MN865" s="196"/>
      <c r="MO865" s="196"/>
      <c r="MP865" s="196"/>
      <c r="MQ865" s="196"/>
      <c r="MR865" s="196"/>
      <c r="MS865" s="196"/>
      <c r="MT865" s="196"/>
      <c r="MU865" s="196"/>
      <c r="MV865" s="196"/>
      <c r="MW865" s="196"/>
      <c r="MX865" s="196"/>
      <c r="MY865" s="196"/>
      <c r="MZ865" s="196"/>
      <c r="NA865" s="196"/>
      <c r="NB865" s="196"/>
      <c r="NC865" s="196"/>
      <c r="ND865" s="196"/>
      <c r="NE865" s="196"/>
      <c r="NF865" s="196"/>
      <c r="NG865" s="196"/>
      <c r="NH865" s="196"/>
      <c r="NI865" s="196"/>
      <c r="NJ865" s="196"/>
      <c r="NK865" s="196"/>
      <c r="NL865" s="196"/>
      <c r="NM865" s="196"/>
      <c r="NN865" s="196"/>
      <c r="NO865" s="196"/>
      <c r="NP865" s="196"/>
      <c r="NQ865" s="196"/>
      <c r="NR865" s="196"/>
      <c r="NS865" s="196"/>
      <c r="NT865" s="196"/>
      <c r="NU865" s="196"/>
      <c r="NV865" s="196"/>
      <c r="NW865" s="196"/>
      <c r="NX865" s="196"/>
      <c r="NY865" s="196"/>
      <c r="NZ865" s="196"/>
      <c r="OA865" s="196"/>
      <c r="OB865" s="196"/>
      <c r="OC865" s="196"/>
      <c r="OD865" s="196"/>
      <c r="OE865" s="196"/>
      <c r="OF865" s="196"/>
      <c r="OG865" s="196"/>
      <c r="OH865" s="196"/>
      <c r="OI865" s="196"/>
      <c r="OJ865" s="196"/>
      <c r="OK865" s="196"/>
      <c r="OL865" s="196"/>
      <c r="AFC865" s="196"/>
      <c r="AFD865" s="196"/>
      <c r="AFE865" s="196"/>
      <c r="AFF865" s="196"/>
      <c r="AFG865" s="196"/>
      <c r="AFH865" s="196"/>
      <c r="AFI865" s="196"/>
      <c r="AFJ865" s="196"/>
      <c r="AFK865" s="196"/>
      <c r="AFL865" s="196"/>
      <c r="AFM865" s="196"/>
      <c r="AFN865" s="196"/>
      <c r="AFO865" s="196"/>
      <c r="AFP865" s="196"/>
      <c r="AFQ865" s="196"/>
      <c r="AFR865" s="196"/>
      <c r="AFS865" s="196"/>
      <c r="AFT865" s="196"/>
      <c r="AFU865" s="196"/>
      <c r="AFV865" s="196"/>
      <c r="AFW865" s="196"/>
      <c r="AFX865" s="196"/>
      <c r="AFY865" s="196"/>
      <c r="AFZ865" s="196"/>
      <c r="AGA865" s="196"/>
      <c r="AGB865" s="196"/>
      <c r="AGC865" s="196"/>
      <c r="AGD865" s="196"/>
      <c r="AGE865" s="196"/>
      <c r="AGF865" s="196"/>
      <c r="AGG865" s="196"/>
      <c r="AGH865" s="196"/>
      <c r="AGI865" s="196"/>
      <c r="AGJ865" s="196"/>
      <c r="AGK865" s="196"/>
      <c r="AGL865" s="196"/>
      <c r="AGM865" s="196"/>
      <c r="AGN865" s="196"/>
      <c r="AGO865" s="196"/>
      <c r="AGP865" s="196"/>
    </row>
    <row r="866" spans="1:874" ht="15.75" customHeight="1" x14ac:dyDescent="0.25">
      <c r="A866" s="196"/>
      <c r="B866" s="196"/>
      <c r="C866" s="196"/>
      <c r="D866" s="196"/>
      <c r="E866" s="196"/>
      <c r="F866" s="196"/>
      <c r="G866" s="196"/>
      <c r="H866" s="196"/>
      <c r="I866" s="208"/>
      <c r="J866" s="196"/>
      <c r="K866" s="196"/>
      <c r="L866" s="206"/>
      <c r="M866" s="196"/>
      <c r="N866" s="196"/>
      <c r="O866" s="196"/>
      <c r="P866" s="196"/>
      <c r="Q866" s="196"/>
      <c r="R866" s="196"/>
      <c r="S866" s="196"/>
      <c r="T866" s="196"/>
      <c r="U866" s="196"/>
      <c r="V866" s="196"/>
      <c r="W866" s="196"/>
      <c r="X866" s="196"/>
      <c r="Y866" s="196"/>
      <c r="Z866" s="196"/>
      <c r="AA866" s="196"/>
      <c r="AB866" s="196"/>
      <c r="AC866" s="196"/>
      <c r="AD866" s="196"/>
      <c r="AE866" s="196"/>
      <c r="AF866" s="196"/>
      <c r="AG866" s="196"/>
      <c r="AH866" s="196"/>
      <c r="AI866" s="196"/>
      <c r="AJ866" s="196"/>
      <c r="AK866" s="196"/>
      <c r="AL866" s="196"/>
      <c r="AM866" s="196"/>
      <c r="AN866" s="196"/>
      <c r="AO866" s="196"/>
      <c r="AP866" s="196"/>
      <c r="AQ866" s="196"/>
      <c r="AR866" s="196"/>
      <c r="AS866" s="196"/>
      <c r="AT866" s="196"/>
      <c r="AU866" s="196"/>
      <c r="AV866" s="196"/>
      <c r="AW866" s="196"/>
      <c r="AX866" s="196"/>
      <c r="AY866" s="196"/>
      <c r="AZ866" s="196"/>
      <c r="BA866" s="196"/>
      <c r="BB866" s="196"/>
      <c r="BC866" s="196"/>
      <c r="BD866" s="196"/>
      <c r="BE866" s="196"/>
      <c r="BF866" s="196"/>
      <c r="BG866" s="196"/>
      <c r="BH866" s="196"/>
      <c r="BI866" s="196"/>
      <c r="BJ866" s="196"/>
      <c r="BK866" s="196"/>
      <c r="BL866" s="196"/>
      <c r="BM866" s="196"/>
      <c r="BN866" s="196"/>
      <c r="BO866" s="196"/>
      <c r="BP866" s="196"/>
      <c r="BQ866" s="196"/>
      <c r="BR866" s="196"/>
      <c r="BS866" s="196"/>
      <c r="BT866" s="196"/>
      <c r="BU866" s="196"/>
      <c r="BV866" s="196"/>
      <c r="BW866" s="196"/>
      <c r="BX866" s="196"/>
      <c r="BY866" s="196"/>
      <c r="BZ866" s="196"/>
      <c r="CA866" s="196"/>
      <c r="CB866" s="196"/>
      <c r="CC866" s="196"/>
      <c r="CD866" s="196"/>
      <c r="CE866" s="196"/>
      <c r="CF866" s="196"/>
      <c r="CG866" s="196"/>
      <c r="CH866" s="196"/>
      <c r="CI866" s="196"/>
      <c r="CJ866" s="196"/>
      <c r="CK866" s="196"/>
      <c r="CL866" s="196"/>
      <c r="CM866" s="196"/>
      <c r="CN866" s="196"/>
      <c r="CO866" s="196"/>
      <c r="CP866" s="196"/>
      <c r="CQ866" s="196"/>
      <c r="CR866" s="196"/>
      <c r="CS866" s="196"/>
      <c r="CT866" s="196"/>
      <c r="CU866" s="196"/>
      <c r="CV866" s="196"/>
      <c r="CW866" s="196"/>
      <c r="CX866" s="196"/>
      <c r="CY866" s="196"/>
      <c r="CZ866" s="196"/>
      <c r="DA866" s="196"/>
      <c r="DB866" s="196"/>
      <c r="DC866" s="196"/>
      <c r="DD866" s="196"/>
      <c r="DE866" s="196"/>
      <c r="DF866" s="196"/>
      <c r="DG866" s="196"/>
      <c r="DH866" s="196"/>
      <c r="DI866" s="196"/>
      <c r="DJ866" s="196"/>
      <c r="DK866" s="196"/>
      <c r="DL866" s="196"/>
      <c r="DM866" s="196"/>
      <c r="DN866" s="196"/>
      <c r="DO866" s="196"/>
      <c r="DP866" s="196"/>
      <c r="DQ866" s="196"/>
      <c r="DR866" s="196"/>
      <c r="DS866" s="196"/>
      <c r="DT866" s="196"/>
      <c r="DU866" s="196"/>
      <c r="DV866" s="196"/>
      <c r="DW866" s="196"/>
      <c r="DX866" s="196"/>
      <c r="DY866" s="196"/>
      <c r="DZ866" s="196"/>
      <c r="EA866" s="196"/>
      <c r="EB866" s="196"/>
      <c r="EC866" s="196"/>
      <c r="ED866" s="196"/>
      <c r="EE866" s="196"/>
      <c r="EF866" s="196"/>
      <c r="EG866" s="196"/>
      <c r="EH866" s="196"/>
      <c r="EI866" s="196"/>
      <c r="EJ866" s="196"/>
      <c r="EK866" s="196"/>
      <c r="EL866" s="196"/>
      <c r="EM866" s="196"/>
      <c r="EN866" s="196"/>
      <c r="EO866" s="196"/>
      <c r="EP866" s="196"/>
      <c r="EQ866" s="196"/>
      <c r="ER866" s="196"/>
      <c r="ES866" s="196"/>
      <c r="ET866" s="196"/>
      <c r="EU866" s="196"/>
      <c r="EV866" s="196"/>
      <c r="EW866" s="196"/>
      <c r="EX866" s="196"/>
      <c r="EY866" s="196"/>
      <c r="EZ866" s="196"/>
      <c r="FA866" s="196"/>
      <c r="FB866" s="196"/>
      <c r="FC866" s="196"/>
      <c r="FD866" s="196"/>
      <c r="FE866" s="196"/>
      <c r="FF866" s="196"/>
      <c r="FG866" s="196"/>
      <c r="FH866" s="196"/>
      <c r="FI866" s="196"/>
      <c r="FJ866" s="196"/>
      <c r="FK866" s="196"/>
      <c r="FL866" s="196"/>
      <c r="FM866" s="196"/>
      <c r="FN866" s="196"/>
      <c r="FO866" s="196"/>
      <c r="FP866" s="196"/>
      <c r="FQ866" s="196"/>
      <c r="FR866" s="196"/>
      <c r="FS866" s="196"/>
      <c r="FT866" s="196"/>
      <c r="FU866" s="196"/>
      <c r="FV866" s="196"/>
      <c r="FW866" s="196"/>
      <c r="FX866" s="196"/>
      <c r="FY866" s="196"/>
      <c r="FZ866" s="196"/>
      <c r="GA866" s="196"/>
      <c r="GB866" s="196"/>
      <c r="GC866" s="196"/>
      <c r="GD866" s="196"/>
      <c r="GE866" s="196"/>
      <c r="GF866" s="196"/>
      <c r="GG866" s="196"/>
      <c r="GH866" s="196"/>
      <c r="GI866" s="196"/>
      <c r="GJ866" s="196"/>
      <c r="GK866" s="196"/>
      <c r="GL866" s="196"/>
      <c r="GM866" s="196"/>
      <c r="GN866" s="196"/>
      <c r="GO866" s="196"/>
      <c r="GP866" s="196"/>
      <c r="GQ866" s="196"/>
      <c r="GR866" s="196"/>
      <c r="GS866" s="196"/>
      <c r="GT866" s="196"/>
      <c r="GU866" s="196"/>
      <c r="GV866" s="196"/>
      <c r="GW866" s="196"/>
      <c r="GX866" s="196"/>
      <c r="GY866" s="196"/>
      <c r="GZ866" s="196"/>
      <c r="HA866" s="196"/>
      <c r="HB866" s="196"/>
      <c r="HC866" s="196"/>
      <c r="HD866" s="196"/>
      <c r="HE866" s="196"/>
      <c r="HF866" s="196"/>
      <c r="HG866" s="196"/>
      <c r="HH866" s="196"/>
      <c r="HI866" s="196"/>
      <c r="HJ866" s="196"/>
      <c r="HK866" s="196"/>
      <c r="HL866" s="196"/>
      <c r="HM866" s="196"/>
      <c r="HN866" s="196"/>
      <c r="HO866" s="196"/>
      <c r="HP866" s="196"/>
      <c r="HQ866" s="196"/>
      <c r="HR866" s="196"/>
      <c r="HS866" s="196"/>
      <c r="HT866" s="196"/>
      <c r="HU866" s="196"/>
      <c r="HV866" s="196"/>
      <c r="HW866" s="196"/>
      <c r="HX866" s="196"/>
      <c r="HY866" s="196"/>
      <c r="HZ866" s="196"/>
      <c r="IA866" s="196"/>
      <c r="IB866" s="196"/>
      <c r="IC866" s="196"/>
      <c r="ID866" s="196"/>
      <c r="IE866" s="196"/>
      <c r="IF866" s="196"/>
      <c r="IG866" s="196"/>
      <c r="IH866" s="196"/>
      <c r="II866" s="196"/>
      <c r="IJ866" s="196"/>
      <c r="IK866" s="196"/>
      <c r="IL866" s="196"/>
      <c r="IM866" s="196"/>
      <c r="IN866" s="196"/>
      <c r="IO866" s="196"/>
      <c r="IP866" s="196"/>
      <c r="IQ866" s="196"/>
      <c r="IR866" s="196"/>
      <c r="IS866" s="196"/>
      <c r="IT866" s="196"/>
      <c r="IU866" s="196"/>
      <c r="IV866" s="196"/>
      <c r="IW866" s="196"/>
      <c r="IX866" s="196"/>
      <c r="IY866" s="196"/>
      <c r="IZ866" s="196"/>
      <c r="JA866" s="196"/>
      <c r="JB866" s="196"/>
      <c r="JC866" s="196"/>
      <c r="JD866" s="196"/>
      <c r="JE866" s="196"/>
      <c r="JF866" s="196"/>
      <c r="JG866" s="196"/>
      <c r="JH866" s="196"/>
      <c r="JI866" s="196"/>
      <c r="JJ866" s="196"/>
      <c r="JK866" s="196"/>
      <c r="JL866" s="196"/>
      <c r="JM866" s="196"/>
      <c r="JN866" s="196"/>
      <c r="JO866" s="196"/>
      <c r="JP866" s="196"/>
      <c r="JQ866" s="196"/>
      <c r="JR866" s="196"/>
      <c r="JS866" s="196"/>
      <c r="JT866" s="196"/>
      <c r="JU866" s="196"/>
      <c r="JV866" s="196"/>
      <c r="JW866" s="196"/>
      <c r="JX866" s="196"/>
      <c r="JY866" s="196"/>
      <c r="JZ866" s="196"/>
      <c r="KA866" s="196"/>
      <c r="KB866" s="196"/>
      <c r="KC866" s="196"/>
      <c r="KD866" s="196"/>
      <c r="KE866" s="196"/>
      <c r="KF866" s="196"/>
      <c r="KG866" s="196"/>
      <c r="KH866" s="196"/>
      <c r="KI866" s="196"/>
      <c r="KJ866" s="196"/>
      <c r="KK866" s="196"/>
      <c r="KL866" s="196"/>
      <c r="KM866" s="196"/>
      <c r="KN866" s="196"/>
      <c r="KO866" s="196"/>
      <c r="KP866" s="196"/>
      <c r="KQ866" s="196"/>
      <c r="KR866" s="196"/>
      <c r="KS866" s="196"/>
      <c r="KT866" s="196"/>
      <c r="KU866" s="196"/>
      <c r="KV866" s="196"/>
      <c r="KW866" s="196"/>
      <c r="KX866" s="196"/>
      <c r="KY866" s="196"/>
      <c r="KZ866" s="196"/>
      <c r="LA866" s="196"/>
      <c r="LB866" s="196"/>
      <c r="LC866" s="196"/>
      <c r="LD866" s="196"/>
      <c r="LE866" s="196"/>
      <c r="LF866" s="196"/>
      <c r="LG866" s="196"/>
      <c r="LH866" s="196"/>
      <c r="LI866" s="196"/>
      <c r="LJ866" s="196"/>
      <c r="LK866" s="196"/>
      <c r="LL866" s="196"/>
      <c r="LM866" s="196"/>
      <c r="LN866" s="196"/>
      <c r="LO866" s="196"/>
      <c r="LP866" s="196"/>
      <c r="LQ866" s="196"/>
      <c r="LR866" s="196"/>
      <c r="LS866" s="196"/>
      <c r="LT866" s="196"/>
      <c r="LU866" s="196"/>
      <c r="LV866" s="196"/>
      <c r="LW866" s="196"/>
      <c r="LX866" s="196"/>
      <c r="LY866" s="196"/>
      <c r="LZ866" s="196"/>
      <c r="MA866" s="196"/>
      <c r="MB866" s="196"/>
      <c r="MC866" s="196"/>
      <c r="MD866" s="196"/>
      <c r="ME866" s="196"/>
      <c r="MF866" s="196"/>
      <c r="MG866" s="196"/>
      <c r="MH866" s="196"/>
      <c r="MI866" s="196"/>
      <c r="MJ866" s="196"/>
      <c r="MK866" s="196"/>
      <c r="ML866" s="196"/>
      <c r="MM866" s="196"/>
      <c r="MN866" s="196"/>
      <c r="MO866" s="196"/>
      <c r="MP866" s="196"/>
      <c r="MQ866" s="196"/>
      <c r="MR866" s="196"/>
      <c r="MS866" s="196"/>
      <c r="MT866" s="196"/>
      <c r="MU866" s="196"/>
      <c r="MV866" s="196"/>
      <c r="MW866" s="196"/>
      <c r="MX866" s="196"/>
      <c r="MY866" s="196"/>
      <c r="MZ866" s="196"/>
      <c r="NA866" s="196"/>
      <c r="NB866" s="196"/>
      <c r="NC866" s="196"/>
      <c r="ND866" s="196"/>
      <c r="NE866" s="196"/>
      <c r="NF866" s="196"/>
      <c r="NG866" s="196"/>
      <c r="NH866" s="196"/>
      <c r="NI866" s="196"/>
      <c r="NJ866" s="196"/>
      <c r="NK866" s="196"/>
      <c r="NL866" s="196"/>
      <c r="NM866" s="196"/>
      <c r="NN866" s="196"/>
      <c r="NO866" s="196"/>
      <c r="NP866" s="196"/>
      <c r="NQ866" s="196"/>
      <c r="NR866" s="196"/>
      <c r="NS866" s="196"/>
      <c r="NT866" s="196"/>
      <c r="NU866" s="196"/>
      <c r="NV866" s="196"/>
      <c r="NW866" s="196"/>
      <c r="NX866" s="196"/>
      <c r="NY866" s="196"/>
      <c r="NZ866" s="196"/>
      <c r="OA866" s="196"/>
      <c r="OB866" s="196"/>
      <c r="OC866" s="196"/>
      <c r="OD866" s="196"/>
      <c r="OE866" s="196"/>
      <c r="OF866" s="196"/>
      <c r="OG866" s="196"/>
      <c r="OH866" s="196"/>
      <c r="OI866" s="196"/>
      <c r="OJ866" s="196"/>
      <c r="OK866" s="196"/>
      <c r="OL866" s="196"/>
      <c r="AFC866" s="196"/>
      <c r="AFD866" s="196"/>
      <c r="AFE866" s="196"/>
      <c r="AFF866" s="196"/>
      <c r="AFG866" s="196"/>
      <c r="AFH866" s="196"/>
      <c r="AFI866" s="196"/>
      <c r="AFJ866" s="196"/>
      <c r="AFK866" s="196"/>
      <c r="AFL866" s="196"/>
      <c r="AFM866" s="196"/>
      <c r="AFN866" s="196"/>
      <c r="AFO866" s="196"/>
      <c r="AFP866" s="196"/>
      <c r="AFQ866" s="196"/>
      <c r="AFR866" s="196"/>
      <c r="AFS866" s="196"/>
      <c r="AFT866" s="196"/>
      <c r="AFU866" s="196"/>
      <c r="AFV866" s="196"/>
      <c r="AFW866" s="196"/>
      <c r="AFX866" s="196"/>
      <c r="AFY866" s="196"/>
      <c r="AFZ866" s="196"/>
      <c r="AGA866" s="196"/>
      <c r="AGB866" s="196"/>
      <c r="AGC866" s="196"/>
      <c r="AGD866" s="196"/>
      <c r="AGE866" s="196"/>
      <c r="AGF866" s="196"/>
      <c r="AGG866" s="196"/>
      <c r="AGH866" s="196"/>
      <c r="AGI866" s="196"/>
      <c r="AGJ866" s="196"/>
      <c r="AGK866" s="196"/>
      <c r="AGL866" s="196"/>
      <c r="AGM866" s="196"/>
      <c r="AGN866" s="196"/>
      <c r="AGO866" s="196"/>
      <c r="AGP866" s="196"/>
    </row>
    <row r="867" spans="1:874" ht="15.75" customHeight="1" x14ac:dyDescent="0.25">
      <c r="A867" s="196"/>
      <c r="B867" s="196"/>
      <c r="C867" s="196"/>
      <c r="D867" s="196"/>
      <c r="E867" s="196"/>
      <c r="F867" s="196"/>
      <c r="G867" s="196"/>
      <c r="H867" s="196"/>
      <c r="I867" s="208"/>
      <c r="J867" s="196"/>
      <c r="K867" s="196"/>
      <c r="L867" s="206"/>
      <c r="M867" s="196"/>
      <c r="N867" s="196"/>
      <c r="O867" s="196"/>
      <c r="P867" s="196"/>
      <c r="Q867" s="196"/>
      <c r="R867" s="196"/>
      <c r="S867" s="196"/>
      <c r="T867" s="196"/>
      <c r="U867" s="196"/>
      <c r="V867" s="196"/>
      <c r="W867" s="196"/>
      <c r="X867" s="196"/>
      <c r="Y867" s="196"/>
      <c r="Z867" s="196"/>
      <c r="AA867" s="196"/>
      <c r="AB867" s="196"/>
      <c r="AC867" s="196"/>
      <c r="AD867" s="196"/>
      <c r="AE867" s="196"/>
      <c r="AF867" s="196"/>
      <c r="AG867" s="196"/>
      <c r="AH867" s="196"/>
      <c r="AI867" s="196"/>
      <c r="AJ867" s="196"/>
      <c r="AK867" s="196"/>
      <c r="AL867" s="196"/>
      <c r="AM867" s="196"/>
      <c r="AN867" s="196"/>
      <c r="AO867" s="196"/>
      <c r="AP867" s="196"/>
      <c r="AQ867" s="196"/>
      <c r="AR867" s="196"/>
      <c r="AS867" s="196"/>
      <c r="AT867" s="196"/>
      <c r="AU867" s="196"/>
      <c r="AV867" s="196"/>
      <c r="AW867" s="196"/>
      <c r="AX867" s="196"/>
      <c r="AY867" s="196"/>
      <c r="AZ867" s="196"/>
      <c r="BA867" s="196"/>
      <c r="BB867" s="196"/>
      <c r="BC867" s="196"/>
      <c r="BD867" s="196"/>
      <c r="BE867" s="196"/>
      <c r="BF867" s="196"/>
      <c r="BG867" s="196"/>
      <c r="BH867" s="196"/>
      <c r="BI867" s="196"/>
      <c r="BJ867" s="196"/>
      <c r="BK867" s="196"/>
      <c r="BL867" s="196"/>
      <c r="BM867" s="196"/>
      <c r="BN867" s="196"/>
      <c r="BO867" s="196"/>
      <c r="BP867" s="196"/>
      <c r="BQ867" s="196"/>
      <c r="BR867" s="196"/>
      <c r="BS867" s="196"/>
      <c r="BT867" s="196"/>
      <c r="BU867" s="196"/>
      <c r="BV867" s="196"/>
      <c r="BW867" s="196"/>
      <c r="BX867" s="196"/>
      <c r="BY867" s="196"/>
      <c r="BZ867" s="196"/>
      <c r="CA867" s="196"/>
      <c r="CB867" s="196"/>
      <c r="CC867" s="196"/>
      <c r="CD867" s="196"/>
      <c r="CE867" s="196"/>
      <c r="CF867" s="196"/>
      <c r="CG867" s="196"/>
      <c r="CH867" s="196"/>
      <c r="CI867" s="196"/>
      <c r="CJ867" s="196"/>
      <c r="CK867" s="196"/>
      <c r="CL867" s="196"/>
      <c r="CM867" s="196"/>
      <c r="CN867" s="196"/>
      <c r="CO867" s="196"/>
      <c r="CP867" s="196"/>
      <c r="CQ867" s="196"/>
      <c r="CR867" s="196"/>
      <c r="CS867" s="196"/>
      <c r="CT867" s="196"/>
      <c r="CU867" s="196"/>
      <c r="CV867" s="196"/>
      <c r="CW867" s="196"/>
      <c r="CX867" s="196"/>
      <c r="CY867" s="196"/>
      <c r="CZ867" s="196"/>
      <c r="DA867" s="196"/>
      <c r="DB867" s="196"/>
      <c r="DC867" s="196"/>
      <c r="DD867" s="196"/>
      <c r="DE867" s="196"/>
      <c r="DF867" s="196"/>
      <c r="DG867" s="196"/>
      <c r="DH867" s="196"/>
      <c r="DI867" s="196"/>
      <c r="DJ867" s="196"/>
      <c r="DK867" s="196"/>
      <c r="DL867" s="196"/>
      <c r="DM867" s="196"/>
      <c r="DN867" s="196"/>
      <c r="DO867" s="196"/>
      <c r="DP867" s="196"/>
      <c r="DQ867" s="196"/>
      <c r="DR867" s="196"/>
      <c r="DS867" s="196"/>
      <c r="DT867" s="196"/>
      <c r="DU867" s="196"/>
      <c r="DV867" s="196"/>
      <c r="DW867" s="196"/>
      <c r="DX867" s="196"/>
      <c r="DY867" s="196"/>
      <c r="DZ867" s="196"/>
      <c r="EA867" s="196"/>
      <c r="EB867" s="196"/>
      <c r="EC867" s="196"/>
      <c r="ED867" s="196"/>
      <c r="EE867" s="196"/>
      <c r="EF867" s="196"/>
      <c r="EG867" s="196"/>
      <c r="EH867" s="196"/>
      <c r="EI867" s="196"/>
      <c r="EJ867" s="196"/>
      <c r="EK867" s="196"/>
      <c r="EL867" s="196"/>
      <c r="EM867" s="196"/>
      <c r="EN867" s="196"/>
      <c r="EO867" s="196"/>
      <c r="EP867" s="196"/>
      <c r="EQ867" s="196"/>
      <c r="ER867" s="196"/>
      <c r="ES867" s="196"/>
      <c r="ET867" s="196"/>
      <c r="EU867" s="196"/>
      <c r="EV867" s="196"/>
      <c r="EW867" s="196"/>
      <c r="EX867" s="196"/>
      <c r="EY867" s="196"/>
      <c r="EZ867" s="196"/>
      <c r="FA867" s="196"/>
      <c r="FB867" s="196"/>
      <c r="FC867" s="196"/>
      <c r="FD867" s="196"/>
      <c r="FE867" s="196"/>
      <c r="FF867" s="196"/>
      <c r="FG867" s="196"/>
      <c r="FH867" s="196"/>
      <c r="FI867" s="196"/>
      <c r="FJ867" s="196"/>
      <c r="FK867" s="196"/>
      <c r="FL867" s="196"/>
      <c r="FM867" s="196"/>
      <c r="FN867" s="196"/>
      <c r="FO867" s="196"/>
      <c r="FP867" s="196"/>
      <c r="FQ867" s="196"/>
      <c r="FR867" s="196"/>
      <c r="FS867" s="196"/>
      <c r="FT867" s="196"/>
      <c r="FU867" s="196"/>
      <c r="FV867" s="196"/>
      <c r="FW867" s="196"/>
      <c r="FX867" s="196"/>
      <c r="FY867" s="196"/>
      <c r="FZ867" s="196"/>
      <c r="GA867" s="196"/>
      <c r="GB867" s="196"/>
      <c r="GC867" s="196"/>
      <c r="GD867" s="196"/>
      <c r="GE867" s="196"/>
      <c r="GF867" s="196"/>
      <c r="GG867" s="196"/>
      <c r="GH867" s="196"/>
      <c r="GI867" s="196"/>
      <c r="GJ867" s="196"/>
      <c r="GK867" s="196"/>
      <c r="GL867" s="196"/>
      <c r="GM867" s="196"/>
      <c r="GN867" s="196"/>
      <c r="GO867" s="196"/>
      <c r="GP867" s="196"/>
      <c r="GQ867" s="196"/>
      <c r="GR867" s="196"/>
      <c r="GS867" s="196"/>
      <c r="GT867" s="196"/>
      <c r="GU867" s="196"/>
      <c r="GV867" s="196"/>
      <c r="GW867" s="196"/>
      <c r="GX867" s="196"/>
      <c r="GY867" s="196"/>
      <c r="GZ867" s="196"/>
      <c r="HA867" s="196"/>
      <c r="HB867" s="196"/>
      <c r="HC867" s="196"/>
      <c r="HD867" s="196"/>
      <c r="HE867" s="196"/>
      <c r="HF867" s="196"/>
      <c r="HG867" s="196"/>
      <c r="HH867" s="196"/>
      <c r="HI867" s="196"/>
      <c r="HJ867" s="196"/>
      <c r="HK867" s="196"/>
      <c r="HL867" s="196"/>
      <c r="HM867" s="196"/>
      <c r="HN867" s="196"/>
      <c r="HO867" s="196"/>
      <c r="HP867" s="196"/>
      <c r="HQ867" s="196"/>
      <c r="HR867" s="196"/>
      <c r="HS867" s="196"/>
      <c r="HT867" s="196"/>
      <c r="HU867" s="196"/>
      <c r="HV867" s="196"/>
      <c r="HW867" s="196"/>
      <c r="HX867" s="196"/>
      <c r="HY867" s="196"/>
      <c r="HZ867" s="196"/>
      <c r="IA867" s="196"/>
      <c r="IB867" s="196"/>
      <c r="IC867" s="196"/>
      <c r="ID867" s="196"/>
      <c r="IE867" s="196"/>
      <c r="IF867" s="196"/>
      <c r="IG867" s="196"/>
      <c r="IH867" s="196"/>
      <c r="II867" s="196"/>
      <c r="IJ867" s="196"/>
      <c r="IK867" s="196"/>
      <c r="IL867" s="196"/>
      <c r="IM867" s="196"/>
      <c r="IN867" s="196"/>
      <c r="IO867" s="196"/>
      <c r="IP867" s="196"/>
      <c r="IQ867" s="196"/>
      <c r="IR867" s="196"/>
      <c r="IS867" s="196"/>
      <c r="IT867" s="196"/>
      <c r="IU867" s="196"/>
      <c r="IV867" s="196"/>
      <c r="IW867" s="196"/>
      <c r="IX867" s="196"/>
      <c r="IY867" s="196"/>
      <c r="IZ867" s="196"/>
      <c r="JA867" s="196"/>
      <c r="JB867" s="196"/>
      <c r="JC867" s="196"/>
      <c r="JD867" s="196"/>
      <c r="JE867" s="196"/>
      <c r="JF867" s="196"/>
      <c r="JG867" s="196"/>
      <c r="JH867" s="196"/>
      <c r="JI867" s="196"/>
      <c r="JJ867" s="196"/>
      <c r="JK867" s="196"/>
      <c r="JL867" s="196"/>
      <c r="JM867" s="196"/>
      <c r="JN867" s="196"/>
      <c r="JO867" s="196"/>
      <c r="JP867" s="196"/>
      <c r="JQ867" s="196"/>
      <c r="JR867" s="196"/>
      <c r="JS867" s="196"/>
      <c r="JT867" s="196"/>
      <c r="JU867" s="196"/>
      <c r="JV867" s="196"/>
      <c r="JW867" s="196"/>
      <c r="JX867" s="196"/>
      <c r="JY867" s="196"/>
      <c r="JZ867" s="196"/>
      <c r="KA867" s="196"/>
      <c r="KB867" s="196"/>
      <c r="KC867" s="196"/>
      <c r="KD867" s="196"/>
      <c r="KE867" s="196"/>
      <c r="KF867" s="196"/>
      <c r="KG867" s="196"/>
      <c r="KH867" s="196"/>
      <c r="KI867" s="196"/>
      <c r="KJ867" s="196"/>
      <c r="KK867" s="196"/>
      <c r="KL867" s="196"/>
      <c r="KM867" s="196"/>
      <c r="KN867" s="196"/>
      <c r="KO867" s="196"/>
      <c r="KP867" s="196"/>
      <c r="KQ867" s="196"/>
      <c r="KR867" s="196"/>
      <c r="KS867" s="196"/>
      <c r="KT867" s="196"/>
      <c r="KU867" s="196"/>
      <c r="KV867" s="196"/>
      <c r="KW867" s="196"/>
      <c r="KX867" s="196"/>
      <c r="KY867" s="196"/>
      <c r="KZ867" s="196"/>
      <c r="LA867" s="196"/>
      <c r="LB867" s="196"/>
      <c r="LC867" s="196"/>
      <c r="LD867" s="196"/>
      <c r="LE867" s="196"/>
      <c r="LF867" s="196"/>
      <c r="LG867" s="196"/>
      <c r="LH867" s="196"/>
      <c r="LI867" s="196"/>
      <c r="LJ867" s="196"/>
      <c r="LK867" s="196"/>
      <c r="LL867" s="196"/>
      <c r="LM867" s="196"/>
      <c r="LN867" s="196"/>
      <c r="LO867" s="196"/>
      <c r="LP867" s="196"/>
      <c r="LQ867" s="196"/>
      <c r="LR867" s="196"/>
      <c r="LS867" s="196"/>
      <c r="LT867" s="196"/>
      <c r="LU867" s="196"/>
      <c r="LV867" s="196"/>
      <c r="LW867" s="196"/>
      <c r="LX867" s="196"/>
      <c r="LY867" s="196"/>
      <c r="LZ867" s="196"/>
      <c r="MA867" s="196"/>
      <c r="MB867" s="196"/>
      <c r="MC867" s="196"/>
      <c r="MD867" s="196"/>
      <c r="ME867" s="196"/>
      <c r="MF867" s="196"/>
      <c r="MG867" s="196"/>
      <c r="MH867" s="196"/>
      <c r="MI867" s="196"/>
      <c r="MJ867" s="196"/>
      <c r="MK867" s="196"/>
      <c r="ML867" s="196"/>
      <c r="MM867" s="196"/>
      <c r="MN867" s="196"/>
      <c r="MO867" s="196"/>
      <c r="MP867" s="196"/>
      <c r="MQ867" s="196"/>
      <c r="MR867" s="196"/>
      <c r="MS867" s="196"/>
      <c r="MT867" s="196"/>
      <c r="MU867" s="196"/>
      <c r="MV867" s="196"/>
      <c r="MW867" s="196"/>
      <c r="MX867" s="196"/>
      <c r="MY867" s="196"/>
      <c r="MZ867" s="196"/>
      <c r="NA867" s="196"/>
      <c r="NB867" s="196"/>
      <c r="NC867" s="196"/>
      <c r="ND867" s="196"/>
      <c r="NE867" s="196"/>
      <c r="NF867" s="196"/>
      <c r="NG867" s="196"/>
      <c r="NH867" s="196"/>
      <c r="NI867" s="196"/>
      <c r="NJ867" s="196"/>
      <c r="NK867" s="196"/>
      <c r="NL867" s="196"/>
      <c r="NM867" s="196"/>
      <c r="NN867" s="196"/>
      <c r="NO867" s="196"/>
      <c r="NP867" s="196"/>
      <c r="NQ867" s="196"/>
      <c r="NR867" s="196"/>
      <c r="NS867" s="196"/>
      <c r="NT867" s="196"/>
      <c r="NU867" s="196"/>
      <c r="NV867" s="196"/>
      <c r="NW867" s="196"/>
      <c r="NX867" s="196"/>
      <c r="NY867" s="196"/>
      <c r="NZ867" s="196"/>
      <c r="OA867" s="196"/>
      <c r="OB867" s="196"/>
      <c r="OC867" s="196"/>
      <c r="OD867" s="196"/>
      <c r="OE867" s="196"/>
      <c r="OF867" s="196"/>
      <c r="OG867" s="196"/>
      <c r="OH867" s="196"/>
      <c r="OI867" s="196"/>
      <c r="OJ867" s="196"/>
      <c r="OK867" s="196"/>
      <c r="OL867" s="196"/>
      <c r="AFC867" s="196"/>
      <c r="AFD867" s="196"/>
      <c r="AFE867" s="196"/>
      <c r="AFF867" s="196"/>
      <c r="AFG867" s="196"/>
      <c r="AFH867" s="196"/>
      <c r="AFI867" s="196"/>
      <c r="AFJ867" s="196"/>
      <c r="AFK867" s="196"/>
      <c r="AFL867" s="196"/>
      <c r="AFM867" s="196"/>
      <c r="AFN867" s="196"/>
      <c r="AFO867" s="196"/>
      <c r="AFP867" s="196"/>
      <c r="AFQ867" s="196"/>
      <c r="AFR867" s="196"/>
      <c r="AFS867" s="196"/>
      <c r="AFT867" s="196"/>
      <c r="AFU867" s="196"/>
      <c r="AFV867" s="196"/>
      <c r="AFW867" s="196"/>
      <c r="AFX867" s="196"/>
      <c r="AFY867" s="196"/>
      <c r="AFZ867" s="196"/>
      <c r="AGA867" s="196"/>
      <c r="AGB867" s="196"/>
      <c r="AGC867" s="196"/>
      <c r="AGD867" s="196"/>
      <c r="AGE867" s="196"/>
      <c r="AGF867" s="196"/>
      <c r="AGG867" s="196"/>
      <c r="AGH867" s="196"/>
      <c r="AGI867" s="196"/>
      <c r="AGJ867" s="196"/>
      <c r="AGK867" s="196"/>
      <c r="AGL867" s="196"/>
      <c r="AGM867" s="196"/>
      <c r="AGN867" s="196"/>
      <c r="AGO867" s="196"/>
      <c r="AGP867" s="196"/>
    </row>
    <row r="868" spans="1:874" ht="15.75" customHeight="1" x14ac:dyDescent="0.25">
      <c r="A868" s="196"/>
      <c r="B868" s="196"/>
      <c r="C868" s="196"/>
      <c r="D868" s="196"/>
      <c r="E868" s="196"/>
      <c r="F868" s="196"/>
      <c r="G868" s="196"/>
      <c r="H868" s="196"/>
      <c r="I868" s="208"/>
      <c r="J868" s="196"/>
      <c r="K868" s="196"/>
      <c r="L868" s="206"/>
      <c r="M868" s="196"/>
      <c r="N868" s="196"/>
      <c r="O868" s="196"/>
      <c r="P868" s="196"/>
      <c r="Q868" s="196"/>
      <c r="R868" s="196"/>
      <c r="S868" s="196"/>
      <c r="T868" s="196"/>
      <c r="U868" s="196"/>
      <c r="V868" s="196"/>
      <c r="W868" s="196"/>
      <c r="X868" s="196"/>
      <c r="Y868" s="196"/>
      <c r="Z868" s="196"/>
      <c r="AA868" s="196"/>
      <c r="AB868" s="196"/>
      <c r="AC868" s="196"/>
      <c r="AD868" s="196"/>
      <c r="AE868" s="196"/>
      <c r="AF868" s="196"/>
      <c r="AG868" s="196"/>
      <c r="AH868" s="196"/>
      <c r="AI868" s="196"/>
      <c r="AJ868" s="196"/>
      <c r="AK868" s="196"/>
      <c r="AL868" s="196"/>
      <c r="AM868" s="196"/>
      <c r="AN868" s="196"/>
      <c r="AO868" s="196"/>
      <c r="AP868" s="196"/>
      <c r="AQ868" s="196"/>
      <c r="AR868" s="196"/>
      <c r="AS868" s="196"/>
      <c r="AT868" s="196"/>
      <c r="AU868" s="196"/>
      <c r="AV868" s="196"/>
      <c r="AW868" s="196"/>
      <c r="AX868" s="196"/>
      <c r="AY868" s="196"/>
      <c r="AZ868" s="196"/>
      <c r="BA868" s="196"/>
      <c r="BB868" s="196"/>
      <c r="BC868" s="196"/>
      <c r="BD868" s="196"/>
      <c r="BE868" s="196"/>
      <c r="BF868" s="196"/>
      <c r="BG868" s="196"/>
      <c r="BH868" s="196"/>
      <c r="BI868" s="196"/>
      <c r="BJ868" s="196"/>
      <c r="BK868" s="196"/>
      <c r="BL868" s="196"/>
      <c r="BM868" s="196"/>
      <c r="BN868" s="196"/>
      <c r="BO868" s="196"/>
      <c r="BP868" s="196"/>
      <c r="BQ868" s="196"/>
      <c r="BR868" s="196"/>
      <c r="BS868" s="196"/>
      <c r="BT868" s="196"/>
      <c r="BU868" s="196"/>
      <c r="BV868" s="196"/>
      <c r="BW868" s="196"/>
      <c r="BX868" s="196"/>
      <c r="BY868" s="196"/>
      <c r="BZ868" s="196"/>
      <c r="CA868" s="196"/>
      <c r="CB868" s="196"/>
      <c r="CC868" s="196"/>
      <c r="CD868" s="196"/>
      <c r="CE868" s="196"/>
      <c r="CF868" s="196"/>
      <c r="CG868" s="196"/>
      <c r="CH868" s="196"/>
      <c r="CI868" s="196"/>
      <c r="CJ868" s="196"/>
      <c r="CK868" s="196"/>
      <c r="CL868" s="196"/>
      <c r="CM868" s="196"/>
      <c r="CN868" s="196"/>
      <c r="CO868" s="196"/>
      <c r="CP868" s="196"/>
      <c r="CQ868" s="196"/>
      <c r="CR868" s="196"/>
      <c r="CS868" s="196"/>
      <c r="CT868" s="196"/>
      <c r="CU868" s="196"/>
      <c r="CV868" s="196"/>
      <c r="CW868" s="196"/>
      <c r="CX868" s="196"/>
      <c r="CY868" s="196"/>
      <c r="CZ868" s="196"/>
      <c r="DA868" s="196"/>
      <c r="DB868" s="196"/>
      <c r="DC868" s="196"/>
      <c r="DD868" s="196"/>
      <c r="DE868" s="196"/>
      <c r="DF868" s="196"/>
      <c r="DG868" s="196"/>
      <c r="DH868" s="196"/>
      <c r="DI868" s="196"/>
      <c r="DJ868" s="196"/>
      <c r="DK868" s="196"/>
      <c r="DL868" s="196"/>
      <c r="DM868" s="196"/>
      <c r="DN868" s="196"/>
      <c r="DO868" s="196"/>
      <c r="DP868" s="196"/>
      <c r="DQ868" s="196"/>
      <c r="DR868" s="196"/>
      <c r="DS868" s="196"/>
      <c r="DT868" s="196"/>
      <c r="DU868" s="196"/>
      <c r="DV868" s="196"/>
      <c r="DW868" s="196"/>
      <c r="DX868" s="196"/>
      <c r="DY868" s="196"/>
      <c r="DZ868" s="196"/>
      <c r="EA868" s="196"/>
      <c r="EB868" s="196"/>
      <c r="EC868" s="196"/>
      <c r="ED868" s="196"/>
      <c r="EE868" s="196"/>
      <c r="EF868" s="196"/>
      <c r="EG868" s="196"/>
      <c r="EH868" s="196"/>
      <c r="EI868" s="196"/>
      <c r="EJ868" s="196"/>
      <c r="EK868" s="196"/>
      <c r="EL868" s="196"/>
      <c r="EM868" s="196"/>
      <c r="EN868" s="196"/>
      <c r="EO868" s="196"/>
      <c r="EP868" s="196"/>
      <c r="EQ868" s="196"/>
      <c r="ER868" s="196"/>
      <c r="ES868" s="196"/>
      <c r="ET868" s="196"/>
      <c r="EU868" s="196"/>
      <c r="EV868" s="196"/>
      <c r="EW868" s="196"/>
      <c r="EX868" s="196"/>
      <c r="EY868" s="196"/>
      <c r="EZ868" s="196"/>
      <c r="FA868" s="196"/>
      <c r="FB868" s="196"/>
      <c r="FC868" s="196"/>
      <c r="FD868" s="196"/>
      <c r="FE868" s="196"/>
      <c r="FF868" s="196"/>
      <c r="FG868" s="196"/>
      <c r="FH868" s="196"/>
      <c r="FI868" s="196"/>
      <c r="FJ868" s="196"/>
      <c r="FK868" s="196"/>
      <c r="FL868" s="196"/>
      <c r="FM868" s="196"/>
      <c r="FN868" s="196"/>
      <c r="FO868" s="196"/>
      <c r="FP868" s="196"/>
      <c r="FQ868" s="196"/>
      <c r="FR868" s="196"/>
      <c r="FS868" s="196"/>
      <c r="FT868" s="196"/>
      <c r="FU868" s="196"/>
      <c r="FV868" s="196"/>
      <c r="FW868" s="196"/>
      <c r="FX868" s="196"/>
      <c r="FY868" s="196"/>
      <c r="FZ868" s="196"/>
      <c r="GA868" s="196"/>
      <c r="GB868" s="196"/>
      <c r="GC868" s="196"/>
      <c r="GD868" s="196"/>
      <c r="GE868" s="196"/>
      <c r="GF868" s="196"/>
      <c r="GG868" s="196"/>
      <c r="GH868" s="196"/>
      <c r="GI868" s="196"/>
      <c r="GJ868" s="196"/>
      <c r="GK868" s="196"/>
      <c r="GL868" s="196"/>
      <c r="GM868" s="196"/>
      <c r="GN868" s="196"/>
      <c r="GO868" s="196"/>
      <c r="GP868" s="196"/>
      <c r="GQ868" s="196"/>
      <c r="GR868" s="196"/>
      <c r="GS868" s="196"/>
      <c r="GT868" s="196"/>
      <c r="GU868" s="196"/>
      <c r="GV868" s="196"/>
      <c r="GW868" s="196"/>
      <c r="GX868" s="196"/>
      <c r="GY868" s="196"/>
      <c r="GZ868" s="196"/>
      <c r="HA868" s="196"/>
      <c r="HB868" s="196"/>
      <c r="HC868" s="196"/>
      <c r="HD868" s="196"/>
      <c r="HE868" s="196"/>
      <c r="HF868" s="196"/>
      <c r="HG868" s="196"/>
      <c r="HH868" s="196"/>
      <c r="HI868" s="196"/>
      <c r="HJ868" s="196"/>
      <c r="HK868" s="196"/>
      <c r="HL868" s="196"/>
      <c r="HM868" s="196"/>
      <c r="HN868" s="196"/>
      <c r="HO868" s="196"/>
      <c r="HP868" s="196"/>
      <c r="HQ868" s="196"/>
      <c r="HR868" s="196"/>
      <c r="HS868" s="196"/>
      <c r="HT868" s="196"/>
      <c r="HU868" s="196"/>
      <c r="HV868" s="196"/>
      <c r="HW868" s="196"/>
      <c r="HX868" s="196"/>
      <c r="HY868" s="196"/>
      <c r="HZ868" s="196"/>
      <c r="IA868" s="196"/>
      <c r="IB868" s="196"/>
      <c r="IC868" s="196"/>
      <c r="ID868" s="196"/>
      <c r="IE868" s="196"/>
      <c r="IF868" s="196"/>
      <c r="IG868" s="196"/>
      <c r="IH868" s="196"/>
      <c r="II868" s="196"/>
      <c r="IJ868" s="196"/>
      <c r="IK868" s="196"/>
      <c r="IL868" s="196"/>
      <c r="IM868" s="196"/>
      <c r="IN868" s="196"/>
      <c r="IO868" s="196"/>
      <c r="IP868" s="196"/>
      <c r="IQ868" s="196"/>
      <c r="IR868" s="196"/>
      <c r="IS868" s="196"/>
      <c r="IT868" s="196"/>
      <c r="IU868" s="196"/>
      <c r="IV868" s="196"/>
      <c r="IW868" s="196"/>
      <c r="IX868" s="196"/>
      <c r="IY868" s="196"/>
      <c r="IZ868" s="196"/>
      <c r="JA868" s="196"/>
      <c r="JB868" s="196"/>
      <c r="JC868" s="196"/>
      <c r="JD868" s="196"/>
      <c r="JE868" s="196"/>
      <c r="JF868" s="196"/>
      <c r="JG868" s="196"/>
      <c r="JH868" s="196"/>
      <c r="JI868" s="196"/>
      <c r="JJ868" s="196"/>
      <c r="JK868" s="196"/>
      <c r="JL868" s="196"/>
      <c r="JM868" s="196"/>
      <c r="JN868" s="196"/>
      <c r="JO868" s="196"/>
      <c r="JP868" s="196"/>
      <c r="JQ868" s="196"/>
      <c r="JR868" s="196"/>
      <c r="JS868" s="196"/>
      <c r="JT868" s="196"/>
      <c r="JU868" s="196"/>
      <c r="JV868" s="196"/>
      <c r="JW868" s="196"/>
      <c r="JX868" s="196"/>
      <c r="JY868" s="196"/>
      <c r="JZ868" s="196"/>
      <c r="KA868" s="196"/>
      <c r="KB868" s="196"/>
      <c r="KC868" s="196"/>
      <c r="KD868" s="196"/>
      <c r="KE868" s="196"/>
      <c r="KF868" s="196"/>
      <c r="KG868" s="196"/>
      <c r="KH868" s="196"/>
      <c r="KI868" s="196"/>
      <c r="KJ868" s="196"/>
      <c r="KK868" s="196"/>
      <c r="KL868" s="196"/>
      <c r="KM868" s="196"/>
      <c r="KN868" s="196"/>
      <c r="KO868" s="196"/>
      <c r="KP868" s="196"/>
      <c r="KQ868" s="196"/>
      <c r="KR868" s="196"/>
      <c r="KS868" s="196"/>
      <c r="KT868" s="196"/>
      <c r="KU868" s="196"/>
      <c r="KV868" s="196"/>
      <c r="KW868" s="196"/>
      <c r="KX868" s="196"/>
      <c r="KY868" s="196"/>
      <c r="KZ868" s="196"/>
      <c r="LA868" s="196"/>
      <c r="LB868" s="196"/>
      <c r="LC868" s="196"/>
      <c r="LD868" s="196"/>
      <c r="LE868" s="196"/>
      <c r="LF868" s="196"/>
      <c r="LG868" s="196"/>
      <c r="LH868" s="196"/>
      <c r="LI868" s="196"/>
      <c r="LJ868" s="196"/>
      <c r="LK868" s="196"/>
      <c r="LL868" s="196"/>
      <c r="LM868" s="196"/>
      <c r="LN868" s="196"/>
      <c r="LO868" s="196"/>
      <c r="LP868" s="196"/>
      <c r="LQ868" s="196"/>
      <c r="LR868" s="196"/>
      <c r="LS868" s="196"/>
      <c r="LT868" s="196"/>
      <c r="LU868" s="196"/>
      <c r="LV868" s="196"/>
      <c r="LW868" s="196"/>
      <c r="LX868" s="196"/>
      <c r="LY868" s="196"/>
      <c r="LZ868" s="196"/>
      <c r="MA868" s="196"/>
      <c r="MB868" s="196"/>
      <c r="MC868" s="196"/>
      <c r="MD868" s="196"/>
      <c r="ME868" s="196"/>
      <c r="MF868" s="196"/>
      <c r="MG868" s="196"/>
      <c r="MH868" s="196"/>
      <c r="MI868" s="196"/>
      <c r="MJ868" s="196"/>
      <c r="MK868" s="196"/>
      <c r="ML868" s="196"/>
      <c r="MM868" s="196"/>
      <c r="MN868" s="196"/>
      <c r="MO868" s="196"/>
      <c r="MP868" s="196"/>
      <c r="MQ868" s="196"/>
      <c r="MR868" s="196"/>
      <c r="MS868" s="196"/>
      <c r="MT868" s="196"/>
      <c r="MU868" s="196"/>
      <c r="MV868" s="196"/>
      <c r="MW868" s="196"/>
      <c r="MX868" s="196"/>
      <c r="MY868" s="196"/>
      <c r="MZ868" s="196"/>
      <c r="NA868" s="196"/>
      <c r="NB868" s="196"/>
      <c r="NC868" s="196"/>
      <c r="ND868" s="196"/>
      <c r="NE868" s="196"/>
      <c r="NF868" s="196"/>
      <c r="NG868" s="196"/>
      <c r="NH868" s="196"/>
      <c r="NI868" s="196"/>
      <c r="NJ868" s="196"/>
      <c r="NK868" s="196"/>
      <c r="NL868" s="196"/>
      <c r="NM868" s="196"/>
      <c r="NN868" s="196"/>
      <c r="NO868" s="196"/>
      <c r="NP868" s="196"/>
      <c r="NQ868" s="196"/>
      <c r="NR868" s="196"/>
      <c r="NS868" s="196"/>
      <c r="NT868" s="196"/>
      <c r="NU868" s="196"/>
      <c r="NV868" s="196"/>
      <c r="NW868" s="196"/>
      <c r="NX868" s="196"/>
      <c r="NY868" s="196"/>
      <c r="NZ868" s="196"/>
      <c r="OA868" s="196"/>
      <c r="OB868" s="196"/>
      <c r="OC868" s="196"/>
      <c r="OD868" s="196"/>
      <c r="OE868" s="196"/>
      <c r="OF868" s="196"/>
      <c r="OG868" s="196"/>
      <c r="OH868" s="196"/>
      <c r="OI868" s="196"/>
      <c r="OJ868" s="196"/>
      <c r="OK868" s="196"/>
      <c r="OL868" s="196"/>
      <c r="AFC868" s="196"/>
      <c r="AFD868" s="196"/>
      <c r="AFE868" s="196"/>
      <c r="AFF868" s="196"/>
      <c r="AFG868" s="196"/>
      <c r="AFH868" s="196"/>
      <c r="AFI868" s="196"/>
      <c r="AFJ868" s="196"/>
      <c r="AFK868" s="196"/>
      <c r="AFL868" s="196"/>
      <c r="AFM868" s="196"/>
      <c r="AFN868" s="196"/>
      <c r="AFO868" s="196"/>
      <c r="AFP868" s="196"/>
      <c r="AFQ868" s="196"/>
      <c r="AFR868" s="196"/>
      <c r="AFS868" s="196"/>
      <c r="AFT868" s="196"/>
      <c r="AFU868" s="196"/>
      <c r="AFV868" s="196"/>
      <c r="AFW868" s="196"/>
      <c r="AFX868" s="196"/>
      <c r="AFY868" s="196"/>
      <c r="AFZ868" s="196"/>
      <c r="AGA868" s="196"/>
      <c r="AGB868" s="196"/>
      <c r="AGC868" s="196"/>
      <c r="AGD868" s="196"/>
      <c r="AGE868" s="196"/>
      <c r="AGF868" s="196"/>
      <c r="AGG868" s="196"/>
      <c r="AGH868" s="196"/>
      <c r="AGI868" s="196"/>
      <c r="AGJ868" s="196"/>
      <c r="AGK868" s="196"/>
      <c r="AGL868" s="196"/>
      <c r="AGM868" s="196"/>
      <c r="AGN868" s="196"/>
      <c r="AGO868" s="196"/>
      <c r="AGP868" s="196"/>
    </row>
    <row r="869" spans="1:874" ht="15.75" customHeight="1" x14ac:dyDescent="0.25">
      <c r="A869" s="196"/>
      <c r="B869" s="196"/>
      <c r="C869" s="196"/>
      <c r="D869" s="196"/>
      <c r="E869" s="196"/>
      <c r="F869" s="196"/>
      <c r="G869" s="196"/>
      <c r="H869" s="196"/>
      <c r="I869" s="208"/>
      <c r="J869" s="196"/>
      <c r="K869" s="196"/>
      <c r="L869" s="206"/>
      <c r="M869" s="196"/>
      <c r="N869" s="196"/>
      <c r="O869" s="196"/>
      <c r="P869" s="196"/>
      <c r="Q869" s="196"/>
      <c r="R869" s="196"/>
      <c r="S869" s="196"/>
      <c r="T869" s="196"/>
      <c r="U869" s="196"/>
      <c r="V869" s="196"/>
      <c r="W869" s="196"/>
      <c r="X869" s="196"/>
      <c r="Y869" s="196"/>
      <c r="Z869" s="196"/>
      <c r="AA869" s="196"/>
      <c r="AB869" s="196"/>
      <c r="AC869" s="196"/>
      <c r="AD869" s="196"/>
      <c r="AE869" s="196"/>
      <c r="AF869" s="196"/>
      <c r="AG869" s="196"/>
      <c r="AH869" s="196"/>
      <c r="AI869" s="196"/>
      <c r="AJ869" s="196"/>
      <c r="AK869" s="196"/>
      <c r="AL869" s="196"/>
      <c r="AM869" s="196"/>
      <c r="AN869" s="196"/>
      <c r="AO869" s="196"/>
      <c r="AP869" s="196"/>
      <c r="AQ869" s="196"/>
      <c r="AR869" s="196"/>
      <c r="AS869" s="196"/>
      <c r="AT869" s="196"/>
      <c r="AU869" s="196"/>
      <c r="AV869" s="196"/>
      <c r="AW869" s="196"/>
      <c r="AX869" s="196"/>
      <c r="AY869" s="196"/>
      <c r="AZ869" s="196"/>
      <c r="BA869" s="196"/>
      <c r="BB869" s="196"/>
      <c r="BC869" s="196"/>
      <c r="BD869" s="196"/>
      <c r="BE869" s="196"/>
      <c r="BF869" s="196"/>
      <c r="BG869" s="196"/>
      <c r="BH869" s="196"/>
      <c r="BI869" s="196"/>
      <c r="BJ869" s="196"/>
      <c r="BK869" s="196"/>
      <c r="BL869" s="196"/>
      <c r="BM869" s="196"/>
      <c r="BN869" s="196"/>
      <c r="BO869" s="196"/>
      <c r="BP869" s="196"/>
      <c r="BQ869" s="196"/>
      <c r="BR869" s="196"/>
      <c r="BS869" s="196"/>
      <c r="BT869" s="196"/>
      <c r="BU869" s="196"/>
      <c r="BV869" s="196"/>
      <c r="BW869" s="196"/>
      <c r="BX869" s="196"/>
      <c r="BY869" s="196"/>
      <c r="BZ869" s="196"/>
      <c r="CA869" s="196"/>
      <c r="CB869" s="196"/>
      <c r="CC869" s="196"/>
      <c r="CD869" s="196"/>
      <c r="CE869" s="196"/>
      <c r="CF869" s="196"/>
      <c r="CG869" s="196"/>
      <c r="CH869" s="196"/>
      <c r="CI869" s="196"/>
      <c r="CJ869" s="196"/>
      <c r="CK869" s="196"/>
      <c r="CL869" s="196"/>
      <c r="CM869" s="196"/>
      <c r="CN869" s="196"/>
      <c r="CO869" s="196"/>
      <c r="CP869" s="196"/>
      <c r="CQ869" s="196"/>
      <c r="CR869" s="196"/>
      <c r="CS869" s="196"/>
      <c r="CT869" s="196"/>
      <c r="CU869" s="196"/>
      <c r="CV869" s="196"/>
      <c r="CW869" s="196"/>
      <c r="CX869" s="196"/>
      <c r="CY869" s="196"/>
      <c r="CZ869" s="196"/>
      <c r="DA869" s="196"/>
      <c r="DB869" s="196"/>
      <c r="DC869" s="196"/>
      <c r="DD869" s="196"/>
      <c r="DE869" s="196"/>
      <c r="DF869" s="196"/>
      <c r="DG869" s="196"/>
      <c r="DH869" s="196"/>
      <c r="DI869" s="196"/>
      <c r="DJ869" s="196"/>
      <c r="DK869" s="196"/>
      <c r="DL869" s="196"/>
      <c r="DM869" s="196"/>
      <c r="DN869" s="196"/>
      <c r="DO869" s="196"/>
      <c r="DP869" s="196"/>
      <c r="DQ869" s="196"/>
      <c r="DR869" s="196"/>
      <c r="DS869" s="196"/>
      <c r="DT869" s="196"/>
      <c r="DU869" s="196"/>
      <c r="DV869" s="196"/>
      <c r="DW869" s="196"/>
      <c r="DX869" s="196"/>
      <c r="DY869" s="196"/>
      <c r="DZ869" s="196"/>
      <c r="EA869" s="196"/>
      <c r="EB869" s="196"/>
      <c r="EC869" s="196"/>
      <c r="ED869" s="196"/>
      <c r="EE869" s="196"/>
      <c r="EF869" s="196"/>
      <c r="EG869" s="196"/>
      <c r="EH869" s="196"/>
      <c r="EI869" s="196"/>
      <c r="EJ869" s="196"/>
      <c r="EK869" s="196"/>
      <c r="EL869" s="196"/>
      <c r="EM869" s="196"/>
      <c r="EN869" s="196"/>
      <c r="EO869" s="196"/>
      <c r="EP869" s="196"/>
      <c r="EQ869" s="196"/>
      <c r="ER869" s="196"/>
      <c r="ES869" s="196"/>
      <c r="ET869" s="196"/>
      <c r="EU869" s="196"/>
      <c r="EV869" s="196"/>
      <c r="EW869" s="196"/>
      <c r="EX869" s="196"/>
      <c r="EY869" s="196"/>
      <c r="EZ869" s="196"/>
      <c r="FA869" s="196"/>
      <c r="FB869" s="196"/>
      <c r="FC869" s="196"/>
      <c r="FD869" s="196"/>
      <c r="FE869" s="196"/>
      <c r="FF869" s="196"/>
      <c r="FG869" s="196"/>
      <c r="FH869" s="196"/>
      <c r="FI869" s="196"/>
      <c r="FJ869" s="196"/>
      <c r="FK869" s="196"/>
      <c r="FL869" s="196"/>
      <c r="FM869" s="196"/>
      <c r="FN869" s="196"/>
      <c r="FO869" s="196"/>
      <c r="FP869" s="196"/>
      <c r="FQ869" s="196"/>
      <c r="FR869" s="196"/>
      <c r="FS869" s="196"/>
      <c r="FT869" s="196"/>
      <c r="FU869" s="196"/>
      <c r="FV869" s="196"/>
      <c r="FW869" s="196"/>
      <c r="FX869" s="196"/>
      <c r="FY869" s="196"/>
      <c r="FZ869" s="196"/>
      <c r="GA869" s="196"/>
      <c r="GB869" s="196"/>
      <c r="GC869" s="196"/>
      <c r="GD869" s="196"/>
      <c r="GE869" s="196"/>
      <c r="GF869" s="196"/>
      <c r="GG869" s="196"/>
      <c r="GH869" s="196"/>
      <c r="GI869" s="196"/>
      <c r="GJ869" s="196"/>
      <c r="GK869" s="196"/>
      <c r="GL869" s="196"/>
      <c r="GM869" s="196"/>
      <c r="GN869" s="196"/>
      <c r="GO869" s="196"/>
      <c r="GP869" s="196"/>
      <c r="GQ869" s="196"/>
      <c r="GR869" s="196"/>
      <c r="GS869" s="196"/>
      <c r="GT869" s="196"/>
      <c r="GU869" s="196"/>
      <c r="GV869" s="196"/>
      <c r="GW869" s="196"/>
      <c r="GX869" s="196"/>
      <c r="GY869" s="196"/>
      <c r="GZ869" s="196"/>
      <c r="HA869" s="196"/>
      <c r="HB869" s="196"/>
      <c r="HC869" s="196"/>
      <c r="HD869" s="196"/>
      <c r="HE869" s="196"/>
      <c r="HF869" s="196"/>
      <c r="HG869" s="196"/>
      <c r="HH869" s="196"/>
      <c r="HI869" s="196"/>
      <c r="HJ869" s="196"/>
      <c r="HK869" s="196"/>
      <c r="HL869" s="196"/>
      <c r="HM869" s="196"/>
      <c r="HN869" s="196"/>
      <c r="HO869" s="196"/>
      <c r="HP869" s="196"/>
      <c r="HQ869" s="196"/>
      <c r="HR869" s="196"/>
      <c r="HS869" s="196"/>
      <c r="HT869" s="196"/>
      <c r="HU869" s="196"/>
      <c r="HV869" s="196"/>
      <c r="HW869" s="196"/>
      <c r="HX869" s="196"/>
      <c r="HY869" s="196"/>
      <c r="HZ869" s="196"/>
      <c r="IA869" s="196"/>
      <c r="IB869" s="196"/>
      <c r="IC869" s="196"/>
      <c r="ID869" s="196"/>
      <c r="IE869" s="196"/>
      <c r="IF869" s="196"/>
      <c r="IG869" s="196"/>
      <c r="IH869" s="196"/>
      <c r="II869" s="196"/>
      <c r="IJ869" s="196"/>
      <c r="IK869" s="196"/>
      <c r="IL869" s="196"/>
      <c r="IM869" s="196"/>
      <c r="IN869" s="196"/>
      <c r="IO869" s="196"/>
      <c r="IP869" s="196"/>
      <c r="IQ869" s="196"/>
      <c r="IR869" s="196"/>
      <c r="IS869" s="196"/>
      <c r="IT869" s="196"/>
      <c r="IU869" s="196"/>
      <c r="IV869" s="196"/>
      <c r="IW869" s="196"/>
      <c r="IX869" s="196"/>
      <c r="IY869" s="196"/>
      <c r="IZ869" s="196"/>
      <c r="JA869" s="196"/>
      <c r="JB869" s="196"/>
      <c r="JC869" s="196"/>
      <c r="JD869" s="196"/>
      <c r="JE869" s="196"/>
      <c r="JF869" s="196"/>
      <c r="JG869" s="196"/>
      <c r="JH869" s="196"/>
      <c r="JI869" s="196"/>
      <c r="JJ869" s="196"/>
      <c r="JK869" s="196"/>
      <c r="JL869" s="196"/>
      <c r="JM869" s="196"/>
      <c r="JN869" s="196"/>
      <c r="JO869" s="196"/>
      <c r="JP869" s="196"/>
      <c r="JQ869" s="196"/>
      <c r="JR869" s="196"/>
      <c r="JS869" s="196"/>
      <c r="JT869" s="196"/>
      <c r="JU869" s="196"/>
      <c r="JV869" s="196"/>
      <c r="JW869" s="196"/>
      <c r="JX869" s="196"/>
      <c r="JY869" s="196"/>
      <c r="JZ869" s="196"/>
      <c r="KA869" s="196"/>
      <c r="KB869" s="196"/>
      <c r="KC869" s="196"/>
      <c r="KD869" s="196"/>
      <c r="KE869" s="196"/>
      <c r="KF869" s="196"/>
      <c r="KG869" s="196"/>
      <c r="KH869" s="196"/>
      <c r="KI869" s="196"/>
      <c r="KJ869" s="196"/>
      <c r="KK869" s="196"/>
      <c r="KL869" s="196"/>
      <c r="KM869" s="196"/>
      <c r="KN869" s="196"/>
      <c r="KO869" s="196"/>
      <c r="KP869" s="196"/>
      <c r="KQ869" s="196"/>
      <c r="KR869" s="196"/>
      <c r="KS869" s="196"/>
      <c r="KT869" s="196"/>
      <c r="KU869" s="196"/>
      <c r="KV869" s="196"/>
      <c r="KW869" s="196"/>
      <c r="KX869" s="196"/>
      <c r="KY869" s="196"/>
      <c r="KZ869" s="196"/>
      <c r="LA869" s="196"/>
      <c r="LB869" s="196"/>
      <c r="LC869" s="196"/>
      <c r="LD869" s="196"/>
      <c r="LE869" s="196"/>
      <c r="LF869" s="196"/>
      <c r="LG869" s="196"/>
      <c r="LH869" s="196"/>
      <c r="LI869" s="196"/>
      <c r="LJ869" s="196"/>
      <c r="LK869" s="196"/>
      <c r="LL869" s="196"/>
      <c r="LM869" s="196"/>
      <c r="LN869" s="196"/>
      <c r="LO869" s="196"/>
      <c r="LP869" s="196"/>
      <c r="LQ869" s="196"/>
      <c r="LR869" s="196"/>
      <c r="LS869" s="196"/>
      <c r="LT869" s="196"/>
      <c r="LU869" s="196"/>
      <c r="LV869" s="196"/>
      <c r="LW869" s="196"/>
      <c r="LX869" s="196"/>
      <c r="LY869" s="196"/>
      <c r="LZ869" s="196"/>
      <c r="MA869" s="196"/>
      <c r="MB869" s="196"/>
      <c r="MC869" s="196"/>
      <c r="MD869" s="196"/>
      <c r="ME869" s="196"/>
      <c r="MF869" s="196"/>
      <c r="MG869" s="196"/>
      <c r="MH869" s="196"/>
      <c r="MI869" s="196"/>
      <c r="MJ869" s="196"/>
      <c r="MK869" s="196"/>
      <c r="ML869" s="196"/>
      <c r="MM869" s="196"/>
      <c r="MN869" s="196"/>
      <c r="MO869" s="196"/>
      <c r="MP869" s="196"/>
      <c r="MQ869" s="196"/>
      <c r="MR869" s="196"/>
      <c r="MS869" s="196"/>
      <c r="MT869" s="196"/>
      <c r="MU869" s="196"/>
      <c r="MV869" s="196"/>
      <c r="MW869" s="196"/>
      <c r="MX869" s="196"/>
      <c r="MY869" s="196"/>
      <c r="MZ869" s="196"/>
      <c r="NA869" s="196"/>
      <c r="NB869" s="196"/>
      <c r="NC869" s="196"/>
      <c r="ND869" s="196"/>
      <c r="NE869" s="196"/>
      <c r="NF869" s="196"/>
      <c r="NG869" s="196"/>
      <c r="NH869" s="196"/>
      <c r="NI869" s="196"/>
      <c r="NJ869" s="196"/>
      <c r="NK869" s="196"/>
      <c r="NL869" s="196"/>
      <c r="NM869" s="196"/>
      <c r="NN869" s="196"/>
      <c r="NO869" s="196"/>
      <c r="NP869" s="196"/>
      <c r="NQ869" s="196"/>
      <c r="NR869" s="196"/>
      <c r="NS869" s="196"/>
      <c r="NT869" s="196"/>
      <c r="NU869" s="196"/>
      <c r="NV869" s="196"/>
      <c r="NW869" s="196"/>
      <c r="NX869" s="196"/>
      <c r="NY869" s="196"/>
      <c r="NZ869" s="196"/>
      <c r="OA869" s="196"/>
      <c r="OB869" s="196"/>
      <c r="OC869" s="196"/>
      <c r="OD869" s="196"/>
      <c r="OE869" s="196"/>
      <c r="OF869" s="196"/>
      <c r="OG869" s="196"/>
      <c r="OH869" s="196"/>
      <c r="OI869" s="196"/>
      <c r="OJ869" s="196"/>
      <c r="OK869" s="196"/>
      <c r="OL869" s="196"/>
      <c r="AFC869" s="196"/>
      <c r="AFD869" s="196"/>
      <c r="AFE869" s="196"/>
      <c r="AFF869" s="196"/>
      <c r="AFG869" s="196"/>
      <c r="AFH869" s="196"/>
      <c r="AFI869" s="196"/>
      <c r="AFJ869" s="196"/>
      <c r="AFK869" s="196"/>
      <c r="AFL869" s="196"/>
      <c r="AFM869" s="196"/>
      <c r="AFN869" s="196"/>
      <c r="AFO869" s="196"/>
      <c r="AFP869" s="196"/>
      <c r="AFQ869" s="196"/>
      <c r="AFR869" s="196"/>
      <c r="AFS869" s="196"/>
      <c r="AFT869" s="196"/>
      <c r="AFU869" s="196"/>
      <c r="AFV869" s="196"/>
      <c r="AFW869" s="196"/>
      <c r="AFX869" s="196"/>
      <c r="AFY869" s="196"/>
      <c r="AFZ869" s="196"/>
      <c r="AGA869" s="196"/>
      <c r="AGB869" s="196"/>
      <c r="AGC869" s="196"/>
      <c r="AGD869" s="196"/>
      <c r="AGE869" s="196"/>
      <c r="AGF869" s="196"/>
      <c r="AGG869" s="196"/>
      <c r="AGH869" s="196"/>
      <c r="AGI869" s="196"/>
      <c r="AGJ869" s="196"/>
      <c r="AGK869" s="196"/>
      <c r="AGL869" s="196"/>
      <c r="AGM869" s="196"/>
      <c r="AGN869" s="196"/>
      <c r="AGO869" s="196"/>
      <c r="AGP869" s="196"/>
    </row>
    <row r="870" spans="1:874" ht="15.75" customHeight="1" x14ac:dyDescent="0.25">
      <c r="A870" s="196"/>
      <c r="B870" s="196"/>
      <c r="C870" s="196"/>
      <c r="D870" s="196"/>
      <c r="E870" s="196"/>
      <c r="F870" s="196"/>
      <c r="G870" s="196"/>
      <c r="H870" s="196"/>
      <c r="I870" s="208"/>
      <c r="J870" s="196"/>
      <c r="K870" s="196"/>
      <c r="L870" s="206"/>
      <c r="M870" s="196"/>
      <c r="N870" s="196"/>
      <c r="O870" s="196"/>
      <c r="P870" s="196"/>
      <c r="Q870" s="196"/>
      <c r="R870" s="196"/>
      <c r="S870" s="196"/>
      <c r="T870" s="196"/>
      <c r="U870" s="196"/>
      <c r="V870" s="196"/>
      <c r="W870" s="196"/>
      <c r="X870" s="196"/>
      <c r="Y870" s="196"/>
      <c r="Z870" s="196"/>
      <c r="AA870" s="196"/>
      <c r="AB870" s="196"/>
      <c r="AC870" s="196"/>
      <c r="AD870" s="196"/>
      <c r="AE870" s="196"/>
      <c r="AF870" s="196"/>
      <c r="AG870" s="196"/>
      <c r="AH870" s="196"/>
      <c r="AI870" s="196"/>
      <c r="AJ870" s="196"/>
      <c r="AK870" s="196"/>
      <c r="AL870" s="196"/>
      <c r="AM870" s="196"/>
      <c r="AN870" s="196"/>
      <c r="AO870" s="196"/>
      <c r="AP870" s="196"/>
      <c r="AQ870" s="196"/>
      <c r="AR870" s="196"/>
      <c r="AS870" s="196"/>
      <c r="AT870" s="196"/>
      <c r="AU870" s="196"/>
      <c r="AV870" s="196"/>
      <c r="AW870" s="196"/>
      <c r="AX870" s="196"/>
      <c r="AY870" s="196"/>
      <c r="AZ870" s="196"/>
      <c r="BA870" s="196"/>
      <c r="BB870" s="196"/>
      <c r="BC870" s="196"/>
      <c r="BD870" s="196"/>
      <c r="BE870" s="196"/>
      <c r="BF870" s="196"/>
      <c r="BG870" s="196"/>
      <c r="BH870" s="196"/>
      <c r="BI870" s="196"/>
      <c r="BJ870" s="196"/>
      <c r="BK870" s="196"/>
      <c r="BL870" s="196"/>
      <c r="BM870" s="196"/>
      <c r="BN870" s="196"/>
      <c r="BO870" s="196"/>
      <c r="BP870" s="196"/>
      <c r="BQ870" s="196"/>
      <c r="BR870" s="196"/>
      <c r="BS870" s="196"/>
      <c r="BT870" s="196"/>
      <c r="BU870" s="196"/>
      <c r="BV870" s="196"/>
      <c r="BW870" s="196"/>
      <c r="BX870" s="196"/>
      <c r="BY870" s="196"/>
      <c r="BZ870" s="196"/>
      <c r="CA870" s="196"/>
      <c r="CB870" s="196"/>
      <c r="CC870" s="196"/>
      <c r="CD870" s="196"/>
      <c r="CE870" s="196"/>
      <c r="CF870" s="196"/>
      <c r="CG870" s="196"/>
      <c r="CH870" s="196"/>
      <c r="CI870" s="196"/>
      <c r="CJ870" s="196"/>
      <c r="CK870" s="196"/>
      <c r="CL870" s="196"/>
      <c r="CM870" s="196"/>
      <c r="CN870" s="196"/>
      <c r="CO870" s="196"/>
      <c r="CP870" s="196"/>
      <c r="CQ870" s="196"/>
      <c r="CR870" s="196"/>
      <c r="CS870" s="196"/>
      <c r="CT870" s="196"/>
      <c r="CU870" s="196"/>
      <c r="CV870" s="196"/>
      <c r="CW870" s="196"/>
      <c r="CX870" s="196"/>
      <c r="CY870" s="196"/>
      <c r="CZ870" s="196"/>
      <c r="DA870" s="196"/>
      <c r="DB870" s="196"/>
      <c r="DC870" s="196"/>
      <c r="DD870" s="196"/>
      <c r="DE870" s="196"/>
      <c r="DF870" s="196"/>
      <c r="DG870" s="196"/>
      <c r="DH870" s="196"/>
      <c r="DI870" s="196"/>
      <c r="DJ870" s="196"/>
      <c r="DK870" s="196"/>
      <c r="DL870" s="196"/>
      <c r="DM870" s="196"/>
      <c r="DN870" s="196"/>
      <c r="DO870" s="196"/>
      <c r="DP870" s="196"/>
      <c r="DQ870" s="196"/>
      <c r="DR870" s="196"/>
      <c r="DS870" s="196"/>
      <c r="DT870" s="196"/>
      <c r="DU870" s="196"/>
      <c r="DV870" s="196"/>
      <c r="DW870" s="196"/>
      <c r="DX870" s="196"/>
      <c r="DY870" s="196"/>
      <c r="DZ870" s="196"/>
      <c r="EA870" s="196"/>
      <c r="EB870" s="196"/>
      <c r="EC870" s="196"/>
      <c r="ED870" s="196"/>
      <c r="EE870" s="196"/>
      <c r="EF870" s="196"/>
      <c r="EG870" s="196"/>
      <c r="EH870" s="196"/>
      <c r="EI870" s="196"/>
      <c r="EJ870" s="196"/>
      <c r="EK870" s="196"/>
      <c r="EL870" s="196"/>
      <c r="EM870" s="196"/>
      <c r="EN870" s="196"/>
      <c r="EO870" s="196"/>
      <c r="EP870" s="196"/>
      <c r="EQ870" s="196"/>
      <c r="ER870" s="196"/>
      <c r="ES870" s="196"/>
      <c r="ET870" s="196"/>
      <c r="EU870" s="196"/>
      <c r="EV870" s="196"/>
      <c r="EW870" s="196"/>
      <c r="EX870" s="196"/>
      <c r="EY870" s="196"/>
      <c r="EZ870" s="196"/>
      <c r="FA870" s="196"/>
      <c r="FB870" s="196"/>
      <c r="FC870" s="196"/>
      <c r="FD870" s="196"/>
      <c r="FE870" s="196"/>
      <c r="FF870" s="196"/>
      <c r="FG870" s="196"/>
      <c r="FH870" s="196"/>
      <c r="FI870" s="196"/>
      <c r="FJ870" s="196"/>
      <c r="FK870" s="196"/>
      <c r="FL870" s="196"/>
      <c r="FM870" s="196"/>
      <c r="FN870" s="196"/>
      <c r="FO870" s="196"/>
      <c r="FP870" s="196"/>
      <c r="FQ870" s="196"/>
      <c r="FR870" s="196"/>
      <c r="FS870" s="196"/>
      <c r="FT870" s="196"/>
      <c r="FU870" s="196"/>
      <c r="FV870" s="196"/>
      <c r="FW870" s="196"/>
      <c r="FX870" s="196"/>
      <c r="FY870" s="196"/>
      <c r="FZ870" s="196"/>
      <c r="GA870" s="196"/>
      <c r="GB870" s="196"/>
      <c r="GC870" s="196"/>
      <c r="GD870" s="196"/>
      <c r="GE870" s="196"/>
      <c r="GF870" s="196"/>
      <c r="GG870" s="196"/>
      <c r="GH870" s="196"/>
      <c r="GI870" s="196"/>
      <c r="GJ870" s="196"/>
      <c r="GK870" s="196"/>
      <c r="GL870" s="196"/>
      <c r="GM870" s="196"/>
      <c r="GN870" s="196"/>
      <c r="GO870" s="196"/>
      <c r="GP870" s="196"/>
      <c r="GQ870" s="196"/>
      <c r="GR870" s="196"/>
      <c r="GS870" s="196"/>
      <c r="GT870" s="196"/>
      <c r="GU870" s="196"/>
      <c r="GV870" s="196"/>
      <c r="GW870" s="196"/>
      <c r="GX870" s="196"/>
      <c r="GY870" s="196"/>
      <c r="GZ870" s="196"/>
      <c r="HA870" s="196"/>
      <c r="HB870" s="196"/>
      <c r="HC870" s="196"/>
      <c r="HD870" s="196"/>
      <c r="HE870" s="196"/>
      <c r="HF870" s="196"/>
      <c r="HG870" s="196"/>
      <c r="HH870" s="196"/>
      <c r="HI870" s="196"/>
      <c r="HJ870" s="196"/>
      <c r="HK870" s="196"/>
      <c r="HL870" s="196"/>
      <c r="HM870" s="196"/>
      <c r="HN870" s="196"/>
      <c r="HO870" s="196"/>
      <c r="HP870" s="196"/>
      <c r="HQ870" s="196"/>
      <c r="HR870" s="196"/>
      <c r="HS870" s="196"/>
      <c r="HT870" s="196"/>
      <c r="HU870" s="196"/>
      <c r="HV870" s="196"/>
      <c r="HW870" s="196"/>
      <c r="HX870" s="196"/>
      <c r="HY870" s="196"/>
      <c r="HZ870" s="196"/>
      <c r="IA870" s="196"/>
      <c r="IB870" s="196"/>
      <c r="IC870" s="196"/>
      <c r="ID870" s="196"/>
      <c r="IE870" s="196"/>
      <c r="IF870" s="196"/>
      <c r="IG870" s="196"/>
      <c r="IH870" s="196"/>
      <c r="II870" s="196"/>
      <c r="IJ870" s="196"/>
      <c r="IK870" s="196"/>
      <c r="IL870" s="196"/>
      <c r="IM870" s="196"/>
      <c r="IN870" s="196"/>
      <c r="IO870" s="196"/>
      <c r="IP870" s="196"/>
      <c r="IQ870" s="196"/>
      <c r="IR870" s="196"/>
      <c r="IS870" s="196"/>
      <c r="IT870" s="196"/>
      <c r="IU870" s="196"/>
      <c r="IV870" s="196"/>
      <c r="IW870" s="196"/>
      <c r="IX870" s="196"/>
      <c r="IY870" s="196"/>
      <c r="IZ870" s="196"/>
      <c r="JA870" s="196"/>
      <c r="JB870" s="196"/>
      <c r="JC870" s="196"/>
      <c r="JD870" s="196"/>
      <c r="JE870" s="196"/>
      <c r="JF870" s="196"/>
      <c r="JG870" s="196"/>
      <c r="JH870" s="196"/>
      <c r="JI870" s="196"/>
      <c r="JJ870" s="196"/>
      <c r="JK870" s="196"/>
      <c r="JL870" s="196"/>
      <c r="JM870" s="196"/>
      <c r="JN870" s="196"/>
      <c r="JO870" s="196"/>
      <c r="JP870" s="196"/>
      <c r="JQ870" s="196"/>
      <c r="JR870" s="196"/>
      <c r="JS870" s="196"/>
      <c r="JT870" s="196"/>
      <c r="JU870" s="196"/>
      <c r="JV870" s="196"/>
      <c r="JW870" s="196"/>
      <c r="JX870" s="196"/>
      <c r="JY870" s="196"/>
      <c r="JZ870" s="196"/>
      <c r="KA870" s="196"/>
      <c r="KB870" s="196"/>
      <c r="KC870" s="196"/>
      <c r="KD870" s="196"/>
      <c r="KE870" s="196"/>
      <c r="KF870" s="196"/>
      <c r="KG870" s="196"/>
      <c r="KH870" s="196"/>
      <c r="KI870" s="196"/>
      <c r="KJ870" s="196"/>
      <c r="KK870" s="196"/>
      <c r="KL870" s="196"/>
      <c r="KM870" s="196"/>
      <c r="KN870" s="196"/>
      <c r="KO870" s="196"/>
      <c r="KP870" s="196"/>
      <c r="KQ870" s="196"/>
      <c r="KR870" s="196"/>
      <c r="KS870" s="196"/>
      <c r="KT870" s="196"/>
      <c r="KU870" s="196"/>
      <c r="KV870" s="196"/>
      <c r="KW870" s="196"/>
      <c r="KX870" s="196"/>
      <c r="KY870" s="196"/>
      <c r="KZ870" s="196"/>
      <c r="LA870" s="196"/>
      <c r="LB870" s="196"/>
      <c r="LC870" s="196"/>
      <c r="LD870" s="196"/>
      <c r="LE870" s="196"/>
      <c r="LF870" s="196"/>
      <c r="LG870" s="196"/>
      <c r="LH870" s="196"/>
      <c r="LI870" s="196"/>
      <c r="LJ870" s="196"/>
      <c r="LK870" s="196"/>
      <c r="LL870" s="196"/>
      <c r="LM870" s="196"/>
      <c r="LN870" s="196"/>
      <c r="LO870" s="196"/>
      <c r="LP870" s="196"/>
      <c r="LQ870" s="196"/>
      <c r="LR870" s="196"/>
      <c r="LS870" s="196"/>
      <c r="LT870" s="196"/>
      <c r="LU870" s="196"/>
      <c r="LV870" s="196"/>
      <c r="LW870" s="196"/>
      <c r="LX870" s="196"/>
      <c r="LY870" s="196"/>
      <c r="LZ870" s="196"/>
      <c r="MA870" s="196"/>
      <c r="MB870" s="196"/>
      <c r="MC870" s="196"/>
      <c r="MD870" s="196"/>
      <c r="ME870" s="196"/>
      <c r="MF870" s="196"/>
      <c r="MG870" s="196"/>
      <c r="MH870" s="196"/>
      <c r="MI870" s="196"/>
      <c r="MJ870" s="196"/>
      <c r="MK870" s="196"/>
      <c r="ML870" s="196"/>
      <c r="MM870" s="196"/>
      <c r="MN870" s="196"/>
      <c r="MO870" s="196"/>
      <c r="MP870" s="196"/>
      <c r="MQ870" s="196"/>
      <c r="MR870" s="196"/>
      <c r="MS870" s="196"/>
      <c r="MT870" s="196"/>
      <c r="MU870" s="196"/>
      <c r="MV870" s="196"/>
      <c r="MW870" s="196"/>
      <c r="MX870" s="196"/>
      <c r="MY870" s="196"/>
      <c r="MZ870" s="196"/>
      <c r="NA870" s="196"/>
      <c r="NB870" s="196"/>
      <c r="NC870" s="196"/>
      <c r="ND870" s="196"/>
      <c r="NE870" s="196"/>
      <c r="NF870" s="196"/>
      <c r="NG870" s="196"/>
      <c r="NH870" s="196"/>
      <c r="NI870" s="196"/>
      <c r="NJ870" s="196"/>
      <c r="NK870" s="196"/>
      <c r="NL870" s="196"/>
      <c r="NM870" s="196"/>
      <c r="NN870" s="196"/>
      <c r="NO870" s="196"/>
      <c r="NP870" s="196"/>
      <c r="NQ870" s="196"/>
      <c r="NR870" s="196"/>
      <c r="NS870" s="196"/>
      <c r="NT870" s="196"/>
      <c r="NU870" s="196"/>
      <c r="NV870" s="196"/>
      <c r="NW870" s="196"/>
      <c r="NX870" s="196"/>
      <c r="NY870" s="196"/>
      <c r="NZ870" s="196"/>
      <c r="OA870" s="196"/>
      <c r="OB870" s="196"/>
      <c r="OC870" s="196"/>
      <c r="OD870" s="196"/>
      <c r="OE870" s="196"/>
      <c r="OF870" s="196"/>
      <c r="OG870" s="196"/>
      <c r="OH870" s="196"/>
      <c r="OI870" s="196"/>
      <c r="OJ870" s="196"/>
      <c r="OK870" s="196"/>
      <c r="OL870" s="196"/>
      <c r="AFC870" s="196"/>
      <c r="AFD870" s="196"/>
      <c r="AFE870" s="196"/>
      <c r="AFF870" s="196"/>
      <c r="AFG870" s="196"/>
      <c r="AFH870" s="196"/>
      <c r="AFI870" s="196"/>
      <c r="AFJ870" s="196"/>
      <c r="AFK870" s="196"/>
      <c r="AFL870" s="196"/>
      <c r="AFM870" s="196"/>
      <c r="AFN870" s="196"/>
      <c r="AFO870" s="196"/>
      <c r="AFP870" s="196"/>
      <c r="AFQ870" s="196"/>
      <c r="AFR870" s="196"/>
      <c r="AFS870" s="196"/>
      <c r="AFT870" s="196"/>
      <c r="AFU870" s="196"/>
      <c r="AFV870" s="196"/>
      <c r="AFW870" s="196"/>
      <c r="AFX870" s="196"/>
      <c r="AFY870" s="196"/>
      <c r="AFZ870" s="196"/>
      <c r="AGA870" s="196"/>
      <c r="AGB870" s="196"/>
      <c r="AGC870" s="196"/>
      <c r="AGD870" s="196"/>
      <c r="AGE870" s="196"/>
      <c r="AGF870" s="196"/>
      <c r="AGG870" s="196"/>
      <c r="AGH870" s="196"/>
      <c r="AGI870" s="196"/>
      <c r="AGJ870" s="196"/>
      <c r="AGK870" s="196"/>
      <c r="AGL870" s="196"/>
      <c r="AGM870" s="196"/>
      <c r="AGN870" s="196"/>
      <c r="AGO870" s="196"/>
      <c r="AGP870" s="196"/>
    </row>
    <row r="871" spans="1:874" ht="15.75" customHeight="1" x14ac:dyDescent="0.25">
      <c r="A871" s="196"/>
      <c r="B871" s="196"/>
      <c r="C871" s="196"/>
      <c r="D871" s="196"/>
      <c r="E871" s="196"/>
      <c r="F871" s="196"/>
      <c r="G871" s="196"/>
      <c r="H871" s="196"/>
      <c r="I871" s="208"/>
      <c r="J871" s="196"/>
      <c r="K871" s="196"/>
      <c r="L871" s="206"/>
      <c r="M871" s="196"/>
      <c r="N871" s="196"/>
      <c r="O871" s="196"/>
      <c r="P871" s="196"/>
      <c r="Q871" s="196"/>
      <c r="R871" s="196"/>
      <c r="S871" s="196"/>
      <c r="T871" s="196"/>
      <c r="U871" s="196"/>
      <c r="V871" s="196"/>
      <c r="W871" s="196"/>
      <c r="X871" s="196"/>
      <c r="Y871" s="196"/>
      <c r="Z871" s="196"/>
      <c r="AA871" s="196"/>
      <c r="AB871" s="196"/>
      <c r="AC871" s="196"/>
      <c r="AD871" s="196"/>
      <c r="AE871" s="196"/>
      <c r="AF871" s="196"/>
      <c r="AG871" s="196"/>
      <c r="AH871" s="196"/>
      <c r="AI871" s="196"/>
      <c r="AJ871" s="196"/>
      <c r="AK871" s="196"/>
      <c r="AL871" s="196"/>
      <c r="AM871" s="196"/>
      <c r="AN871" s="196"/>
      <c r="AO871" s="196"/>
      <c r="AP871" s="196"/>
      <c r="AQ871" s="196"/>
      <c r="AR871" s="196"/>
      <c r="AS871" s="196"/>
      <c r="AT871" s="196"/>
      <c r="AU871" s="196"/>
      <c r="AV871" s="196"/>
      <c r="AW871" s="196"/>
      <c r="AX871" s="196"/>
      <c r="AY871" s="196"/>
      <c r="AZ871" s="196"/>
      <c r="BA871" s="196"/>
      <c r="BB871" s="196"/>
      <c r="BC871" s="196"/>
      <c r="BD871" s="196"/>
      <c r="BE871" s="196"/>
      <c r="BF871" s="196"/>
      <c r="BG871" s="196"/>
      <c r="BH871" s="196"/>
      <c r="BI871" s="196"/>
      <c r="BJ871" s="196"/>
      <c r="BK871" s="196"/>
      <c r="BL871" s="196"/>
      <c r="BM871" s="196"/>
      <c r="BN871" s="196"/>
      <c r="BO871" s="196"/>
      <c r="BP871" s="196"/>
      <c r="BQ871" s="196"/>
      <c r="BR871" s="196"/>
      <c r="BS871" s="196"/>
      <c r="BT871" s="196"/>
      <c r="BU871" s="196"/>
      <c r="BV871" s="196"/>
      <c r="BW871" s="196"/>
      <c r="BX871" s="196"/>
      <c r="BY871" s="196"/>
      <c r="BZ871" s="196"/>
      <c r="CA871" s="196"/>
      <c r="CB871" s="196"/>
      <c r="CC871" s="196"/>
      <c r="CD871" s="196"/>
      <c r="CE871" s="196"/>
      <c r="CF871" s="196"/>
      <c r="CG871" s="196"/>
      <c r="CH871" s="196"/>
      <c r="CI871" s="196"/>
      <c r="CJ871" s="196"/>
      <c r="CK871" s="196"/>
      <c r="CL871" s="196"/>
      <c r="CM871" s="196"/>
      <c r="CN871" s="196"/>
      <c r="CO871" s="196"/>
      <c r="CP871" s="196"/>
      <c r="CQ871" s="196"/>
      <c r="CR871" s="196"/>
      <c r="CS871" s="196"/>
      <c r="CT871" s="196"/>
      <c r="CU871" s="196"/>
      <c r="CV871" s="196"/>
      <c r="CW871" s="196"/>
      <c r="CX871" s="196"/>
      <c r="CY871" s="196"/>
      <c r="CZ871" s="196"/>
      <c r="DA871" s="196"/>
      <c r="DB871" s="196"/>
      <c r="DC871" s="196"/>
      <c r="DD871" s="196"/>
      <c r="DE871" s="196"/>
      <c r="DF871" s="196"/>
      <c r="DG871" s="196"/>
      <c r="DH871" s="196"/>
      <c r="DI871" s="196"/>
      <c r="DJ871" s="196"/>
      <c r="DK871" s="196"/>
      <c r="DL871" s="196"/>
      <c r="DM871" s="196"/>
      <c r="DN871" s="196"/>
      <c r="DO871" s="196"/>
      <c r="DP871" s="196"/>
      <c r="DQ871" s="196"/>
      <c r="DR871" s="196"/>
      <c r="DS871" s="196"/>
      <c r="DT871" s="196"/>
      <c r="DU871" s="196"/>
      <c r="DV871" s="196"/>
      <c r="DW871" s="196"/>
      <c r="DX871" s="196"/>
      <c r="DY871" s="196"/>
      <c r="DZ871" s="196"/>
      <c r="EA871" s="196"/>
      <c r="EB871" s="196"/>
      <c r="EC871" s="196"/>
      <c r="ED871" s="196"/>
      <c r="EE871" s="196"/>
      <c r="EF871" s="196"/>
      <c r="EG871" s="196"/>
      <c r="EH871" s="196"/>
      <c r="EI871" s="196"/>
      <c r="EJ871" s="196"/>
      <c r="EK871" s="196"/>
      <c r="EL871" s="196"/>
      <c r="EM871" s="196"/>
      <c r="EN871" s="196"/>
      <c r="EO871" s="196"/>
      <c r="EP871" s="196"/>
      <c r="EQ871" s="196"/>
      <c r="ER871" s="196"/>
      <c r="ES871" s="196"/>
      <c r="ET871" s="196"/>
      <c r="EU871" s="196"/>
      <c r="EV871" s="196"/>
      <c r="EW871" s="196"/>
      <c r="EX871" s="196"/>
      <c r="EY871" s="196"/>
      <c r="EZ871" s="196"/>
      <c r="FA871" s="196"/>
      <c r="FB871" s="196"/>
      <c r="FC871" s="196"/>
      <c r="FD871" s="196"/>
      <c r="FE871" s="196"/>
      <c r="FF871" s="196"/>
      <c r="FG871" s="196"/>
      <c r="FH871" s="196"/>
      <c r="FI871" s="196"/>
      <c r="FJ871" s="196"/>
      <c r="FK871" s="196"/>
      <c r="FL871" s="196"/>
      <c r="FM871" s="196"/>
      <c r="FN871" s="196"/>
      <c r="FO871" s="196"/>
      <c r="FP871" s="196"/>
      <c r="FQ871" s="196"/>
      <c r="FR871" s="196"/>
      <c r="FS871" s="196"/>
      <c r="FT871" s="196"/>
      <c r="FU871" s="196"/>
      <c r="FV871" s="196"/>
      <c r="FW871" s="196"/>
      <c r="FX871" s="196"/>
      <c r="FY871" s="196"/>
      <c r="FZ871" s="196"/>
      <c r="GA871" s="196"/>
      <c r="GB871" s="196"/>
      <c r="GC871" s="196"/>
      <c r="GD871" s="196"/>
      <c r="GE871" s="196"/>
      <c r="GF871" s="196"/>
      <c r="GG871" s="196"/>
      <c r="GH871" s="196"/>
      <c r="GI871" s="196"/>
      <c r="GJ871" s="196"/>
      <c r="GK871" s="196"/>
      <c r="GL871" s="196"/>
      <c r="GM871" s="196"/>
      <c r="GN871" s="196"/>
      <c r="GO871" s="196"/>
      <c r="GP871" s="196"/>
      <c r="GQ871" s="196"/>
      <c r="GR871" s="196"/>
      <c r="GS871" s="196"/>
      <c r="GT871" s="196"/>
      <c r="GU871" s="196"/>
      <c r="GV871" s="196"/>
      <c r="GW871" s="196"/>
      <c r="GX871" s="196"/>
      <c r="GY871" s="196"/>
      <c r="GZ871" s="196"/>
      <c r="HA871" s="196"/>
      <c r="HB871" s="196"/>
      <c r="HC871" s="196"/>
      <c r="HD871" s="196"/>
      <c r="HE871" s="196"/>
      <c r="HF871" s="196"/>
      <c r="HG871" s="196"/>
      <c r="HH871" s="196"/>
      <c r="HI871" s="196"/>
      <c r="HJ871" s="196"/>
      <c r="HK871" s="196"/>
      <c r="HL871" s="196"/>
      <c r="HM871" s="196"/>
      <c r="HN871" s="196"/>
      <c r="HO871" s="196"/>
      <c r="HP871" s="196"/>
      <c r="HQ871" s="196"/>
      <c r="HR871" s="196"/>
      <c r="HS871" s="196"/>
      <c r="HT871" s="196"/>
      <c r="HU871" s="196"/>
      <c r="HV871" s="196"/>
      <c r="HW871" s="196"/>
      <c r="HX871" s="196"/>
      <c r="HY871" s="196"/>
      <c r="HZ871" s="196"/>
      <c r="IA871" s="196"/>
      <c r="IB871" s="196"/>
      <c r="IC871" s="196"/>
      <c r="ID871" s="196"/>
      <c r="IE871" s="196"/>
      <c r="IF871" s="196"/>
      <c r="IG871" s="196"/>
      <c r="IH871" s="196"/>
      <c r="II871" s="196"/>
      <c r="IJ871" s="196"/>
      <c r="IK871" s="196"/>
      <c r="IL871" s="196"/>
      <c r="IM871" s="196"/>
      <c r="IN871" s="196"/>
      <c r="IO871" s="196"/>
      <c r="IP871" s="196"/>
      <c r="IQ871" s="196"/>
      <c r="IR871" s="196"/>
      <c r="IS871" s="196"/>
      <c r="IT871" s="196"/>
      <c r="IU871" s="196"/>
      <c r="IV871" s="196"/>
      <c r="IW871" s="196"/>
      <c r="IX871" s="196"/>
      <c r="IY871" s="196"/>
      <c r="IZ871" s="196"/>
      <c r="JA871" s="196"/>
      <c r="JB871" s="196"/>
      <c r="JC871" s="196"/>
      <c r="JD871" s="196"/>
      <c r="JE871" s="196"/>
      <c r="JF871" s="196"/>
      <c r="JG871" s="196"/>
      <c r="JH871" s="196"/>
      <c r="JI871" s="196"/>
      <c r="JJ871" s="196"/>
      <c r="JK871" s="196"/>
      <c r="JL871" s="196"/>
      <c r="JM871" s="196"/>
      <c r="JN871" s="196"/>
      <c r="JO871" s="196"/>
      <c r="JP871" s="196"/>
      <c r="JQ871" s="196"/>
      <c r="JR871" s="196"/>
      <c r="JS871" s="196"/>
      <c r="JT871" s="196"/>
      <c r="JU871" s="196"/>
      <c r="JV871" s="196"/>
      <c r="JW871" s="196"/>
      <c r="JX871" s="196"/>
      <c r="JY871" s="196"/>
      <c r="JZ871" s="196"/>
      <c r="KA871" s="196"/>
      <c r="KB871" s="196"/>
      <c r="KC871" s="196"/>
      <c r="KD871" s="196"/>
      <c r="KE871" s="196"/>
      <c r="KF871" s="196"/>
      <c r="KG871" s="196"/>
      <c r="KH871" s="196"/>
      <c r="KI871" s="196"/>
      <c r="KJ871" s="196"/>
      <c r="KK871" s="196"/>
      <c r="KL871" s="196"/>
      <c r="KM871" s="196"/>
      <c r="KN871" s="196"/>
      <c r="KO871" s="196"/>
      <c r="KP871" s="196"/>
      <c r="KQ871" s="196"/>
      <c r="KR871" s="196"/>
      <c r="KS871" s="196"/>
      <c r="KT871" s="196"/>
      <c r="KU871" s="196"/>
      <c r="KV871" s="196"/>
      <c r="KW871" s="196"/>
      <c r="KX871" s="196"/>
      <c r="KY871" s="196"/>
      <c r="KZ871" s="196"/>
      <c r="LA871" s="196"/>
      <c r="LB871" s="196"/>
      <c r="LC871" s="196"/>
      <c r="LD871" s="196"/>
      <c r="LE871" s="196"/>
      <c r="LF871" s="196"/>
      <c r="LG871" s="196"/>
      <c r="LH871" s="196"/>
      <c r="LI871" s="196"/>
      <c r="LJ871" s="196"/>
      <c r="LK871" s="196"/>
      <c r="LL871" s="196"/>
      <c r="LM871" s="196"/>
      <c r="LN871" s="196"/>
      <c r="LO871" s="196"/>
      <c r="LP871" s="196"/>
      <c r="LQ871" s="196"/>
      <c r="LR871" s="196"/>
      <c r="LS871" s="196"/>
      <c r="LT871" s="196"/>
      <c r="LU871" s="196"/>
      <c r="LV871" s="196"/>
      <c r="LW871" s="196"/>
      <c r="LX871" s="196"/>
      <c r="LY871" s="196"/>
      <c r="LZ871" s="196"/>
      <c r="MA871" s="196"/>
      <c r="MB871" s="196"/>
      <c r="MC871" s="196"/>
      <c r="MD871" s="196"/>
      <c r="ME871" s="196"/>
      <c r="MF871" s="196"/>
      <c r="MG871" s="196"/>
      <c r="MH871" s="196"/>
      <c r="MI871" s="196"/>
      <c r="MJ871" s="196"/>
      <c r="MK871" s="196"/>
      <c r="ML871" s="196"/>
      <c r="MM871" s="196"/>
      <c r="MN871" s="196"/>
      <c r="MO871" s="196"/>
      <c r="MP871" s="196"/>
      <c r="MQ871" s="196"/>
      <c r="MR871" s="196"/>
      <c r="MS871" s="196"/>
      <c r="MT871" s="196"/>
      <c r="MU871" s="196"/>
      <c r="MV871" s="196"/>
      <c r="MW871" s="196"/>
      <c r="MX871" s="196"/>
      <c r="MY871" s="196"/>
      <c r="MZ871" s="196"/>
      <c r="NA871" s="196"/>
      <c r="NB871" s="196"/>
      <c r="NC871" s="196"/>
      <c r="ND871" s="196"/>
      <c r="NE871" s="196"/>
      <c r="NF871" s="196"/>
      <c r="NG871" s="196"/>
      <c r="NH871" s="196"/>
      <c r="NI871" s="196"/>
      <c r="NJ871" s="196"/>
      <c r="NK871" s="196"/>
      <c r="NL871" s="196"/>
      <c r="NM871" s="196"/>
      <c r="NN871" s="196"/>
      <c r="NO871" s="196"/>
      <c r="NP871" s="196"/>
      <c r="NQ871" s="196"/>
      <c r="NR871" s="196"/>
      <c r="NS871" s="196"/>
      <c r="NT871" s="196"/>
      <c r="NU871" s="196"/>
      <c r="NV871" s="196"/>
      <c r="NW871" s="196"/>
      <c r="NX871" s="196"/>
      <c r="NY871" s="196"/>
      <c r="NZ871" s="196"/>
      <c r="OA871" s="196"/>
      <c r="OB871" s="196"/>
      <c r="OC871" s="196"/>
      <c r="OD871" s="196"/>
      <c r="OE871" s="196"/>
      <c r="OF871" s="196"/>
      <c r="OG871" s="196"/>
      <c r="OH871" s="196"/>
      <c r="OI871" s="196"/>
      <c r="OJ871" s="196"/>
      <c r="OK871" s="196"/>
      <c r="OL871" s="196"/>
      <c r="AFC871" s="196"/>
      <c r="AFD871" s="196"/>
      <c r="AFE871" s="196"/>
      <c r="AFF871" s="196"/>
      <c r="AFG871" s="196"/>
      <c r="AFH871" s="196"/>
      <c r="AFI871" s="196"/>
      <c r="AFJ871" s="196"/>
      <c r="AFK871" s="196"/>
      <c r="AFL871" s="196"/>
      <c r="AFM871" s="196"/>
      <c r="AFN871" s="196"/>
      <c r="AFO871" s="196"/>
      <c r="AFP871" s="196"/>
      <c r="AFQ871" s="196"/>
      <c r="AFR871" s="196"/>
      <c r="AFS871" s="196"/>
      <c r="AFT871" s="196"/>
      <c r="AFU871" s="196"/>
      <c r="AFV871" s="196"/>
      <c r="AFW871" s="196"/>
      <c r="AFX871" s="196"/>
      <c r="AFY871" s="196"/>
      <c r="AFZ871" s="196"/>
      <c r="AGA871" s="196"/>
      <c r="AGB871" s="196"/>
      <c r="AGC871" s="196"/>
      <c r="AGD871" s="196"/>
      <c r="AGE871" s="196"/>
      <c r="AGF871" s="196"/>
      <c r="AGG871" s="196"/>
      <c r="AGH871" s="196"/>
      <c r="AGI871" s="196"/>
      <c r="AGJ871" s="196"/>
      <c r="AGK871" s="196"/>
      <c r="AGL871" s="196"/>
      <c r="AGM871" s="196"/>
      <c r="AGN871" s="196"/>
      <c r="AGO871" s="196"/>
      <c r="AGP871" s="196"/>
    </row>
    <row r="872" spans="1:874" ht="15.75" customHeight="1" x14ac:dyDescent="0.25">
      <c r="A872" s="196"/>
      <c r="B872" s="196"/>
      <c r="C872" s="196"/>
      <c r="D872" s="196"/>
      <c r="E872" s="196"/>
      <c r="F872" s="196"/>
      <c r="G872" s="196"/>
      <c r="H872" s="196"/>
      <c r="I872" s="208"/>
      <c r="J872" s="196"/>
      <c r="K872" s="196"/>
      <c r="L872" s="206"/>
      <c r="M872" s="196"/>
      <c r="N872" s="196"/>
      <c r="O872" s="196"/>
      <c r="P872" s="196"/>
      <c r="Q872" s="196"/>
      <c r="R872" s="196"/>
      <c r="S872" s="196"/>
      <c r="T872" s="196"/>
      <c r="U872" s="196"/>
      <c r="V872" s="196"/>
      <c r="W872" s="196"/>
      <c r="X872" s="196"/>
      <c r="Y872" s="196"/>
      <c r="Z872" s="196"/>
      <c r="AA872" s="196"/>
      <c r="AB872" s="196"/>
      <c r="AC872" s="196"/>
      <c r="AD872" s="196"/>
      <c r="AE872" s="196"/>
      <c r="AF872" s="196"/>
      <c r="AG872" s="196"/>
      <c r="AH872" s="196"/>
      <c r="AI872" s="196"/>
      <c r="AJ872" s="196"/>
      <c r="AK872" s="196"/>
      <c r="AL872" s="196"/>
      <c r="AM872" s="196"/>
      <c r="AN872" s="196"/>
      <c r="AO872" s="196"/>
      <c r="AP872" s="196"/>
      <c r="AQ872" s="196"/>
      <c r="AR872" s="196"/>
      <c r="AS872" s="196"/>
      <c r="AT872" s="196"/>
      <c r="AU872" s="196"/>
      <c r="AV872" s="196"/>
      <c r="AW872" s="196"/>
      <c r="AX872" s="196"/>
      <c r="AY872" s="196"/>
      <c r="AZ872" s="196"/>
      <c r="BA872" s="196"/>
      <c r="BB872" s="196"/>
      <c r="BC872" s="196"/>
      <c r="BD872" s="196"/>
      <c r="BE872" s="196"/>
      <c r="BF872" s="196"/>
      <c r="BG872" s="196"/>
      <c r="BH872" s="196"/>
      <c r="BI872" s="196"/>
      <c r="BJ872" s="196"/>
      <c r="BK872" s="196"/>
      <c r="BL872" s="196"/>
      <c r="BM872" s="196"/>
      <c r="BN872" s="196"/>
      <c r="BO872" s="196"/>
      <c r="BP872" s="196"/>
      <c r="BQ872" s="196"/>
      <c r="BR872" s="196"/>
      <c r="BS872" s="196"/>
      <c r="BT872" s="196"/>
      <c r="BU872" s="196"/>
      <c r="BV872" s="196"/>
      <c r="BW872" s="196"/>
      <c r="BX872" s="196"/>
      <c r="BY872" s="196"/>
      <c r="BZ872" s="196"/>
      <c r="CA872" s="196"/>
      <c r="CB872" s="196"/>
      <c r="CC872" s="196"/>
      <c r="CD872" s="196"/>
      <c r="CE872" s="196"/>
      <c r="CF872" s="196"/>
      <c r="CG872" s="196"/>
      <c r="CH872" s="196"/>
      <c r="CI872" s="196"/>
      <c r="CJ872" s="196"/>
      <c r="CK872" s="196"/>
      <c r="CL872" s="196"/>
      <c r="CM872" s="196"/>
      <c r="CN872" s="196"/>
      <c r="CO872" s="196"/>
      <c r="CP872" s="196"/>
      <c r="CQ872" s="196"/>
      <c r="CR872" s="196"/>
      <c r="CS872" s="196"/>
      <c r="CT872" s="196"/>
      <c r="CU872" s="196"/>
      <c r="CV872" s="196"/>
      <c r="CW872" s="196"/>
      <c r="CX872" s="196"/>
      <c r="CY872" s="196"/>
      <c r="CZ872" s="196"/>
      <c r="DA872" s="196"/>
      <c r="DB872" s="196"/>
      <c r="DC872" s="196"/>
      <c r="DD872" s="196"/>
      <c r="DE872" s="196"/>
      <c r="DF872" s="196"/>
      <c r="DG872" s="196"/>
      <c r="DH872" s="196"/>
      <c r="DI872" s="196"/>
      <c r="DJ872" s="196"/>
      <c r="DK872" s="196"/>
      <c r="DL872" s="196"/>
      <c r="DM872" s="196"/>
      <c r="DN872" s="196"/>
      <c r="DO872" s="196"/>
      <c r="DP872" s="196"/>
      <c r="DQ872" s="196"/>
      <c r="DR872" s="196"/>
      <c r="DS872" s="196"/>
      <c r="DT872" s="196"/>
      <c r="DU872" s="196"/>
      <c r="DV872" s="196"/>
      <c r="DW872" s="196"/>
      <c r="DX872" s="196"/>
      <c r="DY872" s="196"/>
      <c r="DZ872" s="196"/>
      <c r="EA872" s="196"/>
      <c r="EB872" s="196"/>
      <c r="EC872" s="196"/>
      <c r="ED872" s="196"/>
      <c r="EE872" s="196"/>
      <c r="EF872" s="196"/>
      <c r="EG872" s="196"/>
      <c r="EH872" s="196"/>
      <c r="EI872" s="196"/>
      <c r="EJ872" s="196"/>
      <c r="EK872" s="196"/>
      <c r="EL872" s="196"/>
      <c r="EM872" s="196"/>
      <c r="EN872" s="196"/>
      <c r="EO872" s="196"/>
      <c r="EP872" s="196"/>
      <c r="EQ872" s="196"/>
      <c r="ER872" s="196"/>
      <c r="ES872" s="196"/>
      <c r="ET872" s="196"/>
      <c r="EU872" s="196"/>
      <c r="EV872" s="196"/>
      <c r="EW872" s="196"/>
      <c r="EX872" s="196"/>
      <c r="EY872" s="196"/>
      <c r="EZ872" s="196"/>
      <c r="FA872" s="196"/>
      <c r="FB872" s="196"/>
      <c r="FC872" s="196"/>
      <c r="FD872" s="196"/>
      <c r="FE872" s="196"/>
      <c r="FF872" s="196"/>
      <c r="FG872" s="196"/>
      <c r="FH872" s="196"/>
      <c r="FI872" s="196"/>
      <c r="FJ872" s="196"/>
      <c r="FK872" s="196"/>
      <c r="FL872" s="196"/>
      <c r="FM872" s="196"/>
      <c r="FN872" s="196"/>
      <c r="FO872" s="196"/>
      <c r="FP872" s="196"/>
      <c r="FQ872" s="196"/>
      <c r="FR872" s="196"/>
      <c r="FS872" s="196"/>
      <c r="FT872" s="196"/>
      <c r="FU872" s="196"/>
      <c r="FV872" s="196"/>
      <c r="FW872" s="196"/>
      <c r="FX872" s="196"/>
      <c r="FY872" s="196"/>
      <c r="FZ872" s="196"/>
      <c r="GA872" s="196"/>
      <c r="GB872" s="196"/>
      <c r="GC872" s="196"/>
      <c r="GD872" s="196"/>
      <c r="GE872" s="196"/>
      <c r="GF872" s="196"/>
      <c r="GG872" s="196"/>
      <c r="GH872" s="196"/>
      <c r="GI872" s="196"/>
      <c r="GJ872" s="196"/>
      <c r="GK872" s="196"/>
      <c r="GL872" s="196"/>
      <c r="GM872" s="196"/>
      <c r="GN872" s="196"/>
      <c r="GO872" s="196"/>
      <c r="GP872" s="196"/>
      <c r="GQ872" s="196"/>
      <c r="GR872" s="196"/>
      <c r="GS872" s="196"/>
      <c r="GT872" s="196"/>
      <c r="GU872" s="196"/>
      <c r="GV872" s="196"/>
      <c r="GW872" s="196"/>
      <c r="GX872" s="196"/>
      <c r="GY872" s="196"/>
      <c r="GZ872" s="196"/>
      <c r="HA872" s="196"/>
      <c r="HB872" s="196"/>
      <c r="HC872" s="196"/>
      <c r="HD872" s="196"/>
      <c r="HE872" s="196"/>
      <c r="HF872" s="196"/>
      <c r="HG872" s="196"/>
      <c r="HH872" s="196"/>
      <c r="HI872" s="196"/>
      <c r="HJ872" s="196"/>
      <c r="HK872" s="196"/>
      <c r="HL872" s="196"/>
      <c r="HM872" s="196"/>
      <c r="HN872" s="196"/>
      <c r="HO872" s="196"/>
      <c r="HP872" s="196"/>
      <c r="HQ872" s="196"/>
      <c r="HR872" s="196"/>
      <c r="HS872" s="196"/>
      <c r="HT872" s="196"/>
      <c r="HU872" s="196"/>
      <c r="HV872" s="196"/>
      <c r="HW872" s="196"/>
      <c r="HX872" s="196"/>
      <c r="HY872" s="196"/>
      <c r="HZ872" s="196"/>
      <c r="IA872" s="196"/>
      <c r="IB872" s="196"/>
      <c r="IC872" s="196"/>
      <c r="ID872" s="196"/>
      <c r="IE872" s="196"/>
      <c r="IF872" s="196"/>
      <c r="IG872" s="196"/>
      <c r="IH872" s="196"/>
      <c r="II872" s="196"/>
      <c r="IJ872" s="196"/>
      <c r="IK872" s="196"/>
      <c r="IL872" s="196"/>
      <c r="IM872" s="196"/>
      <c r="IN872" s="196"/>
      <c r="IO872" s="196"/>
      <c r="IP872" s="196"/>
      <c r="IQ872" s="196"/>
      <c r="IR872" s="196"/>
      <c r="IS872" s="196"/>
      <c r="IT872" s="196"/>
      <c r="IU872" s="209"/>
      <c r="IV872" s="196"/>
      <c r="IW872" s="196"/>
      <c r="IX872" s="196"/>
      <c r="IY872" s="196"/>
      <c r="IZ872" s="196"/>
      <c r="JA872" s="196"/>
      <c r="JB872" s="196"/>
      <c r="JC872" s="196"/>
      <c r="JD872" s="196"/>
      <c r="JE872" s="196"/>
      <c r="JF872" s="196"/>
      <c r="JG872" s="196"/>
      <c r="JH872" s="196"/>
      <c r="JI872" s="196"/>
      <c r="JJ872" s="196"/>
      <c r="JK872" s="196"/>
      <c r="JL872" s="196"/>
      <c r="JM872" s="196"/>
      <c r="JN872" s="196"/>
      <c r="JO872" s="196"/>
      <c r="JP872" s="196"/>
      <c r="JQ872" s="196"/>
      <c r="JR872" s="196"/>
      <c r="JS872" s="196"/>
      <c r="JT872" s="196"/>
      <c r="JU872" s="196"/>
      <c r="JV872" s="196"/>
      <c r="JW872" s="196"/>
      <c r="JX872" s="196"/>
      <c r="JY872" s="196"/>
      <c r="JZ872" s="196"/>
      <c r="KA872" s="196"/>
      <c r="KB872" s="196"/>
      <c r="KC872" s="196"/>
      <c r="KD872" s="196"/>
      <c r="KE872" s="196"/>
      <c r="KF872" s="196"/>
      <c r="KG872" s="196"/>
      <c r="KH872" s="196"/>
      <c r="KI872" s="196"/>
      <c r="KJ872" s="196"/>
      <c r="KK872" s="196"/>
      <c r="KL872" s="196"/>
      <c r="KM872" s="196"/>
      <c r="KN872" s="196"/>
      <c r="KO872" s="196"/>
      <c r="KP872" s="196"/>
      <c r="KQ872" s="196"/>
      <c r="KR872" s="196"/>
      <c r="KS872" s="196"/>
      <c r="KT872" s="196"/>
      <c r="KU872" s="196"/>
      <c r="KV872" s="196"/>
      <c r="KW872" s="196"/>
      <c r="KX872" s="196"/>
      <c r="KY872" s="196"/>
      <c r="KZ872" s="196"/>
      <c r="LA872" s="196"/>
      <c r="LB872" s="196"/>
      <c r="LC872" s="196"/>
      <c r="LD872" s="196"/>
      <c r="LE872" s="196"/>
      <c r="LF872" s="196"/>
      <c r="LG872" s="196"/>
      <c r="LH872" s="196"/>
      <c r="LI872" s="196"/>
      <c r="LJ872" s="196"/>
      <c r="LK872" s="196"/>
      <c r="LL872" s="196"/>
      <c r="LM872" s="196"/>
      <c r="LN872" s="196"/>
      <c r="LO872" s="196"/>
      <c r="LP872" s="196"/>
      <c r="LQ872" s="196"/>
      <c r="LR872" s="196"/>
      <c r="LS872" s="196"/>
      <c r="LT872" s="196"/>
      <c r="LU872" s="196"/>
      <c r="LV872" s="196"/>
      <c r="LW872" s="196"/>
      <c r="LX872" s="196"/>
      <c r="LY872" s="196"/>
      <c r="LZ872" s="196"/>
      <c r="MA872" s="196"/>
      <c r="MB872" s="196"/>
      <c r="MC872" s="196"/>
      <c r="MD872" s="196"/>
      <c r="ME872" s="196"/>
      <c r="MF872" s="196"/>
      <c r="MG872" s="196"/>
      <c r="MH872" s="196"/>
      <c r="MI872" s="196"/>
      <c r="MJ872" s="196"/>
      <c r="MK872" s="196"/>
      <c r="ML872" s="196"/>
      <c r="MM872" s="196"/>
      <c r="MN872" s="196"/>
      <c r="MO872" s="196"/>
      <c r="MP872" s="196"/>
      <c r="MQ872" s="196"/>
      <c r="MR872" s="196"/>
      <c r="MS872" s="196"/>
      <c r="MT872" s="196"/>
      <c r="MU872" s="196"/>
      <c r="MV872" s="196"/>
      <c r="MW872" s="196"/>
      <c r="MX872" s="196"/>
      <c r="MY872" s="196"/>
      <c r="MZ872" s="196"/>
      <c r="NA872" s="196"/>
      <c r="NB872" s="196"/>
      <c r="NC872" s="196"/>
      <c r="ND872" s="196"/>
      <c r="NE872" s="196"/>
      <c r="NF872" s="196"/>
      <c r="NG872" s="196"/>
      <c r="NH872" s="196"/>
      <c r="NI872" s="196"/>
      <c r="NJ872" s="196"/>
      <c r="NK872" s="196"/>
      <c r="NL872" s="196"/>
      <c r="NM872" s="196"/>
      <c r="NN872" s="196"/>
      <c r="NO872" s="196"/>
      <c r="NP872" s="196"/>
      <c r="NQ872" s="196"/>
      <c r="NR872" s="196"/>
      <c r="NS872" s="196"/>
      <c r="NT872" s="196"/>
      <c r="NU872" s="196"/>
      <c r="NV872" s="196"/>
      <c r="NW872" s="196"/>
      <c r="NX872" s="196"/>
      <c r="NY872" s="196"/>
      <c r="NZ872" s="196"/>
      <c r="OA872" s="196"/>
      <c r="OB872" s="196"/>
      <c r="OC872" s="196"/>
      <c r="OD872" s="196"/>
      <c r="OE872" s="196"/>
      <c r="OF872" s="196"/>
      <c r="OG872" s="196"/>
      <c r="OH872" s="196"/>
      <c r="OI872" s="196"/>
      <c r="OJ872" s="196"/>
      <c r="OK872" s="196"/>
      <c r="OL872" s="196"/>
      <c r="AFC872" s="196"/>
      <c r="AFD872" s="196"/>
      <c r="AFE872" s="196"/>
      <c r="AFF872" s="196"/>
      <c r="AFG872" s="196"/>
      <c r="AFH872" s="196"/>
      <c r="AFI872" s="196"/>
      <c r="AFJ872" s="196"/>
      <c r="AFK872" s="196"/>
      <c r="AFL872" s="196"/>
      <c r="AFM872" s="196"/>
      <c r="AFN872" s="196"/>
      <c r="AFO872" s="196"/>
      <c r="AFP872" s="196"/>
      <c r="AFQ872" s="196"/>
      <c r="AFR872" s="196"/>
      <c r="AFS872" s="196"/>
      <c r="AFT872" s="196"/>
      <c r="AFU872" s="196"/>
      <c r="AFV872" s="196"/>
      <c r="AFW872" s="196"/>
      <c r="AFX872" s="196"/>
      <c r="AFY872" s="196"/>
      <c r="AFZ872" s="196"/>
      <c r="AGA872" s="196"/>
      <c r="AGB872" s="196"/>
      <c r="AGC872" s="196"/>
      <c r="AGD872" s="196"/>
      <c r="AGE872" s="196"/>
      <c r="AGF872" s="196"/>
      <c r="AGG872" s="196"/>
      <c r="AGH872" s="196"/>
      <c r="AGI872" s="196"/>
      <c r="AGJ872" s="196"/>
      <c r="AGK872" s="196"/>
      <c r="AGL872" s="196"/>
      <c r="AGM872" s="196"/>
      <c r="AGN872" s="196"/>
      <c r="AGO872" s="196"/>
      <c r="AGP872" s="196"/>
    </row>
    <row r="873" spans="1:874" ht="15.75" customHeight="1" x14ac:dyDescent="0.25">
      <c r="A873" s="196"/>
      <c r="B873" s="196"/>
      <c r="C873" s="196"/>
      <c r="D873" s="196"/>
      <c r="E873" s="196"/>
      <c r="F873" s="196"/>
      <c r="G873" s="196"/>
      <c r="H873" s="196"/>
      <c r="I873" s="208"/>
      <c r="J873" s="196"/>
      <c r="K873" s="196"/>
      <c r="L873" s="206"/>
      <c r="M873" s="196"/>
      <c r="N873" s="196"/>
      <c r="O873" s="196"/>
      <c r="P873" s="196"/>
      <c r="Q873" s="196"/>
      <c r="R873" s="196"/>
      <c r="S873" s="196"/>
      <c r="T873" s="196"/>
      <c r="U873" s="196"/>
      <c r="V873" s="196"/>
      <c r="W873" s="196"/>
      <c r="X873" s="196"/>
      <c r="Y873" s="196"/>
      <c r="Z873" s="196"/>
      <c r="AA873" s="196"/>
      <c r="AB873" s="196"/>
      <c r="AC873" s="196"/>
      <c r="AD873" s="196"/>
      <c r="AE873" s="196"/>
      <c r="AF873" s="196"/>
      <c r="AG873" s="196"/>
      <c r="AH873" s="196"/>
      <c r="AI873" s="196"/>
      <c r="AJ873" s="196"/>
      <c r="AK873" s="196"/>
      <c r="AL873" s="196"/>
      <c r="AM873" s="196"/>
      <c r="AN873" s="196"/>
      <c r="AO873" s="196"/>
      <c r="AP873" s="196"/>
      <c r="AQ873" s="196"/>
      <c r="AR873" s="196"/>
      <c r="AS873" s="196"/>
      <c r="AT873" s="196"/>
      <c r="AU873" s="196"/>
      <c r="AV873" s="196"/>
      <c r="AW873" s="196"/>
      <c r="AX873" s="196"/>
      <c r="AY873" s="196"/>
      <c r="AZ873" s="196"/>
      <c r="BA873" s="196"/>
      <c r="BB873" s="196"/>
      <c r="BC873" s="196"/>
      <c r="BD873" s="196"/>
      <c r="BE873" s="196"/>
      <c r="BF873" s="196"/>
      <c r="BG873" s="196"/>
      <c r="BH873" s="196"/>
      <c r="BI873" s="196"/>
      <c r="BJ873" s="196"/>
      <c r="BK873" s="196"/>
      <c r="BL873" s="196"/>
      <c r="BM873" s="196"/>
      <c r="BN873" s="196"/>
      <c r="BO873" s="196"/>
      <c r="BP873" s="196"/>
      <c r="BQ873" s="196"/>
      <c r="BR873" s="196"/>
      <c r="BS873" s="196"/>
      <c r="BT873" s="196"/>
      <c r="BU873" s="196"/>
      <c r="BV873" s="196"/>
      <c r="BW873" s="196"/>
      <c r="BX873" s="196"/>
      <c r="BY873" s="196"/>
      <c r="BZ873" s="196"/>
      <c r="CA873" s="196"/>
      <c r="CB873" s="196"/>
      <c r="CC873" s="196"/>
      <c r="CD873" s="196"/>
      <c r="CE873" s="196"/>
      <c r="CF873" s="196"/>
      <c r="CG873" s="196"/>
      <c r="CH873" s="196"/>
      <c r="CI873" s="196"/>
      <c r="CJ873" s="196"/>
      <c r="CK873" s="196"/>
      <c r="CL873" s="196"/>
      <c r="CM873" s="196"/>
      <c r="CN873" s="196"/>
      <c r="CO873" s="196"/>
      <c r="CP873" s="196"/>
      <c r="CQ873" s="196"/>
      <c r="CR873" s="196"/>
      <c r="CS873" s="196"/>
      <c r="CT873" s="196"/>
      <c r="CU873" s="196"/>
      <c r="CV873" s="196"/>
      <c r="CW873" s="196"/>
      <c r="CX873" s="196"/>
      <c r="CY873" s="196"/>
      <c r="CZ873" s="196"/>
      <c r="DA873" s="196"/>
      <c r="DB873" s="196"/>
      <c r="DC873" s="196"/>
      <c r="DD873" s="196"/>
      <c r="DE873" s="196"/>
      <c r="DF873" s="196"/>
      <c r="DG873" s="196"/>
      <c r="DH873" s="196"/>
      <c r="DI873" s="196"/>
      <c r="DJ873" s="196"/>
      <c r="DK873" s="196"/>
      <c r="DL873" s="196"/>
      <c r="DM873" s="196"/>
      <c r="DN873" s="196"/>
      <c r="DO873" s="196"/>
      <c r="DP873" s="196"/>
      <c r="DQ873" s="196"/>
      <c r="DR873" s="196"/>
      <c r="DS873" s="196"/>
      <c r="DT873" s="196"/>
      <c r="DU873" s="196"/>
      <c r="DV873" s="196"/>
      <c r="DW873" s="196"/>
      <c r="DX873" s="196"/>
      <c r="DY873" s="196"/>
      <c r="DZ873" s="196"/>
      <c r="EA873" s="196"/>
      <c r="EB873" s="196"/>
      <c r="EC873" s="196"/>
      <c r="ED873" s="196"/>
      <c r="EE873" s="196"/>
      <c r="EF873" s="196"/>
      <c r="EG873" s="196"/>
      <c r="EH873" s="196"/>
      <c r="EI873" s="196"/>
      <c r="EJ873" s="196"/>
      <c r="EK873" s="196"/>
      <c r="EL873" s="196"/>
      <c r="EM873" s="196"/>
      <c r="EN873" s="196"/>
      <c r="EO873" s="196"/>
      <c r="EP873" s="196"/>
      <c r="EQ873" s="196"/>
      <c r="ER873" s="196"/>
      <c r="ES873" s="196"/>
      <c r="ET873" s="196"/>
      <c r="EU873" s="196"/>
      <c r="EV873" s="196"/>
      <c r="EW873" s="196"/>
      <c r="EX873" s="196"/>
      <c r="EY873" s="196"/>
      <c r="EZ873" s="196"/>
      <c r="FA873" s="196"/>
      <c r="FB873" s="196"/>
      <c r="FC873" s="196"/>
      <c r="FD873" s="196"/>
      <c r="FE873" s="196"/>
      <c r="FF873" s="196"/>
      <c r="FG873" s="196"/>
      <c r="FH873" s="196"/>
      <c r="FI873" s="196"/>
      <c r="FJ873" s="196"/>
      <c r="FK873" s="196"/>
      <c r="FL873" s="196"/>
      <c r="FM873" s="196"/>
      <c r="FN873" s="196"/>
      <c r="FO873" s="196"/>
      <c r="FP873" s="196"/>
      <c r="FQ873" s="196"/>
      <c r="FR873" s="196"/>
      <c r="FS873" s="196"/>
      <c r="FT873" s="196"/>
      <c r="FU873" s="196"/>
      <c r="FV873" s="196"/>
      <c r="FW873" s="196"/>
      <c r="FX873" s="196"/>
      <c r="FY873" s="196"/>
      <c r="FZ873" s="196"/>
      <c r="GA873" s="196"/>
      <c r="GB873" s="196"/>
      <c r="GC873" s="196"/>
      <c r="GD873" s="196"/>
      <c r="GE873" s="196"/>
      <c r="GF873" s="196"/>
      <c r="GG873" s="196"/>
      <c r="GH873" s="196"/>
      <c r="GI873" s="196"/>
      <c r="GJ873" s="196"/>
      <c r="GK873" s="196"/>
      <c r="GL873" s="196"/>
      <c r="GM873" s="196"/>
      <c r="GN873" s="196"/>
      <c r="GO873" s="196"/>
      <c r="GP873" s="196"/>
      <c r="GQ873" s="196"/>
      <c r="GR873" s="196"/>
      <c r="GS873" s="196"/>
      <c r="GT873" s="196"/>
      <c r="GU873" s="196"/>
      <c r="GV873" s="196"/>
      <c r="GW873" s="196"/>
      <c r="GX873" s="196"/>
      <c r="GY873" s="196"/>
      <c r="GZ873" s="196"/>
      <c r="HA873" s="196"/>
      <c r="HB873" s="196"/>
      <c r="HC873" s="196"/>
      <c r="HD873" s="196"/>
      <c r="HE873" s="196"/>
      <c r="HF873" s="196"/>
      <c r="HG873" s="196"/>
      <c r="HH873" s="196"/>
      <c r="HI873" s="196"/>
      <c r="HJ873" s="196"/>
      <c r="HK873" s="196"/>
      <c r="HL873" s="196"/>
      <c r="HM873" s="196"/>
      <c r="HN873" s="196"/>
      <c r="HO873" s="196"/>
      <c r="HP873" s="196"/>
      <c r="HQ873" s="196"/>
      <c r="HR873" s="196"/>
      <c r="HS873" s="196"/>
      <c r="HT873" s="196"/>
      <c r="HU873" s="196"/>
      <c r="HV873" s="196"/>
      <c r="HW873" s="196"/>
      <c r="HX873" s="196"/>
      <c r="HY873" s="196"/>
      <c r="HZ873" s="196"/>
      <c r="IA873" s="196"/>
      <c r="IB873" s="196"/>
      <c r="IC873" s="196"/>
      <c r="ID873" s="196"/>
      <c r="IE873" s="196"/>
      <c r="IF873" s="196"/>
      <c r="IG873" s="196"/>
      <c r="IH873" s="196"/>
      <c r="II873" s="196"/>
      <c r="IJ873" s="196"/>
      <c r="IK873" s="196"/>
      <c r="IL873" s="196"/>
      <c r="IM873" s="196"/>
      <c r="IN873" s="196"/>
      <c r="IO873" s="196"/>
      <c r="IP873" s="196"/>
      <c r="IQ873" s="196"/>
      <c r="IR873" s="196"/>
      <c r="IS873" s="196"/>
      <c r="IT873" s="196"/>
      <c r="IU873" s="196"/>
      <c r="IV873" s="196"/>
      <c r="IW873" s="196"/>
      <c r="IX873" s="196"/>
      <c r="IY873" s="196"/>
      <c r="IZ873" s="196"/>
      <c r="JA873" s="196"/>
      <c r="JB873" s="196"/>
      <c r="JC873" s="196"/>
      <c r="JD873" s="196"/>
      <c r="JE873" s="196"/>
      <c r="JF873" s="196"/>
      <c r="JG873" s="196"/>
      <c r="JH873" s="196"/>
      <c r="JI873" s="196"/>
      <c r="JJ873" s="196"/>
      <c r="JK873" s="196"/>
      <c r="JL873" s="196"/>
      <c r="JM873" s="196"/>
      <c r="JN873" s="196"/>
      <c r="JO873" s="196"/>
      <c r="JP873" s="196"/>
      <c r="JQ873" s="196"/>
      <c r="JR873" s="196"/>
      <c r="JS873" s="196"/>
      <c r="JT873" s="196"/>
      <c r="JU873" s="196"/>
      <c r="JV873" s="196"/>
      <c r="JW873" s="196"/>
      <c r="JX873" s="196"/>
      <c r="JY873" s="196"/>
      <c r="JZ873" s="196"/>
      <c r="KA873" s="196"/>
      <c r="KB873" s="196"/>
      <c r="KC873" s="196"/>
      <c r="KD873" s="196"/>
      <c r="KE873" s="196"/>
      <c r="KF873" s="196"/>
      <c r="KG873" s="196"/>
      <c r="KH873" s="196"/>
      <c r="KI873" s="196"/>
      <c r="KJ873" s="196"/>
      <c r="KK873" s="196"/>
      <c r="KL873" s="196"/>
      <c r="KM873" s="196"/>
      <c r="KN873" s="196"/>
      <c r="KO873" s="196"/>
      <c r="KP873" s="196"/>
      <c r="KQ873" s="196"/>
      <c r="KR873" s="196"/>
      <c r="KS873" s="196"/>
      <c r="KT873" s="196"/>
      <c r="KU873" s="196"/>
      <c r="KV873" s="196"/>
      <c r="KW873" s="196"/>
      <c r="KX873" s="196"/>
      <c r="KY873" s="196"/>
      <c r="KZ873" s="196"/>
      <c r="LA873" s="196"/>
      <c r="LB873" s="196"/>
      <c r="LC873" s="196"/>
      <c r="LD873" s="196"/>
      <c r="LE873" s="196"/>
      <c r="LF873" s="196"/>
      <c r="LG873" s="196"/>
      <c r="LH873" s="196"/>
      <c r="LI873" s="196"/>
      <c r="LJ873" s="196"/>
      <c r="LK873" s="196"/>
      <c r="LL873" s="196"/>
      <c r="LM873" s="196"/>
      <c r="LN873" s="196"/>
      <c r="LO873" s="196"/>
      <c r="LP873" s="196"/>
      <c r="LQ873" s="196"/>
      <c r="LR873" s="196"/>
      <c r="LS873" s="196"/>
      <c r="LT873" s="196"/>
      <c r="LU873" s="196"/>
      <c r="LV873" s="196"/>
      <c r="LW873" s="196"/>
      <c r="LX873" s="196"/>
      <c r="LY873" s="196"/>
      <c r="LZ873" s="196"/>
      <c r="MA873" s="196"/>
      <c r="MB873" s="196"/>
      <c r="MC873" s="196"/>
      <c r="MD873" s="196"/>
      <c r="ME873" s="196"/>
      <c r="MF873" s="196"/>
      <c r="MG873" s="196"/>
      <c r="MH873" s="196"/>
      <c r="MI873" s="196"/>
      <c r="MJ873" s="196"/>
      <c r="MK873" s="196"/>
      <c r="ML873" s="196"/>
      <c r="MM873" s="196"/>
      <c r="MN873" s="196"/>
      <c r="MO873" s="196"/>
      <c r="MP873" s="196"/>
      <c r="MQ873" s="196"/>
      <c r="MR873" s="196"/>
      <c r="MS873" s="196"/>
      <c r="MT873" s="196"/>
      <c r="MU873" s="196"/>
      <c r="MV873" s="196"/>
      <c r="MW873" s="196"/>
      <c r="MX873" s="196"/>
      <c r="MY873" s="196"/>
      <c r="MZ873" s="196"/>
      <c r="NA873" s="196"/>
      <c r="NB873" s="196"/>
      <c r="NC873" s="196"/>
      <c r="ND873" s="196"/>
      <c r="NE873" s="196"/>
      <c r="NF873" s="196"/>
      <c r="NG873" s="196"/>
      <c r="NH873" s="196"/>
      <c r="NI873" s="196"/>
      <c r="NJ873" s="196"/>
      <c r="NK873" s="196"/>
      <c r="NL873" s="196"/>
      <c r="NM873" s="196"/>
      <c r="NN873" s="196"/>
      <c r="NO873" s="196"/>
      <c r="NP873" s="196"/>
      <c r="NQ873" s="196"/>
      <c r="NR873" s="196"/>
      <c r="NS873" s="196"/>
      <c r="NT873" s="196"/>
      <c r="NU873" s="196"/>
      <c r="NV873" s="196"/>
      <c r="NW873" s="196"/>
      <c r="NX873" s="196"/>
      <c r="NY873" s="196"/>
      <c r="NZ873" s="196"/>
      <c r="OA873" s="196"/>
      <c r="OB873" s="196"/>
      <c r="OC873" s="196"/>
      <c r="OD873" s="196"/>
      <c r="OE873" s="196"/>
      <c r="OF873" s="196"/>
      <c r="OG873" s="196"/>
      <c r="OH873" s="196"/>
      <c r="OI873" s="196"/>
      <c r="OJ873" s="196"/>
      <c r="OK873" s="196"/>
      <c r="OL873" s="196"/>
      <c r="AFC873" s="196"/>
      <c r="AFD873" s="196"/>
      <c r="AFE873" s="196"/>
      <c r="AFF873" s="196"/>
      <c r="AFG873" s="196"/>
      <c r="AFH873" s="196"/>
      <c r="AFI873" s="196"/>
      <c r="AFJ873" s="196"/>
      <c r="AFK873" s="196"/>
      <c r="AFL873" s="196"/>
      <c r="AFM873" s="196"/>
      <c r="AFN873" s="196"/>
      <c r="AFO873" s="196"/>
      <c r="AFP873" s="196"/>
      <c r="AFQ873" s="196"/>
      <c r="AFR873" s="196"/>
      <c r="AFS873" s="196"/>
      <c r="AFT873" s="196"/>
      <c r="AFU873" s="196"/>
      <c r="AFV873" s="196"/>
      <c r="AFW873" s="196"/>
      <c r="AFX873" s="196"/>
      <c r="AFY873" s="196"/>
      <c r="AFZ873" s="196"/>
      <c r="AGA873" s="196"/>
      <c r="AGB873" s="196"/>
      <c r="AGC873" s="196"/>
      <c r="AGD873" s="196"/>
      <c r="AGE873" s="196"/>
      <c r="AGF873" s="196"/>
      <c r="AGG873" s="196"/>
      <c r="AGH873" s="196"/>
      <c r="AGI873" s="196"/>
      <c r="AGJ873" s="196"/>
      <c r="AGK873" s="196"/>
      <c r="AGL873" s="196"/>
      <c r="AGM873" s="196"/>
      <c r="AGN873" s="196"/>
      <c r="AGO873" s="196"/>
      <c r="AGP873" s="196"/>
    </row>
    <row r="874" spans="1:874" ht="15.75" customHeight="1" x14ac:dyDescent="0.25">
      <c r="A874" s="196"/>
      <c r="B874" s="196"/>
      <c r="C874" s="196"/>
      <c r="D874" s="196"/>
      <c r="E874" s="196"/>
      <c r="F874" s="196"/>
      <c r="G874" s="196"/>
      <c r="H874" s="196"/>
      <c r="I874" s="196"/>
      <c r="J874" s="196"/>
      <c r="K874" s="196"/>
      <c r="L874" s="206"/>
      <c r="M874" s="196"/>
      <c r="N874" s="196"/>
      <c r="O874" s="196"/>
      <c r="P874" s="196"/>
      <c r="Q874" s="196"/>
      <c r="R874" s="196"/>
      <c r="S874" s="196"/>
      <c r="T874" s="196"/>
      <c r="U874" s="196"/>
      <c r="V874" s="196"/>
      <c r="W874" s="196"/>
      <c r="X874" s="196"/>
      <c r="Y874" s="196"/>
      <c r="Z874" s="196"/>
      <c r="AA874" s="196"/>
      <c r="AB874" s="196"/>
      <c r="AC874" s="196"/>
      <c r="AD874" s="196"/>
      <c r="AE874" s="196"/>
      <c r="AF874" s="196"/>
      <c r="AG874" s="196"/>
      <c r="AH874" s="196"/>
      <c r="AI874" s="196"/>
      <c r="AJ874" s="196"/>
      <c r="AK874" s="196"/>
      <c r="AL874" s="196"/>
      <c r="AM874" s="196"/>
      <c r="AN874" s="196"/>
      <c r="AO874" s="196"/>
      <c r="AP874" s="196"/>
      <c r="AQ874" s="196"/>
      <c r="AR874" s="196"/>
      <c r="AS874" s="196"/>
      <c r="AT874" s="196"/>
      <c r="AU874" s="196"/>
      <c r="AV874" s="196"/>
      <c r="AW874" s="196"/>
      <c r="AX874" s="196"/>
      <c r="AY874" s="196"/>
      <c r="AZ874" s="196"/>
      <c r="BA874" s="196"/>
      <c r="BB874" s="196"/>
      <c r="BC874" s="196"/>
      <c r="BD874" s="196"/>
      <c r="BE874" s="196"/>
      <c r="BF874" s="196"/>
      <c r="BG874" s="196"/>
      <c r="BH874" s="196"/>
      <c r="BI874" s="196"/>
      <c r="BJ874" s="196"/>
      <c r="BK874" s="196"/>
      <c r="BL874" s="196"/>
      <c r="BM874" s="196"/>
      <c r="BN874" s="196"/>
      <c r="BO874" s="196"/>
      <c r="BP874" s="196"/>
      <c r="BQ874" s="196"/>
      <c r="BR874" s="196"/>
      <c r="BS874" s="196"/>
      <c r="BT874" s="196"/>
      <c r="BU874" s="196"/>
      <c r="BV874" s="196"/>
      <c r="BW874" s="196"/>
      <c r="BX874" s="196"/>
      <c r="BY874" s="196"/>
      <c r="BZ874" s="196"/>
      <c r="CA874" s="196"/>
      <c r="CB874" s="196"/>
      <c r="CC874" s="196"/>
      <c r="CD874" s="196"/>
      <c r="CE874" s="196"/>
      <c r="CF874" s="196"/>
      <c r="CG874" s="196"/>
      <c r="CH874" s="196"/>
      <c r="CI874" s="196"/>
      <c r="CJ874" s="196"/>
      <c r="CK874" s="196"/>
      <c r="CL874" s="196"/>
      <c r="CM874" s="196"/>
      <c r="CN874" s="196"/>
      <c r="CO874" s="196"/>
      <c r="CP874" s="196"/>
      <c r="CQ874" s="196"/>
      <c r="CR874" s="196"/>
      <c r="CS874" s="196"/>
      <c r="CT874" s="196"/>
      <c r="CU874" s="196"/>
      <c r="CV874" s="196"/>
      <c r="CW874" s="196"/>
      <c r="CX874" s="196"/>
      <c r="CY874" s="196"/>
      <c r="CZ874" s="196"/>
      <c r="DA874" s="196"/>
      <c r="DB874" s="196"/>
      <c r="DC874" s="196"/>
      <c r="DD874" s="196"/>
      <c r="DE874" s="196"/>
      <c r="DF874" s="196"/>
      <c r="DG874" s="196"/>
      <c r="DH874" s="196"/>
      <c r="DI874" s="196"/>
      <c r="DJ874" s="196"/>
      <c r="DK874" s="196"/>
      <c r="DL874" s="196"/>
      <c r="DM874" s="196"/>
      <c r="DN874" s="196"/>
      <c r="DO874" s="196"/>
      <c r="DP874" s="196"/>
      <c r="DQ874" s="196"/>
      <c r="DR874" s="196"/>
      <c r="DS874" s="196"/>
      <c r="DT874" s="196"/>
      <c r="DU874" s="196"/>
      <c r="DV874" s="196"/>
      <c r="DW874" s="196"/>
      <c r="DX874" s="196"/>
      <c r="DY874" s="196"/>
      <c r="DZ874" s="196"/>
      <c r="EA874" s="196"/>
      <c r="EB874" s="196"/>
      <c r="EC874" s="196"/>
      <c r="ED874" s="196"/>
      <c r="EE874" s="196"/>
      <c r="EF874" s="196"/>
      <c r="EG874" s="196"/>
      <c r="EH874" s="196"/>
      <c r="EI874" s="196"/>
      <c r="EJ874" s="196"/>
      <c r="EK874" s="196"/>
      <c r="EL874" s="196"/>
      <c r="EM874" s="196"/>
      <c r="EN874" s="196"/>
      <c r="EO874" s="196"/>
      <c r="EP874" s="196"/>
      <c r="EQ874" s="196"/>
      <c r="ER874" s="196"/>
      <c r="ES874" s="196"/>
      <c r="ET874" s="196"/>
      <c r="EU874" s="196"/>
      <c r="EV874" s="196"/>
      <c r="EW874" s="196"/>
      <c r="EX874" s="196"/>
      <c r="EY874" s="196"/>
      <c r="EZ874" s="196"/>
      <c r="FA874" s="196"/>
      <c r="FB874" s="196"/>
      <c r="FC874" s="196"/>
      <c r="FD874" s="196"/>
      <c r="FE874" s="196"/>
      <c r="FF874" s="196"/>
      <c r="FG874" s="196"/>
      <c r="FH874" s="196"/>
      <c r="FI874" s="196"/>
      <c r="FJ874" s="196"/>
      <c r="FK874" s="196"/>
      <c r="FL874" s="196"/>
      <c r="FM874" s="196"/>
      <c r="FN874" s="196"/>
      <c r="FO874" s="196"/>
      <c r="FP874" s="196"/>
      <c r="FQ874" s="196"/>
      <c r="FR874" s="196"/>
      <c r="FS874" s="196"/>
      <c r="FT874" s="196"/>
      <c r="FU874" s="196"/>
      <c r="FV874" s="196"/>
      <c r="FW874" s="196"/>
      <c r="FX874" s="196"/>
      <c r="FY874" s="196"/>
      <c r="FZ874" s="196"/>
      <c r="GA874" s="196"/>
      <c r="GB874" s="196"/>
      <c r="GC874" s="196"/>
      <c r="GD874" s="196"/>
      <c r="GE874" s="196"/>
      <c r="GF874" s="196"/>
      <c r="GG874" s="196"/>
      <c r="GH874" s="196"/>
      <c r="GI874" s="196"/>
      <c r="GJ874" s="196"/>
      <c r="GK874" s="196"/>
      <c r="GL874" s="196"/>
      <c r="GM874" s="196"/>
      <c r="GN874" s="196"/>
      <c r="GO874" s="196"/>
      <c r="GP874" s="196"/>
      <c r="GQ874" s="196"/>
      <c r="GR874" s="196"/>
      <c r="GS874" s="196"/>
      <c r="GT874" s="196"/>
      <c r="GU874" s="196"/>
      <c r="GV874" s="196"/>
      <c r="GW874" s="196"/>
      <c r="GX874" s="196"/>
      <c r="GY874" s="196"/>
      <c r="GZ874" s="196"/>
      <c r="HA874" s="196"/>
      <c r="HB874" s="196"/>
      <c r="HC874" s="196"/>
      <c r="HD874" s="196"/>
      <c r="HE874" s="196"/>
      <c r="HF874" s="196"/>
      <c r="HG874" s="196"/>
      <c r="HH874" s="196"/>
      <c r="HI874" s="196"/>
      <c r="HJ874" s="196"/>
      <c r="HK874" s="196"/>
      <c r="HL874" s="196"/>
      <c r="HM874" s="196"/>
      <c r="HN874" s="196"/>
      <c r="HO874" s="196"/>
      <c r="HP874" s="196"/>
      <c r="HQ874" s="196"/>
      <c r="HR874" s="196"/>
      <c r="HS874" s="196"/>
      <c r="HT874" s="196"/>
      <c r="HU874" s="196"/>
      <c r="HV874" s="196"/>
      <c r="HW874" s="196"/>
      <c r="HX874" s="196"/>
      <c r="HY874" s="196"/>
      <c r="HZ874" s="196"/>
      <c r="IA874" s="196"/>
      <c r="IB874" s="196"/>
      <c r="IC874" s="196"/>
      <c r="ID874" s="196"/>
      <c r="IE874" s="196"/>
      <c r="IF874" s="196"/>
      <c r="IG874" s="196"/>
      <c r="IH874" s="196"/>
      <c r="II874" s="196"/>
      <c r="IJ874" s="196"/>
      <c r="IK874" s="196"/>
      <c r="IL874" s="196"/>
      <c r="IM874" s="196"/>
      <c r="IN874" s="196"/>
      <c r="IO874" s="196"/>
      <c r="IP874" s="196"/>
      <c r="IQ874" s="196"/>
      <c r="IR874" s="196"/>
      <c r="IS874" s="196"/>
      <c r="IT874" s="196"/>
      <c r="IU874" s="196"/>
      <c r="IV874" s="196"/>
      <c r="IW874" s="196"/>
      <c r="IX874" s="196"/>
      <c r="IY874" s="196"/>
      <c r="IZ874" s="196"/>
      <c r="JA874" s="196"/>
      <c r="JB874" s="196"/>
      <c r="JC874" s="196"/>
      <c r="JD874" s="196"/>
      <c r="JE874" s="196"/>
      <c r="JF874" s="196"/>
      <c r="JG874" s="196"/>
      <c r="JH874" s="196"/>
      <c r="JI874" s="196"/>
      <c r="JJ874" s="196"/>
      <c r="JK874" s="196"/>
      <c r="JL874" s="196"/>
      <c r="JM874" s="196"/>
      <c r="JN874" s="196"/>
      <c r="JO874" s="196"/>
      <c r="JP874" s="196"/>
      <c r="JQ874" s="196"/>
      <c r="JR874" s="196"/>
      <c r="JS874" s="196"/>
      <c r="JT874" s="196"/>
      <c r="JU874" s="196"/>
      <c r="JV874" s="196"/>
      <c r="JW874" s="196"/>
      <c r="JX874" s="196"/>
      <c r="JY874" s="196"/>
      <c r="JZ874" s="196"/>
      <c r="KA874" s="196"/>
      <c r="KB874" s="196"/>
      <c r="KC874" s="196"/>
      <c r="KD874" s="196"/>
      <c r="KE874" s="196"/>
      <c r="KF874" s="196"/>
      <c r="KG874" s="196"/>
      <c r="KH874" s="196"/>
      <c r="KI874" s="196"/>
      <c r="KJ874" s="196"/>
      <c r="KK874" s="196"/>
      <c r="KL874" s="196"/>
      <c r="KM874" s="196"/>
      <c r="KN874" s="196"/>
      <c r="KO874" s="196"/>
      <c r="KP874" s="196"/>
      <c r="KQ874" s="196"/>
      <c r="KR874" s="196"/>
      <c r="KS874" s="196"/>
      <c r="KT874" s="196"/>
      <c r="KU874" s="196"/>
      <c r="KV874" s="196"/>
      <c r="KW874" s="196"/>
      <c r="KX874" s="196"/>
      <c r="KY874" s="196"/>
      <c r="KZ874" s="196"/>
      <c r="LA874" s="196"/>
      <c r="LB874" s="196"/>
      <c r="LC874" s="196"/>
      <c r="LD874" s="196"/>
      <c r="LE874" s="196"/>
      <c r="LF874" s="196"/>
      <c r="LG874" s="196"/>
      <c r="LH874" s="196"/>
      <c r="LI874" s="196"/>
      <c r="LJ874" s="196"/>
      <c r="LK874" s="196"/>
      <c r="LL874" s="196"/>
      <c r="LM874" s="196"/>
      <c r="LN874" s="196"/>
      <c r="LO874" s="196"/>
      <c r="LP874" s="196"/>
      <c r="LQ874" s="196"/>
      <c r="LR874" s="196"/>
      <c r="LS874" s="196"/>
      <c r="LT874" s="196"/>
      <c r="LU874" s="196"/>
      <c r="LV874" s="196"/>
      <c r="LW874" s="196"/>
      <c r="LX874" s="196"/>
      <c r="LY874" s="196"/>
      <c r="LZ874" s="196"/>
      <c r="MA874" s="196"/>
      <c r="MB874" s="196"/>
      <c r="MC874" s="196"/>
      <c r="MD874" s="196"/>
      <c r="ME874" s="196"/>
      <c r="MF874" s="196"/>
      <c r="MG874" s="196"/>
      <c r="MH874" s="196"/>
      <c r="MI874" s="196"/>
      <c r="MJ874" s="196"/>
      <c r="MK874" s="196"/>
      <c r="ML874" s="196"/>
      <c r="MM874" s="196"/>
      <c r="MN874" s="196"/>
      <c r="MO874" s="196"/>
      <c r="MP874" s="196"/>
      <c r="MQ874" s="196"/>
      <c r="MR874" s="196"/>
      <c r="MS874" s="196"/>
      <c r="MT874" s="196"/>
      <c r="MU874" s="196"/>
      <c r="MV874" s="196"/>
      <c r="MW874" s="196"/>
      <c r="MX874" s="196"/>
      <c r="MY874" s="196"/>
      <c r="MZ874" s="196"/>
      <c r="NA874" s="196"/>
      <c r="NB874" s="196"/>
      <c r="NC874" s="196"/>
      <c r="ND874" s="196"/>
      <c r="NE874" s="196"/>
      <c r="NF874" s="196"/>
      <c r="NG874" s="196"/>
      <c r="NH874" s="196"/>
      <c r="NI874" s="196"/>
      <c r="NJ874" s="196"/>
      <c r="NK874" s="196"/>
      <c r="NL874" s="196"/>
      <c r="NM874" s="196"/>
      <c r="NN874" s="196"/>
      <c r="NO874" s="196"/>
      <c r="NP874" s="196"/>
      <c r="NQ874" s="196"/>
      <c r="NR874" s="196"/>
      <c r="NS874" s="196"/>
      <c r="NT874" s="196"/>
      <c r="NU874" s="196"/>
      <c r="NV874" s="196"/>
      <c r="NW874" s="196"/>
      <c r="NX874" s="196"/>
      <c r="NY874" s="196"/>
      <c r="NZ874" s="196"/>
      <c r="OA874" s="196"/>
      <c r="OB874" s="196"/>
      <c r="OC874" s="196"/>
      <c r="OD874" s="196"/>
      <c r="OE874" s="196"/>
      <c r="OF874" s="196"/>
      <c r="OG874" s="196"/>
      <c r="OH874" s="196"/>
      <c r="OI874" s="196"/>
      <c r="OJ874" s="196"/>
      <c r="OK874" s="196"/>
      <c r="OL874" s="196"/>
      <c r="AFC874" s="196"/>
      <c r="AFD874" s="196"/>
      <c r="AFE874" s="196"/>
      <c r="AFF874" s="196"/>
      <c r="AFG874" s="196"/>
      <c r="AFH874" s="196"/>
      <c r="AFI874" s="196"/>
      <c r="AFJ874" s="196"/>
      <c r="AFK874" s="196"/>
      <c r="AFL874" s="196"/>
      <c r="AFM874" s="196"/>
      <c r="AFN874" s="196"/>
      <c r="AFO874" s="196"/>
      <c r="AFP874" s="196"/>
      <c r="AFQ874" s="196"/>
      <c r="AFR874" s="196"/>
      <c r="AFS874" s="196"/>
      <c r="AFT874" s="196"/>
      <c r="AFU874" s="196"/>
      <c r="AFV874" s="196"/>
      <c r="AFW874" s="196"/>
      <c r="AFX874" s="196"/>
      <c r="AFY874" s="196"/>
      <c r="AFZ874" s="196"/>
      <c r="AGA874" s="196"/>
      <c r="AGB874" s="196"/>
      <c r="AGC874" s="196"/>
      <c r="AGD874" s="196"/>
      <c r="AGE874" s="196"/>
      <c r="AGF874" s="196"/>
      <c r="AGG874" s="196"/>
      <c r="AGH874" s="196"/>
      <c r="AGI874" s="196"/>
      <c r="AGJ874" s="196"/>
      <c r="AGK874" s="196"/>
      <c r="AGL874" s="196"/>
      <c r="AGM874" s="196"/>
      <c r="AGN874" s="196"/>
      <c r="AGO874" s="196"/>
      <c r="AGP874" s="196"/>
    </row>
    <row r="875" spans="1:874" ht="15.75" customHeight="1" x14ac:dyDescent="0.25">
      <c r="A875" s="196"/>
      <c r="B875" s="196"/>
      <c r="C875" s="196"/>
      <c r="D875" s="196"/>
      <c r="E875" s="196"/>
      <c r="F875" s="196"/>
      <c r="G875" s="196"/>
      <c r="H875" s="196"/>
      <c r="I875" s="196"/>
      <c r="J875" s="196"/>
      <c r="K875" s="196"/>
      <c r="L875" s="206"/>
      <c r="M875" s="196"/>
      <c r="N875" s="196"/>
      <c r="O875" s="196"/>
      <c r="P875" s="196"/>
      <c r="Q875" s="196"/>
      <c r="R875" s="196"/>
      <c r="S875" s="196"/>
      <c r="T875" s="196"/>
      <c r="U875" s="196"/>
      <c r="V875" s="196"/>
      <c r="W875" s="196"/>
      <c r="X875" s="196"/>
      <c r="Y875" s="196"/>
      <c r="Z875" s="196"/>
      <c r="AA875" s="196"/>
      <c r="AB875" s="196"/>
      <c r="AC875" s="196"/>
      <c r="AD875" s="196"/>
      <c r="AE875" s="196"/>
      <c r="AF875" s="196"/>
      <c r="AG875" s="196"/>
      <c r="AH875" s="196"/>
      <c r="AI875" s="196"/>
      <c r="AJ875" s="196"/>
      <c r="AK875" s="196"/>
      <c r="AL875" s="196"/>
      <c r="AM875" s="196"/>
      <c r="AN875" s="196"/>
      <c r="AO875" s="196"/>
      <c r="AP875" s="196"/>
      <c r="AQ875" s="196"/>
      <c r="AR875" s="196"/>
      <c r="AS875" s="196"/>
      <c r="AT875" s="196"/>
      <c r="AU875" s="196"/>
      <c r="AV875" s="196"/>
      <c r="AW875" s="196"/>
      <c r="AX875" s="196"/>
      <c r="AY875" s="196"/>
      <c r="AZ875" s="196"/>
      <c r="BA875" s="196"/>
      <c r="BB875" s="196"/>
      <c r="BC875" s="196"/>
      <c r="BD875" s="196"/>
      <c r="BE875" s="196"/>
      <c r="BF875" s="196"/>
      <c r="BG875" s="196"/>
      <c r="BH875" s="196"/>
      <c r="BI875" s="196"/>
      <c r="BJ875" s="196"/>
      <c r="BK875" s="196"/>
      <c r="BL875" s="196"/>
      <c r="BM875" s="196"/>
      <c r="BN875" s="196"/>
      <c r="BO875" s="196"/>
      <c r="BP875" s="196"/>
      <c r="BQ875" s="196"/>
      <c r="BR875" s="196"/>
      <c r="BS875" s="196"/>
      <c r="BT875" s="196"/>
      <c r="BU875" s="196"/>
      <c r="BV875" s="196"/>
      <c r="BW875" s="196"/>
      <c r="BX875" s="196"/>
      <c r="BY875" s="196"/>
      <c r="BZ875" s="196"/>
      <c r="CA875" s="196"/>
      <c r="CB875" s="196"/>
      <c r="CC875" s="196"/>
      <c r="CD875" s="196"/>
      <c r="CE875" s="196"/>
      <c r="CF875" s="196"/>
      <c r="CG875" s="196"/>
      <c r="CH875" s="196"/>
      <c r="CI875" s="196"/>
      <c r="CJ875" s="196"/>
      <c r="CK875" s="196"/>
      <c r="CL875" s="196"/>
      <c r="CM875" s="196"/>
      <c r="CN875" s="196"/>
      <c r="CO875" s="196"/>
      <c r="CP875" s="196"/>
      <c r="CQ875" s="196"/>
      <c r="CR875" s="196"/>
      <c r="CS875" s="196"/>
      <c r="CT875" s="196"/>
      <c r="CU875" s="196"/>
      <c r="CV875" s="196"/>
      <c r="CW875" s="196"/>
      <c r="CX875" s="196"/>
      <c r="CY875" s="196"/>
      <c r="CZ875" s="196"/>
      <c r="DA875" s="196"/>
      <c r="DB875" s="196"/>
      <c r="DC875" s="196"/>
      <c r="DD875" s="196"/>
      <c r="DE875" s="196"/>
      <c r="DF875" s="196"/>
      <c r="DG875" s="196"/>
      <c r="DH875" s="196"/>
      <c r="DI875" s="196"/>
      <c r="DJ875" s="196"/>
      <c r="DK875" s="196"/>
      <c r="DL875" s="196"/>
      <c r="DM875" s="196"/>
      <c r="DN875" s="196"/>
      <c r="DO875" s="196"/>
      <c r="DP875" s="196"/>
      <c r="DQ875" s="196"/>
      <c r="DR875" s="196"/>
      <c r="DS875" s="196"/>
      <c r="DT875" s="196"/>
      <c r="DU875" s="196"/>
      <c r="DV875" s="196"/>
      <c r="DW875" s="196"/>
      <c r="DX875" s="196"/>
      <c r="DY875" s="196"/>
      <c r="DZ875" s="196"/>
      <c r="EA875" s="196"/>
      <c r="EB875" s="196"/>
      <c r="EC875" s="196"/>
      <c r="ED875" s="196"/>
      <c r="EE875" s="196"/>
      <c r="EF875" s="196"/>
      <c r="EG875" s="196"/>
      <c r="EH875" s="196"/>
      <c r="EI875" s="196"/>
      <c r="EJ875" s="196"/>
      <c r="EK875" s="196"/>
      <c r="EL875" s="196"/>
      <c r="EM875" s="196"/>
      <c r="EN875" s="196"/>
      <c r="EO875" s="196"/>
      <c r="EP875" s="196"/>
      <c r="EQ875" s="196"/>
      <c r="ER875" s="196"/>
      <c r="ES875" s="196"/>
      <c r="ET875" s="196"/>
      <c r="EU875" s="196"/>
      <c r="EV875" s="196"/>
      <c r="EW875" s="196"/>
      <c r="EX875" s="196"/>
      <c r="EY875" s="196"/>
      <c r="EZ875" s="196"/>
      <c r="FA875" s="196"/>
      <c r="FB875" s="196"/>
      <c r="FC875" s="196"/>
      <c r="FD875" s="196"/>
      <c r="FE875" s="196"/>
      <c r="FF875" s="196"/>
      <c r="FG875" s="196"/>
      <c r="FH875" s="196"/>
      <c r="FI875" s="196"/>
      <c r="FJ875" s="196"/>
      <c r="FK875" s="196"/>
      <c r="FL875" s="196"/>
      <c r="FM875" s="196"/>
      <c r="FN875" s="196"/>
      <c r="FO875" s="196"/>
      <c r="FP875" s="196"/>
      <c r="FQ875" s="196"/>
      <c r="FR875" s="196"/>
      <c r="FS875" s="196"/>
      <c r="FT875" s="196"/>
      <c r="FU875" s="196"/>
      <c r="FV875" s="196"/>
      <c r="FW875" s="196"/>
      <c r="FX875" s="196"/>
      <c r="FY875" s="196"/>
      <c r="FZ875" s="196"/>
      <c r="GA875" s="196"/>
      <c r="GB875" s="196"/>
      <c r="GC875" s="196"/>
      <c r="GD875" s="196"/>
      <c r="GE875" s="196"/>
      <c r="GF875" s="196"/>
      <c r="GG875" s="196"/>
      <c r="GH875" s="196"/>
      <c r="GI875" s="196"/>
      <c r="GJ875" s="196"/>
      <c r="GK875" s="196"/>
      <c r="GL875" s="196"/>
      <c r="GM875" s="196"/>
      <c r="GN875" s="196"/>
      <c r="GO875" s="196"/>
      <c r="GP875" s="196"/>
      <c r="GQ875" s="196"/>
      <c r="GR875" s="196"/>
      <c r="GS875" s="196"/>
      <c r="GT875" s="196"/>
      <c r="GU875" s="196"/>
      <c r="GV875" s="196"/>
      <c r="GW875" s="196"/>
      <c r="GX875" s="196"/>
      <c r="GY875" s="196"/>
      <c r="GZ875" s="196"/>
      <c r="HA875" s="196"/>
      <c r="HB875" s="196"/>
      <c r="HC875" s="196"/>
      <c r="HD875" s="196"/>
      <c r="HE875" s="196"/>
      <c r="HF875" s="196"/>
      <c r="HG875" s="196"/>
      <c r="HH875" s="196"/>
      <c r="HI875" s="196"/>
      <c r="HJ875" s="196"/>
      <c r="HK875" s="196"/>
      <c r="HL875" s="196"/>
      <c r="HM875" s="196"/>
      <c r="HN875" s="196"/>
      <c r="HO875" s="196"/>
      <c r="HP875" s="196"/>
      <c r="HQ875" s="196"/>
      <c r="HR875" s="196"/>
      <c r="HS875" s="196"/>
      <c r="HT875" s="196"/>
      <c r="HU875" s="196"/>
      <c r="HV875" s="196"/>
      <c r="HW875" s="196"/>
      <c r="HX875" s="196"/>
      <c r="HY875" s="196"/>
      <c r="HZ875" s="196"/>
      <c r="IA875" s="196"/>
      <c r="IB875" s="196"/>
      <c r="IC875" s="196"/>
      <c r="ID875" s="196"/>
      <c r="IE875" s="196"/>
      <c r="IF875" s="196"/>
      <c r="IG875" s="196"/>
      <c r="IH875" s="196"/>
      <c r="II875" s="196"/>
      <c r="IJ875" s="196"/>
      <c r="IK875" s="196"/>
      <c r="IL875" s="196"/>
      <c r="IM875" s="196"/>
      <c r="IN875" s="196"/>
      <c r="IO875" s="196"/>
      <c r="IP875" s="196"/>
      <c r="IQ875" s="196"/>
      <c r="IR875" s="196"/>
      <c r="IS875" s="196"/>
      <c r="IT875" s="196"/>
      <c r="IU875" s="196"/>
      <c r="IV875" s="196"/>
      <c r="IW875" s="196"/>
      <c r="IX875" s="196"/>
      <c r="IY875" s="196"/>
      <c r="IZ875" s="196"/>
      <c r="JA875" s="196"/>
      <c r="JB875" s="196"/>
      <c r="JC875" s="196"/>
      <c r="JD875" s="196"/>
      <c r="JE875" s="196"/>
      <c r="JF875" s="196"/>
      <c r="JG875" s="196"/>
      <c r="JH875" s="196"/>
      <c r="JI875" s="196"/>
      <c r="JJ875" s="196"/>
      <c r="JK875" s="196"/>
      <c r="JL875" s="196"/>
      <c r="JM875" s="196"/>
      <c r="JN875" s="196"/>
      <c r="JO875" s="196"/>
      <c r="JP875" s="196"/>
      <c r="JQ875" s="196"/>
      <c r="JR875" s="196"/>
      <c r="JS875" s="196"/>
      <c r="JT875" s="196"/>
      <c r="JU875" s="196"/>
      <c r="JV875" s="196"/>
      <c r="JW875" s="196"/>
      <c r="JX875" s="196"/>
      <c r="JY875" s="196"/>
      <c r="JZ875" s="196"/>
      <c r="KA875" s="196"/>
      <c r="KB875" s="196"/>
      <c r="KC875" s="196"/>
      <c r="KD875" s="196"/>
      <c r="KE875" s="196"/>
      <c r="KF875" s="196"/>
      <c r="KG875" s="196"/>
      <c r="KH875" s="196"/>
      <c r="KI875" s="196"/>
      <c r="KJ875" s="196"/>
      <c r="KK875" s="196"/>
      <c r="KL875" s="196"/>
      <c r="KM875" s="196"/>
      <c r="KN875" s="196"/>
      <c r="KO875" s="196"/>
      <c r="KP875" s="196"/>
      <c r="KQ875" s="196"/>
      <c r="KR875" s="196"/>
      <c r="KS875" s="196"/>
      <c r="KT875" s="196"/>
      <c r="KU875" s="196"/>
      <c r="KV875" s="196"/>
      <c r="KW875" s="196"/>
      <c r="KX875" s="196"/>
      <c r="KY875" s="196"/>
      <c r="KZ875" s="196"/>
      <c r="LA875" s="196"/>
      <c r="LB875" s="196"/>
      <c r="LC875" s="196"/>
      <c r="LD875" s="196"/>
      <c r="LE875" s="196"/>
      <c r="LF875" s="196"/>
      <c r="LG875" s="196"/>
      <c r="LH875" s="196"/>
      <c r="LI875" s="196"/>
      <c r="LJ875" s="196"/>
      <c r="LK875" s="196"/>
      <c r="LL875" s="196"/>
      <c r="LM875" s="196"/>
      <c r="LN875" s="196"/>
      <c r="LO875" s="196"/>
      <c r="LP875" s="196"/>
      <c r="LQ875" s="196"/>
      <c r="LR875" s="196"/>
      <c r="LS875" s="196"/>
      <c r="LT875" s="196"/>
      <c r="LU875" s="196"/>
      <c r="LV875" s="196"/>
      <c r="LW875" s="196"/>
      <c r="LX875" s="196"/>
      <c r="LY875" s="196"/>
      <c r="LZ875" s="196"/>
      <c r="MA875" s="196"/>
      <c r="MB875" s="196"/>
      <c r="MC875" s="196"/>
      <c r="MD875" s="196"/>
      <c r="ME875" s="196"/>
      <c r="MF875" s="196"/>
      <c r="MG875" s="196"/>
      <c r="MH875" s="196"/>
      <c r="MI875" s="196"/>
      <c r="MJ875" s="196"/>
      <c r="MK875" s="196"/>
      <c r="ML875" s="196"/>
      <c r="MM875" s="196"/>
      <c r="MN875" s="196"/>
      <c r="MO875" s="196"/>
      <c r="MP875" s="196"/>
      <c r="MQ875" s="196"/>
      <c r="MR875" s="196"/>
      <c r="MS875" s="196"/>
      <c r="MT875" s="196"/>
      <c r="MU875" s="196"/>
      <c r="MV875" s="196"/>
      <c r="MW875" s="196"/>
      <c r="MX875" s="196"/>
      <c r="MY875" s="196"/>
      <c r="MZ875" s="196"/>
      <c r="NA875" s="196"/>
      <c r="NB875" s="196"/>
      <c r="NC875" s="196"/>
      <c r="ND875" s="196"/>
      <c r="NE875" s="196"/>
      <c r="NF875" s="196"/>
      <c r="NG875" s="196"/>
      <c r="NH875" s="196"/>
      <c r="NI875" s="196"/>
      <c r="NJ875" s="196"/>
      <c r="NK875" s="196"/>
      <c r="NL875" s="196"/>
      <c r="NM875" s="196"/>
      <c r="NN875" s="196"/>
      <c r="NO875" s="196"/>
      <c r="NP875" s="196"/>
      <c r="NQ875" s="196"/>
      <c r="NR875" s="196"/>
      <c r="NS875" s="196"/>
      <c r="NT875" s="196"/>
      <c r="NU875" s="196"/>
      <c r="NV875" s="196"/>
      <c r="NW875" s="196"/>
      <c r="NX875" s="196"/>
      <c r="NY875" s="196"/>
      <c r="NZ875" s="196"/>
      <c r="OA875" s="196"/>
      <c r="OB875" s="196"/>
      <c r="OC875" s="196"/>
      <c r="OD875" s="196"/>
      <c r="OE875" s="196"/>
      <c r="OF875" s="196"/>
      <c r="OG875" s="196"/>
      <c r="OH875" s="196"/>
      <c r="OI875" s="196"/>
      <c r="OJ875" s="196"/>
      <c r="OK875" s="196"/>
      <c r="OL875" s="196"/>
      <c r="AFC875" s="196"/>
      <c r="AFD875" s="196"/>
      <c r="AFE875" s="196"/>
      <c r="AFF875" s="196"/>
      <c r="AFG875" s="196"/>
      <c r="AFH875" s="196"/>
      <c r="AFI875" s="196"/>
      <c r="AFJ875" s="196"/>
      <c r="AFK875" s="196"/>
      <c r="AFL875" s="196"/>
      <c r="AFM875" s="196"/>
      <c r="AFN875" s="196"/>
      <c r="AFO875" s="196"/>
      <c r="AFP875" s="196"/>
      <c r="AFQ875" s="196"/>
      <c r="AFR875" s="196"/>
      <c r="AFS875" s="196"/>
      <c r="AFT875" s="196"/>
      <c r="AFU875" s="196"/>
      <c r="AFV875" s="196"/>
      <c r="AFW875" s="196"/>
      <c r="AFX875" s="196"/>
      <c r="AFY875" s="196"/>
      <c r="AFZ875" s="196"/>
      <c r="AGA875" s="196"/>
      <c r="AGB875" s="196"/>
      <c r="AGC875" s="196"/>
      <c r="AGD875" s="196"/>
      <c r="AGE875" s="196"/>
      <c r="AGF875" s="196"/>
      <c r="AGG875" s="196"/>
      <c r="AGH875" s="196"/>
      <c r="AGI875" s="196"/>
      <c r="AGJ875" s="196"/>
      <c r="AGK875" s="196"/>
      <c r="AGL875" s="196"/>
      <c r="AGM875" s="196"/>
      <c r="AGN875" s="196"/>
      <c r="AGO875" s="196"/>
      <c r="AGP875" s="196"/>
    </row>
    <row r="876" spans="1:874" ht="15.75" customHeight="1" x14ac:dyDescent="0.25">
      <c r="A876" s="196"/>
      <c r="B876" s="196"/>
      <c r="C876" s="196"/>
      <c r="D876" s="196"/>
      <c r="E876" s="196"/>
      <c r="F876" s="196"/>
      <c r="G876" s="196"/>
      <c r="H876" s="196"/>
      <c r="I876" s="196"/>
      <c r="J876" s="196"/>
      <c r="K876" s="196"/>
      <c r="L876" s="206"/>
      <c r="M876" s="196"/>
      <c r="N876" s="196"/>
      <c r="O876" s="196"/>
      <c r="P876" s="196"/>
      <c r="Q876" s="196"/>
      <c r="R876" s="196"/>
      <c r="S876" s="196"/>
      <c r="T876" s="196"/>
      <c r="U876" s="196"/>
      <c r="V876" s="196"/>
      <c r="W876" s="196"/>
      <c r="X876" s="196"/>
      <c r="Y876" s="196"/>
      <c r="Z876" s="196"/>
      <c r="AA876" s="196"/>
      <c r="AB876" s="196"/>
      <c r="AC876" s="196"/>
      <c r="AD876" s="196"/>
      <c r="AE876" s="196"/>
      <c r="AF876" s="196"/>
      <c r="AG876" s="196"/>
      <c r="AH876" s="196"/>
      <c r="AI876" s="196"/>
      <c r="AJ876" s="196"/>
      <c r="AK876" s="196"/>
      <c r="AL876" s="196"/>
      <c r="AM876" s="196"/>
      <c r="AN876" s="196"/>
      <c r="AO876" s="196"/>
      <c r="AP876" s="196"/>
      <c r="AQ876" s="196"/>
      <c r="AR876" s="196"/>
      <c r="AS876" s="196"/>
      <c r="AT876" s="196"/>
      <c r="AU876" s="196"/>
      <c r="AV876" s="196"/>
      <c r="AW876" s="196"/>
      <c r="AX876" s="196"/>
      <c r="AY876" s="196"/>
      <c r="AZ876" s="196"/>
      <c r="BA876" s="196"/>
      <c r="BB876" s="196"/>
      <c r="BC876" s="196"/>
      <c r="BD876" s="196"/>
      <c r="BE876" s="196"/>
      <c r="BF876" s="196"/>
      <c r="BG876" s="196"/>
      <c r="BH876" s="196"/>
      <c r="BI876" s="196"/>
      <c r="BJ876" s="196"/>
      <c r="BK876" s="196"/>
      <c r="BL876" s="196"/>
      <c r="BM876" s="196"/>
      <c r="BN876" s="196"/>
      <c r="BO876" s="196"/>
      <c r="BP876" s="196"/>
      <c r="BQ876" s="196"/>
      <c r="BR876" s="196"/>
      <c r="BS876" s="196"/>
      <c r="BT876" s="196"/>
      <c r="BU876" s="196"/>
      <c r="BV876" s="196"/>
      <c r="BW876" s="196"/>
      <c r="BX876" s="196"/>
      <c r="BY876" s="196"/>
      <c r="BZ876" s="196"/>
      <c r="CA876" s="196"/>
      <c r="CB876" s="196"/>
      <c r="CC876" s="196"/>
      <c r="CD876" s="196"/>
      <c r="CE876" s="196"/>
      <c r="CF876" s="196"/>
      <c r="CG876" s="196"/>
      <c r="CH876" s="196"/>
      <c r="CI876" s="196"/>
      <c r="CJ876" s="196"/>
      <c r="CK876" s="196"/>
      <c r="CL876" s="196"/>
      <c r="CM876" s="196"/>
      <c r="CN876" s="196"/>
      <c r="CO876" s="196"/>
      <c r="CP876" s="196"/>
      <c r="CQ876" s="196"/>
      <c r="CR876" s="196"/>
      <c r="CS876" s="196"/>
      <c r="CT876" s="196"/>
      <c r="CU876" s="196"/>
      <c r="CV876" s="196"/>
      <c r="CW876" s="196"/>
      <c r="CX876" s="196"/>
      <c r="CY876" s="196"/>
      <c r="CZ876" s="196"/>
      <c r="DA876" s="196"/>
      <c r="DB876" s="196"/>
      <c r="DC876" s="196"/>
      <c r="DD876" s="196"/>
      <c r="DE876" s="196"/>
      <c r="DF876" s="196"/>
      <c r="DG876" s="196"/>
      <c r="DH876" s="196"/>
      <c r="DI876" s="196"/>
      <c r="DJ876" s="196"/>
      <c r="DK876" s="196"/>
      <c r="DL876" s="196"/>
      <c r="DM876" s="196"/>
      <c r="DN876" s="196"/>
      <c r="DO876" s="196"/>
      <c r="DP876" s="196"/>
      <c r="DQ876" s="196"/>
      <c r="DR876" s="196"/>
      <c r="DS876" s="196"/>
      <c r="DT876" s="196"/>
      <c r="DU876" s="196"/>
      <c r="DV876" s="196"/>
      <c r="DW876" s="196"/>
      <c r="DX876" s="196"/>
      <c r="DY876" s="196"/>
      <c r="DZ876" s="196"/>
      <c r="EA876" s="196"/>
      <c r="EB876" s="196"/>
      <c r="EC876" s="196"/>
      <c r="ED876" s="196"/>
      <c r="EE876" s="196"/>
      <c r="EF876" s="196"/>
      <c r="EG876" s="196"/>
      <c r="EH876" s="196"/>
      <c r="EI876" s="196"/>
      <c r="EJ876" s="196"/>
      <c r="EK876" s="196"/>
      <c r="EL876" s="196"/>
      <c r="EM876" s="196"/>
      <c r="EN876" s="196"/>
      <c r="EO876" s="196"/>
      <c r="EP876" s="196"/>
      <c r="EQ876" s="196"/>
      <c r="ER876" s="196"/>
      <c r="ES876" s="196"/>
      <c r="ET876" s="196"/>
      <c r="EU876" s="196"/>
      <c r="EV876" s="196"/>
      <c r="EW876" s="196"/>
      <c r="EX876" s="196"/>
      <c r="EY876" s="196"/>
      <c r="EZ876" s="196"/>
      <c r="FA876" s="196"/>
      <c r="FB876" s="196"/>
      <c r="FC876" s="196"/>
      <c r="FD876" s="196"/>
      <c r="FE876" s="196"/>
      <c r="FF876" s="196"/>
      <c r="FG876" s="196"/>
      <c r="FH876" s="196"/>
      <c r="FI876" s="196"/>
      <c r="FJ876" s="196"/>
      <c r="FK876" s="196"/>
      <c r="FL876" s="196"/>
      <c r="FM876" s="196"/>
      <c r="FN876" s="196"/>
      <c r="FO876" s="196"/>
      <c r="FP876" s="196"/>
      <c r="FQ876" s="196"/>
      <c r="FR876" s="196"/>
      <c r="FS876" s="196"/>
      <c r="FT876" s="196"/>
      <c r="FU876" s="196"/>
      <c r="FV876" s="196"/>
      <c r="FW876" s="196"/>
      <c r="FX876" s="196"/>
      <c r="FY876" s="196"/>
      <c r="FZ876" s="196"/>
      <c r="GA876" s="196"/>
      <c r="GB876" s="196"/>
      <c r="GC876" s="196"/>
      <c r="GD876" s="196"/>
      <c r="GE876" s="196"/>
      <c r="GF876" s="196"/>
      <c r="GG876" s="196"/>
      <c r="GH876" s="196"/>
      <c r="GI876" s="196"/>
      <c r="GJ876" s="196"/>
      <c r="GK876" s="196"/>
      <c r="GL876" s="196"/>
      <c r="GM876" s="196"/>
      <c r="GN876" s="196"/>
      <c r="GO876" s="196"/>
      <c r="GP876" s="196"/>
      <c r="GQ876" s="196"/>
      <c r="GR876" s="196"/>
      <c r="GS876" s="196"/>
      <c r="GT876" s="196"/>
      <c r="GU876" s="196"/>
      <c r="GV876" s="196"/>
      <c r="GW876" s="196"/>
      <c r="GX876" s="196"/>
      <c r="GY876" s="196"/>
      <c r="GZ876" s="196"/>
      <c r="HA876" s="196"/>
      <c r="HB876" s="196"/>
      <c r="HC876" s="196"/>
      <c r="HD876" s="196"/>
      <c r="HE876" s="196"/>
      <c r="HF876" s="196"/>
      <c r="HG876" s="196"/>
      <c r="HH876" s="196"/>
      <c r="HI876" s="196"/>
      <c r="HJ876" s="196"/>
      <c r="HK876" s="196"/>
      <c r="HL876" s="196"/>
      <c r="HM876" s="196"/>
      <c r="HN876" s="196"/>
      <c r="HO876" s="196"/>
      <c r="HP876" s="196"/>
      <c r="HQ876" s="196"/>
      <c r="HR876" s="196"/>
      <c r="HS876" s="196"/>
      <c r="HT876" s="196"/>
      <c r="HU876" s="196"/>
      <c r="HV876" s="196"/>
      <c r="HW876" s="196"/>
      <c r="HX876" s="196"/>
      <c r="HY876" s="196"/>
      <c r="HZ876" s="196"/>
      <c r="IA876" s="196"/>
      <c r="IB876" s="196"/>
      <c r="IC876" s="196"/>
      <c r="ID876" s="196"/>
      <c r="IE876" s="196"/>
      <c r="IF876" s="196"/>
      <c r="IG876" s="196"/>
      <c r="IH876" s="196"/>
      <c r="II876" s="196"/>
      <c r="IJ876" s="196"/>
      <c r="IK876" s="196"/>
      <c r="IL876" s="196"/>
      <c r="IM876" s="196"/>
      <c r="IN876" s="196"/>
      <c r="IO876" s="196"/>
      <c r="IP876" s="196"/>
      <c r="IQ876" s="196"/>
      <c r="IR876" s="196"/>
      <c r="IS876" s="196"/>
      <c r="IT876" s="196"/>
      <c r="IU876" s="196"/>
      <c r="IV876" s="196"/>
      <c r="IW876" s="196"/>
      <c r="IX876" s="196"/>
      <c r="IY876" s="196"/>
      <c r="IZ876" s="196"/>
      <c r="JA876" s="196"/>
      <c r="JB876" s="196"/>
      <c r="JC876" s="196"/>
      <c r="JD876" s="196"/>
      <c r="JE876" s="196"/>
      <c r="JF876" s="196"/>
      <c r="JG876" s="196"/>
      <c r="JH876" s="196"/>
      <c r="JI876" s="196"/>
      <c r="JJ876" s="196"/>
      <c r="JK876" s="196"/>
      <c r="JL876" s="196"/>
      <c r="JM876" s="196"/>
      <c r="JN876" s="196"/>
      <c r="JO876" s="196"/>
      <c r="JP876" s="196"/>
      <c r="JQ876" s="196"/>
      <c r="JR876" s="196"/>
      <c r="JS876" s="196"/>
      <c r="JT876" s="196"/>
      <c r="JU876" s="196"/>
      <c r="JV876" s="196"/>
      <c r="JW876" s="196"/>
      <c r="JX876" s="196"/>
      <c r="JY876" s="196"/>
      <c r="JZ876" s="196"/>
      <c r="KA876" s="196"/>
      <c r="KB876" s="196"/>
      <c r="KC876" s="196"/>
      <c r="KD876" s="196"/>
      <c r="KE876" s="196"/>
      <c r="KF876" s="196"/>
      <c r="KG876" s="196"/>
      <c r="KH876" s="196"/>
      <c r="KI876" s="196"/>
      <c r="KJ876" s="196"/>
      <c r="KK876" s="196"/>
      <c r="KL876" s="196"/>
      <c r="KM876" s="196"/>
      <c r="KN876" s="196"/>
      <c r="KO876" s="196"/>
      <c r="KP876" s="196"/>
      <c r="KQ876" s="196"/>
      <c r="KR876" s="196"/>
      <c r="KS876" s="196"/>
      <c r="KT876" s="196"/>
      <c r="KU876" s="196"/>
      <c r="KV876" s="196"/>
      <c r="KW876" s="196"/>
      <c r="KX876" s="196"/>
      <c r="KY876" s="196"/>
      <c r="KZ876" s="196"/>
      <c r="LA876" s="196"/>
      <c r="LB876" s="196"/>
      <c r="LC876" s="196"/>
      <c r="LD876" s="196"/>
      <c r="LE876" s="196"/>
      <c r="LF876" s="196"/>
      <c r="LG876" s="196"/>
      <c r="LH876" s="196"/>
      <c r="LI876" s="196"/>
      <c r="LJ876" s="196"/>
      <c r="LK876" s="196"/>
      <c r="LL876" s="196"/>
      <c r="LM876" s="196"/>
      <c r="LN876" s="196"/>
      <c r="LO876" s="196"/>
      <c r="LP876" s="196"/>
      <c r="LQ876" s="196"/>
      <c r="LR876" s="196"/>
      <c r="LS876" s="196"/>
      <c r="LT876" s="196"/>
      <c r="LU876" s="196"/>
      <c r="LV876" s="196"/>
      <c r="LW876" s="196"/>
      <c r="LX876" s="196"/>
      <c r="LY876" s="196"/>
      <c r="LZ876" s="196"/>
      <c r="MA876" s="196"/>
      <c r="MB876" s="196"/>
      <c r="MC876" s="196"/>
      <c r="MD876" s="196"/>
      <c r="ME876" s="196"/>
      <c r="MF876" s="196"/>
      <c r="MG876" s="196"/>
      <c r="MH876" s="196"/>
      <c r="MI876" s="196"/>
      <c r="MJ876" s="196"/>
      <c r="MK876" s="196"/>
      <c r="ML876" s="196"/>
      <c r="MM876" s="196"/>
      <c r="MN876" s="196"/>
      <c r="MO876" s="196"/>
      <c r="MP876" s="196"/>
      <c r="MQ876" s="196"/>
      <c r="MR876" s="196"/>
      <c r="MS876" s="196"/>
      <c r="MT876" s="196"/>
      <c r="MU876" s="196"/>
      <c r="MV876" s="196"/>
      <c r="MW876" s="196"/>
      <c r="MX876" s="196"/>
      <c r="MY876" s="196"/>
      <c r="MZ876" s="196"/>
      <c r="NA876" s="196"/>
      <c r="NB876" s="196"/>
      <c r="NC876" s="196"/>
      <c r="ND876" s="196"/>
      <c r="NE876" s="196"/>
      <c r="NF876" s="196"/>
      <c r="NG876" s="196"/>
      <c r="NH876" s="196"/>
      <c r="NI876" s="196"/>
      <c r="NJ876" s="196"/>
      <c r="NK876" s="196"/>
      <c r="NL876" s="196"/>
      <c r="NM876" s="196"/>
      <c r="NN876" s="196"/>
      <c r="NO876" s="196"/>
      <c r="NP876" s="196"/>
      <c r="NQ876" s="196"/>
      <c r="NR876" s="196"/>
      <c r="NS876" s="196"/>
      <c r="NT876" s="196"/>
      <c r="NU876" s="196"/>
      <c r="NV876" s="196"/>
      <c r="NW876" s="196"/>
      <c r="NX876" s="196"/>
      <c r="NY876" s="196"/>
      <c r="NZ876" s="196"/>
      <c r="OA876" s="196"/>
      <c r="OB876" s="196"/>
      <c r="OC876" s="196"/>
      <c r="OD876" s="196"/>
      <c r="OE876" s="196"/>
      <c r="OF876" s="196"/>
      <c r="OG876" s="196"/>
      <c r="OH876" s="196"/>
      <c r="OI876" s="196"/>
      <c r="OJ876" s="196"/>
      <c r="OK876" s="196"/>
      <c r="OL876" s="196"/>
      <c r="AFC876" s="196"/>
      <c r="AFD876" s="196"/>
      <c r="AFE876" s="196"/>
      <c r="AFF876" s="196"/>
      <c r="AFG876" s="196"/>
      <c r="AFH876" s="196"/>
      <c r="AFI876" s="196"/>
      <c r="AFJ876" s="196"/>
      <c r="AFK876" s="196"/>
      <c r="AFL876" s="196"/>
      <c r="AFM876" s="196"/>
      <c r="AFN876" s="196"/>
      <c r="AFO876" s="196"/>
      <c r="AFP876" s="196"/>
      <c r="AFQ876" s="196"/>
      <c r="AFR876" s="196"/>
      <c r="AFS876" s="196"/>
      <c r="AFT876" s="196"/>
      <c r="AFU876" s="196"/>
      <c r="AFV876" s="196"/>
      <c r="AFW876" s="196"/>
      <c r="AFX876" s="196"/>
      <c r="AFY876" s="196"/>
      <c r="AFZ876" s="196"/>
      <c r="AGA876" s="196"/>
      <c r="AGB876" s="196"/>
      <c r="AGC876" s="196"/>
      <c r="AGD876" s="196"/>
      <c r="AGE876" s="196"/>
      <c r="AGF876" s="196"/>
      <c r="AGG876" s="196"/>
      <c r="AGH876" s="196"/>
      <c r="AGI876" s="196"/>
      <c r="AGJ876" s="196"/>
      <c r="AGK876" s="196"/>
      <c r="AGL876" s="196"/>
      <c r="AGM876" s="196"/>
      <c r="AGN876" s="196"/>
      <c r="AGO876" s="196"/>
      <c r="AGP876" s="196"/>
    </row>
    <row r="877" spans="1:874" ht="15.75" customHeight="1" x14ac:dyDescent="0.25">
      <c r="A877" s="196"/>
      <c r="B877" s="196"/>
      <c r="C877" s="196"/>
      <c r="D877" s="196"/>
      <c r="E877" s="196"/>
      <c r="F877" s="196"/>
      <c r="G877" s="196"/>
      <c r="H877" s="196"/>
      <c r="I877" s="196"/>
      <c r="J877" s="196"/>
      <c r="K877" s="196"/>
      <c r="L877" s="206"/>
      <c r="M877" s="196"/>
      <c r="N877" s="196"/>
      <c r="O877" s="196"/>
      <c r="P877" s="196"/>
      <c r="Q877" s="196"/>
      <c r="R877" s="196"/>
      <c r="S877" s="196"/>
      <c r="T877" s="196"/>
      <c r="U877" s="196"/>
      <c r="V877" s="196"/>
      <c r="W877" s="196"/>
      <c r="X877" s="196"/>
      <c r="Y877" s="196"/>
      <c r="Z877" s="196"/>
      <c r="AA877" s="196"/>
      <c r="AB877" s="196"/>
      <c r="AC877" s="196"/>
      <c r="AD877" s="196"/>
      <c r="AE877" s="196"/>
      <c r="AF877" s="196"/>
      <c r="AG877" s="196"/>
      <c r="AH877" s="196"/>
      <c r="AI877" s="196"/>
      <c r="AJ877" s="196"/>
      <c r="AK877" s="196"/>
      <c r="AL877" s="196"/>
      <c r="AM877" s="196"/>
      <c r="AN877" s="196"/>
      <c r="AO877" s="196"/>
      <c r="AP877" s="196"/>
      <c r="AQ877" s="196"/>
      <c r="AR877" s="196"/>
      <c r="AS877" s="196"/>
      <c r="AT877" s="196"/>
      <c r="AU877" s="196"/>
      <c r="AV877" s="196"/>
      <c r="AW877" s="196"/>
      <c r="AX877" s="196"/>
      <c r="AY877" s="196"/>
      <c r="AZ877" s="196"/>
      <c r="BA877" s="196"/>
      <c r="BB877" s="196"/>
      <c r="BC877" s="196"/>
      <c r="BD877" s="196"/>
      <c r="BE877" s="196"/>
      <c r="BF877" s="196"/>
      <c r="BG877" s="196"/>
      <c r="BH877" s="196"/>
      <c r="BI877" s="196"/>
      <c r="BJ877" s="196"/>
      <c r="BK877" s="196"/>
      <c r="BL877" s="196"/>
      <c r="BM877" s="196"/>
      <c r="BN877" s="196"/>
      <c r="BO877" s="196"/>
      <c r="BP877" s="196"/>
      <c r="BQ877" s="196"/>
      <c r="BR877" s="196"/>
      <c r="BS877" s="196"/>
      <c r="BT877" s="196"/>
      <c r="BU877" s="196"/>
      <c r="BV877" s="196"/>
      <c r="BW877" s="196"/>
      <c r="BX877" s="196"/>
      <c r="BY877" s="196"/>
      <c r="BZ877" s="196"/>
      <c r="CA877" s="196"/>
      <c r="CB877" s="196"/>
      <c r="CC877" s="196"/>
      <c r="CD877" s="196"/>
      <c r="CE877" s="196"/>
      <c r="CF877" s="196"/>
      <c r="CG877" s="196"/>
      <c r="CH877" s="196"/>
      <c r="CI877" s="196"/>
      <c r="CJ877" s="196"/>
      <c r="CK877" s="196"/>
      <c r="CL877" s="196"/>
      <c r="CM877" s="196"/>
      <c r="CN877" s="196"/>
      <c r="CO877" s="196"/>
      <c r="CP877" s="196"/>
      <c r="CQ877" s="196"/>
      <c r="CR877" s="196"/>
      <c r="CS877" s="196"/>
      <c r="CT877" s="196"/>
      <c r="CU877" s="196"/>
      <c r="CV877" s="196"/>
      <c r="CW877" s="196"/>
      <c r="CX877" s="196"/>
      <c r="CY877" s="196"/>
      <c r="CZ877" s="196"/>
      <c r="DA877" s="196"/>
      <c r="DB877" s="196"/>
      <c r="DC877" s="196"/>
      <c r="DD877" s="196"/>
      <c r="DE877" s="196"/>
      <c r="DF877" s="196"/>
      <c r="DG877" s="196"/>
      <c r="DH877" s="196"/>
      <c r="DI877" s="196"/>
      <c r="DJ877" s="196"/>
      <c r="DK877" s="196"/>
      <c r="DL877" s="196"/>
      <c r="DM877" s="196"/>
      <c r="DN877" s="196"/>
      <c r="DO877" s="196"/>
      <c r="DP877" s="196"/>
      <c r="DQ877" s="196"/>
      <c r="DR877" s="196"/>
      <c r="DS877" s="196"/>
      <c r="DT877" s="196"/>
      <c r="DU877" s="196"/>
      <c r="DV877" s="196"/>
      <c r="DW877" s="196"/>
      <c r="DX877" s="196"/>
      <c r="DY877" s="196"/>
      <c r="DZ877" s="196"/>
      <c r="EA877" s="196"/>
      <c r="EB877" s="196"/>
      <c r="EC877" s="196"/>
      <c r="ED877" s="196"/>
      <c r="EE877" s="196"/>
      <c r="EF877" s="196"/>
      <c r="EG877" s="196"/>
      <c r="EH877" s="196"/>
      <c r="EI877" s="196"/>
      <c r="EJ877" s="196"/>
      <c r="EK877" s="196"/>
      <c r="EL877" s="196"/>
      <c r="EM877" s="196"/>
      <c r="EN877" s="196"/>
      <c r="EO877" s="196"/>
      <c r="EP877" s="196"/>
      <c r="EQ877" s="196"/>
      <c r="ER877" s="196"/>
      <c r="ES877" s="196"/>
      <c r="ET877" s="196"/>
      <c r="EU877" s="196"/>
      <c r="EV877" s="196"/>
      <c r="EW877" s="196"/>
      <c r="EX877" s="196"/>
      <c r="EY877" s="196"/>
      <c r="EZ877" s="196"/>
      <c r="FA877" s="196"/>
      <c r="FB877" s="196"/>
      <c r="FC877" s="196"/>
      <c r="FD877" s="196"/>
      <c r="FE877" s="196"/>
      <c r="FF877" s="196"/>
      <c r="FG877" s="196"/>
      <c r="FH877" s="196"/>
      <c r="FI877" s="196"/>
      <c r="FJ877" s="196"/>
      <c r="FK877" s="196"/>
      <c r="FL877" s="196"/>
      <c r="FM877" s="196"/>
      <c r="FN877" s="196"/>
      <c r="FO877" s="196"/>
      <c r="FP877" s="196"/>
      <c r="FQ877" s="196"/>
      <c r="FR877" s="196"/>
      <c r="FS877" s="196"/>
      <c r="FT877" s="196"/>
      <c r="FU877" s="196"/>
      <c r="FV877" s="196"/>
      <c r="FW877" s="196"/>
      <c r="FX877" s="196"/>
      <c r="FY877" s="196"/>
      <c r="FZ877" s="196"/>
      <c r="GA877" s="196"/>
      <c r="GB877" s="196"/>
      <c r="GC877" s="196"/>
      <c r="GD877" s="196"/>
      <c r="GE877" s="196"/>
      <c r="GF877" s="196"/>
      <c r="GG877" s="196"/>
      <c r="GH877" s="196"/>
      <c r="GI877" s="196"/>
      <c r="GJ877" s="196"/>
      <c r="GK877" s="196"/>
      <c r="GL877" s="196"/>
      <c r="GM877" s="196"/>
      <c r="GN877" s="196"/>
      <c r="GO877" s="196"/>
      <c r="GP877" s="196"/>
      <c r="GQ877" s="196"/>
      <c r="GR877" s="196"/>
      <c r="GS877" s="196"/>
      <c r="GT877" s="196"/>
      <c r="GU877" s="196"/>
      <c r="GV877" s="196"/>
      <c r="GW877" s="196"/>
      <c r="GX877" s="196"/>
      <c r="GY877" s="196"/>
      <c r="GZ877" s="196"/>
      <c r="HA877" s="196"/>
      <c r="HB877" s="196"/>
      <c r="HC877" s="196"/>
      <c r="HD877" s="196"/>
      <c r="HE877" s="196"/>
      <c r="HF877" s="196"/>
      <c r="HG877" s="196"/>
      <c r="HH877" s="196"/>
      <c r="HI877" s="196"/>
      <c r="HJ877" s="196"/>
      <c r="HK877" s="196"/>
      <c r="HL877" s="196"/>
      <c r="HM877" s="196"/>
      <c r="HN877" s="196"/>
      <c r="HO877" s="196"/>
      <c r="HP877" s="196"/>
      <c r="HQ877" s="196"/>
      <c r="HR877" s="196"/>
      <c r="HS877" s="196"/>
      <c r="HT877" s="196"/>
      <c r="HU877" s="196"/>
      <c r="HV877" s="196"/>
      <c r="HW877" s="196"/>
      <c r="HX877" s="196"/>
      <c r="HY877" s="196"/>
      <c r="HZ877" s="196"/>
      <c r="IA877" s="196"/>
      <c r="IB877" s="196"/>
      <c r="IC877" s="196"/>
      <c r="ID877" s="196"/>
      <c r="IE877" s="196"/>
      <c r="IF877" s="196"/>
      <c r="IG877" s="196"/>
      <c r="IH877" s="196"/>
      <c r="II877" s="196"/>
      <c r="IJ877" s="196"/>
      <c r="IK877" s="196"/>
      <c r="IL877" s="196"/>
      <c r="IM877" s="196"/>
      <c r="IN877" s="196"/>
      <c r="IO877" s="196"/>
      <c r="IP877" s="196"/>
      <c r="IQ877" s="196"/>
      <c r="IR877" s="196"/>
      <c r="IS877" s="196"/>
      <c r="IT877" s="196"/>
      <c r="IU877" s="196"/>
      <c r="IV877" s="196"/>
      <c r="IW877" s="196"/>
      <c r="IX877" s="196"/>
      <c r="IY877" s="196"/>
      <c r="IZ877" s="196"/>
      <c r="JA877" s="196"/>
      <c r="JB877" s="196"/>
      <c r="JC877" s="196"/>
      <c r="JD877" s="196"/>
      <c r="JE877" s="196"/>
      <c r="JF877" s="196"/>
      <c r="JG877" s="196"/>
      <c r="JH877" s="196"/>
      <c r="JI877" s="196"/>
      <c r="JJ877" s="196"/>
      <c r="JK877" s="196"/>
      <c r="JL877" s="196"/>
      <c r="JM877" s="196"/>
      <c r="JN877" s="196"/>
      <c r="JO877" s="196"/>
      <c r="JP877" s="196"/>
      <c r="JQ877" s="196"/>
      <c r="JR877" s="196"/>
      <c r="JS877" s="196"/>
      <c r="JT877" s="196"/>
      <c r="JU877" s="196"/>
      <c r="JV877" s="196"/>
      <c r="JW877" s="196"/>
      <c r="JX877" s="196"/>
      <c r="JY877" s="196"/>
      <c r="JZ877" s="196"/>
      <c r="KA877" s="196"/>
      <c r="KB877" s="196"/>
      <c r="KC877" s="196"/>
      <c r="KD877" s="196"/>
      <c r="KE877" s="196"/>
      <c r="KF877" s="196"/>
      <c r="KG877" s="196"/>
      <c r="KH877" s="196"/>
      <c r="KI877" s="196"/>
      <c r="KJ877" s="196"/>
      <c r="KK877" s="196"/>
      <c r="KL877" s="196"/>
      <c r="KM877" s="196"/>
      <c r="KN877" s="196"/>
      <c r="KO877" s="196"/>
      <c r="KP877" s="196"/>
      <c r="KQ877" s="196"/>
      <c r="KR877" s="196"/>
      <c r="KS877" s="196"/>
      <c r="KT877" s="196"/>
      <c r="KU877" s="196"/>
      <c r="KV877" s="196"/>
      <c r="KW877" s="196"/>
      <c r="KX877" s="196"/>
      <c r="KY877" s="196"/>
      <c r="KZ877" s="196"/>
      <c r="LA877" s="196"/>
      <c r="LB877" s="196"/>
      <c r="LC877" s="196"/>
      <c r="LD877" s="196"/>
      <c r="LE877" s="196"/>
      <c r="LF877" s="196"/>
      <c r="LG877" s="196"/>
      <c r="LH877" s="196"/>
      <c r="LI877" s="196"/>
      <c r="LJ877" s="196"/>
      <c r="LK877" s="196"/>
      <c r="LL877" s="196"/>
      <c r="LM877" s="196"/>
      <c r="LN877" s="196"/>
      <c r="LO877" s="196"/>
      <c r="LP877" s="196"/>
      <c r="LQ877" s="196"/>
      <c r="LR877" s="196"/>
      <c r="LS877" s="196"/>
      <c r="LT877" s="196"/>
      <c r="LU877" s="196"/>
      <c r="LV877" s="196"/>
      <c r="LW877" s="196"/>
      <c r="LX877" s="196"/>
      <c r="LY877" s="196"/>
      <c r="LZ877" s="196"/>
      <c r="MA877" s="196"/>
      <c r="MB877" s="196"/>
      <c r="MC877" s="196"/>
      <c r="MD877" s="196"/>
      <c r="ME877" s="196"/>
      <c r="MF877" s="196"/>
      <c r="MG877" s="196"/>
      <c r="MH877" s="196"/>
      <c r="MI877" s="196"/>
      <c r="MJ877" s="196"/>
      <c r="MK877" s="196"/>
      <c r="ML877" s="196"/>
      <c r="MM877" s="196"/>
      <c r="MN877" s="196"/>
      <c r="MO877" s="196"/>
      <c r="MP877" s="196"/>
      <c r="MQ877" s="196"/>
      <c r="MR877" s="196"/>
      <c r="MS877" s="196"/>
      <c r="MT877" s="196"/>
      <c r="MU877" s="196"/>
      <c r="MV877" s="196"/>
      <c r="MW877" s="196"/>
      <c r="MX877" s="196"/>
      <c r="MY877" s="196"/>
      <c r="MZ877" s="196"/>
      <c r="NA877" s="196"/>
      <c r="NB877" s="196"/>
      <c r="NC877" s="196"/>
      <c r="ND877" s="196"/>
      <c r="NE877" s="196"/>
      <c r="NF877" s="196"/>
      <c r="NG877" s="196"/>
      <c r="NH877" s="196"/>
      <c r="NI877" s="196"/>
      <c r="NJ877" s="196"/>
      <c r="NK877" s="196"/>
      <c r="NL877" s="196"/>
      <c r="NM877" s="196"/>
      <c r="NN877" s="196"/>
      <c r="NO877" s="196"/>
      <c r="NP877" s="196"/>
      <c r="NQ877" s="196"/>
      <c r="NR877" s="196"/>
      <c r="NS877" s="196"/>
      <c r="NT877" s="196"/>
      <c r="NU877" s="196"/>
      <c r="NV877" s="196"/>
      <c r="NW877" s="196"/>
      <c r="NX877" s="196"/>
      <c r="NY877" s="196"/>
      <c r="NZ877" s="196"/>
      <c r="OA877" s="196"/>
      <c r="OB877" s="196"/>
      <c r="OC877" s="196"/>
      <c r="OD877" s="196"/>
      <c r="OE877" s="196"/>
      <c r="OF877" s="196"/>
      <c r="OG877" s="196"/>
      <c r="OH877" s="196"/>
      <c r="OI877" s="196"/>
      <c r="OJ877" s="196"/>
      <c r="OK877" s="196"/>
      <c r="OL877" s="196"/>
      <c r="AFC877" s="196"/>
      <c r="AFD877" s="196"/>
      <c r="AFE877" s="196"/>
      <c r="AFF877" s="196"/>
      <c r="AFG877" s="196"/>
      <c r="AFH877" s="196"/>
      <c r="AFI877" s="196"/>
      <c r="AFJ877" s="196"/>
      <c r="AFK877" s="196"/>
      <c r="AFL877" s="196"/>
      <c r="AFM877" s="196"/>
      <c r="AFN877" s="196"/>
      <c r="AFO877" s="196"/>
      <c r="AFP877" s="196"/>
      <c r="AFQ877" s="196"/>
      <c r="AFR877" s="196"/>
      <c r="AFS877" s="196"/>
      <c r="AFT877" s="196"/>
      <c r="AFU877" s="196"/>
      <c r="AFV877" s="196"/>
      <c r="AFW877" s="196"/>
      <c r="AFX877" s="196"/>
      <c r="AFY877" s="196"/>
      <c r="AFZ877" s="196"/>
      <c r="AGA877" s="196"/>
      <c r="AGB877" s="196"/>
      <c r="AGC877" s="196"/>
      <c r="AGD877" s="196"/>
      <c r="AGE877" s="196"/>
      <c r="AGF877" s="196"/>
      <c r="AGG877" s="196"/>
      <c r="AGH877" s="196"/>
      <c r="AGI877" s="196"/>
      <c r="AGJ877" s="196"/>
      <c r="AGK877" s="196"/>
      <c r="AGL877" s="196"/>
      <c r="AGM877" s="196"/>
      <c r="AGN877" s="196"/>
      <c r="AGO877" s="196"/>
      <c r="AGP877" s="196"/>
    </row>
    <row r="878" spans="1:874" ht="15.75" customHeight="1" x14ac:dyDescent="0.25">
      <c r="A878" s="196"/>
      <c r="B878" s="196"/>
      <c r="C878" s="196"/>
      <c r="D878" s="196"/>
      <c r="E878" s="196"/>
      <c r="F878" s="196"/>
      <c r="G878" s="196"/>
      <c r="H878" s="196"/>
      <c r="I878" s="196"/>
      <c r="J878" s="196"/>
      <c r="K878" s="196"/>
      <c r="L878" s="206"/>
      <c r="M878" s="196"/>
      <c r="N878" s="196"/>
      <c r="O878" s="196"/>
      <c r="P878" s="196"/>
      <c r="Q878" s="196"/>
      <c r="R878" s="196"/>
      <c r="S878" s="196"/>
      <c r="T878" s="196"/>
      <c r="U878" s="196"/>
      <c r="V878" s="196"/>
      <c r="W878" s="196"/>
      <c r="X878" s="196"/>
      <c r="Y878" s="196"/>
      <c r="Z878" s="196"/>
      <c r="AA878" s="196"/>
      <c r="AB878" s="196"/>
      <c r="AC878" s="196"/>
      <c r="AD878" s="196"/>
      <c r="AE878" s="196"/>
      <c r="AF878" s="196"/>
      <c r="AG878" s="196"/>
      <c r="AH878" s="196"/>
      <c r="AI878" s="196"/>
      <c r="AJ878" s="196"/>
      <c r="AK878" s="196"/>
      <c r="AL878" s="196"/>
      <c r="AM878" s="196"/>
      <c r="AN878" s="196"/>
      <c r="AO878" s="196"/>
      <c r="AP878" s="196"/>
      <c r="AQ878" s="196"/>
      <c r="AR878" s="196"/>
      <c r="AS878" s="196"/>
      <c r="AT878" s="196"/>
      <c r="AU878" s="196"/>
      <c r="AV878" s="196"/>
      <c r="AW878" s="196"/>
      <c r="AX878" s="196"/>
      <c r="AY878" s="196"/>
      <c r="AZ878" s="196"/>
      <c r="BA878" s="196"/>
      <c r="BB878" s="196"/>
      <c r="BC878" s="196"/>
      <c r="BD878" s="196"/>
      <c r="BE878" s="196"/>
      <c r="BF878" s="196"/>
      <c r="BG878" s="196"/>
      <c r="BH878" s="196"/>
      <c r="BI878" s="196"/>
      <c r="BJ878" s="196"/>
      <c r="BK878" s="196"/>
      <c r="BL878" s="196"/>
      <c r="BM878" s="196"/>
      <c r="BN878" s="196"/>
      <c r="BO878" s="196"/>
      <c r="BP878" s="196"/>
      <c r="BQ878" s="196"/>
      <c r="BR878" s="196"/>
      <c r="BS878" s="196"/>
      <c r="BT878" s="196"/>
      <c r="BU878" s="196"/>
      <c r="BV878" s="196"/>
      <c r="BW878" s="196"/>
      <c r="BX878" s="196"/>
      <c r="BY878" s="196"/>
      <c r="BZ878" s="196"/>
      <c r="CA878" s="196"/>
      <c r="CB878" s="196"/>
      <c r="CC878" s="196"/>
      <c r="CD878" s="196"/>
      <c r="CE878" s="196"/>
      <c r="CF878" s="196"/>
      <c r="CG878" s="196"/>
      <c r="CH878" s="196"/>
      <c r="CI878" s="196"/>
      <c r="CJ878" s="196"/>
      <c r="CK878" s="196"/>
      <c r="CL878" s="196"/>
      <c r="CM878" s="196"/>
      <c r="CN878" s="196"/>
      <c r="CO878" s="196"/>
      <c r="CP878" s="196"/>
      <c r="CQ878" s="196"/>
      <c r="CR878" s="196"/>
      <c r="CS878" s="196"/>
      <c r="CT878" s="196"/>
      <c r="CU878" s="196"/>
      <c r="CV878" s="196"/>
      <c r="CW878" s="196"/>
      <c r="CX878" s="196"/>
      <c r="CY878" s="196"/>
      <c r="CZ878" s="196"/>
      <c r="DA878" s="196"/>
      <c r="DB878" s="196"/>
      <c r="DC878" s="196"/>
      <c r="DD878" s="196"/>
      <c r="DE878" s="196"/>
      <c r="DF878" s="196"/>
      <c r="DG878" s="196"/>
      <c r="DH878" s="196"/>
      <c r="DI878" s="196"/>
      <c r="DJ878" s="196"/>
      <c r="DK878" s="196"/>
      <c r="DL878" s="196"/>
      <c r="DM878" s="196"/>
      <c r="DN878" s="196"/>
      <c r="DO878" s="196"/>
      <c r="DP878" s="196"/>
      <c r="DQ878" s="196"/>
      <c r="DR878" s="196"/>
      <c r="DS878" s="196"/>
      <c r="DT878" s="196"/>
      <c r="DU878" s="196"/>
      <c r="DV878" s="196"/>
      <c r="DW878" s="196"/>
      <c r="DX878" s="196"/>
      <c r="DY878" s="196"/>
      <c r="DZ878" s="196"/>
      <c r="EA878" s="196"/>
      <c r="EB878" s="196"/>
      <c r="EC878" s="196"/>
      <c r="ED878" s="196"/>
      <c r="EE878" s="196"/>
      <c r="EF878" s="196"/>
      <c r="EG878" s="196"/>
      <c r="EH878" s="196"/>
      <c r="EI878" s="196"/>
      <c r="EJ878" s="196"/>
      <c r="EK878" s="196"/>
      <c r="EL878" s="196"/>
      <c r="EM878" s="196"/>
      <c r="EN878" s="196"/>
      <c r="EO878" s="196"/>
      <c r="EP878" s="196"/>
      <c r="EQ878" s="196"/>
      <c r="ER878" s="196"/>
      <c r="ES878" s="196"/>
      <c r="ET878" s="196"/>
      <c r="EU878" s="196"/>
      <c r="EV878" s="196"/>
      <c r="EW878" s="196"/>
      <c r="EX878" s="196"/>
      <c r="EY878" s="196"/>
      <c r="EZ878" s="196"/>
      <c r="FA878" s="196"/>
      <c r="FB878" s="196"/>
      <c r="FC878" s="196"/>
      <c r="FD878" s="196"/>
      <c r="FE878" s="196"/>
      <c r="FF878" s="196"/>
      <c r="FG878" s="196"/>
      <c r="FH878" s="196"/>
      <c r="FI878" s="196"/>
      <c r="FJ878" s="196"/>
      <c r="FK878" s="196"/>
      <c r="FL878" s="196"/>
      <c r="FM878" s="196"/>
      <c r="FN878" s="196"/>
      <c r="FO878" s="196"/>
      <c r="FP878" s="196"/>
      <c r="FQ878" s="196"/>
      <c r="FR878" s="196"/>
      <c r="FS878" s="196"/>
      <c r="FT878" s="196"/>
      <c r="FU878" s="196"/>
      <c r="FV878" s="196"/>
      <c r="FW878" s="196"/>
      <c r="FX878" s="196"/>
      <c r="FY878" s="196"/>
      <c r="FZ878" s="196"/>
      <c r="GA878" s="196"/>
      <c r="GB878" s="196"/>
      <c r="GC878" s="196"/>
      <c r="GD878" s="196"/>
      <c r="GE878" s="196"/>
      <c r="GF878" s="196"/>
      <c r="GG878" s="196"/>
      <c r="GH878" s="196"/>
      <c r="GI878" s="196"/>
      <c r="GJ878" s="196"/>
      <c r="GK878" s="196"/>
      <c r="GL878" s="196"/>
      <c r="GM878" s="196"/>
      <c r="GN878" s="196"/>
      <c r="GO878" s="196"/>
      <c r="GP878" s="196"/>
      <c r="GQ878" s="196"/>
      <c r="GR878" s="196"/>
      <c r="GS878" s="196"/>
      <c r="GT878" s="196"/>
      <c r="GU878" s="196"/>
      <c r="GV878" s="196"/>
      <c r="GW878" s="196"/>
      <c r="GX878" s="196"/>
      <c r="GY878" s="196"/>
      <c r="GZ878" s="196"/>
      <c r="HA878" s="196"/>
      <c r="HB878" s="196"/>
      <c r="HC878" s="196"/>
      <c r="HD878" s="196"/>
      <c r="HE878" s="196"/>
      <c r="HF878" s="196"/>
      <c r="HG878" s="196"/>
      <c r="HH878" s="196"/>
      <c r="HI878" s="196"/>
      <c r="HJ878" s="196"/>
      <c r="HK878" s="196"/>
      <c r="HL878" s="196"/>
      <c r="HM878" s="196"/>
      <c r="HN878" s="196"/>
      <c r="HO878" s="196"/>
      <c r="HP878" s="196"/>
      <c r="HQ878" s="196"/>
      <c r="HR878" s="196"/>
      <c r="HS878" s="196"/>
      <c r="HT878" s="196"/>
      <c r="HU878" s="196"/>
      <c r="HV878" s="196"/>
      <c r="HW878" s="196"/>
      <c r="HX878" s="196"/>
      <c r="HY878" s="196"/>
      <c r="HZ878" s="196"/>
      <c r="IA878" s="196"/>
      <c r="IB878" s="196"/>
      <c r="IC878" s="196"/>
      <c r="ID878" s="196"/>
      <c r="IE878" s="196"/>
      <c r="IF878" s="196"/>
      <c r="IG878" s="196"/>
      <c r="IH878" s="196"/>
      <c r="II878" s="196"/>
      <c r="IJ878" s="196"/>
      <c r="IK878" s="196"/>
      <c r="IL878" s="196"/>
      <c r="IM878" s="196"/>
      <c r="IN878" s="196"/>
      <c r="IO878" s="196"/>
      <c r="IP878" s="196"/>
      <c r="IQ878" s="196"/>
      <c r="IR878" s="196"/>
      <c r="IS878" s="196"/>
      <c r="IT878" s="196"/>
      <c r="IU878" s="196"/>
      <c r="IV878" s="196"/>
      <c r="IW878" s="196"/>
      <c r="IX878" s="196"/>
      <c r="IY878" s="196"/>
      <c r="IZ878" s="196"/>
      <c r="JA878" s="196"/>
      <c r="JB878" s="196"/>
      <c r="JC878" s="196"/>
      <c r="JD878" s="196"/>
      <c r="JE878" s="196"/>
      <c r="JF878" s="196"/>
      <c r="JG878" s="196"/>
      <c r="JH878" s="196"/>
      <c r="JI878" s="196"/>
      <c r="JJ878" s="196"/>
      <c r="JK878" s="196"/>
      <c r="JL878" s="196"/>
      <c r="JM878" s="196"/>
      <c r="JN878" s="196"/>
      <c r="JO878" s="196"/>
      <c r="JP878" s="196"/>
      <c r="JQ878" s="196"/>
      <c r="JR878" s="196"/>
      <c r="JS878" s="196"/>
      <c r="JT878" s="196"/>
      <c r="JU878" s="196"/>
      <c r="JV878" s="196"/>
      <c r="JW878" s="196"/>
      <c r="JX878" s="196"/>
      <c r="JY878" s="196"/>
      <c r="JZ878" s="196"/>
      <c r="KA878" s="196"/>
      <c r="KB878" s="196"/>
      <c r="KC878" s="196"/>
      <c r="KD878" s="196"/>
      <c r="KE878" s="196"/>
      <c r="KF878" s="196"/>
      <c r="KG878" s="196"/>
      <c r="KH878" s="196"/>
      <c r="KI878" s="196"/>
      <c r="KJ878" s="196"/>
      <c r="KK878" s="196"/>
      <c r="KL878" s="196"/>
      <c r="KM878" s="196"/>
      <c r="KN878" s="196"/>
      <c r="KO878" s="196"/>
      <c r="KP878" s="196"/>
      <c r="KQ878" s="196"/>
      <c r="KR878" s="196"/>
      <c r="KS878" s="196"/>
      <c r="KT878" s="196"/>
      <c r="KU878" s="196"/>
      <c r="KV878" s="196"/>
      <c r="KW878" s="196"/>
      <c r="KX878" s="196"/>
      <c r="KY878" s="196"/>
      <c r="KZ878" s="196"/>
      <c r="LA878" s="196"/>
      <c r="LB878" s="196"/>
      <c r="LC878" s="196"/>
      <c r="LD878" s="196"/>
      <c r="LE878" s="196"/>
      <c r="LF878" s="196"/>
      <c r="LG878" s="196"/>
      <c r="LH878" s="196"/>
      <c r="LI878" s="196"/>
      <c r="LJ878" s="196"/>
      <c r="LK878" s="196"/>
      <c r="LL878" s="196"/>
      <c r="LM878" s="196"/>
      <c r="LN878" s="196"/>
      <c r="LO878" s="196"/>
      <c r="LP878" s="196"/>
      <c r="LQ878" s="196"/>
      <c r="LR878" s="196"/>
      <c r="LS878" s="196"/>
      <c r="LT878" s="196"/>
      <c r="LU878" s="196"/>
      <c r="LV878" s="196"/>
      <c r="LW878" s="196"/>
      <c r="LX878" s="196"/>
      <c r="LY878" s="196"/>
      <c r="LZ878" s="196"/>
      <c r="MA878" s="196"/>
      <c r="MB878" s="196"/>
      <c r="MC878" s="196"/>
      <c r="MD878" s="196"/>
      <c r="ME878" s="196"/>
      <c r="MF878" s="196"/>
      <c r="MG878" s="196"/>
      <c r="MH878" s="196"/>
      <c r="MI878" s="196"/>
      <c r="MJ878" s="196"/>
      <c r="MK878" s="196"/>
      <c r="ML878" s="196"/>
      <c r="MM878" s="196"/>
      <c r="MN878" s="196"/>
      <c r="MO878" s="196"/>
      <c r="MP878" s="196"/>
      <c r="MQ878" s="196"/>
      <c r="MR878" s="196"/>
      <c r="MS878" s="196"/>
      <c r="MT878" s="196"/>
      <c r="MU878" s="196"/>
      <c r="MV878" s="196"/>
      <c r="MW878" s="196"/>
      <c r="MX878" s="196"/>
      <c r="MY878" s="196"/>
      <c r="MZ878" s="196"/>
      <c r="NA878" s="196"/>
      <c r="NB878" s="196"/>
      <c r="NC878" s="196"/>
      <c r="ND878" s="196"/>
      <c r="NE878" s="196"/>
      <c r="NF878" s="196"/>
      <c r="NG878" s="196"/>
      <c r="NH878" s="196"/>
      <c r="NI878" s="196"/>
      <c r="NJ878" s="196"/>
      <c r="NK878" s="196"/>
      <c r="NL878" s="196"/>
      <c r="NM878" s="196"/>
      <c r="NN878" s="196"/>
      <c r="NO878" s="196"/>
      <c r="NP878" s="196"/>
      <c r="NQ878" s="196"/>
      <c r="NR878" s="196"/>
      <c r="NS878" s="196"/>
      <c r="NT878" s="196"/>
      <c r="NU878" s="196"/>
      <c r="NV878" s="196"/>
      <c r="NW878" s="196"/>
      <c r="NX878" s="196"/>
      <c r="NY878" s="196"/>
      <c r="NZ878" s="196"/>
      <c r="OA878" s="196"/>
      <c r="OB878" s="196"/>
      <c r="OC878" s="196"/>
      <c r="OD878" s="196"/>
      <c r="OE878" s="196"/>
      <c r="OF878" s="196"/>
      <c r="OG878" s="196"/>
      <c r="OH878" s="196"/>
      <c r="OI878" s="196"/>
      <c r="OJ878" s="196"/>
      <c r="OK878" s="196"/>
      <c r="OL878" s="196"/>
      <c r="AFC878" s="196"/>
      <c r="AFD878" s="196"/>
      <c r="AFE878" s="196"/>
      <c r="AFF878" s="196"/>
      <c r="AFG878" s="196"/>
      <c r="AFH878" s="196"/>
      <c r="AFI878" s="196"/>
      <c r="AFJ878" s="196"/>
      <c r="AFK878" s="196"/>
      <c r="AFL878" s="196"/>
      <c r="AFM878" s="196"/>
      <c r="AFN878" s="196"/>
      <c r="AFO878" s="196"/>
      <c r="AFP878" s="196"/>
      <c r="AFQ878" s="196"/>
      <c r="AFR878" s="196"/>
      <c r="AFS878" s="196"/>
      <c r="AFT878" s="196"/>
      <c r="AFU878" s="196"/>
      <c r="AFV878" s="196"/>
      <c r="AFW878" s="196"/>
      <c r="AFX878" s="196"/>
      <c r="AFY878" s="196"/>
      <c r="AFZ878" s="196"/>
      <c r="AGA878" s="196"/>
      <c r="AGB878" s="196"/>
      <c r="AGC878" s="196"/>
      <c r="AGD878" s="196"/>
      <c r="AGE878" s="196"/>
      <c r="AGF878" s="196"/>
      <c r="AGG878" s="196"/>
      <c r="AGH878" s="196"/>
      <c r="AGI878" s="196"/>
      <c r="AGJ878" s="196"/>
      <c r="AGK878" s="196"/>
      <c r="AGL878" s="196"/>
      <c r="AGM878" s="196"/>
      <c r="AGN878" s="196"/>
      <c r="AGO878" s="196"/>
      <c r="AGP878" s="196"/>
    </row>
    <row r="879" spans="1:874" ht="15.75" customHeight="1" x14ac:dyDescent="0.25">
      <c r="A879" s="196"/>
      <c r="B879" s="196"/>
      <c r="C879" s="196"/>
      <c r="D879" s="196"/>
      <c r="E879" s="196"/>
      <c r="F879" s="196"/>
      <c r="G879" s="196"/>
      <c r="H879" s="196"/>
      <c r="I879" s="196"/>
      <c r="J879" s="196"/>
      <c r="K879" s="196"/>
      <c r="L879" s="206"/>
      <c r="M879" s="196"/>
      <c r="N879" s="196"/>
      <c r="O879" s="196"/>
      <c r="P879" s="196"/>
      <c r="Q879" s="196"/>
      <c r="R879" s="196"/>
      <c r="S879" s="196"/>
      <c r="T879" s="196"/>
      <c r="U879" s="196"/>
      <c r="V879" s="196"/>
      <c r="W879" s="196"/>
      <c r="X879" s="196"/>
      <c r="Y879" s="196"/>
      <c r="Z879" s="196"/>
      <c r="AA879" s="196"/>
      <c r="AB879" s="196"/>
      <c r="AC879" s="196"/>
      <c r="AD879" s="196"/>
      <c r="AE879" s="196"/>
      <c r="AF879" s="196"/>
      <c r="AG879" s="196"/>
      <c r="AH879" s="196"/>
      <c r="AI879" s="196"/>
      <c r="AJ879" s="196"/>
      <c r="AK879" s="196"/>
      <c r="AL879" s="196"/>
      <c r="AM879" s="196"/>
      <c r="AN879" s="196"/>
      <c r="AO879" s="196"/>
      <c r="AP879" s="196"/>
      <c r="AQ879" s="196"/>
      <c r="AR879" s="196"/>
      <c r="AS879" s="196"/>
      <c r="AT879" s="196"/>
      <c r="AU879" s="196"/>
      <c r="AV879" s="196"/>
      <c r="AW879" s="196"/>
      <c r="AX879" s="196"/>
      <c r="AY879" s="196"/>
      <c r="AZ879" s="196"/>
      <c r="BA879" s="196"/>
      <c r="BB879" s="196"/>
      <c r="BC879" s="196"/>
      <c r="BD879" s="196"/>
      <c r="BE879" s="196"/>
      <c r="BF879" s="196"/>
      <c r="BG879" s="196"/>
      <c r="BH879" s="196"/>
      <c r="BI879" s="196"/>
      <c r="BJ879" s="196"/>
      <c r="BK879" s="196"/>
      <c r="BL879" s="196"/>
      <c r="BM879" s="196"/>
      <c r="BN879" s="196"/>
      <c r="BO879" s="196"/>
      <c r="BP879" s="196"/>
      <c r="BQ879" s="196"/>
      <c r="BR879" s="196"/>
      <c r="BS879" s="196"/>
      <c r="BT879" s="196"/>
      <c r="BU879" s="196"/>
      <c r="BV879" s="196"/>
      <c r="BW879" s="196"/>
      <c r="BX879" s="196"/>
      <c r="BY879" s="196"/>
      <c r="BZ879" s="196"/>
      <c r="CA879" s="196"/>
      <c r="CB879" s="196"/>
      <c r="CC879" s="196"/>
      <c r="CD879" s="196"/>
      <c r="CE879" s="196"/>
      <c r="CF879" s="196"/>
      <c r="CG879" s="196"/>
      <c r="CH879" s="196"/>
      <c r="CI879" s="196"/>
      <c r="CJ879" s="196"/>
      <c r="CK879" s="196"/>
      <c r="CL879" s="196"/>
      <c r="CM879" s="196"/>
      <c r="CN879" s="196"/>
      <c r="CO879" s="196"/>
      <c r="CP879" s="196"/>
      <c r="CQ879" s="196"/>
      <c r="CR879" s="196"/>
      <c r="CS879" s="196"/>
      <c r="CT879" s="196"/>
      <c r="CU879" s="196"/>
      <c r="CV879" s="196"/>
      <c r="CW879" s="196"/>
      <c r="CX879" s="196"/>
      <c r="CY879" s="196"/>
      <c r="CZ879" s="196"/>
      <c r="DA879" s="196"/>
      <c r="DB879" s="196"/>
      <c r="DC879" s="196"/>
      <c r="DD879" s="196"/>
      <c r="DE879" s="196"/>
      <c r="DF879" s="196"/>
      <c r="DG879" s="196"/>
      <c r="DH879" s="196"/>
      <c r="DI879" s="196"/>
      <c r="DJ879" s="196"/>
      <c r="DK879" s="196"/>
      <c r="DL879" s="196"/>
      <c r="DM879" s="196"/>
      <c r="DN879" s="196"/>
      <c r="DO879" s="196"/>
      <c r="DP879" s="196"/>
      <c r="DQ879" s="196"/>
      <c r="DR879" s="196"/>
      <c r="DS879" s="196"/>
      <c r="DT879" s="196"/>
      <c r="DU879" s="196"/>
      <c r="DV879" s="196"/>
      <c r="DW879" s="196"/>
      <c r="DX879" s="196"/>
      <c r="DY879" s="196"/>
      <c r="DZ879" s="196"/>
      <c r="EA879" s="196"/>
      <c r="EB879" s="196"/>
      <c r="EC879" s="196"/>
      <c r="ED879" s="196"/>
      <c r="EE879" s="196"/>
      <c r="EF879" s="196"/>
      <c r="EG879" s="196"/>
      <c r="EH879" s="196"/>
      <c r="EI879" s="196"/>
      <c r="EJ879" s="196"/>
      <c r="EK879" s="196"/>
      <c r="EL879" s="196"/>
      <c r="EM879" s="196"/>
      <c r="EN879" s="196"/>
      <c r="EO879" s="196"/>
      <c r="EP879" s="196"/>
      <c r="EQ879" s="196"/>
      <c r="ER879" s="196"/>
      <c r="ES879" s="196"/>
      <c r="ET879" s="196"/>
      <c r="EU879" s="196"/>
      <c r="EV879" s="196"/>
      <c r="EW879" s="196"/>
      <c r="EX879" s="196"/>
      <c r="EY879" s="196"/>
      <c r="EZ879" s="196"/>
      <c r="FA879" s="196"/>
      <c r="FB879" s="196"/>
      <c r="FC879" s="196"/>
      <c r="FD879" s="196"/>
      <c r="FE879" s="196"/>
      <c r="FF879" s="196"/>
      <c r="FG879" s="196"/>
      <c r="FH879" s="196"/>
      <c r="FI879" s="196"/>
      <c r="FJ879" s="196"/>
      <c r="FK879" s="196"/>
      <c r="FL879" s="196"/>
      <c r="FM879" s="196"/>
      <c r="FN879" s="196"/>
      <c r="FO879" s="196"/>
      <c r="FP879" s="196"/>
      <c r="FQ879" s="196"/>
      <c r="FR879" s="196"/>
      <c r="FS879" s="196"/>
      <c r="FT879" s="196"/>
      <c r="FU879" s="196"/>
      <c r="FV879" s="196"/>
      <c r="FW879" s="196"/>
      <c r="FX879" s="196"/>
      <c r="FY879" s="196"/>
      <c r="FZ879" s="196"/>
      <c r="GA879" s="196"/>
      <c r="GB879" s="196"/>
      <c r="GC879" s="196"/>
      <c r="GD879" s="196"/>
      <c r="GE879" s="196"/>
      <c r="GF879" s="196"/>
      <c r="GG879" s="196"/>
      <c r="GH879" s="196"/>
      <c r="GI879" s="196"/>
      <c r="GJ879" s="196"/>
      <c r="GK879" s="196"/>
      <c r="GL879" s="196"/>
      <c r="GM879" s="196"/>
      <c r="GN879" s="196"/>
      <c r="GO879" s="196"/>
      <c r="GP879" s="196"/>
      <c r="GQ879" s="196"/>
      <c r="GR879" s="196"/>
      <c r="GS879" s="196"/>
      <c r="GT879" s="196"/>
      <c r="GU879" s="196"/>
      <c r="GV879" s="196"/>
      <c r="GW879" s="196"/>
      <c r="GX879" s="196"/>
      <c r="GY879" s="196"/>
      <c r="GZ879" s="196"/>
      <c r="HA879" s="196"/>
      <c r="HB879" s="196"/>
      <c r="HC879" s="196"/>
      <c r="HD879" s="196"/>
      <c r="HE879" s="196"/>
      <c r="HF879" s="196"/>
      <c r="HG879" s="196"/>
      <c r="HH879" s="196"/>
      <c r="HI879" s="196"/>
      <c r="HJ879" s="196"/>
      <c r="HK879" s="196"/>
      <c r="HL879" s="196"/>
      <c r="HM879" s="196"/>
      <c r="HN879" s="196"/>
      <c r="HO879" s="196"/>
      <c r="HP879" s="196"/>
      <c r="HQ879" s="196"/>
      <c r="HR879" s="196"/>
      <c r="HS879" s="196"/>
      <c r="HT879" s="196"/>
      <c r="HU879" s="196"/>
      <c r="HV879" s="196"/>
      <c r="HW879" s="196"/>
      <c r="HX879" s="196"/>
      <c r="HY879" s="196"/>
      <c r="HZ879" s="196"/>
      <c r="IA879" s="196"/>
      <c r="IB879" s="196"/>
      <c r="IC879" s="196"/>
      <c r="ID879" s="196"/>
      <c r="IE879" s="196"/>
      <c r="IF879" s="196"/>
      <c r="IG879" s="196"/>
      <c r="IH879" s="196"/>
      <c r="II879" s="196"/>
      <c r="IJ879" s="196"/>
      <c r="IK879" s="196"/>
      <c r="IL879" s="196"/>
      <c r="IM879" s="196"/>
      <c r="IN879" s="196"/>
      <c r="IO879" s="196"/>
      <c r="IP879" s="196"/>
      <c r="IQ879" s="196"/>
      <c r="IR879" s="196"/>
      <c r="IS879" s="196"/>
      <c r="IT879" s="196"/>
      <c r="IU879" s="196"/>
      <c r="IV879" s="196"/>
      <c r="IW879" s="196"/>
      <c r="IX879" s="196"/>
      <c r="IY879" s="196"/>
      <c r="IZ879" s="196"/>
      <c r="JA879" s="196"/>
      <c r="JB879" s="196"/>
      <c r="JC879" s="196"/>
      <c r="JD879" s="196"/>
      <c r="JE879" s="196"/>
      <c r="JF879" s="196"/>
      <c r="JG879" s="196"/>
      <c r="JH879" s="196"/>
      <c r="JI879" s="196"/>
      <c r="JJ879" s="196"/>
      <c r="JK879" s="196"/>
      <c r="JL879" s="196"/>
      <c r="JM879" s="196"/>
      <c r="JN879" s="196"/>
      <c r="JO879" s="196"/>
      <c r="JP879" s="196"/>
      <c r="JQ879" s="196"/>
      <c r="JR879" s="196"/>
      <c r="JS879" s="196"/>
      <c r="JT879" s="196"/>
      <c r="JU879" s="196"/>
      <c r="JV879" s="196"/>
      <c r="JW879" s="196"/>
      <c r="JX879" s="196"/>
      <c r="JY879" s="196"/>
      <c r="JZ879" s="196"/>
      <c r="KA879" s="196"/>
      <c r="KB879" s="196"/>
      <c r="KC879" s="196"/>
      <c r="KD879" s="196"/>
      <c r="KE879" s="196"/>
      <c r="KF879" s="196"/>
      <c r="KG879" s="196"/>
      <c r="KH879" s="196"/>
      <c r="KI879" s="196"/>
      <c r="KJ879" s="196"/>
      <c r="KK879" s="196"/>
      <c r="KL879" s="196"/>
      <c r="KM879" s="196"/>
      <c r="KN879" s="196"/>
      <c r="KO879" s="196"/>
      <c r="KP879" s="196"/>
      <c r="KQ879" s="196"/>
      <c r="KR879" s="196"/>
      <c r="KS879" s="196"/>
      <c r="KT879" s="196"/>
      <c r="KU879" s="196"/>
      <c r="KV879" s="196"/>
      <c r="KW879" s="196"/>
      <c r="KX879" s="196"/>
      <c r="KY879" s="196"/>
      <c r="KZ879" s="196"/>
      <c r="LA879" s="196"/>
      <c r="LB879" s="196"/>
      <c r="LC879" s="196"/>
      <c r="LD879" s="196"/>
      <c r="LE879" s="196"/>
      <c r="LF879" s="196"/>
      <c r="LG879" s="196"/>
      <c r="LH879" s="196"/>
      <c r="LI879" s="196"/>
      <c r="LJ879" s="196"/>
      <c r="LK879" s="196"/>
      <c r="LL879" s="196"/>
      <c r="LM879" s="196"/>
      <c r="LN879" s="196"/>
      <c r="LO879" s="196"/>
      <c r="LP879" s="196"/>
      <c r="LQ879" s="196"/>
      <c r="LR879" s="196"/>
      <c r="LS879" s="196"/>
      <c r="LT879" s="196"/>
      <c r="LU879" s="196"/>
      <c r="LV879" s="196"/>
      <c r="LW879" s="196"/>
      <c r="LX879" s="196"/>
      <c r="LY879" s="196"/>
      <c r="LZ879" s="196"/>
      <c r="MA879" s="196"/>
      <c r="MB879" s="196"/>
      <c r="MC879" s="196"/>
      <c r="MD879" s="196"/>
      <c r="ME879" s="196"/>
      <c r="MF879" s="196"/>
      <c r="MG879" s="196"/>
      <c r="MH879" s="196"/>
      <c r="MI879" s="196"/>
      <c r="MJ879" s="196"/>
      <c r="MK879" s="196"/>
      <c r="ML879" s="196"/>
      <c r="MM879" s="196"/>
      <c r="MN879" s="196"/>
      <c r="MO879" s="196"/>
      <c r="MP879" s="196"/>
      <c r="MQ879" s="196"/>
      <c r="MR879" s="196"/>
      <c r="MS879" s="196"/>
      <c r="MT879" s="196"/>
      <c r="MU879" s="196"/>
      <c r="MV879" s="196"/>
      <c r="MW879" s="196"/>
      <c r="MX879" s="196"/>
      <c r="MY879" s="196"/>
      <c r="MZ879" s="196"/>
      <c r="NA879" s="196"/>
      <c r="NB879" s="196"/>
      <c r="NC879" s="196"/>
      <c r="ND879" s="196"/>
      <c r="NE879" s="196"/>
      <c r="NF879" s="196"/>
      <c r="NG879" s="196"/>
      <c r="NH879" s="196"/>
      <c r="NI879" s="196"/>
      <c r="NJ879" s="196"/>
      <c r="NK879" s="196"/>
      <c r="NL879" s="196"/>
      <c r="NM879" s="196"/>
      <c r="NN879" s="196"/>
      <c r="NO879" s="196"/>
      <c r="NP879" s="196"/>
      <c r="NQ879" s="196"/>
      <c r="NR879" s="196"/>
      <c r="NS879" s="196"/>
      <c r="NT879" s="196"/>
      <c r="NU879" s="196"/>
      <c r="NV879" s="196"/>
      <c r="NW879" s="196"/>
      <c r="NX879" s="196"/>
      <c r="NY879" s="196"/>
      <c r="NZ879" s="196"/>
      <c r="OA879" s="196"/>
      <c r="OB879" s="196"/>
      <c r="OC879" s="196"/>
      <c r="OD879" s="196"/>
      <c r="OE879" s="196"/>
      <c r="OF879" s="196"/>
      <c r="OG879" s="196"/>
      <c r="OH879" s="196"/>
      <c r="OI879" s="196"/>
      <c r="OJ879" s="196"/>
      <c r="OK879" s="196"/>
      <c r="OL879" s="196"/>
      <c r="AFC879" s="196"/>
      <c r="AFD879" s="196"/>
      <c r="AFE879" s="196"/>
      <c r="AFF879" s="196"/>
      <c r="AFG879" s="196"/>
      <c r="AFH879" s="196"/>
      <c r="AFI879" s="196"/>
      <c r="AFJ879" s="196"/>
      <c r="AFK879" s="196"/>
      <c r="AFL879" s="196"/>
      <c r="AFM879" s="196"/>
      <c r="AFN879" s="196"/>
      <c r="AFO879" s="196"/>
      <c r="AFP879" s="196"/>
      <c r="AFQ879" s="196"/>
      <c r="AFR879" s="196"/>
      <c r="AFS879" s="196"/>
      <c r="AFT879" s="196"/>
      <c r="AFU879" s="196"/>
      <c r="AFV879" s="196"/>
      <c r="AFW879" s="196"/>
      <c r="AFX879" s="196"/>
      <c r="AFY879" s="196"/>
      <c r="AFZ879" s="196"/>
      <c r="AGA879" s="196"/>
      <c r="AGB879" s="196"/>
      <c r="AGC879" s="196"/>
      <c r="AGD879" s="196"/>
      <c r="AGE879" s="196"/>
      <c r="AGF879" s="196"/>
      <c r="AGG879" s="196"/>
      <c r="AGH879" s="196"/>
      <c r="AGI879" s="196"/>
      <c r="AGJ879" s="196"/>
      <c r="AGK879" s="196"/>
      <c r="AGL879" s="196"/>
      <c r="AGM879" s="196"/>
      <c r="AGN879" s="196"/>
      <c r="AGO879" s="196"/>
      <c r="AGP879" s="196"/>
    </row>
    <row r="880" spans="1:874" ht="15.75" customHeight="1" x14ac:dyDescent="0.25">
      <c r="A880" s="196"/>
      <c r="B880" s="196"/>
      <c r="C880" s="196"/>
      <c r="D880" s="196"/>
      <c r="E880" s="196"/>
      <c r="F880" s="196"/>
      <c r="G880" s="196"/>
      <c r="H880" s="196"/>
      <c r="I880" s="196"/>
      <c r="J880" s="196"/>
      <c r="K880" s="196"/>
      <c r="L880" s="206"/>
      <c r="M880" s="196"/>
      <c r="N880" s="196"/>
      <c r="O880" s="196"/>
      <c r="P880" s="196"/>
      <c r="Q880" s="196"/>
      <c r="R880" s="196"/>
      <c r="S880" s="196"/>
      <c r="T880" s="196"/>
      <c r="U880" s="196"/>
      <c r="V880" s="196"/>
      <c r="W880" s="196"/>
      <c r="X880" s="196"/>
      <c r="Y880" s="196"/>
      <c r="Z880" s="196"/>
      <c r="AA880" s="196"/>
      <c r="AB880" s="196"/>
      <c r="AC880" s="196"/>
      <c r="AD880" s="196"/>
      <c r="AE880" s="196"/>
      <c r="AF880" s="196"/>
      <c r="AG880" s="196"/>
      <c r="AH880" s="196"/>
      <c r="AI880" s="196"/>
      <c r="AJ880" s="196"/>
      <c r="AK880" s="196"/>
      <c r="AL880" s="196"/>
      <c r="AM880" s="196"/>
      <c r="AN880" s="196"/>
      <c r="AO880" s="196"/>
      <c r="AP880" s="196"/>
      <c r="AQ880" s="196"/>
      <c r="AR880" s="196"/>
      <c r="AS880" s="196"/>
      <c r="AT880" s="196"/>
      <c r="AU880" s="196"/>
      <c r="AV880" s="196"/>
      <c r="AW880" s="196"/>
      <c r="AX880" s="196"/>
      <c r="AY880" s="196"/>
      <c r="AZ880" s="196"/>
      <c r="BA880" s="196"/>
      <c r="BB880" s="196"/>
      <c r="BC880" s="196"/>
      <c r="BD880" s="196"/>
      <c r="BE880" s="196"/>
      <c r="BF880" s="196"/>
      <c r="BG880" s="196"/>
      <c r="BH880" s="196"/>
      <c r="BI880" s="196"/>
      <c r="BJ880" s="196"/>
      <c r="BK880" s="196"/>
      <c r="BL880" s="196"/>
      <c r="BM880" s="196"/>
      <c r="BN880" s="196"/>
      <c r="BO880" s="196"/>
      <c r="BP880" s="196"/>
      <c r="BQ880" s="196"/>
      <c r="BR880" s="196"/>
      <c r="BS880" s="196"/>
      <c r="BT880" s="196"/>
      <c r="BU880" s="196"/>
      <c r="BV880" s="196"/>
      <c r="BW880" s="196"/>
      <c r="BX880" s="196"/>
      <c r="BY880" s="196"/>
      <c r="BZ880" s="196"/>
      <c r="CA880" s="196"/>
      <c r="CB880" s="196"/>
      <c r="CC880" s="196"/>
      <c r="CD880" s="196"/>
      <c r="CE880" s="196"/>
      <c r="CF880" s="196"/>
      <c r="CG880" s="196"/>
      <c r="CH880" s="196"/>
      <c r="CI880" s="196"/>
      <c r="CJ880" s="196"/>
      <c r="CK880" s="196"/>
      <c r="CL880" s="196"/>
      <c r="CM880" s="196"/>
      <c r="CN880" s="196"/>
      <c r="CO880" s="196"/>
      <c r="CP880" s="196"/>
      <c r="CQ880" s="196"/>
      <c r="CR880" s="196"/>
      <c r="CS880" s="196"/>
      <c r="CT880" s="196"/>
      <c r="CU880" s="196"/>
      <c r="CV880" s="196"/>
      <c r="CW880" s="196"/>
      <c r="CX880" s="196"/>
      <c r="CY880" s="196"/>
      <c r="CZ880" s="196"/>
      <c r="DA880" s="196"/>
      <c r="DB880" s="196"/>
      <c r="DC880" s="196"/>
      <c r="DD880" s="196"/>
      <c r="DE880" s="196"/>
      <c r="DF880" s="196"/>
      <c r="DG880" s="196"/>
      <c r="DH880" s="196"/>
      <c r="DI880" s="196"/>
      <c r="DJ880" s="196"/>
      <c r="DK880" s="196"/>
      <c r="DL880" s="196"/>
      <c r="DM880" s="196"/>
      <c r="DN880" s="196"/>
      <c r="DO880" s="196"/>
      <c r="DP880" s="196"/>
      <c r="DQ880" s="196"/>
      <c r="DR880" s="196"/>
      <c r="DS880" s="196"/>
      <c r="DT880" s="196"/>
      <c r="DU880" s="196"/>
      <c r="DV880" s="196"/>
      <c r="DW880" s="196"/>
      <c r="DX880" s="196"/>
      <c r="DY880" s="196"/>
      <c r="DZ880" s="196"/>
      <c r="EA880" s="196"/>
      <c r="EB880" s="196"/>
      <c r="EC880" s="196"/>
      <c r="ED880" s="196"/>
      <c r="EE880" s="196"/>
      <c r="EF880" s="196"/>
      <c r="EG880" s="196"/>
      <c r="EH880" s="196"/>
      <c r="EI880" s="196"/>
      <c r="EJ880" s="196"/>
      <c r="EK880" s="196"/>
      <c r="EL880" s="196"/>
      <c r="EM880" s="196"/>
      <c r="EN880" s="196"/>
      <c r="EO880" s="196"/>
      <c r="EP880" s="196"/>
      <c r="EQ880" s="196"/>
      <c r="ER880" s="196"/>
      <c r="ES880" s="196"/>
      <c r="ET880" s="196"/>
      <c r="EU880" s="196"/>
      <c r="EV880" s="196"/>
      <c r="EW880" s="196"/>
      <c r="EX880" s="196"/>
      <c r="EY880" s="196"/>
      <c r="EZ880" s="196"/>
      <c r="FA880" s="196"/>
      <c r="FB880" s="196"/>
      <c r="FC880" s="196"/>
      <c r="FD880" s="196"/>
      <c r="FE880" s="196"/>
      <c r="FF880" s="196"/>
      <c r="FG880" s="196"/>
      <c r="FH880" s="196"/>
      <c r="FI880" s="196"/>
      <c r="FJ880" s="196"/>
      <c r="FK880" s="196"/>
      <c r="FL880" s="196"/>
      <c r="FM880" s="196"/>
      <c r="FN880" s="196"/>
      <c r="FO880" s="196"/>
      <c r="FP880" s="196"/>
      <c r="FQ880" s="196"/>
      <c r="FR880" s="196"/>
      <c r="FS880" s="196"/>
      <c r="FT880" s="196"/>
      <c r="FU880" s="196"/>
      <c r="FV880" s="196"/>
      <c r="FW880" s="196"/>
      <c r="FX880" s="196"/>
      <c r="FY880" s="196"/>
      <c r="FZ880" s="196"/>
      <c r="GA880" s="196"/>
      <c r="GB880" s="196"/>
      <c r="GC880" s="196"/>
      <c r="GD880" s="196"/>
      <c r="GE880" s="196"/>
      <c r="GF880" s="196"/>
      <c r="GG880" s="196"/>
      <c r="GH880" s="196"/>
      <c r="GI880" s="196"/>
      <c r="GJ880" s="196"/>
      <c r="GK880" s="196"/>
      <c r="GL880" s="196"/>
      <c r="GM880" s="196"/>
      <c r="GN880" s="196"/>
      <c r="GO880" s="196"/>
      <c r="GP880" s="196"/>
      <c r="GQ880" s="196"/>
      <c r="GR880" s="196"/>
      <c r="GS880" s="196"/>
      <c r="GT880" s="196"/>
      <c r="GU880" s="196"/>
      <c r="GV880" s="196"/>
      <c r="GW880" s="196"/>
      <c r="GX880" s="196"/>
      <c r="GY880" s="196"/>
      <c r="GZ880" s="196"/>
      <c r="HA880" s="196"/>
      <c r="HB880" s="196"/>
      <c r="HC880" s="196"/>
      <c r="HD880" s="196"/>
      <c r="HE880" s="196"/>
      <c r="HF880" s="196"/>
      <c r="HG880" s="196"/>
      <c r="HH880" s="196"/>
      <c r="HI880" s="196"/>
      <c r="HJ880" s="196"/>
      <c r="HK880" s="196"/>
      <c r="HL880" s="196"/>
      <c r="HM880" s="196"/>
      <c r="HN880" s="196"/>
      <c r="HO880" s="196"/>
      <c r="HP880" s="196"/>
      <c r="HQ880" s="196"/>
      <c r="HR880" s="196"/>
      <c r="HS880" s="196"/>
      <c r="HT880" s="196"/>
      <c r="HU880" s="196"/>
      <c r="HV880" s="196"/>
      <c r="HW880" s="196"/>
      <c r="HX880" s="196"/>
      <c r="HY880" s="196"/>
      <c r="HZ880" s="196"/>
      <c r="IA880" s="196"/>
      <c r="IB880" s="196"/>
      <c r="IC880" s="196"/>
      <c r="ID880" s="196"/>
      <c r="IE880" s="196"/>
      <c r="IF880" s="196"/>
      <c r="IG880" s="196"/>
      <c r="IH880" s="196"/>
      <c r="II880" s="196"/>
      <c r="IJ880" s="196"/>
      <c r="IK880" s="196"/>
      <c r="IL880" s="196"/>
      <c r="IM880" s="196"/>
      <c r="IN880" s="196"/>
      <c r="IO880" s="196"/>
      <c r="IP880" s="196"/>
      <c r="IQ880" s="196"/>
      <c r="IR880" s="196"/>
      <c r="IS880" s="196"/>
      <c r="IT880" s="196"/>
      <c r="IU880" s="196"/>
      <c r="IV880" s="196"/>
      <c r="IW880" s="196"/>
      <c r="IX880" s="196"/>
      <c r="IY880" s="196"/>
      <c r="IZ880" s="196"/>
      <c r="JA880" s="196"/>
      <c r="JB880" s="196"/>
      <c r="JC880" s="196"/>
      <c r="JD880" s="196"/>
      <c r="JE880" s="196"/>
      <c r="JF880" s="196"/>
      <c r="JG880" s="196"/>
      <c r="JH880" s="196"/>
      <c r="JI880" s="196"/>
      <c r="JJ880" s="196"/>
      <c r="JK880" s="196"/>
      <c r="JL880" s="196"/>
      <c r="JM880" s="196"/>
      <c r="JN880" s="196"/>
      <c r="JO880" s="196"/>
      <c r="JP880" s="196"/>
      <c r="JQ880" s="196"/>
      <c r="JR880" s="196"/>
      <c r="JS880" s="196"/>
      <c r="JT880" s="196"/>
      <c r="JU880" s="196"/>
      <c r="JV880" s="196"/>
      <c r="JW880" s="196"/>
      <c r="JX880" s="196"/>
      <c r="JY880" s="196"/>
      <c r="JZ880" s="196"/>
      <c r="KA880" s="196"/>
      <c r="KB880" s="196"/>
      <c r="KC880" s="196"/>
      <c r="KD880" s="196"/>
      <c r="KE880" s="196"/>
      <c r="KF880" s="196"/>
      <c r="KG880" s="196"/>
      <c r="KH880" s="196"/>
      <c r="KI880" s="196"/>
      <c r="KJ880" s="196"/>
      <c r="KK880" s="196"/>
      <c r="KL880" s="196"/>
      <c r="KM880" s="196"/>
      <c r="KN880" s="196"/>
      <c r="KO880" s="196"/>
      <c r="KP880" s="196"/>
      <c r="KQ880" s="196"/>
      <c r="KR880" s="196"/>
      <c r="KS880" s="196"/>
      <c r="KT880" s="196"/>
      <c r="KU880" s="196"/>
      <c r="KV880" s="196"/>
      <c r="KW880" s="196"/>
      <c r="KX880" s="196"/>
      <c r="KY880" s="196"/>
      <c r="KZ880" s="196"/>
      <c r="LA880" s="196"/>
      <c r="LB880" s="196"/>
      <c r="LC880" s="196"/>
      <c r="LD880" s="196"/>
      <c r="LE880" s="196"/>
      <c r="LF880" s="196"/>
      <c r="LG880" s="196"/>
      <c r="LH880" s="196"/>
      <c r="LI880" s="196"/>
      <c r="LJ880" s="196"/>
      <c r="LK880" s="196"/>
      <c r="LL880" s="196"/>
      <c r="LM880" s="196"/>
      <c r="LN880" s="196"/>
      <c r="LO880" s="196"/>
      <c r="LP880" s="196"/>
      <c r="LQ880" s="196"/>
      <c r="LR880" s="196"/>
      <c r="LS880" s="196"/>
      <c r="LT880" s="196"/>
      <c r="LU880" s="196"/>
      <c r="LV880" s="196"/>
      <c r="LW880" s="196"/>
      <c r="LX880" s="196"/>
      <c r="LY880" s="196"/>
      <c r="LZ880" s="196"/>
      <c r="MA880" s="196"/>
      <c r="MB880" s="196"/>
      <c r="MC880" s="196"/>
      <c r="MD880" s="196"/>
      <c r="ME880" s="196"/>
      <c r="MF880" s="196"/>
      <c r="MG880" s="196"/>
      <c r="MH880" s="196"/>
      <c r="MI880" s="196"/>
      <c r="MJ880" s="196"/>
      <c r="MK880" s="196"/>
      <c r="ML880" s="196"/>
      <c r="MM880" s="196"/>
      <c r="MN880" s="196"/>
      <c r="MO880" s="196"/>
      <c r="MP880" s="196"/>
      <c r="MQ880" s="196"/>
      <c r="MR880" s="196"/>
      <c r="MS880" s="196"/>
      <c r="MT880" s="196"/>
      <c r="MU880" s="196"/>
      <c r="MV880" s="196"/>
      <c r="MW880" s="196"/>
      <c r="MX880" s="196"/>
      <c r="MY880" s="196"/>
      <c r="MZ880" s="196"/>
      <c r="NA880" s="196"/>
      <c r="NB880" s="196"/>
      <c r="NC880" s="196"/>
      <c r="ND880" s="196"/>
      <c r="NE880" s="196"/>
      <c r="NF880" s="196"/>
      <c r="NG880" s="196"/>
      <c r="NH880" s="196"/>
      <c r="NI880" s="196"/>
      <c r="NJ880" s="196"/>
      <c r="NK880" s="196"/>
      <c r="NL880" s="196"/>
      <c r="NM880" s="196"/>
      <c r="NN880" s="196"/>
      <c r="NO880" s="196"/>
      <c r="NP880" s="196"/>
      <c r="NQ880" s="196"/>
      <c r="NR880" s="196"/>
      <c r="NS880" s="196"/>
      <c r="NT880" s="196"/>
      <c r="NU880" s="196"/>
      <c r="NV880" s="196"/>
      <c r="NW880" s="196"/>
      <c r="NX880" s="196"/>
      <c r="NY880" s="196"/>
      <c r="NZ880" s="196"/>
      <c r="OA880" s="196"/>
      <c r="OB880" s="196"/>
      <c r="OC880" s="196"/>
      <c r="OD880" s="196"/>
      <c r="OE880" s="196"/>
      <c r="OF880" s="196"/>
      <c r="OG880" s="196"/>
      <c r="OH880" s="196"/>
      <c r="OI880" s="196"/>
      <c r="OJ880" s="196"/>
      <c r="OK880" s="196"/>
      <c r="OL880" s="196"/>
      <c r="AFC880" s="196"/>
      <c r="AFD880" s="196"/>
      <c r="AFE880" s="196"/>
      <c r="AFF880" s="196"/>
      <c r="AFG880" s="196"/>
      <c r="AFH880" s="196"/>
      <c r="AFI880" s="196"/>
      <c r="AFJ880" s="196"/>
      <c r="AFK880" s="196"/>
      <c r="AFL880" s="196"/>
      <c r="AFM880" s="196"/>
      <c r="AFN880" s="196"/>
      <c r="AFO880" s="196"/>
      <c r="AFP880" s="196"/>
      <c r="AFQ880" s="196"/>
      <c r="AFR880" s="196"/>
      <c r="AFS880" s="196"/>
      <c r="AFT880" s="196"/>
      <c r="AFU880" s="196"/>
      <c r="AFV880" s="196"/>
      <c r="AFW880" s="196"/>
      <c r="AFX880" s="196"/>
      <c r="AFY880" s="196"/>
      <c r="AFZ880" s="196"/>
      <c r="AGA880" s="196"/>
      <c r="AGB880" s="196"/>
      <c r="AGC880" s="196"/>
      <c r="AGD880" s="196"/>
      <c r="AGE880" s="196"/>
      <c r="AGF880" s="196"/>
      <c r="AGG880" s="196"/>
      <c r="AGH880" s="196"/>
      <c r="AGI880" s="196"/>
      <c r="AGJ880" s="196"/>
      <c r="AGK880" s="196"/>
      <c r="AGL880" s="196"/>
      <c r="AGM880" s="196"/>
      <c r="AGN880" s="196"/>
      <c r="AGO880" s="196"/>
      <c r="AGP880" s="196"/>
    </row>
    <row r="881" spans="1:874" ht="15.75" customHeight="1" x14ac:dyDescent="0.25">
      <c r="A881" s="196"/>
      <c r="B881" s="196"/>
      <c r="C881" s="196"/>
      <c r="D881" s="196"/>
      <c r="E881" s="196"/>
      <c r="F881" s="196"/>
      <c r="G881" s="196"/>
      <c r="H881" s="196"/>
      <c r="I881" s="196"/>
      <c r="J881" s="196"/>
      <c r="K881" s="196"/>
      <c r="L881" s="206"/>
      <c r="M881" s="196"/>
      <c r="N881" s="196"/>
      <c r="O881" s="196"/>
      <c r="P881" s="196"/>
      <c r="Q881" s="196"/>
      <c r="R881" s="196"/>
      <c r="S881" s="196"/>
      <c r="T881" s="196"/>
      <c r="U881" s="196"/>
      <c r="V881" s="196"/>
      <c r="W881" s="196"/>
      <c r="X881" s="196"/>
      <c r="Y881" s="196"/>
      <c r="Z881" s="196"/>
      <c r="AA881" s="196"/>
      <c r="AB881" s="196"/>
      <c r="AC881" s="196"/>
      <c r="AD881" s="196"/>
      <c r="AE881" s="196"/>
      <c r="AF881" s="196"/>
      <c r="AG881" s="196"/>
      <c r="AH881" s="196"/>
      <c r="AI881" s="196"/>
      <c r="AJ881" s="196"/>
      <c r="AK881" s="196"/>
      <c r="AL881" s="196"/>
      <c r="AM881" s="196"/>
      <c r="AN881" s="196"/>
      <c r="AO881" s="196"/>
      <c r="AP881" s="196"/>
      <c r="AQ881" s="196"/>
      <c r="AR881" s="196"/>
      <c r="AS881" s="196"/>
      <c r="AT881" s="196"/>
      <c r="AU881" s="196"/>
      <c r="AV881" s="196"/>
      <c r="AW881" s="196"/>
      <c r="AX881" s="196"/>
      <c r="AY881" s="196"/>
      <c r="AZ881" s="196"/>
      <c r="BA881" s="196"/>
      <c r="BB881" s="196"/>
      <c r="BC881" s="196"/>
      <c r="BD881" s="196"/>
      <c r="BE881" s="196"/>
      <c r="BF881" s="196"/>
      <c r="BG881" s="196"/>
      <c r="BH881" s="196"/>
      <c r="BI881" s="196"/>
      <c r="BJ881" s="196"/>
      <c r="BK881" s="196"/>
      <c r="BL881" s="196"/>
      <c r="BM881" s="196"/>
      <c r="BN881" s="196"/>
      <c r="BO881" s="196"/>
      <c r="BP881" s="196"/>
      <c r="BQ881" s="196"/>
      <c r="BR881" s="196"/>
      <c r="BS881" s="196"/>
      <c r="BT881" s="196"/>
      <c r="BU881" s="196"/>
      <c r="BV881" s="196"/>
      <c r="BW881" s="196"/>
      <c r="BX881" s="196"/>
      <c r="BY881" s="196"/>
      <c r="BZ881" s="196"/>
      <c r="CA881" s="196"/>
      <c r="CB881" s="196"/>
      <c r="CC881" s="196"/>
      <c r="CD881" s="196"/>
      <c r="CE881" s="196"/>
      <c r="CF881" s="196"/>
      <c r="CG881" s="196"/>
      <c r="CH881" s="196"/>
      <c r="CI881" s="196"/>
      <c r="CJ881" s="196"/>
      <c r="CK881" s="196"/>
      <c r="CL881" s="196"/>
      <c r="CM881" s="196"/>
      <c r="CN881" s="196"/>
      <c r="CO881" s="196"/>
      <c r="CP881" s="196"/>
      <c r="CQ881" s="196"/>
      <c r="CR881" s="196"/>
      <c r="CS881" s="196"/>
      <c r="CT881" s="196"/>
      <c r="CU881" s="196"/>
      <c r="CV881" s="196"/>
      <c r="CW881" s="196"/>
      <c r="CX881" s="196"/>
      <c r="CY881" s="196"/>
      <c r="CZ881" s="196"/>
      <c r="DA881" s="196"/>
      <c r="DB881" s="196"/>
      <c r="DC881" s="196"/>
      <c r="DD881" s="196"/>
      <c r="DE881" s="196"/>
      <c r="DF881" s="196"/>
      <c r="DG881" s="196"/>
      <c r="DH881" s="196"/>
      <c r="DI881" s="196"/>
      <c r="DJ881" s="196"/>
      <c r="DK881" s="196"/>
      <c r="DL881" s="196"/>
      <c r="DM881" s="196"/>
      <c r="DN881" s="196"/>
      <c r="DO881" s="196"/>
      <c r="DP881" s="196"/>
      <c r="DQ881" s="196"/>
      <c r="DR881" s="196"/>
      <c r="DS881" s="196"/>
      <c r="DT881" s="196"/>
      <c r="DU881" s="196"/>
      <c r="DV881" s="196"/>
      <c r="DW881" s="196"/>
      <c r="DX881" s="196"/>
      <c r="DY881" s="196"/>
      <c r="DZ881" s="196"/>
      <c r="EA881" s="196"/>
      <c r="EB881" s="196"/>
      <c r="EC881" s="196"/>
      <c r="ED881" s="196"/>
      <c r="EE881" s="196"/>
      <c r="EF881" s="196"/>
      <c r="EG881" s="196"/>
      <c r="EH881" s="196"/>
      <c r="EI881" s="196"/>
      <c r="EJ881" s="196"/>
      <c r="EK881" s="196"/>
      <c r="EL881" s="196"/>
      <c r="EM881" s="196"/>
      <c r="EN881" s="196"/>
      <c r="EO881" s="196"/>
      <c r="EP881" s="196"/>
      <c r="EQ881" s="196"/>
      <c r="ER881" s="196"/>
      <c r="ES881" s="196"/>
      <c r="ET881" s="196"/>
      <c r="EU881" s="196"/>
      <c r="EV881" s="196"/>
      <c r="EW881" s="196"/>
      <c r="EX881" s="196"/>
      <c r="EY881" s="196"/>
      <c r="EZ881" s="196"/>
      <c r="FA881" s="196"/>
      <c r="FB881" s="196"/>
      <c r="FC881" s="196"/>
      <c r="FD881" s="196"/>
      <c r="FE881" s="196"/>
      <c r="FF881" s="196"/>
      <c r="FG881" s="196"/>
      <c r="FH881" s="196"/>
      <c r="FI881" s="196"/>
      <c r="FJ881" s="196"/>
      <c r="FK881" s="196"/>
      <c r="FL881" s="196"/>
      <c r="FM881" s="196"/>
      <c r="FN881" s="196"/>
      <c r="FO881" s="196"/>
      <c r="FP881" s="196"/>
      <c r="FQ881" s="196"/>
      <c r="FR881" s="196"/>
      <c r="FS881" s="196"/>
      <c r="FT881" s="196"/>
      <c r="FU881" s="196"/>
      <c r="FV881" s="196"/>
      <c r="FW881" s="196"/>
      <c r="FX881" s="196"/>
      <c r="FY881" s="196"/>
      <c r="FZ881" s="196"/>
      <c r="GA881" s="196"/>
      <c r="GB881" s="196"/>
      <c r="GC881" s="196"/>
      <c r="GD881" s="196"/>
      <c r="GE881" s="196"/>
      <c r="GF881" s="196"/>
      <c r="GG881" s="196"/>
      <c r="GH881" s="196"/>
      <c r="GI881" s="196"/>
      <c r="GJ881" s="196"/>
      <c r="GK881" s="196"/>
      <c r="GL881" s="196"/>
      <c r="GM881" s="196"/>
      <c r="GN881" s="196"/>
      <c r="GO881" s="196"/>
      <c r="GP881" s="196"/>
      <c r="GQ881" s="196"/>
      <c r="GR881" s="196"/>
      <c r="GS881" s="196"/>
      <c r="GT881" s="196"/>
      <c r="GU881" s="196"/>
      <c r="GV881" s="196"/>
      <c r="GW881" s="196"/>
      <c r="GX881" s="196"/>
      <c r="GY881" s="196"/>
      <c r="GZ881" s="196"/>
      <c r="HA881" s="196"/>
      <c r="HB881" s="196"/>
      <c r="HC881" s="196"/>
      <c r="HD881" s="196"/>
      <c r="HE881" s="196"/>
      <c r="HF881" s="196"/>
      <c r="HG881" s="196"/>
      <c r="HH881" s="196"/>
      <c r="HI881" s="196"/>
      <c r="HJ881" s="196"/>
      <c r="HK881" s="196"/>
      <c r="HL881" s="196"/>
      <c r="HM881" s="196"/>
      <c r="HN881" s="196"/>
      <c r="HO881" s="196"/>
      <c r="HP881" s="196"/>
      <c r="HQ881" s="196"/>
      <c r="HR881" s="196"/>
      <c r="HS881" s="196"/>
      <c r="HT881" s="196"/>
      <c r="HU881" s="196"/>
      <c r="HV881" s="196"/>
      <c r="HW881" s="196"/>
      <c r="HX881" s="196"/>
      <c r="HY881" s="196"/>
      <c r="HZ881" s="196"/>
      <c r="IA881" s="196"/>
      <c r="IB881" s="196"/>
      <c r="IC881" s="196"/>
      <c r="ID881" s="196"/>
      <c r="IE881" s="196"/>
      <c r="IF881" s="196"/>
      <c r="IG881" s="196"/>
      <c r="IH881" s="196"/>
      <c r="II881" s="196"/>
      <c r="IJ881" s="196"/>
      <c r="IK881" s="196"/>
      <c r="IL881" s="196"/>
      <c r="IM881" s="196"/>
      <c r="IN881" s="196"/>
      <c r="IO881" s="196"/>
      <c r="IP881" s="196"/>
      <c r="IQ881" s="196"/>
      <c r="IR881" s="196"/>
      <c r="IS881" s="196"/>
      <c r="IT881" s="196"/>
      <c r="IU881" s="196"/>
      <c r="IV881" s="196"/>
      <c r="IW881" s="196"/>
      <c r="IX881" s="196"/>
      <c r="IY881" s="196"/>
      <c r="IZ881" s="196"/>
      <c r="JA881" s="196"/>
      <c r="JB881" s="196"/>
      <c r="JC881" s="196"/>
      <c r="JD881" s="196"/>
      <c r="JE881" s="196"/>
      <c r="JF881" s="196"/>
      <c r="JG881" s="196"/>
      <c r="JH881" s="196"/>
      <c r="JI881" s="196"/>
      <c r="JJ881" s="196"/>
      <c r="JK881" s="196"/>
      <c r="JL881" s="196"/>
      <c r="JM881" s="196"/>
      <c r="JN881" s="196"/>
      <c r="JO881" s="196"/>
      <c r="JP881" s="196"/>
      <c r="JQ881" s="196"/>
      <c r="JR881" s="196"/>
      <c r="JS881" s="196"/>
      <c r="JT881" s="196"/>
      <c r="JU881" s="196"/>
      <c r="JV881" s="196"/>
      <c r="JW881" s="196"/>
      <c r="JX881" s="196"/>
      <c r="JY881" s="196"/>
      <c r="JZ881" s="196"/>
      <c r="KA881" s="196"/>
      <c r="KB881" s="196"/>
      <c r="KC881" s="196"/>
      <c r="KD881" s="196"/>
      <c r="KE881" s="196"/>
      <c r="KF881" s="196"/>
      <c r="KG881" s="196"/>
      <c r="KH881" s="196"/>
      <c r="KI881" s="196"/>
      <c r="KJ881" s="196"/>
      <c r="KK881" s="196"/>
      <c r="KL881" s="196"/>
      <c r="KM881" s="196"/>
      <c r="KN881" s="196"/>
      <c r="KO881" s="196"/>
      <c r="KP881" s="196"/>
      <c r="KQ881" s="196"/>
      <c r="KR881" s="196"/>
      <c r="KS881" s="196"/>
      <c r="KT881" s="196"/>
      <c r="KU881" s="196"/>
      <c r="KV881" s="196"/>
      <c r="KW881" s="196"/>
      <c r="KX881" s="196"/>
      <c r="KY881" s="196"/>
      <c r="KZ881" s="196"/>
      <c r="LA881" s="196"/>
      <c r="LB881" s="196"/>
      <c r="LC881" s="196"/>
      <c r="LD881" s="196"/>
      <c r="LE881" s="196"/>
      <c r="LF881" s="196"/>
      <c r="LG881" s="196"/>
      <c r="LH881" s="196"/>
      <c r="LI881" s="196"/>
      <c r="LJ881" s="196"/>
      <c r="LK881" s="196"/>
      <c r="LL881" s="196"/>
      <c r="LM881" s="196"/>
      <c r="LN881" s="196"/>
      <c r="LO881" s="196"/>
      <c r="LP881" s="196"/>
      <c r="LQ881" s="196"/>
      <c r="LR881" s="196"/>
      <c r="LS881" s="196"/>
      <c r="LT881" s="196"/>
      <c r="LU881" s="196"/>
      <c r="LV881" s="196"/>
      <c r="LW881" s="196"/>
      <c r="LX881" s="196"/>
      <c r="LY881" s="196"/>
      <c r="LZ881" s="196"/>
      <c r="MA881" s="196"/>
      <c r="MB881" s="196"/>
      <c r="MC881" s="196"/>
      <c r="MD881" s="196"/>
      <c r="ME881" s="196"/>
      <c r="MF881" s="196"/>
      <c r="MG881" s="196"/>
      <c r="MH881" s="196"/>
      <c r="MI881" s="196"/>
      <c r="MJ881" s="196"/>
      <c r="MK881" s="196"/>
      <c r="ML881" s="196"/>
      <c r="MM881" s="196"/>
      <c r="MN881" s="196"/>
      <c r="MO881" s="196"/>
      <c r="MP881" s="196"/>
      <c r="MQ881" s="196"/>
      <c r="MR881" s="196"/>
      <c r="MS881" s="196"/>
      <c r="MT881" s="196"/>
      <c r="MU881" s="196"/>
      <c r="MV881" s="196"/>
      <c r="MW881" s="196"/>
      <c r="MX881" s="196"/>
      <c r="MY881" s="196"/>
      <c r="MZ881" s="196"/>
      <c r="NA881" s="196"/>
      <c r="NB881" s="196"/>
      <c r="NC881" s="196"/>
      <c r="ND881" s="196"/>
      <c r="NE881" s="196"/>
      <c r="NF881" s="196"/>
      <c r="NG881" s="196"/>
      <c r="NH881" s="196"/>
      <c r="NI881" s="196"/>
      <c r="NJ881" s="196"/>
      <c r="NK881" s="196"/>
      <c r="NL881" s="196"/>
      <c r="NM881" s="196"/>
      <c r="NN881" s="196"/>
      <c r="NO881" s="196"/>
      <c r="NP881" s="196"/>
      <c r="NQ881" s="196"/>
      <c r="NR881" s="196"/>
      <c r="NS881" s="196"/>
      <c r="NT881" s="196"/>
      <c r="NU881" s="196"/>
      <c r="NV881" s="196"/>
      <c r="NW881" s="196"/>
      <c r="NX881" s="196"/>
      <c r="NY881" s="196"/>
      <c r="NZ881" s="196"/>
      <c r="OA881" s="196"/>
      <c r="OB881" s="196"/>
      <c r="OC881" s="196"/>
      <c r="OD881" s="196"/>
      <c r="OE881" s="196"/>
      <c r="OF881" s="196"/>
      <c r="OG881" s="196"/>
      <c r="OH881" s="196"/>
      <c r="OI881" s="196"/>
      <c r="OJ881" s="196"/>
      <c r="OK881" s="196"/>
      <c r="OL881" s="196"/>
      <c r="AFC881" s="196"/>
      <c r="AFD881" s="196"/>
      <c r="AFE881" s="196"/>
      <c r="AFF881" s="196"/>
      <c r="AFG881" s="196"/>
      <c r="AFH881" s="196"/>
      <c r="AFI881" s="196"/>
      <c r="AFJ881" s="196"/>
      <c r="AFK881" s="196"/>
      <c r="AFL881" s="196"/>
      <c r="AFM881" s="196"/>
      <c r="AFN881" s="196"/>
      <c r="AFO881" s="196"/>
      <c r="AFP881" s="196"/>
      <c r="AFQ881" s="196"/>
      <c r="AFR881" s="196"/>
      <c r="AFS881" s="196"/>
      <c r="AFT881" s="196"/>
      <c r="AFU881" s="196"/>
      <c r="AFV881" s="196"/>
      <c r="AFW881" s="196"/>
      <c r="AFX881" s="196"/>
      <c r="AFY881" s="196"/>
      <c r="AFZ881" s="196"/>
      <c r="AGA881" s="196"/>
      <c r="AGB881" s="196"/>
      <c r="AGC881" s="196"/>
      <c r="AGD881" s="196"/>
      <c r="AGE881" s="196"/>
      <c r="AGF881" s="196"/>
      <c r="AGG881" s="196"/>
      <c r="AGH881" s="196"/>
      <c r="AGI881" s="196"/>
      <c r="AGJ881" s="196"/>
      <c r="AGK881" s="196"/>
      <c r="AGL881" s="196"/>
      <c r="AGM881" s="196"/>
      <c r="AGN881" s="196"/>
      <c r="AGO881" s="196"/>
      <c r="AGP881" s="196"/>
    </row>
    <row r="882" spans="1:874" ht="15.75" customHeight="1" x14ac:dyDescent="0.25">
      <c r="A882" s="196"/>
      <c r="B882" s="196"/>
      <c r="C882" s="196"/>
      <c r="D882" s="196"/>
      <c r="E882" s="196"/>
      <c r="F882" s="196"/>
      <c r="G882" s="196"/>
      <c r="H882" s="196"/>
      <c r="I882" s="196"/>
      <c r="J882" s="196"/>
      <c r="K882" s="196"/>
      <c r="L882" s="206"/>
      <c r="M882" s="196"/>
      <c r="N882" s="196"/>
      <c r="O882" s="196"/>
      <c r="P882" s="196"/>
      <c r="Q882" s="196"/>
      <c r="R882" s="196"/>
      <c r="S882" s="196"/>
      <c r="T882" s="196"/>
      <c r="U882" s="196"/>
      <c r="V882" s="196"/>
      <c r="W882" s="196"/>
      <c r="X882" s="196"/>
      <c r="Y882" s="196"/>
      <c r="Z882" s="196"/>
      <c r="AA882" s="196"/>
      <c r="AB882" s="196"/>
      <c r="AC882" s="196"/>
      <c r="AD882" s="196"/>
      <c r="AE882" s="196"/>
      <c r="AF882" s="196"/>
      <c r="AG882" s="196"/>
      <c r="AH882" s="196"/>
      <c r="AI882" s="196"/>
      <c r="AJ882" s="196"/>
      <c r="AK882" s="196"/>
      <c r="AL882" s="196"/>
      <c r="AM882" s="196"/>
      <c r="AN882" s="196"/>
      <c r="AO882" s="196"/>
      <c r="AP882" s="196"/>
      <c r="AQ882" s="196"/>
      <c r="AR882" s="196"/>
      <c r="AS882" s="196"/>
      <c r="AT882" s="196"/>
      <c r="AU882" s="196"/>
      <c r="AV882" s="196"/>
      <c r="AW882" s="196"/>
      <c r="AX882" s="196"/>
      <c r="AY882" s="196"/>
      <c r="AZ882" s="196"/>
      <c r="BA882" s="196"/>
      <c r="BB882" s="196"/>
      <c r="BC882" s="196"/>
      <c r="BD882" s="196"/>
      <c r="BE882" s="196"/>
      <c r="BF882" s="196"/>
      <c r="BG882" s="196"/>
      <c r="BH882" s="196"/>
      <c r="BI882" s="196"/>
      <c r="BJ882" s="196"/>
      <c r="BK882" s="196"/>
      <c r="BL882" s="196"/>
      <c r="BM882" s="196"/>
      <c r="BN882" s="196"/>
      <c r="BO882" s="196"/>
      <c r="BP882" s="196"/>
      <c r="BQ882" s="196"/>
      <c r="BR882" s="196"/>
      <c r="BS882" s="196"/>
      <c r="BT882" s="196"/>
      <c r="BU882" s="196"/>
      <c r="BV882" s="196"/>
      <c r="BW882" s="196"/>
      <c r="BX882" s="196"/>
      <c r="BY882" s="196"/>
      <c r="BZ882" s="196"/>
      <c r="CA882" s="196"/>
      <c r="CB882" s="196"/>
      <c r="CC882" s="196"/>
      <c r="CD882" s="196"/>
      <c r="CE882" s="196"/>
      <c r="CF882" s="196"/>
      <c r="CG882" s="196"/>
      <c r="CH882" s="196"/>
      <c r="CI882" s="196"/>
      <c r="CJ882" s="196"/>
      <c r="CK882" s="196"/>
      <c r="CL882" s="196"/>
      <c r="CM882" s="196"/>
      <c r="CN882" s="196"/>
      <c r="CO882" s="196"/>
      <c r="CP882" s="196"/>
      <c r="CQ882" s="196"/>
      <c r="CR882" s="196"/>
      <c r="CS882" s="196"/>
      <c r="CT882" s="196"/>
      <c r="CU882" s="196"/>
      <c r="CV882" s="196"/>
      <c r="CW882" s="196"/>
      <c r="CX882" s="196"/>
      <c r="CY882" s="196"/>
      <c r="CZ882" s="196"/>
      <c r="DA882" s="196"/>
      <c r="DB882" s="196"/>
      <c r="DC882" s="196"/>
      <c r="DD882" s="196"/>
      <c r="DE882" s="196"/>
      <c r="DF882" s="196"/>
      <c r="DG882" s="196"/>
      <c r="DH882" s="196"/>
      <c r="DI882" s="196"/>
      <c r="DJ882" s="196"/>
      <c r="DK882" s="196"/>
      <c r="DL882" s="196"/>
      <c r="DM882" s="196"/>
      <c r="DN882" s="196"/>
      <c r="DO882" s="196"/>
      <c r="DP882" s="196"/>
      <c r="DQ882" s="196"/>
      <c r="DR882" s="196"/>
      <c r="DS882" s="196"/>
      <c r="DT882" s="196"/>
      <c r="DU882" s="196"/>
      <c r="DV882" s="196"/>
      <c r="DW882" s="196"/>
      <c r="DX882" s="196"/>
      <c r="DY882" s="196"/>
      <c r="DZ882" s="196"/>
      <c r="EA882" s="196"/>
      <c r="EB882" s="196"/>
      <c r="EC882" s="196"/>
      <c r="ED882" s="196"/>
      <c r="EE882" s="196"/>
      <c r="EF882" s="196"/>
      <c r="EG882" s="196"/>
      <c r="EH882" s="196"/>
      <c r="EI882" s="196"/>
      <c r="EJ882" s="196"/>
      <c r="EK882" s="196"/>
      <c r="EL882" s="196"/>
      <c r="EM882" s="196"/>
      <c r="EN882" s="196"/>
      <c r="EO882" s="196"/>
      <c r="EP882" s="196"/>
      <c r="EQ882" s="196"/>
      <c r="ER882" s="196"/>
      <c r="ES882" s="196"/>
      <c r="ET882" s="196"/>
      <c r="EU882" s="196"/>
      <c r="EV882" s="196"/>
      <c r="EW882" s="196"/>
      <c r="EX882" s="196"/>
      <c r="EY882" s="196"/>
      <c r="EZ882" s="196"/>
      <c r="FA882" s="196"/>
      <c r="FB882" s="196"/>
      <c r="FC882" s="196"/>
      <c r="FD882" s="196"/>
      <c r="FE882" s="196"/>
      <c r="FF882" s="196"/>
      <c r="FG882" s="196"/>
      <c r="FH882" s="196"/>
      <c r="FI882" s="196"/>
      <c r="FJ882" s="196"/>
      <c r="FK882" s="196"/>
      <c r="FL882" s="196"/>
      <c r="FM882" s="196"/>
      <c r="FN882" s="196"/>
      <c r="FO882" s="196"/>
      <c r="FP882" s="196"/>
      <c r="FQ882" s="196"/>
      <c r="FR882" s="196"/>
      <c r="FS882" s="196"/>
      <c r="FT882" s="196"/>
      <c r="FU882" s="196"/>
      <c r="FV882" s="196"/>
      <c r="FW882" s="196"/>
      <c r="FX882" s="196"/>
      <c r="FY882" s="196"/>
      <c r="FZ882" s="196"/>
      <c r="GA882" s="196"/>
      <c r="GB882" s="196"/>
      <c r="GC882" s="196"/>
      <c r="GD882" s="196"/>
      <c r="GE882" s="196"/>
      <c r="GF882" s="196"/>
      <c r="GG882" s="196"/>
      <c r="GH882" s="196"/>
      <c r="GI882" s="196"/>
      <c r="GJ882" s="196"/>
      <c r="GK882" s="196"/>
      <c r="GL882" s="196"/>
      <c r="GM882" s="196"/>
      <c r="GN882" s="196"/>
      <c r="GO882" s="196"/>
      <c r="GP882" s="196"/>
      <c r="GQ882" s="196"/>
      <c r="GR882" s="196"/>
      <c r="GS882" s="196"/>
      <c r="GT882" s="196"/>
      <c r="GU882" s="196"/>
      <c r="GV882" s="196"/>
      <c r="GW882" s="196"/>
      <c r="GX882" s="196"/>
      <c r="GY882" s="196"/>
      <c r="GZ882" s="196"/>
      <c r="HA882" s="196"/>
      <c r="HB882" s="196"/>
      <c r="HC882" s="196"/>
      <c r="HD882" s="196"/>
      <c r="HE882" s="196"/>
      <c r="HF882" s="196"/>
      <c r="HG882" s="196"/>
      <c r="HH882" s="196"/>
      <c r="HI882" s="196"/>
      <c r="HJ882" s="196"/>
      <c r="HK882" s="196"/>
      <c r="HL882" s="196"/>
      <c r="HM882" s="196"/>
      <c r="HN882" s="196"/>
      <c r="HO882" s="196"/>
      <c r="HP882" s="196"/>
      <c r="HQ882" s="196"/>
      <c r="HR882" s="196"/>
      <c r="HS882" s="196"/>
      <c r="HT882" s="196"/>
      <c r="HU882" s="196"/>
      <c r="HV882" s="196"/>
      <c r="HW882" s="196"/>
      <c r="HX882" s="196"/>
      <c r="HY882" s="196"/>
      <c r="HZ882" s="196"/>
      <c r="IA882" s="196"/>
      <c r="IB882" s="196"/>
      <c r="IC882" s="196"/>
      <c r="ID882" s="196"/>
      <c r="IE882" s="196"/>
      <c r="IF882" s="196"/>
      <c r="IG882" s="196"/>
      <c r="IH882" s="196"/>
      <c r="II882" s="196"/>
      <c r="IJ882" s="196"/>
      <c r="IK882" s="196"/>
      <c r="IL882" s="196"/>
      <c r="IM882" s="196"/>
      <c r="IN882" s="196"/>
      <c r="IO882" s="196"/>
      <c r="IP882" s="196"/>
      <c r="IQ882" s="196"/>
      <c r="IR882" s="196"/>
      <c r="IS882" s="196"/>
      <c r="IT882" s="196"/>
      <c r="IU882" s="196"/>
      <c r="IV882" s="196"/>
      <c r="IW882" s="196"/>
      <c r="IX882" s="196"/>
      <c r="IY882" s="196"/>
      <c r="IZ882" s="196"/>
      <c r="JA882" s="196"/>
      <c r="JB882" s="196"/>
      <c r="JC882" s="196"/>
      <c r="JD882" s="196"/>
      <c r="JE882" s="196"/>
      <c r="JF882" s="196"/>
      <c r="JG882" s="196"/>
      <c r="JH882" s="196"/>
      <c r="JI882" s="196"/>
      <c r="JJ882" s="196"/>
      <c r="JK882" s="196"/>
      <c r="JL882" s="196"/>
      <c r="JM882" s="196"/>
      <c r="JN882" s="196"/>
      <c r="JO882" s="196"/>
      <c r="JP882" s="196"/>
      <c r="JQ882" s="196"/>
      <c r="JR882" s="196"/>
      <c r="JS882" s="196"/>
      <c r="JT882" s="196"/>
      <c r="JU882" s="196"/>
      <c r="JV882" s="196"/>
      <c r="JW882" s="196"/>
      <c r="JX882" s="196"/>
      <c r="JY882" s="196"/>
      <c r="JZ882" s="196"/>
      <c r="KA882" s="196"/>
      <c r="KB882" s="196"/>
      <c r="KC882" s="196"/>
      <c r="KD882" s="196"/>
      <c r="KE882" s="196"/>
      <c r="KF882" s="196"/>
      <c r="KG882" s="196"/>
      <c r="KH882" s="196"/>
      <c r="KI882" s="196"/>
      <c r="KJ882" s="196"/>
      <c r="KK882" s="196"/>
      <c r="KL882" s="196"/>
      <c r="KM882" s="196"/>
      <c r="KN882" s="196"/>
      <c r="KO882" s="196"/>
      <c r="KP882" s="196"/>
      <c r="KQ882" s="196"/>
      <c r="KR882" s="196"/>
      <c r="KS882" s="196"/>
      <c r="KT882" s="196"/>
      <c r="KU882" s="196"/>
      <c r="KV882" s="196"/>
      <c r="KW882" s="196"/>
      <c r="KX882" s="196"/>
      <c r="KY882" s="196"/>
      <c r="KZ882" s="196"/>
      <c r="LA882" s="196"/>
      <c r="LB882" s="196"/>
      <c r="LC882" s="196"/>
      <c r="LD882" s="196"/>
      <c r="LE882" s="196"/>
      <c r="LF882" s="196"/>
      <c r="LG882" s="196"/>
      <c r="LH882" s="196"/>
      <c r="LI882" s="196"/>
      <c r="LJ882" s="196"/>
      <c r="LK882" s="196"/>
      <c r="LL882" s="196"/>
      <c r="LM882" s="196"/>
      <c r="LN882" s="196"/>
      <c r="LO882" s="196"/>
      <c r="LP882" s="196"/>
      <c r="LQ882" s="196"/>
      <c r="LR882" s="196"/>
      <c r="LS882" s="196"/>
      <c r="LT882" s="196"/>
      <c r="LU882" s="196"/>
      <c r="LV882" s="196"/>
      <c r="LW882" s="196"/>
      <c r="LX882" s="196"/>
      <c r="LY882" s="196"/>
      <c r="LZ882" s="196"/>
      <c r="MA882" s="196"/>
      <c r="MB882" s="196"/>
      <c r="MC882" s="196"/>
      <c r="MD882" s="196"/>
      <c r="ME882" s="196"/>
      <c r="MF882" s="196"/>
      <c r="MG882" s="196"/>
      <c r="MH882" s="196"/>
      <c r="MI882" s="196"/>
      <c r="MJ882" s="196"/>
      <c r="MK882" s="196"/>
      <c r="ML882" s="196"/>
      <c r="MM882" s="196"/>
      <c r="MN882" s="196"/>
      <c r="MO882" s="196"/>
      <c r="MP882" s="196"/>
      <c r="MQ882" s="196"/>
      <c r="MR882" s="196"/>
      <c r="MS882" s="196"/>
      <c r="MT882" s="196"/>
      <c r="MU882" s="196"/>
      <c r="MV882" s="196"/>
      <c r="MW882" s="196"/>
      <c r="MX882" s="196"/>
      <c r="MY882" s="196"/>
      <c r="MZ882" s="196"/>
      <c r="NA882" s="196"/>
      <c r="NB882" s="196"/>
      <c r="NC882" s="196"/>
      <c r="ND882" s="196"/>
      <c r="NE882" s="196"/>
      <c r="NF882" s="196"/>
      <c r="NG882" s="196"/>
      <c r="NH882" s="196"/>
      <c r="NI882" s="196"/>
      <c r="NJ882" s="196"/>
      <c r="NK882" s="196"/>
      <c r="NL882" s="196"/>
      <c r="NM882" s="196"/>
      <c r="NN882" s="196"/>
      <c r="NO882" s="196"/>
      <c r="NP882" s="196"/>
      <c r="NQ882" s="196"/>
      <c r="NR882" s="196"/>
      <c r="NS882" s="196"/>
      <c r="NT882" s="196"/>
      <c r="NU882" s="196"/>
      <c r="NV882" s="196"/>
      <c r="NW882" s="196"/>
      <c r="NX882" s="196"/>
      <c r="NY882" s="196"/>
      <c r="NZ882" s="196"/>
      <c r="OA882" s="196"/>
      <c r="OB882" s="196"/>
      <c r="OC882" s="196"/>
      <c r="OD882" s="196"/>
      <c r="OE882" s="196"/>
      <c r="OF882" s="196"/>
      <c r="OG882" s="196"/>
      <c r="OH882" s="196"/>
      <c r="OI882" s="196"/>
      <c r="OJ882" s="196"/>
      <c r="OK882" s="196"/>
      <c r="OL882" s="196"/>
      <c r="AFC882" s="196"/>
      <c r="AFD882" s="196"/>
      <c r="AFE882" s="196"/>
      <c r="AFF882" s="196"/>
      <c r="AFG882" s="196"/>
      <c r="AFH882" s="196"/>
      <c r="AFI882" s="196"/>
      <c r="AFJ882" s="196"/>
      <c r="AFK882" s="196"/>
      <c r="AFL882" s="196"/>
      <c r="AFM882" s="196"/>
      <c r="AFN882" s="196"/>
      <c r="AFO882" s="196"/>
      <c r="AFP882" s="196"/>
      <c r="AFQ882" s="196"/>
      <c r="AFR882" s="196"/>
      <c r="AFS882" s="196"/>
      <c r="AFT882" s="196"/>
      <c r="AFU882" s="196"/>
      <c r="AFV882" s="196"/>
      <c r="AFW882" s="196"/>
      <c r="AFX882" s="196"/>
      <c r="AFY882" s="196"/>
      <c r="AFZ882" s="196"/>
      <c r="AGA882" s="196"/>
      <c r="AGB882" s="196"/>
      <c r="AGC882" s="196"/>
      <c r="AGD882" s="196"/>
      <c r="AGE882" s="196"/>
      <c r="AGF882" s="196"/>
      <c r="AGG882" s="196"/>
      <c r="AGH882" s="196"/>
      <c r="AGI882" s="196"/>
      <c r="AGJ882" s="196"/>
      <c r="AGK882" s="196"/>
      <c r="AGL882" s="196"/>
      <c r="AGM882" s="196"/>
      <c r="AGN882" s="196"/>
      <c r="AGO882" s="196"/>
      <c r="AGP882" s="196"/>
    </row>
    <row r="883" spans="1:874" ht="15.75" customHeight="1" x14ac:dyDescent="0.25">
      <c r="A883" s="196"/>
      <c r="B883" s="196"/>
      <c r="C883" s="196"/>
      <c r="D883" s="196"/>
      <c r="E883" s="196"/>
      <c r="F883" s="196"/>
      <c r="G883" s="196"/>
      <c r="H883" s="196"/>
      <c r="I883" s="196"/>
      <c r="J883" s="196"/>
      <c r="K883" s="196"/>
      <c r="L883" s="206"/>
      <c r="M883" s="196"/>
      <c r="N883" s="196"/>
      <c r="O883" s="196"/>
      <c r="P883" s="196"/>
      <c r="Q883" s="196"/>
      <c r="R883" s="196"/>
      <c r="S883" s="196"/>
      <c r="T883" s="196"/>
      <c r="U883" s="196"/>
      <c r="V883" s="196"/>
      <c r="W883" s="196"/>
      <c r="X883" s="196"/>
      <c r="Y883" s="196"/>
      <c r="Z883" s="196"/>
      <c r="AA883" s="196"/>
      <c r="AB883" s="196"/>
      <c r="AC883" s="196"/>
      <c r="AD883" s="196"/>
      <c r="AE883" s="196"/>
      <c r="AF883" s="196"/>
      <c r="AG883" s="196"/>
      <c r="AH883" s="196"/>
      <c r="AI883" s="196"/>
      <c r="AJ883" s="196"/>
      <c r="AK883" s="196"/>
      <c r="AL883" s="196"/>
      <c r="AM883" s="196"/>
      <c r="AN883" s="196"/>
      <c r="AO883" s="196"/>
      <c r="AP883" s="196"/>
      <c r="AQ883" s="196"/>
      <c r="AR883" s="196"/>
      <c r="AS883" s="196"/>
      <c r="AT883" s="196"/>
      <c r="AU883" s="196"/>
      <c r="AV883" s="196"/>
      <c r="AW883" s="196"/>
      <c r="AX883" s="196"/>
      <c r="AY883" s="196"/>
      <c r="AZ883" s="196"/>
      <c r="BA883" s="196"/>
      <c r="BB883" s="196"/>
      <c r="BC883" s="196"/>
      <c r="BD883" s="196"/>
      <c r="BE883" s="196"/>
      <c r="BF883" s="196"/>
      <c r="BG883" s="196"/>
      <c r="BH883" s="196"/>
      <c r="BI883" s="196"/>
      <c r="BJ883" s="196"/>
      <c r="BK883" s="196"/>
      <c r="BL883" s="196"/>
      <c r="BM883" s="196"/>
      <c r="BN883" s="196"/>
      <c r="BO883" s="196"/>
      <c r="BP883" s="196"/>
      <c r="BQ883" s="196"/>
      <c r="BR883" s="196"/>
      <c r="BS883" s="196"/>
      <c r="BT883" s="196"/>
      <c r="BU883" s="196"/>
      <c r="BV883" s="196"/>
      <c r="BW883" s="196"/>
      <c r="BX883" s="196"/>
      <c r="BY883" s="196"/>
      <c r="BZ883" s="196"/>
      <c r="CA883" s="196"/>
      <c r="CB883" s="196"/>
      <c r="CC883" s="196"/>
      <c r="CD883" s="196"/>
      <c r="CE883" s="196"/>
      <c r="CF883" s="196"/>
      <c r="CG883" s="196"/>
      <c r="CH883" s="196"/>
      <c r="CI883" s="196"/>
      <c r="CJ883" s="196"/>
      <c r="CK883" s="196"/>
      <c r="CL883" s="196"/>
      <c r="CM883" s="196"/>
      <c r="CN883" s="196"/>
      <c r="CO883" s="196"/>
      <c r="CP883" s="196"/>
      <c r="CQ883" s="196"/>
      <c r="CR883" s="196"/>
      <c r="CS883" s="196"/>
      <c r="CT883" s="196"/>
      <c r="CU883" s="196"/>
      <c r="CV883" s="196"/>
      <c r="CW883" s="196"/>
      <c r="CX883" s="196"/>
      <c r="CY883" s="196"/>
      <c r="CZ883" s="196"/>
      <c r="DA883" s="196"/>
      <c r="DB883" s="196"/>
      <c r="DC883" s="196"/>
      <c r="DD883" s="196"/>
      <c r="DE883" s="196"/>
      <c r="DF883" s="196"/>
      <c r="DG883" s="196"/>
      <c r="DH883" s="196"/>
      <c r="DI883" s="196"/>
      <c r="DJ883" s="196"/>
      <c r="DK883" s="196"/>
      <c r="DL883" s="196"/>
      <c r="DM883" s="196"/>
      <c r="DN883" s="196"/>
      <c r="DO883" s="196"/>
      <c r="DP883" s="196"/>
      <c r="DQ883" s="196"/>
      <c r="DR883" s="196"/>
      <c r="DS883" s="196"/>
      <c r="DT883" s="196"/>
      <c r="DU883" s="196"/>
      <c r="DV883" s="196"/>
      <c r="DW883" s="196"/>
      <c r="DX883" s="196"/>
      <c r="DY883" s="196"/>
      <c r="DZ883" s="196"/>
      <c r="EA883" s="196"/>
      <c r="EB883" s="196"/>
      <c r="EC883" s="196"/>
      <c r="ED883" s="196"/>
      <c r="EE883" s="196"/>
      <c r="EF883" s="196"/>
      <c r="EG883" s="196"/>
      <c r="EH883" s="196"/>
      <c r="EI883" s="196"/>
      <c r="EJ883" s="196"/>
      <c r="EK883" s="196"/>
      <c r="EL883" s="196"/>
      <c r="EM883" s="196"/>
      <c r="EN883" s="196"/>
      <c r="EO883" s="196"/>
      <c r="EP883" s="196"/>
      <c r="EQ883" s="196"/>
      <c r="ER883" s="196"/>
      <c r="ES883" s="196"/>
      <c r="ET883" s="196"/>
      <c r="EU883" s="196"/>
      <c r="EV883" s="196"/>
      <c r="EW883" s="196"/>
      <c r="EX883" s="196"/>
      <c r="EY883" s="196"/>
      <c r="EZ883" s="196"/>
      <c r="FA883" s="196"/>
      <c r="FB883" s="196"/>
      <c r="FC883" s="196"/>
      <c r="FD883" s="196"/>
      <c r="FE883" s="196"/>
      <c r="FF883" s="196"/>
      <c r="FG883" s="196"/>
      <c r="FH883" s="196"/>
      <c r="FI883" s="196"/>
      <c r="FJ883" s="196"/>
      <c r="FK883" s="196"/>
      <c r="FL883" s="196"/>
      <c r="FM883" s="196"/>
      <c r="FN883" s="196"/>
      <c r="FO883" s="196"/>
      <c r="FP883" s="196"/>
      <c r="FQ883" s="196"/>
      <c r="FR883" s="196"/>
      <c r="FS883" s="196"/>
      <c r="FT883" s="196"/>
      <c r="FU883" s="196"/>
      <c r="FV883" s="196"/>
      <c r="FW883" s="196"/>
      <c r="FX883" s="196"/>
      <c r="FY883" s="196"/>
      <c r="FZ883" s="196"/>
      <c r="GA883" s="196"/>
      <c r="GB883" s="196"/>
      <c r="GC883" s="196"/>
      <c r="GD883" s="196"/>
      <c r="GE883" s="196"/>
      <c r="GF883" s="196"/>
      <c r="GG883" s="196"/>
      <c r="GH883" s="196"/>
      <c r="GI883" s="196"/>
      <c r="GJ883" s="196"/>
      <c r="GK883" s="196"/>
      <c r="GL883" s="196"/>
      <c r="GM883" s="196"/>
      <c r="GN883" s="196"/>
      <c r="GO883" s="196"/>
      <c r="GP883" s="196"/>
      <c r="GQ883" s="196"/>
      <c r="GR883" s="196"/>
      <c r="GS883" s="196"/>
      <c r="GT883" s="196"/>
      <c r="GU883" s="196"/>
      <c r="GV883" s="196"/>
      <c r="GW883" s="196"/>
      <c r="GX883" s="196"/>
      <c r="GY883" s="196"/>
      <c r="GZ883" s="196"/>
      <c r="HA883" s="196"/>
      <c r="HB883" s="196"/>
      <c r="HC883" s="196"/>
      <c r="HD883" s="196"/>
      <c r="HE883" s="196"/>
      <c r="HF883" s="196"/>
      <c r="HG883" s="196"/>
      <c r="HH883" s="196"/>
      <c r="HI883" s="196"/>
      <c r="HJ883" s="196"/>
      <c r="HK883" s="196"/>
      <c r="HL883" s="196"/>
      <c r="HM883" s="196"/>
      <c r="HN883" s="196"/>
      <c r="HO883" s="196"/>
      <c r="HP883" s="196"/>
      <c r="HQ883" s="196"/>
      <c r="HR883" s="196"/>
      <c r="HS883" s="196"/>
      <c r="HT883" s="196"/>
      <c r="HU883" s="196"/>
      <c r="HV883" s="196"/>
      <c r="HW883" s="196"/>
      <c r="HX883" s="196"/>
      <c r="HY883" s="196"/>
      <c r="HZ883" s="196"/>
      <c r="IA883" s="196"/>
      <c r="IB883" s="196"/>
      <c r="IC883" s="196"/>
      <c r="ID883" s="196"/>
      <c r="IE883" s="196"/>
      <c r="IF883" s="196"/>
      <c r="IG883" s="196"/>
      <c r="IH883" s="196"/>
      <c r="II883" s="196"/>
      <c r="IJ883" s="196"/>
      <c r="IK883" s="196"/>
      <c r="IL883" s="196"/>
      <c r="IM883" s="196"/>
      <c r="IN883" s="196"/>
      <c r="IO883" s="196"/>
      <c r="IP883" s="196"/>
      <c r="IQ883" s="196"/>
      <c r="IR883" s="196"/>
      <c r="IS883" s="196"/>
      <c r="IT883" s="196"/>
      <c r="IU883" s="196"/>
      <c r="IV883" s="196"/>
      <c r="IW883" s="196"/>
      <c r="IX883" s="196"/>
      <c r="IY883" s="196"/>
      <c r="IZ883" s="196"/>
      <c r="JA883" s="196"/>
      <c r="JB883" s="196"/>
      <c r="JC883" s="196"/>
      <c r="JD883" s="196"/>
      <c r="JE883" s="196"/>
      <c r="JF883" s="196"/>
      <c r="JG883" s="196"/>
      <c r="JH883" s="196"/>
      <c r="JI883" s="196"/>
      <c r="JJ883" s="196"/>
      <c r="JK883" s="196"/>
      <c r="JL883" s="196"/>
      <c r="JM883" s="196"/>
      <c r="JN883" s="196"/>
      <c r="JO883" s="196"/>
      <c r="JP883" s="196"/>
      <c r="JQ883" s="196"/>
      <c r="JR883" s="196"/>
      <c r="JS883" s="196"/>
      <c r="JT883" s="196"/>
      <c r="JU883" s="196"/>
      <c r="JV883" s="196"/>
      <c r="JW883" s="196"/>
      <c r="JX883" s="196"/>
      <c r="JY883" s="196"/>
      <c r="JZ883" s="196"/>
      <c r="KA883" s="196"/>
      <c r="KB883" s="196"/>
      <c r="KC883" s="196"/>
      <c r="KD883" s="196"/>
      <c r="KE883" s="196"/>
      <c r="KF883" s="196"/>
      <c r="KG883" s="196"/>
      <c r="KH883" s="196"/>
      <c r="KI883" s="196"/>
      <c r="KJ883" s="196"/>
      <c r="KK883" s="196"/>
      <c r="KL883" s="196"/>
      <c r="KM883" s="196"/>
      <c r="KN883" s="196"/>
      <c r="KO883" s="196"/>
      <c r="KP883" s="196"/>
      <c r="KQ883" s="196"/>
      <c r="KR883" s="196"/>
      <c r="KS883" s="196"/>
      <c r="KT883" s="196"/>
      <c r="KU883" s="196"/>
      <c r="KV883" s="196"/>
      <c r="KW883" s="196"/>
      <c r="KX883" s="196"/>
      <c r="KY883" s="196"/>
      <c r="KZ883" s="196"/>
      <c r="LA883" s="196"/>
      <c r="LB883" s="196"/>
      <c r="LC883" s="196"/>
      <c r="LD883" s="196"/>
      <c r="LE883" s="196"/>
      <c r="LF883" s="196"/>
      <c r="LG883" s="196"/>
      <c r="LH883" s="196"/>
      <c r="LI883" s="196"/>
      <c r="LJ883" s="196"/>
      <c r="LK883" s="196"/>
      <c r="LL883" s="196"/>
      <c r="LM883" s="196"/>
      <c r="LN883" s="196"/>
      <c r="LO883" s="196"/>
      <c r="LP883" s="196"/>
      <c r="LQ883" s="196"/>
      <c r="LR883" s="196"/>
      <c r="LS883" s="196"/>
      <c r="LT883" s="196"/>
      <c r="LU883" s="196"/>
      <c r="LV883" s="196"/>
      <c r="LW883" s="196"/>
      <c r="LX883" s="196"/>
      <c r="LY883" s="196"/>
      <c r="LZ883" s="196"/>
      <c r="MA883" s="196"/>
      <c r="MB883" s="196"/>
      <c r="MC883" s="196"/>
      <c r="MD883" s="196"/>
      <c r="ME883" s="196"/>
      <c r="MF883" s="196"/>
      <c r="MG883" s="196"/>
      <c r="MH883" s="196"/>
      <c r="MI883" s="196"/>
      <c r="MJ883" s="196"/>
      <c r="MK883" s="196"/>
      <c r="ML883" s="196"/>
      <c r="MM883" s="196"/>
      <c r="MN883" s="196"/>
      <c r="MO883" s="196"/>
      <c r="MP883" s="196"/>
      <c r="MQ883" s="196"/>
      <c r="MR883" s="196"/>
      <c r="MS883" s="196"/>
      <c r="MT883" s="196"/>
      <c r="MU883" s="196"/>
      <c r="MV883" s="196"/>
      <c r="MW883" s="196"/>
      <c r="MX883" s="196"/>
      <c r="MY883" s="196"/>
      <c r="MZ883" s="196"/>
      <c r="NA883" s="196"/>
      <c r="NB883" s="196"/>
      <c r="NC883" s="196"/>
      <c r="ND883" s="196"/>
      <c r="NE883" s="196"/>
      <c r="NF883" s="196"/>
      <c r="NG883" s="196"/>
      <c r="NH883" s="196"/>
      <c r="NI883" s="196"/>
      <c r="NJ883" s="196"/>
      <c r="NK883" s="196"/>
      <c r="NL883" s="196"/>
      <c r="NM883" s="196"/>
      <c r="NN883" s="196"/>
      <c r="NO883" s="196"/>
      <c r="NP883" s="196"/>
      <c r="NQ883" s="196"/>
      <c r="NR883" s="196"/>
      <c r="NS883" s="196"/>
      <c r="NT883" s="196"/>
      <c r="NU883" s="196"/>
      <c r="NV883" s="196"/>
      <c r="NW883" s="196"/>
      <c r="NX883" s="196"/>
      <c r="NY883" s="196"/>
      <c r="NZ883" s="196"/>
      <c r="OA883" s="196"/>
      <c r="OB883" s="196"/>
      <c r="OC883" s="196"/>
      <c r="OD883" s="196"/>
      <c r="OE883" s="196"/>
      <c r="OF883" s="196"/>
      <c r="OG883" s="196"/>
      <c r="OH883" s="196"/>
      <c r="OI883" s="196"/>
      <c r="OJ883" s="196"/>
      <c r="OK883" s="196"/>
      <c r="OL883" s="196"/>
      <c r="AFC883" s="196"/>
      <c r="AFD883" s="196"/>
      <c r="AFE883" s="196"/>
      <c r="AFF883" s="196"/>
      <c r="AFG883" s="196"/>
      <c r="AFH883" s="196"/>
      <c r="AFI883" s="196"/>
      <c r="AFJ883" s="196"/>
      <c r="AFK883" s="196"/>
      <c r="AFL883" s="196"/>
      <c r="AFM883" s="196"/>
      <c r="AFN883" s="196"/>
      <c r="AFO883" s="196"/>
      <c r="AFP883" s="196"/>
      <c r="AFQ883" s="196"/>
      <c r="AFR883" s="196"/>
      <c r="AFS883" s="196"/>
      <c r="AFT883" s="196"/>
      <c r="AFU883" s="196"/>
      <c r="AFV883" s="196"/>
      <c r="AFW883" s="196"/>
      <c r="AFX883" s="196"/>
      <c r="AFY883" s="196"/>
      <c r="AFZ883" s="196"/>
      <c r="AGA883" s="196"/>
      <c r="AGB883" s="196"/>
      <c r="AGC883" s="196"/>
      <c r="AGD883" s="196"/>
      <c r="AGE883" s="196"/>
      <c r="AGF883" s="196"/>
      <c r="AGG883" s="196"/>
      <c r="AGH883" s="196"/>
      <c r="AGI883" s="196"/>
      <c r="AGJ883" s="196"/>
      <c r="AGK883" s="196"/>
      <c r="AGL883" s="196"/>
      <c r="AGM883" s="196"/>
      <c r="AGN883" s="196"/>
      <c r="AGO883" s="196"/>
      <c r="AGP883" s="196"/>
    </row>
    <row r="884" spans="1:874" ht="15.75" customHeight="1" x14ac:dyDescent="0.25">
      <c r="A884" s="196"/>
      <c r="B884" s="196"/>
      <c r="C884" s="196"/>
      <c r="D884" s="196"/>
      <c r="E884" s="196"/>
      <c r="F884" s="196"/>
      <c r="G884" s="196"/>
      <c r="H884" s="196"/>
      <c r="I884" s="196"/>
      <c r="J884" s="196"/>
      <c r="K884" s="196"/>
      <c r="L884" s="206"/>
      <c r="M884" s="196"/>
      <c r="N884" s="196"/>
      <c r="O884" s="196"/>
      <c r="P884" s="196"/>
      <c r="Q884" s="196"/>
      <c r="R884" s="196"/>
      <c r="S884" s="196"/>
      <c r="T884" s="196"/>
      <c r="U884" s="196"/>
      <c r="V884" s="196"/>
      <c r="W884" s="196"/>
      <c r="X884" s="196"/>
      <c r="Y884" s="196"/>
      <c r="Z884" s="196"/>
      <c r="AA884" s="196"/>
      <c r="AB884" s="196"/>
      <c r="AC884" s="196"/>
      <c r="AD884" s="196"/>
      <c r="AE884" s="196"/>
      <c r="AF884" s="196"/>
      <c r="AG884" s="196"/>
      <c r="AH884" s="196"/>
      <c r="AI884" s="196"/>
      <c r="AJ884" s="196"/>
      <c r="AK884" s="196"/>
      <c r="AL884" s="196"/>
      <c r="AM884" s="196"/>
      <c r="AN884" s="196"/>
      <c r="AO884" s="196"/>
      <c r="AP884" s="196"/>
      <c r="AQ884" s="196"/>
      <c r="AR884" s="196"/>
      <c r="AS884" s="196"/>
      <c r="AT884" s="196"/>
      <c r="AU884" s="196"/>
      <c r="AV884" s="196"/>
      <c r="AW884" s="196"/>
      <c r="AX884" s="196"/>
      <c r="AY884" s="196"/>
      <c r="AZ884" s="196"/>
      <c r="BA884" s="196"/>
      <c r="BB884" s="196"/>
      <c r="BC884" s="196"/>
      <c r="BD884" s="196"/>
      <c r="BE884" s="196"/>
      <c r="BF884" s="196"/>
      <c r="BG884" s="196"/>
      <c r="BH884" s="196"/>
      <c r="BI884" s="196"/>
      <c r="BJ884" s="196"/>
      <c r="BK884" s="196"/>
      <c r="BL884" s="196"/>
      <c r="BM884" s="196"/>
      <c r="BN884" s="196"/>
      <c r="BO884" s="196"/>
      <c r="BP884" s="196"/>
      <c r="BQ884" s="196"/>
      <c r="BR884" s="196"/>
      <c r="BS884" s="196"/>
      <c r="BT884" s="196"/>
      <c r="BU884" s="196"/>
      <c r="BV884" s="196"/>
      <c r="BW884" s="196"/>
      <c r="BX884" s="196"/>
      <c r="BY884" s="196"/>
      <c r="BZ884" s="196"/>
      <c r="CA884" s="196"/>
      <c r="CB884" s="196"/>
      <c r="CC884" s="196"/>
      <c r="CD884" s="196"/>
      <c r="CE884" s="196"/>
      <c r="CF884" s="196"/>
      <c r="CG884" s="196"/>
      <c r="CH884" s="196"/>
      <c r="CI884" s="196"/>
      <c r="CJ884" s="196"/>
      <c r="CK884" s="196"/>
      <c r="CL884" s="196"/>
      <c r="CM884" s="196"/>
      <c r="CN884" s="196"/>
      <c r="CO884" s="196"/>
      <c r="CP884" s="196"/>
      <c r="CQ884" s="196"/>
      <c r="CR884" s="196"/>
      <c r="CS884" s="196"/>
      <c r="CT884" s="196"/>
      <c r="CU884" s="196"/>
      <c r="CV884" s="196"/>
      <c r="CW884" s="196"/>
      <c r="CX884" s="196"/>
      <c r="CY884" s="196"/>
      <c r="CZ884" s="196"/>
      <c r="DA884" s="196"/>
      <c r="DB884" s="196"/>
      <c r="DC884" s="196"/>
      <c r="DD884" s="196"/>
      <c r="DE884" s="196"/>
      <c r="DF884" s="196"/>
      <c r="DG884" s="196"/>
      <c r="DH884" s="196"/>
      <c r="DI884" s="196"/>
      <c r="DJ884" s="196"/>
      <c r="DK884" s="196"/>
      <c r="DL884" s="196"/>
      <c r="DM884" s="196"/>
      <c r="DN884" s="196"/>
      <c r="DO884" s="196"/>
      <c r="DP884" s="196"/>
      <c r="DQ884" s="196"/>
      <c r="DR884" s="196"/>
      <c r="DS884" s="196"/>
      <c r="DT884" s="196"/>
      <c r="DU884" s="196"/>
      <c r="DV884" s="196"/>
      <c r="DW884" s="196"/>
      <c r="DX884" s="196"/>
      <c r="DY884" s="196"/>
      <c r="DZ884" s="196"/>
      <c r="EA884" s="196"/>
      <c r="EB884" s="196"/>
      <c r="EC884" s="196"/>
      <c r="ED884" s="196"/>
      <c r="EE884" s="196"/>
      <c r="EF884" s="196"/>
      <c r="EG884" s="196"/>
      <c r="EH884" s="196"/>
      <c r="EI884" s="196"/>
      <c r="EJ884" s="196"/>
      <c r="EK884" s="196"/>
      <c r="EL884" s="196"/>
      <c r="EM884" s="196"/>
      <c r="EN884" s="196"/>
      <c r="EO884" s="196"/>
      <c r="EP884" s="196"/>
      <c r="EQ884" s="196"/>
      <c r="ER884" s="196"/>
      <c r="ES884" s="196"/>
      <c r="ET884" s="196"/>
      <c r="EU884" s="196"/>
      <c r="EV884" s="196"/>
      <c r="EW884" s="196"/>
      <c r="EX884" s="196"/>
      <c r="EY884" s="196"/>
      <c r="EZ884" s="196"/>
      <c r="FA884" s="196"/>
      <c r="FB884" s="196"/>
      <c r="FC884" s="196"/>
      <c r="FD884" s="196"/>
      <c r="FE884" s="196"/>
      <c r="FF884" s="196"/>
      <c r="FG884" s="196"/>
      <c r="FH884" s="196"/>
      <c r="FI884" s="196"/>
      <c r="FJ884" s="196"/>
      <c r="FK884" s="196"/>
      <c r="FL884" s="196"/>
      <c r="FM884" s="196"/>
      <c r="FN884" s="196"/>
      <c r="FO884" s="196"/>
      <c r="FP884" s="196"/>
      <c r="FQ884" s="196"/>
      <c r="FR884" s="196"/>
      <c r="FS884" s="196"/>
      <c r="FT884" s="196"/>
      <c r="FU884" s="196"/>
      <c r="FV884" s="196"/>
      <c r="FW884" s="196"/>
      <c r="FX884" s="196"/>
      <c r="FY884" s="196"/>
      <c r="FZ884" s="196"/>
      <c r="GA884" s="196"/>
      <c r="GB884" s="196"/>
      <c r="GC884" s="196"/>
      <c r="GD884" s="196"/>
      <c r="GE884" s="196"/>
      <c r="GF884" s="196"/>
      <c r="GG884" s="196"/>
      <c r="GH884" s="196"/>
      <c r="GI884" s="196"/>
      <c r="GJ884" s="196"/>
      <c r="GK884" s="196"/>
      <c r="GL884" s="196"/>
      <c r="GM884" s="196"/>
      <c r="GN884" s="196"/>
      <c r="GO884" s="196"/>
      <c r="GP884" s="196"/>
      <c r="GQ884" s="196"/>
      <c r="GR884" s="196"/>
      <c r="GS884" s="196"/>
      <c r="GT884" s="196"/>
      <c r="GU884" s="196"/>
      <c r="GV884" s="196"/>
      <c r="GW884" s="196"/>
      <c r="GX884" s="196"/>
      <c r="GY884" s="196"/>
      <c r="GZ884" s="196"/>
      <c r="HA884" s="196"/>
      <c r="HB884" s="196"/>
      <c r="HC884" s="196"/>
      <c r="HD884" s="196"/>
      <c r="HE884" s="196"/>
      <c r="HF884" s="196"/>
      <c r="HG884" s="196"/>
      <c r="HH884" s="196"/>
      <c r="HI884" s="196"/>
      <c r="HJ884" s="196"/>
      <c r="HK884" s="196"/>
      <c r="HL884" s="196"/>
      <c r="HM884" s="196"/>
      <c r="HN884" s="196"/>
      <c r="HO884" s="196"/>
      <c r="HP884" s="196"/>
      <c r="HQ884" s="196"/>
      <c r="HR884" s="196"/>
      <c r="HS884" s="196"/>
      <c r="HT884" s="196"/>
      <c r="HU884" s="196"/>
      <c r="HV884" s="196"/>
      <c r="HW884" s="196"/>
      <c r="HX884" s="196"/>
      <c r="HY884" s="196"/>
      <c r="HZ884" s="196"/>
      <c r="IA884" s="196"/>
      <c r="IB884" s="196"/>
      <c r="IC884" s="196"/>
      <c r="ID884" s="196"/>
      <c r="IE884" s="196"/>
      <c r="IF884" s="196"/>
      <c r="IG884" s="196"/>
      <c r="IH884" s="196"/>
      <c r="II884" s="196"/>
      <c r="IJ884" s="196"/>
      <c r="IK884" s="196"/>
      <c r="IL884" s="196"/>
      <c r="IM884" s="196"/>
      <c r="IN884" s="196"/>
      <c r="IO884" s="196"/>
      <c r="IP884" s="196"/>
      <c r="IQ884" s="196"/>
      <c r="IR884" s="196"/>
      <c r="IS884" s="196"/>
      <c r="IT884" s="196"/>
      <c r="IU884" s="196"/>
      <c r="IV884" s="196"/>
      <c r="IW884" s="196"/>
      <c r="IX884" s="196"/>
      <c r="IY884" s="196"/>
      <c r="IZ884" s="196"/>
      <c r="JA884" s="196"/>
      <c r="JB884" s="196"/>
      <c r="JC884" s="196"/>
      <c r="JD884" s="196"/>
      <c r="JE884" s="196"/>
      <c r="JF884" s="196"/>
      <c r="JG884" s="196"/>
      <c r="JH884" s="196"/>
      <c r="JI884" s="196"/>
      <c r="JJ884" s="196"/>
      <c r="JK884" s="196"/>
      <c r="JL884" s="196"/>
      <c r="JM884" s="196"/>
      <c r="JN884" s="196"/>
      <c r="JO884" s="196"/>
      <c r="JP884" s="196"/>
      <c r="JQ884" s="196"/>
      <c r="JR884" s="196"/>
      <c r="JS884" s="196"/>
      <c r="JT884" s="196"/>
      <c r="JU884" s="196"/>
      <c r="JV884" s="196"/>
      <c r="JW884" s="196"/>
      <c r="JX884" s="196"/>
      <c r="JY884" s="196"/>
      <c r="JZ884" s="196"/>
      <c r="KA884" s="196"/>
      <c r="KB884" s="196"/>
      <c r="KC884" s="196"/>
      <c r="KD884" s="196"/>
      <c r="KE884" s="196"/>
      <c r="KF884" s="196"/>
      <c r="KG884" s="196"/>
      <c r="KH884" s="196"/>
      <c r="KI884" s="196"/>
      <c r="KJ884" s="196"/>
      <c r="KK884" s="196"/>
      <c r="KL884" s="196"/>
      <c r="KM884" s="196"/>
      <c r="KN884" s="196"/>
      <c r="KO884" s="196"/>
      <c r="KP884" s="196"/>
      <c r="KQ884" s="196"/>
      <c r="KR884" s="196"/>
      <c r="KS884" s="196"/>
      <c r="KT884" s="196"/>
      <c r="KU884" s="196"/>
      <c r="KV884" s="196"/>
      <c r="KW884" s="196"/>
      <c r="KX884" s="196"/>
      <c r="KY884" s="196"/>
      <c r="KZ884" s="196"/>
      <c r="LA884" s="196"/>
      <c r="LB884" s="196"/>
      <c r="LC884" s="196"/>
      <c r="LD884" s="196"/>
      <c r="LE884" s="196"/>
      <c r="LF884" s="196"/>
      <c r="LG884" s="196"/>
      <c r="LH884" s="196"/>
      <c r="LI884" s="196"/>
      <c r="LJ884" s="196"/>
      <c r="LK884" s="196"/>
      <c r="LL884" s="196"/>
      <c r="LM884" s="196"/>
      <c r="LN884" s="196"/>
      <c r="LO884" s="196"/>
      <c r="LP884" s="196"/>
      <c r="LQ884" s="196"/>
      <c r="LR884" s="196"/>
      <c r="LS884" s="196"/>
      <c r="LT884" s="196"/>
      <c r="LU884" s="196"/>
      <c r="LV884" s="196"/>
      <c r="LW884" s="196"/>
      <c r="LX884" s="196"/>
      <c r="LY884" s="196"/>
      <c r="LZ884" s="196"/>
      <c r="MA884" s="196"/>
      <c r="MB884" s="196"/>
      <c r="MC884" s="196"/>
      <c r="MD884" s="196"/>
      <c r="ME884" s="196"/>
      <c r="MF884" s="196"/>
      <c r="MG884" s="196"/>
      <c r="MH884" s="196"/>
      <c r="MI884" s="196"/>
      <c r="MJ884" s="196"/>
      <c r="MK884" s="196"/>
      <c r="ML884" s="196"/>
      <c r="MM884" s="196"/>
      <c r="MN884" s="196"/>
      <c r="MO884" s="196"/>
      <c r="MP884" s="196"/>
      <c r="MQ884" s="196"/>
      <c r="MR884" s="196"/>
      <c r="MS884" s="196"/>
      <c r="MT884" s="196"/>
      <c r="MU884" s="196"/>
      <c r="MV884" s="196"/>
      <c r="MW884" s="196"/>
      <c r="MX884" s="196"/>
      <c r="MY884" s="196"/>
      <c r="MZ884" s="196"/>
      <c r="NA884" s="196"/>
      <c r="NB884" s="196"/>
      <c r="NC884" s="196"/>
      <c r="ND884" s="196"/>
      <c r="NE884" s="196"/>
      <c r="NF884" s="196"/>
      <c r="NG884" s="196"/>
      <c r="NH884" s="196"/>
      <c r="NI884" s="196"/>
      <c r="NJ884" s="196"/>
      <c r="NK884" s="196"/>
      <c r="NL884" s="196"/>
      <c r="NM884" s="196"/>
      <c r="NN884" s="196"/>
      <c r="NO884" s="196"/>
      <c r="NP884" s="196"/>
      <c r="NQ884" s="196"/>
      <c r="NR884" s="196"/>
      <c r="NS884" s="196"/>
      <c r="NT884" s="196"/>
      <c r="NU884" s="196"/>
      <c r="NV884" s="196"/>
      <c r="NW884" s="196"/>
      <c r="NX884" s="196"/>
      <c r="NY884" s="196"/>
      <c r="NZ884" s="196"/>
      <c r="OA884" s="196"/>
      <c r="OB884" s="196"/>
      <c r="OC884" s="196"/>
      <c r="OD884" s="196"/>
      <c r="OE884" s="196"/>
      <c r="OF884" s="196"/>
      <c r="OG884" s="196"/>
      <c r="OH884" s="196"/>
      <c r="OI884" s="196"/>
      <c r="OJ884" s="196"/>
      <c r="OK884" s="196"/>
      <c r="OL884" s="196"/>
      <c r="AFC884" s="196"/>
      <c r="AFD884" s="196"/>
      <c r="AFE884" s="196"/>
      <c r="AFF884" s="196"/>
      <c r="AFG884" s="196"/>
      <c r="AFH884" s="196"/>
      <c r="AFI884" s="196"/>
      <c r="AFJ884" s="196"/>
      <c r="AFK884" s="196"/>
      <c r="AFL884" s="196"/>
      <c r="AFM884" s="196"/>
      <c r="AFN884" s="196"/>
      <c r="AFO884" s="196"/>
      <c r="AFP884" s="196"/>
      <c r="AFQ884" s="196"/>
      <c r="AFR884" s="196"/>
      <c r="AFS884" s="196"/>
      <c r="AFT884" s="196"/>
      <c r="AFU884" s="196"/>
      <c r="AFV884" s="196"/>
      <c r="AFW884" s="196"/>
      <c r="AFX884" s="196"/>
      <c r="AFY884" s="196"/>
      <c r="AFZ884" s="196"/>
      <c r="AGA884" s="196"/>
      <c r="AGB884" s="196"/>
      <c r="AGC884" s="196"/>
      <c r="AGD884" s="196"/>
      <c r="AGE884" s="196"/>
      <c r="AGF884" s="196"/>
      <c r="AGG884" s="196"/>
      <c r="AGH884" s="196"/>
      <c r="AGI884" s="196"/>
      <c r="AGJ884" s="196"/>
      <c r="AGK884" s="196"/>
      <c r="AGL884" s="196"/>
      <c r="AGM884" s="196"/>
      <c r="AGN884" s="196"/>
      <c r="AGO884" s="196"/>
      <c r="AGP884" s="196"/>
    </row>
    <row r="885" spans="1:874" ht="15.75" customHeight="1" x14ac:dyDescent="0.25">
      <c r="A885" s="196"/>
      <c r="B885" s="196"/>
      <c r="C885" s="196"/>
      <c r="D885" s="196"/>
      <c r="E885" s="196"/>
      <c r="F885" s="196"/>
      <c r="G885" s="196"/>
      <c r="H885" s="196"/>
      <c r="I885" s="196"/>
      <c r="J885" s="196"/>
      <c r="K885" s="196"/>
      <c r="L885" s="206"/>
      <c r="M885" s="196"/>
      <c r="N885" s="196"/>
      <c r="O885" s="196"/>
      <c r="P885" s="196"/>
      <c r="Q885" s="196"/>
      <c r="R885" s="196"/>
      <c r="S885" s="196"/>
      <c r="T885" s="196"/>
      <c r="U885" s="196"/>
      <c r="V885" s="196"/>
      <c r="W885" s="196"/>
      <c r="X885" s="196"/>
      <c r="Y885" s="196"/>
      <c r="Z885" s="196"/>
      <c r="AA885" s="196"/>
      <c r="AB885" s="196"/>
      <c r="AC885" s="196"/>
      <c r="AD885" s="196"/>
      <c r="AE885" s="196"/>
      <c r="AF885" s="196"/>
      <c r="AG885" s="196"/>
      <c r="AH885" s="196"/>
      <c r="AI885" s="196"/>
      <c r="AJ885" s="196"/>
      <c r="AK885" s="196"/>
      <c r="AL885" s="196"/>
      <c r="AM885" s="196"/>
      <c r="AN885" s="196"/>
      <c r="AO885" s="196"/>
      <c r="AP885" s="196"/>
      <c r="AQ885" s="196"/>
      <c r="AR885" s="196"/>
      <c r="AS885" s="196"/>
      <c r="AT885" s="196"/>
      <c r="AU885" s="196"/>
      <c r="AV885" s="196"/>
      <c r="AW885" s="196"/>
      <c r="AX885" s="196"/>
      <c r="AY885" s="196"/>
      <c r="AZ885" s="196"/>
      <c r="BA885" s="196"/>
      <c r="BB885" s="196"/>
      <c r="BC885" s="196"/>
      <c r="BD885" s="196"/>
      <c r="BE885" s="196"/>
      <c r="BF885" s="196"/>
      <c r="BG885" s="196"/>
      <c r="BH885" s="196"/>
      <c r="BI885" s="196"/>
      <c r="BJ885" s="196"/>
      <c r="BK885" s="196"/>
      <c r="BL885" s="196"/>
      <c r="BM885" s="196"/>
      <c r="BN885" s="196"/>
      <c r="BO885" s="196"/>
      <c r="BP885" s="196"/>
      <c r="BQ885" s="196"/>
      <c r="BR885" s="196"/>
      <c r="BS885" s="196"/>
      <c r="BT885" s="196"/>
      <c r="BU885" s="196"/>
      <c r="BV885" s="196"/>
      <c r="BW885" s="196"/>
      <c r="BX885" s="196"/>
      <c r="BY885" s="196"/>
      <c r="BZ885" s="196"/>
      <c r="CA885" s="196"/>
      <c r="CB885" s="196"/>
      <c r="CC885" s="196"/>
      <c r="CD885" s="196"/>
      <c r="CE885" s="196"/>
      <c r="CF885" s="196"/>
      <c r="CG885" s="196"/>
      <c r="CH885" s="196"/>
      <c r="CI885" s="196"/>
      <c r="CJ885" s="196"/>
      <c r="CK885" s="196"/>
      <c r="CL885" s="196"/>
      <c r="CM885" s="196"/>
      <c r="CN885" s="196"/>
      <c r="CO885" s="196"/>
      <c r="CP885" s="196"/>
      <c r="CQ885" s="196"/>
      <c r="CR885" s="196"/>
      <c r="CS885" s="196"/>
      <c r="CT885" s="196"/>
      <c r="CU885" s="196"/>
      <c r="CV885" s="196"/>
      <c r="CW885" s="196"/>
      <c r="CX885" s="196"/>
      <c r="CY885" s="196"/>
      <c r="CZ885" s="196"/>
      <c r="DA885" s="196"/>
      <c r="DB885" s="196"/>
      <c r="DC885" s="196"/>
      <c r="DD885" s="196"/>
      <c r="DE885" s="196"/>
      <c r="DF885" s="196"/>
      <c r="DG885" s="196"/>
      <c r="DH885" s="196"/>
      <c r="DI885" s="196"/>
      <c r="DJ885" s="196"/>
      <c r="DK885" s="196"/>
      <c r="DL885" s="196"/>
      <c r="DM885" s="196"/>
      <c r="DN885" s="196"/>
      <c r="DO885" s="196"/>
      <c r="DP885" s="196"/>
      <c r="DQ885" s="196"/>
      <c r="DR885" s="196"/>
      <c r="DS885" s="196"/>
      <c r="DT885" s="196"/>
      <c r="DU885" s="196"/>
      <c r="DV885" s="196"/>
      <c r="DW885" s="196"/>
      <c r="DX885" s="196"/>
      <c r="DY885" s="196"/>
      <c r="DZ885" s="196"/>
      <c r="EA885" s="196"/>
      <c r="EB885" s="196"/>
      <c r="EC885" s="196"/>
      <c r="ED885" s="196"/>
      <c r="EE885" s="196"/>
      <c r="EF885" s="196"/>
      <c r="EG885" s="196"/>
      <c r="EH885" s="196"/>
      <c r="EI885" s="196"/>
      <c r="EJ885" s="196"/>
      <c r="EK885" s="196"/>
      <c r="EL885" s="196"/>
      <c r="EM885" s="196"/>
      <c r="EN885" s="196"/>
      <c r="EO885" s="196"/>
      <c r="EP885" s="196"/>
      <c r="EQ885" s="196"/>
      <c r="ER885" s="196"/>
      <c r="ES885" s="196"/>
      <c r="ET885" s="196"/>
      <c r="EU885" s="196"/>
      <c r="EV885" s="196"/>
      <c r="EW885" s="196"/>
      <c r="EX885" s="196"/>
      <c r="EY885" s="196"/>
      <c r="EZ885" s="196"/>
      <c r="FA885" s="196"/>
      <c r="FB885" s="196"/>
      <c r="FC885" s="196"/>
      <c r="FD885" s="196"/>
      <c r="FE885" s="196"/>
      <c r="FF885" s="196"/>
      <c r="FG885" s="196"/>
      <c r="FH885" s="196"/>
      <c r="FI885" s="196"/>
      <c r="FJ885" s="196"/>
      <c r="FK885" s="196"/>
      <c r="FL885" s="196"/>
      <c r="FM885" s="196"/>
      <c r="FN885" s="196"/>
      <c r="FO885" s="196"/>
      <c r="FP885" s="196"/>
      <c r="FQ885" s="196"/>
      <c r="FR885" s="196"/>
      <c r="FS885" s="196"/>
      <c r="FT885" s="196"/>
      <c r="FU885" s="196"/>
      <c r="FV885" s="196"/>
      <c r="FW885" s="196"/>
      <c r="FX885" s="196"/>
      <c r="FY885" s="196"/>
      <c r="FZ885" s="196"/>
      <c r="GA885" s="196"/>
      <c r="GB885" s="196"/>
      <c r="GC885" s="196"/>
      <c r="GD885" s="196"/>
      <c r="GE885" s="196"/>
      <c r="GF885" s="196"/>
      <c r="GG885" s="196"/>
      <c r="GH885" s="196"/>
      <c r="GI885" s="196"/>
      <c r="GJ885" s="196"/>
      <c r="GK885" s="196"/>
      <c r="GL885" s="196"/>
      <c r="GM885" s="196"/>
      <c r="GN885" s="196"/>
      <c r="GO885" s="196"/>
      <c r="GP885" s="196"/>
      <c r="GQ885" s="196"/>
      <c r="GR885" s="196"/>
      <c r="GS885" s="196"/>
      <c r="GT885" s="196"/>
      <c r="GU885" s="196"/>
      <c r="GV885" s="196"/>
      <c r="GW885" s="196"/>
      <c r="GX885" s="196"/>
      <c r="GY885" s="196"/>
      <c r="GZ885" s="196"/>
      <c r="HA885" s="196"/>
      <c r="HB885" s="196"/>
      <c r="HC885" s="196"/>
      <c r="HD885" s="196"/>
      <c r="HE885" s="196"/>
      <c r="HF885" s="196"/>
      <c r="HG885" s="196"/>
      <c r="HH885" s="196"/>
      <c r="HI885" s="196"/>
      <c r="HJ885" s="196"/>
      <c r="HK885" s="196"/>
      <c r="HL885" s="196"/>
      <c r="HM885" s="196"/>
      <c r="HN885" s="196"/>
      <c r="HO885" s="196"/>
      <c r="HP885" s="196"/>
      <c r="HQ885" s="196"/>
      <c r="HR885" s="196"/>
      <c r="HS885" s="196"/>
      <c r="HT885" s="196"/>
      <c r="HU885" s="196"/>
      <c r="HV885" s="196"/>
      <c r="HW885" s="196"/>
      <c r="HX885" s="196"/>
      <c r="HY885" s="196"/>
      <c r="HZ885" s="196"/>
      <c r="IA885" s="196"/>
      <c r="IB885" s="196"/>
      <c r="IC885" s="196"/>
      <c r="ID885" s="196"/>
      <c r="IE885" s="196"/>
      <c r="IF885" s="196"/>
      <c r="IG885" s="196"/>
      <c r="IH885" s="196"/>
      <c r="II885" s="196"/>
      <c r="IJ885" s="196"/>
      <c r="IK885" s="196"/>
      <c r="IL885" s="196"/>
      <c r="IM885" s="196"/>
      <c r="IN885" s="196"/>
      <c r="IO885" s="196"/>
      <c r="IP885" s="196"/>
      <c r="IQ885" s="196"/>
      <c r="IR885" s="196"/>
      <c r="IS885" s="196"/>
      <c r="IT885" s="196"/>
      <c r="IU885" s="196"/>
      <c r="IV885" s="196"/>
      <c r="IW885" s="196"/>
      <c r="IX885" s="196"/>
      <c r="IY885" s="196"/>
      <c r="IZ885" s="196"/>
      <c r="JA885" s="196"/>
      <c r="JB885" s="196"/>
      <c r="JC885" s="196"/>
      <c r="JD885" s="196"/>
      <c r="JE885" s="196"/>
      <c r="JF885" s="196"/>
      <c r="JG885" s="196"/>
      <c r="JH885" s="196"/>
      <c r="JI885" s="196"/>
      <c r="JJ885" s="196"/>
      <c r="JK885" s="196"/>
      <c r="JL885" s="196"/>
      <c r="JM885" s="196"/>
      <c r="JN885" s="196"/>
      <c r="JO885" s="196"/>
      <c r="JP885" s="196"/>
      <c r="JQ885" s="196"/>
      <c r="JR885" s="196"/>
      <c r="JS885" s="196"/>
      <c r="JT885" s="196"/>
      <c r="JU885" s="196"/>
      <c r="JV885" s="196"/>
      <c r="JW885" s="196"/>
      <c r="JX885" s="196"/>
      <c r="JY885" s="196"/>
      <c r="JZ885" s="196"/>
      <c r="KA885" s="196"/>
      <c r="KB885" s="196"/>
      <c r="KC885" s="196"/>
      <c r="KD885" s="196"/>
      <c r="KE885" s="196"/>
      <c r="KF885" s="196"/>
      <c r="KG885" s="196"/>
      <c r="KH885" s="196"/>
      <c r="KI885" s="196"/>
      <c r="KJ885" s="196"/>
      <c r="KK885" s="196"/>
      <c r="KL885" s="196"/>
      <c r="KM885" s="196"/>
      <c r="KN885" s="196"/>
      <c r="KO885" s="196"/>
      <c r="KP885" s="196"/>
      <c r="KQ885" s="196"/>
      <c r="KR885" s="196"/>
      <c r="KS885" s="196"/>
      <c r="KT885" s="196"/>
      <c r="KU885" s="196"/>
      <c r="KV885" s="196"/>
      <c r="KW885" s="196"/>
      <c r="KX885" s="196"/>
      <c r="KY885" s="196"/>
      <c r="KZ885" s="196"/>
      <c r="LA885" s="196"/>
      <c r="LB885" s="196"/>
      <c r="LC885" s="196"/>
      <c r="LD885" s="196"/>
      <c r="LE885" s="196"/>
      <c r="LF885" s="196"/>
      <c r="LG885" s="196"/>
      <c r="LH885" s="196"/>
      <c r="LI885" s="196"/>
      <c r="LJ885" s="196"/>
      <c r="LK885" s="196"/>
      <c r="LL885" s="196"/>
      <c r="LM885" s="196"/>
      <c r="LN885" s="196"/>
      <c r="LO885" s="196"/>
      <c r="LP885" s="196"/>
      <c r="LQ885" s="196"/>
      <c r="LR885" s="196"/>
      <c r="LS885" s="196"/>
      <c r="LT885" s="196"/>
      <c r="LU885" s="196"/>
      <c r="LV885" s="196"/>
      <c r="LW885" s="196"/>
      <c r="LX885" s="196"/>
      <c r="LY885" s="196"/>
      <c r="LZ885" s="196"/>
      <c r="MA885" s="196"/>
      <c r="MB885" s="196"/>
      <c r="MC885" s="196"/>
      <c r="MD885" s="196"/>
      <c r="ME885" s="196"/>
      <c r="MF885" s="196"/>
      <c r="MG885" s="196"/>
      <c r="MH885" s="196"/>
      <c r="MI885" s="196"/>
      <c r="MJ885" s="196"/>
      <c r="MK885" s="196"/>
      <c r="ML885" s="196"/>
      <c r="MM885" s="196"/>
      <c r="MN885" s="196"/>
      <c r="MO885" s="196"/>
      <c r="MP885" s="196"/>
      <c r="MQ885" s="196"/>
      <c r="MR885" s="196"/>
      <c r="MS885" s="196"/>
      <c r="MT885" s="196"/>
      <c r="MU885" s="196"/>
      <c r="MV885" s="196"/>
      <c r="MW885" s="196"/>
      <c r="MX885" s="196"/>
      <c r="MY885" s="196"/>
      <c r="MZ885" s="196"/>
      <c r="NA885" s="196"/>
      <c r="NB885" s="196"/>
      <c r="NC885" s="196"/>
      <c r="ND885" s="196"/>
      <c r="NE885" s="196"/>
      <c r="NF885" s="196"/>
      <c r="NG885" s="196"/>
      <c r="NH885" s="196"/>
      <c r="NI885" s="196"/>
      <c r="NJ885" s="196"/>
      <c r="NK885" s="196"/>
      <c r="NL885" s="196"/>
      <c r="NM885" s="196"/>
      <c r="NN885" s="196"/>
      <c r="NO885" s="196"/>
      <c r="NP885" s="196"/>
      <c r="NQ885" s="196"/>
      <c r="NR885" s="196"/>
      <c r="NS885" s="196"/>
      <c r="NT885" s="196"/>
      <c r="NU885" s="196"/>
      <c r="NV885" s="196"/>
      <c r="NW885" s="196"/>
      <c r="NX885" s="196"/>
      <c r="NY885" s="196"/>
      <c r="NZ885" s="196"/>
      <c r="OA885" s="196"/>
      <c r="OB885" s="196"/>
      <c r="OC885" s="196"/>
      <c r="OD885" s="196"/>
      <c r="OE885" s="196"/>
      <c r="OF885" s="196"/>
      <c r="OG885" s="196"/>
      <c r="OH885" s="196"/>
      <c r="OI885" s="196"/>
      <c r="OJ885" s="196"/>
      <c r="OK885" s="196"/>
      <c r="OL885" s="196"/>
      <c r="AFC885" s="196"/>
      <c r="AFD885" s="196"/>
      <c r="AFE885" s="196"/>
      <c r="AFF885" s="196"/>
      <c r="AFG885" s="196"/>
      <c r="AFH885" s="196"/>
      <c r="AFI885" s="196"/>
      <c r="AFJ885" s="196"/>
      <c r="AFK885" s="196"/>
      <c r="AFL885" s="196"/>
      <c r="AFM885" s="196"/>
      <c r="AFN885" s="196"/>
      <c r="AFO885" s="196"/>
      <c r="AFP885" s="196"/>
      <c r="AFQ885" s="196"/>
      <c r="AFR885" s="196"/>
      <c r="AFS885" s="196"/>
      <c r="AFT885" s="196"/>
      <c r="AFU885" s="196"/>
      <c r="AFV885" s="196"/>
      <c r="AFW885" s="196"/>
      <c r="AFX885" s="196"/>
      <c r="AFY885" s="196"/>
      <c r="AFZ885" s="196"/>
      <c r="AGA885" s="196"/>
      <c r="AGB885" s="196"/>
      <c r="AGC885" s="196"/>
      <c r="AGD885" s="196"/>
      <c r="AGE885" s="196"/>
      <c r="AGF885" s="196"/>
      <c r="AGG885" s="196"/>
      <c r="AGH885" s="196"/>
      <c r="AGI885" s="196"/>
      <c r="AGJ885" s="196"/>
      <c r="AGK885" s="196"/>
      <c r="AGL885" s="196"/>
      <c r="AGM885" s="196"/>
      <c r="AGN885" s="196"/>
      <c r="AGO885" s="196"/>
      <c r="AGP885" s="196"/>
    </row>
    <row r="886" spans="1:874" ht="15.75" customHeight="1" x14ac:dyDescent="0.25">
      <c r="A886" s="196"/>
      <c r="B886" s="196"/>
      <c r="C886" s="196"/>
      <c r="D886" s="196"/>
      <c r="E886" s="196"/>
      <c r="F886" s="196"/>
      <c r="G886" s="196"/>
      <c r="H886" s="196"/>
      <c r="I886" s="196"/>
      <c r="J886" s="196"/>
      <c r="K886" s="196"/>
      <c r="L886" s="206"/>
      <c r="M886" s="196"/>
      <c r="N886" s="196"/>
      <c r="O886" s="196"/>
      <c r="P886" s="196"/>
      <c r="Q886" s="196"/>
      <c r="R886" s="196"/>
      <c r="S886" s="196"/>
      <c r="T886" s="196"/>
      <c r="U886" s="196"/>
      <c r="V886" s="196"/>
      <c r="W886" s="196"/>
      <c r="X886" s="196"/>
      <c r="Y886" s="196"/>
      <c r="Z886" s="196"/>
      <c r="AA886" s="196"/>
      <c r="AB886" s="196"/>
      <c r="AC886" s="196"/>
      <c r="AD886" s="196"/>
      <c r="AE886" s="196"/>
      <c r="AF886" s="196"/>
      <c r="AG886" s="196"/>
      <c r="AH886" s="196"/>
      <c r="AI886" s="196"/>
      <c r="AJ886" s="196"/>
      <c r="AK886" s="196"/>
      <c r="AL886" s="196"/>
      <c r="AM886" s="196"/>
      <c r="AN886" s="196"/>
      <c r="AO886" s="196"/>
      <c r="AP886" s="196"/>
      <c r="AQ886" s="196"/>
      <c r="AR886" s="196"/>
      <c r="AS886" s="196"/>
      <c r="AT886" s="196"/>
      <c r="AU886" s="196"/>
      <c r="AV886" s="196"/>
      <c r="AW886" s="196"/>
      <c r="AX886" s="196"/>
      <c r="AY886" s="196"/>
      <c r="AZ886" s="196"/>
      <c r="BA886" s="196"/>
      <c r="BB886" s="196"/>
      <c r="BC886" s="196"/>
      <c r="BD886" s="196"/>
      <c r="BE886" s="196"/>
      <c r="BF886" s="196"/>
      <c r="BG886" s="196"/>
      <c r="BH886" s="196"/>
      <c r="BI886" s="196"/>
      <c r="BJ886" s="196"/>
      <c r="BK886" s="196"/>
      <c r="BL886" s="196"/>
      <c r="BM886" s="196"/>
      <c r="BN886" s="196"/>
      <c r="BO886" s="196"/>
      <c r="BP886" s="196"/>
      <c r="BQ886" s="196"/>
      <c r="BR886" s="196"/>
      <c r="BS886" s="196"/>
      <c r="BT886" s="196"/>
      <c r="BU886" s="196"/>
      <c r="BV886" s="196"/>
      <c r="BW886" s="196"/>
      <c r="BX886" s="196"/>
      <c r="BY886" s="196"/>
      <c r="BZ886" s="196"/>
      <c r="CA886" s="196"/>
      <c r="CB886" s="196"/>
      <c r="CC886" s="196"/>
      <c r="CD886" s="196"/>
      <c r="CE886" s="196"/>
      <c r="CF886" s="196"/>
      <c r="CG886" s="196"/>
      <c r="CH886" s="196"/>
      <c r="CI886" s="196"/>
      <c r="CJ886" s="196"/>
      <c r="CK886" s="196"/>
      <c r="CL886" s="196"/>
      <c r="CM886" s="196"/>
      <c r="CN886" s="196"/>
      <c r="CO886" s="196"/>
      <c r="CP886" s="196"/>
      <c r="CQ886" s="196"/>
      <c r="CR886" s="196"/>
      <c r="CS886" s="196"/>
      <c r="CT886" s="196"/>
      <c r="CU886" s="196"/>
      <c r="CV886" s="196"/>
      <c r="CW886" s="196"/>
      <c r="CX886" s="196"/>
      <c r="CY886" s="196"/>
      <c r="CZ886" s="196"/>
      <c r="DA886" s="196"/>
      <c r="DB886" s="196"/>
      <c r="DC886" s="196"/>
      <c r="DD886" s="196"/>
      <c r="DE886" s="196"/>
      <c r="DF886" s="196"/>
      <c r="DG886" s="196"/>
      <c r="DH886" s="196"/>
      <c r="DI886" s="196"/>
      <c r="DJ886" s="196"/>
      <c r="DK886" s="196"/>
      <c r="DL886" s="196"/>
      <c r="DM886" s="196"/>
      <c r="DN886" s="196"/>
      <c r="DO886" s="196"/>
      <c r="DP886" s="196"/>
      <c r="DQ886" s="196"/>
      <c r="DR886" s="196"/>
      <c r="DS886" s="196"/>
      <c r="DT886" s="196"/>
      <c r="DU886" s="196"/>
      <c r="DV886" s="196"/>
      <c r="DW886" s="196"/>
      <c r="DX886" s="196"/>
      <c r="DY886" s="196"/>
      <c r="DZ886" s="196"/>
      <c r="EA886" s="196"/>
      <c r="EB886" s="196"/>
      <c r="EC886" s="196"/>
      <c r="ED886" s="196"/>
      <c r="EE886" s="196"/>
      <c r="EF886" s="196"/>
      <c r="EG886" s="196"/>
      <c r="EH886" s="196"/>
      <c r="EI886" s="196"/>
      <c r="EJ886" s="196"/>
      <c r="EK886" s="196"/>
      <c r="EL886" s="196"/>
      <c r="EM886" s="196"/>
      <c r="EN886" s="196"/>
      <c r="EO886" s="196"/>
      <c r="EP886" s="196"/>
      <c r="EQ886" s="196"/>
      <c r="ER886" s="196"/>
      <c r="ES886" s="196"/>
      <c r="ET886" s="196"/>
      <c r="EU886" s="196"/>
      <c r="EV886" s="196"/>
      <c r="EW886" s="196"/>
      <c r="EX886" s="196"/>
      <c r="EY886" s="196"/>
      <c r="EZ886" s="196"/>
      <c r="FA886" s="196"/>
      <c r="FB886" s="196"/>
      <c r="FC886" s="196"/>
      <c r="FD886" s="196"/>
      <c r="FE886" s="196"/>
      <c r="FF886" s="196"/>
      <c r="FG886" s="196"/>
      <c r="FH886" s="196"/>
      <c r="FI886" s="196"/>
      <c r="FJ886" s="196"/>
      <c r="FK886" s="196"/>
      <c r="FL886" s="196"/>
      <c r="FM886" s="196"/>
      <c r="FN886" s="196"/>
      <c r="FO886" s="196"/>
      <c r="FP886" s="196"/>
      <c r="FQ886" s="196"/>
      <c r="FR886" s="196"/>
      <c r="FS886" s="196"/>
      <c r="FT886" s="196"/>
      <c r="FU886" s="196"/>
      <c r="FV886" s="196"/>
      <c r="FW886" s="196"/>
      <c r="FX886" s="196"/>
      <c r="FY886" s="196"/>
      <c r="FZ886" s="196"/>
      <c r="GA886" s="196"/>
      <c r="GB886" s="196"/>
      <c r="GC886" s="196"/>
      <c r="GD886" s="196"/>
      <c r="GE886" s="196"/>
      <c r="GF886" s="196"/>
      <c r="GG886" s="196"/>
      <c r="GH886" s="196"/>
      <c r="GI886" s="196"/>
      <c r="GJ886" s="196"/>
      <c r="GK886" s="196"/>
      <c r="GL886" s="196"/>
      <c r="GM886" s="196"/>
      <c r="GN886" s="196"/>
      <c r="GO886" s="196"/>
      <c r="GP886" s="196"/>
      <c r="GQ886" s="196"/>
      <c r="GR886" s="196"/>
      <c r="GS886" s="196"/>
      <c r="GT886" s="196"/>
      <c r="GU886" s="196"/>
      <c r="GV886" s="196"/>
      <c r="GW886" s="196"/>
      <c r="GX886" s="196"/>
      <c r="GY886" s="196"/>
      <c r="GZ886" s="196"/>
      <c r="HA886" s="196"/>
      <c r="HB886" s="196"/>
      <c r="HC886" s="196"/>
      <c r="HD886" s="196"/>
      <c r="HE886" s="196"/>
      <c r="HF886" s="196"/>
      <c r="HG886" s="196"/>
      <c r="HH886" s="196"/>
      <c r="HI886" s="196"/>
      <c r="HJ886" s="196"/>
      <c r="HK886" s="196"/>
      <c r="HL886" s="196"/>
      <c r="HM886" s="196"/>
      <c r="HN886" s="196"/>
      <c r="HO886" s="196"/>
      <c r="HP886" s="196"/>
      <c r="HQ886" s="196"/>
      <c r="HR886" s="196"/>
      <c r="HS886" s="196"/>
      <c r="HT886" s="196"/>
      <c r="HU886" s="196"/>
      <c r="HV886" s="196"/>
      <c r="HW886" s="196"/>
      <c r="HX886" s="196"/>
      <c r="HY886" s="196"/>
      <c r="HZ886" s="196"/>
      <c r="IA886" s="196"/>
      <c r="IB886" s="196"/>
      <c r="IC886" s="196"/>
      <c r="ID886" s="196"/>
      <c r="IE886" s="196"/>
      <c r="IF886" s="196"/>
      <c r="IG886" s="196"/>
      <c r="IH886" s="196"/>
      <c r="II886" s="196"/>
      <c r="IJ886" s="196"/>
      <c r="IK886" s="196"/>
      <c r="IL886" s="196"/>
      <c r="IM886" s="196"/>
      <c r="IN886" s="196"/>
      <c r="IO886" s="196"/>
      <c r="IP886" s="196"/>
      <c r="IQ886" s="196"/>
      <c r="IR886" s="196"/>
      <c r="IS886" s="196"/>
      <c r="IT886" s="196"/>
      <c r="IU886" s="196"/>
      <c r="IV886" s="196"/>
      <c r="IW886" s="196"/>
      <c r="IX886" s="196"/>
      <c r="IY886" s="196"/>
      <c r="IZ886" s="196"/>
      <c r="JA886" s="196"/>
      <c r="JB886" s="196"/>
      <c r="JC886" s="196"/>
      <c r="JD886" s="196"/>
      <c r="JE886" s="196"/>
      <c r="JF886" s="196"/>
      <c r="JG886" s="196"/>
      <c r="JH886" s="196"/>
      <c r="JI886" s="196"/>
      <c r="JJ886" s="196"/>
      <c r="JK886" s="196"/>
      <c r="JL886" s="196"/>
      <c r="JM886" s="196"/>
      <c r="JN886" s="196"/>
      <c r="JO886" s="196"/>
      <c r="JP886" s="196"/>
      <c r="JQ886" s="196"/>
      <c r="JR886" s="196"/>
      <c r="JS886" s="196"/>
      <c r="JT886" s="196"/>
      <c r="JU886" s="196"/>
      <c r="JV886" s="196"/>
      <c r="JW886" s="196"/>
      <c r="JX886" s="196"/>
      <c r="JY886" s="196"/>
      <c r="JZ886" s="196"/>
      <c r="KA886" s="196"/>
      <c r="KB886" s="196"/>
      <c r="KC886" s="196"/>
      <c r="KD886" s="196"/>
      <c r="KE886" s="196"/>
      <c r="KF886" s="196"/>
      <c r="KG886" s="196"/>
      <c r="KH886" s="196"/>
      <c r="KI886" s="196"/>
      <c r="KJ886" s="196"/>
      <c r="KK886" s="196"/>
      <c r="KL886" s="196"/>
      <c r="KM886" s="196"/>
      <c r="KN886" s="196"/>
      <c r="KO886" s="196"/>
      <c r="KP886" s="196"/>
      <c r="KQ886" s="196"/>
      <c r="KR886" s="196"/>
      <c r="KS886" s="196"/>
      <c r="KT886" s="196"/>
      <c r="KU886" s="196"/>
      <c r="KV886" s="196"/>
      <c r="KW886" s="196"/>
      <c r="KX886" s="196"/>
      <c r="KY886" s="196"/>
      <c r="KZ886" s="196"/>
      <c r="LA886" s="196"/>
      <c r="LB886" s="196"/>
      <c r="LC886" s="196"/>
      <c r="LD886" s="196"/>
      <c r="LE886" s="196"/>
      <c r="LF886" s="196"/>
      <c r="LG886" s="196"/>
      <c r="LH886" s="196"/>
      <c r="LI886" s="196"/>
      <c r="LJ886" s="196"/>
      <c r="LK886" s="196"/>
      <c r="LL886" s="196"/>
      <c r="LM886" s="196"/>
      <c r="LN886" s="196"/>
      <c r="LO886" s="196"/>
      <c r="LP886" s="196"/>
      <c r="LQ886" s="196"/>
      <c r="LR886" s="196"/>
      <c r="LS886" s="196"/>
      <c r="LT886" s="196"/>
      <c r="LU886" s="196"/>
      <c r="LV886" s="196"/>
      <c r="LW886" s="196"/>
      <c r="LX886" s="196"/>
      <c r="LY886" s="196"/>
      <c r="LZ886" s="196"/>
      <c r="MA886" s="196"/>
      <c r="MB886" s="196"/>
      <c r="MC886" s="196"/>
      <c r="MD886" s="196"/>
      <c r="ME886" s="196"/>
      <c r="MF886" s="196"/>
      <c r="MG886" s="196"/>
      <c r="MH886" s="196"/>
      <c r="MI886" s="196"/>
      <c r="MJ886" s="196"/>
      <c r="MK886" s="196"/>
      <c r="ML886" s="196"/>
      <c r="MM886" s="196"/>
      <c r="MN886" s="196"/>
      <c r="MO886" s="196"/>
      <c r="MP886" s="196"/>
      <c r="MQ886" s="196"/>
      <c r="MR886" s="196"/>
      <c r="MS886" s="196"/>
      <c r="MT886" s="196"/>
      <c r="MU886" s="196"/>
      <c r="MV886" s="196"/>
      <c r="MW886" s="196"/>
      <c r="MX886" s="196"/>
      <c r="MY886" s="196"/>
      <c r="MZ886" s="196"/>
      <c r="NA886" s="196"/>
      <c r="NB886" s="196"/>
      <c r="NC886" s="196"/>
      <c r="ND886" s="196"/>
      <c r="NE886" s="196"/>
      <c r="NF886" s="196"/>
      <c r="NG886" s="196"/>
      <c r="NH886" s="196"/>
      <c r="NI886" s="196"/>
      <c r="NJ886" s="196"/>
      <c r="NK886" s="196"/>
      <c r="NL886" s="196"/>
      <c r="NM886" s="196"/>
      <c r="NN886" s="196"/>
      <c r="NO886" s="196"/>
      <c r="NP886" s="196"/>
      <c r="NQ886" s="196"/>
      <c r="NR886" s="196"/>
      <c r="NS886" s="196"/>
      <c r="NT886" s="196"/>
      <c r="NU886" s="196"/>
      <c r="NV886" s="196"/>
      <c r="NW886" s="196"/>
      <c r="NX886" s="196"/>
      <c r="NY886" s="196"/>
      <c r="NZ886" s="196"/>
      <c r="OA886" s="196"/>
      <c r="OB886" s="196"/>
      <c r="OC886" s="196"/>
      <c r="OD886" s="196"/>
      <c r="OE886" s="196"/>
      <c r="OF886" s="196"/>
      <c r="OG886" s="196"/>
      <c r="OH886" s="196"/>
      <c r="OI886" s="196"/>
      <c r="OJ886" s="196"/>
      <c r="OK886" s="196"/>
      <c r="OL886" s="196"/>
      <c r="AFC886" s="196"/>
      <c r="AFD886" s="196"/>
      <c r="AFE886" s="196"/>
      <c r="AFF886" s="196"/>
      <c r="AFG886" s="196"/>
      <c r="AFH886" s="196"/>
      <c r="AFI886" s="196"/>
      <c r="AFJ886" s="196"/>
      <c r="AFK886" s="196"/>
      <c r="AFL886" s="196"/>
      <c r="AFM886" s="196"/>
      <c r="AFN886" s="196"/>
      <c r="AFO886" s="196"/>
      <c r="AFP886" s="196"/>
      <c r="AFQ886" s="196"/>
      <c r="AFR886" s="196"/>
      <c r="AFS886" s="196"/>
      <c r="AFT886" s="196"/>
      <c r="AFU886" s="196"/>
      <c r="AFV886" s="196"/>
      <c r="AFW886" s="196"/>
      <c r="AFX886" s="196"/>
      <c r="AFY886" s="196"/>
      <c r="AFZ886" s="196"/>
      <c r="AGA886" s="196"/>
      <c r="AGB886" s="196"/>
      <c r="AGC886" s="196"/>
      <c r="AGD886" s="196"/>
      <c r="AGE886" s="196"/>
      <c r="AGF886" s="196"/>
      <c r="AGG886" s="196"/>
      <c r="AGH886" s="196"/>
      <c r="AGI886" s="196"/>
      <c r="AGJ886" s="196"/>
      <c r="AGK886" s="196"/>
      <c r="AGL886" s="196"/>
      <c r="AGM886" s="196"/>
      <c r="AGN886" s="196"/>
      <c r="AGO886" s="196"/>
      <c r="AGP886" s="196"/>
    </row>
    <row r="887" spans="1:874" ht="15.75" customHeight="1" x14ac:dyDescent="0.25">
      <c r="A887" s="196"/>
      <c r="B887" s="196"/>
      <c r="C887" s="196"/>
      <c r="D887" s="196"/>
      <c r="E887" s="196"/>
      <c r="F887" s="196"/>
      <c r="G887" s="196"/>
      <c r="H887" s="196"/>
      <c r="I887" s="196"/>
      <c r="J887" s="196"/>
      <c r="K887" s="196"/>
      <c r="L887" s="206"/>
      <c r="M887" s="196"/>
      <c r="N887" s="196"/>
      <c r="O887" s="196"/>
      <c r="P887" s="196"/>
      <c r="Q887" s="196"/>
      <c r="R887" s="196"/>
      <c r="S887" s="196"/>
      <c r="T887" s="196"/>
      <c r="U887" s="196"/>
      <c r="V887" s="196"/>
      <c r="W887" s="196"/>
      <c r="X887" s="196"/>
      <c r="Y887" s="196"/>
      <c r="Z887" s="196"/>
      <c r="AA887" s="196"/>
      <c r="AB887" s="196"/>
      <c r="AC887" s="196"/>
      <c r="AD887" s="196"/>
      <c r="AE887" s="196"/>
      <c r="AF887" s="196"/>
      <c r="AG887" s="196"/>
      <c r="AH887" s="196"/>
      <c r="AI887" s="196"/>
      <c r="AJ887" s="196"/>
      <c r="AK887" s="196"/>
      <c r="AL887" s="196"/>
      <c r="AM887" s="196"/>
      <c r="AN887" s="196"/>
      <c r="AO887" s="196"/>
      <c r="AP887" s="196"/>
      <c r="AQ887" s="196"/>
      <c r="AR887" s="196"/>
      <c r="AS887" s="196"/>
      <c r="AT887" s="196"/>
      <c r="AU887" s="196"/>
      <c r="AV887" s="196"/>
      <c r="AW887" s="196"/>
      <c r="AX887" s="196"/>
      <c r="AY887" s="196"/>
      <c r="AZ887" s="196"/>
      <c r="BA887" s="196"/>
      <c r="BB887" s="196"/>
      <c r="BC887" s="196"/>
      <c r="BD887" s="196"/>
      <c r="BE887" s="196"/>
      <c r="BF887" s="196"/>
      <c r="BG887" s="196"/>
      <c r="BH887" s="196"/>
      <c r="BI887" s="196"/>
      <c r="BJ887" s="196"/>
      <c r="BK887" s="196"/>
      <c r="BL887" s="196"/>
      <c r="BM887" s="196"/>
      <c r="BN887" s="196"/>
      <c r="BO887" s="196"/>
      <c r="BP887" s="196"/>
      <c r="BQ887" s="196"/>
      <c r="BR887" s="196"/>
      <c r="BS887" s="196"/>
      <c r="BT887" s="196"/>
      <c r="BU887" s="196"/>
      <c r="BV887" s="196"/>
      <c r="BW887" s="196"/>
      <c r="BX887" s="196"/>
      <c r="BY887" s="196"/>
      <c r="BZ887" s="196"/>
      <c r="CA887" s="196"/>
      <c r="CB887" s="196"/>
      <c r="CC887" s="196"/>
      <c r="CD887" s="196"/>
      <c r="CE887" s="196"/>
      <c r="CF887" s="196"/>
      <c r="CG887" s="196"/>
      <c r="CH887" s="196"/>
      <c r="CI887" s="196"/>
      <c r="CJ887" s="196"/>
      <c r="CK887" s="196"/>
      <c r="CL887" s="196"/>
      <c r="CM887" s="196"/>
      <c r="CN887" s="196"/>
      <c r="CO887" s="196"/>
      <c r="CP887" s="196"/>
      <c r="CQ887" s="196"/>
      <c r="CR887" s="196"/>
      <c r="CS887" s="196"/>
      <c r="CT887" s="196"/>
      <c r="CU887" s="196"/>
      <c r="CV887" s="196"/>
      <c r="CW887" s="196"/>
      <c r="CX887" s="196"/>
      <c r="CY887" s="196"/>
      <c r="CZ887" s="196"/>
      <c r="DA887" s="196"/>
      <c r="DB887" s="196"/>
      <c r="DC887" s="196"/>
      <c r="DD887" s="196"/>
      <c r="DE887" s="196"/>
      <c r="DF887" s="196"/>
      <c r="DG887" s="196"/>
      <c r="DH887" s="196"/>
      <c r="DI887" s="196"/>
      <c r="DJ887" s="196"/>
      <c r="DK887" s="196"/>
      <c r="DL887" s="196"/>
      <c r="DM887" s="196"/>
      <c r="DN887" s="196"/>
      <c r="DO887" s="196"/>
      <c r="DP887" s="196"/>
      <c r="DQ887" s="196"/>
      <c r="DR887" s="196"/>
      <c r="DS887" s="196"/>
      <c r="DT887" s="196"/>
      <c r="DU887" s="196"/>
      <c r="DV887" s="196"/>
      <c r="DW887" s="196"/>
      <c r="DX887" s="196"/>
      <c r="DY887" s="196"/>
      <c r="DZ887" s="196"/>
      <c r="EA887" s="196"/>
      <c r="EB887" s="196"/>
      <c r="EC887" s="196"/>
      <c r="ED887" s="196"/>
      <c r="EE887" s="196"/>
      <c r="EF887" s="196"/>
      <c r="EG887" s="196"/>
      <c r="EH887" s="196"/>
      <c r="EI887" s="196"/>
      <c r="EJ887" s="196"/>
      <c r="EK887" s="196"/>
      <c r="EL887" s="196"/>
      <c r="EM887" s="196"/>
      <c r="EN887" s="196"/>
      <c r="EO887" s="196"/>
      <c r="EP887" s="196"/>
      <c r="EQ887" s="196"/>
      <c r="ER887" s="196"/>
      <c r="ES887" s="196"/>
      <c r="ET887" s="196"/>
      <c r="EU887" s="196"/>
      <c r="EV887" s="196"/>
      <c r="EW887" s="196"/>
      <c r="EX887" s="196"/>
      <c r="EY887" s="196"/>
      <c r="EZ887" s="196"/>
      <c r="FA887" s="196"/>
      <c r="FB887" s="196"/>
      <c r="FC887" s="196"/>
      <c r="FD887" s="196"/>
      <c r="FE887" s="196"/>
      <c r="FF887" s="196"/>
      <c r="FG887" s="196"/>
      <c r="FH887" s="196"/>
      <c r="FI887" s="196"/>
      <c r="FJ887" s="196"/>
      <c r="FK887" s="196"/>
      <c r="FL887" s="196"/>
      <c r="FM887" s="196"/>
      <c r="FN887" s="196"/>
      <c r="FO887" s="196"/>
      <c r="FP887" s="196"/>
      <c r="FQ887" s="196"/>
      <c r="FR887" s="196"/>
      <c r="FS887" s="196"/>
      <c r="FT887" s="196"/>
      <c r="FU887" s="196"/>
      <c r="FV887" s="196"/>
      <c r="FW887" s="196"/>
      <c r="FX887" s="196"/>
      <c r="FY887" s="196"/>
      <c r="FZ887" s="196"/>
      <c r="GA887" s="196"/>
      <c r="GB887" s="196"/>
      <c r="GC887" s="196"/>
      <c r="GD887" s="196"/>
      <c r="GE887" s="196"/>
      <c r="GF887" s="196"/>
      <c r="GG887" s="196"/>
      <c r="GH887" s="196"/>
      <c r="GI887" s="196"/>
      <c r="GJ887" s="196"/>
      <c r="GK887" s="196"/>
      <c r="GL887" s="196"/>
      <c r="GM887" s="196"/>
      <c r="GN887" s="196"/>
      <c r="GO887" s="196"/>
      <c r="GP887" s="196"/>
      <c r="GQ887" s="196"/>
      <c r="GR887" s="196"/>
      <c r="GS887" s="196"/>
      <c r="GT887" s="196"/>
      <c r="GU887" s="196"/>
      <c r="GV887" s="196"/>
      <c r="GW887" s="196"/>
      <c r="GX887" s="196"/>
      <c r="GY887" s="196"/>
      <c r="GZ887" s="196"/>
      <c r="HA887" s="196"/>
      <c r="HB887" s="196"/>
      <c r="HC887" s="196"/>
      <c r="HD887" s="196"/>
      <c r="HE887" s="196"/>
      <c r="HF887" s="196"/>
      <c r="HG887" s="196"/>
      <c r="HH887" s="196"/>
      <c r="HI887" s="196"/>
      <c r="HJ887" s="196"/>
      <c r="HK887" s="196"/>
      <c r="HL887" s="196"/>
      <c r="HM887" s="196"/>
      <c r="HN887" s="196"/>
      <c r="HO887" s="196"/>
      <c r="HP887" s="196"/>
      <c r="HQ887" s="196"/>
      <c r="HR887" s="196"/>
      <c r="HS887" s="196"/>
      <c r="HT887" s="196"/>
      <c r="HU887" s="196"/>
      <c r="HV887" s="196"/>
      <c r="HW887" s="196"/>
      <c r="HX887" s="196"/>
      <c r="HY887" s="196"/>
      <c r="HZ887" s="196"/>
      <c r="IA887" s="196"/>
      <c r="IB887" s="196"/>
      <c r="IC887" s="196"/>
      <c r="ID887" s="196"/>
      <c r="IE887" s="196"/>
      <c r="IF887" s="196"/>
      <c r="IG887" s="196"/>
      <c r="IH887" s="196"/>
      <c r="II887" s="196"/>
      <c r="IJ887" s="196"/>
      <c r="IK887" s="196"/>
      <c r="IL887" s="196"/>
      <c r="IM887" s="196"/>
      <c r="IN887" s="196"/>
      <c r="IO887" s="196"/>
      <c r="IP887" s="196"/>
      <c r="IQ887" s="196"/>
      <c r="IR887" s="196"/>
      <c r="IS887" s="196"/>
      <c r="IT887" s="196"/>
      <c r="IU887" s="196"/>
      <c r="IV887" s="196"/>
      <c r="IW887" s="196"/>
      <c r="IX887" s="196"/>
      <c r="IY887" s="196"/>
      <c r="IZ887" s="196"/>
      <c r="JA887" s="196"/>
      <c r="JB887" s="196"/>
      <c r="JC887" s="196"/>
      <c r="JD887" s="196"/>
      <c r="JE887" s="196"/>
      <c r="JF887" s="196"/>
      <c r="JG887" s="196"/>
      <c r="JH887" s="196"/>
      <c r="JI887" s="196"/>
      <c r="JJ887" s="196"/>
      <c r="JK887" s="196"/>
      <c r="JL887" s="196"/>
      <c r="JM887" s="196"/>
      <c r="JN887" s="196"/>
      <c r="JO887" s="196"/>
      <c r="JP887" s="196"/>
      <c r="JQ887" s="196"/>
      <c r="JR887" s="196"/>
      <c r="JS887" s="196"/>
      <c r="JT887" s="196"/>
      <c r="JU887" s="196"/>
      <c r="JV887" s="196"/>
      <c r="JW887" s="196"/>
      <c r="JX887" s="196"/>
      <c r="JY887" s="196"/>
      <c r="JZ887" s="196"/>
      <c r="KA887" s="196"/>
      <c r="KB887" s="196"/>
      <c r="KC887" s="196"/>
      <c r="KD887" s="196"/>
      <c r="KE887" s="196"/>
      <c r="KF887" s="196"/>
      <c r="KG887" s="196"/>
      <c r="KH887" s="196"/>
      <c r="KI887" s="196"/>
      <c r="KJ887" s="196"/>
      <c r="KK887" s="196"/>
      <c r="KL887" s="196"/>
      <c r="KM887" s="196"/>
      <c r="KN887" s="196"/>
      <c r="KO887" s="196"/>
      <c r="KP887" s="196"/>
      <c r="KQ887" s="196"/>
      <c r="KR887" s="196"/>
      <c r="KS887" s="196"/>
      <c r="KT887" s="196"/>
      <c r="KU887" s="196"/>
      <c r="KV887" s="196"/>
      <c r="KW887" s="196"/>
      <c r="KX887" s="196"/>
      <c r="KY887" s="196"/>
      <c r="KZ887" s="196"/>
      <c r="LA887" s="196"/>
      <c r="LB887" s="196"/>
      <c r="LC887" s="196"/>
      <c r="LD887" s="196"/>
      <c r="LE887" s="196"/>
      <c r="LF887" s="196"/>
      <c r="LG887" s="196"/>
      <c r="LH887" s="196"/>
      <c r="LI887" s="196"/>
      <c r="LJ887" s="196"/>
      <c r="LK887" s="196"/>
      <c r="LL887" s="196"/>
      <c r="LM887" s="196"/>
      <c r="LN887" s="196"/>
      <c r="LO887" s="196"/>
      <c r="LP887" s="196"/>
      <c r="LQ887" s="196"/>
      <c r="LR887" s="196"/>
      <c r="LS887" s="196"/>
      <c r="LT887" s="196"/>
      <c r="LU887" s="196"/>
      <c r="LV887" s="196"/>
      <c r="LW887" s="196"/>
      <c r="LX887" s="196"/>
      <c r="LY887" s="196"/>
      <c r="LZ887" s="196"/>
      <c r="MA887" s="196"/>
      <c r="MB887" s="196"/>
      <c r="MC887" s="196"/>
      <c r="MD887" s="196"/>
      <c r="ME887" s="196"/>
      <c r="MF887" s="196"/>
      <c r="MG887" s="196"/>
      <c r="MH887" s="196"/>
      <c r="MI887" s="196"/>
      <c r="MJ887" s="196"/>
      <c r="MK887" s="196"/>
      <c r="ML887" s="196"/>
      <c r="MM887" s="196"/>
      <c r="MN887" s="196"/>
      <c r="MO887" s="196"/>
      <c r="MP887" s="196"/>
      <c r="MQ887" s="196"/>
      <c r="MR887" s="196"/>
      <c r="MS887" s="196"/>
      <c r="MT887" s="196"/>
      <c r="MU887" s="196"/>
      <c r="MV887" s="196"/>
      <c r="MW887" s="196"/>
      <c r="MX887" s="196"/>
      <c r="MY887" s="196"/>
      <c r="MZ887" s="196"/>
      <c r="NA887" s="196"/>
      <c r="NB887" s="196"/>
      <c r="NC887" s="196"/>
      <c r="ND887" s="196"/>
      <c r="NE887" s="196"/>
      <c r="NF887" s="196"/>
      <c r="NG887" s="196"/>
      <c r="NH887" s="196"/>
      <c r="NI887" s="196"/>
      <c r="NJ887" s="196"/>
      <c r="NK887" s="196"/>
      <c r="NL887" s="196"/>
      <c r="NM887" s="196"/>
      <c r="NN887" s="196"/>
      <c r="NO887" s="196"/>
      <c r="NP887" s="196"/>
      <c r="NQ887" s="196"/>
      <c r="NR887" s="196"/>
      <c r="NS887" s="196"/>
      <c r="NT887" s="196"/>
      <c r="NU887" s="196"/>
      <c r="NV887" s="196"/>
      <c r="NW887" s="196"/>
      <c r="NX887" s="196"/>
      <c r="NY887" s="196"/>
      <c r="NZ887" s="196"/>
      <c r="OA887" s="196"/>
      <c r="OB887" s="196"/>
      <c r="OC887" s="196"/>
      <c r="OD887" s="196"/>
      <c r="OE887" s="196"/>
      <c r="OF887" s="196"/>
      <c r="OG887" s="196"/>
      <c r="OH887" s="196"/>
      <c r="OI887" s="196"/>
      <c r="OJ887" s="196"/>
      <c r="OK887" s="196"/>
      <c r="OL887" s="196"/>
      <c r="AFC887" s="196"/>
      <c r="AFD887" s="196"/>
      <c r="AFE887" s="196"/>
      <c r="AFF887" s="196"/>
      <c r="AFG887" s="196"/>
      <c r="AFH887" s="196"/>
      <c r="AFI887" s="196"/>
      <c r="AFJ887" s="196"/>
      <c r="AFK887" s="196"/>
      <c r="AFL887" s="196"/>
      <c r="AFM887" s="196"/>
      <c r="AFN887" s="196"/>
      <c r="AFO887" s="196"/>
      <c r="AFP887" s="196"/>
      <c r="AFQ887" s="196"/>
      <c r="AFR887" s="196"/>
      <c r="AFS887" s="196"/>
      <c r="AFT887" s="196"/>
      <c r="AFU887" s="196"/>
      <c r="AFV887" s="196"/>
      <c r="AFW887" s="196"/>
      <c r="AFX887" s="196"/>
      <c r="AFY887" s="196"/>
      <c r="AFZ887" s="196"/>
      <c r="AGA887" s="196"/>
      <c r="AGB887" s="196"/>
      <c r="AGC887" s="196"/>
      <c r="AGD887" s="196"/>
      <c r="AGE887" s="196"/>
      <c r="AGF887" s="196"/>
      <c r="AGG887" s="196"/>
      <c r="AGH887" s="196"/>
      <c r="AGI887" s="196"/>
      <c r="AGJ887" s="196"/>
      <c r="AGK887" s="196"/>
      <c r="AGL887" s="196"/>
      <c r="AGM887" s="196"/>
      <c r="AGN887" s="196"/>
      <c r="AGO887" s="196"/>
      <c r="AGP887" s="196"/>
    </row>
    <row r="888" spans="1:874" ht="15.75" customHeight="1" x14ac:dyDescent="0.25">
      <c r="A888" s="196"/>
      <c r="B888" s="196"/>
      <c r="C888" s="196"/>
      <c r="D888" s="196"/>
      <c r="E888" s="196"/>
      <c r="F888" s="196"/>
      <c r="G888" s="196"/>
      <c r="H888" s="196"/>
      <c r="I888" s="196"/>
      <c r="J888" s="196"/>
      <c r="K888" s="196"/>
      <c r="L888" s="206"/>
      <c r="M888" s="196"/>
      <c r="N888" s="196"/>
      <c r="O888" s="196"/>
      <c r="P888" s="196"/>
      <c r="Q888" s="196"/>
      <c r="R888" s="196"/>
      <c r="S888" s="196"/>
      <c r="T888" s="196"/>
      <c r="U888" s="196"/>
      <c r="V888" s="196"/>
      <c r="W888" s="196"/>
      <c r="X888" s="196"/>
      <c r="Y888" s="196"/>
      <c r="Z888" s="196"/>
      <c r="AA888" s="196"/>
      <c r="AB888" s="196"/>
      <c r="AC888" s="196"/>
      <c r="AD888" s="196"/>
      <c r="AE888" s="196"/>
      <c r="AF888" s="196"/>
      <c r="AG888" s="196"/>
      <c r="AH888" s="196"/>
      <c r="AI888" s="196"/>
      <c r="AJ888" s="196"/>
      <c r="AK888" s="196"/>
      <c r="AL888" s="196"/>
      <c r="AM888" s="196"/>
      <c r="AN888" s="196"/>
      <c r="AO888" s="196"/>
      <c r="AP888" s="196"/>
      <c r="AQ888" s="196"/>
      <c r="AR888" s="196"/>
      <c r="AS888" s="196"/>
      <c r="AT888" s="196"/>
      <c r="AU888" s="196"/>
      <c r="AV888" s="196"/>
      <c r="AW888" s="196"/>
      <c r="AX888" s="196"/>
      <c r="AY888" s="196"/>
      <c r="AZ888" s="196"/>
      <c r="BA888" s="196"/>
      <c r="BB888" s="196"/>
      <c r="BC888" s="196"/>
      <c r="BD888" s="196"/>
      <c r="BE888" s="196"/>
      <c r="BF888" s="196"/>
      <c r="BG888" s="196"/>
      <c r="BH888" s="196"/>
      <c r="BI888" s="196"/>
      <c r="BJ888" s="196"/>
      <c r="BK888" s="196"/>
      <c r="BL888" s="196"/>
      <c r="BM888" s="196"/>
      <c r="BN888" s="196"/>
      <c r="BO888" s="196"/>
      <c r="BP888" s="196"/>
      <c r="BQ888" s="196"/>
      <c r="BR888" s="196"/>
      <c r="BS888" s="196"/>
      <c r="BT888" s="196"/>
      <c r="BU888" s="196"/>
      <c r="BV888" s="196"/>
      <c r="BW888" s="196"/>
      <c r="BX888" s="196"/>
      <c r="BY888" s="196"/>
      <c r="BZ888" s="196"/>
      <c r="CA888" s="196"/>
      <c r="CB888" s="196"/>
      <c r="CC888" s="196"/>
      <c r="CD888" s="196"/>
      <c r="CE888" s="196"/>
      <c r="CF888" s="196"/>
      <c r="CG888" s="196"/>
      <c r="CH888" s="196"/>
      <c r="CI888" s="196"/>
      <c r="CJ888" s="196"/>
      <c r="CK888" s="196"/>
      <c r="CL888" s="196"/>
      <c r="CM888" s="196"/>
      <c r="CN888" s="196"/>
      <c r="CO888" s="196"/>
      <c r="CP888" s="196"/>
      <c r="CQ888" s="196"/>
      <c r="CR888" s="196"/>
      <c r="CS888" s="196"/>
      <c r="CT888" s="196"/>
      <c r="CU888" s="196"/>
      <c r="CV888" s="196"/>
      <c r="CW888" s="196"/>
      <c r="CX888" s="196"/>
      <c r="CY888" s="196"/>
      <c r="CZ888" s="196"/>
      <c r="DA888" s="196"/>
      <c r="DB888" s="196"/>
      <c r="DC888" s="196"/>
      <c r="DD888" s="196"/>
      <c r="DE888" s="196"/>
      <c r="DF888" s="196"/>
      <c r="DG888" s="196"/>
      <c r="DH888" s="196"/>
      <c r="DI888" s="196"/>
      <c r="DJ888" s="196"/>
      <c r="DK888" s="196"/>
      <c r="DL888" s="196"/>
      <c r="DM888" s="196"/>
      <c r="DN888" s="196"/>
      <c r="DO888" s="196"/>
      <c r="DP888" s="196"/>
      <c r="DQ888" s="196"/>
      <c r="DR888" s="196"/>
      <c r="DS888" s="196"/>
      <c r="DT888" s="196"/>
      <c r="DU888" s="196"/>
      <c r="DV888" s="196"/>
      <c r="DW888" s="196"/>
      <c r="DX888" s="196"/>
      <c r="DY888" s="196"/>
      <c r="DZ888" s="196"/>
      <c r="EA888" s="196"/>
      <c r="EB888" s="196"/>
      <c r="EC888" s="196"/>
      <c r="ED888" s="196"/>
      <c r="EE888" s="196"/>
      <c r="EF888" s="196"/>
      <c r="EG888" s="196"/>
      <c r="EH888" s="196"/>
      <c r="EI888" s="196"/>
      <c r="EJ888" s="196"/>
      <c r="EK888" s="196"/>
      <c r="EL888" s="196"/>
      <c r="EM888" s="196"/>
      <c r="EN888" s="196"/>
      <c r="EO888" s="196"/>
      <c r="EP888" s="196"/>
      <c r="EQ888" s="196"/>
      <c r="ER888" s="196"/>
      <c r="ES888" s="196"/>
      <c r="ET888" s="196"/>
      <c r="EU888" s="196"/>
      <c r="EV888" s="196"/>
      <c r="EW888" s="196"/>
      <c r="EX888" s="196"/>
      <c r="EY888" s="196"/>
      <c r="EZ888" s="196"/>
      <c r="FA888" s="196"/>
      <c r="FB888" s="196"/>
      <c r="FC888" s="196"/>
      <c r="FD888" s="196"/>
      <c r="FE888" s="196"/>
      <c r="FF888" s="196"/>
      <c r="FG888" s="196"/>
      <c r="FH888" s="196"/>
      <c r="FI888" s="196"/>
      <c r="FJ888" s="196"/>
      <c r="FK888" s="196"/>
      <c r="FL888" s="196"/>
      <c r="FM888" s="196"/>
      <c r="FN888" s="196"/>
      <c r="FO888" s="196"/>
      <c r="FP888" s="196"/>
      <c r="FQ888" s="196"/>
      <c r="FR888" s="196"/>
      <c r="FS888" s="196"/>
      <c r="FT888" s="196"/>
      <c r="FU888" s="196"/>
      <c r="FV888" s="196"/>
      <c r="FW888" s="196"/>
      <c r="FX888" s="196"/>
      <c r="FY888" s="196"/>
      <c r="FZ888" s="196"/>
      <c r="GA888" s="196"/>
      <c r="GB888" s="196"/>
      <c r="GC888" s="196"/>
      <c r="GD888" s="196"/>
      <c r="GE888" s="196"/>
      <c r="GF888" s="196"/>
      <c r="GG888" s="196"/>
      <c r="GH888" s="196"/>
      <c r="GI888" s="196"/>
      <c r="GJ888" s="196"/>
      <c r="GK888" s="196"/>
      <c r="GL888" s="196"/>
      <c r="GM888" s="196"/>
      <c r="GN888" s="196"/>
      <c r="GO888" s="196"/>
      <c r="GP888" s="196"/>
      <c r="GQ888" s="196"/>
      <c r="GR888" s="196"/>
      <c r="GS888" s="196"/>
      <c r="GT888" s="196"/>
      <c r="GU888" s="196"/>
      <c r="GV888" s="196"/>
      <c r="GW888" s="196"/>
      <c r="GX888" s="196"/>
      <c r="GY888" s="196"/>
      <c r="GZ888" s="196"/>
      <c r="HA888" s="196"/>
      <c r="HB888" s="196"/>
      <c r="HC888" s="196"/>
      <c r="HD888" s="196"/>
      <c r="HE888" s="196"/>
      <c r="HF888" s="196"/>
      <c r="HG888" s="196"/>
      <c r="HH888" s="196"/>
      <c r="HI888" s="196"/>
      <c r="HJ888" s="196"/>
      <c r="HK888" s="196"/>
      <c r="HL888" s="196"/>
      <c r="HM888" s="196"/>
      <c r="HN888" s="196"/>
      <c r="HO888" s="196"/>
      <c r="HP888" s="196"/>
      <c r="HQ888" s="196"/>
      <c r="HR888" s="196"/>
      <c r="HS888" s="196"/>
      <c r="HT888" s="196"/>
      <c r="HU888" s="196"/>
      <c r="HV888" s="196"/>
      <c r="HW888" s="196"/>
      <c r="HX888" s="196"/>
      <c r="HY888" s="196"/>
      <c r="HZ888" s="196"/>
      <c r="IA888" s="196"/>
      <c r="IB888" s="196"/>
      <c r="IC888" s="196"/>
      <c r="ID888" s="196"/>
      <c r="IE888" s="196"/>
      <c r="IF888" s="196"/>
      <c r="IG888" s="196"/>
      <c r="IH888" s="196"/>
      <c r="II888" s="196"/>
      <c r="IJ888" s="196"/>
      <c r="IK888" s="196"/>
      <c r="IL888" s="196"/>
      <c r="IM888" s="196"/>
      <c r="IN888" s="196"/>
      <c r="IO888" s="196"/>
      <c r="IP888" s="196"/>
      <c r="IQ888" s="196"/>
      <c r="IR888" s="196"/>
      <c r="IS888" s="196"/>
      <c r="IT888" s="196"/>
      <c r="IU888" s="196"/>
      <c r="IV888" s="196"/>
      <c r="IW888" s="196"/>
      <c r="IX888" s="196"/>
      <c r="IY888" s="196"/>
      <c r="IZ888" s="196"/>
      <c r="JA888" s="196"/>
      <c r="JB888" s="196"/>
      <c r="JC888" s="196"/>
      <c r="JD888" s="196"/>
      <c r="JE888" s="196"/>
      <c r="JF888" s="196"/>
      <c r="JG888" s="196"/>
      <c r="JH888" s="196"/>
      <c r="JI888" s="196"/>
      <c r="JJ888" s="196"/>
      <c r="JK888" s="196"/>
      <c r="JL888" s="196"/>
      <c r="JM888" s="196"/>
      <c r="JN888" s="196"/>
      <c r="JO888" s="196"/>
      <c r="JP888" s="196"/>
      <c r="JQ888" s="196"/>
      <c r="JR888" s="196"/>
      <c r="JS888" s="196"/>
      <c r="JT888" s="196"/>
      <c r="JU888" s="196"/>
      <c r="JV888" s="196"/>
      <c r="JW888" s="196"/>
      <c r="JX888" s="196"/>
      <c r="JY888" s="196"/>
      <c r="JZ888" s="196"/>
      <c r="KA888" s="196"/>
      <c r="KB888" s="196"/>
      <c r="KC888" s="196"/>
      <c r="KD888" s="196"/>
      <c r="KE888" s="196"/>
      <c r="KF888" s="196"/>
      <c r="KG888" s="196"/>
      <c r="KH888" s="196"/>
      <c r="KI888" s="196"/>
      <c r="KJ888" s="196"/>
      <c r="KK888" s="196"/>
      <c r="KL888" s="196"/>
      <c r="KM888" s="196"/>
      <c r="KN888" s="196"/>
      <c r="KO888" s="196"/>
      <c r="KP888" s="196"/>
      <c r="KQ888" s="196"/>
      <c r="KR888" s="196"/>
      <c r="KS888" s="196"/>
      <c r="KT888" s="196"/>
      <c r="KU888" s="196"/>
      <c r="KV888" s="196"/>
      <c r="KW888" s="196"/>
      <c r="KX888" s="196"/>
      <c r="KY888" s="196"/>
      <c r="KZ888" s="196"/>
      <c r="LA888" s="196"/>
      <c r="LB888" s="196"/>
      <c r="LC888" s="196"/>
      <c r="LD888" s="196"/>
      <c r="LE888" s="196"/>
      <c r="LF888" s="196"/>
      <c r="LG888" s="196"/>
      <c r="LH888" s="196"/>
      <c r="LI888" s="196"/>
      <c r="LJ888" s="196"/>
      <c r="LK888" s="196"/>
      <c r="LL888" s="196"/>
      <c r="LM888" s="196"/>
      <c r="LN888" s="196"/>
      <c r="LO888" s="196"/>
      <c r="LP888" s="196"/>
      <c r="LQ888" s="196"/>
      <c r="LR888" s="196"/>
      <c r="LS888" s="196"/>
      <c r="LT888" s="196"/>
      <c r="LU888" s="196"/>
      <c r="LV888" s="196"/>
      <c r="LW888" s="196"/>
      <c r="LX888" s="196"/>
      <c r="LY888" s="196"/>
      <c r="LZ888" s="196"/>
      <c r="MA888" s="196"/>
      <c r="MB888" s="196"/>
      <c r="MC888" s="196"/>
      <c r="MD888" s="196"/>
      <c r="ME888" s="196"/>
      <c r="MF888" s="196"/>
      <c r="MG888" s="196"/>
      <c r="MH888" s="196"/>
      <c r="MI888" s="196"/>
      <c r="MJ888" s="196"/>
      <c r="MK888" s="196"/>
      <c r="ML888" s="196"/>
      <c r="MM888" s="196"/>
      <c r="MN888" s="196"/>
      <c r="MO888" s="196"/>
      <c r="MP888" s="196"/>
      <c r="MQ888" s="196"/>
      <c r="MR888" s="196"/>
      <c r="MS888" s="196"/>
      <c r="MT888" s="196"/>
      <c r="MU888" s="196"/>
      <c r="MV888" s="196"/>
      <c r="MW888" s="196"/>
      <c r="MX888" s="196"/>
      <c r="MY888" s="196"/>
      <c r="MZ888" s="196"/>
      <c r="NA888" s="196"/>
      <c r="NB888" s="196"/>
      <c r="NC888" s="196"/>
      <c r="ND888" s="196"/>
      <c r="NE888" s="196"/>
      <c r="NF888" s="196"/>
      <c r="NG888" s="196"/>
      <c r="NH888" s="196"/>
      <c r="NI888" s="196"/>
      <c r="NJ888" s="196"/>
      <c r="NK888" s="196"/>
      <c r="NL888" s="196"/>
      <c r="NM888" s="196"/>
      <c r="NN888" s="196"/>
      <c r="NO888" s="196"/>
      <c r="NP888" s="196"/>
      <c r="NQ888" s="196"/>
      <c r="NR888" s="196"/>
      <c r="NS888" s="196"/>
      <c r="NT888" s="196"/>
      <c r="NU888" s="196"/>
      <c r="NV888" s="196"/>
      <c r="NW888" s="196"/>
      <c r="NX888" s="196"/>
      <c r="NY888" s="196"/>
      <c r="NZ888" s="196"/>
      <c r="OA888" s="196"/>
      <c r="OB888" s="196"/>
      <c r="OC888" s="196"/>
      <c r="OD888" s="196"/>
      <c r="OE888" s="196"/>
      <c r="OF888" s="196"/>
      <c r="OG888" s="196"/>
      <c r="OH888" s="196"/>
      <c r="OI888" s="196"/>
      <c r="OJ888" s="196"/>
      <c r="OK888" s="196"/>
      <c r="OL888" s="196"/>
      <c r="AFC888" s="196"/>
      <c r="AFD888" s="196"/>
      <c r="AFE888" s="196"/>
      <c r="AFF888" s="196"/>
      <c r="AFG888" s="196"/>
      <c r="AFH888" s="196"/>
      <c r="AFI888" s="196"/>
      <c r="AFJ888" s="196"/>
      <c r="AFK888" s="196"/>
      <c r="AFL888" s="196"/>
      <c r="AFM888" s="196"/>
      <c r="AFN888" s="196"/>
      <c r="AFO888" s="196"/>
      <c r="AFP888" s="196"/>
      <c r="AFQ888" s="196"/>
      <c r="AFR888" s="196"/>
      <c r="AFS888" s="196"/>
      <c r="AFT888" s="196"/>
      <c r="AFU888" s="196"/>
      <c r="AFV888" s="196"/>
      <c r="AFW888" s="196"/>
      <c r="AFX888" s="196"/>
      <c r="AFY888" s="196"/>
      <c r="AFZ888" s="196"/>
      <c r="AGA888" s="196"/>
      <c r="AGB888" s="196"/>
      <c r="AGC888" s="196"/>
      <c r="AGD888" s="196"/>
      <c r="AGE888" s="196"/>
      <c r="AGF888" s="196"/>
      <c r="AGG888" s="196"/>
      <c r="AGH888" s="196"/>
      <c r="AGI888" s="196"/>
      <c r="AGJ888" s="196"/>
      <c r="AGK888" s="196"/>
      <c r="AGL888" s="196"/>
      <c r="AGM888" s="196"/>
      <c r="AGN888" s="196"/>
      <c r="AGO888" s="196"/>
      <c r="AGP888" s="196"/>
    </row>
    <row r="889" spans="1:874" ht="15.75" customHeight="1" x14ac:dyDescent="0.25">
      <c r="A889" s="196"/>
      <c r="B889" s="196"/>
      <c r="C889" s="196"/>
      <c r="D889" s="196"/>
      <c r="E889" s="196"/>
      <c r="F889" s="196"/>
      <c r="G889" s="196"/>
      <c r="H889" s="196"/>
      <c r="I889" s="196"/>
      <c r="J889" s="196"/>
      <c r="K889" s="196"/>
      <c r="L889" s="206"/>
      <c r="M889" s="196"/>
      <c r="N889" s="196"/>
      <c r="O889" s="196"/>
      <c r="P889" s="196"/>
      <c r="Q889" s="196"/>
      <c r="R889" s="196"/>
      <c r="S889" s="196"/>
      <c r="T889" s="196"/>
      <c r="U889" s="196"/>
      <c r="V889" s="196"/>
      <c r="W889" s="196"/>
      <c r="X889" s="196"/>
      <c r="Y889" s="196"/>
      <c r="Z889" s="196"/>
      <c r="AA889" s="196"/>
      <c r="AB889" s="196"/>
      <c r="AC889" s="196"/>
      <c r="AD889" s="196"/>
      <c r="AE889" s="196"/>
      <c r="AF889" s="196"/>
      <c r="AG889" s="196"/>
      <c r="AH889" s="196"/>
      <c r="AI889" s="196"/>
      <c r="AJ889" s="196"/>
      <c r="AK889" s="196"/>
      <c r="AL889" s="196"/>
      <c r="AM889" s="196"/>
      <c r="AN889" s="196"/>
      <c r="AO889" s="196"/>
      <c r="AP889" s="196"/>
      <c r="AQ889" s="196"/>
      <c r="AR889" s="196"/>
      <c r="AS889" s="196"/>
      <c r="AT889" s="196"/>
      <c r="AU889" s="196"/>
      <c r="AV889" s="196"/>
      <c r="AW889" s="196"/>
      <c r="AX889" s="196"/>
      <c r="AY889" s="196"/>
      <c r="AZ889" s="196"/>
      <c r="BA889" s="196"/>
      <c r="BB889" s="196"/>
      <c r="BC889" s="196"/>
      <c r="BD889" s="196"/>
      <c r="BE889" s="196"/>
      <c r="BF889" s="196"/>
      <c r="BG889" s="196"/>
      <c r="BH889" s="196"/>
      <c r="BI889" s="196"/>
      <c r="BJ889" s="196"/>
      <c r="BK889" s="196"/>
      <c r="BL889" s="196"/>
      <c r="BM889" s="196"/>
      <c r="BN889" s="196"/>
      <c r="BO889" s="196"/>
      <c r="BP889" s="196"/>
      <c r="BQ889" s="196"/>
      <c r="BR889" s="196"/>
      <c r="BS889" s="196"/>
      <c r="BT889" s="196"/>
      <c r="BU889" s="196"/>
      <c r="BV889" s="196"/>
      <c r="BW889" s="196"/>
      <c r="BX889" s="196"/>
      <c r="BY889" s="196"/>
      <c r="BZ889" s="196"/>
      <c r="CA889" s="196"/>
      <c r="CB889" s="196"/>
      <c r="CC889" s="196"/>
      <c r="CD889" s="196"/>
      <c r="CE889" s="196"/>
      <c r="CF889" s="196"/>
      <c r="CG889" s="196"/>
      <c r="CH889" s="196"/>
      <c r="CI889" s="196"/>
      <c r="CJ889" s="196"/>
      <c r="CK889" s="196"/>
      <c r="CL889" s="196"/>
      <c r="CM889" s="196"/>
      <c r="CN889" s="196"/>
      <c r="CO889" s="196"/>
      <c r="CP889" s="196"/>
      <c r="CQ889" s="196"/>
      <c r="CR889" s="196"/>
      <c r="CS889" s="196"/>
      <c r="CT889" s="196"/>
      <c r="CU889" s="196"/>
      <c r="CV889" s="196"/>
      <c r="CW889" s="196"/>
      <c r="CX889" s="196"/>
      <c r="CY889" s="196"/>
      <c r="CZ889" s="196"/>
      <c r="DA889" s="196"/>
      <c r="DB889" s="196"/>
      <c r="DC889" s="196"/>
      <c r="DD889" s="196"/>
      <c r="DE889" s="196"/>
      <c r="DF889" s="196"/>
      <c r="DG889" s="196"/>
      <c r="DH889" s="196"/>
      <c r="DI889" s="196"/>
      <c r="DJ889" s="196"/>
      <c r="DK889" s="196"/>
      <c r="DL889" s="196"/>
      <c r="DM889" s="196"/>
      <c r="DN889" s="196"/>
      <c r="DO889" s="196"/>
      <c r="DP889" s="196"/>
      <c r="DQ889" s="196"/>
      <c r="DR889" s="196"/>
      <c r="DS889" s="196"/>
      <c r="DT889" s="196"/>
      <c r="DU889" s="196"/>
      <c r="DV889" s="196"/>
      <c r="DW889" s="196"/>
      <c r="DX889" s="196"/>
      <c r="DY889" s="196"/>
      <c r="DZ889" s="196"/>
      <c r="EA889" s="196"/>
      <c r="EB889" s="196"/>
      <c r="EC889" s="196"/>
      <c r="ED889" s="196"/>
      <c r="EE889" s="196"/>
      <c r="EF889" s="196"/>
      <c r="EG889" s="196"/>
      <c r="EH889" s="196"/>
      <c r="EI889" s="196"/>
      <c r="EJ889" s="196"/>
      <c r="EK889" s="196"/>
      <c r="EL889" s="196"/>
      <c r="EM889" s="196"/>
      <c r="EN889" s="196"/>
      <c r="EO889" s="196"/>
      <c r="EP889" s="196"/>
      <c r="EQ889" s="196"/>
      <c r="ER889" s="196"/>
      <c r="ES889" s="196"/>
      <c r="ET889" s="196"/>
      <c r="EU889" s="196"/>
      <c r="EV889" s="196"/>
      <c r="EW889" s="196"/>
      <c r="EX889" s="196"/>
      <c r="EY889" s="196"/>
      <c r="EZ889" s="196"/>
      <c r="FA889" s="196"/>
      <c r="FB889" s="196"/>
      <c r="FC889" s="196"/>
      <c r="FD889" s="196"/>
      <c r="FE889" s="196"/>
      <c r="FF889" s="196"/>
      <c r="FG889" s="196"/>
      <c r="FH889" s="196"/>
      <c r="FI889" s="196"/>
      <c r="FJ889" s="196"/>
      <c r="FK889" s="196"/>
      <c r="FL889" s="196"/>
      <c r="FM889" s="196"/>
      <c r="FN889" s="196"/>
      <c r="FO889" s="196"/>
      <c r="FP889" s="196"/>
      <c r="FQ889" s="196"/>
      <c r="FR889" s="196"/>
      <c r="FS889" s="196"/>
      <c r="FT889" s="196"/>
      <c r="FU889" s="196"/>
      <c r="FV889" s="196"/>
      <c r="FW889" s="196"/>
      <c r="FX889" s="196"/>
      <c r="FY889" s="196"/>
      <c r="FZ889" s="196"/>
      <c r="GA889" s="196"/>
      <c r="GB889" s="196"/>
      <c r="GC889" s="196"/>
      <c r="GD889" s="196"/>
      <c r="GE889" s="196"/>
      <c r="GF889" s="196"/>
      <c r="GG889" s="196"/>
      <c r="GH889" s="196"/>
      <c r="GI889" s="196"/>
      <c r="GJ889" s="196"/>
      <c r="GK889" s="196"/>
      <c r="GL889" s="196"/>
      <c r="GM889" s="196"/>
      <c r="GN889" s="196"/>
      <c r="GO889" s="196"/>
      <c r="GP889" s="196"/>
      <c r="GQ889" s="196"/>
      <c r="GR889" s="196"/>
      <c r="GS889" s="196"/>
      <c r="GT889" s="196"/>
      <c r="GU889" s="196"/>
      <c r="GV889" s="196"/>
      <c r="GW889" s="196"/>
      <c r="GX889" s="196"/>
      <c r="GY889" s="196"/>
      <c r="GZ889" s="196"/>
      <c r="HA889" s="196"/>
      <c r="HB889" s="196"/>
      <c r="HC889" s="196"/>
      <c r="HD889" s="196"/>
      <c r="HE889" s="196"/>
      <c r="HF889" s="196"/>
      <c r="HG889" s="196"/>
      <c r="HH889" s="196"/>
      <c r="HI889" s="196"/>
      <c r="HJ889" s="196"/>
      <c r="HK889" s="196"/>
      <c r="HL889" s="196"/>
      <c r="HM889" s="196"/>
      <c r="HN889" s="196"/>
      <c r="HO889" s="196"/>
      <c r="HP889" s="196"/>
      <c r="HQ889" s="196"/>
      <c r="HR889" s="196"/>
      <c r="HS889" s="196"/>
      <c r="HT889" s="196"/>
      <c r="HU889" s="196"/>
      <c r="HV889" s="196"/>
      <c r="HW889" s="196"/>
      <c r="HX889" s="196"/>
      <c r="HY889" s="196"/>
      <c r="HZ889" s="196"/>
      <c r="IA889" s="196"/>
      <c r="IB889" s="196"/>
      <c r="IC889" s="196"/>
      <c r="ID889" s="196"/>
      <c r="IE889" s="196"/>
      <c r="IF889" s="196"/>
      <c r="IG889" s="196"/>
      <c r="IH889" s="196"/>
      <c r="II889" s="196"/>
      <c r="IJ889" s="196"/>
      <c r="IK889" s="196"/>
      <c r="IL889" s="196"/>
      <c r="IM889" s="196"/>
      <c r="IN889" s="196"/>
      <c r="IO889" s="196"/>
      <c r="IP889" s="196"/>
      <c r="IQ889" s="196"/>
      <c r="IR889" s="196"/>
      <c r="IS889" s="196"/>
      <c r="IT889" s="196"/>
      <c r="IU889" s="196"/>
      <c r="IV889" s="196"/>
      <c r="IW889" s="196"/>
      <c r="IX889" s="196"/>
      <c r="IY889" s="196"/>
      <c r="IZ889" s="196"/>
      <c r="JA889" s="196"/>
      <c r="JB889" s="196"/>
      <c r="JC889" s="196"/>
      <c r="JD889" s="196"/>
      <c r="JE889" s="196"/>
      <c r="JF889" s="196"/>
      <c r="JG889" s="196"/>
      <c r="JH889" s="196"/>
      <c r="JI889" s="196"/>
      <c r="JJ889" s="196"/>
      <c r="JK889" s="196"/>
      <c r="JL889" s="196"/>
      <c r="JM889" s="196"/>
      <c r="JN889" s="196"/>
      <c r="JO889" s="196"/>
      <c r="JP889" s="196"/>
      <c r="JQ889" s="196"/>
      <c r="JR889" s="196"/>
      <c r="JS889" s="196"/>
      <c r="JT889" s="196"/>
      <c r="JU889" s="196"/>
      <c r="JV889" s="196"/>
      <c r="JW889" s="196"/>
      <c r="JX889" s="196"/>
      <c r="JY889" s="196"/>
      <c r="JZ889" s="196"/>
      <c r="KA889" s="196"/>
      <c r="KB889" s="196"/>
      <c r="KC889" s="196"/>
      <c r="KD889" s="196"/>
      <c r="KE889" s="196"/>
      <c r="KF889" s="196"/>
      <c r="KG889" s="196"/>
      <c r="KH889" s="196"/>
      <c r="KI889" s="196"/>
      <c r="KJ889" s="196"/>
      <c r="KK889" s="196"/>
      <c r="KL889" s="196"/>
      <c r="KM889" s="196"/>
      <c r="KN889" s="196"/>
      <c r="KO889" s="196"/>
      <c r="KP889" s="196"/>
      <c r="KQ889" s="196"/>
      <c r="KR889" s="196"/>
      <c r="KS889" s="196"/>
      <c r="KT889" s="196"/>
      <c r="KU889" s="196"/>
      <c r="KV889" s="196"/>
      <c r="KW889" s="196"/>
      <c r="KX889" s="196"/>
      <c r="KY889" s="196"/>
      <c r="KZ889" s="196"/>
      <c r="LA889" s="196"/>
      <c r="LB889" s="196"/>
      <c r="LC889" s="196"/>
      <c r="LD889" s="196"/>
      <c r="LE889" s="196"/>
      <c r="LF889" s="196"/>
      <c r="LG889" s="196"/>
      <c r="LH889" s="196"/>
      <c r="LI889" s="196"/>
      <c r="LJ889" s="196"/>
      <c r="LK889" s="196"/>
      <c r="LL889" s="196"/>
      <c r="LM889" s="196"/>
      <c r="LN889" s="196"/>
      <c r="LO889" s="196"/>
      <c r="LP889" s="196"/>
      <c r="LQ889" s="196"/>
      <c r="LR889" s="196"/>
      <c r="LS889" s="196"/>
      <c r="LT889" s="196"/>
      <c r="LU889" s="196"/>
      <c r="LV889" s="196"/>
      <c r="LW889" s="196"/>
      <c r="LX889" s="196"/>
      <c r="LY889" s="196"/>
      <c r="LZ889" s="196"/>
      <c r="MA889" s="196"/>
      <c r="MB889" s="196"/>
      <c r="MC889" s="196"/>
      <c r="MD889" s="196"/>
      <c r="ME889" s="196"/>
      <c r="MF889" s="196"/>
      <c r="MG889" s="196"/>
      <c r="MH889" s="196"/>
      <c r="MI889" s="196"/>
      <c r="MJ889" s="196"/>
      <c r="MK889" s="196"/>
      <c r="ML889" s="196"/>
      <c r="MM889" s="196"/>
      <c r="MN889" s="196"/>
      <c r="MO889" s="196"/>
      <c r="MP889" s="196"/>
      <c r="MQ889" s="196"/>
      <c r="MR889" s="196"/>
      <c r="MS889" s="196"/>
      <c r="MT889" s="196"/>
      <c r="MU889" s="196"/>
      <c r="MV889" s="196"/>
      <c r="MW889" s="196"/>
      <c r="MX889" s="196"/>
      <c r="MY889" s="196"/>
      <c r="MZ889" s="196"/>
      <c r="NA889" s="196"/>
      <c r="NB889" s="196"/>
      <c r="NC889" s="196"/>
      <c r="ND889" s="196"/>
      <c r="NE889" s="196"/>
      <c r="NF889" s="196"/>
      <c r="NG889" s="196"/>
      <c r="NH889" s="196"/>
      <c r="NI889" s="196"/>
      <c r="NJ889" s="196"/>
      <c r="NK889" s="196"/>
      <c r="NL889" s="196"/>
      <c r="NM889" s="196"/>
      <c r="NN889" s="196"/>
      <c r="NO889" s="196"/>
      <c r="NP889" s="196"/>
      <c r="NQ889" s="196"/>
      <c r="NR889" s="196"/>
      <c r="NS889" s="196"/>
      <c r="NT889" s="196"/>
      <c r="NU889" s="196"/>
      <c r="NV889" s="196"/>
      <c r="NW889" s="196"/>
      <c r="NX889" s="196"/>
      <c r="NY889" s="196"/>
      <c r="NZ889" s="196"/>
      <c r="OA889" s="196"/>
      <c r="OB889" s="196"/>
      <c r="OC889" s="196"/>
      <c r="OD889" s="196"/>
      <c r="OE889" s="196"/>
      <c r="OF889" s="196"/>
      <c r="OG889" s="196"/>
      <c r="OH889" s="196"/>
      <c r="OI889" s="196"/>
      <c r="OJ889" s="196"/>
      <c r="OK889" s="196"/>
      <c r="OL889" s="196"/>
      <c r="AFC889" s="196"/>
      <c r="AFD889" s="196"/>
      <c r="AFE889" s="196"/>
      <c r="AFF889" s="196"/>
      <c r="AFG889" s="196"/>
      <c r="AFH889" s="196"/>
      <c r="AFI889" s="196"/>
      <c r="AFJ889" s="196"/>
      <c r="AFK889" s="196"/>
      <c r="AFL889" s="196"/>
      <c r="AFM889" s="196"/>
      <c r="AFN889" s="196"/>
      <c r="AFO889" s="196"/>
      <c r="AFP889" s="196"/>
      <c r="AFQ889" s="196"/>
      <c r="AFR889" s="196"/>
      <c r="AFS889" s="196"/>
      <c r="AFT889" s="196"/>
      <c r="AFU889" s="196"/>
      <c r="AFV889" s="196"/>
      <c r="AFW889" s="196"/>
      <c r="AFX889" s="196"/>
      <c r="AFY889" s="196"/>
      <c r="AFZ889" s="196"/>
      <c r="AGA889" s="196"/>
      <c r="AGB889" s="196"/>
      <c r="AGC889" s="196"/>
      <c r="AGD889" s="196"/>
      <c r="AGE889" s="196"/>
      <c r="AGF889" s="196"/>
      <c r="AGG889" s="196"/>
      <c r="AGH889" s="196"/>
      <c r="AGI889" s="196"/>
      <c r="AGJ889" s="196"/>
      <c r="AGK889" s="196"/>
      <c r="AGL889" s="196"/>
      <c r="AGM889" s="196"/>
      <c r="AGN889" s="196"/>
      <c r="AGO889" s="196"/>
      <c r="AGP889" s="196"/>
    </row>
    <row r="890" spans="1:874" ht="15.75" customHeight="1" x14ac:dyDescent="0.25">
      <c r="A890" s="196"/>
      <c r="B890" s="196"/>
      <c r="C890" s="196"/>
      <c r="D890" s="196"/>
      <c r="E890" s="196"/>
      <c r="F890" s="196"/>
      <c r="G890" s="196"/>
      <c r="H890" s="196"/>
      <c r="I890" s="196"/>
      <c r="J890" s="196"/>
      <c r="K890" s="196"/>
      <c r="L890" s="206"/>
      <c r="M890" s="196"/>
      <c r="N890" s="196"/>
      <c r="O890" s="196"/>
      <c r="P890" s="196"/>
      <c r="Q890" s="196"/>
      <c r="R890" s="196"/>
      <c r="S890" s="196"/>
      <c r="T890" s="196"/>
      <c r="U890" s="196"/>
      <c r="V890" s="196"/>
      <c r="W890" s="196"/>
      <c r="X890" s="196"/>
      <c r="Y890" s="196"/>
      <c r="Z890" s="196"/>
      <c r="AA890" s="196"/>
      <c r="AB890" s="196"/>
      <c r="AC890" s="196"/>
      <c r="AD890" s="196"/>
      <c r="AE890" s="196"/>
      <c r="AF890" s="196"/>
      <c r="AG890" s="196"/>
      <c r="AH890" s="196"/>
      <c r="AI890" s="196"/>
      <c r="AJ890" s="196"/>
      <c r="AK890" s="196"/>
      <c r="AL890" s="196"/>
      <c r="AM890" s="196"/>
      <c r="AN890" s="196"/>
      <c r="AO890" s="196"/>
      <c r="AP890" s="196"/>
      <c r="AQ890" s="196"/>
      <c r="AR890" s="196"/>
      <c r="AS890" s="196"/>
      <c r="AT890" s="196"/>
      <c r="AU890" s="196"/>
      <c r="AV890" s="196"/>
      <c r="AW890" s="196"/>
      <c r="AX890" s="196"/>
      <c r="AY890" s="196"/>
      <c r="AZ890" s="196"/>
      <c r="BA890" s="196"/>
      <c r="BB890" s="196"/>
      <c r="BC890" s="196"/>
      <c r="BD890" s="196"/>
      <c r="BE890" s="196"/>
      <c r="BF890" s="196"/>
      <c r="BG890" s="196"/>
      <c r="BH890" s="196"/>
      <c r="BI890" s="196"/>
      <c r="BJ890" s="196"/>
      <c r="BK890" s="196"/>
      <c r="BL890" s="196"/>
      <c r="BM890" s="196"/>
      <c r="BN890" s="196"/>
      <c r="BO890" s="196"/>
      <c r="BP890" s="196"/>
      <c r="BQ890" s="196"/>
      <c r="BR890" s="196"/>
      <c r="BS890" s="196"/>
      <c r="BT890" s="196"/>
      <c r="BU890" s="196"/>
      <c r="BV890" s="196"/>
      <c r="BW890" s="196"/>
      <c r="BX890" s="196"/>
      <c r="BY890" s="196"/>
      <c r="BZ890" s="196"/>
      <c r="CA890" s="196"/>
      <c r="CB890" s="196"/>
      <c r="CC890" s="196"/>
      <c r="CD890" s="196"/>
      <c r="CE890" s="196"/>
      <c r="CF890" s="196"/>
      <c r="CG890" s="196"/>
      <c r="CH890" s="196"/>
      <c r="CI890" s="196"/>
      <c r="CJ890" s="196"/>
      <c r="CK890" s="196"/>
      <c r="CL890" s="196"/>
      <c r="CM890" s="196"/>
      <c r="CN890" s="196"/>
      <c r="CO890" s="196"/>
      <c r="CP890" s="196"/>
      <c r="CQ890" s="196"/>
      <c r="CR890" s="196"/>
      <c r="CS890" s="196"/>
      <c r="CT890" s="196"/>
      <c r="CU890" s="196"/>
      <c r="CV890" s="196"/>
      <c r="CW890" s="196"/>
      <c r="CX890" s="196"/>
      <c r="CY890" s="196"/>
      <c r="CZ890" s="196"/>
      <c r="DA890" s="196"/>
      <c r="DB890" s="196"/>
      <c r="DC890" s="196"/>
      <c r="DD890" s="196"/>
      <c r="DE890" s="196"/>
      <c r="DF890" s="196"/>
      <c r="DG890" s="196"/>
      <c r="DH890" s="196"/>
      <c r="DI890" s="196"/>
      <c r="DJ890" s="196"/>
      <c r="DK890" s="196"/>
      <c r="DL890" s="196"/>
      <c r="DM890" s="196"/>
      <c r="DN890" s="196"/>
      <c r="DO890" s="196"/>
      <c r="DP890" s="196"/>
      <c r="DQ890" s="196"/>
      <c r="DR890" s="196"/>
      <c r="DS890" s="196"/>
      <c r="DT890" s="196"/>
      <c r="DU890" s="196"/>
      <c r="DV890" s="196"/>
      <c r="DW890" s="196"/>
      <c r="DX890" s="196"/>
      <c r="DY890" s="196"/>
      <c r="DZ890" s="196"/>
      <c r="EA890" s="196"/>
      <c r="EB890" s="196"/>
      <c r="EC890" s="196"/>
      <c r="ED890" s="196"/>
      <c r="EE890" s="196"/>
      <c r="EF890" s="196"/>
      <c r="EG890" s="196"/>
      <c r="EH890" s="196"/>
      <c r="EI890" s="196"/>
      <c r="EJ890" s="196"/>
      <c r="EK890" s="196"/>
      <c r="EL890" s="196"/>
      <c r="EM890" s="196"/>
      <c r="EN890" s="196"/>
      <c r="EO890" s="196"/>
      <c r="EP890" s="196"/>
      <c r="EQ890" s="196"/>
      <c r="ER890" s="196"/>
      <c r="ES890" s="196"/>
      <c r="ET890" s="196"/>
      <c r="EU890" s="196"/>
      <c r="EV890" s="196"/>
      <c r="EW890" s="196"/>
      <c r="EX890" s="196"/>
      <c r="EY890" s="196"/>
      <c r="EZ890" s="196"/>
      <c r="FA890" s="196"/>
      <c r="FB890" s="196"/>
      <c r="FC890" s="196"/>
      <c r="FD890" s="196"/>
      <c r="FE890" s="196"/>
      <c r="FF890" s="196"/>
      <c r="FG890" s="196"/>
      <c r="FH890" s="196"/>
      <c r="FI890" s="196"/>
      <c r="FJ890" s="196"/>
      <c r="FK890" s="196"/>
      <c r="FL890" s="196"/>
      <c r="FM890" s="196"/>
      <c r="FN890" s="196"/>
      <c r="FO890" s="196"/>
      <c r="FP890" s="196"/>
      <c r="FQ890" s="196"/>
      <c r="FR890" s="196"/>
      <c r="FS890" s="196"/>
      <c r="FT890" s="196"/>
      <c r="FU890" s="196"/>
      <c r="FV890" s="196"/>
      <c r="FW890" s="196"/>
      <c r="FX890" s="196"/>
      <c r="FY890" s="196"/>
      <c r="FZ890" s="196"/>
      <c r="GA890" s="196"/>
      <c r="GB890" s="196"/>
      <c r="GC890" s="196"/>
      <c r="GD890" s="196"/>
      <c r="GE890" s="196"/>
      <c r="GF890" s="196"/>
      <c r="GG890" s="196"/>
      <c r="GH890" s="196"/>
      <c r="GI890" s="196"/>
      <c r="GJ890" s="196"/>
      <c r="GK890" s="196"/>
      <c r="GL890" s="196"/>
      <c r="GM890" s="196"/>
      <c r="GN890" s="196"/>
      <c r="GO890" s="196"/>
      <c r="GP890" s="196"/>
      <c r="GQ890" s="196"/>
      <c r="GR890" s="196"/>
      <c r="GS890" s="196"/>
      <c r="GT890" s="196"/>
      <c r="GU890" s="196"/>
      <c r="GV890" s="196"/>
      <c r="GW890" s="196"/>
      <c r="GX890" s="196"/>
      <c r="GY890" s="196"/>
      <c r="GZ890" s="196"/>
      <c r="HA890" s="196"/>
      <c r="HB890" s="196"/>
      <c r="HC890" s="196"/>
      <c r="HD890" s="196"/>
      <c r="HE890" s="196"/>
      <c r="HF890" s="196"/>
      <c r="HG890" s="196"/>
      <c r="HH890" s="196"/>
      <c r="HI890" s="196"/>
      <c r="HJ890" s="196"/>
      <c r="HK890" s="196"/>
      <c r="HL890" s="196"/>
      <c r="HM890" s="196"/>
      <c r="HN890" s="196"/>
      <c r="HO890" s="196"/>
      <c r="HP890" s="196"/>
      <c r="HQ890" s="196"/>
      <c r="HR890" s="196"/>
      <c r="HS890" s="196"/>
      <c r="HT890" s="196"/>
      <c r="HU890" s="196"/>
      <c r="HV890" s="196"/>
      <c r="HW890" s="196"/>
      <c r="HX890" s="196"/>
      <c r="HY890" s="196"/>
      <c r="HZ890" s="196"/>
      <c r="IA890" s="196"/>
      <c r="IB890" s="196"/>
      <c r="IC890" s="196"/>
      <c r="ID890" s="196"/>
      <c r="IE890" s="196"/>
      <c r="IF890" s="196"/>
      <c r="IG890" s="196"/>
      <c r="IH890" s="196"/>
      <c r="II890" s="196"/>
      <c r="IJ890" s="196"/>
      <c r="IK890" s="196"/>
      <c r="IL890" s="196"/>
      <c r="IM890" s="196"/>
      <c r="IN890" s="196"/>
      <c r="IO890" s="196"/>
      <c r="IP890" s="196"/>
      <c r="IQ890" s="196"/>
      <c r="IR890" s="196"/>
      <c r="IS890" s="196"/>
      <c r="IT890" s="196"/>
      <c r="IU890" s="196"/>
      <c r="IV890" s="196"/>
      <c r="IW890" s="196"/>
      <c r="IX890" s="196"/>
      <c r="IY890" s="196"/>
      <c r="IZ890" s="196"/>
      <c r="JA890" s="196"/>
      <c r="JB890" s="196"/>
      <c r="JC890" s="196"/>
      <c r="JD890" s="196"/>
      <c r="JE890" s="196"/>
      <c r="JF890" s="196"/>
      <c r="JG890" s="196"/>
      <c r="JH890" s="196"/>
      <c r="JI890" s="196"/>
      <c r="JJ890" s="196"/>
      <c r="JK890" s="196"/>
      <c r="JL890" s="196"/>
      <c r="JM890" s="196"/>
      <c r="JN890" s="196"/>
      <c r="JO890" s="196"/>
      <c r="JP890" s="196"/>
      <c r="JQ890" s="196"/>
      <c r="JR890" s="196"/>
      <c r="JS890" s="196"/>
      <c r="JT890" s="196"/>
      <c r="JU890" s="196"/>
      <c r="JV890" s="196"/>
      <c r="JW890" s="196"/>
      <c r="JX890" s="196"/>
      <c r="JY890" s="196"/>
      <c r="JZ890" s="196"/>
      <c r="KA890" s="196"/>
      <c r="KB890" s="196"/>
      <c r="KC890" s="196"/>
      <c r="KD890" s="196"/>
      <c r="KE890" s="196"/>
      <c r="KF890" s="196"/>
      <c r="KG890" s="196"/>
      <c r="KH890" s="196"/>
      <c r="KI890" s="196"/>
      <c r="KJ890" s="196"/>
      <c r="KK890" s="196"/>
      <c r="KL890" s="196"/>
      <c r="KM890" s="196"/>
      <c r="KN890" s="196"/>
      <c r="KO890" s="196"/>
      <c r="KP890" s="196"/>
      <c r="KQ890" s="196"/>
      <c r="KR890" s="196"/>
      <c r="KS890" s="196"/>
      <c r="KT890" s="196"/>
      <c r="KU890" s="196"/>
      <c r="KV890" s="196"/>
      <c r="KW890" s="196"/>
      <c r="KX890" s="196"/>
      <c r="KY890" s="196"/>
      <c r="KZ890" s="196"/>
      <c r="LA890" s="196"/>
      <c r="LB890" s="196"/>
      <c r="LC890" s="196"/>
      <c r="LD890" s="196"/>
      <c r="LE890" s="196"/>
      <c r="LF890" s="196"/>
      <c r="LG890" s="196"/>
      <c r="LH890" s="196"/>
      <c r="LI890" s="196"/>
      <c r="LJ890" s="196"/>
      <c r="LK890" s="196"/>
      <c r="LL890" s="196"/>
      <c r="LM890" s="196"/>
      <c r="LN890" s="196"/>
      <c r="LO890" s="196"/>
      <c r="LP890" s="196"/>
      <c r="LQ890" s="196"/>
      <c r="LR890" s="196"/>
      <c r="LS890" s="196"/>
      <c r="LT890" s="196"/>
      <c r="LU890" s="196"/>
      <c r="LV890" s="196"/>
      <c r="LW890" s="196"/>
      <c r="LX890" s="196"/>
      <c r="LY890" s="196"/>
      <c r="LZ890" s="196"/>
      <c r="MA890" s="196"/>
      <c r="MB890" s="196"/>
      <c r="MC890" s="196"/>
      <c r="MD890" s="196"/>
      <c r="ME890" s="196"/>
      <c r="MF890" s="196"/>
      <c r="MG890" s="196"/>
      <c r="MH890" s="196"/>
      <c r="MI890" s="196"/>
      <c r="MJ890" s="196"/>
      <c r="MK890" s="196"/>
      <c r="ML890" s="196"/>
      <c r="MM890" s="196"/>
      <c r="MN890" s="196"/>
      <c r="MO890" s="196"/>
      <c r="MP890" s="196"/>
      <c r="MQ890" s="196"/>
      <c r="MR890" s="196"/>
      <c r="MS890" s="196"/>
      <c r="MT890" s="196"/>
      <c r="MU890" s="196"/>
      <c r="MV890" s="196"/>
      <c r="MW890" s="196"/>
      <c r="MX890" s="196"/>
      <c r="MY890" s="196"/>
      <c r="MZ890" s="196"/>
      <c r="NA890" s="196"/>
      <c r="NB890" s="196"/>
      <c r="NC890" s="196"/>
      <c r="ND890" s="196"/>
      <c r="NE890" s="196"/>
      <c r="NF890" s="196"/>
      <c r="NG890" s="196"/>
      <c r="NH890" s="196"/>
      <c r="NI890" s="196"/>
      <c r="NJ890" s="196"/>
      <c r="NK890" s="196"/>
      <c r="NL890" s="196"/>
      <c r="NM890" s="196"/>
      <c r="NN890" s="196"/>
      <c r="NO890" s="196"/>
      <c r="NP890" s="196"/>
      <c r="NQ890" s="196"/>
      <c r="NR890" s="196"/>
      <c r="NS890" s="196"/>
      <c r="NT890" s="196"/>
      <c r="NU890" s="196"/>
      <c r="NV890" s="196"/>
      <c r="NW890" s="196"/>
      <c r="NX890" s="196"/>
      <c r="NY890" s="196"/>
      <c r="NZ890" s="196"/>
      <c r="OA890" s="196"/>
      <c r="OB890" s="196"/>
      <c r="OC890" s="196"/>
      <c r="OD890" s="196"/>
      <c r="OE890" s="196"/>
      <c r="OF890" s="196"/>
      <c r="OG890" s="196"/>
      <c r="OH890" s="196"/>
      <c r="OI890" s="196"/>
      <c r="OJ890" s="196"/>
      <c r="OK890" s="196"/>
      <c r="OL890" s="196"/>
      <c r="AFC890" s="196"/>
      <c r="AFD890" s="196"/>
      <c r="AFE890" s="196"/>
      <c r="AFF890" s="196"/>
      <c r="AFG890" s="196"/>
      <c r="AFH890" s="196"/>
      <c r="AFI890" s="196"/>
      <c r="AFJ890" s="196"/>
      <c r="AFK890" s="196"/>
      <c r="AFL890" s="196"/>
      <c r="AFM890" s="196"/>
      <c r="AFN890" s="196"/>
      <c r="AFO890" s="196"/>
      <c r="AFP890" s="196"/>
      <c r="AFQ890" s="196"/>
      <c r="AFR890" s="196"/>
      <c r="AFS890" s="196"/>
      <c r="AFT890" s="196"/>
      <c r="AFU890" s="196"/>
      <c r="AFV890" s="196"/>
      <c r="AFW890" s="196"/>
      <c r="AFX890" s="196"/>
      <c r="AFY890" s="196"/>
      <c r="AFZ890" s="196"/>
      <c r="AGA890" s="196"/>
      <c r="AGB890" s="196"/>
      <c r="AGC890" s="196"/>
      <c r="AGD890" s="196"/>
      <c r="AGE890" s="196"/>
      <c r="AGF890" s="196"/>
      <c r="AGG890" s="196"/>
      <c r="AGH890" s="196"/>
      <c r="AGI890" s="196"/>
      <c r="AGJ890" s="196"/>
      <c r="AGK890" s="196"/>
      <c r="AGL890" s="196"/>
      <c r="AGM890" s="196"/>
      <c r="AGN890" s="196"/>
      <c r="AGO890" s="196"/>
      <c r="AGP890" s="196"/>
    </row>
    <row r="891" spans="1:874" ht="15.75" customHeight="1" x14ac:dyDescent="0.25">
      <c r="A891" s="196"/>
      <c r="B891" s="196"/>
      <c r="C891" s="196"/>
      <c r="D891" s="196"/>
      <c r="E891" s="196"/>
      <c r="F891" s="196"/>
      <c r="G891" s="196"/>
      <c r="H891" s="196"/>
      <c r="I891" s="196"/>
      <c r="J891" s="196"/>
      <c r="K891" s="196"/>
      <c r="L891" s="206"/>
      <c r="M891" s="196"/>
      <c r="N891" s="196"/>
      <c r="O891" s="196"/>
      <c r="P891" s="196"/>
      <c r="Q891" s="196"/>
      <c r="R891" s="196"/>
      <c r="S891" s="196"/>
      <c r="T891" s="196"/>
      <c r="U891" s="196"/>
      <c r="V891" s="196"/>
      <c r="W891" s="196"/>
      <c r="X891" s="196"/>
      <c r="Y891" s="196"/>
      <c r="Z891" s="196"/>
      <c r="AA891" s="196"/>
      <c r="AB891" s="196"/>
      <c r="AC891" s="196"/>
      <c r="AD891" s="196"/>
      <c r="AE891" s="196"/>
      <c r="AF891" s="196"/>
      <c r="AG891" s="196"/>
      <c r="AH891" s="196"/>
      <c r="AI891" s="196"/>
      <c r="AJ891" s="196"/>
      <c r="AK891" s="196"/>
      <c r="AL891" s="196"/>
      <c r="AM891" s="196"/>
      <c r="AN891" s="196"/>
      <c r="AO891" s="196"/>
      <c r="AP891" s="196"/>
      <c r="AQ891" s="196"/>
      <c r="AR891" s="196"/>
      <c r="AS891" s="196"/>
      <c r="AT891" s="196"/>
      <c r="AU891" s="196"/>
      <c r="AV891" s="196"/>
      <c r="AW891" s="196"/>
      <c r="AX891" s="196"/>
      <c r="AY891" s="196"/>
      <c r="AZ891" s="196"/>
      <c r="BA891" s="196"/>
      <c r="BB891" s="196"/>
      <c r="BC891" s="196"/>
      <c r="BD891" s="196"/>
      <c r="BE891" s="196"/>
      <c r="BF891" s="196"/>
      <c r="BG891" s="196"/>
      <c r="BH891" s="196"/>
      <c r="BI891" s="196"/>
      <c r="BJ891" s="196"/>
      <c r="BK891" s="196"/>
      <c r="BL891" s="196"/>
      <c r="BM891" s="196"/>
      <c r="BN891" s="196"/>
      <c r="BO891" s="196"/>
      <c r="BP891" s="196"/>
      <c r="BQ891" s="196"/>
      <c r="BR891" s="196"/>
      <c r="BS891" s="196"/>
      <c r="BT891" s="196"/>
      <c r="BU891" s="196"/>
      <c r="BV891" s="196"/>
      <c r="BW891" s="196"/>
      <c r="BX891" s="196"/>
      <c r="BY891" s="196"/>
      <c r="BZ891" s="196"/>
      <c r="CA891" s="196"/>
      <c r="CB891" s="196"/>
      <c r="CC891" s="196"/>
      <c r="CD891" s="196"/>
      <c r="CE891" s="196"/>
      <c r="CF891" s="196"/>
      <c r="CG891" s="196"/>
      <c r="CH891" s="196"/>
      <c r="CI891" s="196"/>
      <c r="CJ891" s="196"/>
      <c r="CK891" s="196"/>
      <c r="CL891" s="196"/>
      <c r="CM891" s="196"/>
      <c r="CN891" s="196"/>
      <c r="CO891" s="196"/>
      <c r="CP891" s="196"/>
      <c r="CQ891" s="196"/>
      <c r="CR891" s="196"/>
      <c r="CS891" s="196"/>
      <c r="CT891" s="196"/>
      <c r="CU891" s="196"/>
      <c r="CV891" s="196"/>
      <c r="CW891" s="196"/>
      <c r="CX891" s="196"/>
      <c r="CY891" s="196"/>
      <c r="CZ891" s="196"/>
      <c r="DA891" s="196"/>
      <c r="DB891" s="196"/>
      <c r="DC891" s="196"/>
      <c r="DD891" s="196"/>
      <c r="DE891" s="196"/>
      <c r="DF891" s="196"/>
      <c r="DG891" s="196"/>
      <c r="DH891" s="196"/>
      <c r="DI891" s="196"/>
      <c r="DJ891" s="196"/>
      <c r="DK891" s="196"/>
      <c r="DL891" s="196"/>
      <c r="DM891" s="196"/>
      <c r="DN891" s="196"/>
      <c r="DO891" s="196"/>
      <c r="DP891" s="196"/>
      <c r="DQ891" s="196"/>
      <c r="DR891" s="196"/>
      <c r="DS891" s="196"/>
      <c r="DT891" s="196"/>
      <c r="DU891" s="196"/>
      <c r="DV891" s="196"/>
      <c r="DW891" s="196"/>
      <c r="DX891" s="196"/>
      <c r="DY891" s="196"/>
      <c r="DZ891" s="196"/>
      <c r="EA891" s="196"/>
      <c r="EB891" s="196"/>
      <c r="EC891" s="196"/>
      <c r="ED891" s="196"/>
      <c r="EE891" s="196"/>
      <c r="EF891" s="196"/>
      <c r="EG891" s="196"/>
      <c r="EH891" s="196"/>
      <c r="EI891" s="196"/>
      <c r="EJ891" s="196"/>
      <c r="EK891" s="196"/>
      <c r="EL891" s="196"/>
      <c r="EM891" s="196"/>
      <c r="EN891" s="196"/>
      <c r="EO891" s="196"/>
      <c r="EP891" s="196"/>
      <c r="EQ891" s="196"/>
      <c r="ER891" s="196"/>
      <c r="ES891" s="196"/>
      <c r="ET891" s="196"/>
      <c r="EU891" s="196"/>
      <c r="EV891" s="196"/>
      <c r="EW891" s="196"/>
      <c r="EX891" s="196"/>
      <c r="EY891" s="196"/>
      <c r="EZ891" s="196"/>
      <c r="FA891" s="196"/>
      <c r="FB891" s="196"/>
      <c r="FC891" s="196"/>
      <c r="FD891" s="196"/>
      <c r="FE891" s="196"/>
      <c r="FF891" s="196"/>
      <c r="FG891" s="196"/>
      <c r="FH891" s="196"/>
      <c r="FI891" s="196"/>
      <c r="FJ891" s="196"/>
      <c r="FK891" s="196"/>
      <c r="FL891" s="196"/>
      <c r="FM891" s="196"/>
      <c r="FN891" s="196"/>
      <c r="FO891" s="196"/>
      <c r="FP891" s="196"/>
      <c r="FQ891" s="196"/>
      <c r="FR891" s="196"/>
      <c r="FS891" s="196"/>
      <c r="FT891" s="196"/>
      <c r="FU891" s="196"/>
      <c r="FV891" s="196"/>
      <c r="FW891" s="196"/>
      <c r="FX891" s="196"/>
      <c r="FY891" s="196"/>
      <c r="FZ891" s="196"/>
      <c r="GA891" s="196"/>
      <c r="GB891" s="196"/>
      <c r="GC891" s="196"/>
      <c r="GD891" s="196"/>
      <c r="GE891" s="196"/>
      <c r="GF891" s="196"/>
      <c r="GG891" s="196"/>
      <c r="GH891" s="196"/>
      <c r="GI891" s="196"/>
      <c r="GJ891" s="196"/>
      <c r="GK891" s="196"/>
      <c r="GL891" s="196"/>
      <c r="GM891" s="196"/>
      <c r="GN891" s="196"/>
      <c r="GO891" s="196"/>
      <c r="GP891" s="196"/>
      <c r="GQ891" s="196"/>
      <c r="GR891" s="196"/>
      <c r="GS891" s="196"/>
      <c r="GT891" s="196"/>
      <c r="GU891" s="196"/>
      <c r="GV891" s="196"/>
      <c r="GW891" s="196"/>
      <c r="GX891" s="196"/>
      <c r="GY891" s="196"/>
      <c r="GZ891" s="196"/>
      <c r="HA891" s="196"/>
      <c r="HB891" s="196"/>
      <c r="HC891" s="196"/>
      <c r="HD891" s="196"/>
      <c r="HE891" s="196"/>
      <c r="HF891" s="196"/>
      <c r="HG891" s="196"/>
      <c r="HH891" s="196"/>
      <c r="HI891" s="196"/>
      <c r="HJ891" s="196"/>
      <c r="HK891" s="196"/>
      <c r="HL891" s="196"/>
      <c r="HM891" s="196"/>
      <c r="HN891" s="196"/>
      <c r="HO891" s="196"/>
      <c r="HP891" s="196"/>
      <c r="HQ891" s="196"/>
      <c r="HR891" s="196"/>
      <c r="HS891" s="196"/>
      <c r="HT891" s="196"/>
      <c r="HU891" s="196"/>
      <c r="HV891" s="196"/>
      <c r="HW891" s="196"/>
      <c r="HX891" s="196"/>
      <c r="HY891" s="196"/>
      <c r="HZ891" s="196"/>
      <c r="IA891" s="196"/>
      <c r="IB891" s="196"/>
      <c r="IC891" s="196"/>
      <c r="ID891" s="196"/>
      <c r="IE891" s="196"/>
      <c r="IF891" s="196"/>
      <c r="IG891" s="196"/>
      <c r="IH891" s="196"/>
      <c r="II891" s="196"/>
      <c r="IJ891" s="196"/>
      <c r="IK891" s="196"/>
      <c r="IL891" s="196"/>
      <c r="IM891" s="196"/>
      <c r="IN891" s="196"/>
      <c r="IO891" s="196"/>
      <c r="IP891" s="196"/>
      <c r="IQ891" s="196"/>
      <c r="IR891" s="196"/>
      <c r="IS891" s="196"/>
      <c r="IT891" s="196"/>
      <c r="IU891" s="196"/>
      <c r="IV891" s="196"/>
      <c r="IW891" s="196"/>
      <c r="IX891" s="196"/>
      <c r="IY891" s="196"/>
      <c r="IZ891" s="196"/>
      <c r="JA891" s="196"/>
      <c r="JB891" s="196"/>
      <c r="JC891" s="196"/>
      <c r="JD891" s="196"/>
      <c r="JE891" s="196"/>
      <c r="JF891" s="196"/>
      <c r="JG891" s="196"/>
      <c r="JH891" s="196"/>
      <c r="JI891" s="196"/>
      <c r="JJ891" s="196"/>
      <c r="JK891" s="196"/>
      <c r="JL891" s="196"/>
      <c r="JM891" s="196"/>
      <c r="JN891" s="196"/>
      <c r="JO891" s="196"/>
      <c r="JP891" s="196"/>
      <c r="JQ891" s="196"/>
      <c r="JR891" s="196"/>
      <c r="JS891" s="196"/>
      <c r="JT891" s="196"/>
      <c r="JU891" s="196"/>
      <c r="JV891" s="196"/>
      <c r="JW891" s="196"/>
      <c r="JX891" s="196"/>
      <c r="JY891" s="196"/>
      <c r="JZ891" s="196"/>
      <c r="KA891" s="196"/>
      <c r="KB891" s="196"/>
      <c r="KC891" s="196"/>
      <c r="KD891" s="196"/>
      <c r="KE891" s="196"/>
      <c r="KF891" s="196"/>
      <c r="KG891" s="196"/>
      <c r="KH891" s="196"/>
      <c r="KI891" s="196"/>
      <c r="KJ891" s="196"/>
      <c r="KK891" s="196"/>
      <c r="KL891" s="196"/>
      <c r="KM891" s="196"/>
      <c r="KN891" s="196"/>
      <c r="KO891" s="196"/>
      <c r="KP891" s="196"/>
      <c r="KQ891" s="196"/>
      <c r="KR891" s="196"/>
      <c r="KS891" s="196"/>
      <c r="KT891" s="196"/>
      <c r="KU891" s="196"/>
      <c r="KV891" s="196"/>
      <c r="KW891" s="196"/>
      <c r="KX891" s="196"/>
      <c r="KY891" s="196"/>
      <c r="KZ891" s="196"/>
      <c r="LA891" s="196"/>
      <c r="LB891" s="196"/>
      <c r="LC891" s="196"/>
      <c r="LD891" s="196"/>
      <c r="LE891" s="196"/>
      <c r="LF891" s="196"/>
      <c r="LG891" s="196"/>
      <c r="LH891" s="196"/>
      <c r="LI891" s="196"/>
      <c r="LJ891" s="196"/>
      <c r="LK891" s="196"/>
      <c r="LL891" s="196"/>
      <c r="LM891" s="196"/>
      <c r="LN891" s="196"/>
      <c r="LO891" s="196"/>
      <c r="LP891" s="196"/>
      <c r="LQ891" s="196"/>
      <c r="LR891" s="196"/>
      <c r="LS891" s="196"/>
      <c r="LT891" s="196"/>
      <c r="LU891" s="196"/>
      <c r="LV891" s="196"/>
      <c r="LW891" s="196"/>
      <c r="LX891" s="196"/>
      <c r="LY891" s="196"/>
      <c r="LZ891" s="196"/>
      <c r="MA891" s="196"/>
      <c r="MB891" s="196"/>
      <c r="MC891" s="196"/>
      <c r="MD891" s="196"/>
      <c r="ME891" s="196"/>
      <c r="MF891" s="196"/>
      <c r="MG891" s="196"/>
      <c r="MH891" s="196"/>
      <c r="MI891" s="196"/>
      <c r="MJ891" s="196"/>
      <c r="MK891" s="196"/>
      <c r="ML891" s="196"/>
      <c r="MM891" s="196"/>
      <c r="MN891" s="196"/>
      <c r="MO891" s="196"/>
      <c r="MP891" s="196"/>
      <c r="MQ891" s="196"/>
      <c r="MR891" s="196"/>
      <c r="MS891" s="196"/>
      <c r="MT891" s="196"/>
      <c r="MU891" s="196"/>
      <c r="MV891" s="196"/>
      <c r="MW891" s="196"/>
      <c r="MX891" s="196"/>
      <c r="MY891" s="196"/>
      <c r="MZ891" s="196"/>
      <c r="NA891" s="196"/>
      <c r="NB891" s="196"/>
      <c r="NC891" s="196"/>
      <c r="ND891" s="196"/>
      <c r="NE891" s="196"/>
      <c r="NF891" s="196"/>
      <c r="NG891" s="196"/>
      <c r="NH891" s="196"/>
      <c r="NI891" s="196"/>
      <c r="NJ891" s="196"/>
      <c r="NK891" s="196"/>
      <c r="NL891" s="196"/>
      <c r="NM891" s="196"/>
      <c r="NN891" s="196"/>
      <c r="NO891" s="196"/>
      <c r="NP891" s="196"/>
      <c r="NQ891" s="196"/>
      <c r="NR891" s="196"/>
      <c r="NS891" s="196"/>
      <c r="NT891" s="196"/>
      <c r="NU891" s="196"/>
      <c r="NV891" s="196"/>
      <c r="NW891" s="196"/>
      <c r="NX891" s="196"/>
      <c r="NY891" s="196"/>
      <c r="NZ891" s="196"/>
      <c r="OA891" s="196"/>
      <c r="OB891" s="196"/>
      <c r="OC891" s="196"/>
      <c r="OD891" s="196"/>
      <c r="OE891" s="196"/>
      <c r="OF891" s="196"/>
      <c r="OG891" s="196"/>
      <c r="OH891" s="196"/>
      <c r="OI891" s="196"/>
      <c r="OJ891" s="196"/>
      <c r="OK891" s="196"/>
      <c r="OL891" s="196"/>
      <c r="AFC891" s="196"/>
      <c r="AFD891" s="196"/>
      <c r="AFE891" s="196"/>
      <c r="AFF891" s="196"/>
      <c r="AFG891" s="196"/>
      <c r="AFH891" s="196"/>
      <c r="AFI891" s="196"/>
      <c r="AFJ891" s="196"/>
      <c r="AFK891" s="196"/>
      <c r="AFL891" s="196"/>
      <c r="AFM891" s="196"/>
      <c r="AFN891" s="196"/>
      <c r="AFO891" s="196"/>
      <c r="AFP891" s="196"/>
      <c r="AFQ891" s="196"/>
      <c r="AFR891" s="196"/>
      <c r="AFS891" s="196"/>
      <c r="AFT891" s="196"/>
      <c r="AFU891" s="196"/>
      <c r="AFV891" s="196"/>
      <c r="AFW891" s="196"/>
      <c r="AFX891" s="196"/>
      <c r="AFY891" s="196"/>
      <c r="AFZ891" s="196"/>
      <c r="AGA891" s="196"/>
      <c r="AGB891" s="196"/>
      <c r="AGC891" s="196"/>
      <c r="AGD891" s="196"/>
      <c r="AGE891" s="196"/>
      <c r="AGF891" s="196"/>
      <c r="AGG891" s="196"/>
      <c r="AGH891" s="196"/>
      <c r="AGI891" s="196"/>
      <c r="AGJ891" s="196"/>
      <c r="AGK891" s="196"/>
      <c r="AGL891" s="196"/>
      <c r="AGM891" s="196"/>
      <c r="AGN891" s="196"/>
      <c r="AGO891" s="196"/>
      <c r="AGP891" s="196"/>
    </row>
    <row r="892" spans="1:874" ht="15.75" customHeight="1" x14ac:dyDescent="0.25">
      <c r="A892" s="196"/>
      <c r="B892" s="196"/>
      <c r="C892" s="196"/>
      <c r="D892" s="196"/>
      <c r="E892" s="196"/>
      <c r="F892" s="196"/>
      <c r="G892" s="196"/>
      <c r="H892" s="196"/>
      <c r="I892" s="196"/>
      <c r="J892" s="196"/>
      <c r="K892" s="196"/>
      <c r="L892" s="206"/>
      <c r="M892" s="196"/>
      <c r="N892" s="196"/>
      <c r="O892" s="196"/>
      <c r="P892" s="196"/>
      <c r="Q892" s="196"/>
      <c r="R892" s="196"/>
      <c r="S892" s="196"/>
      <c r="T892" s="196"/>
      <c r="U892" s="196"/>
      <c r="V892" s="196"/>
      <c r="W892" s="196"/>
      <c r="X892" s="196"/>
      <c r="Y892" s="196"/>
      <c r="Z892" s="196"/>
      <c r="AA892" s="196"/>
      <c r="AB892" s="196"/>
      <c r="AC892" s="196"/>
      <c r="AD892" s="196"/>
      <c r="AE892" s="196"/>
      <c r="AF892" s="196"/>
      <c r="AG892" s="196"/>
      <c r="AH892" s="196"/>
      <c r="AI892" s="196"/>
      <c r="AJ892" s="196"/>
      <c r="AK892" s="196"/>
      <c r="AL892" s="196"/>
      <c r="AM892" s="196"/>
      <c r="AN892" s="196"/>
      <c r="AO892" s="196"/>
      <c r="AP892" s="196"/>
      <c r="AQ892" s="196"/>
      <c r="AR892" s="196"/>
      <c r="AS892" s="196"/>
      <c r="AT892" s="196"/>
      <c r="AU892" s="196"/>
      <c r="AV892" s="196"/>
      <c r="AW892" s="196"/>
      <c r="AX892" s="196"/>
      <c r="AY892" s="196"/>
      <c r="AZ892" s="196"/>
      <c r="BA892" s="196"/>
      <c r="BB892" s="196"/>
      <c r="BC892" s="196"/>
      <c r="BD892" s="196"/>
      <c r="BE892" s="196"/>
      <c r="BF892" s="196"/>
      <c r="BG892" s="196"/>
      <c r="BH892" s="196"/>
      <c r="BI892" s="196"/>
      <c r="BJ892" s="196"/>
      <c r="BK892" s="196"/>
      <c r="BL892" s="196"/>
      <c r="BM892" s="196"/>
      <c r="BN892" s="196"/>
      <c r="BO892" s="196"/>
      <c r="BP892" s="196"/>
      <c r="BQ892" s="196"/>
      <c r="BR892" s="196"/>
      <c r="BS892" s="196"/>
      <c r="BT892" s="196"/>
      <c r="BU892" s="196"/>
      <c r="BV892" s="196"/>
      <c r="BW892" s="196"/>
      <c r="BX892" s="196"/>
      <c r="BY892" s="196"/>
      <c r="BZ892" s="196"/>
      <c r="CA892" s="196"/>
      <c r="CB892" s="196"/>
      <c r="CC892" s="196"/>
      <c r="CD892" s="196"/>
      <c r="CE892" s="196"/>
      <c r="CF892" s="196"/>
      <c r="CG892" s="196"/>
      <c r="CH892" s="196"/>
      <c r="CI892" s="196"/>
      <c r="CJ892" s="196"/>
      <c r="CK892" s="196"/>
      <c r="CL892" s="196"/>
      <c r="CM892" s="196"/>
      <c r="CN892" s="196"/>
      <c r="CO892" s="196"/>
      <c r="CP892" s="196"/>
      <c r="CQ892" s="196"/>
      <c r="CR892" s="196"/>
      <c r="CS892" s="196"/>
      <c r="CT892" s="196"/>
      <c r="CU892" s="196"/>
      <c r="CV892" s="196"/>
      <c r="CW892" s="196"/>
      <c r="CX892" s="196"/>
      <c r="CY892" s="196"/>
      <c r="CZ892" s="196"/>
      <c r="DA892" s="196"/>
      <c r="DB892" s="196"/>
      <c r="DC892" s="196"/>
      <c r="DD892" s="196"/>
      <c r="DE892" s="196"/>
      <c r="DF892" s="196"/>
      <c r="DG892" s="196"/>
      <c r="DH892" s="196"/>
      <c r="DI892" s="196"/>
      <c r="DJ892" s="196"/>
      <c r="DK892" s="196"/>
      <c r="DL892" s="196"/>
      <c r="DM892" s="196"/>
      <c r="DN892" s="196"/>
      <c r="DO892" s="196"/>
      <c r="DP892" s="196"/>
      <c r="DQ892" s="196"/>
      <c r="DR892" s="196"/>
      <c r="DS892" s="196"/>
      <c r="DT892" s="196"/>
      <c r="DU892" s="196"/>
      <c r="DV892" s="196"/>
      <c r="DW892" s="196"/>
      <c r="DX892" s="196"/>
      <c r="DY892" s="196"/>
      <c r="DZ892" s="196"/>
      <c r="EA892" s="196"/>
      <c r="EB892" s="196"/>
      <c r="EC892" s="196"/>
      <c r="ED892" s="196"/>
      <c r="EE892" s="196"/>
      <c r="EF892" s="196"/>
      <c r="EG892" s="196"/>
      <c r="EH892" s="196"/>
      <c r="EI892" s="196"/>
      <c r="EJ892" s="196"/>
      <c r="EK892" s="196"/>
      <c r="EL892" s="196"/>
      <c r="EM892" s="196"/>
      <c r="EN892" s="196"/>
      <c r="EO892" s="196"/>
      <c r="EP892" s="196"/>
      <c r="EQ892" s="196"/>
      <c r="ER892" s="196"/>
      <c r="ES892" s="196"/>
      <c r="ET892" s="196"/>
      <c r="EU892" s="196"/>
      <c r="EV892" s="196"/>
      <c r="EW892" s="196"/>
      <c r="EX892" s="196"/>
      <c r="EY892" s="196"/>
      <c r="EZ892" s="196"/>
      <c r="FA892" s="196"/>
      <c r="FB892" s="196"/>
      <c r="FC892" s="196"/>
      <c r="FD892" s="196"/>
      <c r="FE892" s="196"/>
      <c r="FF892" s="196"/>
      <c r="FG892" s="196"/>
      <c r="FH892" s="196"/>
      <c r="FI892" s="196"/>
      <c r="FJ892" s="196"/>
      <c r="FK892" s="196"/>
      <c r="FL892" s="196"/>
      <c r="FM892" s="196"/>
      <c r="FN892" s="196"/>
      <c r="FO892" s="196"/>
      <c r="FP892" s="196"/>
      <c r="FQ892" s="196"/>
      <c r="FR892" s="196"/>
      <c r="FS892" s="196"/>
      <c r="FT892" s="196"/>
      <c r="FU892" s="196"/>
      <c r="FV892" s="196"/>
      <c r="FW892" s="196"/>
      <c r="FX892" s="196"/>
      <c r="FY892" s="196"/>
      <c r="FZ892" s="196"/>
      <c r="GA892" s="196"/>
      <c r="GB892" s="196"/>
      <c r="GC892" s="196"/>
      <c r="GD892" s="196"/>
      <c r="GE892" s="196"/>
      <c r="GF892" s="196"/>
      <c r="GG892" s="196"/>
      <c r="GH892" s="196"/>
      <c r="GI892" s="196"/>
      <c r="GJ892" s="196"/>
      <c r="GK892" s="196"/>
      <c r="GL892" s="196"/>
      <c r="GM892" s="196"/>
      <c r="GN892" s="196"/>
      <c r="GO892" s="196"/>
      <c r="GP892" s="196"/>
      <c r="GQ892" s="196"/>
      <c r="GR892" s="196"/>
      <c r="GS892" s="196"/>
      <c r="GT892" s="196"/>
      <c r="GU892" s="196"/>
      <c r="GV892" s="196"/>
      <c r="GW892" s="196"/>
      <c r="GX892" s="196"/>
      <c r="GY892" s="196"/>
      <c r="GZ892" s="196"/>
      <c r="HA892" s="196"/>
      <c r="HB892" s="196"/>
      <c r="HC892" s="196"/>
      <c r="HD892" s="196"/>
      <c r="HE892" s="196"/>
      <c r="HF892" s="196"/>
      <c r="HG892" s="196"/>
      <c r="HH892" s="196"/>
      <c r="HI892" s="196"/>
      <c r="HJ892" s="196"/>
      <c r="HK892" s="196"/>
      <c r="HL892" s="196"/>
      <c r="HM892" s="196"/>
      <c r="HN892" s="196"/>
      <c r="HO892" s="196"/>
      <c r="HP892" s="196"/>
      <c r="HQ892" s="196"/>
      <c r="HR892" s="196"/>
      <c r="HS892" s="196"/>
      <c r="HT892" s="196"/>
      <c r="HU892" s="196"/>
      <c r="HV892" s="196"/>
      <c r="HW892" s="196"/>
      <c r="HX892" s="196"/>
      <c r="HY892" s="196"/>
      <c r="HZ892" s="196"/>
      <c r="IA892" s="196"/>
      <c r="IB892" s="196"/>
      <c r="IC892" s="196"/>
      <c r="ID892" s="196"/>
      <c r="IE892" s="196"/>
      <c r="IF892" s="196"/>
      <c r="IG892" s="196"/>
      <c r="IH892" s="196"/>
      <c r="II892" s="196"/>
      <c r="IJ892" s="196"/>
      <c r="IK892" s="196"/>
      <c r="IL892" s="196"/>
      <c r="IM892" s="196"/>
      <c r="IN892" s="196"/>
      <c r="IO892" s="196"/>
      <c r="IP892" s="196"/>
      <c r="IQ892" s="196"/>
      <c r="IR892" s="196"/>
      <c r="IS892" s="196"/>
      <c r="IT892" s="196"/>
      <c r="IU892" s="196"/>
      <c r="IV892" s="196"/>
      <c r="IW892" s="196"/>
      <c r="IX892" s="196"/>
      <c r="IY892" s="196"/>
      <c r="IZ892" s="196"/>
      <c r="JA892" s="196"/>
      <c r="JB892" s="196"/>
      <c r="JC892" s="196"/>
      <c r="JD892" s="196"/>
      <c r="JE892" s="196"/>
      <c r="JF892" s="196"/>
      <c r="JG892" s="196"/>
      <c r="JH892" s="196"/>
      <c r="JI892" s="196"/>
      <c r="JJ892" s="196"/>
      <c r="JK892" s="196"/>
      <c r="JL892" s="196"/>
      <c r="JM892" s="196"/>
      <c r="JN892" s="196"/>
      <c r="JO892" s="196"/>
      <c r="JP892" s="196"/>
      <c r="JQ892" s="196"/>
      <c r="JR892" s="196"/>
      <c r="JS892" s="196"/>
      <c r="JT892" s="196"/>
      <c r="JU892" s="196"/>
      <c r="JV892" s="196"/>
      <c r="JW892" s="196"/>
      <c r="JX892" s="196"/>
      <c r="JY892" s="196"/>
      <c r="JZ892" s="196"/>
      <c r="KA892" s="196"/>
      <c r="KB892" s="196"/>
      <c r="KC892" s="196"/>
      <c r="KD892" s="196"/>
      <c r="KE892" s="196"/>
      <c r="KF892" s="196"/>
      <c r="KG892" s="196"/>
      <c r="KH892" s="196"/>
      <c r="KI892" s="196"/>
      <c r="KJ892" s="196"/>
      <c r="KK892" s="196"/>
      <c r="KL892" s="196"/>
      <c r="KM892" s="196"/>
      <c r="KN892" s="196"/>
      <c r="KO892" s="196"/>
      <c r="KP892" s="196"/>
      <c r="KQ892" s="196"/>
      <c r="KR892" s="196"/>
      <c r="KS892" s="196"/>
      <c r="KT892" s="196"/>
      <c r="KU892" s="196"/>
      <c r="KV892" s="196"/>
      <c r="KW892" s="196"/>
      <c r="KX892" s="196"/>
      <c r="KY892" s="196"/>
      <c r="KZ892" s="196"/>
      <c r="LA892" s="196"/>
      <c r="LB892" s="196"/>
      <c r="LC892" s="196"/>
      <c r="LD892" s="196"/>
      <c r="LE892" s="196"/>
      <c r="LF892" s="196"/>
      <c r="LG892" s="196"/>
      <c r="LH892" s="196"/>
      <c r="LI892" s="196"/>
      <c r="LJ892" s="196"/>
      <c r="LK892" s="196"/>
      <c r="LL892" s="196"/>
      <c r="LM892" s="196"/>
      <c r="LN892" s="196"/>
      <c r="LO892" s="196"/>
      <c r="LP892" s="196"/>
      <c r="LQ892" s="196"/>
      <c r="LR892" s="196"/>
      <c r="LS892" s="196"/>
      <c r="LT892" s="196"/>
      <c r="LU892" s="196"/>
      <c r="LV892" s="196"/>
      <c r="LW892" s="196"/>
      <c r="LX892" s="196"/>
      <c r="LY892" s="196"/>
      <c r="LZ892" s="196"/>
      <c r="MA892" s="196"/>
      <c r="MB892" s="196"/>
      <c r="MC892" s="196"/>
      <c r="MD892" s="196"/>
      <c r="ME892" s="196"/>
      <c r="MF892" s="196"/>
      <c r="MG892" s="196"/>
      <c r="MH892" s="196"/>
      <c r="MI892" s="196"/>
      <c r="MJ892" s="196"/>
      <c r="MK892" s="196"/>
      <c r="ML892" s="196"/>
      <c r="MM892" s="196"/>
      <c r="MN892" s="196"/>
      <c r="MO892" s="196"/>
      <c r="MP892" s="196"/>
      <c r="MQ892" s="196"/>
      <c r="MR892" s="196"/>
      <c r="MS892" s="196"/>
      <c r="MT892" s="196"/>
      <c r="MU892" s="196"/>
      <c r="MV892" s="196"/>
      <c r="MW892" s="196"/>
      <c r="MX892" s="196"/>
      <c r="MY892" s="196"/>
      <c r="MZ892" s="196"/>
      <c r="NA892" s="196"/>
      <c r="NB892" s="196"/>
      <c r="NC892" s="196"/>
      <c r="ND892" s="196"/>
      <c r="NE892" s="196"/>
      <c r="NF892" s="196"/>
      <c r="NG892" s="196"/>
      <c r="NH892" s="196"/>
      <c r="NI892" s="196"/>
      <c r="NJ892" s="196"/>
      <c r="NK892" s="196"/>
      <c r="NL892" s="196"/>
      <c r="NM892" s="196"/>
      <c r="NN892" s="196"/>
      <c r="NO892" s="196"/>
      <c r="NP892" s="196"/>
      <c r="NQ892" s="196"/>
      <c r="NR892" s="196"/>
      <c r="NS892" s="196"/>
      <c r="NT892" s="196"/>
      <c r="NU892" s="196"/>
      <c r="NV892" s="196"/>
      <c r="NW892" s="196"/>
      <c r="NX892" s="196"/>
      <c r="NY892" s="196"/>
      <c r="NZ892" s="196"/>
      <c r="OA892" s="196"/>
      <c r="OB892" s="196"/>
      <c r="OC892" s="196"/>
      <c r="OD892" s="196"/>
      <c r="OE892" s="196"/>
      <c r="OF892" s="196"/>
      <c r="OG892" s="196"/>
      <c r="OH892" s="196"/>
      <c r="OI892" s="196"/>
      <c r="OJ892" s="196"/>
      <c r="OK892" s="196"/>
      <c r="OL892" s="196"/>
      <c r="AFC892" s="196"/>
      <c r="AFD892" s="196"/>
      <c r="AFE892" s="196"/>
      <c r="AFF892" s="196"/>
      <c r="AFG892" s="196"/>
      <c r="AFH892" s="196"/>
      <c r="AFI892" s="196"/>
      <c r="AFJ892" s="196"/>
      <c r="AFK892" s="196"/>
      <c r="AFL892" s="196"/>
      <c r="AFM892" s="196"/>
      <c r="AFN892" s="196"/>
      <c r="AFO892" s="196"/>
      <c r="AFP892" s="196"/>
      <c r="AFQ892" s="196"/>
      <c r="AFR892" s="196"/>
      <c r="AFS892" s="196"/>
      <c r="AFT892" s="196"/>
      <c r="AFU892" s="196"/>
      <c r="AFV892" s="196"/>
      <c r="AFW892" s="196"/>
      <c r="AFX892" s="196"/>
      <c r="AFY892" s="196"/>
      <c r="AFZ892" s="196"/>
      <c r="AGA892" s="196"/>
      <c r="AGB892" s="196"/>
      <c r="AGC892" s="196"/>
      <c r="AGD892" s="196"/>
      <c r="AGE892" s="196"/>
      <c r="AGF892" s="196"/>
      <c r="AGG892" s="196"/>
      <c r="AGH892" s="196"/>
      <c r="AGI892" s="196"/>
      <c r="AGJ892" s="196"/>
      <c r="AGK892" s="196"/>
      <c r="AGL892" s="196"/>
      <c r="AGM892" s="196"/>
      <c r="AGN892" s="196"/>
      <c r="AGO892" s="196"/>
      <c r="AGP892" s="196"/>
    </row>
    <row r="893" spans="1:874" ht="15.75" customHeight="1" x14ac:dyDescent="0.25">
      <c r="A893" s="196"/>
      <c r="B893" s="196"/>
      <c r="C893" s="196"/>
      <c r="D893" s="196"/>
      <c r="E893" s="196"/>
      <c r="F893" s="196"/>
      <c r="G893" s="196"/>
      <c r="H893" s="196"/>
      <c r="I893" s="196"/>
      <c r="J893" s="196"/>
      <c r="K893" s="196"/>
      <c r="L893" s="206"/>
      <c r="M893" s="196"/>
      <c r="N893" s="196"/>
      <c r="O893" s="196"/>
      <c r="P893" s="196"/>
      <c r="Q893" s="196"/>
      <c r="R893" s="196"/>
      <c r="S893" s="196"/>
      <c r="T893" s="196"/>
      <c r="U893" s="196"/>
      <c r="V893" s="196"/>
      <c r="W893" s="196"/>
      <c r="X893" s="196"/>
      <c r="Y893" s="196"/>
      <c r="Z893" s="196"/>
      <c r="AA893" s="196"/>
      <c r="AB893" s="196"/>
      <c r="AC893" s="196"/>
      <c r="AD893" s="196"/>
      <c r="AE893" s="196"/>
      <c r="AF893" s="196"/>
      <c r="AG893" s="196"/>
      <c r="AH893" s="196"/>
      <c r="AI893" s="196"/>
      <c r="AJ893" s="196"/>
      <c r="AK893" s="196"/>
      <c r="AL893" s="196"/>
      <c r="AM893" s="196"/>
      <c r="AN893" s="196"/>
      <c r="AO893" s="196"/>
      <c r="AP893" s="196"/>
      <c r="AQ893" s="196"/>
      <c r="AR893" s="196"/>
      <c r="AS893" s="196"/>
      <c r="AT893" s="196"/>
      <c r="AU893" s="196"/>
      <c r="AV893" s="196"/>
      <c r="AW893" s="196"/>
      <c r="AX893" s="196"/>
      <c r="AY893" s="196"/>
      <c r="AZ893" s="196"/>
      <c r="BA893" s="196"/>
      <c r="BB893" s="196"/>
      <c r="BC893" s="196"/>
      <c r="BD893" s="196"/>
      <c r="BE893" s="196"/>
      <c r="BF893" s="196"/>
      <c r="BG893" s="196"/>
      <c r="BH893" s="196"/>
      <c r="BI893" s="196"/>
      <c r="BJ893" s="196"/>
      <c r="BK893" s="196"/>
      <c r="BL893" s="196"/>
      <c r="BM893" s="196"/>
      <c r="BN893" s="196"/>
      <c r="BO893" s="196"/>
      <c r="BP893" s="196"/>
      <c r="BQ893" s="196"/>
      <c r="BR893" s="196"/>
      <c r="BS893" s="196"/>
      <c r="BT893" s="196"/>
      <c r="BU893" s="196"/>
      <c r="BV893" s="196"/>
      <c r="BW893" s="196"/>
      <c r="BX893" s="196"/>
      <c r="BY893" s="196"/>
      <c r="BZ893" s="196"/>
      <c r="CA893" s="196"/>
      <c r="CB893" s="196"/>
      <c r="CC893" s="196"/>
      <c r="CD893" s="196"/>
      <c r="CE893" s="196"/>
      <c r="CF893" s="196"/>
      <c r="CG893" s="196"/>
      <c r="CH893" s="196"/>
      <c r="CI893" s="196"/>
      <c r="CJ893" s="196"/>
      <c r="CK893" s="196"/>
      <c r="CL893" s="196"/>
      <c r="CM893" s="196"/>
      <c r="CN893" s="196"/>
      <c r="CO893" s="196"/>
      <c r="CP893" s="196"/>
      <c r="CQ893" s="196"/>
      <c r="CR893" s="196"/>
      <c r="CS893" s="196"/>
      <c r="CT893" s="196"/>
      <c r="CU893" s="196"/>
      <c r="CV893" s="196"/>
      <c r="CW893" s="196"/>
      <c r="CX893" s="196"/>
      <c r="CY893" s="196"/>
      <c r="CZ893" s="196"/>
      <c r="DA893" s="196"/>
      <c r="DB893" s="196"/>
      <c r="DC893" s="196"/>
      <c r="DD893" s="196"/>
      <c r="DE893" s="196"/>
      <c r="DF893" s="196"/>
      <c r="DG893" s="196"/>
      <c r="DH893" s="196"/>
      <c r="DI893" s="196"/>
      <c r="DJ893" s="196"/>
      <c r="DK893" s="196"/>
      <c r="DL893" s="196"/>
      <c r="DM893" s="196"/>
      <c r="DN893" s="196"/>
      <c r="DO893" s="196"/>
      <c r="DP893" s="196"/>
      <c r="DQ893" s="196"/>
      <c r="DR893" s="196"/>
      <c r="DS893" s="196"/>
      <c r="DT893" s="196"/>
      <c r="DU893" s="196"/>
      <c r="DV893" s="196"/>
      <c r="DW893" s="196"/>
      <c r="DX893" s="196"/>
      <c r="DY893" s="196"/>
      <c r="DZ893" s="196"/>
      <c r="EA893" s="196"/>
      <c r="EB893" s="196"/>
      <c r="EC893" s="196"/>
      <c r="ED893" s="196"/>
      <c r="EE893" s="196"/>
      <c r="EF893" s="196"/>
      <c r="EG893" s="196"/>
      <c r="EH893" s="196"/>
      <c r="EI893" s="196"/>
      <c r="EJ893" s="196"/>
      <c r="EK893" s="196"/>
      <c r="EL893" s="196"/>
      <c r="EM893" s="196"/>
      <c r="EN893" s="196"/>
      <c r="EO893" s="196"/>
      <c r="EP893" s="196"/>
      <c r="EQ893" s="196"/>
      <c r="ER893" s="196"/>
      <c r="ES893" s="196"/>
      <c r="ET893" s="196"/>
      <c r="EU893" s="196"/>
      <c r="EV893" s="196"/>
      <c r="EW893" s="196"/>
      <c r="EX893" s="196"/>
      <c r="EY893" s="196"/>
      <c r="EZ893" s="196"/>
      <c r="FA893" s="196"/>
      <c r="FB893" s="196"/>
      <c r="FC893" s="196"/>
      <c r="FD893" s="196"/>
      <c r="FE893" s="196"/>
      <c r="FF893" s="196"/>
      <c r="FG893" s="196"/>
      <c r="FH893" s="196"/>
      <c r="FI893" s="196"/>
      <c r="FJ893" s="196"/>
      <c r="FK893" s="196"/>
      <c r="FL893" s="196"/>
      <c r="FM893" s="196"/>
      <c r="FN893" s="196"/>
      <c r="FO893" s="196"/>
      <c r="FP893" s="196"/>
      <c r="FQ893" s="196"/>
      <c r="FR893" s="196"/>
      <c r="FS893" s="196"/>
      <c r="FT893" s="196"/>
      <c r="FU893" s="196"/>
      <c r="FV893" s="196"/>
      <c r="FW893" s="196"/>
      <c r="FX893" s="196"/>
      <c r="FY893" s="196"/>
      <c r="FZ893" s="196"/>
      <c r="GA893" s="196"/>
      <c r="GB893" s="196"/>
      <c r="GC893" s="196"/>
      <c r="GD893" s="196"/>
      <c r="GE893" s="196"/>
      <c r="GF893" s="196"/>
      <c r="GG893" s="196"/>
      <c r="GH893" s="196"/>
      <c r="GI893" s="196"/>
      <c r="GJ893" s="196"/>
      <c r="GK893" s="196"/>
      <c r="GL893" s="196"/>
      <c r="GM893" s="196"/>
      <c r="GN893" s="196"/>
      <c r="GO893" s="196"/>
      <c r="GP893" s="196"/>
      <c r="GQ893" s="196"/>
      <c r="GR893" s="196"/>
      <c r="GS893" s="196"/>
      <c r="GT893" s="196"/>
      <c r="GU893" s="196"/>
      <c r="GV893" s="196"/>
      <c r="GW893" s="196"/>
      <c r="GX893" s="196"/>
      <c r="GY893" s="196"/>
      <c r="GZ893" s="196"/>
      <c r="HA893" s="196"/>
      <c r="HB893" s="196"/>
      <c r="HC893" s="196"/>
      <c r="HD893" s="196"/>
      <c r="HE893" s="196"/>
      <c r="HF893" s="196"/>
      <c r="HG893" s="196"/>
      <c r="HH893" s="196"/>
      <c r="HI893" s="196"/>
      <c r="HJ893" s="196"/>
      <c r="HK893" s="196"/>
      <c r="HL893" s="196"/>
      <c r="HM893" s="196"/>
      <c r="HN893" s="196"/>
      <c r="HO893" s="196"/>
      <c r="HP893" s="196"/>
      <c r="HQ893" s="196"/>
      <c r="HR893" s="196"/>
      <c r="HS893" s="196"/>
      <c r="HT893" s="196"/>
      <c r="HU893" s="196"/>
      <c r="HV893" s="196"/>
      <c r="HW893" s="196"/>
      <c r="HX893" s="196"/>
      <c r="HY893" s="196"/>
      <c r="HZ893" s="196"/>
      <c r="IA893" s="196"/>
      <c r="IB893" s="196"/>
      <c r="IC893" s="196"/>
      <c r="ID893" s="196"/>
      <c r="IE893" s="196"/>
      <c r="IF893" s="196"/>
      <c r="IG893" s="196"/>
      <c r="IH893" s="196"/>
      <c r="II893" s="196"/>
      <c r="IJ893" s="196"/>
      <c r="IK893" s="196"/>
      <c r="IL893" s="196"/>
      <c r="IM893" s="196"/>
      <c r="IN893" s="196"/>
      <c r="IO893" s="196"/>
      <c r="IP893" s="196"/>
      <c r="IQ893" s="196"/>
      <c r="IR893" s="196"/>
      <c r="IS893" s="196"/>
      <c r="IT893" s="196"/>
      <c r="IU893" s="196"/>
      <c r="IV893" s="196"/>
      <c r="IW893" s="196"/>
      <c r="IX893" s="196"/>
      <c r="IY893" s="196"/>
      <c r="IZ893" s="196"/>
      <c r="JA893" s="196"/>
      <c r="JB893" s="196"/>
      <c r="JC893" s="196"/>
      <c r="JD893" s="196"/>
      <c r="JE893" s="196"/>
      <c r="JF893" s="196"/>
      <c r="JG893" s="196"/>
      <c r="JH893" s="196"/>
      <c r="JI893" s="196"/>
      <c r="JJ893" s="196"/>
      <c r="JK893" s="196"/>
      <c r="JL893" s="196"/>
      <c r="JM893" s="196"/>
      <c r="JN893" s="196"/>
      <c r="JO893" s="196"/>
      <c r="JP893" s="196"/>
      <c r="JQ893" s="196"/>
      <c r="JR893" s="196"/>
      <c r="JS893" s="196"/>
      <c r="JT893" s="196"/>
      <c r="JU893" s="196"/>
      <c r="JV893" s="196"/>
      <c r="JW893" s="196"/>
      <c r="JX893" s="196"/>
      <c r="JY893" s="196"/>
      <c r="JZ893" s="196"/>
      <c r="KA893" s="196"/>
      <c r="KB893" s="196"/>
      <c r="KC893" s="196"/>
      <c r="KD893" s="196"/>
      <c r="KE893" s="196"/>
      <c r="KF893" s="196"/>
      <c r="KG893" s="196"/>
      <c r="KH893" s="196"/>
      <c r="KI893" s="196"/>
      <c r="KJ893" s="196"/>
      <c r="KK893" s="196"/>
      <c r="KL893" s="196"/>
      <c r="KM893" s="196"/>
      <c r="KN893" s="196"/>
      <c r="KO893" s="196"/>
      <c r="KP893" s="196"/>
      <c r="KQ893" s="196"/>
      <c r="KR893" s="196"/>
      <c r="KS893" s="196"/>
      <c r="KT893" s="196"/>
      <c r="KU893" s="196"/>
      <c r="KV893" s="196"/>
      <c r="KW893" s="196"/>
      <c r="KX893" s="196"/>
      <c r="KY893" s="196"/>
      <c r="KZ893" s="196"/>
      <c r="LA893" s="196"/>
      <c r="LB893" s="196"/>
      <c r="LC893" s="196"/>
      <c r="LD893" s="196"/>
      <c r="LE893" s="196"/>
      <c r="LF893" s="196"/>
      <c r="LG893" s="196"/>
      <c r="LH893" s="196"/>
      <c r="LI893" s="196"/>
      <c r="LJ893" s="196"/>
      <c r="LK893" s="196"/>
      <c r="LL893" s="196"/>
      <c r="LM893" s="196"/>
      <c r="LN893" s="196"/>
      <c r="LO893" s="196"/>
      <c r="LP893" s="196"/>
      <c r="LQ893" s="196"/>
      <c r="LR893" s="196"/>
      <c r="LS893" s="196"/>
      <c r="LT893" s="196"/>
      <c r="LU893" s="196"/>
      <c r="LV893" s="196"/>
      <c r="LW893" s="196"/>
      <c r="LX893" s="196"/>
      <c r="LY893" s="196"/>
      <c r="LZ893" s="196"/>
      <c r="MA893" s="196"/>
      <c r="MB893" s="196"/>
      <c r="MC893" s="196"/>
      <c r="MD893" s="196"/>
      <c r="ME893" s="196"/>
      <c r="MF893" s="196"/>
      <c r="MG893" s="196"/>
      <c r="MH893" s="196"/>
      <c r="MI893" s="196"/>
      <c r="MJ893" s="196"/>
      <c r="MK893" s="196"/>
      <c r="ML893" s="196"/>
      <c r="MM893" s="196"/>
      <c r="MN893" s="196"/>
      <c r="MO893" s="196"/>
      <c r="MP893" s="196"/>
      <c r="MQ893" s="196"/>
      <c r="MR893" s="196"/>
      <c r="MS893" s="196"/>
      <c r="MT893" s="196"/>
      <c r="MU893" s="196"/>
      <c r="MV893" s="196"/>
      <c r="MW893" s="196"/>
      <c r="MX893" s="196"/>
      <c r="MY893" s="196"/>
      <c r="MZ893" s="196"/>
      <c r="NA893" s="196"/>
      <c r="NB893" s="196"/>
      <c r="NC893" s="196"/>
      <c r="ND893" s="196"/>
      <c r="NE893" s="196"/>
      <c r="NF893" s="196"/>
      <c r="NG893" s="196"/>
      <c r="NH893" s="196"/>
      <c r="NI893" s="196"/>
      <c r="NJ893" s="196"/>
      <c r="NK893" s="196"/>
      <c r="NL893" s="196"/>
      <c r="NM893" s="196"/>
      <c r="NN893" s="196"/>
      <c r="NO893" s="196"/>
      <c r="NP893" s="196"/>
      <c r="NQ893" s="196"/>
      <c r="NR893" s="196"/>
      <c r="NS893" s="196"/>
      <c r="NT893" s="196"/>
      <c r="NU893" s="196"/>
      <c r="NV893" s="196"/>
      <c r="NW893" s="196"/>
      <c r="NX893" s="196"/>
      <c r="NY893" s="196"/>
      <c r="NZ893" s="196"/>
      <c r="OA893" s="196"/>
      <c r="OB893" s="196"/>
      <c r="OC893" s="196"/>
      <c r="OD893" s="196"/>
      <c r="OE893" s="196"/>
      <c r="OF893" s="196"/>
      <c r="OG893" s="196"/>
      <c r="OH893" s="196"/>
      <c r="OI893" s="196"/>
      <c r="OJ893" s="196"/>
      <c r="OK893" s="196"/>
      <c r="OL893" s="196"/>
      <c r="AFC893" s="196"/>
      <c r="AFD893" s="196"/>
      <c r="AFE893" s="196"/>
      <c r="AFF893" s="196"/>
      <c r="AFG893" s="196"/>
      <c r="AFH893" s="196"/>
      <c r="AFI893" s="196"/>
      <c r="AFJ893" s="196"/>
      <c r="AFK893" s="196"/>
      <c r="AFL893" s="196"/>
      <c r="AFM893" s="196"/>
      <c r="AFN893" s="196"/>
      <c r="AFO893" s="196"/>
      <c r="AFP893" s="196"/>
      <c r="AFQ893" s="196"/>
      <c r="AFR893" s="196"/>
      <c r="AFS893" s="196"/>
      <c r="AFT893" s="196"/>
      <c r="AFU893" s="196"/>
      <c r="AFV893" s="196"/>
      <c r="AFW893" s="196"/>
      <c r="AFX893" s="196"/>
      <c r="AFY893" s="196"/>
      <c r="AFZ893" s="196"/>
      <c r="AGA893" s="196"/>
      <c r="AGB893" s="196"/>
      <c r="AGC893" s="196"/>
      <c r="AGD893" s="196"/>
      <c r="AGE893" s="196"/>
      <c r="AGF893" s="196"/>
      <c r="AGG893" s="196"/>
      <c r="AGH893" s="196"/>
      <c r="AGI893" s="196"/>
      <c r="AGJ893" s="196"/>
      <c r="AGK893" s="196"/>
      <c r="AGL893" s="196"/>
      <c r="AGM893" s="196"/>
      <c r="AGN893" s="196"/>
      <c r="AGO893" s="196"/>
      <c r="AGP893" s="196"/>
    </row>
    <row r="894" spans="1:874" ht="15.75" customHeight="1" x14ac:dyDescent="0.25">
      <c r="A894" s="196"/>
      <c r="B894" s="196"/>
      <c r="C894" s="196"/>
      <c r="D894" s="196"/>
      <c r="E894" s="196"/>
      <c r="F894" s="196"/>
      <c r="G894" s="196"/>
      <c r="H894" s="196"/>
      <c r="I894" s="196"/>
      <c r="J894" s="196"/>
      <c r="K894" s="196"/>
      <c r="L894" s="206"/>
      <c r="M894" s="196"/>
      <c r="N894" s="196"/>
      <c r="O894" s="196"/>
      <c r="P894" s="196"/>
      <c r="Q894" s="196"/>
      <c r="R894" s="196"/>
      <c r="S894" s="196"/>
      <c r="T894" s="196"/>
      <c r="U894" s="196"/>
      <c r="V894" s="196"/>
      <c r="W894" s="196"/>
      <c r="X894" s="196"/>
      <c r="Y894" s="196"/>
      <c r="Z894" s="196"/>
      <c r="AA894" s="196"/>
      <c r="AB894" s="196"/>
      <c r="AC894" s="196"/>
      <c r="AD894" s="196"/>
      <c r="AE894" s="196"/>
      <c r="AF894" s="196"/>
      <c r="AG894" s="196"/>
      <c r="AH894" s="196"/>
      <c r="AI894" s="196"/>
      <c r="AJ894" s="196"/>
      <c r="AK894" s="196"/>
      <c r="AL894" s="196"/>
      <c r="AM894" s="196"/>
      <c r="AN894" s="196"/>
      <c r="AO894" s="196"/>
      <c r="AP894" s="196"/>
      <c r="AQ894" s="196"/>
      <c r="AR894" s="196"/>
      <c r="AS894" s="196"/>
      <c r="AT894" s="196"/>
      <c r="AU894" s="196"/>
      <c r="AV894" s="196"/>
      <c r="AW894" s="196"/>
      <c r="AX894" s="196"/>
      <c r="AY894" s="196"/>
      <c r="AZ894" s="196"/>
      <c r="BA894" s="196"/>
      <c r="BB894" s="196"/>
      <c r="BC894" s="196"/>
      <c r="BD894" s="196"/>
      <c r="BE894" s="196"/>
      <c r="BF894" s="196"/>
      <c r="BG894" s="196"/>
      <c r="BH894" s="196"/>
      <c r="BI894" s="196"/>
      <c r="BJ894" s="196"/>
      <c r="BK894" s="196"/>
      <c r="BL894" s="196"/>
      <c r="BM894" s="196"/>
      <c r="BN894" s="196"/>
      <c r="BO894" s="196"/>
      <c r="BP894" s="196"/>
      <c r="BQ894" s="196"/>
      <c r="BR894" s="196"/>
      <c r="BS894" s="196"/>
      <c r="BT894" s="196"/>
      <c r="BU894" s="196"/>
      <c r="BV894" s="196"/>
      <c r="BW894" s="196"/>
      <c r="BX894" s="196"/>
      <c r="BY894" s="196"/>
      <c r="BZ894" s="196"/>
      <c r="CA894" s="196"/>
      <c r="CB894" s="196"/>
      <c r="CC894" s="196"/>
      <c r="CD894" s="196"/>
      <c r="CE894" s="196"/>
      <c r="CF894" s="196"/>
      <c r="CG894" s="196"/>
      <c r="CH894" s="196"/>
      <c r="CI894" s="196"/>
      <c r="CJ894" s="196"/>
      <c r="CK894" s="196"/>
      <c r="CL894" s="196"/>
      <c r="CM894" s="196"/>
      <c r="CN894" s="196"/>
      <c r="CO894" s="196"/>
      <c r="CP894" s="196"/>
      <c r="CQ894" s="196"/>
      <c r="CR894" s="196"/>
      <c r="CS894" s="196"/>
      <c r="CT894" s="196"/>
      <c r="CU894" s="196"/>
      <c r="CV894" s="196"/>
      <c r="CW894" s="196"/>
      <c r="CX894" s="196"/>
      <c r="CY894" s="196"/>
      <c r="CZ894" s="196"/>
      <c r="DA894" s="196"/>
      <c r="DB894" s="196"/>
      <c r="DC894" s="196"/>
      <c r="DD894" s="196"/>
      <c r="DE894" s="196"/>
      <c r="DF894" s="196"/>
      <c r="DG894" s="196"/>
      <c r="DH894" s="196"/>
      <c r="DI894" s="196"/>
      <c r="DJ894" s="196"/>
      <c r="DK894" s="196"/>
      <c r="DL894" s="196"/>
      <c r="DM894" s="196"/>
      <c r="DN894" s="196"/>
      <c r="DO894" s="196"/>
      <c r="DP894" s="196"/>
      <c r="DQ894" s="196"/>
      <c r="DR894" s="196"/>
      <c r="DS894" s="196"/>
      <c r="DT894" s="196"/>
      <c r="DU894" s="196"/>
      <c r="DV894" s="196"/>
      <c r="DW894" s="196"/>
      <c r="DX894" s="196"/>
      <c r="DY894" s="196"/>
      <c r="DZ894" s="196"/>
      <c r="EA894" s="196"/>
      <c r="EB894" s="196"/>
      <c r="EC894" s="196"/>
      <c r="ED894" s="196"/>
      <c r="EE894" s="196"/>
      <c r="EF894" s="196"/>
      <c r="EG894" s="196"/>
      <c r="EH894" s="196"/>
      <c r="EI894" s="196"/>
      <c r="EJ894" s="196"/>
      <c r="EK894" s="196"/>
      <c r="EL894" s="196"/>
      <c r="EM894" s="196"/>
      <c r="EN894" s="196"/>
      <c r="EO894" s="196"/>
      <c r="EP894" s="196"/>
      <c r="EQ894" s="196"/>
      <c r="ER894" s="196"/>
      <c r="ES894" s="196"/>
      <c r="ET894" s="196"/>
      <c r="EU894" s="196"/>
      <c r="EV894" s="196"/>
      <c r="EW894" s="196"/>
      <c r="EX894" s="196"/>
      <c r="EY894" s="196"/>
      <c r="EZ894" s="196"/>
      <c r="FA894" s="196"/>
      <c r="FB894" s="196"/>
      <c r="FC894" s="196"/>
      <c r="FD894" s="196"/>
      <c r="FE894" s="196"/>
      <c r="FF894" s="196"/>
      <c r="FG894" s="196"/>
      <c r="FH894" s="196"/>
      <c r="FI894" s="196"/>
      <c r="FJ894" s="196"/>
      <c r="FK894" s="196"/>
      <c r="FL894" s="196"/>
      <c r="FM894" s="196"/>
      <c r="FN894" s="196"/>
      <c r="FO894" s="196"/>
      <c r="FP894" s="196"/>
      <c r="FQ894" s="196"/>
      <c r="FR894" s="196"/>
      <c r="FS894" s="196"/>
      <c r="FT894" s="196"/>
      <c r="FU894" s="196"/>
      <c r="FV894" s="196"/>
      <c r="FW894" s="196"/>
      <c r="FX894" s="196"/>
      <c r="FY894" s="196"/>
      <c r="FZ894" s="196"/>
      <c r="GA894" s="196"/>
      <c r="GB894" s="196"/>
      <c r="GC894" s="196"/>
      <c r="GD894" s="196"/>
      <c r="GE894" s="196"/>
      <c r="GF894" s="196"/>
      <c r="GG894" s="196"/>
      <c r="GH894" s="196"/>
      <c r="GI894" s="196"/>
      <c r="GJ894" s="196"/>
      <c r="GK894" s="196"/>
      <c r="GL894" s="196"/>
      <c r="GM894" s="196"/>
      <c r="GN894" s="196"/>
      <c r="GO894" s="196"/>
      <c r="GP894" s="196"/>
      <c r="GQ894" s="196"/>
      <c r="GR894" s="196"/>
      <c r="GS894" s="196"/>
      <c r="GT894" s="196"/>
      <c r="GU894" s="196"/>
      <c r="GV894" s="196"/>
      <c r="GW894" s="196"/>
      <c r="GX894" s="196"/>
      <c r="GY894" s="196"/>
      <c r="GZ894" s="196"/>
      <c r="HA894" s="196"/>
      <c r="HB894" s="196"/>
      <c r="HC894" s="196"/>
      <c r="HD894" s="196"/>
      <c r="HE894" s="196"/>
      <c r="HF894" s="196"/>
      <c r="HG894" s="196"/>
      <c r="HH894" s="196"/>
      <c r="HI894" s="196"/>
      <c r="HJ894" s="196"/>
      <c r="HK894" s="196"/>
      <c r="HL894" s="196"/>
      <c r="HM894" s="196"/>
      <c r="HN894" s="196"/>
      <c r="HO894" s="196"/>
      <c r="HP894" s="196"/>
      <c r="HQ894" s="196"/>
      <c r="HR894" s="196"/>
      <c r="HS894" s="196"/>
      <c r="HT894" s="196"/>
      <c r="HU894" s="196"/>
      <c r="HV894" s="196"/>
      <c r="HW894" s="196"/>
      <c r="HX894" s="196"/>
      <c r="HY894" s="196"/>
      <c r="HZ894" s="196"/>
      <c r="IA894" s="196"/>
      <c r="IB894" s="196"/>
      <c r="IC894" s="196"/>
      <c r="ID894" s="196"/>
      <c r="IE894" s="196"/>
      <c r="IF894" s="196"/>
      <c r="IG894" s="196"/>
      <c r="IH894" s="196"/>
      <c r="II894" s="196"/>
      <c r="IJ894" s="196"/>
      <c r="IK894" s="196"/>
      <c r="IL894" s="196"/>
      <c r="IM894" s="196"/>
      <c r="IN894" s="196"/>
      <c r="IO894" s="196"/>
      <c r="IP894" s="196"/>
      <c r="IQ894" s="196"/>
      <c r="IR894" s="196"/>
      <c r="IS894" s="196"/>
      <c r="IT894" s="196"/>
      <c r="IU894" s="196"/>
      <c r="IV894" s="196"/>
      <c r="IW894" s="196"/>
      <c r="IX894" s="196"/>
      <c r="IY894" s="196"/>
      <c r="IZ894" s="196"/>
      <c r="JA894" s="196"/>
      <c r="JB894" s="196"/>
      <c r="JC894" s="196"/>
      <c r="JD894" s="196"/>
      <c r="JE894" s="196"/>
      <c r="JF894" s="196"/>
      <c r="JG894" s="196"/>
      <c r="JH894" s="196"/>
      <c r="JI894" s="196"/>
      <c r="JJ894" s="196"/>
      <c r="JK894" s="196"/>
      <c r="JL894" s="196"/>
      <c r="JM894" s="196"/>
      <c r="JN894" s="196"/>
      <c r="JO894" s="196"/>
      <c r="JP894" s="196"/>
      <c r="JQ894" s="196"/>
      <c r="JR894" s="196"/>
      <c r="JS894" s="196"/>
      <c r="JT894" s="196"/>
      <c r="JU894" s="196"/>
      <c r="JV894" s="196"/>
      <c r="JW894" s="196"/>
      <c r="JX894" s="196"/>
      <c r="JY894" s="196"/>
      <c r="JZ894" s="196"/>
      <c r="KA894" s="196"/>
      <c r="KB894" s="196"/>
      <c r="KC894" s="196"/>
      <c r="KD894" s="196"/>
      <c r="KE894" s="196"/>
      <c r="KF894" s="196"/>
      <c r="KG894" s="196"/>
      <c r="KH894" s="196"/>
      <c r="KI894" s="196"/>
      <c r="KJ894" s="196"/>
      <c r="KK894" s="196"/>
      <c r="KL894" s="196"/>
      <c r="KM894" s="196"/>
      <c r="KN894" s="196"/>
      <c r="KO894" s="196"/>
      <c r="KP894" s="196"/>
      <c r="KQ894" s="196"/>
      <c r="KR894" s="196"/>
      <c r="KS894" s="196"/>
      <c r="KT894" s="196"/>
      <c r="KU894" s="196"/>
      <c r="KV894" s="196"/>
      <c r="KW894" s="196"/>
      <c r="KX894" s="196"/>
      <c r="KY894" s="196"/>
      <c r="KZ894" s="196"/>
      <c r="LA894" s="196"/>
      <c r="LB894" s="196"/>
      <c r="LC894" s="196"/>
      <c r="LD894" s="196"/>
      <c r="LE894" s="196"/>
      <c r="LF894" s="196"/>
      <c r="LG894" s="196"/>
      <c r="LH894" s="196"/>
      <c r="LI894" s="196"/>
      <c r="LJ894" s="196"/>
      <c r="LK894" s="196"/>
      <c r="LL894" s="196"/>
      <c r="LM894" s="196"/>
      <c r="LN894" s="196"/>
      <c r="LO894" s="196"/>
      <c r="LP894" s="196"/>
      <c r="LQ894" s="196"/>
      <c r="LR894" s="196"/>
      <c r="LS894" s="196"/>
      <c r="LT894" s="196"/>
      <c r="LU894" s="196"/>
      <c r="LV894" s="196"/>
      <c r="LW894" s="196"/>
      <c r="LX894" s="196"/>
      <c r="LY894" s="196"/>
      <c r="LZ894" s="196"/>
      <c r="MA894" s="196"/>
      <c r="MB894" s="196"/>
      <c r="MC894" s="196"/>
      <c r="MD894" s="196"/>
      <c r="ME894" s="196"/>
      <c r="MF894" s="196"/>
      <c r="MG894" s="196"/>
      <c r="MH894" s="196"/>
      <c r="MI894" s="196"/>
      <c r="MJ894" s="196"/>
      <c r="MK894" s="196"/>
      <c r="ML894" s="196"/>
      <c r="MM894" s="196"/>
      <c r="MN894" s="196"/>
      <c r="MO894" s="196"/>
      <c r="MP894" s="196"/>
      <c r="MQ894" s="196"/>
      <c r="MR894" s="196"/>
      <c r="MS894" s="196"/>
      <c r="MT894" s="196"/>
      <c r="MU894" s="196"/>
      <c r="MV894" s="196"/>
      <c r="MW894" s="196"/>
      <c r="MX894" s="196"/>
      <c r="MY894" s="196"/>
      <c r="MZ894" s="196"/>
      <c r="NA894" s="196"/>
      <c r="NB894" s="196"/>
      <c r="NC894" s="196"/>
      <c r="ND894" s="196"/>
      <c r="NE894" s="196"/>
      <c r="NF894" s="196"/>
      <c r="NG894" s="196"/>
      <c r="NH894" s="196"/>
      <c r="NI894" s="196"/>
      <c r="NJ894" s="196"/>
      <c r="NK894" s="196"/>
      <c r="NL894" s="196"/>
      <c r="NM894" s="196"/>
      <c r="NN894" s="196"/>
      <c r="NO894" s="196"/>
      <c r="NP894" s="196"/>
      <c r="NQ894" s="196"/>
      <c r="NR894" s="196"/>
      <c r="NS894" s="196"/>
      <c r="NT894" s="196"/>
      <c r="NU894" s="196"/>
      <c r="NV894" s="196"/>
      <c r="NW894" s="196"/>
      <c r="NX894" s="196"/>
      <c r="NY894" s="196"/>
      <c r="NZ894" s="196"/>
      <c r="OA894" s="196"/>
      <c r="OB894" s="196"/>
      <c r="OC894" s="196"/>
      <c r="OD894" s="196"/>
      <c r="OE894" s="196"/>
      <c r="OF894" s="196"/>
      <c r="OG894" s="196"/>
      <c r="OH894" s="196"/>
      <c r="OI894" s="196"/>
      <c r="OJ894" s="196"/>
      <c r="OK894" s="196"/>
      <c r="OL894" s="196"/>
      <c r="AFC894" s="196"/>
      <c r="AFD894" s="196"/>
      <c r="AFE894" s="196"/>
      <c r="AFF894" s="196"/>
      <c r="AFG894" s="196"/>
      <c r="AFH894" s="196"/>
      <c r="AFI894" s="196"/>
      <c r="AFJ894" s="196"/>
      <c r="AFK894" s="196"/>
      <c r="AFL894" s="196"/>
      <c r="AFM894" s="196"/>
      <c r="AFN894" s="196"/>
      <c r="AFO894" s="196"/>
      <c r="AFP894" s="196"/>
      <c r="AFQ894" s="196"/>
      <c r="AFR894" s="196"/>
      <c r="AFS894" s="196"/>
      <c r="AFT894" s="196"/>
      <c r="AFU894" s="196"/>
      <c r="AFV894" s="196"/>
      <c r="AFW894" s="196"/>
      <c r="AFX894" s="196"/>
      <c r="AFY894" s="196"/>
      <c r="AFZ894" s="196"/>
      <c r="AGA894" s="196"/>
      <c r="AGB894" s="196"/>
      <c r="AGC894" s="196"/>
      <c r="AGD894" s="196"/>
      <c r="AGE894" s="196"/>
      <c r="AGF894" s="196"/>
      <c r="AGG894" s="196"/>
      <c r="AGH894" s="196"/>
      <c r="AGI894" s="196"/>
      <c r="AGJ894" s="196"/>
      <c r="AGK894" s="196"/>
      <c r="AGL894" s="196"/>
      <c r="AGM894" s="196"/>
      <c r="AGN894" s="196"/>
      <c r="AGO894" s="196"/>
      <c r="AGP894" s="196"/>
    </row>
    <row r="895" spans="1:874" ht="15.75" customHeight="1" x14ac:dyDescent="0.25">
      <c r="A895" s="196"/>
      <c r="B895" s="196"/>
      <c r="C895" s="196"/>
      <c r="D895" s="196"/>
      <c r="E895" s="196"/>
      <c r="F895" s="196"/>
      <c r="G895" s="196"/>
      <c r="H895" s="196"/>
      <c r="I895" s="196"/>
      <c r="J895" s="196"/>
      <c r="K895" s="196"/>
      <c r="L895" s="206"/>
      <c r="M895" s="196"/>
      <c r="N895" s="196"/>
      <c r="O895" s="196"/>
      <c r="P895" s="196"/>
      <c r="Q895" s="196"/>
      <c r="R895" s="196"/>
      <c r="S895" s="196"/>
      <c r="T895" s="196"/>
      <c r="U895" s="196"/>
      <c r="V895" s="196"/>
      <c r="W895" s="196"/>
      <c r="X895" s="196"/>
      <c r="Y895" s="196"/>
      <c r="Z895" s="196"/>
      <c r="AA895" s="196"/>
      <c r="AB895" s="196"/>
      <c r="AC895" s="196"/>
      <c r="AD895" s="196"/>
      <c r="AE895" s="196"/>
      <c r="AF895" s="196"/>
      <c r="AG895" s="196"/>
      <c r="AH895" s="196"/>
      <c r="AI895" s="196"/>
      <c r="AJ895" s="196"/>
      <c r="AK895" s="196"/>
      <c r="AL895" s="196"/>
      <c r="AM895" s="196"/>
      <c r="AN895" s="196"/>
      <c r="AO895" s="196"/>
      <c r="AP895" s="196"/>
      <c r="AQ895" s="196"/>
      <c r="AR895" s="196"/>
      <c r="AS895" s="196"/>
      <c r="AT895" s="196"/>
      <c r="AU895" s="196"/>
      <c r="AV895" s="196"/>
      <c r="AW895" s="196"/>
      <c r="AX895" s="196"/>
      <c r="AY895" s="196"/>
      <c r="AZ895" s="196"/>
      <c r="BA895" s="196"/>
      <c r="BB895" s="196"/>
      <c r="BC895" s="196"/>
      <c r="BD895" s="196"/>
      <c r="BE895" s="196"/>
      <c r="BF895" s="196"/>
      <c r="BG895" s="196"/>
      <c r="BH895" s="196"/>
      <c r="BI895" s="196"/>
      <c r="BJ895" s="196"/>
      <c r="BK895" s="196"/>
      <c r="BL895" s="196"/>
      <c r="BM895" s="196"/>
      <c r="BN895" s="196"/>
      <c r="BO895" s="196"/>
      <c r="BP895" s="196"/>
      <c r="BQ895" s="196"/>
      <c r="BR895" s="196"/>
      <c r="BS895" s="196"/>
      <c r="BT895" s="196"/>
      <c r="BU895" s="196"/>
      <c r="BV895" s="196"/>
      <c r="BW895" s="196"/>
      <c r="BX895" s="196"/>
      <c r="BY895" s="196"/>
      <c r="BZ895" s="196"/>
      <c r="CA895" s="196"/>
      <c r="CB895" s="196"/>
      <c r="CC895" s="196"/>
      <c r="CD895" s="196"/>
      <c r="CE895" s="196"/>
      <c r="CF895" s="196"/>
      <c r="CG895" s="196"/>
      <c r="CH895" s="196"/>
      <c r="CI895" s="196"/>
      <c r="CJ895" s="196"/>
      <c r="CK895" s="196"/>
      <c r="CL895" s="196"/>
      <c r="CM895" s="196"/>
      <c r="CN895" s="196"/>
      <c r="CO895" s="196"/>
      <c r="CP895" s="196"/>
      <c r="CQ895" s="196"/>
      <c r="CR895" s="196"/>
      <c r="CS895" s="196"/>
      <c r="CT895" s="196"/>
      <c r="CU895" s="196"/>
      <c r="CV895" s="196"/>
      <c r="CW895" s="196"/>
      <c r="CX895" s="196"/>
      <c r="CY895" s="196"/>
      <c r="CZ895" s="196"/>
      <c r="DA895" s="196"/>
      <c r="DB895" s="196"/>
      <c r="DC895" s="196"/>
      <c r="DD895" s="196"/>
      <c r="DE895" s="196"/>
      <c r="DF895" s="196"/>
      <c r="DG895" s="196"/>
      <c r="DH895" s="196"/>
      <c r="DI895" s="196"/>
      <c r="DJ895" s="196"/>
      <c r="DK895" s="196"/>
      <c r="DL895" s="196"/>
      <c r="DM895" s="196"/>
      <c r="DN895" s="196"/>
      <c r="DO895" s="196"/>
      <c r="DP895" s="196"/>
      <c r="DQ895" s="196"/>
      <c r="DR895" s="196"/>
      <c r="DS895" s="196"/>
      <c r="DT895" s="196"/>
      <c r="DU895" s="196"/>
      <c r="DV895" s="196"/>
      <c r="DW895" s="196"/>
      <c r="DX895" s="196"/>
      <c r="DY895" s="196"/>
      <c r="DZ895" s="196"/>
      <c r="EA895" s="196"/>
      <c r="EB895" s="196"/>
      <c r="EC895" s="196"/>
      <c r="ED895" s="196"/>
      <c r="EE895" s="196"/>
      <c r="EF895" s="196"/>
      <c r="EG895" s="196"/>
      <c r="EH895" s="196"/>
      <c r="EI895" s="196"/>
      <c r="EJ895" s="196"/>
      <c r="EK895" s="196"/>
      <c r="EL895" s="196"/>
      <c r="EM895" s="196"/>
      <c r="EN895" s="196"/>
      <c r="EO895" s="196"/>
      <c r="EP895" s="196"/>
      <c r="EQ895" s="196"/>
      <c r="ER895" s="196"/>
      <c r="ES895" s="196"/>
      <c r="ET895" s="196"/>
      <c r="EU895" s="196"/>
      <c r="EV895" s="196"/>
      <c r="EW895" s="196"/>
      <c r="EX895" s="196"/>
      <c r="EY895" s="196"/>
      <c r="EZ895" s="196"/>
      <c r="FA895" s="196"/>
      <c r="FB895" s="196"/>
      <c r="FC895" s="196"/>
      <c r="FD895" s="196"/>
      <c r="FE895" s="196"/>
      <c r="FF895" s="196"/>
      <c r="FG895" s="196"/>
      <c r="FH895" s="196"/>
      <c r="FI895" s="196"/>
      <c r="FJ895" s="196"/>
      <c r="FK895" s="196"/>
      <c r="FL895" s="196"/>
      <c r="FM895" s="196"/>
      <c r="FN895" s="196"/>
      <c r="FO895" s="196"/>
      <c r="FP895" s="196"/>
      <c r="FQ895" s="196"/>
      <c r="FR895" s="196"/>
      <c r="FS895" s="196"/>
      <c r="FT895" s="196"/>
      <c r="FU895" s="196"/>
      <c r="FV895" s="196"/>
      <c r="FW895" s="196"/>
      <c r="FX895" s="196"/>
      <c r="FY895" s="196"/>
      <c r="FZ895" s="196"/>
      <c r="GA895" s="196"/>
      <c r="GB895" s="196"/>
      <c r="GC895" s="196"/>
      <c r="GD895" s="196"/>
      <c r="GE895" s="196"/>
      <c r="GF895" s="196"/>
      <c r="GG895" s="196"/>
      <c r="GH895" s="196"/>
      <c r="GI895" s="196"/>
      <c r="GJ895" s="196"/>
      <c r="GK895" s="196"/>
      <c r="GL895" s="196"/>
      <c r="GM895" s="196"/>
      <c r="GN895" s="196"/>
      <c r="GO895" s="196"/>
      <c r="GP895" s="196"/>
      <c r="GQ895" s="196"/>
      <c r="GR895" s="196"/>
      <c r="GS895" s="196"/>
      <c r="GT895" s="196"/>
      <c r="GU895" s="196"/>
      <c r="GV895" s="196"/>
      <c r="GW895" s="196"/>
      <c r="GX895" s="196"/>
      <c r="GY895" s="196"/>
      <c r="GZ895" s="196"/>
      <c r="HA895" s="196"/>
      <c r="HB895" s="196"/>
      <c r="HC895" s="196"/>
      <c r="HD895" s="196"/>
      <c r="HE895" s="196"/>
      <c r="HF895" s="196"/>
      <c r="HG895" s="196"/>
      <c r="HH895" s="196"/>
      <c r="HI895" s="196"/>
      <c r="HJ895" s="196"/>
      <c r="HK895" s="196"/>
      <c r="HL895" s="196"/>
      <c r="HM895" s="196"/>
      <c r="HN895" s="196"/>
      <c r="HO895" s="196"/>
      <c r="HP895" s="196"/>
      <c r="HQ895" s="196"/>
      <c r="HR895" s="196"/>
      <c r="HS895" s="196"/>
      <c r="HT895" s="196"/>
      <c r="HU895" s="196"/>
      <c r="HV895" s="196"/>
      <c r="HW895" s="196"/>
      <c r="HX895" s="196"/>
      <c r="HY895" s="196"/>
      <c r="HZ895" s="196"/>
      <c r="IA895" s="196"/>
      <c r="IB895" s="196"/>
      <c r="IC895" s="196"/>
      <c r="ID895" s="196"/>
      <c r="IE895" s="196"/>
      <c r="IF895" s="196"/>
      <c r="IG895" s="196"/>
      <c r="IH895" s="196"/>
      <c r="II895" s="196"/>
      <c r="IJ895" s="196"/>
      <c r="IK895" s="196"/>
      <c r="IL895" s="196"/>
      <c r="IM895" s="196"/>
      <c r="IN895" s="196"/>
      <c r="IO895" s="196"/>
      <c r="IP895" s="196"/>
      <c r="IQ895" s="196"/>
      <c r="IR895" s="196"/>
      <c r="IS895" s="196"/>
      <c r="IT895" s="196"/>
      <c r="IU895" s="196"/>
      <c r="IV895" s="196"/>
      <c r="IW895" s="196"/>
      <c r="IX895" s="196"/>
      <c r="IY895" s="196"/>
      <c r="IZ895" s="196"/>
      <c r="JA895" s="196"/>
      <c r="JB895" s="196"/>
      <c r="JC895" s="196"/>
      <c r="JD895" s="196"/>
      <c r="JE895" s="196"/>
      <c r="JF895" s="196"/>
      <c r="JG895" s="196"/>
      <c r="JH895" s="196"/>
      <c r="JI895" s="196"/>
      <c r="JJ895" s="196"/>
      <c r="JK895" s="196"/>
      <c r="JL895" s="196"/>
      <c r="JM895" s="196"/>
      <c r="JN895" s="196"/>
      <c r="JO895" s="196"/>
      <c r="JP895" s="196"/>
      <c r="JQ895" s="196"/>
      <c r="JR895" s="196"/>
      <c r="JS895" s="196"/>
      <c r="JT895" s="196"/>
      <c r="JU895" s="196"/>
      <c r="JV895" s="196"/>
      <c r="JW895" s="196"/>
      <c r="JX895" s="196"/>
      <c r="JY895" s="196"/>
      <c r="JZ895" s="196"/>
      <c r="KA895" s="196"/>
      <c r="KB895" s="196"/>
      <c r="KC895" s="196"/>
      <c r="KD895" s="196"/>
      <c r="KE895" s="196"/>
      <c r="KF895" s="196"/>
      <c r="KG895" s="196"/>
      <c r="KH895" s="196"/>
      <c r="KI895" s="196"/>
      <c r="KJ895" s="196"/>
      <c r="KK895" s="196"/>
      <c r="KL895" s="196"/>
      <c r="KM895" s="196"/>
      <c r="KN895" s="196"/>
      <c r="KO895" s="196"/>
      <c r="KP895" s="196"/>
      <c r="KQ895" s="196"/>
      <c r="KR895" s="196"/>
      <c r="KS895" s="196"/>
      <c r="KT895" s="196"/>
      <c r="KU895" s="196"/>
      <c r="KV895" s="196"/>
      <c r="KW895" s="196"/>
      <c r="KX895" s="196"/>
      <c r="KY895" s="196"/>
      <c r="KZ895" s="196"/>
      <c r="LA895" s="196"/>
      <c r="LB895" s="196"/>
      <c r="LC895" s="196"/>
      <c r="LD895" s="196"/>
      <c r="LE895" s="196"/>
      <c r="LF895" s="196"/>
      <c r="LG895" s="196"/>
      <c r="LH895" s="196"/>
      <c r="LI895" s="196"/>
      <c r="LJ895" s="196"/>
      <c r="LK895" s="196"/>
      <c r="LL895" s="196"/>
      <c r="LM895" s="196"/>
      <c r="LN895" s="196"/>
      <c r="LO895" s="196"/>
      <c r="LP895" s="196"/>
      <c r="LQ895" s="196"/>
      <c r="LR895" s="196"/>
      <c r="LS895" s="196"/>
      <c r="LT895" s="196"/>
      <c r="LU895" s="196"/>
      <c r="LV895" s="196"/>
      <c r="LW895" s="196"/>
      <c r="LX895" s="196"/>
      <c r="LY895" s="196"/>
      <c r="LZ895" s="196"/>
      <c r="MA895" s="196"/>
      <c r="MB895" s="196"/>
      <c r="MC895" s="196"/>
      <c r="MD895" s="196"/>
      <c r="ME895" s="196"/>
      <c r="MF895" s="196"/>
      <c r="MG895" s="196"/>
      <c r="MH895" s="196"/>
      <c r="MI895" s="196"/>
      <c r="MJ895" s="196"/>
      <c r="MK895" s="196"/>
      <c r="ML895" s="196"/>
      <c r="MM895" s="196"/>
      <c r="MN895" s="196"/>
      <c r="MO895" s="196"/>
      <c r="MP895" s="196"/>
      <c r="MQ895" s="196"/>
      <c r="MR895" s="196"/>
      <c r="MS895" s="196"/>
      <c r="MT895" s="196"/>
      <c r="MU895" s="196"/>
      <c r="MV895" s="196"/>
      <c r="MW895" s="196"/>
      <c r="MX895" s="196"/>
      <c r="MY895" s="196"/>
      <c r="MZ895" s="196"/>
      <c r="NA895" s="196"/>
      <c r="NB895" s="196"/>
      <c r="NC895" s="196"/>
      <c r="ND895" s="196"/>
      <c r="NE895" s="196"/>
      <c r="NF895" s="196"/>
      <c r="NG895" s="196"/>
      <c r="NH895" s="196"/>
      <c r="NI895" s="196"/>
      <c r="NJ895" s="196"/>
      <c r="NK895" s="196"/>
      <c r="NL895" s="196"/>
      <c r="NM895" s="196"/>
      <c r="NN895" s="196"/>
      <c r="NO895" s="196"/>
      <c r="NP895" s="196"/>
      <c r="NQ895" s="196"/>
      <c r="NR895" s="196"/>
      <c r="NS895" s="196"/>
      <c r="NT895" s="196"/>
      <c r="NU895" s="196"/>
      <c r="NV895" s="196"/>
      <c r="NW895" s="196"/>
      <c r="NX895" s="196"/>
      <c r="NY895" s="196"/>
      <c r="NZ895" s="196"/>
      <c r="OA895" s="196"/>
      <c r="OB895" s="196"/>
      <c r="OC895" s="196"/>
      <c r="OD895" s="196"/>
      <c r="OE895" s="196"/>
      <c r="OF895" s="196"/>
      <c r="OG895" s="196"/>
      <c r="OH895" s="196"/>
      <c r="OI895" s="196"/>
      <c r="OJ895" s="196"/>
      <c r="OK895" s="196"/>
      <c r="OL895" s="196"/>
      <c r="AFC895" s="196"/>
      <c r="AFD895" s="196"/>
      <c r="AFE895" s="196"/>
      <c r="AFF895" s="196"/>
      <c r="AFG895" s="196"/>
      <c r="AFH895" s="196"/>
      <c r="AFI895" s="196"/>
      <c r="AFJ895" s="196"/>
      <c r="AFK895" s="196"/>
      <c r="AFL895" s="196"/>
      <c r="AFM895" s="196"/>
      <c r="AFN895" s="196"/>
      <c r="AFO895" s="196"/>
      <c r="AFP895" s="196"/>
      <c r="AFQ895" s="196"/>
      <c r="AFR895" s="196"/>
      <c r="AFS895" s="196"/>
      <c r="AFT895" s="196"/>
      <c r="AFU895" s="196"/>
      <c r="AFV895" s="196"/>
      <c r="AFW895" s="196"/>
      <c r="AFX895" s="196"/>
      <c r="AFY895" s="196"/>
      <c r="AFZ895" s="196"/>
      <c r="AGA895" s="196"/>
      <c r="AGB895" s="196"/>
      <c r="AGC895" s="196"/>
      <c r="AGD895" s="196"/>
      <c r="AGE895" s="196"/>
      <c r="AGF895" s="196"/>
      <c r="AGG895" s="196"/>
      <c r="AGH895" s="196"/>
      <c r="AGI895" s="196"/>
      <c r="AGJ895" s="196"/>
      <c r="AGK895" s="196"/>
      <c r="AGL895" s="196"/>
      <c r="AGM895" s="196"/>
      <c r="AGN895" s="196"/>
      <c r="AGO895" s="196"/>
      <c r="AGP895" s="196"/>
    </row>
    <row r="896" spans="1:874" ht="15.75" customHeight="1" x14ac:dyDescent="0.25">
      <c r="A896" s="196"/>
      <c r="B896" s="196"/>
      <c r="C896" s="196"/>
      <c r="D896" s="196"/>
      <c r="E896" s="196"/>
      <c r="F896" s="196"/>
      <c r="G896" s="196"/>
      <c r="H896" s="196"/>
      <c r="I896" s="196"/>
      <c r="J896" s="196"/>
      <c r="K896" s="196"/>
      <c r="L896" s="206"/>
      <c r="M896" s="196"/>
      <c r="N896" s="196"/>
      <c r="O896" s="196"/>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c r="AL896" s="196"/>
      <c r="AM896" s="196"/>
      <c r="AN896" s="196"/>
      <c r="AO896" s="196"/>
      <c r="AP896" s="196"/>
      <c r="AQ896" s="196"/>
      <c r="AR896" s="196"/>
      <c r="AS896" s="196"/>
      <c r="AT896" s="196"/>
      <c r="AU896" s="196"/>
      <c r="AV896" s="196"/>
      <c r="AW896" s="196"/>
      <c r="AX896" s="196"/>
      <c r="AY896" s="196"/>
      <c r="AZ896" s="196"/>
      <c r="BA896" s="196"/>
      <c r="BB896" s="196"/>
      <c r="BC896" s="196"/>
      <c r="BD896" s="196"/>
      <c r="BE896" s="196"/>
      <c r="BF896" s="196"/>
      <c r="BG896" s="196"/>
      <c r="BH896" s="196"/>
      <c r="BI896" s="196"/>
      <c r="BJ896" s="196"/>
      <c r="BK896" s="196"/>
      <c r="BL896" s="196"/>
      <c r="BM896" s="196"/>
      <c r="BN896" s="196"/>
      <c r="BO896" s="196"/>
      <c r="BP896" s="196"/>
      <c r="BQ896" s="196"/>
      <c r="BR896" s="196"/>
      <c r="BS896" s="196"/>
      <c r="BT896" s="196"/>
      <c r="BU896" s="196"/>
      <c r="BV896" s="196"/>
      <c r="BW896" s="196"/>
      <c r="BX896" s="196"/>
      <c r="BY896" s="196"/>
      <c r="BZ896" s="196"/>
      <c r="CA896" s="196"/>
      <c r="CB896" s="196"/>
      <c r="CC896" s="196"/>
      <c r="CD896" s="196"/>
      <c r="CE896" s="196"/>
      <c r="CF896" s="196"/>
      <c r="CG896" s="196"/>
      <c r="CH896" s="196"/>
      <c r="CI896" s="196"/>
      <c r="CJ896" s="196"/>
      <c r="CK896" s="196"/>
      <c r="CL896" s="196"/>
      <c r="CM896" s="196"/>
      <c r="CN896" s="196"/>
      <c r="CO896" s="196"/>
      <c r="CP896" s="196"/>
      <c r="CQ896" s="196"/>
      <c r="CR896" s="196"/>
      <c r="CS896" s="196"/>
      <c r="CT896" s="196"/>
      <c r="CU896" s="196"/>
      <c r="CV896" s="196"/>
      <c r="CW896" s="196"/>
      <c r="CX896" s="196"/>
      <c r="CY896" s="196"/>
      <c r="CZ896" s="196"/>
      <c r="DA896" s="196"/>
      <c r="DB896" s="196"/>
      <c r="DC896" s="196"/>
      <c r="DD896" s="196"/>
      <c r="DE896" s="196"/>
      <c r="DF896" s="196"/>
      <c r="DG896" s="196"/>
      <c r="DH896" s="196"/>
      <c r="DI896" s="196"/>
      <c r="DJ896" s="196"/>
      <c r="DK896" s="196"/>
      <c r="DL896" s="196"/>
      <c r="DM896" s="196"/>
      <c r="DN896" s="196"/>
      <c r="DO896" s="196"/>
      <c r="DP896" s="196"/>
      <c r="DQ896" s="196"/>
      <c r="DR896" s="196"/>
      <c r="DS896" s="196"/>
      <c r="DT896" s="196"/>
      <c r="DU896" s="196"/>
      <c r="DV896" s="196"/>
      <c r="DW896" s="196"/>
      <c r="DX896" s="196"/>
      <c r="DY896" s="196"/>
      <c r="DZ896" s="196"/>
      <c r="EA896" s="196"/>
      <c r="EB896" s="196"/>
      <c r="EC896" s="196"/>
      <c r="ED896" s="196"/>
      <c r="EE896" s="196"/>
      <c r="EF896" s="196"/>
      <c r="EG896" s="196"/>
      <c r="EH896" s="196"/>
      <c r="EI896" s="196"/>
      <c r="EJ896" s="196"/>
      <c r="EK896" s="196"/>
      <c r="EL896" s="196"/>
      <c r="EM896" s="196"/>
      <c r="EN896" s="196"/>
      <c r="EO896" s="196"/>
      <c r="EP896" s="196"/>
      <c r="EQ896" s="196"/>
      <c r="ER896" s="196"/>
      <c r="ES896" s="196"/>
      <c r="ET896" s="196"/>
      <c r="EU896" s="196"/>
      <c r="EV896" s="196"/>
      <c r="EW896" s="196"/>
      <c r="EX896" s="196"/>
      <c r="EY896" s="196"/>
      <c r="EZ896" s="196"/>
      <c r="FA896" s="196"/>
      <c r="FB896" s="196"/>
      <c r="FC896" s="196"/>
      <c r="FD896" s="196"/>
      <c r="FE896" s="196"/>
      <c r="FF896" s="196"/>
      <c r="FG896" s="196"/>
      <c r="FH896" s="196"/>
      <c r="FI896" s="196"/>
      <c r="FJ896" s="196"/>
      <c r="FK896" s="196"/>
      <c r="FL896" s="196"/>
      <c r="FM896" s="196"/>
      <c r="FN896" s="196"/>
      <c r="FO896" s="196"/>
      <c r="FP896" s="196"/>
      <c r="FQ896" s="196"/>
      <c r="FR896" s="196"/>
      <c r="FS896" s="196"/>
      <c r="FT896" s="196"/>
      <c r="FU896" s="196"/>
      <c r="FV896" s="196"/>
      <c r="FW896" s="196"/>
      <c r="FX896" s="196"/>
      <c r="FY896" s="196"/>
      <c r="FZ896" s="196"/>
      <c r="GA896" s="196"/>
      <c r="GB896" s="196"/>
      <c r="GC896" s="196"/>
      <c r="GD896" s="196"/>
      <c r="GE896" s="196"/>
      <c r="GF896" s="196"/>
      <c r="GG896" s="196"/>
      <c r="GH896" s="196"/>
      <c r="GI896" s="196"/>
      <c r="GJ896" s="196"/>
      <c r="GK896" s="196"/>
      <c r="GL896" s="196"/>
      <c r="GM896" s="196"/>
      <c r="GN896" s="196"/>
      <c r="GO896" s="196"/>
      <c r="GP896" s="196"/>
      <c r="GQ896" s="196"/>
      <c r="GR896" s="196"/>
      <c r="GS896" s="196"/>
      <c r="GT896" s="196"/>
      <c r="GU896" s="196"/>
      <c r="GV896" s="196"/>
      <c r="GW896" s="196"/>
      <c r="GX896" s="196"/>
      <c r="GY896" s="196"/>
      <c r="GZ896" s="196"/>
      <c r="HA896" s="196"/>
      <c r="HB896" s="196"/>
      <c r="HC896" s="196"/>
      <c r="HD896" s="196"/>
      <c r="HE896" s="196"/>
      <c r="HF896" s="196"/>
      <c r="HG896" s="196"/>
      <c r="HH896" s="196"/>
      <c r="HI896" s="196"/>
      <c r="HJ896" s="196"/>
      <c r="HK896" s="196"/>
      <c r="HL896" s="196"/>
      <c r="HM896" s="196"/>
      <c r="HN896" s="196"/>
      <c r="HO896" s="196"/>
      <c r="HP896" s="196"/>
      <c r="HQ896" s="196"/>
      <c r="HR896" s="196"/>
      <c r="HS896" s="196"/>
      <c r="HT896" s="196"/>
      <c r="HU896" s="196"/>
      <c r="HV896" s="196"/>
      <c r="HW896" s="196"/>
      <c r="HX896" s="196"/>
      <c r="HY896" s="196"/>
      <c r="HZ896" s="196"/>
      <c r="IA896" s="196"/>
      <c r="IB896" s="196"/>
      <c r="IC896" s="196"/>
      <c r="ID896" s="196"/>
      <c r="IE896" s="196"/>
      <c r="IF896" s="196"/>
      <c r="IG896" s="196"/>
      <c r="IH896" s="196"/>
      <c r="II896" s="196"/>
      <c r="IJ896" s="196"/>
      <c r="IK896" s="196"/>
      <c r="IL896" s="196"/>
      <c r="IM896" s="196"/>
      <c r="IN896" s="196"/>
      <c r="IO896" s="196"/>
      <c r="IP896" s="196"/>
      <c r="IQ896" s="196"/>
      <c r="IR896" s="196"/>
      <c r="IS896" s="196"/>
      <c r="IT896" s="196"/>
      <c r="IU896" s="196"/>
      <c r="IV896" s="196"/>
      <c r="IW896" s="196"/>
      <c r="IX896" s="196"/>
      <c r="IY896" s="196"/>
      <c r="IZ896" s="196"/>
      <c r="JA896" s="196"/>
      <c r="JB896" s="196"/>
      <c r="JC896" s="196"/>
      <c r="JD896" s="196"/>
      <c r="JE896" s="196"/>
      <c r="JF896" s="196"/>
      <c r="JG896" s="196"/>
      <c r="JH896" s="196"/>
      <c r="JI896" s="196"/>
      <c r="JJ896" s="196"/>
      <c r="JK896" s="196"/>
      <c r="JL896" s="196"/>
      <c r="JM896" s="196"/>
      <c r="JN896" s="196"/>
      <c r="JO896" s="196"/>
      <c r="JP896" s="196"/>
      <c r="JQ896" s="196"/>
      <c r="JR896" s="196"/>
      <c r="JS896" s="196"/>
      <c r="JT896" s="196"/>
      <c r="JU896" s="196"/>
      <c r="JV896" s="196"/>
      <c r="JW896" s="196"/>
      <c r="JX896" s="196"/>
      <c r="JY896" s="196"/>
      <c r="JZ896" s="196"/>
      <c r="KA896" s="196"/>
      <c r="KB896" s="196"/>
      <c r="KC896" s="196"/>
      <c r="KD896" s="196"/>
      <c r="KE896" s="196"/>
      <c r="KF896" s="196"/>
      <c r="KG896" s="196"/>
      <c r="KH896" s="196"/>
      <c r="KI896" s="196"/>
      <c r="KJ896" s="196"/>
      <c r="KK896" s="196"/>
      <c r="KL896" s="196"/>
      <c r="KM896" s="196"/>
      <c r="KN896" s="196"/>
      <c r="KO896" s="196"/>
      <c r="KP896" s="196"/>
      <c r="KQ896" s="196"/>
      <c r="KR896" s="196"/>
      <c r="KS896" s="196"/>
      <c r="KT896" s="196"/>
      <c r="KU896" s="196"/>
      <c r="KV896" s="196"/>
      <c r="KW896" s="196"/>
      <c r="KX896" s="196"/>
      <c r="KY896" s="196"/>
      <c r="KZ896" s="196"/>
      <c r="LA896" s="196"/>
      <c r="LB896" s="196"/>
      <c r="LC896" s="196"/>
      <c r="LD896" s="196"/>
      <c r="LE896" s="196"/>
      <c r="LF896" s="196"/>
      <c r="LG896" s="196"/>
      <c r="LH896" s="196"/>
      <c r="LI896" s="196"/>
      <c r="LJ896" s="196"/>
      <c r="LK896" s="196"/>
      <c r="LL896" s="196"/>
      <c r="LM896" s="196"/>
      <c r="LN896" s="196"/>
      <c r="LO896" s="196"/>
      <c r="LP896" s="196"/>
      <c r="LQ896" s="196"/>
      <c r="LR896" s="196"/>
      <c r="LS896" s="196"/>
      <c r="LT896" s="196"/>
      <c r="LU896" s="196"/>
      <c r="LV896" s="196"/>
      <c r="LW896" s="196"/>
      <c r="LX896" s="196"/>
      <c r="LY896" s="196"/>
      <c r="LZ896" s="196"/>
      <c r="MA896" s="196"/>
      <c r="MB896" s="196"/>
      <c r="MC896" s="196"/>
      <c r="MD896" s="196"/>
      <c r="ME896" s="196"/>
      <c r="MF896" s="196"/>
      <c r="MG896" s="196"/>
      <c r="MH896" s="196"/>
      <c r="MI896" s="196"/>
      <c r="MJ896" s="196"/>
      <c r="MK896" s="196"/>
      <c r="ML896" s="196"/>
      <c r="MM896" s="196"/>
      <c r="MN896" s="196"/>
      <c r="MO896" s="196"/>
      <c r="MP896" s="196"/>
      <c r="MQ896" s="196"/>
      <c r="MR896" s="196"/>
      <c r="MS896" s="196"/>
      <c r="MT896" s="196"/>
      <c r="MU896" s="196"/>
      <c r="MV896" s="196"/>
      <c r="MW896" s="196"/>
      <c r="MX896" s="196"/>
      <c r="MY896" s="196"/>
      <c r="MZ896" s="196"/>
      <c r="NA896" s="196"/>
      <c r="NB896" s="196"/>
      <c r="NC896" s="196"/>
      <c r="ND896" s="196"/>
      <c r="NE896" s="196"/>
      <c r="NF896" s="196"/>
      <c r="NG896" s="196"/>
      <c r="NH896" s="196"/>
      <c r="NI896" s="196"/>
      <c r="NJ896" s="196"/>
      <c r="NK896" s="196"/>
      <c r="NL896" s="196"/>
      <c r="NM896" s="196"/>
      <c r="NN896" s="196"/>
      <c r="NO896" s="196"/>
      <c r="NP896" s="196"/>
      <c r="NQ896" s="196"/>
      <c r="NR896" s="196"/>
      <c r="NS896" s="196"/>
      <c r="NT896" s="196"/>
      <c r="NU896" s="196"/>
      <c r="NV896" s="196"/>
      <c r="NW896" s="196"/>
      <c r="NX896" s="196"/>
      <c r="NY896" s="196"/>
      <c r="NZ896" s="196"/>
      <c r="OA896" s="196"/>
      <c r="OB896" s="196"/>
      <c r="OC896" s="196"/>
      <c r="OD896" s="196"/>
      <c r="OE896" s="196"/>
      <c r="OF896" s="196"/>
      <c r="OG896" s="196"/>
      <c r="OH896" s="196"/>
      <c r="OI896" s="196"/>
      <c r="OJ896" s="196"/>
      <c r="OK896" s="196"/>
      <c r="OL896" s="196"/>
      <c r="AFC896" s="196"/>
      <c r="AFD896" s="196"/>
      <c r="AFE896" s="196"/>
      <c r="AFF896" s="196"/>
      <c r="AFG896" s="196"/>
      <c r="AFH896" s="196"/>
      <c r="AFI896" s="196"/>
      <c r="AFJ896" s="196"/>
      <c r="AFK896" s="196"/>
      <c r="AFL896" s="196"/>
      <c r="AFM896" s="196"/>
      <c r="AFN896" s="196"/>
      <c r="AFO896" s="196"/>
      <c r="AFP896" s="196"/>
      <c r="AFQ896" s="196"/>
      <c r="AFR896" s="196"/>
      <c r="AFS896" s="196"/>
      <c r="AFT896" s="196"/>
      <c r="AFU896" s="196"/>
      <c r="AFV896" s="196"/>
      <c r="AFW896" s="196"/>
      <c r="AFX896" s="196"/>
      <c r="AFY896" s="196"/>
      <c r="AFZ896" s="196"/>
      <c r="AGA896" s="196"/>
      <c r="AGB896" s="196"/>
      <c r="AGC896" s="196"/>
      <c r="AGD896" s="196"/>
      <c r="AGE896" s="196"/>
      <c r="AGF896" s="196"/>
      <c r="AGG896" s="196"/>
      <c r="AGH896" s="196"/>
      <c r="AGI896" s="196"/>
      <c r="AGJ896" s="196"/>
      <c r="AGK896" s="196"/>
      <c r="AGL896" s="196"/>
      <c r="AGM896" s="196"/>
      <c r="AGN896" s="196"/>
      <c r="AGO896" s="196"/>
      <c r="AGP896" s="196"/>
    </row>
    <row r="897" spans="1:874" ht="15.75" customHeight="1" x14ac:dyDescent="0.25">
      <c r="A897" s="196"/>
      <c r="B897" s="196"/>
      <c r="C897" s="196"/>
      <c r="D897" s="196"/>
      <c r="E897" s="196"/>
      <c r="F897" s="196"/>
      <c r="G897" s="196"/>
      <c r="H897" s="196"/>
      <c r="I897" s="196"/>
      <c r="J897" s="196"/>
      <c r="K897" s="196"/>
      <c r="L897" s="206"/>
      <c r="M897" s="196"/>
      <c r="N897" s="196"/>
      <c r="O897" s="196"/>
      <c r="P897" s="196"/>
      <c r="Q897" s="196"/>
      <c r="R897" s="196"/>
      <c r="S897" s="196"/>
      <c r="T897" s="196"/>
      <c r="U897" s="196"/>
      <c r="V897" s="196"/>
      <c r="W897" s="196"/>
      <c r="X897" s="196"/>
      <c r="Y897" s="196"/>
      <c r="Z897" s="196"/>
      <c r="AA897" s="196"/>
      <c r="AB897" s="196"/>
      <c r="AC897" s="196"/>
      <c r="AD897" s="196"/>
      <c r="AE897" s="196"/>
      <c r="AF897" s="196"/>
      <c r="AG897" s="196"/>
      <c r="AH897" s="196"/>
      <c r="AI897" s="196"/>
      <c r="AJ897" s="196"/>
      <c r="AK897" s="196"/>
      <c r="AL897" s="196"/>
      <c r="AM897" s="196"/>
      <c r="AN897" s="196"/>
      <c r="AO897" s="196"/>
      <c r="AP897" s="196"/>
      <c r="AQ897" s="196"/>
      <c r="AR897" s="196"/>
      <c r="AS897" s="196"/>
      <c r="AT897" s="196"/>
      <c r="AU897" s="196"/>
      <c r="AV897" s="196"/>
      <c r="AW897" s="196"/>
      <c r="AX897" s="196"/>
      <c r="AY897" s="196"/>
      <c r="AZ897" s="196"/>
      <c r="BA897" s="196"/>
      <c r="BB897" s="196"/>
      <c r="BC897" s="196"/>
      <c r="BD897" s="196"/>
      <c r="BE897" s="196"/>
      <c r="BF897" s="196"/>
      <c r="BG897" s="196"/>
      <c r="BH897" s="196"/>
      <c r="BI897" s="196"/>
      <c r="BJ897" s="196"/>
      <c r="BK897" s="196"/>
      <c r="BL897" s="196"/>
      <c r="BM897" s="196"/>
      <c r="BN897" s="196"/>
      <c r="BO897" s="196"/>
      <c r="BP897" s="196"/>
      <c r="BQ897" s="196"/>
      <c r="BR897" s="196"/>
      <c r="BS897" s="196"/>
      <c r="BT897" s="196"/>
      <c r="BU897" s="196"/>
      <c r="BV897" s="196"/>
      <c r="BW897" s="196"/>
      <c r="BX897" s="196"/>
      <c r="BY897" s="196"/>
      <c r="BZ897" s="196"/>
      <c r="CA897" s="196"/>
      <c r="CB897" s="196"/>
      <c r="CC897" s="196"/>
      <c r="CD897" s="196"/>
      <c r="CE897" s="196"/>
      <c r="CF897" s="196"/>
      <c r="CG897" s="196"/>
      <c r="CH897" s="196"/>
      <c r="CI897" s="196"/>
      <c r="CJ897" s="196"/>
      <c r="CK897" s="196"/>
      <c r="CL897" s="196"/>
      <c r="CM897" s="196"/>
      <c r="CN897" s="196"/>
      <c r="CO897" s="196"/>
      <c r="CP897" s="196"/>
      <c r="CQ897" s="196"/>
      <c r="CR897" s="196"/>
      <c r="CS897" s="196"/>
      <c r="CT897" s="196"/>
      <c r="CU897" s="196"/>
      <c r="CV897" s="196"/>
      <c r="CW897" s="196"/>
      <c r="CX897" s="196"/>
      <c r="CY897" s="196"/>
      <c r="CZ897" s="196"/>
      <c r="DA897" s="196"/>
      <c r="DB897" s="196"/>
      <c r="DC897" s="196"/>
      <c r="DD897" s="196"/>
      <c r="DE897" s="196"/>
      <c r="DF897" s="196"/>
      <c r="DG897" s="196"/>
      <c r="DH897" s="196"/>
      <c r="DI897" s="196"/>
      <c r="DJ897" s="196"/>
      <c r="DK897" s="196"/>
      <c r="DL897" s="196"/>
      <c r="DM897" s="196"/>
      <c r="DN897" s="196"/>
      <c r="DO897" s="196"/>
      <c r="DP897" s="196"/>
      <c r="DQ897" s="196"/>
      <c r="DR897" s="196"/>
      <c r="DS897" s="196"/>
      <c r="DT897" s="196"/>
      <c r="DU897" s="196"/>
      <c r="DV897" s="196"/>
      <c r="DW897" s="196"/>
      <c r="DX897" s="196"/>
      <c r="DY897" s="196"/>
      <c r="DZ897" s="196"/>
      <c r="EA897" s="196"/>
      <c r="EB897" s="196"/>
      <c r="EC897" s="196"/>
      <c r="ED897" s="196"/>
      <c r="EE897" s="196"/>
      <c r="EF897" s="196"/>
      <c r="EG897" s="196"/>
      <c r="EH897" s="196"/>
      <c r="EI897" s="196"/>
      <c r="EJ897" s="196"/>
      <c r="EK897" s="196"/>
      <c r="EL897" s="196"/>
      <c r="EM897" s="196"/>
      <c r="EN897" s="196"/>
      <c r="EO897" s="196"/>
      <c r="EP897" s="196"/>
      <c r="EQ897" s="196"/>
      <c r="ER897" s="196"/>
      <c r="ES897" s="196"/>
      <c r="ET897" s="196"/>
      <c r="EU897" s="196"/>
      <c r="EV897" s="196"/>
      <c r="EW897" s="196"/>
      <c r="EX897" s="196"/>
      <c r="EY897" s="196"/>
      <c r="EZ897" s="196"/>
      <c r="FA897" s="196"/>
      <c r="FB897" s="196"/>
      <c r="FC897" s="196"/>
      <c r="FD897" s="196"/>
      <c r="FE897" s="196"/>
      <c r="FF897" s="196"/>
      <c r="FG897" s="196"/>
      <c r="FH897" s="196"/>
      <c r="FI897" s="196"/>
      <c r="FJ897" s="196"/>
      <c r="FK897" s="196"/>
      <c r="FL897" s="196"/>
      <c r="FM897" s="196"/>
      <c r="FN897" s="196"/>
      <c r="FO897" s="196"/>
      <c r="FP897" s="196"/>
      <c r="FQ897" s="196"/>
      <c r="FR897" s="196"/>
      <c r="FS897" s="196"/>
      <c r="FT897" s="196"/>
      <c r="FU897" s="196"/>
      <c r="FV897" s="196"/>
      <c r="FW897" s="196"/>
      <c r="FX897" s="196"/>
      <c r="FY897" s="196"/>
      <c r="FZ897" s="196"/>
      <c r="GA897" s="196"/>
      <c r="GB897" s="196"/>
      <c r="GC897" s="196"/>
      <c r="GD897" s="196"/>
      <c r="GE897" s="196"/>
      <c r="GF897" s="196"/>
      <c r="GG897" s="196"/>
      <c r="GH897" s="196"/>
      <c r="GI897" s="196"/>
      <c r="GJ897" s="196"/>
      <c r="GK897" s="196"/>
      <c r="GL897" s="196"/>
      <c r="GM897" s="196"/>
      <c r="GN897" s="196"/>
      <c r="GO897" s="196"/>
      <c r="GP897" s="196"/>
      <c r="GQ897" s="196"/>
      <c r="GR897" s="196"/>
      <c r="GS897" s="196"/>
      <c r="GT897" s="196"/>
      <c r="GU897" s="196"/>
      <c r="GV897" s="196"/>
      <c r="GW897" s="196"/>
      <c r="GX897" s="196"/>
      <c r="GY897" s="196"/>
      <c r="GZ897" s="196"/>
      <c r="HA897" s="196"/>
      <c r="HB897" s="196"/>
      <c r="HC897" s="196"/>
      <c r="HD897" s="196"/>
      <c r="HE897" s="196"/>
      <c r="HF897" s="196"/>
      <c r="HG897" s="196"/>
      <c r="HH897" s="196"/>
      <c r="HI897" s="196"/>
      <c r="HJ897" s="196"/>
      <c r="HK897" s="196"/>
      <c r="HL897" s="196"/>
      <c r="HM897" s="196"/>
      <c r="HN897" s="196"/>
      <c r="HO897" s="196"/>
      <c r="HP897" s="196"/>
      <c r="HQ897" s="196"/>
      <c r="HR897" s="196"/>
      <c r="HS897" s="196"/>
      <c r="HT897" s="196"/>
      <c r="HU897" s="196"/>
      <c r="HV897" s="196"/>
      <c r="HW897" s="196"/>
      <c r="HX897" s="196"/>
      <c r="HY897" s="196"/>
      <c r="HZ897" s="196"/>
      <c r="IA897" s="196"/>
      <c r="IB897" s="196"/>
      <c r="IC897" s="196"/>
      <c r="ID897" s="196"/>
      <c r="IE897" s="196"/>
      <c r="IF897" s="196"/>
      <c r="IG897" s="196"/>
      <c r="IH897" s="196"/>
      <c r="II897" s="196"/>
      <c r="IJ897" s="196"/>
      <c r="IK897" s="196"/>
      <c r="IL897" s="196"/>
      <c r="IM897" s="196"/>
      <c r="IN897" s="196"/>
      <c r="IO897" s="196"/>
      <c r="IP897" s="196"/>
      <c r="IQ897" s="196"/>
      <c r="IR897" s="196"/>
      <c r="IS897" s="196"/>
      <c r="IT897" s="196"/>
      <c r="IU897" s="196"/>
      <c r="IV897" s="196"/>
      <c r="IW897" s="196"/>
      <c r="IX897" s="196"/>
      <c r="IY897" s="196"/>
      <c r="IZ897" s="196"/>
      <c r="JA897" s="196"/>
      <c r="JB897" s="196"/>
      <c r="JC897" s="196"/>
      <c r="JD897" s="196"/>
      <c r="JE897" s="196"/>
      <c r="JF897" s="196"/>
      <c r="JG897" s="196"/>
      <c r="JH897" s="196"/>
      <c r="JI897" s="196"/>
      <c r="JJ897" s="196"/>
      <c r="JK897" s="196"/>
      <c r="JL897" s="196"/>
      <c r="JM897" s="196"/>
      <c r="JN897" s="196"/>
      <c r="JO897" s="196"/>
      <c r="JP897" s="196"/>
      <c r="JQ897" s="196"/>
      <c r="JR897" s="196"/>
      <c r="JS897" s="196"/>
      <c r="JT897" s="196"/>
      <c r="JU897" s="196"/>
      <c r="JV897" s="196"/>
      <c r="JW897" s="196"/>
      <c r="JX897" s="196"/>
      <c r="JY897" s="196"/>
      <c r="JZ897" s="196"/>
      <c r="KA897" s="196"/>
      <c r="KB897" s="196"/>
      <c r="KC897" s="196"/>
      <c r="KD897" s="196"/>
      <c r="KE897" s="196"/>
      <c r="KF897" s="196"/>
      <c r="KG897" s="196"/>
      <c r="KH897" s="196"/>
      <c r="KI897" s="196"/>
      <c r="KJ897" s="196"/>
      <c r="KK897" s="196"/>
      <c r="KL897" s="196"/>
      <c r="KM897" s="196"/>
      <c r="KN897" s="196"/>
      <c r="KO897" s="196"/>
      <c r="KP897" s="196"/>
      <c r="KQ897" s="196"/>
      <c r="KR897" s="196"/>
      <c r="KS897" s="196"/>
      <c r="KT897" s="196"/>
      <c r="KU897" s="196"/>
      <c r="KV897" s="196"/>
      <c r="KW897" s="196"/>
      <c r="KX897" s="196"/>
      <c r="KY897" s="196"/>
      <c r="KZ897" s="196"/>
      <c r="LA897" s="196"/>
      <c r="LB897" s="196"/>
      <c r="LC897" s="196"/>
      <c r="LD897" s="196"/>
      <c r="LE897" s="196"/>
      <c r="LF897" s="196"/>
      <c r="LG897" s="196"/>
      <c r="LH897" s="196"/>
      <c r="LI897" s="196"/>
      <c r="LJ897" s="196"/>
      <c r="LK897" s="196"/>
      <c r="LL897" s="196"/>
      <c r="LM897" s="196"/>
      <c r="LN897" s="196"/>
      <c r="LO897" s="196"/>
      <c r="LP897" s="196"/>
      <c r="LQ897" s="196"/>
      <c r="LR897" s="196"/>
      <c r="LS897" s="196"/>
      <c r="LT897" s="196"/>
      <c r="LU897" s="196"/>
      <c r="LV897" s="196"/>
      <c r="LW897" s="196"/>
      <c r="LX897" s="196"/>
      <c r="LY897" s="196"/>
      <c r="LZ897" s="196"/>
      <c r="MA897" s="196"/>
      <c r="MB897" s="196"/>
      <c r="MC897" s="196"/>
      <c r="MD897" s="196"/>
      <c r="ME897" s="196"/>
      <c r="MF897" s="196"/>
      <c r="MG897" s="196"/>
      <c r="MH897" s="196"/>
      <c r="MI897" s="196"/>
      <c r="MJ897" s="196"/>
      <c r="MK897" s="196"/>
      <c r="ML897" s="196"/>
      <c r="MM897" s="196"/>
      <c r="MN897" s="196"/>
      <c r="MO897" s="196"/>
      <c r="MP897" s="196"/>
      <c r="MQ897" s="196"/>
      <c r="MR897" s="196"/>
      <c r="MS897" s="196"/>
      <c r="MT897" s="196"/>
      <c r="MU897" s="196"/>
      <c r="MV897" s="196"/>
      <c r="MW897" s="196"/>
      <c r="MX897" s="196"/>
      <c r="MY897" s="196"/>
      <c r="MZ897" s="196"/>
      <c r="NA897" s="196"/>
      <c r="NB897" s="196"/>
      <c r="NC897" s="196"/>
      <c r="ND897" s="196"/>
      <c r="NE897" s="196"/>
      <c r="NF897" s="196"/>
      <c r="NG897" s="196"/>
      <c r="NH897" s="196"/>
      <c r="NI897" s="196"/>
      <c r="NJ897" s="196"/>
      <c r="NK897" s="196"/>
      <c r="NL897" s="196"/>
      <c r="NM897" s="196"/>
      <c r="NN897" s="196"/>
      <c r="NO897" s="196"/>
      <c r="NP897" s="196"/>
      <c r="NQ897" s="196"/>
      <c r="NR897" s="196"/>
      <c r="NS897" s="196"/>
      <c r="NT897" s="196"/>
      <c r="NU897" s="196"/>
      <c r="NV897" s="196"/>
      <c r="NW897" s="196"/>
      <c r="NX897" s="196"/>
      <c r="NY897" s="196"/>
      <c r="NZ897" s="196"/>
      <c r="OA897" s="196"/>
      <c r="OB897" s="196"/>
      <c r="OC897" s="196"/>
      <c r="OD897" s="196"/>
      <c r="OE897" s="196"/>
      <c r="OF897" s="196"/>
      <c r="OG897" s="196"/>
      <c r="OH897" s="196"/>
      <c r="OI897" s="196"/>
      <c r="OJ897" s="196"/>
      <c r="OK897" s="196"/>
      <c r="OL897" s="196"/>
      <c r="AFC897" s="196"/>
      <c r="AFD897" s="196"/>
      <c r="AFE897" s="196"/>
      <c r="AFF897" s="196"/>
      <c r="AFG897" s="196"/>
      <c r="AFH897" s="196"/>
      <c r="AFI897" s="196"/>
      <c r="AFJ897" s="196"/>
      <c r="AFK897" s="196"/>
      <c r="AFL897" s="196"/>
      <c r="AFM897" s="196"/>
      <c r="AFN897" s="196"/>
      <c r="AFO897" s="196"/>
      <c r="AFP897" s="196"/>
      <c r="AFQ897" s="196"/>
      <c r="AFR897" s="196"/>
      <c r="AFS897" s="196"/>
      <c r="AFT897" s="196"/>
      <c r="AFU897" s="196"/>
      <c r="AFV897" s="196"/>
      <c r="AFW897" s="196"/>
      <c r="AFX897" s="196"/>
      <c r="AFY897" s="196"/>
      <c r="AFZ897" s="196"/>
      <c r="AGA897" s="196"/>
      <c r="AGB897" s="196"/>
      <c r="AGC897" s="196"/>
      <c r="AGD897" s="196"/>
      <c r="AGE897" s="196"/>
      <c r="AGF897" s="196"/>
      <c r="AGG897" s="196"/>
      <c r="AGH897" s="196"/>
      <c r="AGI897" s="196"/>
      <c r="AGJ897" s="196"/>
      <c r="AGK897" s="196"/>
      <c r="AGL897" s="196"/>
      <c r="AGM897" s="196"/>
      <c r="AGN897" s="196"/>
      <c r="AGO897" s="196"/>
      <c r="AGP897" s="196"/>
    </row>
    <row r="898" spans="1:874" ht="15.75" customHeight="1" x14ac:dyDescent="0.25">
      <c r="A898" s="196"/>
      <c r="B898" s="196"/>
      <c r="C898" s="196"/>
      <c r="D898" s="196"/>
      <c r="E898" s="196"/>
      <c r="F898" s="196"/>
      <c r="G898" s="196"/>
      <c r="H898" s="196"/>
      <c r="I898" s="196"/>
      <c r="J898" s="196"/>
      <c r="K898" s="196"/>
      <c r="L898" s="206"/>
      <c r="M898" s="196"/>
      <c r="N898" s="196"/>
      <c r="O898" s="196"/>
      <c r="P898" s="196"/>
      <c r="Q898" s="196"/>
      <c r="R898" s="196"/>
      <c r="S898" s="196"/>
      <c r="T898" s="196"/>
      <c r="U898" s="196"/>
      <c r="V898" s="196"/>
      <c r="W898" s="196"/>
      <c r="X898" s="196"/>
      <c r="Y898" s="196"/>
      <c r="Z898" s="196"/>
      <c r="AA898" s="196"/>
      <c r="AB898" s="196"/>
      <c r="AC898" s="196"/>
      <c r="AD898" s="196"/>
      <c r="AE898" s="196"/>
      <c r="AF898" s="196"/>
      <c r="AG898" s="196"/>
      <c r="AH898" s="196"/>
      <c r="AI898" s="196"/>
      <c r="AJ898" s="196"/>
      <c r="AK898" s="196"/>
      <c r="AL898" s="196"/>
      <c r="AM898" s="196"/>
      <c r="AN898" s="196"/>
      <c r="AO898" s="196"/>
      <c r="AP898" s="196"/>
      <c r="AQ898" s="196"/>
      <c r="AR898" s="196"/>
      <c r="AS898" s="196"/>
      <c r="AT898" s="196"/>
      <c r="AU898" s="196"/>
      <c r="AV898" s="196"/>
      <c r="AW898" s="196"/>
      <c r="AX898" s="196"/>
      <c r="AY898" s="196"/>
      <c r="AZ898" s="196"/>
      <c r="BA898" s="196"/>
      <c r="BB898" s="196"/>
      <c r="BC898" s="196"/>
      <c r="BD898" s="196"/>
      <c r="BE898" s="196"/>
      <c r="BF898" s="196"/>
      <c r="BG898" s="196"/>
      <c r="BH898" s="196"/>
      <c r="BI898" s="196"/>
      <c r="BJ898" s="196"/>
      <c r="BK898" s="196"/>
      <c r="BL898" s="196"/>
      <c r="BM898" s="196"/>
      <c r="BN898" s="196"/>
      <c r="BO898" s="196"/>
      <c r="BP898" s="196"/>
      <c r="BQ898" s="196"/>
      <c r="BR898" s="196"/>
      <c r="BS898" s="196"/>
      <c r="BT898" s="196"/>
      <c r="BU898" s="196"/>
      <c r="BV898" s="196"/>
      <c r="BW898" s="196"/>
      <c r="BX898" s="196"/>
      <c r="BY898" s="196"/>
      <c r="BZ898" s="196"/>
      <c r="CA898" s="196"/>
      <c r="CB898" s="196"/>
      <c r="CC898" s="196"/>
      <c r="CD898" s="196"/>
      <c r="CE898" s="196"/>
      <c r="CF898" s="196"/>
      <c r="CG898" s="196"/>
      <c r="CH898" s="196"/>
      <c r="CI898" s="196"/>
      <c r="CJ898" s="196"/>
      <c r="CK898" s="196"/>
      <c r="CL898" s="196"/>
      <c r="CM898" s="196"/>
      <c r="CN898" s="196"/>
      <c r="CO898" s="196"/>
      <c r="CP898" s="196"/>
      <c r="CQ898" s="196"/>
      <c r="CR898" s="196"/>
      <c r="CS898" s="196"/>
      <c r="CT898" s="196"/>
      <c r="CU898" s="196"/>
      <c r="CV898" s="196"/>
      <c r="CW898" s="196"/>
      <c r="CX898" s="196"/>
      <c r="CY898" s="196"/>
      <c r="CZ898" s="196"/>
      <c r="DA898" s="196"/>
      <c r="DB898" s="196"/>
      <c r="DC898" s="196"/>
      <c r="DD898" s="196"/>
      <c r="DE898" s="196"/>
      <c r="DF898" s="196"/>
      <c r="DG898" s="196"/>
      <c r="DH898" s="196"/>
      <c r="DI898" s="196"/>
      <c r="DJ898" s="196"/>
      <c r="DK898" s="196"/>
      <c r="DL898" s="196"/>
      <c r="DM898" s="196"/>
      <c r="DN898" s="196"/>
      <c r="DO898" s="196"/>
      <c r="DP898" s="196"/>
      <c r="DQ898" s="196"/>
      <c r="DR898" s="196"/>
      <c r="DS898" s="196"/>
      <c r="DT898" s="196"/>
      <c r="DU898" s="196"/>
      <c r="DV898" s="196"/>
      <c r="DW898" s="196"/>
      <c r="DX898" s="196"/>
      <c r="DY898" s="196"/>
      <c r="DZ898" s="196"/>
      <c r="EA898" s="196"/>
      <c r="EB898" s="196"/>
      <c r="EC898" s="196"/>
      <c r="ED898" s="196"/>
      <c r="EE898" s="196"/>
      <c r="EF898" s="196"/>
      <c r="EG898" s="196"/>
      <c r="EH898" s="196"/>
      <c r="EI898" s="196"/>
      <c r="EJ898" s="196"/>
      <c r="EK898" s="196"/>
      <c r="EL898" s="196"/>
      <c r="EM898" s="196"/>
      <c r="EN898" s="196"/>
      <c r="EO898" s="196"/>
      <c r="EP898" s="196"/>
      <c r="EQ898" s="196"/>
      <c r="ER898" s="196"/>
      <c r="ES898" s="196"/>
      <c r="ET898" s="196"/>
      <c r="EU898" s="196"/>
      <c r="EV898" s="196"/>
      <c r="EW898" s="196"/>
      <c r="EX898" s="196"/>
      <c r="EY898" s="196"/>
      <c r="EZ898" s="196"/>
      <c r="FA898" s="196"/>
      <c r="FB898" s="196"/>
      <c r="FC898" s="196"/>
      <c r="FD898" s="196"/>
      <c r="FE898" s="196"/>
      <c r="FF898" s="196"/>
      <c r="FG898" s="196"/>
      <c r="FH898" s="196"/>
      <c r="FI898" s="196"/>
      <c r="FJ898" s="196"/>
      <c r="FK898" s="196"/>
      <c r="FL898" s="196"/>
      <c r="FM898" s="196"/>
      <c r="FN898" s="196"/>
      <c r="FO898" s="196"/>
      <c r="FP898" s="196"/>
      <c r="FQ898" s="196"/>
      <c r="FR898" s="196"/>
      <c r="FS898" s="196"/>
      <c r="FT898" s="196"/>
      <c r="FU898" s="196"/>
      <c r="FV898" s="196"/>
      <c r="FW898" s="196"/>
      <c r="FX898" s="196"/>
      <c r="FY898" s="196"/>
      <c r="FZ898" s="196"/>
      <c r="GA898" s="196"/>
      <c r="GB898" s="196"/>
      <c r="GC898" s="196"/>
      <c r="GD898" s="196"/>
      <c r="GE898" s="196"/>
      <c r="GF898" s="196"/>
      <c r="GG898" s="196"/>
      <c r="GH898" s="196"/>
      <c r="GI898" s="196"/>
      <c r="GJ898" s="196"/>
      <c r="GK898" s="196"/>
      <c r="GL898" s="196"/>
      <c r="GM898" s="196"/>
      <c r="GN898" s="196"/>
      <c r="GO898" s="196"/>
      <c r="GP898" s="196"/>
      <c r="GQ898" s="196"/>
      <c r="GR898" s="196"/>
      <c r="GS898" s="196"/>
      <c r="GT898" s="196"/>
      <c r="GU898" s="196"/>
      <c r="GV898" s="196"/>
      <c r="GW898" s="196"/>
      <c r="GX898" s="196"/>
      <c r="GY898" s="196"/>
      <c r="GZ898" s="196"/>
      <c r="HA898" s="196"/>
      <c r="HB898" s="196"/>
      <c r="HC898" s="196"/>
      <c r="HD898" s="196"/>
      <c r="HE898" s="196"/>
      <c r="HF898" s="196"/>
      <c r="HG898" s="196"/>
      <c r="HH898" s="196"/>
      <c r="HI898" s="196"/>
      <c r="HJ898" s="196"/>
      <c r="HK898" s="196"/>
      <c r="HL898" s="196"/>
      <c r="HM898" s="196"/>
      <c r="HN898" s="196"/>
      <c r="HO898" s="196"/>
      <c r="HP898" s="196"/>
      <c r="HQ898" s="196"/>
      <c r="HR898" s="196"/>
      <c r="HS898" s="196"/>
      <c r="HT898" s="196"/>
      <c r="HU898" s="196"/>
      <c r="HV898" s="196"/>
      <c r="HW898" s="196"/>
      <c r="HX898" s="196"/>
      <c r="HY898" s="196"/>
      <c r="HZ898" s="196"/>
      <c r="IA898" s="196"/>
      <c r="IB898" s="196"/>
      <c r="IC898" s="196"/>
      <c r="ID898" s="196"/>
      <c r="IE898" s="196"/>
      <c r="IF898" s="196"/>
      <c r="IG898" s="196"/>
      <c r="IH898" s="196"/>
      <c r="II898" s="196"/>
      <c r="IJ898" s="196"/>
      <c r="IK898" s="196"/>
      <c r="IL898" s="196"/>
      <c r="IM898" s="196"/>
      <c r="IN898" s="196"/>
      <c r="IO898" s="196"/>
      <c r="IP898" s="196"/>
      <c r="IQ898" s="196"/>
      <c r="IR898" s="196"/>
      <c r="IS898" s="196"/>
      <c r="IT898" s="196"/>
      <c r="IU898" s="196"/>
      <c r="IV898" s="196"/>
      <c r="IW898" s="196"/>
      <c r="IX898" s="196"/>
      <c r="IY898" s="196"/>
      <c r="IZ898" s="196"/>
      <c r="JA898" s="196"/>
      <c r="JB898" s="196"/>
      <c r="JC898" s="196"/>
      <c r="JD898" s="196"/>
      <c r="JE898" s="196"/>
      <c r="JF898" s="196"/>
      <c r="JG898" s="196"/>
      <c r="JH898" s="196"/>
      <c r="JI898" s="196"/>
      <c r="JJ898" s="196"/>
      <c r="JK898" s="196"/>
      <c r="JL898" s="196"/>
      <c r="JM898" s="196"/>
      <c r="JN898" s="196"/>
      <c r="JO898" s="196"/>
      <c r="JP898" s="196"/>
      <c r="JQ898" s="196"/>
      <c r="JR898" s="196"/>
      <c r="JS898" s="196"/>
      <c r="JT898" s="196"/>
      <c r="JU898" s="196"/>
      <c r="JV898" s="196"/>
      <c r="JW898" s="196"/>
      <c r="JX898" s="196"/>
      <c r="JY898" s="196"/>
      <c r="JZ898" s="196"/>
      <c r="KA898" s="196"/>
      <c r="KB898" s="196"/>
      <c r="KC898" s="196"/>
      <c r="KD898" s="196"/>
      <c r="KE898" s="196"/>
      <c r="KF898" s="196"/>
      <c r="KG898" s="196"/>
      <c r="KH898" s="196"/>
      <c r="KI898" s="196"/>
      <c r="KJ898" s="196"/>
      <c r="KK898" s="196"/>
      <c r="KL898" s="196"/>
      <c r="KM898" s="196"/>
      <c r="KN898" s="196"/>
      <c r="KO898" s="196"/>
      <c r="KP898" s="196"/>
      <c r="KQ898" s="196"/>
      <c r="KR898" s="196"/>
      <c r="KS898" s="196"/>
      <c r="KT898" s="196"/>
      <c r="KU898" s="196"/>
      <c r="KV898" s="196"/>
      <c r="KW898" s="196"/>
      <c r="KX898" s="196"/>
      <c r="KY898" s="196"/>
      <c r="KZ898" s="196"/>
      <c r="LA898" s="196"/>
      <c r="LB898" s="196"/>
      <c r="LC898" s="196"/>
      <c r="LD898" s="196"/>
      <c r="LE898" s="196"/>
      <c r="LF898" s="196"/>
      <c r="LG898" s="196"/>
      <c r="LH898" s="196"/>
      <c r="LI898" s="196"/>
      <c r="LJ898" s="196"/>
      <c r="LK898" s="196"/>
      <c r="LL898" s="196"/>
      <c r="LM898" s="196"/>
      <c r="LN898" s="196"/>
      <c r="LO898" s="196"/>
      <c r="LP898" s="196"/>
      <c r="LQ898" s="196"/>
      <c r="LR898" s="196"/>
      <c r="LS898" s="196"/>
      <c r="LT898" s="196"/>
      <c r="LU898" s="196"/>
      <c r="LV898" s="196"/>
      <c r="LW898" s="196"/>
      <c r="LX898" s="196"/>
      <c r="LY898" s="196"/>
      <c r="LZ898" s="196"/>
      <c r="MA898" s="196"/>
      <c r="MB898" s="196"/>
      <c r="MC898" s="196"/>
      <c r="MD898" s="196"/>
      <c r="ME898" s="196"/>
      <c r="MF898" s="196"/>
      <c r="MG898" s="196"/>
      <c r="MH898" s="196"/>
      <c r="MI898" s="196"/>
      <c r="MJ898" s="196"/>
      <c r="MK898" s="196"/>
      <c r="ML898" s="196"/>
      <c r="MM898" s="196"/>
      <c r="MN898" s="196"/>
      <c r="MO898" s="196"/>
      <c r="MP898" s="196"/>
      <c r="MQ898" s="196"/>
      <c r="MR898" s="196"/>
      <c r="MS898" s="196"/>
      <c r="MT898" s="196"/>
      <c r="MU898" s="196"/>
      <c r="MV898" s="196"/>
      <c r="MW898" s="196"/>
      <c r="MX898" s="196"/>
      <c r="MY898" s="196"/>
      <c r="MZ898" s="196"/>
      <c r="NA898" s="196"/>
      <c r="NB898" s="196"/>
      <c r="NC898" s="196"/>
      <c r="ND898" s="196"/>
      <c r="NE898" s="196"/>
      <c r="NF898" s="196"/>
      <c r="NG898" s="196"/>
      <c r="NH898" s="196"/>
      <c r="NI898" s="196"/>
      <c r="NJ898" s="196"/>
      <c r="NK898" s="196"/>
      <c r="NL898" s="196"/>
      <c r="NM898" s="196"/>
      <c r="NN898" s="196"/>
      <c r="NO898" s="196"/>
      <c r="NP898" s="196"/>
      <c r="NQ898" s="196"/>
      <c r="NR898" s="196"/>
      <c r="NS898" s="196"/>
      <c r="NT898" s="196"/>
      <c r="NU898" s="196"/>
      <c r="NV898" s="196"/>
      <c r="NW898" s="196"/>
      <c r="NX898" s="196"/>
      <c r="NY898" s="196"/>
      <c r="NZ898" s="196"/>
      <c r="OA898" s="196"/>
      <c r="OB898" s="196"/>
      <c r="OC898" s="196"/>
      <c r="OD898" s="196"/>
      <c r="OE898" s="196"/>
      <c r="OF898" s="196"/>
      <c r="OG898" s="196"/>
      <c r="OH898" s="196"/>
      <c r="OI898" s="196"/>
      <c r="OJ898" s="196"/>
      <c r="OK898" s="196"/>
      <c r="OL898" s="196"/>
      <c r="AFC898" s="196"/>
      <c r="AFD898" s="196"/>
      <c r="AFE898" s="196"/>
      <c r="AFF898" s="196"/>
      <c r="AFG898" s="196"/>
      <c r="AFH898" s="196"/>
      <c r="AFI898" s="196"/>
      <c r="AFJ898" s="196"/>
      <c r="AFK898" s="196"/>
      <c r="AFL898" s="196"/>
      <c r="AFM898" s="196"/>
      <c r="AFN898" s="196"/>
      <c r="AFO898" s="196"/>
      <c r="AFP898" s="196"/>
      <c r="AFQ898" s="196"/>
      <c r="AFR898" s="196"/>
      <c r="AFS898" s="196"/>
      <c r="AFT898" s="196"/>
      <c r="AFU898" s="196"/>
      <c r="AFV898" s="196"/>
      <c r="AFW898" s="196"/>
      <c r="AFX898" s="196"/>
      <c r="AFY898" s="196"/>
      <c r="AFZ898" s="196"/>
      <c r="AGA898" s="196"/>
      <c r="AGB898" s="196"/>
      <c r="AGC898" s="196"/>
      <c r="AGD898" s="196"/>
      <c r="AGE898" s="196"/>
      <c r="AGF898" s="196"/>
      <c r="AGG898" s="196"/>
      <c r="AGH898" s="196"/>
      <c r="AGI898" s="196"/>
      <c r="AGJ898" s="196"/>
      <c r="AGK898" s="196"/>
      <c r="AGL898" s="196"/>
      <c r="AGM898" s="196"/>
      <c r="AGN898" s="196"/>
      <c r="AGO898" s="196"/>
      <c r="AGP898" s="196"/>
    </row>
    <row r="899" spans="1:874" ht="15.75" customHeight="1" x14ac:dyDescent="0.25">
      <c r="A899" s="196"/>
      <c r="B899" s="196"/>
      <c r="C899" s="196"/>
      <c r="D899" s="196"/>
      <c r="E899" s="196"/>
      <c r="F899" s="196"/>
      <c r="G899" s="196"/>
      <c r="H899" s="196"/>
      <c r="I899" s="196"/>
      <c r="J899" s="196"/>
      <c r="K899" s="196"/>
      <c r="L899" s="206"/>
      <c r="M899" s="196"/>
      <c r="N899" s="196"/>
      <c r="O899" s="196"/>
      <c r="P899" s="196"/>
      <c r="Q899" s="196"/>
      <c r="R899" s="196"/>
      <c r="S899" s="196"/>
      <c r="T899" s="196"/>
      <c r="U899" s="196"/>
      <c r="V899" s="196"/>
      <c r="W899" s="196"/>
      <c r="X899" s="196"/>
      <c r="Y899" s="196"/>
      <c r="Z899" s="196"/>
      <c r="AA899" s="196"/>
      <c r="AB899" s="196"/>
      <c r="AC899" s="196"/>
      <c r="AD899" s="196"/>
      <c r="AE899" s="196"/>
      <c r="AF899" s="196"/>
      <c r="AG899" s="196"/>
      <c r="AH899" s="196"/>
      <c r="AI899" s="196"/>
      <c r="AJ899" s="196"/>
      <c r="AK899" s="196"/>
      <c r="AL899" s="196"/>
      <c r="AM899" s="196"/>
      <c r="AN899" s="196"/>
      <c r="AO899" s="196"/>
      <c r="AP899" s="196"/>
      <c r="AQ899" s="196"/>
      <c r="AR899" s="196"/>
      <c r="AS899" s="196"/>
      <c r="AT899" s="196"/>
      <c r="AU899" s="196"/>
      <c r="AV899" s="196"/>
      <c r="AW899" s="196"/>
      <c r="AX899" s="196"/>
      <c r="AY899" s="196"/>
      <c r="AZ899" s="196"/>
      <c r="BA899" s="196"/>
      <c r="BB899" s="196"/>
      <c r="BC899" s="196"/>
      <c r="BD899" s="196"/>
      <c r="BE899" s="196"/>
      <c r="BF899" s="196"/>
      <c r="BG899" s="196"/>
      <c r="BH899" s="196"/>
      <c r="BI899" s="196"/>
      <c r="BJ899" s="196"/>
      <c r="BK899" s="196"/>
      <c r="BL899" s="196"/>
      <c r="BM899" s="196"/>
      <c r="BN899" s="196"/>
      <c r="BO899" s="196"/>
      <c r="BP899" s="196"/>
      <c r="BQ899" s="196"/>
      <c r="BR899" s="196"/>
      <c r="BS899" s="196"/>
      <c r="BT899" s="196"/>
      <c r="BU899" s="196"/>
      <c r="BV899" s="196"/>
      <c r="BW899" s="196"/>
      <c r="BX899" s="196"/>
      <c r="BY899" s="196"/>
      <c r="BZ899" s="196"/>
      <c r="CA899" s="196"/>
      <c r="CB899" s="196"/>
      <c r="CC899" s="196"/>
      <c r="CD899" s="196"/>
      <c r="CE899" s="196"/>
      <c r="CF899" s="196"/>
      <c r="CG899" s="196"/>
      <c r="CH899" s="196"/>
      <c r="CI899" s="196"/>
      <c r="CJ899" s="196"/>
      <c r="CK899" s="196"/>
      <c r="CL899" s="196"/>
      <c r="CM899" s="196"/>
      <c r="CN899" s="196"/>
      <c r="CO899" s="196"/>
      <c r="CP899" s="196"/>
      <c r="CQ899" s="196"/>
      <c r="CR899" s="196"/>
      <c r="CS899" s="196"/>
      <c r="CT899" s="196"/>
      <c r="CU899" s="196"/>
      <c r="CV899" s="196"/>
      <c r="CW899" s="196"/>
      <c r="CX899" s="196"/>
      <c r="CY899" s="196"/>
      <c r="CZ899" s="196"/>
      <c r="DA899" s="196"/>
      <c r="DB899" s="196"/>
      <c r="DC899" s="196"/>
      <c r="DD899" s="196"/>
      <c r="DE899" s="196"/>
      <c r="DF899" s="196"/>
      <c r="DG899" s="196"/>
      <c r="DH899" s="196"/>
      <c r="DI899" s="196"/>
      <c r="DJ899" s="196"/>
      <c r="DK899" s="196"/>
      <c r="DL899" s="196"/>
      <c r="DM899" s="196"/>
      <c r="DN899" s="196"/>
      <c r="DO899" s="196"/>
      <c r="DP899" s="196"/>
      <c r="DQ899" s="196"/>
      <c r="DR899" s="196"/>
      <c r="DS899" s="196"/>
      <c r="DT899" s="196"/>
      <c r="DU899" s="196"/>
      <c r="DV899" s="196"/>
      <c r="DW899" s="196"/>
      <c r="DX899" s="196"/>
      <c r="DY899" s="196"/>
      <c r="DZ899" s="196"/>
      <c r="EA899" s="196"/>
      <c r="EB899" s="196"/>
      <c r="EC899" s="196"/>
      <c r="ED899" s="196"/>
      <c r="EE899" s="196"/>
      <c r="EF899" s="196"/>
      <c r="EG899" s="196"/>
      <c r="EH899" s="196"/>
      <c r="EI899" s="196"/>
      <c r="EJ899" s="196"/>
      <c r="EK899" s="196"/>
      <c r="EL899" s="196"/>
      <c r="EM899" s="196"/>
      <c r="EN899" s="196"/>
      <c r="EO899" s="196"/>
      <c r="EP899" s="196"/>
      <c r="EQ899" s="196"/>
      <c r="ER899" s="196"/>
      <c r="ES899" s="196"/>
      <c r="ET899" s="196"/>
      <c r="EU899" s="196"/>
      <c r="EV899" s="196"/>
      <c r="EW899" s="196"/>
      <c r="EX899" s="196"/>
      <c r="EY899" s="196"/>
      <c r="EZ899" s="196"/>
      <c r="FA899" s="196"/>
      <c r="FB899" s="196"/>
      <c r="FC899" s="196"/>
      <c r="FD899" s="196"/>
      <c r="FE899" s="196"/>
      <c r="FF899" s="196"/>
      <c r="FG899" s="196"/>
      <c r="FH899" s="196"/>
      <c r="FI899" s="196"/>
      <c r="FJ899" s="196"/>
      <c r="FK899" s="196"/>
      <c r="FL899" s="196"/>
      <c r="FM899" s="196"/>
      <c r="FN899" s="196"/>
      <c r="FO899" s="196"/>
      <c r="FP899" s="196"/>
      <c r="FQ899" s="196"/>
      <c r="FR899" s="196"/>
      <c r="FS899" s="196"/>
      <c r="FT899" s="196"/>
      <c r="FU899" s="196"/>
      <c r="FV899" s="196"/>
      <c r="FW899" s="196"/>
      <c r="FX899" s="196"/>
      <c r="FY899" s="196"/>
      <c r="FZ899" s="196"/>
      <c r="GA899" s="196"/>
      <c r="GB899" s="196"/>
      <c r="GC899" s="196"/>
      <c r="GD899" s="196"/>
      <c r="GE899" s="196"/>
      <c r="GF899" s="196"/>
      <c r="GG899" s="196"/>
      <c r="GH899" s="196"/>
      <c r="GI899" s="196"/>
      <c r="GJ899" s="196"/>
      <c r="GK899" s="196"/>
      <c r="GL899" s="196"/>
      <c r="GM899" s="196"/>
      <c r="GN899" s="196"/>
      <c r="GO899" s="196"/>
      <c r="GP899" s="196"/>
      <c r="GQ899" s="196"/>
      <c r="GR899" s="196"/>
      <c r="GS899" s="196"/>
      <c r="GT899" s="196"/>
      <c r="GU899" s="196"/>
      <c r="GV899" s="196"/>
      <c r="GW899" s="196"/>
      <c r="GX899" s="196"/>
      <c r="GY899" s="196"/>
      <c r="GZ899" s="196"/>
      <c r="HA899" s="196"/>
      <c r="HB899" s="196"/>
      <c r="HC899" s="196"/>
      <c r="HD899" s="196"/>
      <c r="HE899" s="196"/>
      <c r="HF899" s="196"/>
      <c r="HG899" s="196"/>
      <c r="HH899" s="196"/>
      <c r="HI899" s="196"/>
      <c r="HJ899" s="196"/>
      <c r="HK899" s="196"/>
      <c r="HL899" s="196"/>
      <c r="HM899" s="196"/>
      <c r="HN899" s="196"/>
      <c r="HO899" s="196"/>
      <c r="HP899" s="196"/>
      <c r="HQ899" s="196"/>
      <c r="HR899" s="196"/>
      <c r="HS899" s="196"/>
      <c r="HT899" s="196"/>
      <c r="HU899" s="196"/>
      <c r="HV899" s="196"/>
      <c r="HW899" s="196"/>
      <c r="HX899" s="196"/>
      <c r="HY899" s="196"/>
      <c r="HZ899" s="196"/>
      <c r="IA899" s="196"/>
      <c r="IB899" s="196"/>
      <c r="IC899" s="196"/>
      <c r="ID899" s="196"/>
      <c r="IE899" s="196"/>
      <c r="IF899" s="196"/>
      <c r="IG899" s="196"/>
      <c r="IH899" s="196"/>
      <c r="II899" s="196"/>
      <c r="IJ899" s="196"/>
      <c r="IK899" s="196"/>
      <c r="IL899" s="196"/>
      <c r="IM899" s="196"/>
      <c r="IN899" s="196"/>
      <c r="IO899" s="196"/>
      <c r="IP899" s="196"/>
      <c r="IQ899" s="196"/>
      <c r="IR899" s="196"/>
      <c r="IS899" s="196"/>
      <c r="IT899" s="196"/>
      <c r="IU899" s="196"/>
      <c r="IV899" s="196"/>
      <c r="IW899" s="196"/>
      <c r="IX899" s="196"/>
      <c r="IY899" s="196"/>
      <c r="IZ899" s="196"/>
      <c r="JA899" s="196"/>
      <c r="JB899" s="196"/>
      <c r="JC899" s="196"/>
      <c r="JD899" s="196"/>
      <c r="JE899" s="196"/>
      <c r="JF899" s="196"/>
      <c r="JG899" s="196"/>
      <c r="JH899" s="196"/>
      <c r="JI899" s="196"/>
      <c r="JJ899" s="196"/>
      <c r="JK899" s="196"/>
      <c r="JL899" s="196"/>
      <c r="JM899" s="196"/>
      <c r="JN899" s="196"/>
      <c r="JO899" s="196"/>
      <c r="JP899" s="196"/>
      <c r="JQ899" s="196"/>
      <c r="JR899" s="196"/>
      <c r="JS899" s="196"/>
      <c r="JT899" s="196"/>
      <c r="JU899" s="196"/>
      <c r="JV899" s="196"/>
      <c r="JW899" s="196"/>
      <c r="JX899" s="196"/>
      <c r="JY899" s="196"/>
      <c r="JZ899" s="196"/>
      <c r="KA899" s="196"/>
      <c r="KB899" s="196"/>
      <c r="KC899" s="196"/>
      <c r="KD899" s="196"/>
      <c r="KE899" s="196"/>
      <c r="KF899" s="196"/>
      <c r="KG899" s="196"/>
      <c r="KH899" s="196"/>
      <c r="KI899" s="196"/>
      <c r="KJ899" s="196"/>
      <c r="KK899" s="196"/>
      <c r="KL899" s="196"/>
      <c r="KM899" s="196"/>
      <c r="KN899" s="196"/>
      <c r="KO899" s="196"/>
      <c r="KP899" s="196"/>
      <c r="KQ899" s="196"/>
      <c r="KR899" s="196"/>
      <c r="KS899" s="196"/>
      <c r="KT899" s="196"/>
      <c r="KU899" s="196"/>
      <c r="KV899" s="196"/>
      <c r="KW899" s="196"/>
      <c r="KX899" s="196"/>
      <c r="KY899" s="196"/>
      <c r="KZ899" s="196"/>
      <c r="LA899" s="196"/>
      <c r="LB899" s="196"/>
      <c r="LC899" s="196"/>
      <c r="LD899" s="196"/>
      <c r="LE899" s="196"/>
      <c r="LF899" s="196"/>
      <c r="LG899" s="196"/>
      <c r="LH899" s="196"/>
      <c r="LI899" s="196"/>
      <c r="LJ899" s="196"/>
      <c r="LK899" s="196"/>
      <c r="LL899" s="196"/>
      <c r="LM899" s="196"/>
      <c r="LN899" s="196"/>
      <c r="LO899" s="196"/>
      <c r="LP899" s="196"/>
      <c r="LQ899" s="196"/>
      <c r="LR899" s="196"/>
      <c r="LS899" s="196"/>
      <c r="LT899" s="196"/>
      <c r="LU899" s="196"/>
      <c r="LV899" s="196"/>
      <c r="LW899" s="196"/>
      <c r="LX899" s="196"/>
      <c r="LY899" s="196"/>
      <c r="LZ899" s="196"/>
      <c r="MA899" s="196"/>
      <c r="MB899" s="196"/>
      <c r="MC899" s="196"/>
      <c r="MD899" s="196"/>
      <c r="ME899" s="196"/>
      <c r="MF899" s="196"/>
      <c r="MG899" s="196"/>
      <c r="MH899" s="196"/>
      <c r="MI899" s="196"/>
      <c r="MJ899" s="196"/>
      <c r="MK899" s="196"/>
      <c r="ML899" s="196"/>
      <c r="MM899" s="196"/>
      <c r="MN899" s="196"/>
      <c r="MO899" s="196"/>
      <c r="MP899" s="196"/>
      <c r="MQ899" s="196"/>
      <c r="MR899" s="196"/>
      <c r="MS899" s="196"/>
      <c r="MT899" s="196"/>
      <c r="MU899" s="196"/>
      <c r="MV899" s="196"/>
      <c r="MW899" s="196"/>
      <c r="MX899" s="196"/>
      <c r="MY899" s="196"/>
      <c r="MZ899" s="196"/>
      <c r="NA899" s="196"/>
      <c r="NB899" s="196"/>
      <c r="NC899" s="196"/>
      <c r="ND899" s="196"/>
      <c r="NE899" s="196"/>
      <c r="NF899" s="196"/>
      <c r="NG899" s="196"/>
      <c r="NH899" s="196"/>
      <c r="NI899" s="196"/>
      <c r="NJ899" s="196"/>
      <c r="NK899" s="196"/>
      <c r="NL899" s="196"/>
      <c r="NM899" s="196"/>
      <c r="NN899" s="196"/>
      <c r="NO899" s="196"/>
      <c r="NP899" s="196"/>
      <c r="NQ899" s="196"/>
      <c r="NR899" s="196"/>
      <c r="NS899" s="196"/>
      <c r="NT899" s="196"/>
      <c r="NU899" s="196"/>
      <c r="NV899" s="196"/>
      <c r="NW899" s="196"/>
      <c r="NX899" s="196"/>
      <c r="NY899" s="196"/>
      <c r="NZ899" s="196"/>
      <c r="OA899" s="196"/>
      <c r="OB899" s="196"/>
      <c r="OC899" s="196"/>
      <c r="OD899" s="196"/>
      <c r="OE899" s="196"/>
      <c r="OF899" s="196"/>
      <c r="OG899" s="196"/>
      <c r="OH899" s="196"/>
      <c r="OI899" s="196"/>
      <c r="OJ899" s="196"/>
      <c r="OK899" s="196"/>
      <c r="OL899" s="196"/>
      <c r="AFC899" s="196"/>
      <c r="AFD899" s="196"/>
      <c r="AFE899" s="196"/>
      <c r="AFF899" s="196"/>
      <c r="AFG899" s="196"/>
      <c r="AFH899" s="196"/>
      <c r="AFI899" s="196"/>
      <c r="AFJ899" s="196"/>
      <c r="AFK899" s="196"/>
      <c r="AFL899" s="196"/>
      <c r="AFM899" s="196"/>
      <c r="AFN899" s="196"/>
      <c r="AFO899" s="196"/>
      <c r="AFP899" s="196"/>
      <c r="AFQ899" s="196"/>
      <c r="AFR899" s="196"/>
      <c r="AFS899" s="196"/>
      <c r="AFT899" s="196"/>
      <c r="AFU899" s="196"/>
      <c r="AFV899" s="196"/>
      <c r="AFW899" s="196"/>
      <c r="AFX899" s="196"/>
      <c r="AFY899" s="196"/>
      <c r="AFZ899" s="196"/>
      <c r="AGA899" s="196"/>
      <c r="AGB899" s="196"/>
      <c r="AGC899" s="196"/>
      <c r="AGD899" s="196"/>
      <c r="AGE899" s="196"/>
      <c r="AGF899" s="196"/>
      <c r="AGG899" s="196"/>
      <c r="AGH899" s="196"/>
      <c r="AGI899" s="196"/>
      <c r="AGJ899" s="196"/>
      <c r="AGK899" s="196"/>
      <c r="AGL899" s="196"/>
      <c r="AGM899" s="196"/>
      <c r="AGN899" s="196"/>
      <c r="AGO899" s="196"/>
      <c r="AGP899" s="196"/>
    </row>
    <row r="900" spans="1:874" ht="15.75" customHeight="1" x14ac:dyDescent="0.25">
      <c r="A900" s="196"/>
      <c r="B900" s="196"/>
      <c r="C900" s="196"/>
      <c r="D900" s="196"/>
      <c r="E900" s="196"/>
      <c r="F900" s="196"/>
      <c r="G900" s="196"/>
      <c r="H900" s="196"/>
      <c r="I900" s="196"/>
      <c r="J900" s="196"/>
      <c r="K900" s="196"/>
      <c r="L900" s="206"/>
      <c r="M900" s="196"/>
      <c r="N900" s="196"/>
      <c r="O900" s="196"/>
      <c r="P900" s="196"/>
      <c r="Q900" s="196"/>
      <c r="R900" s="196"/>
      <c r="S900" s="196"/>
      <c r="T900" s="196"/>
      <c r="U900" s="196"/>
      <c r="V900" s="196"/>
      <c r="W900" s="196"/>
      <c r="X900" s="196"/>
      <c r="Y900" s="196"/>
      <c r="Z900" s="196"/>
      <c r="AA900" s="196"/>
      <c r="AB900" s="196"/>
      <c r="AC900" s="196"/>
      <c r="AD900" s="196"/>
      <c r="AE900" s="196"/>
      <c r="AF900" s="196"/>
      <c r="AG900" s="196"/>
      <c r="AH900" s="196"/>
      <c r="AI900" s="196"/>
      <c r="AJ900" s="196"/>
      <c r="AK900" s="196"/>
      <c r="AL900" s="196"/>
      <c r="AM900" s="196"/>
      <c r="AN900" s="196"/>
      <c r="AO900" s="196"/>
      <c r="AP900" s="196"/>
      <c r="AQ900" s="196"/>
      <c r="AR900" s="196"/>
      <c r="AS900" s="196"/>
      <c r="AT900" s="196"/>
      <c r="AU900" s="196"/>
      <c r="AV900" s="196"/>
      <c r="AW900" s="196"/>
      <c r="AX900" s="196"/>
      <c r="AY900" s="196"/>
      <c r="AZ900" s="196"/>
      <c r="BA900" s="196"/>
      <c r="BB900" s="196"/>
      <c r="BC900" s="196"/>
      <c r="BD900" s="196"/>
      <c r="BE900" s="196"/>
      <c r="BF900" s="196"/>
      <c r="BG900" s="196"/>
      <c r="BH900" s="196"/>
      <c r="BI900" s="196"/>
      <c r="BJ900" s="196"/>
      <c r="BK900" s="196"/>
      <c r="BL900" s="196"/>
      <c r="BM900" s="196"/>
      <c r="BN900" s="196"/>
      <c r="BO900" s="196"/>
      <c r="BP900" s="196"/>
      <c r="BQ900" s="196"/>
      <c r="BR900" s="196"/>
      <c r="BS900" s="196"/>
      <c r="BT900" s="196"/>
      <c r="BU900" s="196"/>
      <c r="BV900" s="196"/>
      <c r="BW900" s="196"/>
      <c r="BX900" s="196"/>
      <c r="BY900" s="196"/>
      <c r="BZ900" s="196"/>
      <c r="CA900" s="196"/>
      <c r="CB900" s="196"/>
      <c r="CC900" s="196"/>
      <c r="CD900" s="196"/>
      <c r="CE900" s="196"/>
      <c r="CF900" s="196"/>
      <c r="CG900" s="196"/>
      <c r="CH900" s="196"/>
      <c r="CI900" s="196"/>
      <c r="CJ900" s="196"/>
      <c r="CK900" s="196"/>
      <c r="CL900" s="196"/>
      <c r="CM900" s="196"/>
      <c r="CN900" s="196"/>
      <c r="CO900" s="196"/>
      <c r="CP900" s="196"/>
      <c r="CQ900" s="196"/>
      <c r="CR900" s="196"/>
      <c r="CS900" s="196"/>
      <c r="CT900" s="196"/>
      <c r="CU900" s="196"/>
      <c r="CV900" s="196"/>
      <c r="CW900" s="196"/>
      <c r="CX900" s="196"/>
      <c r="CY900" s="196"/>
      <c r="CZ900" s="196"/>
      <c r="DA900" s="196"/>
      <c r="DB900" s="196"/>
      <c r="DC900" s="196"/>
      <c r="DD900" s="196"/>
      <c r="DE900" s="196"/>
      <c r="DF900" s="196"/>
      <c r="DG900" s="196"/>
      <c r="DH900" s="196"/>
      <c r="DI900" s="196"/>
      <c r="DJ900" s="196"/>
      <c r="DK900" s="196"/>
      <c r="DL900" s="196"/>
      <c r="DM900" s="196"/>
      <c r="DN900" s="196"/>
      <c r="DO900" s="196"/>
      <c r="DP900" s="196"/>
      <c r="DQ900" s="196"/>
      <c r="DR900" s="196"/>
      <c r="DS900" s="196"/>
      <c r="DT900" s="196"/>
      <c r="DU900" s="196"/>
      <c r="DV900" s="196"/>
      <c r="DW900" s="196"/>
      <c r="DX900" s="196"/>
      <c r="DY900" s="196"/>
      <c r="DZ900" s="196"/>
      <c r="EA900" s="196"/>
      <c r="EB900" s="196"/>
      <c r="EC900" s="196"/>
      <c r="ED900" s="196"/>
      <c r="EE900" s="196"/>
      <c r="EF900" s="196"/>
      <c r="EG900" s="196"/>
      <c r="EH900" s="196"/>
      <c r="EI900" s="196"/>
      <c r="EJ900" s="196"/>
      <c r="EK900" s="196"/>
      <c r="EL900" s="196"/>
      <c r="EM900" s="196"/>
      <c r="EN900" s="196"/>
      <c r="EO900" s="196"/>
      <c r="EP900" s="196"/>
      <c r="EQ900" s="196"/>
      <c r="ER900" s="196"/>
      <c r="ES900" s="196"/>
      <c r="ET900" s="196"/>
      <c r="EU900" s="196"/>
      <c r="EV900" s="196"/>
      <c r="EW900" s="196"/>
      <c r="EX900" s="196"/>
      <c r="EY900" s="196"/>
      <c r="EZ900" s="196"/>
      <c r="FA900" s="196"/>
      <c r="FB900" s="196"/>
      <c r="FC900" s="196"/>
      <c r="FD900" s="196"/>
      <c r="FE900" s="196"/>
      <c r="FF900" s="196"/>
      <c r="FG900" s="196"/>
      <c r="FH900" s="196"/>
      <c r="FI900" s="196"/>
      <c r="FJ900" s="196"/>
      <c r="FK900" s="196"/>
      <c r="FL900" s="196"/>
      <c r="FM900" s="196"/>
      <c r="FN900" s="196"/>
      <c r="FO900" s="196"/>
      <c r="FP900" s="196"/>
      <c r="FQ900" s="196"/>
      <c r="FR900" s="196"/>
      <c r="FS900" s="196"/>
      <c r="FT900" s="196"/>
      <c r="FU900" s="196"/>
      <c r="FV900" s="196"/>
      <c r="FW900" s="196"/>
      <c r="FX900" s="196"/>
      <c r="FY900" s="196"/>
      <c r="FZ900" s="196"/>
      <c r="GA900" s="196"/>
      <c r="GB900" s="196"/>
      <c r="GC900" s="196"/>
      <c r="GD900" s="196"/>
      <c r="GE900" s="196"/>
      <c r="GF900" s="196"/>
      <c r="GG900" s="196"/>
      <c r="GH900" s="196"/>
      <c r="GI900" s="196"/>
      <c r="GJ900" s="196"/>
      <c r="GK900" s="196"/>
      <c r="GL900" s="196"/>
      <c r="GM900" s="196"/>
      <c r="GN900" s="196"/>
      <c r="GO900" s="196"/>
      <c r="GP900" s="196"/>
      <c r="GQ900" s="196"/>
      <c r="GR900" s="196"/>
      <c r="GS900" s="196"/>
      <c r="GT900" s="196"/>
      <c r="GU900" s="196"/>
      <c r="GV900" s="196"/>
      <c r="GW900" s="196"/>
      <c r="GX900" s="196"/>
      <c r="GY900" s="196"/>
      <c r="GZ900" s="196"/>
      <c r="HA900" s="196"/>
      <c r="HB900" s="196"/>
      <c r="HC900" s="196"/>
      <c r="HD900" s="196"/>
      <c r="HE900" s="196"/>
      <c r="HF900" s="196"/>
      <c r="HG900" s="196"/>
      <c r="HH900" s="196"/>
      <c r="HI900" s="196"/>
      <c r="HJ900" s="196"/>
      <c r="HK900" s="196"/>
      <c r="HL900" s="196"/>
      <c r="HM900" s="196"/>
      <c r="HN900" s="196"/>
      <c r="HO900" s="196"/>
      <c r="HP900" s="196"/>
      <c r="HQ900" s="196"/>
      <c r="HR900" s="196"/>
      <c r="HS900" s="196"/>
      <c r="HT900" s="196"/>
      <c r="HU900" s="196"/>
      <c r="HV900" s="196"/>
      <c r="HW900" s="196"/>
      <c r="HX900" s="196"/>
      <c r="HY900" s="196"/>
      <c r="HZ900" s="196"/>
      <c r="IA900" s="196"/>
      <c r="IB900" s="196"/>
      <c r="IC900" s="196"/>
      <c r="ID900" s="196"/>
      <c r="IE900" s="196"/>
      <c r="IF900" s="196"/>
      <c r="IG900" s="196"/>
      <c r="IH900" s="196"/>
      <c r="II900" s="196"/>
      <c r="IJ900" s="196"/>
      <c r="IK900" s="196"/>
      <c r="IL900" s="196"/>
      <c r="IM900" s="196"/>
      <c r="IN900" s="196"/>
      <c r="IO900" s="196"/>
      <c r="IP900" s="196"/>
      <c r="IQ900" s="196"/>
      <c r="IR900" s="196"/>
      <c r="IS900" s="196"/>
      <c r="IT900" s="196"/>
      <c r="IU900" s="196"/>
      <c r="IV900" s="196"/>
      <c r="IW900" s="196"/>
      <c r="IX900" s="196"/>
      <c r="IY900" s="196"/>
      <c r="IZ900" s="196"/>
      <c r="JA900" s="196"/>
      <c r="JB900" s="196"/>
      <c r="JC900" s="196"/>
      <c r="JD900" s="196"/>
      <c r="JE900" s="196"/>
      <c r="JF900" s="196"/>
      <c r="JG900" s="196"/>
      <c r="JH900" s="196"/>
      <c r="JI900" s="196"/>
      <c r="JJ900" s="196"/>
      <c r="JK900" s="196"/>
      <c r="JL900" s="196"/>
      <c r="JM900" s="196"/>
      <c r="JN900" s="196"/>
      <c r="JO900" s="196"/>
      <c r="JP900" s="196"/>
      <c r="JQ900" s="196"/>
      <c r="JR900" s="196"/>
      <c r="JS900" s="196"/>
      <c r="JT900" s="196"/>
      <c r="JU900" s="196"/>
      <c r="JV900" s="196"/>
      <c r="JW900" s="196"/>
      <c r="JX900" s="196"/>
      <c r="JY900" s="196"/>
      <c r="JZ900" s="196"/>
      <c r="KA900" s="196"/>
      <c r="KB900" s="196"/>
      <c r="KC900" s="196"/>
      <c r="KD900" s="196"/>
      <c r="KE900" s="196"/>
      <c r="KF900" s="196"/>
      <c r="KG900" s="196"/>
      <c r="KH900" s="196"/>
      <c r="KI900" s="196"/>
      <c r="KJ900" s="196"/>
      <c r="KK900" s="196"/>
      <c r="KL900" s="196"/>
      <c r="KM900" s="196"/>
      <c r="KN900" s="196"/>
      <c r="KO900" s="196"/>
      <c r="KP900" s="196"/>
      <c r="KQ900" s="196"/>
      <c r="KR900" s="196"/>
      <c r="KS900" s="196"/>
      <c r="KT900" s="196"/>
      <c r="KU900" s="196"/>
      <c r="KV900" s="196"/>
      <c r="KW900" s="196"/>
      <c r="KX900" s="196"/>
      <c r="KY900" s="196"/>
      <c r="KZ900" s="196"/>
      <c r="LA900" s="196"/>
      <c r="LB900" s="196"/>
      <c r="LC900" s="196"/>
      <c r="LD900" s="196"/>
      <c r="LE900" s="196"/>
      <c r="LF900" s="196"/>
      <c r="LG900" s="196"/>
      <c r="LH900" s="196"/>
      <c r="LI900" s="196"/>
      <c r="LJ900" s="196"/>
      <c r="LK900" s="196"/>
      <c r="LL900" s="196"/>
      <c r="LM900" s="196"/>
      <c r="LN900" s="196"/>
      <c r="LO900" s="196"/>
      <c r="LP900" s="196"/>
      <c r="LQ900" s="196"/>
      <c r="LR900" s="196"/>
      <c r="LS900" s="196"/>
      <c r="LT900" s="196"/>
      <c r="LU900" s="196"/>
      <c r="LV900" s="196"/>
      <c r="LW900" s="196"/>
      <c r="LX900" s="196"/>
      <c r="LY900" s="196"/>
      <c r="LZ900" s="196"/>
      <c r="MA900" s="196"/>
      <c r="MB900" s="196"/>
      <c r="MC900" s="196"/>
      <c r="MD900" s="196"/>
      <c r="ME900" s="196"/>
      <c r="MF900" s="196"/>
      <c r="MG900" s="196"/>
      <c r="MH900" s="196"/>
      <c r="MI900" s="196"/>
      <c r="MJ900" s="196"/>
      <c r="MK900" s="196"/>
      <c r="ML900" s="196"/>
      <c r="MM900" s="196"/>
      <c r="MN900" s="196"/>
      <c r="MO900" s="196"/>
      <c r="MP900" s="196"/>
      <c r="MQ900" s="196"/>
      <c r="MR900" s="196"/>
      <c r="MS900" s="196"/>
      <c r="MT900" s="196"/>
      <c r="MU900" s="196"/>
      <c r="MV900" s="196"/>
      <c r="MW900" s="196"/>
      <c r="MX900" s="196"/>
      <c r="MY900" s="196"/>
      <c r="MZ900" s="196"/>
      <c r="NA900" s="196"/>
      <c r="NB900" s="196"/>
      <c r="NC900" s="196"/>
      <c r="ND900" s="196"/>
      <c r="NE900" s="196"/>
      <c r="NF900" s="196"/>
      <c r="NG900" s="196"/>
      <c r="NH900" s="196"/>
      <c r="NI900" s="196"/>
      <c r="NJ900" s="196"/>
      <c r="NK900" s="196"/>
      <c r="NL900" s="196"/>
      <c r="NM900" s="196"/>
      <c r="NN900" s="196"/>
      <c r="NO900" s="196"/>
      <c r="NP900" s="196"/>
      <c r="NQ900" s="196"/>
      <c r="NR900" s="196"/>
      <c r="NS900" s="196"/>
      <c r="NT900" s="196"/>
      <c r="NU900" s="196"/>
      <c r="NV900" s="196"/>
      <c r="NW900" s="196"/>
      <c r="NX900" s="196"/>
      <c r="NY900" s="196"/>
      <c r="NZ900" s="196"/>
      <c r="OA900" s="196"/>
      <c r="OB900" s="196"/>
      <c r="OC900" s="196"/>
      <c r="OD900" s="196"/>
      <c r="OE900" s="196"/>
      <c r="OF900" s="196"/>
      <c r="OG900" s="196"/>
      <c r="OH900" s="196"/>
      <c r="OI900" s="196"/>
      <c r="OJ900" s="196"/>
      <c r="OK900" s="196"/>
      <c r="OL900" s="196"/>
      <c r="AFC900" s="196"/>
      <c r="AFD900" s="196"/>
      <c r="AFE900" s="196"/>
      <c r="AFF900" s="196"/>
      <c r="AFG900" s="196"/>
      <c r="AFH900" s="196"/>
      <c r="AFI900" s="196"/>
      <c r="AFJ900" s="196"/>
      <c r="AFK900" s="196"/>
      <c r="AFL900" s="196"/>
      <c r="AFM900" s="196"/>
      <c r="AFN900" s="196"/>
      <c r="AFO900" s="196"/>
      <c r="AFP900" s="196"/>
      <c r="AFQ900" s="196"/>
      <c r="AFR900" s="196"/>
      <c r="AFS900" s="196"/>
      <c r="AFT900" s="196"/>
      <c r="AFU900" s="196"/>
      <c r="AFV900" s="196"/>
      <c r="AFW900" s="196"/>
      <c r="AFX900" s="196"/>
      <c r="AFY900" s="196"/>
      <c r="AFZ900" s="196"/>
      <c r="AGA900" s="196"/>
      <c r="AGB900" s="196"/>
      <c r="AGC900" s="196"/>
      <c r="AGD900" s="196"/>
      <c r="AGE900" s="196"/>
      <c r="AGF900" s="196"/>
      <c r="AGG900" s="196"/>
      <c r="AGH900" s="196"/>
      <c r="AGI900" s="196"/>
      <c r="AGJ900" s="196"/>
      <c r="AGK900" s="196"/>
      <c r="AGL900" s="196"/>
      <c r="AGM900" s="196"/>
      <c r="AGN900" s="196"/>
      <c r="AGO900" s="196"/>
      <c r="AGP900" s="196"/>
    </row>
    <row r="901" spans="1:874" ht="15.75" customHeight="1" x14ac:dyDescent="0.25">
      <c r="A901" s="196"/>
      <c r="B901" s="196"/>
      <c r="C901" s="196"/>
      <c r="D901" s="196"/>
      <c r="E901" s="196"/>
      <c r="F901" s="196"/>
      <c r="G901" s="196"/>
      <c r="H901" s="196"/>
      <c r="I901" s="196"/>
      <c r="J901" s="196"/>
      <c r="K901" s="196"/>
      <c r="L901" s="206"/>
      <c r="M901" s="196"/>
      <c r="N901" s="196"/>
      <c r="O901" s="196"/>
      <c r="P901" s="196"/>
      <c r="Q901" s="196"/>
      <c r="R901" s="196"/>
      <c r="S901" s="196"/>
      <c r="T901" s="196"/>
      <c r="U901" s="196"/>
      <c r="V901" s="196"/>
      <c r="W901" s="196"/>
      <c r="X901" s="196"/>
      <c r="Y901" s="196"/>
      <c r="Z901" s="196"/>
      <c r="AA901" s="196"/>
      <c r="AB901" s="196"/>
      <c r="AC901" s="196"/>
      <c r="AD901" s="196"/>
      <c r="AE901" s="196"/>
      <c r="AF901" s="196"/>
      <c r="AG901" s="196"/>
      <c r="AH901" s="196"/>
      <c r="AI901" s="196"/>
      <c r="AJ901" s="196"/>
      <c r="AK901" s="196"/>
      <c r="AL901" s="196"/>
      <c r="AM901" s="196"/>
      <c r="AN901" s="196"/>
      <c r="AO901" s="196"/>
      <c r="AP901" s="196"/>
      <c r="AQ901" s="196"/>
      <c r="AR901" s="196"/>
      <c r="AS901" s="196"/>
      <c r="AT901" s="196"/>
      <c r="AU901" s="196"/>
      <c r="AV901" s="196"/>
      <c r="AW901" s="196"/>
      <c r="AX901" s="196"/>
      <c r="AY901" s="196"/>
      <c r="AZ901" s="196"/>
      <c r="BA901" s="196"/>
      <c r="BB901" s="196"/>
      <c r="BC901" s="196"/>
      <c r="BD901" s="196"/>
      <c r="BE901" s="196"/>
      <c r="BF901" s="196"/>
      <c r="BG901" s="196"/>
      <c r="BH901" s="196"/>
      <c r="BI901" s="196"/>
      <c r="BJ901" s="196"/>
      <c r="BK901" s="196"/>
      <c r="BL901" s="196"/>
      <c r="BM901" s="196"/>
      <c r="BN901" s="196"/>
      <c r="BO901" s="196"/>
      <c r="BP901" s="196"/>
      <c r="BQ901" s="196"/>
      <c r="BR901" s="196"/>
      <c r="BS901" s="196"/>
      <c r="BT901" s="196"/>
      <c r="BU901" s="196"/>
      <c r="BV901" s="196"/>
      <c r="BW901" s="196"/>
      <c r="BX901" s="196"/>
      <c r="BY901" s="196"/>
      <c r="BZ901" s="196"/>
      <c r="CA901" s="196"/>
      <c r="CB901" s="196"/>
      <c r="CC901" s="196"/>
      <c r="CD901" s="196"/>
      <c r="CE901" s="196"/>
      <c r="CF901" s="196"/>
      <c r="CG901" s="196"/>
      <c r="CH901" s="196"/>
      <c r="CI901" s="196"/>
      <c r="CJ901" s="196"/>
      <c r="CK901" s="196"/>
      <c r="CL901" s="196"/>
      <c r="CM901" s="196"/>
      <c r="CN901" s="196"/>
      <c r="CO901" s="196"/>
      <c r="CP901" s="196"/>
      <c r="CQ901" s="196"/>
      <c r="CR901" s="196"/>
      <c r="CS901" s="196"/>
      <c r="CT901" s="196"/>
      <c r="CU901" s="196"/>
      <c r="CV901" s="196"/>
      <c r="CW901" s="196"/>
      <c r="CX901" s="196"/>
      <c r="CY901" s="196"/>
      <c r="CZ901" s="196"/>
      <c r="DA901" s="196"/>
      <c r="DB901" s="196"/>
      <c r="DC901" s="196"/>
      <c r="DD901" s="196"/>
      <c r="DE901" s="196"/>
      <c r="DF901" s="196"/>
      <c r="DG901" s="196"/>
      <c r="DH901" s="196"/>
      <c r="DI901" s="196"/>
      <c r="DJ901" s="196"/>
      <c r="DK901" s="196"/>
      <c r="DL901" s="196"/>
      <c r="DM901" s="196"/>
      <c r="DN901" s="196"/>
      <c r="DO901" s="196"/>
      <c r="DP901" s="196"/>
      <c r="DQ901" s="196"/>
      <c r="DR901" s="196"/>
      <c r="DS901" s="196"/>
      <c r="DT901" s="196"/>
      <c r="DU901" s="196"/>
      <c r="DV901" s="196"/>
      <c r="DW901" s="196"/>
      <c r="DX901" s="196"/>
      <c r="DY901" s="196"/>
      <c r="DZ901" s="196"/>
      <c r="EA901" s="196"/>
      <c r="EB901" s="196"/>
      <c r="EC901" s="196"/>
      <c r="ED901" s="196"/>
      <c r="EE901" s="196"/>
      <c r="EF901" s="196"/>
      <c r="EG901" s="196"/>
      <c r="EH901" s="196"/>
      <c r="EI901" s="196"/>
      <c r="EJ901" s="196"/>
      <c r="EK901" s="196"/>
      <c r="EL901" s="196"/>
      <c r="EM901" s="196"/>
      <c r="EN901" s="196"/>
      <c r="EO901" s="196"/>
      <c r="EP901" s="196"/>
      <c r="EQ901" s="196"/>
      <c r="ER901" s="196"/>
      <c r="ES901" s="196"/>
      <c r="ET901" s="196"/>
      <c r="EU901" s="196"/>
      <c r="EV901" s="196"/>
      <c r="EW901" s="196"/>
      <c r="EX901" s="196"/>
      <c r="EY901" s="196"/>
      <c r="EZ901" s="196"/>
      <c r="FA901" s="196"/>
      <c r="FB901" s="196"/>
      <c r="FC901" s="196"/>
      <c r="FD901" s="196"/>
      <c r="FE901" s="196"/>
      <c r="FF901" s="196"/>
      <c r="FG901" s="196"/>
      <c r="FH901" s="196"/>
      <c r="FI901" s="196"/>
      <c r="FJ901" s="196"/>
      <c r="FK901" s="196"/>
      <c r="FL901" s="196"/>
      <c r="FM901" s="196"/>
      <c r="FN901" s="196"/>
      <c r="FO901" s="196"/>
      <c r="FP901" s="196"/>
      <c r="FQ901" s="196"/>
      <c r="FR901" s="196"/>
      <c r="FS901" s="196"/>
      <c r="FT901" s="196"/>
      <c r="FU901" s="196"/>
      <c r="FV901" s="196"/>
      <c r="FW901" s="196"/>
      <c r="FX901" s="196"/>
      <c r="FY901" s="196"/>
      <c r="FZ901" s="196"/>
      <c r="GA901" s="196"/>
      <c r="GB901" s="196"/>
      <c r="GC901" s="196"/>
      <c r="GD901" s="196"/>
      <c r="GE901" s="196"/>
      <c r="GF901" s="196"/>
      <c r="GG901" s="196"/>
      <c r="GH901" s="196"/>
      <c r="GI901" s="196"/>
      <c r="GJ901" s="196"/>
      <c r="GK901" s="196"/>
      <c r="GL901" s="196"/>
      <c r="GM901" s="196"/>
      <c r="GN901" s="196"/>
      <c r="GO901" s="196"/>
      <c r="GP901" s="196"/>
      <c r="GQ901" s="196"/>
      <c r="GR901" s="196"/>
      <c r="GS901" s="196"/>
      <c r="GT901" s="196"/>
      <c r="GU901" s="196"/>
      <c r="GV901" s="196"/>
      <c r="GW901" s="196"/>
      <c r="GX901" s="196"/>
      <c r="GY901" s="196"/>
      <c r="GZ901" s="196"/>
      <c r="HA901" s="196"/>
      <c r="HB901" s="196"/>
      <c r="HC901" s="196"/>
      <c r="HD901" s="196"/>
      <c r="HE901" s="196"/>
      <c r="HF901" s="196"/>
      <c r="HG901" s="196"/>
      <c r="HH901" s="196"/>
      <c r="HI901" s="196"/>
      <c r="HJ901" s="196"/>
      <c r="HK901" s="196"/>
      <c r="HL901" s="196"/>
      <c r="HM901" s="196"/>
      <c r="HN901" s="196"/>
      <c r="HO901" s="196"/>
      <c r="HP901" s="196"/>
      <c r="HQ901" s="196"/>
      <c r="HR901" s="196"/>
      <c r="HS901" s="196"/>
      <c r="HT901" s="196"/>
      <c r="HU901" s="196"/>
      <c r="HV901" s="196"/>
      <c r="HW901" s="196"/>
      <c r="HX901" s="196"/>
      <c r="HY901" s="196"/>
      <c r="HZ901" s="196"/>
      <c r="IA901" s="196"/>
      <c r="IB901" s="196"/>
      <c r="IC901" s="196"/>
      <c r="ID901" s="196"/>
      <c r="IE901" s="196"/>
      <c r="IF901" s="196"/>
      <c r="IG901" s="196"/>
      <c r="IH901" s="196"/>
      <c r="II901" s="196"/>
      <c r="IJ901" s="196"/>
      <c r="IK901" s="196"/>
      <c r="IL901" s="196"/>
      <c r="IM901" s="196"/>
      <c r="IN901" s="196"/>
      <c r="IO901" s="196"/>
      <c r="IP901" s="196"/>
      <c r="IQ901" s="196"/>
      <c r="IR901" s="196"/>
      <c r="IS901" s="196"/>
      <c r="IT901" s="196"/>
      <c r="IU901" s="196"/>
      <c r="IV901" s="196"/>
      <c r="IW901" s="196"/>
      <c r="IX901" s="196"/>
      <c r="IY901" s="196"/>
      <c r="IZ901" s="196"/>
      <c r="JA901" s="196"/>
      <c r="JB901" s="196"/>
      <c r="JC901" s="196"/>
      <c r="JD901" s="196"/>
      <c r="JE901" s="196"/>
      <c r="JF901" s="196"/>
      <c r="JG901" s="196"/>
      <c r="JH901" s="196"/>
      <c r="JI901" s="196"/>
      <c r="JJ901" s="196"/>
      <c r="JK901" s="196"/>
      <c r="JL901" s="196"/>
      <c r="JM901" s="196"/>
      <c r="JN901" s="196"/>
      <c r="JO901" s="196"/>
      <c r="JP901" s="196"/>
      <c r="JQ901" s="196"/>
      <c r="JR901" s="196"/>
      <c r="JS901" s="196"/>
      <c r="JT901" s="196"/>
      <c r="JU901" s="196"/>
      <c r="JV901" s="196"/>
      <c r="JW901" s="196"/>
      <c r="JX901" s="196"/>
      <c r="JY901" s="196"/>
      <c r="JZ901" s="196"/>
      <c r="KA901" s="196"/>
      <c r="KB901" s="196"/>
      <c r="KC901" s="196"/>
      <c r="KD901" s="196"/>
      <c r="KE901" s="196"/>
      <c r="KF901" s="196"/>
      <c r="KG901" s="196"/>
      <c r="KH901" s="196"/>
      <c r="KI901" s="196"/>
      <c r="KJ901" s="196"/>
      <c r="KK901" s="196"/>
      <c r="KL901" s="196"/>
      <c r="KM901" s="196"/>
      <c r="KN901" s="196"/>
      <c r="KO901" s="196"/>
      <c r="KP901" s="196"/>
      <c r="KQ901" s="196"/>
      <c r="KR901" s="196"/>
      <c r="KS901" s="196"/>
      <c r="KT901" s="196"/>
      <c r="KU901" s="196"/>
      <c r="KV901" s="196"/>
      <c r="KW901" s="196"/>
      <c r="KX901" s="196"/>
      <c r="KY901" s="196"/>
      <c r="KZ901" s="196"/>
      <c r="LA901" s="196"/>
      <c r="LB901" s="196"/>
      <c r="LC901" s="196"/>
      <c r="LD901" s="196"/>
      <c r="LE901" s="196"/>
      <c r="LF901" s="196"/>
      <c r="LG901" s="196"/>
      <c r="LH901" s="196"/>
      <c r="LI901" s="196"/>
      <c r="LJ901" s="196"/>
      <c r="LK901" s="196"/>
      <c r="LL901" s="196"/>
      <c r="LM901" s="196"/>
      <c r="LN901" s="196"/>
      <c r="LO901" s="196"/>
      <c r="LP901" s="196"/>
      <c r="LQ901" s="196"/>
      <c r="LR901" s="196"/>
      <c r="LS901" s="196"/>
      <c r="LT901" s="196"/>
      <c r="LU901" s="196"/>
      <c r="LV901" s="196"/>
      <c r="LW901" s="196"/>
      <c r="LX901" s="196"/>
      <c r="LY901" s="196"/>
      <c r="LZ901" s="196"/>
      <c r="MA901" s="196"/>
      <c r="MB901" s="196"/>
      <c r="MC901" s="196"/>
      <c r="MD901" s="196"/>
      <c r="ME901" s="196"/>
      <c r="MF901" s="196"/>
      <c r="MG901" s="196"/>
      <c r="MH901" s="196"/>
      <c r="MI901" s="196"/>
      <c r="MJ901" s="196"/>
      <c r="MK901" s="196"/>
      <c r="ML901" s="196"/>
      <c r="MM901" s="196"/>
      <c r="MN901" s="196"/>
      <c r="MO901" s="196"/>
      <c r="MP901" s="196"/>
      <c r="MQ901" s="196"/>
      <c r="MR901" s="196"/>
      <c r="MS901" s="196"/>
      <c r="MT901" s="196"/>
      <c r="MU901" s="196"/>
      <c r="MV901" s="196"/>
      <c r="MW901" s="196"/>
      <c r="MX901" s="196"/>
      <c r="MY901" s="196"/>
      <c r="MZ901" s="196"/>
      <c r="NA901" s="196"/>
      <c r="NB901" s="196"/>
      <c r="NC901" s="196"/>
      <c r="ND901" s="196"/>
      <c r="NE901" s="196"/>
      <c r="NF901" s="196"/>
      <c r="NG901" s="196"/>
      <c r="NH901" s="196"/>
      <c r="NI901" s="196"/>
      <c r="NJ901" s="196"/>
      <c r="NK901" s="196"/>
      <c r="NL901" s="196"/>
      <c r="NM901" s="196"/>
      <c r="NN901" s="196"/>
      <c r="NO901" s="196"/>
      <c r="NP901" s="196"/>
      <c r="NQ901" s="196"/>
      <c r="NR901" s="196"/>
      <c r="NS901" s="196"/>
      <c r="NT901" s="196"/>
      <c r="NU901" s="196"/>
      <c r="NV901" s="196"/>
      <c r="NW901" s="196"/>
      <c r="NX901" s="196"/>
      <c r="NY901" s="196"/>
      <c r="NZ901" s="196"/>
      <c r="OA901" s="196"/>
      <c r="OB901" s="196"/>
      <c r="OC901" s="196"/>
      <c r="OD901" s="196"/>
      <c r="OE901" s="196"/>
      <c r="OF901" s="196"/>
      <c r="OG901" s="196"/>
      <c r="OH901" s="196"/>
      <c r="OI901" s="196"/>
      <c r="OJ901" s="196"/>
      <c r="OK901" s="196"/>
      <c r="OL901" s="196"/>
      <c r="AFC901" s="196"/>
      <c r="AFD901" s="196"/>
      <c r="AFE901" s="196"/>
      <c r="AFF901" s="196"/>
      <c r="AFG901" s="196"/>
      <c r="AFH901" s="196"/>
      <c r="AFI901" s="196"/>
      <c r="AFJ901" s="196"/>
      <c r="AFK901" s="196"/>
      <c r="AFL901" s="196"/>
      <c r="AFM901" s="196"/>
      <c r="AFN901" s="196"/>
      <c r="AFO901" s="196"/>
      <c r="AFP901" s="196"/>
      <c r="AFQ901" s="196"/>
      <c r="AFR901" s="196"/>
      <c r="AFS901" s="196"/>
      <c r="AFT901" s="196"/>
      <c r="AFU901" s="196"/>
      <c r="AFV901" s="196"/>
      <c r="AFW901" s="196"/>
      <c r="AFX901" s="196"/>
      <c r="AFY901" s="196"/>
      <c r="AFZ901" s="196"/>
      <c r="AGA901" s="196"/>
      <c r="AGB901" s="196"/>
      <c r="AGC901" s="196"/>
      <c r="AGD901" s="196"/>
      <c r="AGE901" s="196"/>
      <c r="AGF901" s="196"/>
      <c r="AGG901" s="196"/>
      <c r="AGH901" s="196"/>
      <c r="AGI901" s="196"/>
      <c r="AGJ901" s="196"/>
      <c r="AGK901" s="196"/>
      <c r="AGL901" s="196"/>
      <c r="AGM901" s="196"/>
      <c r="AGN901" s="196"/>
      <c r="AGO901" s="196"/>
      <c r="AGP901" s="196"/>
    </row>
    <row r="902" spans="1:874" ht="15.75" customHeight="1" x14ac:dyDescent="0.25">
      <c r="A902" s="196"/>
      <c r="B902" s="196"/>
      <c r="C902" s="196"/>
      <c r="D902" s="196"/>
      <c r="E902" s="196"/>
      <c r="F902" s="196"/>
      <c r="G902" s="196"/>
      <c r="H902" s="196"/>
      <c r="I902" s="196"/>
      <c r="J902" s="196"/>
      <c r="K902" s="196"/>
      <c r="L902" s="206"/>
      <c r="M902" s="196"/>
      <c r="N902" s="196"/>
      <c r="O902" s="196"/>
      <c r="P902" s="196"/>
      <c r="Q902" s="196"/>
      <c r="R902" s="196"/>
      <c r="S902" s="196"/>
      <c r="T902" s="196"/>
      <c r="U902" s="196"/>
      <c r="V902" s="196"/>
      <c r="W902" s="196"/>
      <c r="X902" s="196"/>
      <c r="Y902" s="196"/>
      <c r="Z902" s="196"/>
      <c r="AA902" s="196"/>
      <c r="AB902" s="196"/>
      <c r="AC902" s="196"/>
      <c r="AD902" s="196"/>
      <c r="AE902" s="196"/>
      <c r="AF902" s="196"/>
      <c r="AG902" s="196"/>
      <c r="AH902" s="196"/>
      <c r="AI902" s="196"/>
      <c r="AJ902" s="196"/>
      <c r="AK902" s="196"/>
      <c r="AL902" s="196"/>
      <c r="AM902" s="196"/>
      <c r="AN902" s="196"/>
      <c r="AO902" s="196"/>
      <c r="AP902" s="196"/>
      <c r="AQ902" s="196"/>
      <c r="AR902" s="196"/>
      <c r="AS902" s="196"/>
      <c r="AT902" s="196"/>
      <c r="AU902" s="196"/>
      <c r="AV902" s="196"/>
      <c r="AW902" s="196"/>
      <c r="AX902" s="196"/>
      <c r="AY902" s="196"/>
      <c r="AZ902" s="196"/>
      <c r="BA902" s="196"/>
      <c r="BB902" s="196"/>
      <c r="BC902" s="196"/>
      <c r="BD902" s="196"/>
      <c r="BE902" s="196"/>
      <c r="BF902" s="196"/>
      <c r="BG902" s="196"/>
      <c r="BH902" s="196"/>
      <c r="BI902" s="196"/>
      <c r="BJ902" s="196"/>
      <c r="BK902" s="196"/>
      <c r="BL902" s="196"/>
      <c r="BM902" s="196"/>
      <c r="BN902" s="196"/>
      <c r="BO902" s="196"/>
      <c r="BP902" s="196"/>
      <c r="BQ902" s="196"/>
      <c r="BR902" s="196"/>
      <c r="BS902" s="196"/>
      <c r="BT902" s="196"/>
      <c r="BU902" s="196"/>
      <c r="BV902" s="196"/>
      <c r="BW902" s="196"/>
      <c r="BX902" s="196"/>
      <c r="BY902" s="196"/>
      <c r="BZ902" s="196"/>
      <c r="CA902" s="196"/>
      <c r="CB902" s="196"/>
      <c r="CC902" s="196"/>
      <c r="CD902" s="196"/>
      <c r="CE902" s="196"/>
      <c r="CF902" s="196"/>
      <c r="CG902" s="196"/>
      <c r="CH902" s="196"/>
      <c r="CI902" s="196"/>
      <c r="CJ902" s="196"/>
      <c r="CK902" s="196"/>
      <c r="CL902" s="196"/>
      <c r="CM902" s="196"/>
      <c r="CN902" s="196"/>
      <c r="CO902" s="196"/>
      <c r="CP902" s="196"/>
      <c r="CQ902" s="196"/>
      <c r="CR902" s="196"/>
      <c r="CS902" s="196"/>
      <c r="CT902" s="196"/>
      <c r="CU902" s="196"/>
      <c r="CV902" s="196"/>
      <c r="CW902" s="196"/>
      <c r="CX902" s="196"/>
      <c r="CY902" s="196"/>
      <c r="CZ902" s="196"/>
      <c r="DA902" s="196"/>
      <c r="DB902" s="196"/>
      <c r="DC902" s="196"/>
      <c r="DD902" s="196"/>
      <c r="DE902" s="196"/>
      <c r="DF902" s="196"/>
      <c r="DG902" s="196"/>
      <c r="DH902" s="196"/>
      <c r="DI902" s="196"/>
      <c r="DJ902" s="196"/>
      <c r="DK902" s="196"/>
      <c r="DL902" s="196"/>
      <c r="DM902" s="196"/>
      <c r="DN902" s="196"/>
      <c r="DO902" s="196"/>
      <c r="DP902" s="196"/>
      <c r="DQ902" s="196"/>
      <c r="DR902" s="196"/>
      <c r="DS902" s="196"/>
      <c r="DT902" s="196"/>
      <c r="DU902" s="196"/>
      <c r="DV902" s="196"/>
      <c r="DW902" s="196"/>
      <c r="DX902" s="196"/>
      <c r="DY902" s="196"/>
      <c r="DZ902" s="196"/>
      <c r="EA902" s="196"/>
      <c r="EB902" s="196"/>
      <c r="EC902" s="196"/>
      <c r="ED902" s="196"/>
      <c r="EE902" s="196"/>
      <c r="EF902" s="196"/>
      <c r="EG902" s="196"/>
      <c r="EH902" s="196"/>
      <c r="EI902" s="196"/>
      <c r="EJ902" s="196"/>
      <c r="EK902" s="196"/>
      <c r="EL902" s="196"/>
      <c r="EM902" s="196"/>
      <c r="EN902" s="196"/>
      <c r="EO902" s="196"/>
      <c r="EP902" s="196"/>
      <c r="EQ902" s="196"/>
      <c r="ER902" s="196"/>
      <c r="ES902" s="196"/>
      <c r="ET902" s="196"/>
      <c r="EU902" s="196"/>
      <c r="EV902" s="196"/>
      <c r="EW902" s="196"/>
      <c r="EX902" s="196"/>
      <c r="EY902" s="196"/>
      <c r="EZ902" s="196"/>
      <c r="FA902" s="196"/>
      <c r="FB902" s="196"/>
      <c r="FC902" s="196"/>
      <c r="FD902" s="196"/>
      <c r="FE902" s="196"/>
      <c r="FF902" s="196"/>
      <c r="FG902" s="196"/>
      <c r="FH902" s="196"/>
      <c r="FI902" s="196"/>
      <c r="FJ902" s="196"/>
      <c r="FK902" s="196"/>
      <c r="FL902" s="196"/>
      <c r="FM902" s="196"/>
      <c r="FN902" s="196"/>
      <c r="FO902" s="196"/>
      <c r="FP902" s="196"/>
      <c r="FQ902" s="196"/>
      <c r="FR902" s="196"/>
      <c r="FS902" s="196"/>
      <c r="FT902" s="196"/>
      <c r="FU902" s="196"/>
      <c r="FV902" s="196"/>
      <c r="FW902" s="196"/>
      <c r="FX902" s="196"/>
      <c r="FY902" s="196"/>
      <c r="FZ902" s="196"/>
      <c r="GA902" s="196"/>
      <c r="GB902" s="196"/>
      <c r="GC902" s="196"/>
      <c r="GD902" s="196"/>
      <c r="GE902" s="196"/>
      <c r="GF902" s="196"/>
      <c r="GG902" s="196"/>
      <c r="GH902" s="196"/>
      <c r="GI902" s="196"/>
      <c r="GJ902" s="196"/>
      <c r="GK902" s="196"/>
      <c r="GL902" s="196"/>
      <c r="GM902" s="196"/>
      <c r="GN902" s="196"/>
      <c r="GO902" s="196"/>
      <c r="GP902" s="196"/>
      <c r="GQ902" s="196"/>
      <c r="GR902" s="196"/>
      <c r="GS902" s="196"/>
      <c r="GT902" s="196"/>
      <c r="GU902" s="196"/>
      <c r="GV902" s="196"/>
      <c r="GW902" s="196"/>
      <c r="GX902" s="196"/>
      <c r="GY902" s="196"/>
      <c r="GZ902" s="196"/>
      <c r="HA902" s="196"/>
      <c r="HB902" s="196"/>
      <c r="HC902" s="196"/>
      <c r="HD902" s="196"/>
      <c r="HE902" s="196"/>
      <c r="HF902" s="196"/>
      <c r="HG902" s="196"/>
      <c r="HH902" s="196"/>
      <c r="HI902" s="196"/>
      <c r="HJ902" s="196"/>
      <c r="HK902" s="196"/>
      <c r="HL902" s="196"/>
      <c r="HM902" s="196"/>
      <c r="HN902" s="196"/>
      <c r="HO902" s="196"/>
      <c r="HP902" s="196"/>
      <c r="HQ902" s="196"/>
      <c r="HR902" s="196"/>
      <c r="HS902" s="196"/>
      <c r="HT902" s="196"/>
      <c r="HU902" s="196"/>
      <c r="HV902" s="196"/>
      <c r="HW902" s="196"/>
      <c r="HX902" s="196"/>
      <c r="HY902" s="196"/>
      <c r="HZ902" s="196"/>
      <c r="IA902" s="196"/>
      <c r="IB902" s="196"/>
      <c r="IC902" s="196"/>
      <c r="ID902" s="196"/>
      <c r="IE902" s="196"/>
      <c r="IF902" s="196"/>
      <c r="IG902" s="196"/>
      <c r="IH902" s="196"/>
      <c r="II902" s="196"/>
      <c r="IJ902" s="196"/>
      <c r="IK902" s="196"/>
      <c r="IL902" s="196"/>
      <c r="IM902" s="196"/>
      <c r="IN902" s="196"/>
      <c r="IO902" s="196"/>
      <c r="IP902" s="196"/>
      <c r="IQ902" s="196"/>
      <c r="IR902" s="196"/>
      <c r="IS902" s="196"/>
      <c r="IT902" s="196"/>
      <c r="IU902" s="196"/>
      <c r="IV902" s="196"/>
      <c r="IW902" s="196"/>
      <c r="IX902" s="196"/>
      <c r="IY902" s="196"/>
      <c r="IZ902" s="196"/>
      <c r="JA902" s="196"/>
      <c r="JB902" s="196"/>
      <c r="JC902" s="196"/>
      <c r="JD902" s="196"/>
      <c r="JE902" s="196"/>
      <c r="JF902" s="196"/>
      <c r="JG902" s="196"/>
      <c r="JH902" s="196"/>
      <c r="JI902" s="196"/>
      <c r="JJ902" s="196"/>
      <c r="JK902" s="196"/>
      <c r="JL902" s="196"/>
      <c r="JM902" s="196"/>
      <c r="JN902" s="196"/>
      <c r="JO902" s="196"/>
      <c r="JP902" s="196"/>
      <c r="JQ902" s="196"/>
      <c r="JR902" s="196"/>
      <c r="JS902" s="196"/>
      <c r="JT902" s="196"/>
      <c r="JU902" s="196"/>
      <c r="JV902" s="196"/>
      <c r="JW902" s="196"/>
      <c r="JX902" s="196"/>
      <c r="JY902" s="196"/>
      <c r="JZ902" s="196"/>
      <c r="KA902" s="196"/>
      <c r="KB902" s="196"/>
      <c r="KC902" s="196"/>
      <c r="KD902" s="196"/>
      <c r="KE902" s="196"/>
      <c r="KF902" s="196"/>
      <c r="KG902" s="196"/>
      <c r="KH902" s="196"/>
      <c r="KI902" s="196"/>
      <c r="KJ902" s="196"/>
      <c r="KK902" s="196"/>
      <c r="KL902" s="196"/>
      <c r="KM902" s="196"/>
      <c r="KN902" s="196"/>
      <c r="KO902" s="196"/>
      <c r="KP902" s="196"/>
      <c r="KQ902" s="196"/>
      <c r="KR902" s="196"/>
      <c r="KS902" s="196"/>
      <c r="KT902" s="196"/>
      <c r="KU902" s="196"/>
      <c r="KV902" s="196"/>
      <c r="KW902" s="196"/>
      <c r="KX902" s="196"/>
      <c r="KY902" s="196"/>
      <c r="KZ902" s="196"/>
      <c r="LA902" s="196"/>
      <c r="LB902" s="196"/>
      <c r="LC902" s="196"/>
      <c r="LD902" s="196"/>
      <c r="LE902" s="196"/>
      <c r="LF902" s="196"/>
      <c r="LG902" s="196"/>
      <c r="LH902" s="196"/>
      <c r="LI902" s="196"/>
      <c r="LJ902" s="196"/>
      <c r="LK902" s="196"/>
      <c r="LL902" s="196"/>
      <c r="LM902" s="196"/>
      <c r="LN902" s="196"/>
      <c r="LO902" s="196"/>
      <c r="LP902" s="196"/>
      <c r="LQ902" s="196"/>
      <c r="LR902" s="196"/>
      <c r="LS902" s="196"/>
      <c r="LT902" s="196"/>
      <c r="LU902" s="196"/>
      <c r="LV902" s="196"/>
      <c r="LW902" s="196"/>
      <c r="LX902" s="196"/>
      <c r="LY902" s="196"/>
      <c r="LZ902" s="196"/>
      <c r="MA902" s="196"/>
      <c r="MB902" s="196"/>
      <c r="MC902" s="196"/>
      <c r="MD902" s="196"/>
      <c r="ME902" s="196"/>
      <c r="MF902" s="196"/>
      <c r="MG902" s="196"/>
      <c r="MH902" s="196"/>
      <c r="MI902" s="196"/>
      <c r="MJ902" s="196"/>
      <c r="MK902" s="196"/>
      <c r="ML902" s="196"/>
      <c r="MM902" s="196"/>
      <c r="MN902" s="196"/>
      <c r="MO902" s="196"/>
      <c r="MP902" s="196"/>
      <c r="MQ902" s="196"/>
      <c r="MR902" s="196"/>
      <c r="MS902" s="196"/>
      <c r="MT902" s="196"/>
      <c r="MU902" s="196"/>
      <c r="MV902" s="196"/>
      <c r="MW902" s="196"/>
      <c r="MX902" s="196"/>
      <c r="MY902" s="196"/>
      <c r="MZ902" s="196"/>
      <c r="NA902" s="196"/>
      <c r="NB902" s="196"/>
      <c r="NC902" s="196"/>
      <c r="ND902" s="196"/>
      <c r="NE902" s="196"/>
      <c r="NF902" s="196"/>
      <c r="NG902" s="196"/>
      <c r="NH902" s="196"/>
      <c r="NI902" s="196"/>
      <c r="NJ902" s="196"/>
      <c r="NK902" s="196"/>
      <c r="NL902" s="196"/>
      <c r="NM902" s="196"/>
      <c r="NN902" s="196"/>
      <c r="NO902" s="196"/>
      <c r="NP902" s="196"/>
      <c r="NQ902" s="196"/>
      <c r="NR902" s="196"/>
      <c r="NS902" s="196"/>
      <c r="NT902" s="196"/>
      <c r="NU902" s="196"/>
      <c r="NV902" s="196"/>
      <c r="NW902" s="196"/>
      <c r="NX902" s="196"/>
      <c r="NY902" s="196"/>
      <c r="NZ902" s="196"/>
      <c r="OA902" s="196"/>
      <c r="OB902" s="196"/>
      <c r="OC902" s="196"/>
      <c r="OD902" s="196"/>
      <c r="OE902" s="196"/>
      <c r="OF902" s="196"/>
      <c r="OG902" s="196"/>
      <c r="OH902" s="196"/>
      <c r="OI902" s="196"/>
      <c r="OJ902" s="196"/>
      <c r="OK902" s="196"/>
      <c r="OL902" s="196"/>
      <c r="AFC902" s="196"/>
      <c r="AFD902" s="196"/>
      <c r="AFE902" s="196"/>
      <c r="AFF902" s="196"/>
      <c r="AFG902" s="196"/>
      <c r="AFH902" s="196"/>
      <c r="AFI902" s="196"/>
      <c r="AFJ902" s="196"/>
      <c r="AFK902" s="196"/>
      <c r="AFL902" s="196"/>
      <c r="AFM902" s="196"/>
      <c r="AFN902" s="196"/>
      <c r="AFO902" s="196"/>
      <c r="AFP902" s="196"/>
      <c r="AFQ902" s="196"/>
      <c r="AFR902" s="196"/>
      <c r="AFS902" s="196"/>
      <c r="AFT902" s="196"/>
      <c r="AFU902" s="196"/>
      <c r="AFV902" s="196"/>
      <c r="AFW902" s="196"/>
      <c r="AFX902" s="196"/>
      <c r="AFY902" s="196"/>
      <c r="AFZ902" s="196"/>
      <c r="AGA902" s="196"/>
      <c r="AGB902" s="196"/>
      <c r="AGC902" s="196"/>
      <c r="AGD902" s="196"/>
      <c r="AGE902" s="196"/>
      <c r="AGF902" s="196"/>
      <c r="AGG902" s="196"/>
      <c r="AGH902" s="196"/>
      <c r="AGI902" s="196"/>
      <c r="AGJ902" s="196"/>
      <c r="AGK902" s="196"/>
      <c r="AGL902" s="196"/>
      <c r="AGM902" s="196"/>
      <c r="AGN902" s="196"/>
      <c r="AGO902" s="196"/>
      <c r="AGP902" s="196"/>
    </row>
    <row r="903" spans="1:874" ht="15.75" customHeight="1" x14ac:dyDescent="0.25">
      <c r="A903" s="196"/>
      <c r="B903" s="196"/>
      <c r="C903" s="196"/>
      <c r="D903" s="196"/>
      <c r="E903" s="196"/>
      <c r="F903" s="196"/>
      <c r="G903" s="196"/>
      <c r="H903" s="196"/>
      <c r="I903" s="196"/>
      <c r="J903" s="196"/>
      <c r="K903" s="196"/>
      <c r="L903" s="206"/>
      <c r="M903" s="196"/>
      <c r="N903" s="196"/>
      <c r="O903" s="196"/>
      <c r="P903" s="196"/>
      <c r="Q903" s="196"/>
      <c r="R903" s="196"/>
      <c r="S903" s="196"/>
      <c r="T903" s="196"/>
      <c r="U903" s="196"/>
      <c r="V903" s="196"/>
      <c r="W903" s="196"/>
      <c r="X903" s="196"/>
      <c r="Y903" s="196"/>
      <c r="Z903" s="196"/>
      <c r="AA903" s="196"/>
      <c r="AB903" s="196"/>
      <c r="AC903" s="196"/>
      <c r="AD903" s="196"/>
      <c r="AE903" s="196"/>
      <c r="AF903" s="196"/>
      <c r="AG903" s="196"/>
      <c r="AH903" s="196"/>
      <c r="AI903" s="196"/>
      <c r="AJ903" s="196"/>
      <c r="AK903" s="196"/>
      <c r="AL903" s="196"/>
      <c r="AM903" s="196"/>
      <c r="AN903" s="196"/>
      <c r="AO903" s="196"/>
      <c r="AP903" s="196"/>
      <c r="AQ903" s="196"/>
      <c r="AR903" s="196"/>
      <c r="AS903" s="196"/>
      <c r="AT903" s="196"/>
      <c r="AU903" s="196"/>
      <c r="AV903" s="196"/>
      <c r="AW903" s="196"/>
      <c r="AX903" s="196"/>
      <c r="AY903" s="196"/>
      <c r="AZ903" s="196"/>
      <c r="BA903" s="196"/>
      <c r="BB903" s="196"/>
      <c r="BC903" s="196"/>
      <c r="BD903" s="196"/>
      <c r="BE903" s="196"/>
      <c r="BF903" s="196"/>
      <c r="BG903" s="196"/>
      <c r="BH903" s="196"/>
      <c r="BI903" s="196"/>
      <c r="BJ903" s="196"/>
      <c r="BK903" s="196"/>
      <c r="BL903" s="196"/>
      <c r="BM903" s="196"/>
      <c r="BN903" s="196"/>
      <c r="BO903" s="196"/>
      <c r="BP903" s="196"/>
      <c r="BQ903" s="196"/>
      <c r="BR903" s="196"/>
      <c r="BS903" s="196"/>
      <c r="BT903" s="196"/>
      <c r="BU903" s="196"/>
      <c r="BV903" s="196"/>
      <c r="BW903" s="196"/>
      <c r="BX903" s="196"/>
      <c r="BY903" s="196"/>
      <c r="BZ903" s="196"/>
      <c r="CA903" s="196"/>
      <c r="CB903" s="196"/>
      <c r="CC903" s="196"/>
      <c r="CD903" s="196"/>
      <c r="CE903" s="196"/>
      <c r="CF903" s="196"/>
      <c r="CG903" s="196"/>
      <c r="CH903" s="196"/>
      <c r="CI903" s="196"/>
      <c r="CJ903" s="196"/>
      <c r="CK903" s="196"/>
      <c r="CL903" s="196"/>
      <c r="CM903" s="196"/>
      <c r="CN903" s="196"/>
      <c r="CO903" s="196"/>
      <c r="CP903" s="196"/>
      <c r="CQ903" s="196"/>
      <c r="CR903" s="196"/>
      <c r="CS903" s="196"/>
      <c r="CT903" s="196"/>
      <c r="CU903" s="196"/>
      <c r="CV903" s="196"/>
      <c r="CW903" s="196"/>
      <c r="CX903" s="196"/>
      <c r="CY903" s="196"/>
      <c r="CZ903" s="196"/>
      <c r="DA903" s="196"/>
      <c r="DB903" s="196"/>
      <c r="DC903" s="196"/>
      <c r="DD903" s="196"/>
      <c r="DE903" s="196"/>
      <c r="DF903" s="196"/>
      <c r="DG903" s="196"/>
      <c r="DH903" s="196"/>
      <c r="DI903" s="196"/>
      <c r="DJ903" s="196"/>
      <c r="DK903" s="196"/>
      <c r="DL903" s="196"/>
      <c r="DM903" s="196"/>
      <c r="DN903" s="196"/>
      <c r="DO903" s="196"/>
      <c r="DP903" s="196"/>
      <c r="DQ903" s="196"/>
      <c r="DR903" s="196"/>
      <c r="DS903" s="196"/>
      <c r="DT903" s="196"/>
      <c r="DU903" s="196"/>
      <c r="DV903" s="196"/>
      <c r="DW903" s="196"/>
      <c r="DX903" s="196"/>
      <c r="DY903" s="196"/>
      <c r="DZ903" s="196"/>
      <c r="EA903" s="196"/>
      <c r="EB903" s="196"/>
      <c r="EC903" s="196"/>
      <c r="ED903" s="196"/>
      <c r="EE903" s="196"/>
      <c r="EF903" s="196"/>
      <c r="EG903" s="196"/>
      <c r="EH903" s="196"/>
      <c r="EI903" s="196"/>
      <c r="EJ903" s="196"/>
      <c r="EK903" s="196"/>
      <c r="EL903" s="196"/>
      <c r="EM903" s="196"/>
      <c r="EN903" s="196"/>
      <c r="EO903" s="196"/>
      <c r="EP903" s="196"/>
      <c r="EQ903" s="196"/>
      <c r="ER903" s="196"/>
      <c r="ES903" s="196"/>
      <c r="ET903" s="196"/>
      <c r="EU903" s="196"/>
      <c r="EV903" s="196"/>
      <c r="EW903" s="196"/>
      <c r="EX903" s="196"/>
      <c r="EY903" s="196"/>
      <c r="EZ903" s="196"/>
      <c r="FA903" s="196"/>
      <c r="FB903" s="196"/>
      <c r="FC903" s="196"/>
      <c r="FD903" s="196"/>
      <c r="FE903" s="196"/>
      <c r="FF903" s="196"/>
      <c r="FG903" s="196"/>
      <c r="FH903" s="196"/>
      <c r="FI903" s="196"/>
      <c r="FJ903" s="196"/>
      <c r="FK903" s="196"/>
      <c r="FL903" s="196"/>
      <c r="FM903" s="196"/>
      <c r="FN903" s="196"/>
      <c r="FO903" s="196"/>
      <c r="FP903" s="196"/>
      <c r="FQ903" s="196"/>
      <c r="FR903" s="196"/>
      <c r="FS903" s="196"/>
      <c r="FT903" s="196"/>
      <c r="FU903" s="196"/>
      <c r="FV903" s="196"/>
      <c r="FW903" s="196"/>
      <c r="FX903" s="196"/>
      <c r="FY903" s="196"/>
      <c r="FZ903" s="196"/>
      <c r="GA903" s="196"/>
      <c r="GB903" s="196"/>
      <c r="GC903" s="196"/>
      <c r="GD903" s="196"/>
      <c r="GE903" s="196"/>
      <c r="GF903" s="196"/>
      <c r="GG903" s="196"/>
      <c r="GH903" s="196"/>
      <c r="GI903" s="196"/>
      <c r="GJ903" s="196"/>
      <c r="GK903" s="196"/>
      <c r="GL903" s="196"/>
      <c r="GM903" s="196"/>
      <c r="GN903" s="196"/>
      <c r="GO903" s="196"/>
      <c r="GP903" s="196"/>
      <c r="GQ903" s="196"/>
      <c r="GR903" s="196"/>
      <c r="GS903" s="196"/>
      <c r="GT903" s="196"/>
      <c r="GU903" s="196"/>
      <c r="GV903" s="196"/>
      <c r="GW903" s="196"/>
      <c r="GX903" s="196"/>
      <c r="GY903" s="196"/>
      <c r="GZ903" s="196"/>
      <c r="HA903" s="196"/>
      <c r="HB903" s="196"/>
      <c r="HC903" s="196"/>
      <c r="HD903" s="196"/>
      <c r="HE903" s="196"/>
      <c r="HF903" s="196"/>
      <c r="HG903" s="196"/>
      <c r="HH903" s="196"/>
      <c r="HI903" s="196"/>
      <c r="HJ903" s="196"/>
      <c r="HK903" s="196"/>
      <c r="HL903" s="196"/>
      <c r="HM903" s="196"/>
      <c r="HN903" s="196"/>
      <c r="HO903" s="196"/>
      <c r="HP903" s="196"/>
      <c r="HQ903" s="196"/>
      <c r="HR903" s="196"/>
      <c r="HS903" s="196"/>
      <c r="HT903" s="196"/>
      <c r="HU903" s="196"/>
      <c r="HV903" s="196"/>
      <c r="HW903" s="196"/>
      <c r="HX903" s="196"/>
      <c r="HY903" s="196"/>
      <c r="HZ903" s="196"/>
      <c r="IA903" s="196"/>
      <c r="IB903" s="196"/>
      <c r="IC903" s="196"/>
      <c r="ID903" s="196"/>
      <c r="IE903" s="196"/>
      <c r="IF903" s="196"/>
      <c r="IG903" s="196"/>
      <c r="IH903" s="196"/>
      <c r="II903" s="196"/>
      <c r="IJ903" s="196"/>
      <c r="IK903" s="196"/>
      <c r="IL903" s="196"/>
      <c r="IM903" s="196"/>
      <c r="IN903" s="196"/>
      <c r="IO903" s="196"/>
      <c r="IP903" s="196"/>
      <c r="IQ903" s="196"/>
      <c r="IR903" s="196"/>
      <c r="IS903" s="196"/>
      <c r="IT903" s="196"/>
      <c r="IU903" s="196"/>
      <c r="IV903" s="196"/>
      <c r="IW903" s="196"/>
      <c r="IX903" s="196"/>
      <c r="IY903" s="196"/>
      <c r="IZ903" s="196"/>
      <c r="JA903" s="196"/>
      <c r="JB903" s="196"/>
      <c r="JC903" s="196"/>
      <c r="JD903" s="196"/>
      <c r="JE903" s="196"/>
      <c r="JF903" s="196"/>
      <c r="JG903" s="196"/>
      <c r="JH903" s="196"/>
      <c r="JI903" s="196"/>
      <c r="JJ903" s="196"/>
      <c r="JK903" s="196"/>
      <c r="JL903" s="196"/>
      <c r="JM903" s="196"/>
      <c r="JN903" s="196"/>
      <c r="JO903" s="196"/>
      <c r="JP903" s="196"/>
      <c r="JQ903" s="196"/>
      <c r="JR903" s="196"/>
      <c r="JS903" s="196"/>
      <c r="JT903" s="196"/>
      <c r="JU903" s="196"/>
      <c r="JV903" s="196"/>
      <c r="JW903" s="196"/>
      <c r="JX903" s="196"/>
      <c r="JY903" s="196"/>
      <c r="JZ903" s="196"/>
      <c r="KA903" s="196"/>
      <c r="KB903" s="196"/>
      <c r="KC903" s="196"/>
      <c r="KD903" s="196"/>
      <c r="KE903" s="196"/>
      <c r="KF903" s="196"/>
      <c r="KG903" s="196"/>
      <c r="KH903" s="196"/>
      <c r="KI903" s="196"/>
      <c r="KJ903" s="196"/>
      <c r="KK903" s="196"/>
      <c r="KL903" s="196"/>
      <c r="KM903" s="196"/>
      <c r="KN903" s="196"/>
      <c r="KO903" s="196"/>
      <c r="KP903" s="196"/>
      <c r="KQ903" s="196"/>
      <c r="KR903" s="196"/>
      <c r="KS903" s="196"/>
      <c r="KT903" s="196"/>
      <c r="KU903" s="196"/>
      <c r="KV903" s="196"/>
      <c r="KW903" s="196"/>
      <c r="KX903" s="196"/>
      <c r="KY903" s="196"/>
      <c r="KZ903" s="196"/>
      <c r="LA903" s="196"/>
      <c r="LB903" s="196"/>
      <c r="LC903" s="196"/>
      <c r="LD903" s="196"/>
      <c r="LE903" s="196"/>
      <c r="LF903" s="196"/>
      <c r="LG903" s="196"/>
      <c r="LH903" s="196"/>
      <c r="LI903" s="196"/>
      <c r="LJ903" s="196"/>
      <c r="LK903" s="196"/>
      <c r="LL903" s="196"/>
      <c r="LM903" s="196"/>
      <c r="LN903" s="196"/>
      <c r="LO903" s="196"/>
      <c r="LP903" s="196"/>
      <c r="LQ903" s="196"/>
      <c r="LR903" s="196"/>
      <c r="LS903" s="196"/>
      <c r="LT903" s="196"/>
      <c r="LU903" s="196"/>
      <c r="LV903" s="196"/>
      <c r="LW903" s="196"/>
      <c r="LX903" s="196"/>
      <c r="LY903" s="196"/>
      <c r="LZ903" s="196"/>
      <c r="MA903" s="196"/>
      <c r="MB903" s="196"/>
      <c r="MC903" s="196"/>
      <c r="MD903" s="196"/>
      <c r="ME903" s="196"/>
      <c r="MF903" s="196"/>
      <c r="MG903" s="196"/>
      <c r="MH903" s="196"/>
      <c r="MI903" s="196"/>
      <c r="MJ903" s="196"/>
      <c r="MK903" s="196"/>
      <c r="ML903" s="196"/>
      <c r="MM903" s="196"/>
      <c r="MN903" s="196"/>
      <c r="MO903" s="196"/>
      <c r="MP903" s="196"/>
      <c r="MQ903" s="196"/>
      <c r="MR903" s="196"/>
      <c r="MS903" s="196"/>
      <c r="MT903" s="196"/>
      <c r="MU903" s="196"/>
      <c r="MV903" s="196"/>
      <c r="MW903" s="196"/>
      <c r="MX903" s="196"/>
      <c r="MY903" s="196"/>
      <c r="MZ903" s="196"/>
      <c r="NA903" s="196"/>
      <c r="NB903" s="196"/>
      <c r="NC903" s="196"/>
      <c r="ND903" s="196"/>
      <c r="NE903" s="196"/>
      <c r="NF903" s="196"/>
      <c r="NG903" s="196"/>
      <c r="NH903" s="196"/>
      <c r="NI903" s="196"/>
      <c r="NJ903" s="196"/>
      <c r="NK903" s="196"/>
      <c r="NL903" s="196"/>
      <c r="NM903" s="196"/>
      <c r="NN903" s="196"/>
      <c r="NO903" s="196"/>
      <c r="NP903" s="196"/>
      <c r="NQ903" s="196"/>
      <c r="NR903" s="196"/>
      <c r="NS903" s="196"/>
      <c r="NT903" s="196"/>
      <c r="NU903" s="196"/>
      <c r="NV903" s="196"/>
      <c r="NW903" s="196"/>
      <c r="NX903" s="196"/>
      <c r="NY903" s="196"/>
      <c r="NZ903" s="196"/>
      <c r="OA903" s="196"/>
      <c r="OB903" s="196"/>
      <c r="OC903" s="196"/>
      <c r="OD903" s="196"/>
      <c r="OE903" s="196"/>
      <c r="OF903" s="196"/>
      <c r="OG903" s="196"/>
      <c r="OH903" s="196"/>
      <c r="OI903" s="196"/>
      <c r="OJ903" s="196"/>
      <c r="OK903" s="196"/>
      <c r="OL903" s="196"/>
      <c r="AFC903" s="196"/>
      <c r="AFD903" s="196"/>
      <c r="AFE903" s="196"/>
      <c r="AFF903" s="196"/>
      <c r="AFG903" s="196"/>
      <c r="AFH903" s="196"/>
      <c r="AFI903" s="196"/>
      <c r="AFJ903" s="196"/>
      <c r="AFK903" s="196"/>
      <c r="AFL903" s="196"/>
      <c r="AFM903" s="196"/>
      <c r="AFN903" s="196"/>
      <c r="AFO903" s="196"/>
      <c r="AFP903" s="196"/>
      <c r="AFQ903" s="196"/>
      <c r="AFR903" s="196"/>
      <c r="AFS903" s="196"/>
      <c r="AFT903" s="196"/>
      <c r="AFU903" s="196"/>
      <c r="AFV903" s="196"/>
      <c r="AFW903" s="196"/>
      <c r="AFX903" s="196"/>
      <c r="AFY903" s="196"/>
      <c r="AFZ903" s="196"/>
      <c r="AGA903" s="196"/>
      <c r="AGB903" s="196"/>
      <c r="AGC903" s="196"/>
      <c r="AGD903" s="196"/>
      <c r="AGE903" s="196"/>
      <c r="AGF903" s="196"/>
      <c r="AGG903" s="196"/>
      <c r="AGH903" s="196"/>
      <c r="AGI903" s="196"/>
      <c r="AGJ903" s="196"/>
      <c r="AGK903" s="196"/>
      <c r="AGL903" s="196"/>
      <c r="AGM903" s="196"/>
      <c r="AGN903" s="196"/>
      <c r="AGO903" s="196"/>
      <c r="AGP903" s="196"/>
    </row>
    <row r="904" spans="1:874" ht="15.75" customHeight="1" x14ac:dyDescent="0.25">
      <c r="A904" s="196"/>
      <c r="B904" s="196"/>
      <c r="C904" s="196"/>
      <c r="D904" s="196"/>
      <c r="E904" s="196"/>
      <c r="F904" s="196"/>
      <c r="G904" s="196"/>
      <c r="H904" s="196"/>
      <c r="I904" s="196"/>
      <c r="J904" s="196"/>
      <c r="K904" s="196"/>
      <c r="L904" s="206"/>
      <c r="M904" s="196"/>
      <c r="N904" s="196"/>
      <c r="O904" s="196"/>
      <c r="P904" s="196"/>
      <c r="Q904" s="196"/>
      <c r="R904" s="196"/>
      <c r="S904" s="196"/>
      <c r="T904" s="196"/>
      <c r="U904" s="196"/>
      <c r="V904" s="196"/>
      <c r="W904" s="196"/>
      <c r="X904" s="196"/>
      <c r="Y904" s="196"/>
      <c r="Z904" s="196"/>
      <c r="AA904" s="196"/>
      <c r="AB904" s="196"/>
      <c r="AC904" s="196"/>
      <c r="AD904" s="196"/>
      <c r="AE904" s="196"/>
      <c r="AF904" s="196"/>
      <c r="AG904" s="196"/>
      <c r="AH904" s="196"/>
      <c r="AI904" s="196"/>
      <c r="AJ904" s="196"/>
      <c r="AK904" s="196"/>
      <c r="AL904" s="196"/>
      <c r="AM904" s="196"/>
      <c r="AN904" s="196"/>
      <c r="AO904" s="196"/>
      <c r="AP904" s="196"/>
      <c r="AQ904" s="196"/>
      <c r="AR904" s="196"/>
      <c r="AS904" s="196"/>
      <c r="AT904" s="196"/>
      <c r="AU904" s="196"/>
      <c r="AV904" s="196"/>
      <c r="AW904" s="196"/>
      <c r="AX904" s="196"/>
      <c r="AY904" s="196"/>
      <c r="AZ904" s="196"/>
      <c r="BA904" s="196"/>
      <c r="BB904" s="196"/>
      <c r="BC904" s="196"/>
      <c r="BD904" s="196"/>
      <c r="BE904" s="196"/>
      <c r="BF904" s="196"/>
      <c r="BG904" s="196"/>
      <c r="BH904" s="196"/>
      <c r="BI904" s="196"/>
      <c r="BJ904" s="196"/>
      <c r="BK904" s="196"/>
      <c r="BL904" s="196"/>
      <c r="BM904" s="196"/>
      <c r="BN904" s="196"/>
      <c r="BO904" s="196"/>
      <c r="BP904" s="196"/>
      <c r="BQ904" s="196"/>
      <c r="BR904" s="196"/>
      <c r="BS904" s="196"/>
      <c r="BT904" s="196"/>
      <c r="BU904" s="196"/>
      <c r="BV904" s="196"/>
      <c r="BW904" s="196"/>
      <c r="BX904" s="196"/>
      <c r="BY904" s="196"/>
      <c r="BZ904" s="196"/>
      <c r="CA904" s="196"/>
      <c r="CB904" s="196"/>
      <c r="CC904" s="196"/>
      <c r="CD904" s="196"/>
      <c r="CE904" s="196"/>
      <c r="CF904" s="196"/>
      <c r="CG904" s="196"/>
      <c r="CH904" s="196"/>
      <c r="CI904" s="196"/>
      <c r="CJ904" s="196"/>
      <c r="CK904" s="196"/>
      <c r="CL904" s="196"/>
      <c r="CM904" s="196"/>
      <c r="CN904" s="196"/>
      <c r="CO904" s="196"/>
      <c r="CP904" s="196"/>
      <c r="CQ904" s="196"/>
      <c r="CR904" s="196"/>
      <c r="CS904" s="196"/>
      <c r="CT904" s="196"/>
      <c r="CU904" s="196"/>
      <c r="CV904" s="196"/>
      <c r="CW904" s="196"/>
      <c r="CX904" s="196"/>
      <c r="CY904" s="196"/>
      <c r="CZ904" s="196"/>
      <c r="DA904" s="196"/>
      <c r="DB904" s="196"/>
      <c r="DC904" s="196"/>
      <c r="DD904" s="196"/>
      <c r="DE904" s="196"/>
      <c r="DF904" s="196"/>
      <c r="DG904" s="196"/>
      <c r="DH904" s="196"/>
      <c r="DI904" s="196"/>
      <c r="DJ904" s="196"/>
      <c r="DK904" s="196"/>
      <c r="DL904" s="196"/>
      <c r="DM904" s="196"/>
      <c r="DN904" s="196"/>
      <c r="DO904" s="196"/>
      <c r="DP904" s="196"/>
      <c r="DQ904" s="196"/>
      <c r="DR904" s="196"/>
      <c r="DS904" s="196"/>
      <c r="DT904" s="196"/>
      <c r="DU904" s="196"/>
      <c r="DV904" s="196"/>
      <c r="DW904" s="196"/>
      <c r="DX904" s="196"/>
      <c r="DY904" s="196"/>
      <c r="DZ904" s="196"/>
      <c r="EA904" s="196"/>
      <c r="EB904" s="196"/>
      <c r="EC904" s="196"/>
      <c r="ED904" s="196"/>
      <c r="EE904" s="196"/>
      <c r="EF904" s="196"/>
      <c r="EG904" s="196"/>
      <c r="EH904" s="196"/>
      <c r="EI904" s="196"/>
      <c r="EJ904" s="196"/>
      <c r="EK904" s="196"/>
      <c r="EL904" s="196"/>
      <c r="EM904" s="196"/>
      <c r="EN904" s="196"/>
      <c r="EO904" s="196"/>
      <c r="EP904" s="196"/>
      <c r="EQ904" s="196"/>
      <c r="ER904" s="196"/>
      <c r="ES904" s="196"/>
      <c r="ET904" s="196"/>
      <c r="EU904" s="196"/>
      <c r="EV904" s="196"/>
      <c r="EW904" s="196"/>
      <c r="EX904" s="196"/>
      <c r="EY904" s="196"/>
      <c r="EZ904" s="196"/>
      <c r="FA904" s="196"/>
      <c r="FB904" s="196"/>
      <c r="FC904" s="196"/>
      <c r="FD904" s="196"/>
      <c r="FE904" s="196"/>
      <c r="FF904" s="196"/>
      <c r="FG904" s="196"/>
      <c r="FH904" s="196"/>
      <c r="FI904" s="196"/>
      <c r="FJ904" s="196"/>
      <c r="FK904" s="196"/>
      <c r="FL904" s="196"/>
      <c r="FM904" s="196"/>
      <c r="FN904" s="196"/>
      <c r="FO904" s="196"/>
      <c r="FP904" s="196"/>
      <c r="FQ904" s="196"/>
      <c r="FR904" s="196"/>
      <c r="FS904" s="196"/>
      <c r="FT904" s="196"/>
      <c r="FU904" s="196"/>
      <c r="FV904" s="196"/>
      <c r="FW904" s="196"/>
      <c r="FX904" s="196"/>
      <c r="FY904" s="196"/>
      <c r="FZ904" s="196"/>
      <c r="GA904" s="196"/>
      <c r="GB904" s="196"/>
      <c r="GC904" s="196"/>
      <c r="GD904" s="196"/>
      <c r="GE904" s="196"/>
      <c r="GF904" s="196"/>
      <c r="GG904" s="196"/>
      <c r="GH904" s="196"/>
      <c r="GI904" s="196"/>
      <c r="GJ904" s="196"/>
      <c r="GK904" s="196"/>
      <c r="GL904" s="196"/>
      <c r="GM904" s="196"/>
      <c r="GN904" s="196"/>
      <c r="GO904" s="196"/>
      <c r="GP904" s="196"/>
      <c r="GQ904" s="196"/>
      <c r="GR904" s="196"/>
      <c r="GS904" s="196"/>
      <c r="GT904" s="196"/>
      <c r="GU904" s="196"/>
      <c r="GV904" s="196"/>
      <c r="GW904" s="196"/>
      <c r="GX904" s="196"/>
      <c r="GY904" s="196"/>
      <c r="GZ904" s="196"/>
      <c r="HA904" s="196"/>
      <c r="HB904" s="196"/>
      <c r="HC904" s="196"/>
      <c r="HD904" s="196"/>
      <c r="HE904" s="196"/>
      <c r="HF904" s="196"/>
      <c r="HG904" s="196"/>
      <c r="HH904" s="196"/>
      <c r="HI904" s="196"/>
      <c r="HJ904" s="196"/>
      <c r="HK904" s="196"/>
      <c r="HL904" s="196"/>
      <c r="HM904" s="196"/>
      <c r="HN904" s="196"/>
      <c r="HO904" s="196"/>
      <c r="HP904" s="196"/>
      <c r="HQ904" s="196"/>
      <c r="HR904" s="196"/>
      <c r="HS904" s="196"/>
      <c r="HT904" s="196"/>
      <c r="HU904" s="196"/>
      <c r="HV904" s="196"/>
      <c r="HW904" s="196"/>
      <c r="HX904" s="196"/>
      <c r="HY904" s="196"/>
      <c r="HZ904" s="196"/>
      <c r="IA904" s="196"/>
      <c r="IB904" s="196"/>
      <c r="IC904" s="196"/>
      <c r="ID904" s="196"/>
      <c r="IE904" s="196"/>
      <c r="IF904" s="196"/>
      <c r="IG904" s="196"/>
      <c r="IH904" s="196"/>
      <c r="II904" s="196"/>
      <c r="IJ904" s="196"/>
      <c r="IK904" s="196"/>
      <c r="IL904" s="196"/>
      <c r="IM904" s="196"/>
      <c r="IN904" s="196"/>
      <c r="IO904" s="196"/>
      <c r="IP904" s="196"/>
      <c r="IQ904" s="196"/>
      <c r="IR904" s="196"/>
      <c r="IS904" s="196"/>
      <c r="IT904" s="196"/>
      <c r="IU904" s="196"/>
      <c r="IV904" s="196"/>
      <c r="IW904" s="196"/>
      <c r="IX904" s="196"/>
      <c r="IY904" s="196"/>
      <c r="IZ904" s="196"/>
      <c r="JA904" s="196"/>
      <c r="JB904" s="196"/>
      <c r="JC904" s="196"/>
      <c r="JD904" s="196"/>
      <c r="JE904" s="196"/>
      <c r="JF904" s="196"/>
      <c r="JG904" s="196"/>
      <c r="JH904" s="196"/>
      <c r="JI904" s="196"/>
      <c r="JJ904" s="196"/>
      <c r="JK904" s="196"/>
      <c r="JL904" s="196"/>
      <c r="JM904" s="196"/>
      <c r="JN904" s="196"/>
      <c r="JO904" s="196"/>
      <c r="JP904" s="196"/>
      <c r="JQ904" s="196"/>
      <c r="JR904" s="196"/>
      <c r="JS904" s="196"/>
      <c r="JT904" s="196"/>
      <c r="JU904" s="196"/>
      <c r="JV904" s="196"/>
      <c r="JW904" s="196"/>
      <c r="JX904" s="196"/>
      <c r="JY904" s="196"/>
      <c r="JZ904" s="196"/>
      <c r="KA904" s="196"/>
      <c r="KB904" s="196"/>
      <c r="KC904" s="196"/>
      <c r="KD904" s="196"/>
      <c r="KE904" s="196"/>
      <c r="KF904" s="196"/>
      <c r="KG904" s="196"/>
      <c r="KH904" s="196"/>
      <c r="KI904" s="196"/>
      <c r="KJ904" s="196"/>
      <c r="KK904" s="196"/>
      <c r="KL904" s="196"/>
      <c r="KM904" s="196"/>
      <c r="KN904" s="196"/>
      <c r="KO904" s="196"/>
      <c r="KP904" s="196"/>
      <c r="KQ904" s="196"/>
      <c r="KR904" s="196"/>
      <c r="KS904" s="196"/>
      <c r="KT904" s="196"/>
      <c r="KU904" s="196"/>
      <c r="KV904" s="196"/>
      <c r="KW904" s="196"/>
      <c r="KX904" s="196"/>
      <c r="KY904" s="196"/>
      <c r="KZ904" s="196"/>
      <c r="LA904" s="196"/>
      <c r="LB904" s="196"/>
      <c r="LC904" s="196"/>
      <c r="LD904" s="196"/>
      <c r="LE904" s="196"/>
      <c r="LF904" s="196"/>
      <c r="LG904" s="196"/>
      <c r="LH904" s="196"/>
      <c r="LI904" s="196"/>
      <c r="LJ904" s="196"/>
      <c r="LK904" s="196"/>
      <c r="LL904" s="196"/>
      <c r="LM904" s="196"/>
      <c r="LN904" s="196"/>
      <c r="LO904" s="196"/>
      <c r="LP904" s="196"/>
      <c r="LQ904" s="196"/>
      <c r="LR904" s="196"/>
      <c r="LS904" s="196"/>
      <c r="LT904" s="196"/>
      <c r="LU904" s="196"/>
      <c r="LV904" s="196"/>
      <c r="LW904" s="196"/>
      <c r="LX904" s="196"/>
      <c r="LY904" s="196"/>
      <c r="LZ904" s="196"/>
      <c r="MA904" s="196"/>
      <c r="MB904" s="196"/>
      <c r="MC904" s="196"/>
      <c r="MD904" s="196"/>
      <c r="ME904" s="196"/>
      <c r="MF904" s="196"/>
      <c r="MG904" s="196"/>
      <c r="MH904" s="196"/>
      <c r="MI904" s="196"/>
      <c r="MJ904" s="196"/>
      <c r="MK904" s="196"/>
      <c r="ML904" s="196"/>
      <c r="MM904" s="196"/>
      <c r="MN904" s="196"/>
      <c r="MO904" s="196"/>
      <c r="MP904" s="196"/>
      <c r="MQ904" s="196"/>
      <c r="MR904" s="196"/>
      <c r="MS904" s="196"/>
      <c r="MT904" s="196"/>
      <c r="MU904" s="196"/>
      <c r="MV904" s="196"/>
      <c r="MW904" s="196"/>
      <c r="MX904" s="196"/>
      <c r="MY904" s="196"/>
      <c r="MZ904" s="196"/>
      <c r="NA904" s="196"/>
      <c r="NB904" s="196"/>
      <c r="NC904" s="196"/>
      <c r="ND904" s="196"/>
      <c r="NE904" s="196"/>
      <c r="NF904" s="196"/>
      <c r="NG904" s="196"/>
      <c r="NH904" s="196"/>
      <c r="NI904" s="196"/>
      <c r="NJ904" s="196"/>
      <c r="NK904" s="196"/>
      <c r="NL904" s="196"/>
      <c r="NM904" s="196"/>
      <c r="NN904" s="196"/>
      <c r="NO904" s="196"/>
      <c r="NP904" s="196"/>
      <c r="NQ904" s="196"/>
      <c r="NR904" s="196"/>
      <c r="NS904" s="196"/>
      <c r="NT904" s="196"/>
      <c r="NU904" s="196"/>
      <c r="NV904" s="196"/>
      <c r="NW904" s="196"/>
      <c r="NX904" s="196"/>
      <c r="NY904" s="196"/>
      <c r="NZ904" s="196"/>
      <c r="OA904" s="196"/>
      <c r="OB904" s="196"/>
      <c r="OC904" s="196"/>
      <c r="OD904" s="196"/>
      <c r="OE904" s="196"/>
      <c r="OF904" s="196"/>
      <c r="OG904" s="196"/>
      <c r="OH904" s="196"/>
      <c r="OI904" s="196"/>
      <c r="OJ904" s="196"/>
      <c r="OK904" s="196"/>
      <c r="OL904" s="196"/>
      <c r="AFC904" s="196"/>
      <c r="AFD904" s="196"/>
      <c r="AFE904" s="196"/>
      <c r="AFF904" s="196"/>
      <c r="AFG904" s="196"/>
      <c r="AFH904" s="196"/>
      <c r="AFI904" s="196"/>
      <c r="AFJ904" s="196"/>
      <c r="AFK904" s="196"/>
      <c r="AFL904" s="196"/>
      <c r="AFM904" s="196"/>
      <c r="AFN904" s="196"/>
      <c r="AFO904" s="196"/>
      <c r="AFP904" s="196"/>
      <c r="AFQ904" s="196"/>
      <c r="AFR904" s="196"/>
      <c r="AFS904" s="196"/>
      <c r="AFT904" s="196"/>
      <c r="AFU904" s="196"/>
      <c r="AFV904" s="196"/>
      <c r="AFW904" s="196"/>
      <c r="AFX904" s="196"/>
      <c r="AFY904" s="196"/>
      <c r="AFZ904" s="196"/>
      <c r="AGA904" s="196"/>
      <c r="AGB904" s="196"/>
      <c r="AGC904" s="196"/>
      <c r="AGD904" s="196"/>
      <c r="AGE904" s="196"/>
      <c r="AGF904" s="196"/>
      <c r="AGG904" s="196"/>
      <c r="AGH904" s="196"/>
      <c r="AGI904" s="196"/>
      <c r="AGJ904" s="196"/>
      <c r="AGK904" s="196"/>
      <c r="AGL904" s="196"/>
      <c r="AGM904" s="196"/>
      <c r="AGN904" s="196"/>
      <c r="AGO904" s="196"/>
      <c r="AGP904" s="196"/>
    </row>
    <row r="905" spans="1:874" ht="15.75" customHeight="1" x14ac:dyDescent="0.25">
      <c r="A905" s="196"/>
      <c r="B905" s="196"/>
      <c r="C905" s="196"/>
      <c r="D905" s="196"/>
      <c r="E905" s="196"/>
      <c r="F905" s="196"/>
      <c r="G905" s="196"/>
      <c r="H905" s="196"/>
      <c r="I905" s="196"/>
      <c r="J905" s="196"/>
      <c r="K905" s="196"/>
      <c r="L905" s="206"/>
      <c r="M905" s="196"/>
      <c r="N905" s="196"/>
      <c r="O905" s="196"/>
      <c r="P905" s="196"/>
      <c r="Q905" s="196"/>
      <c r="R905" s="196"/>
      <c r="S905" s="196"/>
      <c r="T905" s="196"/>
      <c r="U905" s="196"/>
      <c r="V905" s="196"/>
      <c r="W905" s="196"/>
      <c r="X905" s="196"/>
      <c r="Y905" s="196"/>
      <c r="Z905" s="196"/>
      <c r="AA905" s="196"/>
      <c r="AB905" s="196"/>
      <c r="AC905" s="196"/>
      <c r="AD905" s="196"/>
      <c r="AE905" s="196"/>
      <c r="AF905" s="196"/>
      <c r="AG905" s="196"/>
      <c r="AH905" s="196"/>
      <c r="AI905" s="196"/>
      <c r="AJ905" s="196"/>
      <c r="AK905" s="196"/>
      <c r="AL905" s="196"/>
      <c r="AM905" s="196"/>
      <c r="AN905" s="196"/>
      <c r="AO905" s="196"/>
      <c r="AP905" s="196"/>
      <c r="AQ905" s="196"/>
      <c r="AR905" s="196"/>
      <c r="AS905" s="196"/>
      <c r="AT905" s="196"/>
      <c r="AU905" s="196"/>
      <c r="AV905" s="196"/>
      <c r="AW905" s="196"/>
      <c r="AX905" s="196"/>
      <c r="AY905" s="196"/>
      <c r="AZ905" s="196"/>
      <c r="BA905" s="196"/>
      <c r="BB905" s="196"/>
      <c r="BC905" s="196"/>
      <c r="BD905" s="196"/>
      <c r="BE905" s="196"/>
      <c r="BF905" s="196"/>
      <c r="BG905" s="196"/>
      <c r="BH905" s="196"/>
      <c r="BI905" s="196"/>
      <c r="BJ905" s="196"/>
      <c r="BK905" s="196"/>
      <c r="BL905" s="196"/>
      <c r="BM905" s="196"/>
      <c r="BN905" s="196"/>
      <c r="BO905" s="196"/>
      <c r="BP905" s="196"/>
      <c r="BQ905" s="196"/>
      <c r="BR905" s="196"/>
      <c r="BS905" s="196"/>
      <c r="BT905" s="196"/>
      <c r="BU905" s="196"/>
      <c r="BV905" s="196"/>
      <c r="BW905" s="196"/>
      <c r="BX905" s="196"/>
      <c r="BY905" s="196"/>
      <c r="BZ905" s="196"/>
      <c r="CA905" s="196"/>
      <c r="CB905" s="196"/>
      <c r="CC905" s="196"/>
      <c r="CD905" s="196"/>
      <c r="CE905" s="196"/>
      <c r="CF905" s="196"/>
      <c r="CG905" s="196"/>
      <c r="CH905" s="196"/>
      <c r="CI905" s="196"/>
      <c r="CJ905" s="196"/>
      <c r="CK905" s="196"/>
      <c r="CL905" s="196"/>
      <c r="CM905" s="196"/>
      <c r="CN905" s="196"/>
      <c r="CO905" s="196"/>
      <c r="CP905" s="196"/>
      <c r="CQ905" s="196"/>
      <c r="CR905" s="196"/>
      <c r="CS905" s="196"/>
      <c r="CT905" s="196"/>
      <c r="CU905" s="196"/>
      <c r="CV905" s="196"/>
      <c r="CW905" s="196"/>
      <c r="CX905" s="196"/>
      <c r="CY905" s="196"/>
      <c r="CZ905" s="196"/>
      <c r="DA905" s="196"/>
      <c r="DB905" s="196"/>
      <c r="DC905" s="196"/>
      <c r="DD905" s="196"/>
      <c r="DE905" s="196"/>
      <c r="DF905" s="196"/>
      <c r="DG905" s="196"/>
      <c r="DH905" s="196"/>
      <c r="DI905" s="196"/>
      <c r="DJ905" s="196"/>
      <c r="DK905" s="196"/>
      <c r="DL905" s="196"/>
      <c r="DM905" s="196"/>
      <c r="DN905" s="196"/>
      <c r="DO905" s="196"/>
      <c r="DP905" s="196"/>
      <c r="DQ905" s="196"/>
      <c r="DR905" s="196"/>
      <c r="DS905" s="196"/>
      <c r="DT905" s="196"/>
      <c r="DU905" s="196"/>
      <c r="DV905" s="196"/>
      <c r="DW905" s="196"/>
      <c r="DX905" s="196"/>
      <c r="DY905" s="196"/>
      <c r="DZ905" s="196"/>
      <c r="EA905" s="196"/>
      <c r="EB905" s="196"/>
      <c r="EC905" s="196"/>
      <c r="ED905" s="196"/>
      <c r="EE905" s="196"/>
      <c r="EF905" s="196"/>
      <c r="EG905" s="196"/>
      <c r="EH905" s="196"/>
      <c r="EI905" s="196"/>
      <c r="EJ905" s="196"/>
      <c r="EK905" s="196"/>
      <c r="EL905" s="196"/>
      <c r="EM905" s="196"/>
      <c r="EN905" s="196"/>
      <c r="EO905" s="196"/>
      <c r="EP905" s="196"/>
      <c r="EQ905" s="196"/>
      <c r="ER905" s="196"/>
      <c r="ES905" s="196"/>
      <c r="ET905" s="196"/>
      <c r="EU905" s="196"/>
      <c r="EV905" s="196"/>
      <c r="EW905" s="196"/>
      <c r="EX905" s="196"/>
      <c r="EY905" s="196"/>
      <c r="EZ905" s="196"/>
      <c r="FA905" s="196"/>
      <c r="FB905" s="196"/>
      <c r="FC905" s="196"/>
      <c r="FD905" s="196"/>
      <c r="FE905" s="196"/>
      <c r="FF905" s="196"/>
      <c r="FG905" s="196"/>
      <c r="FH905" s="196"/>
      <c r="FI905" s="196"/>
      <c r="FJ905" s="196"/>
      <c r="FK905" s="196"/>
      <c r="FL905" s="196"/>
      <c r="FM905" s="196"/>
      <c r="FN905" s="196"/>
      <c r="FO905" s="196"/>
      <c r="FP905" s="196"/>
      <c r="FQ905" s="196"/>
      <c r="FR905" s="196"/>
      <c r="FS905" s="196"/>
      <c r="FT905" s="196"/>
      <c r="FU905" s="196"/>
      <c r="FV905" s="196"/>
      <c r="FW905" s="196"/>
      <c r="FX905" s="196"/>
      <c r="FY905" s="196"/>
      <c r="FZ905" s="196"/>
      <c r="GA905" s="196"/>
      <c r="GB905" s="196"/>
      <c r="GC905" s="196"/>
      <c r="GD905" s="196"/>
      <c r="GE905" s="196"/>
      <c r="GF905" s="196"/>
      <c r="GG905" s="196"/>
      <c r="GH905" s="196"/>
      <c r="GI905" s="196"/>
      <c r="GJ905" s="196"/>
      <c r="GK905" s="196"/>
      <c r="GL905" s="196"/>
      <c r="GM905" s="196"/>
      <c r="GN905" s="196"/>
      <c r="GO905" s="196"/>
      <c r="GP905" s="196"/>
      <c r="GQ905" s="196"/>
      <c r="GR905" s="196"/>
      <c r="GS905" s="196"/>
      <c r="GT905" s="196"/>
      <c r="GU905" s="196"/>
      <c r="GV905" s="196"/>
      <c r="GW905" s="196"/>
      <c r="GX905" s="196"/>
      <c r="GY905" s="196"/>
      <c r="GZ905" s="196"/>
      <c r="HA905" s="196"/>
      <c r="HB905" s="196"/>
      <c r="HC905" s="196"/>
      <c r="HD905" s="196"/>
      <c r="HE905" s="196"/>
      <c r="HF905" s="196"/>
      <c r="HG905" s="196"/>
      <c r="HH905" s="196"/>
      <c r="HI905" s="196"/>
      <c r="HJ905" s="196"/>
      <c r="HK905" s="196"/>
      <c r="HL905" s="196"/>
      <c r="HM905" s="196"/>
      <c r="HN905" s="196"/>
      <c r="HO905" s="196"/>
      <c r="HP905" s="196"/>
      <c r="HQ905" s="196"/>
      <c r="HR905" s="196"/>
      <c r="HS905" s="196"/>
      <c r="HT905" s="196"/>
      <c r="HU905" s="196"/>
      <c r="HV905" s="196"/>
      <c r="HW905" s="196"/>
      <c r="HX905" s="196"/>
      <c r="HY905" s="196"/>
      <c r="HZ905" s="196"/>
      <c r="IA905" s="196"/>
      <c r="IB905" s="196"/>
      <c r="IC905" s="196"/>
      <c r="ID905" s="196"/>
      <c r="IE905" s="196"/>
      <c r="IF905" s="196"/>
      <c r="IG905" s="196"/>
      <c r="IH905" s="196"/>
      <c r="II905" s="196"/>
      <c r="IJ905" s="196"/>
      <c r="IK905" s="196"/>
      <c r="IL905" s="196"/>
      <c r="IM905" s="196"/>
      <c r="IN905" s="196"/>
      <c r="IO905" s="196"/>
      <c r="IP905" s="196"/>
      <c r="IQ905" s="196"/>
      <c r="IR905" s="196"/>
      <c r="IS905" s="196"/>
      <c r="IT905" s="196"/>
      <c r="IU905" s="196"/>
      <c r="IV905" s="196"/>
      <c r="IW905" s="196"/>
      <c r="IX905" s="196"/>
      <c r="IY905" s="196"/>
      <c r="IZ905" s="196"/>
      <c r="JA905" s="196"/>
      <c r="JB905" s="196"/>
      <c r="JC905" s="196"/>
      <c r="JD905" s="196"/>
      <c r="JE905" s="196"/>
      <c r="JF905" s="196"/>
      <c r="JG905" s="196"/>
      <c r="JH905" s="196"/>
      <c r="JI905" s="196"/>
      <c r="JJ905" s="196"/>
      <c r="JK905" s="196"/>
      <c r="JL905" s="196"/>
      <c r="JM905" s="196"/>
      <c r="JN905" s="196"/>
      <c r="JO905" s="196"/>
      <c r="JP905" s="196"/>
      <c r="JQ905" s="196"/>
      <c r="JR905" s="196"/>
      <c r="JS905" s="196"/>
      <c r="JT905" s="196"/>
      <c r="JU905" s="196"/>
      <c r="JV905" s="196"/>
      <c r="JW905" s="196"/>
      <c r="JX905" s="196"/>
      <c r="JY905" s="196"/>
      <c r="JZ905" s="196"/>
      <c r="KA905" s="196"/>
      <c r="KB905" s="196"/>
      <c r="KC905" s="196"/>
      <c r="KD905" s="196"/>
      <c r="KE905" s="196"/>
      <c r="KF905" s="196"/>
      <c r="KG905" s="196"/>
      <c r="KH905" s="196"/>
      <c r="KI905" s="196"/>
      <c r="KJ905" s="196"/>
      <c r="KK905" s="196"/>
      <c r="KL905" s="196"/>
      <c r="KM905" s="196"/>
      <c r="KN905" s="196"/>
      <c r="KO905" s="196"/>
      <c r="KP905" s="196"/>
      <c r="KQ905" s="196"/>
      <c r="KR905" s="196"/>
      <c r="KS905" s="196"/>
      <c r="KT905" s="196"/>
      <c r="KU905" s="196"/>
      <c r="KV905" s="196"/>
      <c r="KW905" s="196"/>
      <c r="KX905" s="196"/>
      <c r="KY905" s="196"/>
      <c r="KZ905" s="196"/>
      <c r="LA905" s="196"/>
      <c r="LB905" s="196"/>
      <c r="LC905" s="196"/>
      <c r="LD905" s="196"/>
      <c r="LE905" s="196"/>
      <c r="LF905" s="196"/>
      <c r="LG905" s="196"/>
      <c r="LH905" s="196"/>
      <c r="LI905" s="196"/>
      <c r="LJ905" s="196"/>
      <c r="LK905" s="196"/>
      <c r="LL905" s="196"/>
      <c r="LM905" s="196"/>
      <c r="LN905" s="196"/>
      <c r="LO905" s="196"/>
      <c r="LP905" s="196"/>
      <c r="LQ905" s="196"/>
      <c r="LR905" s="196"/>
      <c r="LS905" s="196"/>
      <c r="LT905" s="196"/>
      <c r="LU905" s="196"/>
      <c r="LV905" s="196"/>
      <c r="LW905" s="196"/>
      <c r="LX905" s="196"/>
      <c r="LY905" s="196"/>
      <c r="LZ905" s="196"/>
      <c r="MA905" s="196"/>
      <c r="MB905" s="196"/>
      <c r="MC905" s="196"/>
      <c r="MD905" s="196"/>
      <c r="ME905" s="196"/>
      <c r="MF905" s="196"/>
      <c r="MG905" s="196"/>
      <c r="MH905" s="196"/>
      <c r="MI905" s="196"/>
      <c r="MJ905" s="196"/>
      <c r="MK905" s="196"/>
      <c r="ML905" s="196"/>
      <c r="MM905" s="196"/>
      <c r="MN905" s="196"/>
      <c r="MO905" s="196"/>
      <c r="MP905" s="196"/>
      <c r="MQ905" s="196"/>
      <c r="MR905" s="196"/>
      <c r="MS905" s="196"/>
      <c r="MT905" s="196"/>
      <c r="MU905" s="196"/>
      <c r="MV905" s="196"/>
      <c r="MW905" s="196"/>
      <c r="MX905" s="196"/>
      <c r="MY905" s="196"/>
      <c r="MZ905" s="196"/>
      <c r="NA905" s="196"/>
      <c r="NB905" s="196"/>
      <c r="NC905" s="196"/>
      <c r="ND905" s="196"/>
      <c r="NE905" s="196"/>
      <c r="NF905" s="196"/>
      <c r="NG905" s="196"/>
      <c r="NH905" s="196"/>
      <c r="NI905" s="196"/>
      <c r="NJ905" s="196"/>
      <c r="NK905" s="196"/>
      <c r="NL905" s="196"/>
      <c r="NM905" s="196"/>
      <c r="NN905" s="196"/>
      <c r="NO905" s="196"/>
      <c r="NP905" s="196"/>
      <c r="NQ905" s="196"/>
      <c r="NR905" s="196"/>
      <c r="NS905" s="196"/>
      <c r="NT905" s="196"/>
      <c r="NU905" s="196"/>
      <c r="NV905" s="196"/>
      <c r="NW905" s="196"/>
      <c r="NX905" s="196"/>
      <c r="NY905" s="196"/>
      <c r="NZ905" s="196"/>
      <c r="OA905" s="196"/>
      <c r="OB905" s="196"/>
      <c r="OC905" s="196"/>
      <c r="OD905" s="196"/>
      <c r="OE905" s="196"/>
      <c r="OF905" s="196"/>
      <c r="OG905" s="196"/>
      <c r="OH905" s="196"/>
      <c r="OI905" s="196"/>
      <c r="OJ905" s="196"/>
      <c r="OK905" s="196"/>
      <c r="OL905" s="196"/>
      <c r="AFC905" s="196"/>
      <c r="AFD905" s="196"/>
      <c r="AFE905" s="196"/>
      <c r="AFF905" s="196"/>
      <c r="AFG905" s="196"/>
      <c r="AFH905" s="196"/>
      <c r="AFI905" s="196"/>
      <c r="AFJ905" s="196"/>
      <c r="AFK905" s="196"/>
      <c r="AFL905" s="196"/>
      <c r="AFM905" s="196"/>
      <c r="AFN905" s="196"/>
      <c r="AFO905" s="196"/>
      <c r="AFP905" s="196"/>
      <c r="AFQ905" s="196"/>
      <c r="AFR905" s="196"/>
      <c r="AFS905" s="196"/>
      <c r="AFT905" s="196"/>
      <c r="AFU905" s="196"/>
      <c r="AFV905" s="196"/>
      <c r="AFW905" s="196"/>
      <c r="AFX905" s="196"/>
      <c r="AFY905" s="196"/>
      <c r="AFZ905" s="196"/>
      <c r="AGA905" s="196"/>
      <c r="AGB905" s="196"/>
      <c r="AGC905" s="196"/>
      <c r="AGD905" s="196"/>
      <c r="AGE905" s="196"/>
      <c r="AGF905" s="196"/>
      <c r="AGG905" s="196"/>
      <c r="AGH905" s="196"/>
      <c r="AGI905" s="196"/>
      <c r="AGJ905" s="196"/>
      <c r="AGK905" s="196"/>
      <c r="AGL905" s="196"/>
      <c r="AGM905" s="196"/>
      <c r="AGN905" s="196"/>
      <c r="AGO905" s="196"/>
      <c r="AGP905" s="196"/>
    </row>
    <row r="906" spans="1:874" ht="15.75" customHeight="1" x14ac:dyDescent="0.25">
      <c r="A906" s="196"/>
      <c r="B906" s="196"/>
      <c r="C906" s="196"/>
      <c r="D906" s="196"/>
      <c r="E906" s="196"/>
      <c r="F906" s="196"/>
      <c r="G906" s="196"/>
      <c r="H906" s="196"/>
      <c r="I906" s="196"/>
      <c r="J906" s="196"/>
      <c r="K906" s="196"/>
      <c r="L906" s="206"/>
      <c r="M906" s="196"/>
      <c r="N906" s="196"/>
      <c r="O906" s="196"/>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c r="AL906" s="196"/>
      <c r="AM906" s="196"/>
      <c r="AN906" s="196"/>
      <c r="AO906" s="196"/>
      <c r="AP906" s="196"/>
      <c r="AQ906" s="196"/>
      <c r="AR906" s="196"/>
      <c r="AS906" s="196"/>
      <c r="AT906" s="196"/>
      <c r="AU906" s="196"/>
      <c r="AV906" s="196"/>
      <c r="AW906" s="196"/>
      <c r="AX906" s="196"/>
      <c r="AY906" s="196"/>
      <c r="AZ906" s="196"/>
      <c r="BA906" s="196"/>
      <c r="BB906" s="196"/>
      <c r="BC906" s="196"/>
      <c r="BD906" s="196"/>
      <c r="BE906" s="196"/>
      <c r="BF906" s="196"/>
      <c r="BG906" s="196"/>
      <c r="BH906" s="196"/>
      <c r="BI906" s="196"/>
      <c r="BJ906" s="196"/>
      <c r="BK906" s="196"/>
      <c r="BL906" s="196"/>
      <c r="BM906" s="196"/>
      <c r="BN906" s="196"/>
      <c r="BO906" s="196"/>
      <c r="BP906" s="196"/>
      <c r="BQ906" s="196"/>
      <c r="BR906" s="196"/>
      <c r="BS906" s="196"/>
      <c r="BT906" s="196"/>
      <c r="BU906" s="196"/>
      <c r="BV906" s="196"/>
      <c r="BW906" s="196"/>
      <c r="BX906" s="196"/>
      <c r="BY906" s="196"/>
      <c r="BZ906" s="196"/>
      <c r="CA906" s="196"/>
      <c r="CB906" s="196"/>
      <c r="CC906" s="196"/>
      <c r="CD906" s="196"/>
      <c r="CE906" s="196"/>
      <c r="CF906" s="196"/>
      <c r="CG906" s="196"/>
      <c r="CH906" s="196"/>
      <c r="CI906" s="196"/>
      <c r="CJ906" s="196"/>
      <c r="CK906" s="196"/>
      <c r="CL906" s="196"/>
      <c r="CM906" s="196"/>
      <c r="CN906" s="196"/>
      <c r="CO906" s="196"/>
      <c r="CP906" s="196"/>
      <c r="CQ906" s="196"/>
      <c r="CR906" s="196"/>
      <c r="CS906" s="196"/>
      <c r="CT906" s="196"/>
      <c r="CU906" s="196"/>
      <c r="CV906" s="196"/>
      <c r="CW906" s="196"/>
      <c r="CX906" s="196"/>
      <c r="CY906" s="196"/>
      <c r="CZ906" s="196"/>
      <c r="DA906" s="196"/>
      <c r="DB906" s="196"/>
      <c r="DC906" s="196"/>
      <c r="DD906" s="196"/>
      <c r="DE906" s="196"/>
      <c r="DF906" s="196"/>
      <c r="DG906" s="196"/>
      <c r="DH906" s="196"/>
      <c r="DI906" s="196"/>
      <c r="DJ906" s="196"/>
      <c r="DK906" s="196"/>
      <c r="DL906" s="196"/>
      <c r="DM906" s="196"/>
      <c r="DN906" s="196"/>
      <c r="DO906" s="196"/>
      <c r="DP906" s="196"/>
      <c r="DQ906" s="196"/>
      <c r="DR906" s="196"/>
      <c r="DS906" s="196"/>
      <c r="DT906" s="196"/>
      <c r="DU906" s="196"/>
      <c r="DV906" s="196"/>
      <c r="DW906" s="196"/>
      <c r="DX906" s="196"/>
      <c r="DY906" s="196"/>
      <c r="DZ906" s="196"/>
      <c r="EA906" s="196"/>
      <c r="EB906" s="196"/>
      <c r="EC906" s="196"/>
      <c r="ED906" s="196"/>
      <c r="EE906" s="196"/>
      <c r="EF906" s="196"/>
      <c r="EG906" s="196"/>
      <c r="EH906" s="196"/>
      <c r="EI906" s="196"/>
      <c r="EJ906" s="196"/>
      <c r="EK906" s="196"/>
      <c r="EL906" s="196"/>
      <c r="EM906" s="196"/>
      <c r="EN906" s="196"/>
      <c r="EO906" s="196"/>
      <c r="EP906" s="196"/>
      <c r="EQ906" s="196"/>
      <c r="ER906" s="196"/>
      <c r="ES906" s="196"/>
      <c r="ET906" s="196"/>
      <c r="EU906" s="196"/>
      <c r="EV906" s="196"/>
      <c r="EW906" s="196"/>
      <c r="EX906" s="196"/>
      <c r="EY906" s="196"/>
      <c r="EZ906" s="196"/>
      <c r="FA906" s="196"/>
      <c r="FB906" s="196"/>
      <c r="FC906" s="196"/>
      <c r="FD906" s="196"/>
      <c r="FE906" s="196"/>
      <c r="FF906" s="196"/>
      <c r="FG906" s="196"/>
      <c r="FH906" s="196"/>
      <c r="FI906" s="196"/>
      <c r="FJ906" s="196"/>
      <c r="FK906" s="196"/>
      <c r="FL906" s="196"/>
      <c r="FM906" s="196"/>
      <c r="FN906" s="196"/>
      <c r="FO906" s="196"/>
      <c r="FP906" s="196"/>
      <c r="FQ906" s="196"/>
      <c r="FR906" s="196"/>
      <c r="FS906" s="196"/>
      <c r="FT906" s="196"/>
      <c r="FU906" s="196"/>
      <c r="FV906" s="196"/>
      <c r="FW906" s="196"/>
      <c r="FX906" s="196"/>
      <c r="FY906" s="196"/>
      <c r="FZ906" s="196"/>
      <c r="GA906" s="196"/>
      <c r="GB906" s="196"/>
      <c r="GC906" s="196"/>
      <c r="GD906" s="196"/>
      <c r="GE906" s="196"/>
      <c r="GF906" s="196"/>
      <c r="GG906" s="196"/>
      <c r="GH906" s="196"/>
      <c r="GI906" s="196"/>
      <c r="GJ906" s="196"/>
      <c r="GK906" s="196"/>
      <c r="GL906" s="196"/>
      <c r="GM906" s="196"/>
      <c r="GN906" s="196"/>
      <c r="GO906" s="196"/>
      <c r="GP906" s="196"/>
      <c r="GQ906" s="196"/>
      <c r="GR906" s="196"/>
      <c r="GS906" s="196"/>
      <c r="GT906" s="196"/>
      <c r="GU906" s="196"/>
      <c r="GV906" s="196"/>
      <c r="GW906" s="196"/>
      <c r="GX906" s="196"/>
      <c r="GY906" s="196"/>
      <c r="GZ906" s="196"/>
      <c r="HA906" s="196"/>
      <c r="HB906" s="196"/>
      <c r="HC906" s="196"/>
      <c r="HD906" s="196"/>
      <c r="HE906" s="196"/>
      <c r="HF906" s="196"/>
      <c r="HG906" s="196"/>
      <c r="HH906" s="196"/>
      <c r="HI906" s="196"/>
      <c r="HJ906" s="196"/>
      <c r="HK906" s="196"/>
      <c r="HL906" s="196"/>
      <c r="HM906" s="196"/>
      <c r="HN906" s="196"/>
      <c r="HO906" s="196"/>
      <c r="HP906" s="196"/>
      <c r="HQ906" s="196"/>
      <c r="HR906" s="196"/>
      <c r="HS906" s="196"/>
      <c r="HT906" s="196"/>
      <c r="HU906" s="196"/>
      <c r="HV906" s="196"/>
      <c r="HW906" s="196"/>
      <c r="HX906" s="196"/>
      <c r="HY906" s="196"/>
      <c r="HZ906" s="196"/>
      <c r="IA906" s="196"/>
      <c r="IB906" s="196"/>
      <c r="IC906" s="196"/>
      <c r="ID906" s="196"/>
      <c r="IE906" s="196"/>
      <c r="IF906" s="196"/>
      <c r="IG906" s="196"/>
      <c r="IH906" s="196"/>
      <c r="II906" s="196"/>
      <c r="IJ906" s="196"/>
      <c r="IK906" s="196"/>
      <c r="IL906" s="196"/>
      <c r="IM906" s="196"/>
      <c r="IN906" s="196"/>
      <c r="IO906" s="196"/>
      <c r="IP906" s="196"/>
      <c r="IQ906" s="196"/>
      <c r="IR906" s="196"/>
      <c r="IS906" s="196"/>
      <c r="IT906" s="196"/>
      <c r="IU906" s="196"/>
      <c r="IV906" s="196"/>
      <c r="IW906" s="196"/>
      <c r="IX906" s="196"/>
      <c r="IY906" s="196"/>
      <c r="IZ906" s="196"/>
      <c r="JA906" s="196"/>
      <c r="JB906" s="196"/>
      <c r="JC906" s="196"/>
      <c r="JD906" s="196"/>
      <c r="JE906" s="196"/>
      <c r="JF906" s="196"/>
      <c r="JG906" s="196"/>
      <c r="JH906" s="196"/>
      <c r="JI906" s="196"/>
      <c r="JJ906" s="196"/>
      <c r="JK906" s="196"/>
      <c r="JL906" s="196"/>
      <c r="JM906" s="196"/>
      <c r="JN906" s="196"/>
      <c r="JO906" s="196"/>
      <c r="JP906" s="196"/>
      <c r="JQ906" s="196"/>
      <c r="JR906" s="196"/>
      <c r="JS906" s="196"/>
      <c r="JT906" s="196"/>
      <c r="JU906" s="196"/>
      <c r="JV906" s="196"/>
      <c r="JW906" s="196"/>
      <c r="JX906" s="196"/>
      <c r="JY906" s="196"/>
      <c r="JZ906" s="196"/>
      <c r="KA906" s="196"/>
      <c r="KB906" s="196"/>
      <c r="KC906" s="196"/>
      <c r="KD906" s="196"/>
      <c r="KE906" s="196"/>
      <c r="KF906" s="196"/>
      <c r="KG906" s="196"/>
      <c r="KH906" s="196"/>
      <c r="KI906" s="196"/>
      <c r="KJ906" s="196"/>
      <c r="KK906" s="196"/>
      <c r="KL906" s="196"/>
      <c r="KM906" s="196"/>
      <c r="KN906" s="196"/>
      <c r="KO906" s="196"/>
      <c r="KP906" s="196"/>
      <c r="KQ906" s="196"/>
      <c r="KR906" s="196"/>
      <c r="KS906" s="196"/>
      <c r="KT906" s="196"/>
      <c r="KU906" s="196"/>
      <c r="KV906" s="196"/>
      <c r="KW906" s="196"/>
      <c r="KX906" s="196"/>
      <c r="KY906" s="196"/>
      <c r="KZ906" s="196"/>
      <c r="LA906" s="196"/>
      <c r="LB906" s="196"/>
      <c r="LC906" s="196"/>
      <c r="LD906" s="196"/>
      <c r="LE906" s="196"/>
      <c r="LF906" s="196"/>
      <c r="LG906" s="196"/>
      <c r="LH906" s="196"/>
      <c r="LI906" s="196"/>
      <c r="LJ906" s="196"/>
      <c r="LK906" s="196"/>
      <c r="LL906" s="196"/>
      <c r="LM906" s="196"/>
      <c r="LN906" s="196"/>
      <c r="LO906" s="196"/>
      <c r="LP906" s="196"/>
      <c r="LQ906" s="196"/>
      <c r="LR906" s="196"/>
      <c r="LS906" s="196"/>
      <c r="LT906" s="196"/>
      <c r="LU906" s="196"/>
      <c r="LV906" s="196"/>
      <c r="LW906" s="196"/>
      <c r="LX906" s="196"/>
      <c r="LY906" s="196"/>
      <c r="LZ906" s="196"/>
      <c r="MA906" s="196"/>
      <c r="MB906" s="196"/>
      <c r="MC906" s="196"/>
      <c r="MD906" s="196"/>
      <c r="ME906" s="196"/>
      <c r="MF906" s="196"/>
      <c r="MG906" s="196"/>
      <c r="MH906" s="196"/>
      <c r="MI906" s="196"/>
      <c r="MJ906" s="196"/>
      <c r="MK906" s="196"/>
      <c r="ML906" s="196"/>
      <c r="MM906" s="196"/>
      <c r="MN906" s="196"/>
      <c r="MO906" s="196"/>
      <c r="MP906" s="196"/>
      <c r="MQ906" s="196"/>
      <c r="MR906" s="196"/>
      <c r="MS906" s="196"/>
      <c r="MT906" s="196"/>
      <c r="MU906" s="196"/>
      <c r="MV906" s="196"/>
      <c r="MW906" s="196"/>
      <c r="MX906" s="196"/>
      <c r="MY906" s="196"/>
      <c r="MZ906" s="196"/>
      <c r="NA906" s="196"/>
      <c r="NB906" s="196"/>
      <c r="NC906" s="196"/>
      <c r="ND906" s="196"/>
      <c r="NE906" s="196"/>
      <c r="NF906" s="196"/>
      <c r="NG906" s="196"/>
      <c r="NH906" s="196"/>
      <c r="NI906" s="196"/>
      <c r="NJ906" s="196"/>
      <c r="NK906" s="196"/>
      <c r="NL906" s="196"/>
      <c r="NM906" s="196"/>
      <c r="NN906" s="196"/>
      <c r="NO906" s="196"/>
      <c r="NP906" s="196"/>
      <c r="NQ906" s="196"/>
      <c r="NR906" s="196"/>
      <c r="NS906" s="196"/>
      <c r="NT906" s="196"/>
      <c r="NU906" s="196"/>
      <c r="NV906" s="196"/>
      <c r="NW906" s="196"/>
      <c r="NX906" s="196"/>
      <c r="NY906" s="196"/>
      <c r="NZ906" s="196"/>
      <c r="OA906" s="196"/>
      <c r="OB906" s="196"/>
      <c r="OC906" s="196"/>
      <c r="OD906" s="196"/>
      <c r="OE906" s="196"/>
      <c r="OF906" s="196"/>
      <c r="OG906" s="196"/>
      <c r="OH906" s="196"/>
      <c r="OI906" s="196"/>
      <c r="OJ906" s="196"/>
      <c r="OK906" s="196"/>
      <c r="OL906" s="196"/>
      <c r="AFC906" s="196"/>
      <c r="AFD906" s="196"/>
      <c r="AFE906" s="196"/>
      <c r="AFF906" s="196"/>
      <c r="AFG906" s="196"/>
      <c r="AFH906" s="196"/>
      <c r="AFI906" s="196"/>
      <c r="AFJ906" s="196"/>
      <c r="AFK906" s="196"/>
      <c r="AFL906" s="196"/>
      <c r="AFM906" s="196"/>
      <c r="AFN906" s="196"/>
      <c r="AFO906" s="196"/>
      <c r="AFP906" s="196"/>
      <c r="AFQ906" s="196"/>
      <c r="AFR906" s="196"/>
      <c r="AFS906" s="196"/>
      <c r="AFT906" s="196"/>
      <c r="AFU906" s="196"/>
      <c r="AFV906" s="196"/>
      <c r="AFW906" s="196"/>
      <c r="AFX906" s="196"/>
      <c r="AFY906" s="196"/>
      <c r="AFZ906" s="196"/>
      <c r="AGA906" s="196"/>
      <c r="AGB906" s="196"/>
      <c r="AGC906" s="196"/>
      <c r="AGD906" s="196"/>
      <c r="AGE906" s="196"/>
      <c r="AGF906" s="196"/>
      <c r="AGG906" s="196"/>
      <c r="AGH906" s="196"/>
      <c r="AGI906" s="196"/>
      <c r="AGJ906" s="196"/>
      <c r="AGK906" s="196"/>
      <c r="AGL906" s="196"/>
      <c r="AGM906" s="196"/>
      <c r="AGN906" s="196"/>
      <c r="AGO906" s="196"/>
      <c r="AGP906" s="196"/>
    </row>
    <row r="907" spans="1:874" ht="15.75" customHeight="1" x14ac:dyDescent="0.25">
      <c r="A907" s="196"/>
      <c r="B907" s="196"/>
      <c r="C907" s="196"/>
      <c r="D907" s="196"/>
      <c r="E907" s="196"/>
      <c r="F907" s="196"/>
      <c r="G907" s="196"/>
      <c r="H907" s="196"/>
      <c r="I907" s="196"/>
      <c r="J907" s="196"/>
      <c r="K907" s="196"/>
      <c r="L907" s="206"/>
      <c r="M907" s="196"/>
      <c r="N907" s="196"/>
      <c r="O907" s="196"/>
      <c r="P907" s="196"/>
      <c r="Q907" s="196"/>
      <c r="R907" s="196"/>
      <c r="S907" s="196"/>
      <c r="T907" s="196"/>
      <c r="U907" s="196"/>
      <c r="V907" s="196"/>
      <c r="W907" s="196"/>
      <c r="X907" s="196"/>
      <c r="Y907" s="196"/>
      <c r="Z907" s="196"/>
      <c r="AA907" s="196"/>
      <c r="AB907" s="196"/>
      <c r="AC907" s="196"/>
      <c r="AD907" s="196"/>
      <c r="AE907" s="196"/>
      <c r="AF907" s="196"/>
      <c r="AG907" s="196"/>
      <c r="AH907" s="196"/>
      <c r="AI907" s="196"/>
      <c r="AJ907" s="196"/>
      <c r="AK907" s="196"/>
      <c r="AL907" s="196"/>
      <c r="AM907" s="196"/>
      <c r="AN907" s="196"/>
      <c r="AO907" s="196"/>
      <c r="AP907" s="196"/>
      <c r="AQ907" s="196"/>
      <c r="AR907" s="196"/>
      <c r="AS907" s="196"/>
      <c r="AT907" s="196"/>
      <c r="AU907" s="196"/>
      <c r="AV907" s="196"/>
      <c r="AW907" s="196"/>
      <c r="AX907" s="196"/>
      <c r="AY907" s="196"/>
      <c r="AZ907" s="196"/>
      <c r="BA907" s="196"/>
      <c r="BB907" s="196"/>
      <c r="BC907" s="196"/>
      <c r="BD907" s="196"/>
      <c r="BE907" s="196"/>
      <c r="BF907" s="196"/>
      <c r="BG907" s="196"/>
      <c r="BH907" s="196"/>
      <c r="BI907" s="196"/>
      <c r="BJ907" s="196"/>
      <c r="BK907" s="196"/>
      <c r="BL907" s="196"/>
      <c r="BM907" s="196"/>
      <c r="BN907" s="196"/>
      <c r="BO907" s="196"/>
      <c r="BP907" s="196"/>
      <c r="BQ907" s="196"/>
      <c r="BR907" s="196"/>
      <c r="BS907" s="196"/>
      <c r="BT907" s="196"/>
      <c r="BU907" s="196"/>
      <c r="BV907" s="196"/>
      <c r="BW907" s="196"/>
      <c r="BX907" s="196"/>
      <c r="BY907" s="196"/>
      <c r="BZ907" s="196"/>
      <c r="CA907" s="196"/>
      <c r="CB907" s="196"/>
      <c r="CC907" s="196"/>
      <c r="CD907" s="196"/>
      <c r="CE907" s="196"/>
      <c r="CF907" s="196"/>
      <c r="CG907" s="196"/>
      <c r="CH907" s="196"/>
      <c r="CI907" s="196"/>
      <c r="CJ907" s="196"/>
      <c r="CK907" s="196"/>
      <c r="CL907" s="196"/>
      <c r="CM907" s="196"/>
      <c r="CN907" s="196"/>
      <c r="CO907" s="196"/>
      <c r="CP907" s="196"/>
      <c r="CQ907" s="196"/>
      <c r="CR907" s="196"/>
      <c r="CS907" s="196"/>
      <c r="CT907" s="196"/>
      <c r="CU907" s="196"/>
      <c r="CV907" s="196"/>
      <c r="CW907" s="196"/>
      <c r="CX907" s="196"/>
      <c r="CY907" s="196"/>
      <c r="CZ907" s="196"/>
      <c r="DA907" s="196"/>
      <c r="DB907" s="196"/>
      <c r="DC907" s="196"/>
      <c r="DD907" s="196"/>
      <c r="DE907" s="196"/>
      <c r="DF907" s="196"/>
      <c r="DG907" s="196"/>
      <c r="DH907" s="196"/>
      <c r="DI907" s="196"/>
      <c r="DJ907" s="196"/>
      <c r="DK907" s="196"/>
      <c r="DL907" s="196"/>
      <c r="DM907" s="196"/>
      <c r="DN907" s="196"/>
      <c r="DO907" s="196"/>
      <c r="DP907" s="196"/>
      <c r="DQ907" s="196"/>
      <c r="DR907" s="196"/>
      <c r="DS907" s="196"/>
      <c r="DT907" s="196"/>
      <c r="DU907" s="196"/>
      <c r="DV907" s="196"/>
      <c r="DW907" s="196"/>
      <c r="DX907" s="196"/>
      <c r="DY907" s="196"/>
      <c r="DZ907" s="196"/>
      <c r="EA907" s="196"/>
      <c r="EB907" s="196"/>
      <c r="EC907" s="196"/>
      <c r="ED907" s="196"/>
      <c r="EE907" s="196"/>
      <c r="EF907" s="196"/>
      <c r="EG907" s="196"/>
      <c r="EH907" s="196"/>
      <c r="EI907" s="196"/>
      <c r="EJ907" s="196"/>
      <c r="EK907" s="196"/>
      <c r="EL907" s="196"/>
      <c r="EM907" s="196"/>
      <c r="EN907" s="196"/>
      <c r="EO907" s="196"/>
      <c r="EP907" s="196"/>
      <c r="EQ907" s="196"/>
      <c r="ER907" s="196"/>
      <c r="ES907" s="196"/>
      <c r="ET907" s="196"/>
      <c r="EU907" s="196"/>
      <c r="EV907" s="196"/>
      <c r="EW907" s="196"/>
      <c r="EX907" s="196"/>
      <c r="EY907" s="196"/>
      <c r="EZ907" s="196"/>
      <c r="FA907" s="196"/>
      <c r="FB907" s="196"/>
      <c r="FC907" s="196"/>
      <c r="FD907" s="196"/>
      <c r="FE907" s="196"/>
      <c r="FF907" s="196"/>
      <c r="FG907" s="196"/>
      <c r="FH907" s="196"/>
      <c r="FI907" s="196"/>
      <c r="FJ907" s="196"/>
      <c r="FK907" s="196"/>
      <c r="FL907" s="196"/>
      <c r="FM907" s="196"/>
      <c r="FN907" s="196"/>
      <c r="FO907" s="196"/>
      <c r="FP907" s="196"/>
      <c r="FQ907" s="196"/>
      <c r="FR907" s="196"/>
      <c r="FS907" s="196"/>
      <c r="FT907" s="196"/>
      <c r="FU907" s="196"/>
      <c r="FV907" s="196"/>
      <c r="FW907" s="196"/>
      <c r="FX907" s="196"/>
      <c r="FY907" s="196"/>
      <c r="FZ907" s="196"/>
      <c r="GA907" s="196"/>
      <c r="GB907" s="196"/>
      <c r="GC907" s="196"/>
      <c r="GD907" s="196"/>
      <c r="GE907" s="196"/>
      <c r="GF907" s="196"/>
      <c r="GG907" s="196"/>
      <c r="GH907" s="196"/>
      <c r="GI907" s="196"/>
      <c r="GJ907" s="196"/>
      <c r="GK907" s="196"/>
      <c r="GL907" s="196"/>
      <c r="GM907" s="196"/>
      <c r="GN907" s="196"/>
      <c r="GO907" s="196"/>
      <c r="GP907" s="196"/>
      <c r="GQ907" s="196"/>
      <c r="GR907" s="196"/>
      <c r="GS907" s="196"/>
      <c r="GT907" s="196"/>
      <c r="GU907" s="196"/>
      <c r="GV907" s="196"/>
      <c r="GW907" s="196"/>
      <c r="GX907" s="196"/>
      <c r="GY907" s="196"/>
      <c r="GZ907" s="196"/>
      <c r="HA907" s="196"/>
      <c r="HB907" s="196"/>
      <c r="HC907" s="196"/>
      <c r="HD907" s="196"/>
      <c r="HE907" s="196"/>
      <c r="HF907" s="196"/>
      <c r="HG907" s="196"/>
      <c r="HH907" s="196"/>
      <c r="HI907" s="196"/>
      <c r="HJ907" s="196"/>
      <c r="HK907" s="196"/>
      <c r="HL907" s="196"/>
      <c r="HM907" s="196"/>
      <c r="HN907" s="196"/>
      <c r="HO907" s="196"/>
      <c r="HP907" s="196"/>
      <c r="HQ907" s="196"/>
      <c r="HR907" s="196"/>
      <c r="HS907" s="196"/>
      <c r="HT907" s="196"/>
      <c r="HU907" s="196"/>
      <c r="HV907" s="196"/>
      <c r="HW907" s="196"/>
      <c r="HX907" s="196"/>
      <c r="HY907" s="196"/>
      <c r="HZ907" s="196"/>
      <c r="IA907" s="196"/>
      <c r="IB907" s="196"/>
      <c r="IC907" s="196"/>
      <c r="ID907" s="196"/>
      <c r="IE907" s="196"/>
      <c r="IF907" s="196"/>
      <c r="IG907" s="196"/>
      <c r="IH907" s="196"/>
      <c r="II907" s="196"/>
      <c r="IJ907" s="196"/>
      <c r="IK907" s="196"/>
      <c r="IL907" s="196"/>
      <c r="IM907" s="196"/>
      <c r="IN907" s="196"/>
      <c r="IO907" s="196"/>
      <c r="IP907" s="196"/>
      <c r="IQ907" s="196"/>
      <c r="IR907" s="196"/>
      <c r="IS907" s="196"/>
      <c r="IT907" s="196"/>
      <c r="IU907" s="196"/>
      <c r="IV907" s="196"/>
      <c r="IW907" s="196"/>
      <c r="IX907" s="196"/>
      <c r="IY907" s="196"/>
      <c r="IZ907" s="196"/>
      <c r="JA907" s="196"/>
      <c r="JB907" s="196"/>
      <c r="JC907" s="196"/>
      <c r="JD907" s="196"/>
      <c r="JE907" s="196"/>
      <c r="JF907" s="196"/>
      <c r="JG907" s="196"/>
      <c r="JH907" s="196"/>
      <c r="JI907" s="196"/>
      <c r="JJ907" s="196"/>
      <c r="JK907" s="196"/>
      <c r="JL907" s="196"/>
      <c r="JM907" s="196"/>
      <c r="JN907" s="196"/>
      <c r="JO907" s="196"/>
      <c r="JP907" s="196"/>
      <c r="JQ907" s="196"/>
      <c r="JR907" s="196"/>
      <c r="JS907" s="196"/>
      <c r="JT907" s="196"/>
      <c r="JU907" s="196"/>
      <c r="JV907" s="196"/>
      <c r="JW907" s="196"/>
      <c r="JX907" s="196"/>
      <c r="JY907" s="196"/>
      <c r="JZ907" s="196"/>
      <c r="KA907" s="196"/>
      <c r="KB907" s="196"/>
      <c r="KC907" s="196"/>
      <c r="KD907" s="196"/>
      <c r="KE907" s="196"/>
      <c r="KF907" s="196"/>
      <c r="KG907" s="196"/>
      <c r="KH907" s="196"/>
      <c r="KI907" s="196"/>
      <c r="KJ907" s="196"/>
      <c r="KK907" s="196"/>
      <c r="KL907" s="196"/>
      <c r="KM907" s="196"/>
      <c r="KN907" s="196"/>
      <c r="KO907" s="196"/>
      <c r="KP907" s="196"/>
      <c r="KQ907" s="196"/>
      <c r="KR907" s="196"/>
      <c r="KS907" s="196"/>
      <c r="KT907" s="196"/>
      <c r="KU907" s="196"/>
      <c r="KV907" s="196"/>
      <c r="KW907" s="196"/>
      <c r="KX907" s="196"/>
      <c r="KY907" s="196"/>
      <c r="KZ907" s="196"/>
      <c r="LA907" s="196"/>
      <c r="LB907" s="196"/>
      <c r="LC907" s="196"/>
      <c r="LD907" s="196"/>
      <c r="LE907" s="196"/>
      <c r="LF907" s="196"/>
      <c r="LG907" s="196"/>
      <c r="LH907" s="196"/>
      <c r="LI907" s="196"/>
      <c r="LJ907" s="196"/>
      <c r="LK907" s="196"/>
      <c r="LL907" s="196"/>
      <c r="LM907" s="196"/>
      <c r="LN907" s="196"/>
      <c r="LO907" s="196"/>
      <c r="LP907" s="196"/>
      <c r="LQ907" s="196"/>
      <c r="LR907" s="196"/>
      <c r="LS907" s="196"/>
      <c r="LT907" s="196"/>
      <c r="LU907" s="196"/>
      <c r="LV907" s="196"/>
      <c r="LW907" s="196"/>
      <c r="LX907" s="196"/>
      <c r="LY907" s="196"/>
      <c r="LZ907" s="196"/>
      <c r="MA907" s="196"/>
      <c r="MB907" s="196"/>
      <c r="MC907" s="196"/>
      <c r="MD907" s="196"/>
      <c r="ME907" s="196"/>
      <c r="MF907" s="196"/>
      <c r="MG907" s="196"/>
      <c r="MH907" s="196"/>
      <c r="MI907" s="196"/>
      <c r="MJ907" s="196"/>
      <c r="MK907" s="196"/>
      <c r="ML907" s="196"/>
      <c r="MM907" s="196"/>
      <c r="MN907" s="196"/>
      <c r="MO907" s="196"/>
      <c r="MP907" s="196"/>
      <c r="MQ907" s="196"/>
      <c r="MR907" s="196"/>
      <c r="MS907" s="196"/>
      <c r="MT907" s="196"/>
      <c r="MU907" s="196"/>
      <c r="MV907" s="196"/>
      <c r="MW907" s="196"/>
      <c r="MX907" s="196"/>
      <c r="MY907" s="196"/>
      <c r="MZ907" s="196"/>
      <c r="NA907" s="196"/>
      <c r="NB907" s="196"/>
      <c r="NC907" s="196"/>
      <c r="ND907" s="196"/>
      <c r="NE907" s="196"/>
      <c r="NF907" s="196"/>
      <c r="NG907" s="196"/>
      <c r="NH907" s="196"/>
      <c r="NI907" s="196"/>
      <c r="NJ907" s="196"/>
      <c r="NK907" s="196"/>
      <c r="NL907" s="196"/>
      <c r="NM907" s="196"/>
      <c r="NN907" s="196"/>
      <c r="NO907" s="196"/>
      <c r="NP907" s="196"/>
      <c r="NQ907" s="196"/>
      <c r="NR907" s="196"/>
      <c r="NS907" s="196"/>
      <c r="NT907" s="196"/>
      <c r="NU907" s="196"/>
      <c r="NV907" s="196"/>
      <c r="NW907" s="196"/>
      <c r="NX907" s="196"/>
      <c r="NY907" s="196"/>
      <c r="NZ907" s="196"/>
      <c r="OA907" s="196"/>
      <c r="OB907" s="196"/>
      <c r="OC907" s="196"/>
      <c r="OD907" s="196"/>
      <c r="OE907" s="196"/>
      <c r="OF907" s="196"/>
      <c r="OG907" s="196"/>
      <c r="OH907" s="196"/>
      <c r="OI907" s="196"/>
      <c r="OJ907" s="196"/>
      <c r="OK907" s="196"/>
      <c r="OL907" s="196"/>
      <c r="AFC907" s="196"/>
      <c r="AFD907" s="196"/>
      <c r="AFE907" s="196"/>
      <c r="AFF907" s="196"/>
      <c r="AFG907" s="196"/>
      <c r="AFH907" s="196"/>
      <c r="AFI907" s="196"/>
      <c r="AFJ907" s="196"/>
      <c r="AFK907" s="196"/>
      <c r="AFL907" s="196"/>
      <c r="AFM907" s="196"/>
      <c r="AFN907" s="196"/>
      <c r="AFO907" s="196"/>
      <c r="AFP907" s="196"/>
      <c r="AFQ907" s="196"/>
      <c r="AFR907" s="196"/>
      <c r="AFS907" s="196"/>
      <c r="AFT907" s="196"/>
      <c r="AFU907" s="196"/>
      <c r="AFV907" s="196"/>
      <c r="AFW907" s="196"/>
      <c r="AFX907" s="196"/>
      <c r="AFY907" s="196"/>
      <c r="AFZ907" s="196"/>
      <c r="AGA907" s="196"/>
      <c r="AGB907" s="196"/>
      <c r="AGC907" s="196"/>
      <c r="AGD907" s="196"/>
      <c r="AGE907" s="196"/>
      <c r="AGF907" s="196"/>
      <c r="AGG907" s="196"/>
      <c r="AGH907" s="196"/>
      <c r="AGI907" s="196"/>
      <c r="AGJ907" s="196"/>
      <c r="AGK907" s="196"/>
      <c r="AGL907" s="196"/>
      <c r="AGM907" s="196"/>
      <c r="AGN907" s="196"/>
      <c r="AGO907" s="196"/>
      <c r="AGP907" s="196"/>
    </row>
    <row r="908" spans="1:874" ht="15.75" customHeight="1" x14ac:dyDescent="0.25">
      <c r="A908" s="196"/>
      <c r="B908" s="196"/>
      <c r="C908" s="196"/>
      <c r="D908" s="196"/>
      <c r="E908" s="196"/>
      <c r="F908" s="196"/>
      <c r="G908" s="196"/>
      <c r="H908" s="196"/>
      <c r="I908" s="196"/>
      <c r="J908" s="196"/>
      <c r="K908" s="196"/>
      <c r="L908" s="206"/>
      <c r="M908" s="196"/>
      <c r="N908" s="196"/>
      <c r="O908" s="196"/>
      <c r="P908" s="196"/>
      <c r="Q908" s="196"/>
      <c r="R908" s="196"/>
      <c r="S908" s="196"/>
      <c r="T908" s="196"/>
      <c r="U908" s="196"/>
      <c r="V908" s="196"/>
      <c r="W908" s="196"/>
      <c r="X908" s="196"/>
      <c r="Y908" s="196"/>
      <c r="Z908" s="196"/>
      <c r="AA908" s="196"/>
      <c r="AB908" s="196"/>
      <c r="AC908" s="196"/>
      <c r="AD908" s="196"/>
      <c r="AE908" s="196"/>
      <c r="AF908" s="196"/>
      <c r="AG908" s="196"/>
      <c r="AH908" s="196"/>
      <c r="AI908" s="196"/>
      <c r="AJ908" s="196"/>
      <c r="AK908" s="196"/>
      <c r="AL908" s="196"/>
      <c r="AM908" s="196"/>
      <c r="AN908" s="196"/>
      <c r="AO908" s="196"/>
      <c r="AP908" s="196"/>
      <c r="AQ908" s="196"/>
      <c r="AR908" s="196"/>
      <c r="AS908" s="196"/>
      <c r="AT908" s="196"/>
      <c r="AU908" s="196"/>
      <c r="AV908" s="196"/>
      <c r="AW908" s="196"/>
      <c r="AX908" s="196"/>
      <c r="AY908" s="196"/>
      <c r="AZ908" s="196"/>
      <c r="BA908" s="196"/>
      <c r="BB908" s="196"/>
      <c r="BC908" s="196"/>
      <c r="BD908" s="196"/>
      <c r="BE908" s="196"/>
      <c r="BF908" s="196"/>
      <c r="BG908" s="196"/>
      <c r="BH908" s="196"/>
      <c r="BI908" s="196"/>
      <c r="BJ908" s="196"/>
      <c r="BK908" s="196"/>
      <c r="BL908" s="196"/>
      <c r="BM908" s="196"/>
      <c r="BN908" s="196"/>
      <c r="BO908" s="196"/>
      <c r="BP908" s="196"/>
      <c r="BQ908" s="196"/>
      <c r="BR908" s="196"/>
      <c r="BS908" s="196"/>
      <c r="BT908" s="196"/>
      <c r="BU908" s="196"/>
      <c r="BV908" s="196"/>
      <c r="BW908" s="196"/>
      <c r="BX908" s="196"/>
      <c r="BY908" s="196"/>
      <c r="BZ908" s="196"/>
      <c r="CA908" s="196"/>
      <c r="CB908" s="196"/>
      <c r="CC908" s="196"/>
      <c r="CD908" s="196"/>
      <c r="CE908" s="196"/>
      <c r="CF908" s="196"/>
      <c r="CG908" s="196"/>
      <c r="CH908" s="196"/>
      <c r="CI908" s="196"/>
      <c r="CJ908" s="196"/>
      <c r="CK908" s="196"/>
      <c r="CL908" s="196"/>
      <c r="CM908" s="196"/>
      <c r="CN908" s="196"/>
      <c r="CO908" s="196"/>
      <c r="CP908" s="196"/>
      <c r="CQ908" s="196"/>
      <c r="CR908" s="196"/>
      <c r="CS908" s="196"/>
      <c r="CT908" s="196"/>
      <c r="CU908" s="196"/>
      <c r="CV908" s="196"/>
      <c r="CW908" s="196"/>
      <c r="CX908" s="196"/>
      <c r="CY908" s="196"/>
      <c r="CZ908" s="196"/>
      <c r="DA908" s="196"/>
      <c r="DB908" s="196"/>
      <c r="DC908" s="196"/>
      <c r="DD908" s="196"/>
      <c r="DE908" s="196"/>
      <c r="DF908" s="196"/>
      <c r="DG908" s="196"/>
      <c r="DH908" s="196"/>
      <c r="DI908" s="196"/>
      <c r="DJ908" s="196"/>
      <c r="DK908" s="196"/>
      <c r="DL908" s="196"/>
      <c r="DM908" s="196"/>
      <c r="DN908" s="196"/>
      <c r="DO908" s="196"/>
      <c r="DP908" s="196"/>
      <c r="DQ908" s="196"/>
      <c r="DR908" s="196"/>
      <c r="DS908" s="196"/>
      <c r="DT908" s="196"/>
      <c r="DU908" s="196"/>
      <c r="DV908" s="196"/>
      <c r="DW908" s="196"/>
      <c r="DX908" s="196"/>
      <c r="DY908" s="196"/>
      <c r="DZ908" s="196"/>
      <c r="EA908" s="196"/>
      <c r="EB908" s="196"/>
      <c r="EC908" s="196"/>
      <c r="ED908" s="196"/>
      <c r="EE908" s="196"/>
      <c r="EF908" s="196"/>
      <c r="EG908" s="196"/>
      <c r="EH908" s="196"/>
      <c r="EI908" s="196"/>
      <c r="EJ908" s="196"/>
      <c r="EK908" s="196"/>
      <c r="EL908" s="196"/>
      <c r="EM908" s="196"/>
      <c r="EN908" s="196"/>
      <c r="EO908" s="196"/>
      <c r="EP908" s="196"/>
      <c r="EQ908" s="196"/>
      <c r="ER908" s="196"/>
      <c r="ES908" s="196"/>
      <c r="ET908" s="196"/>
      <c r="EU908" s="196"/>
      <c r="EV908" s="196"/>
      <c r="EW908" s="196"/>
      <c r="EX908" s="196"/>
      <c r="EY908" s="196"/>
      <c r="EZ908" s="196"/>
      <c r="FA908" s="196"/>
      <c r="FB908" s="196"/>
      <c r="FC908" s="196"/>
      <c r="FD908" s="196"/>
      <c r="FE908" s="196"/>
      <c r="FF908" s="196"/>
      <c r="FG908" s="196"/>
      <c r="FH908" s="196"/>
      <c r="FI908" s="196"/>
      <c r="FJ908" s="196"/>
      <c r="FK908" s="196"/>
      <c r="FL908" s="196"/>
      <c r="FM908" s="196"/>
      <c r="FN908" s="196"/>
      <c r="FO908" s="196"/>
      <c r="FP908" s="196"/>
      <c r="FQ908" s="196"/>
      <c r="FR908" s="196"/>
      <c r="FS908" s="196"/>
      <c r="FT908" s="196"/>
      <c r="FU908" s="196"/>
      <c r="FV908" s="196"/>
      <c r="FW908" s="196"/>
      <c r="FX908" s="196"/>
      <c r="FY908" s="196"/>
      <c r="FZ908" s="196"/>
      <c r="GA908" s="196"/>
      <c r="GB908" s="196"/>
      <c r="GC908" s="196"/>
      <c r="GD908" s="196"/>
      <c r="GE908" s="196"/>
      <c r="GF908" s="196"/>
      <c r="GG908" s="196"/>
      <c r="GH908" s="196"/>
      <c r="GI908" s="196"/>
      <c r="GJ908" s="196"/>
      <c r="GK908" s="196"/>
      <c r="GL908" s="196"/>
      <c r="GM908" s="196"/>
      <c r="GN908" s="196"/>
      <c r="GO908" s="196"/>
      <c r="GP908" s="196"/>
      <c r="GQ908" s="196"/>
      <c r="GR908" s="196"/>
      <c r="GS908" s="196"/>
      <c r="GT908" s="196"/>
      <c r="GU908" s="196"/>
      <c r="GV908" s="196"/>
      <c r="GW908" s="196"/>
      <c r="GX908" s="196"/>
      <c r="GY908" s="196"/>
      <c r="GZ908" s="196"/>
      <c r="HA908" s="196"/>
      <c r="HB908" s="196"/>
      <c r="HC908" s="196"/>
      <c r="HD908" s="196"/>
      <c r="HE908" s="196"/>
      <c r="HF908" s="196"/>
      <c r="HG908" s="196"/>
      <c r="HH908" s="196"/>
      <c r="HI908" s="196"/>
      <c r="HJ908" s="196"/>
      <c r="HK908" s="196"/>
      <c r="HL908" s="196"/>
      <c r="HM908" s="196"/>
      <c r="HN908" s="196"/>
      <c r="HO908" s="196"/>
      <c r="HP908" s="196"/>
      <c r="HQ908" s="196"/>
      <c r="HR908" s="196"/>
      <c r="HS908" s="196"/>
      <c r="HT908" s="196"/>
      <c r="HU908" s="196"/>
      <c r="HV908" s="196"/>
      <c r="HW908" s="196"/>
      <c r="HX908" s="196"/>
      <c r="HY908" s="196"/>
      <c r="HZ908" s="196"/>
      <c r="IA908" s="196"/>
      <c r="IB908" s="196"/>
      <c r="IC908" s="196"/>
      <c r="ID908" s="196"/>
      <c r="IE908" s="196"/>
      <c r="IF908" s="196"/>
      <c r="IG908" s="196"/>
      <c r="IH908" s="196"/>
      <c r="II908" s="196"/>
      <c r="IJ908" s="196"/>
      <c r="IK908" s="196"/>
      <c r="IL908" s="196"/>
      <c r="IM908" s="196"/>
      <c r="IN908" s="196"/>
      <c r="IO908" s="196"/>
      <c r="IP908" s="196"/>
      <c r="IQ908" s="196"/>
      <c r="IR908" s="196"/>
      <c r="IS908" s="196"/>
      <c r="IT908" s="196"/>
      <c r="IU908" s="196"/>
      <c r="IV908" s="196"/>
      <c r="IW908" s="196"/>
      <c r="IX908" s="196"/>
      <c r="IY908" s="196"/>
      <c r="IZ908" s="196"/>
      <c r="JA908" s="196"/>
      <c r="JB908" s="196"/>
      <c r="JC908" s="196"/>
      <c r="JD908" s="196"/>
      <c r="JE908" s="196"/>
      <c r="JF908" s="196"/>
      <c r="JG908" s="196"/>
      <c r="JH908" s="196"/>
      <c r="JI908" s="196"/>
      <c r="JJ908" s="196"/>
      <c r="JK908" s="196"/>
      <c r="JL908" s="196"/>
      <c r="JM908" s="196"/>
      <c r="JN908" s="196"/>
      <c r="JO908" s="196"/>
      <c r="JP908" s="196"/>
      <c r="JQ908" s="196"/>
      <c r="JR908" s="196"/>
      <c r="JS908" s="196"/>
      <c r="JT908" s="196"/>
      <c r="JU908" s="196"/>
      <c r="JV908" s="196"/>
      <c r="JW908" s="196"/>
      <c r="JX908" s="196"/>
      <c r="JY908" s="196"/>
      <c r="JZ908" s="196"/>
      <c r="KA908" s="196"/>
      <c r="KB908" s="196"/>
      <c r="KC908" s="196"/>
      <c r="KD908" s="196"/>
      <c r="KE908" s="196"/>
      <c r="KF908" s="196"/>
      <c r="KG908" s="196"/>
      <c r="KH908" s="196"/>
      <c r="KI908" s="196"/>
      <c r="KJ908" s="196"/>
      <c r="KK908" s="196"/>
      <c r="KL908" s="196"/>
      <c r="KM908" s="196"/>
      <c r="KN908" s="196"/>
      <c r="KO908" s="196"/>
      <c r="KP908" s="196"/>
      <c r="KQ908" s="196"/>
      <c r="KR908" s="196"/>
      <c r="KS908" s="196"/>
      <c r="KT908" s="196"/>
      <c r="KU908" s="196"/>
      <c r="KV908" s="196"/>
      <c r="KW908" s="196"/>
      <c r="KX908" s="196"/>
      <c r="KY908" s="196"/>
      <c r="KZ908" s="196"/>
      <c r="LA908" s="196"/>
      <c r="LB908" s="196"/>
      <c r="LC908" s="196"/>
      <c r="LD908" s="196"/>
      <c r="LE908" s="196"/>
      <c r="LF908" s="196"/>
      <c r="LG908" s="196"/>
      <c r="LH908" s="196"/>
      <c r="LI908" s="196"/>
      <c r="LJ908" s="196"/>
      <c r="LK908" s="196"/>
      <c r="LL908" s="196"/>
      <c r="LM908" s="196"/>
      <c r="LN908" s="196"/>
      <c r="LO908" s="196"/>
      <c r="LP908" s="196"/>
      <c r="LQ908" s="196"/>
      <c r="LR908" s="196"/>
      <c r="LS908" s="196"/>
      <c r="LT908" s="196"/>
      <c r="LU908" s="196"/>
      <c r="LV908" s="196"/>
      <c r="LW908" s="196"/>
      <c r="LX908" s="196"/>
      <c r="LY908" s="196"/>
      <c r="LZ908" s="196"/>
      <c r="MA908" s="196"/>
      <c r="MB908" s="196"/>
      <c r="MC908" s="196"/>
      <c r="MD908" s="196"/>
      <c r="ME908" s="196"/>
      <c r="MF908" s="196"/>
      <c r="MG908" s="196"/>
      <c r="MH908" s="196"/>
      <c r="MI908" s="196"/>
      <c r="MJ908" s="196"/>
      <c r="MK908" s="196"/>
      <c r="ML908" s="196"/>
      <c r="MM908" s="196"/>
      <c r="MN908" s="196"/>
      <c r="MO908" s="196"/>
      <c r="MP908" s="196"/>
      <c r="MQ908" s="196"/>
      <c r="MR908" s="196"/>
      <c r="MS908" s="196"/>
      <c r="MT908" s="196"/>
      <c r="MU908" s="196"/>
      <c r="MV908" s="196"/>
      <c r="MW908" s="196"/>
      <c r="MX908" s="196"/>
      <c r="MY908" s="196"/>
      <c r="MZ908" s="196"/>
      <c r="NA908" s="196"/>
      <c r="NB908" s="196"/>
      <c r="NC908" s="196"/>
      <c r="ND908" s="196"/>
      <c r="NE908" s="196"/>
      <c r="NF908" s="196"/>
      <c r="NG908" s="196"/>
      <c r="NH908" s="196"/>
      <c r="NI908" s="196"/>
      <c r="NJ908" s="196"/>
      <c r="NK908" s="196"/>
      <c r="NL908" s="196"/>
      <c r="NM908" s="196"/>
      <c r="NN908" s="196"/>
      <c r="NO908" s="196"/>
      <c r="NP908" s="196"/>
      <c r="NQ908" s="196"/>
      <c r="NR908" s="196"/>
      <c r="NS908" s="196"/>
      <c r="NT908" s="196"/>
      <c r="NU908" s="196"/>
      <c r="NV908" s="196"/>
      <c r="NW908" s="196"/>
      <c r="NX908" s="196"/>
      <c r="NY908" s="196"/>
      <c r="NZ908" s="196"/>
      <c r="OA908" s="196"/>
      <c r="OB908" s="196"/>
      <c r="OC908" s="196"/>
      <c r="OD908" s="196"/>
      <c r="OE908" s="196"/>
      <c r="OF908" s="196"/>
      <c r="OG908" s="196"/>
      <c r="OH908" s="196"/>
      <c r="OI908" s="196"/>
      <c r="OJ908" s="196"/>
      <c r="OK908" s="196"/>
      <c r="OL908" s="196"/>
      <c r="AFC908" s="196"/>
      <c r="AFD908" s="196"/>
      <c r="AFE908" s="196"/>
      <c r="AFF908" s="196"/>
      <c r="AFG908" s="196"/>
      <c r="AFH908" s="196"/>
      <c r="AFI908" s="196"/>
      <c r="AFJ908" s="196"/>
      <c r="AFK908" s="196"/>
      <c r="AFL908" s="196"/>
      <c r="AFM908" s="196"/>
      <c r="AFN908" s="196"/>
      <c r="AFO908" s="196"/>
      <c r="AFP908" s="196"/>
      <c r="AFQ908" s="196"/>
      <c r="AFR908" s="196"/>
      <c r="AFS908" s="196"/>
      <c r="AFT908" s="196"/>
      <c r="AFU908" s="196"/>
      <c r="AFV908" s="196"/>
      <c r="AFW908" s="196"/>
      <c r="AFX908" s="196"/>
      <c r="AFY908" s="196"/>
      <c r="AFZ908" s="196"/>
      <c r="AGA908" s="196"/>
      <c r="AGB908" s="196"/>
      <c r="AGC908" s="196"/>
      <c r="AGD908" s="196"/>
      <c r="AGE908" s="196"/>
      <c r="AGF908" s="196"/>
      <c r="AGG908" s="196"/>
      <c r="AGH908" s="196"/>
      <c r="AGI908" s="196"/>
      <c r="AGJ908" s="196"/>
      <c r="AGK908" s="196"/>
      <c r="AGL908" s="196"/>
      <c r="AGM908" s="196"/>
      <c r="AGN908" s="196"/>
      <c r="AGO908" s="196"/>
      <c r="AGP908" s="196"/>
    </row>
    <row r="909" spans="1:874" ht="15.75" customHeight="1" x14ac:dyDescent="0.25">
      <c r="A909" s="196"/>
      <c r="B909" s="196"/>
      <c r="C909" s="196"/>
      <c r="D909" s="196"/>
      <c r="E909" s="196"/>
      <c r="F909" s="196"/>
      <c r="G909" s="196"/>
      <c r="H909" s="196"/>
      <c r="I909" s="196"/>
      <c r="J909" s="196"/>
      <c r="K909" s="196"/>
      <c r="L909" s="206"/>
      <c r="M909" s="196"/>
      <c r="N909" s="196"/>
      <c r="O909" s="196"/>
      <c r="P909" s="196"/>
      <c r="Q909" s="196"/>
      <c r="R909" s="196"/>
      <c r="S909" s="196"/>
      <c r="T909" s="196"/>
      <c r="U909" s="196"/>
      <c r="V909" s="196"/>
      <c r="W909" s="196"/>
      <c r="X909" s="196"/>
      <c r="Y909" s="196"/>
      <c r="Z909" s="196"/>
      <c r="AA909" s="196"/>
      <c r="AB909" s="196"/>
      <c r="AC909" s="196"/>
      <c r="AD909" s="196"/>
      <c r="AE909" s="196"/>
      <c r="AF909" s="196"/>
      <c r="AG909" s="196"/>
      <c r="AH909" s="196"/>
      <c r="AI909" s="196"/>
      <c r="AJ909" s="196"/>
      <c r="AK909" s="196"/>
      <c r="AL909" s="196"/>
      <c r="AM909" s="196"/>
      <c r="AN909" s="196"/>
      <c r="AO909" s="196"/>
      <c r="AP909" s="196"/>
      <c r="AQ909" s="196"/>
      <c r="AR909" s="196"/>
      <c r="AS909" s="196"/>
      <c r="AT909" s="196"/>
      <c r="AU909" s="196"/>
      <c r="AV909" s="196"/>
      <c r="AW909" s="196"/>
      <c r="AX909" s="196"/>
      <c r="AY909" s="196"/>
      <c r="AZ909" s="196"/>
      <c r="BA909" s="196"/>
      <c r="BB909" s="196"/>
      <c r="BC909" s="196"/>
      <c r="BD909" s="196"/>
      <c r="BE909" s="196"/>
      <c r="BF909" s="196"/>
      <c r="BG909" s="196"/>
      <c r="BH909" s="196"/>
      <c r="BI909" s="196"/>
      <c r="BJ909" s="196"/>
      <c r="BK909" s="196"/>
      <c r="BL909" s="196"/>
      <c r="BM909" s="196"/>
      <c r="BN909" s="196"/>
      <c r="BO909" s="196"/>
      <c r="BP909" s="196"/>
      <c r="BQ909" s="196"/>
      <c r="BR909" s="196"/>
      <c r="BS909" s="196"/>
      <c r="BT909" s="196"/>
      <c r="BU909" s="196"/>
      <c r="BV909" s="196"/>
      <c r="BW909" s="196"/>
      <c r="BX909" s="196"/>
      <c r="BY909" s="196"/>
      <c r="BZ909" s="196"/>
      <c r="CA909" s="196"/>
      <c r="CB909" s="196"/>
      <c r="CC909" s="196"/>
      <c r="CD909" s="196"/>
      <c r="CE909" s="196"/>
      <c r="CF909" s="196"/>
      <c r="CG909" s="196"/>
      <c r="CH909" s="196"/>
      <c r="CI909" s="196"/>
      <c r="CJ909" s="196"/>
      <c r="CK909" s="196"/>
      <c r="CL909" s="196"/>
      <c r="CM909" s="196"/>
      <c r="CN909" s="196"/>
      <c r="CO909" s="196"/>
      <c r="CP909" s="196"/>
      <c r="CQ909" s="196"/>
      <c r="CR909" s="196"/>
      <c r="CS909" s="196"/>
      <c r="CT909" s="196"/>
      <c r="CU909" s="196"/>
      <c r="CV909" s="196"/>
      <c r="CW909" s="196"/>
      <c r="CX909" s="196"/>
      <c r="CY909" s="196"/>
      <c r="CZ909" s="196"/>
      <c r="DA909" s="196"/>
      <c r="DB909" s="196"/>
      <c r="DC909" s="196"/>
      <c r="DD909" s="196"/>
      <c r="DE909" s="196"/>
      <c r="DF909" s="196"/>
      <c r="DG909" s="196"/>
      <c r="DH909" s="196"/>
      <c r="DI909" s="196"/>
      <c r="DJ909" s="196"/>
      <c r="DK909" s="196"/>
      <c r="DL909" s="196"/>
      <c r="DM909" s="196"/>
      <c r="DN909" s="196"/>
      <c r="DO909" s="196"/>
      <c r="DP909" s="196"/>
      <c r="DQ909" s="196"/>
      <c r="DR909" s="196"/>
      <c r="DS909" s="196"/>
      <c r="DT909" s="196"/>
      <c r="DU909" s="196"/>
      <c r="DV909" s="196"/>
      <c r="DW909" s="196"/>
      <c r="DX909" s="196"/>
      <c r="DY909" s="196"/>
      <c r="DZ909" s="196"/>
      <c r="EA909" s="196"/>
      <c r="EB909" s="196"/>
      <c r="EC909" s="196"/>
      <c r="ED909" s="196"/>
      <c r="EE909" s="196"/>
      <c r="EF909" s="196"/>
      <c r="EG909" s="196"/>
      <c r="EH909" s="196"/>
      <c r="EI909" s="196"/>
      <c r="EJ909" s="196"/>
      <c r="EK909" s="196"/>
      <c r="EL909" s="196"/>
      <c r="EM909" s="196"/>
      <c r="EN909" s="196"/>
      <c r="EO909" s="196"/>
      <c r="EP909" s="196"/>
      <c r="EQ909" s="196"/>
      <c r="ER909" s="196"/>
      <c r="ES909" s="196"/>
      <c r="ET909" s="196"/>
      <c r="EU909" s="196"/>
      <c r="EV909" s="196"/>
      <c r="EW909" s="196"/>
      <c r="EX909" s="196"/>
      <c r="EY909" s="196"/>
      <c r="EZ909" s="196"/>
      <c r="FA909" s="196"/>
      <c r="FB909" s="196"/>
      <c r="FC909" s="196"/>
      <c r="FD909" s="196"/>
      <c r="FE909" s="196"/>
      <c r="FF909" s="196"/>
      <c r="FG909" s="196"/>
      <c r="FH909" s="196"/>
      <c r="FI909" s="196"/>
      <c r="FJ909" s="196"/>
      <c r="FK909" s="196"/>
      <c r="FL909" s="196"/>
      <c r="FM909" s="196"/>
      <c r="FN909" s="196"/>
      <c r="FO909" s="196"/>
      <c r="FP909" s="196"/>
      <c r="FQ909" s="196"/>
      <c r="FR909" s="196"/>
      <c r="FS909" s="196"/>
      <c r="FT909" s="196"/>
      <c r="FU909" s="196"/>
      <c r="FV909" s="196"/>
      <c r="FW909" s="196"/>
      <c r="FX909" s="196"/>
      <c r="FY909" s="196"/>
      <c r="FZ909" s="196"/>
      <c r="GA909" s="196"/>
      <c r="GB909" s="196"/>
      <c r="GC909" s="196"/>
      <c r="GD909" s="196"/>
      <c r="GE909" s="196"/>
      <c r="GF909" s="196"/>
      <c r="GG909" s="196"/>
      <c r="GH909" s="196"/>
      <c r="GI909" s="196"/>
      <c r="GJ909" s="196"/>
      <c r="GK909" s="196"/>
      <c r="GL909" s="196"/>
      <c r="GM909" s="196"/>
      <c r="GN909" s="196"/>
      <c r="GO909" s="196"/>
      <c r="GP909" s="196"/>
      <c r="GQ909" s="196"/>
      <c r="GR909" s="196"/>
      <c r="GS909" s="196"/>
      <c r="GT909" s="196"/>
      <c r="GU909" s="196"/>
      <c r="GV909" s="196"/>
      <c r="GW909" s="196"/>
      <c r="GX909" s="196"/>
      <c r="GY909" s="196"/>
      <c r="GZ909" s="196"/>
      <c r="HA909" s="196"/>
      <c r="HB909" s="196"/>
      <c r="HC909" s="196"/>
      <c r="HD909" s="196"/>
      <c r="HE909" s="196"/>
      <c r="HF909" s="196"/>
      <c r="HG909" s="196"/>
      <c r="HH909" s="196"/>
      <c r="HI909" s="196"/>
      <c r="HJ909" s="196"/>
      <c r="HK909" s="196"/>
      <c r="HL909" s="196"/>
      <c r="HM909" s="196"/>
      <c r="HN909" s="196"/>
      <c r="HO909" s="196"/>
      <c r="HP909" s="196"/>
      <c r="HQ909" s="196"/>
      <c r="HR909" s="196"/>
      <c r="HS909" s="196"/>
      <c r="HT909" s="196"/>
      <c r="HU909" s="196"/>
      <c r="HV909" s="196"/>
      <c r="HW909" s="196"/>
      <c r="HX909" s="196"/>
      <c r="HY909" s="196"/>
      <c r="HZ909" s="196"/>
      <c r="IA909" s="196"/>
      <c r="IB909" s="196"/>
      <c r="IC909" s="196"/>
      <c r="ID909" s="196"/>
      <c r="IE909" s="196"/>
      <c r="IF909" s="196"/>
      <c r="IG909" s="196"/>
      <c r="IH909" s="196"/>
      <c r="II909" s="196"/>
      <c r="IJ909" s="196"/>
      <c r="IK909" s="196"/>
      <c r="IL909" s="196"/>
      <c r="IM909" s="196"/>
      <c r="IN909" s="196"/>
      <c r="IO909" s="196"/>
      <c r="IP909" s="196"/>
      <c r="IQ909" s="196"/>
      <c r="IR909" s="196"/>
      <c r="IS909" s="196"/>
      <c r="IT909" s="196"/>
      <c r="IU909" s="196"/>
      <c r="IV909" s="196"/>
      <c r="IW909" s="196"/>
      <c r="IX909" s="196"/>
      <c r="IY909" s="196"/>
      <c r="IZ909" s="196"/>
      <c r="JA909" s="196"/>
      <c r="JB909" s="196"/>
      <c r="JC909" s="196"/>
      <c r="JD909" s="196"/>
      <c r="JE909" s="196"/>
      <c r="JF909" s="196"/>
      <c r="JG909" s="196"/>
      <c r="JH909" s="196"/>
      <c r="JI909" s="196"/>
      <c r="JJ909" s="196"/>
      <c r="JK909" s="196"/>
      <c r="JL909" s="196"/>
      <c r="JM909" s="196"/>
      <c r="JN909" s="196"/>
      <c r="JO909" s="196"/>
      <c r="JP909" s="196"/>
      <c r="JQ909" s="196"/>
      <c r="JR909" s="196"/>
      <c r="JS909" s="196"/>
      <c r="JT909" s="196"/>
      <c r="JU909" s="196"/>
      <c r="JV909" s="196"/>
      <c r="JW909" s="196"/>
      <c r="JX909" s="196"/>
      <c r="JY909" s="196"/>
      <c r="JZ909" s="196"/>
      <c r="KA909" s="196"/>
      <c r="KB909" s="196"/>
      <c r="KC909" s="196"/>
      <c r="KD909" s="196"/>
      <c r="KE909" s="196"/>
      <c r="KF909" s="196"/>
      <c r="KG909" s="196"/>
      <c r="KH909" s="196"/>
      <c r="KI909" s="196"/>
      <c r="KJ909" s="196"/>
      <c r="KK909" s="196"/>
      <c r="KL909" s="196"/>
      <c r="KM909" s="196"/>
      <c r="KN909" s="196"/>
      <c r="KO909" s="196"/>
      <c r="KP909" s="196"/>
      <c r="KQ909" s="196"/>
      <c r="KR909" s="196"/>
      <c r="KS909" s="196"/>
      <c r="KT909" s="196"/>
      <c r="KU909" s="196"/>
      <c r="KV909" s="196"/>
      <c r="KW909" s="196"/>
      <c r="KX909" s="196"/>
      <c r="KY909" s="196"/>
      <c r="KZ909" s="196"/>
      <c r="LA909" s="196"/>
      <c r="LB909" s="196"/>
      <c r="LC909" s="196"/>
      <c r="LD909" s="196"/>
      <c r="LE909" s="196"/>
      <c r="LF909" s="196"/>
      <c r="LG909" s="196"/>
      <c r="LH909" s="196"/>
      <c r="LI909" s="196"/>
      <c r="LJ909" s="196"/>
      <c r="LK909" s="196"/>
      <c r="LL909" s="196"/>
      <c r="LM909" s="196"/>
      <c r="LN909" s="196"/>
      <c r="LO909" s="196"/>
      <c r="LP909" s="196"/>
      <c r="LQ909" s="196"/>
      <c r="LR909" s="196"/>
      <c r="LS909" s="196"/>
      <c r="LT909" s="196"/>
      <c r="LU909" s="196"/>
      <c r="LV909" s="196"/>
      <c r="LW909" s="196"/>
      <c r="LX909" s="196"/>
      <c r="LY909" s="196"/>
      <c r="LZ909" s="196"/>
      <c r="MA909" s="196"/>
      <c r="MB909" s="196"/>
      <c r="MC909" s="196"/>
      <c r="MD909" s="196"/>
      <c r="ME909" s="196"/>
      <c r="MF909" s="196"/>
      <c r="MG909" s="196"/>
      <c r="MH909" s="196"/>
      <c r="MI909" s="196"/>
      <c r="MJ909" s="196"/>
      <c r="MK909" s="196"/>
      <c r="ML909" s="196"/>
      <c r="MM909" s="196"/>
      <c r="MN909" s="196"/>
      <c r="MO909" s="196"/>
      <c r="MP909" s="196"/>
      <c r="MQ909" s="196"/>
      <c r="MR909" s="196"/>
      <c r="MS909" s="196"/>
      <c r="MT909" s="196"/>
      <c r="MU909" s="196"/>
      <c r="MV909" s="196"/>
      <c r="MW909" s="196"/>
      <c r="MX909" s="196"/>
      <c r="MY909" s="196"/>
      <c r="MZ909" s="196"/>
      <c r="NA909" s="196"/>
      <c r="NB909" s="196"/>
      <c r="NC909" s="196"/>
      <c r="ND909" s="196"/>
      <c r="NE909" s="196"/>
      <c r="NF909" s="196"/>
      <c r="NG909" s="196"/>
      <c r="NH909" s="196"/>
      <c r="NI909" s="196"/>
      <c r="NJ909" s="196"/>
      <c r="NK909" s="196"/>
      <c r="NL909" s="196"/>
      <c r="NM909" s="196"/>
      <c r="NN909" s="196"/>
      <c r="NO909" s="196"/>
      <c r="NP909" s="196"/>
      <c r="NQ909" s="196"/>
      <c r="NR909" s="196"/>
      <c r="NS909" s="196"/>
      <c r="NT909" s="196"/>
      <c r="NU909" s="196"/>
      <c r="NV909" s="196"/>
      <c r="NW909" s="196"/>
      <c r="NX909" s="196"/>
      <c r="NY909" s="196"/>
      <c r="NZ909" s="196"/>
      <c r="OA909" s="196"/>
      <c r="OB909" s="196"/>
      <c r="OC909" s="196"/>
      <c r="OD909" s="196"/>
      <c r="OE909" s="196"/>
      <c r="OF909" s="196"/>
      <c r="OG909" s="196"/>
      <c r="OH909" s="196"/>
      <c r="OI909" s="196"/>
      <c r="OJ909" s="196"/>
      <c r="OK909" s="196"/>
      <c r="OL909" s="196"/>
      <c r="AFC909" s="196"/>
      <c r="AFD909" s="196"/>
      <c r="AFE909" s="196"/>
      <c r="AFF909" s="196"/>
      <c r="AFG909" s="196"/>
      <c r="AFH909" s="196"/>
      <c r="AFI909" s="196"/>
      <c r="AFJ909" s="196"/>
      <c r="AFK909" s="196"/>
      <c r="AFL909" s="196"/>
      <c r="AFM909" s="196"/>
      <c r="AFN909" s="196"/>
      <c r="AFO909" s="196"/>
      <c r="AFP909" s="196"/>
      <c r="AFQ909" s="196"/>
      <c r="AFR909" s="196"/>
      <c r="AFS909" s="196"/>
      <c r="AFT909" s="196"/>
      <c r="AFU909" s="196"/>
      <c r="AFV909" s="196"/>
      <c r="AFW909" s="196"/>
      <c r="AFX909" s="196"/>
      <c r="AFY909" s="196"/>
      <c r="AFZ909" s="196"/>
      <c r="AGA909" s="196"/>
      <c r="AGB909" s="196"/>
      <c r="AGC909" s="196"/>
      <c r="AGD909" s="196"/>
      <c r="AGE909" s="196"/>
      <c r="AGF909" s="196"/>
      <c r="AGG909" s="196"/>
      <c r="AGH909" s="196"/>
      <c r="AGI909" s="196"/>
      <c r="AGJ909" s="196"/>
      <c r="AGK909" s="196"/>
      <c r="AGL909" s="196"/>
      <c r="AGM909" s="196"/>
      <c r="AGN909" s="196"/>
      <c r="AGO909" s="196"/>
      <c r="AGP909" s="196"/>
    </row>
    <row r="910" spans="1:874" ht="15.75" customHeight="1" x14ac:dyDescent="0.25">
      <c r="A910" s="196"/>
      <c r="B910" s="196"/>
      <c r="C910" s="196"/>
      <c r="D910" s="196"/>
      <c r="E910" s="196"/>
      <c r="F910" s="196"/>
      <c r="G910" s="196"/>
      <c r="H910" s="196"/>
      <c r="I910" s="196"/>
      <c r="J910" s="196"/>
      <c r="K910" s="196"/>
      <c r="L910" s="206"/>
      <c r="M910" s="196"/>
      <c r="N910" s="196"/>
      <c r="O910" s="196"/>
      <c r="P910" s="196"/>
      <c r="Q910" s="196"/>
      <c r="R910" s="196"/>
      <c r="S910" s="196"/>
      <c r="T910" s="196"/>
      <c r="U910" s="196"/>
      <c r="V910" s="196"/>
      <c r="W910" s="196"/>
      <c r="X910" s="196"/>
      <c r="Y910" s="196"/>
      <c r="Z910" s="196"/>
      <c r="AA910" s="196"/>
      <c r="AB910" s="196"/>
      <c r="AC910" s="196"/>
      <c r="AD910" s="196"/>
      <c r="AE910" s="196"/>
      <c r="AF910" s="196"/>
      <c r="AG910" s="196"/>
      <c r="AH910" s="196"/>
      <c r="AI910" s="196"/>
      <c r="AJ910" s="196"/>
      <c r="AK910" s="196"/>
      <c r="AL910" s="196"/>
      <c r="AM910" s="196"/>
      <c r="AN910" s="196"/>
      <c r="AO910" s="196"/>
      <c r="AP910" s="196"/>
      <c r="AQ910" s="196"/>
      <c r="AR910" s="196"/>
      <c r="AS910" s="196"/>
      <c r="AT910" s="196"/>
      <c r="AU910" s="196"/>
      <c r="AV910" s="196"/>
      <c r="AW910" s="196"/>
      <c r="AX910" s="196"/>
      <c r="AY910" s="196"/>
      <c r="AZ910" s="196"/>
      <c r="BA910" s="196"/>
      <c r="BB910" s="196"/>
      <c r="BC910" s="196"/>
      <c r="BD910" s="196"/>
      <c r="BE910" s="196"/>
      <c r="BF910" s="196"/>
      <c r="BG910" s="196"/>
      <c r="BH910" s="196"/>
      <c r="BI910" s="196"/>
      <c r="BJ910" s="196"/>
      <c r="BK910" s="196"/>
      <c r="BL910" s="196"/>
      <c r="BM910" s="196"/>
      <c r="BN910" s="196"/>
      <c r="BO910" s="196"/>
      <c r="BP910" s="196"/>
      <c r="BQ910" s="196"/>
      <c r="BR910" s="196"/>
      <c r="BS910" s="196"/>
      <c r="BT910" s="196"/>
      <c r="BU910" s="196"/>
      <c r="BV910" s="196"/>
      <c r="BW910" s="196"/>
      <c r="BX910" s="196"/>
      <c r="BY910" s="196"/>
      <c r="BZ910" s="196"/>
      <c r="CA910" s="196"/>
      <c r="CB910" s="196"/>
      <c r="CC910" s="196"/>
      <c r="CD910" s="196"/>
      <c r="CE910" s="196"/>
      <c r="CF910" s="196"/>
      <c r="CG910" s="196"/>
      <c r="CH910" s="196"/>
      <c r="CI910" s="196"/>
      <c r="CJ910" s="196"/>
      <c r="CK910" s="196"/>
      <c r="CL910" s="196"/>
      <c r="CM910" s="196"/>
      <c r="CN910" s="196"/>
      <c r="CO910" s="196"/>
      <c r="CP910" s="196"/>
      <c r="CQ910" s="196"/>
      <c r="CR910" s="196"/>
      <c r="CS910" s="196"/>
      <c r="CT910" s="196"/>
      <c r="CU910" s="196"/>
      <c r="CV910" s="196"/>
      <c r="CW910" s="196"/>
      <c r="CX910" s="196"/>
      <c r="CY910" s="196"/>
      <c r="CZ910" s="196"/>
      <c r="DA910" s="196"/>
      <c r="DB910" s="196"/>
      <c r="DC910" s="196"/>
      <c r="DD910" s="196"/>
      <c r="DE910" s="196"/>
      <c r="DF910" s="196"/>
      <c r="DG910" s="196"/>
      <c r="DH910" s="196"/>
      <c r="DI910" s="196"/>
      <c r="DJ910" s="196"/>
      <c r="DK910" s="196"/>
      <c r="DL910" s="196"/>
      <c r="DM910" s="196"/>
      <c r="DN910" s="196"/>
      <c r="DO910" s="196"/>
      <c r="DP910" s="196"/>
      <c r="DQ910" s="196"/>
      <c r="DR910" s="196"/>
      <c r="DS910" s="196"/>
      <c r="DT910" s="196"/>
      <c r="DU910" s="196"/>
      <c r="DV910" s="196"/>
      <c r="DW910" s="196"/>
      <c r="DX910" s="196"/>
      <c r="DY910" s="196"/>
      <c r="DZ910" s="196"/>
      <c r="EA910" s="196"/>
      <c r="EB910" s="196"/>
      <c r="EC910" s="196"/>
      <c r="ED910" s="196"/>
      <c r="EE910" s="196"/>
      <c r="EF910" s="196"/>
      <c r="EG910" s="196"/>
      <c r="EH910" s="196"/>
      <c r="EI910" s="196"/>
      <c r="EJ910" s="196"/>
      <c r="EK910" s="196"/>
      <c r="EL910" s="196"/>
      <c r="EM910" s="196"/>
      <c r="EN910" s="196"/>
      <c r="EO910" s="196"/>
      <c r="EP910" s="196"/>
      <c r="EQ910" s="196"/>
      <c r="ER910" s="196"/>
      <c r="ES910" s="196"/>
      <c r="ET910" s="196"/>
      <c r="EU910" s="196"/>
      <c r="EV910" s="196"/>
      <c r="EW910" s="196"/>
      <c r="EX910" s="196"/>
      <c r="EY910" s="196"/>
      <c r="EZ910" s="196"/>
      <c r="FA910" s="196"/>
      <c r="FB910" s="196"/>
      <c r="FC910" s="196"/>
      <c r="FD910" s="196"/>
      <c r="FE910" s="196"/>
      <c r="FF910" s="196"/>
      <c r="FG910" s="196"/>
      <c r="FH910" s="196"/>
      <c r="FI910" s="196"/>
      <c r="FJ910" s="196"/>
      <c r="FK910" s="196"/>
      <c r="FL910" s="196"/>
      <c r="FM910" s="196"/>
      <c r="FN910" s="196"/>
      <c r="FO910" s="196"/>
      <c r="FP910" s="196"/>
      <c r="FQ910" s="196"/>
      <c r="FR910" s="196"/>
      <c r="FS910" s="196"/>
      <c r="FT910" s="196"/>
      <c r="FU910" s="196"/>
      <c r="FV910" s="196"/>
      <c r="FW910" s="196"/>
      <c r="FX910" s="196"/>
      <c r="FY910" s="196"/>
      <c r="FZ910" s="196"/>
      <c r="GA910" s="196"/>
      <c r="GB910" s="196"/>
      <c r="GC910" s="196"/>
      <c r="GD910" s="196"/>
      <c r="GE910" s="196"/>
      <c r="GF910" s="196"/>
      <c r="GG910" s="196"/>
      <c r="GH910" s="196"/>
      <c r="GI910" s="196"/>
      <c r="GJ910" s="196"/>
      <c r="GK910" s="196"/>
      <c r="GL910" s="196"/>
      <c r="GM910" s="196"/>
      <c r="GN910" s="196"/>
      <c r="GO910" s="196"/>
      <c r="GP910" s="196"/>
      <c r="GQ910" s="196"/>
      <c r="GR910" s="196"/>
      <c r="GS910" s="196"/>
      <c r="GT910" s="196"/>
      <c r="GU910" s="196"/>
      <c r="GV910" s="196"/>
      <c r="GW910" s="196"/>
      <c r="GX910" s="196"/>
      <c r="GY910" s="196"/>
      <c r="GZ910" s="196"/>
      <c r="HA910" s="196"/>
      <c r="HB910" s="196"/>
      <c r="HC910" s="196"/>
      <c r="HD910" s="196"/>
      <c r="HE910" s="196"/>
      <c r="HF910" s="196"/>
      <c r="HG910" s="196"/>
      <c r="HH910" s="196"/>
      <c r="HI910" s="196"/>
      <c r="HJ910" s="196"/>
      <c r="HK910" s="196"/>
      <c r="HL910" s="196"/>
      <c r="HM910" s="196"/>
      <c r="HN910" s="196"/>
      <c r="HO910" s="196"/>
      <c r="HP910" s="196"/>
      <c r="HQ910" s="196"/>
      <c r="HR910" s="196"/>
      <c r="HS910" s="196"/>
      <c r="HT910" s="196"/>
      <c r="HU910" s="196"/>
      <c r="HV910" s="196"/>
      <c r="HW910" s="196"/>
      <c r="HX910" s="196"/>
      <c r="HY910" s="196"/>
      <c r="HZ910" s="196"/>
      <c r="IA910" s="196"/>
      <c r="IB910" s="196"/>
      <c r="IC910" s="196"/>
      <c r="ID910" s="196"/>
      <c r="IE910" s="196"/>
      <c r="IF910" s="196"/>
      <c r="IG910" s="196"/>
      <c r="IH910" s="196"/>
      <c r="II910" s="196"/>
      <c r="IJ910" s="196"/>
      <c r="IK910" s="196"/>
      <c r="IL910" s="196"/>
      <c r="IM910" s="196"/>
      <c r="IN910" s="196"/>
      <c r="IO910" s="196"/>
      <c r="IP910" s="196"/>
      <c r="IQ910" s="196"/>
      <c r="IR910" s="196"/>
      <c r="IS910" s="196"/>
      <c r="IT910" s="196"/>
      <c r="IU910" s="196"/>
      <c r="IV910" s="196"/>
      <c r="IW910" s="196"/>
      <c r="IX910" s="196"/>
      <c r="IY910" s="196"/>
      <c r="IZ910" s="196"/>
      <c r="JA910" s="196"/>
      <c r="JB910" s="196"/>
      <c r="JC910" s="196"/>
      <c r="JD910" s="196"/>
      <c r="JE910" s="196"/>
      <c r="JF910" s="196"/>
      <c r="JG910" s="196"/>
      <c r="JH910" s="196"/>
      <c r="JI910" s="196"/>
      <c r="JJ910" s="196"/>
      <c r="JK910" s="196"/>
      <c r="JL910" s="196"/>
      <c r="JM910" s="196"/>
      <c r="JN910" s="196"/>
      <c r="JO910" s="196"/>
      <c r="JP910" s="196"/>
      <c r="JQ910" s="196"/>
      <c r="JR910" s="196"/>
      <c r="JS910" s="196"/>
      <c r="JT910" s="196"/>
      <c r="JU910" s="196"/>
      <c r="JV910" s="196"/>
      <c r="JW910" s="196"/>
      <c r="JX910" s="196"/>
      <c r="JY910" s="196"/>
      <c r="JZ910" s="196"/>
      <c r="KA910" s="196"/>
      <c r="KB910" s="196"/>
      <c r="KC910" s="196"/>
      <c r="KD910" s="196"/>
      <c r="KE910" s="196"/>
      <c r="KF910" s="196"/>
      <c r="KG910" s="196"/>
      <c r="KH910" s="196"/>
      <c r="KI910" s="196"/>
      <c r="KJ910" s="196"/>
      <c r="KK910" s="196"/>
      <c r="KL910" s="196"/>
      <c r="KM910" s="196"/>
      <c r="KN910" s="196"/>
      <c r="KO910" s="196"/>
      <c r="KP910" s="196"/>
      <c r="KQ910" s="196"/>
      <c r="KR910" s="196"/>
      <c r="KS910" s="196"/>
      <c r="KT910" s="196"/>
      <c r="KU910" s="196"/>
      <c r="KV910" s="196"/>
      <c r="KW910" s="196"/>
      <c r="KX910" s="196"/>
      <c r="KY910" s="196"/>
      <c r="KZ910" s="196"/>
      <c r="LA910" s="196"/>
      <c r="LB910" s="196"/>
      <c r="LC910" s="196"/>
      <c r="LD910" s="196"/>
      <c r="LE910" s="196"/>
      <c r="LF910" s="196"/>
      <c r="LG910" s="196"/>
      <c r="LH910" s="196"/>
      <c r="LI910" s="196"/>
      <c r="LJ910" s="196"/>
      <c r="LK910" s="196"/>
      <c r="LL910" s="196"/>
      <c r="LM910" s="196"/>
      <c r="LN910" s="196"/>
      <c r="LO910" s="196"/>
      <c r="LP910" s="196"/>
      <c r="LQ910" s="196"/>
      <c r="LR910" s="196"/>
      <c r="LS910" s="196"/>
      <c r="LT910" s="196"/>
      <c r="LU910" s="196"/>
      <c r="LV910" s="196"/>
      <c r="LW910" s="196"/>
      <c r="LX910" s="196"/>
      <c r="LY910" s="196"/>
      <c r="LZ910" s="196"/>
      <c r="MA910" s="196"/>
      <c r="MB910" s="196"/>
      <c r="MC910" s="196"/>
      <c r="MD910" s="196"/>
      <c r="ME910" s="196"/>
      <c r="MF910" s="196"/>
      <c r="MG910" s="196"/>
      <c r="MH910" s="196"/>
      <c r="MI910" s="196"/>
      <c r="MJ910" s="196"/>
      <c r="MK910" s="196"/>
      <c r="ML910" s="196"/>
      <c r="MM910" s="196"/>
      <c r="MN910" s="196"/>
      <c r="MO910" s="196"/>
      <c r="MP910" s="196"/>
      <c r="MQ910" s="196"/>
      <c r="MR910" s="196"/>
      <c r="MS910" s="196"/>
      <c r="MT910" s="196"/>
      <c r="MU910" s="196"/>
      <c r="MV910" s="196"/>
      <c r="MW910" s="196"/>
      <c r="MX910" s="196"/>
      <c r="MY910" s="196"/>
      <c r="MZ910" s="196"/>
      <c r="NA910" s="196"/>
      <c r="NB910" s="196"/>
      <c r="NC910" s="196"/>
      <c r="ND910" s="196"/>
      <c r="NE910" s="196"/>
      <c r="NF910" s="196"/>
      <c r="NG910" s="196"/>
      <c r="NH910" s="196"/>
      <c r="NI910" s="196"/>
      <c r="NJ910" s="196"/>
      <c r="NK910" s="196"/>
      <c r="NL910" s="196"/>
      <c r="NM910" s="196"/>
      <c r="NN910" s="196"/>
      <c r="NO910" s="196"/>
      <c r="NP910" s="196"/>
      <c r="NQ910" s="196"/>
      <c r="NR910" s="196"/>
      <c r="NS910" s="196"/>
      <c r="NT910" s="196"/>
      <c r="NU910" s="196"/>
      <c r="NV910" s="196"/>
      <c r="NW910" s="196"/>
      <c r="NX910" s="196"/>
      <c r="NY910" s="196"/>
      <c r="NZ910" s="196"/>
      <c r="OA910" s="196"/>
      <c r="OB910" s="196"/>
      <c r="OC910" s="196"/>
      <c r="OD910" s="196"/>
      <c r="OE910" s="196"/>
      <c r="OF910" s="196"/>
      <c r="OG910" s="196"/>
      <c r="OH910" s="196"/>
      <c r="OI910" s="196"/>
      <c r="OJ910" s="196"/>
      <c r="OK910" s="196"/>
      <c r="OL910" s="196"/>
      <c r="AFC910" s="196"/>
      <c r="AFD910" s="196"/>
      <c r="AFE910" s="196"/>
      <c r="AFF910" s="196"/>
      <c r="AFG910" s="196"/>
      <c r="AFH910" s="196"/>
      <c r="AFI910" s="196"/>
      <c r="AFJ910" s="196"/>
      <c r="AFK910" s="196"/>
      <c r="AFL910" s="196"/>
      <c r="AFM910" s="196"/>
      <c r="AFN910" s="196"/>
      <c r="AFO910" s="196"/>
      <c r="AFP910" s="196"/>
      <c r="AFQ910" s="196"/>
      <c r="AFR910" s="196"/>
      <c r="AFS910" s="196"/>
      <c r="AFT910" s="196"/>
      <c r="AFU910" s="196"/>
      <c r="AFV910" s="196"/>
      <c r="AFW910" s="196"/>
      <c r="AFX910" s="196"/>
      <c r="AFY910" s="196"/>
      <c r="AFZ910" s="196"/>
      <c r="AGA910" s="196"/>
      <c r="AGB910" s="196"/>
      <c r="AGC910" s="196"/>
      <c r="AGD910" s="196"/>
      <c r="AGE910" s="196"/>
      <c r="AGF910" s="196"/>
      <c r="AGG910" s="196"/>
      <c r="AGH910" s="196"/>
      <c r="AGI910" s="196"/>
      <c r="AGJ910" s="196"/>
      <c r="AGK910" s="196"/>
      <c r="AGL910" s="196"/>
      <c r="AGM910" s="196"/>
      <c r="AGN910" s="196"/>
      <c r="AGO910" s="196"/>
      <c r="AGP910" s="196"/>
    </row>
    <row r="911" spans="1:874" ht="15.75" customHeight="1" x14ac:dyDescent="0.25">
      <c r="A911" s="196"/>
      <c r="B911" s="196"/>
      <c r="C911" s="196"/>
      <c r="D911" s="196"/>
      <c r="E911" s="196"/>
      <c r="F911" s="196"/>
      <c r="G911" s="196"/>
      <c r="H911" s="196"/>
      <c r="I911" s="196"/>
      <c r="J911" s="196"/>
      <c r="K911" s="196"/>
      <c r="L911" s="206"/>
      <c r="M911" s="196"/>
      <c r="N911" s="196"/>
      <c r="O911" s="196"/>
      <c r="P911" s="196"/>
      <c r="Q911" s="196"/>
      <c r="R911" s="196"/>
      <c r="S911" s="196"/>
      <c r="T911" s="196"/>
      <c r="U911" s="196"/>
      <c r="V911" s="196"/>
      <c r="W911" s="196"/>
      <c r="X911" s="196"/>
      <c r="Y911" s="196"/>
      <c r="Z911" s="196"/>
      <c r="AA911" s="196"/>
      <c r="AB911" s="196"/>
      <c r="AC911" s="196"/>
      <c r="AD911" s="196"/>
      <c r="AE911" s="196"/>
      <c r="AF911" s="196"/>
      <c r="AG911" s="196"/>
      <c r="AH911" s="196"/>
      <c r="AI911" s="196"/>
      <c r="AJ911" s="196"/>
      <c r="AK911" s="196"/>
      <c r="AL911" s="196"/>
      <c r="AM911" s="196"/>
      <c r="AN911" s="196"/>
      <c r="AO911" s="196"/>
      <c r="AP911" s="196"/>
      <c r="AQ911" s="196"/>
      <c r="AR911" s="196"/>
      <c r="AS911" s="196"/>
      <c r="AT911" s="196"/>
      <c r="AU911" s="196"/>
      <c r="AV911" s="196"/>
      <c r="AW911" s="196"/>
      <c r="AX911" s="196"/>
      <c r="AY911" s="196"/>
      <c r="AZ911" s="196"/>
      <c r="BA911" s="196"/>
      <c r="BB911" s="196"/>
      <c r="BC911" s="196"/>
      <c r="BD911" s="196"/>
      <c r="BE911" s="196"/>
      <c r="BF911" s="196"/>
      <c r="BG911" s="196"/>
      <c r="BH911" s="196"/>
      <c r="BI911" s="196"/>
      <c r="BJ911" s="196"/>
      <c r="BK911" s="196"/>
      <c r="BL911" s="196"/>
      <c r="BM911" s="196"/>
      <c r="BN911" s="196"/>
      <c r="BO911" s="196"/>
      <c r="BP911" s="196"/>
      <c r="BQ911" s="196"/>
      <c r="BR911" s="196"/>
      <c r="BS911" s="196"/>
      <c r="BT911" s="196"/>
      <c r="BU911" s="196"/>
      <c r="BV911" s="196"/>
      <c r="BW911" s="196"/>
      <c r="BX911" s="196"/>
      <c r="BY911" s="196"/>
      <c r="BZ911" s="196"/>
      <c r="CA911" s="196"/>
      <c r="CB911" s="196"/>
      <c r="CC911" s="196"/>
      <c r="CD911" s="196"/>
      <c r="CE911" s="196"/>
      <c r="CF911" s="196"/>
      <c r="CG911" s="196"/>
      <c r="CH911" s="196"/>
      <c r="CI911" s="196"/>
      <c r="CJ911" s="196"/>
      <c r="CK911" s="196"/>
      <c r="CL911" s="196"/>
      <c r="CM911" s="196"/>
      <c r="CN911" s="196"/>
      <c r="CO911" s="196"/>
      <c r="CP911" s="196"/>
      <c r="CQ911" s="196"/>
      <c r="CR911" s="196"/>
      <c r="CS911" s="196"/>
      <c r="CT911" s="196"/>
      <c r="CU911" s="196"/>
      <c r="CV911" s="196"/>
      <c r="CW911" s="196"/>
      <c r="CX911" s="196"/>
      <c r="CY911" s="196"/>
      <c r="CZ911" s="196"/>
      <c r="DA911" s="196"/>
      <c r="DB911" s="196"/>
      <c r="DC911" s="196"/>
      <c r="DD911" s="196"/>
      <c r="DE911" s="196"/>
      <c r="DF911" s="196"/>
      <c r="DG911" s="196"/>
      <c r="DH911" s="196"/>
      <c r="DI911" s="196"/>
      <c r="DJ911" s="196"/>
      <c r="DK911" s="196"/>
      <c r="DL911" s="196"/>
      <c r="DM911" s="196"/>
      <c r="DN911" s="196"/>
      <c r="DO911" s="196"/>
      <c r="DP911" s="196"/>
      <c r="DQ911" s="196"/>
      <c r="DR911" s="196"/>
      <c r="DS911" s="196"/>
      <c r="DT911" s="196"/>
      <c r="DU911" s="196"/>
      <c r="DV911" s="196"/>
      <c r="DW911" s="196"/>
      <c r="DX911" s="196"/>
      <c r="DY911" s="196"/>
      <c r="DZ911" s="196"/>
      <c r="EA911" s="196"/>
      <c r="EB911" s="196"/>
      <c r="EC911" s="196"/>
      <c r="ED911" s="196"/>
      <c r="EE911" s="196"/>
      <c r="EF911" s="196"/>
      <c r="EG911" s="196"/>
      <c r="EH911" s="196"/>
      <c r="EI911" s="196"/>
      <c r="EJ911" s="196"/>
      <c r="EK911" s="196"/>
      <c r="EL911" s="196"/>
      <c r="EM911" s="196"/>
      <c r="EN911" s="196"/>
      <c r="EO911" s="196"/>
      <c r="EP911" s="196"/>
      <c r="EQ911" s="196"/>
      <c r="ER911" s="196"/>
      <c r="ES911" s="196"/>
      <c r="ET911" s="196"/>
      <c r="EU911" s="196"/>
      <c r="EV911" s="196"/>
      <c r="EW911" s="196"/>
      <c r="EX911" s="196"/>
      <c r="EY911" s="196"/>
      <c r="EZ911" s="196"/>
      <c r="FA911" s="196"/>
      <c r="FB911" s="196"/>
      <c r="FC911" s="196"/>
      <c r="FD911" s="196"/>
      <c r="FE911" s="196"/>
      <c r="FF911" s="196"/>
      <c r="FG911" s="196"/>
      <c r="FH911" s="196"/>
      <c r="FI911" s="196"/>
      <c r="FJ911" s="196"/>
      <c r="FK911" s="196"/>
      <c r="FL911" s="196"/>
      <c r="FM911" s="196"/>
      <c r="FN911" s="196"/>
      <c r="FO911" s="196"/>
      <c r="FP911" s="196"/>
      <c r="FQ911" s="196"/>
      <c r="FR911" s="196"/>
      <c r="FS911" s="196"/>
      <c r="FT911" s="196"/>
      <c r="FU911" s="196"/>
      <c r="FV911" s="196"/>
      <c r="FW911" s="196"/>
      <c r="FX911" s="196"/>
      <c r="FY911" s="196"/>
      <c r="FZ911" s="196"/>
      <c r="GA911" s="196"/>
      <c r="GB911" s="196"/>
      <c r="GC911" s="196"/>
      <c r="GD911" s="196"/>
      <c r="GE911" s="196"/>
      <c r="GF911" s="196"/>
      <c r="GG911" s="196"/>
      <c r="GH911" s="196"/>
      <c r="GI911" s="196"/>
      <c r="GJ911" s="196"/>
      <c r="GK911" s="196"/>
      <c r="GL911" s="196"/>
      <c r="GM911" s="196"/>
      <c r="GN911" s="196"/>
      <c r="GO911" s="196"/>
      <c r="GP911" s="196"/>
      <c r="GQ911" s="196"/>
      <c r="GR911" s="196"/>
      <c r="GS911" s="196"/>
      <c r="GT911" s="196"/>
      <c r="GU911" s="196"/>
      <c r="GV911" s="196"/>
      <c r="GW911" s="196"/>
      <c r="GX911" s="196"/>
      <c r="GY911" s="196"/>
      <c r="GZ911" s="196"/>
      <c r="HA911" s="196"/>
      <c r="HB911" s="196"/>
      <c r="HC911" s="196"/>
      <c r="HD911" s="196"/>
      <c r="HE911" s="196"/>
      <c r="HF911" s="196"/>
      <c r="HG911" s="196"/>
      <c r="HH911" s="196"/>
      <c r="HI911" s="196"/>
      <c r="HJ911" s="196"/>
      <c r="HK911" s="196"/>
      <c r="HL911" s="196"/>
      <c r="HM911" s="196"/>
      <c r="HN911" s="196"/>
      <c r="HO911" s="196"/>
      <c r="HP911" s="196"/>
      <c r="HQ911" s="196"/>
      <c r="HR911" s="196"/>
      <c r="HS911" s="196"/>
      <c r="HT911" s="196"/>
      <c r="HU911" s="196"/>
      <c r="HV911" s="196"/>
      <c r="HW911" s="196"/>
      <c r="HX911" s="196"/>
      <c r="HY911" s="196"/>
      <c r="HZ911" s="196"/>
      <c r="IA911" s="196"/>
      <c r="IB911" s="196"/>
      <c r="IC911" s="196"/>
      <c r="ID911" s="196"/>
      <c r="IE911" s="196"/>
      <c r="IF911" s="196"/>
      <c r="IG911" s="196"/>
      <c r="IH911" s="196"/>
      <c r="II911" s="196"/>
      <c r="IJ911" s="196"/>
      <c r="IK911" s="196"/>
      <c r="IL911" s="196"/>
      <c r="IM911" s="196"/>
      <c r="IN911" s="196"/>
      <c r="IO911" s="196"/>
      <c r="IP911" s="196"/>
      <c r="IQ911" s="196"/>
      <c r="IR911" s="196"/>
      <c r="IS911" s="196"/>
      <c r="IT911" s="196"/>
      <c r="IU911" s="196"/>
      <c r="IV911" s="196"/>
      <c r="IW911" s="196"/>
      <c r="IX911" s="196"/>
      <c r="IY911" s="196"/>
      <c r="IZ911" s="196"/>
      <c r="JA911" s="196"/>
      <c r="JB911" s="196"/>
      <c r="JC911" s="196"/>
      <c r="JD911" s="196"/>
      <c r="JE911" s="196"/>
      <c r="JF911" s="196"/>
      <c r="JG911" s="196"/>
      <c r="JH911" s="196"/>
      <c r="JI911" s="196"/>
      <c r="JJ911" s="196"/>
      <c r="JK911" s="196"/>
      <c r="JL911" s="196"/>
      <c r="JM911" s="196"/>
      <c r="JN911" s="196"/>
      <c r="JO911" s="196"/>
      <c r="JP911" s="196"/>
      <c r="JQ911" s="196"/>
      <c r="JR911" s="196"/>
      <c r="JS911" s="196"/>
      <c r="JT911" s="196"/>
      <c r="JU911" s="196"/>
      <c r="JV911" s="196"/>
      <c r="JW911" s="196"/>
      <c r="JX911" s="196"/>
      <c r="JY911" s="196"/>
      <c r="JZ911" s="196"/>
      <c r="KA911" s="196"/>
      <c r="KB911" s="196"/>
      <c r="KC911" s="196"/>
      <c r="KD911" s="196"/>
      <c r="KE911" s="196"/>
      <c r="KF911" s="196"/>
      <c r="KG911" s="196"/>
      <c r="KH911" s="196"/>
      <c r="KI911" s="196"/>
      <c r="KJ911" s="196"/>
      <c r="KK911" s="196"/>
      <c r="KL911" s="196"/>
      <c r="KM911" s="196"/>
      <c r="KN911" s="196"/>
      <c r="KO911" s="196"/>
      <c r="KP911" s="196"/>
      <c r="KQ911" s="196"/>
      <c r="KR911" s="196"/>
      <c r="KS911" s="196"/>
      <c r="KT911" s="196"/>
      <c r="KU911" s="196"/>
      <c r="KV911" s="196"/>
      <c r="KW911" s="196"/>
      <c r="KX911" s="196"/>
      <c r="KY911" s="196"/>
      <c r="KZ911" s="196"/>
      <c r="LA911" s="196"/>
      <c r="LB911" s="196"/>
      <c r="LC911" s="196"/>
      <c r="LD911" s="196"/>
      <c r="LE911" s="196"/>
      <c r="LF911" s="196"/>
      <c r="LG911" s="196"/>
      <c r="LH911" s="196"/>
      <c r="LI911" s="196"/>
      <c r="LJ911" s="196"/>
      <c r="LK911" s="196"/>
      <c r="LL911" s="196"/>
      <c r="LM911" s="196"/>
      <c r="LN911" s="196"/>
      <c r="LO911" s="196"/>
      <c r="LP911" s="196"/>
      <c r="LQ911" s="196"/>
      <c r="LR911" s="196"/>
      <c r="LS911" s="196"/>
      <c r="LT911" s="196"/>
      <c r="LU911" s="196"/>
      <c r="LV911" s="196"/>
      <c r="LW911" s="196"/>
      <c r="LX911" s="196"/>
      <c r="LY911" s="196"/>
      <c r="LZ911" s="196"/>
      <c r="MA911" s="196"/>
      <c r="MB911" s="196"/>
      <c r="MC911" s="196"/>
      <c r="MD911" s="196"/>
      <c r="ME911" s="196"/>
      <c r="MF911" s="196"/>
      <c r="MG911" s="196"/>
      <c r="MH911" s="196"/>
      <c r="MI911" s="196"/>
      <c r="MJ911" s="196"/>
      <c r="MK911" s="196"/>
      <c r="ML911" s="196"/>
      <c r="MM911" s="196"/>
      <c r="MN911" s="196"/>
      <c r="MO911" s="196"/>
      <c r="MP911" s="196"/>
      <c r="MQ911" s="196"/>
      <c r="MR911" s="196"/>
      <c r="MS911" s="196"/>
      <c r="MT911" s="196"/>
      <c r="MU911" s="196"/>
      <c r="MV911" s="196"/>
      <c r="MW911" s="196"/>
      <c r="MX911" s="196"/>
      <c r="MY911" s="196"/>
      <c r="MZ911" s="196"/>
      <c r="NA911" s="196"/>
      <c r="NB911" s="196"/>
      <c r="NC911" s="196"/>
      <c r="ND911" s="196"/>
      <c r="NE911" s="196"/>
      <c r="NF911" s="196"/>
      <c r="NG911" s="196"/>
      <c r="NH911" s="196"/>
      <c r="NI911" s="196"/>
      <c r="NJ911" s="196"/>
      <c r="NK911" s="196"/>
      <c r="NL911" s="196"/>
      <c r="NM911" s="196"/>
      <c r="NN911" s="196"/>
      <c r="NO911" s="196"/>
      <c r="NP911" s="196"/>
      <c r="NQ911" s="196"/>
      <c r="NR911" s="196"/>
      <c r="NS911" s="196"/>
      <c r="NT911" s="196"/>
      <c r="NU911" s="196"/>
      <c r="NV911" s="196"/>
      <c r="NW911" s="196"/>
      <c r="NX911" s="196"/>
      <c r="NY911" s="196"/>
      <c r="NZ911" s="196"/>
      <c r="OA911" s="196"/>
      <c r="OB911" s="196"/>
      <c r="OC911" s="196"/>
      <c r="OD911" s="196"/>
      <c r="OE911" s="196"/>
      <c r="OF911" s="196"/>
      <c r="OG911" s="196"/>
      <c r="OH911" s="196"/>
      <c r="OI911" s="196"/>
      <c r="OJ911" s="196"/>
      <c r="OK911" s="196"/>
      <c r="OL911" s="196"/>
      <c r="AFC911" s="196"/>
      <c r="AFD911" s="196"/>
      <c r="AFE911" s="196"/>
      <c r="AFF911" s="196"/>
      <c r="AFG911" s="196"/>
      <c r="AFH911" s="196"/>
      <c r="AFI911" s="196"/>
      <c r="AFJ911" s="196"/>
      <c r="AFK911" s="196"/>
      <c r="AFL911" s="196"/>
      <c r="AFM911" s="196"/>
      <c r="AFN911" s="196"/>
      <c r="AFO911" s="196"/>
      <c r="AFP911" s="196"/>
      <c r="AFQ911" s="196"/>
      <c r="AFR911" s="196"/>
      <c r="AFS911" s="196"/>
      <c r="AFT911" s="196"/>
      <c r="AFU911" s="196"/>
      <c r="AFV911" s="196"/>
      <c r="AFW911" s="196"/>
      <c r="AFX911" s="196"/>
      <c r="AFY911" s="196"/>
      <c r="AFZ911" s="196"/>
      <c r="AGA911" s="196"/>
      <c r="AGB911" s="196"/>
      <c r="AGC911" s="196"/>
      <c r="AGD911" s="196"/>
      <c r="AGE911" s="196"/>
      <c r="AGF911" s="196"/>
      <c r="AGG911" s="196"/>
      <c r="AGH911" s="196"/>
      <c r="AGI911" s="196"/>
      <c r="AGJ911" s="196"/>
      <c r="AGK911" s="196"/>
      <c r="AGL911" s="196"/>
      <c r="AGM911" s="196"/>
      <c r="AGN911" s="196"/>
      <c r="AGO911" s="196"/>
      <c r="AGP911" s="196"/>
    </row>
    <row r="912" spans="1:874" ht="15.75" customHeight="1" x14ac:dyDescent="0.25">
      <c r="A912" s="196"/>
      <c r="B912" s="196"/>
      <c r="C912" s="196"/>
      <c r="D912" s="196"/>
      <c r="E912" s="196"/>
      <c r="F912" s="196"/>
      <c r="G912" s="196"/>
      <c r="H912" s="196"/>
      <c r="I912" s="196"/>
      <c r="J912" s="196"/>
      <c r="K912" s="196"/>
      <c r="L912" s="206"/>
      <c r="M912" s="196"/>
      <c r="N912" s="196"/>
      <c r="O912" s="196"/>
      <c r="P912" s="196"/>
      <c r="Q912" s="196"/>
      <c r="R912" s="196"/>
      <c r="S912" s="196"/>
      <c r="T912" s="196"/>
      <c r="U912" s="196"/>
      <c r="V912" s="196"/>
      <c r="W912" s="196"/>
      <c r="X912" s="196"/>
      <c r="Y912" s="196"/>
      <c r="Z912" s="196"/>
      <c r="AA912" s="196"/>
      <c r="AB912" s="196"/>
      <c r="AC912" s="196"/>
      <c r="AD912" s="196"/>
      <c r="AE912" s="196"/>
      <c r="AF912" s="196"/>
      <c r="AG912" s="196"/>
      <c r="AH912" s="196"/>
      <c r="AI912" s="196"/>
      <c r="AJ912" s="196"/>
      <c r="AK912" s="196"/>
      <c r="AL912" s="196"/>
      <c r="AM912" s="196"/>
      <c r="AN912" s="196"/>
      <c r="AO912" s="196"/>
      <c r="AP912" s="196"/>
      <c r="AQ912" s="196"/>
      <c r="AR912" s="196"/>
      <c r="AS912" s="196"/>
      <c r="AT912" s="196"/>
      <c r="AU912" s="196"/>
      <c r="AV912" s="196"/>
      <c r="AW912" s="196"/>
      <c r="AX912" s="196"/>
      <c r="AY912" s="196"/>
      <c r="AZ912" s="196"/>
      <c r="BA912" s="196"/>
      <c r="BB912" s="196"/>
      <c r="BC912" s="196"/>
      <c r="BD912" s="196"/>
      <c r="BE912" s="196"/>
      <c r="BF912" s="196"/>
      <c r="BG912" s="196"/>
      <c r="BH912" s="196"/>
      <c r="BI912" s="196"/>
      <c r="BJ912" s="196"/>
      <c r="BK912" s="196"/>
      <c r="BL912" s="196"/>
      <c r="BM912" s="196"/>
      <c r="BN912" s="196"/>
      <c r="BO912" s="196"/>
      <c r="BP912" s="196"/>
      <c r="BQ912" s="196"/>
      <c r="BR912" s="196"/>
      <c r="BS912" s="196"/>
      <c r="BT912" s="196"/>
      <c r="BU912" s="196"/>
      <c r="BV912" s="196"/>
      <c r="BW912" s="196"/>
      <c r="BX912" s="196"/>
      <c r="BY912" s="196"/>
      <c r="BZ912" s="196"/>
      <c r="CA912" s="196"/>
      <c r="CB912" s="196"/>
      <c r="CC912" s="196"/>
      <c r="CD912" s="196"/>
      <c r="CE912" s="196"/>
      <c r="CF912" s="196"/>
      <c r="CG912" s="196"/>
      <c r="CH912" s="196"/>
      <c r="CI912" s="196"/>
      <c r="CJ912" s="196"/>
      <c r="CK912" s="196"/>
      <c r="CL912" s="196"/>
      <c r="CM912" s="196"/>
      <c r="CN912" s="196"/>
      <c r="CO912" s="196"/>
      <c r="CP912" s="196"/>
      <c r="CQ912" s="196"/>
      <c r="CR912" s="196"/>
      <c r="CS912" s="196"/>
      <c r="CT912" s="196"/>
      <c r="CU912" s="196"/>
      <c r="CV912" s="196"/>
      <c r="CW912" s="196"/>
      <c r="CX912" s="196"/>
      <c r="CY912" s="196"/>
      <c r="CZ912" s="196"/>
      <c r="DA912" s="196"/>
      <c r="DB912" s="196"/>
      <c r="DC912" s="196"/>
      <c r="DD912" s="196"/>
      <c r="DE912" s="196"/>
      <c r="DF912" s="196"/>
      <c r="DG912" s="196"/>
      <c r="DH912" s="196"/>
      <c r="DI912" s="196"/>
      <c r="DJ912" s="196"/>
      <c r="DK912" s="196"/>
      <c r="DL912" s="196"/>
      <c r="DM912" s="196"/>
      <c r="DN912" s="196"/>
      <c r="DO912" s="196"/>
      <c r="DP912" s="196"/>
      <c r="DQ912" s="196"/>
      <c r="DR912" s="196"/>
      <c r="DS912" s="196"/>
      <c r="DT912" s="196"/>
      <c r="DU912" s="196"/>
      <c r="DV912" s="196"/>
      <c r="DW912" s="196"/>
      <c r="DX912" s="196"/>
      <c r="DY912" s="196"/>
      <c r="DZ912" s="196"/>
      <c r="EA912" s="196"/>
      <c r="EB912" s="196"/>
      <c r="EC912" s="196"/>
      <c r="ED912" s="196"/>
      <c r="EE912" s="196"/>
      <c r="EF912" s="196"/>
      <c r="EG912" s="196"/>
      <c r="EH912" s="196"/>
      <c r="EI912" s="196"/>
      <c r="EJ912" s="196"/>
      <c r="EK912" s="196"/>
      <c r="EL912" s="196"/>
      <c r="EM912" s="196"/>
      <c r="EN912" s="196"/>
      <c r="EO912" s="196"/>
      <c r="EP912" s="196"/>
      <c r="EQ912" s="196"/>
      <c r="ER912" s="196"/>
      <c r="ES912" s="196"/>
      <c r="ET912" s="196"/>
      <c r="EU912" s="196"/>
      <c r="EV912" s="196"/>
      <c r="EW912" s="196"/>
      <c r="EX912" s="196"/>
      <c r="EY912" s="196"/>
      <c r="EZ912" s="196"/>
      <c r="FA912" s="196"/>
      <c r="FB912" s="196"/>
      <c r="FC912" s="196"/>
      <c r="FD912" s="196"/>
      <c r="FE912" s="196"/>
      <c r="FF912" s="196"/>
      <c r="FG912" s="196"/>
      <c r="FH912" s="196"/>
      <c r="FI912" s="196"/>
      <c r="FJ912" s="196"/>
      <c r="FK912" s="196"/>
      <c r="FL912" s="196"/>
      <c r="FM912" s="196"/>
      <c r="FN912" s="196"/>
      <c r="FO912" s="196"/>
      <c r="FP912" s="196"/>
      <c r="FQ912" s="196"/>
      <c r="FR912" s="196"/>
      <c r="FS912" s="196"/>
      <c r="FT912" s="196"/>
      <c r="FU912" s="196"/>
      <c r="FV912" s="196"/>
      <c r="FW912" s="196"/>
      <c r="FX912" s="196"/>
      <c r="FY912" s="196"/>
      <c r="FZ912" s="196"/>
      <c r="GA912" s="196"/>
      <c r="GB912" s="196"/>
      <c r="GC912" s="196"/>
      <c r="GD912" s="196"/>
      <c r="GE912" s="196"/>
      <c r="GF912" s="196"/>
      <c r="GG912" s="196"/>
      <c r="GH912" s="196"/>
      <c r="GI912" s="196"/>
      <c r="GJ912" s="196"/>
      <c r="GK912" s="196"/>
      <c r="GL912" s="196"/>
      <c r="GM912" s="196"/>
      <c r="GN912" s="196"/>
      <c r="GO912" s="196"/>
      <c r="GP912" s="196"/>
      <c r="GQ912" s="196"/>
      <c r="GR912" s="196"/>
      <c r="GS912" s="196"/>
      <c r="GT912" s="196"/>
      <c r="GU912" s="196"/>
      <c r="GV912" s="196"/>
      <c r="GW912" s="196"/>
      <c r="GX912" s="196"/>
      <c r="GY912" s="196"/>
      <c r="GZ912" s="196"/>
      <c r="HA912" s="196"/>
      <c r="HB912" s="196"/>
      <c r="HC912" s="196"/>
      <c r="HD912" s="196"/>
      <c r="HE912" s="196"/>
      <c r="HF912" s="196"/>
      <c r="HG912" s="196"/>
      <c r="HH912" s="196"/>
      <c r="HI912" s="196"/>
      <c r="HJ912" s="196"/>
      <c r="HK912" s="196"/>
      <c r="HL912" s="196"/>
      <c r="HM912" s="196"/>
      <c r="HN912" s="196"/>
      <c r="HO912" s="196"/>
      <c r="HP912" s="196"/>
      <c r="HQ912" s="196"/>
      <c r="HR912" s="196"/>
      <c r="HS912" s="196"/>
      <c r="HT912" s="196"/>
      <c r="HU912" s="196"/>
      <c r="HV912" s="196"/>
      <c r="HW912" s="196"/>
      <c r="HX912" s="196"/>
      <c r="HY912" s="196"/>
      <c r="HZ912" s="196"/>
      <c r="IA912" s="196"/>
      <c r="IB912" s="196"/>
      <c r="IC912" s="196"/>
      <c r="ID912" s="196"/>
      <c r="IE912" s="196"/>
      <c r="IF912" s="196"/>
      <c r="IG912" s="196"/>
      <c r="IH912" s="196"/>
      <c r="II912" s="196"/>
      <c r="IJ912" s="196"/>
      <c r="IK912" s="196"/>
      <c r="IL912" s="196"/>
      <c r="IM912" s="196"/>
      <c r="IN912" s="196"/>
      <c r="IO912" s="196"/>
      <c r="IP912" s="196"/>
      <c r="IQ912" s="196"/>
      <c r="IR912" s="196"/>
      <c r="IS912" s="196"/>
      <c r="IT912" s="196"/>
      <c r="IU912" s="196"/>
      <c r="IV912" s="196"/>
      <c r="IW912" s="196"/>
      <c r="IX912" s="196"/>
      <c r="IY912" s="196"/>
      <c r="IZ912" s="196"/>
      <c r="JA912" s="196"/>
      <c r="JB912" s="196"/>
      <c r="JC912" s="196"/>
      <c r="JD912" s="196"/>
      <c r="JE912" s="196"/>
      <c r="JF912" s="196"/>
      <c r="JG912" s="196"/>
      <c r="JH912" s="196"/>
      <c r="JI912" s="196"/>
      <c r="JJ912" s="196"/>
      <c r="JK912" s="196"/>
      <c r="JL912" s="196"/>
      <c r="JM912" s="196"/>
      <c r="JN912" s="196"/>
      <c r="JO912" s="196"/>
      <c r="JP912" s="196"/>
      <c r="JQ912" s="196"/>
      <c r="JR912" s="196"/>
      <c r="JS912" s="196"/>
      <c r="JT912" s="196"/>
      <c r="JU912" s="196"/>
      <c r="JV912" s="196"/>
      <c r="JW912" s="196"/>
      <c r="JX912" s="196"/>
      <c r="JY912" s="196"/>
      <c r="JZ912" s="196"/>
      <c r="KA912" s="196"/>
      <c r="KB912" s="196"/>
      <c r="KC912" s="196"/>
      <c r="KD912" s="196"/>
      <c r="KE912" s="196"/>
      <c r="KF912" s="196"/>
      <c r="KG912" s="196"/>
      <c r="KH912" s="196"/>
      <c r="KI912" s="196"/>
      <c r="KJ912" s="196"/>
      <c r="KK912" s="196"/>
      <c r="KL912" s="196"/>
      <c r="KM912" s="196"/>
      <c r="KN912" s="196"/>
      <c r="KO912" s="196"/>
      <c r="KP912" s="196"/>
      <c r="KQ912" s="196"/>
      <c r="KR912" s="196"/>
      <c r="KS912" s="196"/>
      <c r="KT912" s="196"/>
      <c r="KU912" s="196"/>
      <c r="KV912" s="196"/>
      <c r="KW912" s="196"/>
      <c r="KX912" s="196"/>
      <c r="KY912" s="196"/>
      <c r="KZ912" s="196"/>
      <c r="LA912" s="196"/>
      <c r="LB912" s="196"/>
      <c r="LC912" s="196"/>
      <c r="LD912" s="196"/>
      <c r="LE912" s="196"/>
      <c r="LF912" s="196"/>
      <c r="LG912" s="196"/>
      <c r="LH912" s="196"/>
      <c r="LI912" s="196"/>
      <c r="LJ912" s="196"/>
      <c r="LK912" s="196"/>
      <c r="LL912" s="196"/>
      <c r="LM912" s="196"/>
      <c r="LN912" s="196"/>
      <c r="LO912" s="196"/>
      <c r="LP912" s="196"/>
      <c r="LQ912" s="196"/>
      <c r="LR912" s="196"/>
      <c r="LS912" s="196"/>
      <c r="LT912" s="196"/>
      <c r="LU912" s="196"/>
      <c r="LV912" s="196"/>
      <c r="LW912" s="196"/>
      <c r="LX912" s="196"/>
      <c r="LY912" s="196"/>
      <c r="LZ912" s="196"/>
      <c r="MA912" s="196"/>
      <c r="MB912" s="196"/>
      <c r="MC912" s="196"/>
      <c r="MD912" s="196"/>
      <c r="ME912" s="196"/>
      <c r="MF912" s="196"/>
      <c r="MG912" s="196"/>
      <c r="MH912" s="196"/>
      <c r="MI912" s="196"/>
      <c r="MJ912" s="196"/>
      <c r="MK912" s="196"/>
      <c r="ML912" s="196"/>
      <c r="MM912" s="196"/>
      <c r="MN912" s="196"/>
      <c r="MO912" s="196"/>
      <c r="MP912" s="196"/>
      <c r="MQ912" s="196"/>
      <c r="MR912" s="196"/>
      <c r="MS912" s="196"/>
      <c r="MT912" s="196"/>
      <c r="MU912" s="196"/>
      <c r="MV912" s="196"/>
      <c r="MW912" s="196"/>
      <c r="MX912" s="196"/>
      <c r="MY912" s="196"/>
      <c r="MZ912" s="196"/>
      <c r="NA912" s="196"/>
      <c r="NB912" s="196"/>
      <c r="NC912" s="196"/>
      <c r="ND912" s="196"/>
      <c r="NE912" s="196"/>
      <c r="NF912" s="196"/>
      <c r="NG912" s="196"/>
      <c r="NH912" s="196"/>
      <c r="NI912" s="196"/>
      <c r="NJ912" s="196"/>
      <c r="NK912" s="196"/>
      <c r="NL912" s="196"/>
      <c r="NM912" s="196"/>
      <c r="NN912" s="196"/>
      <c r="NO912" s="196"/>
      <c r="NP912" s="196"/>
      <c r="NQ912" s="196"/>
      <c r="NR912" s="196"/>
      <c r="NS912" s="196"/>
      <c r="NT912" s="196"/>
      <c r="NU912" s="196"/>
      <c r="NV912" s="196"/>
      <c r="NW912" s="196"/>
      <c r="NX912" s="196"/>
      <c r="NY912" s="196"/>
      <c r="NZ912" s="196"/>
      <c r="OA912" s="196"/>
      <c r="OB912" s="196"/>
      <c r="OC912" s="196"/>
      <c r="OD912" s="196"/>
      <c r="OE912" s="196"/>
      <c r="OF912" s="196"/>
      <c r="OG912" s="196"/>
      <c r="OH912" s="196"/>
      <c r="OI912" s="196"/>
      <c r="OJ912" s="196"/>
      <c r="OK912" s="196"/>
      <c r="OL912" s="196"/>
      <c r="AFC912" s="196"/>
      <c r="AFD912" s="196"/>
      <c r="AFE912" s="196"/>
      <c r="AFF912" s="196"/>
      <c r="AFG912" s="196"/>
      <c r="AFH912" s="196"/>
      <c r="AFI912" s="196"/>
      <c r="AFJ912" s="196"/>
      <c r="AFK912" s="196"/>
      <c r="AFL912" s="196"/>
      <c r="AFM912" s="196"/>
      <c r="AFN912" s="196"/>
      <c r="AFO912" s="196"/>
      <c r="AFP912" s="196"/>
      <c r="AFQ912" s="196"/>
      <c r="AFR912" s="196"/>
      <c r="AFS912" s="196"/>
      <c r="AFT912" s="196"/>
      <c r="AFU912" s="196"/>
      <c r="AFV912" s="196"/>
      <c r="AFW912" s="196"/>
      <c r="AFX912" s="196"/>
      <c r="AFY912" s="196"/>
      <c r="AFZ912" s="196"/>
      <c r="AGA912" s="196"/>
      <c r="AGB912" s="196"/>
      <c r="AGC912" s="196"/>
      <c r="AGD912" s="196"/>
      <c r="AGE912" s="196"/>
      <c r="AGF912" s="196"/>
      <c r="AGG912" s="196"/>
      <c r="AGH912" s="196"/>
      <c r="AGI912" s="196"/>
      <c r="AGJ912" s="196"/>
      <c r="AGK912" s="196"/>
      <c r="AGL912" s="196"/>
      <c r="AGM912" s="196"/>
      <c r="AGN912" s="196"/>
      <c r="AGO912" s="196"/>
      <c r="AGP912" s="196"/>
    </row>
    <row r="913" spans="1:874" ht="15.75" customHeight="1" x14ac:dyDescent="0.25">
      <c r="A913" s="196"/>
      <c r="B913" s="196"/>
      <c r="C913" s="196"/>
      <c r="D913" s="196"/>
      <c r="E913" s="196"/>
      <c r="F913" s="196"/>
      <c r="G913" s="196"/>
      <c r="H913" s="196"/>
      <c r="I913" s="196"/>
      <c r="J913" s="196"/>
      <c r="K913" s="196"/>
      <c r="L913" s="206"/>
      <c r="M913" s="196"/>
      <c r="N913" s="196"/>
      <c r="O913" s="196"/>
      <c r="P913" s="196"/>
      <c r="Q913" s="196"/>
      <c r="R913" s="196"/>
      <c r="S913" s="196"/>
      <c r="T913" s="196"/>
      <c r="U913" s="196"/>
      <c r="V913" s="196"/>
      <c r="W913" s="196"/>
      <c r="X913" s="196"/>
      <c r="Y913" s="196"/>
      <c r="Z913" s="196"/>
      <c r="AA913" s="196"/>
      <c r="AB913" s="196"/>
      <c r="AC913" s="196"/>
      <c r="AD913" s="196"/>
      <c r="AE913" s="196"/>
      <c r="AF913" s="196"/>
      <c r="AG913" s="196"/>
      <c r="AH913" s="196"/>
      <c r="AI913" s="196"/>
      <c r="AJ913" s="196"/>
      <c r="AK913" s="196"/>
      <c r="AL913" s="196"/>
      <c r="AM913" s="196"/>
      <c r="AN913" s="196"/>
      <c r="AO913" s="196"/>
      <c r="AP913" s="196"/>
      <c r="AQ913" s="196"/>
      <c r="AR913" s="196"/>
      <c r="AS913" s="196"/>
      <c r="AT913" s="196"/>
      <c r="AU913" s="196"/>
      <c r="AV913" s="196"/>
      <c r="AW913" s="196"/>
      <c r="AX913" s="196"/>
      <c r="AY913" s="196"/>
      <c r="AZ913" s="196"/>
      <c r="BA913" s="196"/>
      <c r="BB913" s="196"/>
      <c r="BC913" s="196"/>
      <c r="BD913" s="196"/>
      <c r="BE913" s="196"/>
      <c r="BF913" s="196"/>
      <c r="BG913" s="196"/>
      <c r="BH913" s="196"/>
      <c r="BI913" s="196"/>
      <c r="BJ913" s="196"/>
      <c r="BK913" s="196"/>
      <c r="BL913" s="196"/>
      <c r="BM913" s="196"/>
      <c r="BN913" s="196"/>
      <c r="BO913" s="196"/>
      <c r="BP913" s="196"/>
      <c r="BQ913" s="196"/>
      <c r="BR913" s="196"/>
      <c r="BS913" s="196"/>
      <c r="BT913" s="196"/>
      <c r="BU913" s="196"/>
      <c r="BV913" s="196"/>
      <c r="BW913" s="196"/>
      <c r="BX913" s="196"/>
      <c r="BY913" s="196"/>
      <c r="BZ913" s="196"/>
      <c r="CA913" s="196"/>
      <c r="CB913" s="196"/>
      <c r="CC913" s="196"/>
      <c r="CD913" s="196"/>
      <c r="CE913" s="196"/>
      <c r="CF913" s="196"/>
      <c r="CG913" s="196"/>
      <c r="CH913" s="196"/>
      <c r="CI913" s="196"/>
      <c r="CJ913" s="196"/>
      <c r="CK913" s="196"/>
      <c r="CL913" s="196"/>
      <c r="CM913" s="196"/>
      <c r="CN913" s="196"/>
      <c r="CO913" s="196"/>
      <c r="CP913" s="196"/>
      <c r="CQ913" s="196"/>
      <c r="CR913" s="196"/>
      <c r="CS913" s="196"/>
      <c r="CT913" s="196"/>
      <c r="CU913" s="196"/>
      <c r="CV913" s="196"/>
      <c r="CW913" s="196"/>
      <c r="CX913" s="196"/>
      <c r="CY913" s="196"/>
      <c r="CZ913" s="196"/>
      <c r="DA913" s="196"/>
      <c r="DB913" s="196"/>
      <c r="DC913" s="196"/>
      <c r="DD913" s="196"/>
      <c r="DE913" s="196"/>
      <c r="DF913" s="196"/>
      <c r="DG913" s="196"/>
      <c r="DH913" s="196"/>
      <c r="DI913" s="196"/>
      <c r="DJ913" s="196"/>
      <c r="DK913" s="196"/>
      <c r="DL913" s="196"/>
      <c r="DM913" s="196"/>
      <c r="DN913" s="196"/>
      <c r="DO913" s="196"/>
      <c r="DP913" s="196"/>
      <c r="DQ913" s="196"/>
      <c r="DR913" s="196"/>
      <c r="DS913" s="196"/>
      <c r="DT913" s="196"/>
      <c r="DU913" s="196"/>
      <c r="DV913" s="196"/>
      <c r="DW913" s="196"/>
      <c r="DX913" s="196"/>
      <c r="DY913" s="196"/>
      <c r="DZ913" s="196"/>
      <c r="EA913" s="196"/>
      <c r="EB913" s="196"/>
      <c r="EC913" s="196"/>
      <c r="ED913" s="196"/>
      <c r="EE913" s="196"/>
      <c r="EF913" s="196"/>
      <c r="EG913" s="196"/>
      <c r="EH913" s="196"/>
      <c r="EI913" s="196"/>
      <c r="EJ913" s="196"/>
      <c r="EK913" s="196"/>
      <c r="EL913" s="196"/>
      <c r="EM913" s="196"/>
      <c r="EN913" s="196"/>
      <c r="EO913" s="196"/>
      <c r="EP913" s="196"/>
      <c r="EQ913" s="196"/>
      <c r="ER913" s="196"/>
      <c r="ES913" s="196"/>
      <c r="ET913" s="196"/>
      <c r="EU913" s="196"/>
      <c r="EV913" s="196"/>
      <c r="EW913" s="196"/>
      <c r="EX913" s="196"/>
      <c r="EY913" s="196"/>
      <c r="EZ913" s="196"/>
      <c r="FA913" s="196"/>
      <c r="FB913" s="196"/>
      <c r="FC913" s="196"/>
      <c r="FD913" s="196"/>
      <c r="FE913" s="196"/>
      <c r="FF913" s="196"/>
      <c r="FG913" s="196"/>
      <c r="FH913" s="196"/>
      <c r="FI913" s="196"/>
      <c r="FJ913" s="196"/>
      <c r="FK913" s="196"/>
      <c r="FL913" s="196"/>
      <c r="FM913" s="196"/>
      <c r="FN913" s="196"/>
      <c r="FO913" s="196"/>
      <c r="FP913" s="196"/>
      <c r="FQ913" s="196"/>
      <c r="FR913" s="196"/>
      <c r="FS913" s="196"/>
      <c r="FT913" s="196"/>
      <c r="FU913" s="196"/>
      <c r="FV913" s="196"/>
      <c r="FW913" s="196"/>
      <c r="FX913" s="196"/>
      <c r="FY913" s="196"/>
      <c r="FZ913" s="196"/>
      <c r="GA913" s="196"/>
      <c r="GB913" s="196"/>
      <c r="GC913" s="196"/>
      <c r="GD913" s="196"/>
      <c r="GE913" s="196"/>
      <c r="GF913" s="196"/>
      <c r="GG913" s="196"/>
      <c r="GH913" s="196"/>
      <c r="GI913" s="196"/>
      <c r="GJ913" s="196"/>
      <c r="GK913" s="196"/>
      <c r="GL913" s="196"/>
      <c r="GM913" s="196"/>
      <c r="GN913" s="196"/>
      <c r="GO913" s="196"/>
      <c r="GP913" s="196"/>
      <c r="GQ913" s="196"/>
      <c r="GR913" s="196"/>
      <c r="GS913" s="196"/>
      <c r="GT913" s="196"/>
      <c r="GU913" s="196"/>
      <c r="GV913" s="196"/>
      <c r="GW913" s="196"/>
      <c r="GX913" s="196"/>
      <c r="GY913" s="196"/>
      <c r="GZ913" s="196"/>
      <c r="HA913" s="196"/>
      <c r="HB913" s="196"/>
      <c r="HC913" s="196"/>
      <c r="HD913" s="196"/>
      <c r="HE913" s="196"/>
      <c r="HF913" s="196"/>
      <c r="HG913" s="196"/>
      <c r="HH913" s="196"/>
      <c r="HI913" s="196"/>
      <c r="HJ913" s="196"/>
      <c r="HK913" s="196"/>
      <c r="HL913" s="196"/>
      <c r="HM913" s="196"/>
      <c r="HN913" s="196"/>
      <c r="HO913" s="196"/>
      <c r="HP913" s="196"/>
      <c r="HQ913" s="196"/>
      <c r="HR913" s="196"/>
      <c r="HS913" s="196"/>
      <c r="HT913" s="196"/>
      <c r="HU913" s="196"/>
      <c r="HV913" s="196"/>
      <c r="HW913" s="196"/>
      <c r="HX913" s="196"/>
      <c r="HY913" s="196"/>
      <c r="HZ913" s="196"/>
      <c r="IA913" s="196"/>
      <c r="IB913" s="196"/>
      <c r="IC913" s="196"/>
      <c r="ID913" s="196"/>
      <c r="IE913" s="196"/>
      <c r="IF913" s="196"/>
      <c r="IG913" s="196"/>
      <c r="IH913" s="196"/>
      <c r="II913" s="196"/>
      <c r="IJ913" s="196"/>
      <c r="IK913" s="196"/>
      <c r="IL913" s="196"/>
      <c r="IM913" s="196"/>
      <c r="IN913" s="196"/>
      <c r="IO913" s="196"/>
      <c r="IP913" s="196"/>
      <c r="IQ913" s="196"/>
      <c r="IR913" s="196"/>
      <c r="IS913" s="196"/>
      <c r="IT913" s="196"/>
      <c r="IU913" s="196"/>
      <c r="IV913" s="196"/>
      <c r="IW913" s="196"/>
      <c r="IX913" s="196"/>
      <c r="IY913" s="196"/>
      <c r="IZ913" s="196"/>
      <c r="JA913" s="196"/>
      <c r="JB913" s="196"/>
      <c r="JC913" s="196"/>
      <c r="JD913" s="196"/>
      <c r="JE913" s="196"/>
      <c r="JF913" s="196"/>
      <c r="JG913" s="196"/>
      <c r="JH913" s="196"/>
      <c r="JI913" s="196"/>
      <c r="JJ913" s="196"/>
      <c r="JK913" s="196"/>
      <c r="JL913" s="196"/>
      <c r="JM913" s="196"/>
      <c r="JN913" s="196"/>
      <c r="JO913" s="196"/>
      <c r="JP913" s="196"/>
      <c r="JQ913" s="196"/>
      <c r="JR913" s="196"/>
      <c r="JS913" s="196"/>
      <c r="JT913" s="196"/>
      <c r="JU913" s="196"/>
      <c r="JV913" s="196"/>
      <c r="JW913" s="196"/>
      <c r="JX913" s="196"/>
      <c r="JY913" s="196"/>
      <c r="JZ913" s="196"/>
      <c r="KA913" s="196"/>
      <c r="KB913" s="196"/>
      <c r="KC913" s="196"/>
      <c r="KD913" s="196"/>
      <c r="KE913" s="196"/>
      <c r="KF913" s="196"/>
      <c r="KG913" s="196"/>
      <c r="KH913" s="196"/>
      <c r="KI913" s="196"/>
      <c r="KJ913" s="196"/>
      <c r="KK913" s="196"/>
      <c r="KL913" s="196"/>
      <c r="KM913" s="196"/>
      <c r="KN913" s="196"/>
      <c r="KO913" s="196"/>
      <c r="KP913" s="196"/>
      <c r="KQ913" s="196"/>
      <c r="KR913" s="196"/>
      <c r="KS913" s="196"/>
      <c r="KT913" s="196"/>
      <c r="KU913" s="196"/>
      <c r="KV913" s="196"/>
      <c r="KW913" s="196"/>
      <c r="KX913" s="196"/>
      <c r="KY913" s="196"/>
      <c r="KZ913" s="196"/>
      <c r="LA913" s="196"/>
      <c r="LB913" s="196"/>
      <c r="LC913" s="196"/>
      <c r="LD913" s="196"/>
      <c r="LE913" s="196"/>
      <c r="LF913" s="196"/>
      <c r="LG913" s="196"/>
      <c r="LH913" s="196"/>
      <c r="LI913" s="196"/>
      <c r="LJ913" s="196"/>
      <c r="LK913" s="196"/>
      <c r="LL913" s="196"/>
      <c r="LM913" s="196"/>
      <c r="LN913" s="196"/>
      <c r="LO913" s="196"/>
      <c r="LP913" s="196"/>
      <c r="LQ913" s="196"/>
      <c r="LR913" s="196"/>
      <c r="LS913" s="196"/>
      <c r="LT913" s="196"/>
      <c r="LU913" s="196"/>
      <c r="LV913" s="196"/>
      <c r="LW913" s="196"/>
      <c r="LX913" s="196"/>
      <c r="LY913" s="196"/>
      <c r="LZ913" s="196"/>
      <c r="MA913" s="196"/>
      <c r="MB913" s="196"/>
      <c r="MC913" s="196"/>
      <c r="MD913" s="196"/>
      <c r="ME913" s="196"/>
      <c r="MF913" s="196"/>
      <c r="MG913" s="196"/>
      <c r="MH913" s="196"/>
      <c r="MI913" s="196"/>
      <c r="MJ913" s="196"/>
      <c r="MK913" s="196"/>
      <c r="ML913" s="196"/>
      <c r="MM913" s="196"/>
      <c r="MN913" s="196"/>
      <c r="MO913" s="196"/>
      <c r="MP913" s="196"/>
      <c r="MQ913" s="196"/>
      <c r="MR913" s="196"/>
      <c r="MS913" s="196"/>
      <c r="MT913" s="196"/>
      <c r="MU913" s="196"/>
      <c r="MV913" s="196"/>
      <c r="MW913" s="196"/>
      <c r="MX913" s="196"/>
      <c r="MY913" s="196"/>
      <c r="MZ913" s="196"/>
      <c r="NA913" s="196"/>
      <c r="NB913" s="196"/>
      <c r="NC913" s="196"/>
      <c r="ND913" s="196"/>
      <c r="NE913" s="196"/>
      <c r="NF913" s="196"/>
      <c r="NG913" s="196"/>
      <c r="NH913" s="196"/>
      <c r="NI913" s="196"/>
      <c r="NJ913" s="196"/>
      <c r="NK913" s="196"/>
      <c r="NL913" s="196"/>
      <c r="NM913" s="196"/>
      <c r="NN913" s="196"/>
      <c r="NO913" s="196"/>
      <c r="NP913" s="196"/>
      <c r="NQ913" s="196"/>
      <c r="NR913" s="196"/>
      <c r="NS913" s="196"/>
      <c r="NT913" s="196"/>
      <c r="NU913" s="196"/>
      <c r="NV913" s="196"/>
      <c r="NW913" s="196"/>
      <c r="NX913" s="196"/>
      <c r="NY913" s="196"/>
      <c r="NZ913" s="196"/>
      <c r="OA913" s="196"/>
      <c r="OB913" s="196"/>
      <c r="OC913" s="196"/>
      <c r="OD913" s="196"/>
      <c r="OE913" s="196"/>
      <c r="OF913" s="196"/>
      <c r="OG913" s="196"/>
      <c r="OH913" s="196"/>
      <c r="OI913" s="196"/>
      <c r="OJ913" s="196"/>
      <c r="OK913" s="196"/>
      <c r="OL913" s="196"/>
      <c r="AFC913" s="196"/>
      <c r="AFD913" s="196"/>
      <c r="AFE913" s="196"/>
      <c r="AFF913" s="196"/>
      <c r="AFG913" s="196"/>
      <c r="AFH913" s="196"/>
      <c r="AFI913" s="196"/>
      <c r="AFJ913" s="196"/>
      <c r="AFK913" s="196"/>
      <c r="AFL913" s="196"/>
      <c r="AFM913" s="196"/>
      <c r="AFN913" s="196"/>
      <c r="AFO913" s="196"/>
      <c r="AFP913" s="196"/>
      <c r="AFQ913" s="196"/>
      <c r="AFR913" s="196"/>
      <c r="AFS913" s="196"/>
      <c r="AFT913" s="196"/>
      <c r="AFU913" s="196"/>
      <c r="AFV913" s="196"/>
      <c r="AFW913" s="196"/>
      <c r="AFX913" s="196"/>
      <c r="AFY913" s="196"/>
      <c r="AFZ913" s="196"/>
      <c r="AGA913" s="196"/>
      <c r="AGB913" s="196"/>
      <c r="AGC913" s="196"/>
      <c r="AGD913" s="196"/>
      <c r="AGE913" s="196"/>
      <c r="AGF913" s="196"/>
      <c r="AGG913" s="196"/>
      <c r="AGH913" s="196"/>
      <c r="AGI913" s="196"/>
      <c r="AGJ913" s="196"/>
      <c r="AGK913" s="196"/>
      <c r="AGL913" s="196"/>
      <c r="AGM913" s="196"/>
      <c r="AGN913" s="196"/>
      <c r="AGO913" s="196"/>
      <c r="AGP913" s="196"/>
    </row>
    <row r="914" spans="1:874" ht="15.75" customHeight="1" x14ac:dyDescent="0.25">
      <c r="A914" s="196"/>
      <c r="B914" s="196"/>
      <c r="C914" s="196"/>
      <c r="D914" s="196"/>
      <c r="E914" s="196"/>
      <c r="F914" s="196"/>
      <c r="G914" s="196"/>
      <c r="H914" s="196"/>
      <c r="I914" s="196"/>
      <c r="J914" s="196"/>
      <c r="K914" s="196"/>
      <c r="L914" s="206"/>
      <c r="M914" s="196"/>
      <c r="N914" s="196"/>
      <c r="O914" s="196"/>
      <c r="P914" s="196"/>
      <c r="Q914" s="196"/>
      <c r="R914" s="196"/>
      <c r="S914" s="196"/>
      <c r="T914" s="196"/>
      <c r="U914" s="196"/>
      <c r="V914" s="196"/>
      <c r="W914" s="196"/>
      <c r="X914" s="196"/>
      <c r="Y914" s="196"/>
      <c r="Z914" s="196"/>
      <c r="AA914" s="196"/>
      <c r="AB914" s="196"/>
      <c r="AC914" s="196"/>
      <c r="AD914" s="196"/>
      <c r="AE914" s="196"/>
      <c r="AF914" s="196"/>
      <c r="AG914" s="196"/>
      <c r="AH914" s="196"/>
      <c r="AI914" s="196"/>
      <c r="AJ914" s="196"/>
      <c r="AK914" s="196"/>
      <c r="AL914" s="196"/>
      <c r="AM914" s="196"/>
      <c r="AN914" s="196"/>
      <c r="AO914" s="196"/>
      <c r="AP914" s="196"/>
      <c r="AQ914" s="196"/>
      <c r="AR914" s="196"/>
      <c r="AS914" s="196"/>
      <c r="AT914" s="196"/>
      <c r="AU914" s="196"/>
      <c r="AV914" s="196"/>
      <c r="AW914" s="196"/>
      <c r="AX914" s="196"/>
      <c r="AY914" s="196"/>
      <c r="AZ914" s="196"/>
      <c r="BA914" s="196"/>
      <c r="BB914" s="196"/>
      <c r="BC914" s="196"/>
      <c r="BD914" s="196"/>
      <c r="BE914" s="196"/>
      <c r="BF914" s="196"/>
      <c r="BG914" s="196"/>
      <c r="BH914" s="196"/>
      <c r="BI914" s="196"/>
      <c r="BJ914" s="196"/>
      <c r="BK914" s="196"/>
      <c r="BL914" s="196"/>
      <c r="BM914" s="196"/>
      <c r="BN914" s="196"/>
      <c r="BO914" s="196"/>
      <c r="BP914" s="196"/>
      <c r="BQ914" s="196"/>
      <c r="BR914" s="196"/>
      <c r="BS914" s="196"/>
      <c r="BT914" s="196"/>
      <c r="BU914" s="196"/>
      <c r="BV914" s="196"/>
      <c r="BW914" s="196"/>
      <c r="BX914" s="196"/>
      <c r="BY914" s="196"/>
      <c r="BZ914" s="196"/>
      <c r="CA914" s="196"/>
      <c r="CB914" s="196"/>
      <c r="CC914" s="196"/>
      <c r="CD914" s="196"/>
      <c r="CE914" s="196"/>
      <c r="CF914" s="196"/>
      <c r="CG914" s="196"/>
      <c r="CH914" s="196"/>
      <c r="CI914" s="196"/>
      <c r="CJ914" s="196"/>
      <c r="CK914" s="196"/>
      <c r="CL914" s="196"/>
      <c r="CM914" s="196"/>
      <c r="CN914" s="196"/>
      <c r="CO914" s="196"/>
      <c r="CP914" s="196"/>
      <c r="CQ914" s="196"/>
      <c r="CR914" s="196"/>
      <c r="CS914" s="196"/>
      <c r="CT914" s="196"/>
      <c r="CU914" s="196"/>
      <c r="CV914" s="196"/>
      <c r="CW914" s="196"/>
      <c r="CX914" s="196"/>
      <c r="CY914" s="196"/>
      <c r="CZ914" s="196"/>
      <c r="DA914" s="196"/>
      <c r="DB914" s="196"/>
      <c r="DC914" s="196"/>
      <c r="DD914" s="196"/>
      <c r="DE914" s="196"/>
      <c r="DF914" s="196"/>
      <c r="DG914" s="196"/>
      <c r="DH914" s="196"/>
      <c r="DI914" s="196"/>
      <c r="DJ914" s="196"/>
      <c r="DK914" s="196"/>
      <c r="DL914" s="196"/>
      <c r="DM914" s="196"/>
      <c r="DN914" s="196"/>
      <c r="DO914" s="196"/>
      <c r="DP914" s="196"/>
      <c r="DQ914" s="196"/>
      <c r="DR914" s="196"/>
      <c r="DS914" s="196"/>
      <c r="DT914" s="196"/>
      <c r="DU914" s="196"/>
      <c r="DV914" s="196"/>
      <c r="DW914" s="196"/>
      <c r="DX914" s="196"/>
      <c r="DY914" s="196"/>
      <c r="DZ914" s="196"/>
      <c r="EA914" s="196"/>
      <c r="EB914" s="196"/>
      <c r="EC914" s="196"/>
      <c r="ED914" s="196"/>
      <c r="EE914" s="196"/>
      <c r="EF914" s="196"/>
      <c r="EG914" s="196"/>
      <c r="EH914" s="196"/>
      <c r="EI914" s="196"/>
      <c r="EJ914" s="196"/>
      <c r="EK914" s="196"/>
      <c r="EL914" s="196"/>
      <c r="EM914" s="196"/>
      <c r="EN914" s="196"/>
      <c r="EO914" s="196"/>
      <c r="EP914" s="196"/>
      <c r="EQ914" s="196"/>
      <c r="ER914" s="196"/>
      <c r="ES914" s="196"/>
      <c r="ET914" s="196"/>
      <c r="EU914" s="196"/>
      <c r="EV914" s="196"/>
      <c r="EW914" s="196"/>
      <c r="EX914" s="196"/>
      <c r="EY914" s="196"/>
      <c r="EZ914" s="196"/>
      <c r="FA914" s="196"/>
      <c r="FB914" s="196"/>
      <c r="FC914" s="196"/>
      <c r="FD914" s="196"/>
      <c r="FE914" s="196"/>
      <c r="FF914" s="196"/>
      <c r="FG914" s="196"/>
      <c r="FH914" s="196"/>
      <c r="FI914" s="196"/>
      <c r="FJ914" s="196"/>
      <c r="FK914" s="196"/>
      <c r="FL914" s="196"/>
      <c r="FM914" s="196"/>
      <c r="FN914" s="196"/>
      <c r="FO914" s="196"/>
      <c r="FP914" s="196"/>
      <c r="FQ914" s="196"/>
      <c r="FR914" s="196"/>
      <c r="FS914" s="196"/>
      <c r="FT914" s="196"/>
      <c r="FU914" s="196"/>
      <c r="FV914" s="196"/>
      <c r="FW914" s="196"/>
      <c r="FX914" s="196"/>
      <c r="FY914" s="196"/>
      <c r="FZ914" s="196"/>
      <c r="GA914" s="196"/>
      <c r="GB914" s="196"/>
      <c r="GC914" s="196"/>
      <c r="GD914" s="196"/>
      <c r="GE914" s="196"/>
      <c r="GF914" s="196"/>
      <c r="GG914" s="196"/>
      <c r="GH914" s="196"/>
      <c r="GI914" s="196"/>
      <c r="GJ914" s="196"/>
      <c r="GK914" s="196"/>
      <c r="GL914" s="196"/>
      <c r="GM914" s="196"/>
      <c r="GN914" s="196"/>
      <c r="GO914" s="196"/>
      <c r="GP914" s="196"/>
      <c r="GQ914" s="196"/>
      <c r="GR914" s="196"/>
      <c r="GS914" s="196"/>
      <c r="GT914" s="196"/>
      <c r="GU914" s="196"/>
      <c r="GV914" s="196"/>
      <c r="GW914" s="196"/>
      <c r="GX914" s="196"/>
      <c r="GY914" s="196"/>
      <c r="GZ914" s="196"/>
      <c r="HA914" s="196"/>
      <c r="HB914" s="196"/>
      <c r="HC914" s="196"/>
      <c r="HD914" s="196"/>
      <c r="HE914" s="196"/>
      <c r="HF914" s="196"/>
      <c r="HG914" s="196"/>
      <c r="HH914" s="196"/>
      <c r="HI914" s="196"/>
      <c r="HJ914" s="196"/>
      <c r="HK914" s="196"/>
      <c r="HL914" s="196"/>
      <c r="HM914" s="196"/>
      <c r="HN914" s="196"/>
      <c r="HO914" s="196"/>
      <c r="HP914" s="196"/>
      <c r="HQ914" s="196"/>
      <c r="HR914" s="196"/>
      <c r="HS914" s="196"/>
      <c r="HT914" s="196"/>
      <c r="HU914" s="196"/>
      <c r="HV914" s="196"/>
      <c r="HW914" s="196"/>
      <c r="HX914" s="196"/>
      <c r="HY914" s="196"/>
      <c r="HZ914" s="196"/>
      <c r="IA914" s="196"/>
      <c r="IB914" s="196"/>
      <c r="IC914" s="196"/>
      <c r="ID914" s="196"/>
      <c r="IE914" s="196"/>
      <c r="IF914" s="196"/>
      <c r="IG914" s="196"/>
      <c r="IH914" s="196"/>
      <c r="II914" s="196"/>
      <c r="IJ914" s="196"/>
      <c r="IK914" s="196"/>
      <c r="IL914" s="196"/>
      <c r="IM914" s="196"/>
      <c r="IN914" s="196"/>
      <c r="IO914" s="196"/>
      <c r="IP914" s="196"/>
      <c r="IQ914" s="196"/>
      <c r="IR914" s="196"/>
      <c r="IS914" s="196"/>
      <c r="IT914" s="196"/>
      <c r="IU914" s="196"/>
      <c r="IV914" s="196"/>
      <c r="IW914" s="196"/>
      <c r="IX914" s="196"/>
      <c r="IY914" s="196"/>
      <c r="IZ914" s="196"/>
      <c r="JA914" s="196"/>
      <c r="JB914" s="196"/>
      <c r="JC914" s="196"/>
      <c r="JD914" s="196"/>
      <c r="JE914" s="196"/>
      <c r="JF914" s="196"/>
      <c r="JG914" s="196"/>
      <c r="JH914" s="196"/>
      <c r="JI914" s="196"/>
      <c r="JJ914" s="196"/>
      <c r="JK914" s="196"/>
      <c r="JL914" s="196"/>
      <c r="JM914" s="196"/>
      <c r="JN914" s="196"/>
      <c r="JO914" s="196"/>
      <c r="JP914" s="196"/>
      <c r="JQ914" s="196"/>
      <c r="JR914" s="196"/>
      <c r="JS914" s="196"/>
      <c r="JT914" s="196"/>
      <c r="JU914" s="196"/>
      <c r="JV914" s="196"/>
      <c r="JW914" s="196"/>
      <c r="JX914" s="196"/>
      <c r="JY914" s="196"/>
      <c r="JZ914" s="196"/>
      <c r="KA914" s="196"/>
      <c r="KB914" s="196"/>
      <c r="KC914" s="196"/>
      <c r="KD914" s="196"/>
      <c r="KE914" s="196"/>
      <c r="KF914" s="196"/>
      <c r="KG914" s="196"/>
      <c r="KH914" s="196"/>
      <c r="KI914" s="196"/>
      <c r="KJ914" s="196"/>
      <c r="KK914" s="196"/>
      <c r="KL914" s="196"/>
      <c r="KM914" s="196"/>
      <c r="KN914" s="196"/>
      <c r="KO914" s="196"/>
      <c r="KP914" s="196"/>
      <c r="KQ914" s="196"/>
      <c r="KR914" s="196"/>
      <c r="KS914" s="196"/>
      <c r="KT914" s="196"/>
      <c r="KU914" s="196"/>
      <c r="KV914" s="196"/>
      <c r="KW914" s="196"/>
      <c r="KX914" s="196"/>
      <c r="KY914" s="196"/>
      <c r="KZ914" s="196"/>
      <c r="LA914" s="196"/>
      <c r="LB914" s="196"/>
      <c r="LC914" s="196"/>
      <c r="LD914" s="196"/>
      <c r="LE914" s="196"/>
      <c r="LF914" s="196"/>
      <c r="LG914" s="196"/>
      <c r="LH914" s="196"/>
      <c r="LI914" s="196"/>
      <c r="LJ914" s="196"/>
      <c r="LK914" s="196"/>
      <c r="LL914" s="196"/>
      <c r="LM914" s="196"/>
      <c r="LN914" s="196"/>
      <c r="LO914" s="196"/>
      <c r="LP914" s="196"/>
      <c r="LQ914" s="196"/>
      <c r="LR914" s="196"/>
      <c r="LS914" s="196"/>
      <c r="LT914" s="196"/>
      <c r="LU914" s="196"/>
      <c r="LV914" s="196"/>
      <c r="LW914" s="196"/>
      <c r="LX914" s="196"/>
      <c r="LY914" s="196"/>
      <c r="LZ914" s="196"/>
      <c r="MA914" s="196"/>
      <c r="MB914" s="196"/>
      <c r="MC914" s="196"/>
      <c r="MD914" s="196"/>
      <c r="ME914" s="196"/>
      <c r="MF914" s="196"/>
      <c r="MG914" s="196"/>
      <c r="MH914" s="196"/>
      <c r="MI914" s="196"/>
      <c r="MJ914" s="196"/>
      <c r="MK914" s="196"/>
      <c r="ML914" s="196"/>
      <c r="MM914" s="196"/>
      <c r="MN914" s="196"/>
      <c r="MO914" s="196"/>
      <c r="MP914" s="196"/>
      <c r="MQ914" s="196"/>
      <c r="MR914" s="196"/>
      <c r="MS914" s="196"/>
      <c r="MT914" s="196"/>
      <c r="MU914" s="196"/>
      <c r="MV914" s="196"/>
      <c r="MW914" s="196"/>
      <c r="MX914" s="196"/>
      <c r="MY914" s="196"/>
      <c r="MZ914" s="196"/>
      <c r="NA914" s="196"/>
      <c r="NB914" s="196"/>
      <c r="NC914" s="196"/>
      <c r="ND914" s="196"/>
      <c r="NE914" s="196"/>
      <c r="NF914" s="196"/>
      <c r="NG914" s="196"/>
      <c r="NH914" s="196"/>
      <c r="NI914" s="196"/>
      <c r="NJ914" s="196"/>
      <c r="NK914" s="196"/>
      <c r="NL914" s="196"/>
      <c r="NM914" s="196"/>
      <c r="NN914" s="196"/>
      <c r="NO914" s="196"/>
      <c r="NP914" s="196"/>
      <c r="NQ914" s="196"/>
      <c r="NR914" s="196"/>
      <c r="NS914" s="196"/>
      <c r="NT914" s="196"/>
      <c r="NU914" s="196"/>
      <c r="NV914" s="196"/>
      <c r="NW914" s="196"/>
      <c r="NX914" s="196"/>
      <c r="NY914" s="196"/>
      <c r="NZ914" s="196"/>
      <c r="OA914" s="196"/>
      <c r="OB914" s="196"/>
      <c r="OC914" s="196"/>
      <c r="OD914" s="196"/>
      <c r="OE914" s="196"/>
      <c r="OF914" s="196"/>
      <c r="OG914" s="196"/>
      <c r="OH914" s="196"/>
      <c r="OI914" s="196"/>
      <c r="OJ914" s="196"/>
      <c r="OK914" s="196"/>
      <c r="OL914" s="196"/>
      <c r="AFC914" s="196"/>
      <c r="AFD914" s="196"/>
      <c r="AFE914" s="196"/>
      <c r="AFF914" s="196"/>
      <c r="AFG914" s="196"/>
      <c r="AFH914" s="196"/>
      <c r="AFI914" s="196"/>
      <c r="AFJ914" s="196"/>
      <c r="AFK914" s="196"/>
      <c r="AFL914" s="196"/>
      <c r="AFM914" s="196"/>
      <c r="AFN914" s="196"/>
      <c r="AFO914" s="196"/>
      <c r="AFP914" s="196"/>
      <c r="AFQ914" s="196"/>
      <c r="AFR914" s="196"/>
      <c r="AFS914" s="196"/>
      <c r="AFT914" s="196"/>
      <c r="AFU914" s="196"/>
      <c r="AFV914" s="196"/>
      <c r="AFW914" s="196"/>
      <c r="AFX914" s="196"/>
      <c r="AFY914" s="196"/>
      <c r="AFZ914" s="196"/>
      <c r="AGA914" s="196"/>
      <c r="AGB914" s="196"/>
      <c r="AGC914" s="196"/>
      <c r="AGD914" s="196"/>
      <c r="AGE914" s="196"/>
      <c r="AGF914" s="196"/>
      <c r="AGG914" s="196"/>
      <c r="AGH914" s="196"/>
      <c r="AGI914" s="196"/>
      <c r="AGJ914" s="196"/>
      <c r="AGK914" s="196"/>
      <c r="AGL914" s="196"/>
      <c r="AGM914" s="196"/>
      <c r="AGN914" s="196"/>
      <c r="AGO914" s="196"/>
      <c r="AGP914" s="196"/>
    </row>
    <row r="915" spans="1:874" ht="15.75" customHeight="1" x14ac:dyDescent="0.25">
      <c r="A915" s="196"/>
      <c r="B915" s="196"/>
      <c r="C915" s="196"/>
      <c r="D915" s="196"/>
      <c r="E915" s="196"/>
      <c r="F915" s="196"/>
      <c r="G915" s="196"/>
      <c r="H915" s="196"/>
      <c r="I915" s="196"/>
      <c r="J915" s="196"/>
      <c r="K915" s="196"/>
      <c r="L915" s="206"/>
      <c r="M915" s="196"/>
      <c r="N915" s="196"/>
      <c r="O915" s="196"/>
      <c r="P915" s="196"/>
      <c r="Q915" s="196"/>
      <c r="R915" s="196"/>
      <c r="S915" s="196"/>
      <c r="T915" s="196"/>
      <c r="U915" s="196"/>
      <c r="V915" s="196"/>
      <c r="W915" s="196"/>
      <c r="X915" s="196"/>
      <c r="Y915" s="196"/>
      <c r="Z915" s="196"/>
      <c r="AA915" s="196"/>
      <c r="AB915" s="196"/>
      <c r="AC915" s="196"/>
      <c r="AD915" s="196"/>
      <c r="AE915" s="196"/>
      <c r="AF915" s="196"/>
      <c r="AG915" s="196"/>
      <c r="AH915" s="196"/>
      <c r="AI915" s="196"/>
      <c r="AJ915" s="196"/>
      <c r="AK915" s="196"/>
      <c r="AL915" s="196"/>
      <c r="AM915" s="196"/>
      <c r="AN915" s="196"/>
      <c r="AO915" s="196"/>
      <c r="AP915" s="196"/>
      <c r="AQ915" s="196"/>
      <c r="AR915" s="196"/>
      <c r="AS915" s="196"/>
      <c r="AT915" s="196"/>
      <c r="AU915" s="196"/>
      <c r="AV915" s="196"/>
      <c r="AW915" s="196"/>
      <c r="AX915" s="196"/>
      <c r="AY915" s="196"/>
      <c r="AZ915" s="196"/>
      <c r="BA915" s="196"/>
      <c r="BB915" s="196"/>
      <c r="BC915" s="196"/>
      <c r="BD915" s="196"/>
      <c r="BE915" s="196"/>
      <c r="BF915" s="196"/>
      <c r="BG915" s="196"/>
      <c r="BH915" s="196"/>
      <c r="BI915" s="196"/>
      <c r="BJ915" s="196"/>
      <c r="BK915" s="196"/>
      <c r="BL915" s="196"/>
      <c r="BM915" s="196"/>
      <c r="BN915" s="196"/>
      <c r="BO915" s="196"/>
      <c r="BP915" s="196"/>
      <c r="BQ915" s="196"/>
      <c r="BR915" s="196"/>
      <c r="BS915" s="196"/>
      <c r="BT915" s="196"/>
      <c r="BU915" s="196"/>
      <c r="BV915" s="196"/>
      <c r="BW915" s="196"/>
      <c r="BX915" s="196"/>
      <c r="BY915" s="196"/>
      <c r="BZ915" s="196"/>
      <c r="CA915" s="196"/>
      <c r="CB915" s="196"/>
      <c r="CC915" s="196"/>
      <c r="CD915" s="196"/>
      <c r="CE915" s="196"/>
      <c r="CF915" s="196"/>
      <c r="CG915" s="196"/>
      <c r="CH915" s="196"/>
      <c r="CI915" s="196"/>
      <c r="CJ915" s="196"/>
      <c r="CK915" s="196"/>
      <c r="CL915" s="196"/>
      <c r="CM915" s="196"/>
      <c r="CN915" s="196"/>
      <c r="CO915" s="196"/>
      <c r="CP915" s="196"/>
      <c r="CQ915" s="196"/>
      <c r="CR915" s="196"/>
      <c r="CS915" s="196"/>
      <c r="CT915" s="196"/>
      <c r="CU915" s="196"/>
      <c r="CV915" s="196"/>
      <c r="CW915" s="196"/>
      <c r="CX915" s="196"/>
      <c r="CY915" s="196"/>
      <c r="CZ915" s="196"/>
      <c r="DA915" s="196"/>
      <c r="DB915" s="196"/>
      <c r="DC915" s="196"/>
      <c r="DD915" s="196"/>
      <c r="DE915" s="196"/>
      <c r="DF915" s="196"/>
      <c r="DG915" s="196"/>
      <c r="DH915" s="196"/>
      <c r="DI915" s="196"/>
      <c r="DJ915" s="196"/>
      <c r="DK915" s="196"/>
      <c r="DL915" s="196"/>
      <c r="DM915" s="196"/>
      <c r="DN915" s="196"/>
      <c r="DO915" s="196"/>
      <c r="DP915" s="196"/>
      <c r="DQ915" s="196"/>
      <c r="DR915" s="196"/>
      <c r="DS915" s="196"/>
      <c r="DT915" s="196"/>
      <c r="DU915" s="196"/>
      <c r="DV915" s="196"/>
      <c r="DW915" s="196"/>
      <c r="DX915" s="196"/>
      <c r="DY915" s="196"/>
      <c r="DZ915" s="196"/>
      <c r="EA915" s="196"/>
      <c r="EB915" s="196"/>
      <c r="EC915" s="196"/>
      <c r="ED915" s="196"/>
      <c r="EE915" s="196"/>
      <c r="EF915" s="196"/>
      <c r="EG915" s="196"/>
      <c r="EH915" s="196"/>
      <c r="EI915" s="196"/>
      <c r="EJ915" s="196"/>
      <c r="EK915" s="196"/>
      <c r="EL915" s="196"/>
      <c r="EM915" s="196"/>
      <c r="EN915" s="196"/>
      <c r="EO915" s="196"/>
      <c r="EP915" s="196"/>
      <c r="EQ915" s="196"/>
      <c r="ER915" s="196"/>
      <c r="ES915" s="196"/>
      <c r="ET915" s="196"/>
      <c r="EU915" s="196"/>
      <c r="EV915" s="196"/>
      <c r="EW915" s="196"/>
      <c r="EX915" s="196"/>
      <c r="EY915" s="196"/>
      <c r="EZ915" s="196"/>
      <c r="FA915" s="196"/>
      <c r="FB915" s="196"/>
      <c r="FC915" s="196"/>
      <c r="FD915" s="196"/>
      <c r="FE915" s="196"/>
      <c r="FF915" s="196"/>
      <c r="FG915" s="196"/>
      <c r="FH915" s="196"/>
      <c r="FI915" s="196"/>
      <c r="FJ915" s="196"/>
      <c r="FK915" s="196"/>
      <c r="FL915" s="196"/>
      <c r="FM915" s="196"/>
      <c r="FN915" s="196"/>
      <c r="FO915" s="196"/>
      <c r="FP915" s="196"/>
      <c r="FQ915" s="196"/>
      <c r="FR915" s="196"/>
      <c r="FS915" s="196"/>
      <c r="FT915" s="196"/>
      <c r="FU915" s="196"/>
      <c r="FV915" s="196"/>
      <c r="FW915" s="196"/>
      <c r="FX915" s="196"/>
      <c r="FY915" s="196"/>
      <c r="FZ915" s="196"/>
      <c r="GA915" s="196"/>
      <c r="GB915" s="196"/>
      <c r="GC915" s="196"/>
      <c r="GD915" s="196"/>
      <c r="GE915" s="196"/>
      <c r="GF915" s="196"/>
      <c r="GG915" s="196"/>
      <c r="GH915" s="196"/>
      <c r="GI915" s="196"/>
      <c r="GJ915" s="196"/>
      <c r="GK915" s="196"/>
      <c r="GL915" s="196"/>
      <c r="GM915" s="196"/>
      <c r="GN915" s="196"/>
      <c r="GO915" s="196"/>
      <c r="GP915" s="196"/>
      <c r="GQ915" s="196"/>
      <c r="GR915" s="196"/>
      <c r="GS915" s="196"/>
      <c r="GT915" s="196"/>
      <c r="GU915" s="196"/>
      <c r="GV915" s="196"/>
      <c r="GW915" s="196"/>
      <c r="GX915" s="196"/>
      <c r="GY915" s="196"/>
      <c r="GZ915" s="196"/>
      <c r="HA915" s="196"/>
      <c r="HB915" s="196"/>
      <c r="HC915" s="196"/>
      <c r="HD915" s="196"/>
      <c r="HE915" s="196"/>
      <c r="HF915" s="196"/>
      <c r="HG915" s="196"/>
      <c r="HH915" s="196"/>
      <c r="HI915" s="196"/>
      <c r="HJ915" s="196"/>
      <c r="HK915" s="196"/>
      <c r="HL915" s="196"/>
      <c r="HM915" s="196"/>
      <c r="HN915" s="196"/>
      <c r="HO915" s="196"/>
      <c r="HP915" s="196"/>
      <c r="HQ915" s="196"/>
      <c r="HR915" s="196"/>
      <c r="HS915" s="196"/>
      <c r="HT915" s="196"/>
      <c r="HU915" s="196"/>
      <c r="HV915" s="196"/>
      <c r="HW915" s="196"/>
      <c r="HX915" s="196"/>
      <c r="HY915" s="196"/>
      <c r="HZ915" s="196"/>
      <c r="IA915" s="196"/>
      <c r="IB915" s="196"/>
      <c r="IC915" s="196"/>
      <c r="ID915" s="196"/>
      <c r="IE915" s="196"/>
      <c r="IF915" s="196"/>
      <c r="IG915" s="196"/>
      <c r="IH915" s="196"/>
      <c r="II915" s="196"/>
      <c r="IJ915" s="196"/>
      <c r="IK915" s="196"/>
      <c r="IL915" s="196"/>
      <c r="IM915" s="196"/>
      <c r="IN915" s="196"/>
      <c r="IO915" s="196"/>
      <c r="IP915" s="196"/>
      <c r="IQ915" s="196"/>
      <c r="IR915" s="196"/>
      <c r="IS915" s="196"/>
      <c r="IT915" s="196"/>
      <c r="IU915" s="196"/>
      <c r="IV915" s="196"/>
      <c r="IW915" s="196"/>
      <c r="IX915" s="196"/>
      <c r="IY915" s="196"/>
      <c r="IZ915" s="196"/>
      <c r="JA915" s="196"/>
      <c r="JB915" s="196"/>
      <c r="JC915" s="196"/>
      <c r="JD915" s="196"/>
      <c r="JE915" s="196"/>
      <c r="JF915" s="196"/>
      <c r="JG915" s="196"/>
      <c r="JH915" s="196"/>
      <c r="JI915" s="196"/>
      <c r="JJ915" s="196"/>
      <c r="JK915" s="196"/>
      <c r="JL915" s="196"/>
      <c r="JM915" s="196"/>
      <c r="JN915" s="196"/>
      <c r="JO915" s="196"/>
      <c r="JP915" s="196"/>
      <c r="JQ915" s="196"/>
      <c r="JR915" s="196"/>
      <c r="JS915" s="196"/>
      <c r="JT915" s="196"/>
      <c r="JU915" s="196"/>
      <c r="JV915" s="196"/>
      <c r="JW915" s="196"/>
      <c r="JX915" s="196"/>
      <c r="JY915" s="196"/>
      <c r="JZ915" s="196"/>
      <c r="KA915" s="196"/>
      <c r="KB915" s="196"/>
      <c r="KC915" s="196"/>
      <c r="KD915" s="196"/>
      <c r="KE915" s="196"/>
      <c r="KF915" s="196"/>
      <c r="KG915" s="196"/>
      <c r="KH915" s="196"/>
      <c r="KI915" s="196"/>
      <c r="KJ915" s="196"/>
      <c r="KK915" s="196"/>
      <c r="KL915" s="196"/>
      <c r="KM915" s="196"/>
      <c r="KN915" s="196"/>
      <c r="KO915" s="196"/>
      <c r="KP915" s="196"/>
      <c r="KQ915" s="196"/>
      <c r="KR915" s="196"/>
      <c r="KS915" s="196"/>
      <c r="KT915" s="196"/>
      <c r="KU915" s="196"/>
      <c r="KV915" s="196"/>
      <c r="KW915" s="196"/>
      <c r="KX915" s="196"/>
      <c r="KY915" s="196"/>
      <c r="KZ915" s="196"/>
      <c r="LA915" s="196"/>
      <c r="LB915" s="196"/>
      <c r="LC915" s="196"/>
      <c r="LD915" s="196"/>
      <c r="LE915" s="196"/>
      <c r="LF915" s="196"/>
      <c r="LG915" s="196"/>
      <c r="LH915" s="196"/>
      <c r="LI915" s="196"/>
      <c r="LJ915" s="196"/>
      <c r="LK915" s="196"/>
      <c r="LL915" s="196"/>
      <c r="LM915" s="196"/>
      <c r="LN915" s="196"/>
      <c r="LO915" s="196"/>
      <c r="LP915" s="196"/>
      <c r="LQ915" s="196"/>
      <c r="LR915" s="196"/>
      <c r="LS915" s="196"/>
      <c r="LT915" s="196"/>
      <c r="LU915" s="196"/>
      <c r="LV915" s="196"/>
      <c r="LW915" s="196"/>
      <c r="LX915" s="196"/>
      <c r="LY915" s="196"/>
      <c r="LZ915" s="196"/>
      <c r="MA915" s="196"/>
      <c r="MB915" s="196"/>
      <c r="MC915" s="196"/>
      <c r="MD915" s="196"/>
      <c r="ME915" s="196"/>
      <c r="MF915" s="196"/>
      <c r="MG915" s="196"/>
      <c r="MH915" s="196"/>
      <c r="MI915" s="196"/>
      <c r="MJ915" s="196"/>
      <c r="MK915" s="196"/>
      <c r="ML915" s="196"/>
      <c r="MM915" s="196"/>
      <c r="MN915" s="196"/>
      <c r="MO915" s="196"/>
      <c r="MP915" s="196"/>
      <c r="MQ915" s="196"/>
      <c r="MR915" s="196"/>
      <c r="MS915" s="196"/>
      <c r="MT915" s="196"/>
      <c r="MU915" s="196"/>
      <c r="MV915" s="196"/>
      <c r="MW915" s="196"/>
      <c r="MX915" s="196"/>
      <c r="MY915" s="196"/>
      <c r="MZ915" s="196"/>
      <c r="NA915" s="196"/>
      <c r="NB915" s="196"/>
      <c r="NC915" s="196"/>
      <c r="ND915" s="196"/>
      <c r="NE915" s="196"/>
      <c r="NF915" s="196"/>
      <c r="NG915" s="196"/>
      <c r="NH915" s="196"/>
      <c r="NI915" s="196"/>
      <c r="NJ915" s="196"/>
      <c r="NK915" s="196"/>
      <c r="NL915" s="196"/>
      <c r="NM915" s="196"/>
      <c r="NN915" s="196"/>
      <c r="NO915" s="196"/>
      <c r="NP915" s="196"/>
      <c r="NQ915" s="196"/>
      <c r="NR915" s="196"/>
      <c r="NS915" s="196"/>
      <c r="NT915" s="196"/>
      <c r="NU915" s="196"/>
      <c r="NV915" s="196"/>
      <c r="NW915" s="196"/>
      <c r="NX915" s="196"/>
      <c r="NY915" s="196"/>
      <c r="NZ915" s="196"/>
      <c r="OA915" s="196"/>
      <c r="OB915" s="196"/>
      <c r="OC915" s="196"/>
      <c r="OD915" s="196"/>
      <c r="OE915" s="196"/>
      <c r="OF915" s="196"/>
      <c r="OG915" s="196"/>
      <c r="OH915" s="196"/>
      <c r="OI915" s="196"/>
      <c r="OJ915" s="196"/>
      <c r="OK915" s="196"/>
      <c r="OL915" s="196"/>
      <c r="AFC915" s="196"/>
      <c r="AFD915" s="196"/>
      <c r="AFE915" s="196"/>
      <c r="AFF915" s="196"/>
      <c r="AFG915" s="196"/>
      <c r="AFH915" s="196"/>
      <c r="AFI915" s="196"/>
      <c r="AFJ915" s="196"/>
      <c r="AFK915" s="196"/>
      <c r="AFL915" s="196"/>
      <c r="AFM915" s="196"/>
      <c r="AFN915" s="196"/>
      <c r="AFO915" s="196"/>
      <c r="AFP915" s="196"/>
      <c r="AFQ915" s="196"/>
      <c r="AFR915" s="196"/>
      <c r="AFS915" s="196"/>
      <c r="AFT915" s="196"/>
      <c r="AFU915" s="196"/>
      <c r="AFV915" s="196"/>
      <c r="AFW915" s="196"/>
      <c r="AFX915" s="196"/>
      <c r="AFY915" s="196"/>
      <c r="AFZ915" s="196"/>
      <c r="AGA915" s="196"/>
      <c r="AGB915" s="196"/>
      <c r="AGC915" s="196"/>
      <c r="AGD915" s="196"/>
      <c r="AGE915" s="196"/>
      <c r="AGF915" s="196"/>
      <c r="AGG915" s="196"/>
      <c r="AGH915" s="196"/>
      <c r="AGI915" s="196"/>
      <c r="AGJ915" s="196"/>
      <c r="AGK915" s="196"/>
      <c r="AGL915" s="196"/>
      <c r="AGM915" s="196"/>
      <c r="AGN915" s="196"/>
      <c r="AGO915" s="196"/>
      <c r="AGP915" s="196"/>
    </row>
    <row r="916" spans="1:874" ht="15.75" customHeight="1" x14ac:dyDescent="0.25">
      <c r="A916" s="196"/>
      <c r="B916" s="196"/>
      <c r="C916" s="196"/>
      <c r="D916" s="196"/>
      <c r="E916" s="196"/>
      <c r="F916" s="196"/>
      <c r="G916" s="196"/>
      <c r="H916" s="196"/>
      <c r="I916" s="196"/>
      <c r="J916" s="196"/>
      <c r="K916" s="196"/>
      <c r="L916" s="206"/>
      <c r="M916" s="196"/>
      <c r="N916" s="196"/>
      <c r="O916" s="196"/>
      <c r="P916" s="196"/>
      <c r="Q916" s="196"/>
      <c r="R916" s="196"/>
      <c r="S916" s="196"/>
      <c r="T916" s="196"/>
      <c r="U916" s="196"/>
      <c r="V916" s="196"/>
      <c r="W916" s="196"/>
      <c r="X916" s="196"/>
      <c r="Y916" s="196"/>
      <c r="Z916" s="196"/>
      <c r="AA916" s="196"/>
      <c r="AB916" s="196"/>
      <c r="AC916" s="196"/>
      <c r="AD916" s="196"/>
      <c r="AE916" s="196"/>
      <c r="AF916" s="196"/>
      <c r="AG916" s="196"/>
      <c r="AH916" s="196"/>
      <c r="AI916" s="196"/>
      <c r="AJ916" s="196"/>
      <c r="AK916" s="196"/>
      <c r="AL916" s="196"/>
      <c r="AM916" s="196"/>
      <c r="AN916" s="196"/>
      <c r="AO916" s="196"/>
      <c r="AP916" s="196"/>
      <c r="AQ916" s="196"/>
      <c r="AR916" s="196"/>
      <c r="AS916" s="196"/>
      <c r="AT916" s="196"/>
      <c r="AU916" s="196"/>
      <c r="AV916" s="196"/>
      <c r="AW916" s="196"/>
      <c r="AX916" s="196"/>
      <c r="AY916" s="196"/>
      <c r="AZ916" s="196"/>
      <c r="BA916" s="196"/>
      <c r="BB916" s="196"/>
      <c r="BC916" s="196"/>
      <c r="BD916" s="196"/>
      <c r="BE916" s="196"/>
      <c r="BF916" s="196"/>
      <c r="BG916" s="196"/>
      <c r="BH916" s="196"/>
      <c r="BI916" s="196"/>
      <c r="BJ916" s="196"/>
      <c r="BK916" s="196"/>
      <c r="BL916" s="196"/>
      <c r="BM916" s="196"/>
      <c r="BN916" s="196"/>
      <c r="BO916" s="196"/>
      <c r="BP916" s="196"/>
      <c r="BQ916" s="196"/>
      <c r="BR916" s="196"/>
      <c r="BS916" s="196"/>
      <c r="BT916" s="196"/>
      <c r="BU916" s="196"/>
      <c r="BV916" s="196"/>
      <c r="BW916" s="196"/>
      <c r="BX916" s="196"/>
      <c r="BY916" s="196"/>
      <c r="BZ916" s="196"/>
      <c r="CA916" s="196"/>
      <c r="CB916" s="196"/>
      <c r="CC916" s="196"/>
      <c r="CD916" s="196"/>
      <c r="CE916" s="196"/>
      <c r="CF916" s="196"/>
      <c r="CG916" s="196"/>
      <c r="CH916" s="196"/>
      <c r="CI916" s="196"/>
      <c r="CJ916" s="196"/>
      <c r="CK916" s="196"/>
      <c r="CL916" s="196"/>
      <c r="CM916" s="196"/>
      <c r="CN916" s="196"/>
      <c r="CO916" s="196"/>
      <c r="CP916" s="196"/>
      <c r="CQ916" s="196"/>
      <c r="CR916" s="196"/>
      <c r="CS916" s="196"/>
      <c r="CT916" s="196"/>
      <c r="CU916" s="196"/>
      <c r="CV916" s="196"/>
      <c r="CW916" s="196"/>
      <c r="CX916" s="196"/>
      <c r="CY916" s="196"/>
      <c r="CZ916" s="196"/>
      <c r="DA916" s="196"/>
      <c r="DB916" s="196"/>
      <c r="DC916" s="196"/>
      <c r="DD916" s="196"/>
      <c r="DE916" s="196"/>
      <c r="DF916" s="196"/>
      <c r="DG916" s="196"/>
      <c r="DH916" s="196"/>
      <c r="DI916" s="196"/>
      <c r="DJ916" s="196"/>
      <c r="DK916" s="196"/>
      <c r="DL916" s="196"/>
      <c r="DM916" s="196"/>
      <c r="DN916" s="196"/>
      <c r="DO916" s="196"/>
      <c r="DP916" s="196"/>
      <c r="DQ916" s="196"/>
      <c r="DR916" s="196"/>
      <c r="DS916" s="196"/>
      <c r="DT916" s="196"/>
      <c r="DU916" s="196"/>
      <c r="DV916" s="196"/>
      <c r="DW916" s="196"/>
      <c r="DX916" s="196"/>
      <c r="DY916" s="196"/>
      <c r="DZ916" s="196"/>
      <c r="EA916" s="196"/>
      <c r="EB916" s="196"/>
      <c r="EC916" s="196"/>
      <c r="ED916" s="196"/>
      <c r="EE916" s="196"/>
      <c r="EF916" s="196"/>
      <c r="EG916" s="196"/>
      <c r="EH916" s="196"/>
      <c r="EI916" s="196"/>
      <c r="EJ916" s="196"/>
      <c r="EK916" s="196"/>
      <c r="EL916" s="196"/>
      <c r="EM916" s="196"/>
      <c r="EN916" s="196"/>
      <c r="EO916" s="196"/>
      <c r="EP916" s="196"/>
      <c r="EQ916" s="196"/>
      <c r="ER916" s="196"/>
      <c r="ES916" s="196"/>
      <c r="ET916" s="196"/>
      <c r="EU916" s="196"/>
      <c r="EV916" s="196"/>
      <c r="EW916" s="196"/>
      <c r="EX916" s="196"/>
      <c r="EY916" s="196"/>
      <c r="EZ916" s="196"/>
      <c r="FA916" s="196"/>
      <c r="FB916" s="196"/>
      <c r="FC916" s="196"/>
      <c r="FD916" s="196"/>
      <c r="FE916" s="196"/>
      <c r="FF916" s="196"/>
      <c r="FG916" s="196"/>
      <c r="FH916" s="196"/>
      <c r="FI916" s="196"/>
      <c r="FJ916" s="196"/>
      <c r="FK916" s="196"/>
      <c r="FL916" s="196"/>
      <c r="FM916" s="196"/>
      <c r="FN916" s="196"/>
      <c r="FO916" s="196"/>
      <c r="FP916" s="196"/>
      <c r="FQ916" s="196"/>
      <c r="FR916" s="196"/>
      <c r="FS916" s="196"/>
      <c r="FT916" s="196"/>
      <c r="FU916" s="196"/>
      <c r="FV916" s="196"/>
      <c r="FW916" s="196"/>
      <c r="FX916" s="196"/>
      <c r="FY916" s="196"/>
      <c r="FZ916" s="196"/>
      <c r="GA916" s="196"/>
      <c r="GB916" s="196"/>
      <c r="GC916" s="196"/>
      <c r="GD916" s="196"/>
      <c r="GE916" s="196"/>
      <c r="GF916" s="196"/>
      <c r="GG916" s="196"/>
      <c r="GH916" s="196"/>
      <c r="GI916" s="196"/>
      <c r="GJ916" s="196"/>
      <c r="GK916" s="196"/>
      <c r="GL916" s="196"/>
      <c r="GM916" s="196"/>
      <c r="GN916" s="196"/>
      <c r="GO916" s="196"/>
      <c r="GP916" s="196"/>
      <c r="GQ916" s="196"/>
      <c r="GR916" s="196"/>
      <c r="GS916" s="196"/>
      <c r="GT916" s="196"/>
      <c r="GU916" s="196"/>
      <c r="GV916" s="196"/>
      <c r="GW916" s="196"/>
      <c r="GX916" s="196"/>
      <c r="GY916" s="196"/>
      <c r="GZ916" s="196"/>
      <c r="HA916" s="196"/>
      <c r="HB916" s="196"/>
      <c r="HC916" s="196"/>
      <c r="HD916" s="196"/>
      <c r="HE916" s="196"/>
      <c r="HF916" s="196"/>
      <c r="HG916" s="196"/>
      <c r="HH916" s="196"/>
      <c r="HI916" s="196"/>
      <c r="HJ916" s="196"/>
      <c r="HK916" s="196"/>
      <c r="HL916" s="196"/>
      <c r="HM916" s="196"/>
      <c r="HN916" s="196"/>
      <c r="HO916" s="196"/>
      <c r="HP916" s="196"/>
      <c r="HQ916" s="196"/>
      <c r="HR916" s="196"/>
      <c r="HS916" s="196"/>
      <c r="HT916" s="196"/>
      <c r="HU916" s="196"/>
      <c r="HV916" s="196"/>
      <c r="HW916" s="196"/>
      <c r="HX916" s="196"/>
      <c r="HY916" s="196"/>
      <c r="HZ916" s="196"/>
      <c r="IA916" s="196"/>
      <c r="IB916" s="196"/>
      <c r="IC916" s="196"/>
      <c r="ID916" s="196"/>
      <c r="IE916" s="196"/>
      <c r="IF916" s="196"/>
      <c r="IG916" s="196"/>
      <c r="IH916" s="196"/>
      <c r="II916" s="196"/>
      <c r="IJ916" s="196"/>
      <c r="IK916" s="196"/>
      <c r="IL916" s="196"/>
      <c r="IM916" s="196"/>
      <c r="IN916" s="196"/>
      <c r="IO916" s="196"/>
      <c r="IP916" s="196"/>
      <c r="IQ916" s="196"/>
      <c r="IR916" s="196"/>
      <c r="IS916" s="196"/>
      <c r="IT916" s="196"/>
      <c r="IU916" s="196"/>
      <c r="IV916" s="196"/>
      <c r="IW916" s="196"/>
      <c r="IX916" s="196"/>
      <c r="IY916" s="196"/>
      <c r="IZ916" s="196"/>
      <c r="JA916" s="196"/>
      <c r="JB916" s="196"/>
      <c r="JC916" s="196"/>
      <c r="JD916" s="196"/>
      <c r="JE916" s="196"/>
      <c r="JF916" s="196"/>
      <c r="JG916" s="196"/>
      <c r="JH916" s="196"/>
      <c r="JI916" s="196"/>
      <c r="JJ916" s="196"/>
      <c r="JK916" s="196"/>
      <c r="JL916" s="196"/>
      <c r="JM916" s="196"/>
      <c r="JN916" s="196"/>
      <c r="JO916" s="196"/>
      <c r="JP916" s="196"/>
      <c r="JQ916" s="196"/>
      <c r="JR916" s="196"/>
      <c r="JS916" s="196"/>
      <c r="JT916" s="196"/>
      <c r="JU916" s="196"/>
      <c r="JV916" s="196"/>
      <c r="JW916" s="196"/>
      <c r="JX916" s="196"/>
      <c r="JY916" s="196"/>
      <c r="JZ916" s="196"/>
      <c r="KA916" s="196"/>
      <c r="KB916" s="196"/>
      <c r="KC916" s="196"/>
      <c r="KD916" s="196"/>
      <c r="KE916" s="196"/>
      <c r="KF916" s="196"/>
      <c r="KG916" s="196"/>
      <c r="KH916" s="196"/>
      <c r="KI916" s="196"/>
      <c r="KJ916" s="196"/>
      <c r="KK916" s="196"/>
      <c r="KL916" s="196"/>
      <c r="KM916" s="196"/>
      <c r="KN916" s="196"/>
      <c r="KO916" s="196"/>
      <c r="KP916" s="196"/>
      <c r="KQ916" s="196"/>
      <c r="KR916" s="196"/>
      <c r="KS916" s="196"/>
      <c r="KT916" s="196"/>
      <c r="KU916" s="196"/>
      <c r="KV916" s="196"/>
      <c r="KW916" s="196"/>
      <c r="KX916" s="196"/>
      <c r="KY916" s="196"/>
      <c r="KZ916" s="196"/>
      <c r="LA916" s="196"/>
      <c r="LB916" s="196"/>
      <c r="LC916" s="196"/>
      <c r="LD916" s="196"/>
      <c r="LE916" s="196"/>
      <c r="LF916" s="196"/>
      <c r="LG916" s="196"/>
      <c r="LH916" s="196"/>
      <c r="LI916" s="196"/>
      <c r="LJ916" s="196"/>
      <c r="LK916" s="196"/>
      <c r="LL916" s="196"/>
      <c r="LM916" s="196"/>
      <c r="LN916" s="196"/>
      <c r="LO916" s="196"/>
      <c r="LP916" s="196"/>
      <c r="LQ916" s="196"/>
      <c r="LR916" s="196"/>
      <c r="LS916" s="196"/>
      <c r="LT916" s="196"/>
      <c r="LU916" s="196"/>
      <c r="LV916" s="196"/>
      <c r="LW916" s="196"/>
      <c r="LX916" s="196"/>
      <c r="LY916" s="196"/>
      <c r="LZ916" s="196"/>
      <c r="MA916" s="196"/>
      <c r="MB916" s="196"/>
      <c r="MC916" s="196"/>
      <c r="MD916" s="196"/>
      <c r="ME916" s="196"/>
      <c r="MF916" s="196"/>
      <c r="MG916" s="196"/>
      <c r="MH916" s="196"/>
      <c r="MI916" s="196"/>
      <c r="MJ916" s="196"/>
      <c r="MK916" s="196"/>
      <c r="ML916" s="196"/>
      <c r="MM916" s="196"/>
      <c r="MN916" s="196"/>
      <c r="MO916" s="196"/>
      <c r="MP916" s="196"/>
      <c r="MQ916" s="196"/>
      <c r="MR916" s="196"/>
      <c r="MS916" s="196"/>
      <c r="MT916" s="196"/>
      <c r="MU916" s="196"/>
      <c r="MV916" s="196"/>
      <c r="MW916" s="196"/>
      <c r="MX916" s="196"/>
      <c r="MY916" s="196"/>
      <c r="MZ916" s="196"/>
      <c r="NA916" s="196"/>
      <c r="NB916" s="196"/>
      <c r="NC916" s="196"/>
      <c r="ND916" s="196"/>
      <c r="NE916" s="196"/>
      <c r="NF916" s="196"/>
      <c r="NG916" s="196"/>
      <c r="NH916" s="196"/>
      <c r="NI916" s="196"/>
      <c r="NJ916" s="196"/>
      <c r="NK916" s="196"/>
      <c r="NL916" s="196"/>
      <c r="NM916" s="196"/>
      <c r="NN916" s="196"/>
      <c r="NO916" s="196"/>
      <c r="NP916" s="196"/>
      <c r="NQ916" s="196"/>
      <c r="NR916" s="196"/>
      <c r="NS916" s="196"/>
      <c r="NT916" s="196"/>
      <c r="NU916" s="196"/>
      <c r="NV916" s="196"/>
      <c r="NW916" s="196"/>
      <c r="NX916" s="196"/>
      <c r="NY916" s="196"/>
      <c r="NZ916" s="196"/>
      <c r="OA916" s="196"/>
      <c r="OB916" s="196"/>
      <c r="OC916" s="196"/>
      <c r="OD916" s="196"/>
      <c r="OE916" s="196"/>
      <c r="OF916" s="196"/>
      <c r="OG916" s="196"/>
      <c r="OH916" s="196"/>
      <c r="OI916" s="196"/>
      <c r="OJ916" s="196"/>
      <c r="OK916" s="196"/>
      <c r="OL916" s="196"/>
      <c r="AFC916" s="196"/>
      <c r="AFD916" s="196"/>
      <c r="AFE916" s="196"/>
      <c r="AFF916" s="196"/>
      <c r="AFG916" s="196"/>
      <c r="AFH916" s="196"/>
      <c r="AFI916" s="196"/>
      <c r="AFJ916" s="196"/>
      <c r="AFK916" s="196"/>
      <c r="AFL916" s="196"/>
      <c r="AFM916" s="196"/>
      <c r="AFN916" s="196"/>
      <c r="AFO916" s="196"/>
      <c r="AFP916" s="196"/>
      <c r="AFQ916" s="196"/>
      <c r="AFR916" s="196"/>
      <c r="AFS916" s="196"/>
      <c r="AFT916" s="196"/>
      <c r="AFU916" s="196"/>
      <c r="AFV916" s="196"/>
      <c r="AFW916" s="196"/>
      <c r="AFX916" s="196"/>
      <c r="AFY916" s="196"/>
      <c r="AFZ916" s="196"/>
      <c r="AGA916" s="196"/>
      <c r="AGB916" s="196"/>
      <c r="AGC916" s="196"/>
      <c r="AGD916" s="196"/>
      <c r="AGE916" s="196"/>
      <c r="AGF916" s="196"/>
      <c r="AGG916" s="196"/>
      <c r="AGH916" s="196"/>
      <c r="AGI916" s="196"/>
      <c r="AGJ916" s="196"/>
      <c r="AGK916" s="196"/>
      <c r="AGL916" s="196"/>
      <c r="AGM916" s="196"/>
      <c r="AGN916" s="196"/>
      <c r="AGO916" s="196"/>
      <c r="AGP916" s="196"/>
    </row>
    <row r="917" spans="1:874" ht="15.75" customHeight="1" x14ac:dyDescent="0.25">
      <c r="A917" s="196"/>
      <c r="B917" s="196"/>
      <c r="C917" s="196"/>
      <c r="D917" s="196"/>
      <c r="E917" s="196"/>
      <c r="F917" s="196"/>
      <c r="G917" s="196"/>
      <c r="H917" s="196"/>
      <c r="I917" s="196"/>
      <c r="J917" s="196"/>
      <c r="K917" s="196"/>
      <c r="L917" s="206"/>
      <c r="M917" s="196"/>
      <c r="N917" s="196"/>
      <c r="O917" s="196"/>
      <c r="P917" s="196"/>
      <c r="Q917" s="196"/>
      <c r="R917" s="196"/>
      <c r="S917" s="196"/>
      <c r="T917" s="196"/>
      <c r="U917" s="196"/>
      <c r="V917" s="196"/>
      <c r="W917" s="196"/>
      <c r="X917" s="196"/>
      <c r="Y917" s="196"/>
      <c r="Z917" s="196"/>
      <c r="AA917" s="196"/>
      <c r="AB917" s="196"/>
      <c r="AC917" s="196"/>
      <c r="AD917" s="196"/>
      <c r="AE917" s="196"/>
      <c r="AF917" s="196"/>
      <c r="AG917" s="196"/>
      <c r="AH917" s="196"/>
      <c r="AI917" s="196"/>
      <c r="AJ917" s="196"/>
      <c r="AK917" s="196"/>
      <c r="AL917" s="196"/>
      <c r="AM917" s="196"/>
      <c r="AN917" s="196"/>
      <c r="AO917" s="196"/>
      <c r="AP917" s="196"/>
      <c r="AQ917" s="196"/>
      <c r="AR917" s="196"/>
      <c r="AS917" s="196"/>
      <c r="AT917" s="196"/>
      <c r="AU917" s="196"/>
      <c r="AV917" s="196"/>
      <c r="AW917" s="196"/>
      <c r="AX917" s="196"/>
      <c r="AY917" s="196"/>
      <c r="AZ917" s="196"/>
      <c r="BA917" s="196"/>
      <c r="BB917" s="196"/>
      <c r="BC917" s="196"/>
      <c r="BD917" s="196"/>
      <c r="BE917" s="196"/>
      <c r="BF917" s="196"/>
      <c r="BG917" s="196"/>
      <c r="BH917" s="196"/>
      <c r="BI917" s="196"/>
      <c r="BJ917" s="196"/>
      <c r="BK917" s="196"/>
      <c r="BL917" s="196"/>
      <c r="BM917" s="196"/>
      <c r="BN917" s="196"/>
      <c r="BO917" s="196"/>
      <c r="BP917" s="196"/>
      <c r="BQ917" s="196"/>
      <c r="BR917" s="196"/>
      <c r="BS917" s="196"/>
      <c r="BT917" s="196"/>
      <c r="BU917" s="196"/>
      <c r="BV917" s="196"/>
      <c r="BW917" s="196"/>
      <c r="BX917" s="196"/>
      <c r="BY917" s="196"/>
      <c r="BZ917" s="196"/>
      <c r="CA917" s="196"/>
      <c r="CB917" s="196"/>
      <c r="CC917" s="196"/>
      <c r="CD917" s="196"/>
      <c r="CE917" s="196"/>
      <c r="CF917" s="196"/>
      <c r="CG917" s="196"/>
      <c r="CH917" s="196"/>
      <c r="CI917" s="196"/>
      <c r="CJ917" s="196"/>
      <c r="CK917" s="196"/>
      <c r="CL917" s="196"/>
      <c r="CM917" s="196"/>
      <c r="CN917" s="196"/>
      <c r="CO917" s="196"/>
      <c r="CP917" s="196"/>
      <c r="CQ917" s="196"/>
      <c r="CR917" s="196"/>
      <c r="CS917" s="196"/>
      <c r="CT917" s="196"/>
      <c r="CU917" s="196"/>
      <c r="CV917" s="196"/>
      <c r="CW917" s="196"/>
      <c r="CX917" s="196"/>
      <c r="CY917" s="196"/>
      <c r="CZ917" s="196"/>
      <c r="DA917" s="196"/>
      <c r="DB917" s="196"/>
      <c r="DC917" s="196"/>
      <c r="DD917" s="196"/>
      <c r="DE917" s="196"/>
      <c r="DF917" s="196"/>
      <c r="DG917" s="196"/>
      <c r="DH917" s="196"/>
      <c r="DI917" s="196"/>
      <c r="DJ917" s="196"/>
      <c r="DK917" s="196"/>
      <c r="DL917" s="196"/>
      <c r="DM917" s="196"/>
      <c r="DN917" s="196"/>
      <c r="DO917" s="196"/>
      <c r="DP917" s="196"/>
      <c r="DQ917" s="196"/>
      <c r="DR917" s="196"/>
      <c r="DS917" s="196"/>
      <c r="DT917" s="196"/>
      <c r="DU917" s="196"/>
      <c r="DV917" s="196"/>
      <c r="DW917" s="196"/>
      <c r="DX917" s="196"/>
      <c r="DY917" s="196"/>
      <c r="DZ917" s="196"/>
      <c r="EA917" s="196"/>
      <c r="EB917" s="196"/>
      <c r="EC917" s="196"/>
      <c r="ED917" s="196"/>
      <c r="EE917" s="196"/>
      <c r="EF917" s="196"/>
      <c r="EG917" s="196"/>
      <c r="EH917" s="196"/>
      <c r="EI917" s="196"/>
      <c r="EJ917" s="196"/>
      <c r="EK917" s="196"/>
      <c r="EL917" s="196"/>
      <c r="EM917" s="196"/>
      <c r="EN917" s="196"/>
      <c r="EO917" s="196"/>
      <c r="EP917" s="196"/>
      <c r="EQ917" s="196"/>
      <c r="ER917" s="196"/>
      <c r="ES917" s="196"/>
      <c r="ET917" s="196"/>
      <c r="EU917" s="196"/>
      <c r="EV917" s="196"/>
      <c r="EW917" s="196"/>
      <c r="EX917" s="196"/>
      <c r="EY917" s="196"/>
      <c r="EZ917" s="196"/>
      <c r="FA917" s="196"/>
      <c r="FB917" s="196"/>
      <c r="FC917" s="196"/>
      <c r="FD917" s="196"/>
      <c r="FE917" s="196"/>
      <c r="FF917" s="196"/>
      <c r="FG917" s="196"/>
      <c r="FH917" s="196"/>
      <c r="FI917" s="196"/>
      <c r="FJ917" s="196"/>
      <c r="FK917" s="196"/>
      <c r="FL917" s="196"/>
      <c r="FM917" s="196"/>
      <c r="FN917" s="196"/>
      <c r="FO917" s="196"/>
      <c r="FP917" s="196"/>
      <c r="FQ917" s="196"/>
      <c r="FR917" s="196"/>
      <c r="FS917" s="196"/>
      <c r="FT917" s="196"/>
      <c r="FU917" s="196"/>
      <c r="FV917" s="196"/>
      <c r="FW917" s="196"/>
      <c r="FX917" s="196"/>
      <c r="FY917" s="196"/>
      <c r="FZ917" s="196"/>
      <c r="GA917" s="196"/>
      <c r="GB917" s="196"/>
      <c r="GC917" s="196"/>
      <c r="GD917" s="196"/>
      <c r="GE917" s="196"/>
      <c r="GF917" s="196"/>
      <c r="GG917" s="196"/>
      <c r="GH917" s="196"/>
      <c r="GI917" s="196"/>
      <c r="GJ917" s="196"/>
      <c r="GK917" s="196"/>
      <c r="GL917" s="196"/>
      <c r="GM917" s="196"/>
      <c r="GN917" s="196"/>
      <c r="GO917" s="196"/>
      <c r="GP917" s="196"/>
      <c r="GQ917" s="196"/>
      <c r="GR917" s="196"/>
      <c r="GS917" s="196"/>
      <c r="GT917" s="196"/>
      <c r="GU917" s="196"/>
      <c r="GV917" s="196"/>
      <c r="GW917" s="196"/>
      <c r="GX917" s="196"/>
      <c r="GY917" s="196"/>
      <c r="GZ917" s="196"/>
      <c r="HA917" s="196"/>
      <c r="HB917" s="196"/>
      <c r="HC917" s="196"/>
      <c r="HD917" s="196"/>
      <c r="HE917" s="196"/>
      <c r="HF917" s="196"/>
      <c r="HG917" s="196"/>
      <c r="HH917" s="196"/>
      <c r="HI917" s="196"/>
      <c r="HJ917" s="196"/>
      <c r="HK917" s="196"/>
      <c r="HL917" s="196"/>
      <c r="HM917" s="196"/>
      <c r="HN917" s="196"/>
      <c r="HO917" s="196"/>
      <c r="HP917" s="196"/>
      <c r="HQ917" s="196"/>
      <c r="HR917" s="196"/>
      <c r="HS917" s="196"/>
      <c r="HT917" s="196"/>
      <c r="HU917" s="196"/>
      <c r="HV917" s="196"/>
      <c r="HW917" s="196"/>
      <c r="HX917" s="196"/>
      <c r="HY917" s="196"/>
      <c r="HZ917" s="196"/>
      <c r="IA917" s="196"/>
      <c r="IB917" s="196"/>
      <c r="IC917" s="196"/>
      <c r="ID917" s="196"/>
      <c r="IE917" s="196"/>
      <c r="IF917" s="196"/>
      <c r="IG917" s="196"/>
      <c r="IH917" s="196"/>
      <c r="II917" s="196"/>
      <c r="IJ917" s="196"/>
      <c r="IK917" s="196"/>
      <c r="IL917" s="196"/>
      <c r="IM917" s="196"/>
      <c r="IN917" s="196"/>
      <c r="IO917" s="196"/>
      <c r="IP917" s="196"/>
      <c r="IQ917" s="196"/>
      <c r="IR917" s="196"/>
      <c r="IS917" s="196"/>
      <c r="IT917" s="196"/>
      <c r="IU917" s="196"/>
      <c r="IV917" s="196"/>
      <c r="IW917" s="196"/>
      <c r="IX917" s="196"/>
      <c r="IY917" s="196"/>
      <c r="IZ917" s="196"/>
      <c r="JA917" s="196"/>
      <c r="JB917" s="196"/>
      <c r="JC917" s="196"/>
      <c r="JD917" s="196"/>
      <c r="JE917" s="196"/>
      <c r="JF917" s="196"/>
      <c r="JG917" s="196"/>
      <c r="JH917" s="196"/>
      <c r="JI917" s="196"/>
      <c r="JJ917" s="196"/>
      <c r="JK917" s="196"/>
      <c r="JL917" s="196"/>
      <c r="JM917" s="196"/>
      <c r="JN917" s="196"/>
      <c r="JO917" s="196"/>
      <c r="JP917" s="196"/>
      <c r="JQ917" s="196"/>
      <c r="JR917" s="196"/>
      <c r="JS917" s="196"/>
      <c r="JT917" s="196"/>
      <c r="JU917" s="196"/>
      <c r="JV917" s="196"/>
      <c r="JW917" s="196"/>
      <c r="JX917" s="196"/>
      <c r="JY917" s="196"/>
      <c r="JZ917" s="196"/>
      <c r="KA917" s="196"/>
      <c r="KB917" s="196"/>
      <c r="KC917" s="196"/>
      <c r="KD917" s="196"/>
      <c r="KE917" s="196"/>
      <c r="KF917" s="196"/>
      <c r="KG917" s="196"/>
      <c r="KH917" s="196"/>
      <c r="KI917" s="196"/>
      <c r="KJ917" s="196"/>
      <c r="KK917" s="196"/>
      <c r="KL917" s="196"/>
      <c r="KM917" s="196"/>
      <c r="KN917" s="196"/>
      <c r="KO917" s="196"/>
      <c r="KP917" s="196"/>
      <c r="KQ917" s="196"/>
      <c r="KR917" s="196"/>
      <c r="KS917" s="196"/>
      <c r="KT917" s="196"/>
      <c r="KU917" s="196"/>
      <c r="KV917" s="196"/>
      <c r="KW917" s="196"/>
      <c r="KX917" s="196"/>
      <c r="KY917" s="196"/>
      <c r="KZ917" s="196"/>
      <c r="LA917" s="196"/>
      <c r="LB917" s="196"/>
      <c r="LC917" s="196"/>
      <c r="LD917" s="196"/>
      <c r="LE917" s="196"/>
      <c r="LF917" s="196"/>
      <c r="LG917" s="196"/>
      <c r="LH917" s="196"/>
      <c r="LI917" s="196"/>
      <c r="LJ917" s="196"/>
      <c r="LK917" s="196"/>
      <c r="LL917" s="196"/>
      <c r="LM917" s="196"/>
      <c r="LN917" s="196"/>
      <c r="LO917" s="196"/>
      <c r="LP917" s="196"/>
      <c r="LQ917" s="196"/>
      <c r="LR917" s="196"/>
      <c r="LS917" s="196"/>
      <c r="LT917" s="196"/>
      <c r="LU917" s="196"/>
      <c r="LV917" s="196"/>
      <c r="LW917" s="196"/>
      <c r="LX917" s="196"/>
      <c r="LY917" s="196"/>
      <c r="LZ917" s="196"/>
      <c r="MA917" s="196"/>
      <c r="MB917" s="196"/>
      <c r="MC917" s="196"/>
      <c r="MD917" s="196"/>
      <c r="ME917" s="196"/>
      <c r="MF917" s="196"/>
      <c r="MG917" s="196"/>
      <c r="MH917" s="196"/>
      <c r="MI917" s="196"/>
      <c r="MJ917" s="196"/>
      <c r="MK917" s="196"/>
      <c r="ML917" s="196"/>
      <c r="MM917" s="196"/>
      <c r="MN917" s="196"/>
      <c r="MO917" s="196"/>
      <c r="MP917" s="196"/>
      <c r="MQ917" s="196"/>
      <c r="MR917" s="196"/>
      <c r="MS917" s="196"/>
      <c r="MT917" s="196"/>
      <c r="MU917" s="196"/>
      <c r="MV917" s="196"/>
      <c r="MW917" s="196"/>
      <c r="MX917" s="196"/>
      <c r="MY917" s="196"/>
      <c r="MZ917" s="196"/>
      <c r="NA917" s="196"/>
      <c r="NB917" s="196"/>
      <c r="NC917" s="196"/>
      <c r="ND917" s="196"/>
      <c r="NE917" s="196"/>
      <c r="NF917" s="196"/>
      <c r="NG917" s="196"/>
      <c r="NH917" s="196"/>
      <c r="NI917" s="196"/>
      <c r="NJ917" s="196"/>
      <c r="NK917" s="196"/>
      <c r="NL917" s="196"/>
      <c r="NM917" s="196"/>
      <c r="NN917" s="196"/>
      <c r="NO917" s="196"/>
      <c r="NP917" s="196"/>
      <c r="NQ917" s="196"/>
      <c r="NR917" s="196"/>
      <c r="NS917" s="196"/>
      <c r="NT917" s="196"/>
      <c r="NU917" s="196"/>
      <c r="NV917" s="196"/>
      <c r="NW917" s="196"/>
      <c r="NX917" s="196"/>
      <c r="NY917" s="196"/>
      <c r="NZ917" s="196"/>
      <c r="OA917" s="196"/>
      <c r="OB917" s="196"/>
      <c r="OC917" s="196"/>
      <c r="OD917" s="196"/>
      <c r="OE917" s="196"/>
      <c r="OF917" s="196"/>
      <c r="OG917" s="196"/>
      <c r="OH917" s="196"/>
      <c r="OI917" s="196"/>
      <c r="OJ917" s="196"/>
      <c r="OK917" s="196"/>
      <c r="OL917" s="196"/>
      <c r="AFC917" s="196"/>
      <c r="AFD917" s="196"/>
      <c r="AFE917" s="196"/>
      <c r="AFF917" s="196"/>
      <c r="AFG917" s="196"/>
      <c r="AFH917" s="196"/>
      <c r="AFI917" s="196"/>
      <c r="AFJ917" s="196"/>
      <c r="AFK917" s="196"/>
      <c r="AFL917" s="196"/>
      <c r="AFM917" s="196"/>
      <c r="AFN917" s="196"/>
      <c r="AFO917" s="196"/>
      <c r="AFP917" s="196"/>
      <c r="AFQ917" s="196"/>
      <c r="AFR917" s="196"/>
      <c r="AFS917" s="196"/>
      <c r="AFT917" s="196"/>
      <c r="AFU917" s="196"/>
      <c r="AFV917" s="196"/>
      <c r="AFW917" s="196"/>
      <c r="AFX917" s="196"/>
      <c r="AFY917" s="196"/>
      <c r="AFZ917" s="196"/>
      <c r="AGA917" s="196"/>
      <c r="AGB917" s="196"/>
      <c r="AGC917" s="196"/>
      <c r="AGD917" s="196"/>
      <c r="AGE917" s="196"/>
      <c r="AGF917" s="196"/>
      <c r="AGG917" s="196"/>
      <c r="AGH917" s="196"/>
      <c r="AGI917" s="196"/>
      <c r="AGJ917" s="196"/>
      <c r="AGK917" s="196"/>
      <c r="AGL917" s="196"/>
      <c r="AGM917" s="196"/>
      <c r="AGN917" s="196"/>
      <c r="AGO917" s="196"/>
      <c r="AGP917" s="196"/>
    </row>
    <row r="918" spans="1:874" ht="15.75" customHeight="1" x14ac:dyDescent="0.25">
      <c r="A918" s="196"/>
      <c r="B918" s="196"/>
      <c r="C918" s="196"/>
      <c r="D918" s="196"/>
      <c r="E918" s="196"/>
      <c r="F918" s="196"/>
      <c r="G918" s="196"/>
      <c r="H918" s="196"/>
      <c r="I918" s="196"/>
      <c r="J918" s="196"/>
      <c r="K918" s="196"/>
      <c r="L918" s="206"/>
      <c r="M918" s="196"/>
      <c r="N918" s="196"/>
      <c r="O918" s="196"/>
      <c r="P918" s="196"/>
      <c r="Q918" s="196"/>
      <c r="R918" s="196"/>
      <c r="S918" s="196"/>
      <c r="T918" s="196"/>
      <c r="U918" s="196"/>
      <c r="V918" s="196"/>
      <c r="W918" s="196"/>
      <c r="X918" s="196"/>
      <c r="Y918" s="196"/>
      <c r="Z918" s="196"/>
      <c r="AA918" s="196"/>
      <c r="AB918" s="196"/>
      <c r="AC918" s="196"/>
      <c r="AD918" s="196"/>
      <c r="AE918" s="196"/>
      <c r="AF918" s="196"/>
      <c r="AG918" s="196"/>
      <c r="AH918" s="196"/>
      <c r="AI918" s="196"/>
      <c r="AJ918" s="196"/>
      <c r="AK918" s="196"/>
      <c r="AL918" s="196"/>
      <c r="AM918" s="196"/>
      <c r="AN918" s="196"/>
      <c r="AO918" s="196"/>
      <c r="AP918" s="196"/>
      <c r="AQ918" s="196"/>
      <c r="AR918" s="196"/>
      <c r="AS918" s="196"/>
      <c r="AT918" s="196"/>
      <c r="AU918" s="196"/>
      <c r="AV918" s="196"/>
      <c r="AW918" s="196"/>
      <c r="AX918" s="196"/>
      <c r="AY918" s="196"/>
      <c r="AZ918" s="196"/>
      <c r="BA918" s="196"/>
      <c r="BB918" s="196"/>
      <c r="BC918" s="196"/>
      <c r="BD918" s="196"/>
      <c r="BE918" s="196"/>
      <c r="BF918" s="196"/>
      <c r="BG918" s="196"/>
      <c r="BH918" s="196"/>
      <c r="BI918" s="196"/>
      <c r="BJ918" s="196"/>
      <c r="BK918" s="196"/>
      <c r="BL918" s="196"/>
      <c r="BM918" s="196"/>
      <c r="BN918" s="196"/>
      <c r="BO918" s="196"/>
      <c r="BP918" s="196"/>
      <c r="BQ918" s="196"/>
      <c r="BR918" s="196"/>
      <c r="BS918" s="196"/>
      <c r="BT918" s="196"/>
      <c r="BU918" s="196"/>
      <c r="BV918" s="196"/>
      <c r="BW918" s="196"/>
      <c r="BX918" s="196"/>
      <c r="BY918" s="196"/>
      <c r="BZ918" s="196"/>
      <c r="CA918" s="196"/>
      <c r="CB918" s="196"/>
      <c r="CC918" s="196"/>
      <c r="CD918" s="196"/>
      <c r="CE918" s="196"/>
      <c r="CF918" s="196"/>
      <c r="CG918" s="196"/>
      <c r="CH918" s="196"/>
      <c r="CI918" s="196"/>
      <c r="CJ918" s="196"/>
      <c r="CK918" s="196"/>
      <c r="CL918" s="196"/>
      <c r="CM918" s="196"/>
      <c r="CN918" s="196"/>
      <c r="CO918" s="196"/>
      <c r="CP918" s="196"/>
      <c r="CQ918" s="196"/>
      <c r="CR918" s="196"/>
      <c r="CS918" s="196"/>
      <c r="CT918" s="196"/>
      <c r="CU918" s="196"/>
      <c r="CV918" s="196"/>
      <c r="CW918" s="196"/>
      <c r="CX918" s="196"/>
      <c r="CY918" s="196"/>
      <c r="CZ918" s="196"/>
      <c r="DA918" s="196"/>
      <c r="DB918" s="196"/>
      <c r="DC918" s="196"/>
      <c r="DD918" s="196"/>
      <c r="DE918" s="196"/>
      <c r="DF918" s="196"/>
      <c r="DG918" s="196"/>
      <c r="DH918" s="196"/>
      <c r="DI918" s="196"/>
      <c r="DJ918" s="196"/>
      <c r="DK918" s="196"/>
      <c r="DL918" s="196"/>
      <c r="DM918" s="196"/>
      <c r="DN918" s="196"/>
      <c r="DO918" s="196"/>
      <c r="DP918" s="196"/>
      <c r="DQ918" s="196"/>
      <c r="DR918" s="196"/>
      <c r="DS918" s="196"/>
      <c r="DT918" s="196"/>
      <c r="DU918" s="196"/>
      <c r="DV918" s="196"/>
      <c r="DW918" s="196"/>
      <c r="DX918" s="196"/>
      <c r="DY918" s="196"/>
      <c r="DZ918" s="196"/>
      <c r="EA918" s="196"/>
      <c r="EB918" s="196"/>
      <c r="EC918" s="196"/>
      <c r="ED918" s="196"/>
      <c r="EE918" s="196"/>
      <c r="EF918" s="196"/>
      <c r="EG918" s="196"/>
      <c r="EH918" s="196"/>
      <c r="EI918" s="196"/>
      <c r="EJ918" s="196"/>
      <c r="EK918" s="196"/>
      <c r="EL918" s="196"/>
      <c r="EM918" s="196"/>
      <c r="EN918" s="196"/>
      <c r="EO918" s="196"/>
      <c r="EP918" s="196"/>
      <c r="EQ918" s="196"/>
      <c r="ER918" s="196"/>
      <c r="ES918" s="196"/>
      <c r="ET918" s="196"/>
      <c r="EU918" s="196"/>
      <c r="EV918" s="196"/>
      <c r="EW918" s="196"/>
      <c r="EX918" s="196"/>
      <c r="EY918" s="196"/>
      <c r="EZ918" s="196"/>
      <c r="FA918" s="196"/>
      <c r="FB918" s="196"/>
      <c r="FC918" s="196"/>
      <c r="FD918" s="196"/>
      <c r="FE918" s="196"/>
      <c r="FF918" s="196"/>
      <c r="FG918" s="196"/>
      <c r="FH918" s="196"/>
      <c r="FI918" s="196"/>
      <c r="FJ918" s="196"/>
      <c r="FK918" s="196"/>
      <c r="FL918" s="196"/>
      <c r="FM918" s="196"/>
      <c r="FN918" s="196"/>
      <c r="FO918" s="196"/>
      <c r="FP918" s="196"/>
      <c r="FQ918" s="196"/>
      <c r="FR918" s="196"/>
      <c r="FS918" s="196"/>
      <c r="FT918" s="196"/>
      <c r="FU918" s="196"/>
      <c r="FV918" s="196"/>
      <c r="FW918" s="196"/>
      <c r="FX918" s="196"/>
      <c r="FY918" s="196"/>
      <c r="FZ918" s="196"/>
      <c r="GA918" s="196"/>
      <c r="GB918" s="196"/>
      <c r="GC918" s="196"/>
      <c r="GD918" s="196"/>
      <c r="GE918" s="196"/>
      <c r="GF918" s="196"/>
      <c r="GG918" s="196"/>
      <c r="GH918" s="196"/>
      <c r="GI918" s="196"/>
      <c r="GJ918" s="196"/>
      <c r="GK918" s="196"/>
      <c r="GL918" s="196"/>
      <c r="GM918" s="196"/>
      <c r="GN918" s="196"/>
      <c r="GO918" s="196"/>
      <c r="GP918" s="196"/>
      <c r="GQ918" s="196"/>
      <c r="GR918" s="196"/>
      <c r="GS918" s="196"/>
      <c r="GT918" s="196"/>
      <c r="GU918" s="196"/>
      <c r="GV918" s="196"/>
      <c r="GW918" s="196"/>
      <c r="GX918" s="196"/>
      <c r="GY918" s="196"/>
      <c r="GZ918" s="196"/>
      <c r="HA918" s="196"/>
      <c r="HB918" s="196"/>
      <c r="HC918" s="196"/>
      <c r="HD918" s="196"/>
      <c r="HE918" s="196"/>
      <c r="HF918" s="196"/>
      <c r="HG918" s="196"/>
      <c r="HH918" s="196"/>
      <c r="HI918" s="196"/>
      <c r="HJ918" s="196"/>
      <c r="HK918" s="196"/>
      <c r="HL918" s="196"/>
      <c r="HM918" s="196"/>
      <c r="HN918" s="196"/>
      <c r="HO918" s="196"/>
      <c r="HP918" s="196"/>
      <c r="HQ918" s="196"/>
      <c r="HR918" s="196"/>
      <c r="HS918" s="196"/>
      <c r="HT918" s="196"/>
      <c r="HU918" s="196"/>
      <c r="HV918" s="196"/>
      <c r="HW918" s="196"/>
      <c r="HX918" s="196"/>
      <c r="HY918" s="196"/>
      <c r="HZ918" s="196"/>
      <c r="IA918" s="196"/>
      <c r="IB918" s="196"/>
      <c r="IC918" s="196"/>
      <c r="ID918" s="196"/>
      <c r="IE918" s="196"/>
      <c r="IF918" s="196"/>
      <c r="IG918" s="196"/>
      <c r="IH918" s="196"/>
      <c r="II918" s="196"/>
      <c r="IJ918" s="196"/>
      <c r="IK918" s="196"/>
      <c r="IL918" s="196"/>
      <c r="IM918" s="196"/>
      <c r="IN918" s="196"/>
      <c r="IO918" s="196"/>
      <c r="IP918" s="196"/>
      <c r="IQ918" s="196"/>
      <c r="IR918" s="196"/>
      <c r="IS918" s="196"/>
      <c r="IT918" s="196"/>
      <c r="IU918" s="196"/>
      <c r="IV918" s="196"/>
      <c r="IW918" s="196"/>
      <c r="IX918" s="196"/>
      <c r="IY918" s="196"/>
      <c r="IZ918" s="196"/>
      <c r="JA918" s="196"/>
      <c r="JB918" s="196"/>
      <c r="JC918" s="196"/>
      <c r="JD918" s="196"/>
      <c r="JE918" s="196"/>
      <c r="JF918" s="196"/>
      <c r="JG918" s="196"/>
      <c r="JH918" s="196"/>
      <c r="JI918" s="196"/>
      <c r="JJ918" s="196"/>
      <c r="JK918" s="196"/>
      <c r="JL918" s="196"/>
      <c r="JM918" s="196"/>
      <c r="JN918" s="196"/>
      <c r="JO918" s="196"/>
      <c r="JP918" s="196"/>
      <c r="JQ918" s="196"/>
      <c r="JR918" s="196"/>
      <c r="JS918" s="196"/>
      <c r="JT918" s="196"/>
      <c r="JU918" s="196"/>
      <c r="JV918" s="196"/>
      <c r="JW918" s="196"/>
      <c r="JX918" s="196"/>
      <c r="JY918" s="196"/>
      <c r="JZ918" s="196"/>
      <c r="KA918" s="196"/>
      <c r="KB918" s="196"/>
      <c r="KC918" s="196"/>
      <c r="KD918" s="196"/>
      <c r="KE918" s="196"/>
      <c r="KF918" s="196"/>
      <c r="KG918" s="196"/>
      <c r="KH918" s="196"/>
      <c r="KI918" s="196"/>
      <c r="KJ918" s="196"/>
      <c r="KK918" s="196"/>
      <c r="KL918" s="196"/>
      <c r="KM918" s="196"/>
      <c r="KN918" s="196"/>
      <c r="KO918" s="196"/>
      <c r="KP918" s="196"/>
      <c r="KQ918" s="196"/>
      <c r="KR918" s="196"/>
      <c r="KS918" s="196"/>
      <c r="KT918" s="196"/>
      <c r="KU918" s="196"/>
      <c r="KV918" s="196"/>
      <c r="KW918" s="196"/>
      <c r="KX918" s="196"/>
      <c r="KY918" s="196"/>
      <c r="KZ918" s="196"/>
      <c r="LA918" s="196"/>
      <c r="LB918" s="196"/>
      <c r="LC918" s="196"/>
      <c r="LD918" s="196"/>
      <c r="LE918" s="196"/>
      <c r="LF918" s="196"/>
      <c r="LG918" s="196"/>
      <c r="LH918" s="196"/>
      <c r="LI918" s="196"/>
      <c r="LJ918" s="196"/>
      <c r="LK918" s="196"/>
      <c r="LL918" s="196"/>
      <c r="LM918" s="196"/>
      <c r="LN918" s="196"/>
      <c r="LO918" s="196"/>
      <c r="LP918" s="196"/>
      <c r="LQ918" s="196"/>
      <c r="LR918" s="196"/>
      <c r="LS918" s="196"/>
      <c r="LT918" s="196"/>
      <c r="LU918" s="196"/>
      <c r="LV918" s="196"/>
      <c r="LW918" s="196"/>
      <c r="LX918" s="196"/>
      <c r="LY918" s="196"/>
      <c r="LZ918" s="196"/>
      <c r="MA918" s="196"/>
      <c r="MB918" s="196"/>
      <c r="MC918" s="196"/>
      <c r="MD918" s="196"/>
      <c r="ME918" s="196"/>
      <c r="MF918" s="196"/>
      <c r="MG918" s="196"/>
      <c r="MH918" s="196"/>
      <c r="MI918" s="196"/>
      <c r="MJ918" s="196"/>
      <c r="MK918" s="196"/>
      <c r="ML918" s="196"/>
      <c r="MM918" s="196"/>
      <c r="MN918" s="196"/>
      <c r="MO918" s="196"/>
      <c r="MP918" s="196"/>
      <c r="MQ918" s="196"/>
      <c r="MR918" s="196"/>
      <c r="MS918" s="196"/>
      <c r="MT918" s="196"/>
      <c r="MU918" s="196"/>
      <c r="MV918" s="196"/>
      <c r="MW918" s="196"/>
      <c r="MX918" s="196"/>
      <c r="MY918" s="196"/>
      <c r="MZ918" s="196"/>
      <c r="NA918" s="196"/>
      <c r="NB918" s="196"/>
      <c r="NC918" s="196"/>
      <c r="ND918" s="196"/>
      <c r="NE918" s="196"/>
      <c r="NF918" s="196"/>
      <c r="NG918" s="196"/>
      <c r="NH918" s="196"/>
      <c r="NI918" s="196"/>
      <c r="NJ918" s="196"/>
      <c r="NK918" s="196"/>
      <c r="NL918" s="196"/>
      <c r="NM918" s="196"/>
      <c r="NN918" s="196"/>
      <c r="NO918" s="196"/>
      <c r="NP918" s="196"/>
      <c r="NQ918" s="196"/>
      <c r="NR918" s="196"/>
      <c r="NS918" s="196"/>
      <c r="NT918" s="196"/>
      <c r="NU918" s="196"/>
      <c r="NV918" s="196"/>
      <c r="NW918" s="196"/>
      <c r="NX918" s="196"/>
      <c r="NY918" s="196"/>
      <c r="NZ918" s="196"/>
      <c r="OA918" s="196"/>
      <c r="OB918" s="196"/>
      <c r="OC918" s="196"/>
      <c r="OD918" s="196"/>
      <c r="OE918" s="196"/>
      <c r="OF918" s="196"/>
      <c r="OG918" s="196"/>
      <c r="OH918" s="196"/>
      <c r="OI918" s="196"/>
      <c r="OJ918" s="196"/>
      <c r="OK918" s="196"/>
      <c r="OL918" s="196"/>
      <c r="AFC918" s="196"/>
      <c r="AFD918" s="196"/>
      <c r="AFE918" s="196"/>
      <c r="AFF918" s="196"/>
      <c r="AFG918" s="196"/>
      <c r="AFH918" s="196"/>
      <c r="AFI918" s="196"/>
      <c r="AFJ918" s="196"/>
      <c r="AFK918" s="196"/>
      <c r="AFL918" s="196"/>
      <c r="AFM918" s="196"/>
      <c r="AFN918" s="196"/>
      <c r="AFO918" s="196"/>
      <c r="AFP918" s="196"/>
      <c r="AFQ918" s="196"/>
      <c r="AFR918" s="196"/>
      <c r="AFS918" s="196"/>
      <c r="AFT918" s="196"/>
      <c r="AFU918" s="196"/>
      <c r="AFV918" s="196"/>
      <c r="AFW918" s="196"/>
      <c r="AFX918" s="196"/>
      <c r="AFY918" s="196"/>
      <c r="AFZ918" s="196"/>
      <c r="AGA918" s="196"/>
      <c r="AGB918" s="196"/>
      <c r="AGC918" s="196"/>
      <c r="AGD918" s="196"/>
      <c r="AGE918" s="196"/>
      <c r="AGF918" s="196"/>
      <c r="AGG918" s="196"/>
      <c r="AGH918" s="196"/>
      <c r="AGI918" s="196"/>
      <c r="AGJ918" s="196"/>
      <c r="AGK918" s="196"/>
      <c r="AGL918" s="196"/>
      <c r="AGM918" s="196"/>
      <c r="AGN918" s="196"/>
      <c r="AGO918" s="196"/>
      <c r="AGP918" s="196"/>
    </row>
    <row r="919" spans="1:874" ht="15.75" customHeight="1" x14ac:dyDescent="0.25">
      <c r="A919" s="196"/>
      <c r="B919" s="196"/>
      <c r="C919" s="196"/>
      <c r="D919" s="196"/>
      <c r="E919" s="196"/>
      <c r="F919" s="196"/>
      <c r="G919" s="196"/>
      <c r="H919" s="196"/>
      <c r="I919" s="196"/>
      <c r="J919" s="196"/>
      <c r="K919" s="196"/>
      <c r="L919" s="206"/>
      <c r="M919" s="196"/>
      <c r="N919" s="196"/>
      <c r="O919" s="196"/>
      <c r="P919" s="196"/>
      <c r="Q919" s="196"/>
      <c r="R919" s="196"/>
      <c r="S919" s="196"/>
      <c r="T919" s="196"/>
      <c r="U919" s="196"/>
      <c r="V919" s="196"/>
      <c r="W919" s="196"/>
      <c r="X919" s="196"/>
      <c r="Y919" s="196"/>
      <c r="Z919" s="196"/>
      <c r="AA919" s="196"/>
      <c r="AB919" s="196"/>
      <c r="AC919" s="196"/>
      <c r="AD919" s="196"/>
      <c r="AE919" s="196"/>
      <c r="AF919" s="196"/>
      <c r="AG919" s="196"/>
      <c r="AH919" s="196"/>
      <c r="AI919" s="196"/>
      <c r="AJ919" s="196"/>
      <c r="AK919" s="196"/>
      <c r="AL919" s="196"/>
      <c r="AM919" s="196"/>
      <c r="AN919" s="196"/>
      <c r="AO919" s="196"/>
      <c r="AP919" s="196"/>
      <c r="AQ919" s="196"/>
      <c r="AR919" s="196"/>
      <c r="AS919" s="196"/>
      <c r="AT919" s="196"/>
      <c r="AU919" s="196"/>
      <c r="AV919" s="196"/>
      <c r="AW919" s="196"/>
      <c r="AX919" s="196"/>
      <c r="AY919" s="196"/>
      <c r="AZ919" s="196"/>
      <c r="BA919" s="196"/>
      <c r="BB919" s="196"/>
      <c r="BC919" s="196"/>
      <c r="BD919" s="196"/>
      <c r="BE919" s="196"/>
      <c r="BF919" s="196"/>
      <c r="BG919" s="196"/>
      <c r="BH919" s="196"/>
      <c r="BI919" s="196"/>
      <c r="BJ919" s="196"/>
      <c r="BK919" s="196"/>
      <c r="BL919" s="196"/>
      <c r="BM919" s="196"/>
      <c r="BN919" s="196"/>
      <c r="BO919" s="196"/>
      <c r="BP919" s="196"/>
      <c r="BQ919" s="196"/>
      <c r="BR919" s="196"/>
      <c r="BS919" s="196"/>
      <c r="BT919" s="196"/>
      <c r="BU919" s="196"/>
      <c r="BV919" s="196"/>
      <c r="BW919" s="196"/>
      <c r="BX919" s="196"/>
      <c r="BY919" s="196"/>
      <c r="BZ919" s="196"/>
      <c r="CA919" s="196"/>
      <c r="CB919" s="196"/>
      <c r="CC919" s="196"/>
      <c r="CD919" s="196"/>
      <c r="CE919" s="196"/>
      <c r="CF919" s="196"/>
      <c r="CG919" s="196"/>
      <c r="CH919" s="196"/>
      <c r="CI919" s="196"/>
      <c r="CJ919" s="196"/>
      <c r="CK919" s="196"/>
      <c r="CL919" s="196"/>
      <c r="CM919" s="196"/>
      <c r="CN919" s="196"/>
      <c r="CO919" s="196"/>
      <c r="CP919" s="196"/>
      <c r="CQ919" s="196"/>
      <c r="CR919" s="196"/>
      <c r="CS919" s="196"/>
      <c r="CT919" s="196"/>
      <c r="CU919" s="196"/>
      <c r="CV919" s="196"/>
      <c r="CW919" s="196"/>
      <c r="CX919" s="196"/>
      <c r="CY919" s="196"/>
      <c r="CZ919" s="196"/>
      <c r="DA919" s="196"/>
      <c r="DB919" s="196"/>
      <c r="DC919" s="196"/>
      <c r="DD919" s="196"/>
      <c r="DE919" s="196"/>
      <c r="DF919" s="196"/>
      <c r="DG919" s="196"/>
      <c r="DH919" s="196"/>
      <c r="DI919" s="196"/>
      <c r="DJ919" s="196"/>
      <c r="DK919" s="196"/>
      <c r="DL919" s="196"/>
      <c r="DM919" s="196"/>
      <c r="DN919" s="196"/>
      <c r="DO919" s="196"/>
      <c r="DP919" s="196"/>
      <c r="DQ919" s="196"/>
      <c r="DR919" s="196"/>
      <c r="DS919" s="196"/>
      <c r="DT919" s="196"/>
      <c r="DU919" s="196"/>
      <c r="DV919" s="196"/>
      <c r="DW919" s="196"/>
      <c r="DX919" s="196"/>
      <c r="DY919" s="196"/>
      <c r="DZ919" s="196"/>
      <c r="EA919" s="196"/>
      <c r="EB919" s="196"/>
      <c r="EC919" s="196"/>
      <c r="ED919" s="196"/>
      <c r="EE919" s="196"/>
      <c r="EF919" s="196"/>
      <c r="EG919" s="196"/>
      <c r="EH919" s="196"/>
      <c r="EI919" s="196"/>
      <c r="EJ919" s="196"/>
      <c r="EK919" s="196"/>
      <c r="EL919" s="196"/>
      <c r="EM919" s="196"/>
      <c r="EN919" s="196"/>
      <c r="EO919" s="196"/>
      <c r="EP919" s="196"/>
      <c r="EQ919" s="196"/>
      <c r="ER919" s="196"/>
      <c r="ES919" s="196"/>
      <c r="ET919" s="196"/>
      <c r="EU919" s="196"/>
      <c r="EV919" s="196"/>
      <c r="EW919" s="196"/>
      <c r="EX919" s="196"/>
      <c r="EY919" s="196"/>
      <c r="EZ919" s="196"/>
      <c r="FA919" s="196"/>
      <c r="FB919" s="196"/>
      <c r="FC919" s="196"/>
      <c r="FD919" s="196"/>
      <c r="FE919" s="196"/>
      <c r="FF919" s="196"/>
      <c r="FG919" s="196"/>
      <c r="FH919" s="196"/>
      <c r="FI919" s="196"/>
      <c r="FJ919" s="196"/>
      <c r="FK919" s="196"/>
      <c r="FL919" s="196"/>
      <c r="FM919" s="196"/>
      <c r="FN919" s="196"/>
      <c r="FO919" s="196"/>
      <c r="FP919" s="196"/>
      <c r="FQ919" s="196"/>
      <c r="FR919" s="196"/>
      <c r="FS919" s="196"/>
      <c r="FT919" s="196"/>
      <c r="FU919" s="196"/>
      <c r="FV919" s="196"/>
      <c r="FW919" s="196"/>
      <c r="FX919" s="196"/>
      <c r="FY919" s="196"/>
      <c r="FZ919" s="196"/>
      <c r="GA919" s="196"/>
      <c r="GB919" s="196"/>
      <c r="GC919" s="196"/>
      <c r="GD919" s="196"/>
      <c r="GE919" s="196"/>
      <c r="GF919" s="196"/>
      <c r="GG919" s="196"/>
      <c r="GH919" s="196"/>
      <c r="GI919" s="196"/>
      <c r="GJ919" s="196"/>
      <c r="GK919" s="196"/>
      <c r="GL919" s="196"/>
      <c r="GM919" s="196"/>
      <c r="GN919" s="196"/>
      <c r="GO919" s="196"/>
      <c r="GP919" s="196"/>
      <c r="GQ919" s="196"/>
      <c r="GR919" s="196"/>
      <c r="GS919" s="196"/>
      <c r="GT919" s="196"/>
      <c r="GU919" s="196"/>
      <c r="GV919" s="196"/>
      <c r="GW919" s="196"/>
      <c r="GX919" s="196"/>
      <c r="GY919" s="196"/>
      <c r="GZ919" s="196"/>
      <c r="HA919" s="196"/>
      <c r="HB919" s="196"/>
      <c r="HC919" s="196"/>
      <c r="HD919" s="196"/>
      <c r="HE919" s="196"/>
      <c r="HF919" s="196"/>
      <c r="HG919" s="196"/>
      <c r="HH919" s="196"/>
      <c r="HI919" s="196"/>
      <c r="HJ919" s="196"/>
      <c r="HK919" s="196"/>
      <c r="HL919" s="196"/>
      <c r="HM919" s="196"/>
      <c r="HN919" s="196"/>
      <c r="HO919" s="196"/>
      <c r="HP919" s="196"/>
      <c r="HQ919" s="196"/>
      <c r="HR919" s="196"/>
      <c r="HS919" s="196"/>
      <c r="HT919" s="196"/>
      <c r="HU919" s="196"/>
      <c r="HV919" s="196"/>
      <c r="HW919" s="196"/>
      <c r="HX919" s="196"/>
      <c r="HY919" s="196"/>
      <c r="HZ919" s="196"/>
      <c r="IA919" s="196"/>
      <c r="IB919" s="196"/>
      <c r="IC919" s="196"/>
      <c r="ID919" s="196"/>
      <c r="IE919" s="196"/>
      <c r="IF919" s="196"/>
      <c r="IG919" s="196"/>
      <c r="IH919" s="196"/>
      <c r="II919" s="196"/>
      <c r="IJ919" s="196"/>
      <c r="IK919" s="196"/>
      <c r="IL919" s="196"/>
      <c r="IM919" s="196"/>
      <c r="IN919" s="196"/>
      <c r="IO919" s="196"/>
      <c r="IP919" s="196"/>
      <c r="IQ919" s="196"/>
      <c r="IR919" s="196"/>
      <c r="IS919" s="196"/>
      <c r="IT919" s="196"/>
      <c r="IU919" s="196"/>
      <c r="IV919" s="196"/>
      <c r="IW919" s="196"/>
      <c r="IX919" s="196"/>
      <c r="IY919" s="196"/>
      <c r="IZ919" s="196"/>
      <c r="JA919" s="196"/>
      <c r="JB919" s="196"/>
      <c r="JC919" s="196"/>
      <c r="JD919" s="196"/>
      <c r="JE919" s="196"/>
      <c r="JF919" s="196"/>
      <c r="JG919" s="196"/>
      <c r="JH919" s="196"/>
      <c r="JI919" s="196"/>
      <c r="JJ919" s="196"/>
      <c r="JK919" s="196"/>
      <c r="JL919" s="196"/>
      <c r="JM919" s="196"/>
      <c r="JN919" s="196"/>
      <c r="JO919" s="196"/>
      <c r="JP919" s="196"/>
      <c r="JQ919" s="196"/>
      <c r="JR919" s="196"/>
      <c r="JS919" s="196"/>
      <c r="JT919" s="196"/>
      <c r="JU919" s="196"/>
      <c r="JV919" s="196"/>
      <c r="JW919" s="196"/>
      <c r="JX919" s="196"/>
      <c r="JY919" s="196"/>
      <c r="JZ919" s="196"/>
      <c r="KA919" s="196"/>
      <c r="KB919" s="196"/>
      <c r="KC919" s="196"/>
      <c r="KD919" s="196"/>
      <c r="KE919" s="196"/>
      <c r="KF919" s="196"/>
      <c r="KG919" s="196"/>
      <c r="KH919" s="196"/>
      <c r="KI919" s="196"/>
      <c r="KJ919" s="196"/>
      <c r="KK919" s="196"/>
      <c r="KL919" s="196"/>
      <c r="KM919" s="196"/>
      <c r="KN919" s="196"/>
      <c r="KO919" s="196"/>
      <c r="KP919" s="196"/>
      <c r="KQ919" s="196"/>
      <c r="KR919" s="196"/>
      <c r="KS919" s="196"/>
      <c r="KT919" s="196"/>
      <c r="KU919" s="196"/>
      <c r="KV919" s="196"/>
      <c r="KW919" s="196"/>
      <c r="KX919" s="196"/>
      <c r="KY919" s="196"/>
      <c r="KZ919" s="196"/>
      <c r="LA919" s="196"/>
      <c r="LB919" s="196"/>
      <c r="LC919" s="196"/>
      <c r="LD919" s="196"/>
      <c r="LE919" s="196"/>
      <c r="LF919" s="196"/>
      <c r="LG919" s="196"/>
      <c r="LH919" s="196"/>
      <c r="LI919" s="196"/>
      <c r="LJ919" s="196"/>
      <c r="LK919" s="196"/>
      <c r="LL919" s="196"/>
      <c r="LM919" s="196"/>
      <c r="LN919" s="196"/>
      <c r="LO919" s="196"/>
      <c r="LP919" s="196"/>
      <c r="LQ919" s="196"/>
      <c r="LR919" s="196"/>
      <c r="LS919" s="196"/>
      <c r="LT919" s="196"/>
      <c r="LU919" s="196"/>
      <c r="LV919" s="196"/>
      <c r="LW919" s="196"/>
      <c r="LX919" s="196"/>
      <c r="LY919" s="196"/>
      <c r="LZ919" s="196"/>
      <c r="MA919" s="196"/>
      <c r="MB919" s="196"/>
      <c r="MC919" s="196"/>
      <c r="MD919" s="196"/>
      <c r="ME919" s="196"/>
      <c r="MF919" s="196"/>
      <c r="MG919" s="196"/>
      <c r="MH919" s="196"/>
      <c r="MI919" s="196"/>
      <c r="MJ919" s="196"/>
      <c r="MK919" s="196"/>
      <c r="ML919" s="196"/>
      <c r="MM919" s="196"/>
      <c r="MN919" s="196"/>
      <c r="MO919" s="196"/>
      <c r="MP919" s="196"/>
      <c r="MQ919" s="196"/>
      <c r="MR919" s="196"/>
      <c r="MS919" s="196"/>
      <c r="MT919" s="196"/>
      <c r="MU919" s="196"/>
      <c r="MV919" s="196"/>
      <c r="MW919" s="196"/>
      <c r="MX919" s="196"/>
      <c r="MY919" s="196"/>
      <c r="MZ919" s="196"/>
      <c r="NA919" s="196"/>
      <c r="NB919" s="196"/>
      <c r="NC919" s="196"/>
      <c r="ND919" s="196"/>
      <c r="NE919" s="196"/>
      <c r="NF919" s="196"/>
      <c r="NG919" s="196"/>
      <c r="NH919" s="196"/>
      <c r="NI919" s="196"/>
      <c r="NJ919" s="196"/>
      <c r="NK919" s="196"/>
      <c r="NL919" s="196"/>
      <c r="NM919" s="196"/>
      <c r="NN919" s="196"/>
      <c r="NO919" s="196"/>
      <c r="NP919" s="196"/>
      <c r="NQ919" s="196"/>
      <c r="NR919" s="196"/>
      <c r="NS919" s="196"/>
      <c r="NT919" s="196"/>
      <c r="NU919" s="196"/>
      <c r="NV919" s="196"/>
      <c r="NW919" s="196"/>
      <c r="NX919" s="196"/>
      <c r="NY919" s="196"/>
      <c r="NZ919" s="196"/>
      <c r="OA919" s="196"/>
      <c r="OB919" s="196"/>
      <c r="OC919" s="196"/>
      <c r="OD919" s="196"/>
      <c r="OE919" s="196"/>
      <c r="OF919" s="196"/>
      <c r="OG919" s="196"/>
      <c r="OH919" s="196"/>
      <c r="OI919" s="196"/>
      <c r="OJ919" s="196"/>
      <c r="OK919" s="196"/>
      <c r="OL919" s="196"/>
      <c r="AFC919" s="196"/>
      <c r="AFD919" s="196"/>
      <c r="AFE919" s="196"/>
      <c r="AFF919" s="196"/>
      <c r="AFG919" s="196"/>
      <c r="AFH919" s="196"/>
      <c r="AFI919" s="196"/>
      <c r="AFJ919" s="196"/>
      <c r="AFK919" s="196"/>
      <c r="AFL919" s="196"/>
      <c r="AFM919" s="196"/>
      <c r="AFN919" s="196"/>
      <c r="AFO919" s="196"/>
      <c r="AFP919" s="196"/>
      <c r="AFQ919" s="196"/>
      <c r="AFR919" s="196"/>
      <c r="AFS919" s="196"/>
      <c r="AFT919" s="196"/>
      <c r="AFU919" s="196"/>
      <c r="AFV919" s="196"/>
      <c r="AFW919" s="196"/>
      <c r="AFX919" s="196"/>
      <c r="AFY919" s="196"/>
      <c r="AFZ919" s="196"/>
      <c r="AGA919" s="196"/>
      <c r="AGB919" s="196"/>
      <c r="AGC919" s="196"/>
      <c r="AGD919" s="196"/>
      <c r="AGE919" s="196"/>
      <c r="AGF919" s="196"/>
      <c r="AGG919" s="196"/>
      <c r="AGH919" s="196"/>
      <c r="AGI919" s="196"/>
      <c r="AGJ919" s="196"/>
      <c r="AGK919" s="196"/>
      <c r="AGL919" s="196"/>
      <c r="AGM919" s="196"/>
      <c r="AGN919" s="196"/>
      <c r="AGO919" s="196"/>
      <c r="AGP919" s="196"/>
    </row>
    <row r="920" spans="1:874" ht="15.75" customHeight="1" x14ac:dyDescent="0.25">
      <c r="A920" s="196"/>
      <c r="B920" s="196"/>
      <c r="C920" s="196"/>
      <c r="D920" s="196"/>
      <c r="E920" s="196"/>
      <c r="F920" s="196"/>
      <c r="G920" s="196"/>
      <c r="H920" s="196"/>
      <c r="I920" s="196"/>
      <c r="J920" s="196"/>
      <c r="K920" s="196"/>
      <c r="L920" s="206"/>
      <c r="M920" s="196"/>
      <c r="N920" s="196"/>
      <c r="O920" s="196"/>
      <c r="P920" s="196"/>
      <c r="Q920" s="196"/>
      <c r="R920" s="196"/>
      <c r="S920" s="196"/>
      <c r="T920" s="196"/>
      <c r="U920" s="196"/>
      <c r="V920" s="196"/>
      <c r="W920" s="196"/>
      <c r="X920" s="196"/>
      <c r="Y920" s="196"/>
      <c r="Z920" s="196"/>
      <c r="AA920" s="196"/>
      <c r="AB920" s="196"/>
      <c r="AC920" s="196"/>
      <c r="AD920" s="196"/>
      <c r="AE920" s="196"/>
      <c r="AF920" s="196"/>
      <c r="AG920" s="196"/>
      <c r="AH920" s="196"/>
      <c r="AI920" s="196"/>
      <c r="AJ920" s="196"/>
      <c r="AK920" s="196"/>
      <c r="AL920" s="196"/>
      <c r="AM920" s="196"/>
      <c r="AN920" s="196"/>
      <c r="AO920" s="196"/>
      <c r="AP920" s="196"/>
      <c r="AQ920" s="196"/>
      <c r="AR920" s="196"/>
      <c r="AS920" s="196"/>
      <c r="AT920" s="196"/>
      <c r="AU920" s="196"/>
      <c r="AV920" s="196"/>
      <c r="AW920" s="196"/>
      <c r="AX920" s="196"/>
      <c r="AY920" s="196"/>
      <c r="AZ920" s="196"/>
      <c r="BA920" s="196"/>
      <c r="BB920" s="196"/>
      <c r="BC920" s="196"/>
      <c r="BD920" s="196"/>
      <c r="BE920" s="196"/>
      <c r="BF920" s="196"/>
      <c r="BG920" s="196"/>
      <c r="BH920" s="196"/>
      <c r="BI920" s="196"/>
      <c r="BJ920" s="196"/>
      <c r="BK920" s="196"/>
      <c r="BL920" s="196"/>
      <c r="BM920" s="196"/>
      <c r="BN920" s="196"/>
      <c r="BO920" s="196"/>
      <c r="BP920" s="196"/>
      <c r="BQ920" s="196"/>
      <c r="BR920" s="196"/>
      <c r="BS920" s="196"/>
      <c r="BT920" s="196"/>
      <c r="BU920" s="196"/>
      <c r="BV920" s="196"/>
      <c r="BW920" s="196"/>
      <c r="BX920" s="196"/>
      <c r="BY920" s="196"/>
      <c r="BZ920" s="196"/>
      <c r="CA920" s="196"/>
      <c r="CB920" s="196"/>
      <c r="CC920" s="196"/>
      <c r="CD920" s="196"/>
      <c r="CE920" s="196"/>
      <c r="CF920" s="196"/>
      <c r="CG920" s="196"/>
      <c r="CH920" s="196"/>
      <c r="CI920" s="196"/>
      <c r="CJ920" s="196"/>
      <c r="CK920" s="196"/>
      <c r="CL920" s="196"/>
      <c r="CM920" s="196"/>
      <c r="CN920" s="196"/>
      <c r="CO920" s="196"/>
      <c r="CP920" s="196"/>
      <c r="CQ920" s="196"/>
      <c r="CR920" s="196"/>
      <c r="CS920" s="196"/>
      <c r="CT920" s="196"/>
      <c r="CU920" s="196"/>
      <c r="CV920" s="196"/>
      <c r="CW920" s="196"/>
      <c r="CX920" s="196"/>
      <c r="CY920" s="196"/>
      <c r="CZ920" s="196"/>
      <c r="DA920" s="196"/>
      <c r="DB920" s="196"/>
      <c r="DC920" s="196"/>
      <c r="DD920" s="196"/>
      <c r="DE920" s="196"/>
      <c r="DF920" s="196"/>
      <c r="DG920" s="196"/>
      <c r="DH920" s="196"/>
      <c r="DI920" s="196"/>
      <c r="DJ920" s="196"/>
      <c r="DK920" s="196"/>
      <c r="DL920" s="196"/>
      <c r="DM920" s="196"/>
      <c r="DN920" s="196"/>
      <c r="DO920" s="196"/>
      <c r="DP920" s="196"/>
      <c r="DQ920" s="196"/>
      <c r="DR920" s="196"/>
      <c r="DS920" s="196"/>
      <c r="DT920" s="196"/>
      <c r="DU920" s="196"/>
      <c r="DV920" s="196"/>
      <c r="DW920" s="196"/>
      <c r="DX920" s="196"/>
      <c r="DY920" s="196"/>
      <c r="DZ920" s="196"/>
      <c r="EA920" s="196"/>
      <c r="EB920" s="196"/>
      <c r="EC920" s="196"/>
      <c r="ED920" s="196"/>
      <c r="EE920" s="196"/>
      <c r="EF920" s="196"/>
      <c r="EG920" s="196"/>
      <c r="EH920" s="196"/>
      <c r="EI920" s="196"/>
      <c r="EJ920" s="196"/>
      <c r="EK920" s="196"/>
      <c r="EL920" s="196"/>
      <c r="EM920" s="196"/>
      <c r="EN920" s="196"/>
      <c r="EO920" s="196"/>
      <c r="EP920" s="196"/>
      <c r="EQ920" s="196"/>
      <c r="ER920" s="196"/>
      <c r="ES920" s="196"/>
      <c r="ET920" s="196"/>
      <c r="EU920" s="196"/>
      <c r="EV920" s="196"/>
      <c r="EW920" s="196"/>
      <c r="EX920" s="196"/>
      <c r="EY920" s="196"/>
      <c r="EZ920" s="196"/>
      <c r="FA920" s="196"/>
      <c r="FB920" s="196"/>
      <c r="FC920" s="196"/>
      <c r="FD920" s="196"/>
      <c r="FE920" s="196"/>
      <c r="FF920" s="196"/>
      <c r="FG920" s="196"/>
      <c r="FH920" s="196"/>
      <c r="FI920" s="196"/>
      <c r="FJ920" s="196"/>
      <c r="FK920" s="196"/>
      <c r="FL920" s="196"/>
      <c r="FM920" s="196"/>
      <c r="FN920" s="196"/>
      <c r="FO920" s="196"/>
      <c r="FP920" s="196"/>
      <c r="FQ920" s="196"/>
      <c r="FR920" s="196"/>
      <c r="FS920" s="196"/>
      <c r="FT920" s="196"/>
      <c r="FU920" s="196"/>
      <c r="FV920" s="196"/>
      <c r="FW920" s="196"/>
      <c r="FX920" s="196"/>
      <c r="FY920" s="196"/>
      <c r="FZ920" s="196"/>
      <c r="GA920" s="196"/>
      <c r="GB920" s="196"/>
      <c r="GC920" s="196"/>
      <c r="GD920" s="196"/>
      <c r="GE920" s="196"/>
      <c r="GF920" s="196"/>
      <c r="GG920" s="196"/>
      <c r="GH920" s="196"/>
      <c r="GI920" s="196"/>
      <c r="GJ920" s="196"/>
      <c r="GK920" s="196"/>
      <c r="GL920" s="196"/>
      <c r="GM920" s="196"/>
      <c r="GN920" s="196"/>
      <c r="GO920" s="196"/>
      <c r="GP920" s="196"/>
      <c r="GQ920" s="196"/>
      <c r="GR920" s="196"/>
      <c r="GS920" s="196"/>
      <c r="GT920" s="196"/>
      <c r="GU920" s="196"/>
      <c r="GV920" s="196"/>
      <c r="GW920" s="196"/>
      <c r="GX920" s="196"/>
      <c r="GY920" s="196"/>
      <c r="GZ920" s="196"/>
      <c r="HA920" s="196"/>
      <c r="HB920" s="196"/>
      <c r="HC920" s="196"/>
      <c r="HD920" s="196"/>
      <c r="HE920" s="196"/>
      <c r="HF920" s="196"/>
      <c r="HG920" s="196"/>
      <c r="HH920" s="196"/>
      <c r="HI920" s="196"/>
      <c r="HJ920" s="196"/>
      <c r="HK920" s="196"/>
      <c r="HL920" s="196"/>
      <c r="HM920" s="196"/>
      <c r="HN920" s="196"/>
      <c r="HO920" s="196"/>
      <c r="HP920" s="196"/>
      <c r="HQ920" s="196"/>
      <c r="HR920" s="196"/>
      <c r="HS920" s="196"/>
      <c r="HT920" s="196"/>
      <c r="HU920" s="196"/>
      <c r="HV920" s="196"/>
      <c r="HW920" s="196"/>
      <c r="HX920" s="196"/>
      <c r="HY920" s="196"/>
      <c r="HZ920" s="196"/>
      <c r="IA920" s="196"/>
      <c r="IB920" s="196"/>
      <c r="IC920" s="196"/>
      <c r="ID920" s="196"/>
      <c r="IE920" s="196"/>
      <c r="IF920" s="196"/>
      <c r="IG920" s="196"/>
      <c r="IH920" s="196"/>
      <c r="II920" s="196"/>
      <c r="IJ920" s="196"/>
      <c r="IK920" s="196"/>
      <c r="IL920" s="196"/>
      <c r="IM920" s="196"/>
      <c r="IN920" s="196"/>
      <c r="IO920" s="196"/>
      <c r="IP920" s="196"/>
      <c r="IQ920" s="196"/>
      <c r="IR920" s="196"/>
      <c r="IS920" s="196"/>
      <c r="IT920" s="196"/>
      <c r="IU920" s="196"/>
      <c r="IV920" s="196"/>
      <c r="IW920" s="196"/>
      <c r="IX920" s="196"/>
      <c r="IY920" s="196"/>
      <c r="IZ920" s="196"/>
      <c r="JA920" s="196"/>
      <c r="JB920" s="196"/>
      <c r="JC920" s="196"/>
      <c r="JD920" s="196"/>
      <c r="JE920" s="196"/>
      <c r="JF920" s="196"/>
      <c r="JG920" s="196"/>
      <c r="JH920" s="196"/>
      <c r="JI920" s="196"/>
      <c r="JJ920" s="196"/>
      <c r="JK920" s="196"/>
      <c r="JL920" s="196"/>
      <c r="JM920" s="196"/>
      <c r="JN920" s="196"/>
      <c r="JO920" s="196"/>
      <c r="JP920" s="196"/>
      <c r="JQ920" s="196"/>
      <c r="JR920" s="196"/>
      <c r="JS920" s="196"/>
      <c r="JT920" s="196"/>
      <c r="JU920" s="196"/>
      <c r="JV920" s="196"/>
      <c r="JW920" s="196"/>
      <c r="JX920" s="196"/>
      <c r="JY920" s="196"/>
      <c r="JZ920" s="196"/>
      <c r="KA920" s="196"/>
      <c r="KB920" s="196"/>
      <c r="KC920" s="196"/>
      <c r="KD920" s="196"/>
      <c r="KE920" s="196"/>
      <c r="KF920" s="196"/>
      <c r="KG920" s="196"/>
      <c r="KH920" s="196"/>
      <c r="KI920" s="196"/>
      <c r="KJ920" s="196"/>
      <c r="KK920" s="196"/>
      <c r="KL920" s="196"/>
      <c r="KM920" s="196"/>
      <c r="KN920" s="196"/>
      <c r="KO920" s="196"/>
      <c r="KP920" s="196"/>
      <c r="KQ920" s="196"/>
      <c r="KR920" s="196"/>
      <c r="KS920" s="196"/>
      <c r="KT920" s="196"/>
      <c r="KU920" s="196"/>
      <c r="KV920" s="196"/>
      <c r="KW920" s="196"/>
      <c r="KX920" s="196"/>
      <c r="KY920" s="196"/>
      <c r="KZ920" s="196"/>
      <c r="LA920" s="196"/>
      <c r="LB920" s="196"/>
      <c r="LC920" s="196"/>
      <c r="LD920" s="196"/>
      <c r="LE920" s="196"/>
      <c r="LF920" s="196"/>
      <c r="LG920" s="196"/>
      <c r="LH920" s="196"/>
      <c r="LI920" s="196"/>
      <c r="LJ920" s="196"/>
      <c r="LK920" s="196"/>
      <c r="LL920" s="196"/>
      <c r="LM920" s="196"/>
      <c r="LN920" s="196"/>
      <c r="LO920" s="196"/>
      <c r="LP920" s="196"/>
      <c r="LQ920" s="196"/>
      <c r="LR920" s="196"/>
      <c r="LS920" s="196"/>
      <c r="LT920" s="196"/>
      <c r="LU920" s="196"/>
      <c r="LV920" s="196"/>
      <c r="LW920" s="196"/>
      <c r="LX920" s="196"/>
      <c r="LY920" s="196"/>
      <c r="LZ920" s="196"/>
      <c r="MA920" s="196"/>
      <c r="MB920" s="196"/>
      <c r="MC920" s="196"/>
      <c r="MD920" s="196"/>
      <c r="ME920" s="196"/>
      <c r="MF920" s="196"/>
      <c r="MG920" s="196"/>
      <c r="MH920" s="196"/>
      <c r="MI920" s="196"/>
      <c r="MJ920" s="196"/>
      <c r="MK920" s="196"/>
      <c r="ML920" s="196"/>
      <c r="MM920" s="196"/>
      <c r="MN920" s="196"/>
      <c r="MO920" s="196"/>
      <c r="MP920" s="196"/>
      <c r="MQ920" s="196"/>
      <c r="MR920" s="196"/>
      <c r="MS920" s="196"/>
      <c r="MT920" s="196"/>
      <c r="MU920" s="196"/>
      <c r="MV920" s="196"/>
      <c r="MW920" s="196"/>
      <c r="MX920" s="196"/>
      <c r="MY920" s="196"/>
      <c r="MZ920" s="196"/>
      <c r="NA920" s="196"/>
      <c r="NB920" s="196"/>
      <c r="NC920" s="196"/>
      <c r="ND920" s="196"/>
      <c r="NE920" s="196"/>
      <c r="NF920" s="196"/>
      <c r="NG920" s="196"/>
      <c r="NH920" s="196"/>
      <c r="NI920" s="196"/>
      <c r="NJ920" s="196"/>
      <c r="NK920" s="196"/>
      <c r="NL920" s="196"/>
      <c r="NM920" s="196"/>
      <c r="NN920" s="196"/>
      <c r="NO920" s="196"/>
      <c r="NP920" s="196"/>
      <c r="NQ920" s="196"/>
      <c r="NR920" s="196"/>
      <c r="NS920" s="196"/>
      <c r="NT920" s="196"/>
      <c r="NU920" s="196"/>
      <c r="NV920" s="196"/>
      <c r="NW920" s="196"/>
      <c r="NX920" s="196"/>
      <c r="NY920" s="196"/>
      <c r="NZ920" s="196"/>
      <c r="OA920" s="196"/>
      <c r="OB920" s="196"/>
      <c r="OC920" s="196"/>
      <c r="OD920" s="196"/>
      <c r="OE920" s="196"/>
      <c r="OF920" s="196"/>
      <c r="OG920" s="196"/>
      <c r="OH920" s="196"/>
      <c r="OI920" s="196"/>
      <c r="OJ920" s="196"/>
      <c r="OK920" s="196"/>
      <c r="OL920" s="196"/>
      <c r="AFC920" s="196"/>
      <c r="AFD920" s="196"/>
      <c r="AFE920" s="196"/>
      <c r="AFF920" s="196"/>
      <c r="AFG920" s="196"/>
      <c r="AFH920" s="196"/>
      <c r="AFI920" s="196"/>
      <c r="AFJ920" s="196"/>
      <c r="AFK920" s="196"/>
      <c r="AFL920" s="196"/>
      <c r="AFM920" s="196"/>
      <c r="AFN920" s="196"/>
      <c r="AFO920" s="196"/>
      <c r="AFP920" s="196"/>
      <c r="AFQ920" s="196"/>
      <c r="AFR920" s="196"/>
      <c r="AFS920" s="196"/>
      <c r="AFT920" s="196"/>
      <c r="AFU920" s="196"/>
      <c r="AFV920" s="196"/>
      <c r="AFW920" s="196"/>
      <c r="AFX920" s="196"/>
      <c r="AFY920" s="196"/>
      <c r="AFZ920" s="196"/>
      <c r="AGA920" s="196"/>
      <c r="AGB920" s="196"/>
      <c r="AGC920" s="196"/>
      <c r="AGD920" s="196"/>
      <c r="AGE920" s="196"/>
      <c r="AGF920" s="196"/>
      <c r="AGG920" s="196"/>
      <c r="AGH920" s="196"/>
      <c r="AGI920" s="196"/>
      <c r="AGJ920" s="196"/>
      <c r="AGK920" s="196"/>
      <c r="AGL920" s="196"/>
      <c r="AGM920" s="196"/>
      <c r="AGN920" s="196"/>
      <c r="AGO920" s="196"/>
      <c r="AGP920" s="196"/>
    </row>
    <row r="921" spans="1:874" ht="15.75" customHeight="1" x14ac:dyDescent="0.25">
      <c r="A921" s="196"/>
      <c r="B921" s="196"/>
      <c r="C921" s="196"/>
      <c r="D921" s="196"/>
      <c r="E921" s="196"/>
      <c r="F921" s="196"/>
      <c r="G921" s="196"/>
      <c r="H921" s="196"/>
      <c r="I921" s="196"/>
      <c r="J921" s="196"/>
      <c r="K921" s="196"/>
      <c r="L921" s="206"/>
      <c r="M921" s="196"/>
      <c r="N921" s="196"/>
      <c r="O921" s="196"/>
      <c r="P921" s="196"/>
      <c r="Q921" s="196"/>
      <c r="R921" s="196"/>
      <c r="S921" s="196"/>
      <c r="T921" s="196"/>
      <c r="U921" s="196"/>
      <c r="V921" s="196"/>
      <c r="W921" s="196"/>
      <c r="X921" s="196"/>
      <c r="Y921" s="196"/>
      <c r="Z921" s="196"/>
      <c r="AA921" s="196"/>
      <c r="AB921" s="196"/>
      <c r="AC921" s="196"/>
      <c r="AD921" s="196"/>
      <c r="AE921" s="196"/>
      <c r="AF921" s="196"/>
      <c r="AG921" s="196"/>
      <c r="AH921" s="196"/>
      <c r="AI921" s="196"/>
      <c r="AJ921" s="196"/>
      <c r="AK921" s="196"/>
      <c r="AL921" s="196"/>
      <c r="AM921" s="196"/>
      <c r="AN921" s="196"/>
      <c r="AO921" s="196"/>
      <c r="AP921" s="196"/>
      <c r="AQ921" s="196"/>
      <c r="AR921" s="196"/>
      <c r="AS921" s="196"/>
      <c r="AT921" s="196"/>
      <c r="AU921" s="196"/>
      <c r="AV921" s="196"/>
      <c r="AW921" s="196"/>
      <c r="AX921" s="196"/>
      <c r="AY921" s="196"/>
      <c r="AZ921" s="196"/>
      <c r="BA921" s="196"/>
      <c r="BB921" s="196"/>
      <c r="BC921" s="196"/>
      <c r="BD921" s="196"/>
      <c r="BE921" s="196"/>
      <c r="BF921" s="196"/>
      <c r="BG921" s="196"/>
      <c r="BH921" s="196"/>
      <c r="BI921" s="196"/>
      <c r="BJ921" s="196"/>
      <c r="BK921" s="196"/>
      <c r="BL921" s="196"/>
      <c r="BM921" s="196"/>
      <c r="BN921" s="196"/>
      <c r="BO921" s="196"/>
      <c r="BP921" s="196"/>
      <c r="BQ921" s="196"/>
      <c r="BR921" s="196"/>
      <c r="BS921" s="196"/>
      <c r="BT921" s="196"/>
      <c r="BU921" s="196"/>
      <c r="BV921" s="196"/>
      <c r="BW921" s="196"/>
      <c r="BX921" s="196"/>
      <c r="BY921" s="196"/>
      <c r="BZ921" s="196"/>
      <c r="CA921" s="196"/>
      <c r="CB921" s="196"/>
      <c r="CC921" s="196"/>
      <c r="CD921" s="196"/>
      <c r="CE921" s="196"/>
      <c r="CF921" s="196"/>
      <c r="CG921" s="196"/>
      <c r="CH921" s="196"/>
      <c r="CI921" s="196"/>
      <c r="CJ921" s="196"/>
      <c r="CK921" s="196"/>
      <c r="CL921" s="196"/>
      <c r="CM921" s="196"/>
      <c r="CN921" s="196"/>
      <c r="CO921" s="196"/>
      <c r="CP921" s="196"/>
      <c r="CQ921" s="196"/>
      <c r="CR921" s="196"/>
      <c r="CS921" s="196"/>
      <c r="CT921" s="196"/>
      <c r="CU921" s="196"/>
      <c r="CV921" s="196"/>
      <c r="CW921" s="196"/>
      <c r="CX921" s="196"/>
      <c r="CY921" s="196"/>
      <c r="CZ921" s="196"/>
      <c r="DA921" s="196"/>
      <c r="DB921" s="196"/>
      <c r="DC921" s="196"/>
      <c r="DD921" s="196"/>
      <c r="DE921" s="196"/>
      <c r="DF921" s="196"/>
      <c r="DG921" s="196"/>
      <c r="DH921" s="196"/>
      <c r="DI921" s="196"/>
      <c r="DJ921" s="196"/>
      <c r="DK921" s="196"/>
      <c r="DL921" s="196"/>
      <c r="DM921" s="196"/>
      <c r="DN921" s="196"/>
      <c r="DO921" s="196"/>
      <c r="DP921" s="196"/>
      <c r="DQ921" s="196"/>
      <c r="DR921" s="196"/>
      <c r="DS921" s="196"/>
      <c r="DT921" s="196"/>
      <c r="DU921" s="196"/>
      <c r="DV921" s="196"/>
      <c r="DW921" s="196"/>
      <c r="DX921" s="196"/>
      <c r="DY921" s="196"/>
      <c r="DZ921" s="196"/>
      <c r="EA921" s="196"/>
      <c r="EB921" s="196"/>
      <c r="EC921" s="196"/>
      <c r="ED921" s="196"/>
      <c r="EE921" s="196"/>
      <c r="EF921" s="196"/>
      <c r="EG921" s="196"/>
      <c r="EH921" s="196"/>
      <c r="EI921" s="196"/>
      <c r="EJ921" s="196"/>
      <c r="EK921" s="196"/>
      <c r="EL921" s="196"/>
      <c r="EM921" s="196"/>
      <c r="EN921" s="196"/>
      <c r="EO921" s="196"/>
      <c r="EP921" s="196"/>
      <c r="EQ921" s="196"/>
      <c r="ER921" s="196"/>
      <c r="ES921" s="196"/>
      <c r="ET921" s="196"/>
      <c r="EU921" s="196"/>
      <c r="EV921" s="196"/>
      <c r="EW921" s="196"/>
      <c r="EX921" s="196"/>
      <c r="EY921" s="196"/>
      <c r="EZ921" s="196"/>
      <c r="FA921" s="196"/>
      <c r="FB921" s="196"/>
      <c r="FC921" s="196"/>
      <c r="FD921" s="196"/>
      <c r="FE921" s="196"/>
      <c r="FF921" s="196"/>
      <c r="FG921" s="196"/>
      <c r="FH921" s="196"/>
      <c r="FI921" s="196"/>
      <c r="FJ921" s="196"/>
      <c r="FK921" s="196"/>
      <c r="FL921" s="196"/>
      <c r="FM921" s="196"/>
      <c r="FN921" s="196"/>
      <c r="FO921" s="196"/>
      <c r="FP921" s="196"/>
      <c r="FQ921" s="196"/>
      <c r="FR921" s="196"/>
      <c r="FS921" s="196"/>
      <c r="FT921" s="196"/>
      <c r="FU921" s="196"/>
      <c r="FV921" s="196"/>
      <c r="FW921" s="196"/>
      <c r="FX921" s="196"/>
      <c r="FY921" s="196"/>
      <c r="FZ921" s="196"/>
      <c r="GA921" s="196"/>
      <c r="GB921" s="196"/>
      <c r="GC921" s="196"/>
      <c r="GD921" s="196"/>
      <c r="GE921" s="196"/>
      <c r="GF921" s="196"/>
      <c r="GG921" s="196"/>
      <c r="GH921" s="196"/>
      <c r="GI921" s="196"/>
      <c r="GJ921" s="196"/>
      <c r="GK921" s="196"/>
      <c r="GL921" s="196"/>
      <c r="GM921" s="196"/>
      <c r="GN921" s="196"/>
      <c r="GO921" s="196"/>
      <c r="GP921" s="196"/>
      <c r="GQ921" s="196"/>
      <c r="GR921" s="196"/>
      <c r="GS921" s="196"/>
      <c r="GT921" s="196"/>
      <c r="GU921" s="196"/>
      <c r="GV921" s="196"/>
      <c r="GW921" s="196"/>
      <c r="GX921" s="196"/>
      <c r="GY921" s="196"/>
      <c r="GZ921" s="196"/>
      <c r="HA921" s="196"/>
      <c r="HB921" s="196"/>
      <c r="HC921" s="196"/>
      <c r="HD921" s="196"/>
      <c r="HE921" s="196"/>
      <c r="HF921" s="196"/>
      <c r="HG921" s="196"/>
      <c r="HH921" s="196"/>
      <c r="HI921" s="196"/>
      <c r="HJ921" s="196"/>
      <c r="HK921" s="196"/>
      <c r="HL921" s="196"/>
      <c r="HM921" s="196"/>
      <c r="HN921" s="196"/>
      <c r="HO921" s="196"/>
      <c r="HP921" s="196"/>
      <c r="HQ921" s="196"/>
      <c r="HR921" s="196"/>
      <c r="HS921" s="196"/>
      <c r="HT921" s="196"/>
      <c r="HU921" s="196"/>
      <c r="HV921" s="196"/>
      <c r="HW921" s="196"/>
      <c r="HX921" s="196"/>
      <c r="HY921" s="196"/>
      <c r="HZ921" s="196"/>
      <c r="IA921" s="196"/>
      <c r="IB921" s="196"/>
      <c r="IC921" s="196"/>
      <c r="ID921" s="196"/>
      <c r="IE921" s="196"/>
      <c r="IF921" s="196"/>
      <c r="IG921" s="196"/>
      <c r="IH921" s="196"/>
      <c r="II921" s="196"/>
      <c r="IJ921" s="196"/>
      <c r="IK921" s="196"/>
      <c r="IL921" s="196"/>
      <c r="IM921" s="196"/>
      <c r="IN921" s="196"/>
      <c r="IO921" s="196"/>
      <c r="IP921" s="196"/>
      <c r="IQ921" s="196"/>
      <c r="IR921" s="196"/>
      <c r="IS921" s="196"/>
      <c r="IT921" s="196"/>
      <c r="IU921" s="196"/>
      <c r="IV921" s="196"/>
      <c r="IW921" s="196"/>
      <c r="IX921" s="196"/>
      <c r="IY921" s="196"/>
      <c r="IZ921" s="196"/>
      <c r="JA921" s="196"/>
      <c r="JB921" s="196"/>
      <c r="JC921" s="196"/>
      <c r="JD921" s="196"/>
      <c r="JE921" s="196"/>
      <c r="JF921" s="196"/>
      <c r="JG921" s="196"/>
      <c r="JH921" s="196"/>
      <c r="JI921" s="196"/>
      <c r="JJ921" s="196"/>
      <c r="JK921" s="196"/>
      <c r="JL921" s="196"/>
      <c r="JM921" s="196"/>
      <c r="JN921" s="196"/>
      <c r="JO921" s="196"/>
      <c r="JP921" s="196"/>
      <c r="JQ921" s="196"/>
      <c r="JR921" s="196"/>
      <c r="JS921" s="196"/>
      <c r="JT921" s="196"/>
      <c r="JU921" s="196"/>
      <c r="JV921" s="196"/>
      <c r="JW921" s="196"/>
      <c r="JX921" s="196"/>
      <c r="JY921" s="196"/>
      <c r="JZ921" s="196"/>
      <c r="KA921" s="196"/>
      <c r="KB921" s="196"/>
      <c r="KC921" s="196"/>
      <c r="KD921" s="196"/>
      <c r="KE921" s="196"/>
      <c r="KF921" s="196"/>
      <c r="KG921" s="196"/>
      <c r="KH921" s="196"/>
      <c r="KI921" s="196"/>
      <c r="KJ921" s="196"/>
      <c r="KK921" s="196"/>
      <c r="KL921" s="196"/>
      <c r="KM921" s="196"/>
      <c r="KN921" s="196"/>
      <c r="KO921" s="196"/>
      <c r="KP921" s="196"/>
      <c r="KQ921" s="196"/>
      <c r="KR921" s="196"/>
      <c r="KS921" s="196"/>
      <c r="KT921" s="196"/>
      <c r="KU921" s="196"/>
      <c r="KV921" s="196"/>
      <c r="KW921" s="196"/>
      <c r="KX921" s="196"/>
      <c r="KY921" s="196"/>
      <c r="KZ921" s="196"/>
      <c r="LA921" s="196"/>
      <c r="LB921" s="196"/>
      <c r="LC921" s="196"/>
      <c r="LD921" s="196"/>
      <c r="LE921" s="196"/>
      <c r="LF921" s="196"/>
      <c r="LG921" s="196"/>
      <c r="LH921" s="196"/>
      <c r="LI921" s="196"/>
      <c r="LJ921" s="196"/>
      <c r="LK921" s="196"/>
      <c r="LL921" s="196"/>
      <c r="LM921" s="196"/>
      <c r="LN921" s="196"/>
      <c r="LO921" s="196"/>
      <c r="LP921" s="196"/>
      <c r="LQ921" s="196"/>
      <c r="LR921" s="196"/>
      <c r="LS921" s="196"/>
      <c r="LT921" s="196"/>
      <c r="LU921" s="196"/>
      <c r="LV921" s="196"/>
      <c r="LW921" s="196"/>
      <c r="LX921" s="196"/>
      <c r="LY921" s="196"/>
      <c r="LZ921" s="196"/>
      <c r="MA921" s="196"/>
      <c r="MB921" s="196"/>
      <c r="MC921" s="196"/>
      <c r="MD921" s="196"/>
      <c r="ME921" s="196"/>
      <c r="MF921" s="196"/>
      <c r="MG921" s="196"/>
      <c r="MH921" s="196"/>
      <c r="MI921" s="196"/>
      <c r="MJ921" s="196"/>
      <c r="MK921" s="196"/>
      <c r="ML921" s="196"/>
      <c r="MM921" s="196"/>
      <c r="MN921" s="196"/>
      <c r="MO921" s="196"/>
      <c r="MP921" s="196"/>
      <c r="MQ921" s="196"/>
      <c r="MR921" s="196"/>
      <c r="MS921" s="196"/>
      <c r="MT921" s="196"/>
      <c r="MU921" s="196"/>
      <c r="MV921" s="196"/>
      <c r="MW921" s="196"/>
      <c r="MX921" s="196"/>
      <c r="MY921" s="196"/>
      <c r="MZ921" s="196"/>
      <c r="NA921" s="196"/>
      <c r="NB921" s="196"/>
      <c r="NC921" s="196"/>
      <c r="ND921" s="196"/>
      <c r="NE921" s="196"/>
      <c r="NF921" s="196"/>
      <c r="NG921" s="196"/>
      <c r="NH921" s="196"/>
      <c r="NI921" s="196"/>
      <c r="NJ921" s="196"/>
      <c r="NK921" s="196"/>
      <c r="NL921" s="196"/>
      <c r="NM921" s="196"/>
      <c r="NN921" s="196"/>
      <c r="NO921" s="196"/>
      <c r="NP921" s="196"/>
      <c r="NQ921" s="196"/>
      <c r="NR921" s="196"/>
      <c r="NS921" s="196"/>
      <c r="NT921" s="196"/>
      <c r="NU921" s="196"/>
      <c r="NV921" s="196"/>
      <c r="NW921" s="196"/>
      <c r="NX921" s="196"/>
      <c r="NY921" s="196"/>
      <c r="NZ921" s="196"/>
      <c r="OA921" s="196"/>
      <c r="OB921" s="196"/>
      <c r="OC921" s="196"/>
      <c r="OD921" s="196"/>
      <c r="OE921" s="196"/>
      <c r="OF921" s="196"/>
      <c r="OG921" s="196"/>
      <c r="OH921" s="196"/>
      <c r="OI921" s="196"/>
      <c r="OJ921" s="196"/>
      <c r="OK921" s="196"/>
      <c r="OL921" s="196"/>
      <c r="AFC921" s="196"/>
      <c r="AFD921" s="196"/>
      <c r="AFE921" s="196"/>
      <c r="AFF921" s="196"/>
      <c r="AFG921" s="196"/>
      <c r="AFH921" s="196"/>
      <c r="AFI921" s="196"/>
      <c r="AFJ921" s="196"/>
      <c r="AFK921" s="196"/>
      <c r="AFL921" s="196"/>
      <c r="AFM921" s="196"/>
      <c r="AFN921" s="196"/>
      <c r="AFO921" s="196"/>
      <c r="AFP921" s="196"/>
      <c r="AFQ921" s="196"/>
      <c r="AFR921" s="196"/>
      <c r="AFS921" s="196"/>
      <c r="AFT921" s="196"/>
      <c r="AFU921" s="196"/>
      <c r="AFV921" s="196"/>
      <c r="AFW921" s="196"/>
      <c r="AFX921" s="196"/>
      <c r="AFY921" s="196"/>
      <c r="AFZ921" s="196"/>
      <c r="AGA921" s="196"/>
      <c r="AGB921" s="196"/>
      <c r="AGC921" s="196"/>
      <c r="AGD921" s="196"/>
      <c r="AGE921" s="196"/>
      <c r="AGF921" s="196"/>
      <c r="AGG921" s="196"/>
      <c r="AGH921" s="196"/>
      <c r="AGI921" s="196"/>
      <c r="AGJ921" s="196"/>
      <c r="AGK921" s="196"/>
      <c r="AGL921" s="196"/>
      <c r="AGM921" s="196"/>
      <c r="AGN921" s="196"/>
      <c r="AGO921" s="196"/>
      <c r="AGP921" s="196"/>
    </row>
    <row r="922" spans="1:874" ht="15.75" customHeight="1" x14ac:dyDescent="0.25">
      <c r="A922" s="196"/>
      <c r="B922" s="196"/>
      <c r="C922" s="196"/>
      <c r="D922" s="196"/>
      <c r="E922" s="196"/>
      <c r="F922" s="196"/>
      <c r="G922" s="196"/>
      <c r="H922" s="196"/>
      <c r="I922" s="196"/>
      <c r="J922" s="196"/>
      <c r="K922" s="196"/>
      <c r="L922" s="206"/>
      <c r="M922" s="196"/>
      <c r="N922" s="196"/>
      <c r="O922" s="196"/>
      <c r="P922" s="196"/>
      <c r="Q922" s="196"/>
      <c r="R922" s="196"/>
      <c r="S922" s="196"/>
      <c r="T922" s="196"/>
      <c r="U922" s="196"/>
      <c r="V922" s="196"/>
      <c r="W922" s="196"/>
      <c r="X922" s="196"/>
      <c r="Y922" s="196"/>
      <c r="Z922" s="196"/>
      <c r="AA922" s="196"/>
      <c r="AB922" s="196"/>
      <c r="AC922" s="196"/>
      <c r="AD922" s="196"/>
      <c r="AE922" s="196"/>
      <c r="AF922" s="196"/>
      <c r="AG922" s="196"/>
      <c r="AH922" s="196"/>
      <c r="AI922" s="196"/>
      <c r="AJ922" s="196"/>
      <c r="AK922" s="196"/>
      <c r="AL922" s="196"/>
      <c r="AM922" s="196"/>
      <c r="AN922" s="196"/>
      <c r="AO922" s="196"/>
      <c r="AP922" s="196"/>
      <c r="AQ922" s="196"/>
      <c r="AR922" s="196"/>
      <c r="AS922" s="196"/>
      <c r="AT922" s="196"/>
      <c r="AU922" s="196"/>
      <c r="AV922" s="196"/>
      <c r="AW922" s="196"/>
      <c r="AX922" s="196"/>
      <c r="AY922" s="196"/>
      <c r="AZ922" s="196"/>
      <c r="BA922" s="196"/>
      <c r="BB922" s="196"/>
      <c r="BC922" s="196"/>
      <c r="BD922" s="196"/>
      <c r="BE922" s="196"/>
      <c r="BF922" s="196"/>
      <c r="BG922" s="196"/>
      <c r="BH922" s="196"/>
      <c r="BI922" s="196"/>
      <c r="BJ922" s="196"/>
      <c r="BK922" s="196"/>
      <c r="BL922" s="196"/>
      <c r="BM922" s="196"/>
      <c r="BN922" s="196"/>
      <c r="BO922" s="196"/>
      <c r="BP922" s="196"/>
      <c r="BQ922" s="196"/>
      <c r="BR922" s="196"/>
      <c r="BS922" s="196"/>
      <c r="BT922" s="196"/>
      <c r="BU922" s="196"/>
      <c r="BV922" s="196"/>
      <c r="BW922" s="196"/>
      <c r="BX922" s="196"/>
      <c r="BY922" s="196"/>
      <c r="BZ922" s="196"/>
      <c r="CA922" s="196"/>
      <c r="CB922" s="196"/>
      <c r="CC922" s="196"/>
      <c r="CD922" s="196"/>
      <c r="CE922" s="196"/>
      <c r="CF922" s="196"/>
      <c r="CG922" s="196"/>
      <c r="CH922" s="196"/>
      <c r="CI922" s="196"/>
      <c r="CJ922" s="196"/>
      <c r="CK922" s="196"/>
      <c r="CL922" s="196"/>
      <c r="CM922" s="196"/>
      <c r="CN922" s="196"/>
      <c r="CO922" s="196"/>
      <c r="CP922" s="196"/>
      <c r="CQ922" s="196"/>
      <c r="CR922" s="196"/>
      <c r="CS922" s="196"/>
      <c r="CT922" s="196"/>
      <c r="CU922" s="196"/>
      <c r="CV922" s="196"/>
      <c r="CW922" s="196"/>
      <c r="CX922" s="196"/>
      <c r="CY922" s="196"/>
      <c r="CZ922" s="196"/>
      <c r="DA922" s="196"/>
      <c r="DB922" s="196"/>
      <c r="DC922" s="196"/>
      <c r="DD922" s="196"/>
      <c r="DE922" s="196"/>
      <c r="DF922" s="196"/>
      <c r="DG922" s="196"/>
      <c r="DH922" s="196"/>
      <c r="DI922" s="196"/>
      <c r="DJ922" s="196"/>
      <c r="DK922" s="196"/>
      <c r="DL922" s="196"/>
      <c r="DM922" s="196"/>
      <c r="DN922" s="196"/>
      <c r="DO922" s="196"/>
      <c r="DP922" s="196"/>
      <c r="DQ922" s="196"/>
      <c r="DR922" s="196"/>
      <c r="DS922" s="196"/>
      <c r="DT922" s="196"/>
      <c r="DU922" s="196"/>
      <c r="DV922" s="196"/>
      <c r="DW922" s="196"/>
      <c r="DX922" s="196"/>
      <c r="DY922" s="196"/>
      <c r="DZ922" s="196"/>
      <c r="EA922" s="196"/>
      <c r="EB922" s="196"/>
      <c r="EC922" s="196"/>
      <c r="ED922" s="196"/>
      <c r="EE922" s="196"/>
      <c r="EF922" s="196"/>
      <c r="EG922" s="196"/>
      <c r="EH922" s="196"/>
      <c r="EI922" s="196"/>
      <c r="EJ922" s="196"/>
      <c r="EK922" s="196"/>
      <c r="EL922" s="196"/>
      <c r="EM922" s="196"/>
      <c r="EN922" s="196"/>
      <c r="EO922" s="196"/>
      <c r="EP922" s="196"/>
      <c r="EQ922" s="196"/>
      <c r="ER922" s="196"/>
      <c r="ES922" s="196"/>
      <c r="ET922" s="196"/>
      <c r="EU922" s="196"/>
      <c r="EV922" s="196"/>
      <c r="EW922" s="196"/>
      <c r="EX922" s="196"/>
      <c r="EY922" s="196"/>
      <c r="EZ922" s="196"/>
      <c r="FA922" s="196"/>
      <c r="FB922" s="196"/>
      <c r="FC922" s="196"/>
      <c r="FD922" s="196"/>
      <c r="FE922" s="196"/>
      <c r="FF922" s="196"/>
      <c r="FG922" s="196"/>
      <c r="FH922" s="196"/>
      <c r="FI922" s="196"/>
      <c r="FJ922" s="196"/>
      <c r="FK922" s="196"/>
      <c r="FL922" s="196"/>
      <c r="FM922" s="196"/>
      <c r="FN922" s="196"/>
      <c r="FO922" s="196"/>
      <c r="FP922" s="196"/>
      <c r="FQ922" s="196"/>
      <c r="FR922" s="196"/>
      <c r="FS922" s="196"/>
      <c r="FT922" s="196"/>
      <c r="FU922" s="196"/>
      <c r="FV922" s="196"/>
      <c r="FW922" s="196"/>
      <c r="FX922" s="196"/>
      <c r="FY922" s="196"/>
      <c r="FZ922" s="196"/>
      <c r="GA922" s="196"/>
      <c r="GB922" s="196"/>
      <c r="GC922" s="196"/>
      <c r="GD922" s="196"/>
      <c r="GE922" s="196"/>
      <c r="GF922" s="196"/>
      <c r="GG922" s="196"/>
      <c r="GH922" s="196"/>
      <c r="GI922" s="196"/>
      <c r="GJ922" s="196"/>
      <c r="GK922" s="196"/>
      <c r="GL922" s="196"/>
      <c r="GM922" s="196"/>
      <c r="GN922" s="196"/>
      <c r="GO922" s="196"/>
      <c r="GP922" s="196"/>
      <c r="GQ922" s="196"/>
      <c r="GR922" s="196"/>
      <c r="GS922" s="196"/>
      <c r="GT922" s="196"/>
      <c r="GU922" s="196"/>
      <c r="GV922" s="196"/>
      <c r="GW922" s="196"/>
      <c r="GX922" s="196"/>
      <c r="GY922" s="196"/>
      <c r="GZ922" s="196"/>
      <c r="HA922" s="196"/>
      <c r="HB922" s="196"/>
      <c r="HC922" s="196"/>
      <c r="HD922" s="196"/>
      <c r="HE922" s="196"/>
      <c r="HF922" s="196"/>
      <c r="HG922" s="196"/>
      <c r="HH922" s="196"/>
      <c r="HI922" s="196"/>
      <c r="HJ922" s="196"/>
      <c r="HK922" s="196"/>
      <c r="HL922" s="196"/>
      <c r="HM922" s="196"/>
      <c r="HN922" s="196"/>
      <c r="HO922" s="196"/>
      <c r="HP922" s="196"/>
      <c r="HQ922" s="196"/>
      <c r="HR922" s="196"/>
      <c r="HS922" s="196"/>
      <c r="HT922" s="196"/>
      <c r="HU922" s="196"/>
      <c r="HV922" s="196"/>
      <c r="HW922" s="196"/>
      <c r="HX922" s="196"/>
      <c r="HY922" s="196"/>
      <c r="HZ922" s="196"/>
      <c r="IA922" s="196"/>
      <c r="IB922" s="196"/>
      <c r="IC922" s="196"/>
      <c r="ID922" s="196"/>
      <c r="IE922" s="196"/>
      <c r="IF922" s="196"/>
      <c r="IG922" s="196"/>
      <c r="IH922" s="196"/>
      <c r="II922" s="196"/>
      <c r="IJ922" s="196"/>
      <c r="IK922" s="196"/>
      <c r="IL922" s="196"/>
      <c r="IM922" s="196"/>
      <c r="IN922" s="196"/>
      <c r="IO922" s="196"/>
      <c r="IP922" s="196"/>
      <c r="IQ922" s="196"/>
      <c r="IR922" s="196"/>
      <c r="IS922" s="196"/>
      <c r="IT922" s="196"/>
      <c r="IU922" s="196"/>
      <c r="IV922" s="196"/>
      <c r="IW922" s="196"/>
      <c r="IX922" s="196"/>
      <c r="IY922" s="196"/>
      <c r="IZ922" s="196"/>
      <c r="JA922" s="196"/>
      <c r="JB922" s="196"/>
      <c r="JC922" s="196"/>
      <c r="JD922" s="196"/>
      <c r="JE922" s="196"/>
      <c r="JF922" s="196"/>
      <c r="JG922" s="196"/>
      <c r="JH922" s="196"/>
      <c r="JI922" s="196"/>
      <c r="JJ922" s="196"/>
      <c r="JK922" s="196"/>
      <c r="JL922" s="196"/>
      <c r="JM922" s="196"/>
      <c r="JN922" s="196"/>
      <c r="JO922" s="196"/>
      <c r="JP922" s="196"/>
      <c r="JQ922" s="196"/>
      <c r="JR922" s="196"/>
      <c r="JS922" s="196"/>
      <c r="JT922" s="196"/>
      <c r="JU922" s="196"/>
      <c r="JV922" s="196"/>
      <c r="JW922" s="196"/>
      <c r="JX922" s="196"/>
      <c r="JY922" s="196"/>
      <c r="JZ922" s="196"/>
      <c r="KA922" s="196"/>
      <c r="KB922" s="196"/>
      <c r="KC922" s="196"/>
      <c r="KD922" s="196"/>
      <c r="KE922" s="196"/>
      <c r="KF922" s="196"/>
      <c r="KG922" s="196"/>
      <c r="KH922" s="196"/>
      <c r="KI922" s="196"/>
      <c r="KJ922" s="196"/>
      <c r="KK922" s="196"/>
      <c r="KL922" s="196"/>
      <c r="KM922" s="196"/>
      <c r="KN922" s="196"/>
      <c r="KO922" s="196"/>
      <c r="KP922" s="196"/>
      <c r="KQ922" s="196"/>
      <c r="KR922" s="196"/>
      <c r="KS922" s="196"/>
      <c r="KT922" s="196"/>
      <c r="KU922" s="196"/>
      <c r="KV922" s="196"/>
      <c r="KW922" s="196"/>
      <c r="KX922" s="196"/>
      <c r="KY922" s="196"/>
      <c r="KZ922" s="196"/>
      <c r="LA922" s="196"/>
      <c r="LB922" s="196"/>
      <c r="LC922" s="196"/>
      <c r="LD922" s="196"/>
      <c r="LE922" s="196"/>
      <c r="LF922" s="196"/>
      <c r="LG922" s="196"/>
      <c r="LH922" s="196"/>
      <c r="LI922" s="196"/>
      <c r="LJ922" s="196"/>
      <c r="LK922" s="196"/>
      <c r="LL922" s="196"/>
      <c r="LM922" s="196"/>
      <c r="LN922" s="196"/>
      <c r="LO922" s="196"/>
      <c r="LP922" s="196"/>
      <c r="LQ922" s="196"/>
      <c r="LR922" s="196"/>
      <c r="LS922" s="196"/>
      <c r="LT922" s="196"/>
      <c r="LU922" s="196"/>
      <c r="LV922" s="196"/>
      <c r="LW922" s="196"/>
      <c r="LX922" s="196"/>
      <c r="LY922" s="196"/>
      <c r="LZ922" s="196"/>
      <c r="MA922" s="196"/>
      <c r="MB922" s="196"/>
      <c r="MC922" s="196"/>
      <c r="MD922" s="196"/>
      <c r="ME922" s="196"/>
      <c r="MF922" s="196"/>
      <c r="MG922" s="196"/>
      <c r="MH922" s="196"/>
      <c r="MI922" s="196"/>
      <c r="MJ922" s="196"/>
      <c r="MK922" s="196"/>
      <c r="ML922" s="196"/>
      <c r="MM922" s="196"/>
      <c r="MN922" s="196"/>
      <c r="MO922" s="196"/>
      <c r="MP922" s="196"/>
      <c r="MQ922" s="196"/>
      <c r="MR922" s="196"/>
      <c r="MS922" s="196"/>
      <c r="MT922" s="196"/>
      <c r="MU922" s="196"/>
      <c r="MV922" s="196"/>
      <c r="MW922" s="196"/>
      <c r="MX922" s="196"/>
      <c r="MY922" s="196"/>
      <c r="MZ922" s="196"/>
      <c r="NA922" s="196"/>
      <c r="NB922" s="196"/>
      <c r="NC922" s="196"/>
      <c r="ND922" s="196"/>
      <c r="NE922" s="196"/>
      <c r="NF922" s="196"/>
      <c r="NG922" s="196"/>
      <c r="NH922" s="196"/>
      <c r="NI922" s="196"/>
      <c r="NJ922" s="196"/>
      <c r="NK922" s="196"/>
      <c r="NL922" s="196"/>
      <c r="NM922" s="196"/>
      <c r="NN922" s="196"/>
      <c r="NO922" s="196"/>
      <c r="NP922" s="196"/>
      <c r="NQ922" s="196"/>
      <c r="NR922" s="196"/>
      <c r="NS922" s="196"/>
      <c r="NT922" s="196"/>
      <c r="NU922" s="196"/>
      <c r="NV922" s="196"/>
      <c r="NW922" s="196"/>
      <c r="NX922" s="196"/>
      <c r="NY922" s="196"/>
      <c r="NZ922" s="196"/>
      <c r="OA922" s="196"/>
      <c r="OB922" s="196"/>
      <c r="OC922" s="196"/>
      <c r="OD922" s="196"/>
      <c r="OE922" s="196"/>
      <c r="OF922" s="196"/>
      <c r="OG922" s="196"/>
      <c r="OH922" s="196"/>
      <c r="OI922" s="196"/>
      <c r="OJ922" s="196"/>
      <c r="OK922" s="196"/>
      <c r="OL922" s="196"/>
      <c r="AFC922" s="196"/>
      <c r="AFD922" s="196"/>
      <c r="AFE922" s="196"/>
      <c r="AFF922" s="196"/>
      <c r="AFG922" s="196"/>
      <c r="AFH922" s="196"/>
      <c r="AFI922" s="196"/>
      <c r="AFJ922" s="196"/>
      <c r="AFK922" s="196"/>
      <c r="AFL922" s="196"/>
      <c r="AFM922" s="196"/>
      <c r="AFN922" s="196"/>
      <c r="AFO922" s="196"/>
      <c r="AFP922" s="196"/>
      <c r="AFQ922" s="196"/>
      <c r="AFR922" s="196"/>
      <c r="AFS922" s="196"/>
      <c r="AFT922" s="196"/>
      <c r="AFU922" s="196"/>
      <c r="AFV922" s="196"/>
      <c r="AFW922" s="196"/>
      <c r="AFX922" s="196"/>
      <c r="AFY922" s="196"/>
      <c r="AFZ922" s="196"/>
      <c r="AGA922" s="196"/>
      <c r="AGB922" s="196"/>
      <c r="AGC922" s="196"/>
      <c r="AGD922" s="196"/>
      <c r="AGE922" s="196"/>
      <c r="AGF922" s="196"/>
      <c r="AGG922" s="196"/>
      <c r="AGH922" s="196"/>
      <c r="AGI922" s="196"/>
      <c r="AGJ922" s="196"/>
      <c r="AGK922" s="196"/>
      <c r="AGL922" s="196"/>
      <c r="AGM922" s="196"/>
      <c r="AGN922" s="196"/>
      <c r="AGO922" s="196"/>
      <c r="AGP922" s="196"/>
    </row>
    <row r="923" spans="1:874" ht="15.75" customHeight="1" x14ac:dyDescent="0.25">
      <c r="A923" s="196"/>
      <c r="B923" s="196"/>
      <c r="C923" s="196"/>
      <c r="D923" s="196"/>
      <c r="E923" s="196"/>
      <c r="F923" s="196"/>
      <c r="G923" s="196"/>
      <c r="H923" s="196"/>
      <c r="I923" s="196"/>
      <c r="J923" s="196"/>
      <c r="K923" s="196"/>
      <c r="L923" s="206"/>
      <c r="M923" s="196"/>
      <c r="N923" s="196"/>
      <c r="O923" s="196"/>
      <c r="P923" s="196"/>
      <c r="Q923" s="196"/>
      <c r="R923" s="196"/>
      <c r="S923" s="196"/>
      <c r="T923" s="196"/>
      <c r="U923" s="196"/>
      <c r="V923" s="196"/>
      <c r="W923" s="196"/>
      <c r="X923" s="196"/>
      <c r="Y923" s="196"/>
      <c r="Z923" s="196"/>
      <c r="AA923" s="196"/>
      <c r="AB923" s="196"/>
      <c r="AC923" s="196"/>
      <c r="AD923" s="196"/>
      <c r="AE923" s="196"/>
      <c r="AF923" s="196"/>
      <c r="AG923" s="196"/>
      <c r="AH923" s="196"/>
      <c r="AI923" s="196"/>
      <c r="AJ923" s="196"/>
      <c r="AK923" s="196"/>
      <c r="AL923" s="196"/>
      <c r="AM923" s="196"/>
      <c r="AN923" s="196"/>
      <c r="AO923" s="196"/>
      <c r="AP923" s="196"/>
      <c r="AQ923" s="196"/>
      <c r="AR923" s="196"/>
      <c r="AS923" s="196"/>
      <c r="AT923" s="196"/>
      <c r="AU923" s="196"/>
      <c r="AV923" s="196"/>
      <c r="AW923" s="196"/>
      <c r="AX923" s="196"/>
      <c r="AY923" s="196"/>
      <c r="AZ923" s="196"/>
      <c r="BA923" s="196"/>
      <c r="BB923" s="196"/>
      <c r="BC923" s="196"/>
      <c r="BD923" s="196"/>
      <c r="BE923" s="196"/>
      <c r="BF923" s="196"/>
      <c r="BG923" s="196"/>
      <c r="BH923" s="196"/>
      <c r="BI923" s="196"/>
      <c r="BJ923" s="196"/>
      <c r="BK923" s="196"/>
      <c r="BL923" s="196"/>
      <c r="BM923" s="196"/>
      <c r="BN923" s="196"/>
      <c r="BO923" s="196"/>
      <c r="BP923" s="196"/>
      <c r="BQ923" s="196"/>
      <c r="BR923" s="196"/>
      <c r="BS923" s="196"/>
      <c r="BT923" s="196"/>
      <c r="BU923" s="196"/>
      <c r="BV923" s="196"/>
      <c r="BW923" s="196"/>
      <c r="BX923" s="196"/>
      <c r="BY923" s="196"/>
      <c r="BZ923" s="196"/>
      <c r="CA923" s="196"/>
      <c r="CB923" s="196"/>
      <c r="CC923" s="196"/>
      <c r="CD923" s="196"/>
      <c r="CE923" s="196"/>
      <c r="CF923" s="196"/>
      <c r="CG923" s="196"/>
      <c r="CH923" s="196"/>
      <c r="CI923" s="196"/>
      <c r="CJ923" s="196"/>
      <c r="CK923" s="196"/>
      <c r="CL923" s="196"/>
      <c r="CM923" s="196"/>
      <c r="CN923" s="196"/>
      <c r="CO923" s="196"/>
      <c r="CP923" s="196"/>
      <c r="CQ923" s="196"/>
      <c r="CR923" s="196"/>
      <c r="CS923" s="196"/>
      <c r="CT923" s="196"/>
      <c r="CU923" s="196"/>
      <c r="CV923" s="196"/>
      <c r="CW923" s="196"/>
      <c r="CX923" s="196"/>
      <c r="CY923" s="196"/>
      <c r="CZ923" s="196"/>
      <c r="DA923" s="196"/>
      <c r="DB923" s="196"/>
      <c r="DC923" s="196"/>
      <c r="DD923" s="196"/>
      <c r="DE923" s="196"/>
      <c r="DF923" s="196"/>
      <c r="DG923" s="196"/>
      <c r="DH923" s="196"/>
      <c r="DI923" s="196"/>
      <c r="DJ923" s="196"/>
      <c r="DK923" s="196"/>
      <c r="DL923" s="196"/>
      <c r="DM923" s="196"/>
      <c r="DN923" s="196"/>
      <c r="DO923" s="196"/>
      <c r="DP923" s="196"/>
      <c r="DQ923" s="196"/>
      <c r="DR923" s="196"/>
      <c r="DS923" s="196"/>
      <c r="DT923" s="196"/>
      <c r="DU923" s="196"/>
      <c r="DV923" s="196"/>
      <c r="DW923" s="196"/>
      <c r="DX923" s="196"/>
      <c r="DY923" s="196"/>
      <c r="DZ923" s="196"/>
      <c r="EA923" s="196"/>
      <c r="EB923" s="196"/>
      <c r="EC923" s="196"/>
      <c r="ED923" s="196"/>
      <c r="EE923" s="196"/>
      <c r="EF923" s="196"/>
      <c r="EG923" s="196"/>
      <c r="EH923" s="196"/>
      <c r="EI923" s="196"/>
      <c r="EJ923" s="196"/>
      <c r="EK923" s="196"/>
      <c r="EL923" s="196"/>
      <c r="EM923" s="196"/>
      <c r="EN923" s="196"/>
      <c r="EO923" s="196"/>
      <c r="EP923" s="196"/>
      <c r="EQ923" s="196"/>
      <c r="ER923" s="196"/>
      <c r="ES923" s="196"/>
      <c r="ET923" s="196"/>
      <c r="EU923" s="196"/>
      <c r="EV923" s="196"/>
      <c r="EW923" s="196"/>
      <c r="EX923" s="196"/>
      <c r="EY923" s="196"/>
      <c r="EZ923" s="196"/>
      <c r="FA923" s="196"/>
      <c r="FB923" s="196"/>
      <c r="FC923" s="196"/>
      <c r="FD923" s="196"/>
      <c r="FE923" s="196"/>
      <c r="FF923" s="196"/>
      <c r="FG923" s="196"/>
      <c r="FH923" s="196"/>
      <c r="FI923" s="196"/>
      <c r="FJ923" s="196"/>
      <c r="FK923" s="196"/>
      <c r="FL923" s="196"/>
      <c r="FM923" s="196"/>
      <c r="FN923" s="196"/>
      <c r="FO923" s="196"/>
      <c r="FP923" s="196"/>
      <c r="FQ923" s="196"/>
      <c r="FR923" s="196"/>
      <c r="FS923" s="196"/>
      <c r="FT923" s="196"/>
      <c r="FU923" s="196"/>
      <c r="FV923" s="196"/>
      <c r="FW923" s="196"/>
      <c r="FX923" s="196"/>
      <c r="FY923" s="196"/>
      <c r="FZ923" s="196"/>
      <c r="GA923" s="196"/>
      <c r="GB923" s="196"/>
      <c r="GC923" s="196"/>
      <c r="GD923" s="196"/>
      <c r="GE923" s="196"/>
      <c r="GF923" s="196"/>
      <c r="GG923" s="196"/>
      <c r="GH923" s="196"/>
      <c r="GI923" s="196"/>
      <c r="GJ923" s="196"/>
      <c r="GK923" s="196"/>
      <c r="GL923" s="196"/>
      <c r="GM923" s="196"/>
      <c r="GN923" s="196"/>
      <c r="GO923" s="196"/>
      <c r="GP923" s="196"/>
      <c r="GQ923" s="196"/>
      <c r="GR923" s="196"/>
      <c r="GS923" s="196"/>
      <c r="GT923" s="196"/>
      <c r="GU923" s="196"/>
      <c r="GV923" s="196"/>
      <c r="GW923" s="196"/>
      <c r="GX923" s="196"/>
      <c r="GY923" s="196"/>
      <c r="GZ923" s="196"/>
      <c r="HA923" s="196"/>
      <c r="HB923" s="196"/>
      <c r="HC923" s="196"/>
      <c r="HD923" s="196"/>
      <c r="HE923" s="196"/>
      <c r="HF923" s="196"/>
      <c r="HG923" s="196"/>
      <c r="HH923" s="196"/>
      <c r="HI923" s="196"/>
      <c r="HJ923" s="196"/>
      <c r="HK923" s="196"/>
      <c r="HL923" s="196"/>
      <c r="HM923" s="196"/>
      <c r="HN923" s="196"/>
      <c r="HO923" s="196"/>
      <c r="HP923" s="196"/>
      <c r="HQ923" s="196"/>
      <c r="HR923" s="196"/>
      <c r="HS923" s="196"/>
      <c r="HT923" s="196"/>
      <c r="HU923" s="196"/>
      <c r="HV923" s="196"/>
      <c r="HW923" s="196"/>
      <c r="HX923" s="196"/>
      <c r="HY923" s="196"/>
      <c r="HZ923" s="196"/>
      <c r="IA923" s="196"/>
      <c r="IB923" s="196"/>
      <c r="IC923" s="196"/>
      <c r="ID923" s="196"/>
      <c r="IE923" s="196"/>
      <c r="IF923" s="196"/>
      <c r="IG923" s="196"/>
      <c r="IH923" s="196"/>
      <c r="II923" s="196"/>
      <c r="IJ923" s="196"/>
      <c r="IK923" s="196"/>
      <c r="IL923" s="196"/>
      <c r="IM923" s="196"/>
      <c r="IN923" s="196"/>
      <c r="IO923" s="196"/>
      <c r="IP923" s="196"/>
      <c r="IQ923" s="196"/>
      <c r="IR923" s="196"/>
      <c r="IS923" s="196"/>
      <c r="IT923" s="196"/>
      <c r="IU923" s="196"/>
      <c r="IV923" s="196"/>
      <c r="IW923" s="196"/>
      <c r="IX923" s="196"/>
      <c r="IY923" s="196"/>
      <c r="IZ923" s="196"/>
      <c r="JA923" s="196"/>
      <c r="JB923" s="196"/>
      <c r="JC923" s="196"/>
      <c r="JD923" s="196"/>
      <c r="JE923" s="196"/>
      <c r="JF923" s="196"/>
      <c r="JG923" s="196"/>
      <c r="JH923" s="196"/>
      <c r="JI923" s="196"/>
      <c r="JJ923" s="196"/>
      <c r="JK923" s="196"/>
      <c r="JL923" s="196"/>
      <c r="JM923" s="196"/>
      <c r="JN923" s="196"/>
      <c r="JO923" s="196"/>
      <c r="JP923" s="196"/>
      <c r="JQ923" s="196"/>
      <c r="JR923" s="196"/>
      <c r="JS923" s="196"/>
      <c r="JT923" s="196"/>
      <c r="JU923" s="196"/>
      <c r="JV923" s="196"/>
      <c r="JW923" s="196"/>
      <c r="JX923" s="196"/>
      <c r="JY923" s="196"/>
      <c r="JZ923" s="196"/>
      <c r="KA923" s="196"/>
      <c r="KB923" s="196"/>
      <c r="KC923" s="196"/>
      <c r="KD923" s="196"/>
      <c r="KE923" s="196"/>
      <c r="KF923" s="196"/>
      <c r="KG923" s="196"/>
      <c r="KH923" s="196"/>
      <c r="KI923" s="196"/>
      <c r="KJ923" s="196"/>
      <c r="KK923" s="196"/>
      <c r="KL923" s="196"/>
      <c r="KM923" s="196"/>
      <c r="KN923" s="196"/>
      <c r="KO923" s="196"/>
      <c r="KP923" s="196"/>
      <c r="KQ923" s="196"/>
      <c r="KR923" s="196"/>
      <c r="KS923" s="196"/>
      <c r="KT923" s="196"/>
      <c r="KU923" s="196"/>
      <c r="KV923" s="196"/>
      <c r="KW923" s="196"/>
      <c r="KX923" s="196"/>
      <c r="KY923" s="196"/>
      <c r="KZ923" s="196"/>
      <c r="LA923" s="196"/>
      <c r="LB923" s="196"/>
      <c r="LC923" s="196"/>
      <c r="LD923" s="196"/>
      <c r="LE923" s="196"/>
      <c r="LF923" s="196"/>
      <c r="LG923" s="196"/>
      <c r="LH923" s="196"/>
      <c r="LI923" s="196"/>
      <c r="LJ923" s="196"/>
      <c r="LK923" s="196"/>
      <c r="LL923" s="196"/>
      <c r="LM923" s="196"/>
      <c r="LN923" s="196"/>
      <c r="LO923" s="196"/>
      <c r="LP923" s="196"/>
      <c r="LQ923" s="196"/>
      <c r="LR923" s="196"/>
      <c r="LS923" s="196"/>
      <c r="LT923" s="196"/>
      <c r="LU923" s="196"/>
      <c r="LV923" s="196"/>
      <c r="LW923" s="196"/>
      <c r="LX923" s="196"/>
      <c r="LY923" s="196"/>
      <c r="LZ923" s="196"/>
      <c r="MA923" s="196"/>
      <c r="MB923" s="196"/>
      <c r="MC923" s="196"/>
      <c r="MD923" s="196"/>
      <c r="ME923" s="196"/>
      <c r="MF923" s="196"/>
      <c r="MG923" s="196"/>
      <c r="MH923" s="196"/>
      <c r="MI923" s="196"/>
      <c r="MJ923" s="196"/>
      <c r="MK923" s="196"/>
      <c r="ML923" s="196"/>
      <c r="MM923" s="196"/>
      <c r="MN923" s="196"/>
      <c r="MO923" s="196"/>
      <c r="MP923" s="196"/>
      <c r="MQ923" s="196"/>
      <c r="MR923" s="196"/>
      <c r="MS923" s="196"/>
      <c r="MT923" s="196"/>
      <c r="MU923" s="196"/>
      <c r="MV923" s="196"/>
      <c r="MW923" s="196"/>
      <c r="MX923" s="196"/>
      <c r="MY923" s="196"/>
      <c r="MZ923" s="196"/>
      <c r="NA923" s="196"/>
      <c r="NB923" s="196"/>
      <c r="NC923" s="196"/>
      <c r="ND923" s="196"/>
      <c r="NE923" s="196"/>
      <c r="NF923" s="196"/>
      <c r="NG923" s="196"/>
      <c r="NH923" s="196"/>
      <c r="NI923" s="196"/>
      <c r="NJ923" s="196"/>
      <c r="NK923" s="196"/>
      <c r="NL923" s="196"/>
      <c r="NM923" s="196"/>
      <c r="NN923" s="196"/>
      <c r="NO923" s="196"/>
      <c r="NP923" s="196"/>
      <c r="NQ923" s="196"/>
      <c r="NR923" s="196"/>
      <c r="NS923" s="196"/>
      <c r="NT923" s="196"/>
      <c r="NU923" s="196"/>
      <c r="NV923" s="196"/>
      <c r="NW923" s="196"/>
      <c r="NX923" s="196"/>
      <c r="NY923" s="196"/>
      <c r="NZ923" s="196"/>
      <c r="OA923" s="196"/>
      <c r="OB923" s="196"/>
      <c r="OC923" s="196"/>
      <c r="OD923" s="196"/>
      <c r="OE923" s="196"/>
      <c r="OF923" s="196"/>
      <c r="OG923" s="196"/>
      <c r="OH923" s="196"/>
      <c r="OI923" s="196"/>
      <c r="OJ923" s="196"/>
      <c r="OK923" s="196"/>
      <c r="OL923" s="196"/>
      <c r="AFC923" s="196"/>
      <c r="AFD923" s="196"/>
      <c r="AFE923" s="196"/>
      <c r="AFF923" s="196"/>
      <c r="AFG923" s="196"/>
      <c r="AFH923" s="196"/>
      <c r="AFI923" s="196"/>
      <c r="AFJ923" s="196"/>
      <c r="AFK923" s="196"/>
      <c r="AFL923" s="196"/>
      <c r="AFM923" s="196"/>
      <c r="AFN923" s="196"/>
      <c r="AFO923" s="196"/>
      <c r="AFP923" s="196"/>
      <c r="AFQ923" s="196"/>
      <c r="AFR923" s="196"/>
      <c r="AFS923" s="196"/>
      <c r="AFT923" s="196"/>
      <c r="AFU923" s="196"/>
      <c r="AFV923" s="196"/>
      <c r="AFW923" s="196"/>
      <c r="AFX923" s="196"/>
      <c r="AFY923" s="196"/>
      <c r="AFZ923" s="196"/>
      <c r="AGA923" s="196"/>
      <c r="AGB923" s="196"/>
      <c r="AGC923" s="196"/>
      <c r="AGD923" s="196"/>
      <c r="AGE923" s="196"/>
      <c r="AGF923" s="196"/>
      <c r="AGG923" s="196"/>
      <c r="AGH923" s="196"/>
      <c r="AGI923" s="196"/>
      <c r="AGJ923" s="196"/>
      <c r="AGK923" s="196"/>
      <c r="AGL923" s="196"/>
      <c r="AGM923" s="196"/>
      <c r="AGN923" s="196"/>
      <c r="AGO923" s="196"/>
      <c r="AGP923" s="196"/>
    </row>
    <row r="924" spans="1:874" ht="15.75" customHeight="1" x14ac:dyDescent="0.25">
      <c r="A924" s="196"/>
      <c r="B924" s="196"/>
      <c r="C924" s="196"/>
      <c r="D924" s="196"/>
      <c r="E924" s="196"/>
      <c r="F924" s="196"/>
      <c r="G924" s="196"/>
      <c r="H924" s="196"/>
      <c r="I924" s="196"/>
      <c r="J924" s="196"/>
      <c r="K924" s="196"/>
      <c r="L924" s="206"/>
      <c r="M924" s="196"/>
      <c r="N924" s="196"/>
      <c r="O924" s="196"/>
      <c r="P924" s="196"/>
      <c r="Q924" s="196"/>
      <c r="R924" s="196"/>
      <c r="S924" s="196"/>
      <c r="T924" s="196"/>
      <c r="U924" s="196"/>
      <c r="V924" s="196"/>
      <c r="W924" s="196"/>
      <c r="X924" s="196"/>
      <c r="Y924" s="196"/>
      <c r="Z924" s="196"/>
      <c r="AA924" s="196"/>
      <c r="AB924" s="196"/>
      <c r="AC924" s="196"/>
      <c r="AD924" s="196"/>
      <c r="AE924" s="196"/>
      <c r="AF924" s="196"/>
      <c r="AG924" s="196"/>
      <c r="AH924" s="196"/>
      <c r="AI924" s="196"/>
      <c r="AJ924" s="196"/>
      <c r="AK924" s="196"/>
      <c r="AL924" s="196"/>
      <c r="AM924" s="196"/>
      <c r="AN924" s="196"/>
      <c r="AO924" s="196"/>
      <c r="AP924" s="196"/>
      <c r="AQ924" s="196"/>
      <c r="AR924" s="196"/>
      <c r="AS924" s="196"/>
      <c r="AT924" s="196"/>
      <c r="AU924" s="196"/>
      <c r="AV924" s="196"/>
      <c r="AW924" s="196"/>
      <c r="AX924" s="196"/>
      <c r="AY924" s="196"/>
      <c r="AZ924" s="196"/>
      <c r="BA924" s="196"/>
      <c r="BB924" s="196"/>
      <c r="BC924" s="196"/>
      <c r="BD924" s="196"/>
      <c r="BE924" s="196"/>
      <c r="BF924" s="196"/>
      <c r="BG924" s="196"/>
      <c r="BH924" s="196"/>
      <c r="BI924" s="196"/>
      <c r="BJ924" s="196"/>
      <c r="BK924" s="196"/>
      <c r="BL924" s="196"/>
      <c r="BM924" s="196"/>
      <c r="BN924" s="196"/>
      <c r="BO924" s="196"/>
      <c r="BP924" s="196"/>
      <c r="BQ924" s="196"/>
      <c r="BR924" s="196"/>
      <c r="BS924" s="196"/>
      <c r="BT924" s="196"/>
      <c r="BU924" s="196"/>
      <c r="BV924" s="196"/>
      <c r="BW924" s="196"/>
      <c r="BX924" s="196"/>
      <c r="BY924" s="196"/>
      <c r="BZ924" s="196"/>
      <c r="CA924" s="196"/>
      <c r="CB924" s="196"/>
      <c r="CC924" s="196"/>
      <c r="CD924" s="196"/>
      <c r="CE924" s="196"/>
      <c r="CF924" s="196"/>
      <c r="CG924" s="196"/>
      <c r="CH924" s="196"/>
      <c r="CI924" s="196"/>
      <c r="CJ924" s="196"/>
      <c r="CK924" s="196"/>
      <c r="CL924" s="196"/>
      <c r="CM924" s="196"/>
      <c r="CN924" s="196"/>
      <c r="CO924" s="196"/>
      <c r="CP924" s="196"/>
      <c r="CQ924" s="196"/>
      <c r="CR924" s="196"/>
      <c r="CS924" s="196"/>
      <c r="CT924" s="196"/>
      <c r="CU924" s="196"/>
      <c r="CV924" s="196"/>
      <c r="CW924" s="196"/>
      <c r="CX924" s="196"/>
      <c r="CY924" s="196"/>
      <c r="CZ924" s="196"/>
      <c r="DA924" s="196"/>
      <c r="DB924" s="196"/>
      <c r="DC924" s="196"/>
      <c r="DD924" s="196"/>
      <c r="DE924" s="196"/>
      <c r="DF924" s="196"/>
      <c r="DG924" s="196"/>
      <c r="DH924" s="196"/>
      <c r="DI924" s="196"/>
      <c r="DJ924" s="196"/>
      <c r="DK924" s="196"/>
      <c r="DL924" s="196"/>
      <c r="DM924" s="196"/>
      <c r="DN924" s="196"/>
      <c r="DO924" s="196"/>
      <c r="DP924" s="196"/>
      <c r="DQ924" s="196"/>
      <c r="DR924" s="196"/>
      <c r="DS924" s="196"/>
      <c r="DT924" s="196"/>
      <c r="DU924" s="196"/>
      <c r="DV924" s="196"/>
      <c r="DW924" s="196"/>
      <c r="DX924" s="196"/>
      <c r="DY924" s="196"/>
      <c r="DZ924" s="196"/>
      <c r="EA924" s="196"/>
      <c r="EB924" s="196"/>
      <c r="EC924" s="196"/>
      <c r="ED924" s="196"/>
      <c r="EE924" s="196"/>
      <c r="EF924" s="196"/>
      <c r="EG924" s="196"/>
      <c r="EH924" s="196"/>
      <c r="EI924" s="196"/>
      <c r="EJ924" s="196"/>
      <c r="EK924" s="196"/>
      <c r="EL924" s="196"/>
      <c r="EM924" s="196"/>
      <c r="EN924" s="196"/>
      <c r="EO924" s="196"/>
      <c r="EP924" s="196"/>
      <c r="EQ924" s="196"/>
      <c r="ER924" s="196"/>
      <c r="ES924" s="196"/>
      <c r="ET924" s="196"/>
      <c r="EU924" s="196"/>
      <c r="EV924" s="196"/>
      <c r="EW924" s="196"/>
      <c r="EX924" s="196"/>
      <c r="EY924" s="196"/>
      <c r="EZ924" s="196"/>
      <c r="FA924" s="196"/>
      <c r="FB924" s="196"/>
      <c r="FC924" s="196"/>
      <c r="FD924" s="196"/>
      <c r="FE924" s="196"/>
      <c r="FF924" s="196"/>
      <c r="FG924" s="196"/>
      <c r="FH924" s="196"/>
      <c r="FI924" s="196"/>
      <c r="FJ924" s="196"/>
      <c r="FK924" s="196"/>
      <c r="FL924" s="196"/>
      <c r="FM924" s="196"/>
      <c r="FN924" s="196"/>
      <c r="FO924" s="196"/>
      <c r="FP924" s="196"/>
      <c r="FQ924" s="196"/>
      <c r="FR924" s="196"/>
      <c r="FS924" s="196"/>
      <c r="FT924" s="196"/>
      <c r="FU924" s="196"/>
      <c r="FV924" s="196"/>
      <c r="FW924" s="196"/>
      <c r="FX924" s="196"/>
      <c r="FY924" s="196"/>
      <c r="FZ924" s="196"/>
      <c r="GA924" s="196"/>
      <c r="GB924" s="196"/>
      <c r="GC924" s="196"/>
      <c r="GD924" s="196"/>
      <c r="GE924" s="196"/>
      <c r="GF924" s="196"/>
      <c r="GG924" s="196"/>
      <c r="GH924" s="196"/>
      <c r="GI924" s="196"/>
      <c r="GJ924" s="196"/>
      <c r="GK924" s="196"/>
      <c r="GL924" s="196"/>
      <c r="GM924" s="196"/>
      <c r="GN924" s="196"/>
      <c r="GO924" s="196"/>
      <c r="GP924" s="196"/>
      <c r="GQ924" s="196"/>
      <c r="GR924" s="196"/>
      <c r="GS924" s="196"/>
      <c r="GT924" s="196"/>
      <c r="GU924" s="196"/>
      <c r="GV924" s="196"/>
      <c r="GW924" s="196"/>
      <c r="GX924" s="196"/>
      <c r="GY924" s="196"/>
      <c r="GZ924" s="196"/>
      <c r="HA924" s="196"/>
      <c r="HB924" s="196"/>
      <c r="HC924" s="196"/>
      <c r="HD924" s="196"/>
      <c r="HE924" s="196"/>
      <c r="HF924" s="196"/>
      <c r="HG924" s="196"/>
      <c r="HH924" s="196"/>
      <c r="HI924" s="196"/>
      <c r="HJ924" s="196"/>
      <c r="HK924" s="196"/>
      <c r="HL924" s="196"/>
      <c r="HM924" s="196"/>
      <c r="HN924" s="196"/>
      <c r="HO924" s="196"/>
      <c r="HP924" s="196"/>
      <c r="HQ924" s="196"/>
      <c r="HR924" s="196"/>
      <c r="HS924" s="196"/>
      <c r="HT924" s="196"/>
      <c r="HU924" s="196"/>
      <c r="HV924" s="196"/>
      <c r="HW924" s="196"/>
      <c r="HX924" s="196"/>
      <c r="HY924" s="196"/>
      <c r="HZ924" s="196"/>
      <c r="IA924" s="196"/>
      <c r="IB924" s="196"/>
      <c r="IC924" s="196"/>
      <c r="ID924" s="196"/>
      <c r="IE924" s="196"/>
      <c r="IF924" s="196"/>
      <c r="IG924" s="196"/>
      <c r="IH924" s="196"/>
      <c r="II924" s="196"/>
      <c r="IJ924" s="196"/>
      <c r="IK924" s="196"/>
      <c r="IL924" s="196"/>
      <c r="IM924" s="196"/>
      <c r="IN924" s="196"/>
      <c r="IO924" s="196"/>
      <c r="IP924" s="196"/>
      <c r="IQ924" s="196"/>
      <c r="IR924" s="196"/>
      <c r="IS924" s="196"/>
      <c r="IT924" s="196"/>
      <c r="IU924" s="196"/>
      <c r="IV924" s="196"/>
      <c r="IW924" s="196"/>
      <c r="IX924" s="196"/>
      <c r="IY924" s="196"/>
      <c r="IZ924" s="196"/>
      <c r="JA924" s="196"/>
      <c r="JB924" s="196"/>
      <c r="JC924" s="196"/>
      <c r="JD924" s="196"/>
      <c r="JE924" s="196"/>
      <c r="JF924" s="196"/>
      <c r="JG924" s="196"/>
      <c r="JH924" s="196"/>
      <c r="JI924" s="196"/>
      <c r="JJ924" s="196"/>
      <c r="JK924" s="196"/>
      <c r="JL924" s="196"/>
      <c r="JM924" s="196"/>
      <c r="JN924" s="196"/>
      <c r="JO924" s="196"/>
      <c r="JP924" s="196"/>
      <c r="JQ924" s="196"/>
      <c r="JR924" s="196"/>
      <c r="JS924" s="196"/>
      <c r="JT924" s="196"/>
      <c r="JU924" s="196"/>
      <c r="JV924" s="196"/>
      <c r="JW924" s="196"/>
      <c r="JX924" s="196"/>
      <c r="JY924" s="196"/>
      <c r="JZ924" s="196"/>
      <c r="KA924" s="196"/>
      <c r="KB924" s="196"/>
      <c r="KC924" s="196"/>
      <c r="KD924" s="196"/>
      <c r="KE924" s="196"/>
      <c r="KF924" s="196"/>
      <c r="KG924" s="196"/>
      <c r="KH924" s="196"/>
      <c r="KI924" s="196"/>
      <c r="KJ924" s="196"/>
      <c r="KK924" s="196"/>
      <c r="KL924" s="196"/>
      <c r="KM924" s="196"/>
      <c r="KN924" s="196"/>
      <c r="KO924" s="196"/>
      <c r="KP924" s="196"/>
      <c r="KQ924" s="196"/>
      <c r="KR924" s="196"/>
      <c r="KS924" s="196"/>
      <c r="KT924" s="196"/>
      <c r="KU924" s="196"/>
      <c r="KV924" s="196"/>
      <c r="KW924" s="196"/>
      <c r="KX924" s="196"/>
      <c r="KY924" s="196"/>
      <c r="KZ924" s="196"/>
      <c r="LA924" s="196"/>
      <c r="LB924" s="196"/>
      <c r="LC924" s="196"/>
      <c r="LD924" s="196"/>
      <c r="LE924" s="196"/>
      <c r="LF924" s="196"/>
      <c r="LG924" s="196"/>
      <c r="LH924" s="196"/>
      <c r="LI924" s="196"/>
      <c r="LJ924" s="196"/>
      <c r="LK924" s="196"/>
      <c r="LL924" s="196"/>
      <c r="LM924" s="196"/>
      <c r="LN924" s="196"/>
      <c r="LO924" s="196"/>
      <c r="LP924" s="196"/>
      <c r="LQ924" s="196"/>
      <c r="LR924" s="196"/>
      <c r="LS924" s="196"/>
      <c r="LT924" s="196"/>
      <c r="LU924" s="196"/>
      <c r="LV924" s="196"/>
      <c r="LW924" s="196"/>
      <c r="LX924" s="196"/>
      <c r="LY924" s="196"/>
      <c r="LZ924" s="196"/>
      <c r="MA924" s="196"/>
      <c r="MB924" s="196"/>
      <c r="MC924" s="196"/>
      <c r="MD924" s="196"/>
      <c r="ME924" s="196"/>
      <c r="MF924" s="196"/>
      <c r="MG924" s="196"/>
      <c r="MH924" s="196"/>
      <c r="MI924" s="196"/>
      <c r="MJ924" s="196"/>
      <c r="MK924" s="196"/>
      <c r="ML924" s="196"/>
      <c r="MM924" s="196"/>
      <c r="MN924" s="196"/>
      <c r="MO924" s="196"/>
      <c r="MP924" s="196"/>
      <c r="MQ924" s="196"/>
      <c r="MR924" s="196"/>
      <c r="MS924" s="196"/>
      <c r="MT924" s="196"/>
      <c r="MU924" s="196"/>
      <c r="MV924" s="196"/>
      <c r="MW924" s="196"/>
      <c r="MX924" s="196"/>
      <c r="MY924" s="196"/>
      <c r="MZ924" s="196"/>
      <c r="NA924" s="196"/>
      <c r="NB924" s="196"/>
      <c r="NC924" s="196"/>
      <c r="ND924" s="196"/>
      <c r="NE924" s="196"/>
      <c r="NF924" s="196"/>
      <c r="NG924" s="196"/>
      <c r="NH924" s="196"/>
      <c r="NI924" s="196"/>
      <c r="NJ924" s="196"/>
      <c r="NK924" s="196"/>
      <c r="NL924" s="196"/>
      <c r="NM924" s="196"/>
      <c r="NN924" s="196"/>
      <c r="NO924" s="196"/>
      <c r="NP924" s="196"/>
      <c r="NQ924" s="196"/>
      <c r="NR924" s="196"/>
      <c r="NS924" s="196"/>
      <c r="NT924" s="196"/>
      <c r="NU924" s="196"/>
      <c r="NV924" s="196"/>
      <c r="NW924" s="196"/>
      <c r="NX924" s="196"/>
      <c r="NY924" s="196"/>
      <c r="NZ924" s="196"/>
      <c r="OA924" s="196"/>
      <c r="OB924" s="196"/>
      <c r="OC924" s="196"/>
      <c r="OD924" s="196"/>
      <c r="OE924" s="196"/>
      <c r="OF924" s="196"/>
      <c r="OG924" s="196"/>
      <c r="OH924" s="196"/>
      <c r="OI924" s="196"/>
      <c r="OJ924" s="196"/>
      <c r="OK924" s="196"/>
      <c r="OL924" s="196"/>
      <c r="AFC924" s="196"/>
      <c r="AFD924" s="196"/>
      <c r="AFE924" s="196"/>
      <c r="AFF924" s="196"/>
      <c r="AFG924" s="196"/>
      <c r="AFH924" s="196"/>
      <c r="AFI924" s="196"/>
      <c r="AFJ924" s="196"/>
      <c r="AFK924" s="196"/>
      <c r="AFL924" s="196"/>
      <c r="AFM924" s="196"/>
      <c r="AFN924" s="196"/>
      <c r="AFO924" s="196"/>
      <c r="AFP924" s="196"/>
      <c r="AFQ924" s="196"/>
      <c r="AFR924" s="196"/>
      <c r="AFS924" s="196"/>
      <c r="AFT924" s="196"/>
      <c r="AFU924" s="196"/>
      <c r="AFV924" s="196"/>
      <c r="AFW924" s="196"/>
      <c r="AFX924" s="196"/>
      <c r="AFY924" s="196"/>
      <c r="AFZ924" s="196"/>
      <c r="AGA924" s="196"/>
      <c r="AGB924" s="196"/>
      <c r="AGC924" s="196"/>
      <c r="AGD924" s="196"/>
      <c r="AGE924" s="196"/>
      <c r="AGF924" s="196"/>
      <c r="AGG924" s="196"/>
      <c r="AGH924" s="196"/>
      <c r="AGI924" s="196"/>
      <c r="AGJ924" s="196"/>
      <c r="AGK924" s="196"/>
      <c r="AGL924" s="196"/>
      <c r="AGM924" s="196"/>
      <c r="AGN924" s="196"/>
      <c r="AGO924" s="196"/>
      <c r="AGP924" s="196"/>
    </row>
    <row r="925" spans="1:874" ht="15.75" customHeight="1" x14ac:dyDescent="0.25">
      <c r="A925" s="196"/>
      <c r="B925" s="196"/>
      <c r="C925" s="196"/>
      <c r="D925" s="196"/>
      <c r="E925" s="196"/>
      <c r="F925" s="196"/>
      <c r="G925" s="196"/>
      <c r="H925" s="196"/>
      <c r="I925" s="196"/>
      <c r="J925" s="196"/>
      <c r="K925" s="196"/>
      <c r="L925" s="206"/>
      <c r="M925" s="196"/>
      <c r="N925" s="196"/>
      <c r="O925" s="196"/>
      <c r="P925" s="196"/>
      <c r="Q925" s="196"/>
      <c r="R925" s="196"/>
      <c r="S925" s="196"/>
      <c r="T925" s="196"/>
      <c r="U925" s="196"/>
      <c r="V925" s="196"/>
      <c r="W925" s="196"/>
      <c r="X925" s="196"/>
      <c r="Y925" s="196"/>
      <c r="Z925" s="196"/>
      <c r="AA925" s="196"/>
      <c r="AB925" s="196"/>
      <c r="AC925" s="196"/>
      <c r="AD925" s="196"/>
      <c r="AE925" s="196"/>
      <c r="AF925" s="196"/>
      <c r="AG925" s="196"/>
      <c r="AH925" s="196"/>
      <c r="AI925" s="196"/>
      <c r="AJ925" s="196"/>
      <c r="AK925" s="196"/>
      <c r="AL925" s="196"/>
      <c r="AM925" s="196"/>
      <c r="AN925" s="196"/>
      <c r="AO925" s="196"/>
      <c r="AP925" s="196"/>
      <c r="AQ925" s="196"/>
      <c r="AR925" s="196"/>
      <c r="AS925" s="196"/>
      <c r="AT925" s="196"/>
      <c r="AU925" s="196"/>
      <c r="AV925" s="196"/>
      <c r="AW925" s="196"/>
      <c r="AX925" s="196"/>
      <c r="AY925" s="196"/>
      <c r="AZ925" s="196"/>
      <c r="BA925" s="196"/>
      <c r="BB925" s="196"/>
      <c r="BC925" s="196"/>
      <c r="BD925" s="196"/>
      <c r="BE925" s="196"/>
      <c r="BF925" s="196"/>
      <c r="BG925" s="196"/>
      <c r="BH925" s="196"/>
      <c r="BI925" s="196"/>
      <c r="BJ925" s="196"/>
      <c r="BK925" s="196"/>
      <c r="BL925" s="196"/>
      <c r="BM925" s="196"/>
      <c r="BN925" s="196"/>
      <c r="BO925" s="196"/>
      <c r="BP925" s="196"/>
      <c r="BQ925" s="196"/>
      <c r="BR925" s="196"/>
      <c r="BS925" s="196"/>
      <c r="BT925" s="196"/>
      <c r="BU925" s="196"/>
      <c r="BV925" s="196"/>
      <c r="BW925" s="196"/>
      <c r="BX925" s="196"/>
      <c r="BY925" s="196"/>
      <c r="BZ925" s="196"/>
      <c r="CA925" s="196"/>
      <c r="CB925" s="196"/>
      <c r="CC925" s="196"/>
      <c r="CD925" s="196"/>
      <c r="CE925" s="196"/>
      <c r="CF925" s="196"/>
      <c r="CG925" s="196"/>
      <c r="CH925" s="196"/>
      <c r="CI925" s="196"/>
      <c r="CJ925" s="196"/>
      <c r="CK925" s="196"/>
      <c r="CL925" s="196"/>
      <c r="CM925" s="196"/>
      <c r="CN925" s="196"/>
      <c r="CO925" s="196"/>
      <c r="CP925" s="196"/>
      <c r="CQ925" s="196"/>
      <c r="CR925" s="196"/>
      <c r="CS925" s="196"/>
      <c r="CT925" s="196"/>
      <c r="CU925" s="196"/>
      <c r="CV925" s="196"/>
      <c r="CW925" s="196"/>
      <c r="CX925" s="196"/>
      <c r="CY925" s="196"/>
      <c r="CZ925" s="196"/>
      <c r="DA925" s="196"/>
      <c r="DB925" s="196"/>
      <c r="DC925" s="196"/>
      <c r="DD925" s="196"/>
      <c r="DE925" s="196"/>
      <c r="DF925" s="196"/>
      <c r="DG925" s="196"/>
      <c r="DH925" s="196"/>
      <c r="DI925" s="196"/>
      <c r="DJ925" s="196"/>
      <c r="DK925" s="196"/>
      <c r="DL925" s="196"/>
      <c r="DM925" s="196"/>
      <c r="DN925" s="196"/>
      <c r="DO925" s="196"/>
      <c r="DP925" s="196"/>
      <c r="DQ925" s="196"/>
      <c r="DR925" s="196"/>
      <c r="DS925" s="196"/>
      <c r="DT925" s="196"/>
      <c r="DU925" s="196"/>
      <c r="DV925" s="196"/>
      <c r="DW925" s="196"/>
      <c r="DX925" s="196"/>
      <c r="DY925" s="196"/>
      <c r="DZ925" s="196"/>
      <c r="EA925" s="196"/>
      <c r="EB925" s="196"/>
      <c r="EC925" s="196"/>
      <c r="ED925" s="196"/>
      <c r="EE925" s="196"/>
      <c r="EF925" s="196"/>
      <c r="EG925" s="196"/>
      <c r="EH925" s="196"/>
      <c r="EI925" s="196"/>
      <c r="EJ925" s="196"/>
      <c r="EK925" s="196"/>
      <c r="EL925" s="196"/>
      <c r="EM925" s="196"/>
      <c r="EN925" s="196"/>
      <c r="EO925" s="196"/>
      <c r="EP925" s="196"/>
      <c r="EQ925" s="196"/>
      <c r="ER925" s="196"/>
      <c r="ES925" s="196"/>
      <c r="ET925" s="196"/>
      <c r="EU925" s="196"/>
      <c r="EV925" s="196"/>
      <c r="EW925" s="196"/>
      <c r="EX925" s="196"/>
      <c r="EY925" s="196"/>
      <c r="EZ925" s="196"/>
      <c r="FA925" s="196"/>
      <c r="FB925" s="196"/>
      <c r="FC925" s="196"/>
      <c r="FD925" s="196"/>
      <c r="FE925" s="196"/>
      <c r="FF925" s="196"/>
      <c r="FG925" s="196"/>
      <c r="FH925" s="196"/>
      <c r="FI925" s="196"/>
      <c r="FJ925" s="196"/>
      <c r="FK925" s="196"/>
      <c r="FL925" s="196"/>
      <c r="FM925" s="196"/>
      <c r="FN925" s="196"/>
      <c r="FO925" s="196"/>
      <c r="FP925" s="196"/>
      <c r="FQ925" s="196"/>
      <c r="FR925" s="196"/>
      <c r="FS925" s="196"/>
      <c r="FT925" s="196"/>
      <c r="FU925" s="196"/>
      <c r="FV925" s="196"/>
      <c r="FW925" s="196"/>
      <c r="FX925" s="196"/>
      <c r="FY925" s="196"/>
      <c r="FZ925" s="196"/>
      <c r="GA925" s="196"/>
      <c r="GB925" s="196"/>
      <c r="GC925" s="196"/>
      <c r="GD925" s="196"/>
      <c r="GE925" s="196"/>
      <c r="GF925" s="196"/>
      <c r="GG925" s="196"/>
      <c r="GH925" s="196"/>
      <c r="GI925" s="196"/>
      <c r="GJ925" s="196"/>
      <c r="GK925" s="196"/>
      <c r="GL925" s="196"/>
      <c r="GM925" s="196"/>
      <c r="GN925" s="196"/>
      <c r="GO925" s="196"/>
      <c r="GP925" s="196"/>
      <c r="GQ925" s="196"/>
      <c r="GR925" s="196"/>
      <c r="GS925" s="196"/>
      <c r="GT925" s="196"/>
      <c r="GU925" s="196"/>
      <c r="GV925" s="196"/>
      <c r="GW925" s="196"/>
      <c r="GX925" s="196"/>
      <c r="GY925" s="196"/>
      <c r="GZ925" s="196"/>
      <c r="HA925" s="196"/>
      <c r="HB925" s="196"/>
      <c r="HC925" s="196"/>
      <c r="HD925" s="196"/>
      <c r="HE925" s="196"/>
      <c r="HF925" s="196"/>
      <c r="HG925" s="196"/>
      <c r="HH925" s="196"/>
      <c r="HI925" s="196"/>
      <c r="HJ925" s="196"/>
      <c r="HK925" s="196"/>
      <c r="HL925" s="196"/>
      <c r="HM925" s="196"/>
      <c r="HN925" s="196"/>
      <c r="HO925" s="196"/>
      <c r="HP925" s="196"/>
      <c r="HQ925" s="196"/>
      <c r="HR925" s="196"/>
      <c r="HS925" s="196"/>
      <c r="HT925" s="196"/>
      <c r="HU925" s="196"/>
      <c r="HV925" s="196"/>
      <c r="HW925" s="196"/>
      <c r="HX925" s="196"/>
      <c r="HY925" s="196"/>
      <c r="HZ925" s="196"/>
      <c r="IA925" s="196"/>
      <c r="IB925" s="196"/>
      <c r="IC925" s="196"/>
      <c r="ID925" s="196"/>
      <c r="IE925" s="196"/>
      <c r="IF925" s="196"/>
      <c r="IG925" s="196"/>
      <c r="IH925" s="196"/>
      <c r="II925" s="196"/>
      <c r="IJ925" s="196"/>
      <c r="IK925" s="196"/>
      <c r="IL925" s="196"/>
      <c r="IM925" s="196"/>
      <c r="IN925" s="196"/>
      <c r="IO925" s="196"/>
      <c r="IP925" s="196"/>
      <c r="IQ925" s="196"/>
      <c r="IR925" s="196"/>
      <c r="IS925" s="196"/>
      <c r="IT925" s="196"/>
      <c r="IU925" s="196"/>
      <c r="IV925" s="196"/>
      <c r="IW925" s="196"/>
      <c r="IX925" s="196"/>
      <c r="IY925" s="196"/>
      <c r="IZ925" s="196"/>
      <c r="JA925" s="196"/>
      <c r="JB925" s="196"/>
      <c r="JC925" s="196"/>
      <c r="JD925" s="196"/>
      <c r="JE925" s="196"/>
      <c r="JF925" s="196"/>
      <c r="JG925" s="196"/>
      <c r="JH925" s="196"/>
      <c r="JI925" s="196"/>
      <c r="JJ925" s="196"/>
      <c r="JK925" s="196"/>
      <c r="JL925" s="196"/>
      <c r="JM925" s="196"/>
      <c r="JN925" s="196"/>
      <c r="JO925" s="196"/>
      <c r="JP925" s="196"/>
      <c r="JQ925" s="196"/>
      <c r="JR925" s="196"/>
      <c r="JS925" s="196"/>
      <c r="JT925" s="196"/>
      <c r="JU925" s="196"/>
      <c r="JV925" s="196"/>
      <c r="JW925" s="196"/>
      <c r="JX925" s="196"/>
      <c r="JY925" s="196"/>
      <c r="JZ925" s="196"/>
      <c r="KA925" s="196"/>
      <c r="KB925" s="196"/>
      <c r="KC925" s="196"/>
      <c r="KD925" s="196"/>
      <c r="KE925" s="196"/>
      <c r="KF925" s="196"/>
      <c r="KG925" s="196"/>
      <c r="KH925" s="196"/>
      <c r="KI925" s="196"/>
      <c r="KJ925" s="196"/>
      <c r="KK925" s="196"/>
      <c r="KL925" s="196"/>
      <c r="KM925" s="196"/>
      <c r="KN925" s="196"/>
      <c r="KO925" s="196"/>
      <c r="KP925" s="196"/>
      <c r="KQ925" s="196"/>
      <c r="KR925" s="196"/>
      <c r="KS925" s="196"/>
      <c r="KT925" s="196"/>
      <c r="KU925" s="196"/>
      <c r="KV925" s="196"/>
      <c r="KW925" s="196"/>
      <c r="KX925" s="196"/>
      <c r="KY925" s="196"/>
      <c r="KZ925" s="196"/>
      <c r="LA925" s="196"/>
      <c r="LB925" s="196"/>
      <c r="LC925" s="196"/>
      <c r="LD925" s="196"/>
      <c r="LE925" s="196"/>
      <c r="LF925" s="196"/>
      <c r="LG925" s="196"/>
      <c r="LH925" s="196"/>
      <c r="LI925" s="196"/>
      <c r="LJ925" s="196"/>
      <c r="LK925" s="196"/>
      <c r="LL925" s="196"/>
      <c r="LM925" s="196"/>
      <c r="LN925" s="196"/>
      <c r="LO925" s="196"/>
      <c r="LP925" s="196"/>
      <c r="LQ925" s="196"/>
      <c r="LR925" s="196"/>
      <c r="LS925" s="196"/>
      <c r="LT925" s="196"/>
      <c r="LU925" s="196"/>
      <c r="LV925" s="196"/>
      <c r="LW925" s="196"/>
      <c r="LX925" s="196"/>
      <c r="LY925" s="196"/>
      <c r="LZ925" s="196"/>
      <c r="MA925" s="196"/>
      <c r="MB925" s="196"/>
      <c r="MC925" s="196"/>
      <c r="MD925" s="196"/>
      <c r="ME925" s="196"/>
      <c r="MF925" s="196"/>
      <c r="MG925" s="196"/>
      <c r="MH925" s="196"/>
      <c r="MI925" s="196"/>
      <c r="MJ925" s="196"/>
      <c r="MK925" s="196"/>
      <c r="ML925" s="196"/>
      <c r="MM925" s="196"/>
      <c r="MN925" s="196"/>
      <c r="MO925" s="196"/>
      <c r="MP925" s="196"/>
      <c r="MQ925" s="196"/>
      <c r="MR925" s="196"/>
      <c r="MS925" s="196"/>
      <c r="MT925" s="196"/>
      <c r="MU925" s="196"/>
      <c r="MV925" s="196"/>
      <c r="MW925" s="196"/>
      <c r="MX925" s="196"/>
      <c r="MY925" s="196"/>
      <c r="MZ925" s="196"/>
      <c r="NA925" s="196"/>
      <c r="NB925" s="196"/>
      <c r="NC925" s="196"/>
      <c r="ND925" s="196"/>
      <c r="NE925" s="196"/>
      <c r="NF925" s="196"/>
      <c r="NG925" s="196"/>
      <c r="NH925" s="196"/>
      <c r="NI925" s="196"/>
      <c r="NJ925" s="196"/>
      <c r="NK925" s="196"/>
      <c r="NL925" s="196"/>
      <c r="NM925" s="196"/>
      <c r="NN925" s="196"/>
      <c r="NO925" s="196"/>
      <c r="NP925" s="196"/>
      <c r="NQ925" s="196"/>
      <c r="NR925" s="196"/>
      <c r="NS925" s="196"/>
      <c r="NT925" s="196"/>
      <c r="NU925" s="196"/>
      <c r="NV925" s="196"/>
      <c r="NW925" s="196"/>
      <c r="NX925" s="196"/>
      <c r="NY925" s="196"/>
      <c r="NZ925" s="196"/>
      <c r="OA925" s="196"/>
      <c r="OB925" s="196"/>
      <c r="OC925" s="196"/>
      <c r="OD925" s="196"/>
      <c r="OE925" s="196"/>
      <c r="OF925" s="196"/>
      <c r="OG925" s="196"/>
      <c r="OH925" s="196"/>
      <c r="OI925" s="196"/>
      <c r="OJ925" s="196"/>
      <c r="OK925" s="196"/>
      <c r="OL925" s="196"/>
      <c r="AFC925" s="196"/>
      <c r="AFD925" s="196"/>
      <c r="AFE925" s="196"/>
      <c r="AFF925" s="196"/>
      <c r="AFG925" s="196"/>
      <c r="AFH925" s="196"/>
      <c r="AFI925" s="196"/>
      <c r="AFJ925" s="196"/>
      <c r="AFK925" s="196"/>
      <c r="AFL925" s="196"/>
      <c r="AFM925" s="196"/>
      <c r="AFN925" s="196"/>
      <c r="AFO925" s="196"/>
      <c r="AFP925" s="196"/>
      <c r="AFQ925" s="196"/>
      <c r="AFR925" s="196"/>
      <c r="AFS925" s="196"/>
      <c r="AFT925" s="196"/>
      <c r="AFU925" s="196"/>
      <c r="AFV925" s="196"/>
      <c r="AFW925" s="196"/>
      <c r="AFX925" s="196"/>
      <c r="AFY925" s="196"/>
      <c r="AFZ925" s="196"/>
      <c r="AGA925" s="196"/>
      <c r="AGB925" s="196"/>
      <c r="AGC925" s="196"/>
      <c r="AGD925" s="196"/>
      <c r="AGE925" s="196"/>
      <c r="AGF925" s="196"/>
      <c r="AGG925" s="196"/>
      <c r="AGH925" s="196"/>
      <c r="AGI925" s="196"/>
      <c r="AGJ925" s="196"/>
      <c r="AGK925" s="196"/>
      <c r="AGL925" s="196"/>
      <c r="AGM925" s="196"/>
      <c r="AGN925" s="196"/>
      <c r="AGO925" s="196"/>
      <c r="AGP925" s="196"/>
    </row>
    <row r="926" spans="1:874" ht="15.75" customHeight="1" x14ac:dyDescent="0.25">
      <c r="A926" s="196"/>
      <c r="B926" s="196"/>
      <c r="C926" s="196"/>
      <c r="D926" s="196"/>
      <c r="E926" s="196"/>
      <c r="F926" s="196"/>
      <c r="G926" s="196"/>
      <c r="H926" s="196"/>
      <c r="I926" s="196"/>
      <c r="J926" s="196"/>
      <c r="K926" s="196"/>
      <c r="L926" s="206"/>
      <c r="M926" s="196"/>
      <c r="N926" s="196"/>
      <c r="O926" s="196"/>
      <c r="P926" s="196"/>
      <c r="Q926" s="196"/>
      <c r="R926" s="196"/>
      <c r="S926" s="196"/>
      <c r="T926" s="196"/>
      <c r="U926" s="196"/>
      <c r="V926" s="196"/>
      <c r="W926" s="196"/>
      <c r="X926" s="196"/>
      <c r="Y926" s="196"/>
      <c r="Z926" s="196"/>
      <c r="AA926" s="196"/>
      <c r="AB926" s="196"/>
      <c r="AC926" s="196"/>
      <c r="AD926" s="196"/>
      <c r="AE926" s="196"/>
      <c r="AF926" s="196"/>
      <c r="AG926" s="196"/>
      <c r="AH926" s="196"/>
      <c r="AI926" s="196"/>
      <c r="AJ926" s="196"/>
      <c r="AK926" s="196"/>
      <c r="AL926" s="196"/>
      <c r="AM926" s="196"/>
      <c r="AN926" s="196"/>
      <c r="AO926" s="196"/>
      <c r="AP926" s="196"/>
      <c r="AQ926" s="196"/>
      <c r="AR926" s="196"/>
      <c r="AS926" s="196"/>
      <c r="AT926" s="196"/>
      <c r="AU926" s="196"/>
      <c r="AV926" s="196"/>
      <c r="AW926" s="196"/>
      <c r="AX926" s="196"/>
      <c r="AY926" s="196"/>
      <c r="AZ926" s="196"/>
      <c r="BA926" s="196"/>
      <c r="BB926" s="196"/>
      <c r="BC926" s="196"/>
      <c r="BD926" s="196"/>
      <c r="BE926" s="196"/>
      <c r="BF926" s="196"/>
      <c r="BG926" s="196"/>
      <c r="BH926" s="196"/>
      <c r="BI926" s="196"/>
      <c r="BJ926" s="196"/>
      <c r="BK926" s="196"/>
      <c r="BL926" s="196"/>
      <c r="BM926" s="196"/>
      <c r="BN926" s="196"/>
      <c r="BO926" s="196"/>
      <c r="BP926" s="196"/>
      <c r="BQ926" s="196"/>
      <c r="BR926" s="196"/>
      <c r="BS926" s="196"/>
      <c r="BT926" s="196"/>
      <c r="BU926" s="196"/>
      <c r="BV926" s="196"/>
      <c r="BW926" s="196"/>
      <c r="BX926" s="196"/>
      <c r="BY926" s="196"/>
      <c r="BZ926" s="196"/>
      <c r="CA926" s="196"/>
      <c r="CB926" s="196"/>
      <c r="CC926" s="196"/>
      <c r="CD926" s="196"/>
      <c r="CE926" s="196"/>
      <c r="CF926" s="196"/>
      <c r="CG926" s="196"/>
      <c r="CH926" s="196"/>
      <c r="CI926" s="196"/>
      <c r="CJ926" s="196"/>
      <c r="CK926" s="196"/>
      <c r="CL926" s="196"/>
      <c r="CM926" s="196"/>
      <c r="CN926" s="196"/>
      <c r="CO926" s="196"/>
      <c r="CP926" s="196"/>
      <c r="CQ926" s="196"/>
      <c r="CR926" s="196"/>
      <c r="CS926" s="196"/>
      <c r="CT926" s="196"/>
      <c r="CU926" s="196"/>
      <c r="CV926" s="196"/>
      <c r="CW926" s="196"/>
      <c r="CX926" s="196"/>
      <c r="CY926" s="196"/>
      <c r="CZ926" s="196"/>
      <c r="DA926" s="196"/>
      <c r="DB926" s="196"/>
      <c r="DC926" s="196"/>
      <c r="DD926" s="196"/>
      <c r="DE926" s="196"/>
      <c r="DF926" s="196"/>
      <c r="DG926" s="196"/>
      <c r="DH926" s="196"/>
      <c r="DI926" s="196"/>
      <c r="DJ926" s="196"/>
      <c r="DK926" s="196"/>
      <c r="DL926" s="196"/>
      <c r="DM926" s="196"/>
      <c r="DN926" s="196"/>
      <c r="DO926" s="196"/>
      <c r="DP926" s="196"/>
      <c r="DQ926" s="196"/>
      <c r="DR926" s="196"/>
      <c r="DS926" s="196"/>
      <c r="DT926" s="196"/>
      <c r="DU926" s="196"/>
      <c r="DV926" s="196"/>
      <c r="DW926" s="196"/>
      <c r="DX926" s="196"/>
      <c r="DY926" s="196"/>
      <c r="DZ926" s="196"/>
      <c r="EA926" s="196"/>
      <c r="EB926" s="196"/>
      <c r="EC926" s="196"/>
      <c r="ED926" s="196"/>
      <c r="EE926" s="196"/>
      <c r="EF926" s="196"/>
      <c r="EG926" s="196"/>
      <c r="EH926" s="196"/>
      <c r="EI926" s="196"/>
      <c r="EJ926" s="196"/>
      <c r="EK926" s="196"/>
      <c r="EL926" s="196"/>
      <c r="EM926" s="196"/>
      <c r="EN926" s="196"/>
      <c r="EO926" s="196"/>
      <c r="EP926" s="196"/>
      <c r="EQ926" s="196"/>
      <c r="ER926" s="196"/>
      <c r="ES926" s="196"/>
      <c r="ET926" s="196"/>
      <c r="EU926" s="196"/>
      <c r="EV926" s="196"/>
      <c r="EW926" s="196"/>
      <c r="EX926" s="196"/>
      <c r="EY926" s="196"/>
      <c r="EZ926" s="196"/>
      <c r="FA926" s="196"/>
      <c r="FB926" s="196"/>
      <c r="FC926" s="196"/>
      <c r="FD926" s="196"/>
      <c r="FE926" s="196"/>
      <c r="FF926" s="196"/>
      <c r="FG926" s="196"/>
      <c r="FH926" s="196"/>
      <c r="FI926" s="196"/>
      <c r="FJ926" s="196"/>
      <c r="FK926" s="196"/>
      <c r="FL926" s="196"/>
      <c r="FM926" s="196"/>
      <c r="FN926" s="196"/>
      <c r="FO926" s="196"/>
      <c r="FP926" s="196"/>
      <c r="FQ926" s="196"/>
      <c r="FR926" s="196"/>
      <c r="FS926" s="196"/>
      <c r="FT926" s="196"/>
      <c r="FU926" s="196"/>
      <c r="FV926" s="196"/>
      <c r="FW926" s="196"/>
      <c r="FX926" s="196"/>
      <c r="FY926" s="196"/>
      <c r="FZ926" s="196"/>
      <c r="GA926" s="196"/>
      <c r="GB926" s="196"/>
      <c r="GC926" s="196"/>
      <c r="GD926" s="196"/>
      <c r="GE926" s="196"/>
      <c r="GF926" s="196"/>
      <c r="GG926" s="196"/>
      <c r="GH926" s="196"/>
      <c r="GI926" s="196"/>
      <c r="GJ926" s="196"/>
      <c r="GK926" s="196"/>
      <c r="GL926" s="196"/>
      <c r="GM926" s="196"/>
      <c r="GN926" s="196"/>
      <c r="GO926" s="196"/>
      <c r="GP926" s="196"/>
      <c r="GQ926" s="196"/>
      <c r="GR926" s="196"/>
      <c r="GS926" s="196"/>
      <c r="GT926" s="196"/>
      <c r="GU926" s="196"/>
      <c r="GV926" s="196"/>
      <c r="GW926" s="196"/>
      <c r="GX926" s="196"/>
      <c r="GY926" s="196"/>
      <c r="GZ926" s="196"/>
      <c r="HA926" s="196"/>
      <c r="HB926" s="196"/>
      <c r="HC926" s="196"/>
      <c r="HD926" s="196"/>
      <c r="HE926" s="196"/>
      <c r="HF926" s="196"/>
      <c r="HG926" s="196"/>
      <c r="HH926" s="196"/>
      <c r="HI926" s="196"/>
      <c r="HJ926" s="196"/>
      <c r="HK926" s="196"/>
      <c r="HL926" s="196"/>
      <c r="HM926" s="196"/>
      <c r="HN926" s="196"/>
      <c r="HO926" s="196"/>
      <c r="HP926" s="196"/>
      <c r="HQ926" s="196"/>
      <c r="HR926" s="196"/>
      <c r="HS926" s="196"/>
      <c r="HT926" s="196"/>
      <c r="HU926" s="196"/>
      <c r="HV926" s="196"/>
      <c r="HW926" s="196"/>
      <c r="HX926" s="196"/>
      <c r="HY926" s="196"/>
      <c r="HZ926" s="196"/>
      <c r="IA926" s="196"/>
      <c r="IB926" s="196"/>
      <c r="IC926" s="196"/>
      <c r="ID926" s="196"/>
      <c r="IE926" s="196"/>
      <c r="IF926" s="196"/>
      <c r="IG926" s="196"/>
      <c r="IH926" s="196"/>
      <c r="II926" s="196"/>
      <c r="IJ926" s="196"/>
      <c r="IK926" s="196"/>
      <c r="IL926" s="196"/>
      <c r="IM926" s="196"/>
      <c r="IN926" s="196"/>
      <c r="IO926" s="196"/>
      <c r="IP926" s="196"/>
      <c r="IQ926" s="196"/>
      <c r="IR926" s="196"/>
      <c r="IS926" s="196"/>
      <c r="IT926" s="196"/>
      <c r="IU926" s="196"/>
      <c r="IV926" s="196"/>
      <c r="IW926" s="196"/>
      <c r="IX926" s="196"/>
      <c r="IY926" s="196"/>
      <c r="IZ926" s="196"/>
      <c r="JA926" s="196"/>
      <c r="JB926" s="196"/>
      <c r="JC926" s="196"/>
      <c r="JD926" s="196"/>
      <c r="JE926" s="196"/>
      <c r="JF926" s="196"/>
      <c r="JG926" s="196"/>
      <c r="JH926" s="196"/>
      <c r="JI926" s="196"/>
      <c r="JJ926" s="196"/>
      <c r="JK926" s="196"/>
      <c r="JL926" s="196"/>
      <c r="JM926" s="196"/>
      <c r="JN926" s="196"/>
      <c r="JO926" s="196"/>
      <c r="JP926" s="196"/>
      <c r="JQ926" s="196"/>
      <c r="JR926" s="196"/>
      <c r="JS926" s="196"/>
      <c r="JT926" s="196"/>
      <c r="JU926" s="196"/>
      <c r="JV926" s="196"/>
      <c r="JW926" s="196"/>
      <c r="JX926" s="196"/>
      <c r="JY926" s="196"/>
      <c r="JZ926" s="196"/>
      <c r="KA926" s="196"/>
      <c r="KB926" s="196"/>
      <c r="KC926" s="196"/>
      <c r="KD926" s="196"/>
      <c r="KE926" s="196"/>
      <c r="KF926" s="196"/>
      <c r="KG926" s="196"/>
      <c r="KH926" s="196"/>
      <c r="KI926" s="196"/>
      <c r="KJ926" s="196"/>
      <c r="KK926" s="196"/>
      <c r="KL926" s="196"/>
      <c r="KM926" s="196"/>
      <c r="KN926" s="196"/>
      <c r="KO926" s="196"/>
      <c r="KP926" s="196"/>
      <c r="KQ926" s="196"/>
      <c r="KR926" s="196"/>
      <c r="KS926" s="196"/>
      <c r="KT926" s="196"/>
      <c r="KU926" s="196"/>
      <c r="KV926" s="196"/>
      <c r="KW926" s="196"/>
      <c r="KX926" s="196"/>
      <c r="KY926" s="196"/>
      <c r="KZ926" s="196"/>
      <c r="LA926" s="196"/>
      <c r="LB926" s="196"/>
      <c r="LC926" s="196"/>
      <c r="LD926" s="196"/>
      <c r="LE926" s="196"/>
      <c r="LF926" s="196"/>
      <c r="LG926" s="196"/>
      <c r="LH926" s="196"/>
      <c r="LI926" s="196"/>
      <c r="LJ926" s="196"/>
      <c r="LK926" s="196"/>
      <c r="LL926" s="196"/>
      <c r="LM926" s="196"/>
      <c r="LN926" s="196"/>
      <c r="LO926" s="196"/>
      <c r="LP926" s="196"/>
      <c r="LQ926" s="196"/>
      <c r="LR926" s="196"/>
      <c r="LS926" s="196"/>
      <c r="LT926" s="196"/>
      <c r="LU926" s="196"/>
      <c r="LV926" s="196"/>
      <c r="LW926" s="196"/>
      <c r="LX926" s="196"/>
      <c r="LY926" s="196"/>
      <c r="LZ926" s="196"/>
      <c r="MA926" s="196"/>
      <c r="MB926" s="196"/>
      <c r="MC926" s="196"/>
      <c r="MD926" s="196"/>
      <c r="ME926" s="196"/>
      <c r="MF926" s="196"/>
      <c r="MG926" s="196"/>
      <c r="MH926" s="196"/>
      <c r="MI926" s="196"/>
      <c r="MJ926" s="196"/>
      <c r="MK926" s="196"/>
      <c r="ML926" s="196"/>
      <c r="MM926" s="196"/>
      <c r="MN926" s="196"/>
      <c r="MO926" s="196"/>
      <c r="MP926" s="196"/>
      <c r="MQ926" s="196"/>
      <c r="MR926" s="196"/>
      <c r="MS926" s="196"/>
      <c r="MT926" s="196"/>
      <c r="MU926" s="196"/>
      <c r="MV926" s="196"/>
      <c r="MW926" s="196"/>
      <c r="MX926" s="196"/>
      <c r="MY926" s="196"/>
      <c r="MZ926" s="196"/>
      <c r="NA926" s="196"/>
      <c r="NB926" s="196"/>
      <c r="NC926" s="196"/>
      <c r="ND926" s="196"/>
      <c r="NE926" s="196"/>
      <c r="NF926" s="196"/>
      <c r="NG926" s="196"/>
      <c r="NH926" s="196"/>
      <c r="NI926" s="196"/>
      <c r="NJ926" s="196"/>
      <c r="NK926" s="196"/>
      <c r="NL926" s="196"/>
      <c r="NM926" s="196"/>
      <c r="NN926" s="196"/>
      <c r="NO926" s="196"/>
      <c r="NP926" s="196"/>
      <c r="NQ926" s="196"/>
      <c r="NR926" s="196"/>
      <c r="NS926" s="196"/>
      <c r="NT926" s="196"/>
      <c r="NU926" s="196"/>
      <c r="NV926" s="196"/>
      <c r="NW926" s="196"/>
      <c r="NX926" s="196"/>
      <c r="NY926" s="196"/>
      <c r="NZ926" s="196"/>
      <c r="OA926" s="196"/>
      <c r="OB926" s="196"/>
      <c r="OC926" s="196"/>
      <c r="OD926" s="196"/>
      <c r="OE926" s="196"/>
      <c r="OF926" s="196"/>
      <c r="OG926" s="196"/>
      <c r="OH926" s="196"/>
      <c r="OI926" s="196"/>
      <c r="OJ926" s="196"/>
      <c r="OK926" s="196"/>
      <c r="OL926" s="196"/>
      <c r="AFC926" s="196"/>
      <c r="AFD926" s="196"/>
      <c r="AFE926" s="196"/>
      <c r="AFF926" s="196"/>
      <c r="AFG926" s="196"/>
      <c r="AFH926" s="196"/>
      <c r="AFI926" s="196"/>
      <c r="AFJ926" s="196"/>
      <c r="AFK926" s="196"/>
      <c r="AFL926" s="196"/>
      <c r="AFM926" s="196"/>
      <c r="AFN926" s="196"/>
      <c r="AFO926" s="196"/>
      <c r="AFP926" s="196"/>
      <c r="AFQ926" s="196"/>
      <c r="AFR926" s="196"/>
      <c r="AFS926" s="196"/>
      <c r="AFT926" s="196"/>
      <c r="AFU926" s="196"/>
      <c r="AFV926" s="196"/>
      <c r="AFW926" s="196"/>
      <c r="AFX926" s="196"/>
      <c r="AFY926" s="196"/>
      <c r="AFZ926" s="196"/>
      <c r="AGA926" s="196"/>
      <c r="AGB926" s="196"/>
      <c r="AGC926" s="196"/>
      <c r="AGD926" s="196"/>
      <c r="AGE926" s="196"/>
      <c r="AGF926" s="196"/>
      <c r="AGG926" s="196"/>
      <c r="AGH926" s="196"/>
      <c r="AGI926" s="196"/>
      <c r="AGJ926" s="196"/>
      <c r="AGK926" s="196"/>
      <c r="AGL926" s="196"/>
      <c r="AGM926" s="196"/>
      <c r="AGN926" s="196"/>
      <c r="AGO926" s="196"/>
      <c r="AGP926" s="196"/>
    </row>
    <row r="927" spans="1:874" ht="15.75" customHeight="1" x14ac:dyDescent="0.25">
      <c r="A927" s="196"/>
      <c r="B927" s="196"/>
      <c r="C927" s="196"/>
      <c r="D927" s="196"/>
      <c r="E927" s="196"/>
      <c r="F927" s="196"/>
      <c r="G927" s="196"/>
      <c r="H927" s="196"/>
      <c r="I927" s="196"/>
      <c r="J927" s="196"/>
      <c r="K927" s="196"/>
      <c r="L927" s="206"/>
      <c r="M927" s="196"/>
      <c r="N927" s="196"/>
      <c r="O927" s="196"/>
      <c r="P927" s="196"/>
      <c r="Q927" s="196"/>
      <c r="R927" s="196"/>
      <c r="S927" s="196"/>
      <c r="T927" s="196"/>
      <c r="U927" s="196"/>
      <c r="V927" s="196"/>
      <c r="W927" s="196"/>
      <c r="X927" s="196"/>
      <c r="Y927" s="196"/>
      <c r="Z927" s="196"/>
      <c r="AA927" s="196"/>
      <c r="AB927" s="196"/>
      <c r="AC927" s="196"/>
      <c r="AD927" s="196"/>
      <c r="AE927" s="196"/>
      <c r="AF927" s="196"/>
      <c r="AG927" s="196"/>
      <c r="AH927" s="196"/>
      <c r="AI927" s="196"/>
      <c r="AJ927" s="196"/>
      <c r="AK927" s="196"/>
      <c r="AL927" s="196"/>
      <c r="AM927" s="196"/>
      <c r="AN927" s="196"/>
      <c r="AO927" s="196"/>
      <c r="AP927" s="196"/>
      <c r="AQ927" s="196"/>
      <c r="AR927" s="196"/>
      <c r="AS927" s="196"/>
      <c r="AT927" s="196"/>
      <c r="AU927" s="196"/>
      <c r="AV927" s="196"/>
      <c r="AW927" s="196"/>
      <c r="AX927" s="196"/>
      <c r="AY927" s="196"/>
      <c r="AZ927" s="196"/>
      <c r="BA927" s="196"/>
      <c r="BB927" s="196"/>
      <c r="BC927" s="196"/>
      <c r="BD927" s="196"/>
      <c r="BE927" s="196"/>
      <c r="BF927" s="196"/>
      <c r="BG927" s="196"/>
      <c r="BH927" s="196"/>
      <c r="BI927" s="196"/>
      <c r="BJ927" s="196"/>
      <c r="BK927" s="196"/>
      <c r="BL927" s="196"/>
      <c r="BM927" s="196"/>
      <c r="BN927" s="196"/>
      <c r="BO927" s="196"/>
      <c r="BP927" s="196"/>
      <c r="BQ927" s="196"/>
      <c r="BR927" s="196"/>
      <c r="BS927" s="196"/>
      <c r="BT927" s="196"/>
      <c r="BU927" s="196"/>
      <c r="BV927" s="196"/>
      <c r="BW927" s="196"/>
      <c r="BX927" s="196"/>
      <c r="BY927" s="196"/>
      <c r="BZ927" s="196"/>
      <c r="CA927" s="196"/>
      <c r="CB927" s="196"/>
      <c r="CC927" s="196"/>
      <c r="CD927" s="196"/>
      <c r="CE927" s="196"/>
      <c r="CF927" s="196"/>
      <c r="CG927" s="196"/>
      <c r="CH927" s="196"/>
      <c r="CI927" s="196"/>
      <c r="CJ927" s="196"/>
      <c r="CK927" s="196"/>
      <c r="CL927" s="196"/>
      <c r="CM927" s="196"/>
      <c r="CN927" s="196"/>
      <c r="CO927" s="196"/>
      <c r="CP927" s="196"/>
      <c r="CQ927" s="196"/>
      <c r="CR927" s="196"/>
      <c r="CS927" s="196"/>
      <c r="CT927" s="196"/>
      <c r="CU927" s="196"/>
      <c r="CV927" s="196"/>
      <c r="CW927" s="196"/>
      <c r="CX927" s="196"/>
      <c r="CY927" s="196"/>
      <c r="CZ927" s="196"/>
      <c r="DA927" s="196"/>
      <c r="DB927" s="196"/>
      <c r="DC927" s="196"/>
      <c r="DD927" s="196"/>
      <c r="DE927" s="196"/>
      <c r="DF927" s="196"/>
      <c r="DG927" s="196"/>
      <c r="DH927" s="196"/>
      <c r="DI927" s="196"/>
      <c r="DJ927" s="196"/>
      <c r="DK927" s="196"/>
      <c r="DL927" s="196"/>
      <c r="DM927" s="196"/>
      <c r="DN927" s="196"/>
      <c r="DO927" s="196"/>
      <c r="DP927" s="196"/>
      <c r="DQ927" s="196"/>
      <c r="DR927" s="196"/>
      <c r="DS927" s="196"/>
      <c r="DT927" s="196"/>
      <c r="DU927" s="196"/>
      <c r="DV927" s="196"/>
      <c r="DW927" s="196"/>
      <c r="DX927" s="196"/>
      <c r="DY927" s="196"/>
      <c r="DZ927" s="196"/>
      <c r="EA927" s="196"/>
      <c r="EB927" s="196"/>
      <c r="EC927" s="196"/>
      <c r="ED927" s="196"/>
      <c r="EE927" s="196"/>
      <c r="EF927" s="196"/>
      <c r="EG927" s="196"/>
      <c r="EH927" s="196"/>
      <c r="EI927" s="196"/>
      <c r="EJ927" s="196"/>
      <c r="EK927" s="196"/>
      <c r="EL927" s="196"/>
      <c r="EM927" s="196"/>
      <c r="EN927" s="196"/>
      <c r="EO927" s="196"/>
      <c r="EP927" s="196"/>
      <c r="EQ927" s="196"/>
      <c r="ER927" s="196"/>
      <c r="ES927" s="196"/>
      <c r="ET927" s="196"/>
      <c r="EU927" s="196"/>
      <c r="EV927" s="196"/>
      <c r="EW927" s="196"/>
      <c r="EX927" s="196"/>
      <c r="EY927" s="196"/>
      <c r="EZ927" s="196"/>
      <c r="FA927" s="196"/>
      <c r="FB927" s="196"/>
      <c r="FC927" s="196"/>
      <c r="FD927" s="196"/>
      <c r="FE927" s="196"/>
      <c r="FF927" s="196"/>
      <c r="FG927" s="196"/>
      <c r="FH927" s="196"/>
      <c r="FI927" s="196"/>
      <c r="FJ927" s="196"/>
      <c r="FK927" s="196"/>
      <c r="FL927" s="196"/>
      <c r="FM927" s="196"/>
      <c r="FN927" s="196"/>
      <c r="FO927" s="196"/>
      <c r="FP927" s="196"/>
      <c r="FQ927" s="196"/>
      <c r="FR927" s="196"/>
      <c r="FS927" s="196"/>
      <c r="FT927" s="196"/>
      <c r="FU927" s="196"/>
      <c r="FV927" s="196"/>
      <c r="FW927" s="196"/>
      <c r="FX927" s="196"/>
      <c r="FY927" s="196"/>
      <c r="FZ927" s="196"/>
      <c r="GA927" s="196"/>
      <c r="GB927" s="196"/>
      <c r="GC927" s="196"/>
      <c r="GD927" s="196"/>
      <c r="GE927" s="196"/>
      <c r="GF927" s="196"/>
      <c r="GG927" s="196"/>
      <c r="GH927" s="196"/>
      <c r="GI927" s="196"/>
      <c r="GJ927" s="196"/>
      <c r="GK927" s="196"/>
      <c r="GL927" s="196"/>
      <c r="GM927" s="196"/>
      <c r="GN927" s="196"/>
      <c r="GO927" s="196"/>
      <c r="GP927" s="196"/>
      <c r="GQ927" s="196"/>
      <c r="GR927" s="196"/>
      <c r="GS927" s="196"/>
      <c r="GT927" s="196"/>
      <c r="GU927" s="196"/>
      <c r="GV927" s="196"/>
      <c r="GW927" s="196"/>
      <c r="GX927" s="196"/>
      <c r="GY927" s="196"/>
      <c r="GZ927" s="196"/>
      <c r="HA927" s="196"/>
      <c r="HB927" s="196"/>
      <c r="HC927" s="196"/>
      <c r="HD927" s="196"/>
      <c r="HE927" s="196"/>
      <c r="HF927" s="196"/>
      <c r="HG927" s="196"/>
      <c r="HH927" s="196"/>
      <c r="HI927" s="196"/>
      <c r="HJ927" s="196"/>
      <c r="HK927" s="196"/>
      <c r="HL927" s="196"/>
      <c r="HM927" s="196"/>
      <c r="HN927" s="196"/>
      <c r="HO927" s="196"/>
      <c r="HP927" s="196"/>
      <c r="HQ927" s="196"/>
      <c r="HR927" s="196"/>
      <c r="HS927" s="196"/>
      <c r="HT927" s="196"/>
      <c r="HU927" s="196"/>
      <c r="HV927" s="196"/>
      <c r="HW927" s="196"/>
      <c r="HX927" s="196"/>
      <c r="HY927" s="196"/>
      <c r="HZ927" s="196"/>
      <c r="IA927" s="196"/>
      <c r="IB927" s="196"/>
      <c r="IC927" s="196"/>
      <c r="ID927" s="196"/>
      <c r="IE927" s="196"/>
      <c r="IF927" s="196"/>
      <c r="IG927" s="196"/>
      <c r="IH927" s="196"/>
      <c r="II927" s="196"/>
      <c r="IJ927" s="196"/>
      <c r="IK927" s="196"/>
      <c r="IL927" s="196"/>
      <c r="IM927" s="196"/>
      <c r="IN927" s="196"/>
      <c r="IO927" s="196"/>
      <c r="IP927" s="196"/>
      <c r="IQ927" s="196"/>
      <c r="IR927" s="196"/>
      <c r="IS927" s="196"/>
      <c r="IT927" s="196"/>
      <c r="IU927" s="196"/>
      <c r="IV927" s="196"/>
      <c r="IW927" s="196"/>
      <c r="IX927" s="196"/>
      <c r="IY927" s="196"/>
      <c r="IZ927" s="196"/>
      <c r="JA927" s="196"/>
      <c r="JB927" s="196"/>
      <c r="JC927" s="196"/>
      <c r="JD927" s="196"/>
      <c r="JE927" s="196"/>
      <c r="JF927" s="196"/>
      <c r="JG927" s="196"/>
      <c r="JH927" s="196"/>
      <c r="JI927" s="196"/>
      <c r="JJ927" s="196"/>
      <c r="JK927" s="196"/>
      <c r="JL927" s="196"/>
      <c r="JM927" s="196"/>
      <c r="JN927" s="196"/>
      <c r="JO927" s="196"/>
      <c r="JP927" s="196"/>
      <c r="JQ927" s="196"/>
      <c r="JR927" s="196"/>
      <c r="JS927" s="196"/>
      <c r="JT927" s="196"/>
      <c r="JU927" s="196"/>
      <c r="JV927" s="196"/>
      <c r="JW927" s="196"/>
      <c r="JX927" s="196"/>
      <c r="JY927" s="196"/>
      <c r="JZ927" s="196"/>
      <c r="KA927" s="196"/>
      <c r="KB927" s="196"/>
      <c r="KC927" s="196"/>
      <c r="KD927" s="196"/>
      <c r="KE927" s="196"/>
      <c r="KF927" s="196"/>
      <c r="KG927" s="196"/>
      <c r="KH927" s="196"/>
      <c r="KI927" s="196"/>
      <c r="KJ927" s="196"/>
      <c r="KK927" s="196"/>
      <c r="KL927" s="196"/>
      <c r="KM927" s="196"/>
      <c r="KN927" s="196"/>
      <c r="KO927" s="196"/>
      <c r="KP927" s="196"/>
      <c r="KQ927" s="196"/>
      <c r="KR927" s="196"/>
      <c r="KS927" s="196"/>
      <c r="KT927" s="196"/>
      <c r="KU927" s="196"/>
      <c r="KV927" s="196"/>
      <c r="KW927" s="196"/>
      <c r="KX927" s="196"/>
      <c r="KY927" s="196"/>
      <c r="KZ927" s="196"/>
      <c r="LA927" s="196"/>
      <c r="LB927" s="196"/>
      <c r="LC927" s="196"/>
      <c r="LD927" s="196"/>
      <c r="LE927" s="196"/>
      <c r="LF927" s="196"/>
      <c r="LG927" s="196"/>
      <c r="LH927" s="196"/>
      <c r="LI927" s="196"/>
      <c r="LJ927" s="196"/>
      <c r="LK927" s="196"/>
      <c r="LL927" s="196"/>
      <c r="LM927" s="196"/>
      <c r="LN927" s="196"/>
      <c r="LO927" s="196"/>
      <c r="LP927" s="196"/>
      <c r="LQ927" s="196"/>
      <c r="LR927" s="196"/>
      <c r="LS927" s="196"/>
      <c r="LT927" s="196"/>
      <c r="LU927" s="196"/>
      <c r="LV927" s="196"/>
      <c r="LW927" s="196"/>
      <c r="LX927" s="196"/>
      <c r="LY927" s="196"/>
      <c r="LZ927" s="196"/>
      <c r="MA927" s="196"/>
      <c r="MB927" s="196"/>
      <c r="MC927" s="196"/>
      <c r="MD927" s="196"/>
      <c r="ME927" s="196"/>
      <c r="MF927" s="196"/>
      <c r="MG927" s="196"/>
      <c r="MH927" s="196"/>
      <c r="MI927" s="196"/>
      <c r="MJ927" s="196"/>
      <c r="MK927" s="196"/>
      <c r="ML927" s="196"/>
      <c r="MM927" s="196"/>
      <c r="MN927" s="196"/>
      <c r="MO927" s="196"/>
      <c r="MP927" s="196"/>
      <c r="MQ927" s="196"/>
      <c r="MR927" s="196"/>
      <c r="MS927" s="196"/>
      <c r="MT927" s="196"/>
      <c r="MU927" s="196"/>
      <c r="MV927" s="196"/>
      <c r="MW927" s="196"/>
      <c r="MX927" s="196"/>
      <c r="MY927" s="196"/>
      <c r="MZ927" s="196"/>
      <c r="NA927" s="196"/>
      <c r="NB927" s="196"/>
      <c r="NC927" s="196"/>
      <c r="ND927" s="196"/>
      <c r="NE927" s="196"/>
      <c r="NF927" s="196"/>
      <c r="NG927" s="196"/>
      <c r="NH927" s="196"/>
      <c r="NI927" s="196"/>
      <c r="NJ927" s="196"/>
      <c r="NK927" s="196"/>
      <c r="NL927" s="196"/>
      <c r="NM927" s="196"/>
      <c r="NN927" s="196"/>
      <c r="NO927" s="196"/>
      <c r="NP927" s="196"/>
      <c r="NQ927" s="196"/>
      <c r="NR927" s="196"/>
      <c r="NS927" s="196"/>
      <c r="NT927" s="196"/>
      <c r="NU927" s="196"/>
      <c r="NV927" s="196"/>
      <c r="NW927" s="196"/>
      <c r="NX927" s="196"/>
      <c r="NY927" s="196"/>
      <c r="NZ927" s="196"/>
      <c r="OA927" s="196"/>
      <c r="OB927" s="196"/>
      <c r="OC927" s="196"/>
      <c r="OD927" s="196"/>
      <c r="OE927" s="196"/>
      <c r="OF927" s="196"/>
      <c r="OG927" s="196"/>
      <c r="OH927" s="196"/>
      <c r="OI927" s="196"/>
      <c r="OJ927" s="196"/>
      <c r="OK927" s="196"/>
      <c r="OL927" s="196"/>
      <c r="AFC927" s="196"/>
      <c r="AFD927" s="196"/>
      <c r="AFE927" s="196"/>
      <c r="AFF927" s="196"/>
      <c r="AFG927" s="196"/>
      <c r="AFH927" s="196"/>
      <c r="AFI927" s="196"/>
      <c r="AFJ927" s="196"/>
      <c r="AFK927" s="196"/>
      <c r="AFL927" s="196"/>
      <c r="AFM927" s="196"/>
      <c r="AFN927" s="196"/>
      <c r="AFO927" s="196"/>
      <c r="AFP927" s="196"/>
      <c r="AFQ927" s="196"/>
      <c r="AFR927" s="196"/>
      <c r="AFS927" s="196"/>
      <c r="AFT927" s="196"/>
      <c r="AFU927" s="196"/>
      <c r="AFV927" s="196"/>
      <c r="AFW927" s="196"/>
      <c r="AFX927" s="196"/>
      <c r="AFY927" s="196"/>
      <c r="AFZ927" s="196"/>
      <c r="AGA927" s="196"/>
      <c r="AGB927" s="196"/>
      <c r="AGC927" s="196"/>
      <c r="AGD927" s="196"/>
      <c r="AGE927" s="196"/>
      <c r="AGF927" s="196"/>
      <c r="AGG927" s="196"/>
      <c r="AGH927" s="196"/>
      <c r="AGI927" s="196"/>
      <c r="AGJ927" s="196"/>
      <c r="AGK927" s="196"/>
      <c r="AGL927" s="196"/>
      <c r="AGM927" s="196"/>
      <c r="AGN927" s="196"/>
      <c r="AGO927" s="196"/>
      <c r="AGP927" s="196"/>
    </row>
    <row r="928" spans="1:874" ht="15.75" customHeight="1" x14ac:dyDescent="0.25">
      <c r="A928" s="196"/>
      <c r="B928" s="196"/>
      <c r="C928" s="196"/>
      <c r="D928" s="196"/>
      <c r="E928" s="196"/>
      <c r="F928" s="196"/>
      <c r="G928" s="196"/>
      <c r="H928" s="196"/>
      <c r="I928" s="196"/>
      <c r="J928" s="196"/>
      <c r="K928" s="196"/>
      <c r="L928" s="206"/>
      <c r="M928" s="196"/>
      <c r="N928" s="196"/>
      <c r="O928" s="196"/>
      <c r="P928" s="196"/>
      <c r="Q928" s="196"/>
      <c r="R928" s="196"/>
      <c r="S928" s="196"/>
      <c r="T928" s="196"/>
      <c r="U928" s="196"/>
      <c r="V928" s="196"/>
      <c r="W928" s="196"/>
      <c r="X928" s="196"/>
      <c r="Y928" s="196"/>
      <c r="Z928" s="196"/>
      <c r="AA928" s="196"/>
      <c r="AB928" s="196"/>
      <c r="AC928" s="196"/>
      <c r="AD928" s="196"/>
      <c r="AE928" s="196"/>
      <c r="AF928" s="196"/>
      <c r="AG928" s="196"/>
      <c r="AH928" s="196"/>
      <c r="AI928" s="196"/>
      <c r="AJ928" s="196"/>
      <c r="AK928" s="196"/>
      <c r="AL928" s="196"/>
      <c r="AM928" s="196"/>
      <c r="AN928" s="196"/>
      <c r="AO928" s="196"/>
      <c r="AP928" s="196"/>
      <c r="AQ928" s="196"/>
      <c r="AR928" s="196"/>
      <c r="AS928" s="196"/>
      <c r="AT928" s="196"/>
      <c r="AU928" s="196"/>
      <c r="AV928" s="196"/>
      <c r="AW928" s="196"/>
      <c r="AX928" s="196"/>
      <c r="AY928" s="196"/>
      <c r="AZ928" s="196"/>
      <c r="BA928" s="196"/>
      <c r="BB928" s="196"/>
      <c r="BC928" s="196"/>
      <c r="BD928" s="196"/>
      <c r="BE928" s="196"/>
      <c r="BF928" s="196"/>
      <c r="BG928" s="196"/>
      <c r="BH928" s="196"/>
      <c r="BI928" s="196"/>
      <c r="BJ928" s="196"/>
      <c r="BK928" s="196"/>
      <c r="BL928" s="196"/>
      <c r="BM928" s="196"/>
      <c r="BN928" s="196"/>
      <c r="BO928" s="196"/>
      <c r="BP928" s="196"/>
      <c r="BQ928" s="196"/>
      <c r="BR928" s="196"/>
      <c r="BS928" s="196"/>
      <c r="BT928" s="196"/>
      <c r="BU928" s="196"/>
      <c r="BV928" s="196"/>
      <c r="BW928" s="196"/>
      <c r="BX928" s="196"/>
      <c r="BY928" s="196"/>
      <c r="BZ928" s="196"/>
      <c r="CA928" s="196"/>
      <c r="CB928" s="196"/>
      <c r="CC928" s="196"/>
      <c r="CD928" s="196"/>
      <c r="CE928" s="196"/>
      <c r="CF928" s="196"/>
      <c r="CG928" s="196"/>
      <c r="CH928" s="196"/>
      <c r="CI928" s="196"/>
      <c r="CJ928" s="196"/>
      <c r="CK928" s="196"/>
      <c r="CL928" s="196"/>
      <c r="CM928" s="196"/>
      <c r="CN928" s="196"/>
      <c r="CO928" s="196"/>
      <c r="CP928" s="196"/>
      <c r="CQ928" s="196"/>
      <c r="CR928" s="196"/>
      <c r="CS928" s="196"/>
      <c r="CT928" s="196"/>
      <c r="CU928" s="196"/>
      <c r="CV928" s="196"/>
      <c r="CW928" s="196"/>
      <c r="CX928" s="196"/>
      <c r="CY928" s="196"/>
      <c r="CZ928" s="196"/>
      <c r="DA928" s="196"/>
      <c r="DB928" s="196"/>
      <c r="DC928" s="196"/>
      <c r="DD928" s="196"/>
      <c r="DE928" s="196"/>
      <c r="DF928" s="196"/>
      <c r="DG928" s="196"/>
      <c r="DH928" s="196"/>
      <c r="DI928" s="196"/>
      <c r="DJ928" s="196"/>
      <c r="DK928" s="196"/>
      <c r="DL928" s="196"/>
      <c r="DM928" s="196"/>
      <c r="DN928" s="196"/>
      <c r="DO928" s="196"/>
      <c r="DP928" s="196"/>
      <c r="DQ928" s="196"/>
      <c r="DR928" s="196"/>
      <c r="DS928" s="196"/>
      <c r="DT928" s="196"/>
      <c r="DU928" s="196"/>
      <c r="DV928" s="196"/>
      <c r="DW928" s="196"/>
      <c r="DX928" s="196"/>
      <c r="DY928" s="196"/>
      <c r="DZ928" s="196"/>
      <c r="EA928" s="196"/>
      <c r="EB928" s="196"/>
      <c r="EC928" s="196"/>
      <c r="ED928" s="196"/>
      <c r="EE928" s="196"/>
      <c r="EF928" s="196"/>
      <c r="EG928" s="196"/>
      <c r="EH928" s="196"/>
      <c r="EI928" s="196"/>
      <c r="EJ928" s="196"/>
      <c r="EK928" s="196"/>
      <c r="EL928" s="196"/>
      <c r="EM928" s="196"/>
      <c r="EN928" s="196"/>
      <c r="EO928" s="196"/>
      <c r="EP928" s="196"/>
      <c r="EQ928" s="196"/>
      <c r="ER928" s="196"/>
      <c r="ES928" s="196"/>
      <c r="ET928" s="196"/>
      <c r="EU928" s="196"/>
      <c r="EV928" s="196"/>
      <c r="EW928" s="196"/>
      <c r="EX928" s="196"/>
      <c r="EY928" s="196"/>
      <c r="EZ928" s="196"/>
      <c r="FA928" s="196"/>
      <c r="FB928" s="196"/>
      <c r="FC928" s="196"/>
      <c r="FD928" s="196"/>
      <c r="FE928" s="196"/>
      <c r="FF928" s="196"/>
      <c r="FG928" s="196"/>
      <c r="FH928" s="196"/>
      <c r="FI928" s="196"/>
      <c r="FJ928" s="196"/>
      <c r="FK928" s="196"/>
      <c r="FL928" s="196"/>
      <c r="FM928" s="196"/>
      <c r="FN928" s="196"/>
      <c r="FO928" s="196"/>
      <c r="FP928" s="196"/>
      <c r="FQ928" s="196"/>
      <c r="FR928" s="196"/>
      <c r="FS928" s="196"/>
      <c r="FT928" s="196"/>
      <c r="FU928" s="196"/>
      <c r="FV928" s="196"/>
      <c r="FW928" s="196"/>
      <c r="FX928" s="196"/>
      <c r="FY928" s="196"/>
      <c r="FZ928" s="196"/>
      <c r="GA928" s="196"/>
      <c r="GB928" s="196"/>
      <c r="GC928" s="196"/>
      <c r="GD928" s="196"/>
      <c r="GE928" s="196"/>
      <c r="GF928" s="196"/>
      <c r="GG928" s="196"/>
      <c r="GH928" s="196"/>
      <c r="GI928" s="196"/>
      <c r="GJ928" s="196"/>
      <c r="GK928" s="196"/>
      <c r="GL928" s="196"/>
      <c r="GM928" s="196"/>
      <c r="GN928" s="196"/>
      <c r="GO928" s="196"/>
      <c r="GP928" s="196"/>
      <c r="GQ928" s="196"/>
      <c r="GR928" s="196"/>
      <c r="GS928" s="196"/>
      <c r="GT928" s="196"/>
      <c r="GU928" s="196"/>
      <c r="GV928" s="196"/>
      <c r="GW928" s="196"/>
      <c r="GX928" s="196"/>
      <c r="GY928" s="196"/>
      <c r="GZ928" s="196"/>
      <c r="HA928" s="196"/>
      <c r="HB928" s="196"/>
      <c r="HC928" s="196"/>
      <c r="HD928" s="196"/>
      <c r="HE928" s="196"/>
      <c r="HF928" s="196"/>
      <c r="HG928" s="196"/>
      <c r="HH928" s="196"/>
      <c r="HI928" s="196"/>
      <c r="HJ928" s="196"/>
      <c r="HK928" s="196"/>
      <c r="HL928" s="196"/>
      <c r="HM928" s="196"/>
      <c r="HN928" s="196"/>
      <c r="HO928" s="196"/>
      <c r="HP928" s="196"/>
      <c r="HQ928" s="196"/>
      <c r="HR928" s="196"/>
      <c r="HS928" s="196"/>
      <c r="HT928" s="196"/>
      <c r="HU928" s="196"/>
      <c r="HV928" s="196"/>
      <c r="HW928" s="196"/>
      <c r="HX928" s="196"/>
      <c r="HY928" s="196"/>
      <c r="HZ928" s="196"/>
      <c r="IA928" s="196"/>
      <c r="IB928" s="196"/>
      <c r="IC928" s="196"/>
      <c r="ID928" s="196"/>
      <c r="IE928" s="196"/>
      <c r="IF928" s="196"/>
      <c r="IG928" s="196"/>
      <c r="IH928" s="196"/>
      <c r="II928" s="196"/>
      <c r="IJ928" s="196"/>
      <c r="IK928" s="196"/>
      <c r="IL928" s="196"/>
      <c r="IM928" s="196"/>
      <c r="IN928" s="196"/>
      <c r="IO928" s="196"/>
      <c r="IP928" s="196"/>
      <c r="IQ928" s="196"/>
      <c r="IR928" s="196"/>
      <c r="IS928" s="196"/>
      <c r="IT928" s="196"/>
      <c r="IU928" s="196"/>
      <c r="IV928" s="196"/>
      <c r="IW928" s="196"/>
      <c r="IX928" s="196"/>
      <c r="IY928" s="196"/>
      <c r="IZ928" s="196"/>
      <c r="JA928" s="196"/>
      <c r="JB928" s="196"/>
      <c r="JC928" s="196"/>
      <c r="JD928" s="196"/>
      <c r="JE928" s="196"/>
      <c r="JF928" s="196"/>
      <c r="JG928" s="196"/>
      <c r="JH928" s="196"/>
      <c r="JI928" s="196"/>
      <c r="JJ928" s="196"/>
      <c r="JK928" s="196"/>
      <c r="JL928" s="196"/>
      <c r="JM928" s="196"/>
      <c r="JN928" s="196"/>
      <c r="JO928" s="196"/>
      <c r="JP928" s="196"/>
      <c r="JQ928" s="196"/>
      <c r="JR928" s="196"/>
      <c r="JS928" s="196"/>
      <c r="JT928" s="196"/>
      <c r="JU928" s="196"/>
      <c r="JV928" s="196"/>
      <c r="JW928" s="196"/>
      <c r="JX928" s="196"/>
      <c r="JY928" s="196"/>
      <c r="JZ928" s="196"/>
      <c r="KA928" s="196"/>
      <c r="KB928" s="196"/>
      <c r="KC928" s="196"/>
      <c r="KD928" s="196"/>
      <c r="KE928" s="196"/>
      <c r="KF928" s="196"/>
      <c r="KG928" s="196"/>
      <c r="KH928" s="196"/>
      <c r="KI928" s="196"/>
      <c r="KJ928" s="196"/>
      <c r="KK928" s="196"/>
      <c r="KL928" s="196"/>
      <c r="KM928" s="196"/>
      <c r="KN928" s="196"/>
      <c r="KO928" s="196"/>
      <c r="KP928" s="196"/>
      <c r="KQ928" s="196"/>
      <c r="KR928" s="196"/>
      <c r="KS928" s="196"/>
      <c r="KT928" s="196"/>
      <c r="KU928" s="196"/>
      <c r="KV928" s="196"/>
      <c r="KW928" s="196"/>
      <c r="KX928" s="196"/>
      <c r="KY928" s="196"/>
      <c r="KZ928" s="196"/>
      <c r="LA928" s="196"/>
      <c r="LB928" s="196"/>
      <c r="LC928" s="196"/>
      <c r="LD928" s="196"/>
      <c r="LE928" s="196"/>
      <c r="LF928" s="196"/>
      <c r="LG928" s="196"/>
      <c r="LH928" s="196"/>
      <c r="LI928" s="196"/>
      <c r="LJ928" s="196"/>
      <c r="LK928" s="196"/>
      <c r="LL928" s="196"/>
      <c r="LM928" s="196"/>
      <c r="LN928" s="196"/>
      <c r="LO928" s="196"/>
      <c r="LP928" s="196"/>
      <c r="LQ928" s="196"/>
      <c r="LR928" s="196"/>
      <c r="LS928" s="196"/>
      <c r="LT928" s="196"/>
      <c r="LU928" s="196"/>
      <c r="LV928" s="196"/>
      <c r="LW928" s="196"/>
      <c r="LX928" s="196"/>
      <c r="LY928" s="196"/>
      <c r="LZ928" s="196"/>
      <c r="MA928" s="196"/>
      <c r="MB928" s="196"/>
      <c r="MC928" s="196"/>
      <c r="MD928" s="196"/>
      <c r="ME928" s="196"/>
      <c r="MF928" s="196"/>
      <c r="MG928" s="196"/>
      <c r="MH928" s="196"/>
      <c r="MI928" s="196"/>
      <c r="MJ928" s="196"/>
      <c r="MK928" s="196"/>
      <c r="ML928" s="196"/>
      <c r="MM928" s="196"/>
      <c r="MN928" s="196"/>
      <c r="MO928" s="196"/>
      <c r="MP928" s="196"/>
      <c r="MQ928" s="196"/>
      <c r="MR928" s="196"/>
      <c r="MS928" s="196"/>
      <c r="MT928" s="196"/>
      <c r="MU928" s="196"/>
      <c r="MV928" s="196"/>
      <c r="MW928" s="196"/>
      <c r="MX928" s="196"/>
      <c r="MY928" s="196"/>
      <c r="MZ928" s="196"/>
      <c r="NA928" s="196"/>
      <c r="NB928" s="196"/>
      <c r="NC928" s="196"/>
      <c r="ND928" s="196"/>
      <c r="NE928" s="196"/>
      <c r="NF928" s="196"/>
      <c r="NG928" s="196"/>
      <c r="NH928" s="196"/>
      <c r="NI928" s="196"/>
      <c r="NJ928" s="196"/>
      <c r="NK928" s="196"/>
      <c r="NL928" s="196"/>
      <c r="NM928" s="196"/>
      <c r="NN928" s="196"/>
      <c r="NO928" s="196"/>
      <c r="NP928" s="196"/>
      <c r="NQ928" s="196"/>
      <c r="NR928" s="196"/>
      <c r="NS928" s="196"/>
      <c r="NT928" s="196"/>
      <c r="NU928" s="196"/>
      <c r="NV928" s="196"/>
      <c r="NW928" s="196"/>
      <c r="NX928" s="196"/>
      <c r="NY928" s="196"/>
      <c r="NZ928" s="196"/>
      <c r="OA928" s="196"/>
      <c r="OB928" s="196"/>
      <c r="OC928" s="196"/>
      <c r="OD928" s="196"/>
      <c r="OE928" s="196"/>
      <c r="OF928" s="196"/>
      <c r="OG928" s="196"/>
      <c r="OH928" s="196"/>
      <c r="OI928" s="196"/>
      <c r="OJ928" s="196"/>
      <c r="OK928" s="196"/>
      <c r="OL928" s="196"/>
      <c r="AFC928" s="196"/>
      <c r="AFD928" s="196"/>
      <c r="AFE928" s="196"/>
      <c r="AFF928" s="196"/>
      <c r="AFG928" s="196"/>
      <c r="AFH928" s="196"/>
      <c r="AFI928" s="196"/>
      <c r="AFJ928" s="196"/>
      <c r="AFK928" s="196"/>
      <c r="AFL928" s="196"/>
      <c r="AFM928" s="196"/>
      <c r="AFN928" s="196"/>
      <c r="AFO928" s="196"/>
      <c r="AFP928" s="196"/>
      <c r="AFQ928" s="196"/>
      <c r="AFR928" s="196"/>
      <c r="AFS928" s="196"/>
      <c r="AFT928" s="196"/>
      <c r="AFU928" s="196"/>
      <c r="AFV928" s="196"/>
      <c r="AFW928" s="196"/>
      <c r="AFX928" s="196"/>
      <c r="AFY928" s="196"/>
      <c r="AFZ928" s="196"/>
      <c r="AGA928" s="196"/>
      <c r="AGB928" s="196"/>
      <c r="AGC928" s="196"/>
      <c r="AGD928" s="196"/>
      <c r="AGE928" s="196"/>
      <c r="AGF928" s="196"/>
      <c r="AGG928" s="196"/>
      <c r="AGH928" s="196"/>
      <c r="AGI928" s="196"/>
      <c r="AGJ928" s="196"/>
      <c r="AGK928" s="196"/>
      <c r="AGL928" s="196"/>
      <c r="AGM928" s="196"/>
      <c r="AGN928" s="196"/>
      <c r="AGO928" s="196"/>
      <c r="AGP928" s="196"/>
    </row>
    <row r="929" spans="1:874" ht="15.75" customHeight="1" x14ac:dyDescent="0.25">
      <c r="A929" s="196"/>
      <c r="B929" s="196"/>
      <c r="C929" s="196"/>
      <c r="D929" s="196"/>
      <c r="E929" s="196"/>
      <c r="F929" s="196"/>
      <c r="G929" s="196"/>
      <c r="H929" s="196"/>
      <c r="I929" s="196"/>
      <c r="J929" s="196"/>
      <c r="K929" s="196"/>
      <c r="L929" s="206"/>
      <c r="M929" s="196"/>
      <c r="N929" s="196"/>
      <c r="O929" s="196"/>
      <c r="P929" s="196"/>
      <c r="Q929" s="196"/>
      <c r="R929" s="196"/>
      <c r="S929" s="196"/>
      <c r="T929" s="196"/>
      <c r="U929" s="196"/>
      <c r="V929" s="196"/>
      <c r="W929" s="196"/>
      <c r="X929" s="196"/>
      <c r="Y929" s="196"/>
      <c r="Z929" s="196"/>
      <c r="AA929" s="196"/>
      <c r="AB929" s="196"/>
      <c r="AC929" s="196"/>
      <c r="AD929" s="196"/>
      <c r="AE929" s="196"/>
      <c r="AF929" s="196"/>
      <c r="AG929" s="196"/>
      <c r="AH929" s="196"/>
      <c r="AI929" s="196"/>
      <c r="AJ929" s="196"/>
      <c r="AK929" s="196"/>
      <c r="AL929" s="196"/>
      <c r="AM929" s="196"/>
      <c r="AN929" s="196"/>
      <c r="AO929" s="196"/>
      <c r="AP929" s="196"/>
      <c r="AQ929" s="196"/>
      <c r="AR929" s="196"/>
      <c r="AS929" s="196"/>
      <c r="AT929" s="196"/>
      <c r="AU929" s="196"/>
      <c r="AV929" s="196"/>
      <c r="AW929" s="196"/>
      <c r="AX929" s="196"/>
      <c r="AY929" s="196"/>
      <c r="AZ929" s="196"/>
      <c r="BA929" s="196"/>
      <c r="BB929" s="196"/>
      <c r="BC929" s="196"/>
      <c r="BD929" s="196"/>
      <c r="BE929" s="196"/>
      <c r="BF929" s="196"/>
      <c r="BG929" s="196"/>
      <c r="BH929" s="196"/>
      <c r="BI929" s="196"/>
      <c r="BJ929" s="196"/>
      <c r="BK929" s="196"/>
      <c r="BL929" s="196"/>
      <c r="BM929" s="196"/>
      <c r="BN929" s="196"/>
      <c r="BO929" s="196"/>
      <c r="BP929" s="196"/>
      <c r="BQ929" s="196"/>
      <c r="BR929" s="196"/>
      <c r="BS929" s="196"/>
      <c r="BT929" s="196"/>
      <c r="BU929" s="196"/>
      <c r="BV929" s="196"/>
      <c r="BW929" s="196"/>
      <c r="BX929" s="196"/>
      <c r="BY929" s="196"/>
      <c r="BZ929" s="196"/>
      <c r="CA929" s="196"/>
      <c r="CB929" s="196"/>
      <c r="CC929" s="196"/>
      <c r="CD929" s="196"/>
      <c r="CE929" s="196"/>
      <c r="CF929" s="196"/>
      <c r="CG929" s="196"/>
      <c r="CH929" s="196"/>
      <c r="CI929" s="196"/>
      <c r="CJ929" s="196"/>
      <c r="CK929" s="196"/>
      <c r="CL929" s="196"/>
      <c r="CM929" s="196"/>
      <c r="CN929" s="196"/>
      <c r="CO929" s="196"/>
      <c r="CP929" s="196"/>
      <c r="CQ929" s="196"/>
      <c r="CR929" s="196"/>
      <c r="CS929" s="196"/>
      <c r="CT929" s="196"/>
      <c r="CU929" s="196"/>
      <c r="CV929" s="196"/>
      <c r="CW929" s="196"/>
      <c r="CX929" s="196"/>
      <c r="CY929" s="196"/>
      <c r="CZ929" s="196"/>
      <c r="DA929" s="196"/>
      <c r="DB929" s="196"/>
      <c r="DC929" s="196"/>
      <c r="DD929" s="196"/>
      <c r="DE929" s="196"/>
      <c r="DF929" s="196"/>
      <c r="DG929" s="196"/>
      <c r="DH929" s="196"/>
      <c r="DI929" s="196"/>
      <c r="DJ929" s="196"/>
      <c r="DK929" s="196"/>
      <c r="DL929" s="196"/>
      <c r="DM929" s="196"/>
      <c r="DN929" s="196"/>
      <c r="DO929" s="196"/>
      <c r="DP929" s="196"/>
      <c r="DQ929" s="196"/>
      <c r="DR929" s="196"/>
      <c r="DS929" s="196"/>
      <c r="DT929" s="196"/>
      <c r="DU929" s="196"/>
      <c r="DV929" s="196"/>
      <c r="DW929" s="196"/>
      <c r="DX929" s="196"/>
      <c r="DY929" s="196"/>
      <c r="DZ929" s="196"/>
      <c r="EA929" s="196"/>
      <c r="EB929" s="196"/>
      <c r="EC929" s="196"/>
      <c r="ED929" s="196"/>
      <c r="EE929" s="196"/>
      <c r="EF929" s="196"/>
      <c r="EG929" s="196"/>
      <c r="EH929" s="196"/>
      <c r="EI929" s="196"/>
      <c r="EJ929" s="196"/>
      <c r="EK929" s="196"/>
      <c r="EL929" s="196"/>
      <c r="EM929" s="196"/>
      <c r="EN929" s="196"/>
      <c r="EO929" s="196"/>
      <c r="EP929" s="196"/>
      <c r="EQ929" s="196"/>
      <c r="ER929" s="196"/>
      <c r="ES929" s="196"/>
      <c r="ET929" s="196"/>
      <c r="EU929" s="196"/>
      <c r="EV929" s="196"/>
      <c r="EW929" s="196"/>
      <c r="EX929" s="196"/>
      <c r="EY929" s="196"/>
      <c r="EZ929" s="196"/>
      <c r="FA929" s="196"/>
      <c r="FB929" s="196"/>
      <c r="FC929" s="196"/>
      <c r="FD929" s="196"/>
      <c r="FE929" s="196"/>
      <c r="FF929" s="196"/>
      <c r="FG929" s="196"/>
      <c r="FH929" s="196"/>
      <c r="FI929" s="196"/>
      <c r="FJ929" s="196"/>
      <c r="FK929" s="196"/>
      <c r="FL929" s="196"/>
      <c r="FM929" s="196"/>
      <c r="FN929" s="196"/>
      <c r="FO929" s="196"/>
      <c r="FP929" s="196"/>
      <c r="FQ929" s="196"/>
      <c r="FR929" s="196"/>
      <c r="FS929" s="196"/>
      <c r="FT929" s="196"/>
      <c r="FU929" s="196"/>
      <c r="FV929" s="196"/>
      <c r="FW929" s="196"/>
      <c r="FX929" s="196"/>
      <c r="FY929" s="196"/>
      <c r="FZ929" s="196"/>
      <c r="GA929" s="196"/>
      <c r="GB929" s="196"/>
      <c r="GC929" s="196"/>
      <c r="GD929" s="196"/>
      <c r="GE929" s="196"/>
      <c r="GF929" s="196"/>
      <c r="GG929" s="196"/>
      <c r="GH929" s="196"/>
      <c r="GI929" s="196"/>
      <c r="GJ929" s="196"/>
      <c r="GK929" s="196"/>
      <c r="GL929" s="196"/>
      <c r="GM929" s="196"/>
      <c r="GN929" s="196"/>
      <c r="GO929" s="196"/>
      <c r="GP929" s="196"/>
      <c r="GQ929" s="196"/>
      <c r="GR929" s="196"/>
      <c r="GS929" s="196"/>
      <c r="GT929" s="196"/>
      <c r="GU929" s="196"/>
      <c r="GV929" s="196"/>
      <c r="GW929" s="196"/>
      <c r="GX929" s="196"/>
      <c r="GY929" s="196"/>
      <c r="GZ929" s="196"/>
      <c r="HA929" s="196"/>
      <c r="HB929" s="196"/>
      <c r="HC929" s="196"/>
      <c r="HD929" s="196"/>
      <c r="HE929" s="196"/>
      <c r="HF929" s="196"/>
      <c r="HG929" s="196"/>
      <c r="HH929" s="196"/>
      <c r="HI929" s="196"/>
      <c r="HJ929" s="196"/>
      <c r="HK929" s="196"/>
      <c r="HL929" s="196"/>
      <c r="HM929" s="196"/>
      <c r="HN929" s="196"/>
      <c r="HO929" s="196"/>
      <c r="HP929" s="196"/>
      <c r="HQ929" s="196"/>
      <c r="HR929" s="196"/>
      <c r="HS929" s="196"/>
      <c r="HT929" s="196"/>
      <c r="HU929" s="196"/>
      <c r="HV929" s="196"/>
      <c r="HW929" s="196"/>
      <c r="HX929" s="196"/>
      <c r="HY929" s="196"/>
      <c r="HZ929" s="196"/>
      <c r="IA929" s="196"/>
      <c r="IB929" s="196"/>
      <c r="IC929" s="196"/>
      <c r="ID929" s="196"/>
      <c r="IE929" s="196"/>
      <c r="IF929" s="196"/>
      <c r="IG929" s="196"/>
      <c r="IH929" s="196"/>
      <c r="II929" s="196"/>
      <c r="IJ929" s="196"/>
      <c r="IK929" s="196"/>
      <c r="IL929" s="196"/>
      <c r="IM929" s="196"/>
      <c r="IN929" s="196"/>
      <c r="IO929" s="196"/>
      <c r="IP929" s="196"/>
      <c r="IQ929" s="196"/>
      <c r="IR929" s="196"/>
      <c r="IS929" s="196"/>
      <c r="IT929" s="196"/>
      <c r="IU929" s="196"/>
      <c r="IV929" s="196"/>
      <c r="IW929" s="196"/>
      <c r="IX929" s="196"/>
      <c r="IY929" s="196"/>
      <c r="IZ929" s="196"/>
      <c r="JA929" s="196"/>
      <c r="JB929" s="196"/>
      <c r="JC929" s="196"/>
      <c r="JD929" s="196"/>
      <c r="JE929" s="196"/>
      <c r="JF929" s="196"/>
      <c r="JG929" s="196"/>
      <c r="JH929" s="196"/>
      <c r="JI929" s="196"/>
      <c r="JJ929" s="196"/>
      <c r="JK929" s="196"/>
      <c r="JL929" s="196"/>
      <c r="JM929" s="196"/>
      <c r="JN929" s="196"/>
      <c r="JO929" s="196"/>
      <c r="JP929" s="196"/>
      <c r="JQ929" s="196"/>
      <c r="JR929" s="196"/>
      <c r="JS929" s="196"/>
      <c r="JT929" s="196"/>
      <c r="JU929" s="196"/>
      <c r="JV929" s="196"/>
      <c r="JW929" s="196"/>
      <c r="JX929" s="196"/>
      <c r="JY929" s="196"/>
      <c r="JZ929" s="196"/>
      <c r="KA929" s="196"/>
      <c r="KB929" s="196"/>
      <c r="KC929" s="196"/>
      <c r="KD929" s="196"/>
      <c r="KE929" s="196"/>
      <c r="KF929" s="196"/>
      <c r="KG929" s="196"/>
      <c r="KH929" s="196"/>
      <c r="KI929" s="196"/>
      <c r="KJ929" s="196"/>
      <c r="KK929" s="196"/>
      <c r="KL929" s="196"/>
      <c r="KM929" s="196"/>
      <c r="KN929" s="196"/>
      <c r="KO929" s="196"/>
      <c r="KP929" s="196"/>
      <c r="KQ929" s="196"/>
      <c r="KR929" s="196"/>
      <c r="KS929" s="196"/>
      <c r="KT929" s="196"/>
      <c r="KU929" s="196"/>
      <c r="KV929" s="196"/>
      <c r="KW929" s="196"/>
      <c r="KX929" s="196"/>
      <c r="KY929" s="196"/>
      <c r="KZ929" s="196"/>
      <c r="LA929" s="196"/>
      <c r="LB929" s="196"/>
      <c r="LC929" s="196"/>
      <c r="LD929" s="196"/>
      <c r="LE929" s="196"/>
      <c r="LF929" s="196"/>
      <c r="LG929" s="196"/>
      <c r="LH929" s="196"/>
      <c r="LI929" s="196"/>
      <c r="LJ929" s="196"/>
      <c r="LK929" s="196"/>
      <c r="LL929" s="196"/>
      <c r="LM929" s="196"/>
      <c r="LN929" s="196"/>
      <c r="LO929" s="196"/>
      <c r="LP929" s="196"/>
      <c r="LQ929" s="196"/>
      <c r="LR929" s="196"/>
      <c r="LS929" s="196"/>
      <c r="LT929" s="196"/>
      <c r="LU929" s="196"/>
      <c r="LV929" s="196"/>
      <c r="LW929" s="196"/>
      <c r="LX929" s="196"/>
      <c r="LY929" s="196"/>
      <c r="LZ929" s="196"/>
      <c r="MA929" s="196"/>
      <c r="MB929" s="196"/>
      <c r="MC929" s="196"/>
      <c r="MD929" s="196"/>
      <c r="ME929" s="196"/>
      <c r="MF929" s="196"/>
      <c r="MG929" s="196"/>
      <c r="MH929" s="196"/>
      <c r="MI929" s="196"/>
      <c r="MJ929" s="196"/>
      <c r="MK929" s="196"/>
      <c r="ML929" s="196"/>
      <c r="MM929" s="196"/>
      <c r="MN929" s="196"/>
      <c r="MO929" s="196"/>
      <c r="MP929" s="196"/>
      <c r="MQ929" s="196"/>
      <c r="MR929" s="196"/>
      <c r="MS929" s="196"/>
      <c r="MT929" s="196"/>
      <c r="MU929" s="196"/>
      <c r="MV929" s="196"/>
      <c r="MW929" s="196"/>
      <c r="MX929" s="196"/>
      <c r="MY929" s="196"/>
      <c r="MZ929" s="196"/>
      <c r="NA929" s="196"/>
      <c r="NB929" s="196"/>
      <c r="NC929" s="196"/>
      <c r="ND929" s="196"/>
      <c r="NE929" s="196"/>
      <c r="NF929" s="196"/>
      <c r="NG929" s="196"/>
      <c r="NH929" s="196"/>
      <c r="NI929" s="196"/>
      <c r="NJ929" s="196"/>
      <c r="NK929" s="196"/>
      <c r="NL929" s="196"/>
      <c r="NM929" s="196"/>
      <c r="NN929" s="196"/>
      <c r="NO929" s="196"/>
      <c r="NP929" s="196"/>
      <c r="NQ929" s="196"/>
      <c r="NR929" s="196"/>
      <c r="NS929" s="196"/>
      <c r="NT929" s="196"/>
      <c r="NU929" s="196"/>
      <c r="NV929" s="196"/>
      <c r="NW929" s="196"/>
      <c r="NX929" s="196"/>
      <c r="NY929" s="196"/>
      <c r="NZ929" s="196"/>
      <c r="OA929" s="196"/>
      <c r="OB929" s="196"/>
      <c r="OC929" s="196"/>
      <c r="OD929" s="196"/>
      <c r="OE929" s="196"/>
      <c r="OF929" s="196"/>
      <c r="OG929" s="196"/>
      <c r="OH929" s="196"/>
      <c r="OI929" s="196"/>
      <c r="OJ929" s="196"/>
      <c r="OK929" s="196"/>
      <c r="OL929" s="196"/>
      <c r="AFC929" s="196"/>
      <c r="AFD929" s="196"/>
      <c r="AFE929" s="196"/>
      <c r="AFF929" s="196"/>
      <c r="AFG929" s="196"/>
      <c r="AFH929" s="196"/>
      <c r="AFI929" s="196"/>
      <c r="AFJ929" s="196"/>
      <c r="AFK929" s="196"/>
      <c r="AFL929" s="196"/>
      <c r="AFM929" s="196"/>
      <c r="AFN929" s="196"/>
      <c r="AFO929" s="196"/>
      <c r="AFP929" s="196"/>
      <c r="AFQ929" s="196"/>
      <c r="AFR929" s="196"/>
      <c r="AFS929" s="196"/>
      <c r="AFT929" s="196"/>
      <c r="AFU929" s="196"/>
      <c r="AFV929" s="196"/>
      <c r="AFW929" s="196"/>
      <c r="AFX929" s="196"/>
      <c r="AFY929" s="196"/>
      <c r="AFZ929" s="196"/>
      <c r="AGA929" s="196"/>
      <c r="AGB929" s="196"/>
      <c r="AGC929" s="196"/>
      <c r="AGD929" s="196"/>
      <c r="AGE929" s="196"/>
      <c r="AGF929" s="196"/>
      <c r="AGG929" s="196"/>
      <c r="AGH929" s="196"/>
      <c r="AGI929" s="196"/>
      <c r="AGJ929" s="196"/>
      <c r="AGK929" s="196"/>
      <c r="AGL929" s="196"/>
      <c r="AGM929" s="196"/>
      <c r="AGN929" s="196"/>
      <c r="AGO929" s="196"/>
      <c r="AGP929" s="196"/>
    </row>
    <row r="930" spans="1:874" ht="15.75" customHeight="1" x14ac:dyDescent="0.25">
      <c r="A930" s="196"/>
      <c r="B930" s="196"/>
      <c r="C930" s="196"/>
      <c r="D930" s="196"/>
      <c r="E930" s="196"/>
      <c r="F930" s="196"/>
      <c r="G930" s="196"/>
      <c r="H930" s="196"/>
      <c r="I930" s="196"/>
      <c r="J930" s="196"/>
      <c r="K930" s="196"/>
      <c r="L930" s="206"/>
      <c r="M930" s="196"/>
      <c r="N930" s="196"/>
      <c r="O930" s="196"/>
      <c r="P930" s="196"/>
      <c r="Q930" s="196"/>
      <c r="R930" s="196"/>
      <c r="S930" s="196"/>
      <c r="T930" s="196"/>
      <c r="U930" s="196"/>
      <c r="V930" s="196"/>
      <c r="W930" s="196"/>
      <c r="X930" s="196"/>
      <c r="Y930" s="196"/>
      <c r="Z930" s="196"/>
      <c r="AA930" s="196"/>
      <c r="AB930" s="196"/>
      <c r="AC930" s="196"/>
      <c r="AD930" s="196"/>
      <c r="AE930" s="196"/>
      <c r="AF930" s="196"/>
      <c r="AG930" s="196"/>
      <c r="AH930" s="196"/>
      <c r="AI930" s="196"/>
      <c r="AJ930" s="196"/>
      <c r="AK930" s="196"/>
      <c r="AL930" s="196"/>
      <c r="AM930" s="196"/>
      <c r="AN930" s="196"/>
      <c r="AO930" s="196"/>
      <c r="AP930" s="196"/>
      <c r="AQ930" s="196"/>
      <c r="AR930" s="196"/>
      <c r="AS930" s="196"/>
      <c r="AT930" s="196"/>
      <c r="AU930" s="196"/>
      <c r="AV930" s="196"/>
      <c r="AW930" s="196"/>
      <c r="AX930" s="196"/>
      <c r="AY930" s="196"/>
      <c r="AZ930" s="196"/>
      <c r="BA930" s="196"/>
      <c r="BB930" s="196"/>
      <c r="BC930" s="196"/>
      <c r="BD930" s="196"/>
      <c r="BE930" s="196"/>
      <c r="BF930" s="196"/>
      <c r="BG930" s="196"/>
      <c r="BH930" s="196"/>
      <c r="BI930" s="196"/>
      <c r="BJ930" s="196"/>
      <c r="BK930" s="196"/>
      <c r="BL930" s="196"/>
      <c r="BM930" s="196"/>
      <c r="BN930" s="196"/>
      <c r="BO930" s="196"/>
      <c r="BP930" s="196"/>
      <c r="BQ930" s="196"/>
      <c r="BR930" s="196"/>
      <c r="BS930" s="196"/>
      <c r="BT930" s="196"/>
      <c r="BU930" s="196"/>
      <c r="BV930" s="196"/>
      <c r="BW930" s="196"/>
      <c r="BX930" s="196"/>
      <c r="BY930" s="196"/>
      <c r="BZ930" s="196"/>
      <c r="CA930" s="196"/>
      <c r="CB930" s="196"/>
      <c r="CC930" s="196"/>
      <c r="CD930" s="196"/>
      <c r="CE930" s="196"/>
      <c r="CF930" s="196"/>
      <c r="CG930" s="196"/>
      <c r="CH930" s="196"/>
      <c r="CI930" s="196"/>
      <c r="CJ930" s="196"/>
      <c r="CK930" s="196"/>
      <c r="CL930" s="196"/>
      <c r="CM930" s="196"/>
      <c r="CN930" s="196"/>
      <c r="CO930" s="196"/>
      <c r="CP930" s="196"/>
      <c r="CQ930" s="196"/>
      <c r="CR930" s="196"/>
      <c r="CS930" s="196"/>
      <c r="CT930" s="196"/>
      <c r="CU930" s="196"/>
      <c r="CV930" s="196"/>
      <c r="CW930" s="196"/>
      <c r="CX930" s="196"/>
      <c r="CY930" s="196"/>
      <c r="CZ930" s="196"/>
      <c r="DA930" s="196"/>
      <c r="DB930" s="196"/>
      <c r="DC930" s="196"/>
      <c r="DD930" s="196"/>
      <c r="DE930" s="196"/>
      <c r="DF930" s="196"/>
      <c r="DG930" s="196"/>
      <c r="DH930" s="196"/>
      <c r="DI930" s="196"/>
      <c r="DJ930" s="196"/>
      <c r="DK930" s="196"/>
      <c r="DL930" s="196"/>
      <c r="DM930" s="196"/>
      <c r="DN930" s="196"/>
      <c r="DO930" s="196"/>
      <c r="DP930" s="196"/>
      <c r="DQ930" s="196"/>
      <c r="DR930" s="196"/>
      <c r="DS930" s="196"/>
      <c r="DT930" s="196"/>
      <c r="DU930" s="196"/>
      <c r="DV930" s="196"/>
      <c r="DW930" s="196"/>
      <c r="DX930" s="196"/>
      <c r="DY930" s="196"/>
      <c r="DZ930" s="196"/>
      <c r="EA930" s="196"/>
      <c r="EB930" s="196"/>
      <c r="EC930" s="196"/>
      <c r="ED930" s="196"/>
      <c r="EE930" s="196"/>
      <c r="EF930" s="196"/>
      <c r="EG930" s="196"/>
      <c r="EH930" s="196"/>
      <c r="EI930" s="196"/>
      <c r="EJ930" s="196"/>
      <c r="EK930" s="196"/>
      <c r="EL930" s="196"/>
      <c r="EM930" s="196"/>
      <c r="EN930" s="196"/>
      <c r="EO930" s="196"/>
      <c r="EP930" s="196"/>
      <c r="EQ930" s="196"/>
      <c r="ER930" s="196"/>
      <c r="ES930" s="196"/>
      <c r="ET930" s="196"/>
      <c r="EU930" s="196"/>
      <c r="EV930" s="196"/>
      <c r="EW930" s="196"/>
      <c r="EX930" s="196"/>
      <c r="EY930" s="196"/>
      <c r="EZ930" s="196"/>
      <c r="FA930" s="196"/>
      <c r="FB930" s="196"/>
      <c r="FC930" s="196"/>
      <c r="FD930" s="196"/>
      <c r="FE930" s="196"/>
      <c r="FF930" s="196"/>
      <c r="FG930" s="196"/>
      <c r="FH930" s="196"/>
      <c r="FI930" s="196"/>
      <c r="FJ930" s="196"/>
      <c r="FK930" s="196"/>
      <c r="FL930" s="196"/>
      <c r="FM930" s="196"/>
      <c r="FN930" s="196"/>
      <c r="FO930" s="196"/>
      <c r="FP930" s="196"/>
      <c r="FQ930" s="196"/>
      <c r="FR930" s="196"/>
      <c r="FS930" s="196"/>
      <c r="FT930" s="196"/>
      <c r="FU930" s="196"/>
      <c r="FV930" s="196"/>
      <c r="FW930" s="196"/>
      <c r="FX930" s="196"/>
      <c r="FY930" s="196"/>
      <c r="FZ930" s="196"/>
      <c r="GA930" s="196"/>
      <c r="GB930" s="196"/>
      <c r="GC930" s="196"/>
      <c r="GD930" s="196"/>
      <c r="GE930" s="196"/>
      <c r="GF930" s="196"/>
      <c r="GG930" s="196"/>
      <c r="GH930" s="196"/>
      <c r="GI930" s="196"/>
      <c r="GJ930" s="196"/>
      <c r="GK930" s="196"/>
      <c r="GL930" s="196"/>
      <c r="GM930" s="196"/>
      <c r="GN930" s="196"/>
      <c r="GO930" s="196"/>
      <c r="GP930" s="196"/>
      <c r="GQ930" s="196"/>
      <c r="GR930" s="196"/>
      <c r="GS930" s="196"/>
      <c r="GT930" s="196"/>
      <c r="GU930" s="196"/>
      <c r="GV930" s="196"/>
      <c r="GW930" s="196"/>
      <c r="GX930" s="196"/>
      <c r="GY930" s="196"/>
      <c r="GZ930" s="196"/>
      <c r="HA930" s="196"/>
      <c r="HB930" s="196"/>
      <c r="HC930" s="196"/>
      <c r="HD930" s="196"/>
      <c r="HE930" s="196"/>
      <c r="HF930" s="196"/>
      <c r="HG930" s="196"/>
      <c r="HH930" s="196"/>
      <c r="HI930" s="196"/>
      <c r="HJ930" s="196"/>
      <c r="HK930" s="196"/>
      <c r="HL930" s="196"/>
      <c r="HM930" s="196"/>
      <c r="HN930" s="196"/>
      <c r="HO930" s="196"/>
      <c r="HP930" s="196"/>
      <c r="HQ930" s="196"/>
      <c r="HR930" s="196"/>
      <c r="HS930" s="196"/>
      <c r="HT930" s="196"/>
      <c r="HU930" s="196"/>
      <c r="HV930" s="196"/>
      <c r="HW930" s="196"/>
      <c r="HX930" s="196"/>
      <c r="HY930" s="196"/>
      <c r="HZ930" s="196"/>
      <c r="IA930" s="196"/>
      <c r="IB930" s="196"/>
      <c r="IC930" s="196"/>
      <c r="ID930" s="196"/>
      <c r="IE930" s="196"/>
      <c r="IF930" s="196"/>
      <c r="IG930" s="196"/>
      <c r="IH930" s="196"/>
      <c r="II930" s="196"/>
      <c r="IJ930" s="196"/>
      <c r="IK930" s="196"/>
      <c r="IL930" s="196"/>
      <c r="IM930" s="196"/>
      <c r="IN930" s="196"/>
      <c r="IO930" s="196"/>
      <c r="IP930" s="196"/>
      <c r="IQ930" s="196"/>
      <c r="IR930" s="196"/>
      <c r="IS930" s="196"/>
      <c r="IT930" s="196"/>
      <c r="IU930" s="196"/>
      <c r="IV930" s="196"/>
      <c r="IW930" s="196"/>
      <c r="IX930" s="196"/>
      <c r="IY930" s="196"/>
      <c r="IZ930" s="196"/>
      <c r="JA930" s="196"/>
      <c r="JB930" s="196"/>
      <c r="JC930" s="196"/>
      <c r="JD930" s="196"/>
      <c r="JE930" s="196"/>
      <c r="JF930" s="196"/>
      <c r="JG930" s="196"/>
      <c r="JH930" s="196"/>
      <c r="JI930" s="196"/>
      <c r="JJ930" s="196"/>
      <c r="JK930" s="196"/>
      <c r="JL930" s="196"/>
      <c r="JM930" s="196"/>
      <c r="JN930" s="196"/>
      <c r="JO930" s="196"/>
      <c r="JP930" s="196"/>
      <c r="JQ930" s="196"/>
      <c r="JR930" s="196"/>
      <c r="JS930" s="196"/>
      <c r="JT930" s="196"/>
      <c r="JU930" s="196"/>
      <c r="JV930" s="196"/>
      <c r="JW930" s="196"/>
      <c r="JX930" s="196"/>
      <c r="JY930" s="196"/>
      <c r="JZ930" s="196"/>
      <c r="KA930" s="196"/>
      <c r="KB930" s="196"/>
      <c r="KC930" s="196"/>
      <c r="KD930" s="196"/>
      <c r="KE930" s="196"/>
      <c r="KF930" s="196"/>
      <c r="KG930" s="196"/>
      <c r="KH930" s="196"/>
      <c r="KI930" s="196"/>
      <c r="KJ930" s="196"/>
      <c r="KK930" s="196"/>
      <c r="KL930" s="196"/>
      <c r="KM930" s="196"/>
      <c r="KN930" s="196"/>
      <c r="KO930" s="196"/>
      <c r="KP930" s="196"/>
      <c r="KQ930" s="196"/>
      <c r="KR930" s="196"/>
      <c r="KS930" s="196"/>
      <c r="KT930" s="196"/>
      <c r="KU930" s="196"/>
      <c r="KV930" s="196"/>
      <c r="KW930" s="196"/>
      <c r="KX930" s="196"/>
      <c r="KY930" s="196"/>
      <c r="KZ930" s="196"/>
      <c r="LA930" s="196"/>
      <c r="LB930" s="196"/>
      <c r="LC930" s="196"/>
      <c r="LD930" s="196"/>
      <c r="LE930" s="196"/>
      <c r="LF930" s="196"/>
      <c r="LG930" s="196"/>
      <c r="LH930" s="196"/>
      <c r="LI930" s="196"/>
      <c r="LJ930" s="196"/>
      <c r="LK930" s="196"/>
      <c r="LL930" s="196"/>
      <c r="LM930" s="196"/>
      <c r="LN930" s="196"/>
      <c r="LO930" s="196"/>
      <c r="LP930" s="196"/>
      <c r="LQ930" s="196"/>
      <c r="LR930" s="196"/>
      <c r="LS930" s="196"/>
      <c r="LT930" s="196"/>
      <c r="LU930" s="196"/>
      <c r="LV930" s="196"/>
      <c r="LW930" s="196"/>
      <c r="LX930" s="196"/>
      <c r="LY930" s="196"/>
      <c r="LZ930" s="196"/>
      <c r="MA930" s="196"/>
      <c r="MB930" s="196"/>
      <c r="MC930" s="196"/>
      <c r="MD930" s="196"/>
      <c r="ME930" s="196"/>
      <c r="MF930" s="196"/>
      <c r="MG930" s="196"/>
      <c r="MH930" s="196"/>
      <c r="MI930" s="196"/>
      <c r="MJ930" s="196"/>
      <c r="MK930" s="196"/>
      <c r="ML930" s="196"/>
      <c r="MM930" s="196"/>
      <c r="MN930" s="196"/>
      <c r="MO930" s="196"/>
      <c r="MP930" s="196"/>
      <c r="MQ930" s="196"/>
      <c r="MR930" s="196"/>
      <c r="MS930" s="196"/>
      <c r="MT930" s="196"/>
      <c r="MU930" s="196"/>
      <c r="MV930" s="196"/>
      <c r="MW930" s="196"/>
      <c r="MX930" s="196"/>
      <c r="MY930" s="196"/>
      <c r="MZ930" s="196"/>
      <c r="NA930" s="196"/>
      <c r="NB930" s="196"/>
      <c r="NC930" s="196"/>
      <c r="ND930" s="196"/>
      <c r="NE930" s="196"/>
      <c r="NF930" s="196"/>
      <c r="NG930" s="196"/>
      <c r="NH930" s="196"/>
      <c r="NI930" s="196"/>
      <c r="NJ930" s="196"/>
      <c r="NK930" s="196"/>
      <c r="NL930" s="196"/>
      <c r="NM930" s="196"/>
      <c r="NN930" s="196"/>
      <c r="NO930" s="196"/>
      <c r="NP930" s="196"/>
      <c r="NQ930" s="196"/>
      <c r="NR930" s="196"/>
      <c r="NS930" s="196"/>
      <c r="NT930" s="196"/>
      <c r="NU930" s="196"/>
      <c r="NV930" s="196"/>
      <c r="NW930" s="196"/>
      <c r="NX930" s="196"/>
      <c r="NY930" s="196"/>
      <c r="NZ930" s="196"/>
      <c r="OA930" s="196"/>
      <c r="OB930" s="196"/>
      <c r="OC930" s="196"/>
      <c r="OD930" s="196"/>
      <c r="OE930" s="196"/>
      <c r="OF930" s="196"/>
      <c r="OG930" s="196"/>
      <c r="OH930" s="196"/>
      <c r="OI930" s="196"/>
      <c r="OJ930" s="196"/>
      <c r="OK930" s="196"/>
      <c r="OL930" s="196"/>
      <c r="AFC930" s="196"/>
      <c r="AFD930" s="196"/>
      <c r="AFE930" s="196"/>
      <c r="AFF930" s="196"/>
      <c r="AFG930" s="196"/>
      <c r="AFH930" s="196"/>
      <c r="AFI930" s="196"/>
      <c r="AFJ930" s="196"/>
      <c r="AFK930" s="196"/>
      <c r="AFL930" s="196"/>
      <c r="AFM930" s="196"/>
      <c r="AFN930" s="196"/>
      <c r="AFO930" s="196"/>
      <c r="AFP930" s="196"/>
      <c r="AFQ930" s="196"/>
      <c r="AFR930" s="196"/>
      <c r="AFS930" s="196"/>
      <c r="AFT930" s="196"/>
      <c r="AFU930" s="196"/>
      <c r="AFV930" s="196"/>
      <c r="AFW930" s="196"/>
      <c r="AFX930" s="196"/>
      <c r="AFY930" s="196"/>
      <c r="AFZ930" s="196"/>
      <c r="AGA930" s="196"/>
      <c r="AGB930" s="196"/>
      <c r="AGC930" s="196"/>
      <c r="AGD930" s="196"/>
      <c r="AGE930" s="196"/>
      <c r="AGF930" s="196"/>
      <c r="AGG930" s="196"/>
      <c r="AGH930" s="196"/>
      <c r="AGI930" s="196"/>
      <c r="AGJ930" s="196"/>
      <c r="AGK930" s="196"/>
      <c r="AGL930" s="196"/>
      <c r="AGM930" s="196"/>
      <c r="AGN930" s="196"/>
      <c r="AGO930" s="196"/>
      <c r="AGP930" s="196"/>
    </row>
    <row r="931" spans="1:874" ht="15.75" customHeight="1" x14ac:dyDescent="0.25">
      <c r="A931" s="196"/>
      <c r="B931" s="196"/>
      <c r="C931" s="196"/>
      <c r="D931" s="196"/>
      <c r="E931" s="196"/>
      <c r="F931" s="196"/>
      <c r="G931" s="196"/>
      <c r="H931" s="196"/>
      <c r="I931" s="196"/>
      <c r="J931" s="196"/>
      <c r="K931" s="196"/>
      <c r="L931" s="206"/>
      <c r="M931" s="196"/>
      <c r="N931" s="196"/>
      <c r="O931" s="196"/>
      <c r="P931" s="196"/>
      <c r="Q931" s="196"/>
      <c r="R931" s="196"/>
      <c r="S931" s="196"/>
      <c r="T931" s="196"/>
      <c r="U931" s="196"/>
      <c r="V931" s="196"/>
      <c r="W931" s="196"/>
      <c r="X931" s="196"/>
      <c r="Y931" s="196"/>
      <c r="Z931" s="196"/>
      <c r="AA931" s="196"/>
      <c r="AB931" s="196"/>
      <c r="AC931" s="196"/>
      <c r="AD931" s="196"/>
      <c r="AE931" s="196"/>
      <c r="AF931" s="196"/>
      <c r="AG931" s="196"/>
      <c r="AH931" s="196"/>
      <c r="AI931" s="196"/>
      <c r="AJ931" s="196"/>
      <c r="AK931" s="196"/>
      <c r="AL931" s="196"/>
      <c r="AM931" s="196"/>
      <c r="AN931" s="196"/>
      <c r="AO931" s="196"/>
      <c r="AP931" s="196"/>
      <c r="AQ931" s="196"/>
      <c r="AR931" s="196"/>
      <c r="AS931" s="196"/>
      <c r="AT931" s="196"/>
      <c r="AU931" s="196"/>
      <c r="AV931" s="196"/>
      <c r="AW931" s="196"/>
      <c r="AX931" s="196"/>
      <c r="AY931" s="196"/>
      <c r="AZ931" s="196"/>
      <c r="BA931" s="196"/>
      <c r="BB931" s="196"/>
      <c r="BC931" s="196"/>
      <c r="BD931" s="196"/>
      <c r="BE931" s="196"/>
      <c r="BF931" s="196"/>
      <c r="BG931" s="196"/>
      <c r="BH931" s="196"/>
      <c r="BI931" s="196"/>
      <c r="BJ931" s="196"/>
      <c r="BK931" s="196"/>
      <c r="BL931" s="196"/>
      <c r="BM931" s="196"/>
      <c r="BN931" s="196"/>
      <c r="BO931" s="196"/>
      <c r="BP931" s="196"/>
      <c r="BQ931" s="196"/>
      <c r="BR931" s="196"/>
      <c r="BS931" s="196"/>
      <c r="BT931" s="196"/>
      <c r="BU931" s="196"/>
      <c r="BV931" s="196"/>
      <c r="BW931" s="196"/>
      <c r="BX931" s="196"/>
      <c r="BY931" s="196"/>
      <c r="BZ931" s="196"/>
      <c r="CA931" s="196"/>
      <c r="CB931" s="196"/>
      <c r="CC931" s="196"/>
      <c r="CD931" s="196"/>
      <c r="CE931" s="196"/>
      <c r="CF931" s="196"/>
      <c r="CG931" s="196"/>
      <c r="CH931" s="196"/>
      <c r="CI931" s="196"/>
      <c r="CJ931" s="196"/>
      <c r="CK931" s="196"/>
      <c r="CL931" s="196"/>
      <c r="CM931" s="196"/>
      <c r="CN931" s="196"/>
      <c r="CO931" s="196"/>
      <c r="CP931" s="196"/>
      <c r="CQ931" s="196"/>
      <c r="CR931" s="196"/>
      <c r="CS931" s="196"/>
      <c r="CT931" s="196"/>
      <c r="CU931" s="196"/>
      <c r="CV931" s="196"/>
      <c r="CW931" s="196"/>
      <c r="CX931" s="196"/>
      <c r="CY931" s="196"/>
      <c r="CZ931" s="196"/>
      <c r="DA931" s="196"/>
      <c r="DB931" s="196"/>
      <c r="DC931" s="196"/>
      <c r="DD931" s="196"/>
      <c r="DE931" s="196"/>
      <c r="DF931" s="196"/>
      <c r="DG931" s="196"/>
      <c r="DH931" s="196"/>
      <c r="DI931" s="196"/>
      <c r="DJ931" s="196"/>
      <c r="DK931" s="196"/>
      <c r="DL931" s="196"/>
      <c r="DM931" s="196"/>
      <c r="DN931" s="196"/>
      <c r="DO931" s="196"/>
      <c r="DP931" s="196"/>
      <c r="DQ931" s="196"/>
      <c r="DR931" s="196"/>
      <c r="DS931" s="196"/>
      <c r="DT931" s="196"/>
      <c r="DU931" s="196"/>
      <c r="DV931" s="196"/>
      <c r="DW931" s="196"/>
      <c r="DX931" s="196"/>
      <c r="DY931" s="196"/>
      <c r="DZ931" s="196"/>
      <c r="EA931" s="196"/>
      <c r="EB931" s="196"/>
      <c r="EC931" s="196"/>
      <c r="ED931" s="196"/>
      <c r="EE931" s="196"/>
      <c r="EF931" s="196"/>
      <c r="EG931" s="196"/>
      <c r="EH931" s="196"/>
      <c r="EI931" s="196"/>
      <c r="EJ931" s="196"/>
      <c r="EK931" s="196"/>
      <c r="EL931" s="196"/>
      <c r="EM931" s="196"/>
      <c r="EN931" s="196"/>
      <c r="EO931" s="196"/>
      <c r="EP931" s="196"/>
      <c r="EQ931" s="196"/>
      <c r="ER931" s="196"/>
      <c r="ES931" s="196"/>
      <c r="ET931" s="196"/>
      <c r="EU931" s="196"/>
      <c r="EV931" s="196"/>
      <c r="EW931" s="196"/>
      <c r="EX931" s="196"/>
      <c r="EY931" s="196"/>
      <c r="EZ931" s="196"/>
      <c r="FA931" s="196"/>
      <c r="FB931" s="196"/>
      <c r="FC931" s="196"/>
      <c r="FD931" s="196"/>
      <c r="FE931" s="196"/>
      <c r="FF931" s="196"/>
      <c r="FG931" s="196"/>
      <c r="FH931" s="196"/>
      <c r="FI931" s="196"/>
      <c r="FJ931" s="196"/>
      <c r="FK931" s="196"/>
      <c r="FL931" s="196"/>
      <c r="FM931" s="196"/>
      <c r="FN931" s="196"/>
      <c r="FO931" s="196"/>
      <c r="FP931" s="196"/>
      <c r="FQ931" s="196"/>
      <c r="FR931" s="196"/>
      <c r="FS931" s="196"/>
      <c r="FT931" s="196"/>
      <c r="FU931" s="196"/>
      <c r="FV931" s="196"/>
      <c r="FW931" s="196"/>
      <c r="FX931" s="196"/>
      <c r="FY931" s="196"/>
      <c r="FZ931" s="196"/>
      <c r="GA931" s="196"/>
      <c r="GB931" s="196"/>
      <c r="GC931" s="196"/>
      <c r="GD931" s="196"/>
      <c r="GE931" s="196"/>
      <c r="GF931" s="196"/>
      <c r="GG931" s="196"/>
      <c r="GH931" s="196"/>
      <c r="GI931" s="196"/>
      <c r="GJ931" s="196"/>
      <c r="GK931" s="196"/>
      <c r="GL931" s="196"/>
      <c r="GM931" s="196"/>
      <c r="GN931" s="196"/>
      <c r="GO931" s="196"/>
      <c r="GP931" s="196"/>
      <c r="GQ931" s="196"/>
      <c r="GR931" s="196"/>
      <c r="GS931" s="196"/>
      <c r="GT931" s="196"/>
      <c r="GU931" s="196"/>
      <c r="GV931" s="196"/>
      <c r="GW931" s="196"/>
      <c r="GX931" s="196"/>
      <c r="GY931" s="196"/>
      <c r="GZ931" s="196"/>
      <c r="HA931" s="196"/>
      <c r="HB931" s="196"/>
      <c r="HC931" s="196"/>
      <c r="HD931" s="196"/>
      <c r="HE931" s="196"/>
      <c r="HF931" s="196"/>
      <c r="HG931" s="196"/>
      <c r="HH931" s="196"/>
      <c r="HI931" s="196"/>
      <c r="HJ931" s="196"/>
      <c r="HK931" s="196"/>
      <c r="HL931" s="196"/>
      <c r="HM931" s="196"/>
      <c r="HN931" s="196"/>
      <c r="HO931" s="196"/>
      <c r="HP931" s="196"/>
      <c r="HQ931" s="196"/>
      <c r="HR931" s="196"/>
      <c r="HS931" s="196"/>
      <c r="HT931" s="196"/>
      <c r="HU931" s="196"/>
      <c r="HV931" s="196"/>
      <c r="HW931" s="196"/>
      <c r="HX931" s="196"/>
      <c r="HY931" s="196"/>
      <c r="HZ931" s="196"/>
      <c r="IA931" s="196"/>
      <c r="IB931" s="196"/>
      <c r="IC931" s="196"/>
      <c r="ID931" s="196"/>
      <c r="IE931" s="196"/>
      <c r="IF931" s="196"/>
      <c r="IG931" s="196"/>
      <c r="IH931" s="196"/>
      <c r="II931" s="196"/>
      <c r="IJ931" s="196"/>
      <c r="IK931" s="196"/>
      <c r="IL931" s="196"/>
      <c r="IM931" s="196"/>
      <c r="IN931" s="196"/>
      <c r="IO931" s="196"/>
      <c r="IP931" s="196"/>
      <c r="IQ931" s="196"/>
      <c r="IR931" s="196"/>
      <c r="IS931" s="196"/>
      <c r="IT931" s="196"/>
      <c r="IU931" s="196"/>
      <c r="IV931" s="196"/>
      <c r="IW931" s="196"/>
      <c r="IX931" s="196"/>
      <c r="IY931" s="196"/>
      <c r="IZ931" s="196"/>
      <c r="JA931" s="196"/>
      <c r="JB931" s="196"/>
      <c r="JC931" s="196"/>
      <c r="JD931" s="196"/>
      <c r="JE931" s="196"/>
      <c r="JF931" s="196"/>
      <c r="JG931" s="196"/>
      <c r="JH931" s="196"/>
      <c r="JI931" s="196"/>
      <c r="JJ931" s="196"/>
      <c r="JK931" s="196"/>
      <c r="JL931" s="196"/>
      <c r="JM931" s="196"/>
      <c r="JN931" s="196"/>
      <c r="JO931" s="196"/>
      <c r="JP931" s="196"/>
      <c r="JQ931" s="196"/>
      <c r="JR931" s="196"/>
      <c r="JS931" s="196"/>
      <c r="JT931" s="196"/>
      <c r="JU931" s="196"/>
      <c r="JV931" s="196"/>
      <c r="JW931" s="196"/>
      <c r="JX931" s="196"/>
      <c r="JY931" s="196"/>
      <c r="JZ931" s="196"/>
      <c r="KA931" s="196"/>
      <c r="KB931" s="196"/>
      <c r="KC931" s="196"/>
      <c r="KD931" s="196"/>
      <c r="KE931" s="196"/>
      <c r="KF931" s="196"/>
      <c r="KG931" s="196"/>
      <c r="KH931" s="196"/>
      <c r="KI931" s="196"/>
      <c r="KJ931" s="196"/>
      <c r="KK931" s="196"/>
      <c r="KL931" s="196"/>
      <c r="KM931" s="196"/>
      <c r="KN931" s="196"/>
      <c r="KO931" s="196"/>
      <c r="KP931" s="196"/>
      <c r="KQ931" s="196"/>
      <c r="KR931" s="196"/>
      <c r="KS931" s="196"/>
      <c r="KT931" s="196"/>
      <c r="KU931" s="196"/>
      <c r="KV931" s="196"/>
      <c r="KW931" s="196"/>
      <c r="KX931" s="196"/>
      <c r="KY931" s="196"/>
      <c r="KZ931" s="196"/>
      <c r="LA931" s="196"/>
      <c r="LB931" s="196"/>
      <c r="LC931" s="196"/>
      <c r="LD931" s="196"/>
      <c r="LE931" s="196"/>
      <c r="LF931" s="196"/>
      <c r="LG931" s="196"/>
      <c r="LH931" s="196"/>
      <c r="LI931" s="196"/>
      <c r="LJ931" s="196"/>
      <c r="LK931" s="196"/>
      <c r="LL931" s="196"/>
      <c r="LM931" s="196"/>
      <c r="LN931" s="196"/>
      <c r="LO931" s="196"/>
      <c r="LP931" s="196"/>
      <c r="LQ931" s="196"/>
      <c r="LR931" s="196"/>
      <c r="LS931" s="196"/>
      <c r="LT931" s="196"/>
      <c r="LU931" s="196"/>
      <c r="LV931" s="196"/>
      <c r="LW931" s="196"/>
      <c r="LX931" s="196"/>
      <c r="LY931" s="196"/>
      <c r="LZ931" s="196"/>
      <c r="MA931" s="196"/>
      <c r="MB931" s="196"/>
      <c r="MC931" s="196"/>
      <c r="MD931" s="196"/>
      <c r="ME931" s="196"/>
      <c r="MF931" s="196"/>
      <c r="MG931" s="196"/>
      <c r="MH931" s="196"/>
      <c r="MI931" s="196"/>
      <c r="MJ931" s="196"/>
      <c r="MK931" s="196"/>
      <c r="ML931" s="196"/>
      <c r="MM931" s="196"/>
      <c r="MN931" s="196"/>
      <c r="MO931" s="196"/>
      <c r="MP931" s="196"/>
      <c r="MQ931" s="196"/>
      <c r="MR931" s="196"/>
      <c r="MS931" s="196"/>
      <c r="MT931" s="196"/>
      <c r="MU931" s="196"/>
      <c r="MV931" s="196"/>
      <c r="MW931" s="196"/>
      <c r="MX931" s="196"/>
      <c r="MY931" s="196"/>
      <c r="MZ931" s="196"/>
      <c r="NA931" s="196"/>
      <c r="NB931" s="196"/>
      <c r="NC931" s="196"/>
      <c r="ND931" s="196"/>
      <c r="NE931" s="196"/>
      <c r="NF931" s="196"/>
      <c r="NG931" s="196"/>
      <c r="NH931" s="196"/>
      <c r="NI931" s="196"/>
      <c r="NJ931" s="196"/>
      <c r="NK931" s="196"/>
      <c r="NL931" s="196"/>
      <c r="NM931" s="196"/>
      <c r="NN931" s="196"/>
      <c r="NO931" s="196"/>
      <c r="NP931" s="196"/>
      <c r="NQ931" s="196"/>
      <c r="NR931" s="196"/>
      <c r="NS931" s="196"/>
      <c r="NT931" s="196"/>
      <c r="NU931" s="196"/>
      <c r="NV931" s="196"/>
      <c r="NW931" s="196"/>
      <c r="NX931" s="196"/>
      <c r="NY931" s="196"/>
      <c r="NZ931" s="196"/>
      <c r="OA931" s="196"/>
      <c r="OB931" s="196"/>
      <c r="OC931" s="196"/>
      <c r="OD931" s="196"/>
      <c r="OE931" s="196"/>
      <c r="OF931" s="196"/>
      <c r="OG931" s="196"/>
      <c r="OH931" s="196"/>
      <c r="OI931" s="196"/>
      <c r="OJ931" s="196"/>
      <c r="OK931" s="196"/>
      <c r="OL931" s="196"/>
      <c r="AFC931" s="196"/>
      <c r="AFD931" s="196"/>
      <c r="AFE931" s="196"/>
      <c r="AFF931" s="196"/>
      <c r="AFG931" s="196"/>
      <c r="AFH931" s="196"/>
      <c r="AFI931" s="196"/>
      <c r="AFJ931" s="196"/>
      <c r="AFK931" s="196"/>
      <c r="AFL931" s="196"/>
      <c r="AFM931" s="196"/>
      <c r="AFN931" s="196"/>
      <c r="AFO931" s="196"/>
      <c r="AFP931" s="196"/>
      <c r="AFQ931" s="196"/>
      <c r="AFR931" s="196"/>
      <c r="AFS931" s="196"/>
      <c r="AFT931" s="196"/>
      <c r="AFU931" s="196"/>
      <c r="AFV931" s="196"/>
      <c r="AFW931" s="196"/>
      <c r="AFX931" s="196"/>
      <c r="AFY931" s="196"/>
      <c r="AFZ931" s="196"/>
      <c r="AGA931" s="196"/>
      <c r="AGB931" s="196"/>
      <c r="AGC931" s="196"/>
      <c r="AGD931" s="196"/>
      <c r="AGE931" s="196"/>
      <c r="AGF931" s="196"/>
      <c r="AGG931" s="196"/>
      <c r="AGH931" s="196"/>
      <c r="AGI931" s="196"/>
      <c r="AGJ931" s="196"/>
      <c r="AGK931" s="196"/>
      <c r="AGL931" s="196"/>
      <c r="AGM931" s="196"/>
      <c r="AGN931" s="196"/>
      <c r="AGO931" s="196"/>
      <c r="AGP931" s="196"/>
    </row>
    <row r="932" spans="1:874" ht="15.75" customHeight="1" x14ac:dyDescent="0.25">
      <c r="A932" s="196"/>
      <c r="B932" s="196"/>
      <c r="C932" s="196"/>
      <c r="D932" s="196"/>
      <c r="E932" s="196"/>
      <c r="F932" s="196"/>
      <c r="G932" s="196"/>
      <c r="H932" s="196"/>
      <c r="I932" s="196"/>
      <c r="J932" s="196"/>
      <c r="K932" s="196"/>
      <c r="L932" s="206"/>
      <c r="M932" s="196"/>
      <c r="N932" s="196"/>
      <c r="O932" s="196"/>
      <c r="P932" s="196"/>
      <c r="Q932" s="196"/>
      <c r="R932" s="196"/>
      <c r="S932" s="196"/>
      <c r="T932" s="196"/>
      <c r="U932" s="196"/>
      <c r="V932" s="196"/>
      <c r="W932" s="196"/>
      <c r="X932" s="196"/>
      <c r="Y932" s="196"/>
      <c r="Z932" s="196"/>
      <c r="AA932" s="196"/>
      <c r="AB932" s="196"/>
      <c r="AC932" s="196"/>
      <c r="AD932" s="196"/>
      <c r="AE932" s="196"/>
      <c r="AF932" s="196"/>
      <c r="AG932" s="196"/>
      <c r="AH932" s="196"/>
      <c r="AI932" s="196"/>
      <c r="AJ932" s="196"/>
      <c r="AK932" s="196"/>
      <c r="AL932" s="196"/>
      <c r="AM932" s="196"/>
      <c r="AN932" s="196"/>
      <c r="AO932" s="196"/>
      <c r="AP932" s="196"/>
      <c r="AQ932" s="196"/>
      <c r="AR932" s="196"/>
      <c r="AS932" s="196"/>
      <c r="AT932" s="196"/>
      <c r="AU932" s="196"/>
      <c r="AV932" s="196"/>
      <c r="AW932" s="196"/>
      <c r="AX932" s="196"/>
      <c r="AY932" s="196"/>
      <c r="AZ932" s="196"/>
      <c r="BA932" s="196"/>
      <c r="BB932" s="196"/>
      <c r="BC932" s="196"/>
      <c r="BD932" s="196"/>
      <c r="BE932" s="196"/>
      <c r="BF932" s="196"/>
      <c r="BG932" s="196"/>
      <c r="BH932" s="196"/>
      <c r="BI932" s="196"/>
      <c r="BJ932" s="196"/>
      <c r="BK932" s="196"/>
      <c r="BL932" s="196"/>
      <c r="BM932" s="196"/>
      <c r="BN932" s="196"/>
      <c r="BO932" s="196"/>
      <c r="BP932" s="196"/>
      <c r="BQ932" s="196"/>
      <c r="BR932" s="196"/>
      <c r="BS932" s="196"/>
      <c r="BT932" s="196"/>
      <c r="BU932" s="196"/>
      <c r="BV932" s="196"/>
      <c r="BW932" s="196"/>
      <c r="BX932" s="196"/>
      <c r="BY932" s="196"/>
      <c r="BZ932" s="196"/>
      <c r="CA932" s="196"/>
      <c r="CB932" s="196"/>
      <c r="CC932" s="196"/>
      <c r="CD932" s="196"/>
      <c r="CE932" s="196"/>
      <c r="CF932" s="196"/>
      <c r="CG932" s="196"/>
      <c r="CH932" s="196"/>
      <c r="CI932" s="196"/>
      <c r="CJ932" s="196"/>
      <c r="CK932" s="196"/>
      <c r="CL932" s="196"/>
      <c r="CM932" s="196"/>
      <c r="CN932" s="196"/>
      <c r="CO932" s="196"/>
      <c r="CP932" s="196"/>
      <c r="CQ932" s="196"/>
      <c r="CR932" s="196"/>
      <c r="CS932" s="196"/>
      <c r="CT932" s="196"/>
      <c r="CU932" s="196"/>
      <c r="CV932" s="196"/>
      <c r="CW932" s="196"/>
      <c r="CX932" s="196"/>
      <c r="CY932" s="196"/>
      <c r="CZ932" s="196"/>
      <c r="DA932" s="196"/>
      <c r="DB932" s="196"/>
      <c r="DC932" s="196"/>
      <c r="DD932" s="196"/>
      <c r="DE932" s="196"/>
      <c r="DF932" s="196"/>
      <c r="DG932" s="196"/>
      <c r="DH932" s="196"/>
      <c r="DI932" s="196"/>
      <c r="DJ932" s="196"/>
      <c r="DK932" s="196"/>
      <c r="DL932" s="196"/>
      <c r="DM932" s="196"/>
      <c r="DN932" s="196"/>
      <c r="DO932" s="196"/>
      <c r="DP932" s="196"/>
      <c r="DQ932" s="196"/>
      <c r="DR932" s="196"/>
      <c r="DS932" s="196"/>
      <c r="DT932" s="196"/>
      <c r="DU932" s="196"/>
      <c r="DV932" s="196"/>
      <c r="DW932" s="196"/>
      <c r="DX932" s="196"/>
      <c r="DY932" s="196"/>
      <c r="DZ932" s="196"/>
      <c r="EA932" s="196"/>
      <c r="EB932" s="196"/>
      <c r="EC932" s="196"/>
      <c r="ED932" s="196"/>
      <c r="EE932" s="196"/>
      <c r="EF932" s="196"/>
      <c r="EG932" s="196"/>
      <c r="EH932" s="196"/>
      <c r="EI932" s="196"/>
      <c r="EJ932" s="196"/>
      <c r="EK932" s="196"/>
      <c r="EL932" s="196"/>
      <c r="EM932" s="196"/>
      <c r="EN932" s="196"/>
      <c r="EO932" s="196"/>
      <c r="EP932" s="196"/>
      <c r="EQ932" s="196"/>
      <c r="ER932" s="196"/>
      <c r="ES932" s="196"/>
      <c r="ET932" s="196"/>
      <c r="EU932" s="196"/>
      <c r="EV932" s="196"/>
      <c r="EW932" s="196"/>
      <c r="EX932" s="196"/>
      <c r="EY932" s="196"/>
      <c r="EZ932" s="196"/>
      <c r="FA932" s="196"/>
      <c r="FB932" s="196"/>
      <c r="FC932" s="196"/>
      <c r="FD932" s="196"/>
      <c r="FE932" s="196"/>
      <c r="FF932" s="196"/>
      <c r="FG932" s="196"/>
      <c r="FH932" s="196"/>
      <c r="FI932" s="196"/>
      <c r="FJ932" s="196"/>
      <c r="FK932" s="196"/>
      <c r="FL932" s="196"/>
      <c r="FM932" s="196"/>
      <c r="FN932" s="196"/>
      <c r="FO932" s="196"/>
      <c r="FP932" s="196"/>
      <c r="FQ932" s="196"/>
      <c r="FR932" s="196"/>
      <c r="FS932" s="196"/>
      <c r="FT932" s="196"/>
      <c r="FU932" s="196"/>
      <c r="FV932" s="196"/>
      <c r="FW932" s="196"/>
      <c r="FX932" s="196"/>
      <c r="FY932" s="196"/>
      <c r="FZ932" s="196"/>
      <c r="GA932" s="196"/>
      <c r="GB932" s="196"/>
      <c r="GC932" s="196"/>
      <c r="GD932" s="196"/>
      <c r="GE932" s="196"/>
      <c r="GF932" s="196"/>
      <c r="GG932" s="196"/>
      <c r="GH932" s="196"/>
      <c r="GI932" s="196"/>
      <c r="GJ932" s="196"/>
      <c r="GK932" s="196"/>
      <c r="GL932" s="196"/>
      <c r="GM932" s="196"/>
      <c r="GN932" s="196"/>
      <c r="GO932" s="196"/>
      <c r="GP932" s="196"/>
      <c r="GQ932" s="196"/>
      <c r="GR932" s="196"/>
      <c r="GS932" s="196"/>
      <c r="GT932" s="196"/>
      <c r="GU932" s="196"/>
      <c r="GV932" s="196"/>
      <c r="GW932" s="196"/>
      <c r="GX932" s="196"/>
      <c r="GY932" s="196"/>
      <c r="GZ932" s="196"/>
      <c r="HA932" s="196"/>
      <c r="HB932" s="196"/>
      <c r="HC932" s="196"/>
      <c r="HD932" s="196"/>
      <c r="HE932" s="196"/>
      <c r="HF932" s="196"/>
      <c r="HG932" s="196"/>
      <c r="HH932" s="196"/>
      <c r="HI932" s="196"/>
      <c r="HJ932" s="196"/>
      <c r="HK932" s="196"/>
      <c r="HL932" s="196"/>
      <c r="HM932" s="196"/>
      <c r="HN932" s="196"/>
      <c r="HO932" s="196"/>
      <c r="HP932" s="196"/>
      <c r="HQ932" s="196"/>
      <c r="HR932" s="196"/>
      <c r="HS932" s="196"/>
      <c r="HT932" s="196"/>
      <c r="HU932" s="196"/>
      <c r="HV932" s="196"/>
      <c r="HW932" s="196"/>
      <c r="HX932" s="196"/>
      <c r="HY932" s="196"/>
      <c r="HZ932" s="196"/>
      <c r="IA932" s="196"/>
      <c r="IB932" s="196"/>
      <c r="IC932" s="196"/>
      <c r="ID932" s="196"/>
      <c r="IE932" s="196"/>
      <c r="IF932" s="196"/>
      <c r="IG932" s="196"/>
      <c r="IH932" s="196"/>
      <c r="II932" s="196"/>
      <c r="IJ932" s="196"/>
      <c r="IK932" s="196"/>
      <c r="IL932" s="196"/>
      <c r="IM932" s="196"/>
      <c r="IN932" s="196"/>
      <c r="IO932" s="196"/>
      <c r="IP932" s="196"/>
      <c r="IQ932" s="196"/>
      <c r="IR932" s="196"/>
      <c r="IS932" s="196"/>
      <c r="IT932" s="196"/>
      <c r="IU932" s="196"/>
      <c r="IV932" s="196"/>
      <c r="IW932" s="196"/>
      <c r="IX932" s="196"/>
      <c r="IY932" s="196"/>
      <c r="IZ932" s="196"/>
      <c r="JA932" s="196"/>
      <c r="JB932" s="196"/>
      <c r="JC932" s="196"/>
      <c r="JD932" s="196"/>
      <c r="JE932" s="196"/>
      <c r="JF932" s="196"/>
      <c r="JG932" s="196"/>
      <c r="JH932" s="196"/>
      <c r="JI932" s="196"/>
      <c r="JJ932" s="196"/>
      <c r="JK932" s="196"/>
      <c r="JL932" s="196"/>
      <c r="JM932" s="196"/>
      <c r="JN932" s="196"/>
      <c r="JO932" s="196"/>
      <c r="JP932" s="196"/>
      <c r="JQ932" s="196"/>
      <c r="JR932" s="196"/>
      <c r="JS932" s="196"/>
      <c r="JT932" s="196"/>
      <c r="JU932" s="196"/>
      <c r="JV932" s="196"/>
      <c r="JW932" s="196"/>
      <c r="JX932" s="196"/>
      <c r="JY932" s="196"/>
      <c r="JZ932" s="196"/>
      <c r="KA932" s="196"/>
      <c r="KB932" s="196"/>
      <c r="KC932" s="196"/>
      <c r="KD932" s="196"/>
      <c r="KE932" s="196"/>
      <c r="KF932" s="196"/>
      <c r="KG932" s="196"/>
      <c r="KH932" s="196"/>
      <c r="KI932" s="196"/>
      <c r="KJ932" s="196"/>
      <c r="KK932" s="196"/>
      <c r="KL932" s="196"/>
      <c r="KM932" s="196"/>
      <c r="KN932" s="196"/>
      <c r="KO932" s="196"/>
      <c r="KP932" s="196"/>
      <c r="KQ932" s="196"/>
      <c r="KR932" s="196"/>
      <c r="KS932" s="196"/>
      <c r="KT932" s="196"/>
      <c r="KU932" s="196"/>
      <c r="KV932" s="196"/>
      <c r="KW932" s="196"/>
      <c r="KX932" s="196"/>
      <c r="KY932" s="196"/>
      <c r="KZ932" s="196"/>
      <c r="LA932" s="196"/>
      <c r="LB932" s="196"/>
      <c r="LC932" s="196"/>
      <c r="LD932" s="196"/>
      <c r="LE932" s="196"/>
      <c r="LF932" s="196"/>
      <c r="LG932" s="196"/>
      <c r="LH932" s="196"/>
      <c r="LI932" s="196"/>
      <c r="LJ932" s="196"/>
      <c r="LK932" s="196"/>
      <c r="LL932" s="196"/>
      <c r="LM932" s="196"/>
      <c r="LN932" s="196"/>
      <c r="LO932" s="196"/>
      <c r="LP932" s="196"/>
      <c r="LQ932" s="196"/>
      <c r="LR932" s="196"/>
      <c r="LS932" s="196"/>
      <c r="LT932" s="196"/>
      <c r="LU932" s="196"/>
      <c r="LV932" s="196"/>
      <c r="LW932" s="196"/>
      <c r="LX932" s="196"/>
      <c r="LY932" s="196"/>
      <c r="LZ932" s="196"/>
      <c r="MA932" s="196"/>
      <c r="MB932" s="196"/>
      <c r="MC932" s="196"/>
      <c r="MD932" s="196"/>
      <c r="ME932" s="196"/>
      <c r="MF932" s="196"/>
      <c r="MG932" s="196"/>
      <c r="MH932" s="196"/>
      <c r="MI932" s="196"/>
      <c r="MJ932" s="196"/>
      <c r="MK932" s="196"/>
      <c r="ML932" s="196"/>
      <c r="MM932" s="196"/>
      <c r="MN932" s="196"/>
      <c r="MO932" s="196"/>
      <c r="MP932" s="196"/>
      <c r="MQ932" s="196"/>
      <c r="MR932" s="196"/>
      <c r="MS932" s="196"/>
      <c r="MT932" s="196"/>
      <c r="MU932" s="196"/>
      <c r="MV932" s="196"/>
      <c r="MW932" s="196"/>
      <c r="MX932" s="196"/>
      <c r="MY932" s="196"/>
      <c r="MZ932" s="196"/>
      <c r="NA932" s="196"/>
      <c r="NB932" s="196"/>
      <c r="NC932" s="196"/>
      <c r="ND932" s="196"/>
      <c r="NE932" s="196"/>
      <c r="NF932" s="196"/>
      <c r="NG932" s="196"/>
      <c r="NH932" s="196"/>
      <c r="NI932" s="196"/>
      <c r="NJ932" s="196"/>
      <c r="NK932" s="196"/>
      <c r="NL932" s="196"/>
      <c r="NM932" s="196"/>
      <c r="NN932" s="196"/>
      <c r="NO932" s="196"/>
      <c r="NP932" s="196"/>
      <c r="NQ932" s="196"/>
      <c r="NR932" s="196"/>
      <c r="NS932" s="196"/>
      <c r="NT932" s="196"/>
      <c r="NU932" s="196"/>
      <c r="NV932" s="196"/>
      <c r="NW932" s="196"/>
      <c r="NX932" s="196"/>
      <c r="NY932" s="196"/>
      <c r="NZ932" s="196"/>
      <c r="OA932" s="196"/>
      <c r="OB932" s="196"/>
      <c r="OC932" s="196"/>
      <c r="OD932" s="196"/>
      <c r="OE932" s="196"/>
      <c r="OF932" s="196"/>
      <c r="OG932" s="196"/>
      <c r="OH932" s="196"/>
      <c r="OI932" s="196"/>
      <c r="OJ932" s="196"/>
      <c r="OK932" s="196"/>
      <c r="OL932" s="196"/>
      <c r="AFC932" s="196"/>
      <c r="AFD932" s="196"/>
      <c r="AFE932" s="196"/>
      <c r="AFF932" s="196"/>
      <c r="AFG932" s="196"/>
      <c r="AFH932" s="196"/>
      <c r="AFI932" s="196"/>
      <c r="AFJ932" s="196"/>
      <c r="AFK932" s="196"/>
      <c r="AFL932" s="196"/>
      <c r="AFM932" s="196"/>
      <c r="AFN932" s="196"/>
      <c r="AFO932" s="196"/>
      <c r="AFP932" s="196"/>
      <c r="AFQ932" s="196"/>
      <c r="AFR932" s="196"/>
      <c r="AFS932" s="196"/>
      <c r="AFT932" s="196"/>
      <c r="AFU932" s="196"/>
      <c r="AFV932" s="196"/>
      <c r="AFW932" s="196"/>
      <c r="AFX932" s="196"/>
      <c r="AFY932" s="196"/>
      <c r="AFZ932" s="196"/>
      <c r="AGA932" s="196"/>
      <c r="AGB932" s="196"/>
      <c r="AGC932" s="196"/>
      <c r="AGD932" s="196"/>
      <c r="AGE932" s="196"/>
      <c r="AGF932" s="196"/>
      <c r="AGG932" s="196"/>
      <c r="AGH932" s="196"/>
      <c r="AGI932" s="196"/>
      <c r="AGJ932" s="196"/>
      <c r="AGK932" s="196"/>
      <c r="AGL932" s="196"/>
      <c r="AGM932" s="196"/>
      <c r="AGN932" s="196"/>
      <c r="AGO932" s="196"/>
      <c r="AGP932" s="196"/>
    </row>
    <row r="933" spans="1:874" ht="15.75" customHeight="1" x14ac:dyDescent="0.25">
      <c r="A933" s="196"/>
      <c r="B933" s="196"/>
      <c r="C933" s="196"/>
      <c r="D933" s="196"/>
      <c r="E933" s="196"/>
      <c r="F933" s="196"/>
      <c r="G933" s="196"/>
      <c r="H933" s="196"/>
      <c r="I933" s="196"/>
      <c r="J933" s="196"/>
      <c r="K933" s="196"/>
      <c r="L933" s="206"/>
      <c r="M933" s="196"/>
      <c r="N933" s="196"/>
      <c r="O933" s="196"/>
      <c r="P933" s="196"/>
      <c r="Q933" s="196"/>
      <c r="R933" s="196"/>
      <c r="S933" s="196"/>
      <c r="T933" s="196"/>
      <c r="U933" s="196"/>
      <c r="V933" s="196"/>
      <c r="W933" s="196"/>
      <c r="X933" s="196"/>
      <c r="Y933" s="196"/>
      <c r="Z933" s="196"/>
      <c r="AA933" s="196"/>
      <c r="AB933" s="196"/>
      <c r="AC933" s="196"/>
      <c r="AD933" s="196"/>
      <c r="AE933" s="196"/>
      <c r="AF933" s="196"/>
      <c r="AG933" s="196"/>
      <c r="AH933" s="196"/>
      <c r="AI933" s="196"/>
      <c r="AJ933" s="196"/>
      <c r="AK933" s="196"/>
      <c r="AL933" s="196"/>
      <c r="AM933" s="196"/>
      <c r="AN933" s="196"/>
      <c r="AO933" s="196"/>
      <c r="AP933" s="196"/>
      <c r="AQ933" s="196"/>
      <c r="AR933" s="196"/>
      <c r="AS933" s="196"/>
      <c r="AT933" s="196"/>
      <c r="AU933" s="196"/>
      <c r="AV933" s="196"/>
      <c r="AW933" s="196"/>
      <c r="AX933" s="196"/>
      <c r="AY933" s="196"/>
      <c r="AZ933" s="196"/>
      <c r="BA933" s="196"/>
      <c r="BB933" s="196"/>
      <c r="BC933" s="196"/>
      <c r="BD933" s="196"/>
      <c r="BE933" s="196"/>
      <c r="BF933" s="196"/>
      <c r="BG933" s="196"/>
      <c r="BH933" s="196"/>
      <c r="BI933" s="196"/>
      <c r="BJ933" s="196"/>
      <c r="BK933" s="196"/>
      <c r="BL933" s="196"/>
      <c r="BM933" s="196"/>
      <c r="BN933" s="196"/>
      <c r="BO933" s="196"/>
      <c r="BP933" s="196"/>
      <c r="BQ933" s="196"/>
      <c r="BR933" s="196"/>
      <c r="BS933" s="196"/>
      <c r="BT933" s="196"/>
      <c r="BU933" s="196"/>
      <c r="BV933" s="196"/>
      <c r="BW933" s="196"/>
      <c r="BX933" s="196"/>
      <c r="BY933" s="196"/>
      <c r="BZ933" s="196"/>
      <c r="CA933" s="196"/>
      <c r="CB933" s="196"/>
      <c r="CC933" s="196"/>
      <c r="CD933" s="196"/>
      <c r="CE933" s="196"/>
      <c r="CF933" s="196"/>
      <c r="CG933" s="196"/>
      <c r="CH933" s="196"/>
      <c r="CI933" s="196"/>
      <c r="CJ933" s="196"/>
      <c r="CK933" s="196"/>
      <c r="CL933" s="196"/>
      <c r="CM933" s="196"/>
      <c r="CN933" s="196"/>
      <c r="CO933" s="196"/>
      <c r="CP933" s="196"/>
      <c r="CQ933" s="196"/>
      <c r="CR933" s="196"/>
      <c r="CS933" s="196"/>
      <c r="CT933" s="196"/>
      <c r="CU933" s="196"/>
      <c r="CV933" s="196"/>
      <c r="CW933" s="196"/>
      <c r="CX933" s="196"/>
      <c r="CY933" s="196"/>
      <c r="CZ933" s="196"/>
      <c r="DA933" s="196"/>
      <c r="DB933" s="196"/>
      <c r="DC933" s="196"/>
      <c r="DD933" s="196"/>
      <c r="DE933" s="196"/>
      <c r="DF933" s="196"/>
      <c r="DG933" s="196"/>
      <c r="DH933" s="196"/>
      <c r="DI933" s="196"/>
      <c r="DJ933" s="196"/>
      <c r="DK933" s="196"/>
      <c r="DL933" s="196"/>
      <c r="DM933" s="196"/>
      <c r="DN933" s="196"/>
      <c r="DO933" s="196"/>
      <c r="DP933" s="196"/>
      <c r="DQ933" s="196"/>
      <c r="DR933" s="196"/>
      <c r="DS933" s="196"/>
      <c r="DT933" s="196"/>
      <c r="DU933" s="196"/>
      <c r="DV933" s="196"/>
      <c r="DW933" s="196"/>
      <c r="DX933" s="196"/>
      <c r="DY933" s="196"/>
      <c r="DZ933" s="196"/>
      <c r="EA933" s="196"/>
      <c r="EB933" s="196"/>
      <c r="EC933" s="196"/>
      <c r="ED933" s="196"/>
      <c r="EE933" s="196"/>
      <c r="EF933" s="196"/>
      <c r="EG933" s="196"/>
      <c r="EH933" s="196"/>
      <c r="EI933" s="196"/>
      <c r="EJ933" s="196"/>
      <c r="EK933" s="196"/>
      <c r="EL933" s="196"/>
      <c r="EM933" s="196"/>
      <c r="EN933" s="196"/>
      <c r="EO933" s="196"/>
      <c r="EP933" s="196"/>
      <c r="EQ933" s="196"/>
      <c r="ER933" s="196"/>
      <c r="ES933" s="196"/>
      <c r="ET933" s="196"/>
      <c r="EU933" s="196"/>
      <c r="EV933" s="196"/>
      <c r="EW933" s="196"/>
      <c r="EX933" s="196"/>
      <c r="EY933" s="196"/>
      <c r="EZ933" s="196"/>
      <c r="FA933" s="196"/>
      <c r="FB933" s="196"/>
      <c r="FC933" s="196"/>
      <c r="FD933" s="196"/>
      <c r="FE933" s="196"/>
      <c r="FF933" s="196"/>
      <c r="FG933" s="196"/>
      <c r="FH933" s="196"/>
      <c r="FI933" s="196"/>
      <c r="FJ933" s="196"/>
      <c r="FK933" s="196"/>
      <c r="FL933" s="196"/>
      <c r="FM933" s="196"/>
      <c r="FN933" s="196"/>
      <c r="FO933" s="196"/>
      <c r="FP933" s="196"/>
      <c r="FQ933" s="196"/>
      <c r="FR933" s="196"/>
      <c r="FS933" s="196"/>
      <c r="FT933" s="196"/>
      <c r="FU933" s="196"/>
      <c r="FV933" s="196"/>
      <c r="FW933" s="196"/>
      <c r="FX933" s="196"/>
      <c r="FY933" s="196"/>
      <c r="FZ933" s="196"/>
      <c r="GA933" s="196"/>
      <c r="GB933" s="196"/>
      <c r="GC933" s="196"/>
      <c r="GD933" s="196"/>
      <c r="GE933" s="196"/>
      <c r="GF933" s="196"/>
      <c r="GG933" s="196"/>
      <c r="GH933" s="196"/>
      <c r="GI933" s="196"/>
      <c r="GJ933" s="196"/>
      <c r="GK933" s="196"/>
      <c r="GL933" s="196"/>
      <c r="GM933" s="196"/>
      <c r="GN933" s="196"/>
      <c r="GO933" s="196"/>
      <c r="GP933" s="196"/>
      <c r="GQ933" s="196"/>
      <c r="GR933" s="196"/>
      <c r="GS933" s="196"/>
      <c r="GT933" s="196"/>
      <c r="GU933" s="196"/>
      <c r="GV933" s="196"/>
      <c r="GW933" s="196"/>
      <c r="GX933" s="196"/>
      <c r="GY933" s="196"/>
      <c r="GZ933" s="196"/>
      <c r="HA933" s="196"/>
      <c r="HB933" s="196"/>
      <c r="HC933" s="196"/>
      <c r="HD933" s="196"/>
      <c r="HE933" s="196"/>
      <c r="HF933" s="196"/>
      <c r="HG933" s="196"/>
      <c r="HH933" s="196"/>
      <c r="HI933" s="196"/>
      <c r="HJ933" s="196"/>
      <c r="HK933" s="196"/>
      <c r="HL933" s="196"/>
      <c r="HM933" s="196"/>
      <c r="HN933" s="196"/>
      <c r="HO933" s="196"/>
      <c r="HP933" s="196"/>
      <c r="HQ933" s="196"/>
      <c r="HR933" s="196"/>
      <c r="HS933" s="196"/>
      <c r="HT933" s="196"/>
      <c r="HU933" s="196"/>
      <c r="HV933" s="196"/>
      <c r="HW933" s="196"/>
      <c r="HX933" s="196"/>
      <c r="HY933" s="196"/>
      <c r="HZ933" s="196"/>
      <c r="IA933" s="196"/>
      <c r="IB933" s="196"/>
      <c r="IC933" s="196"/>
      <c r="ID933" s="196"/>
      <c r="IE933" s="196"/>
      <c r="IF933" s="196"/>
      <c r="IG933" s="196"/>
      <c r="IH933" s="196"/>
      <c r="II933" s="196"/>
      <c r="IJ933" s="196"/>
      <c r="IK933" s="196"/>
      <c r="IL933" s="196"/>
      <c r="IM933" s="196"/>
      <c r="IN933" s="196"/>
      <c r="IO933" s="196"/>
      <c r="IP933" s="196"/>
      <c r="IQ933" s="196"/>
      <c r="IR933" s="196"/>
      <c r="IS933" s="196"/>
      <c r="IT933" s="196"/>
      <c r="IU933" s="196"/>
      <c r="IV933" s="196"/>
      <c r="IW933" s="196"/>
      <c r="IX933" s="196"/>
      <c r="IY933" s="196"/>
      <c r="IZ933" s="196"/>
      <c r="JA933" s="196"/>
      <c r="JB933" s="196"/>
      <c r="JC933" s="196"/>
      <c r="JD933" s="196"/>
      <c r="JE933" s="196"/>
      <c r="JF933" s="196"/>
      <c r="JG933" s="196"/>
      <c r="JH933" s="196"/>
      <c r="JI933" s="196"/>
      <c r="JJ933" s="196"/>
      <c r="JK933" s="196"/>
      <c r="JL933" s="196"/>
      <c r="JM933" s="196"/>
      <c r="JN933" s="196"/>
      <c r="JO933" s="196"/>
      <c r="JP933" s="196"/>
      <c r="JQ933" s="196"/>
      <c r="JR933" s="196"/>
      <c r="JS933" s="196"/>
      <c r="JT933" s="196"/>
      <c r="JU933" s="196"/>
      <c r="JV933" s="196"/>
      <c r="JW933" s="196"/>
      <c r="JX933" s="196"/>
      <c r="JY933" s="196"/>
      <c r="JZ933" s="196"/>
      <c r="KA933" s="196"/>
      <c r="KB933" s="196"/>
      <c r="KC933" s="196"/>
      <c r="KD933" s="196"/>
      <c r="KE933" s="196"/>
      <c r="KF933" s="196"/>
      <c r="KG933" s="196"/>
      <c r="KH933" s="196"/>
      <c r="KI933" s="196"/>
      <c r="KJ933" s="196"/>
      <c r="KK933" s="196"/>
      <c r="KL933" s="196"/>
      <c r="KM933" s="196"/>
      <c r="KN933" s="196"/>
      <c r="KO933" s="196"/>
      <c r="KP933" s="196"/>
      <c r="KQ933" s="196"/>
      <c r="KR933" s="196"/>
      <c r="KS933" s="196"/>
      <c r="KT933" s="196"/>
      <c r="KU933" s="196"/>
      <c r="KV933" s="196"/>
      <c r="KW933" s="196"/>
      <c r="KX933" s="196"/>
      <c r="KY933" s="196"/>
      <c r="KZ933" s="196"/>
      <c r="LA933" s="196"/>
      <c r="LB933" s="196"/>
      <c r="LC933" s="196"/>
      <c r="LD933" s="196"/>
      <c r="LE933" s="196"/>
      <c r="LF933" s="196"/>
      <c r="LG933" s="196"/>
      <c r="LH933" s="196"/>
      <c r="LI933" s="196"/>
      <c r="LJ933" s="196"/>
      <c r="LK933" s="196"/>
      <c r="LL933" s="196"/>
      <c r="LM933" s="196"/>
      <c r="LN933" s="196"/>
      <c r="LO933" s="196"/>
      <c r="LP933" s="196"/>
      <c r="LQ933" s="196"/>
      <c r="LR933" s="196"/>
      <c r="LS933" s="196"/>
      <c r="LT933" s="196"/>
      <c r="LU933" s="196"/>
      <c r="LV933" s="196"/>
      <c r="LW933" s="196"/>
      <c r="LX933" s="196"/>
      <c r="LY933" s="196"/>
      <c r="LZ933" s="196"/>
      <c r="MA933" s="196"/>
      <c r="MB933" s="196"/>
      <c r="MC933" s="196"/>
      <c r="MD933" s="196"/>
      <c r="ME933" s="196"/>
      <c r="MF933" s="196"/>
      <c r="MG933" s="196"/>
      <c r="MH933" s="196"/>
      <c r="MI933" s="196"/>
      <c r="MJ933" s="196"/>
      <c r="MK933" s="196"/>
      <c r="ML933" s="196"/>
      <c r="MM933" s="196"/>
      <c r="MN933" s="196"/>
      <c r="MO933" s="196"/>
      <c r="MP933" s="196"/>
      <c r="MQ933" s="196"/>
      <c r="MR933" s="196"/>
      <c r="MS933" s="196"/>
      <c r="MT933" s="196"/>
      <c r="MU933" s="196"/>
      <c r="MV933" s="196"/>
      <c r="MW933" s="196"/>
      <c r="MX933" s="196"/>
      <c r="MY933" s="196"/>
      <c r="MZ933" s="196"/>
      <c r="NA933" s="196"/>
      <c r="NB933" s="196"/>
      <c r="NC933" s="196"/>
      <c r="ND933" s="196"/>
      <c r="NE933" s="196"/>
      <c r="NF933" s="196"/>
      <c r="NG933" s="196"/>
      <c r="NH933" s="196"/>
      <c r="NI933" s="196"/>
      <c r="NJ933" s="196"/>
      <c r="NK933" s="196"/>
      <c r="NL933" s="196"/>
      <c r="NM933" s="196"/>
      <c r="NN933" s="196"/>
      <c r="NO933" s="196"/>
      <c r="NP933" s="196"/>
      <c r="NQ933" s="196"/>
      <c r="NR933" s="196"/>
      <c r="NS933" s="196"/>
      <c r="NT933" s="196"/>
      <c r="NU933" s="196"/>
      <c r="NV933" s="196"/>
      <c r="NW933" s="196"/>
      <c r="NX933" s="196"/>
      <c r="NY933" s="196"/>
      <c r="NZ933" s="196"/>
      <c r="OA933" s="196"/>
      <c r="OB933" s="196"/>
      <c r="OC933" s="196"/>
      <c r="OD933" s="196"/>
      <c r="OE933" s="196"/>
      <c r="OF933" s="196"/>
      <c r="OG933" s="196"/>
      <c r="OH933" s="196"/>
      <c r="OI933" s="196"/>
      <c r="OJ933" s="196"/>
      <c r="OK933" s="196"/>
      <c r="OL933" s="196"/>
      <c r="AFC933" s="196"/>
      <c r="AFD933" s="196"/>
      <c r="AFE933" s="196"/>
      <c r="AFF933" s="196"/>
      <c r="AFG933" s="196"/>
      <c r="AFH933" s="196"/>
      <c r="AFI933" s="196"/>
      <c r="AFJ933" s="196"/>
      <c r="AFK933" s="196"/>
      <c r="AFL933" s="196"/>
      <c r="AFM933" s="196"/>
      <c r="AFN933" s="196"/>
      <c r="AFO933" s="196"/>
      <c r="AFP933" s="196"/>
      <c r="AFQ933" s="196"/>
      <c r="AFR933" s="196"/>
      <c r="AFS933" s="196"/>
      <c r="AFT933" s="196"/>
      <c r="AFU933" s="196"/>
      <c r="AFV933" s="196"/>
      <c r="AFW933" s="196"/>
      <c r="AFX933" s="196"/>
      <c r="AFY933" s="196"/>
      <c r="AFZ933" s="196"/>
      <c r="AGA933" s="196"/>
      <c r="AGB933" s="196"/>
      <c r="AGC933" s="196"/>
      <c r="AGD933" s="196"/>
      <c r="AGE933" s="196"/>
      <c r="AGF933" s="196"/>
      <c r="AGG933" s="196"/>
      <c r="AGH933" s="196"/>
      <c r="AGI933" s="196"/>
      <c r="AGJ933" s="196"/>
      <c r="AGK933" s="196"/>
      <c r="AGL933" s="196"/>
      <c r="AGM933" s="196"/>
      <c r="AGN933" s="196"/>
      <c r="AGO933" s="196"/>
      <c r="AGP933" s="196"/>
    </row>
    <row r="934" spans="1:874" ht="15.75" customHeight="1" x14ac:dyDescent="0.25">
      <c r="A934" s="196"/>
      <c r="B934" s="196"/>
      <c r="C934" s="196"/>
      <c r="D934" s="196"/>
      <c r="E934" s="196"/>
      <c r="F934" s="196"/>
      <c r="G934" s="196"/>
      <c r="H934" s="196"/>
      <c r="I934" s="196"/>
      <c r="J934" s="196"/>
      <c r="K934" s="196"/>
      <c r="L934" s="206"/>
      <c r="M934" s="196"/>
      <c r="N934" s="196"/>
      <c r="O934" s="196"/>
      <c r="P934" s="196"/>
      <c r="Q934" s="196"/>
      <c r="R934" s="196"/>
      <c r="S934" s="196"/>
      <c r="T934" s="196"/>
      <c r="U934" s="196"/>
      <c r="V934" s="196"/>
      <c r="W934" s="196"/>
      <c r="X934" s="196"/>
      <c r="Y934" s="196"/>
      <c r="Z934" s="196"/>
      <c r="AA934" s="196"/>
      <c r="AB934" s="196"/>
      <c r="AC934" s="196"/>
      <c r="AD934" s="196"/>
      <c r="AE934" s="196"/>
      <c r="AF934" s="196"/>
      <c r="AG934" s="196"/>
      <c r="AH934" s="196"/>
      <c r="AI934" s="196"/>
      <c r="AJ934" s="196"/>
      <c r="AK934" s="196"/>
      <c r="AL934" s="196"/>
      <c r="AM934" s="196"/>
      <c r="AN934" s="196"/>
      <c r="AO934" s="196"/>
      <c r="AP934" s="196"/>
      <c r="AQ934" s="196"/>
      <c r="AR934" s="196"/>
      <c r="AS934" s="196"/>
      <c r="AT934" s="196"/>
      <c r="AU934" s="196"/>
      <c r="AV934" s="196"/>
      <c r="AW934" s="196"/>
      <c r="AX934" s="196"/>
      <c r="AY934" s="196"/>
      <c r="AZ934" s="196"/>
      <c r="BA934" s="196"/>
      <c r="BB934" s="196"/>
      <c r="BC934" s="196"/>
      <c r="BD934" s="196"/>
      <c r="BE934" s="196"/>
      <c r="BF934" s="196"/>
      <c r="BG934" s="196"/>
      <c r="BH934" s="196"/>
      <c r="BI934" s="196"/>
      <c r="BJ934" s="196"/>
      <c r="BK934" s="196"/>
      <c r="BL934" s="196"/>
      <c r="BM934" s="196"/>
      <c r="BN934" s="196"/>
      <c r="BO934" s="196"/>
      <c r="BP934" s="196"/>
      <c r="BQ934" s="196"/>
      <c r="BR934" s="196"/>
      <c r="BS934" s="196"/>
      <c r="BT934" s="196"/>
      <c r="BU934" s="196"/>
      <c r="BV934" s="196"/>
      <c r="BW934" s="196"/>
      <c r="BX934" s="196"/>
      <c r="BY934" s="196"/>
      <c r="BZ934" s="196"/>
      <c r="CA934" s="196"/>
      <c r="CB934" s="196"/>
      <c r="CC934" s="196"/>
      <c r="CD934" s="196"/>
      <c r="CE934" s="196"/>
      <c r="CF934" s="196"/>
      <c r="CG934" s="196"/>
      <c r="CH934" s="196"/>
      <c r="CI934" s="196"/>
      <c r="CJ934" s="196"/>
      <c r="CK934" s="196"/>
      <c r="CL934" s="196"/>
      <c r="CM934" s="196"/>
      <c r="CN934" s="196"/>
      <c r="CO934" s="196"/>
      <c r="CP934" s="196"/>
      <c r="CQ934" s="196"/>
      <c r="CR934" s="196"/>
      <c r="CS934" s="196"/>
      <c r="CT934" s="196"/>
      <c r="CU934" s="196"/>
      <c r="CV934" s="196"/>
      <c r="CW934" s="196"/>
      <c r="CX934" s="196"/>
      <c r="CY934" s="196"/>
      <c r="CZ934" s="196"/>
      <c r="DA934" s="196"/>
      <c r="DB934" s="196"/>
      <c r="DC934" s="196"/>
      <c r="DD934" s="196"/>
      <c r="DE934" s="196"/>
      <c r="DF934" s="196"/>
      <c r="DG934" s="196"/>
      <c r="DH934" s="196"/>
      <c r="DI934" s="196"/>
      <c r="DJ934" s="196"/>
      <c r="DK934" s="196"/>
      <c r="DL934" s="196"/>
      <c r="DM934" s="196"/>
      <c r="DN934" s="196"/>
      <c r="DO934" s="196"/>
      <c r="DP934" s="196"/>
      <c r="DQ934" s="196"/>
      <c r="DR934" s="196"/>
      <c r="DS934" s="196"/>
      <c r="DT934" s="196"/>
      <c r="DU934" s="196"/>
      <c r="DV934" s="196"/>
      <c r="DW934" s="196"/>
      <c r="DX934" s="196"/>
      <c r="DY934" s="196"/>
      <c r="DZ934" s="196"/>
      <c r="EA934" s="196"/>
      <c r="EB934" s="196"/>
      <c r="EC934" s="196"/>
      <c r="ED934" s="196"/>
      <c r="EE934" s="196"/>
      <c r="EF934" s="196"/>
      <c r="EG934" s="196"/>
      <c r="EH934" s="196"/>
      <c r="EI934" s="196"/>
      <c r="EJ934" s="196"/>
      <c r="EK934" s="196"/>
      <c r="EL934" s="196"/>
      <c r="EM934" s="196"/>
      <c r="EN934" s="196"/>
      <c r="EO934" s="196"/>
      <c r="EP934" s="196"/>
      <c r="EQ934" s="196"/>
      <c r="ER934" s="196"/>
      <c r="ES934" s="196"/>
      <c r="ET934" s="196"/>
      <c r="EU934" s="196"/>
      <c r="EV934" s="196"/>
      <c r="EW934" s="196"/>
      <c r="EX934" s="196"/>
      <c r="EY934" s="196"/>
      <c r="EZ934" s="196"/>
      <c r="FA934" s="196"/>
      <c r="FB934" s="196"/>
      <c r="FC934" s="196"/>
      <c r="FD934" s="196"/>
      <c r="FE934" s="196"/>
      <c r="FF934" s="196"/>
      <c r="FG934" s="196"/>
      <c r="FH934" s="196"/>
      <c r="FI934" s="196"/>
      <c r="FJ934" s="196"/>
      <c r="FK934" s="196"/>
      <c r="FL934" s="196"/>
      <c r="FM934" s="196"/>
      <c r="FN934" s="196"/>
      <c r="FO934" s="196"/>
      <c r="FP934" s="196"/>
      <c r="FQ934" s="196"/>
      <c r="FR934" s="196"/>
      <c r="FS934" s="196"/>
      <c r="FT934" s="196"/>
      <c r="FU934" s="196"/>
      <c r="FV934" s="196"/>
      <c r="FW934" s="196"/>
      <c r="FX934" s="196"/>
      <c r="FY934" s="196"/>
      <c r="FZ934" s="196"/>
      <c r="GA934" s="196"/>
      <c r="GB934" s="196"/>
      <c r="GC934" s="196"/>
      <c r="GD934" s="196"/>
      <c r="GE934" s="196"/>
      <c r="GF934" s="196"/>
      <c r="GG934" s="196"/>
      <c r="GH934" s="196"/>
      <c r="GI934" s="196"/>
      <c r="GJ934" s="196"/>
      <c r="GK934" s="196"/>
      <c r="GL934" s="196"/>
      <c r="GM934" s="196"/>
      <c r="GN934" s="196"/>
      <c r="GO934" s="196"/>
      <c r="GP934" s="196"/>
      <c r="GQ934" s="196"/>
      <c r="GR934" s="196"/>
      <c r="GS934" s="196"/>
      <c r="GT934" s="196"/>
      <c r="GU934" s="196"/>
      <c r="GV934" s="196"/>
      <c r="GW934" s="196"/>
      <c r="GX934" s="196"/>
      <c r="GY934" s="196"/>
      <c r="GZ934" s="196"/>
      <c r="HA934" s="196"/>
      <c r="HB934" s="196"/>
      <c r="HC934" s="196"/>
      <c r="HD934" s="196"/>
      <c r="HE934" s="196"/>
      <c r="HF934" s="196"/>
      <c r="HG934" s="196"/>
      <c r="HH934" s="196"/>
      <c r="HI934" s="196"/>
      <c r="HJ934" s="196"/>
      <c r="HK934" s="196"/>
      <c r="HL934" s="196"/>
      <c r="HM934" s="196"/>
      <c r="HN934" s="196"/>
      <c r="HO934" s="196"/>
      <c r="HP934" s="196"/>
      <c r="HQ934" s="196"/>
      <c r="HR934" s="196"/>
      <c r="HS934" s="196"/>
      <c r="HT934" s="196"/>
      <c r="HU934" s="196"/>
      <c r="HV934" s="196"/>
      <c r="HW934" s="196"/>
      <c r="HX934" s="196"/>
      <c r="HY934" s="196"/>
      <c r="HZ934" s="196"/>
      <c r="IA934" s="196"/>
      <c r="IB934" s="196"/>
      <c r="IC934" s="196"/>
      <c r="ID934" s="196"/>
      <c r="IE934" s="196"/>
      <c r="IF934" s="196"/>
      <c r="IG934" s="196"/>
      <c r="IH934" s="196"/>
      <c r="II934" s="196"/>
      <c r="IJ934" s="196"/>
      <c r="IK934" s="196"/>
      <c r="IL934" s="196"/>
      <c r="IM934" s="196"/>
      <c r="IN934" s="196"/>
      <c r="IO934" s="196"/>
      <c r="IP934" s="196"/>
      <c r="IQ934" s="196"/>
      <c r="IR934" s="196"/>
      <c r="IS934" s="196"/>
      <c r="IT934" s="196"/>
      <c r="IU934" s="196"/>
      <c r="IV934" s="196"/>
      <c r="IW934" s="196"/>
      <c r="IX934" s="196"/>
      <c r="IY934" s="196"/>
      <c r="IZ934" s="196"/>
      <c r="JA934" s="196"/>
      <c r="JB934" s="196"/>
      <c r="JC934" s="196"/>
      <c r="JD934" s="196"/>
      <c r="JE934" s="196"/>
      <c r="JF934" s="196"/>
      <c r="JG934" s="196"/>
      <c r="JH934" s="196"/>
      <c r="JI934" s="196"/>
      <c r="JJ934" s="196"/>
      <c r="JK934" s="196"/>
      <c r="JL934" s="196"/>
      <c r="JM934" s="196"/>
      <c r="JN934" s="196"/>
      <c r="JO934" s="196"/>
      <c r="JP934" s="196"/>
      <c r="JQ934" s="196"/>
      <c r="JR934" s="196"/>
      <c r="JS934" s="196"/>
      <c r="JT934" s="196"/>
      <c r="JU934" s="196"/>
      <c r="JV934" s="196"/>
      <c r="JW934" s="196"/>
      <c r="JX934" s="196"/>
      <c r="JY934" s="196"/>
      <c r="JZ934" s="196"/>
      <c r="KA934" s="196"/>
      <c r="KB934" s="196"/>
      <c r="KC934" s="196"/>
      <c r="KD934" s="196"/>
      <c r="KE934" s="196"/>
      <c r="KF934" s="196"/>
      <c r="KG934" s="196"/>
      <c r="KH934" s="196"/>
      <c r="KI934" s="196"/>
      <c r="KJ934" s="196"/>
      <c r="KK934" s="196"/>
      <c r="KL934" s="196"/>
      <c r="KM934" s="196"/>
      <c r="KN934" s="196"/>
      <c r="KO934" s="196"/>
      <c r="KP934" s="196"/>
      <c r="KQ934" s="196"/>
      <c r="KR934" s="196"/>
      <c r="KS934" s="196"/>
      <c r="KT934" s="196"/>
      <c r="KU934" s="196"/>
      <c r="KV934" s="196"/>
      <c r="KW934" s="196"/>
      <c r="KX934" s="196"/>
      <c r="KY934" s="196"/>
      <c r="KZ934" s="196"/>
      <c r="LA934" s="196"/>
      <c r="LB934" s="196"/>
      <c r="LC934" s="196"/>
      <c r="LD934" s="196"/>
      <c r="LE934" s="196"/>
      <c r="LF934" s="196"/>
      <c r="LG934" s="196"/>
      <c r="LH934" s="196"/>
      <c r="LI934" s="196"/>
      <c r="LJ934" s="196"/>
      <c r="LK934" s="196"/>
      <c r="LL934" s="196"/>
      <c r="LM934" s="196"/>
      <c r="LN934" s="196"/>
      <c r="LO934" s="196"/>
      <c r="LP934" s="196"/>
      <c r="LQ934" s="196"/>
      <c r="LR934" s="196"/>
      <c r="LS934" s="196"/>
      <c r="LT934" s="196"/>
      <c r="LU934" s="196"/>
      <c r="LV934" s="196"/>
      <c r="LW934" s="196"/>
      <c r="LX934" s="196"/>
      <c r="LY934" s="196"/>
      <c r="LZ934" s="196"/>
      <c r="MA934" s="196"/>
      <c r="MB934" s="196"/>
      <c r="MC934" s="196"/>
      <c r="MD934" s="196"/>
      <c r="ME934" s="196"/>
      <c r="MF934" s="196"/>
      <c r="MG934" s="196"/>
      <c r="MH934" s="196"/>
      <c r="MI934" s="196"/>
      <c r="MJ934" s="196"/>
      <c r="MK934" s="196"/>
      <c r="ML934" s="196"/>
      <c r="MM934" s="196"/>
      <c r="MN934" s="196"/>
      <c r="MO934" s="196"/>
      <c r="MP934" s="196"/>
      <c r="MQ934" s="196"/>
      <c r="MR934" s="196"/>
      <c r="MS934" s="196"/>
      <c r="MT934" s="196"/>
      <c r="MU934" s="196"/>
      <c r="MV934" s="196"/>
      <c r="MW934" s="196"/>
      <c r="MX934" s="196"/>
      <c r="MY934" s="196"/>
      <c r="MZ934" s="196"/>
      <c r="NA934" s="196"/>
      <c r="NB934" s="196"/>
      <c r="NC934" s="196"/>
      <c r="ND934" s="196"/>
      <c r="NE934" s="196"/>
      <c r="NF934" s="196"/>
      <c r="NG934" s="196"/>
      <c r="NH934" s="196"/>
      <c r="NI934" s="196"/>
      <c r="NJ934" s="196"/>
      <c r="NK934" s="196"/>
      <c r="NL934" s="196"/>
      <c r="NM934" s="196"/>
      <c r="NN934" s="196"/>
      <c r="NO934" s="196"/>
      <c r="NP934" s="196"/>
      <c r="NQ934" s="196"/>
      <c r="NR934" s="196"/>
      <c r="NS934" s="196"/>
      <c r="NT934" s="196"/>
      <c r="NU934" s="196"/>
      <c r="NV934" s="196"/>
      <c r="NW934" s="196"/>
      <c r="NX934" s="196"/>
      <c r="NY934" s="196"/>
      <c r="NZ934" s="196"/>
      <c r="OA934" s="196"/>
      <c r="OB934" s="196"/>
      <c r="OC934" s="196"/>
      <c r="OD934" s="196"/>
      <c r="OE934" s="196"/>
      <c r="OF934" s="196"/>
      <c r="OG934" s="196"/>
      <c r="OH934" s="196"/>
      <c r="OI934" s="196"/>
      <c r="OJ934" s="196"/>
      <c r="OK934" s="196"/>
      <c r="OL934" s="196"/>
      <c r="AFC934" s="196"/>
      <c r="AFD934" s="196"/>
      <c r="AFE934" s="196"/>
      <c r="AFF934" s="196"/>
      <c r="AFG934" s="196"/>
      <c r="AFH934" s="196"/>
      <c r="AFI934" s="196"/>
      <c r="AFJ934" s="196"/>
      <c r="AFK934" s="196"/>
      <c r="AFL934" s="196"/>
      <c r="AFM934" s="196"/>
      <c r="AFN934" s="196"/>
      <c r="AFO934" s="196"/>
      <c r="AFP934" s="196"/>
      <c r="AFQ934" s="196"/>
      <c r="AFR934" s="196"/>
      <c r="AFS934" s="196"/>
      <c r="AFT934" s="196"/>
      <c r="AFU934" s="196"/>
      <c r="AFV934" s="196"/>
      <c r="AFW934" s="196"/>
      <c r="AFX934" s="196"/>
      <c r="AFY934" s="196"/>
      <c r="AFZ934" s="196"/>
      <c r="AGA934" s="196"/>
      <c r="AGB934" s="196"/>
      <c r="AGC934" s="196"/>
      <c r="AGD934" s="196"/>
      <c r="AGE934" s="196"/>
      <c r="AGF934" s="196"/>
      <c r="AGG934" s="196"/>
      <c r="AGH934" s="196"/>
      <c r="AGI934" s="196"/>
      <c r="AGJ934" s="196"/>
      <c r="AGK934" s="196"/>
      <c r="AGL934" s="196"/>
      <c r="AGM934" s="196"/>
      <c r="AGN934" s="196"/>
      <c r="AGO934" s="196"/>
      <c r="AGP934" s="196"/>
    </row>
    <row r="935" spans="1:874" ht="15.75" customHeight="1" x14ac:dyDescent="0.25">
      <c r="A935" s="196"/>
      <c r="B935" s="196"/>
      <c r="C935" s="196"/>
      <c r="D935" s="196"/>
      <c r="E935" s="196"/>
      <c r="F935" s="196"/>
      <c r="G935" s="196"/>
      <c r="H935" s="196"/>
      <c r="I935" s="196"/>
      <c r="J935" s="196"/>
      <c r="K935" s="196"/>
      <c r="L935" s="206"/>
      <c r="M935" s="196"/>
      <c r="N935" s="196"/>
      <c r="O935" s="196"/>
      <c r="P935" s="196"/>
      <c r="Q935" s="196"/>
      <c r="R935" s="196"/>
      <c r="S935" s="196"/>
      <c r="T935" s="196"/>
      <c r="U935" s="196"/>
      <c r="V935" s="196"/>
      <c r="W935" s="196"/>
      <c r="X935" s="196"/>
      <c r="Y935" s="196"/>
      <c r="Z935" s="196"/>
      <c r="AA935" s="196"/>
      <c r="AB935" s="196"/>
      <c r="AC935" s="196"/>
      <c r="AD935" s="196"/>
      <c r="AE935" s="196"/>
      <c r="AF935" s="196"/>
      <c r="AG935" s="196"/>
      <c r="AH935" s="196"/>
      <c r="AI935" s="196"/>
      <c r="AJ935" s="196"/>
      <c r="AK935" s="196"/>
      <c r="AL935" s="196"/>
      <c r="AM935" s="196"/>
      <c r="AN935" s="196"/>
      <c r="AO935" s="196"/>
      <c r="AP935" s="196"/>
      <c r="AQ935" s="196"/>
      <c r="AR935" s="196"/>
      <c r="AS935" s="196"/>
      <c r="AT935" s="196"/>
      <c r="AU935" s="196"/>
      <c r="AV935" s="196"/>
      <c r="AW935" s="196"/>
      <c r="AX935" s="196"/>
      <c r="AY935" s="196"/>
      <c r="AZ935" s="196"/>
      <c r="BA935" s="196"/>
      <c r="BB935" s="196"/>
      <c r="BC935" s="196"/>
      <c r="BD935" s="196"/>
      <c r="BE935" s="196"/>
      <c r="BF935" s="196"/>
      <c r="BG935" s="196"/>
      <c r="BH935" s="196"/>
      <c r="BI935" s="196"/>
      <c r="BJ935" s="196"/>
      <c r="BK935" s="196"/>
      <c r="BL935" s="196"/>
      <c r="BM935" s="196"/>
      <c r="BN935" s="196"/>
      <c r="BO935" s="196"/>
      <c r="BP935" s="196"/>
      <c r="BQ935" s="196"/>
      <c r="BR935" s="196"/>
      <c r="BS935" s="196"/>
      <c r="BT935" s="196"/>
      <c r="BU935" s="196"/>
      <c r="BV935" s="196"/>
      <c r="BW935" s="196"/>
      <c r="BX935" s="196"/>
      <c r="BY935" s="196"/>
      <c r="BZ935" s="196"/>
      <c r="CA935" s="196"/>
      <c r="CB935" s="196"/>
      <c r="CC935" s="196"/>
      <c r="CD935" s="196"/>
      <c r="CE935" s="196"/>
      <c r="CF935" s="196"/>
      <c r="CG935" s="196"/>
      <c r="CH935" s="196"/>
      <c r="CI935" s="196"/>
      <c r="CJ935" s="196"/>
      <c r="CK935" s="196"/>
      <c r="CL935" s="196"/>
      <c r="CM935" s="196"/>
      <c r="CN935" s="196"/>
      <c r="CO935" s="196"/>
      <c r="CP935" s="196"/>
      <c r="CQ935" s="196"/>
      <c r="CR935" s="196"/>
      <c r="CS935" s="196"/>
      <c r="CT935" s="196"/>
      <c r="CU935" s="196"/>
      <c r="CV935" s="196"/>
      <c r="CW935" s="196"/>
      <c r="CX935" s="196"/>
      <c r="CY935" s="196"/>
      <c r="CZ935" s="196"/>
      <c r="DA935" s="196"/>
      <c r="DB935" s="196"/>
      <c r="DC935" s="196"/>
      <c r="DD935" s="196"/>
      <c r="DE935" s="196"/>
      <c r="DF935" s="196"/>
      <c r="DG935" s="196"/>
      <c r="DH935" s="196"/>
      <c r="DI935" s="196"/>
      <c r="DJ935" s="196"/>
      <c r="DK935" s="196"/>
      <c r="DL935" s="196"/>
      <c r="DM935" s="196"/>
      <c r="DN935" s="196"/>
      <c r="DO935" s="196"/>
      <c r="DP935" s="196"/>
      <c r="DQ935" s="196"/>
      <c r="DR935" s="196"/>
      <c r="DS935" s="196"/>
      <c r="DT935" s="196"/>
      <c r="DU935" s="196"/>
      <c r="DV935" s="196"/>
      <c r="DW935" s="196"/>
      <c r="DX935" s="196"/>
      <c r="DY935" s="196"/>
      <c r="DZ935" s="196"/>
      <c r="EA935" s="196"/>
      <c r="EB935" s="196"/>
      <c r="EC935" s="196"/>
      <c r="ED935" s="196"/>
      <c r="EE935" s="196"/>
      <c r="EF935" s="196"/>
      <c r="EG935" s="196"/>
      <c r="EH935" s="196"/>
      <c r="EI935" s="196"/>
      <c r="EJ935" s="196"/>
      <c r="EK935" s="196"/>
      <c r="EL935" s="196"/>
      <c r="EM935" s="196"/>
      <c r="EN935" s="196"/>
      <c r="EO935" s="196"/>
      <c r="EP935" s="196"/>
      <c r="EQ935" s="196"/>
      <c r="ER935" s="196"/>
      <c r="ES935" s="196"/>
      <c r="ET935" s="196"/>
      <c r="EU935" s="196"/>
      <c r="EV935" s="196"/>
      <c r="EW935" s="196"/>
      <c r="EX935" s="196"/>
      <c r="EY935" s="196"/>
      <c r="EZ935" s="196"/>
      <c r="FA935" s="196"/>
      <c r="FB935" s="196"/>
      <c r="FC935" s="196"/>
      <c r="FD935" s="196"/>
      <c r="FE935" s="196"/>
      <c r="FF935" s="196"/>
      <c r="FG935" s="196"/>
      <c r="FH935" s="196"/>
      <c r="FI935" s="196"/>
      <c r="FJ935" s="196"/>
      <c r="FK935" s="196"/>
      <c r="FL935" s="196"/>
      <c r="FM935" s="196"/>
      <c r="FN935" s="196"/>
      <c r="FO935" s="196"/>
      <c r="FP935" s="196"/>
      <c r="FQ935" s="196"/>
      <c r="FR935" s="196"/>
      <c r="FS935" s="196"/>
      <c r="FT935" s="196"/>
      <c r="FU935" s="196"/>
      <c r="FV935" s="196"/>
      <c r="FW935" s="196"/>
      <c r="FX935" s="196"/>
      <c r="FY935" s="196"/>
      <c r="FZ935" s="196"/>
      <c r="GA935" s="196"/>
      <c r="GB935" s="196"/>
      <c r="GC935" s="196"/>
      <c r="GD935" s="196"/>
      <c r="GE935" s="196"/>
      <c r="GF935" s="196"/>
      <c r="GG935" s="196"/>
      <c r="GH935" s="196"/>
      <c r="GI935" s="196"/>
      <c r="GJ935" s="196"/>
      <c r="GK935" s="196"/>
      <c r="GL935" s="196"/>
      <c r="GM935" s="196"/>
      <c r="GN935" s="196"/>
      <c r="GO935" s="196"/>
      <c r="GP935" s="196"/>
      <c r="GQ935" s="196"/>
      <c r="GR935" s="196"/>
      <c r="GS935" s="196"/>
      <c r="GT935" s="196"/>
      <c r="GU935" s="196"/>
      <c r="GV935" s="196"/>
      <c r="GW935" s="196"/>
      <c r="GX935" s="196"/>
      <c r="GY935" s="196"/>
      <c r="GZ935" s="196"/>
      <c r="HA935" s="196"/>
      <c r="HB935" s="196"/>
      <c r="HC935" s="196"/>
      <c r="HD935" s="196"/>
      <c r="HE935" s="196"/>
      <c r="HF935" s="196"/>
      <c r="HG935" s="196"/>
      <c r="HH935" s="196"/>
      <c r="HI935" s="196"/>
      <c r="HJ935" s="196"/>
      <c r="HK935" s="196"/>
      <c r="HL935" s="196"/>
      <c r="HM935" s="196"/>
      <c r="HN935" s="196"/>
      <c r="HO935" s="196"/>
      <c r="HP935" s="196"/>
      <c r="HQ935" s="196"/>
      <c r="HR935" s="196"/>
      <c r="HS935" s="196"/>
      <c r="HT935" s="196"/>
      <c r="HU935" s="196"/>
      <c r="HV935" s="196"/>
      <c r="HW935" s="196"/>
      <c r="HX935" s="196"/>
      <c r="HY935" s="196"/>
      <c r="HZ935" s="196"/>
      <c r="IA935" s="196"/>
      <c r="IB935" s="196"/>
      <c r="IC935" s="196"/>
      <c r="ID935" s="196"/>
      <c r="IE935" s="196"/>
      <c r="IF935" s="196"/>
      <c r="IG935" s="196"/>
      <c r="IH935" s="196"/>
      <c r="II935" s="196"/>
      <c r="IJ935" s="196"/>
      <c r="IK935" s="196"/>
      <c r="IL935" s="196"/>
      <c r="IM935" s="196"/>
      <c r="IN935" s="196"/>
      <c r="IO935" s="196"/>
      <c r="IP935" s="196"/>
      <c r="IQ935" s="196"/>
      <c r="IR935" s="196"/>
      <c r="IS935" s="196"/>
      <c r="IT935" s="196"/>
      <c r="IU935" s="196"/>
      <c r="IV935" s="196"/>
      <c r="IW935" s="196"/>
      <c r="IX935" s="196"/>
      <c r="IY935" s="196"/>
      <c r="IZ935" s="196"/>
      <c r="JA935" s="196"/>
      <c r="JB935" s="196"/>
      <c r="JC935" s="196"/>
      <c r="JD935" s="196"/>
      <c r="JE935" s="196"/>
      <c r="JF935" s="196"/>
      <c r="JG935" s="196"/>
      <c r="JH935" s="196"/>
      <c r="JI935" s="196"/>
      <c r="JJ935" s="196"/>
      <c r="JK935" s="196"/>
      <c r="JL935" s="196"/>
      <c r="JM935" s="196"/>
      <c r="JN935" s="196"/>
      <c r="JO935" s="196"/>
      <c r="JP935" s="196"/>
      <c r="JQ935" s="196"/>
      <c r="JR935" s="196"/>
      <c r="JS935" s="196"/>
      <c r="JT935" s="196"/>
      <c r="JU935" s="196"/>
      <c r="JV935" s="196"/>
      <c r="JW935" s="196"/>
      <c r="JX935" s="196"/>
      <c r="JY935" s="196"/>
      <c r="JZ935" s="196"/>
      <c r="KA935" s="196"/>
      <c r="KB935" s="196"/>
      <c r="KC935" s="196"/>
      <c r="KD935" s="196"/>
      <c r="KE935" s="196"/>
      <c r="KF935" s="196"/>
      <c r="KG935" s="196"/>
      <c r="KH935" s="196"/>
      <c r="KI935" s="196"/>
      <c r="KJ935" s="196"/>
      <c r="KK935" s="196"/>
      <c r="KL935" s="196"/>
      <c r="KM935" s="196"/>
      <c r="KN935" s="196"/>
      <c r="KO935" s="196"/>
      <c r="KP935" s="196"/>
      <c r="KQ935" s="196"/>
      <c r="KR935" s="196"/>
      <c r="KS935" s="196"/>
      <c r="KT935" s="196"/>
      <c r="KU935" s="196"/>
      <c r="KV935" s="196"/>
      <c r="KW935" s="196"/>
      <c r="KX935" s="196"/>
      <c r="KY935" s="196"/>
      <c r="KZ935" s="196"/>
      <c r="LA935" s="196"/>
      <c r="LB935" s="196"/>
      <c r="LC935" s="196"/>
      <c r="LD935" s="196"/>
      <c r="LE935" s="196"/>
      <c r="LF935" s="196"/>
      <c r="LG935" s="196"/>
      <c r="LH935" s="196"/>
      <c r="LI935" s="196"/>
      <c r="LJ935" s="196"/>
      <c r="LK935" s="196"/>
      <c r="LL935" s="196"/>
      <c r="LM935" s="196"/>
      <c r="LN935" s="196"/>
      <c r="LO935" s="196"/>
      <c r="LP935" s="196"/>
      <c r="LQ935" s="196"/>
      <c r="LR935" s="196"/>
      <c r="LS935" s="196"/>
      <c r="LT935" s="196"/>
      <c r="LU935" s="196"/>
      <c r="LV935" s="196"/>
      <c r="LW935" s="196"/>
      <c r="LX935" s="196"/>
      <c r="LY935" s="196"/>
      <c r="LZ935" s="196"/>
      <c r="MA935" s="196"/>
      <c r="MB935" s="196"/>
      <c r="MC935" s="196"/>
      <c r="MD935" s="196"/>
      <c r="ME935" s="196"/>
      <c r="MF935" s="196"/>
      <c r="MG935" s="196"/>
      <c r="MH935" s="196"/>
      <c r="MI935" s="196"/>
      <c r="MJ935" s="196"/>
      <c r="MK935" s="196"/>
      <c r="ML935" s="196"/>
      <c r="MM935" s="196"/>
      <c r="MN935" s="196"/>
      <c r="MO935" s="196"/>
      <c r="MP935" s="196"/>
      <c r="MQ935" s="196"/>
      <c r="MR935" s="196"/>
      <c r="MS935" s="196"/>
      <c r="MT935" s="196"/>
      <c r="MU935" s="196"/>
      <c r="MV935" s="196"/>
      <c r="MW935" s="196"/>
      <c r="MX935" s="196"/>
      <c r="MY935" s="196"/>
      <c r="MZ935" s="196"/>
      <c r="NA935" s="196"/>
      <c r="NB935" s="196"/>
      <c r="NC935" s="196"/>
      <c r="ND935" s="196"/>
      <c r="NE935" s="196"/>
      <c r="NF935" s="196"/>
      <c r="NG935" s="196"/>
      <c r="NH935" s="196"/>
      <c r="NI935" s="196"/>
      <c r="NJ935" s="196"/>
      <c r="NK935" s="196"/>
      <c r="NL935" s="196"/>
      <c r="NM935" s="196"/>
      <c r="NN935" s="196"/>
      <c r="NO935" s="196"/>
      <c r="NP935" s="196"/>
      <c r="NQ935" s="196"/>
      <c r="NR935" s="196"/>
      <c r="NS935" s="196"/>
      <c r="NT935" s="196"/>
      <c r="NU935" s="196"/>
      <c r="NV935" s="196"/>
      <c r="NW935" s="196"/>
      <c r="NX935" s="196"/>
      <c r="NY935" s="196"/>
      <c r="NZ935" s="196"/>
      <c r="OA935" s="196"/>
      <c r="OB935" s="196"/>
      <c r="OC935" s="196"/>
      <c r="OD935" s="196"/>
      <c r="OE935" s="196"/>
      <c r="OF935" s="196"/>
      <c r="OG935" s="196"/>
      <c r="OH935" s="196"/>
      <c r="OI935" s="196"/>
      <c r="OJ935" s="196"/>
      <c r="OK935" s="196"/>
      <c r="OL935" s="196"/>
      <c r="AFC935" s="196"/>
      <c r="AFD935" s="196"/>
      <c r="AFE935" s="196"/>
      <c r="AFF935" s="196"/>
      <c r="AFG935" s="196"/>
      <c r="AFH935" s="196"/>
      <c r="AFI935" s="196"/>
      <c r="AFJ935" s="196"/>
      <c r="AFK935" s="196"/>
      <c r="AFL935" s="196"/>
      <c r="AFM935" s="196"/>
      <c r="AFN935" s="196"/>
      <c r="AFO935" s="196"/>
      <c r="AFP935" s="196"/>
      <c r="AFQ935" s="196"/>
      <c r="AFR935" s="196"/>
      <c r="AFS935" s="196"/>
      <c r="AFT935" s="196"/>
      <c r="AFU935" s="196"/>
      <c r="AFV935" s="196"/>
      <c r="AFW935" s="196"/>
      <c r="AFX935" s="196"/>
      <c r="AFY935" s="196"/>
      <c r="AFZ935" s="196"/>
      <c r="AGA935" s="196"/>
      <c r="AGB935" s="196"/>
      <c r="AGC935" s="196"/>
      <c r="AGD935" s="196"/>
      <c r="AGE935" s="196"/>
      <c r="AGF935" s="196"/>
      <c r="AGG935" s="196"/>
      <c r="AGH935" s="196"/>
      <c r="AGI935" s="196"/>
      <c r="AGJ935" s="196"/>
      <c r="AGK935" s="196"/>
      <c r="AGL935" s="196"/>
      <c r="AGM935" s="196"/>
      <c r="AGN935" s="196"/>
      <c r="AGO935" s="196"/>
      <c r="AGP935" s="196"/>
    </row>
    <row r="936" spans="1:874" ht="15.75" customHeight="1" x14ac:dyDescent="0.25">
      <c r="A936" s="196"/>
      <c r="B936" s="196"/>
      <c r="C936" s="196"/>
      <c r="D936" s="196"/>
      <c r="E936" s="196"/>
      <c r="F936" s="196"/>
      <c r="G936" s="196"/>
      <c r="H936" s="196"/>
      <c r="I936" s="196"/>
      <c r="J936" s="196"/>
      <c r="K936" s="196"/>
      <c r="L936" s="206"/>
      <c r="M936" s="196"/>
      <c r="N936" s="196"/>
      <c r="O936" s="196"/>
      <c r="P936" s="196"/>
      <c r="Q936" s="196"/>
      <c r="R936" s="196"/>
      <c r="S936" s="196"/>
      <c r="T936" s="196"/>
      <c r="U936" s="196"/>
      <c r="V936" s="196"/>
      <c r="W936" s="196"/>
      <c r="X936" s="196"/>
      <c r="Y936" s="196"/>
      <c r="Z936" s="196"/>
      <c r="AA936" s="196"/>
      <c r="AB936" s="196"/>
      <c r="AC936" s="196"/>
      <c r="AD936" s="196"/>
      <c r="AE936" s="196"/>
      <c r="AF936" s="196"/>
      <c r="AG936" s="196"/>
      <c r="AH936" s="196"/>
      <c r="AI936" s="196"/>
      <c r="AJ936" s="196"/>
      <c r="AK936" s="196"/>
      <c r="AL936" s="196"/>
      <c r="AM936" s="196"/>
      <c r="AN936" s="196"/>
      <c r="AO936" s="196"/>
      <c r="AP936" s="196"/>
      <c r="AQ936" s="196"/>
      <c r="AR936" s="196"/>
      <c r="AS936" s="196"/>
      <c r="AT936" s="196"/>
      <c r="AU936" s="196"/>
      <c r="AV936" s="196"/>
      <c r="AW936" s="196"/>
      <c r="AX936" s="196"/>
      <c r="AY936" s="196"/>
      <c r="AZ936" s="196"/>
      <c r="BA936" s="196"/>
      <c r="BB936" s="196"/>
      <c r="BC936" s="196"/>
      <c r="BD936" s="196"/>
      <c r="BE936" s="196"/>
      <c r="BF936" s="196"/>
      <c r="BG936" s="196"/>
      <c r="BH936" s="196"/>
      <c r="BI936" s="196"/>
      <c r="BJ936" s="196"/>
      <c r="BK936" s="196"/>
      <c r="BL936" s="196"/>
      <c r="BM936" s="196"/>
      <c r="BN936" s="196"/>
      <c r="BO936" s="196"/>
      <c r="BP936" s="196"/>
      <c r="BQ936" s="196"/>
      <c r="BR936" s="196"/>
      <c r="BS936" s="196"/>
      <c r="BT936" s="196"/>
      <c r="BU936" s="196"/>
      <c r="BV936" s="196"/>
      <c r="BW936" s="196"/>
      <c r="BX936" s="196"/>
      <c r="BY936" s="196"/>
      <c r="BZ936" s="196"/>
      <c r="CA936" s="196"/>
      <c r="CB936" s="196"/>
      <c r="CC936" s="196"/>
      <c r="CD936" s="196"/>
      <c r="CE936" s="196"/>
      <c r="CF936" s="196"/>
      <c r="CG936" s="196"/>
      <c r="CH936" s="196"/>
      <c r="CI936" s="196"/>
      <c r="CJ936" s="196"/>
      <c r="CK936" s="196"/>
      <c r="CL936" s="196"/>
      <c r="CM936" s="196"/>
      <c r="CN936" s="196"/>
      <c r="CO936" s="196"/>
      <c r="CP936" s="196"/>
      <c r="CQ936" s="196"/>
      <c r="CR936" s="196"/>
      <c r="CS936" s="196"/>
      <c r="CT936" s="196"/>
      <c r="CU936" s="196"/>
      <c r="CV936" s="196"/>
      <c r="CW936" s="196"/>
      <c r="CX936" s="196"/>
      <c r="CY936" s="196"/>
      <c r="CZ936" s="196"/>
      <c r="DA936" s="196"/>
      <c r="DB936" s="196"/>
      <c r="DC936" s="196"/>
      <c r="DD936" s="196"/>
      <c r="DE936" s="196"/>
      <c r="DF936" s="196"/>
      <c r="DG936" s="196"/>
      <c r="DH936" s="196"/>
      <c r="DI936" s="196"/>
      <c r="DJ936" s="196"/>
      <c r="DK936" s="196"/>
      <c r="DL936" s="196"/>
      <c r="DM936" s="196"/>
      <c r="DN936" s="196"/>
      <c r="DO936" s="196"/>
      <c r="DP936" s="196"/>
      <c r="DQ936" s="196"/>
      <c r="DR936" s="196"/>
      <c r="DS936" s="196"/>
      <c r="DT936" s="196"/>
      <c r="DU936" s="196"/>
      <c r="DV936" s="196"/>
      <c r="DW936" s="196"/>
      <c r="DX936" s="196"/>
      <c r="DY936" s="196"/>
      <c r="DZ936" s="196"/>
      <c r="EA936" s="196"/>
      <c r="EB936" s="196"/>
      <c r="EC936" s="196"/>
      <c r="ED936" s="196"/>
      <c r="EE936" s="196"/>
      <c r="EF936" s="196"/>
      <c r="EG936" s="196"/>
      <c r="EH936" s="196"/>
      <c r="EI936" s="196"/>
      <c r="EJ936" s="196"/>
      <c r="EK936" s="196"/>
      <c r="EL936" s="196"/>
      <c r="EM936" s="196"/>
      <c r="EN936" s="196"/>
      <c r="EO936" s="196"/>
      <c r="EP936" s="196"/>
      <c r="EQ936" s="196"/>
      <c r="ER936" s="196"/>
      <c r="ES936" s="196"/>
      <c r="ET936" s="196"/>
      <c r="EU936" s="196"/>
      <c r="EV936" s="196"/>
      <c r="EW936" s="196"/>
      <c r="EX936" s="196"/>
      <c r="EY936" s="196"/>
      <c r="EZ936" s="196"/>
      <c r="FA936" s="196"/>
      <c r="FB936" s="196"/>
      <c r="FC936" s="196"/>
      <c r="FD936" s="196"/>
      <c r="FE936" s="196"/>
      <c r="FF936" s="196"/>
      <c r="FG936" s="196"/>
      <c r="FH936" s="196"/>
      <c r="FI936" s="196"/>
      <c r="FJ936" s="196"/>
      <c r="FK936" s="196"/>
      <c r="FL936" s="196"/>
      <c r="FM936" s="196"/>
      <c r="FN936" s="196"/>
      <c r="FO936" s="196"/>
      <c r="FP936" s="196"/>
      <c r="FQ936" s="196"/>
      <c r="FR936" s="196"/>
      <c r="FS936" s="196"/>
      <c r="FT936" s="196"/>
      <c r="FU936" s="196"/>
      <c r="FV936" s="196"/>
      <c r="FW936" s="196"/>
      <c r="FX936" s="196"/>
      <c r="FY936" s="196"/>
      <c r="FZ936" s="196"/>
      <c r="GA936" s="196"/>
      <c r="GB936" s="196"/>
      <c r="GC936" s="196"/>
      <c r="GD936" s="196"/>
      <c r="GE936" s="196"/>
      <c r="GF936" s="196"/>
      <c r="GG936" s="196"/>
      <c r="GH936" s="196"/>
      <c r="GI936" s="196"/>
      <c r="GJ936" s="196"/>
      <c r="GK936" s="196"/>
      <c r="GL936" s="196"/>
      <c r="GM936" s="196"/>
      <c r="GN936" s="196"/>
      <c r="GO936" s="196"/>
      <c r="GP936" s="196"/>
      <c r="GQ936" s="196"/>
      <c r="GR936" s="196"/>
      <c r="GS936" s="196"/>
      <c r="GT936" s="196"/>
      <c r="GU936" s="196"/>
      <c r="GV936" s="196"/>
      <c r="GW936" s="196"/>
      <c r="GX936" s="196"/>
      <c r="GY936" s="196"/>
      <c r="GZ936" s="196"/>
      <c r="HA936" s="196"/>
      <c r="HB936" s="196"/>
      <c r="HC936" s="196"/>
      <c r="HD936" s="196"/>
      <c r="HE936" s="196"/>
      <c r="HF936" s="196"/>
      <c r="HG936" s="196"/>
      <c r="HH936" s="196"/>
      <c r="HI936" s="196"/>
      <c r="HJ936" s="196"/>
      <c r="HK936" s="196"/>
      <c r="HL936" s="196"/>
      <c r="HM936" s="196"/>
      <c r="HN936" s="196"/>
      <c r="HO936" s="196"/>
      <c r="HP936" s="196"/>
      <c r="HQ936" s="196"/>
      <c r="HR936" s="196"/>
      <c r="HS936" s="196"/>
      <c r="HT936" s="196"/>
      <c r="HU936" s="196"/>
      <c r="HV936" s="196"/>
      <c r="HW936" s="196"/>
      <c r="HX936" s="196"/>
      <c r="HY936" s="196"/>
      <c r="HZ936" s="196"/>
      <c r="IA936" s="196"/>
      <c r="IB936" s="196"/>
      <c r="IC936" s="196"/>
      <c r="ID936" s="196"/>
      <c r="IE936" s="196"/>
      <c r="IF936" s="196"/>
      <c r="IG936" s="196"/>
      <c r="IH936" s="196"/>
      <c r="II936" s="196"/>
      <c r="IJ936" s="196"/>
      <c r="IK936" s="196"/>
      <c r="IL936" s="196"/>
      <c r="IM936" s="196"/>
      <c r="IN936" s="196"/>
      <c r="IO936" s="196"/>
      <c r="IP936" s="196"/>
      <c r="IQ936" s="196"/>
      <c r="IR936" s="196"/>
      <c r="IS936" s="196"/>
      <c r="IT936" s="196"/>
      <c r="IU936" s="196"/>
      <c r="IV936" s="196"/>
      <c r="IW936" s="196"/>
      <c r="IX936" s="196"/>
      <c r="IY936" s="196"/>
      <c r="IZ936" s="196"/>
      <c r="JA936" s="196"/>
      <c r="JB936" s="196"/>
      <c r="JC936" s="196"/>
      <c r="JD936" s="196"/>
      <c r="JE936" s="196"/>
      <c r="JF936" s="196"/>
      <c r="JG936" s="196"/>
      <c r="JH936" s="196"/>
      <c r="JI936" s="196"/>
      <c r="JJ936" s="196"/>
      <c r="JK936" s="196"/>
      <c r="JL936" s="196"/>
      <c r="JM936" s="196"/>
      <c r="JN936" s="196"/>
      <c r="JO936" s="196"/>
      <c r="JP936" s="196"/>
      <c r="JQ936" s="196"/>
      <c r="JR936" s="196"/>
      <c r="JS936" s="196"/>
      <c r="JT936" s="196"/>
      <c r="JU936" s="196"/>
      <c r="JV936" s="196"/>
      <c r="JW936" s="196"/>
      <c r="JX936" s="196"/>
      <c r="JY936" s="196"/>
      <c r="JZ936" s="196"/>
      <c r="KA936" s="196"/>
      <c r="KB936" s="196"/>
      <c r="KC936" s="196"/>
      <c r="KD936" s="196"/>
      <c r="KE936" s="196"/>
      <c r="KF936" s="196"/>
      <c r="KG936" s="196"/>
      <c r="KH936" s="196"/>
      <c r="KI936" s="196"/>
      <c r="KJ936" s="196"/>
      <c r="KK936" s="196"/>
      <c r="KL936" s="196"/>
      <c r="KM936" s="196"/>
      <c r="KN936" s="196"/>
      <c r="KO936" s="196"/>
      <c r="KP936" s="196"/>
      <c r="KQ936" s="196"/>
      <c r="KR936" s="196"/>
      <c r="KS936" s="196"/>
      <c r="KT936" s="196"/>
      <c r="KU936" s="196"/>
      <c r="KV936" s="196"/>
      <c r="KW936" s="196"/>
      <c r="KX936" s="196"/>
      <c r="KY936" s="196"/>
      <c r="KZ936" s="196"/>
      <c r="LA936" s="196"/>
      <c r="LB936" s="196"/>
      <c r="LC936" s="196"/>
      <c r="LD936" s="196"/>
      <c r="LE936" s="196"/>
      <c r="LF936" s="196"/>
      <c r="LG936" s="196"/>
      <c r="LH936" s="196"/>
      <c r="LI936" s="196"/>
      <c r="LJ936" s="196"/>
      <c r="LK936" s="196"/>
      <c r="LL936" s="196"/>
      <c r="LM936" s="196"/>
      <c r="LN936" s="196"/>
      <c r="LO936" s="196"/>
      <c r="LP936" s="196"/>
      <c r="LQ936" s="196"/>
      <c r="LR936" s="196"/>
      <c r="LS936" s="196"/>
      <c r="LT936" s="196"/>
      <c r="LU936" s="196"/>
      <c r="LV936" s="196"/>
      <c r="LW936" s="196"/>
      <c r="LX936" s="196"/>
      <c r="LY936" s="196"/>
      <c r="LZ936" s="196"/>
      <c r="MA936" s="196"/>
      <c r="MB936" s="196"/>
      <c r="MC936" s="196"/>
      <c r="MD936" s="196"/>
      <c r="ME936" s="196"/>
      <c r="MF936" s="196"/>
      <c r="MG936" s="196"/>
      <c r="MH936" s="196"/>
      <c r="MI936" s="196"/>
      <c r="MJ936" s="196"/>
      <c r="MK936" s="196"/>
      <c r="ML936" s="196"/>
      <c r="MM936" s="196"/>
      <c r="MN936" s="196"/>
      <c r="MO936" s="196"/>
      <c r="MP936" s="196"/>
      <c r="MQ936" s="196"/>
      <c r="MR936" s="196"/>
      <c r="MS936" s="196"/>
      <c r="MT936" s="196"/>
      <c r="MU936" s="196"/>
      <c r="MV936" s="196"/>
      <c r="MW936" s="196"/>
      <c r="MX936" s="196"/>
      <c r="MY936" s="196"/>
      <c r="MZ936" s="196"/>
      <c r="NA936" s="196"/>
      <c r="NB936" s="196"/>
      <c r="NC936" s="196"/>
      <c r="ND936" s="196"/>
      <c r="NE936" s="196"/>
      <c r="NF936" s="196"/>
      <c r="NG936" s="196"/>
      <c r="NH936" s="196"/>
      <c r="NI936" s="196"/>
      <c r="NJ936" s="196"/>
      <c r="NK936" s="196"/>
      <c r="NL936" s="196"/>
      <c r="NM936" s="196"/>
      <c r="NN936" s="196"/>
      <c r="NO936" s="196"/>
      <c r="NP936" s="196"/>
      <c r="NQ936" s="196"/>
      <c r="NR936" s="196"/>
      <c r="NS936" s="196"/>
      <c r="NT936" s="196"/>
      <c r="NU936" s="196"/>
      <c r="NV936" s="196"/>
      <c r="NW936" s="196"/>
      <c r="NX936" s="196"/>
      <c r="NY936" s="196"/>
      <c r="NZ936" s="196"/>
      <c r="OA936" s="196"/>
      <c r="OB936" s="196"/>
      <c r="OC936" s="196"/>
      <c r="OD936" s="196"/>
      <c r="OE936" s="196"/>
      <c r="OF936" s="196"/>
      <c r="OG936" s="196"/>
      <c r="OH936" s="196"/>
      <c r="OI936" s="196"/>
      <c r="OJ936" s="196"/>
      <c r="OK936" s="196"/>
      <c r="OL936" s="196"/>
      <c r="AFC936" s="196"/>
      <c r="AFD936" s="196"/>
      <c r="AFE936" s="196"/>
      <c r="AFF936" s="196"/>
      <c r="AFG936" s="196"/>
      <c r="AFH936" s="196"/>
      <c r="AFI936" s="196"/>
      <c r="AFJ936" s="196"/>
      <c r="AFK936" s="196"/>
      <c r="AFL936" s="196"/>
      <c r="AFM936" s="196"/>
      <c r="AFN936" s="196"/>
      <c r="AFO936" s="196"/>
      <c r="AFP936" s="196"/>
      <c r="AFQ936" s="196"/>
      <c r="AFR936" s="196"/>
      <c r="AFS936" s="196"/>
      <c r="AFT936" s="196"/>
      <c r="AFU936" s="196"/>
      <c r="AFV936" s="196"/>
      <c r="AFW936" s="196"/>
      <c r="AFX936" s="196"/>
      <c r="AFY936" s="196"/>
      <c r="AFZ936" s="196"/>
      <c r="AGA936" s="196"/>
      <c r="AGB936" s="196"/>
      <c r="AGC936" s="196"/>
      <c r="AGD936" s="196"/>
      <c r="AGE936" s="196"/>
      <c r="AGF936" s="196"/>
      <c r="AGG936" s="196"/>
      <c r="AGH936" s="196"/>
      <c r="AGI936" s="196"/>
      <c r="AGJ936" s="196"/>
      <c r="AGK936" s="196"/>
      <c r="AGL936" s="196"/>
      <c r="AGM936" s="196"/>
      <c r="AGN936" s="196"/>
      <c r="AGO936" s="196"/>
      <c r="AGP936" s="196"/>
    </row>
    <row r="937" spans="1:874" ht="15.75" customHeight="1" x14ac:dyDescent="0.25">
      <c r="A937" s="196"/>
      <c r="B937" s="196"/>
      <c r="C937" s="196"/>
      <c r="D937" s="196"/>
      <c r="E937" s="196"/>
      <c r="F937" s="196"/>
      <c r="G937" s="196"/>
      <c r="H937" s="196"/>
      <c r="I937" s="196"/>
      <c r="J937" s="196"/>
      <c r="K937" s="196"/>
      <c r="L937" s="206"/>
      <c r="M937" s="196"/>
      <c r="N937" s="196"/>
      <c r="O937" s="196"/>
      <c r="P937" s="196"/>
      <c r="Q937" s="196"/>
      <c r="R937" s="196"/>
      <c r="S937" s="196"/>
      <c r="T937" s="196"/>
      <c r="U937" s="196"/>
      <c r="V937" s="196"/>
      <c r="W937" s="196"/>
      <c r="X937" s="196"/>
      <c r="Y937" s="196"/>
      <c r="Z937" s="196"/>
      <c r="AA937" s="196"/>
      <c r="AB937" s="196"/>
      <c r="AC937" s="196"/>
      <c r="AD937" s="196"/>
      <c r="AE937" s="196"/>
      <c r="AF937" s="196"/>
      <c r="AG937" s="196"/>
      <c r="AH937" s="196"/>
      <c r="AI937" s="196"/>
      <c r="AJ937" s="196"/>
      <c r="AK937" s="196"/>
      <c r="AL937" s="196"/>
      <c r="AM937" s="196"/>
      <c r="AN937" s="196"/>
      <c r="AO937" s="196"/>
      <c r="AP937" s="196"/>
      <c r="AQ937" s="196"/>
      <c r="AR937" s="196"/>
      <c r="AS937" s="196"/>
      <c r="AT937" s="196"/>
      <c r="AU937" s="196"/>
      <c r="AV937" s="196"/>
      <c r="AW937" s="196"/>
      <c r="AX937" s="196"/>
      <c r="AY937" s="196"/>
      <c r="AZ937" s="196"/>
      <c r="BA937" s="196"/>
      <c r="BB937" s="196"/>
      <c r="BC937" s="196"/>
      <c r="BD937" s="196"/>
      <c r="BE937" s="196"/>
      <c r="BF937" s="196"/>
      <c r="BG937" s="196"/>
      <c r="BH937" s="196"/>
      <c r="BI937" s="196"/>
      <c r="BJ937" s="196"/>
      <c r="BK937" s="196"/>
      <c r="BL937" s="196"/>
      <c r="BM937" s="196"/>
      <c r="BN937" s="196"/>
      <c r="BO937" s="196"/>
      <c r="BP937" s="196"/>
      <c r="BQ937" s="196"/>
      <c r="BR937" s="196"/>
      <c r="BS937" s="196"/>
      <c r="BT937" s="196"/>
      <c r="BU937" s="196"/>
      <c r="BV937" s="196"/>
      <c r="BW937" s="196"/>
      <c r="BX937" s="196"/>
      <c r="BY937" s="196"/>
      <c r="BZ937" s="196"/>
      <c r="CA937" s="196"/>
      <c r="CB937" s="196"/>
      <c r="CC937" s="196"/>
      <c r="CD937" s="196"/>
      <c r="CE937" s="196"/>
      <c r="CF937" s="196"/>
      <c r="CG937" s="196"/>
      <c r="CH937" s="196"/>
      <c r="CI937" s="196"/>
      <c r="CJ937" s="196"/>
      <c r="CK937" s="196"/>
      <c r="CL937" s="196"/>
      <c r="CM937" s="196"/>
      <c r="CN937" s="196"/>
      <c r="CO937" s="196"/>
      <c r="CP937" s="196"/>
      <c r="CQ937" s="196"/>
      <c r="CR937" s="196"/>
      <c r="CS937" s="196"/>
      <c r="CT937" s="196"/>
      <c r="CU937" s="196"/>
      <c r="CV937" s="196"/>
      <c r="CW937" s="196"/>
      <c r="CX937" s="196"/>
      <c r="CY937" s="196"/>
      <c r="CZ937" s="196"/>
      <c r="DA937" s="196"/>
      <c r="DB937" s="196"/>
      <c r="DC937" s="196"/>
      <c r="DD937" s="196"/>
      <c r="DE937" s="196"/>
      <c r="DF937" s="196"/>
      <c r="DG937" s="196"/>
      <c r="DH937" s="196"/>
      <c r="DI937" s="196"/>
      <c r="DJ937" s="196"/>
      <c r="DK937" s="196"/>
      <c r="DL937" s="196"/>
      <c r="DM937" s="196"/>
      <c r="DN937" s="196"/>
      <c r="DO937" s="196"/>
      <c r="DP937" s="196"/>
      <c r="DQ937" s="196"/>
      <c r="DR937" s="196"/>
      <c r="DS937" s="196"/>
      <c r="DT937" s="196"/>
      <c r="DU937" s="196"/>
      <c r="DV937" s="196"/>
      <c r="DW937" s="196"/>
      <c r="DX937" s="196"/>
      <c r="DY937" s="196"/>
      <c r="DZ937" s="196"/>
      <c r="EA937" s="196"/>
      <c r="EB937" s="196"/>
      <c r="EC937" s="196"/>
      <c r="ED937" s="196"/>
      <c r="EE937" s="196"/>
      <c r="EF937" s="196"/>
      <c r="EG937" s="196"/>
      <c r="EH937" s="196"/>
      <c r="EI937" s="196"/>
      <c r="EJ937" s="196"/>
      <c r="EK937" s="196"/>
      <c r="EL937" s="196"/>
      <c r="EM937" s="196"/>
      <c r="EN937" s="196"/>
      <c r="EO937" s="196"/>
      <c r="EP937" s="196"/>
      <c r="EQ937" s="196"/>
      <c r="ER937" s="196"/>
      <c r="ES937" s="196"/>
      <c r="ET937" s="196"/>
      <c r="EU937" s="196"/>
      <c r="EV937" s="196"/>
      <c r="EW937" s="196"/>
      <c r="EX937" s="196"/>
      <c r="EY937" s="196"/>
      <c r="EZ937" s="196"/>
      <c r="FA937" s="196"/>
      <c r="FB937" s="196"/>
      <c r="FC937" s="196"/>
      <c r="FD937" s="196"/>
      <c r="FE937" s="196"/>
      <c r="FF937" s="196"/>
      <c r="FG937" s="196"/>
      <c r="FH937" s="196"/>
      <c r="FI937" s="196"/>
      <c r="FJ937" s="196"/>
      <c r="FK937" s="196"/>
      <c r="FL937" s="196"/>
      <c r="FM937" s="196"/>
      <c r="FN937" s="196"/>
      <c r="FO937" s="196"/>
      <c r="FP937" s="196"/>
      <c r="FQ937" s="196"/>
      <c r="FR937" s="196"/>
      <c r="FS937" s="196"/>
      <c r="FT937" s="196"/>
      <c r="FU937" s="196"/>
      <c r="FV937" s="196"/>
      <c r="FW937" s="196"/>
      <c r="FX937" s="196"/>
      <c r="FY937" s="196"/>
      <c r="FZ937" s="196"/>
      <c r="GA937" s="196"/>
      <c r="GB937" s="196"/>
      <c r="GC937" s="196"/>
      <c r="GD937" s="196"/>
      <c r="GE937" s="196"/>
      <c r="GF937" s="196"/>
      <c r="GG937" s="196"/>
      <c r="GH937" s="196"/>
      <c r="GI937" s="196"/>
      <c r="GJ937" s="196"/>
      <c r="GK937" s="196"/>
      <c r="GL937" s="196"/>
      <c r="GM937" s="196"/>
      <c r="GN937" s="196"/>
      <c r="GO937" s="196"/>
      <c r="GP937" s="196"/>
      <c r="GQ937" s="196"/>
      <c r="GR937" s="196"/>
      <c r="GS937" s="196"/>
      <c r="GT937" s="196"/>
      <c r="GU937" s="196"/>
      <c r="GV937" s="196"/>
      <c r="GW937" s="196"/>
      <c r="GX937" s="196"/>
      <c r="GY937" s="196"/>
      <c r="GZ937" s="196"/>
      <c r="HA937" s="196"/>
      <c r="HB937" s="196"/>
      <c r="HC937" s="196"/>
      <c r="HD937" s="196"/>
      <c r="HE937" s="196"/>
      <c r="HF937" s="196"/>
      <c r="HG937" s="196"/>
      <c r="HH937" s="196"/>
      <c r="HI937" s="196"/>
      <c r="HJ937" s="196"/>
      <c r="HK937" s="196"/>
      <c r="HL937" s="196"/>
      <c r="HM937" s="196"/>
      <c r="HN937" s="196"/>
      <c r="HO937" s="196"/>
      <c r="HP937" s="196"/>
      <c r="HQ937" s="196"/>
      <c r="HR937" s="196"/>
      <c r="HS937" s="196"/>
      <c r="HT937" s="196"/>
      <c r="HU937" s="196"/>
      <c r="HV937" s="196"/>
      <c r="HW937" s="196"/>
      <c r="HX937" s="196"/>
      <c r="HY937" s="196"/>
      <c r="HZ937" s="196"/>
      <c r="IA937" s="196"/>
      <c r="IB937" s="196"/>
      <c r="IC937" s="196"/>
      <c r="ID937" s="196"/>
      <c r="IE937" s="196"/>
      <c r="IF937" s="196"/>
      <c r="IG937" s="196"/>
      <c r="IH937" s="196"/>
      <c r="II937" s="196"/>
      <c r="IJ937" s="196"/>
      <c r="IK937" s="196"/>
      <c r="IL937" s="196"/>
      <c r="IM937" s="196"/>
      <c r="IN937" s="196"/>
      <c r="IO937" s="196"/>
      <c r="IP937" s="196"/>
      <c r="IQ937" s="196"/>
      <c r="IR937" s="196"/>
      <c r="IS937" s="196"/>
      <c r="IT937" s="196"/>
      <c r="IU937" s="196"/>
      <c r="IV937" s="196"/>
      <c r="IW937" s="196"/>
      <c r="IX937" s="196"/>
      <c r="IY937" s="196"/>
      <c r="IZ937" s="196"/>
      <c r="JA937" s="196"/>
      <c r="JB937" s="196"/>
      <c r="JC937" s="196"/>
      <c r="JD937" s="196"/>
      <c r="JE937" s="196"/>
      <c r="JF937" s="196"/>
      <c r="JG937" s="196"/>
      <c r="JH937" s="196"/>
      <c r="JI937" s="196"/>
      <c r="JJ937" s="196"/>
      <c r="JK937" s="196"/>
      <c r="JL937" s="196"/>
      <c r="JM937" s="196"/>
      <c r="JN937" s="196"/>
      <c r="JO937" s="196"/>
      <c r="JP937" s="196"/>
      <c r="JQ937" s="196"/>
      <c r="JR937" s="196"/>
      <c r="JS937" s="196"/>
      <c r="JT937" s="196"/>
      <c r="JU937" s="196"/>
      <c r="JV937" s="196"/>
      <c r="JW937" s="196"/>
      <c r="JX937" s="196"/>
      <c r="JY937" s="196"/>
      <c r="JZ937" s="196"/>
      <c r="KA937" s="196"/>
      <c r="KB937" s="196"/>
      <c r="KC937" s="196"/>
      <c r="KD937" s="196"/>
      <c r="KE937" s="196"/>
      <c r="KF937" s="196"/>
      <c r="KG937" s="196"/>
      <c r="KH937" s="196"/>
      <c r="KI937" s="196"/>
      <c r="KJ937" s="196"/>
      <c r="KK937" s="196"/>
      <c r="KL937" s="196"/>
      <c r="KM937" s="196"/>
      <c r="KN937" s="196"/>
      <c r="KO937" s="196"/>
      <c r="KP937" s="196"/>
      <c r="KQ937" s="196"/>
      <c r="KR937" s="196"/>
      <c r="KS937" s="196"/>
      <c r="KT937" s="196"/>
      <c r="KU937" s="196"/>
      <c r="KV937" s="196"/>
      <c r="KW937" s="196"/>
      <c r="KX937" s="196"/>
      <c r="KY937" s="196"/>
      <c r="KZ937" s="196"/>
      <c r="LA937" s="196"/>
      <c r="LB937" s="196"/>
      <c r="LC937" s="196"/>
      <c r="LD937" s="196"/>
      <c r="LE937" s="196"/>
      <c r="LF937" s="196"/>
      <c r="LG937" s="196"/>
      <c r="LH937" s="196"/>
      <c r="LI937" s="196"/>
      <c r="LJ937" s="196"/>
      <c r="LK937" s="196"/>
      <c r="LL937" s="196"/>
      <c r="LM937" s="196"/>
      <c r="LN937" s="196"/>
      <c r="LO937" s="196"/>
      <c r="LP937" s="196"/>
      <c r="LQ937" s="196"/>
      <c r="LR937" s="196"/>
      <c r="LS937" s="196"/>
      <c r="LT937" s="196"/>
      <c r="LU937" s="196"/>
      <c r="LV937" s="196"/>
      <c r="LW937" s="196"/>
      <c r="LX937" s="196"/>
      <c r="LY937" s="196"/>
      <c r="LZ937" s="196"/>
      <c r="MA937" s="196"/>
      <c r="MB937" s="196"/>
      <c r="MC937" s="196"/>
      <c r="MD937" s="196"/>
      <c r="ME937" s="196"/>
      <c r="MF937" s="196"/>
      <c r="MG937" s="196"/>
      <c r="MH937" s="196"/>
      <c r="MI937" s="196"/>
      <c r="MJ937" s="196"/>
      <c r="MK937" s="196"/>
      <c r="ML937" s="196"/>
      <c r="MM937" s="196"/>
      <c r="MN937" s="196"/>
      <c r="MO937" s="196"/>
      <c r="MP937" s="196"/>
      <c r="MQ937" s="196"/>
      <c r="MR937" s="196"/>
      <c r="MS937" s="196"/>
      <c r="MT937" s="196"/>
      <c r="MU937" s="196"/>
      <c r="MV937" s="196"/>
      <c r="MW937" s="196"/>
      <c r="MX937" s="196"/>
      <c r="MY937" s="196"/>
      <c r="MZ937" s="196"/>
      <c r="NA937" s="196"/>
      <c r="NB937" s="196"/>
      <c r="NC937" s="196"/>
      <c r="ND937" s="196"/>
      <c r="NE937" s="196"/>
      <c r="NF937" s="196"/>
      <c r="NG937" s="196"/>
      <c r="NH937" s="196"/>
      <c r="NI937" s="196"/>
      <c r="NJ937" s="196"/>
      <c r="NK937" s="196"/>
      <c r="NL937" s="196"/>
      <c r="NM937" s="196"/>
      <c r="NN937" s="196"/>
      <c r="NO937" s="196"/>
      <c r="NP937" s="196"/>
      <c r="NQ937" s="196"/>
      <c r="NR937" s="196"/>
      <c r="NS937" s="196"/>
      <c r="NT937" s="196"/>
      <c r="NU937" s="196"/>
      <c r="NV937" s="196"/>
      <c r="NW937" s="196"/>
      <c r="NX937" s="196"/>
      <c r="NY937" s="196"/>
      <c r="NZ937" s="196"/>
      <c r="OA937" s="196"/>
      <c r="OB937" s="196"/>
      <c r="OC937" s="196"/>
      <c r="OD937" s="196"/>
      <c r="OE937" s="196"/>
      <c r="OF937" s="196"/>
      <c r="OG937" s="196"/>
      <c r="OH937" s="196"/>
      <c r="OI937" s="196"/>
      <c r="OJ937" s="196"/>
      <c r="OK937" s="196"/>
      <c r="OL937" s="196"/>
      <c r="AFC937" s="196"/>
      <c r="AFD937" s="196"/>
      <c r="AFE937" s="196"/>
      <c r="AFF937" s="196"/>
      <c r="AFG937" s="196"/>
      <c r="AFH937" s="196"/>
      <c r="AFI937" s="196"/>
      <c r="AFJ937" s="196"/>
      <c r="AFK937" s="196"/>
      <c r="AFL937" s="196"/>
      <c r="AFM937" s="196"/>
      <c r="AFN937" s="196"/>
      <c r="AFO937" s="196"/>
      <c r="AFP937" s="196"/>
      <c r="AFQ937" s="196"/>
      <c r="AFR937" s="196"/>
      <c r="AFS937" s="196"/>
      <c r="AFT937" s="196"/>
      <c r="AFU937" s="196"/>
      <c r="AFV937" s="196"/>
      <c r="AFW937" s="196"/>
      <c r="AFX937" s="196"/>
      <c r="AFY937" s="196"/>
      <c r="AFZ937" s="196"/>
      <c r="AGA937" s="196"/>
      <c r="AGB937" s="196"/>
      <c r="AGC937" s="196"/>
      <c r="AGD937" s="196"/>
      <c r="AGE937" s="196"/>
      <c r="AGF937" s="196"/>
      <c r="AGG937" s="196"/>
      <c r="AGH937" s="196"/>
      <c r="AGI937" s="196"/>
      <c r="AGJ937" s="196"/>
      <c r="AGK937" s="196"/>
      <c r="AGL937" s="196"/>
      <c r="AGM937" s="196"/>
      <c r="AGN937" s="196"/>
      <c r="AGO937" s="196"/>
      <c r="AGP937" s="196"/>
    </row>
    <row r="938" spans="1:874" ht="15.75" customHeight="1" x14ac:dyDescent="0.25">
      <c r="A938" s="196"/>
      <c r="B938" s="196"/>
      <c r="C938" s="196"/>
      <c r="D938" s="196"/>
      <c r="E938" s="196"/>
      <c r="F938" s="196"/>
      <c r="G938" s="196"/>
      <c r="H938" s="196"/>
      <c r="I938" s="196"/>
      <c r="J938" s="196"/>
      <c r="K938" s="196"/>
      <c r="L938" s="206"/>
      <c r="M938" s="196"/>
      <c r="N938" s="196"/>
      <c r="O938" s="196"/>
      <c r="P938" s="196"/>
      <c r="Q938" s="196"/>
      <c r="R938" s="196"/>
      <c r="S938" s="196"/>
      <c r="T938" s="196"/>
      <c r="U938" s="196"/>
      <c r="V938" s="196"/>
      <c r="W938" s="196"/>
      <c r="X938" s="196"/>
      <c r="Y938" s="196"/>
      <c r="Z938" s="196"/>
      <c r="AA938" s="196"/>
      <c r="AB938" s="196"/>
      <c r="AC938" s="196"/>
      <c r="AD938" s="196"/>
      <c r="AE938" s="196"/>
      <c r="AF938" s="196"/>
      <c r="AG938" s="196"/>
      <c r="AH938" s="196"/>
      <c r="AI938" s="196"/>
      <c r="AJ938" s="196"/>
      <c r="AK938" s="196"/>
      <c r="AL938" s="196"/>
      <c r="AM938" s="196"/>
      <c r="AN938" s="196"/>
      <c r="AO938" s="196"/>
      <c r="AP938" s="196"/>
      <c r="AQ938" s="196"/>
      <c r="AR938" s="196"/>
      <c r="AS938" s="196"/>
      <c r="AT938" s="196"/>
      <c r="AU938" s="196"/>
      <c r="AV938" s="196"/>
      <c r="AW938" s="196"/>
      <c r="AX938" s="196"/>
      <c r="AY938" s="196"/>
      <c r="AZ938" s="196"/>
      <c r="BA938" s="196"/>
      <c r="BB938" s="196"/>
      <c r="BC938" s="196"/>
      <c r="BD938" s="196"/>
      <c r="BE938" s="196"/>
      <c r="BF938" s="196"/>
      <c r="BG938" s="196"/>
      <c r="BH938" s="196"/>
      <c r="BI938" s="196"/>
      <c r="BJ938" s="196"/>
      <c r="BK938" s="196"/>
      <c r="BL938" s="196"/>
      <c r="BM938" s="196"/>
      <c r="BN938" s="196"/>
      <c r="BO938" s="196"/>
      <c r="BP938" s="196"/>
      <c r="BQ938" s="196"/>
      <c r="BR938" s="196"/>
      <c r="BS938" s="196"/>
      <c r="BT938" s="196"/>
      <c r="BU938" s="196"/>
      <c r="BV938" s="196"/>
      <c r="BW938" s="196"/>
      <c r="BX938" s="196"/>
      <c r="BY938" s="196"/>
      <c r="BZ938" s="196"/>
      <c r="CA938" s="196"/>
      <c r="CB938" s="196"/>
      <c r="CC938" s="196"/>
      <c r="CD938" s="196"/>
      <c r="CE938" s="196"/>
      <c r="CF938" s="196"/>
      <c r="CG938" s="196"/>
      <c r="CH938" s="196"/>
      <c r="CI938" s="196"/>
      <c r="CJ938" s="196"/>
      <c r="CK938" s="196"/>
      <c r="CL938" s="196"/>
      <c r="CM938" s="196"/>
      <c r="CN938" s="196"/>
      <c r="CO938" s="196"/>
      <c r="CP938" s="196"/>
      <c r="CQ938" s="196"/>
      <c r="CR938" s="196"/>
      <c r="CS938" s="196"/>
      <c r="CT938" s="196"/>
      <c r="CU938" s="196"/>
      <c r="CV938" s="196"/>
      <c r="CW938" s="196"/>
      <c r="CX938" s="196"/>
      <c r="CY938" s="196"/>
      <c r="CZ938" s="196"/>
      <c r="DA938" s="196"/>
      <c r="DB938" s="196"/>
      <c r="DC938" s="196"/>
      <c r="DD938" s="196"/>
      <c r="DE938" s="196"/>
      <c r="DF938" s="196"/>
      <c r="DG938" s="196"/>
      <c r="DH938" s="196"/>
      <c r="DI938" s="196"/>
      <c r="DJ938" s="196"/>
      <c r="DK938" s="196"/>
      <c r="DL938" s="196"/>
      <c r="DM938" s="196"/>
      <c r="DN938" s="196"/>
      <c r="DO938" s="196"/>
      <c r="DP938" s="196"/>
      <c r="DQ938" s="196"/>
      <c r="DR938" s="196"/>
      <c r="DS938" s="196"/>
      <c r="DT938" s="196"/>
      <c r="DU938" s="196"/>
      <c r="DV938" s="196"/>
      <c r="DW938" s="196"/>
      <c r="DX938" s="196"/>
      <c r="DY938" s="196"/>
      <c r="DZ938" s="196"/>
      <c r="EA938" s="196"/>
      <c r="EB938" s="196"/>
      <c r="EC938" s="196"/>
      <c r="ED938" s="196"/>
      <c r="EE938" s="196"/>
      <c r="EF938" s="196"/>
      <c r="EG938" s="196"/>
      <c r="EH938" s="196"/>
      <c r="EI938" s="196"/>
      <c r="EJ938" s="196"/>
      <c r="EK938" s="196"/>
      <c r="EL938" s="196"/>
      <c r="EM938" s="196"/>
      <c r="EN938" s="196"/>
      <c r="EO938" s="196"/>
      <c r="EP938" s="196"/>
      <c r="EQ938" s="196"/>
      <c r="ER938" s="196"/>
      <c r="ES938" s="196"/>
      <c r="ET938" s="196"/>
      <c r="EU938" s="196"/>
      <c r="EV938" s="196"/>
      <c r="EW938" s="196"/>
      <c r="EX938" s="196"/>
      <c r="EY938" s="196"/>
      <c r="EZ938" s="196"/>
      <c r="FA938" s="196"/>
      <c r="FB938" s="196"/>
      <c r="FC938" s="196"/>
      <c r="FD938" s="196"/>
      <c r="FE938" s="196"/>
      <c r="FF938" s="196"/>
      <c r="FG938" s="196"/>
      <c r="FH938" s="196"/>
      <c r="FI938" s="196"/>
      <c r="FJ938" s="196"/>
      <c r="FK938" s="196"/>
      <c r="FL938" s="196"/>
      <c r="FM938" s="196"/>
      <c r="FN938" s="196"/>
      <c r="FO938" s="196"/>
      <c r="FP938" s="196"/>
      <c r="FQ938" s="196"/>
      <c r="FR938" s="196"/>
      <c r="FS938" s="196"/>
      <c r="FT938" s="196"/>
      <c r="FU938" s="196"/>
      <c r="FV938" s="196"/>
      <c r="FW938" s="196"/>
      <c r="FX938" s="196"/>
      <c r="FY938" s="196"/>
      <c r="FZ938" s="196"/>
      <c r="GA938" s="196"/>
      <c r="GB938" s="196"/>
      <c r="GC938" s="196"/>
      <c r="GD938" s="196"/>
      <c r="GE938" s="196"/>
      <c r="GF938" s="196"/>
      <c r="GG938" s="196"/>
      <c r="GH938" s="196"/>
      <c r="GI938" s="196"/>
      <c r="GJ938" s="196"/>
      <c r="GK938" s="196"/>
      <c r="GL938" s="196"/>
      <c r="GM938" s="196"/>
      <c r="GN938" s="196"/>
      <c r="GO938" s="196"/>
      <c r="GP938" s="196"/>
      <c r="GQ938" s="196"/>
      <c r="GR938" s="196"/>
      <c r="GS938" s="196"/>
      <c r="GT938" s="196"/>
      <c r="GU938" s="196"/>
      <c r="GV938" s="196"/>
      <c r="GW938" s="196"/>
      <c r="GX938" s="196"/>
      <c r="GY938" s="196"/>
      <c r="GZ938" s="196"/>
      <c r="HA938" s="196"/>
      <c r="HB938" s="196"/>
      <c r="HC938" s="196"/>
      <c r="HD938" s="196"/>
      <c r="HE938" s="196"/>
      <c r="HF938" s="196"/>
      <c r="HG938" s="196"/>
      <c r="HH938" s="196"/>
      <c r="HI938" s="196"/>
      <c r="HJ938" s="196"/>
      <c r="HK938" s="196"/>
      <c r="HL938" s="196"/>
      <c r="HM938" s="196"/>
      <c r="HN938" s="196"/>
      <c r="HO938" s="196"/>
      <c r="HP938" s="196"/>
      <c r="HQ938" s="196"/>
      <c r="HR938" s="196"/>
      <c r="HS938" s="196"/>
      <c r="HT938" s="196"/>
      <c r="HU938" s="196"/>
      <c r="HV938" s="196"/>
      <c r="HW938" s="196"/>
      <c r="HX938" s="196"/>
      <c r="HY938" s="196"/>
      <c r="HZ938" s="196"/>
      <c r="IA938" s="196"/>
      <c r="IB938" s="196"/>
      <c r="IC938" s="196"/>
      <c r="ID938" s="196"/>
      <c r="IE938" s="196"/>
      <c r="IF938" s="196"/>
      <c r="IG938" s="196"/>
      <c r="IH938" s="196"/>
      <c r="II938" s="196"/>
      <c r="IJ938" s="196"/>
      <c r="IK938" s="196"/>
      <c r="IL938" s="196"/>
      <c r="IM938" s="196"/>
      <c r="IN938" s="196"/>
      <c r="IO938" s="196"/>
      <c r="IP938" s="196"/>
      <c r="IQ938" s="196"/>
      <c r="IR938" s="196"/>
      <c r="IS938" s="196"/>
      <c r="IT938" s="196"/>
      <c r="IU938" s="196"/>
      <c r="IV938" s="196"/>
      <c r="IW938" s="196"/>
      <c r="IX938" s="196"/>
      <c r="IY938" s="196"/>
      <c r="IZ938" s="196"/>
      <c r="JA938" s="196"/>
      <c r="JB938" s="196"/>
      <c r="JC938" s="196"/>
      <c r="JD938" s="196"/>
      <c r="JE938" s="196"/>
      <c r="JF938" s="196"/>
      <c r="JG938" s="196"/>
      <c r="JH938" s="196"/>
      <c r="JI938" s="196"/>
      <c r="JJ938" s="196"/>
      <c r="JK938" s="196"/>
      <c r="JL938" s="196"/>
      <c r="JM938" s="196"/>
      <c r="JN938" s="196"/>
      <c r="JO938" s="196"/>
      <c r="JP938" s="196"/>
      <c r="JQ938" s="196"/>
      <c r="JR938" s="196"/>
      <c r="JS938" s="196"/>
      <c r="JT938" s="196"/>
      <c r="JU938" s="196"/>
      <c r="JV938" s="196"/>
      <c r="JW938" s="196"/>
      <c r="JX938" s="196"/>
      <c r="JY938" s="196"/>
      <c r="JZ938" s="196"/>
      <c r="KA938" s="196"/>
      <c r="KB938" s="196"/>
      <c r="KC938" s="196"/>
      <c r="KD938" s="196"/>
      <c r="KE938" s="196"/>
      <c r="KF938" s="196"/>
      <c r="KG938" s="196"/>
      <c r="KH938" s="196"/>
      <c r="KI938" s="196"/>
      <c r="KJ938" s="196"/>
      <c r="KK938" s="196"/>
      <c r="KL938" s="196"/>
      <c r="KM938" s="196"/>
      <c r="KN938" s="196"/>
      <c r="KO938" s="196"/>
      <c r="KP938" s="196"/>
      <c r="KQ938" s="196"/>
      <c r="KR938" s="196"/>
      <c r="KS938" s="196"/>
      <c r="KT938" s="196"/>
      <c r="KU938" s="196"/>
      <c r="KV938" s="196"/>
      <c r="KW938" s="196"/>
      <c r="KX938" s="196"/>
      <c r="KY938" s="196"/>
      <c r="KZ938" s="196"/>
      <c r="LA938" s="196"/>
      <c r="LB938" s="196"/>
      <c r="LC938" s="196"/>
      <c r="LD938" s="196"/>
      <c r="LE938" s="196"/>
      <c r="LF938" s="196"/>
      <c r="LG938" s="196"/>
      <c r="LH938" s="196"/>
      <c r="LI938" s="196"/>
      <c r="LJ938" s="196"/>
      <c r="LK938" s="196"/>
      <c r="LL938" s="196"/>
      <c r="LM938" s="196"/>
      <c r="LN938" s="196"/>
      <c r="LO938" s="196"/>
      <c r="LP938" s="196"/>
      <c r="LQ938" s="196"/>
      <c r="LR938" s="196"/>
      <c r="LS938" s="196"/>
      <c r="LT938" s="196"/>
      <c r="LU938" s="196"/>
      <c r="LV938" s="196"/>
      <c r="LW938" s="196"/>
      <c r="LX938" s="196"/>
      <c r="LY938" s="196"/>
      <c r="LZ938" s="196"/>
      <c r="MA938" s="196"/>
      <c r="MB938" s="196"/>
      <c r="MC938" s="196"/>
      <c r="MD938" s="196"/>
      <c r="ME938" s="196"/>
      <c r="MF938" s="196"/>
      <c r="MG938" s="196"/>
      <c r="MH938" s="196"/>
      <c r="MI938" s="196"/>
      <c r="MJ938" s="196"/>
      <c r="MK938" s="196"/>
      <c r="ML938" s="196"/>
      <c r="MM938" s="196"/>
      <c r="MN938" s="196"/>
      <c r="MO938" s="196"/>
      <c r="MP938" s="196"/>
      <c r="MQ938" s="196"/>
      <c r="MR938" s="196"/>
      <c r="MS938" s="196"/>
      <c r="MT938" s="196"/>
      <c r="MU938" s="196"/>
      <c r="MV938" s="196"/>
      <c r="MW938" s="196"/>
      <c r="MX938" s="196"/>
      <c r="MY938" s="196"/>
      <c r="MZ938" s="196"/>
      <c r="NA938" s="196"/>
      <c r="NB938" s="196"/>
      <c r="NC938" s="196"/>
      <c r="ND938" s="196"/>
      <c r="NE938" s="196"/>
      <c r="NF938" s="196"/>
      <c r="NG938" s="196"/>
      <c r="NH938" s="196"/>
      <c r="NI938" s="196"/>
      <c r="NJ938" s="196"/>
      <c r="NK938" s="196"/>
      <c r="NL938" s="196"/>
      <c r="NM938" s="196"/>
      <c r="NN938" s="196"/>
      <c r="NO938" s="196"/>
      <c r="NP938" s="196"/>
      <c r="NQ938" s="196"/>
      <c r="NR938" s="196"/>
      <c r="NS938" s="196"/>
      <c r="NT938" s="196"/>
      <c r="NU938" s="196"/>
      <c r="NV938" s="196"/>
      <c r="NW938" s="196"/>
      <c r="NX938" s="196"/>
      <c r="NY938" s="196"/>
      <c r="NZ938" s="196"/>
      <c r="OA938" s="196"/>
      <c r="OB938" s="196"/>
      <c r="OC938" s="196"/>
      <c r="OD938" s="196"/>
      <c r="OE938" s="196"/>
      <c r="OF938" s="196"/>
      <c r="OG938" s="196"/>
      <c r="OH938" s="196"/>
      <c r="OI938" s="196"/>
      <c r="OJ938" s="196"/>
      <c r="OK938" s="196"/>
      <c r="OL938" s="196"/>
      <c r="AFC938" s="196"/>
      <c r="AFD938" s="196"/>
      <c r="AFE938" s="196"/>
      <c r="AFF938" s="196"/>
      <c r="AFG938" s="196"/>
      <c r="AFH938" s="196"/>
      <c r="AFI938" s="196"/>
      <c r="AFJ938" s="196"/>
      <c r="AFK938" s="196"/>
      <c r="AFL938" s="196"/>
      <c r="AFM938" s="196"/>
      <c r="AFN938" s="196"/>
      <c r="AFO938" s="196"/>
      <c r="AFP938" s="196"/>
      <c r="AFQ938" s="196"/>
      <c r="AFR938" s="196"/>
      <c r="AFS938" s="196"/>
      <c r="AFT938" s="196"/>
      <c r="AFU938" s="196"/>
      <c r="AFV938" s="196"/>
      <c r="AFW938" s="196"/>
      <c r="AFX938" s="196"/>
      <c r="AFY938" s="196"/>
      <c r="AFZ938" s="196"/>
      <c r="AGA938" s="196"/>
      <c r="AGB938" s="196"/>
      <c r="AGC938" s="196"/>
      <c r="AGD938" s="196"/>
      <c r="AGE938" s="196"/>
      <c r="AGF938" s="196"/>
      <c r="AGG938" s="196"/>
      <c r="AGH938" s="196"/>
      <c r="AGI938" s="196"/>
      <c r="AGJ938" s="196"/>
      <c r="AGK938" s="196"/>
      <c r="AGL938" s="196"/>
      <c r="AGM938" s="196"/>
      <c r="AGN938" s="196"/>
      <c r="AGO938" s="196"/>
      <c r="AGP938" s="196"/>
    </row>
    <row r="939" spans="1:874" ht="15.75" customHeight="1" x14ac:dyDescent="0.25">
      <c r="A939" s="196"/>
      <c r="B939" s="196"/>
      <c r="C939" s="196"/>
      <c r="D939" s="196"/>
      <c r="E939" s="196"/>
      <c r="F939" s="196"/>
      <c r="G939" s="196"/>
      <c r="H939" s="196"/>
      <c r="I939" s="196"/>
      <c r="J939" s="196"/>
      <c r="K939" s="196"/>
      <c r="L939" s="206"/>
      <c r="M939" s="196"/>
      <c r="N939" s="196"/>
      <c r="O939" s="196"/>
      <c r="P939" s="196"/>
      <c r="Q939" s="196"/>
      <c r="R939" s="196"/>
      <c r="S939" s="196"/>
      <c r="T939" s="196"/>
      <c r="U939" s="196"/>
      <c r="V939" s="196"/>
      <c r="W939" s="196"/>
      <c r="X939" s="196"/>
      <c r="Y939" s="196"/>
      <c r="Z939" s="196"/>
      <c r="AA939" s="196"/>
      <c r="AB939" s="196"/>
      <c r="AC939" s="196"/>
      <c r="AD939" s="196"/>
      <c r="AE939" s="196"/>
      <c r="AF939" s="196"/>
      <c r="AG939" s="196"/>
      <c r="AH939" s="196"/>
      <c r="AI939" s="196"/>
      <c r="AJ939" s="196"/>
      <c r="AK939" s="196"/>
      <c r="AL939" s="196"/>
      <c r="AM939" s="196"/>
      <c r="AN939" s="196"/>
      <c r="AO939" s="196"/>
      <c r="AP939" s="196"/>
      <c r="AQ939" s="196"/>
      <c r="AR939" s="196"/>
      <c r="AS939" s="196"/>
      <c r="AT939" s="196"/>
      <c r="AU939" s="196"/>
      <c r="AV939" s="196"/>
      <c r="AW939" s="196"/>
      <c r="AX939" s="196"/>
      <c r="AY939" s="196"/>
      <c r="AZ939" s="196"/>
      <c r="BA939" s="196"/>
      <c r="BB939" s="196"/>
      <c r="BC939" s="196"/>
      <c r="BD939" s="196"/>
      <c r="BE939" s="196"/>
      <c r="BF939" s="196"/>
      <c r="BG939" s="196"/>
      <c r="BH939" s="196"/>
      <c r="BI939" s="196"/>
      <c r="BJ939" s="196"/>
      <c r="BK939" s="196"/>
      <c r="BL939" s="196"/>
      <c r="BM939" s="196"/>
      <c r="BN939" s="196"/>
      <c r="BO939" s="196"/>
      <c r="BP939" s="196"/>
      <c r="BQ939" s="196"/>
      <c r="BR939" s="196"/>
      <c r="BS939" s="196"/>
      <c r="BT939" s="196"/>
      <c r="BU939" s="196"/>
      <c r="BV939" s="196"/>
      <c r="BW939" s="196"/>
      <c r="BX939" s="196"/>
      <c r="BY939" s="196"/>
      <c r="BZ939" s="196"/>
      <c r="CA939" s="196"/>
      <c r="CB939" s="196"/>
      <c r="CC939" s="196"/>
      <c r="CD939" s="196"/>
      <c r="CE939" s="196"/>
      <c r="CF939" s="196"/>
      <c r="CG939" s="196"/>
      <c r="CH939" s="196"/>
      <c r="CI939" s="196"/>
      <c r="CJ939" s="196"/>
      <c r="CK939" s="196"/>
      <c r="CL939" s="196"/>
      <c r="CM939" s="196"/>
      <c r="CN939" s="196"/>
      <c r="CO939" s="196"/>
      <c r="CP939" s="196"/>
      <c r="CQ939" s="196"/>
      <c r="CR939" s="196"/>
      <c r="CS939" s="196"/>
      <c r="CT939" s="196"/>
      <c r="CU939" s="196"/>
      <c r="CV939" s="196"/>
      <c r="CW939" s="196"/>
      <c r="CX939" s="196"/>
      <c r="CY939" s="196"/>
      <c r="CZ939" s="196"/>
      <c r="DA939" s="196"/>
      <c r="DB939" s="196"/>
      <c r="DC939" s="196"/>
      <c r="DD939" s="196"/>
      <c r="DE939" s="196"/>
      <c r="DF939" s="196"/>
      <c r="DG939" s="196"/>
      <c r="DH939" s="196"/>
      <c r="DI939" s="196"/>
      <c r="DJ939" s="196"/>
      <c r="DK939" s="196"/>
      <c r="DL939" s="196"/>
      <c r="DM939" s="196"/>
      <c r="DN939" s="196"/>
      <c r="DO939" s="196"/>
      <c r="DP939" s="196"/>
      <c r="DQ939" s="196"/>
      <c r="DR939" s="196"/>
      <c r="DS939" s="196"/>
      <c r="DT939" s="196"/>
      <c r="DU939" s="196"/>
      <c r="DV939" s="196"/>
      <c r="DW939" s="196"/>
      <c r="DX939" s="196"/>
      <c r="DY939" s="196"/>
      <c r="DZ939" s="196"/>
      <c r="EA939" s="196"/>
      <c r="EB939" s="196"/>
      <c r="EC939" s="196"/>
      <c r="ED939" s="196"/>
      <c r="EE939" s="196"/>
      <c r="EF939" s="196"/>
      <c r="EG939" s="196"/>
      <c r="EH939" s="196"/>
      <c r="EI939" s="196"/>
      <c r="EJ939" s="196"/>
      <c r="EK939" s="196"/>
      <c r="EL939" s="196"/>
      <c r="EM939" s="196"/>
      <c r="EN939" s="196"/>
      <c r="EO939" s="196"/>
      <c r="EP939" s="196"/>
      <c r="EQ939" s="196"/>
      <c r="ER939" s="196"/>
      <c r="ES939" s="196"/>
      <c r="ET939" s="196"/>
      <c r="EU939" s="196"/>
      <c r="EV939" s="196"/>
      <c r="EW939" s="196"/>
      <c r="EX939" s="196"/>
      <c r="EY939" s="196"/>
      <c r="EZ939" s="196"/>
      <c r="FA939" s="196"/>
      <c r="FB939" s="196"/>
      <c r="FC939" s="196"/>
      <c r="FD939" s="196"/>
      <c r="FE939" s="196"/>
      <c r="FF939" s="196"/>
      <c r="FG939" s="196"/>
      <c r="FH939" s="196"/>
      <c r="FI939" s="196"/>
      <c r="FJ939" s="196"/>
      <c r="FK939" s="196"/>
      <c r="FL939" s="196"/>
      <c r="FM939" s="196"/>
      <c r="FN939" s="196"/>
      <c r="FO939" s="196"/>
      <c r="FP939" s="196"/>
      <c r="FQ939" s="196"/>
      <c r="FR939" s="196"/>
      <c r="FS939" s="196"/>
      <c r="FT939" s="196"/>
      <c r="FU939" s="196"/>
      <c r="FV939" s="196"/>
      <c r="FW939" s="196"/>
      <c r="FX939" s="196"/>
      <c r="FY939" s="196"/>
      <c r="FZ939" s="196"/>
      <c r="GA939" s="196"/>
      <c r="GB939" s="196"/>
      <c r="GC939" s="196"/>
      <c r="GD939" s="196"/>
      <c r="GE939" s="196"/>
      <c r="GF939" s="196"/>
      <c r="GG939" s="196"/>
      <c r="GH939" s="196"/>
      <c r="GI939" s="196"/>
      <c r="GJ939" s="196"/>
      <c r="GK939" s="196"/>
      <c r="GL939" s="196"/>
      <c r="GM939" s="196"/>
      <c r="GN939" s="196"/>
      <c r="GO939" s="196"/>
      <c r="GP939" s="196"/>
      <c r="GQ939" s="196"/>
      <c r="GR939" s="196"/>
      <c r="GS939" s="196"/>
      <c r="GT939" s="196"/>
      <c r="GU939" s="196"/>
      <c r="GV939" s="196"/>
      <c r="GW939" s="196"/>
      <c r="GX939" s="196"/>
      <c r="GY939" s="196"/>
      <c r="GZ939" s="196"/>
      <c r="HA939" s="196"/>
      <c r="HB939" s="196"/>
      <c r="HC939" s="196"/>
      <c r="HD939" s="196"/>
      <c r="HE939" s="196"/>
      <c r="HF939" s="196"/>
      <c r="HG939" s="196"/>
      <c r="HH939" s="196"/>
      <c r="HI939" s="196"/>
      <c r="HJ939" s="196"/>
      <c r="HK939" s="196"/>
      <c r="HL939" s="196"/>
      <c r="HM939" s="196"/>
      <c r="HN939" s="196"/>
      <c r="HO939" s="196"/>
      <c r="HP939" s="196"/>
      <c r="HQ939" s="196"/>
      <c r="HR939" s="196"/>
      <c r="HS939" s="196"/>
      <c r="HT939" s="196"/>
      <c r="HU939" s="196"/>
      <c r="HV939" s="196"/>
      <c r="HW939" s="196"/>
      <c r="HX939" s="196"/>
      <c r="HY939" s="196"/>
      <c r="HZ939" s="196"/>
      <c r="IA939" s="196"/>
      <c r="IB939" s="196"/>
      <c r="IC939" s="196"/>
      <c r="ID939" s="196"/>
      <c r="IE939" s="196"/>
      <c r="IF939" s="196"/>
      <c r="IG939" s="196"/>
      <c r="IH939" s="196"/>
      <c r="II939" s="196"/>
      <c r="IJ939" s="196"/>
      <c r="IK939" s="196"/>
      <c r="IL939" s="196"/>
      <c r="IM939" s="196"/>
      <c r="IN939" s="196"/>
      <c r="IO939" s="196"/>
      <c r="IP939" s="196"/>
      <c r="IQ939" s="196"/>
      <c r="IR939" s="196"/>
      <c r="IS939" s="196"/>
      <c r="IT939" s="196"/>
      <c r="IU939" s="196"/>
      <c r="IV939" s="196"/>
      <c r="IW939" s="196"/>
      <c r="IX939" s="196"/>
      <c r="IY939" s="196"/>
      <c r="IZ939" s="196"/>
      <c r="JA939" s="196"/>
      <c r="JB939" s="196"/>
      <c r="JC939" s="196"/>
      <c r="JD939" s="196"/>
      <c r="JE939" s="196"/>
      <c r="JF939" s="196"/>
      <c r="JG939" s="196"/>
      <c r="JH939" s="196"/>
      <c r="JI939" s="196"/>
      <c r="JJ939" s="196"/>
      <c r="JK939" s="196"/>
      <c r="JL939" s="196"/>
      <c r="JM939" s="196"/>
      <c r="JN939" s="196"/>
      <c r="JO939" s="196"/>
      <c r="JP939" s="196"/>
      <c r="JQ939" s="196"/>
      <c r="JR939" s="196"/>
      <c r="JS939" s="196"/>
      <c r="JT939" s="196"/>
      <c r="JU939" s="196"/>
      <c r="JV939" s="196"/>
      <c r="JW939" s="196"/>
      <c r="JX939" s="196"/>
      <c r="JY939" s="196"/>
      <c r="JZ939" s="196"/>
      <c r="KA939" s="196"/>
      <c r="KB939" s="196"/>
      <c r="KC939" s="196"/>
      <c r="KD939" s="196"/>
      <c r="KE939" s="196"/>
      <c r="KF939" s="196"/>
      <c r="KG939" s="196"/>
      <c r="KH939" s="196"/>
      <c r="KI939" s="196"/>
      <c r="KJ939" s="196"/>
      <c r="KK939" s="196"/>
      <c r="KL939" s="196"/>
      <c r="KM939" s="196"/>
      <c r="KN939" s="196"/>
      <c r="KO939" s="196"/>
      <c r="KP939" s="196"/>
      <c r="KQ939" s="196"/>
      <c r="KR939" s="196"/>
      <c r="KS939" s="196"/>
      <c r="KT939" s="196"/>
      <c r="KU939" s="196"/>
      <c r="KV939" s="196"/>
      <c r="KW939" s="196"/>
      <c r="KX939" s="196"/>
      <c r="KY939" s="196"/>
      <c r="KZ939" s="196"/>
      <c r="LA939" s="196"/>
      <c r="LB939" s="196"/>
      <c r="LC939" s="196"/>
      <c r="LD939" s="196"/>
      <c r="LE939" s="196"/>
      <c r="LF939" s="196"/>
      <c r="LG939" s="196"/>
      <c r="LH939" s="196"/>
      <c r="LI939" s="196"/>
      <c r="LJ939" s="196"/>
      <c r="LK939" s="196"/>
      <c r="LL939" s="196"/>
      <c r="LM939" s="196"/>
      <c r="LN939" s="196"/>
      <c r="LO939" s="196"/>
      <c r="LP939" s="196"/>
      <c r="LQ939" s="196"/>
      <c r="LR939" s="196"/>
      <c r="LS939" s="196"/>
      <c r="LT939" s="196"/>
      <c r="LU939" s="196"/>
      <c r="LV939" s="196"/>
      <c r="LW939" s="196"/>
      <c r="LX939" s="196"/>
      <c r="LY939" s="196"/>
      <c r="LZ939" s="196"/>
      <c r="MA939" s="196"/>
      <c r="MB939" s="196"/>
      <c r="MC939" s="196"/>
      <c r="MD939" s="196"/>
      <c r="ME939" s="196"/>
      <c r="MF939" s="196"/>
      <c r="MG939" s="196"/>
      <c r="MH939" s="196"/>
      <c r="MI939" s="196"/>
      <c r="MJ939" s="196"/>
      <c r="MK939" s="196"/>
      <c r="ML939" s="196"/>
      <c r="MM939" s="196"/>
      <c r="MN939" s="196"/>
      <c r="MO939" s="196"/>
      <c r="MP939" s="196"/>
      <c r="MQ939" s="196"/>
      <c r="MR939" s="196"/>
      <c r="MS939" s="196"/>
      <c r="MT939" s="196"/>
      <c r="MU939" s="196"/>
      <c r="MV939" s="196"/>
      <c r="MW939" s="196"/>
      <c r="MX939" s="196"/>
      <c r="MY939" s="196"/>
      <c r="MZ939" s="196"/>
      <c r="NA939" s="196"/>
      <c r="NB939" s="196"/>
      <c r="NC939" s="196"/>
      <c r="ND939" s="196"/>
      <c r="NE939" s="196"/>
      <c r="NF939" s="196"/>
      <c r="NG939" s="196"/>
      <c r="NH939" s="196"/>
      <c r="NI939" s="196"/>
      <c r="NJ939" s="196"/>
      <c r="NK939" s="196"/>
      <c r="NL939" s="196"/>
      <c r="NM939" s="196"/>
      <c r="NN939" s="196"/>
      <c r="NO939" s="196"/>
      <c r="NP939" s="196"/>
      <c r="NQ939" s="196"/>
      <c r="NR939" s="196"/>
      <c r="NS939" s="196"/>
      <c r="NT939" s="196"/>
      <c r="NU939" s="196"/>
      <c r="NV939" s="196"/>
      <c r="NW939" s="196"/>
      <c r="NX939" s="196"/>
      <c r="NY939" s="196"/>
      <c r="NZ939" s="196"/>
      <c r="OA939" s="196"/>
      <c r="OB939" s="196"/>
      <c r="OC939" s="196"/>
      <c r="OD939" s="196"/>
      <c r="OE939" s="196"/>
      <c r="OF939" s="196"/>
      <c r="OG939" s="196"/>
      <c r="OH939" s="196"/>
      <c r="OI939" s="196"/>
      <c r="OJ939" s="196"/>
      <c r="OK939" s="196"/>
      <c r="OL939" s="196"/>
      <c r="AFC939" s="196"/>
      <c r="AFD939" s="196"/>
      <c r="AFE939" s="196"/>
      <c r="AFF939" s="196"/>
      <c r="AFG939" s="196"/>
      <c r="AFH939" s="196"/>
      <c r="AFI939" s="196"/>
      <c r="AFJ939" s="196"/>
      <c r="AFK939" s="196"/>
      <c r="AFL939" s="196"/>
      <c r="AFM939" s="196"/>
      <c r="AFN939" s="196"/>
      <c r="AFO939" s="196"/>
      <c r="AFP939" s="196"/>
      <c r="AFQ939" s="196"/>
      <c r="AFR939" s="196"/>
      <c r="AFS939" s="196"/>
      <c r="AFT939" s="196"/>
      <c r="AFU939" s="196"/>
      <c r="AFV939" s="196"/>
      <c r="AFW939" s="196"/>
      <c r="AFX939" s="196"/>
      <c r="AFY939" s="196"/>
      <c r="AFZ939" s="196"/>
      <c r="AGA939" s="196"/>
      <c r="AGB939" s="196"/>
      <c r="AGC939" s="196"/>
      <c r="AGD939" s="196"/>
      <c r="AGE939" s="196"/>
      <c r="AGF939" s="196"/>
      <c r="AGG939" s="196"/>
      <c r="AGH939" s="196"/>
      <c r="AGI939" s="196"/>
      <c r="AGJ939" s="196"/>
      <c r="AGK939" s="196"/>
      <c r="AGL939" s="196"/>
      <c r="AGM939" s="196"/>
      <c r="AGN939" s="196"/>
      <c r="AGO939" s="196"/>
      <c r="AGP939" s="196"/>
    </row>
    <row r="940" spans="1:874" ht="15.75" customHeight="1" x14ac:dyDescent="0.25">
      <c r="A940" s="196"/>
      <c r="B940" s="196"/>
      <c r="C940" s="196"/>
      <c r="D940" s="196"/>
      <c r="E940" s="196"/>
      <c r="F940" s="196"/>
      <c r="G940" s="196"/>
      <c r="H940" s="196"/>
      <c r="I940" s="196"/>
      <c r="J940" s="196"/>
      <c r="K940" s="196"/>
      <c r="L940" s="206"/>
      <c r="M940" s="196"/>
      <c r="N940" s="196"/>
      <c r="O940" s="196"/>
      <c r="P940" s="196"/>
      <c r="Q940" s="196"/>
      <c r="R940" s="196"/>
      <c r="S940" s="196"/>
      <c r="T940" s="196"/>
      <c r="U940" s="196"/>
      <c r="V940" s="196"/>
      <c r="W940" s="196"/>
      <c r="X940" s="196"/>
      <c r="Y940" s="196"/>
      <c r="Z940" s="196"/>
      <c r="AA940" s="196"/>
      <c r="AB940" s="196"/>
      <c r="AC940" s="196"/>
      <c r="AD940" s="196"/>
      <c r="AE940" s="196"/>
      <c r="AF940" s="196"/>
      <c r="AG940" s="196"/>
      <c r="AH940" s="196"/>
      <c r="AI940" s="196"/>
      <c r="AJ940" s="196"/>
      <c r="AK940" s="196"/>
      <c r="AL940" s="196"/>
      <c r="AM940" s="196"/>
      <c r="AN940" s="196"/>
      <c r="AO940" s="196"/>
      <c r="AP940" s="196"/>
      <c r="AQ940" s="196"/>
      <c r="AR940" s="196"/>
      <c r="AS940" s="196"/>
      <c r="AT940" s="196"/>
      <c r="AU940" s="196"/>
      <c r="AV940" s="196"/>
      <c r="AW940" s="196"/>
      <c r="AX940" s="196"/>
      <c r="AY940" s="196"/>
      <c r="AZ940" s="196"/>
      <c r="BA940" s="196"/>
      <c r="BB940" s="196"/>
      <c r="BC940" s="196"/>
      <c r="BD940" s="196"/>
      <c r="BE940" s="196"/>
      <c r="BF940" s="196"/>
      <c r="BG940" s="196"/>
      <c r="BH940" s="196"/>
      <c r="BI940" s="196"/>
      <c r="BJ940" s="196"/>
      <c r="BK940" s="196"/>
      <c r="BL940" s="196"/>
      <c r="BM940" s="196"/>
      <c r="BN940" s="196"/>
      <c r="BO940" s="196"/>
      <c r="BP940" s="196"/>
      <c r="BQ940" s="196"/>
      <c r="BR940" s="196"/>
      <c r="BS940" s="196"/>
      <c r="BT940" s="196"/>
      <c r="BU940" s="196"/>
      <c r="BV940" s="196"/>
      <c r="BW940" s="196"/>
      <c r="BX940" s="196"/>
      <c r="BY940" s="196"/>
      <c r="BZ940" s="196"/>
      <c r="CA940" s="196"/>
      <c r="CB940" s="196"/>
      <c r="CC940" s="196"/>
      <c r="CD940" s="196"/>
      <c r="CE940" s="196"/>
      <c r="CF940" s="196"/>
      <c r="CG940" s="196"/>
      <c r="CH940" s="196"/>
      <c r="CI940" s="196"/>
      <c r="CJ940" s="196"/>
      <c r="CK940" s="196"/>
      <c r="CL940" s="196"/>
      <c r="CM940" s="196"/>
      <c r="CN940" s="196"/>
      <c r="CO940" s="196"/>
      <c r="CP940" s="196"/>
      <c r="CQ940" s="196"/>
      <c r="CR940" s="196"/>
      <c r="CS940" s="196"/>
      <c r="CT940" s="196"/>
      <c r="CU940" s="196"/>
      <c r="CV940" s="196"/>
      <c r="CW940" s="196"/>
      <c r="CX940" s="196"/>
      <c r="CY940" s="196"/>
      <c r="CZ940" s="196"/>
      <c r="DA940" s="196"/>
      <c r="DB940" s="196"/>
      <c r="DC940" s="196"/>
      <c r="DD940" s="196"/>
      <c r="DE940" s="196"/>
      <c r="DF940" s="196"/>
      <c r="DG940" s="196"/>
      <c r="DH940" s="196"/>
      <c r="DI940" s="196"/>
      <c r="DJ940" s="196"/>
      <c r="DK940" s="196"/>
      <c r="DL940" s="196"/>
      <c r="DM940" s="196"/>
      <c r="DN940" s="196"/>
      <c r="DO940" s="196"/>
      <c r="DP940" s="196"/>
      <c r="DQ940" s="196"/>
      <c r="DR940" s="196"/>
      <c r="DS940" s="196"/>
      <c r="DT940" s="196"/>
      <c r="DU940" s="196"/>
      <c r="DV940" s="196"/>
      <c r="DW940" s="196"/>
      <c r="DX940" s="196"/>
      <c r="DY940" s="196"/>
      <c r="DZ940" s="196"/>
      <c r="EA940" s="196"/>
      <c r="EB940" s="196"/>
      <c r="EC940" s="196"/>
      <c r="ED940" s="196"/>
      <c r="EE940" s="196"/>
      <c r="EF940" s="196"/>
      <c r="EG940" s="196"/>
      <c r="EH940" s="196"/>
      <c r="EI940" s="196"/>
      <c r="EJ940" s="196"/>
      <c r="EK940" s="196"/>
      <c r="EL940" s="196"/>
      <c r="EM940" s="196"/>
      <c r="EN940" s="196"/>
      <c r="EO940" s="196"/>
      <c r="EP940" s="196"/>
      <c r="EQ940" s="196"/>
      <c r="ER940" s="196"/>
      <c r="ES940" s="196"/>
      <c r="ET940" s="196"/>
      <c r="EU940" s="196"/>
      <c r="EV940" s="196"/>
      <c r="EW940" s="196"/>
      <c r="EX940" s="196"/>
      <c r="EY940" s="196"/>
      <c r="EZ940" s="196"/>
      <c r="FA940" s="196"/>
      <c r="FB940" s="196"/>
      <c r="FC940" s="196"/>
      <c r="FD940" s="196"/>
      <c r="FE940" s="196"/>
      <c r="FF940" s="196"/>
      <c r="FG940" s="196"/>
      <c r="FH940" s="196"/>
      <c r="FI940" s="196"/>
      <c r="FJ940" s="196"/>
      <c r="FK940" s="196"/>
      <c r="FL940" s="196"/>
      <c r="FM940" s="196"/>
      <c r="FN940" s="196"/>
      <c r="FO940" s="196"/>
      <c r="FP940" s="196"/>
      <c r="FQ940" s="196"/>
      <c r="FR940" s="196"/>
      <c r="FS940" s="196"/>
      <c r="FT940" s="196"/>
      <c r="FU940" s="196"/>
      <c r="FV940" s="196"/>
      <c r="FW940" s="196"/>
      <c r="FX940" s="196"/>
      <c r="FY940" s="196"/>
      <c r="FZ940" s="196"/>
      <c r="GA940" s="196"/>
      <c r="GB940" s="196"/>
      <c r="GC940" s="196"/>
      <c r="GD940" s="196"/>
      <c r="GE940" s="196"/>
      <c r="GF940" s="196"/>
      <c r="GG940" s="196"/>
      <c r="GH940" s="196"/>
      <c r="GI940" s="196"/>
      <c r="GJ940" s="196"/>
      <c r="GK940" s="196"/>
      <c r="GL940" s="196"/>
      <c r="GM940" s="196"/>
      <c r="GN940" s="196"/>
      <c r="GO940" s="196"/>
      <c r="GP940" s="196"/>
      <c r="GQ940" s="196"/>
      <c r="GR940" s="196"/>
      <c r="GS940" s="196"/>
      <c r="GT940" s="196"/>
      <c r="GU940" s="196"/>
      <c r="GV940" s="196"/>
      <c r="GW940" s="196"/>
      <c r="GX940" s="196"/>
      <c r="GY940" s="196"/>
      <c r="GZ940" s="196"/>
      <c r="HA940" s="196"/>
      <c r="HB940" s="196"/>
      <c r="HC940" s="196"/>
      <c r="HD940" s="196"/>
      <c r="HE940" s="196"/>
      <c r="HF940" s="196"/>
      <c r="HG940" s="196"/>
      <c r="HH940" s="196"/>
      <c r="HI940" s="196"/>
      <c r="HJ940" s="196"/>
      <c r="HK940" s="196"/>
      <c r="HL940" s="196"/>
      <c r="HM940" s="196"/>
      <c r="HN940" s="196"/>
      <c r="HO940" s="196"/>
      <c r="HP940" s="196"/>
      <c r="HQ940" s="196"/>
      <c r="HR940" s="196"/>
      <c r="HS940" s="196"/>
      <c r="HT940" s="196"/>
      <c r="HU940" s="196"/>
      <c r="HV940" s="196"/>
      <c r="HW940" s="196"/>
      <c r="HX940" s="196"/>
      <c r="HY940" s="196"/>
      <c r="HZ940" s="196"/>
      <c r="IA940" s="196"/>
      <c r="IB940" s="196"/>
      <c r="IC940" s="196"/>
      <c r="ID940" s="196"/>
      <c r="IE940" s="196"/>
      <c r="IF940" s="196"/>
      <c r="IG940" s="196"/>
      <c r="IH940" s="196"/>
      <c r="II940" s="196"/>
      <c r="IJ940" s="196"/>
      <c r="IK940" s="196"/>
      <c r="IL940" s="196"/>
      <c r="IM940" s="196"/>
      <c r="IN940" s="196"/>
      <c r="IO940" s="196"/>
      <c r="IP940" s="196"/>
      <c r="IQ940" s="196"/>
      <c r="IR940" s="196"/>
      <c r="IS940" s="196"/>
      <c r="IT940" s="196"/>
      <c r="IU940" s="196"/>
      <c r="IV940" s="196"/>
      <c r="IW940" s="196"/>
      <c r="IX940" s="196"/>
      <c r="IY940" s="196"/>
      <c r="IZ940" s="196"/>
      <c r="JA940" s="196"/>
      <c r="JB940" s="196"/>
      <c r="JC940" s="196"/>
      <c r="JD940" s="196"/>
      <c r="JE940" s="196"/>
      <c r="JF940" s="196"/>
      <c r="JG940" s="196"/>
      <c r="JH940" s="196"/>
      <c r="JI940" s="196"/>
      <c r="JJ940" s="196"/>
      <c r="JK940" s="196"/>
      <c r="JL940" s="196"/>
      <c r="JM940" s="196"/>
      <c r="JN940" s="196"/>
      <c r="JO940" s="196"/>
      <c r="JP940" s="196"/>
      <c r="JQ940" s="196"/>
      <c r="JR940" s="196"/>
      <c r="JS940" s="196"/>
      <c r="JT940" s="196"/>
      <c r="JU940" s="196"/>
      <c r="JV940" s="196"/>
      <c r="JW940" s="196"/>
      <c r="JX940" s="196"/>
      <c r="JY940" s="196"/>
      <c r="JZ940" s="196"/>
      <c r="KA940" s="196"/>
      <c r="KB940" s="196"/>
      <c r="KC940" s="196"/>
      <c r="KD940" s="196"/>
      <c r="KE940" s="196"/>
      <c r="KF940" s="196"/>
      <c r="KG940" s="196"/>
      <c r="KH940" s="196"/>
      <c r="KI940" s="196"/>
      <c r="KJ940" s="196"/>
      <c r="KK940" s="196"/>
      <c r="KL940" s="196"/>
      <c r="KM940" s="196"/>
      <c r="KN940" s="196"/>
      <c r="KO940" s="196"/>
      <c r="KP940" s="196"/>
      <c r="KQ940" s="196"/>
      <c r="KR940" s="196"/>
      <c r="KS940" s="196"/>
      <c r="KT940" s="196"/>
      <c r="KU940" s="196"/>
      <c r="KV940" s="196"/>
      <c r="KW940" s="196"/>
      <c r="KX940" s="196"/>
      <c r="KY940" s="196"/>
      <c r="KZ940" s="196"/>
      <c r="LA940" s="196"/>
      <c r="LB940" s="196"/>
      <c r="LC940" s="196"/>
      <c r="LD940" s="196"/>
      <c r="LE940" s="196"/>
      <c r="LF940" s="196"/>
      <c r="LG940" s="196"/>
      <c r="LH940" s="196"/>
      <c r="LI940" s="196"/>
      <c r="LJ940" s="196"/>
      <c r="LK940" s="196"/>
      <c r="LL940" s="196"/>
      <c r="LM940" s="196"/>
      <c r="LN940" s="196"/>
      <c r="LO940" s="196"/>
      <c r="LP940" s="196"/>
      <c r="LQ940" s="196"/>
      <c r="LR940" s="196"/>
      <c r="LS940" s="196"/>
      <c r="LT940" s="196"/>
      <c r="LU940" s="196"/>
      <c r="LV940" s="196"/>
      <c r="LW940" s="196"/>
      <c r="LX940" s="196"/>
      <c r="LY940" s="196"/>
      <c r="LZ940" s="196"/>
      <c r="MA940" s="196"/>
      <c r="MB940" s="196"/>
      <c r="MC940" s="196"/>
      <c r="MD940" s="196"/>
      <c r="ME940" s="196"/>
      <c r="MF940" s="196"/>
      <c r="MG940" s="196"/>
      <c r="MH940" s="196"/>
      <c r="MI940" s="196"/>
      <c r="MJ940" s="196"/>
      <c r="MK940" s="196"/>
      <c r="ML940" s="196"/>
      <c r="MM940" s="196"/>
      <c r="MN940" s="196"/>
      <c r="MO940" s="196"/>
      <c r="MP940" s="196"/>
      <c r="MQ940" s="196"/>
      <c r="MR940" s="196"/>
      <c r="MS940" s="196"/>
      <c r="MT940" s="196"/>
      <c r="MU940" s="196"/>
      <c r="MV940" s="196"/>
      <c r="MW940" s="196"/>
      <c r="MX940" s="196"/>
      <c r="MY940" s="196"/>
      <c r="MZ940" s="196"/>
      <c r="NA940" s="196"/>
      <c r="NB940" s="196"/>
      <c r="NC940" s="196"/>
      <c r="ND940" s="196"/>
      <c r="NE940" s="196"/>
      <c r="NF940" s="196"/>
      <c r="NG940" s="196"/>
      <c r="NH940" s="196"/>
      <c r="NI940" s="196"/>
      <c r="NJ940" s="196"/>
      <c r="NK940" s="196"/>
      <c r="NL940" s="196"/>
      <c r="NM940" s="196"/>
      <c r="NN940" s="196"/>
      <c r="NO940" s="196"/>
      <c r="NP940" s="196"/>
      <c r="NQ940" s="196"/>
      <c r="NR940" s="196"/>
      <c r="NS940" s="196"/>
      <c r="NT940" s="196"/>
      <c r="NU940" s="196"/>
      <c r="NV940" s="196"/>
      <c r="NW940" s="196"/>
      <c r="NX940" s="196"/>
      <c r="NY940" s="196"/>
      <c r="NZ940" s="196"/>
      <c r="OA940" s="196"/>
      <c r="OB940" s="196"/>
      <c r="OC940" s="196"/>
      <c r="OD940" s="196"/>
      <c r="OE940" s="196"/>
      <c r="OF940" s="196"/>
      <c r="OG940" s="196"/>
      <c r="OH940" s="196"/>
      <c r="OI940" s="196"/>
      <c r="OJ940" s="196"/>
      <c r="OK940" s="196"/>
      <c r="OL940" s="196"/>
      <c r="AFC940" s="196"/>
      <c r="AFD940" s="196"/>
      <c r="AFE940" s="196"/>
      <c r="AFF940" s="196"/>
      <c r="AFG940" s="196"/>
      <c r="AFH940" s="196"/>
      <c r="AFI940" s="196"/>
      <c r="AFJ940" s="196"/>
      <c r="AFK940" s="196"/>
      <c r="AFL940" s="196"/>
      <c r="AFM940" s="196"/>
      <c r="AFN940" s="196"/>
      <c r="AFO940" s="196"/>
      <c r="AFP940" s="196"/>
      <c r="AFQ940" s="196"/>
      <c r="AFR940" s="196"/>
      <c r="AFS940" s="196"/>
      <c r="AFT940" s="196"/>
      <c r="AFU940" s="196"/>
      <c r="AFV940" s="196"/>
      <c r="AFW940" s="196"/>
      <c r="AFX940" s="196"/>
      <c r="AFY940" s="196"/>
      <c r="AFZ940" s="196"/>
      <c r="AGA940" s="196"/>
      <c r="AGB940" s="196"/>
      <c r="AGC940" s="196"/>
      <c r="AGD940" s="196"/>
      <c r="AGE940" s="196"/>
      <c r="AGF940" s="196"/>
      <c r="AGG940" s="196"/>
      <c r="AGH940" s="196"/>
      <c r="AGI940" s="196"/>
      <c r="AGJ940" s="196"/>
      <c r="AGK940" s="196"/>
      <c r="AGL940" s="196"/>
      <c r="AGM940" s="196"/>
      <c r="AGN940" s="196"/>
      <c r="AGO940" s="196"/>
      <c r="AGP940" s="196"/>
    </row>
    <row r="941" spans="1:874" ht="15.75" customHeight="1" x14ac:dyDescent="0.25">
      <c r="A941" s="196"/>
      <c r="B941" s="196"/>
      <c r="C941" s="196"/>
      <c r="D941" s="196"/>
      <c r="E941" s="196"/>
      <c r="F941" s="196"/>
      <c r="G941" s="196"/>
      <c r="H941" s="196"/>
      <c r="I941" s="196"/>
      <c r="J941" s="196"/>
      <c r="K941" s="196"/>
      <c r="L941" s="206"/>
      <c r="M941" s="196"/>
      <c r="N941" s="196"/>
      <c r="O941" s="196"/>
      <c r="P941" s="196"/>
      <c r="Q941" s="196"/>
      <c r="R941" s="196"/>
      <c r="S941" s="196"/>
      <c r="T941" s="196"/>
      <c r="U941" s="196"/>
      <c r="V941" s="196"/>
      <c r="W941" s="196"/>
      <c r="X941" s="196"/>
      <c r="Y941" s="196"/>
      <c r="Z941" s="196"/>
      <c r="AA941" s="196"/>
      <c r="AB941" s="196"/>
      <c r="AC941" s="196"/>
      <c r="AD941" s="196"/>
      <c r="AE941" s="196"/>
      <c r="AF941" s="196"/>
      <c r="AG941" s="196"/>
      <c r="AH941" s="196"/>
      <c r="AI941" s="196"/>
      <c r="AJ941" s="196"/>
      <c r="AK941" s="196"/>
      <c r="AL941" s="196"/>
      <c r="AM941" s="196"/>
      <c r="AN941" s="196"/>
      <c r="AO941" s="196"/>
      <c r="AP941" s="196"/>
      <c r="AQ941" s="196"/>
      <c r="AR941" s="196"/>
      <c r="AS941" s="196"/>
      <c r="AT941" s="196"/>
      <c r="AU941" s="196"/>
      <c r="AV941" s="196"/>
      <c r="AW941" s="196"/>
      <c r="AX941" s="196"/>
      <c r="AY941" s="196"/>
      <c r="AZ941" s="196"/>
      <c r="BA941" s="196"/>
      <c r="BB941" s="196"/>
      <c r="BC941" s="196"/>
      <c r="BD941" s="196"/>
      <c r="BE941" s="196"/>
      <c r="BF941" s="196"/>
      <c r="BG941" s="196"/>
      <c r="BH941" s="196"/>
      <c r="BI941" s="196"/>
      <c r="BJ941" s="196"/>
      <c r="BK941" s="196"/>
      <c r="BL941" s="196"/>
      <c r="BM941" s="196"/>
      <c r="BN941" s="196"/>
      <c r="BO941" s="196"/>
      <c r="BP941" s="196"/>
      <c r="BQ941" s="196"/>
      <c r="BR941" s="196"/>
      <c r="BS941" s="196"/>
      <c r="BT941" s="196"/>
      <c r="BU941" s="196"/>
      <c r="BV941" s="196"/>
      <c r="BW941" s="196"/>
      <c r="BX941" s="196"/>
      <c r="BY941" s="196"/>
      <c r="BZ941" s="196"/>
      <c r="CA941" s="196"/>
      <c r="CB941" s="196"/>
      <c r="CC941" s="196"/>
      <c r="CD941" s="196"/>
      <c r="CE941" s="196"/>
      <c r="CF941" s="196"/>
      <c r="CG941" s="196"/>
      <c r="CH941" s="196"/>
      <c r="CI941" s="196"/>
      <c r="CJ941" s="196"/>
      <c r="CK941" s="196"/>
      <c r="CL941" s="196"/>
      <c r="CM941" s="196"/>
      <c r="CN941" s="196"/>
      <c r="CO941" s="196"/>
      <c r="CP941" s="196"/>
      <c r="CQ941" s="196"/>
      <c r="CR941" s="196"/>
      <c r="CS941" s="196"/>
      <c r="CT941" s="196"/>
      <c r="CU941" s="196"/>
      <c r="CV941" s="196"/>
      <c r="CW941" s="196"/>
      <c r="CX941" s="196"/>
      <c r="CY941" s="196"/>
      <c r="CZ941" s="196"/>
      <c r="DA941" s="196"/>
      <c r="DB941" s="196"/>
      <c r="DC941" s="196"/>
      <c r="DD941" s="196"/>
      <c r="DE941" s="196"/>
      <c r="DF941" s="196"/>
      <c r="DG941" s="196"/>
      <c r="DH941" s="196"/>
      <c r="DI941" s="196"/>
      <c r="DJ941" s="196"/>
      <c r="DK941" s="196"/>
      <c r="DL941" s="196"/>
      <c r="DM941" s="196"/>
      <c r="DN941" s="196"/>
      <c r="DO941" s="196"/>
      <c r="DP941" s="196"/>
      <c r="DQ941" s="196"/>
      <c r="DR941" s="196"/>
      <c r="DS941" s="196"/>
      <c r="DT941" s="196"/>
      <c r="DU941" s="196"/>
      <c r="DV941" s="196"/>
      <c r="DW941" s="196"/>
      <c r="DX941" s="196"/>
      <c r="DY941" s="196"/>
      <c r="DZ941" s="196"/>
      <c r="EA941" s="196"/>
      <c r="EB941" s="196"/>
      <c r="EC941" s="196"/>
      <c r="ED941" s="196"/>
      <c r="EE941" s="196"/>
      <c r="EF941" s="196"/>
      <c r="EG941" s="196"/>
      <c r="EH941" s="196"/>
      <c r="EI941" s="196"/>
      <c r="EJ941" s="196"/>
      <c r="EK941" s="196"/>
      <c r="EL941" s="196"/>
      <c r="EM941" s="196"/>
      <c r="EN941" s="196"/>
      <c r="EO941" s="196"/>
      <c r="EP941" s="196"/>
      <c r="EQ941" s="196"/>
      <c r="ER941" s="196"/>
      <c r="ES941" s="196"/>
      <c r="ET941" s="196"/>
      <c r="EU941" s="196"/>
      <c r="EV941" s="196"/>
      <c r="EW941" s="196"/>
      <c r="EX941" s="196"/>
      <c r="EY941" s="196"/>
      <c r="EZ941" s="196"/>
      <c r="FA941" s="196"/>
      <c r="FB941" s="196"/>
      <c r="FC941" s="196"/>
      <c r="FD941" s="196"/>
      <c r="FE941" s="196"/>
      <c r="FF941" s="196"/>
      <c r="FG941" s="196"/>
      <c r="FH941" s="196"/>
      <c r="FI941" s="196"/>
      <c r="FJ941" s="196"/>
      <c r="FK941" s="196"/>
      <c r="FL941" s="196"/>
      <c r="FM941" s="196"/>
      <c r="FN941" s="196"/>
      <c r="FO941" s="196"/>
      <c r="FP941" s="196"/>
      <c r="FQ941" s="196"/>
      <c r="FR941" s="196"/>
      <c r="FS941" s="196"/>
      <c r="FT941" s="196"/>
      <c r="FU941" s="196"/>
      <c r="FV941" s="196"/>
      <c r="FW941" s="196"/>
      <c r="FX941" s="196"/>
      <c r="FY941" s="196"/>
      <c r="FZ941" s="196"/>
      <c r="GA941" s="196"/>
      <c r="GB941" s="196"/>
      <c r="GC941" s="196"/>
      <c r="GD941" s="196"/>
      <c r="GE941" s="196"/>
      <c r="GF941" s="196"/>
      <c r="GG941" s="196"/>
      <c r="GH941" s="196"/>
      <c r="GI941" s="196"/>
      <c r="GJ941" s="196"/>
      <c r="GK941" s="196"/>
      <c r="GL941" s="196"/>
      <c r="GM941" s="196"/>
      <c r="GN941" s="196"/>
      <c r="GO941" s="196"/>
      <c r="GP941" s="196"/>
      <c r="GQ941" s="196"/>
      <c r="GR941" s="196"/>
      <c r="GS941" s="196"/>
      <c r="GT941" s="196"/>
      <c r="GU941" s="196"/>
      <c r="GV941" s="196"/>
      <c r="GW941" s="196"/>
      <c r="GX941" s="196"/>
      <c r="GY941" s="196"/>
      <c r="GZ941" s="196"/>
      <c r="HA941" s="196"/>
      <c r="HB941" s="196"/>
      <c r="HC941" s="196"/>
      <c r="HD941" s="196"/>
      <c r="HE941" s="196"/>
      <c r="HF941" s="196"/>
      <c r="HG941" s="196"/>
      <c r="HH941" s="196"/>
      <c r="HI941" s="196"/>
      <c r="HJ941" s="196"/>
      <c r="HK941" s="196"/>
      <c r="HL941" s="196"/>
      <c r="HM941" s="196"/>
      <c r="HN941" s="196"/>
      <c r="HO941" s="196"/>
      <c r="HP941" s="196"/>
      <c r="HQ941" s="196"/>
      <c r="HR941" s="196"/>
      <c r="HS941" s="196"/>
      <c r="HT941" s="196"/>
      <c r="HU941" s="196"/>
      <c r="HV941" s="196"/>
      <c r="HW941" s="196"/>
      <c r="HX941" s="196"/>
      <c r="HY941" s="196"/>
      <c r="HZ941" s="196"/>
      <c r="IA941" s="196"/>
      <c r="IB941" s="196"/>
      <c r="IC941" s="196"/>
      <c r="ID941" s="196"/>
      <c r="IE941" s="196"/>
      <c r="IF941" s="196"/>
      <c r="IG941" s="196"/>
      <c r="IH941" s="196"/>
      <c r="II941" s="196"/>
      <c r="IJ941" s="196"/>
      <c r="IK941" s="196"/>
      <c r="IL941" s="196"/>
      <c r="IM941" s="196"/>
      <c r="IN941" s="196"/>
      <c r="IO941" s="196"/>
      <c r="IP941" s="196"/>
      <c r="IQ941" s="196"/>
      <c r="IR941" s="196"/>
      <c r="IS941" s="196"/>
      <c r="IT941" s="196"/>
      <c r="IU941" s="196"/>
      <c r="IV941" s="196"/>
      <c r="IW941" s="196"/>
      <c r="IX941" s="196"/>
      <c r="IY941" s="196"/>
      <c r="IZ941" s="196"/>
      <c r="JA941" s="196"/>
      <c r="JB941" s="196"/>
      <c r="JC941" s="196"/>
      <c r="JD941" s="196"/>
      <c r="JE941" s="196"/>
      <c r="JF941" s="196"/>
      <c r="JG941" s="196"/>
      <c r="JH941" s="196"/>
      <c r="JI941" s="196"/>
      <c r="JJ941" s="196"/>
      <c r="JK941" s="196"/>
      <c r="JL941" s="196"/>
      <c r="JM941" s="196"/>
      <c r="JN941" s="196"/>
      <c r="JO941" s="196"/>
      <c r="JP941" s="196"/>
      <c r="JQ941" s="196"/>
      <c r="JR941" s="196"/>
      <c r="JS941" s="196"/>
      <c r="JT941" s="196"/>
      <c r="JU941" s="196"/>
      <c r="JV941" s="196"/>
      <c r="JW941" s="196"/>
      <c r="JX941" s="196"/>
      <c r="JY941" s="196"/>
      <c r="JZ941" s="196"/>
      <c r="KA941" s="196"/>
      <c r="KB941" s="196"/>
      <c r="KC941" s="196"/>
      <c r="KD941" s="196"/>
      <c r="KE941" s="196"/>
      <c r="KF941" s="196"/>
      <c r="KG941" s="196"/>
      <c r="KH941" s="196"/>
      <c r="KI941" s="196"/>
      <c r="KJ941" s="196"/>
      <c r="KK941" s="196"/>
      <c r="KL941" s="196"/>
      <c r="KM941" s="196"/>
      <c r="KN941" s="196"/>
      <c r="KO941" s="196"/>
      <c r="KP941" s="196"/>
      <c r="KQ941" s="196"/>
      <c r="KR941" s="196"/>
      <c r="KS941" s="196"/>
      <c r="KT941" s="196"/>
      <c r="KU941" s="196"/>
      <c r="KV941" s="196"/>
      <c r="KW941" s="196"/>
      <c r="KX941" s="196"/>
      <c r="KY941" s="196"/>
      <c r="KZ941" s="196"/>
      <c r="LA941" s="196"/>
      <c r="LB941" s="196"/>
      <c r="LC941" s="196"/>
      <c r="LD941" s="196"/>
      <c r="LE941" s="196"/>
      <c r="LF941" s="196"/>
      <c r="LG941" s="196"/>
      <c r="LH941" s="196"/>
      <c r="LI941" s="196"/>
      <c r="LJ941" s="196"/>
      <c r="LK941" s="196"/>
      <c r="LL941" s="196"/>
      <c r="LM941" s="196"/>
      <c r="LN941" s="196"/>
      <c r="LO941" s="196"/>
      <c r="LP941" s="196"/>
      <c r="LQ941" s="196"/>
      <c r="LR941" s="196"/>
      <c r="LS941" s="196"/>
      <c r="LT941" s="196"/>
      <c r="LU941" s="196"/>
      <c r="LV941" s="196"/>
      <c r="LW941" s="196"/>
      <c r="LX941" s="196"/>
      <c r="LY941" s="196"/>
      <c r="LZ941" s="196"/>
      <c r="MA941" s="196"/>
      <c r="MB941" s="196"/>
      <c r="MC941" s="196"/>
      <c r="MD941" s="196"/>
      <c r="ME941" s="196"/>
      <c r="MF941" s="196"/>
      <c r="MG941" s="196"/>
      <c r="MH941" s="196"/>
      <c r="MI941" s="196"/>
      <c r="MJ941" s="196"/>
      <c r="MK941" s="196"/>
      <c r="ML941" s="196"/>
      <c r="MM941" s="196"/>
      <c r="MN941" s="196"/>
      <c r="MO941" s="196"/>
      <c r="MP941" s="196"/>
      <c r="MQ941" s="196"/>
      <c r="MR941" s="196"/>
      <c r="MS941" s="196"/>
      <c r="MT941" s="196"/>
      <c r="MU941" s="196"/>
      <c r="MV941" s="196"/>
      <c r="MW941" s="196"/>
      <c r="MX941" s="196"/>
      <c r="MY941" s="196"/>
      <c r="MZ941" s="196"/>
      <c r="NA941" s="196"/>
      <c r="NB941" s="196"/>
      <c r="NC941" s="196"/>
      <c r="ND941" s="196"/>
      <c r="NE941" s="196"/>
      <c r="NF941" s="196"/>
      <c r="NG941" s="196"/>
      <c r="NH941" s="196"/>
      <c r="NI941" s="196"/>
      <c r="NJ941" s="196"/>
      <c r="NK941" s="196"/>
      <c r="NL941" s="196"/>
      <c r="NM941" s="196"/>
      <c r="NN941" s="196"/>
      <c r="NO941" s="196"/>
      <c r="NP941" s="196"/>
      <c r="NQ941" s="196"/>
      <c r="NR941" s="196"/>
      <c r="NS941" s="196"/>
      <c r="NT941" s="196"/>
      <c r="NU941" s="196"/>
      <c r="NV941" s="196"/>
      <c r="NW941" s="196"/>
      <c r="NX941" s="196"/>
      <c r="NY941" s="196"/>
      <c r="NZ941" s="196"/>
      <c r="OA941" s="196"/>
      <c r="OB941" s="196"/>
      <c r="OC941" s="196"/>
      <c r="OD941" s="196"/>
      <c r="OE941" s="196"/>
      <c r="OF941" s="196"/>
      <c r="OG941" s="196"/>
      <c r="OH941" s="196"/>
      <c r="OI941" s="196"/>
      <c r="OJ941" s="196"/>
      <c r="OK941" s="196"/>
      <c r="OL941" s="196"/>
      <c r="AFC941" s="196"/>
      <c r="AFD941" s="196"/>
      <c r="AFE941" s="196"/>
      <c r="AFF941" s="196"/>
      <c r="AFG941" s="196"/>
      <c r="AFH941" s="196"/>
      <c r="AFI941" s="196"/>
      <c r="AFJ941" s="196"/>
      <c r="AFK941" s="196"/>
      <c r="AFL941" s="196"/>
      <c r="AFM941" s="196"/>
      <c r="AFN941" s="196"/>
      <c r="AFO941" s="196"/>
      <c r="AFP941" s="196"/>
      <c r="AFQ941" s="196"/>
      <c r="AFR941" s="196"/>
      <c r="AFS941" s="196"/>
      <c r="AFT941" s="196"/>
      <c r="AFU941" s="196"/>
      <c r="AFV941" s="196"/>
      <c r="AFW941" s="196"/>
      <c r="AFX941" s="196"/>
      <c r="AFY941" s="196"/>
      <c r="AFZ941" s="196"/>
      <c r="AGA941" s="196"/>
      <c r="AGB941" s="196"/>
      <c r="AGC941" s="196"/>
      <c r="AGD941" s="196"/>
      <c r="AGE941" s="196"/>
      <c r="AGF941" s="196"/>
      <c r="AGG941" s="196"/>
      <c r="AGH941" s="196"/>
      <c r="AGI941" s="196"/>
      <c r="AGJ941" s="196"/>
      <c r="AGK941" s="196"/>
      <c r="AGL941" s="196"/>
      <c r="AGM941" s="196"/>
      <c r="AGN941" s="196"/>
      <c r="AGO941" s="196"/>
      <c r="AGP941" s="196"/>
    </row>
    <row r="942" spans="1:874" ht="15.75" customHeight="1" x14ac:dyDescent="0.25">
      <c r="A942" s="196"/>
      <c r="B942" s="196"/>
      <c r="C942" s="196"/>
      <c r="D942" s="196"/>
      <c r="E942" s="196"/>
      <c r="F942" s="196"/>
      <c r="G942" s="196"/>
      <c r="H942" s="196"/>
      <c r="I942" s="196"/>
      <c r="J942" s="196"/>
      <c r="K942" s="196"/>
      <c r="L942" s="206"/>
      <c r="M942" s="196"/>
      <c r="N942" s="196"/>
      <c r="O942" s="196"/>
      <c r="P942" s="196"/>
      <c r="Q942" s="196"/>
      <c r="R942" s="196"/>
      <c r="S942" s="196"/>
      <c r="T942" s="196"/>
      <c r="U942" s="196"/>
      <c r="V942" s="196"/>
      <c r="W942" s="196"/>
      <c r="X942" s="196"/>
      <c r="Y942" s="196"/>
      <c r="Z942" s="196"/>
      <c r="AA942" s="196"/>
      <c r="AB942" s="196"/>
      <c r="AC942" s="196"/>
      <c r="AD942" s="196"/>
      <c r="AE942" s="196"/>
      <c r="AF942" s="196"/>
      <c r="AG942" s="196"/>
      <c r="AH942" s="196"/>
      <c r="AI942" s="196"/>
      <c r="AJ942" s="196"/>
      <c r="AK942" s="196"/>
      <c r="AL942" s="196"/>
      <c r="AM942" s="196"/>
      <c r="AN942" s="196"/>
      <c r="AO942" s="196"/>
      <c r="AP942" s="196"/>
      <c r="AQ942" s="196"/>
      <c r="AR942" s="196"/>
      <c r="AS942" s="196"/>
      <c r="AT942" s="196"/>
      <c r="AU942" s="196"/>
      <c r="AV942" s="196"/>
      <c r="AW942" s="196"/>
      <c r="AX942" s="196"/>
      <c r="AY942" s="196"/>
      <c r="AZ942" s="196"/>
      <c r="BA942" s="196"/>
      <c r="BB942" s="196"/>
      <c r="BC942" s="196"/>
      <c r="BD942" s="196"/>
      <c r="BE942" s="196"/>
      <c r="BF942" s="196"/>
      <c r="BG942" s="196"/>
      <c r="BH942" s="196"/>
      <c r="BI942" s="196"/>
      <c r="BJ942" s="196"/>
      <c r="BK942" s="196"/>
      <c r="BL942" s="196"/>
      <c r="BM942" s="196"/>
      <c r="BN942" s="196"/>
      <c r="BO942" s="196"/>
      <c r="BP942" s="196"/>
      <c r="BQ942" s="196"/>
      <c r="BR942" s="196"/>
      <c r="BS942" s="196"/>
      <c r="BT942" s="196"/>
      <c r="BU942" s="196"/>
      <c r="BV942" s="196"/>
      <c r="BW942" s="196"/>
      <c r="BX942" s="196"/>
      <c r="BY942" s="196"/>
      <c r="BZ942" s="196"/>
      <c r="CA942" s="196"/>
      <c r="CB942" s="196"/>
      <c r="CC942" s="196"/>
      <c r="CD942" s="196"/>
      <c r="CE942" s="196"/>
      <c r="CF942" s="196"/>
      <c r="CG942" s="196"/>
      <c r="CH942" s="196"/>
      <c r="CI942" s="196"/>
      <c r="CJ942" s="196"/>
      <c r="CK942" s="196"/>
      <c r="CL942" s="196"/>
      <c r="CM942" s="196"/>
      <c r="CN942" s="196"/>
      <c r="CO942" s="196"/>
      <c r="CP942" s="196"/>
      <c r="CQ942" s="196"/>
      <c r="CR942" s="196"/>
      <c r="CS942" s="196"/>
      <c r="CT942" s="196"/>
      <c r="CU942" s="196"/>
      <c r="CV942" s="196"/>
      <c r="CW942" s="196"/>
      <c r="CX942" s="196"/>
      <c r="CY942" s="196"/>
      <c r="CZ942" s="196"/>
      <c r="DA942" s="196"/>
      <c r="DB942" s="196"/>
      <c r="DC942" s="196"/>
      <c r="DD942" s="196"/>
      <c r="DE942" s="196"/>
      <c r="DF942" s="196"/>
      <c r="DG942" s="196"/>
      <c r="DH942" s="196"/>
      <c r="DI942" s="196"/>
      <c r="DJ942" s="196"/>
      <c r="DK942" s="196"/>
      <c r="DL942" s="196"/>
      <c r="DM942" s="196"/>
      <c r="DN942" s="196"/>
      <c r="DO942" s="196"/>
      <c r="DP942" s="196"/>
      <c r="DQ942" s="196"/>
      <c r="DR942" s="196"/>
      <c r="DS942" s="196"/>
      <c r="DT942" s="196"/>
      <c r="DU942" s="196"/>
      <c r="DV942" s="196"/>
      <c r="DW942" s="196"/>
      <c r="DX942" s="196"/>
      <c r="DY942" s="196"/>
      <c r="DZ942" s="196"/>
      <c r="EA942" s="196"/>
      <c r="EB942" s="196"/>
      <c r="EC942" s="196"/>
      <c r="ED942" s="196"/>
      <c r="EE942" s="196"/>
      <c r="EF942" s="196"/>
      <c r="EG942" s="196"/>
      <c r="EH942" s="196"/>
      <c r="EI942" s="196"/>
      <c r="EJ942" s="196"/>
      <c r="EK942" s="196"/>
      <c r="EL942" s="196"/>
      <c r="EM942" s="196"/>
      <c r="EN942" s="196"/>
      <c r="EO942" s="196"/>
      <c r="EP942" s="196"/>
      <c r="EQ942" s="196"/>
      <c r="ER942" s="196"/>
      <c r="ES942" s="196"/>
      <c r="ET942" s="196"/>
      <c r="EU942" s="196"/>
      <c r="EV942" s="196"/>
      <c r="EW942" s="196"/>
      <c r="EX942" s="196"/>
      <c r="EY942" s="196"/>
      <c r="EZ942" s="196"/>
      <c r="FA942" s="196"/>
      <c r="FB942" s="196"/>
      <c r="FC942" s="196"/>
      <c r="FD942" s="196"/>
      <c r="FE942" s="196"/>
      <c r="FF942" s="196"/>
      <c r="FG942" s="196"/>
      <c r="FH942" s="196"/>
      <c r="FI942" s="196"/>
      <c r="FJ942" s="196"/>
      <c r="FK942" s="196"/>
      <c r="FL942" s="196"/>
      <c r="FM942" s="196"/>
      <c r="FN942" s="196"/>
      <c r="FO942" s="196"/>
      <c r="FP942" s="196"/>
      <c r="FQ942" s="196"/>
      <c r="FR942" s="196"/>
      <c r="FS942" s="196"/>
      <c r="FT942" s="196"/>
      <c r="FU942" s="196"/>
      <c r="FV942" s="196"/>
      <c r="FW942" s="196"/>
      <c r="FX942" s="196"/>
      <c r="FY942" s="196"/>
      <c r="FZ942" s="196"/>
      <c r="GA942" s="196"/>
      <c r="GB942" s="196"/>
      <c r="GC942" s="196"/>
      <c r="GD942" s="196"/>
      <c r="GE942" s="196"/>
      <c r="GF942" s="196"/>
      <c r="GG942" s="196"/>
      <c r="GH942" s="196"/>
      <c r="GI942" s="196"/>
      <c r="GJ942" s="196"/>
      <c r="GK942" s="196"/>
      <c r="GL942" s="196"/>
      <c r="GM942" s="196"/>
      <c r="GN942" s="196"/>
      <c r="GO942" s="196"/>
      <c r="GP942" s="196"/>
      <c r="GQ942" s="196"/>
      <c r="GR942" s="196"/>
      <c r="GS942" s="196"/>
      <c r="GT942" s="196"/>
      <c r="GU942" s="196"/>
      <c r="GV942" s="196"/>
      <c r="GW942" s="196"/>
      <c r="GX942" s="196"/>
      <c r="GY942" s="196"/>
      <c r="GZ942" s="196"/>
      <c r="HA942" s="196"/>
      <c r="HB942" s="196"/>
      <c r="HC942" s="196"/>
      <c r="HD942" s="196"/>
      <c r="HE942" s="196"/>
      <c r="HF942" s="196"/>
      <c r="HG942" s="196"/>
      <c r="HH942" s="196"/>
      <c r="HI942" s="196"/>
      <c r="HJ942" s="196"/>
      <c r="HK942" s="196"/>
      <c r="HL942" s="196"/>
      <c r="HM942" s="196"/>
      <c r="HN942" s="196"/>
      <c r="HO942" s="196"/>
      <c r="HP942" s="196"/>
      <c r="HQ942" s="196"/>
      <c r="HR942" s="196"/>
      <c r="HS942" s="196"/>
      <c r="HT942" s="196"/>
      <c r="HU942" s="196"/>
      <c r="HV942" s="196"/>
      <c r="HW942" s="196"/>
      <c r="HX942" s="196"/>
      <c r="HY942" s="196"/>
      <c r="HZ942" s="196"/>
      <c r="IA942" s="196"/>
      <c r="IB942" s="196"/>
      <c r="IC942" s="196"/>
      <c r="ID942" s="196"/>
      <c r="IE942" s="196"/>
      <c r="IF942" s="196"/>
      <c r="IG942" s="196"/>
      <c r="IH942" s="196"/>
      <c r="II942" s="196"/>
      <c r="IJ942" s="196"/>
      <c r="IK942" s="196"/>
      <c r="IL942" s="196"/>
      <c r="IM942" s="196"/>
      <c r="IN942" s="196"/>
      <c r="IO942" s="196"/>
      <c r="IP942" s="196"/>
      <c r="IQ942" s="196"/>
      <c r="IR942" s="196"/>
      <c r="IS942" s="196"/>
      <c r="IT942" s="196"/>
      <c r="IU942" s="196"/>
      <c r="IV942" s="196"/>
      <c r="IW942" s="196"/>
      <c r="IX942" s="196"/>
      <c r="IY942" s="196"/>
      <c r="IZ942" s="196"/>
      <c r="JA942" s="196"/>
      <c r="JB942" s="196"/>
      <c r="JC942" s="196"/>
      <c r="JD942" s="196"/>
      <c r="JE942" s="196"/>
      <c r="JF942" s="196"/>
      <c r="JG942" s="196"/>
      <c r="JH942" s="196"/>
      <c r="JI942" s="196"/>
      <c r="JJ942" s="196"/>
      <c r="JK942" s="196"/>
      <c r="JL942" s="196"/>
      <c r="JM942" s="196"/>
      <c r="JN942" s="196"/>
      <c r="JO942" s="196"/>
      <c r="JP942" s="196"/>
      <c r="JQ942" s="196"/>
      <c r="JR942" s="196"/>
      <c r="JS942" s="196"/>
      <c r="JT942" s="196"/>
      <c r="JU942" s="196"/>
      <c r="JV942" s="196"/>
      <c r="JW942" s="196"/>
      <c r="JX942" s="196"/>
      <c r="JY942" s="196"/>
      <c r="JZ942" s="196"/>
      <c r="KA942" s="196"/>
      <c r="KB942" s="196"/>
      <c r="KC942" s="196"/>
      <c r="KD942" s="196"/>
      <c r="KE942" s="196"/>
      <c r="KF942" s="196"/>
      <c r="KG942" s="196"/>
      <c r="KH942" s="196"/>
      <c r="KI942" s="196"/>
      <c r="KJ942" s="196"/>
      <c r="KK942" s="196"/>
      <c r="KL942" s="196"/>
      <c r="KM942" s="196"/>
      <c r="KN942" s="196"/>
      <c r="KO942" s="196"/>
      <c r="KP942" s="196"/>
      <c r="KQ942" s="196"/>
      <c r="KR942" s="196"/>
      <c r="KS942" s="196"/>
      <c r="KT942" s="196"/>
      <c r="KU942" s="196"/>
      <c r="KV942" s="196"/>
      <c r="KW942" s="196"/>
      <c r="KX942" s="196"/>
      <c r="KY942" s="196"/>
      <c r="KZ942" s="196"/>
      <c r="LA942" s="196"/>
      <c r="LB942" s="196"/>
      <c r="LC942" s="196"/>
      <c r="LD942" s="196"/>
      <c r="LE942" s="196"/>
      <c r="LF942" s="196"/>
      <c r="LG942" s="196"/>
      <c r="LH942" s="196"/>
      <c r="LI942" s="196"/>
      <c r="LJ942" s="196"/>
      <c r="LK942" s="196"/>
      <c r="LL942" s="196"/>
      <c r="LM942" s="196"/>
      <c r="LN942" s="196"/>
      <c r="LO942" s="196"/>
      <c r="LP942" s="196"/>
      <c r="LQ942" s="196"/>
      <c r="LR942" s="196"/>
      <c r="LS942" s="196"/>
      <c r="LT942" s="196"/>
      <c r="LU942" s="196"/>
      <c r="LV942" s="196"/>
      <c r="LW942" s="196"/>
      <c r="LX942" s="196"/>
      <c r="LY942" s="196"/>
      <c r="LZ942" s="196"/>
      <c r="MA942" s="196"/>
      <c r="MB942" s="196"/>
      <c r="MC942" s="196"/>
      <c r="MD942" s="196"/>
      <c r="ME942" s="196"/>
      <c r="MF942" s="196"/>
      <c r="MG942" s="196"/>
      <c r="MH942" s="196"/>
      <c r="MI942" s="196"/>
      <c r="MJ942" s="196"/>
      <c r="MK942" s="196"/>
      <c r="ML942" s="196"/>
      <c r="MM942" s="196"/>
      <c r="MN942" s="196"/>
      <c r="MO942" s="196"/>
      <c r="MP942" s="196"/>
      <c r="MQ942" s="196"/>
      <c r="MR942" s="196"/>
      <c r="MS942" s="196"/>
      <c r="MT942" s="196"/>
      <c r="MU942" s="196"/>
      <c r="MV942" s="196"/>
      <c r="MW942" s="196"/>
      <c r="MX942" s="196"/>
      <c r="MY942" s="196"/>
      <c r="MZ942" s="196"/>
      <c r="NA942" s="196"/>
      <c r="NB942" s="196"/>
      <c r="NC942" s="196"/>
      <c r="ND942" s="196"/>
      <c r="NE942" s="196"/>
      <c r="NF942" s="196"/>
      <c r="NG942" s="196"/>
      <c r="NH942" s="196"/>
      <c r="NI942" s="196"/>
      <c r="NJ942" s="196"/>
      <c r="NK942" s="196"/>
      <c r="NL942" s="196"/>
      <c r="NM942" s="196"/>
      <c r="NN942" s="196"/>
      <c r="NO942" s="196"/>
      <c r="NP942" s="196"/>
      <c r="NQ942" s="196"/>
      <c r="NR942" s="196"/>
      <c r="NS942" s="196"/>
      <c r="NT942" s="196"/>
      <c r="NU942" s="196"/>
      <c r="NV942" s="196"/>
      <c r="NW942" s="196"/>
      <c r="NX942" s="196"/>
      <c r="NY942" s="196"/>
      <c r="NZ942" s="196"/>
      <c r="OA942" s="196"/>
      <c r="OB942" s="196"/>
      <c r="OC942" s="196"/>
      <c r="OD942" s="196"/>
      <c r="OE942" s="196"/>
      <c r="OF942" s="196"/>
      <c r="OG942" s="196"/>
      <c r="OH942" s="196"/>
      <c r="OI942" s="196"/>
      <c r="OJ942" s="196"/>
      <c r="OK942" s="196"/>
      <c r="OL942" s="196"/>
      <c r="AFC942" s="196"/>
      <c r="AFD942" s="196"/>
      <c r="AFE942" s="196"/>
      <c r="AFF942" s="196"/>
      <c r="AFG942" s="196"/>
      <c r="AFH942" s="196"/>
      <c r="AFI942" s="196"/>
      <c r="AFJ942" s="196"/>
      <c r="AFK942" s="196"/>
      <c r="AFL942" s="196"/>
      <c r="AFM942" s="196"/>
      <c r="AFN942" s="196"/>
      <c r="AFO942" s="196"/>
      <c r="AFP942" s="196"/>
      <c r="AFQ942" s="196"/>
      <c r="AFR942" s="196"/>
      <c r="AFS942" s="196"/>
      <c r="AFT942" s="196"/>
      <c r="AFU942" s="196"/>
      <c r="AFV942" s="196"/>
      <c r="AFW942" s="196"/>
      <c r="AFX942" s="196"/>
      <c r="AFY942" s="196"/>
      <c r="AFZ942" s="196"/>
      <c r="AGA942" s="196"/>
      <c r="AGB942" s="196"/>
      <c r="AGC942" s="196"/>
      <c r="AGD942" s="196"/>
      <c r="AGE942" s="196"/>
      <c r="AGF942" s="196"/>
      <c r="AGG942" s="196"/>
      <c r="AGH942" s="196"/>
      <c r="AGI942" s="196"/>
      <c r="AGJ942" s="196"/>
      <c r="AGK942" s="196"/>
      <c r="AGL942" s="196"/>
      <c r="AGM942" s="196"/>
      <c r="AGN942" s="196"/>
      <c r="AGO942" s="196"/>
      <c r="AGP942" s="196"/>
    </row>
    <row r="943" spans="1:874" ht="15.75" customHeight="1" x14ac:dyDescent="0.25">
      <c r="A943" s="196"/>
      <c r="B943" s="196"/>
      <c r="C943" s="196"/>
      <c r="D943" s="196"/>
      <c r="E943" s="196"/>
      <c r="F943" s="196"/>
      <c r="G943" s="196"/>
      <c r="H943" s="196"/>
      <c r="I943" s="196"/>
      <c r="J943" s="196"/>
      <c r="K943" s="196"/>
      <c r="L943" s="206"/>
      <c r="M943" s="196"/>
      <c r="N943" s="196"/>
      <c r="O943" s="196"/>
      <c r="P943" s="196"/>
      <c r="Q943" s="196"/>
      <c r="R943" s="196"/>
      <c r="S943" s="196"/>
      <c r="T943" s="196"/>
      <c r="U943" s="196"/>
      <c r="V943" s="196"/>
      <c r="W943" s="196"/>
      <c r="X943" s="196"/>
      <c r="Y943" s="196"/>
      <c r="Z943" s="196"/>
      <c r="AA943" s="196"/>
      <c r="AB943" s="196"/>
      <c r="AC943" s="196"/>
      <c r="AD943" s="196"/>
      <c r="AE943" s="196"/>
      <c r="AF943" s="196"/>
      <c r="AG943" s="196"/>
      <c r="AH943" s="196"/>
      <c r="AI943" s="196"/>
      <c r="AJ943" s="196"/>
      <c r="AK943" s="196"/>
      <c r="AL943" s="196"/>
      <c r="AM943" s="196"/>
      <c r="AN943" s="196"/>
      <c r="AO943" s="196"/>
      <c r="AP943" s="196"/>
      <c r="AQ943" s="196"/>
      <c r="AR943" s="196"/>
      <c r="AS943" s="196"/>
      <c r="AT943" s="196"/>
      <c r="AU943" s="196"/>
      <c r="AV943" s="196"/>
      <c r="AW943" s="196"/>
      <c r="AX943" s="196"/>
      <c r="AY943" s="196"/>
      <c r="AZ943" s="196"/>
      <c r="BA943" s="196"/>
      <c r="BB943" s="196"/>
      <c r="BC943" s="196"/>
      <c r="BD943" s="196"/>
      <c r="BE943" s="196"/>
      <c r="BF943" s="196"/>
      <c r="BG943" s="196"/>
      <c r="BH943" s="196"/>
      <c r="BI943" s="196"/>
      <c r="BJ943" s="196"/>
      <c r="BK943" s="196"/>
      <c r="BL943" s="196"/>
      <c r="BM943" s="196"/>
      <c r="BN943" s="196"/>
      <c r="BO943" s="196"/>
      <c r="BP943" s="196"/>
      <c r="BQ943" s="196"/>
      <c r="BR943" s="196"/>
      <c r="BS943" s="196"/>
      <c r="BT943" s="196"/>
      <c r="BU943" s="196"/>
      <c r="BV943" s="196"/>
      <c r="BW943" s="196"/>
      <c r="BX943" s="196"/>
      <c r="BY943" s="196"/>
      <c r="BZ943" s="196"/>
      <c r="CA943" s="196"/>
      <c r="CB943" s="196"/>
      <c r="CC943" s="196"/>
      <c r="CD943" s="196"/>
      <c r="CE943" s="196"/>
      <c r="CF943" s="196"/>
      <c r="CG943" s="196"/>
      <c r="CH943" s="196"/>
      <c r="CI943" s="196"/>
      <c r="CJ943" s="196"/>
      <c r="CK943" s="196"/>
      <c r="CL943" s="196"/>
      <c r="CM943" s="196"/>
      <c r="CN943" s="196"/>
      <c r="CO943" s="196"/>
      <c r="CP943" s="196"/>
      <c r="CQ943" s="196"/>
      <c r="CR943" s="196"/>
      <c r="CS943" s="196"/>
      <c r="CT943" s="196"/>
      <c r="CU943" s="196"/>
      <c r="CV943" s="196"/>
      <c r="CW943" s="196"/>
      <c r="CX943" s="196"/>
      <c r="CY943" s="196"/>
      <c r="CZ943" s="196"/>
      <c r="DA943" s="196"/>
      <c r="DB943" s="196"/>
      <c r="DC943" s="196"/>
      <c r="DD943" s="196"/>
      <c r="DE943" s="196"/>
      <c r="DF943" s="196"/>
      <c r="DG943" s="196"/>
      <c r="DH943" s="196"/>
      <c r="DI943" s="196"/>
      <c r="DJ943" s="196"/>
      <c r="DK943" s="196"/>
      <c r="DL943" s="196"/>
      <c r="DM943" s="196"/>
      <c r="DN943" s="196"/>
      <c r="DO943" s="196"/>
      <c r="DP943" s="196"/>
      <c r="DQ943" s="196"/>
      <c r="DR943" s="196"/>
      <c r="DS943" s="196"/>
      <c r="DT943" s="196"/>
      <c r="DU943" s="196"/>
      <c r="DV943" s="196"/>
      <c r="DW943" s="196"/>
      <c r="DX943" s="196"/>
      <c r="DY943" s="196"/>
      <c r="DZ943" s="196"/>
      <c r="EA943" s="196"/>
      <c r="EB943" s="196"/>
      <c r="EC943" s="196"/>
      <c r="ED943" s="196"/>
      <c r="EE943" s="196"/>
      <c r="EF943" s="196"/>
      <c r="EG943" s="196"/>
      <c r="EH943" s="196"/>
      <c r="EI943" s="196"/>
      <c r="EJ943" s="196"/>
      <c r="EK943" s="196"/>
      <c r="EL943" s="196"/>
      <c r="EM943" s="196"/>
      <c r="EN943" s="196"/>
      <c r="EO943" s="196"/>
      <c r="EP943" s="196"/>
      <c r="EQ943" s="196"/>
      <c r="ER943" s="196"/>
      <c r="ES943" s="196"/>
      <c r="ET943" s="196"/>
      <c r="EU943" s="196"/>
      <c r="EV943" s="196"/>
      <c r="EW943" s="196"/>
      <c r="EX943" s="196"/>
      <c r="EY943" s="196"/>
      <c r="EZ943" s="196"/>
      <c r="FA943" s="196"/>
      <c r="FB943" s="196"/>
      <c r="FC943" s="196"/>
      <c r="FD943" s="196"/>
      <c r="FE943" s="196"/>
      <c r="FF943" s="196"/>
      <c r="FG943" s="196"/>
      <c r="FH943" s="196"/>
      <c r="FI943" s="196"/>
      <c r="FJ943" s="196"/>
      <c r="FK943" s="196"/>
      <c r="FL943" s="196"/>
      <c r="FM943" s="196"/>
      <c r="FN943" s="196"/>
      <c r="FO943" s="196"/>
      <c r="FP943" s="196"/>
      <c r="FQ943" s="196"/>
      <c r="FR943" s="196"/>
      <c r="FS943" s="196"/>
      <c r="FT943" s="196"/>
      <c r="FU943" s="196"/>
      <c r="FV943" s="196"/>
      <c r="FW943" s="196"/>
      <c r="FX943" s="196"/>
      <c r="FY943" s="196"/>
      <c r="FZ943" s="196"/>
      <c r="GA943" s="196"/>
      <c r="GB943" s="196"/>
      <c r="GC943" s="196"/>
      <c r="GD943" s="196"/>
      <c r="GE943" s="196"/>
      <c r="GF943" s="196"/>
      <c r="GG943" s="196"/>
      <c r="GH943" s="196"/>
      <c r="GI943" s="196"/>
      <c r="GJ943" s="196"/>
      <c r="GK943" s="196"/>
      <c r="GL943" s="196"/>
      <c r="GM943" s="196"/>
      <c r="GN943" s="196"/>
      <c r="GO943" s="196"/>
      <c r="GP943" s="196"/>
      <c r="GQ943" s="196"/>
      <c r="GR943" s="196"/>
      <c r="GS943" s="196"/>
      <c r="GT943" s="196"/>
      <c r="GU943" s="196"/>
      <c r="GV943" s="196"/>
      <c r="GW943" s="196"/>
      <c r="GX943" s="196"/>
      <c r="GY943" s="196"/>
      <c r="GZ943" s="196"/>
      <c r="HA943" s="196"/>
      <c r="HB943" s="196"/>
      <c r="HC943" s="196"/>
      <c r="HD943" s="196"/>
      <c r="HE943" s="196"/>
      <c r="HF943" s="196"/>
      <c r="HG943" s="196"/>
      <c r="HH943" s="196"/>
      <c r="HI943" s="196"/>
      <c r="HJ943" s="196"/>
      <c r="HK943" s="196"/>
      <c r="HL943" s="196"/>
      <c r="HM943" s="196"/>
      <c r="HN943" s="196"/>
      <c r="HO943" s="196"/>
      <c r="HP943" s="196"/>
      <c r="HQ943" s="196"/>
      <c r="HR943" s="196"/>
      <c r="HS943" s="196"/>
      <c r="HT943" s="196"/>
      <c r="HU943" s="196"/>
      <c r="HV943" s="196"/>
      <c r="HW943" s="196"/>
      <c r="HX943" s="196"/>
      <c r="HY943" s="196"/>
      <c r="HZ943" s="196"/>
      <c r="IA943" s="196"/>
      <c r="IB943" s="196"/>
      <c r="IC943" s="196"/>
      <c r="ID943" s="196"/>
      <c r="IE943" s="196"/>
      <c r="IF943" s="196"/>
      <c r="IG943" s="196"/>
      <c r="IH943" s="196"/>
      <c r="II943" s="196"/>
      <c r="IJ943" s="196"/>
      <c r="IK943" s="196"/>
      <c r="IL943" s="196"/>
      <c r="IM943" s="196"/>
      <c r="IN943" s="196"/>
      <c r="IO943" s="196"/>
      <c r="IP943" s="196"/>
      <c r="IQ943" s="196"/>
      <c r="IR943" s="196"/>
      <c r="IS943" s="196"/>
      <c r="IT943" s="196"/>
      <c r="IU943" s="196"/>
      <c r="IV943" s="196"/>
      <c r="IW943" s="196"/>
      <c r="IX943" s="196"/>
      <c r="IY943" s="196"/>
      <c r="IZ943" s="196"/>
      <c r="JA943" s="196"/>
      <c r="JB943" s="196"/>
      <c r="JC943" s="196"/>
      <c r="JD943" s="196"/>
      <c r="JE943" s="196"/>
      <c r="JF943" s="196"/>
      <c r="JG943" s="196"/>
      <c r="JH943" s="196"/>
      <c r="JI943" s="196"/>
      <c r="JJ943" s="196"/>
      <c r="JK943" s="196"/>
      <c r="JL943" s="196"/>
      <c r="JM943" s="196"/>
      <c r="JN943" s="196"/>
      <c r="JO943" s="196"/>
      <c r="JP943" s="196"/>
      <c r="JQ943" s="196"/>
      <c r="JR943" s="196"/>
      <c r="JS943" s="196"/>
      <c r="JT943" s="196"/>
      <c r="JU943" s="196"/>
      <c r="JV943" s="196"/>
      <c r="JW943" s="196"/>
      <c r="JX943" s="196"/>
      <c r="JY943" s="196"/>
      <c r="JZ943" s="196"/>
      <c r="KA943" s="196"/>
      <c r="KB943" s="196"/>
      <c r="KC943" s="196"/>
      <c r="KD943" s="196"/>
      <c r="KE943" s="196"/>
      <c r="KF943" s="196"/>
      <c r="KG943" s="196"/>
      <c r="KH943" s="196"/>
      <c r="KI943" s="196"/>
      <c r="KJ943" s="196"/>
      <c r="KK943" s="196"/>
      <c r="KL943" s="196"/>
      <c r="KM943" s="196"/>
      <c r="KN943" s="196"/>
      <c r="KO943" s="196"/>
      <c r="KP943" s="196"/>
      <c r="KQ943" s="196"/>
      <c r="KR943" s="196"/>
      <c r="KS943" s="196"/>
      <c r="KT943" s="196"/>
      <c r="KU943" s="196"/>
      <c r="KV943" s="196"/>
      <c r="KW943" s="196"/>
      <c r="KX943" s="196"/>
      <c r="KY943" s="196"/>
      <c r="KZ943" s="196"/>
      <c r="LA943" s="196"/>
      <c r="LB943" s="196"/>
      <c r="LC943" s="196"/>
      <c r="LD943" s="196"/>
      <c r="LE943" s="196"/>
      <c r="LF943" s="196"/>
      <c r="LG943" s="196"/>
      <c r="LH943" s="196"/>
      <c r="LI943" s="196"/>
      <c r="LJ943" s="196"/>
      <c r="LK943" s="196"/>
      <c r="LL943" s="196"/>
      <c r="LM943" s="196"/>
      <c r="LN943" s="196"/>
      <c r="LO943" s="196"/>
      <c r="LP943" s="196"/>
      <c r="LQ943" s="196"/>
      <c r="LR943" s="196"/>
      <c r="LS943" s="196"/>
      <c r="LT943" s="196"/>
      <c r="LU943" s="196"/>
      <c r="LV943" s="196"/>
      <c r="LW943" s="196"/>
      <c r="LX943" s="196"/>
      <c r="LY943" s="196"/>
      <c r="LZ943" s="196"/>
      <c r="MA943" s="196"/>
      <c r="MB943" s="196"/>
      <c r="MC943" s="196"/>
      <c r="MD943" s="196"/>
      <c r="ME943" s="196"/>
      <c r="MF943" s="196"/>
      <c r="MG943" s="196"/>
      <c r="MH943" s="196"/>
      <c r="MI943" s="196"/>
      <c r="MJ943" s="196"/>
      <c r="MK943" s="196"/>
      <c r="ML943" s="196"/>
      <c r="MM943" s="196"/>
      <c r="MN943" s="196"/>
      <c r="MO943" s="196"/>
      <c r="MP943" s="196"/>
      <c r="MQ943" s="196"/>
      <c r="MR943" s="196"/>
      <c r="MS943" s="196"/>
      <c r="MT943" s="196"/>
      <c r="MU943" s="196"/>
      <c r="MV943" s="196"/>
      <c r="MW943" s="196"/>
      <c r="MX943" s="196"/>
      <c r="MY943" s="196"/>
      <c r="MZ943" s="196"/>
      <c r="NA943" s="196"/>
      <c r="NB943" s="196"/>
      <c r="NC943" s="196"/>
      <c r="ND943" s="196"/>
      <c r="NE943" s="196"/>
      <c r="NF943" s="196"/>
      <c r="NG943" s="196"/>
      <c r="NH943" s="196"/>
      <c r="NI943" s="196"/>
      <c r="NJ943" s="196"/>
      <c r="NK943" s="196"/>
      <c r="NL943" s="196"/>
      <c r="NM943" s="196"/>
      <c r="NN943" s="196"/>
      <c r="NO943" s="196"/>
      <c r="NP943" s="196"/>
      <c r="NQ943" s="196"/>
      <c r="NR943" s="196"/>
      <c r="NS943" s="196"/>
      <c r="NT943" s="196"/>
      <c r="NU943" s="196"/>
      <c r="NV943" s="196"/>
      <c r="NW943" s="196"/>
      <c r="NX943" s="196"/>
      <c r="NY943" s="196"/>
      <c r="NZ943" s="196"/>
      <c r="OA943" s="196"/>
      <c r="OB943" s="196"/>
      <c r="OC943" s="196"/>
      <c r="OD943" s="196"/>
      <c r="OE943" s="196"/>
      <c r="OF943" s="196"/>
      <c r="OG943" s="196"/>
      <c r="OH943" s="196"/>
      <c r="OI943" s="196"/>
      <c r="OJ943" s="196"/>
      <c r="OK943" s="196"/>
      <c r="OL943" s="196"/>
      <c r="AFC943" s="196"/>
      <c r="AFD943" s="196"/>
      <c r="AFE943" s="196"/>
      <c r="AFF943" s="196"/>
      <c r="AFG943" s="196"/>
      <c r="AFH943" s="196"/>
      <c r="AFI943" s="196"/>
      <c r="AFJ943" s="196"/>
      <c r="AFK943" s="196"/>
      <c r="AFL943" s="196"/>
      <c r="AFM943" s="196"/>
      <c r="AFN943" s="196"/>
      <c r="AFO943" s="196"/>
      <c r="AFP943" s="196"/>
      <c r="AFQ943" s="196"/>
      <c r="AFR943" s="196"/>
      <c r="AFS943" s="196"/>
      <c r="AFT943" s="196"/>
      <c r="AFU943" s="196"/>
      <c r="AFV943" s="196"/>
      <c r="AFW943" s="196"/>
      <c r="AFX943" s="196"/>
      <c r="AFY943" s="196"/>
      <c r="AFZ943" s="196"/>
      <c r="AGA943" s="196"/>
      <c r="AGB943" s="196"/>
      <c r="AGC943" s="196"/>
      <c r="AGD943" s="196"/>
      <c r="AGE943" s="196"/>
      <c r="AGF943" s="196"/>
      <c r="AGG943" s="196"/>
      <c r="AGH943" s="196"/>
      <c r="AGI943" s="196"/>
      <c r="AGJ943" s="196"/>
      <c r="AGK943" s="196"/>
      <c r="AGL943" s="196"/>
      <c r="AGM943" s="196"/>
      <c r="AGN943" s="196"/>
      <c r="AGO943" s="196"/>
      <c r="AGP943" s="196"/>
    </row>
    <row r="944" spans="1:874" ht="15.75" customHeight="1" x14ac:dyDescent="0.25">
      <c r="A944" s="196"/>
      <c r="B944" s="196"/>
      <c r="C944" s="196"/>
      <c r="D944" s="196"/>
      <c r="E944" s="196"/>
      <c r="F944" s="196"/>
      <c r="G944" s="196"/>
      <c r="H944" s="196"/>
      <c r="I944" s="196"/>
      <c r="J944" s="196"/>
      <c r="K944" s="196"/>
      <c r="L944" s="206"/>
      <c r="M944" s="196"/>
      <c r="N944" s="196"/>
      <c r="O944" s="196"/>
      <c r="P944" s="196"/>
      <c r="Q944" s="196"/>
      <c r="R944" s="196"/>
      <c r="S944" s="196"/>
      <c r="T944" s="196"/>
      <c r="U944" s="196"/>
      <c r="V944" s="196"/>
      <c r="W944" s="196"/>
      <c r="X944" s="196"/>
      <c r="Y944" s="196"/>
      <c r="Z944" s="196"/>
      <c r="AA944" s="196"/>
      <c r="AB944" s="196"/>
      <c r="AC944" s="196"/>
      <c r="AD944" s="196"/>
      <c r="AE944" s="196"/>
      <c r="AF944" s="196"/>
      <c r="AG944" s="196"/>
      <c r="AH944" s="196"/>
      <c r="AI944" s="196"/>
      <c r="AJ944" s="196"/>
      <c r="AK944" s="196"/>
      <c r="AL944" s="196"/>
      <c r="AM944" s="196"/>
      <c r="AN944" s="196"/>
      <c r="AO944" s="196"/>
      <c r="AP944" s="196"/>
      <c r="AQ944" s="196"/>
      <c r="AR944" s="196"/>
      <c r="AS944" s="196"/>
      <c r="AT944" s="196"/>
      <c r="AU944" s="196"/>
      <c r="AV944" s="196"/>
      <c r="AW944" s="196"/>
      <c r="AX944" s="196"/>
      <c r="AY944" s="196"/>
      <c r="AZ944" s="196"/>
      <c r="BA944" s="196"/>
      <c r="BB944" s="196"/>
      <c r="BC944" s="196"/>
      <c r="BD944" s="196"/>
      <c r="BE944" s="196"/>
      <c r="BF944" s="196"/>
      <c r="BG944" s="196"/>
      <c r="BH944" s="196"/>
      <c r="BI944" s="196"/>
      <c r="BJ944" s="196"/>
      <c r="BK944" s="196"/>
      <c r="BL944" s="196"/>
      <c r="BM944" s="196"/>
      <c r="BN944" s="196"/>
      <c r="BO944" s="196"/>
      <c r="BP944" s="196"/>
      <c r="BQ944" s="196"/>
      <c r="BR944" s="196"/>
      <c r="BS944" s="196"/>
      <c r="BT944" s="196"/>
      <c r="BU944" s="196"/>
      <c r="BV944" s="196"/>
      <c r="BW944" s="196"/>
      <c r="BX944" s="196"/>
      <c r="BY944" s="196"/>
      <c r="BZ944" s="196"/>
      <c r="CA944" s="196"/>
      <c r="CB944" s="196"/>
      <c r="CC944" s="196"/>
      <c r="CD944" s="196"/>
      <c r="CE944" s="196"/>
      <c r="CF944" s="196"/>
      <c r="CG944" s="196"/>
      <c r="CH944" s="196"/>
      <c r="CI944" s="196"/>
      <c r="CJ944" s="196"/>
      <c r="CK944" s="196"/>
      <c r="CL944" s="196"/>
      <c r="CM944" s="196"/>
      <c r="CN944" s="196"/>
      <c r="CO944" s="196"/>
      <c r="CP944" s="196"/>
      <c r="CQ944" s="196"/>
      <c r="CR944" s="196"/>
      <c r="CS944" s="196"/>
      <c r="CT944" s="196"/>
      <c r="CU944" s="196"/>
      <c r="CV944" s="196"/>
      <c r="CW944" s="196"/>
      <c r="CX944" s="196"/>
      <c r="CY944" s="196"/>
      <c r="CZ944" s="196"/>
      <c r="DA944" s="196"/>
      <c r="DB944" s="196"/>
      <c r="DC944" s="196"/>
      <c r="DD944" s="196"/>
      <c r="DE944" s="196"/>
      <c r="DF944" s="196"/>
      <c r="DG944" s="196"/>
      <c r="DH944" s="196"/>
      <c r="DI944" s="196"/>
      <c r="DJ944" s="196"/>
      <c r="DK944" s="196"/>
      <c r="DL944" s="196"/>
      <c r="DM944" s="196"/>
      <c r="DN944" s="196"/>
      <c r="DO944" s="196"/>
      <c r="DP944" s="196"/>
      <c r="DQ944" s="196"/>
      <c r="DR944" s="196"/>
      <c r="DS944" s="196"/>
      <c r="DT944" s="196"/>
      <c r="DU944" s="196"/>
      <c r="DV944" s="196"/>
      <c r="DW944" s="196"/>
      <c r="DX944" s="196"/>
      <c r="DY944" s="196"/>
      <c r="DZ944" s="196"/>
      <c r="EA944" s="196"/>
      <c r="EB944" s="196"/>
      <c r="EC944" s="196"/>
      <c r="ED944" s="196"/>
      <c r="EE944" s="196"/>
      <c r="EF944" s="196"/>
      <c r="EG944" s="196"/>
      <c r="EH944" s="196"/>
      <c r="EI944" s="196"/>
      <c r="EJ944" s="196"/>
      <c r="EK944" s="196"/>
      <c r="EL944" s="196"/>
      <c r="EM944" s="196"/>
      <c r="EN944" s="196"/>
      <c r="EO944" s="196"/>
      <c r="EP944" s="196"/>
      <c r="EQ944" s="196"/>
      <c r="ER944" s="196"/>
      <c r="ES944" s="196"/>
      <c r="ET944" s="196"/>
      <c r="EU944" s="196"/>
      <c r="EV944" s="196"/>
      <c r="EW944" s="196"/>
      <c r="EX944" s="196"/>
      <c r="EY944" s="196"/>
      <c r="EZ944" s="196"/>
      <c r="FA944" s="196"/>
      <c r="FB944" s="196"/>
      <c r="FC944" s="196"/>
      <c r="FD944" s="196"/>
      <c r="FE944" s="196"/>
      <c r="FF944" s="196"/>
      <c r="FG944" s="196"/>
      <c r="FH944" s="196"/>
      <c r="FI944" s="196"/>
      <c r="FJ944" s="196"/>
      <c r="FK944" s="196"/>
      <c r="FL944" s="196"/>
      <c r="FM944" s="196"/>
      <c r="FN944" s="196"/>
      <c r="FO944" s="196"/>
      <c r="FP944" s="196"/>
      <c r="FQ944" s="196"/>
      <c r="FR944" s="196"/>
      <c r="FS944" s="196"/>
      <c r="FT944" s="196"/>
      <c r="FU944" s="196"/>
      <c r="FV944" s="196"/>
      <c r="FW944" s="196"/>
      <c r="FX944" s="196"/>
      <c r="FY944" s="196"/>
      <c r="FZ944" s="196"/>
      <c r="GA944" s="196"/>
      <c r="GB944" s="196"/>
      <c r="GC944" s="196"/>
      <c r="GD944" s="196"/>
      <c r="GE944" s="196"/>
      <c r="GF944" s="196"/>
      <c r="GG944" s="196"/>
      <c r="GH944" s="196"/>
      <c r="GI944" s="196"/>
      <c r="GJ944" s="196"/>
      <c r="GK944" s="196"/>
      <c r="GL944" s="196"/>
      <c r="GM944" s="196"/>
      <c r="GN944" s="196"/>
      <c r="GO944" s="196"/>
      <c r="GP944" s="196"/>
      <c r="GQ944" s="196"/>
      <c r="GR944" s="196"/>
      <c r="GS944" s="196"/>
      <c r="GT944" s="196"/>
      <c r="GU944" s="196"/>
      <c r="GV944" s="196"/>
      <c r="GW944" s="196"/>
      <c r="GX944" s="196"/>
      <c r="GY944" s="196"/>
      <c r="GZ944" s="196"/>
      <c r="HA944" s="196"/>
      <c r="HB944" s="196"/>
      <c r="HC944" s="196"/>
      <c r="HD944" s="196"/>
      <c r="HE944" s="196"/>
      <c r="HF944" s="196"/>
      <c r="HG944" s="196"/>
      <c r="HH944" s="196"/>
      <c r="HI944" s="196"/>
      <c r="HJ944" s="196"/>
      <c r="HK944" s="196"/>
      <c r="HL944" s="196"/>
      <c r="HM944" s="196"/>
      <c r="HN944" s="196"/>
      <c r="HO944" s="196"/>
      <c r="HP944" s="196"/>
      <c r="HQ944" s="196"/>
      <c r="HR944" s="196"/>
      <c r="HS944" s="196"/>
      <c r="HT944" s="196"/>
      <c r="HU944" s="196"/>
      <c r="HV944" s="196"/>
      <c r="HW944" s="196"/>
      <c r="HX944" s="196"/>
      <c r="HY944" s="196"/>
      <c r="HZ944" s="196"/>
      <c r="IA944" s="196"/>
      <c r="IB944" s="196"/>
      <c r="IC944" s="196"/>
      <c r="ID944" s="196"/>
      <c r="IE944" s="196"/>
      <c r="IF944" s="196"/>
      <c r="IG944" s="196"/>
      <c r="IH944" s="196"/>
      <c r="II944" s="196"/>
      <c r="IJ944" s="196"/>
      <c r="IK944" s="196"/>
      <c r="IL944" s="196"/>
      <c r="IM944" s="196"/>
      <c r="IN944" s="196"/>
      <c r="IO944" s="196"/>
      <c r="IP944" s="196"/>
      <c r="IQ944" s="196"/>
      <c r="IR944" s="196"/>
      <c r="IS944" s="196"/>
      <c r="IT944" s="196"/>
      <c r="IU944" s="196"/>
      <c r="IV944" s="196"/>
      <c r="IW944" s="196"/>
      <c r="IX944" s="196"/>
      <c r="IY944" s="196"/>
      <c r="IZ944" s="196"/>
      <c r="JA944" s="196"/>
      <c r="JB944" s="196"/>
      <c r="JC944" s="196"/>
      <c r="JD944" s="196"/>
      <c r="JE944" s="196"/>
      <c r="JF944" s="196"/>
      <c r="JG944" s="196"/>
      <c r="JH944" s="196"/>
      <c r="JI944" s="196"/>
      <c r="JJ944" s="196"/>
      <c r="JK944" s="196"/>
      <c r="JL944" s="196"/>
      <c r="JM944" s="196"/>
      <c r="JN944" s="196"/>
      <c r="JO944" s="196"/>
      <c r="JP944" s="196"/>
      <c r="JQ944" s="196"/>
      <c r="JR944" s="196"/>
      <c r="JS944" s="196"/>
      <c r="JT944" s="196"/>
      <c r="JU944" s="196"/>
      <c r="JV944" s="196"/>
      <c r="JW944" s="196"/>
      <c r="JX944" s="196"/>
      <c r="JY944" s="196"/>
      <c r="JZ944" s="196"/>
      <c r="KA944" s="196"/>
      <c r="KB944" s="196"/>
      <c r="KC944" s="196"/>
      <c r="KD944" s="196"/>
      <c r="KE944" s="196"/>
      <c r="KF944" s="196"/>
      <c r="KG944" s="196"/>
      <c r="KH944" s="196"/>
      <c r="KI944" s="196"/>
      <c r="KJ944" s="196"/>
      <c r="KK944" s="196"/>
      <c r="KL944" s="196"/>
      <c r="KM944" s="196"/>
      <c r="KN944" s="196"/>
      <c r="KO944" s="196"/>
      <c r="KP944" s="196"/>
      <c r="KQ944" s="196"/>
      <c r="KR944" s="196"/>
      <c r="KS944" s="196"/>
      <c r="KT944" s="196"/>
      <c r="KU944" s="196"/>
      <c r="KV944" s="196"/>
      <c r="KW944" s="196"/>
      <c r="KX944" s="196"/>
      <c r="KY944" s="196"/>
      <c r="KZ944" s="196"/>
      <c r="LA944" s="196"/>
      <c r="LB944" s="196"/>
      <c r="LC944" s="196"/>
      <c r="LD944" s="196"/>
      <c r="LE944" s="196"/>
      <c r="LF944" s="196"/>
      <c r="LG944" s="196"/>
      <c r="LH944" s="196"/>
      <c r="LI944" s="196"/>
      <c r="LJ944" s="196"/>
      <c r="LK944" s="196"/>
      <c r="LL944" s="196"/>
      <c r="LM944" s="196"/>
      <c r="LN944" s="196"/>
      <c r="LO944" s="196"/>
      <c r="LP944" s="196"/>
      <c r="LQ944" s="196"/>
      <c r="LR944" s="196"/>
      <c r="LS944" s="196"/>
      <c r="LT944" s="196"/>
      <c r="LU944" s="196"/>
      <c r="LV944" s="196"/>
      <c r="LW944" s="196"/>
      <c r="LX944" s="196"/>
      <c r="LY944" s="196"/>
      <c r="LZ944" s="196"/>
      <c r="MA944" s="196"/>
      <c r="MB944" s="196"/>
      <c r="MC944" s="196"/>
      <c r="MD944" s="196"/>
      <c r="ME944" s="196"/>
      <c r="MF944" s="196"/>
      <c r="MG944" s="196"/>
      <c r="MH944" s="196"/>
      <c r="MI944" s="196"/>
      <c r="MJ944" s="196"/>
      <c r="MK944" s="196"/>
      <c r="ML944" s="196"/>
      <c r="MM944" s="196"/>
      <c r="MN944" s="196"/>
      <c r="MO944" s="196"/>
      <c r="MP944" s="196"/>
      <c r="MQ944" s="196"/>
      <c r="MR944" s="196"/>
      <c r="MS944" s="196"/>
      <c r="MT944" s="196"/>
      <c r="MU944" s="196"/>
      <c r="MV944" s="196"/>
      <c r="MW944" s="196"/>
      <c r="MX944" s="196"/>
      <c r="MY944" s="196"/>
      <c r="MZ944" s="196"/>
      <c r="NA944" s="196"/>
      <c r="NB944" s="196"/>
      <c r="NC944" s="196"/>
      <c r="ND944" s="196"/>
      <c r="NE944" s="196"/>
      <c r="NF944" s="196"/>
      <c r="NG944" s="196"/>
      <c r="NH944" s="196"/>
      <c r="NI944" s="196"/>
      <c r="NJ944" s="196"/>
      <c r="NK944" s="196"/>
      <c r="NL944" s="196"/>
      <c r="NM944" s="196"/>
      <c r="NN944" s="196"/>
      <c r="NO944" s="196"/>
      <c r="NP944" s="196"/>
      <c r="NQ944" s="196"/>
      <c r="NR944" s="196"/>
      <c r="NS944" s="196"/>
      <c r="NT944" s="196"/>
      <c r="NU944" s="196"/>
      <c r="NV944" s="196"/>
      <c r="NW944" s="196"/>
      <c r="NX944" s="196"/>
      <c r="NY944" s="196"/>
      <c r="NZ944" s="196"/>
      <c r="OA944" s="196"/>
      <c r="OB944" s="196"/>
      <c r="OC944" s="196"/>
      <c r="OD944" s="196"/>
      <c r="OE944" s="196"/>
      <c r="OF944" s="196"/>
      <c r="OG944" s="196"/>
      <c r="OH944" s="196"/>
      <c r="OI944" s="196"/>
      <c r="OJ944" s="196"/>
      <c r="OK944" s="196"/>
      <c r="OL944" s="196"/>
      <c r="AFC944" s="196"/>
      <c r="AFD944" s="196"/>
      <c r="AFE944" s="196"/>
      <c r="AFF944" s="196"/>
      <c r="AFG944" s="196"/>
      <c r="AFH944" s="196"/>
      <c r="AFI944" s="196"/>
      <c r="AFJ944" s="196"/>
      <c r="AFK944" s="196"/>
      <c r="AFL944" s="196"/>
      <c r="AFM944" s="196"/>
      <c r="AFN944" s="196"/>
      <c r="AFO944" s="196"/>
      <c r="AFP944" s="196"/>
      <c r="AFQ944" s="196"/>
      <c r="AFR944" s="196"/>
      <c r="AFS944" s="196"/>
      <c r="AFT944" s="196"/>
      <c r="AFU944" s="196"/>
      <c r="AFV944" s="196"/>
      <c r="AFW944" s="196"/>
      <c r="AFX944" s="196"/>
      <c r="AFY944" s="196"/>
      <c r="AFZ944" s="196"/>
      <c r="AGA944" s="196"/>
      <c r="AGB944" s="196"/>
      <c r="AGC944" s="196"/>
      <c r="AGD944" s="196"/>
      <c r="AGE944" s="196"/>
      <c r="AGF944" s="196"/>
      <c r="AGG944" s="196"/>
      <c r="AGH944" s="196"/>
      <c r="AGI944" s="196"/>
      <c r="AGJ944" s="196"/>
      <c r="AGK944" s="196"/>
      <c r="AGL944" s="196"/>
      <c r="AGM944" s="196"/>
      <c r="AGN944" s="196"/>
      <c r="AGO944" s="196"/>
      <c r="AGP944" s="196"/>
    </row>
    <row r="945" spans="1:874" ht="15.75" customHeight="1" x14ac:dyDescent="0.25">
      <c r="A945" s="196"/>
      <c r="B945" s="196"/>
      <c r="C945" s="196"/>
      <c r="D945" s="196"/>
      <c r="E945" s="196"/>
      <c r="F945" s="196"/>
      <c r="G945" s="196"/>
      <c r="H945" s="196"/>
      <c r="I945" s="196"/>
      <c r="J945" s="196"/>
      <c r="K945" s="196"/>
      <c r="L945" s="206"/>
      <c r="M945" s="196"/>
      <c r="N945" s="196"/>
      <c r="O945" s="196"/>
      <c r="P945" s="196"/>
      <c r="Q945" s="196"/>
      <c r="R945" s="196"/>
      <c r="S945" s="196"/>
      <c r="T945" s="196"/>
      <c r="U945" s="196"/>
      <c r="V945" s="196"/>
      <c r="W945" s="196"/>
      <c r="X945" s="196"/>
      <c r="Y945" s="196"/>
      <c r="Z945" s="196"/>
      <c r="AA945" s="196"/>
      <c r="AB945" s="196"/>
      <c r="AC945" s="196"/>
      <c r="AD945" s="196"/>
      <c r="AE945" s="196"/>
      <c r="AF945" s="196"/>
      <c r="AG945" s="196"/>
      <c r="AH945" s="196"/>
      <c r="AI945" s="196"/>
      <c r="AJ945" s="196"/>
      <c r="AK945" s="196"/>
      <c r="AL945" s="196"/>
      <c r="AM945" s="196"/>
      <c r="AN945" s="196"/>
      <c r="AO945" s="196"/>
      <c r="AP945" s="196"/>
      <c r="AQ945" s="196"/>
      <c r="AR945" s="196"/>
      <c r="AS945" s="196"/>
      <c r="AT945" s="196"/>
      <c r="AU945" s="196"/>
      <c r="AV945" s="196"/>
      <c r="AW945" s="196"/>
      <c r="AX945" s="196"/>
      <c r="AY945" s="196"/>
      <c r="AZ945" s="196"/>
      <c r="BA945" s="196"/>
      <c r="BB945" s="196"/>
      <c r="BC945" s="196"/>
      <c r="BD945" s="196"/>
      <c r="BE945" s="196"/>
      <c r="BF945" s="196"/>
      <c r="BG945" s="196"/>
      <c r="BH945" s="196"/>
      <c r="BI945" s="196"/>
      <c r="BJ945" s="196"/>
      <c r="BK945" s="196"/>
      <c r="BL945" s="196"/>
      <c r="BM945" s="196"/>
      <c r="BN945" s="196"/>
      <c r="BO945" s="196"/>
      <c r="BP945" s="196"/>
      <c r="BQ945" s="196"/>
      <c r="BR945" s="196"/>
      <c r="BS945" s="196"/>
      <c r="BT945" s="196"/>
      <c r="BU945" s="196"/>
      <c r="BV945" s="196"/>
      <c r="BW945" s="196"/>
      <c r="BX945" s="196"/>
      <c r="BY945" s="196"/>
      <c r="BZ945" s="196"/>
      <c r="CA945" s="196"/>
      <c r="CB945" s="196"/>
      <c r="CC945" s="196"/>
      <c r="CD945" s="196"/>
      <c r="CE945" s="196"/>
      <c r="CF945" s="196"/>
      <c r="CG945" s="196"/>
      <c r="CH945" s="196"/>
      <c r="CI945" s="196"/>
      <c r="CJ945" s="196"/>
      <c r="CK945" s="196"/>
      <c r="CL945" s="196"/>
      <c r="CM945" s="196"/>
      <c r="CN945" s="196"/>
      <c r="CO945" s="196"/>
      <c r="CP945" s="196"/>
      <c r="CQ945" s="196"/>
      <c r="CR945" s="196"/>
      <c r="CS945" s="196"/>
      <c r="CT945" s="196"/>
      <c r="CU945" s="196"/>
      <c r="CV945" s="196"/>
      <c r="CW945" s="196"/>
      <c r="CX945" s="196"/>
      <c r="CY945" s="196"/>
      <c r="CZ945" s="196"/>
      <c r="DA945" s="196"/>
      <c r="DB945" s="196"/>
      <c r="DC945" s="196"/>
      <c r="DD945" s="196"/>
      <c r="DE945" s="196"/>
      <c r="DF945" s="196"/>
      <c r="DG945" s="196"/>
      <c r="DH945" s="196"/>
      <c r="DI945" s="196"/>
      <c r="DJ945" s="196"/>
      <c r="DK945" s="196"/>
      <c r="DL945" s="196"/>
      <c r="DM945" s="196"/>
      <c r="DN945" s="196"/>
      <c r="DO945" s="196"/>
      <c r="DP945" s="196"/>
      <c r="DQ945" s="196"/>
      <c r="DR945" s="196"/>
      <c r="DS945" s="196"/>
      <c r="DT945" s="196"/>
      <c r="DU945" s="196"/>
      <c r="DV945" s="196"/>
      <c r="DW945" s="196"/>
      <c r="DX945" s="196"/>
      <c r="DY945" s="196"/>
      <c r="DZ945" s="196"/>
      <c r="EA945" s="196"/>
      <c r="EB945" s="196"/>
      <c r="EC945" s="196"/>
      <c r="ED945" s="196"/>
      <c r="EE945" s="196"/>
      <c r="EF945" s="196"/>
      <c r="EG945" s="196"/>
      <c r="EH945" s="196"/>
      <c r="EI945" s="196"/>
      <c r="EJ945" s="196"/>
      <c r="EK945" s="196"/>
      <c r="EL945" s="196"/>
      <c r="EM945" s="196"/>
      <c r="EN945" s="196"/>
      <c r="EO945" s="196"/>
      <c r="EP945" s="196"/>
      <c r="EQ945" s="196"/>
      <c r="ER945" s="196"/>
      <c r="ES945" s="196"/>
      <c r="ET945" s="196"/>
      <c r="EU945" s="196"/>
      <c r="EV945" s="196"/>
      <c r="EW945" s="196"/>
      <c r="EX945" s="196"/>
      <c r="EY945" s="196"/>
      <c r="EZ945" s="196"/>
      <c r="FA945" s="196"/>
      <c r="FB945" s="196"/>
      <c r="FC945" s="196"/>
      <c r="FD945" s="196"/>
      <c r="FE945" s="196"/>
      <c r="FF945" s="196"/>
      <c r="FG945" s="196"/>
      <c r="FH945" s="196"/>
      <c r="FI945" s="196"/>
      <c r="FJ945" s="196"/>
      <c r="FK945" s="196"/>
      <c r="FL945" s="196"/>
      <c r="FM945" s="196"/>
      <c r="FN945" s="196"/>
      <c r="FO945" s="196"/>
      <c r="FP945" s="196"/>
      <c r="FQ945" s="196"/>
      <c r="FR945" s="196"/>
      <c r="FS945" s="196"/>
      <c r="FT945" s="196"/>
      <c r="FU945" s="196"/>
      <c r="FV945" s="196"/>
      <c r="FW945" s="196"/>
      <c r="FX945" s="196"/>
      <c r="FY945" s="196"/>
      <c r="FZ945" s="196"/>
      <c r="GA945" s="196"/>
      <c r="GB945" s="196"/>
      <c r="GC945" s="196"/>
      <c r="GD945" s="196"/>
      <c r="GE945" s="196"/>
      <c r="GF945" s="196"/>
      <c r="GG945" s="196"/>
      <c r="GH945" s="196"/>
      <c r="GI945" s="196"/>
      <c r="GJ945" s="196"/>
      <c r="GK945" s="196"/>
      <c r="GL945" s="196"/>
      <c r="GM945" s="196"/>
      <c r="GN945" s="196"/>
      <c r="GO945" s="196"/>
      <c r="GP945" s="196"/>
      <c r="GQ945" s="196"/>
      <c r="GR945" s="196"/>
      <c r="GS945" s="196"/>
      <c r="GT945" s="196"/>
      <c r="GU945" s="196"/>
      <c r="GV945" s="196"/>
      <c r="GW945" s="196"/>
      <c r="GX945" s="196"/>
      <c r="GY945" s="196"/>
      <c r="GZ945" s="196"/>
      <c r="HA945" s="196"/>
      <c r="HB945" s="196"/>
      <c r="HC945" s="196"/>
      <c r="HD945" s="196"/>
      <c r="HE945" s="196"/>
      <c r="HF945" s="196"/>
      <c r="HG945" s="196"/>
      <c r="HH945" s="196"/>
      <c r="HI945" s="196"/>
      <c r="HJ945" s="196"/>
      <c r="HK945" s="196"/>
      <c r="HL945" s="196"/>
      <c r="HM945" s="196"/>
      <c r="HN945" s="196"/>
      <c r="HO945" s="196"/>
      <c r="HP945" s="196"/>
      <c r="HQ945" s="196"/>
      <c r="HR945" s="196"/>
      <c r="HS945" s="196"/>
      <c r="HT945" s="196"/>
      <c r="HU945" s="196"/>
      <c r="HV945" s="196"/>
      <c r="HW945" s="196"/>
      <c r="HX945" s="196"/>
      <c r="HY945" s="196"/>
      <c r="HZ945" s="196"/>
      <c r="IA945" s="196"/>
      <c r="IB945" s="196"/>
      <c r="IC945" s="196"/>
      <c r="ID945" s="196"/>
      <c r="IE945" s="196"/>
      <c r="IF945" s="196"/>
      <c r="IG945" s="196"/>
      <c r="IH945" s="196"/>
      <c r="II945" s="196"/>
      <c r="IJ945" s="196"/>
      <c r="IK945" s="196"/>
      <c r="IL945" s="196"/>
      <c r="IM945" s="196"/>
      <c r="IN945" s="196"/>
      <c r="IO945" s="196"/>
      <c r="IP945" s="196"/>
      <c r="IQ945" s="196"/>
      <c r="IR945" s="196"/>
      <c r="IS945" s="196"/>
      <c r="IT945" s="196"/>
      <c r="IU945" s="196"/>
      <c r="IV945" s="196"/>
      <c r="IW945" s="196"/>
      <c r="IX945" s="196"/>
      <c r="IY945" s="196"/>
      <c r="IZ945" s="196"/>
      <c r="JA945" s="196"/>
      <c r="JB945" s="196"/>
      <c r="JC945" s="196"/>
      <c r="JD945" s="196"/>
      <c r="JE945" s="196"/>
      <c r="JF945" s="196"/>
      <c r="JG945" s="196"/>
      <c r="JH945" s="196"/>
      <c r="JI945" s="196"/>
      <c r="JJ945" s="196"/>
      <c r="JK945" s="196"/>
      <c r="JL945" s="196"/>
      <c r="JM945" s="196"/>
      <c r="JN945" s="196"/>
      <c r="JO945" s="196"/>
      <c r="JP945" s="196"/>
      <c r="JQ945" s="196"/>
      <c r="JR945" s="196"/>
      <c r="JS945" s="196"/>
      <c r="JT945" s="196"/>
      <c r="JU945" s="196"/>
      <c r="JV945" s="196"/>
      <c r="JW945" s="196"/>
      <c r="JX945" s="196"/>
      <c r="JY945" s="196"/>
      <c r="JZ945" s="196"/>
      <c r="KA945" s="196"/>
      <c r="KB945" s="196"/>
      <c r="KC945" s="196"/>
      <c r="KD945" s="196"/>
      <c r="KE945" s="196"/>
      <c r="KF945" s="196"/>
      <c r="KG945" s="196"/>
      <c r="KH945" s="196"/>
      <c r="KI945" s="196"/>
      <c r="KJ945" s="196"/>
      <c r="KK945" s="196"/>
      <c r="KL945" s="196"/>
      <c r="KM945" s="196"/>
      <c r="KN945" s="196"/>
      <c r="KO945" s="196"/>
      <c r="KP945" s="196"/>
      <c r="KQ945" s="196"/>
      <c r="KR945" s="196"/>
      <c r="KS945" s="196"/>
      <c r="KT945" s="196"/>
      <c r="KU945" s="196"/>
      <c r="KV945" s="196"/>
      <c r="KW945" s="196"/>
      <c r="KX945" s="196"/>
      <c r="KY945" s="196"/>
      <c r="KZ945" s="196"/>
      <c r="LA945" s="196"/>
      <c r="LB945" s="196"/>
      <c r="LC945" s="196"/>
      <c r="LD945" s="196"/>
      <c r="LE945" s="196"/>
      <c r="LF945" s="196"/>
      <c r="LG945" s="196"/>
      <c r="LH945" s="196"/>
      <c r="LI945" s="196"/>
      <c r="LJ945" s="196"/>
      <c r="LK945" s="196"/>
      <c r="LL945" s="196"/>
      <c r="LM945" s="196"/>
      <c r="LN945" s="196"/>
      <c r="LO945" s="196"/>
      <c r="LP945" s="196"/>
      <c r="LQ945" s="196"/>
      <c r="LR945" s="196"/>
      <c r="LS945" s="196"/>
      <c r="LT945" s="196"/>
      <c r="LU945" s="196"/>
      <c r="LV945" s="196"/>
      <c r="LW945" s="196"/>
      <c r="LX945" s="196"/>
      <c r="LY945" s="196"/>
      <c r="LZ945" s="196"/>
      <c r="MA945" s="196"/>
      <c r="MB945" s="196"/>
      <c r="MC945" s="196"/>
      <c r="MD945" s="196"/>
      <c r="ME945" s="196"/>
      <c r="MF945" s="196"/>
      <c r="MG945" s="196"/>
      <c r="MH945" s="196"/>
      <c r="MI945" s="196"/>
      <c r="MJ945" s="196"/>
      <c r="MK945" s="196"/>
      <c r="ML945" s="196"/>
      <c r="MM945" s="196"/>
      <c r="MN945" s="196"/>
      <c r="MO945" s="196"/>
      <c r="MP945" s="196"/>
      <c r="MQ945" s="196"/>
      <c r="MR945" s="196"/>
      <c r="MS945" s="196"/>
      <c r="MT945" s="196"/>
      <c r="MU945" s="196"/>
      <c r="MV945" s="196"/>
      <c r="MW945" s="196"/>
      <c r="MX945" s="196"/>
      <c r="MY945" s="196"/>
      <c r="MZ945" s="196"/>
      <c r="NA945" s="196"/>
      <c r="NB945" s="196"/>
      <c r="NC945" s="196"/>
      <c r="ND945" s="196"/>
      <c r="NE945" s="196"/>
      <c r="NF945" s="196"/>
      <c r="NG945" s="196"/>
      <c r="NH945" s="196"/>
      <c r="NI945" s="196"/>
      <c r="NJ945" s="196"/>
      <c r="NK945" s="196"/>
      <c r="NL945" s="196"/>
      <c r="NM945" s="196"/>
      <c r="NN945" s="196"/>
      <c r="NO945" s="196"/>
      <c r="NP945" s="196"/>
      <c r="NQ945" s="196"/>
      <c r="NR945" s="196"/>
      <c r="NS945" s="196"/>
      <c r="NT945" s="196"/>
      <c r="NU945" s="196"/>
      <c r="NV945" s="196"/>
      <c r="NW945" s="196"/>
      <c r="NX945" s="196"/>
      <c r="NY945" s="196"/>
      <c r="NZ945" s="196"/>
      <c r="OA945" s="196"/>
      <c r="OB945" s="196"/>
      <c r="OC945" s="196"/>
      <c r="OD945" s="196"/>
      <c r="OE945" s="196"/>
      <c r="OF945" s="196"/>
      <c r="OG945" s="196"/>
      <c r="OH945" s="196"/>
      <c r="OI945" s="196"/>
      <c r="OJ945" s="196"/>
      <c r="OK945" s="196"/>
      <c r="OL945" s="196"/>
      <c r="AFC945" s="196"/>
      <c r="AFD945" s="196"/>
      <c r="AFE945" s="196"/>
      <c r="AFF945" s="196"/>
      <c r="AFG945" s="196"/>
      <c r="AFH945" s="196"/>
      <c r="AFI945" s="196"/>
      <c r="AFJ945" s="196"/>
      <c r="AFK945" s="196"/>
      <c r="AFL945" s="196"/>
      <c r="AFM945" s="196"/>
      <c r="AFN945" s="196"/>
      <c r="AFO945" s="196"/>
      <c r="AFP945" s="196"/>
      <c r="AFQ945" s="196"/>
      <c r="AFR945" s="196"/>
      <c r="AFS945" s="196"/>
      <c r="AFT945" s="196"/>
      <c r="AFU945" s="196"/>
      <c r="AFV945" s="196"/>
      <c r="AFW945" s="196"/>
      <c r="AFX945" s="196"/>
      <c r="AFY945" s="196"/>
      <c r="AFZ945" s="196"/>
      <c r="AGA945" s="196"/>
      <c r="AGB945" s="196"/>
      <c r="AGC945" s="196"/>
      <c r="AGD945" s="196"/>
      <c r="AGE945" s="196"/>
      <c r="AGF945" s="196"/>
      <c r="AGG945" s="196"/>
      <c r="AGH945" s="196"/>
      <c r="AGI945" s="196"/>
      <c r="AGJ945" s="196"/>
      <c r="AGK945" s="196"/>
      <c r="AGL945" s="196"/>
      <c r="AGM945" s="196"/>
      <c r="AGN945" s="196"/>
      <c r="AGO945" s="196"/>
      <c r="AGP945" s="196"/>
    </row>
    <row r="946" spans="1:874" ht="15.75" customHeight="1" x14ac:dyDescent="0.25">
      <c r="A946" s="196"/>
      <c r="B946" s="196"/>
      <c r="C946" s="196"/>
      <c r="D946" s="196"/>
      <c r="E946" s="196"/>
      <c r="F946" s="196"/>
      <c r="G946" s="196"/>
      <c r="H946" s="196"/>
      <c r="I946" s="196"/>
      <c r="J946" s="196"/>
      <c r="K946" s="196"/>
      <c r="L946" s="206"/>
      <c r="M946" s="196"/>
      <c r="N946" s="196"/>
      <c r="O946" s="196"/>
      <c r="P946" s="196"/>
      <c r="Q946" s="196"/>
      <c r="R946" s="196"/>
      <c r="S946" s="196"/>
      <c r="T946" s="196"/>
      <c r="U946" s="196"/>
      <c r="V946" s="196"/>
      <c r="W946" s="196"/>
      <c r="X946" s="196"/>
      <c r="Y946" s="196"/>
      <c r="Z946" s="196"/>
      <c r="AA946" s="196"/>
      <c r="AB946" s="196"/>
      <c r="AC946" s="196"/>
      <c r="AD946" s="196"/>
      <c r="AE946" s="196"/>
      <c r="AF946" s="196"/>
      <c r="AG946" s="196"/>
      <c r="AH946" s="196"/>
      <c r="AI946" s="196"/>
      <c r="AJ946" s="196"/>
      <c r="AK946" s="196"/>
      <c r="AL946" s="196"/>
      <c r="AM946" s="196"/>
      <c r="AN946" s="196"/>
      <c r="AO946" s="196"/>
      <c r="AP946" s="196"/>
      <c r="AQ946" s="196"/>
      <c r="AR946" s="196"/>
      <c r="AS946" s="196"/>
      <c r="AT946" s="196"/>
      <c r="AU946" s="196"/>
      <c r="AV946" s="196"/>
      <c r="AW946" s="196"/>
      <c r="AX946" s="196"/>
      <c r="AY946" s="196"/>
      <c r="AZ946" s="196"/>
      <c r="BA946" s="196"/>
      <c r="BB946" s="196"/>
      <c r="BC946" s="196"/>
      <c r="BD946" s="196"/>
      <c r="BE946" s="196"/>
      <c r="BF946" s="196"/>
      <c r="BG946" s="196"/>
      <c r="BH946" s="196"/>
      <c r="BI946" s="196"/>
      <c r="BJ946" s="196"/>
      <c r="BK946" s="196"/>
      <c r="BL946" s="196"/>
      <c r="BM946" s="196"/>
      <c r="BN946" s="196"/>
      <c r="BO946" s="196"/>
      <c r="BP946" s="196"/>
      <c r="BQ946" s="196"/>
      <c r="BR946" s="196"/>
      <c r="BS946" s="196"/>
      <c r="BT946" s="196"/>
      <c r="BU946" s="196"/>
      <c r="BV946" s="196"/>
      <c r="BW946" s="196"/>
      <c r="BX946" s="196"/>
      <c r="BY946" s="196"/>
      <c r="BZ946" s="196"/>
      <c r="CA946" s="196"/>
      <c r="CB946" s="196"/>
      <c r="CC946" s="196"/>
      <c r="CD946" s="196"/>
      <c r="CE946" s="196"/>
      <c r="CF946" s="196"/>
      <c r="CG946" s="196"/>
      <c r="CH946" s="196"/>
      <c r="CI946" s="196"/>
      <c r="CJ946" s="196"/>
      <c r="CK946" s="196"/>
      <c r="CL946" s="196"/>
      <c r="CM946" s="196"/>
      <c r="CN946" s="196"/>
      <c r="CO946" s="196"/>
      <c r="CP946" s="196"/>
      <c r="CQ946" s="196"/>
      <c r="CR946" s="196"/>
      <c r="CS946" s="196"/>
      <c r="CT946" s="196"/>
      <c r="CU946" s="196"/>
      <c r="CV946" s="196"/>
      <c r="CW946" s="196"/>
      <c r="CX946" s="196"/>
      <c r="CY946" s="196"/>
      <c r="CZ946" s="196"/>
      <c r="DA946" s="196"/>
      <c r="DB946" s="196"/>
      <c r="DC946" s="196"/>
      <c r="DD946" s="196"/>
      <c r="DE946" s="196"/>
      <c r="DF946" s="196"/>
      <c r="DG946" s="196"/>
      <c r="DH946" s="196"/>
      <c r="DI946" s="196"/>
      <c r="DJ946" s="196"/>
      <c r="DK946" s="196"/>
      <c r="DL946" s="196"/>
      <c r="DM946" s="196"/>
      <c r="DN946" s="196"/>
      <c r="DO946" s="196"/>
      <c r="DP946" s="196"/>
      <c r="DQ946" s="196"/>
      <c r="DR946" s="196"/>
      <c r="DS946" s="196"/>
      <c r="DT946" s="196"/>
      <c r="DU946" s="196"/>
      <c r="DV946" s="196"/>
      <c r="DW946" s="196"/>
      <c r="DX946" s="196"/>
      <c r="DY946" s="196"/>
      <c r="DZ946" s="196"/>
      <c r="EA946" s="196"/>
      <c r="EB946" s="196"/>
      <c r="EC946" s="196"/>
      <c r="ED946" s="196"/>
      <c r="EE946" s="196"/>
      <c r="EF946" s="196"/>
      <c r="EG946" s="196"/>
      <c r="EH946" s="196"/>
      <c r="EI946" s="196"/>
      <c r="EJ946" s="196"/>
      <c r="EK946" s="196"/>
      <c r="EL946" s="196"/>
      <c r="EM946" s="196"/>
      <c r="EN946" s="196"/>
      <c r="EO946" s="196"/>
      <c r="EP946" s="196"/>
      <c r="EQ946" s="196"/>
      <c r="ER946" s="196"/>
      <c r="ES946" s="196"/>
      <c r="ET946" s="196"/>
      <c r="EU946" s="196"/>
      <c r="EV946" s="196"/>
      <c r="EW946" s="196"/>
      <c r="EX946" s="196"/>
      <c r="EY946" s="196"/>
      <c r="EZ946" s="196"/>
      <c r="FA946" s="196"/>
      <c r="FB946" s="196"/>
      <c r="FC946" s="196"/>
      <c r="FD946" s="196"/>
      <c r="FE946" s="196"/>
      <c r="FF946" s="196"/>
      <c r="FG946" s="196"/>
      <c r="FH946" s="196"/>
      <c r="FI946" s="196"/>
      <c r="FJ946" s="196"/>
      <c r="FK946" s="196"/>
      <c r="FL946" s="196"/>
      <c r="FM946" s="196"/>
      <c r="FN946" s="196"/>
      <c r="FO946" s="196"/>
      <c r="FP946" s="196"/>
      <c r="FQ946" s="196"/>
      <c r="FR946" s="196"/>
      <c r="FS946" s="196"/>
      <c r="FT946" s="196"/>
      <c r="FU946" s="196"/>
      <c r="FV946" s="196"/>
      <c r="FW946" s="196"/>
      <c r="FX946" s="196"/>
      <c r="FY946" s="196"/>
      <c r="FZ946" s="196"/>
      <c r="GA946" s="196"/>
      <c r="GB946" s="196"/>
      <c r="GC946" s="196"/>
      <c r="GD946" s="196"/>
      <c r="GE946" s="196"/>
      <c r="GF946" s="196"/>
      <c r="GG946" s="196"/>
      <c r="GH946" s="196"/>
      <c r="GI946" s="196"/>
      <c r="GJ946" s="196"/>
      <c r="GK946" s="196"/>
      <c r="GL946" s="196"/>
      <c r="GM946" s="196"/>
      <c r="GN946" s="196"/>
      <c r="GO946" s="196"/>
      <c r="GP946" s="196"/>
      <c r="GQ946" s="196"/>
      <c r="GR946" s="196"/>
      <c r="GS946" s="196"/>
      <c r="GT946" s="196"/>
      <c r="GU946" s="196"/>
      <c r="GV946" s="196"/>
      <c r="GW946" s="196"/>
      <c r="GX946" s="196"/>
      <c r="GY946" s="196"/>
      <c r="GZ946" s="196"/>
      <c r="HA946" s="196"/>
      <c r="HB946" s="196"/>
      <c r="HC946" s="196"/>
      <c r="HD946" s="196"/>
      <c r="HE946" s="196"/>
      <c r="HF946" s="196"/>
      <c r="HG946" s="196"/>
      <c r="HH946" s="196"/>
      <c r="HI946" s="196"/>
      <c r="HJ946" s="196"/>
      <c r="HK946" s="196"/>
      <c r="HL946" s="196"/>
      <c r="HM946" s="196"/>
      <c r="HN946" s="196"/>
      <c r="HO946" s="196"/>
      <c r="HP946" s="196"/>
      <c r="HQ946" s="196"/>
      <c r="HR946" s="196"/>
      <c r="HS946" s="196"/>
      <c r="HT946" s="196"/>
      <c r="HU946" s="196"/>
      <c r="HV946" s="196"/>
      <c r="HW946" s="196"/>
      <c r="HX946" s="196"/>
      <c r="HY946" s="196"/>
      <c r="HZ946" s="196"/>
      <c r="IA946" s="196"/>
      <c r="IB946" s="196"/>
      <c r="IC946" s="196"/>
      <c r="ID946" s="196"/>
      <c r="IE946" s="196"/>
      <c r="IF946" s="196"/>
      <c r="IG946" s="196"/>
      <c r="IH946" s="196"/>
      <c r="II946" s="196"/>
      <c r="IJ946" s="196"/>
      <c r="IK946" s="196"/>
      <c r="IL946" s="196"/>
      <c r="IM946" s="196"/>
      <c r="IN946" s="196"/>
      <c r="IO946" s="196"/>
      <c r="IP946" s="196"/>
      <c r="IQ946" s="196"/>
      <c r="IR946" s="196"/>
      <c r="IS946" s="196"/>
      <c r="IT946" s="196"/>
      <c r="IU946" s="196"/>
      <c r="IV946" s="196"/>
      <c r="IW946" s="196"/>
      <c r="IX946" s="196"/>
      <c r="IY946" s="196"/>
      <c r="IZ946" s="196"/>
      <c r="JA946" s="196"/>
      <c r="JB946" s="196"/>
      <c r="JC946" s="196"/>
      <c r="JD946" s="196"/>
      <c r="JE946" s="196"/>
      <c r="JF946" s="196"/>
      <c r="JG946" s="196"/>
      <c r="JH946" s="196"/>
      <c r="JI946" s="196"/>
      <c r="JJ946" s="196"/>
      <c r="JK946" s="196"/>
      <c r="JL946" s="196"/>
      <c r="JM946" s="196"/>
      <c r="JN946" s="196"/>
      <c r="JO946" s="196"/>
      <c r="JP946" s="196"/>
      <c r="JQ946" s="196"/>
      <c r="JR946" s="196"/>
      <c r="JS946" s="196"/>
      <c r="JT946" s="196"/>
      <c r="JU946" s="196"/>
      <c r="JV946" s="196"/>
      <c r="JW946" s="196"/>
      <c r="JX946" s="196"/>
      <c r="JY946" s="196"/>
      <c r="JZ946" s="196"/>
      <c r="KA946" s="196"/>
      <c r="KB946" s="196"/>
      <c r="KC946" s="196"/>
      <c r="KD946" s="196"/>
      <c r="KE946" s="196"/>
      <c r="KF946" s="196"/>
      <c r="KG946" s="196"/>
      <c r="KH946" s="196"/>
      <c r="KI946" s="196"/>
      <c r="KJ946" s="196"/>
      <c r="KK946" s="196"/>
      <c r="KL946" s="196"/>
      <c r="KM946" s="196"/>
      <c r="KN946" s="196"/>
      <c r="KO946" s="196"/>
      <c r="KP946" s="196"/>
      <c r="KQ946" s="196"/>
      <c r="KR946" s="196"/>
      <c r="KS946" s="196"/>
      <c r="KT946" s="196"/>
      <c r="KU946" s="196"/>
      <c r="KV946" s="196"/>
      <c r="KW946" s="196"/>
      <c r="KX946" s="196"/>
      <c r="KY946" s="196"/>
      <c r="KZ946" s="196"/>
      <c r="LA946" s="196"/>
      <c r="LB946" s="196"/>
      <c r="LC946" s="196"/>
      <c r="LD946" s="196"/>
      <c r="LE946" s="196"/>
      <c r="LF946" s="196"/>
      <c r="LG946" s="196"/>
      <c r="LH946" s="196"/>
      <c r="LI946" s="196"/>
      <c r="LJ946" s="196"/>
      <c r="LK946" s="196"/>
      <c r="LL946" s="196"/>
      <c r="LM946" s="196"/>
      <c r="LN946" s="196"/>
      <c r="LO946" s="196"/>
      <c r="LP946" s="196"/>
      <c r="LQ946" s="196"/>
      <c r="LR946" s="196"/>
      <c r="LS946" s="196"/>
      <c r="LT946" s="196"/>
      <c r="LU946" s="196"/>
      <c r="LV946" s="196"/>
      <c r="LW946" s="196"/>
      <c r="LX946" s="196"/>
      <c r="LY946" s="196"/>
      <c r="LZ946" s="196"/>
      <c r="MA946" s="196"/>
      <c r="MB946" s="196"/>
      <c r="MC946" s="196"/>
      <c r="MD946" s="196"/>
      <c r="ME946" s="196"/>
      <c r="MF946" s="196"/>
      <c r="MG946" s="196"/>
      <c r="MH946" s="196"/>
      <c r="MI946" s="196"/>
      <c r="MJ946" s="196"/>
      <c r="MK946" s="196"/>
      <c r="ML946" s="196"/>
      <c r="MM946" s="196"/>
      <c r="MN946" s="196"/>
      <c r="MO946" s="196"/>
      <c r="MP946" s="196"/>
      <c r="MQ946" s="196"/>
      <c r="MR946" s="196"/>
      <c r="MS946" s="196"/>
      <c r="MT946" s="196"/>
      <c r="MU946" s="196"/>
      <c r="MV946" s="196"/>
      <c r="MW946" s="196"/>
      <c r="MX946" s="196"/>
      <c r="MY946" s="196"/>
      <c r="MZ946" s="196"/>
      <c r="NA946" s="196"/>
      <c r="NB946" s="196"/>
      <c r="NC946" s="196"/>
      <c r="ND946" s="196"/>
      <c r="NE946" s="196"/>
      <c r="NF946" s="196"/>
      <c r="NG946" s="196"/>
      <c r="NH946" s="196"/>
      <c r="NI946" s="196"/>
      <c r="NJ946" s="196"/>
      <c r="NK946" s="196"/>
      <c r="NL946" s="196"/>
      <c r="NM946" s="196"/>
      <c r="NN946" s="196"/>
      <c r="NO946" s="196"/>
      <c r="NP946" s="196"/>
      <c r="NQ946" s="196"/>
      <c r="NR946" s="196"/>
      <c r="NS946" s="196"/>
      <c r="NT946" s="196"/>
      <c r="NU946" s="196"/>
      <c r="NV946" s="196"/>
      <c r="NW946" s="196"/>
      <c r="NX946" s="196"/>
      <c r="NY946" s="196"/>
      <c r="NZ946" s="196"/>
      <c r="OA946" s="196"/>
      <c r="OB946" s="196"/>
      <c r="OC946" s="196"/>
      <c r="OD946" s="196"/>
      <c r="OE946" s="196"/>
      <c r="OF946" s="196"/>
      <c r="OG946" s="196"/>
      <c r="OH946" s="196"/>
      <c r="OI946" s="196"/>
      <c r="OJ946" s="196"/>
      <c r="OK946" s="196"/>
      <c r="OL946" s="196"/>
      <c r="AFC946" s="196"/>
      <c r="AFD946" s="196"/>
      <c r="AFE946" s="196"/>
      <c r="AFF946" s="196"/>
      <c r="AFG946" s="196"/>
      <c r="AFH946" s="196"/>
      <c r="AFI946" s="196"/>
      <c r="AFJ946" s="196"/>
      <c r="AFK946" s="196"/>
      <c r="AFL946" s="196"/>
      <c r="AFM946" s="196"/>
      <c r="AFN946" s="196"/>
      <c r="AFO946" s="196"/>
      <c r="AFP946" s="196"/>
      <c r="AFQ946" s="196"/>
      <c r="AFR946" s="196"/>
      <c r="AFS946" s="196"/>
      <c r="AFT946" s="196"/>
      <c r="AFU946" s="196"/>
      <c r="AFV946" s="196"/>
      <c r="AFW946" s="196"/>
      <c r="AFX946" s="196"/>
      <c r="AFY946" s="196"/>
      <c r="AFZ946" s="196"/>
      <c r="AGA946" s="196"/>
      <c r="AGB946" s="196"/>
      <c r="AGC946" s="196"/>
      <c r="AGD946" s="196"/>
      <c r="AGE946" s="196"/>
      <c r="AGF946" s="196"/>
      <c r="AGG946" s="196"/>
      <c r="AGH946" s="196"/>
      <c r="AGI946" s="196"/>
      <c r="AGJ946" s="196"/>
      <c r="AGK946" s="196"/>
      <c r="AGL946" s="196"/>
      <c r="AGM946" s="196"/>
      <c r="AGN946" s="196"/>
      <c r="AGO946" s="196"/>
      <c r="AGP946" s="196"/>
    </row>
    <row r="947" spans="1:874" ht="15.75" customHeight="1" x14ac:dyDescent="0.25">
      <c r="A947" s="196"/>
      <c r="B947" s="196"/>
      <c r="C947" s="196"/>
      <c r="D947" s="196"/>
      <c r="E947" s="196"/>
      <c r="F947" s="196"/>
      <c r="G947" s="196"/>
      <c r="H947" s="196"/>
      <c r="I947" s="196"/>
      <c r="J947" s="196"/>
      <c r="K947" s="196"/>
      <c r="L947" s="206"/>
      <c r="M947" s="196"/>
      <c r="N947" s="196"/>
      <c r="O947" s="196"/>
      <c r="P947" s="196"/>
      <c r="Q947" s="196"/>
      <c r="R947" s="196"/>
      <c r="S947" s="196"/>
      <c r="T947" s="196"/>
      <c r="U947" s="196"/>
      <c r="V947" s="196"/>
      <c r="W947" s="196"/>
      <c r="X947" s="196"/>
      <c r="Y947" s="196"/>
      <c r="Z947" s="196"/>
      <c r="AA947" s="196"/>
      <c r="AB947" s="196"/>
      <c r="AC947" s="196"/>
      <c r="AD947" s="196"/>
      <c r="AE947" s="196"/>
      <c r="AF947" s="196"/>
      <c r="AG947" s="196"/>
      <c r="AH947" s="196"/>
      <c r="AI947" s="196"/>
      <c r="AJ947" s="196"/>
      <c r="AK947" s="196"/>
      <c r="AL947" s="196"/>
      <c r="AM947" s="196"/>
      <c r="AN947" s="196"/>
      <c r="AO947" s="196"/>
      <c r="AP947" s="196"/>
      <c r="AQ947" s="196"/>
      <c r="AR947" s="196"/>
      <c r="AS947" s="196"/>
      <c r="AT947" s="196"/>
      <c r="AU947" s="196"/>
      <c r="AV947" s="196"/>
      <c r="AW947" s="196"/>
      <c r="AX947" s="196"/>
      <c r="AY947" s="196"/>
      <c r="AZ947" s="196"/>
      <c r="BA947" s="196"/>
      <c r="BB947" s="196"/>
      <c r="BC947" s="196"/>
      <c r="BD947" s="196"/>
      <c r="BE947" s="196"/>
      <c r="BF947" s="196"/>
      <c r="BG947" s="196"/>
      <c r="BH947" s="196"/>
      <c r="BI947" s="196"/>
      <c r="BJ947" s="196"/>
      <c r="BK947" s="196"/>
      <c r="BL947" s="196"/>
      <c r="BM947" s="196"/>
      <c r="BN947" s="196"/>
      <c r="BO947" s="196"/>
      <c r="BP947" s="196"/>
      <c r="BQ947" s="196"/>
      <c r="BR947" s="196"/>
      <c r="BS947" s="196"/>
      <c r="BT947" s="196"/>
      <c r="BU947" s="196"/>
      <c r="BV947" s="196"/>
      <c r="BW947" s="196"/>
      <c r="BX947" s="196"/>
      <c r="BY947" s="196"/>
      <c r="BZ947" s="196"/>
      <c r="CA947" s="196"/>
      <c r="CB947" s="196"/>
      <c r="CC947" s="196"/>
      <c r="CD947" s="196"/>
      <c r="CE947" s="196"/>
      <c r="CF947" s="196"/>
      <c r="CG947" s="196"/>
      <c r="CH947" s="196"/>
      <c r="CI947" s="196"/>
      <c r="CJ947" s="196"/>
      <c r="CK947" s="196"/>
      <c r="CL947" s="196"/>
      <c r="CM947" s="196"/>
      <c r="CN947" s="196"/>
      <c r="CO947" s="196"/>
      <c r="CP947" s="196"/>
      <c r="CQ947" s="196"/>
      <c r="CR947" s="196"/>
      <c r="CS947" s="196"/>
      <c r="CT947" s="196"/>
      <c r="CU947" s="196"/>
      <c r="CV947" s="196"/>
      <c r="CW947" s="196"/>
      <c r="CX947" s="196"/>
      <c r="CY947" s="196"/>
      <c r="CZ947" s="196"/>
      <c r="DA947" s="196"/>
      <c r="DB947" s="196"/>
      <c r="DC947" s="196"/>
      <c r="DD947" s="196"/>
      <c r="DE947" s="196"/>
      <c r="DF947" s="196"/>
      <c r="DG947" s="196"/>
      <c r="DH947" s="196"/>
      <c r="DI947" s="196"/>
      <c r="DJ947" s="196"/>
      <c r="DK947" s="196"/>
      <c r="DL947" s="196"/>
      <c r="DM947" s="196"/>
      <c r="DN947" s="196"/>
      <c r="DO947" s="196"/>
      <c r="DP947" s="196"/>
      <c r="DQ947" s="196"/>
      <c r="DR947" s="196"/>
      <c r="DS947" s="196"/>
      <c r="DT947" s="196"/>
      <c r="DU947" s="196"/>
      <c r="DV947" s="196"/>
      <c r="DW947" s="196"/>
      <c r="DX947" s="196"/>
      <c r="DY947" s="196"/>
      <c r="DZ947" s="196"/>
      <c r="EA947" s="196"/>
      <c r="EB947" s="196"/>
      <c r="EC947" s="196"/>
      <c r="ED947" s="196"/>
      <c r="EE947" s="196"/>
      <c r="EF947" s="196"/>
      <c r="EG947" s="196"/>
      <c r="EH947" s="196"/>
      <c r="EI947" s="196"/>
      <c r="EJ947" s="196"/>
      <c r="EK947" s="196"/>
      <c r="EL947" s="196"/>
      <c r="EM947" s="196"/>
      <c r="EN947" s="196"/>
      <c r="EO947" s="196"/>
      <c r="EP947" s="196"/>
      <c r="EQ947" s="196"/>
      <c r="ER947" s="196"/>
      <c r="ES947" s="196"/>
      <c r="ET947" s="196"/>
      <c r="EU947" s="196"/>
      <c r="EV947" s="196"/>
      <c r="EW947" s="196"/>
      <c r="EX947" s="196"/>
      <c r="EY947" s="196"/>
      <c r="EZ947" s="196"/>
      <c r="FA947" s="196"/>
      <c r="FB947" s="196"/>
      <c r="FC947" s="196"/>
      <c r="FD947" s="196"/>
      <c r="FE947" s="196"/>
      <c r="FF947" s="196"/>
      <c r="FG947" s="196"/>
      <c r="FH947" s="196"/>
      <c r="FI947" s="196"/>
      <c r="FJ947" s="196"/>
      <c r="FK947" s="196"/>
      <c r="FL947" s="196"/>
      <c r="FM947" s="196"/>
      <c r="FN947" s="196"/>
      <c r="FO947" s="196"/>
      <c r="FP947" s="196"/>
      <c r="FQ947" s="196"/>
      <c r="FR947" s="196"/>
      <c r="FS947" s="196"/>
      <c r="FT947" s="196"/>
      <c r="FU947" s="196"/>
      <c r="FV947" s="196"/>
      <c r="FW947" s="196"/>
      <c r="FX947" s="196"/>
      <c r="FY947" s="196"/>
      <c r="FZ947" s="196"/>
      <c r="GA947" s="196"/>
      <c r="GB947" s="196"/>
      <c r="GC947" s="196"/>
      <c r="GD947" s="196"/>
      <c r="GE947" s="196"/>
      <c r="GF947" s="196"/>
      <c r="GG947" s="196"/>
      <c r="GH947" s="196"/>
      <c r="GI947" s="196"/>
      <c r="GJ947" s="196"/>
      <c r="GK947" s="196"/>
      <c r="GL947" s="196"/>
      <c r="GM947" s="196"/>
      <c r="GN947" s="196"/>
      <c r="GO947" s="196"/>
      <c r="GP947" s="196"/>
      <c r="GQ947" s="196"/>
      <c r="GR947" s="196"/>
      <c r="GS947" s="196"/>
      <c r="GT947" s="196"/>
      <c r="GU947" s="196"/>
      <c r="GV947" s="196"/>
      <c r="GW947" s="196"/>
      <c r="GX947" s="196"/>
      <c r="GY947" s="196"/>
      <c r="GZ947" s="196"/>
      <c r="HA947" s="196"/>
      <c r="HB947" s="196"/>
      <c r="HC947" s="196"/>
      <c r="HD947" s="196"/>
      <c r="HE947" s="196"/>
      <c r="HF947" s="196"/>
      <c r="HG947" s="196"/>
      <c r="HH947" s="196"/>
      <c r="HI947" s="196"/>
      <c r="HJ947" s="196"/>
      <c r="HK947" s="196"/>
      <c r="HL947" s="196"/>
      <c r="HM947" s="196"/>
      <c r="HN947" s="196"/>
      <c r="HO947" s="196"/>
      <c r="HP947" s="196"/>
      <c r="HQ947" s="196"/>
      <c r="HR947" s="196"/>
      <c r="HS947" s="196"/>
      <c r="HT947" s="196"/>
      <c r="HU947" s="196"/>
      <c r="HV947" s="196"/>
      <c r="HW947" s="196"/>
      <c r="HX947" s="196"/>
      <c r="HY947" s="196"/>
      <c r="HZ947" s="196"/>
      <c r="IA947" s="196"/>
      <c r="IB947" s="196"/>
      <c r="IC947" s="196"/>
      <c r="ID947" s="196"/>
      <c r="IE947" s="196"/>
      <c r="IF947" s="196"/>
      <c r="IG947" s="196"/>
      <c r="IH947" s="196"/>
      <c r="II947" s="196"/>
      <c r="IJ947" s="196"/>
      <c r="IK947" s="196"/>
      <c r="IL947" s="196"/>
      <c r="IM947" s="196"/>
      <c r="IN947" s="196"/>
      <c r="IO947" s="196"/>
      <c r="IP947" s="196"/>
      <c r="IQ947" s="196"/>
      <c r="IR947" s="196"/>
      <c r="IS947" s="196"/>
      <c r="IT947" s="196"/>
      <c r="IU947" s="196"/>
      <c r="IV947" s="196"/>
      <c r="IW947" s="196"/>
      <c r="IX947" s="196"/>
      <c r="IY947" s="196"/>
      <c r="IZ947" s="196"/>
      <c r="JA947" s="196"/>
      <c r="JB947" s="196"/>
      <c r="JC947" s="196"/>
      <c r="JD947" s="196"/>
      <c r="JE947" s="196"/>
      <c r="JF947" s="196"/>
      <c r="JG947" s="196"/>
      <c r="JH947" s="196"/>
      <c r="JI947" s="196"/>
      <c r="JJ947" s="196"/>
      <c r="JK947" s="196"/>
      <c r="JL947" s="196"/>
      <c r="JM947" s="196"/>
      <c r="JN947" s="196"/>
      <c r="JO947" s="196"/>
      <c r="JP947" s="196"/>
      <c r="JQ947" s="196"/>
      <c r="JR947" s="196"/>
      <c r="JS947" s="196"/>
      <c r="JT947" s="196"/>
      <c r="JU947" s="196"/>
      <c r="JV947" s="196"/>
      <c r="JW947" s="196"/>
      <c r="JX947" s="196"/>
      <c r="JY947" s="196"/>
      <c r="JZ947" s="196"/>
      <c r="KA947" s="196"/>
      <c r="KB947" s="196"/>
      <c r="KC947" s="196"/>
      <c r="KD947" s="196"/>
      <c r="KE947" s="196"/>
      <c r="KF947" s="196"/>
      <c r="KG947" s="196"/>
      <c r="KH947" s="196"/>
      <c r="KI947" s="196"/>
      <c r="KJ947" s="196"/>
      <c r="KK947" s="196"/>
      <c r="KL947" s="196"/>
      <c r="KM947" s="196"/>
      <c r="KN947" s="196"/>
      <c r="KO947" s="196"/>
      <c r="KP947" s="196"/>
      <c r="KQ947" s="196"/>
      <c r="KR947" s="196"/>
      <c r="KS947" s="196"/>
      <c r="KT947" s="196"/>
      <c r="KU947" s="196"/>
      <c r="KV947" s="196"/>
      <c r="KW947" s="196"/>
      <c r="KX947" s="196"/>
      <c r="KY947" s="196"/>
      <c r="KZ947" s="196"/>
      <c r="LA947" s="196"/>
      <c r="LB947" s="196"/>
      <c r="LC947" s="196"/>
      <c r="LD947" s="196"/>
      <c r="LE947" s="196"/>
      <c r="LF947" s="196"/>
      <c r="LG947" s="196"/>
      <c r="LH947" s="196"/>
      <c r="LI947" s="196"/>
      <c r="LJ947" s="196"/>
      <c r="LK947" s="196"/>
      <c r="LL947" s="196"/>
      <c r="LM947" s="196"/>
      <c r="LN947" s="196"/>
      <c r="LO947" s="196"/>
      <c r="LP947" s="196"/>
      <c r="LQ947" s="196"/>
      <c r="LR947" s="196"/>
      <c r="LS947" s="196"/>
      <c r="LT947" s="196"/>
      <c r="LU947" s="196"/>
      <c r="LV947" s="196"/>
      <c r="LW947" s="196"/>
      <c r="LX947" s="196"/>
      <c r="LY947" s="196"/>
      <c r="LZ947" s="196"/>
      <c r="MA947" s="196"/>
      <c r="MB947" s="196"/>
      <c r="MC947" s="196"/>
      <c r="MD947" s="196"/>
      <c r="ME947" s="196"/>
      <c r="MF947" s="196"/>
      <c r="MG947" s="196"/>
      <c r="MH947" s="196"/>
      <c r="MI947" s="196"/>
      <c r="MJ947" s="196"/>
      <c r="MK947" s="196"/>
      <c r="ML947" s="196"/>
      <c r="MM947" s="196"/>
      <c r="MN947" s="196"/>
      <c r="MO947" s="196"/>
      <c r="MP947" s="196"/>
      <c r="MQ947" s="196"/>
      <c r="MR947" s="196"/>
      <c r="MS947" s="196"/>
      <c r="MT947" s="196"/>
      <c r="MU947" s="196"/>
      <c r="MV947" s="196"/>
      <c r="MW947" s="196"/>
      <c r="MX947" s="196"/>
      <c r="MY947" s="196"/>
      <c r="MZ947" s="196"/>
      <c r="NA947" s="196"/>
      <c r="NB947" s="196"/>
      <c r="NC947" s="196"/>
      <c r="ND947" s="196"/>
      <c r="NE947" s="196"/>
      <c r="NF947" s="196"/>
      <c r="NG947" s="196"/>
      <c r="NH947" s="196"/>
      <c r="NI947" s="196"/>
      <c r="NJ947" s="196"/>
      <c r="NK947" s="196"/>
      <c r="NL947" s="196"/>
      <c r="NM947" s="196"/>
      <c r="NN947" s="196"/>
      <c r="NO947" s="196"/>
      <c r="NP947" s="196"/>
      <c r="NQ947" s="196"/>
      <c r="NR947" s="196"/>
      <c r="NS947" s="196"/>
      <c r="NT947" s="196"/>
      <c r="NU947" s="196"/>
      <c r="NV947" s="196"/>
      <c r="NW947" s="196"/>
      <c r="NX947" s="196"/>
      <c r="NY947" s="196"/>
      <c r="NZ947" s="196"/>
      <c r="OA947" s="196"/>
      <c r="OB947" s="196"/>
      <c r="OC947" s="196"/>
      <c r="OD947" s="196"/>
      <c r="OE947" s="196"/>
      <c r="OF947" s="196"/>
      <c r="OG947" s="196"/>
      <c r="OH947" s="196"/>
      <c r="OI947" s="196"/>
      <c r="OJ947" s="196"/>
      <c r="OK947" s="196"/>
      <c r="OL947" s="196"/>
      <c r="AFC947" s="196"/>
      <c r="AFD947" s="196"/>
      <c r="AFE947" s="196"/>
      <c r="AFF947" s="196"/>
      <c r="AFG947" s="196"/>
      <c r="AFH947" s="196"/>
      <c r="AFI947" s="196"/>
      <c r="AFJ947" s="196"/>
      <c r="AFK947" s="196"/>
      <c r="AFL947" s="196"/>
      <c r="AFM947" s="196"/>
      <c r="AFN947" s="196"/>
      <c r="AFO947" s="196"/>
      <c r="AFP947" s="196"/>
      <c r="AFQ947" s="196"/>
      <c r="AFR947" s="196"/>
      <c r="AFS947" s="196"/>
      <c r="AFT947" s="196"/>
      <c r="AFU947" s="196"/>
      <c r="AFV947" s="196"/>
      <c r="AFW947" s="196"/>
      <c r="AFX947" s="196"/>
      <c r="AFY947" s="196"/>
      <c r="AFZ947" s="196"/>
      <c r="AGA947" s="196"/>
      <c r="AGB947" s="196"/>
      <c r="AGC947" s="196"/>
      <c r="AGD947" s="196"/>
      <c r="AGE947" s="196"/>
      <c r="AGF947" s="196"/>
      <c r="AGG947" s="196"/>
      <c r="AGH947" s="196"/>
      <c r="AGI947" s="196"/>
      <c r="AGJ947" s="196"/>
      <c r="AGK947" s="196"/>
      <c r="AGL947" s="196"/>
      <c r="AGM947" s="196"/>
      <c r="AGN947" s="196"/>
      <c r="AGO947" s="196"/>
      <c r="AGP947" s="196"/>
    </row>
    <row r="948" spans="1:874" ht="15.75" customHeight="1" x14ac:dyDescent="0.25">
      <c r="A948" s="196"/>
      <c r="B948" s="196"/>
      <c r="C948" s="196"/>
      <c r="D948" s="196"/>
      <c r="E948" s="196"/>
      <c r="F948" s="196"/>
      <c r="G948" s="196"/>
      <c r="H948" s="196"/>
      <c r="I948" s="196"/>
      <c r="J948" s="196"/>
      <c r="K948" s="196"/>
      <c r="L948" s="206"/>
      <c r="M948" s="196"/>
      <c r="N948" s="196"/>
      <c r="O948" s="196"/>
      <c r="P948" s="196"/>
      <c r="Q948" s="196"/>
      <c r="R948" s="196"/>
      <c r="S948" s="196"/>
      <c r="T948" s="196"/>
      <c r="U948" s="196"/>
      <c r="V948" s="196"/>
      <c r="W948" s="196"/>
      <c r="X948" s="196"/>
      <c r="Y948" s="196"/>
      <c r="Z948" s="196"/>
      <c r="AA948" s="196"/>
      <c r="AB948" s="196"/>
      <c r="AC948" s="196"/>
      <c r="AD948" s="196"/>
      <c r="AE948" s="196"/>
      <c r="AF948" s="196"/>
      <c r="AG948" s="196"/>
      <c r="AH948" s="196"/>
      <c r="AI948" s="196"/>
      <c r="AJ948" s="196"/>
      <c r="AK948" s="196"/>
      <c r="AL948" s="196"/>
      <c r="AM948" s="196"/>
      <c r="AN948" s="196"/>
      <c r="AO948" s="196"/>
      <c r="AP948" s="196"/>
      <c r="AQ948" s="196"/>
      <c r="AR948" s="196"/>
      <c r="AS948" s="196"/>
      <c r="AT948" s="196"/>
      <c r="AU948" s="196"/>
      <c r="AV948" s="196"/>
      <c r="AW948" s="196"/>
      <c r="AX948" s="196"/>
      <c r="AY948" s="196"/>
      <c r="AZ948" s="196"/>
      <c r="BA948" s="196"/>
      <c r="BB948" s="196"/>
      <c r="BC948" s="196"/>
      <c r="BD948" s="196"/>
      <c r="BE948" s="196"/>
      <c r="BF948" s="196"/>
      <c r="BG948" s="196"/>
      <c r="BH948" s="196"/>
      <c r="BI948" s="196"/>
      <c r="BJ948" s="196"/>
      <c r="BK948" s="196"/>
      <c r="BL948" s="196"/>
      <c r="BM948" s="196"/>
      <c r="BN948" s="196"/>
      <c r="BO948" s="196"/>
      <c r="BP948" s="196"/>
      <c r="BQ948" s="196"/>
      <c r="BR948" s="196"/>
      <c r="BS948" s="196"/>
      <c r="BT948" s="196"/>
      <c r="BU948" s="196"/>
      <c r="BV948" s="196"/>
      <c r="BW948" s="196"/>
      <c r="BX948" s="196"/>
      <c r="BY948" s="196"/>
      <c r="BZ948" s="196"/>
      <c r="CA948" s="196"/>
      <c r="CB948" s="196"/>
      <c r="CC948" s="196"/>
      <c r="CD948" s="196"/>
      <c r="CE948" s="196"/>
      <c r="CF948" s="196"/>
      <c r="CG948" s="196"/>
      <c r="CH948" s="196"/>
      <c r="CI948" s="196"/>
      <c r="CJ948" s="196"/>
      <c r="CK948" s="196"/>
      <c r="CL948" s="196"/>
      <c r="CM948" s="196"/>
      <c r="CN948" s="196"/>
      <c r="CO948" s="196"/>
      <c r="CP948" s="196"/>
      <c r="CQ948" s="196"/>
      <c r="CR948" s="196"/>
      <c r="CS948" s="196"/>
      <c r="CT948" s="196"/>
      <c r="CU948" s="196"/>
      <c r="CV948" s="196"/>
      <c r="CW948" s="196"/>
      <c r="CX948" s="196"/>
      <c r="CY948" s="196"/>
      <c r="CZ948" s="196"/>
      <c r="DA948" s="196"/>
      <c r="DB948" s="196"/>
      <c r="DC948" s="196"/>
      <c r="DD948" s="196"/>
      <c r="DE948" s="196"/>
      <c r="DF948" s="196"/>
      <c r="DG948" s="196"/>
      <c r="DH948" s="196"/>
      <c r="DI948" s="196"/>
      <c r="DJ948" s="196"/>
      <c r="DK948" s="196"/>
      <c r="DL948" s="196"/>
      <c r="DM948" s="196"/>
      <c r="DN948" s="196"/>
      <c r="DO948" s="196"/>
      <c r="DP948" s="196"/>
      <c r="DQ948" s="196"/>
      <c r="DR948" s="196"/>
      <c r="DS948" s="196"/>
      <c r="DT948" s="196"/>
      <c r="DU948" s="196"/>
      <c r="DV948" s="196"/>
      <c r="DW948" s="196"/>
      <c r="DX948" s="196"/>
      <c r="DY948" s="196"/>
      <c r="DZ948" s="196"/>
      <c r="EA948" s="196"/>
      <c r="EB948" s="196"/>
      <c r="EC948" s="196"/>
      <c r="ED948" s="196"/>
      <c r="EE948" s="196"/>
      <c r="EF948" s="196"/>
      <c r="EG948" s="196"/>
      <c r="EH948" s="196"/>
      <c r="EI948" s="196"/>
      <c r="EJ948" s="196"/>
      <c r="EK948" s="196"/>
      <c r="EL948" s="196"/>
      <c r="EM948" s="196"/>
      <c r="EN948" s="196"/>
      <c r="EO948" s="196"/>
      <c r="EP948" s="196"/>
      <c r="EQ948" s="196"/>
      <c r="ER948" s="196"/>
      <c r="ES948" s="196"/>
      <c r="ET948" s="196"/>
      <c r="EU948" s="196"/>
      <c r="EV948" s="196"/>
      <c r="EW948" s="196"/>
      <c r="EX948" s="196"/>
      <c r="EY948" s="196"/>
      <c r="EZ948" s="196"/>
      <c r="FA948" s="196"/>
      <c r="FB948" s="196"/>
      <c r="FC948" s="196"/>
      <c r="FD948" s="196"/>
      <c r="FE948" s="196"/>
      <c r="FF948" s="196"/>
      <c r="FG948" s="196"/>
      <c r="FH948" s="196"/>
      <c r="FI948" s="196"/>
      <c r="FJ948" s="196"/>
      <c r="FK948" s="196"/>
      <c r="FL948" s="196"/>
      <c r="FM948" s="196"/>
      <c r="FN948" s="196"/>
      <c r="FO948" s="196"/>
      <c r="FP948" s="196"/>
      <c r="FQ948" s="196"/>
      <c r="FR948" s="196"/>
      <c r="FS948" s="196"/>
      <c r="FT948" s="196"/>
      <c r="FU948" s="196"/>
      <c r="FV948" s="196"/>
      <c r="FW948" s="196"/>
      <c r="FX948" s="196"/>
      <c r="FY948" s="196"/>
      <c r="FZ948" s="196"/>
      <c r="GA948" s="196"/>
      <c r="GB948" s="196"/>
      <c r="GC948" s="196"/>
      <c r="GD948" s="196"/>
      <c r="GE948" s="196"/>
      <c r="GF948" s="196"/>
      <c r="GG948" s="196"/>
      <c r="GH948" s="196"/>
      <c r="GI948" s="196"/>
      <c r="GJ948" s="196"/>
      <c r="GK948" s="196"/>
      <c r="GL948" s="196"/>
      <c r="GM948" s="196"/>
      <c r="GN948" s="196"/>
      <c r="GO948" s="196"/>
      <c r="GP948" s="196"/>
      <c r="GQ948" s="196"/>
      <c r="GR948" s="196"/>
      <c r="GS948" s="196"/>
      <c r="GT948" s="196"/>
      <c r="GU948" s="196"/>
      <c r="GV948" s="196"/>
      <c r="GW948" s="196"/>
      <c r="GX948" s="196"/>
      <c r="GY948" s="196"/>
      <c r="GZ948" s="196"/>
      <c r="HA948" s="196"/>
      <c r="HB948" s="196"/>
      <c r="HC948" s="196"/>
      <c r="HD948" s="196"/>
      <c r="HE948" s="196"/>
      <c r="HF948" s="196"/>
      <c r="HG948" s="196"/>
      <c r="HH948" s="196"/>
      <c r="HI948" s="196"/>
      <c r="HJ948" s="196"/>
      <c r="HK948" s="196"/>
      <c r="HL948" s="196"/>
      <c r="HM948" s="196"/>
      <c r="HN948" s="196"/>
      <c r="HO948" s="196"/>
      <c r="HP948" s="196"/>
      <c r="HQ948" s="196"/>
      <c r="HR948" s="196"/>
      <c r="HS948" s="196"/>
      <c r="HT948" s="196"/>
      <c r="HU948" s="196"/>
      <c r="HV948" s="196"/>
      <c r="HW948" s="196"/>
      <c r="HX948" s="196"/>
      <c r="HY948" s="196"/>
      <c r="HZ948" s="196"/>
      <c r="IA948" s="196"/>
      <c r="IB948" s="196"/>
      <c r="IC948" s="196"/>
      <c r="ID948" s="196"/>
      <c r="IE948" s="196"/>
      <c r="IF948" s="196"/>
      <c r="IG948" s="196"/>
      <c r="IH948" s="196"/>
      <c r="II948" s="196"/>
      <c r="IJ948" s="196"/>
      <c r="IK948" s="196"/>
      <c r="IL948" s="196"/>
      <c r="IM948" s="196"/>
      <c r="IN948" s="196"/>
      <c r="IO948" s="196"/>
      <c r="IP948" s="196"/>
      <c r="IQ948" s="196"/>
      <c r="IR948" s="196"/>
      <c r="IS948" s="196"/>
      <c r="IT948" s="196"/>
      <c r="IU948" s="196"/>
      <c r="IV948" s="196"/>
      <c r="IW948" s="196"/>
      <c r="IX948" s="196"/>
      <c r="IY948" s="196"/>
      <c r="IZ948" s="196"/>
      <c r="JA948" s="196"/>
      <c r="JB948" s="196"/>
      <c r="JC948" s="196"/>
      <c r="JD948" s="196"/>
      <c r="JE948" s="196"/>
      <c r="JF948" s="196"/>
      <c r="JG948" s="196"/>
      <c r="JH948" s="196"/>
      <c r="JI948" s="196"/>
      <c r="JJ948" s="196"/>
      <c r="JK948" s="196"/>
      <c r="JL948" s="196"/>
      <c r="JM948" s="196"/>
      <c r="JN948" s="196"/>
      <c r="JO948" s="196"/>
      <c r="JP948" s="196"/>
      <c r="JQ948" s="196"/>
      <c r="JR948" s="196"/>
      <c r="JS948" s="196"/>
      <c r="JT948" s="196"/>
      <c r="JU948" s="196"/>
      <c r="JV948" s="196"/>
      <c r="JW948" s="196"/>
      <c r="JX948" s="196"/>
      <c r="JY948" s="196"/>
      <c r="JZ948" s="196"/>
      <c r="KA948" s="196"/>
      <c r="KB948" s="196"/>
      <c r="KC948" s="196"/>
      <c r="KD948" s="196"/>
      <c r="KE948" s="196"/>
      <c r="KF948" s="196"/>
      <c r="KG948" s="196"/>
      <c r="KH948" s="196"/>
      <c r="KI948" s="196"/>
      <c r="KJ948" s="196"/>
      <c r="KK948" s="196"/>
      <c r="KL948" s="196"/>
      <c r="KM948" s="196"/>
      <c r="KN948" s="196"/>
      <c r="KO948" s="196"/>
      <c r="KP948" s="196"/>
      <c r="KQ948" s="196"/>
      <c r="KR948" s="196"/>
      <c r="KS948" s="196"/>
      <c r="KT948" s="196"/>
      <c r="KU948" s="196"/>
      <c r="KV948" s="196"/>
      <c r="KW948" s="196"/>
      <c r="KX948" s="196"/>
      <c r="KY948" s="196"/>
      <c r="KZ948" s="196"/>
      <c r="LA948" s="196"/>
      <c r="LB948" s="196"/>
      <c r="LC948" s="196"/>
      <c r="LD948" s="196"/>
      <c r="LE948" s="196"/>
      <c r="LF948" s="196"/>
      <c r="LG948" s="196"/>
      <c r="LH948" s="196"/>
      <c r="LI948" s="196"/>
      <c r="LJ948" s="196"/>
      <c r="LK948" s="196"/>
      <c r="LL948" s="196"/>
      <c r="LM948" s="196"/>
      <c r="LN948" s="196"/>
      <c r="LO948" s="196"/>
      <c r="LP948" s="196"/>
      <c r="LQ948" s="196"/>
      <c r="LR948" s="196"/>
      <c r="LS948" s="196"/>
      <c r="LT948" s="196"/>
      <c r="LU948" s="196"/>
      <c r="LV948" s="196"/>
      <c r="LW948" s="196"/>
      <c r="LX948" s="196"/>
      <c r="LY948" s="196"/>
      <c r="LZ948" s="196"/>
      <c r="MA948" s="196"/>
      <c r="MB948" s="196"/>
      <c r="MC948" s="196"/>
      <c r="MD948" s="196"/>
      <c r="ME948" s="196"/>
      <c r="MF948" s="196"/>
      <c r="MG948" s="196"/>
      <c r="MH948" s="196"/>
      <c r="MI948" s="196"/>
      <c r="MJ948" s="196"/>
      <c r="MK948" s="196"/>
      <c r="ML948" s="196"/>
      <c r="MM948" s="196"/>
      <c r="MN948" s="196"/>
      <c r="MO948" s="196"/>
      <c r="MP948" s="196"/>
      <c r="MQ948" s="196"/>
      <c r="MR948" s="196"/>
      <c r="MS948" s="196"/>
      <c r="MT948" s="196"/>
      <c r="MU948" s="196"/>
      <c r="MV948" s="196"/>
      <c r="MW948" s="196"/>
      <c r="MX948" s="196"/>
      <c r="MY948" s="196"/>
      <c r="MZ948" s="196"/>
      <c r="NA948" s="196"/>
      <c r="NB948" s="196"/>
      <c r="NC948" s="196"/>
      <c r="ND948" s="196"/>
      <c r="NE948" s="196"/>
      <c r="NF948" s="196"/>
      <c r="NG948" s="196"/>
      <c r="NH948" s="196"/>
      <c r="NI948" s="196"/>
      <c r="NJ948" s="196"/>
      <c r="NK948" s="196"/>
      <c r="NL948" s="196"/>
      <c r="NM948" s="196"/>
      <c r="NN948" s="196"/>
      <c r="NO948" s="196"/>
      <c r="NP948" s="196"/>
      <c r="NQ948" s="196"/>
      <c r="NR948" s="196"/>
      <c r="NS948" s="196"/>
      <c r="NT948" s="196"/>
      <c r="NU948" s="196"/>
      <c r="NV948" s="196"/>
      <c r="NW948" s="196"/>
      <c r="NX948" s="196"/>
      <c r="NY948" s="196"/>
      <c r="NZ948" s="196"/>
      <c r="OA948" s="196"/>
      <c r="OB948" s="196"/>
      <c r="OC948" s="196"/>
      <c r="OD948" s="196"/>
      <c r="OE948" s="196"/>
      <c r="OF948" s="196"/>
      <c r="OG948" s="196"/>
      <c r="OH948" s="196"/>
      <c r="OI948" s="196"/>
      <c r="OJ948" s="196"/>
      <c r="OK948" s="196"/>
      <c r="OL948" s="196"/>
      <c r="AFC948" s="196"/>
      <c r="AFD948" s="196"/>
      <c r="AFE948" s="196"/>
      <c r="AFF948" s="196"/>
      <c r="AFG948" s="196"/>
      <c r="AFH948" s="204"/>
      <c r="AFI948" s="196"/>
      <c r="AFJ948" s="196"/>
      <c r="AFK948" s="196"/>
      <c r="AFL948" s="196"/>
      <c r="AFM948" s="196"/>
      <c r="AFN948" s="196"/>
      <c r="AFO948" s="196"/>
      <c r="AFP948" s="196"/>
      <c r="AFQ948" s="196"/>
      <c r="AFR948" s="196"/>
      <c r="AFS948" s="196"/>
      <c r="AFT948" s="196"/>
      <c r="AFU948" s="196"/>
      <c r="AFV948" s="196"/>
      <c r="AFW948" s="196"/>
      <c r="AFX948" s="196"/>
      <c r="AFY948" s="196"/>
      <c r="AFZ948" s="196"/>
      <c r="AGA948" s="196"/>
      <c r="AGB948" s="196"/>
      <c r="AGC948" s="196"/>
      <c r="AGD948" s="196"/>
      <c r="AGE948" s="196"/>
      <c r="AGF948" s="196"/>
      <c r="AGG948" s="196"/>
      <c r="AGH948" s="196"/>
      <c r="AGI948" s="196"/>
      <c r="AGJ948" s="196"/>
      <c r="AGK948" s="196"/>
      <c r="AGL948" s="196"/>
      <c r="AGM948" s="196"/>
      <c r="AGN948" s="196"/>
      <c r="AGO948" s="196"/>
      <c r="AGP948" s="196"/>
    </row>
    <row r="949" spans="1:874" ht="15.75" customHeight="1" x14ac:dyDescent="0.25">
      <c r="A949" s="196"/>
      <c r="B949" s="196"/>
      <c r="C949" s="196"/>
      <c r="D949" s="196"/>
      <c r="E949" s="196"/>
      <c r="F949" s="196"/>
      <c r="G949" s="196"/>
      <c r="H949" s="196"/>
      <c r="I949" s="208"/>
      <c r="J949" s="196"/>
      <c r="K949" s="196"/>
      <c r="L949" s="206"/>
      <c r="M949" s="196"/>
      <c r="N949" s="196"/>
      <c r="O949" s="196"/>
      <c r="P949" s="196"/>
      <c r="Q949" s="196"/>
      <c r="R949" s="196"/>
      <c r="S949" s="196"/>
      <c r="T949" s="196"/>
      <c r="U949" s="196"/>
      <c r="V949" s="196"/>
      <c r="W949" s="196"/>
      <c r="X949" s="196"/>
      <c r="Y949" s="196"/>
      <c r="Z949" s="196"/>
      <c r="AA949" s="196"/>
      <c r="AB949" s="196"/>
      <c r="AC949" s="196"/>
      <c r="AD949" s="196"/>
      <c r="AE949" s="196"/>
      <c r="AF949" s="196"/>
      <c r="AG949" s="196"/>
      <c r="AH949" s="196"/>
      <c r="AI949" s="196"/>
      <c r="AJ949" s="196"/>
      <c r="AK949" s="196"/>
      <c r="AL949" s="196"/>
      <c r="AM949" s="196"/>
      <c r="AN949" s="196"/>
      <c r="AO949" s="196"/>
      <c r="AP949" s="196"/>
      <c r="AQ949" s="196"/>
      <c r="AR949" s="196"/>
      <c r="AS949" s="196"/>
      <c r="AT949" s="196"/>
      <c r="AU949" s="196"/>
      <c r="AV949" s="196"/>
      <c r="AW949" s="196"/>
      <c r="AX949" s="196"/>
      <c r="AY949" s="196"/>
      <c r="AZ949" s="196"/>
      <c r="BA949" s="196"/>
      <c r="BB949" s="196"/>
      <c r="BC949" s="196"/>
      <c r="BD949" s="196"/>
      <c r="BE949" s="196"/>
      <c r="BF949" s="196"/>
      <c r="BG949" s="196"/>
      <c r="BH949" s="196"/>
      <c r="BI949" s="196"/>
      <c r="BJ949" s="196"/>
      <c r="BK949" s="196"/>
      <c r="BL949" s="196"/>
      <c r="BM949" s="196"/>
      <c r="BN949" s="196"/>
      <c r="BO949" s="196"/>
      <c r="BP949" s="196"/>
      <c r="BQ949" s="196"/>
      <c r="BR949" s="196"/>
      <c r="BS949" s="196"/>
      <c r="BT949" s="196"/>
      <c r="BU949" s="196"/>
      <c r="BV949" s="196"/>
      <c r="BW949" s="196"/>
      <c r="BX949" s="196"/>
      <c r="BY949" s="196"/>
      <c r="BZ949" s="196"/>
      <c r="CA949" s="196"/>
      <c r="CB949" s="196"/>
      <c r="CC949" s="196"/>
      <c r="CD949" s="196"/>
      <c r="CE949" s="196"/>
      <c r="CF949" s="196"/>
      <c r="CG949" s="196"/>
      <c r="CH949" s="196"/>
      <c r="CI949" s="196"/>
      <c r="CJ949" s="196"/>
      <c r="CK949" s="196"/>
      <c r="CL949" s="196"/>
      <c r="CM949" s="196"/>
      <c r="CN949" s="196"/>
      <c r="CO949" s="196"/>
      <c r="CP949" s="196"/>
      <c r="CQ949" s="196"/>
      <c r="CR949" s="196"/>
      <c r="CS949" s="196"/>
      <c r="CT949" s="196"/>
      <c r="CU949" s="196"/>
      <c r="CV949" s="196"/>
      <c r="CW949" s="196"/>
      <c r="CX949" s="196"/>
      <c r="CY949" s="196"/>
      <c r="CZ949" s="196"/>
      <c r="DA949" s="196"/>
      <c r="DB949" s="196"/>
      <c r="DC949" s="196"/>
      <c r="DD949" s="196"/>
      <c r="DE949" s="196"/>
      <c r="DF949" s="196"/>
      <c r="DG949" s="196"/>
      <c r="DH949" s="196"/>
      <c r="DI949" s="196"/>
      <c r="DJ949" s="196"/>
      <c r="DK949" s="196"/>
      <c r="DL949" s="196"/>
      <c r="DM949" s="196"/>
      <c r="DN949" s="196"/>
      <c r="DO949" s="196"/>
      <c r="DP949" s="196"/>
      <c r="DQ949" s="196"/>
      <c r="DR949" s="196"/>
      <c r="DS949" s="196"/>
      <c r="DT949" s="196"/>
      <c r="DU949" s="196"/>
      <c r="DV949" s="196"/>
      <c r="DW949" s="196"/>
      <c r="DX949" s="196"/>
      <c r="DY949" s="196"/>
      <c r="DZ949" s="196"/>
      <c r="EA949" s="196"/>
      <c r="EB949" s="196"/>
      <c r="EC949" s="196"/>
      <c r="ED949" s="196"/>
      <c r="EE949" s="196"/>
      <c r="EF949" s="196"/>
      <c r="EG949" s="196"/>
      <c r="EH949" s="196"/>
      <c r="EI949" s="196"/>
      <c r="EJ949" s="196"/>
      <c r="EK949" s="196"/>
      <c r="EL949" s="196"/>
      <c r="EM949" s="196"/>
      <c r="EN949" s="196"/>
      <c r="EO949" s="196"/>
      <c r="EP949" s="196"/>
      <c r="EQ949" s="196"/>
      <c r="ER949" s="196"/>
      <c r="ES949" s="196"/>
      <c r="ET949" s="196"/>
      <c r="EU949" s="196"/>
      <c r="EV949" s="196"/>
      <c r="EW949" s="196"/>
      <c r="EX949" s="196"/>
      <c r="EY949" s="196"/>
      <c r="EZ949" s="196"/>
      <c r="FA949" s="196"/>
      <c r="FB949" s="196"/>
      <c r="FC949" s="196"/>
      <c r="FD949" s="196"/>
      <c r="FE949" s="196"/>
      <c r="FF949" s="196"/>
      <c r="FG949" s="196"/>
      <c r="FH949" s="196"/>
      <c r="FI949" s="196"/>
      <c r="FJ949" s="196"/>
      <c r="FK949" s="196"/>
      <c r="FL949" s="196"/>
      <c r="FM949" s="196"/>
      <c r="FN949" s="196"/>
      <c r="FO949" s="196"/>
      <c r="FP949" s="196"/>
      <c r="FQ949" s="196"/>
      <c r="FR949" s="196"/>
      <c r="FS949" s="196"/>
      <c r="FT949" s="196"/>
      <c r="FU949" s="196"/>
      <c r="FV949" s="196"/>
      <c r="FW949" s="196"/>
      <c r="FX949" s="196"/>
      <c r="FY949" s="196"/>
      <c r="FZ949" s="196"/>
      <c r="GA949" s="196"/>
      <c r="GB949" s="196"/>
      <c r="GC949" s="196"/>
      <c r="GD949" s="196"/>
      <c r="GE949" s="196"/>
      <c r="GF949" s="196"/>
      <c r="GG949" s="196"/>
      <c r="GH949" s="196"/>
      <c r="GI949" s="196"/>
      <c r="GJ949" s="196"/>
      <c r="GK949" s="196"/>
      <c r="GL949" s="196"/>
      <c r="GM949" s="196"/>
      <c r="GN949" s="196"/>
      <c r="GO949" s="196"/>
      <c r="GP949" s="196"/>
      <c r="GQ949" s="196"/>
      <c r="GR949" s="196"/>
      <c r="GS949" s="196"/>
      <c r="GT949" s="196"/>
      <c r="GU949" s="196"/>
      <c r="GV949" s="196"/>
      <c r="GW949" s="196"/>
      <c r="GX949" s="196"/>
      <c r="GY949" s="196"/>
      <c r="GZ949" s="196"/>
      <c r="HA949" s="196"/>
      <c r="HB949" s="196"/>
      <c r="HC949" s="196"/>
      <c r="HD949" s="196"/>
      <c r="HE949" s="196"/>
      <c r="HF949" s="196"/>
      <c r="HG949" s="196"/>
      <c r="HH949" s="196"/>
      <c r="HI949" s="196"/>
      <c r="HJ949" s="196"/>
      <c r="HK949" s="196"/>
      <c r="HL949" s="196"/>
      <c r="HM949" s="196"/>
      <c r="HN949" s="196"/>
      <c r="HO949" s="196"/>
      <c r="HP949" s="196"/>
      <c r="HQ949" s="196"/>
      <c r="HR949" s="196"/>
      <c r="HS949" s="196"/>
      <c r="HT949" s="196"/>
      <c r="HU949" s="196"/>
      <c r="HV949" s="196"/>
      <c r="HW949" s="196"/>
      <c r="HX949" s="196"/>
      <c r="HY949" s="196"/>
      <c r="HZ949" s="196"/>
      <c r="IA949" s="196"/>
      <c r="IB949" s="196"/>
      <c r="IC949" s="196"/>
      <c r="ID949" s="196"/>
      <c r="IE949" s="196"/>
      <c r="IF949" s="196"/>
      <c r="IG949" s="196"/>
      <c r="IH949" s="196"/>
      <c r="II949" s="196"/>
      <c r="IJ949" s="196"/>
      <c r="IK949" s="196"/>
      <c r="IL949" s="196"/>
      <c r="IM949" s="196"/>
      <c r="IN949" s="196"/>
      <c r="IO949" s="196"/>
      <c r="IP949" s="196"/>
      <c r="IQ949" s="196"/>
      <c r="IR949" s="196"/>
      <c r="IS949" s="196"/>
      <c r="IT949" s="196"/>
      <c r="IU949" s="196"/>
      <c r="IV949" s="196"/>
      <c r="IW949" s="196"/>
      <c r="IX949" s="196"/>
      <c r="IY949" s="196"/>
      <c r="IZ949" s="196"/>
      <c r="JA949" s="196"/>
      <c r="JB949" s="196"/>
      <c r="JC949" s="196"/>
      <c r="JD949" s="196"/>
      <c r="JE949" s="196"/>
      <c r="JF949" s="196"/>
      <c r="JG949" s="196"/>
      <c r="JH949" s="196"/>
      <c r="JI949" s="196"/>
      <c r="JJ949" s="196"/>
      <c r="JK949" s="196"/>
      <c r="JL949" s="196"/>
      <c r="JM949" s="196"/>
      <c r="JN949" s="196"/>
      <c r="JO949" s="196"/>
      <c r="JP949" s="196"/>
      <c r="JQ949" s="196"/>
      <c r="JR949" s="196"/>
      <c r="JS949" s="196"/>
      <c r="JT949" s="196"/>
      <c r="JU949" s="196"/>
      <c r="JV949" s="196"/>
      <c r="JW949" s="196"/>
      <c r="JX949" s="196"/>
      <c r="JY949" s="196"/>
      <c r="JZ949" s="196"/>
      <c r="KA949" s="196"/>
      <c r="KB949" s="196"/>
      <c r="KC949" s="196"/>
      <c r="KD949" s="196"/>
      <c r="KE949" s="196"/>
      <c r="KF949" s="196"/>
      <c r="KG949" s="196"/>
      <c r="KH949" s="196"/>
      <c r="KI949" s="196"/>
      <c r="KJ949" s="196"/>
      <c r="KK949" s="196"/>
      <c r="KL949" s="196"/>
      <c r="KM949" s="196"/>
      <c r="KN949" s="196"/>
      <c r="KO949" s="196"/>
      <c r="KP949" s="196"/>
      <c r="KQ949" s="196"/>
      <c r="KR949" s="196"/>
      <c r="KS949" s="196"/>
      <c r="KT949" s="196"/>
      <c r="KU949" s="196"/>
      <c r="KV949" s="196"/>
      <c r="KW949" s="196"/>
      <c r="KX949" s="196"/>
      <c r="KY949" s="196"/>
      <c r="KZ949" s="196"/>
      <c r="LA949" s="196"/>
      <c r="LB949" s="196"/>
      <c r="LC949" s="196"/>
      <c r="LD949" s="196"/>
      <c r="LE949" s="196"/>
      <c r="LF949" s="196"/>
      <c r="LG949" s="196"/>
      <c r="LH949" s="196"/>
      <c r="LI949" s="196"/>
      <c r="LJ949" s="196"/>
      <c r="LK949" s="196"/>
      <c r="LL949" s="196"/>
      <c r="LM949" s="196"/>
      <c r="LN949" s="196"/>
      <c r="LO949" s="196"/>
      <c r="LP949" s="196"/>
      <c r="LQ949" s="196"/>
      <c r="LR949" s="196"/>
      <c r="LS949" s="196"/>
      <c r="LT949" s="196"/>
      <c r="LU949" s="196"/>
      <c r="LV949" s="196"/>
      <c r="LW949" s="196"/>
      <c r="LX949" s="196"/>
      <c r="LY949" s="196"/>
      <c r="LZ949" s="196"/>
      <c r="MA949" s="196"/>
      <c r="MB949" s="196"/>
      <c r="MC949" s="196"/>
      <c r="MD949" s="196"/>
      <c r="ME949" s="196"/>
      <c r="MF949" s="196"/>
      <c r="MG949" s="196"/>
      <c r="MH949" s="196"/>
      <c r="MI949" s="196"/>
      <c r="MJ949" s="196"/>
      <c r="MK949" s="196"/>
      <c r="ML949" s="196"/>
      <c r="MM949" s="196"/>
      <c r="MN949" s="196"/>
      <c r="MO949" s="196"/>
      <c r="MP949" s="196"/>
      <c r="MQ949" s="196"/>
      <c r="MR949" s="196"/>
      <c r="MS949" s="196"/>
      <c r="MT949" s="196"/>
      <c r="MU949" s="196"/>
      <c r="MV949" s="196"/>
      <c r="MW949" s="196"/>
      <c r="MX949" s="196"/>
      <c r="MY949" s="196"/>
      <c r="MZ949" s="196"/>
      <c r="NA949" s="196"/>
      <c r="NB949" s="196"/>
      <c r="NC949" s="196"/>
      <c r="ND949" s="196"/>
      <c r="NE949" s="196"/>
      <c r="NF949" s="196"/>
      <c r="NG949" s="196"/>
      <c r="NH949" s="196"/>
      <c r="NI949" s="196"/>
      <c r="NJ949" s="196"/>
      <c r="NK949" s="196"/>
      <c r="NL949" s="196"/>
      <c r="NM949" s="196"/>
      <c r="NN949" s="196"/>
      <c r="NO949" s="196"/>
      <c r="NP949" s="196"/>
      <c r="NQ949" s="196"/>
      <c r="NR949" s="196"/>
      <c r="NS949" s="196"/>
      <c r="NT949" s="196"/>
      <c r="NU949" s="196"/>
      <c r="NV949" s="196"/>
      <c r="NW949" s="196"/>
      <c r="NX949" s="196"/>
      <c r="NY949" s="196"/>
      <c r="NZ949" s="196"/>
      <c r="OA949" s="196"/>
      <c r="OB949" s="196"/>
      <c r="OC949" s="196"/>
      <c r="OD949" s="196"/>
      <c r="OE949" s="196"/>
      <c r="OF949" s="196"/>
      <c r="OG949" s="196"/>
      <c r="OH949" s="196"/>
      <c r="OI949" s="196"/>
      <c r="OJ949" s="196"/>
      <c r="OK949" s="196"/>
      <c r="OL949" s="196"/>
      <c r="AFC949" s="196"/>
      <c r="AFD949" s="196"/>
      <c r="AFE949" s="196"/>
      <c r="AFF949" s="196"/>
      <c r="AFG949" s="196"/>
      <c r="AFH949" s="196"/>
      <c r="AFI949" s="196"/>
      <c r="AFJ949" s="196"/>
      <c r="AFK949" s="196"/>
      <c r="AFL949" s="196"/>
      <c r="AFM949" s="196"/>
      <c r="AFN949" s="196"/>
      <c r="AFO949" s="196"/>
      <c r="AFP949" s="196"/>
      <c r="AFQ949" s="196"/>
      <c r="AFR949" s="196"/>
      <c r="AFS949" s="196"/>
      <c r="AFT949" s="196"/>
      <c r="AFU949" s="196"/>
      <c r="AFV949" s="196"/>
      <c r="AFW949" s="196"/>
      <c r="AFX949" s="196"/>
      <c r="AFY949" s="196"/>
      <c r="AFZ949" s="196"/>
      <c r="AGA949" s="196"/>
      <c r="AGB949" s="196"/>
      <c r="AGC949" s="196"/>
      <c r="AGD949" s="196"/>
      <c r="AGE949" s="196"/>
      <c r="AGF949" s="196"/>
      <c r="AGG949" s="196"/>
      <c r="AGH949" s="196"/>
      <c r="AGI949" s="196"/>
      <c r="AGJ949" s="196"/>
      <c r="AGK949" s="196"/>
      <c r="AGL949" s="196"/>
      <c r="AGM949" s="196"/>
      <c r="AGN949" s="196"/>
      <c r="AGO949" s="196"/>
      <c r="AGP949" s="196"/>
    </row>
    <row r="950" spans="1:874" ht="15.75" customHeight="1" x14ac:dyDescent="0.25">
      <c r="A950" s="196"/>
      <c r="B950" s="196"/>
      <c r="C950" s="196"/>
      <c r="D950" s="196"/>
      <c r="E950" s="196"/>
      <c r="F950" s="196"/>
      <c r="G950" s="196"/>
      <c r="H950" s="196"/>
      <c r="I950" s="208"/>
      <c r="J950" s="196"/>
      <c r="K950" s="196"/>
      <c r="L950" s="206"/>
      <c r="M950" s="196"/>
      <c r="N950" s="196"/>
      <c r="O950" s="196"/>
      <c r="P950" s="196"/>
      <c r="Q950" s="196"/>
      <c r="R950" s="196"/>
      <c r="S950" s="196"/>
      <c r="T950" s="196"/>
      <c r="U950" s="196"/>
      <c r="V950" s="196"/>
      <c r="W950" s="196"/>
      <c r="X950" s="196"/>
      <c r="Y950" s="196"/>
      <c r="Z950" s="196"/>
      <c r="AA950" s="196"/>
      <c r="AB950" s="196"/>
      <c r="AC950" s="196"/>
      <c r="AD950" s="196"/>
      <c r="AE950" s="196"/>
      <c r="AF950" s="196"/>
      <c r="AG950" s="196"/>
      <c r="AH950" s="196"/>
      <c r="AI950" s="196"/>
      <c r="AJ950" s="196"/>
      <c r="AK950" s="196"/>
      <c r="AL950" s="196"/>
      <c r="AM950" s="196"/>
      <c r="AN950" s="196"/>
      <c r="AO950" s="196"/>
      <c r="AP950" s="196"/>
      <c r="AQ950" s="196"/>
      <c r="AR950" s="196"/>
      <c r="AS950" s="196"/>
      <c r="AT950" s="196"/>
      <c r="AU950" s="196"/>
      <c r="AV950" s="196"/>
      <c r="AW950" s="196"/>
      <c r="AX950" s="196"/>
      <c r="AY950" s="196"/>
      <c r="AZ950" s="196"/>
      <c r="BA950" s="196"/>
      <c r="BB950" s="196"/>
      <c r="BC950" s="196"/>
      <c r="BD950" s="196"/>
      <c r="BE950" s="196"/>
      <c r="BF950" s="196"/>
      <c r="BG950" s="196"/>
      <c r="BH950" s="196"/>
      <c r="BI950" s="196"/>
      <c r="BJ950" s="196"/>
      <c r="BK950" s="196"/>
      <c r="BL950" s="196"/>
      <c r="BM950" s="196"/>
      <c r="BN950" s="196"/>
      <c r="BO950" s="196"/>
      <c r="BP950" s="196"/>
      <c r="BQ950" s="196"/>
      <c r="BR950" s="196"/>
      <c r="BS950" s="196"/>
      <c r="BT950" s="196"/>
      <c r="BU950" s="196"/>
      <c r="BV950" s="196"/>
      <c r="BW950" s="196"/>
      <c r="BX950" s="196"/>
      <c r="BY950" s="196"/>
      <c r="BZ950" s="196"/>
      <c r="CA950" s="196"/>
      <c r="CB950" s="196"/>
      <c r="CC950" s="196"/>
      <c r="CD950" s="196"/>
      <c r="CE950" s="196"/>
      <c r="CF950" s="196"/>
      <c r="CG950" s="196"/>
      <c r="CH950" s="196"/>
      <c r="CI950" s="196"/>
      <c r="CJ950" s="196"/>
      <c r="CK950" s="196"/>
      <c r="CL950" s="196"/>
      <c r="CM950" s="196"/>
      <c r="CN950" s="196"/>
      <c r="CO950" s="196"/>
      <c r="CP950" s="196"/>
      <c r="CQ950" s="196"/>
      <c r="CR950" s="196"/>
      <c r="CS950" s="196"/>
      <c r="CT950" s="196"/>
      <c r="CU950" s="196"/>
      <c r="CV950" s="196"/>
      <c r="CW950" s="196"/>
      <c r="CX950" s="196"/>
      <c r="CY950" s="196"/>
      <c r="CZ950" s="196"/>
      <c r="DA950" s="196"/>
      <c r="DB950" s="196"/>
      <c r="DC950" s="196"/>
      <c r="DD950" s="196"/>
      <c r="DE950" s="196"/>
      <c r="DF950" s="196"/>
      <c r="DG950" s="196"/>
      <c r="DH950" s="196"/>
      <c r="DI950" s="196"/>
      <c r="DJ950" s="196"/>
      <c r="DK950" s="196"/>
      <c r="DL950" s="196"/>
      <c r="DM950" s="196"/>
      <c r="DN950" s="196"/>
      <c r="DO950" s="196"/>
      <c r="DP950" s="196"/>
      <c r="DQ950" s="196"/>
      <c r="DR950" s="196"/>
      <c r="DS950" s="196"/>
      <c r="DT950" s="196"/>
      <c r="DU950" s="196"/>
      <c r="DV950" s="196"/>
      <c r="DW950" s="196"/>
      <c r="DX950" s="196"/>
      <c r="DY950" s="196"/>
      <c r="DZ950" s="196"/>
      <c r="EA950" s="196"/>
      <c r="EB950" s="196"/>
      <c r="EC950" s="196"/>
      <c r="ED950" s="196"/>
      <c r="EE950" s="196"/>
      <c r="EF950" s="196"/>
      <c r="EG950" s="196"/>
      <c r="EH950" s="196"/>
      <c r="EI950" s="196"/>
      <c r="EJ950" s="196"/>
      <c r="EK950" s="196"/>
      <c r="EL950" s="196"/>
      <c r="EM950" s="196"/>
      <c r="EN950" s="196"/>
      <c r="EO950" s="196"/>
      <c r="EP950" s="196"/>
      <c r="EQ950" s="196"/>
      <c r="ER950" s="196"/>
      <c r="ES950" s="196"/>
      <c r="ET950" s="196"/>
      <c r="EU950" s="196"/>
      <c r="EV950" s="196"/>
      <c r="EW950" s="196"/>
      <c r="EX950" s="196"/>
      <c r="EY950" s="196"/>
      <c r="EZ950" s="196"/>
      <c r="FA950" s="196"/>
      <c r="FB950" s="196"/>
      <c r="FC950" s="196"/>
      <c r="FD950" s="196"/>
      <c r="FE950" s="196"/>
      <c r="FF950" s="196"/>
      <c r="FG950" s="196"/>
      <c r="FH950" s="196"/>
      <c r="FI950" s="196"/>
      <c r="FJ950" s="196"/>
      <c r="FK950" s="196"/>
      <c r="FL950" s="196"/>
      <c r="FM950" s="196"/>
      <c r="FN950" s="196"/>
      <c r="FO950" s="196"/>
      <c r="FP950" s="196"/>
      <c r="FQ950" s="196"/>
      <c r="FR950" s="196"/>
      <c r="FS950" s="196"/>
      <c r="FT950" s="196"/>
      <c r="FU950" s="196"/>
      <c r="FV950" s="196"/>
      <c r="FW950" s="196"/>
      <c r="FX950" s="196"/>
      <c r="FY950" s="196"/>
      <c r="FZ950" s="196"/>
      <c r="GA950" s="196"/>
      <c r="GB950" s="196"/>
      <c r="GC950" s="196"/>
      <c r="GD950" s="196"/>
      <c r="GE950" s="196"/>
      <c r="GF950" s="196"/>
      <c r="GG950" s="196"/>
      <c r="GH950" s="196"/>
      <c r="GI950" s="196"/>
      <c r="GJ950" s="196"/>
      <c r="GK950" s="196"/>
      <c r="GL950" s="196"/>
      <c r="GM950" s="196"/>
      <c r="GN950" s="196"/>
      <c r="GO950" s="196"/>
      <c r="GP950" s="196"/>
      <c r="GQ950" s="196"/>
      <c r="GR950" s="196"/>
      <c r="GS950" s="196"/>
      <c r="GT950" s="196"/>
      <c r="GU950" s="196"/>
      <c r="GV950" s="196"/>
      <c r="GW950" s="196"/>
      <c r="GX950" s="196"/>
      <c r="GY950" s="196"/>
      <c r="GZ950" s="196"/>
      <c r="HA950" s="196"/>
      <c r="HB950" s="196"/>
      <c r="HC950" s="196"/>
      <c r="HD950" s="196"/>
      <c r="HE950" s="196"/>
      <c r="HF950" s="196"/>
      <c r="HG950" s="196"/>
      <c r="HH950" s="196"/>
      <c r="HI950" s="196"/>
      <c r="HJ950" s="196"/>
      <c r="HK950" s="196"/>
      <c r="HL950" s="196"/>
      <c r="HM950" s="196"/>
      <c r="HN950" s="196"/>
      <c r="HO950" s="196"/>
      <c r="HP950" s="196"/>
      <c r="HQ950" s="196"/>
      <c r="HR950" s="196"/>
      <c r="HS950" s="196"/>
      <c r="HT950" s="196"/>
      <c r="HU950" s="196"/>
      <c r="HV950" s="196"/>
      <c r="HW950" s="196"/>
      <c r="HX950" s="196"/>
      <c r="HY950" s="196"/>
      <c r="HZ950" s="196"/>
      <c r="IA950" s="196"/>
      <c r="IB950" s="196"/>
      <c r="IC950" s="196"/>
      <c r="ID950" s="196"/>
      <c r="IE950" s="196"/>
      <c r="IF950" s="196"/>
      <c r="IG950" s="196"/>
      <c r="IH950" s="196"/>
      <c r="II950" s="196"/>
      <c r="IJ950" s="196"/>
      <c r="IK950" s="196"/>
      <c r="IL950" s="196"/>
      <c r="IM950" s="196"/>
      <c r="IN950" s="196"/>
      <c r="IO950" s="196"/>
      <c r="IP950" s="196"/>
      <c r="IQ950" s="196"/>
      <c r="IR950" s="196"/>
      <c r="IS950" s="196"/>
      <c r="IT950" s="196"/>
      <c r="IU950" s="196"/>
      <c r="IV950" s="196"/>
      <c r="IW950" s="196"/>
      <c r="IX950" s="196"/>
      <c r="IY950" s="196"/>
      <c r="IZ950" s="196"/>
      <c r="JA950" s="196"/>
      <c r="JB950" s="196"/>
      <c r="JC950" s="196"/>
      <c r="JD950" s="196"/>
      <c r="JE950" s="196"/>
      <c r="JF950" s="196"/>
      <c r="JG950" s="196"/>
      <c r="JH950" s="196"/>
      <c r="JI950" s="196"/>
      <c r="JJ950" s="196"/>
      <c r="JK950" s="196"/>
      <c r="JL950" s="196"/>
      <c r="JM950" s="196"/>
      <c r="JN950" s="196"/>
      <c r="JO950" s="196"/>
      <c r="JP950" s="196"/>
      <c r="JQ950" s="196"/>
      <c r="JR950" s="196"/>
      <c r="JS950" s="196"/>
      <c r="JT950" s="196"/>
      <c r="JU950" s="196"/>
      <c r="JV950" s="196"/>
      <c r="JW950" s="196"/>
      <c r="JX950" s="196"/>
      <c r="JY950" s="196"/>
      <c r="JZ950" s="196"/>
      <c r="KA950" s="196"/>
      <c r="KB950" s="196"/>
      <c r="KC950" s="196"/>
      <c r="KD950" s="196"/>
      <c r="KE950" s="196"/>
      <c r="KF950" s="196"/>
      <c r="KG950" s="196"/>
      <c r="KH950" s="196"/>
      <c r="KI950" s="196"/>
      <c r="KJ950" s="196"/>
      <c r="KK950" s="196"/>
      <c r="KL950" s="196"/>
      <c r="KM950" s="196"/>
      <c r="KN950" s="196"/>
      <c r="KO950" s="196"/>
      <c r="KP950" s="196"/>
      <c r="KQ950" s="196"/>
      <c r="KR950" s="196"/>
      <c r="KS950" s="196"/>
      <c r="KT950" s="196"/>
      <c r="KU950" s="196"/>
      <c r="KV950" s="196"/>
      <c r="KW950" s="196"/>
      <c r="KX950" s="196"/>
      <c r="KY950" s="196"/>
      <c r="KZ950" s="196"/>
      <c r="LA950" s="196"/>
      <c r="LB950" s="196"/>
      <c r="LC950" s="196"/>
      <c r="LD950" s="196"/>
      <c r="LE950" s="196"/>
      <c r="LF950" s="196"/>
      <c r="LG950" s="196"/>
      <c r="LH950" s="196"/>
      <c r="LI950" s="196"/>
      <c r="LJ950" s="196"/>
      <c r="LK950" s="196"/>
      <c r="LL950" s="196"/>
      <c r="LM950" s="196"/>
      <c r="LN950" s="196"/>
      <c r="LO950" s="196"/>
      <c r="LP950" s="196"/>
      <c r="LQ950" s="196"/>
      <c r="LR950" s="196"/>
      <c r="LS950" s="196"/>
      <c r="LT950" s="196"/>
      <c r="LU950" s="196"/>
      <c r="LV950" s="196"/>
      <c r="LW950" s="196"/>
      <c r="LX950" s="196"/>
      <c r="LY950" s="196"/>
      <c r="LZ950" s="196"/>
      <c r="MA950" s="196"/>
      <c r="MB950" s="196"/>
      <c r="MC950" s="196"/>
      <c r="MD950" s="196"/>
      <c r="ME950" s="196"/>
      <c r="MF950" s="196"/>
      <c r="MG950" s="196"/>
      <c r="MH950" s="196"/>
      <c r="MI950" s="196"/>
      <c r="MJ950" s="196"/>
      <c r="MK950" s="196"/>
      <c r="ML950" s="196"/>
      <c r="MM950" s="196"/>
      <c r="MN950" s="196"/>
      <c r="MO950" s="196"/>
      <c r="MP950" s="196"/>
      <c r="MQ950" s="196"/>
      <c r="MR950" s="196"/>
      <c r="MS950" s="196"/>
      <c r="MT950" s="196"/>
      <c r="MU950" s="196"/>
      <c r="MV950" s="196"/>
      <c r="MW950" s="196"/>
      <c r="MX950" s="196"/>
      <c r="MY950" s="196"/>
      <c r="MZ950" s="196"/>
      <c r="NA950" s="196"/>
      <c r="NB950" s="196"/>
      <c r="NC950" s="196"/>
      <c r="ND950" s="196"/>
      <c r="NE950" s="196"/>
      <c r="NF950" s="196"/>
      <c r="NG950" s="196"/>
      <c r="NH950" s="196"/>
      <c r="NI950" s="196"/>
      <c r="NJ950" s="196"/>
      <c r="NK950" s="196"/>
      <c r="NL950" s="196"/>
      <c r="NM950" s="196"/>
      <c r="NN950" s="196"/>
      <c r="NO950" s="196"/>
      <c r="NP950" s="196"/>
      <c r="NQ950" s="196"/>
      <c r="NR950" s="196"/>
      <c r="NS950" s="196"/>
      <c r="NT950" s="196"/>
      <c r="NU950" s="196"/>
      <c r="NV950" s="196"/>
      <c r="NW950" s="196"/>
      <c r="NX950" s="196"/>
      <c r="NY950" s="196"/>
      <c r="NZ950" s="196"/>
      <c r="OA950" s="196"/>
      <c r="OB950" s="196"/>
      <c r="OC950" s="196"/>
      <c r="OD950" s="196"/>
      <c r="OE950" s="196"/>
      <c r="OF950" s="196"/>
      <c r="OG950" s="196"/>
      <c r="OH950" s="196"/>
      <c r="OI950" s="196"/>
      <c r="OJ950" s="196"/>
      <c r="OK950" s="196"/>
      <c r="OL950" s="196"/>
      <c r="AFC950" s="196"/>
      <c r="AFD950" s="196"/>
      <c r="AFE950" s="196"/>
      <c r="AFF950" s="196"/>
      <c r="AFG950" s="196"/>
      <c r="AFH950" s="196"/>
      <c r="AFI950" s="196"/>
      <c r="AFJ950" s="196"/>
      <c r="AFK950" s="196"/>
      <c r="AFL950" s="196"/>
      <c r="AFM950" s="196"/>
      <c r="AFN950" s="196"/>
      <c r="AFO950" s="196"/>
      <c r="AFP950" s="196"/>
      <c r="AFQ950" s="196"/>
      <c r="AFR950" s="196"/>
      <c r="AFS950" s="196"/>
      <c r="AFT950" s="196"/>
      <c r="AFU950" s="196"/>
      <c r="AFV950" s="196"/>
      <c r="AFW950" s="196"/>
      <c r="AFX950" s="196"/>
      <c r="AFY950" s="196"/>
      <c r="AFZ950" s="196"/>
      <c r="AGA950" s="196"/>
      <c r="AGB950" s="196"/>
      <c r="AGC950" s="196"/>
      <c r="AGD950" s="196"/>
      <c r="AGE950" s="196"/>
      <c r="AGF950" s="196"/>
      <c r="AGG950" s="196"/>
      <c r="AGH950" s="196"/>
      <c r="AGI950" s="196"/>
      <c r="AGJ950" s="196"/>
      <c r="AGK950" s="196"/>
      <c r="AGL950" s="196"/>
      <c r="AGM950" s="196"/>
      <c r="AGN950" s="196"/>
      <c r="AGO950" s="196"/>
      <c r="AGP950" s="196"/>
    </row>
    <row r="951" spans="1:874" ht="15.75" customHeight="1" x14ac:dyDescent="0.25">
      <c r="A951" s="196"/>
      <c r="B951" s="196"/>
      <c r="C951" s="196"/>
      <c r="D951" s="196"/>
      <c r="E951" s="196"/>
      <c r="F951" s="196"/>
      <c r="G951" s="196"/>
      <c r="H951" s="196"/>
      <c r="I951" s="208"/>
      <c r="J951" s="196"/>
      <c r="K951" s="196"/>
      <c r="L951" s="206"/>
      <c r="M951" s="196"/>
      <c r="N951" s="196"/>
      <c r="O951" s="196"/>
      <c r="P951" s="196"/>
      <c r="Q951" s="196"/>
      <c r="R951" s="196"/>
      <c r="S951" s="196"/>
      <c r="T951" s="196"/>
      <c r="U951" s="196"/>
      <c r="V951" s="196"/>
      <c r="W951" s="196"/>
      <c r="X951" s="196"/>
      <c r="Y951" s="196"/>
      <c r="Z951" s="196"/>
      <c r="AA951" s="196"/>
      <c r="AB951" s="196"/>
      <c r="AC951" s="196"/>
      <c r="AD951" s="196"/>
      <c r="AE951" s="196"/>
      <c r="AF951" s="196"/>
      <c r="AG951" s="196"/>
      <c r="AH951" s="196"/>
      <c r="AI951" s="196"/>
      <c r="AJ951" s="196"/>
      <c r="AK951" s="196"/>
      <c r="AL951" s="196"/>
      <c r="AM951" s="196"/>
      <c r="AN951" s="196"/>
      <c r="AO951" s="196"/>
      <c r="AP951" s="196"/>
      <c r="AQ951" s="196"/>
      <c r="AR951" s="196"/>
      <c r="AS951" s="196"/>
      <c r="AT951" s="196"/>
      <c r="AU951" s="196"/>
      <c r="AV951" s="196"/>
      <c r="AW951" s="196"/>
      <c r="AX951" s="196"/>
      <c r="AY951" s="196"/>
      <c r="AZ951" s="196"/>
      <c r="BA951" s="196"/>
      <c r="BB951" s="196"/>
      <c r="BC951" s="196"/>
      <c r="BD951" s="196"/>
      <c r="BE951" s="196"/>
      <c r="BF951" s="196"/>
      <c r="BG951" s="196"/>
      <c r="BH951" s="196"/>
      <c r="BI951" s="196"/>
      <c r="BJ951" s="196"/>
      <c r="BK951" s="196"/>
      <c r="BL951" s="196"/>
      <c r="BM951" s="196"/>
      <c r="BN951" s="196"/>
      <c r="BO951" s="196"/>
      <c r="BP951" s="196"/>
      <c r="BQ951" s="196"/>
      <c r="BR951" s="196"/>
      <c r="BS951" s="196"/>
      <c r="BT951" s="196"/>
      <c r="BU951" s="196"/>
      <c r="BV951" s="196"/>
      <c r="BW951" s="196"/>
      <c r="BX951" s="196"/>
      <c r="BY951" s="196"/>
      <c r="BZ951" s="196"/>
      <c r="CA951" s="196"/>
      <c r="CB951" s="196"/>
      <c r="CC951" s="196"/>
      <c r="CD951" s="196"/>
      <c r="CE951" s="196"/>
      <c r="CF951" s="196"/>
      <c r="CG951" s="196"/>
      <c r="CH951" s="196"/>
      <c r="CI951" s="196"/>
      <c r="CJ951" s="196"/>
      <c r="CK951" s="196"/>
      <c r="CL951" s="196"/>
      <c r="CM951" s="196"/>
      <c r="CN951" s="196"/>
      <c r="CO951" s="196"/>
      <c r="CP951" s="196"/>
      <c r="CQ951" s="196"/>
      <c r="CR951" s="196"/>
      <c r="CS951" s="196"/>
      <c r="CT951" s="196"/>
      <c r="CU951" s="196"/>
      <c r="CV951" s="196"/>
      <c r="CW951" s="196"/>
      <c r="CX951" s="196"/>
      <c r="CY951" s="196"/>
      <c r="CZ951" s="196"/>
      <c r="DA951" s="196"/>
      <c r="DB951" s="196"/>
      <c r="DC951" s="196"/>
      <c r="DD951" s="196"/>
      <c r="DE951" s="196"/>
      <c r="DF951" s="196"/>
      <c r="DG951" s="196"/>
      <c r="DH951" s="196"/>
      <c r="DI951" s="196"/>
      <c r="DJ951" s="196"/>
      <c r="DK951" s="196"/>
      <c r="DL951" s="196"/>
      <c r="DM951" s="196"/>
      <c r="DN951" s="196"/>
      <c r="DO951" s="196"/>
      <c r="DP951" s="196"/>
      <c r="DQ951" s="196"/>
      <c r="DR951" s="196"/>
      <c r="DS951" s="196"/>
      <c r="DT951" s="196"/>
      <c r="DU951" s="196"/>
      <c r="DV951" s="196"/>
      <c r="DW951" s="196"/>
      <c r="DX951" s="196"/>
      <c r="DY951" s="196"/>
      <c r="DZ951" s="196"/>
      <c r="EA951" s="196"/>
      <c r="EB951" s="196"/>
      <c r="EC951" s="196"/>
      <c r="ED951" s="196"/>
      <c r="EE951" s="196"/>
      <c r="EF951" s="196"/>
      <c r="EG951" s="196"/>
      <c r="EH951" s="196"/>
      <c r="EI951" s="196"/>
      <c r="EJ951" s="196"/>
      <c r="EK951" s="196"/>
      <c r="EL951" s="196"/>
      <c r="EM951" s="196"/>
      <c r="EN951" s="196"/>
      <c r="EO951" s="196"/>
      <c r="EP951" s="196"/>
      <c r="EQ951" s="196"/>
      <c r="ER951" s="196"/>
      <c r="ES951" s="196"/>
      <c r="ET951" s="196"/>
      <c r="EU951" s="196"/>
      <c r="EV951" s="196"/>
      <c r="EW951" s="196"/>
      <c r="EX951" s="196"/>
      <c r="EY951" s="196"/>
      <c r="EZ951" s="196"/>
      <c r="FA951" s="196"/>
      <c r="FB951" s="196"/>
      <c r="FC951" s="196"/>
      <c r="FD951" s="196"/>
      <c r="FE951" s="196"/>
      <c r="FF951" s="196"/>
      <c r="FG951" s="196"/>
      <c r="FH951" s="196"/>
      <c r="FI951" s="196"/>
      <c r="FJ951" s="196"/>
      <c r="FK951" s="196"/>
      <c r="FL951" s="196"/>
      <c r="FM951" s="196"/>
      <c r="FN951" s="196"/>
      <c r="FO951" s="196"/>
      <c r="FP951" s="196"/>
      <c r="FQ951" s="196"/>
      <c r="FR951" s="196"/>
      <c r="FS951" s="196"/>
      <c r="FT951" s="196"/>
      <c r="FU951" s="196"/>
      <c r="FV951" s="196"/>
      <c r="FW951" s="196"/>
      <c r="FX951" s="196"/>
      <c r="FY951" s="196"/>
      <c r="FZ951" s="196"/>
      <c r="GA951" s="196"/>
      <c r="GB951" s="196"/>
      <c r="GC951" s="196"/>
      <c r="GD951" s="196"/>
      <c r="GE951" s="196"/>
      <c r="GF951" s="196"/>
      <c r="GG951" s="196"/>
      <c r="GH951" s="196"/>
      <c r="GI951" s="196"/>
      <c r="GJ951" s="196"/>
      <c r="GK951" s="196"/>
      <c r="GL951" s="196"/>
      <c r="GM951" s="196"/>
      <c r="GN951" s="196"/>
      <c r="GO951" s="196"/>
      <c r="GP951" s="196"/>
      <c r="GQ951" s="196"/>
      <c r="GR951" s="196"/>
      <c r="GS951" s="196"/>
      <c r="GT951" s="196"/>
      <c r="GU951" s="196"/>
      <c r="GV951" s="196"/>
      <c r="GW951" s="196"/>
      <c r="GX951" s="196"/>
      <c r="GY951" s="196"/>
      <c r="GZ951" s="196"/>
      <c r="HA951" s="196"/>
      <c r="HB951" s="196"/>
      <c r="HC951" s="196"/>
      <c r="HD951" s="196"/>
      <c r="HE951" s="196"/>
      <c r="HF951" s="196"/>
      <c r="HG951" s="196"/>
      <c r="HH951" s="196"/>
      <c r="HI951" s="196"/>
      <c r="HJ951" s="196"/>
      <c r="HK951" s="196"/>
      <c r="HL951" s="196"/>
      <c r="HM951" s="196"/>
      <c r="HN951" s="196"/>
      <c r="HO951" s="196"/>
      <c r="HP951" s="196"/>
      <c r="HQ951" s="196"/>
      <c r="HR951" s="196"/>
      <c r="HS951" s="196"/>
      <c r="HT951" s="196"/>
      <c r="HU951" s="196"/>
      <c r="HV951" s="196"/>
      <c r="HW951" s="196"/>
      <c r="HX951" s="196"/>
      <c r="HY951" s="196"/>
      <c r="HZ951" s="196"/>
      <c r="IA951" s="196"/>
      <c r="IB951" s="196"/>
      <c r="IC951" s="196"/>
      <c r="ID951" s="196"/>
      <c r="IE951" s="196"/>
      <c r="IF951" s="196"/>
      <c r="IG951" s="196"/>
      <c r="IH951" s="196"/>
      <c r="II951" s="196"/>
      <c r="IJ951" s="196"/>
      <c r="IK951" s="196"/>
      <c r="IL951" s="196"/>
      <c r="IM951" s="196"/>
      <c r="IN951" s="196"/>
      <c r="IO951" s="196"/>
      <c r="IP951" s="196"/>
      <c r="IQ951" s="196"/>
      <c r="IR951" s="196"/>
      <c r="IS951" s="196"/>
      <c r="IT951" s="196"/>
      <c r="IU951" s="196"/>
      <c r="IV951" s="196"/>
      <c r="IW951" s="196"/>
      <c r="IX951" s="196"/>
      <c r="IY951" s="196"/>
      <c r="IZ951" s="196"/>
      <c r="JA951" s="196"/>
      <c r="JB951" s="196"/>
      <c r="JC951" s="196"/>
      <c r="JD951" s="196"/>
      <c r="JE951" s="196"/>
      <c r="JF951" s="196"/>
      <c r="JG951" s="196"/>
      <c r="JH951" s="196"/>
      <c r="JI951" s="196"/>
      <c r="JJ951" s="196"/>
      <c r="JK951" s="196"/>
      <c r="JL951" s="196"/>
      <c r="JM951" s="196"/>
      <c r="JN951" s="196"/>
      <c r="JO951" s="196"/>
      <c r="JP951" s="196"/>
      <c r="JQ951" s="196"/>
      <c r="JR951" s="196"/>
      <c r="JS951" s="196"/>
      <c r="JT951" s="196"/>
      <c r="JU951" s="196"/>
      <c r="JV951" s="196"/>
      <c r="JW951" s="196"/>
      <c r="JX951" s="196"/>
      <c r="JY951" s="196"/>
      <c r="JZ951" s="196"/>
      <c r="KA951" s="196"/>
      <c r="KB951" s="196"/>
      <c r="KC951" s="196"/>
      <c r="KD951" s="196"/>
      <c r="KE951" s="196"/>
      <c r="KF951" s="196"/>
      <c r="KG951" s="196"/>
      <c r="KH951" s="196"/>
      <c r="KI951" s="196"/>
      <c r="KJ951" s="196"/>
      <c r="KK951" s="196"/>
      <c r="KL951" s="196"/>
      <c r="KM951" s="196"/>
      <c r="KN951" s="196"/>
      <c r="KO951" s="196"/>
      <c r="KP951" s="196"/>
      <c r="KQ951" s="196"/>
      <c r="KR951" s="196"/>
      <c r="KS951" s="196"/>
      <c r="KT951" s="196"/>
      <c r="KU951" s="196"/>
      <c r="KV951" s="196"/>
      <c r="KW951" s="196"/>
      <c r="KX951" s="196"/>
      <c r="KY951" s="196"/>
      <c r="KZ951" s="196"/>
      <c r="LA951" s="196"/>
      <c r="LB951" s="196"/>
      <c r="LC951" s="196"/>
      <c r="LD951" s="196"/>
      <c r="LE951" s="196"/>
      <c r="LF951" s="196"/>
      <c r="LG951" s="196"/>
      <c r="LH951" s="196"/>
      <c r="LI951" s="196"/>
      <c r="LJ951" s="196"/>
      <c r="LK951" s="196"/>
      <c r="LL951" s="196"/>
      <c r="LM951" s="196"/>
      <c r="LN951" s="196"/>
      <c r="LO951" s="196"/>
      <c r="LP951" s="196"/>
      <c r="LQ951" s="196"/>
      <c r="LR951" s="196"/>
      <c r="LS951" s="196"/>
      <c r="LT951" s="196"/>
      <c r="LU951" s="196"/>
      <c r="LV951" s="196"/>
      <c r="LW951" s="196"/>
      <c r="LX951" s="196"/>
      <c r="LY951" s="196"/>
      <c r="LZ951" s="196"/>
      <c r="MA951" s="196"/>
      <c r="MB951" s="196"/>
      <c r="MC951" s="196"/>
      <c r="MD951" s="196"/>
      <c r="ME951" s="196"/>
      <c r="MF951" s="196"/>
      <c r="MG951" s="196"/>
      <c r="MH951" s="196"/>
      <c r="MI951" s="196"/>
      <c r="MJ951" s="196"/>
      <c r="MK951" s="196"/>
      <c r="ML951" s="196"/>
      <c r="MM951" s="196"/>
      <c r="MN951" s="196"/>
      <c r="MO951" s="196"/>
      <c r="MP951" s="196"/>
      <c r="MQ951" s="196"/>
      <c r="MR951" s="196"/>
      <c r="MS951" s="196"/>
      <c r="MT951" s="196"/>
      <c r="MU951" s="196"/>
      <c r="MV951" s="196"/>
      <c r="MW951" s="196"/>
      <c r="MX951" s="196"/>
      <c r="MY951" s="196"/>
      <c r="MZ951" s="196"/>
      <c r="NA951" s="196"/>
      <c r="NB951" s="196"/>
      <c r="NC951" s="196"/>
      <c r="ND951" s="196"/>
      <c r="NE951" s="196"/>
      <c r="NF951" s="196"/>
      <c r="NG951" s="196"/>
      <c r="NH951" s="196"/>
      <c r="NI951" s="196"/>
      <c r="NJ951" s="196"/>
      <c r="NK951" s="196"/>
      <c r="NL951" s="196"/>
      <c r="NM951" s="196"/>
      <c r="NN951" s="196"/>
      <c r="NO951" s="196"/>
      <c r="NP951" s="196"/>
      <c r="NQ951" s="196"/>
      <c r="NR951" s="196"/>
      <c r="NS951" s="196"/>
      <c r="NT951" s="196"/>
      <c r="NU951" s="196"/>
      <c r="NV951" s="196"/>
      <c r="NW951" s="196"/>
      <c r="NX951" s="196"/>
      <c r="NY951" s="196"/>
      <c r="NZ951" s="196"/>
      <c r="OA951" s="196"/>
      <c r="OB951" s="196"/>
      <c r="OC951" s="196"/>
      <c r="OD951" s="196"/>
      <c r="OE951" s="196"/>
      <c r="OF951" s="196"/>
      <c r="OG951" s="196"/>
      <c r="OH951" s="196"/>
      <c r="OI951" s="196"/>
      <c r="OJ951" s="196"/>
      <c r="OK951" s="196"/>
      <c r="OL951" s="196"/>
      <c r="AFC951" s="196"/>
      <c r="AFD951" s="196"/>
      <c r="AFE951" s="196"/>
      <c r="AFF951" s="196"/>
      <c r="AFG951" s="196"/>
      <c r="AFH951" s="196"/>
      <c r="AFI951" s="196"/>
      <c r="AFJ951" s="196"/>
      <c r="AFK951" s="196"/>
      <c r="AFL951" s="196"/>
      <c r="AFM951" s="196"/>
      <c r="AFN951" s="196"/>
      <c r="AFO951" s="196"/>
      <c r="AFP951" s="196"/>
      <c r="AFQ951" s="196"/>
      <c r="AFR951" s="196"/>
      <c r="AFS951" s="196"/>
      <c r="AFT951" s="196"/>
      <c r="AFU951" s="196"/>
      <c r="AFV951" s="196"/>
      <c r="AFW951" s="196"/>
      <c r="AFX951" s="196"/>
      <c r="AFY951" s="196"/>
      <c r="AFZ951" s="196"/>
      <c r="AGA951" s="196"/>
      <c r="AGB951" s="196"/>
      <c r="AGC951" s="196"/>
      <c r="AGD951" s="196"/>
      <c r="AGE951" s="196"/>
      <c r="AGF951" s="196"/>
      <c r="AGG951" s="196"/>
      <c r="AGH951" s="196"/>
      <c r="AGI951" s="196"/>
      <c r="AGJ951" s="196"/>
      <c r="AGK951" s="196"/>
      <c r="AGL951" s="196"/>
      <c r="AGM951" s="196"/>
      <c r="AGN951" s="196"/>
      <c r="AGO951" s="196"/>
      <c r="AGP951" s="196"/>
    </row>
    <row r="952" spans="1:874" ht="15.75" customHeight="1" x14ac:dyDescent="0.25">
      <c r="A952" s="196"/>
      <c r="B952" s="196"/>
      <c r="C952" s="196"/>
      <c r="D952" s="196"/>
      <c r="E952" s="196"/>
      <c r="F952" s="196"/>
      <c r="G952" s="196"/>
      <c r="H952" s="196"/>
      <c r="I952" s="208"/>
      <c r="J952" s="196"/>
      <c r="K952" s="196"/>
      <c r="L952" s="206"/>
      <c r="M952" s="196"/>
      <c r="N952" s="196"/>
      <c r="O952" s="196"/>
      <c r="P952" s="196"/>
      <c r="Q952" s="196"/>
      <c r="R952" s="196"/>
      <c r="S952" s="196"/>
      <c r="T952" s="196"/>
      <c r="U952" s="196"/>
      <c r="V952" s="196"/>
      <c r="W952" s="196"/>
      <c r="X952" s="196"/>
      <c r="Y952" s="196"/>
      <c r="Z952" s="196"/>
      <c r="AA952" s="196"/>
      <c r="AB952" s="196"/>
      <c r="AC952" s="196"/>
      <c r="AD952" s="196"/>
      <c r="AE952" s="196"/>
      <c r="AF952" s="196"/>
      <c r="AG952" s="196"/>
      <c r="AH952" s="196"/>
      <c r="AI952" s="196"/>
      <c r="AJ952" s="196"/>
      <c r="AK952" s="196"/>
      <c r="AL952" s="196"/>
      <c r="AM952" s="196"/>
      <c r="AN952" s="196"/>
      <c r="AO952" s="196"/>
      <c r="AP952" s="196"/>
      <c r="AQ952" s="196"/>
      <c r="AR952" s="196"/>
      <c r="AS952" s="196"/>
      <c r="AT952" s="196"/>
      <c r="AU952" s="196"/>
      <c r="AV952" s="196"/>
      <c r="AW952" s="196"/>
      <c r="AX952" s="196"/>
      <c r="AY952" s="196"/>
      <c r="AZ952" s="196"/>
      <c r="BA952" s="196"/>
      <c r="BB952" s="196"/>
      <c r="BC952" s="196"/>
      <c r="BD952" s="196"/>
      <c r="BE952" s="196"/>
      <c r="BF952" s="196"/>
      <c r="BG952" s="196"/>
      <c r="BH952" s="196"/>
      <c r="BI952" s="196"/>
      <c r="BJ952" s="196"/>
      <c r="BK952" s="196"/>
      <c r="BL952" s="196"/>
      <c r="BM952" s="196"/>
      <c r="BN952" s="196"/>
      <c r="BO952" s="196"/>
      <c r="BP952" s="196"/>
      <c r="BQ952" s="196"/>
      <c r="BR952" s="196"/>
      <c r="BS952" s="196"/>
      <c r="BT952" s="196"/>
      <c r="BU952" s="196"/>
      <c r="BV952" s="196"/>
      <c r="BW952" s="196"/>
      <c r="BX952" s="196"/>
      <c r="BY952" s="196"/>
      <c r="BZ952" s="196"/>
      <c r="CA952" s="196"/>
      <c r="CB952" s="196"/>
      <c r="CC952" s="196"/>
      <c r="CD952" s="196"/>
      <c r="CE952" s="196"/>
      <c r="CF952" s="196"/>
      <c r="CG952" s="196"/>
      <c r="CH952" s="196"/>
      <c r="CI952" s="196"/>
      <c r="CJ952" s="196"/>
      <c r="CK952" s="196"/>
      <c r="CL952" s="196"/>
      <c r="CM952" s="196"/>
      <c r="CN952" s="196"/>
      <c r="CO952" s="196"/>
      <c r="CP952" s="196"/>
      <c r="CQ952" s="196"/>
      <c r="CR952" s="196"/>
      <c r="CS952" s="196"/>
      <c r="CT952" s="196"/>
      <c r="CU952" s="196"/>
      <c r="CV952" s="196"/>
      <c r="CW952" s="196"/>
      <c r="CX952" s="196"/>
      <c r="CY952" s="196"/>
      <c r="CZ952" s="196"/>
      <c r="DA952" s="196"/>
      <c r="DB952" s="196"/>
      <c r="DC952" s="196"/>
      <c r="DD952" s="196"/>
      <c r="DE952" s="196"/>
      <c r="DF952" s="196"/>
      <c r="DG952" s="196"/>
      <c r="DH952" s="196"/>
      <c r="DI952" s="196"/>
      <c r="DJ952" s="196"/>
      <c r="DK952" s="196"/>
      <c r="DL952" s="196"/>
      <c r="DM952" s="196"/>
      <c r="DN952" s="196"/>
      <c r="DO952" s="196"/>
      <c r="DP952" s="196"/>
      <c r="DQ952" s="196"/>
      <c r="DR952" s="196"/>
      <c r="DS952" s="196"/>
      <c r="DT952" s="196"/>
      <c r="DU952" s="196"/>
      <c r="DV952" s="196"/>
      <c r="DW952" s="196"/>
      <c r="DX952" s="196"/>
      <c r="DY952" s="196"/>
      <c r="DZ952" s="196"/>
      <c r="EA952" s="196"/>
      <c r="EB952" s="196"/>
      <c r="EC952" s="196"/>
      <c r="ED952" s="196"/>
      <c r="EE952" s="196"/>
      <c r="EF952" s="196"/>
      <c r="EG952" s="196"/>
      <c r="EH952" s="196"/>
      <c r="EI952" s="196"/>
      <c r="EJ952" s="196"/>
      <c r="EK952" s="196"/>
      <c r="EL952" s="196"/>
      <c r="EM952" s="196"/>
      <c r="EN952" s="196"/>
      <c r="EO952" s="196"/>
      <c r="EP952" s="196"/>
      <c r="EQ952" s="196"/>
      <c r="ER952" s="196"/>
      <c r="ES952" s="196"/>
      <c r="ET952" s="196"/>
      <c r="EU952" s="196"/>
      <c r="EV952" s="196"/>
      <c r="EW952" s="196"/>
      <c r="EX952" s="196"/>
      <c r="EY952" s="196"/>
      <c r="EZ952" s="196"/>
      <c r="FA952" s="196"/>
      <c r="FB952" s="196"/>
      <c r="FC952" s="196"/>
      <c r="FD952" s="196"/>
      <c r="FE952" s="196"/>
      <c r="FF952" s="196"/>
      <c r="FG952" s="196"/>
      <c r="FH952" s="196"/>
      <c r="FI952" s="196"/>
      <c r="FJ952" s="196"/>
      <c r="FK952" s="196"/>
      <c r="FL952" s="196"/>
      <c r="FM952" s="196"/>
      <c r="FN952" s="196"/>
      <c r="FO952" s="196"/>
      <c r="FP952" s="196"/>
      <c r="FQ952" s="196"/>
      <c r="FR952" s="196"/>
      <c r="FS952" s="196"/>
      <c r="FT952" s="196"/>
      <c r="FU952" s="196"/>
      <c r="FV952" s="196"/>
      <c r="FW952" s="196"/>
      <c r="FX952" s="196"/>
      <c r="FY952" s="196"/>
      <c r="FZ952" s="196"/>
      <c r="GA952" s="196"/>
      <c r="GB952" s="196"/>
      <c r="GC952" s="196"/>
      <c r="GD952" s="196"/>
      <c r="GE952" s="196"/>
      <c r="GF952" s="196"/>
      <c r="GG952" s="196"/>
      <c r="GH952" s="196"/>
      <c r="GI952" s="196"/>
      <c r="GJ952" s="196"/>
      <c r="GK952" s="196"/>
      <c r="GL952" s="196"/>
      <c r="GM952" s="196"/>
      <c r="GN952" s="196"/>
      <c r="GO952" s="196"/>
      <c r="GP952" s="196"/>
      <c r="GQ952" s="196"/>
      <c r="GR952" s="196"/>
      <c r="GS952" s="196"/>
      <c r="GT952" s="196"/>
      <c r="GU952" s="196"/>
      <c r="GV952" s="196"/>
      <c r="GW952" s="196"/>
      <c r="GX952" s="196"/>
      <c r="GY952" s="196"/>
      <c r="GZ952" s="196"/>
      <c r="HA952" s="196"/>
      <c r="HB952" s="196"/>
      <c r="HC952" s="196"/>
      <c r="HD952" s="196"/>
      <c r="HE952" s="196"/>
      <c r="HF952" s="196"/>
      <c r="HG952" s="196"/>
      <c r="HH952" s="196"/>
      <c r="HI952" s="196"/>
      <c r="HJ952" s="196"/>
      <c r="HK952" s="196"/>
      <c r="HL952" s="196"/>
      <c r="HM952" s="196"/>
      <c r="HN952" s="196"/>
      <c r="HO952" s="196"/>
      <c r="HP952" s="196"/>
      <c r="HQ952" s="196"/>
      <c r="HR952" s="196"/>
      <c r="HS952" s="196"/>
      <c r="HT952" s="196"/>
      <c r="HU952" s="196"/>
      <c r="HV952" s="196"/>
      <c r="HW952" s="196"/>
      <c r="HX952" s="196"/>
      <c r="HY952" s="196"/>
      <c r="HZ952" s="196"/>
      <c r="IA952" s="196"/>
      <c r="IB952" s="196"/>
      <c r="IC952" s="196"/>
      <c r="ID952" s="196"/>
      <c r="IE952" s="196"/>
      <c r="IF952" s="196"/>
      <c r="IG952" s="196"/>
      <c r="IH952" s="196"/>
      <c r="II952" s="196"/>
      <c r="IJ952" s="196"/>
      <c r="IK952" s="196"/>
      <c r="IL952" s="196"/>
      <c r="IM952" s="196"/>
      <c r="IN952" s="196"/>
      <c r="IO952" s="196"/>
      <c r="IP952" s="196"/>
      <c r="IQ952" s="196"/>
      <c r="IR952" s="196"/>
      <c r="IS952" s="196"/>
      <c r="IT952" s="196"/>
      <c r="IU952" s="196"/>
      <c r="IV952" s="196"/>
      <c r="IW952" s="196"/>
      <c r="IX952" s="196"/>
      <c r="IY952" s="196"/>
      <c r="IZ952" s="196"/>
      <c r="JA952" s="196"/>
      <c r="JB952" s="196"/>
      <c r="JC952" s="196"/>
      <c r="JD952" s="196"/>
      <c r="JE952" s="196"/>
      <c r="JF952" s="196"/>
      <c r="JG952" s="196"/>
      <c r="JH952" s="196"/>
      <c r="JI952" s="196"/>
      <c r="JJ952" s="196"/>
      <c r="JK952" s="196"/>
      <c r="JL952" s="196"/>
      <c r="JM952" s="196"/>
      <c r="JN952" s="196"/>
      <c r="JO952" s="196"/>
      <c r="JP952" s="196"/>
      <c r="JQ952" s="196"/>
      <c r="JR952" s="196"/>
      <c r="JS952" s="196"/>
      <c r="JT952" s="196"/>
      <c r="JU952" s="196"/>
      <c r="JV952" s="196"/>
      <c r="JW952" s="196"/>
      <c r="JX952" s="196"/>
      <c r="JY952" s="196"/>
      <c r="JZ952" s="196"/>
      <c r="KA952" s="196"/>
      <c r="KB952" s="196"/>
      <c r="KC952" s="196"/>
      <c r="KD952" s="196"/>
      <c r="KE952" s="196"/>
      <c r="KF952" s="196"/>
      <c r="KG952" s="196"/>
      <c r="KH952" s="196"/>
      <c r="KI952" s="196"/>
      <c r="KJ952" s="196"/>
      <c r="KK952" s="196"/>
      <c r="KL952" s="196"/>
      <c r="KM952" s="196"/>
      <c r="KN952" s="196"/>
      <c r="KO952" s="196"/>
      <c r="KP952" s="196"/>
      <c r="KQ952" s="196"/>
      <c r="KR952" s="196"/>
      <c r="KS952" s="196"/>
      <c r="KT952" s="196"/>
      <c r="KU952" s="196"/>
      <c r="KV952" s="196"/>
      <c r="KW952" s="196"/>
      <c r="KX952" s="196"/>
      <c r="KY952" s="196"/>
      <c r="KZ952" s="196"/>
      <c r="LA952" s="196"/>
      <c r="LB952" s="196"/>
      <c r="LC952" s="196"/>
      <c r="LD952" s="196"/>
      <c r="LE952" s="196"/>
      <c r="LF952" s="196"/>
      <c r="LG952" s="196"/>
      <c r="LH952" s="196"/>
      <c r="LI952" s="196"/>
      <c r="LJ952" s="196"/>
      <c r="LK952" s="196"/>
      <c r="LL952" s="196"/>
      <c r="LM952" s="196"/>
      <c r="LN952" s="196"/>
      <c r="LO952" s="196"/>
      <c r="LP952" s="196"/>
      <c r="LQ952" s="196"/>
      <c r="LR952" s="196"/>
      <c r="LS952" s="196"/>
      <c r="LT952" s="196"/>
      <c r="LU952" s="196"/>
      <c r="LV952" s="196"/>
      <c r="LW952" s="196"/>
      <c r="LX952" s="196"/>
      <c r="LY952" s="196"/>
      <c r="LZ952" s="196"/>
      <c r="MA952" s="196"/>
      <c r="MB952" s="196"/>
      <c r="MC952" s="196"/>
      <c r="MD952" s="196"/>
      <c r="ME952" s="196"/>
      <c r="MF952" s="196"/>
      <c r="MG952" s="196"/>
      <c r="MH952" s="196"/>
      <c r="MI952" s="196"/>
      <c r="MJ952" s="196"/>
      <c r="MK952" s="196"/>
      <c r="ML952" s="196"/>
      <c r="MM952" s="196"/>
      <c r="MN952" s="196"/>
      <c r="MO952" s="196"/>
      <c r="MP952" s="196"/>
      <c r="MQ952" s="196"/>
      <c r="MR952" s="196"/>
      <c r="MS952" s="196"/>
      <c r="MT952" s="196"/>
      <c r="MU952" s="196"/>
      <c r="MV952" s="196"/>
      <c r="MW952" s="196"/>
      <c r="MX952" s="196"/>
      <c r="MY952" s="196"/>
      <c r="MZ952" s="196"/>
      <c r="NA952" s="196"/>
      <c r="NB952" s="196"/>
      <c r="NC952" s="196"/>
      <c r="ND952" s="196"/>
      <c r="NE952" s="196"/>
      <c r="NF952" s="196"/>
      <c r="NG952" s="196"/>
      <c r="NH952" s="196"/>
      <c r="NI952" s="196"/>
      <c r="NJ952" s="196"/>
      <c r="NK952" s="196"/>
      <c r="NL952" s="196"/>
      <c r="NM952" s="196"/>
      <c r="NN952" s="196"/>
      <c r="NO952" s="196"/>
      <c r="NP952" s="196"/>
      <c r="NQ952" s="196"/>
      <c r="NR952" s="196"/>
      <c r="NS952" s="196"/>
      <c r="NT952" s="196"/>
      <c r="NU952" s="196"/>
      <c r="NV952" s="196"/>
      <c r="NW952" s="196"/>
      <c r="NX952" s="196"/>
      <c r="NY952" s="196"/>
      <c r="NZ952" s="196"/>
      <c r="OA952" s="196"/>
      <c r="OB952" s="196"/>
      <c r="OC952" s="196"/>
      <c r="OD952" s="196"/>
      <c r="OE952" s="196"/>
      <c r="OF952" s="196"/>
      <c r="OG952" s="196"/>
      <c r="OH952" s="196"/>
      <c r="OI952" s="196"/>
      <c r="OJ952" s="196"/>
      <c r="OK952" s="196"/>
      <c r="OL952" s="196"/>
      <c r="AFC952" s="196"/>
      <c r="AFD952" s="196"/>
      <c r="AFE952" s="196"/>
      <c r="AFF952" s="196"/>
      <c r="AFG952" s="196"/>
      <c r="AFH952" s="196"/>
      <c r="AFI952" s="196"/>
      <c r="AFJ952" s="196"/>
      <c r="AFK952" s="196"/>
      <c r="AFL952" s="196"/>
      <c r="AFM952" s="196"/>
      <c r="AFN952" s="196"/>
      <c r="AFO952" s="196"/>
      <c r="AFP952" s="196"/>
      <c r="AFQ952" s="196"/>
      <c r="AFR952" s="196"/>
      <c r="AFS952" s="196"/>
      <c r="AFT952" s="196"/>
      <c r="AFU952" s="196"/>
      <c r="AFV952" s="196"/>
      <c r="AFW952" s="196"/>
      <c r="AFX952" s="196"/>
      <c r="AFY952" s="196"/>
      <c r="AFZ952" s="196"/>
      <c r="AGA952" s="196"/>
      <c r="AGB952" s="196"/>
      <c r="AGC952" s="196"/>
      <c r="AGD952" s="196"/>
      <c r="AGE952" s="196"/>
      <c r="AGF952" s="196"/>
      <c r="AGG952" s="196"/>
      <c r="AGH952" s="196"/>
      <c r="AGI952" s="196"/>
      <c r="AGJ952" s="196"/>
      <c r="AGK952" s="196"/>
      <c r="AGL952" s="196"/>
      <c r="AGM952" s="196"/>
      <c r="AGN952" s="196"/>
      <c r="AGO952" s="196"/>
      <c r="AGP952" s="196"/>
    </row>
    <row r="953" spans="1:874" ht="15.75" customHeight="1" x14ac:dyDescent="0.25">
      <c r="A953" s="196"/>
      <c r="B953" s="196"/>
      <c r="C953" s="196"/>
      <c r="D953" s="196"/>
      <c r="E953" s="196"/>
      <c r="F953" s="196"/>
      <c r="G953" s="196"/>
      <c r="H953" s="196"/>
      <c r="I953" s="208"/>
      <c r="J953" s="196"/>
      <c r="K953" s="196"/>
      <c r="L953" s="206"/>
      <c r="M953" s="196"/>
      <c r="N953" s="196"/>
      <c r="O953" s="196"/>
      <c r="P953" s="196"/>
      <c r="Q953" s="196"/>
      <c r="R953" s="196"/>
      <c r="S953" s="196"/>
      <c r="T953" s="196"/>
      <c r="U953" s="196"/>
      <c r="V953" s="196"/>
      <c r="W953" s="196"/>
      <c r="X953" s="196"/>
      <c r="Y953" s="196"/>
      <c r="Z953" s="196"/>
      <c r="AA953" s="196"/>
      <c r="AB953" s="196"/>
      <c r="AC953" s="196"/>
      <c r="AD953" s="196"/>
      <c r="AE953" s="196"/>
      <c r="AF953" s="196"/>
      <c r="AG953" s="196"/>
      <c r="AH953" s="196"/>
      <c r="AI953" s="196"/>
      <c r="AJ953" s="196"/>
      <c r="AK953" s="196"/>
      <c r="AL953" s="196"/>
      <c r="AM953" s="196"/>
      <c r="AN953" s="196"/>
      <c r="AO953" s="196"/>
      <c r="AP953" s="196"/>
      <c r="AQ953" s="196"/>
      <c r="AR953" s="196"/>
      <c r="AS953" s="196"/>
      <c r="AT953" s="196"/>
      <c r="AU953" s="196"/>
      <c r="AV953" s="196"/>
      <c r="AW953" s="196"/>
      <c r="AX953" s="196"/>
      <c r="AY953" s="196"/>
      <c r="AZ953" s="196"/>
      <c r="BA953" s="196"/>
      <c r="BB953" s="196"/>
      <c r="BC953" s="196"/>
      <c r="BD953" s="196"/>
      <c r="BE953" s="196"/>
      <c r="BF953" s="196"/>
      <c r="BG953" s="196"/>
      <c r="BH953" s="196"/>
      <c r="BI953" s="196"/>
      <c r="BJ953" s="196"/>
      <c r="BK953" s="196"/>
      <c r="BL953" s="196"/>
      <c r="BM953" s="196"/>
      <c r="BN953" s="196"/>
      <c r="BO953" s="196"/>
      <c r="BP953" s="196"/>
      <c r="BQ953" s="196"/>
      <c r="BR953" s="196"/>
      <c r="BS953" s="196"/>
      <c r="BT953" s="196"/>
      <c r="BU953" s="196"/>
      <c r="BV953" s="196"/>
      <c r="BW953" s="196"/>
      <c r="BX953" s="196"/>
      <c r="BY953" s="196"/>
      <c r="BZ953" s="196"/>
      <c r="CA953" s="196"/>
      <c r="CB953" s="196"/>
      <c r="CC953" s="196"/>
      <c r="CD953" s="196"/>
      <c r="CE953" s="196"/>
      <c r="CF953" s="196"/>
      <c r="CG953" s="196"/>
      <c r="CH953" s="196"/>
      <c r="CI953" s="196"/>
      <c r="CJ953" s="196"/>
      <c r="CK953" s="196"/>
      <c r="CL953" s="196"/>
      <c r="CM953" s="196"/>
      <c r="CN953" s="196"/>
      <c r="CO953" s="196"/>
      <c r="CP953" s="196"/>
      <c r="CQ953" s="196"/>
      <c r="CR953" s="196"/>
      <c r="CS953" s="196"/>
      <c r="CT953" s="196"/>
      <c r="CU953" s="196"/>
      <c r="CV953" s="196"/>
      <c r="CW953" s="196"/>
      <c r="CX953" s="196"/>
      <c r="CY953" s="196"/>
      <c r="CZ953" s="196"/>
      <c r="DA953" s="196"/>
      <c r="DB953" s="196"/>
      <c r="DC953" s="196"/>
      <c r="DD953" s="196"/>
      <c r="DE953" s="196"/>
      <c r="DF953" s="196"/>
      <c r="DG953" s="196"/>
      <c r="DH953" s="196"/>
      <c r="DI953" s="196"/>
      <c r="DJ953" s="196"/>
      <c r="DK953" s="196"/>
      <c r="DL953" s="196"/>
      <c r="DM953" s="196"/>
      <c r="DN953" s="196"/>
      <c r="DO953" s="196"/>
      <c r="DP953" s="196"/>
      <c r="DQ953" s="196"/>
      <c r="DR953" s="196"/>
      <c r="DS953" s="196"/>
      <c r="DT953" s="196"/>
      <c r="DU953" s="196"/>
      <c r="DV953" s="196"/>
      <c r="DW953" s="196"/>
      <c r="DX953" s="196"/>
      <c r="DY953" s="196"/>
      <c r="DZ953" s="196"/>
      <c r="EA953" s="196"/>
      <c r="EB953" s="196"/>
      <c r="EC953" s="196"/>
      <c r="ED953" s="196"/>
      <c r="EE953" s="196"/>
      <c r="EF953" s="196"/>
      <c r="EG953" s="196"/>
      <c r="EH953" s="196"/>
      <c r="EI953" s="196"/>
      <c r="EJ953" s="196"/>
      <c r="EK953" s="196"/>
      <c r="EL953" s="196"/>
      <c r="EM953" s="196"/>
      <c r="EN953" s="196"/>
      <c r="EO953" s="196"/>
      <c r="EP953" s="196"/>
      <c r="EQ953" s="196"/>
      <c r="ER953" s="196"/>
      <c r="ES953" s="196"/>
      <c r="ET953" s="196"/>
      <c r="EU953" s="196"/>
      <c r="EV953" s="196"/>
      <c r="EW953" s="196"/>
      <c r="EX953" s="196"/>
      <c r="EY953" s="196"/>
      <c r="EZ953" s="196"/>
      <c r="FA953" s="196"/>
      <c r="FB953" s="196"/>
      <c r="FC953" s="196"/>
      <c r="FD953" s="196"/>
      <c r="FE953" s="196"/>
      <c r="FF953" s="196"/>
      <c r="FG953" s="196"/>
      <c r="FH953" s="196"/>
      <c r="FI953" s="196"/>
      <c r="FJ953" s="196"/>
      <c r="FK953" s="196"/>
      <c r="FL953" s="196"/>
      <c r="FM953" s="196"/>
      <c r="FN953" s="196"/>
      <c r="FO953" s="196"/>
      <c r="FP953" s="196"/>
      <c r="FQ953" s="196"/>
      <c r="FR953" s="196"/>
      <c r="FS953" s="196"/>
      <c r="FT953" s="196"/>
      <c r="FU953" s="196"/>
      <c r="FV953" s="196"/>
      <c r="FW953" s="196"/>
      <c r="FX953" s="196"/>
      <c r="FY953" s="196"/>
      <c r="FZ953" s="196"/>
      <c r="GA953" s="196"/>
      <c r="GB953" s="196"/>
      <c r="GC953" s="196"/>
      <c r="GD953" s="196"/>
      <c r="GE953" s="196"/>
      <c r="GF953" s="196"/>
      <c r="GG953" s="196"/>
      <c r="GH953" s="196"/>
      <c r="GI953" s="196"/>
      <c r="GJ953" s="196"/>
      <c r="GK953" s="196"/>
      <c r="GL953" s="196"/>
      <c r="GM953" s="196"/>
      <c r="GN953" s="196"/>
      <c r="GO953" s="196"/>
      <c r="GP953" s="196"/>
      <c r="GQ953" s="196"/>
      <c r="GR953" s="196"/>
      <c r="GS953" s="196"/>
      <c r="GT953" s="196"/>
      <c r="GU953" s="196"/>
      <c r="GV953" s="196"/>
      <c r="GW953" s="196"/>
      <c r="GX953" s="196"/>
      <c r="GY953" s="196"/>
      <c r="GZ953" s="196"/>
      <c r="HA953" s="196"/>
      <c r="HB953" s="196"/>
      <c r="HC953" s="196"/>
      <c r="HD953" s="196"/>
      <c r="HE953" s="196"/>
      <c r="HF953" s="196"/>
      <c r="HG953" s="196"/>
      <c r="HH953" s="196"/>
      <c r="HI953" s="196"/>
      <c r="HJ953" s="196"/>
      <c r="HK953" s="196"/>
      <c r="HL953" s="196"/>
      <c r="HM953" s="196"/>
      <c r="HN953" s="196"/>
      <c r="HO953" s="196"/>
      <c r="HP953" s="196"/>
      <c r="HQ953" s="196"/>
      <c r="HR953" s="196"/>
      <c r="HS953" s="196"/>
      <c r="HT953" s="196"/>
      <c r="HU953" s="196"/>
      <c r="HV953" s="196"/>
      <c r="HW953" s="196"/>
      <c r="HX953" s="196"/>
      <c r="HY953" s="196"/>
      <c r="HZ953" s="196"/>
      <c r="IA953" s="196"/>
      <c r="IB953" s="196"/>
      <c r="IC953" s="196"/>
      <c r="ID953" s="196"/>
      <c r="IE953" s="196"/>
      <c r="IF953" s="196"/>
      <c r="IG953" s="196"/>
      <c r="IH953" s="196"/>
      <c r="II953" s="196"/>
      <c r="IJ953" s="196"/>
      <c r="IK953" s="196"/>
      <c r="IL953" s="196"/>
      <c r="IM953" s="196"/>
      <c r="IN953" s="196"/>
      <c r="IO953" s="196"/>
      <c r="IP953" s="196"/>
      <c r="IQ953" s="196"/>
      <c r="IR953" s="196"/>
      <c r="IS953" s="196"/>
      <c r="IT953" s="196"/>
      <c r="IU953" s="196"/>
      <c r="IV953" s="196"/>
      <c r="IW953" s="196"/>
      <c r="IX953" s="196"/>
      <c r="IY953" s="196"/>
      <c r="IZ953" s="196"/>
      <c r="JA953" s="196"/>
      <c r="JB953" s="196"/>
      <c r="JC953" s="196"/>
      <c r="JD953" s="196"/>
      <c r="JE953" s="196"/>
      <c r="JF953" s="196"/>
      <c r="JG953" s="196"/>
      <c r="JH953" s="196"/>
      <c r="JI953" s="196"/>
      <c r="JJ953" s="196"/>
      <c r="JK953" s="196"/>
      <c r="JL953" s="196"/>
      <c r="JM953" s="196"/>
      <c r="JN953" s="196"/>
      <c r="JO953" s="196"/>
      <c r="JP953" s="196"/>
      <c r="JQ953" s="196"/>
      <c r="JR953" s="196"/>
      <c r="JS953" s="196"/>
      <c r="JT953" s="196"/>
      <c r="JU953" s="196"/>
      <c r="JV953" s="196"/>
      <c r="JW953" s="196"/>
      <c r="JX953" s="196"/>
      <c r="JY953" s="196"/>
      <c r="JZ953" s="196"/>
      <c r="KA953" s="196"/>
      <c r="KB953" s="196"/>
      <c r="KC953" s="196"/>
      <c r="KD953" s="196"/>
      <c r="KE953" s="196"/>
      <c r="KF953" s="196"/>
      <c r="KG953" s="196"/>
      <c r="KH953" s="196"/>
      <c r="KI953" s="196"/>
      <c r="KJ953" s="196"/>
      <c r="KK953" s="196"/>
      <c r="KL953" s="196"/>
      <c r="KM953" s="196"/>
      <c r="KN953" s="196"/>
      <c r="KO953" s="196"/>
      <c r="KP953" s="196"/>
      <c r="KQ953" s="196"/>
      <c r="KR953" s="196"/>
      <c r="KS953" s="196"/>
      <c r="KT953" s="196"/>
      <c r="KU953" s="196"/>
      <c r="KV953" s="196"/>
      <c r="KW953" s="196"/>
      <c r="KX953" s="196"/>
      <c r="KY953" s="196"/>
      <c r="KZ953" s="196"/>
      <c r="LA953" s="196"/>
      <c r="LB953" s="196"/>
      <c r="LC953" s="196"/>
      <c r="LD953" s="196"/>
      <c r="LE953" s="196"/>
      <c r="LF953" s="196"/>
      <c r="LG953" s="196"/>
      <c r="LH953" s="196"/>
      <c r="LI953" s="196"/>
      <c r="LJ953" s="196"/>
      <c r="LK953" s="196"/>
      <c r="LL953" s="196"/>
      <c r="LM953" s="196"/>
      <c r="LN953" s="196"/>
      <c r="LO953" s="196"/>
      <c r="LP953" s="196"/>
      <c r="LQ953" s="196"/>
      <c r="LR953" s="196"/>
      <c r="LS953" s="196"/>
      <c r="LT953" s="196"/>
      <c r="LU953" s="196"/>
      <c r="LV953" s="196"/>
      <c r="LW953" s="196"/>
      <c r="LX953" s="196"/>
      <c r="LY953" s="196"/>
      <c r="LZ953" s="196"/>
      <c r="MA953" s="196"/>
      <c r="MB953" s="196"/>
      <c r="MC953" s="196"/>
      <c r="MD953" s="196"/>
      <c r="ME953" s="196"/>
      <c r="MF953" s="196"/>
      <c r="MG953" s="196"/>
      <c r="MH953" s="196"/>
      <c r="MI953" s="196"/>
      <c r="MJ953" s="196"/>
      <c r="MK953" s="196"/>
      <c r="ML953" s="196"/>
      <c r="MM953" s="196"/>
      <c r="MN953" s="196"/>
      <c r="MO953" s="196"/>
      <c r="MP953" s="196"/>
      <c r="MQ953" s="196"/>
      <c r="MR953" s="196"/>
      <c r="MS953" s="196"/>
      <c r="MT953" s="196"/>
      <c r="MU953" s="196"/>
      <c r="MV953" s="196"/>
      <c r="MW953" s="196"/>
      <c r="MX953" s="196"/>
      <c r="MY953" s="196"/>
      <c r="MZ953" s="196"/>
      <c r="NA953" s="196"/>
      <c r="NB953" s="196"/>
      <c r="NC953" s="196"/>
      <c r="ND953" s="196"/>
      <c r="NE953" s="196"/>
      <c r="NF953" s="196"/>
      <c r="NG953" s="196"/>
      <c r="NH953" s="196"/>
      <c r="NI953" s="196"/>
      <c r="NJ953" s="196"/>
      <c r="NK953" s="196"/>
      <c r="NL953" s="196"/>
      <c r="NM953" s="196"/>
      <c r="NN953" s="196"/>
      <c r="NO953" s="196"/>
      <c r="NP953" s="196"/>
      <c r="NQ953" s="196"/>
      <c r="NR953" s="196"/>
      <c r="NS953" s="196"/>
      <c r="NT953" s="196"/>
      <c r="NU953" s="196"/>
      <c r="NV953" s="196"/>
      <c r="NW953" s="196"/>
      <c r="NX953" s="196"/>
      <c r="NY953" s="196"/>
      <c r="NZ953" s="196"/>
      <c r="OA953" s="196"/>
      <c r="OB953" s="196"/>
      <c r="OC953" s="196"/>
      <c r="OD953" s="196"/>
      <c r="OE953" s="196"/>
      <c r="OF953" s="196"/>
      <c r="OG953" s="196"/>
      <c r="OH953" s="196"/>
      <c r="OI953" s="196"/>
      <c r="OJ953" s="196"/>
      <c r="OK953" s="196"/>
      <c r="OL953" s="196"/>
      <c r="AFC953" s="196"/>
      <c r="AFD953" s="196"/>
      <c r="AFE953" s="196"/>
      <c r="AFF953" s="196"/>
      <c r="AFG953" s="196"/>
      <c r="AFH953" s="196"/>
      <c r="AFI953" s="196"/>
      <c r="AFJ953" s="196"/>
      <c r="AFK953" s="196"/>
      <c r="AFL953" s="196"/>
      <c r="AFM953" s="196"/>
      <c r="AFN953" s="196"/>
      <c r="AFO953" s="196"/>
      <c r="AFP953" s="196"/>
      <c r="AFQ953" s="196"/>
      <c r="AFR953" s="196"/>
      <c r="AFS953" s="196"/>
      <c r="AFT953" s="196"/>
      <c r="AFU953" s="196"/>
      <c r="AFV953" s="196"/>
      <c r="AFW953" s="196"/>
      <c r="AFX953" s="196"/>
      <c r="AFY953" s="196"/>
      <c r="AFZ953" s="196"/>
      <c r="AGA953" s="196"/>
      <c r="AGB953" s="196"/>
      <c r="AGC953" s="196"/>
      <c r="AGD953" s="196"/>
      <c r="AGE953" s="196"/>
      <c r="AGF953" s="196"/>
      <c r="AGG953" s="196"/>
      <c r="AGH953" s="196"/>
      <c r="AGI953" s="196"/>
      <c r="AGJ953" s="196"/>
      <c r="AGK953" s="196"/>
      <c r="AGL953" s="196"/>
      <c r="AGM953" s="196"/>
      <c r="AGN953" s="196"/>
      <c r="AGO953" s="196"/>
      <c r="AGP953" s="196"/>
    </row>
    <row r="954" spans="1:874" ht="15.75" customHeight="1" x14ac:dyDescent="0.25">
      <c r="A954" s="196"/>
      <c r="B954" s="196"/>
      <c r="C954" s="196"/>
      <c r="D954" s="196"/>
      <c r="E954" s="196"/>
      <c r="F954" s="196"/>
      <c r="G954" s="196"/>
      <c r="H954" s="196"/>
      <c r="I954" s="208"/>
      <c r="J954" s="196"/>
      <c r="K954" s="196"/>
      <c r="L954" s="206"/>
      <c r="M954" s="196"/>
      <c r="N954" s="196"/>
      <c r="O954" s="196"/>
      <c r="P954" s="196"/>
      <c r="Q954" s="196"/>
      <c r="R954" s="196"/>
      <c r="S954" s="196"/>
      <c r="T954" s="196"/>
      <c r="U954" s="196"/>
      <c r="V954" s="196"/>
      <c r="W954" s="196"/>
      <c r="X954" s="196"/>
      <c r="Y954" s="196"/>
      <c r="Z954" s="196"/>
      <c r="AA954" s="196"/>
      <c r="AB954" s="196"/>
      <c r="AC954" s="196"/>
      <c r="AD954" s="196"/>
      <c r="AE954" s="196"/>
      <c r="AF954" s="196"/>
      <c r="AG954" s="196"/>
      <c r="AH954" s="196"/>
      <c r="AI954" s="196"/>
      <c r="AJ954" s="196"/>
      <c r="AK954" s="196"/>
      <c r="AL954" s="196"/>
      <c r="AM954" s="196"/>
      <c r="AN954" s="196"/>
      <c r="AO954" s="196"/>
      <c r="AP954" s="196"/>
      <c r="AQ954" s="196"/>
      <c r="AR954" s="196"/>
      <c r="AS954" s="196"/>
      <c r="AT954" s="196"/>
      <c r="AU954" s="196"/>
      <c r="AV954" s="196"/>
      <c r="AW954" s="196"/>
      <c r="AX954" s="196"/>
      <c r="AY954" s="196"/>
      <c r="AZ954" s="196"/>
      <c r="BA954" s="196"/>
      <c r="BB954" s="196"/>
      <c r="BC954" s="196"/>
      <c r="BD954" s="196"/>
      <c r="BE954" s="196"/>
      <c r="BF954" s="196"/>
      <c r="BG954" s="196"/>
      <c r="BH954" s="196"/>
      <c r="BI954" s="196"/>
      <c r="BJ954" s="196"/>
      <c r="BK954" s="196"/>
      <c r="BL954" s="196"/>
      <c r="BM954" s="196"/>
      <c r="BN954" s="196"/>
      <c r="BO954" s="196"/>
      <c r="BP954" s="196"/>
      <c r="BQ954" s="196"/>
      <c r="BR954" s="196"/>
      <c r="BS954" s="196"/>
      <c r="BT954" s="196"/>
      <c r="BU954" s="196"/>
      <c r="BV954" s="196"/>
      <c r="BW954" s="196"/>
      <c r="BX954" s="196"/>
      <c r="BY954" s="196"/>
      <c r="BZ954" s="196"/>
      <c r="CA954" s="196"/>
      <c r="CB954" s="196"/>
      <c r="CC954" s="196"/>
      <c r="CD954" s="196"/>
      <c r="CE954" s="196"/>
      <c r="CF954" s="196"/>
      <c r="CG954" s="196"/>
      <c r="CH954" s="196"/>
      <c r="CI954" s="196"/>
      <c r="CJ954" s="196"/>
      <c r="CK954" s="196"/>
      <c r="CL954" s="196"/>
      <c r="CM954" s="196"/>
      <c r="CN954" s="196"/>
      <c r="CO954" s="196"/>
      <c r="CP954" s="196"/>
      <c r="CQ954" s="196"/>
      <c r="CR954" s="196"/>
      <c r="CS954" s="196"/>
      <c r="CT954" s="196"/>
      <c r="CU954" s="196"/>
      <c r="CV954" s="196"/>
      <c r="CW954" s="196"/>
      <c r="CX954" s="196"/>
      <c r="CY954" s="196"/>
      <c r="CZ954" s="196"/>
      <c r="DA954" s="196"/>
      <c r="DB954" s="196"/>
      <c r="DC954" s="196"/>
      <c r="DD954" s="196"/>
      <c r="DE954" s="196"/>
      <c r="DF954" s="196"/>
      <c r="DG954" s="196"/>
      <c r="DH954" s="196"/>
      <c r="DI954" s="196"/>
      <c r="DJ954" s="196"/>
      <c r="DK954" s="196"/>
      <c r="DL954" s="196"/>
      <c r="DM954" s="196"/>
      <c r="DN954" s="196"/>
      <c r="DO954" s="196"/>
      <c r="DP954" s="196"/>
      <c r="DQ954" s="196"/>
      <c r="DR954" s="196"/>
      <c r="DS954" s="196"/>
      <c r="DT954" s="196"/>
      <c r="DU954" s="196"/>
      <c r="DV954" s="196"/>
      <c r="DW954" s="196"/>
      <c r="DX954" s="196"/>
      <c r="DY954" s="196"/>
      <c r="DZ954" s="196"/>
      <c r="EA954" s="196"/>
      <c r="EB954" s="196"/>
      <c r="EC954" s="196"/>
      <c r="ED954" s="196"/>
      <c r="EE954" s="196"/>
      <c r="EF954" s="196"/>
      <c r="EG954" s="196"/>
      <c r="EH954" s="196"/>
      <c r="EI954" s="196"/>
      <c r="EJ954" s="196"/>
      <c r="EK954" s="196"/>
      <c r="EL954" s="196"/>
      <c r="EM954" s="196"/>
      <c r="EN954" s="196"/>
      <c r="EO954" s="196"/>
      <c r="EP954" s="196"/>
      <c r="EQ954" s="196"/>
      <c r="ER954" s="196"/>
      <c r="ES954" s="196"/>
      <c r="ET954" s="196"/>
      <c r="EU954" s="196"/>
      <c r="EV954" s="196"/>
      <c r="EW954" s="196"/>
      <c r="EX954" s="196"/>
      <c r="EY954" s="196"/>
      <c r="EZ954" s="196"/>
      <c r="FA954" s="196"/>
      <c r="FB954" s="196"/>
      <c r="FC954" s="196"/>
      <c r="FD954" s="196"/>
      <c r="FE954" s="196"/>
      <c r="FF954" s="196"/>
      <c r="FG954" s="196"/>
      <c r="FH954" s="196"/>
      <c r="FI954" s="196"/>
      <c r="FJ954" s="196"/>
      <c r="FK954" s="196"/>
      <c r="FL954" s="196"/>
      <c r="FM954" s="196"/>
      <c r="FN954" s="196"/>
      <c r="FO954" s="196"/>
      <c r="FP954" s="196"/>
      <c r="FQ954" s="196"/>
      <c r="FR954" s="196"/>
      <c r="FS954" s="196"/>
      <c r="FT954" s="196"/>
      <c r="FU954" s="196"/>
      <c r="FV954" s="196"/>
      <c r="FW954" s="196"/>
      <c r="FX954" s="196"/>
      <c r="FY954" s="196"/>
      <c r="FZ954" s="196"/>
      <c r="GA954" s="196"/>
      <c r="GB954" s="196"/>
      <c r="GC954" s="196"/>
      <c r="GD954" s="196"/>
      <c r="GE954" s="196"/>
      <c r="GF954" s="196"/>
      <c r="GG954" s="196"/>
      <c r="GH954" s="196"/>
      <c r="GI954" s="196"/>
      <c r="GJ954" s="196"/>
      <c r="GK954" s="196"/>
      <c r="GL954" s="196"/>
      <c r="GM954" s="196"/>
      <c r="GN954" s="196"/>
      <c r="GO954" s="196"/>
      <c r="GP954" s="196"/>
      <c r="GQ954" s="196"/>
      <c r="GR954" s="196"/>
      <c r="GS954" s="196"/>
      <c r="GT954" s="196"/>
      <c r="GU954" s="196"/>
      <c r="GV954" s="196"/>
      <c r="GW954" s="196"/>
      <c r="GX954" s="196"/>
      <c r="GY954" s="196"/>
      <c r="GZ954" s="196"/>
      <c r="HA954" s="196"/>
      <c r="HB954" s="196"/>
      <c r="HC954" s="196"/>
      <c r="HD954" s="196"/>
      <c r="HE954" s="196"/>
      <c r="HF954" s="196"/>
      <c r="HG954" s="196"/>
      <c r="HH954" s="196"/>
      <c r="HI954" s="196"/>
      <c r="HJ954" s="196"/>
      <c r="HK954" s="196"/>
      <c r="HL954" s="196"/>
      <c r="HM954" s="196"/>
      <c r="HN954" s="196"/>
      <c r="HO954" s="196"/>
      <c r="HP954" s="196"/>
      <c r="HQ954" s="196"/>
      <c r="HR954" s="196"/>
      <c r="HS954" s="196"/>
      <c r="HT954" s="196"/>
      <c r="HU954" s="196"/>
      <c r="HV954" s="196"/>
      <c r="HW954" s="196"/>
      <c r="HX954" s="196"/>
      <c r="HY954" s="196"/>
      <c r="HZ954" s="196"/>
      <c r="IA954" s="196"/>
      <c r="IB954" s="196"/>
      <c r="IC954" s="196"/>
      <c r="ID954" s="196"/>
      <c r="IE954" s="196"/>
      <c r="IF954" s="196"/>
      <c r="IG954" s="196"/>
      <c r="IH954" s="196"/>
      <c r="II954" s="196"/>
      <c r="IJ954" s="196"/>
      <c r="IK954" s="196"/>
      <c r="IL954" s="196"/>
      <c r="IM954" s="196"/>
      <c r="IN954" s="196"/>
      <c r="IO954" s="196"/>
      <c r="IP954" s="196"/>
      <c r="IQ954" s="196"/>
      <c r="IR954" s="196"/>
      <c r="IS954" s="196"/>
      <c r="IT954" s="196"/>
      <c r="IU954" s="196"/>
      <c r="IV954" s="196"/>
      <c r="IW954" s="196"/>
      <c r="IX954" s="196"/>
      <c r="IY954" s="196"/>
      <c r="IZ954" s="196"/>
      <c r="JA954" s="196"/>
      <c r="JB954" s="196"/>
      <c r="JC954" s="196"/>
      <c r="JD954" s="196"/>
      <c r="JE954" s="196"/>
      <c r="JF954" s="196"/>
      <c r="JG954" s="196"/>
      <c r="JH954" s="196"/>
      <c r="JI954" s="196"/>
      <c r="JJ954" s="196"/>
      <c r="JK954" s="196"/>
      <c r="JL954" s="196"/>
      <c r="JM954" s="196"/>
      <c r="JN954" s="196"/>
      <c r="JO954" s="196"/>
      <c r="JP954" s="196"/>
      <c r="JQ954" s="196"/>
      <c r="JR954" s="196"/>
      <c r="JS954" s="196"/>
      <c r="JT954" s="196"/>
      <c r="JU954" s="196"/>
      <c r="JV954" s="196"/>
      <c r="JW954" s="196"/>
      <c r="JX954" s="196"/>
      <c r="JY954" s="196"/>
      <c r="JZ954" s="196"/>
      <c r="KA954" s="196"/>
      <c r="KB954" s="196"/>
      <c r="KC954" s="196"/>
      <c r="KD954" s="196"/>
      <c r="KE954" s="196"/>
      <c r="KF954" s="196"/>
      <c r="KG954" s="196"/>
      <c r="KH954" s="196"/>
      <c r="KI954" s="196"/>
      <c r="KJ954" s="196"/>
      <c r="KK954" s="196"/>
      <c r="KL954" s="196"/>
      <c r="KM954" s="196"/>
      <c r="KN954" s="196"/>
      <c r="KO954" s="196"/>
      <c r="KP954" s="196"/>
      <c r="KQ954" s="196"/>
      <c r="KR954" s="196"/>
      <c r="KS954" s="196"/>
      <c r="KT954" s="196"/>
      <c r="KU954" s="196"/>
      <c r="KV954" s="196"/>
      <c r="KW954" s="196"/>
      <c r="KX954" s="196"/>
      <c r="KY954" s="196"/>
      <c r="KZ954" s="196"/>
      <c r="LA954" s="196"/>
      <c r="LB954" s="196"/>
      <c r="LC954" s="196"/>
      <c r="LD954" s="196"/>
      <c r="LE954" s="196"/>
      <c r="LF954" s="196"/>
      <c r="LG954" s="196"/>
      <c r="LH954" s="196"/>
      <c r="LI954" s="196"/>
      <c r="LJ954" s="196"/>
      <c r="LK954" s="196"/>
      <c r="LL954" s="196"/>
      <c r="LM954" s="196"/>
      <c r="LN954" s="196"/>
      <c r="LO954" s="196"/>
      <c r="LP954" s="196"/>
      <c r="LQ954" s="196"/>
      <c r="LR954" s="196"/>
      <c r="LS954" s="196"/>
      <c r="LT954" s="196"/>
      <c r="LU954" s="196"/>
      <c r="LV954" s="196"/>
      <c r="LW954" s="196"/>
      <c r="LX954" s="196"/>
      <c r="LY954" s="196"/>
      <c r="LZ954" s="196"/>
      <c r="MA954" s="196"/>
      <c r="MB954" s="196"/>
      <c r="MC954" s="196"/>
      <c r="MD954" s="196"/>
      <c r="ME954" s="196"/>
      <c r="MF954" s="196"/>
      <c r="MG954" s="196"/>
      <c r="MH954" s="196"/>
      <c r="MI954" s="196"/>
      <c r="MJ954" s="196"/>
      <c r="MK954" s="196"/>
      <c r="ML954" s="196"/>
      <c r="MM954" s="196"/>
      <c r="MN954" s="196"/>
      <c r="MO954" s="196"/>
      <c r="MP954" s="196"/>
      <c r="MQ954" s="196"/>
      <c r="MR954" s="196"/>
      <c r="MS954" s="196"/>
      <c r="MT954" s="196"/>
      <c r="MU954" s="196"/>
      <c r="MV954" s="196"/>
      <c r="MW954" s="196"/>
      <c r="MX954" s="196"/>
      <c r="MY954" s="196"/>
      <c r="MZ954" s="196"/>
      <c r="NA954" s="196"/>
      <c r="NB954" s="196"/>
      <c r="NC954" s="196"/>
      <c r="ND954" s="196"/>
      <c r="NE954" s="196"/>
      <c r="NF954" s="196"/>
      <c r="NG954" s="196"/>
      <c r="NH954" s="196"/>
      <c r="NI954" s="196"/>
      <c r="NJ954" s="196"/>
      <c r="NK954" s="196"/>
      <c r="NL954" s="196"/>
      <c r="NM954" s="196"/>
      <c r="NN954" s="196"/>
      <c r="NO954" s="196"/>
      <c r="NP954" s="196"/>
      <c r="NQ954" s="196"/>
      <c r="NR954" s="196"/>
      <c r="NS954" s="196"/>
      <c r="NT954" s="196"/>
      <c r="NU954" s="196"/>
      <c r="NV954" s="196"/>
      <c r="NW954" s="196"/>
      <c r="NX954" s="196"/>
      <c r="NY954" s="196"/>
      <c r="NZ954" s="196"/>
      <c r="OA954" s="196"/>
      <c r="OB954" s="196"/>
      <c r="OC954" s="196"/>
      <c r="OD954" s="196"/>
      <c r="OE954" s="196"/>
      <c r="OF954" s="196"/>
      <c r="OG954" s="196"/>
      <c r="OH954" s="196"/>
      <c r="OI954" s="196"/>
      <c r="OJ954" s="196"/>
      <c r="OK954" s="196"/>
      <c r="OL954" s="196"/>
      <c r="AFC954" s="196"/>
      <c r="AFD954" s="196"/>
      <c r="AFE954" s="196"/>
      <c r="AFF954" s="196"/>
      <c r="AFG954" s="196"/>
      <c r="AFH954" s="196"/>
      <c r="AFI954" s="196"/>
      <c r="AFJ954" s="196"/>
      <c r="AFK954" s="196"/>
      <c r="AFL954" s="196"/>
      <c r="AFM954" s="196"/>
      <c r="AFN954" s="196"/>
      <c r="AFO954" s="196"/>
      <c r="AFP954" s="196"/>
      <c r="AFQ954" s="196"/>
      <c r="AFR954" s="196"/>
      <c r="AFS954" s="196"/>
      <c r="AFT954" s="196"/>
      <c r="AFU954" s="196"/>
      <c r="AFV954" s="196"/>
      <c r="AFW954" s="196"/>
      <c r="AFX954" s="196"/>
      <c r="AFY954" s="196"/>
      <c r="AFZ954" s="196"/>
      <c r="AGA954" s="196"/>
      <c r="AGB954" s="196"/>
      <c r="AGC954" s="196"/>
      <c r="AGD954" s="196"/>
      <c r="AGE954" s="196"/>
      <c r="AGF954" s="196"/>
      <c r="AGG954" s="196"/>
      <c r="AGH954" s="196"/>
      <c r="AGI954" s="196"/>
      <c r="AGJ954" s="196"/>
      <c r="AGK954" s="196"/>
      <c r="AGL954" s="196"/>
      <c r="AGM954" s="196"/>
      <c r="AGN954" s="196"/>
      <c r="AGO954" s="196"/>
      <c r="AGP954" s="196"/>
    </row>
    <row r="955" spans="1:874" ht="15.75" customHeight="1" x14ac:dyDescent="0.25">
      <c r="A955" s="196"/>
      <c r="B955" s="196"/>
      <c r="C955" s="196"/>
      <c r="D955" s="196"/>
      <c r="E955" s="196"/>
      <c r="F955" s="196"/>
      <c r="G955" s="196"/>
      <c r="H955" s="196"/>
      <c r="I955" s="208"/>
      <c r="J955" s="196"/>
      <c r="K955" s="196"/>
      <c r="L955" s="206"/>
      <c r="M955" s="196"/>
      <c r="N955" s="196"/>
      <c r="O955" s="196"/>
      <c r="P955" s="196"/>
      <c r="Q955" s="196"/>
      <c r="R955" s="196"/>
      <c r="S955" s="196"/>
      <c r="T955" s="196"/>
      <c r="U955" s="196"/>
      <c r="V955" s="196"/>
      <c r="W955" s="196"/>
      <c r="X955" s="196"/>
      <c r="Y955" s="196"/>
      <c r="Z955" s="196"/>
      <c r="AA955" s="196"/>
      <c r="AB955" s="196"/>
      <c r="AC955" s="196"/>
      <c r="AD955" s="196"/>
      <c r="AE955" s="196"/>
      <c r="AF955" s="196"/>
      <c r="AG955" s="196"/>
      <c r="AH955" s="196"/>
      <c r="AI955" s="196"/>
      <c r="AJ955" s="196"/>
      <c r="AK955" s="196"/>
      <c r="AL955" s="196"/>
      <c r="AM955" s="196"/>
      <c r="AN955" s="196"/>
      <c r="AO955" s="196"/>
      <c r="AP955" s="196"/>
      <c r="AQ955" s="196"/>
      <c r="AR955" s="196"/>
      <c r="AS955" s="196"/>
      <c r="AT955" s="196"/>
      <c r="AU955" s="196"/>
      <c r="AV955" s="196"/>
      <c r="AW955" s="196"/>
      <c r="AX955" s="196"/>
      <c r="AY955" s="196"/>
      <c r="AZ955" s="196"/>
      <c r="BA955" s="196"/>
      <c r="BB955" s="196"/>
      <c r="BC955" s="196"/>
      <c r="BD955" s="196"/>
      <c r="BE955" s="196"/>
      <c r="BF955" s="196"/>
      <c r="BG955" s="196"/>
      <c r="BH955" s="196"/>
      <c r="BI955" s="196"/>
      <c r="BJ955" s="196"/>
      <c r="BK955" s="196"/>
      <c r="BL955" s="196"/>
      <c r="BM955" s="196"/>
      <c r="BN955" s="196"/>
      <c r="BO955" s="196"/>
      <c r="BP955" s="196"/>
      <c r="BQ955" s="196"/>
      <c r="BR955" s="196"/>
      <c r="BS955" s="196"/>
      <c r="BT955" s="196"/>
      <c r="BU955" s="196"/>
      <c r="BV955" s="196"/>
      <c r="BW955" s="196"/>
      <c r="BX955" s="196"/>
      <c r="BY955" s="196"/>
      <c r="BZ955" s="196"/>
      <c r="CA955" s="196"/>
      <c r="CB955" s="196"/>
      <c r="CC955" s="196"/>
      <c r="CD955" s="196"/>
      <c r="CE955" s="196"/>
      <c r="CF955" s="196"/>
      <c r="CG955" s="196"/>
      <c r="CH955" s="196"/>
      <c r="CI955" s="196"/>
      <c r="CJ955" s="196"/>
      <c r="CK955" s="196"/>
      <c r="CL955" s="196"/>
      <c r="CM955" s="196"/>
      <c r="CN955" s="196"/>
      <c r="CO955" s="196"/>
      <c r="CP955" s="196"/>
      <c r="CQ955" s="196"/>
      <c r="CR955" s="196"/>
      <c r="CS955" s="196"/>
      <c r="CT955" s="196"/>
      <c r="CU955" s="196"/>
      <c r="CV955" s="196"/>
      <c r="CW955" s="196"/>
      <c r="CX955" s="196"/>
      <c r="CY955" s="196"/>
      <c r="CZ955" s="196"/>
      <c r="DA955" s="196"/>
      <c r="DB955" s="196"/>
      <c r="DC955" s="196"/>
      <c r="DD955" s="196"/>
      <c r="DE955" s="196"/>
      <c r="DF955" s="196"/>
      <c r="DG955" s="196"/>
      <c r="DH955" s="196"/>
      <c r="DI955" s="196"/>
      <c r="DJ955" s="196"/>
      <c r="DK955" s="196"/>
      <c r="DL955" s="196"/>
      <c r="DM955" s="196"/>
      <c r="DN955" s="196"/>
      <c r="DO955" s="196"/>
      <c r="DP955" s="196"/>
      <c r="DQ955" s="196"/>
      <c r="DR955" s="196"/>
      <c r="DS955" s="196"/>
      <c r="DT955" s="196"/>
      <c r="DU955" s="196"/>
      <c r="DV955" s="196"/>
      <c r="DW955" s="196"/>
      <c r="DX955" s="196"/>
      <c r="DY955" s="196"/>
      <c r="DZ955" s="196"/>
      <c r="EA955" s="196"/>
      <c r="EB955" s="196"/>
      <c r="EC955" s="196"/>
      <c r="ED955" s="196"/>
      <c r="EE955" s="196"/>
      <c r="EF955" s="196"/>
      <c r="EG955" s="196"/>
      <c r="EH955" s="196"/>
      <c r="EI955" s="196"/>
      <c r="EJ955" s="196"/>
      <c r="EK955" s="196"/>
      <c r="EL955" s="196"/>
      <c r="EM955" s="196"/>
      <c r="EN955" s="196"/>
      <c r="EO955" s="196"/>
      <c r="EP955" s="196"/>
      <c r="EQ955" s="196"/>
      <c r="ER955" s="196"/>
      <c r="ES955" s="196"/>
      <c r="ET955" s="196"/>
      <c r="EU955" s="196"/>
      <c r="EV955" s="196"/>
      <c r="EW955" s="196"/>
      <c r="EX955" s="196"/>
      <c r="EY955" s="196"/>
      <c r="EZ955" s="196"/>
      <c r="FA955" s="196"/>
      <c r="FB955" s="196"/>
      <c r="FC955" s="196"/>
      <c r="FD955" s="196"/>
      <c r="FE955" s="196"/>
      <c r="FF955" s="196"/>
      <c r="FG955" s="196"/>
      <c r="FH955" s="196"/>
      <c r="FI955" s="196"/>
      <c r="FJ955" s="196"/>
      <c r="FK955" s="196"/>
      <c r="FL955" s="196"/>
      <c r="FM955" s="196"/>
      <c r="FN955" s="196"/>
      <c r="FO955" s="196"/>
      <c r="FP955" s="196"/>
      <c r="FQ955" s="196"/>
      <c r="FR955" s="196"/>
      <c r="FS955" s="196"/>
      <c r="FT955" s="196"/>
      <c r="FU955" s="196"/>
      <c r="FV955" s="196"/>
      <c r="FW955" s="196"/>
      <c r="FX955" s="196"/>
      <c r="FY955" s="196"/>
      <c r="FZ955" s="196"/>
      <c r="GA955" s="196"/>
      <c r="GB955" s="196"/>
      <c r="GC955" s="196"/>
      <c r="GD955" s="196"/>
      <c r="GE955" s="196"/>
      <c r="GF955" s="196"/>
      <c r="GG955" s="196"/>
      <c r="GH955" s="196"/>
      <c r="GI955" s="196"/>
      <c r="GJ955" s="196"/>
      <c r="GK955" s="196"/>
      <c r="GL955" s="196"/>
      <c r="GM955" s="196"/>
      <c r="GN955" s="196"/>
      <c r="GO955" s="196"/>
      <c r="GP955" s="196"/>
      <c r="GQ955" s="196"/>
      <c r="GR955" s="196"/>
      <c r="GS955" s="196"/>
      <c r="GT955" s="196"/>
      <c r="GU955" s="196"/>
      <c r="GV955" s="196"/>
      <c r="GW955" s="196"/>
      <c r="GX955" s="196"/>
      <c r="GY955" s="196"/>
      <c r="GZ955" s="196"/>
      <c r="HA955" s="196"/>
      <c r="HB955" s="196"/>
      <c r="HC955" s="196"/>
      <c r="HD955" s="196"/>
      <c r="HE955" s="196"/>
      <c r="HF955" s="196"/>
      <c r="HG955" s="196"/>
      <c r="HH955" s="196"/>
      <c r="HI955" s="196"/>
      <c r="HJ955" s="196"/>
      <c r="HK955" s="196"/>
      <c r="HL955" s="196"/>
      <c r="HM955" s="196"/>
      <c r="HN955" s="196"/>
      <c r="HO955" s="196"/>
      <c r="HP955" s="196"/>
      <c r="HQ955" s="196"/>
      <c r="HR955" s="196"/>
      <c r="HS955" s="196"/>
      <c r="HT955" s="196"/>
      <c r="HU955" s="196"/>
      <c r="HV955" s="196"/>
      <c r="HW955" s="196"/>
      <c r="HX955" s="196"/>
      <c r="HY955" s="196"/>
      <c r="HZ955" s="196"/>
      <c r="IA955" s="196"/>
      <c r="IB955" s="196"/>
      <c r="IC955" s="196"/>
      <c r="ID955" s="196"/>
      <c r="IE955" s="196"/>
      <c r="IF955" s="196"/>
      <c r="IG955" s="196"/>
      <c r="IH955" s="196"/>
      <c r="II955" s="196"/>
      <c r="IJ955" s="196"/>
      <c r="IK955" s="196"/>
      <c r="IL955" s="196"/>
      <c r="IM955" s="196"/>
      <c r="IN955" s="196"/>
      <c r="IO955" s="196"/>
      <c r="IP955" s="196"/>
      <c r="IQ955" s="196"/>
      <c r="IR955" s="196"/>
      <c r="IS955" s="196"/>
      <c r="IT955" s="196"/>
      <c r="IU955" s="196"/>
      <c r="IV955" s="196"/>
      <c r="IW955" s="196"/>
      <c r="IX955" s="196"/>
      <c r="IY955" s="196"/>
      <c r="IZ955" s="196"/>
      <c r="JA955" s="196"/>
      <c r="JB955" s="196"/>
      <c r="JC955" s="196"/>
      <c r="JD955" s="196"/>
      <c r="JE955" s="196"/>
      <c r="JF955" s="196"/>
      <c r="JG955" s="196"/>
      <c r="JH955" s="196"/>
      <c r="JI955" s="196"/>
      <c r="JJ955" s="196"/>
      <c r="JK955" s="196"/>
      <c r="JL955" s="196"/>
      <c r="JM955" s="196"/>
      <c r="JN955" s="196"/>
      <c r="JO955" s="196"/>
      <c r="JP955" s="196"/>
      <c r="JQ955" s="196"/>
      <c r="JR955" s="196"/>
      <c r="JS955" s="196"/>
      <c r="JT955" s="196"/>
      <c r="JU955" s="196"/>
      <c r="JV955" s="196"/>
      <c r="JW955" s="196"/>
      <c r="JX955" s="196"/>
      <c r="JY955" s="196"/>
      <c r="JZ955" s="196"/>
      <c r="KA955" s="196"/>
      <c r="KB955" s="196"/>
      <c r="KC955" s="196"/>
      <c r="KD955" s="196"/>
      <c r="KE955" s="196"/>
      <c r="KF955" s="196"/>
      <c r="KG955" s="196"/>
      <c r="KH955" s="196"/>
      <c r="KI955" s="196"/>
      <c r="KJ955" s="196"/>
      <c r="KK955" s="196"/>
      <c r="KL955" s="196"/>
      <c r="KM955" s="196"/>
      <c r="KN955" s="196"/>
      <c r="KO955" s="196"/>
      <c r="KP955" s="196"/>
      <c r="KQ955" s="196"/>
      <c r="KR955" s="196"/>
      <c r="KS955" s="196"/>
      <c r="KT955" s="196"/>
      <c r="KU955" s="196"/>
      <c r="KV955" s="196"/>
      <c r="KW955" s="196"/>
      <c r="KX955" s="196"/>
      <c r="KY955" s="196"/>
      <c r="KZ955" s="196"/>
      <c r="LA955" s="196"/>
      <c r="LB955" s="196"/>
      <c r="LC955" s="196"/>
      <c r="LD955" s="196"/>
      <c r="LE955" s="196"/>
      <c r="LF955" s="196"/>
      <c r="LG955" s="196"/>
      <c r="LH955" s="196"/>
      <c r="LI955" s="196"/>
      <c r="LJ955" s="196"/>
      <c r="LK955" s="196"/>
      <c r="LL955" s="196"/>
      <c r="LM955" s="196"/>
      <c r="LN955" s="196"/>
      <c r="LO955" s="196"/>
      <c r="LP955" s="196"/>
      <c r="LQ955" s="196"/>
      <c r="LR955" s="196"/>
      <c r="LS955" s="196"/>
      <c r="LT955" s="196"/>
      <c r="LU955" s="196"/>
      <c r="LV955" s="196"/>
      <c r="LW955" s="196"/>
      <c r="LX955" s="196"/>
      <c r="LY955" s="196"/>
      <c r="LZ955" s="196"/>
      <c r="MA955" s="196"/>
      <c r="MB955" s="196"/>
      <c r="MC955" s="196"/>
      <c r="MD955" s="196"/>
      <c r="ME955" s="196"/>
      <c r="MF955" s="196"/>
      <c r="MG955" s="196"/>
      <c r="MH955" s="196"/>
      <c r="MI955" s="196"/>
      <c r="MJ955" s="196"/>
      <c r="MK955" s="196"/>
      <c r="ML955" s="196"/>
      <c r="MM955" s="196"/>
      <c r="MN955" s="196"/>
      <c r="MO955" s="196"/>
      <c r="MP955" s="196"/>
      <c r="MQ955" s="196"/>
      <c r="MR955" s="196"/>
      <c r="MS955" s="196"/>
      <c r="MT955" s="196"/>
      <c r="MU955" s="196"/>
      <c r="MV955" s="196"/>
      <c r="MW955" s="196"/>
      <c r="MX955" s="196"/>
      <c r="MY955" s="196"/>
      <c r="MZ955" s="196"/>
      <c r="NA955" s="196"/>
      <c r="NB955" s="196"/>
      <c r="NC955" s="196"/>
      <c r="ND955" s="196"/>
      <c r="NE955" s="196"/>
      <c r="NF955" s="196"/>
      <c r="NG955" s="196"/>
      <c r="NH955" s="196"/>
      <c r="NI955" s="196"/>
      <c r="NJ955" s="196"/>
      <c r="NK955" s="196"/>
      <c r="NL955" s="196"/>
      <c r="NM955" s="196"/>
      <c r="NN955" s="196"/>
      <c r="NO955" s="196"/>
      <c r="NP955" s="196"/>
      <c r="NQ955" s="196"/>
      <c r="NR955" s="196"/>
      <c r="NS955" s="196"/>
      <c r="NT955" s="196"/>
      <c r="NU955" s="196"/>
      <c r="NV955" s="196"/>
      <c r="NW955" s="196"/>
      <c r="NX955" s="196"/>
      <c r="NY955" s="196"/>
      <c r="NZ955" s="196"/>
      <c r="OA955" s="196"/>
      <c r="OB955" s="196"/>
      <c r="OC955" s="196"/>
      <c r="OD955" s="196"/>
      <c r="OE955" s="196"/>
      <c r="OF955" s="196"/>
      <c r="OG955" s="196"/>
      <c r="OH955" s="196"/>
      <c r="OI955" s="196"/>
      <c r="OJ955" s="196"/>
      <c r="OK955" s="196"/>
      <c r="OL955" s="196"/>
      <c r="AFC955" s="196"/>
      <c r="AFD955" s="196"/>
      <c r="AFE955" s="196"/>
      <c r="AFF955" s="196"/>
      <c r="AFG955" s="196"/>
      <c r="AFH955" s="196"/>
      <c r="AFI955" s="196"/>
      <c r="AFJ955" s="196"/>
      <c r="AFK955" s="196"/>
      <c r="AFL955" s="196"/>
      <c r="AFM955" s="196"/>
      <c r="AFN955" s="196"/>
      <c r="AFO955" s="196"/>
      <c r="AFP955" s="196"/>
      <c r="AFQ955" s="196"/>
      <c r="AFR955" s="196"/>
      <c r="AFS955" s="196"/>
      <c r="AFT955" s="196"/>
      <c r="AFU955" s="196"/>
      <c r="AFV955" s="196"/>
      <c r="AFW955" s="196"/>
      <c r="AFX955" s="196"/>
      <c r="AFY955" s="196"/>
      <c r="AFZ955" s="196"/>
      <c r="AGA955" s="196"/>
      <c r="AGB955" s="196"/>
      <c r="AGC955" s="196"/>
      <c r="AGD955" s="196"/>
      <c r="AGE955" s="196"/>
      <c r="AGF955" s="196"/>
      <c r="AGG955" s="196"/>
      <c r="AGH955" s="196"/>
      <c r="AGI955" s="196"/>
      <c r="AGJ955" s="196"/>
      <c r="AGK955" s="196"/>
      <c r="AGL955" s="196"/>
      <c r="AGM955" s="196"/>
      <c r="AGN955" s="196"/>
      <c r="AGO955" s="196"/>
      <c r="AGP955" s="196"/>
    </row>
    <row r="956" spans="1:874" ht="15.75" customHeight="1" x14ac:dyDescent="0.25">
      <c r="A956" s="196"/>
      <c r="B956" s="196"/>
      <c r="C956" s="196"/>
      <c r="D956" s="196"/>
      <c r="E956" s="196"/>
      <c r="F956" s="196"/>
      <c r="G956" s="196"/>
      <c r="H956" s="196"/>
      <c r="I956" s="208"/>
      <c r="J956" s="196"/>
      <c r="K956" s="196"/>
      <c r="L956" s="206"/>
      <c r="M956" s="196"/>
      <c r="N956" s="196"/>
      <c r="O956" s="196"/>
      <c r="P956" s="196"/>
      <c r="Q956" s="196"/>
      <c r="R956" s="196"/>
      <c r="S956" s="196"/>
      <c r="T956" s="196"/>
      <c r="U956" s="196"/>
      <c r="V956" s="196"/>
      <c r="W956" s="196"/>
      <c r="X956" s="196"/>
      <c r="Y956" s="196"/>
      <c r="Z956" s="196"/>
      <c r="AA956" s="196"/>
      <c r="AB956" s="196"/>
      <c r="AC956" s="196"/>
      <c r="AD956" s="196"/>
      <c r="AE956" s="196"/>
      <c r="AF956" s="196"/>
      <c r="AG956" s="196"/>
      <c r="AH956" s="196"/>
      <c r="AI956" s="196"/>
      <c r="AJ956" s="196"/>
      <c r="AK956" s="196"/>
      <c r="AL956" s="196"/>
      <c r="AM956" s="196"/>
      <c r="AN956" s="196"/>
      <c r="AO956" s="196"/>
      <c r="AP956" s="196"/>
      <c r="AQ956" s="196"/>
      <c r="AR956" s="196"/>
      <c r="AS956" s="196"/>
      <c r="AT956" s="196"/>
      <c r="AU956" s="196"/>
      <c r="AV956" s="196"/>
      <c r="AW956" s="196"/>
      <c r="AX956" s="196"/>
      <c r="AY956" s="196"/>
      <c r="AZ956" s="196"/>
      <c r="BA956" s="196"/>
      <c r="BB956" s="196"/>
      <c r="BC956" s="196"/>
      <c r="BD956" s="196"/>
      <c r="BE956" s="196"/>
      <c r="BF956" s="196"/>
      <c r="BG956" s="196"/>
      <c r="BH956" s="196"/>
      <c r="BI956" s="196"/>
      <c r="BJ956" s="196"/>
      <c r="BK956" s="196"/>
      <c r="BL956" s="196"/>
      <c r="BM956" s="196"/>
      <c r="BN956" s="196"/>
      <c r="BO956" s="196"/>
      <c r="BP956" s="196"/>
      <c r="BQ956" s="196"/>
      <c r="BR956" s="196"/>
      <c r="BS956" s="196"/>
      <c r="BT956" s="196"/>
      <c r="BU956" s="196"/>
      <c r="BV956" s="196"/>
      <c r="BW956" s="196"/>
      <c r="BX956" s="196"/>
      <c r="BY956" s="196"/>
      <c r="BZ956" s="196"/>
      <c r="CA956" s="196"/>
      <c r="CB956" s="196"/>
      <c r="CC956" s="196"/>
      <c r="CD956" s="196"/>
      <c r="CE956" s="196"/>
      <c r="CF956" s="196"/>
      <c r="CG956" s="196"/>
      <c r="CH956" s="196"/>
      <c r="CI956" s="196"/>
      <c r="CJ956" s="196"/>
      <c r="CK956" s="196"/>
      <c r="CL956" s="196"/>
      <c r="CM956" s="196"/>
      <c r="CN956" s="196"/>
      <c r="CO956" s="196"/>
      <c r="CP956" s="196"/>
      <c r="CQ956" s="196"/>
      <c r="CR956" s="196"/>
      <c r="CS956" s="196"/>
      <c r="CT956" s="196"/>
      <c r="CU956" s="196"/>
      <c r="CV956" s="196"/>
      <c r="CW956" s="196"/>
      <c r="CX956" s="196"/>
      <c r="CY956" s="196"/>
      <c r="CZ956" s="196"/>
      <c r="DA956" s="196"/>
      <c r="DB956" s="196"/>
      <c r="DC956" s="196"/>
      <c r="DD956" s="196"/>
      <c r="DE956" s="196"/>
      <c r="DF956" s="196"/>
      <c r="DG956" s="196"/>
      <c r="DH956" s="196"/>
      <c r="DI956" s="196"/>
      <c r="DJ956" s="196"/>
      <c r="DK956" s="196"/>
      <c r="DL956" s="196"/>
      <c r="DM956" s="196"/>
      <c r="DN956" s="196"/>
      <c r="DO956" s="196"/>
      <c r="DP956" s="196"/>
      <c r="DQ956" s="196"/>
      <c r="DR956" s="196"/>
      <c r="DS956" s="196"/>
      <c r="DT956" s="196"/>
      <c r="DU956" s="196"/>
      <c r="DV956" s="196"/>
      <c r="DW956" s="196"/>
      <c r="DX956" s="196"/>
      <c r="DY956" s="196"/>
      <c r="DZ956" s="196"/>
      <c r="EA956" s="196"/>
      <c r="EB956" s="196"/>
      <c r="EC956" s="196"/>
      <c r="ED956" s="196"/>
      <c r="EE956" s="196"/>
      <c r="EF956" s="196"/>
      <c r="EG956" s="196"/>
      <c r="EH956" s="196"/>
      <c r="EI956" s="196"/>
      <c r="EJ956" s="196"/>
      <c r="EK956" s="196"/>
      <c r="EL956" s="196"/>
      <c r="EM956" s="196"/>
      <c r="EN956" s="196"/>
      <c r="EO956" s="196"/>
      <c r="EP956" s="196"/>
      <c r="EQ956" s="196"/>
      <c r="ER956" s="196"/>
      <c r="ES956" s="196"/>
      <c r="ET956" s="196"/>
      <c r="EU956" s="196"/>
      <c r="EV956" s="196"/>
      <c r="EW956" s="196"/>
      <c r="EX956" s="196"/>
      <c r="EY956" s="196"/>
      <c r="EZ956" s="196"/>
      <c r="FA956" s="196"/>
      <c r="FB956" s="196"/>
      <c r="FC956" s="196"/>
      <c r="FD956" s="196"/>
      <c r="FE956" s="196"/>
      <c r="FF956" s="196"/>
      <c r="FG956" s="196"/>
      <c r="FH956" s="196"/>
      <c r="FI956" s="196"/>
      <c r="FJ956" s="196"/>
      <c r="FK956" s="196"/>
      <c r="FL956" s="196"/>
      <c r="FM956" s="196"/>
      <c r="FN956" s="196"/>
      <c r="FO956" s="196"/>
      <c r="FP956" s="196"/>
      <c r="FQ956" s="196"/>
      <c r="FR956" s="196"/>
      <c r="FS956" s="196"/>
      <c r="FT956" s="196"/>
      <c r="FU956" s="196"/>
      <c r="FV956" s="196"/>
      <c r="FW956" s="196"/>
      <c r="FX956" s="196"/>
      <c r="FY956" s="196"/>
      <c r="FZ956" s="196"/>
      <c r="GA956" s="196"/>
      <c r="GB956" s="196"/>
      <c r="GC956" s="196"/>
      <c r="GD956" s="196"/>
      <c r="GE956" s="196"/>
      <c r="GF956" s="196"/>
      <c r="GG956" s="196"/>
      <c r="GH956" s="196"/>
      <c r="GI956" s="196"/>
      <c r="GJ956" s="196"/>
      <c r="GK956" s="196"/>
      <c r="GL956" s="196"/>
      <c r="GM956" s="196"/>
      <c r="GN956" s="196"/>
      <c r="GO956" s="196"/>
      <c r="GP956" s="196"/>
      <c r="GQ956" s="196"/>
      <c r="GR956" s="196"/>
      <c r="GS956" s="196"/>
      <c r="GT956" s="196"/>
      <c r="GU956" s="196"/>
      <c r="GV956" s="196"/>
      <c r="GW956" s="196"/>
      <c r="GX956" s="196"/>
      <c r="GY956" s="196"/>
      <c r="GZ956" s="196"/>
      <c r="HA956" s="196"/>
      <c r="HB956" s="196"/>
      <c r="HC956" s="196"/>
      <c r="HD956" s="196"/>
      <c r="HE956" s="196"/>
      <c r="HF956" s="196"/>
      <c r="HG956" s="196"/>
      <c r="HH956" s="196"/>
      <c r="HI956" s="196"/>
      <c r="HJ956" s="196"/>
      <c r="HK956" s="196"/>
      <c r="HL956" s="196"/>
      <c r="HM956" s="196"/>
      <c r="HN956" s="196"/>
      <c r="HO956" s="196"/>
      <c r="HP956" s="196"/>
      <c r="HQ956" s="196"/>
      <c r="HR956" s="196"/>
      <c r="HS956" s="196"/>
      <c r="HT956" s="196"/>
      <c r="HU956" s="196"/>
      <c r="HV956" s="196"/>
      <c r="HW956" s="196"/>
      <c r="HX956" s="196"/>
      <c r="HY956" s="196"/>
      <c r="HZ956" s="196"/>
      <c r="IA956" s="196"/>
      <c r="IB956" s="196"/>
      <c r="IC956" s="196"/>
      <c r="ID956" s="196"/>
      <c r="IE956" s="196"/>
      <c r="IF956" s="196"/>
      <c r="IG956" s="196"/>
      <c r="IH956" s="196"/>
      <c r="II956" s="196"/>
      <c r="IJ956" s="196"/>
      <c r="IK956" s="196"/>
      <c r="IL956" s="196"/>
      <c r="IM956" s="196"/>
      <c r="IN956" s="196"/>
      <c r="IO956" s="196"/>
      <c r="IP956" s="196"/>
      <c r="IQ956" s="196"/>
      <c r="IR956" s="196"/>
      <c r="IS956" s="196"/>
      <c r="IT956" s="196"/>
      <c r="IU956" s="196"/>
      <c r="IV956" s="196"/>
      <c r="IW956" s="196"/>
      <c r="IX956" s="196"/>
      <c r="IY956" s="196"/>
      <c r="IZ956" s="196"/>
      <c r="JA956" s="196"/>
      <c r="JB956" s="196"/>
      <c r="JC956" s="196"/>
      <c r="JD956" s="196"/>
      <c r="JE956" s="196"/>
      <c r="JF956" s="196"/>
      <c r="JG956" s="196"/>
      <c r="JH956" s="196"/>
      <c r="JI956" s="196"/>
      <c r="JJ956" s="196"/>
      <c r="JK956" s="196"/>
      <c r="JL956" s="196"/>
      <c r="JM956" s="196"/>
      <c r="JN956" s="196"/>
      <c r="JO956" s="196"/>
      <c r="JP956" s="196"/>
      <c r="JQ956" s="196"/>
      <c r="JR956" s="196"/>
      <c r="JS956" s="196"/>
      <c r="JT956" s="196"/>
      <c r="JU956" s="196"/>
      <c r="JV956" s="196"/>
      <c r="JW956" s="196"/>
      <c r="JX956" s="196"/>
      <c r="JY956" s="196"/>
      <c r="JZ956" s="196"/>
      <c r="KA956" s="196"/>
      <c r="KB956" s="196"/>
      <c r="KC956" s="196"/>
      <c r="KD956" s="196"/>
      <c r="KE956" s="196"/>
      <c r="KF956" s="196"/>
      <c r="KG956" s="196"/>
      <c r="KH956" s="196"/>
      <c r="KI956" s="196"/>
      <c r="KJ956" s="196"/>
      <c r="KK956" s="196"/>
      <c r="KL956" s="196"/>
      <c r="KM956" s="196"/>
      <c r="KN956" s="196"/>
      <c r="KO956" s="196"/>
      <c r="KP956" s="196"/>
      <c r="KQ956" s="196"/>
      <c r="KR956" s="196"/>
      <c r="KS956" s="196"/>
      <c r="KT956" s="196"/>
      <c r="KU956" s="196"/>
      <c r="KV956" s="196"/>
      <c r="KW956" s="196"/>
      <c r="KX956" s="196"/>
      <c r="KY956" s="196"/>
      <c r="KZ956" s="196"/>
      <c r="LA956" s="196"/>
      <c r="LB956" s="196"/>
      <c r="LC956" s="196"/>
      <c r="LD956" s="196"/>
      <c r="LE956" s="196"/>
      <c r="LF956" s="196"/>
      <c r="LG956" s="196"/>
      <c r="LH956" s="196"/>
      <c r="LI956" s="196"/>
      <c r="LJ956" s="196"/>
      <c r="LK956" s="196"/>
      <c r="LL956" s="196"/>
      <c r="LM956" s="196"/>
      <c r="LN956" s="196"/>
      <c r="LO956" s="196"/>
      <c r="LP956" s="196"/>
      <c r="LQ956" s="196"/>
      <c r="LR956" s="196"/>
      <c r="LS956" s="196"/>
      <c r="LT956" s="196"/>
      <c r="LU956" s="196"/>
      <c r="LV956" s="196"/>
      <c r="LW956" s="196"/>
      <c r="LX956" s="196"/>
      <c r="LY956" s="196"/>
      <c r="LZ956" s="196"/>
      <c r="MA956" s="196"/>
      <c r="MB956" s="196"/>
      <c r="MC956" s="196"/>
      <c r="MD956" s="196"/>
      <c r="ME956" s="196"/>
      <c r="MF956" s="196"/>
      <c r="MG956" s="196"/>
      <c r="MH956" s="196"/>
      <c r="MI956" s="196"/>
      <c r="MJ956" s="196"/>
      <c r="MK956" s="196"/>
      <c r="ML956" s="196"/>
      <c r="MM956" s="196"/>
      <c r="MN956" s="196"/>
      <c r="MO956" s="196"/>
      <c r="MP956" s="196"/>
      <c r="MQ956" s="196"/>
      <c r="MR956" s="196"/>
      <c r="MS956" s="196"/>
      <c r="MT956" s="196"/>
      <c r="MU956" s="196"/>
      <c r="MV956" s="196"/>
      <c r="MW956" s="196"/>
      <c r="MX956" s="196"/>
      <c r="MY956" s="196"/>
      <c r="MZ956" s="196"/>
      <c r="NA956" s="196"/>
      <c r="NB956" s="196"/>
      <c r="NC956" s="196"/>
      <c r="ND956" s="196"/>
      <c r="NE956" s="196"/>
      <c r="NF956" s="196"/>
      <c r="NG956" s="196"/>
      <c r="NH956" s="196"/>
      <c r="NI956" s="196"/>
      <c r="NJ956" s="196"/>
      <c r="NK956" s="196"/>
      <c r="NL956" s="196"/>
      <c r="NM956" s="196"/>
      <c r="NN956" s="196"/>
      <c r="NO956" s="196"/>
      <c r="NP956" s="196"/>
      <c r="NQ956" s="196"/>
      <c r="NR956" s="196"/>
      <c r="NS956" s="196"/>
      <c r="NT956" s="196"/>
      <c r="NU956" s="196"/>
      <c r="NV956" s="196"/>
      <c r="NW956" s="196"/>
      <c r="NX956" s="196"/>
      <c r="NY956" s="196"/>
      <c r="NZ956" s="196"/>
      <c r="OA956" s="196"/>
      <c r="OB956" s="196"/>
      <c r="OC956" s="196"/>
      <c r="OD956" s="196"/>
      <c r="OE956" s="196"/>
      <c r="OF956" s="196"/>
      <c r="OG956" s="196"/>
      <c r="OH956" s="196"/>
      <c r="OI956" s="196"/>
      <c r="OJ956" s="196"/>
      <c r="OK956" s="196"/>
      <c r="OL956" s="196"/>
      <c r="AFC956" s="196"/>
      <c r="AFD956" s="196"/>
      <c r="AFE956" s="196"/>
      <c r="AFF956" s="196"/>
      <c r="AFG956" s="196"/>
      <c r="AFH956" s="196"/>
      <c r="AFI956" s="196"/>
      <c r="AFJ956" s="196"/>
      <c r="AFK956" s="196"/>
      <c r="AFL956" s="196"/>
      <c r="AFM956" s="196"/>
      <c r="AFN956" s="196"/>
      <c r="AFO956" s="196"/>
      <c r="AFP956" s="196"/>
      <c r="AFQ956" s="196"/>
      <c r="AFR956" s="196"/>
      <c r="AFS956" s="196"/>
      <c r="AFT956" s="196"/>
      <c r="AFU956" s="196"/>
      <c r="AFV956" s="196"/>
      <c r="AFW956" s="196"/>
      <c r="AFX956" s="196"/>
      <c r="AFY956" s="196"/>
      <c r="AFZ956" s="196"/>
      <c r="AGA956" s="196"/>
      <c r="AGB956" s="196"/>
      <c r="AGC956" s="196"/>
      <c r="AGD956" s="196"/>
      <c r="AGE956" s="196"/>
      <c r="AGF956" s="196"/>
      <c r="AGG956" s="196"/>
      <c r="AGH956" s="196"/>
      <c r="AGI956" s="196"/>
      <c r="AGJ956" s="196"/>
      <c r="AGK956" s="196"/>
      <c r="AGL956" s="196"/>
      <c r="AGM956" s="196"/>
      <c r="AGN956" s="196"/>
      <c r="AGO956" s="196"/>
      <c r="AGP956" s="196"/>
    </row>
    <row r="957" spans="1:874" ht="15.75" customHeight="1" x14ac:dyDescent="0.25">
      <c r="A957" s="196"/>
      <c r="B957" s="196"/>
      <c r="C957" s="196"/>
      <c r="D957" s="196"/>
      <c r="E957" s="196"/>
      <c r="F957" s="196"/>
      <c r="G957" s="196"/>
      <c r="H957" s="196"/>
      <c r="I957" s="208"/>
      <c r="J957" s="196"/>
      <c r="K957" s="196"/>
      <c r="L957" s="206"/>
      <c r="M957" s="196"/>
      <c r="N957" s="196"/>
      <c r="O957" s="196"/>
      <c r="P957" s="196"/>
      <c r="Q957" s="196"/>
      <c r="R957" s="196"/>
      <c r="S957" s="196"/>
      <c r="T957" s="196"/>
      <c r="U957" s="196"/>
      <c r="V957" s="196"/>
      <c r="W957" s="196"/>
      <c r="X957" s="196"/>
      <c r="Y957" s="196"/>
      <c r="Z957" s="196"/>
      <c r="AA957" s="196"/>
      <c r="AB957" s="196"/>
      <c r="AC957" s="196"/>
      <c r="AD957" s="196"/>
      <c r="AE957" s="196"/>
      <c r="AF957" s="196"/>
      <c r="AG957" s="196"/>
      <c r="AH957" s="196"/>
      <c r="AI957" s="196"/>
      <c r="AJ957" s="196"/>
      <c r="AK957" s="196"/>
      <c r="AL957" s="196"/>
      <c r="AM957" s="196"/>
      <c r="AN957" s="196"/>
      <c r="AO957" s="196"/>
      <c r="AP957" s="196"/>
      <c r="AQ957" s="196"/>
      <c r="AR957" s="196"/>
      <c r="AS957" s="196"/>
      <c r="AT957" s="196"/>
      <c r="AU957" s="196"/>
      <c r="AV957" s="196"/>
      <c r="AW957" s="196"/>
      <c r="AX957" s="196"/>
      <c r="AY957" s="196"/>
      <c r="AZ957" s="196"/>
      <c r="BA957" s="196"/>
      <c r="BB957" s="196"/>
      <c r="BC957" s="196"/>
      <c r="BD957" s="196"/>
      <c r="BE957" s="196"/>
      <c r="BF957" s="196"/>
      <c r="BG957" s="196"/>
      <c r="BH957" s="196"/>
      <c r="BI957" s="196"/>
      <c r="BJ957" s="196"/>
      <c r="BK957" s="196"/>
      <c r="BL957" s="196"/>
      <c r="BM957" s="196"/>
      <c r="BN957" s="196"/>
      <c r="BO957" s="196"/>
      <c r="BP957" s="196"/>
      <c r="BQ957" s="196"/>
      <c r="BR957" s="196"/>
      <c r="BS957" s="196"/>
      <c r="BT957" s="196"/>
      <c r="BU957" s="196"/>
      <c r="BV957" s="196"/>
      <c r="BW957" s="196"/>
      <c r="BX957" s="196"/>
      <c r="BY957" s="196"/>
      <c r="BZ957" s="196"/>
      <c r="CA957" s="196"/>
      <c r="CB957" s="196"/>
      <c r="CC957" s="196"/>
      <c r="CD957" s="196"/>
      <c r="CE957" s="196"/>
      <c r="CF957" s="196"/>
      <c r="CG957" s="196"/>
      <c r="CH957" s="196"/>
      <c r="CI957" s="196"/>
      <c r="CJ957" s="196"/>
      <c r="CK957" s="196"/>
      <c r="CL957" s="196"/>
      <c r="CM957" s="196"/>
      <c r="CN957" s="196"/>
      <c r="CO957" s="196"/>
      <c r="CP957" s="196"/>
      <c r="CQ957" s="196"/>
      <c r="CR957" s="196"/>
      <c r="CS957" s="196"/>
      <c r="CT957" s="196"/>
      <c r="CU957" s="196"/>
      <c r="CV957" s="196"/>
      <c r="CW957" s="196"/>
      <c r="CX957" s="196"/>
      <c r="CY957" s="196"/>
      <c r="CZ957" s="196"/>
      <c r="DA957" s="196"/>
      <c r="DB957" s="196"/>
      <c r="DC957" s="196"/>
      <c r="DD957" s="196"/>
      <c r="DE957" s="196"/>
      <c r="DF957" s="196"/>
      <c r="DG957" s="196"/>
      <c r="DH957" s="196"/>
      <c r="DI957" s="196"/>
      <c r="DJ957" s="196"/>
      <c r="DK957" s="196"/>
      <c r="DL957" s="196"/>
      <c r="DM957" s="196"/>
      <c r="DN957" s="196"/>
      <c r="DO957" s="196"/>
      <c r="DP957" s="196"/>
      <c r="DQ957" s="196"/>
      <c r="DR957" s="196"/>
      <c r="DS957" s="196"/>
      <c r="DT957" s="196"/>
      <c r="DU957" s="196"/>
      <c r="DV957" s="196"/>
      <c r="DW957" s="196"/>
      <c r="DX957" s="196"/>
      <c r="DY957" s="196"/>
      <c r="DZ957" s="196"/>
      <c r="EA957" s="196"/>
      <c r="EB957" s="196"/>
      <c r="EC957" s="196"/>
      <c r="ED957" s="196"/>
      <c r="EE957" s="196"/>
      <c r="EF957" s="196"/>
      <c r="EG957" s="196"/>
      <c r="EH957" s="196"/>
      <c r="EI957" s="196"/>
      <c r="EJ957" s="196"/>
      <c r="EK957" s="196"/>
      <c r="EL957" s="196"/>
      <c r="EM957" s="196"/>
      <c r="EN957" s="196"/>
      <c r="EO957" s="196"/>
      <c r="EP957" s="196"/>
      <c r="EQ957" s="196"/>
      <c r="ER957" s="196"/>
      <c r="ES957" s="196"/>
      <c r="ET957" s="196"/>
      <c r="EU957" s="196"/>
      <c r="EV957" s="196"/>
      <c r="EW957" s="196"/>
      <c r="EX957" s="196"/>
      <c r="EY957" s="196"/>
      <c r="EZ957" s="196"/>
      <c r="FA957" s="196"/>
      <c r="FB957" s="196"/>
      <c r="FC957" s="196"/>
      <c r="FD957" s="196"/>
      <c r="FE957" s="196"/>
      <c r="FF957" s="196"/>
      <c r="FG957" s="196"/>
      <c r="FH957" s="196"/>
      <c r="FI957" s="196"/>
      <c r="FJ957" s="196"/>
      <c r="FK957" s="196"/>
      <c r="FL957" s="196"/>
      <c r="FM957" s="196"/>
      <c r="FN957" s="196"/>
      <c r="FO957" s="196"/>
      <c r="FP957" s="196"/>
      <c r="FQ957" s="196"/>
      <c r="FR957" s="196"/>
      <c r="FS957" s="196"/>
      <c r="FT957" s="196"/>
      <c r="FU957" s="196"/>
      <c r="FV957" s="196"/>
      <c r="FW957" s="196"/>
      <c r="FX957" s="196"/>
      <c r="FY957" s="196"/>
      <c r="FZ957" s="196"/>
      <c r="GA957" s="196"/>
      <c r="GB957" s="196"/>
      <c r="GC957" s="196"/>
      <c r="GD957" s="196"/>
      <c r="GE957" s="196"/>
      <c r="GF957" s="196"/>
      <c r="GG957" s="196"/>
      <c r="GH957" s="196"/>
      <c r="GI957" s="196"/>
      <c r="GJ957" s="196"/>
      <c r="GK957" s="196"/>
      <c r="GL957" s="196"/>
      <c r="GM957" s="196"/>
      <c r="GN957" s="196"/>
      <c r="GO957" s="196"/>
      <c r="GP957" s="196"/>
      <c r="GQ957" s="196"/>
      <c r="GR957" s="196"/>
      <c r="GS957" s="196"/>
      <c r="GT957" s="196"/>
      <c r="GU957" s="196"/>
      <c r="GV957" s="196"/>
      <c r="GW957" s="196"/>
      <c r="GX957" s="196"/>
      <c r="GY957" s="196"/>
      <c r="GZ957" s="196"/>
      <c r="HA957" s="196"/>
      <c r="HB957" s="196"/>
      <c r="HC957" s="196"/>
      <c r="HD957" s="196"/>
      <c r="HE957" s="196"/>
      <c r="HF957" s="196"/>
      <c r="HG957" s="196"/>
      <c r="HH957" s="196"/>
      <c r="HI957" s="196"/>
      <c r="HJ957" s="196"/>
      <c r="HK957" s="196"/>
      <c r="HL957" s="196"/>
      <c r="HM957" s="196"/>
      <c r="HN957" s="196"/>
      <c r="HO957" s="196"/>
      <c r="HP957" s="196"/>
      <c r="HQ957" s="196"/>
      <c r="HR957" s="196"/>
      <c r="HS957" s="196"/>
      <c r="HT957" s="196"/>
      <c r="HU957" s="196"/>
      <c r="HV957" s="196"/>
      <c r="HW957" s="196"/>
      <c r="HX957" s="196"/>
      <c r="HY957" s="196"/>
      <c r="HZ957" s="196"/>
      <c r="IA957" s="196"/>
      <c r="IB957" s="196"/>
      <c r="IC957" s="196"/>
      <c r="ID957" s="196"/>
      <c r="IE957" s="196"/>
      <c r="IF957" s="196"/>
      <c r="IG957" s="196"/>
      <c r="IH957" s="196"/>
      <c r="II957" s="196"/>
      <c r="IJ957" s="196"/>
      <c r="IK957" s="196"/>
      <c r="IL957" s="196"/>
      <c r="IM957" s="196"/>
      <c r="IN957" s="196"/>
      <c r="IO957" s="196"/>
      <c r="IP957" s="196"/>
      <c r="IQ957" s="196"/>
      <c r="IR957" s="196"/>
      <c r="IS957" s="196"/>
      <c r="IT957" s="196"/>
      <c r="IU957" s="196"/>
      <c r="IV957" s="196"/>
      <c r="IW957" s="196"/>
      <c r="IX957" s="196"/>
      <c r="IY957" s="196"/>
      <c r="IZ957" s="196"/>
      <c r="JA957" s="196"/>
      <c r="JB957" s="196"/>
      <c r="JC957" s="196"/>
      <c r="JD957" s="196"/>
      <c r="JE957" s="196"/>
      <c r="JF957" s="196"/>
      <c r="JG957" s="196"/>
      <c r="JH957" s="196"/>
      <c r="JI957" s="196"/>
      <c r="JJ957" s="196"/>
      <c r="JK957" s="196"/>
      <c r="JL957" s="196"/>
      <c r="JM957" s="196"/>
      <c r="JN957" s="196"/>
      <c r="JO957" s="196"/>
      <c r="JP957" s="196"/>
      <c r="JQ957" s="196"/>
      <c r="JR957" s="196"/>
      <c r="JS957" s="196"/>
      <c r="JT957" s="196"/>
      <c r="JU957" s="196"/>
      <c r="JV957" s="196"/>
      <c r="JW957" s="196"/>
      <c r="JX957" s="196"/>
      <c r="JY957" s="196"/>
      <c r="JZ957" s="196"/>
      <c r="KA957" s="196"/>
      <c r="KB957" s="196"/>
      <c r="KC957" s="196"/>
      <c r="KD957" s="196"/>
      <c r="KE957" s="196"/>
      <c r="KF957" s="196"/>
      <c r="KG957" s="196"/>
      <c r="KH957" s="196"/>
      <c r="KI957" s="196"/>
      <c r="KJ957" s="196"/>
      <c r="KK957" s="196"/>
      <c r="KL957" s="196"/>
      <c r="KM957" s="196"/>
      <c r="KN957" s="196"/>
      <c r="KO957" s="196"/>
      <c r="KP957" s="196"/>
      <c r="KQ957" s="196"/>
      <c r="KR957" s="196"/>
      <c r="KS957" s="196"/>
      <c r="KT957" s="196"/>
      <c r="KU957" s="196"/>
      <c r="KV957" s="196"/>
      <c r="KW957" s="196"/>
      <c r="KX957" s="196"/>
      <c r="KY957" s="196"/>
      <c r="KZ957" s="196"/>
      <c r="LA957" s="196"/>
      <c r="LB957" s="196"/>
      <c r="LC957" s="196"/>
      <c r="LD957" s="196"/>
      <c r="LE957" s="196"/>
      <c r="LF957" s="196"/>
      <c r="LG957" s="196"/>
      <c r="LH957" s="196"/>
      <c r="LI957" s="196"/>
      <c r="LJ957" s="196"/>
      <c r="LK957" s="196"/>
      <c r="LL957" s="196"/>
      <c r="LM957" s="196"/>
      <c r="LN957" s="196"/>
      <c r="LO957" s="196"/>
      <c r="LP957" s="196"/>
      <c r="LQ957" s="196"/>
      <c r="LR957" s="196"/>
      <c r="LS957" s="196"/>
      <c r="LT957" s="196"/>
      <c r="LU957" s="196"/>
      <c r="LV957" s="196"/>
      <c r="LW957" s="196"/>
      <c r="LX957" s="196"/>
      <c r="LY957" s="196"/>
      <c r="LZ957" s="196"/>
      <c r="MA957" s="196"/>
      <c r="MB957" s="196"/>
      <c r="MC957" s="196"/>
      <c r="MD957" s="196"/>
      <c r="ME957" s="196"/>
      <c r="MF957" s="196"/>
      <c r="MG957" s="196"/>
      <c r="MH957" s="196"/>
      <c r="MI957" s="196"/>
      <c r="MJ957" s="196"/>
      <c r="MK957" s="196"/>
      <c r="ML957" s="196"/>
      <c r="MM957" s="196"/>
      <c r="MN957" s="196"/>
      <c r="MO957" s="196"/>
      <c r="MP957" s="196"/>
      <c r="MQ957" s="196"/>
      <c r="MR957" s="196"/>
      <c r="MS957" s="196"/>
      <c r="MT957" s="196"/>
      <c r="MU957" s="196"/>
      <c r="MV957" s="196"/>
      <c r="MW957" s="196"/>
      <c r="MX957" s="196"/>
      <c r="MY957" s="196"/>
      <c r="MZ957" s="196"/>
      <c r="NA957" s="196"/>
      <c r="NB957" s="196"/>
      <c r="NC957" s="196"/>
      <c r="ND957" s="196"/>
      <c r="NE957" s="196"/>
      <c r="NF957" s="196"/>
      <c r="NG957" s="196"/>
      <c r="NH957" s="196"/>
      <c r="NI957" s="196"/>
      <c r="NJ957" s="196"/>
      <c r="NK957" s="196"/>
      <c r="NL957" s="196"/>
      <c r="NM957" s="196"/>
      <c r="NN957" s="196"/>
      <c r="NO957" s="196"/>
      <c r="NP957" s="196"/>
      <c r="NQ957" s="196"/>
      <c r="NR957" s="196"/>
      <c r="NS957" s="196"/>
      <c r="NT957" s="196"/>
      <c r="NU957" s="196"/>
      <c r="NV957" s="196"/>
      <c r="NW957" s="196"/>
      <c r="NX957" s="196"/>
      <c r="NY957" s="196"/>
      <c r="NZ957" s="196"/>
      <c r="OA957" s="196"/>
      <c r="OB957" s="196"/>
      <c r="OC957" s="196"/>
      <c r="OD957" s="196"/>
      <c r="OE957" s="196"/>
      <c r="OF957" s="196"/>
      <c r="OG957" s="196"/>
      <c r="OH957" s="196"/>
      <c r="OI957" s="196"/>
      <c r="OJ957" s="196"/>
      <c r="OK957" s="196"/>
      <c r="OL957" s="196"/>
      <c r="AFC957" s="196"/>
      <c r="AFD957" s="196"/>
      <c r="AFE957" s="196"/>
      <c r="AFF957" s="196"/>
      <c r="AFG957" s="196"/>
      <c r="AFH957" s="196"/>
      <c r="AFI957" s="196"/>
      <c r="AFJ957" s="196"/>
      <c r="AFK957" s="196"/>
      <c r="AFL957" s="196"/>
      <c r="AFM957" s="196"/>
      <c r="AFN957" s="196"/>
      <c r="AFO957" s="196"/>
      <c r="AFP957" s="196"/>
      <c r="AFQ957" s="196"/>
      <c r="AFR957" s="196"/>
      <c r="AFS957" s="196"/>
      <c r="AFT957" s="196"/>
      <c r="AFU957" s="196"/>
      <c r="AFV957" s="196"/>
      <c r="AFW957" s="196"/>
      <c r="AFX957" s="196"/>
      <c r="AFY957" s="196"/>
      <c r="AFZ957" s="196"/>
      <c r="AGA957" s="196"/>
      <c r="AGB957" s="196"/>
      <c r="AGC957" s="196"/>
      <c r="AGD957" s="196"/>
      <c r="AGE957" s="196"/>
      <c r="AGF957" s="196"/>
      <c r="AGG957" s="196"/>
      <c r="AGH957" s="196"/>
      <c r="AGI957" s="196"/>
      <c r="AGJ957" s="196"/>
      <c r="AGK957" s="196"/>
      <c r="AGL957" s="196"/>
      <c r="AGM957" s="196"/>
      <c r="AGN957" s="196"/>
      <c r="AGO957" s="196"/>
      <c r="AGP957" s="196"/>
    </row>
    <row r="958" spans="1:874" ht="15.75" customHeight="1" x14ac:dyDescent="0.25">
      <c r="A958" s="196"/>
      <c r="B958" s="196"/>
      <c r="C958" s="196"/>
      <c r="D958" s="196"/>
      <c r="E958" s="196"/>
      <c r="F958" s="196"/>
      <c r="G958" s="196"/>
      <c r="H958" s="196"/>
      <c r="I958" s="208"/>
      <c r="J958" s="196"/>
      <c r="K958" s="196"/>
      <c r="L958" s="206"/>
      <c r="M958" s="196"/>
      <c r="N958" s="196"/>
      <c r="O958" s="196"/>
      <c r="P958" s="196"/>
      <c r="Q958" s="196"/>
      <c r="R958" s="196"/>
      <c r="S958" s="196"/>
      <c r="T958" s="196"/>
      <c r="U958" s="196"/>
      <c r="V958" s="196"/>
      <c r="W958" s="196"/>
      <c r="X958" s="196"/>
      <c r="Y958" s="196"/>
      <c r="Z958" s="196"/>
      <c r="AA958" s="196"/>
      <c r="AB958" s="196"/>
      <c r="AC958" s="196"/>
      <c r="AD958" s="196"/>
      <c r="AE958" s="196"/>
      <c r="AF958" s="196"/>
      <c r="AG958" s="196"/>
      <c r="AH958" s="196"/>
      <c r="AI958" s="196"/>
      <c r="AJ958" s="196"/>
      <c r="AK958" s="196"/>
      <c r="AL958" s="196"/>
      <c r="AM958" s="196"/>
      <c r="AN958" s="196"/>
      <c r="AO958" s="196"/>
      <c r="AP958" s="196"/>
      <c r="AQ958" s="196"/>
      <c r="AR958" s="196"/>
      <c r="AS958" s="196"/>
      <c r="AT958" s="196"/>
      <c r="AU958" s="196"/>
      <c r="AV958" s="196"/>
      <c r="AW958" s="196"/>
      <c r="AX958" s="196"/>
      <c r="AY958" s="196"/>
      <c r="AZ958" s="196"/>
      <c r="BA958" s="196"/>
      <c r="BB958" s="196"/>
      <c r="BC958" s="196"/>
      <c r="BD958" s="196"/>
      <c r="BE958" s="196"/>
      <c r="BF958" s="196"/>
      <c r="BG958" s="196"/>
      <c r="BH958" s="196"/>
      <c r="BI958" s="196"/>
      <c r="BJ958" s="196"/>
      <c r="BK958" s="196"/>
      <c r="BL958" s="196"/>
      <c r="BM958" s="196"/>
      <c r="BN958" s="196"/>
      <c r="BO958" s="196"/>
      <c r="BP958" s="196"/>
      <c r="BQ958" s="196"/>
      <c r="BR958" s="196"/>
      <c r="BS958" s="196"/>
      <c r="BT958" s="196"/>
      <c r="BU958" s="196"/>
      <c r="BV958" s="196"/>
      <c r="BW958" s="196"/>
      <c r="BX958" s="196"/>
      <c r="BY958" s="196"/>
      <c r="BZ958" s="196"/>
      <c r="CA958" s="196"/>
      <c r="CB958" s="196"/>
      <c r="CC958" s="196"/>
      <c r="CD958" s="196"/>
      <c r="CE958" s="196"/>
      <c r="CF958" s="196"/>
      <c r="CG958" s="196"/>
      <c r="CH958" s="196"/>
      <c r="CI958" s="196"/>
      <c r="CJ958" s="196"/>
      <c r="CK958" s="196"/>
      <c r="CL958" s="196"/>
      <c r="CM958" s="196"/>
      <c r="CN958" s="196"/>
      <c r="CO958" s="196"/>
      <c r="CP958" s="196"/>
      <c r="CQ958" s="196"/>
      <c r="CR958" s="196"/>
      <c r="CS958" s="196"/>
      <c r="CT958" s="196"/>
      <c r="CU958" s="196"/>
      <c r="CV958" s="196"/>
      <c r="CW958" s="196"/>
      <c r="CX958" s="196"/>
      <c r="CY958" s="196"/>
      <c r="CZ958" s="196"/>
      <c r="DA958" s="196"/>
      <c r="DB958" s="196"/>
      <c r="DC958" s="196"/>
      <c r="DD958" s="196"/>
      <c r="DE958" s="196"/>
      <c r="DF958" s="196"/>
      <c r="DG958" s="196"/>
      <c r="DH958" s="196"/>
      <c r="DI958" s="196"/>
      <c r="DJ958" s="196"/>
      <c r="DK958" s="196"/>
      <c r="DL958" s="196"/>
      <c r="DM958" s="196"/>
      <c r="DN958" s="196"/>
      <c r="DO958" s="196"/>
      <c r="DP958" s="196"/>
      <c r="DQ958" s="196"/>
      <c r="DR958" s="196"/>
      <c r="DS958" s="196"/>
      <c r="DT958" s="196"/>
      <c r="DU958" s="196"/>
      <c r="DV958" s="196"/>
      <c r="DW958" s="196"/>
      <c r="DX958" s="196"/>
      <c r="DY958" s="196"/>
      <c r="DZ958" s="196"/>
      <c r="EA958" s="196"/>
      <c r="EB958" s="196"/>
      <c r="EC958" s="196"/>
      <c r="ED958" s="196"/>
      <c r="EE958" s="196"/>
      <c r="EF958" s="196"/>
      <c r="EG958" s="196"/>
      <c r="EH958" s="196"/>
      <c r="EI958" s="196"/>
      <c r="EJ958" s="196"/>
      <c r="EK958" s="196"/>
      <c r="EL958" s="196"/>
      <c r="EM958" s="196"/>
      <c r="EN958" s="196"/>
      <c r="EO958" s="196"/>
      <c r="EP958" s="196"/>
      <c r="EQ958" s="196"/>
      <c r="ER958" s="196"/>
      <c r="ES958" s="196"/>
      <c r="ET958" s="196"/>
      <c r="EU958" s="196"/>
      <c r="EV958" s="196"/>
      <c r="EW958" s="196"/>
      <c r="EX958" s="196"/>
      <c r="EY958" s="196"/>
      <c r="EZ958" s="196"/>
      <c r="FA958" s="196"/>
      <c r="FB958" s="196"/>
      <c r="FC958" s="196"/>
      <c r="FD958" s="196"/>
      <c r="FE958" s="196"/>
      <c r="FF958" s="196"/>
      <c r="FG958" s="196"/>
      <c r="FH958" s="196"/>
      <c r="FI958" s="196"/>
      <c r="FJ958" s="196"/>
      <c r="FK958" s="196"/>
      <c r="FL958" s="196"/>
      <c r="FM958" s="196"/>
      <c r="FN958" s="196"/>
      <c r="FO958" s="196"/>
      <c r="FP958" s="196"/>
      <c r="FQ958" s="196"/>
      <c r="FR958" s="196"/>
      <c r="FS958" s="196"/>
      <c r="FT958" s="196"/>
      <c r="FU958" s="196"/>
      <c r="FV958" s="196"/>
      <c r="FW958" s="196"/>
      <c r="FX958" s="196"/>
      <c r="FY958" s="196"/>
      <c r="FZ958" s="196"/>
      <c r="GA958" s="196"/>
      <c r="GB958" s="196"/>
      <c r="GC958" s="196"/>
      <c r="GD958" s="196"/>
      <c r="GE958" s="196"/>
      <c r="GF958" s="196"/>
      <c r="GG958" s="196"/>
      <c r="GH958" s="196"/>
      <c r="GI958" s="196"/>
      <c r="GJ958" s="196"/>
      <c r="GK958" s="196"/>
      <c r="GL958" s="196"/>
      <c r="GM958" s="196"/>
      <c r="GN958" s="196"/>
      <c r="GO958" s="196"/>
      <c r="GP958" s="196"/>
      <c r="GQ958" s="196"/>
      <c r="GR958" s="196"/>
      <c r="GS958" s="196"/>
      <c r="GT958" s="196"/>
      <c r="GU958" s="196"/>
      <c r="GV958" s="196"/>
      <c r="GW958" s="196"/>
      <c r="GX958" s="196"/>
      <c r="GY958" s="196"/>
      <c r="GZ958" s="196"/>
      <c r="HA958" s="196"/>
      <c r="HB958" s="196"/>
      <c r="HC958" s="196"/>
      <c r="HD958" s="196"/>
      <c r="HE958" s="196"/>
      <c r="HF958" s="196"/>
      <c r="HG958" s="196"/>
      <c r="HH958" s="196"/>
      <c r="HI958" s="196"/>
      <c r="HJ958" s="196"/>
      <c r="HK958" s="196"/>
      <c r="HL958" s="196"/>
      <c r="HM958" s="196"/>
      <c r="HN958" s="196"/>
      <c r="HO958" s="196"/>
      <c r="HP958" s="196"/>
      <c r="HQ958" s="196"/>
      <c r="HR958" s="196"/>
      <c r="HS958" s="196"/>
      <c r="HT958" s="196"/>
      <c r="HU958" s="196"/>
      <c r="HV958" s="196"/>
      <c r="HW958" s="196"/>
      <c r="HX958" s="196"/>
      <c r="HY958" s="196"/>
      <c r="HZ958" s="196"/>
      <c r="IA958" s="196"/>
      <c r="IB958" s="196"/>
      <c r="IC958" s="196"/>
      <c r="ID958" s="196"/>
      <c r="IE958" s="196"/>
      <c r="IF958" s="196"/>
      <c r="IG958" s="196"/>
      <c r="IH958" s="196"/>
      <c r="II958" s="196"/>
      <c r="IJ958" s="196"/>
      <c r="IK958" s="196"/>
      <c r="IL958" s="196"/>
      <c r="IM958" s="196"/>
      <c r="IN958" s="196"/>
      <c r="IO958" s="196"/>
      <c r="IP958" s="196"/>
      <c r="IQ958" s="196"/>
      <c r="IR958" s="196"/>
      <c r="IS958" s="196"/>
      <c r="IT958" s="196"/>
      <c r="IU958" s="196"/>
      <c r="IV958" s="196"/>
      <c r="IW958" s="196"/>
      <c r="IX958" s="196"/>
      <c r="IY958" s="196"/>
      <c r="IZ958" s="196"/>
      <c r="JA958" s="196"/>
      <c r="JB958" s="196"/>
      <c r="JC958" s="196"/>
      <c r="JD958" s="196"/>
      <c r="JE958" s="196"/>
      <c r="JF958" s="196"/>
      <c r="JG958" s="196"/>
      <c r="JH958" s="196"/>
      <c r="JI958" s="196"/>
      <c r="JJ958" s="196"/>
      <c r="JK958" s="196"/>
      <c r="JL958" s="196"/>
      <c r="JM958" s="196"/>
      <c r="JN958" s="196"/>
      <c r="JO958" s="196"/>
      <c r="JP958" s="196"/>
      <c r="JQ958" s="196"/>
      <c r="JR958" s="196"/>
      <c r="JS958" s="196"/>
      <c r="JT958" s="196"/>
      <c r="JU958" s="196"/>
      <c r="JV958" s="196"/>
      <c r="JW958" s="196"/>
      <c r="JX958" s="196"/>
      <c r="JY958" s="196"/>
      <c r="JZ958" s="196"/>
      <c r="KA958" s="196"/>
      <c r="KB958" s="196"/>
      <c r="KC958" s="196"/>
      <c r="KD958" s="196"/>
      <c r="KE958" s="196"/>
      <c r="KF958" s="196"/>
      <c r="KG958" s="196"/>
      <c r="KH958" s="196"/>
      <c r="KI958" s="196"/>
      <c r="KJ958" s="196"/>
      <c r="KK958" s="196"/>
      <c r="KL958" s="196"/>
      <c r="KM958" s="196"/>
      <c r="KN958" s="196"/>
      <c r="KO958" s="196"/>
      <c r="KP958" s="196"/>
      <c r="KQ958" s="196"/>
      <c r="KR958" s="196"/>
      <c r="KS958" s="196"/>
      <c r="KT958" s="196"/>
      <c r="KU958" s="196"/>
      <c r="KV958" s="196"/>
      <c r="KW958" s="196"/>
      <c r="KX958" s="196"/>
      <c r="KY958" s="196"/>
      <c r="KZ958" s="196"/>
      <c r="LA958" s="196"/>
      <c r="LB958" s="196"/>
      <c r="LC958" s="196"/>
      <c r="LD958" s="196"/>
      <c r="LE958" s="196"/>
      <c r="LF958" s="196"/>
      <c r="LG958" s="196"/>
      <c r="LH958" s="196"/>
      <c r="LI958" s="196"/>
      <c r="LJ958" s="196"/>
      <c r="LK958" s="196"/>
      <c r="LL958" s="196"/>
      <c r="LM958" s="196"/>
      <c r="LN958" s="196"/>
      <c r="LO958" s="196"/>
      <c r="LP958" s="196"/>
      <c r="LQ958" s="196"/>
      <c r="LR958" s="196"/>
      <c r="LS958" s="196"/>
      <c r="LT958" s="196"/>
      <c r="LU958" s="196"/>
      <c r="LV958" s="196"/>
      <c r="LW958" s="196"/>
      <c r="LX958" s="196"/>
      <c r="LY958" s="196"/>
      <c r="LZ958" s="196"/>
      <c r="MA958" s="196"/>
      <c r="MB958" s="196"/>
      <c r="MC958" s="196"/>
      <c r="MD958" s="196"/>
      <c r="ME958" s="196"/>
      <c r="MF958" s="196"/>
      <c r="MG958" s="196"/>
      <c r="MH958" s="196"/>
      <c r="MI958" s="196"/>
      <c r="MJ958" s="196"/>
      <c r="MK958" s="196"/>
      <c r="ML958" s="196"/>
      <c r="MM958" s="196"/>
      <c r="MN958" s="196"/>
      <c r="MO958" s="196"/>
      <c r="MP958" s="196"/>
      <c r="MQ958" s="196"/>
      <c r="MR958" s="196"/>
      <c r="MS958" s="196"/>
      <c r="MT958" s="196"/>
      <c r="MU958" s="196"/>
      <c r="MV958" s="196"/>
      <c r="MW958" s="196"/>
      <c r="MX958" s="196"/>
      <c r="MY958" s="196"/>
      <c r="MZ958" s="196"/>
      <c r="NA958" s="196"/>
      <c r="NB958" s="196"/>
      <c r="NC958" s="196"/>
      <c r="ND958" s="196"/>
      <c r="NE958" s="196"/>
      <c r="NF958" s="196"/>
      <c r="NG958" s="196"/>
      <c r="NH958" s="196"/>
      <c r="NI958" s="196"/>
      <c r="NJ958" s="196"/>
      <c r="NK958" s="196"/>
      <c r="NL958" s="196"/>
      <c r="NM958" s="196"/>
      <c r="NN958" s="196"/>
      <c r="NO958" s="196"/>
      <c r="NP958" s="196"/>
      <c r="NQ958" s="196"/>
      <c r="NR958" s="196"/>
      <c r="NS958" s="196"/>
      <c r="NT958" s="196"/>
      <c r="NU958" s="196"/>
      <c r="NV958" s="196"/>
      <c r="NW958" s="196"/>
      <c r="NX958" s="196"/>
      <c r="NY958" s="196"/>
      <c r="NZ958" s="196"/>
      <c r="OA958" s="196"/>
      <c r="OB958" s="196"/>
      <c r="OC958" s="196"/>
      <c r="OD958" s="196"/>
      <c r="OE958" s="196"/>
      <c r="OF958" s="196"/>
      <c r="OG958" s="196"/>
      <c r="OH958" s="196"/>
      <c r="OI958" s="196"/>
      <c r="OJ958" s="196"/>
      <c r="OK958" s="196"/>
      <c r="OL958" s="196"/>
      <c r="AFC958" s="196"/>
      <c r="AFD958" s="196"/>
      <c r="AFE958" s="196"/>
      <c r="AFF958" s="196"/>
      <c r="AFG958" s="196"/>
      <c r="AFH958" s="196"/>
      <c r="AFI958" s="196"/>
      <c r="AFJ958" s="196"/>
      <c r="AFK958" s="196"/>
      <c r="AFL958" s="196"/>
      <c r="AFM958" s="196"/>
      <c r="AFN958" s="196"/>
      <c r="AFO958" s="196"/>
      <c r="AFP958" s="196"/>
      <c r="AFQ958" s="196"/>
      <c r="AFR958" s="196"/>
      <c r="AFS958" s="196"/>
      <c r="AFT958" s="196"/>
      <c r="AFU958" s="196"/>
      <c r="AFV958" s="196"/>
      <c r="AFW958" s="196"/>
      <c r="AFX958" s="196"/>
      <c r="AFY958" s="196"/>
      <c r="AFZ958" s="196"/>
      <c r="AGA958" s="196"/>
      <c r="AGB958" s="196"/>
      <c r="AGC958" s="196"/>
      <c r="AGD958" s="196"/>
      <c r="AGE958" s="196"/>
      <c r="AGF958" s="196"/>
      <c r="AGG958" s="196"/>
      <c r="AGH958" s="196"/>
      <c r="AGI958" s="196"/>
      <c r="AGJ958" s="196"/>
      <c r="AGK958" s="196"/>
      <c r="AGL958" s="196"/>
      <c r="AGM958" s="196"/>
      <c r="AGN958" s="196"/>
      <c r="AGO958" s="196"/>
      <c r="AGP958" s="196"/>
    </row>
    <row r="959" spans="1:874" ht="15.75" customHeight="1" x14ac:dyDescent="0.25">
      <c r="A959" s="196"/>
      <c r="B959" s="196"/>
      <c r="C959" s="196"/>
      <c r="D959" s="196"/>
      <c r="E959" s="196"/>
      <c r="F959" s="196"/>
      <c r="G959" s="196"/>
      <c r="H959" s="196"/>
      <c r="I959" s="208"/>
      <c r="J959" s="196"/>
      <c r="K959" s="196"/>
      <c r="L959" s="206"/>
      <c r="M959" s="196"/>
      <c r="N959" s="196"/>
      <c r="O959" s="196"/>
      <c r="P959" s="196"/>
      <c r="Q959" s="196"/>
      <c r="R959" s="196"/>
      <c r="S959" s="196"/>
      <c r="T959" s="196"/>
      <c r="U959" s="196"/>
      <c r="V959" s="196"/>
      <c r="W959" s="196"/>
      <c r="X959" s="196"/>
      <c r="Y959" s="196"/>
      <c r="Z959" s="196"/>
      <c r="AA959" s="196"/>
      <c r="AB959" s="196"/>
      <c r="AC959" s="196"/>
      <c r="AD959" s="196"/>
      <c r="AE959" s="196"/>
      <c r="AF959" s="196"/>
      <c r="AG959" s="196"/>
      <c r="AH959" s="196"/>
      <c r="AI959" s="196"/>
      <c r="AJ959" s="196"/>
      <c r="AK959" s="196"/>
      <c r="AL959" s="196"/>
      <c r="AM959" s="196"/>
      <c r="AN959" s="196"/>
      <c r="AO959" s="196"/>
      <c r="AP959" s="196"/>
      <c r="AQ959" s="196"/>
      <c r="AR959" s="196"/>
      <c r="AS959" s="196"/>
      <c r="AT959" s="196"/>
      <c r="AU959" s="196"/>
      <c r="AV959" s="196"/>
      <c r="AW959" s="196"/>
      <c r="AX959" s="196"/>
      <c r="AY959" s="196"/>
      <c r="AZ959" s="196"/>
      <c r="BA959" s="196"/>
      <c r="BB959" s="196"/>
      <c r="BC959" s="196"/>
      <c r="BD959" s="196"/>
      <c r="BE959" s="196"/>
      <c r="BF959" s="196"/>
      <c r="BG959" s="196"/>
      <c r="BH959" s="196"/>
      <c r="BI959" s="196"/>
      <c r="BJ959" s="196"/>
      <c r="BK959" s="196"/>
      <c r="BL959" s="196"/>
      <c r="BM959" s="196"/>
      <c r="BN959" s="196"/>
      <c r="BO959" s="196"/>
      <c r="BP959" s="196"/>
      <c r="BQ959" s="196"/>
      <c r="BR959" s="196"/>
      <c r="BS959" s="196"/>
      <c r="BT959" s="196"/>
      <c r="BU959" s="196"/>
      <c r="BV959" s="196"/>
      <c r="BW959" s="196"/>
      <c r="BX959" s="196"/>
      <c r="BY959" s="196"/>
      <c r="BZ959" s="196"/>
      <c r="CA959" s="196"/>
      <c r="CB959" s="196"/>
      <c r="CC959" s="196"/>
      <c r="CD959" s="196"/>
      <c r="CE959" s="196"/>
      <c r="CF959" s="196"/>
      <c r="CG959" s="196"/>
      <c r="CH959" s="196"/>
      <c r="CI959" s="196"/>
      <c r="CJ959" s="196"/>
      <c r="CK959" s="196"/>
      <c r="CL959" s="196"/>
      <c r="CM959" s="196"/>
      <c r="CN959" s="196"/>
      <c r="CO959" s="196"/>
      <c r="CP959" s="196"/>
      <c r="CQ959" s="196"/>
      <c r="CR959" s="196"/>
      <c r="CS959" s="196"/>
      <c r="CT959" s="196"/>
      <c r="CU959" s="196"/>
      <c r="CV959" s="196"/>
      <c r="CW959" s="196"/>
      <c r="CX959" s="196"/>
      <c r="CY959" s="196"/>
      <c r="CZ959" s="196"/>
      <c r="DA959" s="196"/>
      <c r="DB959" s="196"/>
      <c r="DC959" s="196"/>
      <c r="DD959" s="196"/>
      <c r="DE959" s="196"/>
      <c r="DF959" s="196"/>
      <c r="DG959" s="196"/>
      <c r="DH959" s="196"/>
      <c r="DI959" s="196"/>
      <c r="DJ959" s="196"/>
      <c r="DK959" s="196"/>
      <c r="DL959" s="196"/>
      <c r="DM959" s="196"/>
      <c r="DN959" s="196"/>
      <c r="DO959" s="196"/>
      <c r="DP959" s="196"/>
      <c r="DQ959" s="196"/>
      <c r="DR959" s="196"/>
      <c r="DS959" s="196"/>
      <c r="DT959" s="196"/>
      <c r="DU959" s="196"/>
      <c r="DV959" s="196"/>
      <c r="DW959" s="196"/>
      <c r="DX959" s="196"/>
      <c r="DY959" s="196"/>
      <c r="DZ959" s="196"/>
      <c r="EA959" s="196"/>
      <c r="EB959" s="196"/>
      <c r="EC959" s="196"/>
      <c r="ED959" s="196"/>
      <c r="EE959" s="196"/>
      <c r="EF959" s="196"/>
      <c r="EG959" s="196"/>
      <c r="EH959" s="196"/>
      <c r="EI959" s="196"/>
      <c r="EJ959" s="196"/>
      <c r="EK959" s="196"/>
      <c r="EL959" s="196"/>
      <c r="EM959" s="196"/>
      <c r="EN959" s="196"/>
      <c r="EO959" s="196"/>
      <c r="EP959" s="196"/>
      <c r="EQ959" s="196"/>
      <c r="ER959" s="196"/>
      <c r="ES959" s="196"/>
      <c r="ET959" s="196"/>
      <c r="EU959" s="196"/>
      <c r="EV959" s="196"/>
      <c r="EW959" s="196"/>
      <c r="EX959" s="196"/>
      <c r="EY959" s="196"/>
      <c r="EZ959" s="196"/>
      <c r="FA959" s="196"/>
      <c r="FB959" s="196"/>
      <c r="FC959" s="196"/>
      <c r="FD959" s="196"/>
      <c r="FE959" s="196"/>
      <c r="FF959" s="196"/>
      <c r="FG959" s="196"/>
      <c r="FH959" s="196"/>
      <c r="FI959" s="196"/>
      <c r="FJ959" s="196"/>
      <c r="FK959" s="196"/>
      <c r="FL959" s="196"/>
      <c r="FM959" s="196"/>
      <c r="FN959" s="196"/>
      <c r="FO959" s="196"/>
      <c r="FP959" s="196"/>
      <c r="FQ959" s="196"/>
      <c r="FR959" s="196"/>
      <c r="FS959" s="196"/>
      <c r="FT959" s="196"/>
      <c r="FU959" s="196"/>
      <c r="FV959" s="196"/>
      <c r="FW959" s="196"/>
      <c r="FX959" s="196"/>
      <c r="FY959" s="196"/>
      <c r="FZ959" s="196"/>
      <c r="GA959" s="196"/>
      <c r="GB959" s="196"/>
      <c r="GC959" s="196"/>
      <c r="GD959" s="196"/>
      <c r="GE959" s="196"/>
      <c r="GF959" s="196"/>
      <c r="GG959" s="196"/>
      <c r="GH959" s="196"/>
      <c r="GI959" s="196"/>
      <c r="GJ959" s="196"/>
      <c r="GK959" s="196"/>
      <c r="GL959" s="196"/>
      <c r="GM959" s="196"/>
      <c r="GN959" s="196"/>
      <c r="GO959" s="196"/>
      <c r="GP959" s="196"/>
      <c r="GQ959" s="196"/>
      <c r="GR959" s="196"/>
      <c r="GS959" s="196"/>
      <c r="GT959" s="196"/>
      <c r="GU959" s="196"/>
      <c r="GV959" s="196"/>
      <c r="GW959" s="196"/>
      <c r="GX959" s="196"/>
      <c r="GY959" s="196"/>
      <c r="GZ959" s="196"/>
      <c r="HA959" s="196"/>
      <c r="HB959" s="196"/>
      <c r="HC959" s="196"/>
      <c r="HD959" s="196"/>
      <c r="HE959" s="196"/>
      <c r="HF959" s="196"/>
      <c r="HG959" s="196"/>
      <c r="HH959" s="196"/>
      <c r="HI959" s="196"/>
      <c r="HJ959" s="196"/>
      <c r="HK959" s="196"/>
      <c r="HL959" s="196"/>
      <c r="HM959" s="196"/>
      <c r="HN959" s="196"/>
      <c r="HO959" s="196"/>
      <c r="HP959" s="196"/>
      <c r="HQ959" s="196"/>
      <c r="HR959" s="196"/>
      <c r="HS959" s="196"/>
      <c r="HT959" s="196"/>
      <c r="HU959" s="196"/>
      <c r="HV959" s="196"/>
      <c r="HW959" s="196"/>
      <c r="HX959" s="196"/>
      <c r="HY959" s="196"/>
      <c r="HZ959" s="196"/>
      <c r="IA959" s="196"/>
      <c r="IB959" s="196"/>
      <c r="IC959" s="196"/>
      <c r="ID959" s="196"/>
      <c r="IE959" s="196"/>
      <c r="IF959" s="196"/>
      <c r="IG959" s="196"/>
      <c r="IH959" s="196"/>
      <c r="II959" s="196"/>
      <c r="IJ959" s="196"/>
      <c r="IK959" s="196"/>
      <c r="IL959" s="196"/>
      <c r="IM959" s="196"/>
      <c r="IN959" s="196"/>
      <c r="IO959" s="196"/>
      <c r="IP959" s="196"/>
      <c r="IQ959" s="196"/>
      <c r="IR959" s="196"/>
      <c r="IS959" s="196"/>
      <c r="IT959" s="196"/>
      <c r="IU959" s="196"/>
      <c r="IV959" s="196"/>
      <c r="IW959" s="196"/>
      <c r="IX959" s="196"/>
      <c r="IY959" s="196"/>
      <c r="IZ959" s="196"/>
      <c r="JA959" s="196"/>
      <c r="JB959" s="196"/>
      <c r="JC959" s="196"/>
      <c r="JD959" s="196"/>
      <c r="JE959" s="196"/>
      <c r="JF959" s="196"/>
      <c r="JG959" s="196"/>
      <c r="JH959" s="196"/>
      <c r="JI959" s="196"/>
      <c r="JJ959" s="196"/>
      <c r="JK959" s="196"/>
      <c r="JL959" s="196"/>
      <c r="JM959" s="196"/>
      <c r="JN959" s="196"/>
      <c r="JO959" s="196"/>
      <c r="JP959" s="196"/>
      <c r="JQ959" s="196"/>
      <c r="JR959" s="196"/>
      <c r="JS959" s="196"/>
      <c r="JT959" s="196"/>
      <c r="JU959" s="196"/>
      <c r="JV959" s="196"/>
      <c r="JW959" s="196"/>
      <c r="JX959" s="196"/>
      <c r="JY959" s="196"/>
      <c r="JZ959" s="196"/>
      <c r="KA959" s="196"/>
      <c r="KB959" s="196"/>
      <c r="KC959" s="196"/>
      <c r="KD959" s="196"/>
      <c r="KE959" s="196"/>
      <c r="KF959" s="196"/>
      <c r="KG959" s="196"/>
      <c r="KH959" s="196"/>
      <c r="KI959" s="196"/>
      <c r="KJ959" s="196"/>
      <c r="KK959" s="196"/>
      <c r="KL959" s="196"/>
      <c r="KM959" s="196"/>
      <c r="KN959" s="196"/>
      <c r="KO959" s="196"/>
      <c r="KP959" s="196"/>
      <c r="KQ959" s="196"/>
      <c r="KR959" s="196"/>
      <c r="KS959" s="196"/>
      <c r="KT959" s="196"/>
      <c r="KU959" s="196"/>
      <c r="KV959" s="196"/>
      <c r="KW959" s="196"/>
      <c r="KX959" s="196"/>
      <c r="KY959" s="196"/>
      <c r="KZ959" s="196"/>
      <c r="LA959" s="196"/>
      <c r="LB959" s="196"/>
      <c r="LC959" s="196"/>
      <c r="LD959" s="196"/>
      <c r="LE959" s="196"/>
      <c r="LF959" s="196"/>
      <c r="LG959" s="196"/>
      <c r="LH959" s="196"/>
      <c r="LI959" s="196"/>
      <c r="LJ959" s="196"/>
      <c r="LK959" s="196"/>
      <c r="LL959" s="196"/>
      <c r="LM959" s="196"/>
      <c r="LN959" s="196"/>
      <c r="LO959" s="196"/>
      <c r="LP959" s="196"/>
      <c r="LQ959" s="196"/>
      <c r="LR959" s="196"/>
      <c r="LS959" s="196"/>
      <c r="LT959" s="196"/>
      <c r="LU959" s="196"/>
      <c r="LV959" s="196"/>
      <c r="LW959" s="196"/>
      <c r="LX959" s="196"/>
      <c r="LY959" s="196"/>
      <c r="LZ959" s="196"/>
      <c r="MA959" s="196"/>
      <c r="MB959" s="196"/>
      <c r="MC959" s="196"/>
      <c r="MD959" s="196"/>
      <c r="ME959" s="196"/>
      <c r="MF959" s="196"/>
      <c r="MG959" s="196"/>
      <c r="MH959" s="196"/>
      <c r="MI959" s="196"/>
      <c r="MJ959" s="196"/>
      <c r="MK959" s="196"/>
      <c r="ML959" s="196"/>
      <c r="MM959" s="196"/>
      <c r="MN959" s="196"/>
      <c r="MO959" s="196"/>
      <c r="MP959" s="196"/>
      <c r="MQ959" s="196"/>
      <c r="MR959" s="196"/>
      <c r="MS959" s="196"/>
      <c r="MT959" s="196"/>
      <c r="MU959" s="196"/>
      <c r="MV959" s="196"/>
      <c r="MW959" s="196"/>
      <c r="MX959" s="196"/>
      <c r="MY959" s="196"/>
      <c r="MZ959" s="196"/>
      <c r="NA959" s="196"/>
      <c r="NB959" s="196"/>
      <c r="NC959" s="196"/>
      <c r="ND959" s="196"/>
      <c r="NE959" s="196"/>
      <c r="NF959" s="196"/>
      <c r="NG959" s="196"/>
      <c r="NH959" s="196"/>
      <c r="NI959" s="196"/>
      <c r="NJ959" s="196"/>
      <c r="NK959" s="196"/>
      <c r="NL959" s="196"/>
      <c r="NM959" s="196"/>
      <c r="NN959" s="196"/>
      <c r="NO959" s="196"/>
      <c r="NP959" s="196"/>
      <c r="NQ959" s="196"/>
      <c r="NR959" s="196"/>
      <c r="NS959" s="196"/>
      <c r="NT959" s="196"/>
      <c r="NU959" s="196"/>
      <c r="NV959" s="196"/>
      <c r="NW959" s="196"/>
      <c r="NX959" s="196"/>
      <c r="NY959" s="196"/>
      <c r="NZ959" s="196"/>
      <c r="OA959" s="196"/>
      <c r="OB959" s="196"/>
      <c r="OC959" s="196"/>
      <c r="OD959" s="196"/>
      <c r="OE959" s="196"/>
      <c r="OF959" s="196"/>
      <c r="OG959" s="196"/>
      <c r="OH959" s="196"/>
      <c r="OI959" s="196"/>
      <c r="OJ959" s="196"/>
      <c r="OK959" s="196"/>
      <c r="OL959" s="196"/>
      <c r="AFC959" s="196"/>
      <c r="AFD959" s="196"/>
      <c r="AFE959" s="196"/>
      <c r="AFF959" s="196"/>
      <c r="AFG959" s="196"/>
      <c r="AFH959" s="196"/>
      <c r="AFI959" s="196"/>
      <c r="AFJ959" s="196"/>
      <c r="AFK959" s="196"/>
      <c r="AFL959" s="196"/>
      <c r="AFM959" s="196"/>
      <c r="AFN959" s="196"/>
      <c r="AFO959" s="196"/>
      <c r="AFP959" s="196"/>
      <c r="AFQ959" s="196"/>
      <c r="AFR959" s="196"/>
      <c r="AFS959" s="196"/>
      <c r="AFT959" s="196"/>
      <c r="AFU959" s="196"/>
      <c r="AFV959" s="196"/>
      <c r="AFW959" s="196"/>
      <c r="AFX959" s="196"/>
      <c r="AFY959" s="196"/>
      <c r="AFZ959" s="196"/>
      <c r="AGA959" s="196"/>
      <c r="AGB959" s="196"/>
      <c r="AGC959" s="196"/>
      <c r="AGD959" s="196"/>
      <c r="AGE959" s="196"/>
      <c r="AGF959" s="196"/>
      <c r="AGG959" s="196"/>
      <c r="AGH959" s="196"/>
      <c r="AGI959" s="196"/>
      <c r="AGJ959" s="196"/>
      <c r="AGK959" s="196"/>
      <c r="AGL959" s="196"/>
      <c r="AGM959" s="196"/>
      <c r="AGN959" s="196"/>
      <c r="AGO959" s="196"/>
      <c r="AGP959" s="196"/>
    </row>
    <row r="960" spans="1:874" ht="15.75" customHeight="1" x14ac:dyDescent="0.25">
      <c r="A960" s="196"/>
      <c r="B960" s="196"/>
      <c r="C960" s="196"/>
      <c r="D960" s="196"/>
      <c r="E960" s="196"/>
      <c r="F960" s="196"/>
      <c r="G960" s="196"/>
      <c r="H960" s="196"/>
      <c r="I960" s="208"/>
      <c r="J960" s="196"/>
      <c r="K960" s="196"/>
      <c r="L960" s="206"/>
      <c r="M960" s="196"/>
      <c r="N960" s="196"/>
      <c r="O960" s="196"/>
      <c r="P960" s="196"/>
      <c r="Q960" s="196"/>
      <c r="R960" s="196"/>
      <c r="S960" s="196"/>
      <c r="T960" s="196"/>
      <c r="U960" s="196"/>
      <c r="V960" s="196"/>
      <c r="W960" s="196"/>
      <c r="X960" s="196"/>
      <c r="Y960" s="196"/>
      <c r="Z960" s="196"/>
      <c r="AA960" s="196"/>
      <c r="AB960" s="196"/>
      <c r="AC960" s="196"/>
      <c r="AD960" s="196"/>
      <c r="AE960" s="196"/>
      <c r="AF960" s="196"/>
      <c r="AG960" s="196"/>
      <c r="AH960" s="196"/>
      <c r="AI960" s="196"/>
      <c r="AJ960" s="196"/>
      <c r="AK960" s="196"/>
      <c r="AL960" s="196"/>
      <c r="AM960" s="196"/>
      <c r="AN960" s="196"/>
      <c r="AO960" s="196"/>
      <c r="AP960" s="196"/>
      <c r="AQ960" s="196"/>
      <c r="AR960" s="196"/>
      <c r="AS960" s="196"/>
      <c r="AT960" s="196"/>
      <c r="AU960" s="196"/>
      <c r="AV960" s="196"/>
      <c r="AW960" s="196"/>
      <c r="AX960" s="196"/>
      <c r="AY960" s="196"/>
      <c r="AZ960" s="196"/>
      <c r="BA960" s="196"/>
      <c r="BB960" s="196"/>
      <c r="BC960" s="196"/>
      <c r="BD960" s="196"/>
      <c r="BE960" s="196"/>
      <c r="BF960" s="196"/>
      <c r="BG960" s="196"/>
      <c r="BH960" s="196"/>
      <c r="BI960" s="196"/>
      <c r="BJ960" s="196"/>
      <c r="BK960" s="196"/>
      <c r="BL960" s="196"/>
      <c r="BM960" s="196"/>
      <c r="BN960" s="196"/>
      <c r="BO960" s="196"/>
      <c r="BP960" s="196"/>
      <c r="BQ960" s="196"/>
      <c r="BR960" s="196"/>
      <c r="BS960" s="196"/>
      <c r="BT960" s="196"/>
      <c r="BU960" s="196"/>
      <c r="BV960" s="196"/>
      <c r="BW960" s="196"/>
      <c r="BX960" s="196"/>
      <c r="BY960" s="196"/>
      <c r="BZ960" s="196"/>
      <c r="CA960" s="196"/>
      <c r="CB960" s="196"/>
      <c r="CC960" s="196"/>
      <c r="CD960" s="196"/>
      <c r="CE960" s="196"/>
      <c r="CF960" s="196"/>
      <c r="CG960" s="196"/>
      <c r="CH960" s="196"/>
      <c r="CI960" s="196"/>
      <c r="CJ960" s="196"/>
      <c r="CK960" s="196"/>
      <c r="CL960" s="196"/>
      <c r="CM960" s="196"/>
      <c r="CN960" s="196"/>
      <c r="CO960" s="196"/>
      <c r="CP960" s="196"/>
      <c r="CQ960" s="196"/>
      <c r="CR960" s="196"/>
      <c r="CS960" s="196"/>
      <c r="CT960" s="196"/>
      <c r="CU960" s="196"/>
      <c r="CV960" s="196"/>
      <c r="CW960" s="196"/>
      <c r="CX960" s="196"/>
      <c r="CY960" s="196"/>
      <c r="CZ960" s="196"/>
      <c r="DA960" s="196"/>
      <c r="DB960" s="196"/>
      <c r="DC960" s="196"/>
      <c r="DD960" s="196"/>
      <c r="DE960" s="196"/>
      <c r="DF960" s="196"/>
      <c r="DG960" s="196"/>
      <c r="DH960" s="196"/>
      <c r="DI960" s="196"/>
      <c r="DJ960" s="196"/>
      <c r="DK960" s="196"/>
      <c r="DL960" s="196"/>
      <c r="DM960" s="196"/>
      <c r="DN960" s="196"/>
      <c r="DO960" s="196"/>
      <c r="DP960" s="196"/>
      <c r="DQ960" s="196"/>
      <c r="DR960" s="196"/>
      <c r="DS960" s="196"/>
      <c r="DT960" s="196"/>
      <c r="DU960" s="196"/>
      <c r="DV960" s="196"/>
      <c r="DW960" s="196"/>
      <c r="DX960" s="196"/>
      <c r="DY960" s="196"/>
      <c r="DZ960" s="196"/>
      <c r="EA960" s="196"/>
      <c r="EB960" s="196"/>
      <c r="EC960" s="196"/>
      <c r="ED960" s="196"/>
      <c r="EE960" s="196"/>
      <c r="EF960" s="196"/>
      <c r="EG960" s="196"/>
      <c r="EH960" s="196"/>
      <c r="EI960" s="196"/>
      <c r="EJ960" s="196"/>
      <c r="EK960" s="196"/>
      <c r="EL960" s="196"/>
      <c r="EM960" s="196"/>
      <c r="EN960" s="196"/>
      <c r="EO960" s="196"/>
      <c r="EP960" s="196"/>
      <c r="EQ960" s="196"/>
      <c r="ER960" s="196"/>
      <c r="ES960" s="196"/>
      <c r="ET960" s="196"/>
      <c r="EU960" s="196"/>
      <c r="EV960" s="196"/>
      <c r="EW960" s="196"/>
      <c r="EX960" s="196"/>
      <c r="EY960" s="196"/>
      <c r="EZ960" s="196"/>
      <c r="FA960" s="196"/>
      <c r="FB960" s="196"/>
      <c r="FC960" s="196"/>
      <c r="FD960" s="196"/>
      <c r="FE960" s="196"/>
      <c r="FF960" s="196"/>
      <c r="FG960" s="196"/>
      <c r="FH960" s="196"/>
      <c r="FI960" s="196"/>
      <c r="FJ960" s="196"/>
      <c r="FK960" s="196"/>
      <c r="FL960" s="196"/>
      <c r="FM960" s="196"/>
      <c r="FN960" s="196"/>
      <c r="FO960" s="196"/>
      <c r="FP960" s="196"/>
      <c r="FQ960" s="196"/>
      <c r="FR960" s="196"/>
      <c r="FS960" s="196"/>
      <c r="FT960" s="196"/>
      <c r="FU960" s="196"/>
      <c r="FV960" s="196"/>
      <c r="FW960" s="196"/>
      <c r="FX960" s="196"/>
      <c r="FY960" s="196"/>
      <c r="FZ960" s="196"/>
      <c r="GA960" s="196"/>
      <c r="GB960" s="196"/>
      <c r="GC960" s="196"/>
      <c r="GD960" s="196"/>
      <c r="GE960" s="196"/>
      <c r="GF960" s="196"/>
      <c r="GG960" s="196"/>
      <c r="GH960" s="196"/>
      <c r="GI960" s="196"/>
      <c r="GJ960" s="196"/>
      <c r="GK960" s="196"/>
      <c r="GL960" s="196"/>
      <c r="GM960" s="196"/>
      <c r="GN960" s="196"/>
      <c r="GO960" s="196"/>
      <c r="GP960" s="196"/>
      <c r="GQ960" s="196"/>
      <c r="GR960" s="196"/>
      <c r="GS960" s="196"/>
      <c r="GT960" s="196"/>
      <c r="GU960" s="196"/>
      <c r="GV960" s="196"/>
      <c r="GW960" s="196"/>
      <c r="GX960" s="196"/>
      <c r="GY960" s="196"/>
      <c r="GZ960" s="196"/>
      <c r="HA960" s="196"/>
      <c r="HB960" s="196"/>
      <c r="HC960" s="196"/>
      <c r="HD960" s="196"/>
      <c r="HE960" s="196"/>
      <c r="HF960" s="196"/>
      <c r="HG960" s="196"/>
      <c r="HH960" s="196"/>
      <c r="HI960" s="196"/>
      <c r="HJ960" s="196"/>
      <c r="HK960" s="196"/>
      <c r="HL960" s="196"/>
      <c r="HM960" s="196"/>
      <c r="HN960" s="196"/>
      <c r="HO960" s="196"/>
      <c r="HP960" s="196"/>
      <c r="HQ960" s="196"/>
      <c r="HR960" s="196"/>
      <c r="HS960" s="196"/>
      <c r="HT960" s="196"/>
      <c r="HU960" s="196"/>
      <c r="HV960" s="196"/>
      <c r="HW960" s="196"/>
      <c r="HX960" s="196"/>
      <c r="HY960" s="196"/>
      <c r="HZ960" s="196"/>
      <c r="IA960" s="196"/>
      <c r="IB960" s="196"/>
      <c r="IC960" s="196"/>
      <c r="ID960" s="196"/>
      <c r="IE960" s="196"/>
      <c r="IF960" s="196"/>
      <c r="IG960" s="196"/>
      <c r="IH960" s="196"/>
      <c r="II960" s="196"/>
      <c r="IJ960" s="196"/>
      <c r="IK960" s="196"/>
      <c r="IL960" s="196"/>
      <c r="IM960" s="196"/>
      <c r="IN960" s="196"/>
      <c r="IO960" s="196"/>
      <c r="IP960" s="196"/>
      <c r="IQ960" s="196"/>
      <c r="IR960" s="196"/>
      <c r="IS960" s="196"/>
      <c r="IT960" s="196"/>
      <c r="IU960" s="196"/>
      <c r="IV960" s="196"/>
      <c r="IW960" s="196"/>
      <c r="IX960" s="196"/>
      <c r="IY960" s="196"/>
      <c r="IZ960" s="196"/>
      <c r="JA960" s="196"/>
      <c r="JB960" s="196"/>
      <c r="JC960" s="196"/>
      <c r="JD960" s="196"/>
      <c r="JE960" s="196"/>
      <c r="JF960" s="196"/>
      <c r="JG960" s="196"/>
      <c r="JH960" s="196"/>
      <c r="JI960" s="196"/>
      <c r="JJ960" s="196"/>
      <c r="JK960" s="196"/>
      <c r="JL960" s="196"/>
      <c r="JM960" s="196"/>
      <c r="JN960" s="196"/>
      <c r="JO960" s="196"/>
      <c r="JP960" s="196"/>
      <c r="JQ960" s="196"/>
      <c r="JR960" s="196"/>
      <c r="JS960" s="196"/>
      <c r="JT960" s="196"/>
      <c r="JU960" s="196"/>
      <c r="JV960" s="196"/>
      <c r="JW960" s="196"/>
      <c r="JX960" s="196"/>
      <c r="JY960" s="196"/>
      <c r="JZ960" s="196"/>
      <c r="KA960" s="196"/>
      <c r="KB960" s="196"/>
      <c r="KC960" s="196"/>
      <c r="KD960" s="196"/>
      <c r="KE960" s="196"/>
      <c r="KF960" s="196"/>
      <c r="KG960" s="196"/>
      <c r="KH960" s="196"/>
      <c r="KI960" s="196"/>
      <c r="KJ960" s="196"/>
      <c r="KK960" s="196"/>
      <c r="KL960" s="196"/>
      <c r="KM960" s="196"/>
      <c r="KN960" s="196"/>
      <c r="KO960" s="196"/>
      <c r="KP960" s="196"/>
      <c r="KQ960" s="196"/>
      <c r="KR960" s="196"/>
      <c r="KS960" s="196"/>
      <c r="KT960" s="196"/>
      <c r="KU960" s="196"/>
      <c r="KV960" s="196"/>
      <c r="KW960" s="196"/>
      <c r="KX960" s="196"/>
      <c r="KY960" s="196"/>
      <c r="KZ960" s="196"/>
      <c r="LA960" s="196"/>
      <c r="LB960" s="196"/>
      <c r="LC960" s="196"/>
      <c r="LD960" s="196"/>
      <c r="LE960" s="196"/>
      <c r="LF960" s="196"/>
      <c r="LG960" s="196"/>
      <c r="LH960" s="196"/>
      <c r="LI960" s="196"/>
      <c r="LJ960" s="196"/>
      <c r="LK960" s="196"/>
      <c r="LL960" s="196"/>
      <c r="LM960" s="196"/>
      <c r="LN960" s="196"/>
      <c r="LO960" s="196"/>
      <c r="LP960" s="196"/>
      <c r="LQ960" s="196"/>
      <c r="LR960" s="196"/>
      <c r="LS960" s="196"/>
      <c r="LT960" s="196"/>
      <c r="LU960" s="196"/>
      <c r="LV960" s="196"/>
      <c r="LW960" s="196"/>
      <c r="LX960" s="196"/>
      <c r="LY960" s="196"/>
      <c r="LZ960" s="196"/>
      <c r="MA960" s="196"/>
      <c r="MB960" s="196"/>
      <c r="MC960" s="196"/>
      <c r="MD960" s="196"/>
      <c r="ME960" s="196"/>
      <c r="MF960" s="196"/>
      <c r="MG960" s="196"/>
      <c r="MH960" s="196"/>
      <c r="MI960" s="196"/>
      <c r="MJ960" s="196"/>
      <c r="MK960" s="196"/>
      <c r="ML960" s="196"/>
      <c r="MM960" s="196"/>
      <c r="MN960" s="196"/>
      <c r="MO960" s="196"/>
      <c r="MP960" s="196"/>
      <c r="MQ960" s="196"/>
      <c r="MR960" s="196"/>
      <c r="MS960" s="196"/>
      <c r="MT960" s="196"/>
      <c r="MU960" s="196"/>
      <c r="MV960" s="196"/>
      <c r="MW960" s="196"/>
      <c r="MX960" s="196"/>
      <c r="MY960" s="196"/>
      <c r="MZ960" s="196"/>
      <c r="NA960" s="196"/>
      <c r="NB960" s="196"/>
      <c r="NC960" s="196"/>
      <c r="ND960" s="196"/>
      <c r="NE960" s="196"/>
      <c r="NF960" s="196"/>
      <c r="NG960" s="196"/>
      <c r="NH960" s="196"/>
      <c r="NI960" s="196"/>
      <c r="NJ960" s="196"/>
      <c r="NK960" s="196"/>
      <c r="NL960" s="196"/>
      <c r="NM960" s="196"/>
      <c r="NN960" s="196"/>
      <c r="NO960" s="196"/>
      <c r="NP960" s="196"/>
      <c r="NQ960" s="196"/>
      <c r="NR960" s="196"/>
      <c r="NS960" s="196"/>
      <c r="NT960" s="196"/>
      <c r="NU960" s="196"/>
      <c r="NV960" s="196"/>
      <c r="NW960" s="196"/>
      <c r="NX960" s="196"/>
      <c r="NY960" s="196"/>
      <c r="NZ960" s="196"/>
      <c r="OA960" s="196"/>
      <c r="OB960" s="196"/>
      <c r="OC960" s="196"/>
      <c r="OD960" s="196"/>
      <c r="OE960" s="196"/>
      <c r="OF960" s="196"/>
      <c r="OG960" s="196"/>
      <c r="OH960" s="196"/>
      <c r="OI960" s="196"/>
      <c r="OJ960" s="196"/>
      <c r="OK960" s="196"/>
      <c r="OL960" s="196"/>
      <c r="AFC960" s="196"/>
      <c r="AFD960" s="196"/>
      <c r="AFE960" s="196"/>
      <c r="AFF960" s="196"/>
      <c r="AFG960" s="196"/>
      <c r="AFH960" s="196"/>
      <c r="AFI960" s="196"/>
      <c r="AFJ960" s="196"/>
      <c r="AFK960" s="196"/>
      <c r="AFL960" s="196"/>
      <c r="AFM960" s="196"/>
      <c r="AFN960" s="196"/>
      <c r="AFO960" s="196"/>
      <c r="AFP960" s="196"/>
      <c r="AFQ960" s="196"/>
      <c r="AFR960" s="196"/>
      <c r="AFS960" s="196"/>
      <c r="AFT960" s="196"/>
      <c r="AFU960" s="196"/>
      <c r="AFV960" s="196"/>
      <c r="AFW960" s="196"/>
      <c r="AFX960" s="196"/>
      <c r="AFY960" s="196"/>
      <c r="AFZ960" s="196"/>
      <c r="AGA960" s="196"/>
      <c r="AGB960" s="196"/>
      <c r="AGC960" s="196"/>
      <c r="AGD960" s="196"/>
      <c r="AGE960" s="196"/>
      <c r="AGF960" s="196"/>
      <c r="AGG960" s="196"/>
      <c r="AGH960" s="196"/>
      <c r="AGI960" s="196"/>
      <c r="AGJ960" s="196"/>
      <c r="AGK960" s="196"/>
      <c r="AGL960" s="196"/>
      <c r="AGM960" s="196"/>
      <c r="AGN960" s="196"/>
      <c r="AGO960" s="196"/>
      <c r="AGP960" s="196"/>
    </row>
    <row r="961" spans="1:874" ht="15.75" customHeight="1" x14ac:dyDescent="0.25">
      <c r="A961" s="196"/>
      <c r="B961" s="196"/>
      <c r="C961" s="196"/>
      <c r="D961" s="196"/>
      <c r="E961" s="196"/>
      <c r="F961" s="196"/>
      <c r="G961" s="196"/>
      <c r="H961" s="196"/>
      <c r="I961" s="208"/>
      <c r="J961" s="196"/>
      <c r="K961" s="196"/>
      <c r="L961" s="206"/>
      <c r="M961" s="196"/>
      <c r="N961" s="196"/>
      <c r="O961" s="196"/>
      <c r="P961" s="196"/>
      <c r="Q961" s="196"/>
      <c r="R961" s="196"/>
      <c r="S961" s="196"/>
      <c r="T961" s="196"/>
      <c r="U961" s="196"/>
      <c r="V961" s="196"/>
      <c r="W961" s="196"/>
      <c r="X961" s="196"/>
      <c r="Y961" s="196"/>
      <c r="Z961" s="196"/>
      <c r="AA961" s="196"/>
      <c r="AB961" s="196"/>
      <c r="AC961" s="196"/>
      <c r="AD961" s="196"/>
      <c r="AE961" s="196"/>
      <c r="AF961" s="196"/>
      <c r="AG961" s="196"/>
      <c r="AH961" s="196"/>
      <c r="AI961" s="196"/>
      <c r="AJ961" s="196"/>
      <c r="AK961" s="196"/>
      <c r="AL961" s="196"/>
      <c r="AM961" s="196"/>
      <c r="AN961" s="196"/>
      <c r="AO961" s="196"/>
      <c r="AP961" s="196"/>
      <c r="AQ961" s="196"/>
      <c r="AR961" s="196"/>
      <c r="AS961" s="196"/>
      <c r="AT961" s="196"/>
      <c r="AU961" s="196"/>
      <c r="AV961" s="196"/>
      <c r="AW961" s="196"/>
      <c r="AX961" s="196"/>
      <c r="AY961" s="196"/>
      <c r="AZ961" s="196"/>
      <c r="BA961" s="196"/>
      <c r="BB961" s="196"/>
      <c r="BC961" s="196"/>
      <c r="BD961" s="196"/>
      <c r="BE961" s="196"/>
      <c r="BF961" s="196"/>
      <c r="BG961" s="196"/>
      <c r="BH961" s="196"/>
      <c r="BI961" s="196"/>
      <c r="BJ961" s="196"/>
      <c r="BK961" s="196"/>
      <c r="BL961" s="196"/>
      <c r="BM961" s="196"/>
      <c r="BN961" s="196"/>
      <c r="BO961" s="196"/>
      <c r="BP961" s="196"/>
      <c r="BQ961" s="196"/>
      <c r="BR961" s="196"/>
      <c r="BS961" s="196"/>
      <c r="BT961" s="196"/>
      <c r="BU961" s="196"/>
      <c r="BV961" s="196"/>
      <c r="BW961" s="196"/>
      <c r="BX961" s="196"/>
      <c r="BY961" s="196"/>
      <c r="BZ961" s="196"/>
      <c r="CA961" s="196"/>
      <c r="CB961" s="196"/>
      <c r="CC961" s="196"/>
      <c r="CD961" s="196"/>
      <c r="CE961" s="196"/>
      <c r="CF961" s="196"/>
      <c r="CG961" s="196"/>
      <c r="CH961" s="196"/>
      <c r="CI961" s="196"/>
      <c r="CJ961" s="196"/>
      <c r="CK961" s="196"/>
      <c r="CL961" s="196"/>
      <c r="CM961" s="196"/>
      <c r="CN961" s="196"/>
      <c r="CO961" s="196"/>
      <c r="CP961" s="196"/>
      <c r="CQ961" s="196"/>
      <c r="CR961" s="196"/>
      <c r="CS961" s="196"/>
      <c r="CT961" s="196"/>
      <c r="CU961" s="196"/>
      <c r="CV961" s="196"/>
      <c r="CW961" s="196"/>
      <c r="CX961" s="196"/>
      <c r="CY961" s="196"/>
      <c r="CZ961" s="196"/>
      <c r="DA961" s="196"/>
      <c r="DB961" s="196"/>
      <c r="DC961" s="196"/>
      <c r="DD961" s="196"/>
      <c r="DE961" s="196"/>
      <c r="DF961" s="196"/>
      <c r="DG961" s="196"/>
      <c r="DH961" s="196"/>
      <c r="DI961" s="196"/>
      <c r="DJ961" s="196"/>
      <c r="DK961" s="196"/>
      <c r="DL961" s="196"/>
      <c r="DM961" s="196"/>
      <c r="DN961" s="196"/>
      <c r="DO961" s="196"/>
      <c r="DP961" s="196"/>
      <c r="DQ961" s="196"/>
      <c r="DR961" s="196"/>
      <c r="DS961" s="196"/>
      <c r="DT961" s="196"/>
      <c r="DU961" s="196"/>
      <c r="DV961" s="196"/>
      <c r="DW961" s="196"/>
      <c r="DX961" s="196"/>
      <c r="DY961" s="196"/>
      <c r="DZ961" s="196"/>
      <c r="EA961" s="196"/>
      <c r="EB961" s="196"/>
      <c r="EC961" s="196"/>
      <c r="ED961" s="196"/>
      <c r="EE961" s="196"/>
      <c r="EF961" s="196"/>
      <c r="EG961" s="196"/>
      <c r="EH961" s="196"/>
      <c r="EI961" s="196"/>
      <c r="EJ961" s="196"/>
      <c r="EK961" s="196"/>
      <c r="EL961" s="196"/>
      <c r="EM961" s="196"/>
      <c r="EN961" s="196"/>
      <c r="EO961" s="196"/>
      <c r="EP961" s="196"/>
      <c r="EQ961" s="196"/>
      <c r="ER961" s="196"/>
      <c r="ES961" s="196"/>
      <c r="ET961" s="196"/>
      <c r="EU961" s="196"/>
      <c r="EV961" s="196"/>
      <c r="EW961" s="196"/>
      <c r="EX961" s="196"/>
      <c r="EY961" s="196"/>
      <c r="EZ961" s="196"/>
      <c r="FA961" s="196"/>
      <c r="FB961" s="196"/>
      <c r="FC961" s="196"/>
      <c r="FD961" s="196"/>
      <c r="FE961" s="196"/>
      <c r="FF961" s="196"/>
      <c r="FG961" s="196"/>
      <c r="FH961" s="196"/>
      <c r="FI961" s="196"/>
      <c r="FJ961" s="196"/>
      <c r="FK961" s="196"/>
      <c r="FL961" s="196"/>
      <c r="FM961" s="196"/>
      <c r="FN961" s="196"/>
      <c r="FO961" s="196"/>
      <c r="FP961" s="196"/>
      <c r="FQ961" s="196"/>
      <c r="FR961" s="196"/>
      <c r="FS961" s="196"/>
      <c r="FT961" s="196"/>
      <c r="FU961" s="196"/>
      <c r="FV961" s="196"/>
      <c r="FW961" s="196"/>
      <c r="FX961" s="196"/>
      <c r="FY961" s="196"/>
      <c r="FZ961" s="196"/>
      <c r="GA961" s="196"/>
      <c r="GB961" s="196"/>
      <c r="GC961" s="196"/>
      <c r="GD961" s="196"/>
      <c r="GE961" s="196"/>
      <c r="GF961" s="196"/>
      <c r="GG961" s="196"/>
      <c r="GH961" s="196"/>
      <c r="GI961" s="196"/>
      <c r="GJ961" s="196"/>
      <c r="GK961" s="196"/>
      <c r="GL961" s="196"/>
      <c r="GM961" s="196"/>
      <c r="GN961" s="196"/>
      <c r="GO961" s="196"/>
      <c r="GP961" s="196"/>
      <c r="GQ961" s="196"/>
      <c r="GR961" s="196"/>
      <c r="GS961" s="196"/>
      <c r="GT961" s="196"/>
      <c r="GU961" s="196"/>
      <c r="GV961" s="196"/>
      <c r="GW961" s="196"/>
      <c r="GX961" s="196"/>
      <c r="GY961" s="196"/>
      <c r="GZ961" s="196"/>
      <c r="HA961" s="196"/>
      <c r="HB961" s="196"/>
      <c r="HC961" s="196"/>
      <c r="HD961" s="196"/>
      <c r="HE961" s="196"/>
      <c r="HF961" s="196"/>
      <c r="HG961" s="196"/>
      <c r="HH961" s="196"/>
      <c r="HI961" s="196"/>
      <c r="HJ961" s="196"/>
      <c r="HK961" s="196"/>
      <c r="HL961" s="196"/>
      <c r="HM961" s="196"/>
      <c r="HN961" s="196"/>
      <c r="HO961" s="196"/>
      <c r="HP961" s="196"/>
      <c r="HQ961" s="196"/>
      <c r="HR961" s="196"/>
      <c r="HS961" s="196"/>
      <c r="HT961" s="196"/>
      <c r="HU961" s="196"/>
      <c r="HV961" s="196"/>
      <c r="HW961" s="196"/>
      <c r="HX961" s="196"/>
      <c r="HY961" s="196"/>
      <c r="HZ961" s="196"/>
      <c r="IA961" s="196"/>
      <c r="IB961" s="196"/>
      <c r="IC961" s="196"/>
      <c r="ID961" s="196"/>
      <c r="IE961" s="196"/>
      <c r="IF961" s="196"/>
      <c r="IG961" s="196"/>
      <c r="IH961" s="196"/>
      <c r="II961" s="196"/>
      <c r="IJ961" s="196"/>
      <c r="IK961" s="196"/>
      <c r="IL961" s="196"/>
      <c r="IM961" s="196"/>
      <c r="IN961" s="196"/>
      <c r="IO961" s="196"/>
      <c r="IP961" s="196"/>
      <c r="IQ961" s="196"/>
      <c r="IR961" s="196"/>
      <c r="IS961" s="196"/>
      <c r="IT961" s="196"/>
      <c r="IU961" s="196"/>
      <c r="IV961" s="196"/>
      <c r="IW961" s="196"/>
      <c r="IX961" s="196"/>
      <c r="IY961" s="196"/>
      <c r="IZ961" s="196"/>
      <c r="JA961" s="196"/>
      <c r="JB961" s="196"/>
      <c r="JC961" s="196"/>
      <c r="JD961" s="196"/>
      <c r="JE961" s="196"/>
      <c r="JF961" s="196"/>
      <c r="JG961" s="196"/>
      <c r="JH961" s="196"/>
      <c r="JI961" s="196"/>
      <c r="JJ961" s="196"/>
      <c r="JK961" s="196"/>
      <c r="JL961" s="196"/>
      <c r="JM961" s="196"/>
      <c r="JN961" s="196"/>
      <c r="JO961" s="196"/>
      <c r="JP961" s="196"/>
      <c r="JQ961" s="196"/>
      <c r="JR961" s="196"/>
      <c r="JS961" s="196"/>
      <c r="JT961" s="196"/>
      <c r="JU961" s="196"/>
      <c r="JV961" s="196"/>
      <c r="JW961" s="196"/>
      <c r="JX961" s="196"/>
      <c r="JY961" s="196"/>
      <c r="JZ961" s="196"/>
      <c r="KA961" s="196"/>
      <c r="KB961" s="196"/>
      <c r="KC961" s="196"/>
      <c r="KD961" s="196"/>
      <c r="KE961" s="196"/>
      <c r="KF961" s="196"/>
      <c r="KG961" s="196"/>
      <c r="KH961" s="196"/>
      <c r="KI961" s="196"/>
      <c r="KJ961" s="196"/>
      <c r="KK961" s="196"/>
      <c r="KL961" s="196"/>
      <c r="KM961" s="196"/>
      <c r="KN961" s="196"/>
      <c r="KO961" s="196"/>
      <c r="KP961" s="196"/>
      <c r="KQ961" s="196"/>
      <c r="KR961" s="196"/>
      <c r="KS961" s="196"/>
      <c r="KT961" s="196"/>
      <c r="KU961" s="196"/>
      <c r="KV961" s="196"/>
      <c r="KW961" s="196"/>
      <c r="KX961" s="196"/>
      <c r="KY961" s="196"/>
      <c r="KZ961" s="196"/>
      <c r="LA961" s="196"/>
      <c r="LB961" s="196"/>
      <c r="LC961" s="196"/>
      <c r="LD961" s="196"/>
      <c r="LE961" s="196"/>
      <c r="LF961" s="196"/>
      <c r="LG961" s="196"/>
      <c r="LH961" s="196"/>
      <c r="LI961" s="196"/>
      <c r="LJ961" s="196"/>
      <c r="LK961" s="196"/>
      <c r="LL961" s="196"/>
      <c r="LM961" s="196"/>
      <c r="LN961" s="196"/>
      <c r="LO961" s="196"/>
      <c r="LP961" s="196"/>
      <c r="LQ961" s="196"/>
      <c r="LR961" s="196"/>
      <c r="LS961" s="196"/>
      <c r="LT961" s="196"/>
      <c r="LU961" s="196"/>
      <c r="LV961" s="196"/>
      <c r="LW961" s="196"/>
      <c r="LX961" s="196"/>
      <c r="LY961" s="196"/>
      <c r="LZ961" s="196"/>
      <c r="MA961" s="196"/>
      <c r="MB961" s="196"/>
      <c r="MC961" s="196"/>
      <c r="MD961" s="196"/>
      <c r="ME961" s="196"/>
      <c r="MF961" s="196"/>
      <c r="MG961" s="196"/>
      <c r="MH961" s="196"/>
      <c r="MI961" s="196"/>
      <c r="MJ961" s="196"/>
      <c r="MK961" s="196"/>
      <c r="ML961" s="196"/>
      <c r="MM961" s="196"/>
      <c r="MN961" s="196"/>
      <c r="MO961" s="196"/>
      <c r="MP961" s="196"/>
      <c r="MQ961" s="196"/>
      <c r="MR961" s="196"/>
      <c r="MS961" s="196"/>
      <c r="MT961" s="196"/>
      <c r="MU961" s="196"/>
      <c r="MV961" s="196"/>
      <c r="MW961" s="196"/>
      <c r="MX961" s="196"/>
      <c r="MY961" s="196"/>
      <c r="MZ961" s="196"/>
      <c r="NA961" s="196"/>
      <c r="NB961" s="196"/>
      <c r="NC961" s="196"/>
      <c r="ND961" s="196"/>
      <c r="NE961" s="196"/>
      <c r="NF961" s="196"/>
      <c r="NG961" s="196"/>
      <c r="NH961" s="196"/>
      <c r="NI961" s="196"/>
      <c r="NJ961" s="196"/>
      <c r="NK961" s="196"/>
      <c r="NL961" s="196"/>
      <c r="NM961" s="196"/>
      <c r="NN961" s="196"/>
      <c r="NO961" s="196"/>
      <c r="NP961" s="196"/>
      <c r="NQ961" s="196"/>
      <c r="NR961" s="196"/>
      <c r="NS961" s="196"/>
      <c r="NT961" s="196"/>
      <c r="NU961" s="196"/>
      <c r="NV961" s="196"/>
      <c r="NW961" s="196"/>
      <c r="NX961" s="196"/>
      <c r="NY961" s="196"/>
      <c r="NZ961" s="196"/>
      <c r="OA961" s="196"/>
      <c r="OB961" s="196"/>
      <c r="OC961" s="196"/>
      <c r="OD961" s="196"/>
      <c r="OE961" s="196"/>
      <c r="OF961" s="196"/>
      <c r="OG961" s="196"/>
      <c r="OH961" s="196"/>
      <c r="OI961" s="196"/>
      <c r="OJ961" s="196"/>
      <c r="OK961" s="196"/>
      <c r="OL961" s="196"/>
      <c r="AFC961" s="196"/>
      <c r="AFD961" s="196"/>
      <c r="AFE961" s="196"/>
      <c r="AFF961" s="196"/>
      <c r="AFG961" s="196"/>
      <c r="AFH961" s="196"/>
      <c r="AFI961" s="196"/>
      <c r="AFJ961" s="196"/>
      <c r="AFK961" s="196"/>
      <c r="AFL961" s="196"/>
      <c r="AFM961" s="196"/>
      <c r="AFN961" s="196"/>
      <c r="AFO961" s="196"/>
      <c r="AFP961" s="196"/>
      <c r="AFQ961" s="196"/>
      <c r="AFR961" s="196"/>
      <c r="AFS961" s="196"/>
      <c r="AFT961" s="196"/>
      <c r="AFU961" s="196"/>
      <c r="AFV961" s="196"/>
      <c r="AFW961" s="196"/>
      <c r="AFX961" s="196"/>
      <c r="AFY961" s="196"/>
      <c r="AFZ961" s="196"/>
      <c r="AGA961" s="196"/>
      <c r="AGB961" s="196"/>
      <c r="AGC961" s="196"/>
      <c r="AGD961" s="196"/>
      <c r="AGE961" s="196"/>
      <c r="AGF961" s="196"/>
      <c r="AGG961" s="196"/>
      <c r="AGH961" s="196"/>
      <c r="AGI961" s="196"/>
      <c r="AGJ961" s="196"/>
      <c r="AGK961" s="196"/>
      <c r="AGL961" s="196"/>
      <c r="AGM961" s="196"/>
      <c r="AGN961" s="196"/>
      <c r="AGO961" s="196"/>
      <c r="AGP961" s="196"/>
    </row>
    <row r="962" spans="1:874" ht="15.75" customHeight="1" x14ac:dyDescent="0.25">
      <c r="A962" s="196"/>
      <c r="B962" s="196"/>
      <c r="C962" s="196"/>
      <c r="D962" s="196"/>
      <c r="E962" s="196"/>
      <c r="F962" s="196"/>
      <c r="G962" s="196"/>
      <c r="H962" s="196"/>
      <c r="I962" s="208"/>
      <c r="J962" s="196"/>
      <c r="K962" s="196"/>
      <c r="L962" s="206"/>
      <c r="M962" s="196"/>
      <c r="N962" s="196"/>
      <c r="O962" s="196"/>
      <c r="P962" s="196"/>
      <c r="Q962" s="196"/>
      <c r="R962" s="196"/>
      <c r="S962" s="196"/>
      <c r="T962" s="196"/>
      <c r="U962" s="196"/>
      <c r="V962" s="196"/>
      <c r="W962" s="196"/>
      <c r="X962" s="196"/>
      <c r="Y962" s="196"/>
      <c r="Z962" s="196"/>
      <c r="AA962" s="196"/>
      <c r="AB962" s="196"/>
      <c r="AC962" s="196"/>
      <c r="AD962" s="196"/>
      <c r="AE962" s="196"/>
      <c r="AF962" s="196"/>
      <c r="AG962" s="196"/>
      <c r="AH962" s="196"/>
      <c r="AI962" s="196"/>
      <c r="AJ962" s="196"/>
      <c r="AK962" s="196"/>
      <c r="AL962" s="196"/>
      <c r="AM962" s="196"/>
      <c r="AN962" s="196"/>
      <c r="AO962" s="196"/>
      <c r="AP962" s="196"/>
      <c r="AQ962" s="196"/>
      <c r="AR962" s="196"/>
      <c r="AS962" s="196"/>
      <c r="AT962" s="196"/>
      <c r="AU962" s="196"/>
      <c r="AV962" s="196"/>
      <c r="AW962" s="196"/>
      <c r="AX962" s="196"/>
      <c r="AY962" s="196"/>
      <c r="AZ962" s="196"/>
      <c r="BA962" s="196"/>
      <c r="BB962" s="196"/>
      <c r="BC962" s="196"/>
      <c r="BD962" s="196"/>
      <c r="BE962" s="196"/>
      <c r="BF962" s="196"/>
      <c r="BG962" s="196"/>
      <c r="BH962" s="196"/>
      <c r="BI962" s="196"/>
      <c r="BJ962" s="196"/>
      <c r="BK962" s="196"/>
      <c r="BL962" s="196"/>
      <c r="BM962" s="196"/>
      <c r="BN962" s="196"/>
      <c r="BO962" s="196"/>
      <c r="BP962" s="196"/>
      <c r="BQ962" s="196"/>
      <c r="BR962" s="196"/>
      <c r="BS962" s="196"/>
      <c r="BT962" s="196"/>
      <c r="BU962" s="196"/>
      <c r="BV962" s="196"/>
      <c r="BW962" s="196"/>
      <c r="BX962" s="196"/>
      <c r="BY962" s="196"/>
      <c r="BZ962" s="196"/>
      <c r="CA962" s="196"/>
      <c r="CB962" s="196"/>
      <c r="CC962" s="196"/>
      <c r="CD962" s="196"/>
      <c r="CE962" s="196"/>
      <c r="CF962" s="196"/>
      <c r="CG962" s="196"/>
      <c r="CH962" s="196"/>
      <c r="CI962" s="196"/>
      <c r="CJ962" s="196"/>
      <c r="CK962" s="196"/>
      <c r="CL962" s="196"/>
      <c r="CM962" s="196"/>
      <c r="CN962" s="196"/>
      <c r="CO962" s="196"/>
      <c r="CP962" s="196"/>
      <c r="CQ962" s="196"/>
      <c r="CR962" s="196"/>
      <c r="CS962" s="196"/>
      <c r="CT962" s="196"/>
      <c r="CU962" s="196"/>
      <c r="CV962" s="196"/>
      <c r="CW962" s="196"/>
      <c r="CX962" s="196"/>
      <c r="CY962" s="196"/>
      <c r="CZ962" s="196"/>
      <c r="DA962" s="196"/>
      <c r="DB962" s="196"/>
      <c r="DC962" s="196"/>
      <c r="DD962" s="196"/>
      <c r="DE962" s="196"/>
      <c r="DF962" s="196"/>
      <c r="DG962" s="196"/>
      <c r="DH962" s="196"/>
      <c r="DI962" s="196"/>
      <c r="DJ962" s="196"/>
      <c r="DK962" s="196"/>
      <c r="DL962" s="196"/>
      <c r="DM962" s="196"/>
      <c r="DN962" s="196"/>
      <c r="DO962" s="196"/>
      <c r="DP962" s="196"/>
      <c r="DQ962" s="196"/>
      <c r="DR962" s="196"/>
      <c r="DS962" s="196"/>
      <c r="DT962" s="196"/>
      <c r="DU962" s="196"/>
      <c r="DV962" s="196"/>
      <c r="DW962" s="196"/>
      <c r="DX962" s="196"/>
      <c r="DY962" s="196"/>
      <c r="DZ962" s="196"/>
      <c r="EA962" s="196"/>
      <c r="EB962" s="196"/>
      <c r="EC962" s="196"/>
      <c r="ED962" s="196"/>
      <c r="EE962" s="196"/>
      <c r="EF962" s="196"/>
      <c r="EG962" s="196"/>
      <c r="EH962" s="196"/>
      <c r="EI962" s="196"/>
      <c r="EJ962" s="196"/>
      <c r="EK962" s="196"/>
      <c r="EL962" s="196"/>
      <c r="EM962" s="196"/>
      <c r="EN962" s="196"/>
      <c r="EO962" s="196"/>
      <c r="EP962" s="196"/>
      <c r="EQ962" s="196"/>
      <c r="ER962" s="196"/>
      <c r="ES962" s="196"/>
      <c r="ET962" s="196"/>
      <c r="EU962" s="196"/>
      <c r="EV962" s="196"/>
      <c r="EW962" s="196"/>
      <c r="EX962" s="196"/>
      <c r="EY962" s="196"/>
      <c r="EZ962" s="196"/>
      <c r="FA962" s="196"/>
      <c r="FB962" s="196"/>
      <c r="FC962" s="196"/>
      <c r="FD962" s="196"/>
      <c r="FE962" s="196"/>
      <c r="FF962" s="196"/>
      <c r="FG962" s="196"/>
      <c r="FH962" s="196"/>
      <c r="FI962" s="196"/>
      <c r="FJ962" s="196"/>
      <c r="FK962" s="196"/>
      <c r="FL962" s="196"/>
      <c r="FM962" s="196"/>
      <c r="FN962" s="196"/>
      <c r="FO962" s="196"/>
      <c r="FP962" s="196"/>
      <c r="FQ962" s="196"/>
      <c r="FR962" s="196"/>
      <c r="FS962" s="196"/>
      <c r="FT962" s="196"/>
      <c r="FU962" s="196"/>
      <c r="FV962" s="196"/>
      <c r="FW962" s="196"/>
      <c r="FX962" s="196"/>
      <c r="FY962" s="196"/>
      <c r="FZ962" s="196"/>
      <c r="GA962" s="196"/>
      <c r="GB962" s="196"/>
      <c r="GC962" s="196"/>
      <c r="GD962" s="196"/>
      <c r="GE962" s="196"/>
      <c r="GF962" s="196"/>
      <c r="GG962" s="196"/>
      <c r="GH962" s="196"/>
      <c r="GI962" s="196"/>
      <c r="GJ962" s="196"/>
      <c r="GK962" s="196"/>
      <c r="GL962" s="196"/>
      <c r="GM962" s="196"/>
      <c r="GN962" s="196"/>
      <c r="GO962" s="196"/>
      <c r="GP962" s="196"/>
      <c r="GQ962" s="196"/>
      <c r="GR962" s="196"/>
      <c r="GS962" s="196"/>
      <c r="GT962" s="196"/>
      <c r="GU962" s="196"/>
      <c r="GV962" s="196"/>
      <c r="GW962" s="196"/>
      <c r="GX962" s="196"/>
      <c r="GY962" s="196"/>
      <c r="GZ962" s="196"/>
      <c r="HA962" s="196"/>
      <c r="HB962" s="196"/>
      <c r="HC962" s="196"/>
      <c r="HD962" s="196"/>
      <c r="HE962" s="196"/>
      <c r="HF962" s="196"/>
      <c r="HG962" s="196"/>
      <c r="HH962" s="196"/>
      <c r="HI962" s="196"/>
      <c r="HJ962" s="196"/>
      <c r="HK962" s="196"/>
      <c r="HL962" s="196"/>
      <c r="HM962" s="196"/>
      <c r="HN962" s="196"/>
      <c r="HO962" s="196"/>
      <c r="HP962" s="196"/>
      <c r="HQ962" s="196"/>
      <c r="HR962" s="196"/>
      <c r="HS962" s="196"/>
      <c r="HT962" s="196"/>
      <c r="HU962" s="196"/>
      <c r="HV962" s="196"/>
      <c r="HW962" s="196"/>
      <c r="HX962" s="196"/>
      <c r="HY962" s="196"/>
      <c r="HZ962" s="196"/>
      <c r="IA962" s="196"/>
      <c r="IB962" s="196"/>
      <c r="IC962" s="196"/>
      <c r="ID962" s="196"/>
      <c r="IE962" s="196"/>
      <c r="IF962" s="196"/>
      <c r="IG962" s="196"/>
      <c r="IH962" s="196"/>
      <c r="II962" s="196"/>
      <c r="IJ962" s="196"/>
      <c r="IK962" s="196"/>
      <c r="IL962" s="196"/>
      <c r="IM962" s="196"/>
      <c r="IN962" s="196"/>
      <c r="IO962" s="196"/>
      <c r="IP962" s="196"/>
      <c r="IQ962" s="196"/>
      <c r="IR962" s="196"/>
      <c r="IS962" s="196"/>
      <c r="IT962" s="196"/>
      <c r="IU962" s="196"/>
      <c r="IV962" s="196"/>
      <c r="IW962" s="196"/>
      <c r="IX962" s="196"/>
      <c r="IY962" s="196"/>
      <c r="IZ962" s="196"/>
      <c r="JA962" s="196"/>
      <c r="JB962" s="196"/>
      <c r="JC962" s="196"/>
      <c r="JD962" s="196"/>
      <c r="JE962" s="196"/>
      <c r="JF962" s="196"/>
      <c r="JG962" s="196"/>
      <c r="JH962" s="196"/>
      <c r="JI962" s="196"/>
      <c r="JJ962" s="196"/>
      <c r="JK962" s="196"/>
      <c r="JL962" s="196"/>
      <c r="JM962" s="196"/>
      <c r="JN962" s="196"/>
      <c r="JO962" s="196"/>
      <c r="JP962" s="196"/>
      <c r="JQ962" s="196"/>
      <c r="JR962" s="196"/>
      <c r="JS962" s="196"/>
      <c r="JT962" s="196"/>
      <c r="JU962" s="196"/>
      <c r="JV962" s="196"/>
      <c r="JW962" s="196"/>
      <c r="JX962" s="196"/>
      <c r="JY962" s="196"/>
      <c r="JZ962" s="196"/>
      <c r="KA962" s="196"/>
      <c r="KB962" s="196"/>
      <c r="KC962" s="196"/>
      <c r="KD962" s="196"/>
      <c r="KE962" s="196"/>
      <c r="KF962" s="196"/>
      <c r="KG962" s="196"/>
      <c r="KH962" s="196"/>
      <c r="KI962" s="196"/>
      <c r="KJ962" s="196"/>
      <c r="KK962" s="196"/>
      <c r="KL962" s="196"/>
      <c r="KM962" s="196"/>
      <c r="KN962" s="196"/>
      <c r="KO962" s="196"/>
      <c r="KP962" s="196"/>
      <c r="KQ962" s="196"/>
      <c r="KR962" s="196"/>
      <c r="KS962" s="196"/>
      <c r="KT962" s="196"/>
      <c r="KU962" s="196"/>
      <c r="KV962" s="196"/>
      <c r="KW962" s="196"/>
      <c r="KX962" s="196"/>
      <c r="KY962" s="196"/>
      <c r="KZ962" s="196"/>
      <c r="LA962" s="196"/>
      <c r="LB962" s="196"/>
      <c r="LC962" s="196"/>
      <c r="LD962" s="196"/>
      <c r="LE962" s="196"/>
      <c r="LF962" s="196"/>
      <c r="LG962" s="196"/>
      <c r="LH962" s="196"/>
      <c r="LI962" s="196"/>
      <c r="LJ962" s="196"/>
      <c r="LK962" s="196"/>
      <c r="LL962" s="196"/>
      <c r="LM962" s="196"/>
      <c r="LN962" s="196"/>
      <c r="LO962" s="196"/>
      <c r="LP962" s="196"/>
      <c r="LQ962" s="196"/>
      <c r="LR962" s="196"/>
      <c r="LS962" s="196"/>
      <c r="LT962" s="196"/>
      <c r="LU962" s="196"/>
      <c r="LV962" s="196"/>
      <c r="LW962" s="196"/>
      <c r="LX962" s="196"/>
      <c r="LY962" s="196"/>
      <c r="LZ962" s="196"/>
      <c r="MA962" s="196"/>
      <c r="MB962" s="196"/>
      <c r="MC962" s="196"/>
      <c r="MD962" s="196"/>
      <c r="ME962" s="196"/>
      <c r="MF962" s="196"/>
      <c r="MG962" s="196"/>
      <c r="MH962" s="196"/>
      <c r="MI962" s="196"/>
      <c r="MJ962" s="196"/>
      <c r="MK962" s="196"/>
      <c r="ML962" s="196"/>
      <c r="MM962" s="196"/>
      <c r="MN962" s="196"/>
      <c r="MO962" s="196"/>
      <c r="MP962" s="196"/>
      <c r="MQ962" s="196"/>
      <c r="MR962" s="196"/>
      <c r="MS962" s="196"/>
      <c r="MT962" s="196"/>
      <c r="MU962" s="196"/>
      <c r="MV962" s="196"/>
      <c r="MW962" s="196"/>
      <c r="MX962" s="196"/>
      <c r="MY962" s="196"/>
      <c r="MZ962" s="196"/>
      <c r="NA962" s="196"/>
      <c r="NB962" s="196"/>
      <c r="NC962" s="196"/>
      <c r="ND962" s="196"/>
      <c r="NE962" s="196"/>
      <c r="NF962" s="196"/>
      <c r="NG962" s="196"/>
      <c r="NH962" s="196"/>
      <c r="NI962" s="196"/>
      <c r="NJ962" s="196"/>
      <c r="NK962" s="196"/>
      <c r="NL962" s="196"/>
      <c r="NM962" s="196"/>
      <c r="NN962" s="196"/>
      <c r="NO962" s="196"/>
      <c r="NP962" s="196"/>
      <c r="NQ962" s="196"/>
      <c r="NR962" s="196"/>
      <c r="NS962" s="196"/>
      <c r="NT962" s="196"/>
      <c r="NU962" s="196"/>
      <c r="NV962" s="196"/>
      <c r="NW962" s="196"/>
      <c r="NX962" s="196"/>
      <c r="NY962" s="196"/>
      <c r="NZ962" s="196"/>
      <c r="OA962" s="196"/>
      <c r="OB962" s="196"/>
      <c r="OC962" s="196"/>
      <c r="OD962" s="196"/>
      <c r="OE962" s="196"/>
      <c r="OF962" s="196"/>
      <c r="OG962" s="196"/>
      <c r="OH962" s="196"/>
      <c r="OI962" s="196"/>
      <c r="OJ962" s="196"/>
      <c r="OK962" s="196"/>
      <c r="OL962" s="196"/>
      <c r="AFC962" s="196"/>
      <c r="AFD962" s="196"/>
      <c r="AFE962" s="196"/>
      <c r="AFF962" s="196"/>
      <c r="AFG962" s="196"/>
      <c r="AFH962" s="196"/>
      <c r="AFI962" s="196"/>
      <c r="AFJ962" s="196"/>
      <c r="AFK962" s="196"/>
      <c r="AFL962" s="196"/>
      <c r="AFM962" s="196"/>
      <c r="AFN962" s="196"/>
      <c r="AFO962" s="196"/>
      <c r="AFP962" s="196"/>
      <c r="AFQ962" s="196"/>
      <c r="AFR962" s="196"/>
      <c r="AFS962" s="196"/>
      <c r="AFT962" s="196"/>
      <c r="AFU962" s="196"/>
      <c r="AFV962" s="196"/>
      <c r="AFW962" s="196"/>
      <c r="AFX962" s="196"/>
      <c r="AFY962" s="196"/>
      <c r="AFZ962" s="196"/>
      <c r="AGA962" s="196"/>
      <c r="AGB962" s="196"/>
      <c r="AGC962" s="196"/>
      <c r="AGD962" s="196"/>
      <c r="AGE962" s="196"/>
      <c r="AGF962" s="196"/>
      <c r="AGG962" s="196"/>
      <c r="AGH962" s="196"/>
      <c r="AGI962" s="196"/>
      <c r="AGJ962" s="196"/>
      <c r="AGK962" s="196"/>
      <c r="AGL962" s="196"/>
      <c r="AGM962" s="196"/>
      <c r="AGN962" s="196"/>
      <c r="AGO962" s="196"/>
      <c r="AGP962" s="196"/>
    </row>
    <row r="963" spans="1:874" ht="15.75" customHeight="1" x14ac:dyDescent="0.25">
      <c r="A963" s="196"/>
      <c r="B963" s="196"/>
      <c r="C963" s="196"/>
      <c r="D963" s="196"/>
      <c r="E963" s="196"/>
      <c r="F963" s="196"/>
      <c r="G963" s="196"/>
      <c r="H963" s="196"/>
      <c r="I963" s="208"/>
      <c r="J963" s="196"/>
      <c r="K963" s="196"/>
      <c r="L963" s="206"/>
      <c r="M963" s="196"/>
      <c r="N963" s="196"/>
      <c r="O963" s="196"/>
      <c r="P963" s="196"/>
      <c r="Q963" s="196"/>
      <c r="R963" s="196"/>
      <c r="S963" s="196"/>
      <c r="T963" s="196"/>
      <c r="U963" s="196"/>
      <c r="V963" s="196"/>
      <c r="W963" s="196"/>
      <c r="X963" s="196"/>
      <c r="Y963" s="196"/>
      <c r="Z963" s="196"/>
      <c r="AA963" s="196"/>
      <c r="AB963" s="196"/>
      <c r="AC963" s="196"/>
      <c r="AD963" s="196"/>
      <c r="AE963" s="196"/>
      <c r="AF963" s="196"/>
      <c r="AG963" s="196"/>
      <c r="AH963" s="196"/>
      <c r="AI963" s="196"/>
      <c r="AJ963" s="196"/>
      <c r="AK963" s="196"/>
      <c r="AL963" s="196"/>
      <c r="AM963" s="196"/>
      <c r="AN963" s="196"/>
      <c r="AO963" s="196"/>
      <c r="AP963" s="196"/>
      <c r="AQ963" s="196"/>
      <c r="AR963" s="196"/>
      <c r="AS963" s="196"/>
      <c r="AT963" s="196"/>
      <c r="AU963" s="196"/>
      <c r="AV963" s="196"/>
      <c r="AW963" s="196"/>
      <c r="AX963" s="196"/>
      <c r="AY963" s="196"/>
      <c r="AZ963" s="196"/>
      <c r="BA963" s="196"/>
      <c r="BB963" s="196"/>
      <c r="BC963" s="196"/>
      <c r="BD963" s="196"/>
      <c r="BE963" s="196"/>
      <c r="BF963" s="196"/>
      <c r="BG963" s="196"/>
      <c r="BH963" s="196"/>
      <c r="BI963" s="196"/>
      <c r="BJ963" s="196"/>
      <c r="BK963" s="196"/>
      <c r="BL963" s="196"/>
      <c r="BM963" s="196"/>
      <c r="BN963" s="196"/>
      <c r="BO963" s="196"/>
      <c r="BP963" s="196"/>
      <c r="BQ963" s="196"/>
      <c r="BR963" s="196"/>
      <c r="BS963" s="196"/>
      <c r="BT963" s="196"/>
      <c r="BU963" s="196"/>
      <c r="BV963" s="196"/>
      <c r="BW963" s="196"/>
      <c r="BX963" s="196"/>
      <c r="BY963" s="196"/>
      <c r="BZ963" s="196"/>
      <c r="CA963" s="196"/>
      <c r="CB963" s="196"/>
      <c r="CC963" s="196"/>
      <c r="CD963" s="196"/>
      <c r="CE963" s="196"/>
      <c r="CF963" s="196"/>
      <c r="CG963" s="196"/>
      <c r="CH963" s="196"/>
      <c r="CI963" s="196"/>
      <c r="CJ963" s="196"/>
      <c r="CK963" s="196"/>
      <c r="CL963" s="196"/>
      <c r="CM963" s="196"/>
      <c r="CN963" s="196"/>
      <c r="CO963" s="196"/>
      <c r="CP963" s="196"/>
      <c r="CQ963" s="196"/>
      <c r="CR963" s="196"/>
      <c r="CS963" s="196"/>
      <c r="CT963" s="196"/>
      <c r="CU963" s="196"/>
      <c r="CV963" s="196"/>
      <c r="CW963" s="196"/>
      <c r="CX963" s="196"/>
      <c r="CY963" s="196"/>
      <c r="CZ963" s="196"/>
      <c r="DA963" s="196"/>
      <c r="DB963" s="196"/>
      <c r="DC963" s="196"/>
      <c r="DD963" s="196"/>
      <c r="DE963" s="196"/>
      <c r="DF963" s="196"/>
      <c r="DG963" s="196"/>
      <c r="DH963" s="196"/>
      <c r="DI963" s="196"/>
      <c r="DJ963" s="196"/>
      <c r="DK963" s="196"/>
      <c r="DL963" s="196"/>
      <c r="DM963" s="196"/>
      <c r="DN963" s="196"/>
      <c r="DO963" s="196"/>
      <c r="DP963" s="196"/>
      <c r="DQ963" s="196"/>
      <c r="DR963" s="196"/>
      <c r="DS963" s="196"/>
      <c r="DT963" s="196"/>
      <c r="DU963" s="196"/>
      <c r="DV963" s="196"/>
      <c r="DW963" s="196"/>
      <c r="DX963" s="196"/>
      <c r="DY963" s="196"/>
      <c r="DZ963" s="196"/>
      <c r="EA963" s="196"/>
      <c r="EB963" s="196"/>
      <c r="EC963" s="196"/>
      <c r="ED963" s="196"/>
      <c r="EE963" s="196"/>
      <c r="EF963" s="196"/>
      <c r="EG963" s="196"/>
      <c r="EH963" s="196"/>
      <c r="EI963" s="196"/>
      <c r="EJ963" s="196"/>
      <c r="EK963" s="196"/>
      <c r="EL963" s="196"/>
      <c r="EM963" s="196"/>
      <c r="EN963" s="196"/>
      <c r="EO963" s="196"/>
      <c r="EP963" s="196"/>
      <c r="EQ963" s="196"/>
      <c r="ER963" s="196"/>
      <c r="ES963" s="196"/>
      <c r="ET963" s="196"/>
      <c r="EU963" s="196"/>
      <c r="EV963" s="196"/>
      <c r="EW963" s="196"/>
      <c r="EX963" s="196"/>
      <c r="EY963" s="196"/>
      <c r="EZ963" s="196"/>
      <c r="FA963" s="196"/>
      <c r="FB963" s="196"/>
      <c r="FC963" s="196"/>
      <c r="FD963" s="196"/>
      <c r="FE963" s="196"/>
      <c r="FF963" s="196"/>
      <c r="FG963" s="196"/>
      <c r="FH963" s="196"/>
      <c r="FI963" s="196"/>
      <c r="FJ963" s="196"/>
      <c r="FK963" s="196"/>
      <c r="FL963" s="196"/>
      <c r="FM963" s="196"/>
      <c r="FN963" s="196"/>
      <c r="FO963" s="196"/>
      <c r="FP963" s="196"/>
      <c r="FQ963" s="196"/>
      <c r="FR963" s="196"/>
      <c r="FS963" s="196"/>
      <c r="FT963" s="196"/>
      <c r="FU963" s="196"/>
      <c r="FV963" s="196"/>
      <c r="FW963" s="196"/>
      <c r="FX963" s="196"/>
      <c r="FY963" s="196"/>
      <c r="FZ963" s="196"/>
      <c r="GA963" s="196"/>
      <c r="GB963" s="196"/>
      <c r="GC963" s="196"/>
      <c r="GD963" s="196"/>
      <c r="GE963" s="196"/>
      <c r="GF963" s="196"/>
      <c r="GG963" s="196"/>
      <c r="GH963" s="196"/>
      <c r="GI963" s="196"/>
      <c r="GJ963" s="196"/>
      <c r="GK963" s="196"/>
      <c r="GL963" s="196"/>
      <c r="GM963" s="196"/>
      <c r="GN963" s="196"/>
      <c r="GO963" s="196"/>
      <c r="GP963" s="196"/>
      <c r="GQ963" s="196"/>
      <c r="GR963" s="196"/>
      <c r="GS963" s="196"/>
      <c r="GT963" s="196"/>
      <c r="GU963" s="196"/>
      <c r="GV963" s="196"/>
      <c r="GW963" s="196"/>
      <c r="GX963" s="196"/>
      <c r="GY963" s="196"/>
      <c r="GZ963" s="196"/>
      <c r="HA963" s="196"/>
      <c r="HB963" s="196"/>
      <c r="HC963" s="196"/>
      <c r="HD963" s="196"/>
      <c r="HE963" s="196"/>
      <c r="HF963" s="196"/>
      <c r="HG963" s="196"/>
      <c r="HH963" s="196"/>
      <c r="HI963" s="196"/>
      <c r="HJ963" s="196"/>
      <c r="HK963" s="196"/>
      <c r="HL963" s="196"/>
      <c r="HM963" s="196"/>
      <c r="HN963" s="196"/>
      <c r="HO963" s="196"/>
      <c r="HP963" s="196"/>
      <c r="HQ963" s="196"/>
      <c r="HR963" s="196"/>
      <c r="HS963" s="196"/>
      <c r="HT963" s="196"/>
      <c r="HU963" s="196"/>
      <c r="HV963" s="196"/>
      <c r="HW963" s="196"/>
      <c r="HX963" s="196"/>
      <c r="HY963" s="196"/>
      <c r="HZ963" s="196"/>
      <c r="IA963" s="196"/>
      <c r="IB963" s="196"/>
      <c r="IC963" s="196"/>
      <c r="ID963" s="196"/>
      <c r="IE963" s="196"/>
      <c r="IF963" s="196"/>
      <c r="IG963" s="196"/>
      <c r="IH963" s="196"/>
      <c r="II963" s="196"/>
      <c r="IJ963" s="196"/>
      <c r="IK963" s="196"/>
      <c r="IL963" s="196"/>
      <c r="IM963" s="196"/>
      <c r="IN963" s="196"/>
      <c r="IO963" s="196"/>
      <c r="IP963" s="196"/>
      <c r="IQ963" s="196"/>
      <c r="IR963" s="196"/>
      <c r="IS963" s="196"/>
      <c r="IT963" s="196"/>
      <c r="IU963" s="196"/>
      <c r="IV963" s="196"/>
      <c r="IW963" s="196"/>
      <c r="IX963" s="196"/>
      <c r="IY963" s="196"/>
      <c r="IZ963" s="196"/>
      <c r="JA963" s="196"/>
      <c r="JB963" s="196"/>
      <c r="JC963" s="196"/>
      <c r="JD963" s="196"/>
      <c r="JE963" s="196"/>
      <c r="JF963" s="196"/>
      <c r="JG963" s="196"/>
      <c r="JH963" s="196"/>
      <c r="JI963" s="196"/>
      <c r="JJ963" s="196"/>
      <c r="JK963" s="196"/>
      <c r="JL963" s="196"/>
      <c r="JM963" s="196"/>
      <c r="JN963" s="196"/>
      <c r="JO963" s="196"/>
      <c r="JP963" s="196"/>
      <c r="JQ963" s="196"/>
      <c r="JR963" s="196"/>
      <c r="JS963" s="196"/>
      <c r="JT963" s="196"/>
      <c r="JU963" s="196"/>
      <c r="JV963" s="196"/>
      <c r="JW963" s="196"/>
      <c r="JX963" s="196"/>
      <c r="JY963" s="196"/>
      <c r="JZ963" s="196"/>
      <c r="KA963" s="196"/>
      <c r="KB963" s="196"/>
      <c r="KC963" s="196"/>
      <c r="KD963" s="196"/>
      <c r="KE963" s="196"/>
      <c r="KF963" s="196"/>
      <c r="KG963" s="196"/>
      <c r="KH963" s="196"/>
      <c r="KI963" s="196"/>
      <c r="KJ963" s="196"/>
      <c r="KK963" s="196"/>
      <c r="KL963" s="196"/>
      <c r="KM963" s="196"/>
      <c r="KN963" s="196"/>
      <c r="KO963" s="196"/>
      <c r="KP963" s="196"/>
      <c r="KQ963" s="196"/>
      <c r="KR963" s="196"/>
      <c r="KS963" s="196"/>
      <c r="KT963" s="196"/>
      <c r="KU963" s="196"/>
      <c r="KV963" s="196"/>
      <c r="KW963" s="196"/>
      <c r="KX963" s="196"/>
      <c r="KY963" s="196"/>
      <c r="KZ963" s="196"/>
      <c r="LA963" s="196"/>
      <c r="LB963" s="196"/>
      <c r="LC963" s="196"/>
      <c r="LD963" s="196"/>
      <c r="LE963" s="196"/>
      <c r="LF963" s="196"/>
      <c r="LG963" s="196"/>
      <c r="LH963" s="196"/>
      <c r="LI963" s="196"/>
      <c r="LJ963" s="196"/>
      <c r="LK963" s="196"/>
      <c r="LL963" s="196"/>
      <c r="LM963" s="196"/>
      <c r="LN963" s="196"/>
      <c r="LO963" s="196"/>
      <c r="LP963" s="196"/>
      <c r="LQ963" s="196"/>
      <c r="LR963" s="196"/>
      <c r="LS963" s="196"/>
      <c r="LT963" s="196"/>
      <c r="LU963" s="196"/>
      <c r="LV963" s="196"/>
      <c r="LW963" s="196"/>
      <c r="LX963" s="196"/>
      <c r="LY963" s="196"/>
      <c r="LZ963" s="196"/>
      <c r="MA963" s="196"/>
      <c r="MB963" s="196"/>
      <c r="MC963" s="196"/>
      <c r="MD963" s="196"/>
      <c r="ME963" s="196"/>
      <c r="MF963" s="196"/>
      <c r="MG963" s="196"/>
      <c r="MH963" s="196"/>
      <c r="MI963" s="196"/>
      <c r="MJ963" s="196"/>
      <c r="MK963" s="196"/>
      <c r="ML963" s="196"/>
      <c r="MM963" s="196"/>
      <c r="MN963" s="196"/>
      <c r="MO963" s="196"/>
      <c r="MP963" s="196"/>
      <c r="MQ963" s="196"/>
      <c r="MR963" s="196"/>
      <c r="MS963" s="196"/>
      <c r="MT963" s="196"/>
      <c r="MU963" s="196"/>
      <c r="MV963" s="196"/>
      <c r="MW963" s="196"/>
      <c r="MX963" s="196"/>
      <c r="MY963" s="196"/>
      <c r="MZ963" s="196"/>
      <c r="NA963" s="196"/>
      <c r="NB963" s="196"/>
      <c r="NC963" s="196"/>
      <c r="ND963" s="196"/>
      <c r="NE963" s="196"/>
      <c r="NF963" s="196"/>
      <c r="NG963" s="196"/>
      <c r="NH963" s="196"/>
      <c r="NI963" s="196"/>
      <c r="NJ963" s="196"/>
      <c r="NK963" s="196"/>
      <c r="NL963" s="196"/>
      <c r="NM963" s="196"/>
      <c r="NN963" s="196"/>
      <c r="NO963" s="196"/>
      <c r="NP963" s="196"/>
      <c r="NQ963" s="196"/>
      <c r="NR963" s="196"/>
      <c r="NS963" s="196"/>
      <c r="NT963" s="196"/>
      <c r="NU963" s="196"/>
      <c r="NV963" s="196"/>
      <c r="NW963" s="196"/>
      <c r="NX963" s="196"/>
      <c r="NY963" s="196"/>
      <c r="NZ963" s="196"/>
      <c r="OA963" s="196"/>
      <c r="OB963" s="196"/>
      <c r="OC963" s="196"/>
      <c r="OD963" s="196"/>
      <c r="OE963" s="196"/>
      <c r="OF963" s="196"/>
      <c r="OG963" s="196"/>
      <c r="OH963" s="196"/>
      <c r="OI963" s="196"/>
      <c r="OJ963" s="196"/>
      <c r="OK963" s="196"/>
      <c r="OL963" s="196"/>
      <c r="AFC963" s="196"/>
      <c r="AFD963" s="196"/>
      <c r="AFE963" s="196"/>
      <c r="AFF963" s="196"/>
      <c r="AFG963" s="196"/>
      <c r="AFH963" s="196"/>
      <c r="AFI963" s="196"/>
      <c r="AFJ963" s="196"/>
      <c r="AFK963" s="196"/>
      <c r="AFL963" s="196"/>
      <c r="AFM963" s="196"/>
      <c r="AFN963" s="196"/>
      <c r="AFO963" s="196"/>
      <c r="AFP963" s="196"/>
      <c r="AFQ963" s="196"/>
      <c r="AFR963" s="196"/>
      <c r="AFS963" s="196"/>
      <c r="AFT963" s="196"/>
      <c r="AFU963" s="196"/>
      <c r="AFV963" s="196"/>
      <c r="AFW963" s="196"/>
      <c r="AFX963" s="196"/>
      <c r="AFY963" s="196"/>
      <c r="AFZ963" s="196"/>
      <c r="AGA963" s="196"/>
      <c r="AGB963" s="196"/>
      <c r="AGC963" s="196"/>
      <c r="AGD963" s="196"/>
      <c r="AGE963" s="196"/>
      <c r="AGF963" s="196"/>
      <c r="AGG963" s="196"/>
      <c r="AGH963" s="196"/>
      <c r="AGI963" s="196"/>
      <c r="AGJ963" s="196"/>
      <c r="AGK963" s="196"/>
      <c r="AGL963" s="196"/>
      <c r="AGM963" s="196"/>
      <c r="AGN963" s="196"/>
      <c r="AGO963" s="196"/>
      <c r="AGP963" s="196"/>
    </row>
    <row r="964" spans="1:874" ht="15.75" customHeight="1" x14ac:dyDescent="0.25">
      <c r="A964" s="196"/>
      <c r="B964" s="196"/>
      <c r="C964" s="196"/>
      <c r="D964" s="196"/>
      <c r="E964" s="196"/>
      <c r="F964" s="196"/>
      <c r="G964" s="196"/>
      <c r="H964" s="196"/>
      <c r="I964" s="208"/>
      <c r="J964" s="196"/>
      <c r="K964" s="196"/>
      <c r="L964" s="206"/>
      <c r="M964" s="196"/>
      <c r="N964" s="196"/>
      <c r="O964" s="196"/>
      <c r="P964" s="196"/>
      <c r="Q964" s="196"/>
      <c r="R964" s="196"/>
      <c r="S964" s="196"/>
      <c r="T964" s="196"/>
      <c r="U964" s="196"/>
      <c r="V964" s="196"/>
      <c r="W964" s="196"/>
      <c r="X964" s="196"/>
      <c r="Y964" s="196"/>
      <c r="Z964" s="196"/>
      <c r="AA964" s="196"/>
      <c r="AB964" s="196"/>
      <c r="AC964" s="196"/>
      <c r="AD964" s="196"/>
      <c r="AE964" s="196"/>
      <c r="AF964" s="196"/>
      <c r="AG964" s="196"/>
      <c r="AH964" s="196"/>
      <c r="AI964" s="196"/>
      <c r="AJ964" s="196"/>
      <c r="AK964" s="196"/>
      <c r="AL964" s="196"/>
      <c r="AM964" s="196"/>
      <c r="AN964" s="196"/>
      <c r="AO964" s="196"/>
      <c r="AP964" s="196"/>
      <c r="AQ964" s="196"/>
      <c r="AR964" s="196"/>
      <c r="AS964" s="196"/>
      <c r="AT964" s="196"/>
      <c r="AU964" s="196"/>
      <c r="AV964" s="196"/>
      <c r="AW964" s="196"/>
      <c r="AX964" s="196"/>
      <c r="AY964" s="196"/>
      <c r="AZ964" s="196"/>
      <c r="BA964" s="196"/>
      <c r="BB964" s="196"/>
      <c r="BC964" s="196"/>
      <c r="BD964" s="196"/>
      <c r="BE964" s="196"/>
      <c r="BF964" s="196"/>
      <c r="BG964" s="196"/>
      <c r="BH964" s="196"/>
      <c r="BI964" s="196"/>
      <c r="BJ964" s="196"/>
      <c r="BK964" s="196"/>
      <c r="BL964" s="196"/>
      <c r="BM964" s="196"/>
      <c r="BN964" s="196"/>
      <c r="BO964" s="196"/>
      <c r="BP964" s="196"/>
      <c r="BQ964" s="196"/>
      <c r="BR964" s="196"/>
      <c r="BS964" s="196"/>
      <c r="BT964" s="196"/>
      <c r="BU964" s="196"/>
      <c r="BV964" s="196"/>
      <c r="BW964" s="196"/>
      <c r="BX964" s="196"/>
      <c r="BY964" s="196"/>
      <c r="BZ964" s="196"/>
      <c r="CA964" s="196"/>
      <c r="CB964" s="196"/>
      <c r="CC964" s="196"/>
      <c r="CD964" s="196"/>
      <c r="CE964" s="196"/>
      <c r="CF964" s="196"/>
      <c r="CG964" s="196"/>
      <c r="CH964" s="196"/>
      <c r="CI964" s="196"/>
      <c r="CJ964" s="196"/>
      <c r="CK964" s="196"/>
      <c r="CL964" s="196"/>
      <c r="CM964" s="196"/>
      <c r="CN964" s="196"/>
      <c r="CO964" s="196"/>
      <c r="CP964" s="196"/>
      <c r="CQ964" s="196"/>
      <c r="CR964" s="196"/>
      <c r="CS964" s="196"/>
      <c r="CT964" s="196"/>
      <c r="CU964" s="196"/>
      <c r="CV964" s="196"/>
      <c r="CW964" s="196"/>
      <c r="CX964" s="196"/>
      <c r="CY964" s="196"/>
      <c r="CZ964" s="196"/>
      <c r="DA964" s="196"/>
      <c r="DB964" s="196"/>
      <c r="DC964" s="196"/>
      <c r="DD964" s="196"/>
      <c r="DE964" s="196"/>
      <c r="DF964" s="196"/>
      <c r="DG964" s="196"/>
      <c r="DH964" s="196"/>
      <c r="DI964" s="196"/>
      <c r="DJ964" s="196"/>
      <c r="DK964" s="196"/>
      <c r="DL964" s="196"/>
      <c r="DM964" s="196"/>
      <c r="DN964" s="196"/>
      <c r="DO964" s="196"/>
      <c r="DP964" s="196"/>
      <c r="DQ964" s="196"/>
      <c r="DR964" s="196"/>
      <c r="DS964" s="196"/>
      <c r="DT964" s="196"/>
      <c r="DU964" s="196"/>
      <c r="DV964" s="196"/>
      <c r="DW964" s="196"/>
      <c r="DX964" s="196"/>
      <c r="DY964" s="196"/>
      <c r="DZ964" s="196"/>
      <c r="EA964" s="196"/>
      <c r="EB964" s="196"/>
      <c r="EC964" s="196"/>
      <c r="ED964" s="196"/>
      <c r="EE964" s="196"/>
      <c r="EF964" s="196"/>
      <c r="EG964" s="196"/>
      <c r="EH964" s="196"/>
      <c r="EI964" s="196"/>
      <c r="EJ964" s="196"/>
      <c r="EK964" s="196"/>
      <c r="EL964" s="196"/>
      <c r="EM964" s="196"/>
      <c r="EN964" s="196"/>
      <c r="EO964" s="196"/>
      <c r="EP964" s="196"/>
      <c r="EQ964" s="196"/>
      <c r="ER964" s="196"/>
      <c r="ES964" s="196"/>
      <c r="ET964" s="196"/>
      <c r="EU964" s="196"/>
      <c r="EV964" s="196"/>
      <c r="EW964" s="196"/>
      <c r="EX964" s="196"/>
      <c r="EY964" s="196"/>
      <c r="EZ964" s="196"/>
      <c r="FA964" s="196"/>
      <c r="FB964" s="196"/>
      <c r="FC964" s="196"/>
      <c r="FD964" s="196"/>
      <c r="FE964" s="196"/>
      <c r="FF964" s="196"/>
      <c r="FG964" s="196"/>
      <c r="FH964" s="196"/>
      <c r="FI964" s="196"/>
      <c r="FJ964" s="196"/>
      <c r="FK964" s="196"/>
      <c r="FL964" s="196"/>
      <c r="FM964" s="196"/>
      <c r="FN964" s="196"/>
      <c r="FO964" s="196"/>
      <c r="FP964" s="196"/>
      <c r="FQ964" s="196"/>
      <c r="FR964" s="196"/>
      <c r="FS964" s="196"/>
      <c r="FT964" s="196"/>
      <c r="FU964" s="196"/>
      <c r="FV964" s="196"/>
      <c r="FW964" s="196"/>
      <c r="FX964" s="196"/>
      <c r="FY964" s="196"/>
      <c r="FZ964" s="196"/>
      <c r="GA964" s="196"/>
      <c r="GB964" s="196"/>
      <c r="GC964" s="196"/>
      <c r="GD964" s="196"/>
      <c r="GE964" s="196"/>
      <c r="GF964" s="196"/>
      <c r="GG964" s="196"/>
      <c r="GH964" s="196"/>
      <c r="GI964" s="196"/>
      <c r="GJ964" s="196"/>
      <c r="GK964" s="196"/>
      <c r="GL964" s="196"/>
      <c r="GM964" s="196"/>
      <c r="GN964" s="196"/>
      <c r="GO964" s="196"/>
      <c r="GP964" s="196"/>
      <c r="GQ964" s="196"/>
      <c r="GR964" s="196"/>
      <c r="GS964" s="196"/>
      <c r="GT964" s="196"/>
      <c r="GU964" s="196"/>
      <c r="GV964" s="196"/>
      <c r="GW964" s="196"/>
      <c r="GX964" s="196"/>
      <c r="GY964" s="196"/>
      <c r="GZ964" s="196"/>
      <c r="HA964" s="196"/>
      <c r="HB964" s="196"/>
      <c r="HC964" s="196"/>
      <c r="HD964" s="196"/>
      <c r="HE964" s="196"/>
      <c r="HF964" s="196"/>
      <c r="HG964" s="196"/>
      <c r="HH964" s="196"/>
      <c r="HI964" s="196"/>
      <c r="HJ964" s="196"/>
      <c r="HK964" s="196"/>
      <c r="HL964" s="196"/>
      <c r="HM964" s="196"/>
      <c r="HN964" s="196"/>
      <c r="HO964" s="196"/>
      <c r="HP964" s="196"/>
      <c r="HQ964" s="196"/>
      <c r="HR964" s="196"/>
      <c r="HS964" s="196"/>
      <c r="HT964" s="196"/>
      <c r="HU964" s="196"/>
      <c r="HV964" s="196"/>
      <c r="HW964" s="196"/>
      <c r="HX964" s="196"/>
      <c r="HY964" s="196"/>
      <c r="HZ964" s="196"/>
      <c r="IA964" s="196"/>
      <c r="IB964" s="196"/>
      <c r="IC964" s="196"/>
      <c r="ID964" s="196"/>
      <c r="IE964" s="196"/>
      <c r="IF964" s="196"/>
      <c r="IG964" s="196"/>
      <c r="IH964" s="196"/>
      <c r="II964" s="196"/>
      <c r="IJ964" s="196"/>
      <c r="IK964" s="196"/>
      <c r="IL964" s="196"/>
      <c r="IM964" s="196"/>
      <c r="IN964" s="196"/>
      <c r="IO964" s="196"/>
      <c r="IP964" s="196"/>
      <c r="IQ964" s="196"/>
      <c r="IR964" s="196"/>
      <c r="IS964" s="196"/>
      <c r="IT964" s="196"/>
      <c r="IU964" s="196"/>
      <c r="IV964" s="196"/>
      <c r="IW964" s="196"/>
      <c r="IX964" s="196"/>
      <c r="IY964" s="196"/>
      <c r="IZ964" s="196"/>
      <c r="JA964" s="196"/>
      <c r="JB964" s="196"/>
      <c r="JC964" s="196"/>
      <c r="JD964" s="196"/>
      <c r="JE964" s="196"/>
      <c r="JF964" s="196"/>
      <c r="JG964" s="196"/>
      <c r="JH964" s="196"/>
      <c r="JI964" s="196"/>
      <c r="JJ964" s="196"/>
      <c r="JK964" s="196"/>
      <c r="JL964" s="196"/>
      <c r="JM964" s="196"/>
      <c r="JN964" s="196"/>
      <c r="JO964" s="196"/>
      <c r="JP964" s="196"/>
      <c r="JQ964" s="196"/>
      <c r="JR964" s="196"/>
      <c r="JS964" s="196"/>
      <c r="JT964" s="196"/>
      <c r="JU964" s="196"/>
      <c r="JV964" s="196"/>
      <c r="JW964" s="196"/>
      <c r="JX964" s="196"/>
      <c r="JY964" s="196"/>
      <c r="JZ964" s="196"/>
      <c r="KA964" s="196"/>
      <c r="KB964" s="196"/>
      <c r="KC964" s="196"/>
      <c r="KD964" s="196"/>
      <c r="KE964" s="196"/>
      <c r="KF964" s="196"/>
      <c r="KG964" s="196"/>
      <c r="KH964" s="196"/>
      <c r="KI964" s="196"/>
      <c r="KJ964" s="196"/>
      <c r="KK964" s="196"/>
      <c r="KL964" s="196"/>
      <c r="KM964" s="196"/>
      <c r="KN964" s="196"/>
      <c r="KO964" s="196"/>
      <c r="KP964" s="196"/>
      <c r="KQ964" s="196"/>
      <c r="KR964" s="196"/>
      <c r="KS964" s="196"/>
      <c r="KT964" s="196"/>
      <c r="KU964" s="196"/>
      <c r="KV964" s="196"/>
      <c r="KW964" s="196"/>
      <c r="KX964" s="196"/>
      <c r="KY964" s="196"/>
      <c r="KZ964" s="196"/>
      <c r="LA964" s="196"/>
      <c r="LB964" s="196"/>
      <c r="LC964" s="196"/>
      <c r="LD964" s="196"/>
      <c r="LE964" s="196"/>
      <c r="LF964" s="196"/>
      <c r="LG964" s="196"/>
      <c r="LH964" s="196"/>
      <c r="LI964" s="196"/>
      <c r="LJ964" s="196"/>
      <c r="LK964" s="196"/>
      <c r="LL964" s="196"/>
      <c r="LM964" s="196"/>
      <c r="LN964" s="196"/>
      <c r="LO964" s="196"/>
      <c r="LP964" s="196"/>
      <c r="LQ964" s="196"/>
      <c r="LR964" s="196"/>
      <c r="LS964" s="196"/>
      <c r="LT964" s="196"/>
      <c r="LU964" s="196"/>
      <c r="LV964" s="196"/>
      <c r="LW964" s="196"/>
      <c r="LX964" s="196"/>
      <c r="LY964" s="196"/>
      <c r="LZ964" s="196"/>
      <c r="MA964" s="196"/>
      <c r="MB964" s="196"/>
      <c r="MC964" s="196"/>
      <c r="MD964" s="196"/>
      <c r="ME964" s="196"/>
      <c r="MF964" s="196"/>
      <c r="MG964" s="196"/>
      <c r="MH964" s="196"/>
      <c r="MI964" s="196"/>
      <c r="MJ964" s="196"/>
      <c r="MK964" s="196"/>
      <c r="ML964" s="196"/>
      <c r="MM964" s="196"/>
      <c r="MN964" s="196"/>
      <c r="MO964" s="196"/>
      <c r="MP964" s="196"/>
      <c r="MQ964" s="196"/>
      <c r="MR964" s="196"/>
      <c r="MS964" s="196"/>
      <c r="MT964" s="196"/>
      <c r="MU964" s="196"/>
      <c r="MV964" s="196"/>
      <c r="MW964" s="196"/>
      <c r="MX964" s="196"/>
      <c r="MY964" s="196"/>
      <c r="MZ964" s="196"/>
      <c r="NA964" s="196"/>
      <c r="NB964" s="196"/>
      <c r="NC964" s="196"/>
      <c r="ND964" s="196"/>
      <c r="NE964" s="196"/>
      <c r="NF964" s="196"/>
      <c r="NG964" s="196"/>
      <c r="NH964" s="196"/>
      <c r="NI964" s="196"/>
      <c r="NJ964" s="196"/>
      <c r="NK964" s="196"/>
      <c r="NL964" s="196"/>
      <c r="NM964" s="196"/>
      <c r="NN964" s="196"/>
      <c r="NO964" s="196"/>
      <c r="NP964" s="196"/>
      <c r="NQ964" s="196"/>
      <c r="NR964" s="196"/>
      <c r="NS964" s="196"/>
      <c r="NT964" s="196"/>
      <c r="NU964" s="196"/>
      <c r="NV964" s="196"/>
      <c r="NW964" s="196"/>
      <c r="NX964" s="196"/>
      <c r="NY964" s="196"/>
      <c r="NZ964" s="196"/>
      <c r="OA964" s="196"/>
      <c r="OB964" s="196"/>
      <c r="OC964" s="196"/>
      <c r="OD964" s="196"/>
      <c r="OE964" s="196"/>
      <c r="OF964" s="196"/>
      <c r="OG964" s="196"/>
      <c r="OH964" s="196"/>
      <c r="OI964" s="196"/>
      <c r="OJ964" s="196"/>
      <c r="OK964" s="196"/>
      <c r="OL964" s="196"/>
      <c r="AFC964" s="196"/>
      <c r="AFD964" s="196"/>
      <c r="AFE964" s="196"/>
      <c r="AFF964" s="196"/>
      <c r="AFG964" s="196"/>
      <c r="AFH964" s="196"/>
      <c r="AFI964" s="196"/>
      <c r="AFJ964" s="196"/>
      <c r="AFK964" s="196"/>
      <c r="AFL964" s="196"/>
      <c r="AFM964" s="196"/>
      <c r="AFN964" s="196"/>
      <c r="AFO964" s="196"/>
      <c r="AFP964" s="196"/>
      <c r="AFQ964" s="196"/>
      <c r="AFR964" s="196"/>
      <c r="AFS964" s="196"/>
      <c r="AFT964" s="196"/>
      <c r="AFU964" s="196"/>
      <c r="AFV964" s="196"/>
      <c r="AFW964" s="196"/>
      <c r="AFX964" s="196"/>
      <c r="AFY964" s="196"/>
      <c r="AFZ964" s="196"/>
      <c r="AGA964" s="196"/>
      <c r="AGB964" s="196"/>
      <c r="AGC964" s="196"/>
      <c r="AGD964" s="196"/>
      <c r="AGE964" s="196"/>
      <c r="AGF964" s="196"/>
      <c r="AGG964" s="196"/>
      <c r="AGH964" s="196"/>
      <c r="AGI964" s="196"/>
      <c r="AGJ964" s="196"/>
      <c r="AGK964" s="196"/>
      <c r="AGL964" s="196"/>
      <c r="AGM964" s="196"/>
      <c r="AGN964" s="196"/>
      <c r="AGO964" s="196"/>
      <c r="AGP964" s="196"/>
    </row>
    <row r="965" spans="1:874" ht="15.75" customHeight="1" x14ac:dyDescent="0.25">
      <c r="A965" s="196"/>
      <c r="B965" s="196"/>
      <c r="C965" s="196"/>
      <c r="D965" s="196"/>
      <c r="E965" s="196"/>
      <c r="F965" s="196"/>
      <c r="G965" s="196"/>
      <c r="H965" s="196"/>
      <c r="I965" s="208"/>
      <c r="J965" s="196"/>
      <c r="K965" s="196"/>
      <c r="L965" s="206"/>
      <c r="M965" s="196"/>
      <c r="N965" s="196"/>
      <c r="O965" s="196"/>
      <c r="P965" s="196"/>
      <c r="Q965" s="196"/>
      <c r="R965" s="196"/>
      <c r="S965" s="196"/>
      <c r="T965" s="196"/>
      <c r="U965" s="196"/>
      <c r="V965" s="196"/>
      <c r="W965" s="196"/>
      <c r="X965" s="196"/>
      <c r="Y965" s="196"/>
      <c r="Z965" s="196"/>
      <c r="AA965" s="196"/>
      <c r="AB965" s="196"/>
      <c r="AC965" s="196"/>
      <c r="AD965" s="196"/>
      <c r="AE965" s="196"/>
      <c r="AF965" s="196"/>
      <c r="AG965" s="196"/>
      <c r="AH965" s="196"/>
      <c r="AI965" s="196"/>
      <c r="AJ965" s="196"/>
      <c r="AK965" s="196"/>
      <c r="AL965" s="196"/>
      <c r="AM965" s="196"/>
      <c r="AN965" s="196"/>
      <c r="AO965" s="196"/>
      <c r="AP965" s="196"/>
      <c r="AQ965" s="196"/>
      <c r="AR965" s="196"/>
      <c r="AS965" s="196"/>
      <c r="AT965" s="196"/>
      <c r="AU965" s="196"/>
      <c r="AV965" s="196"/>
      <c r="AW965" s="196"/>
      <c r="AX965" s="196"/>
      <c r="AY965" s="196"/>
      <c r="AZ965" s="196"/>
      <c r="BA965" s="196"/>
      <c r="BB965" s="196"/>
      <c r="BC965" s="196"/>
      <c r="BD965" s="196"/>
      <c r="BE965" s="196"/>
      <c r="BF965" s="196"/>
      <c r="BG965" s="196"/>
      <c r="BH965" s="196"/>
      <c r="BI965" s="196"/>
      <c r="BJ965" s="196"/>
      <c r="BK965" s="196"/>
      <c r="BL965" s="196"/>
      <c r="BM965" s="196"/>
      <c r="BN965" s="196"/>
      <c r="BO965" s="196"/>
      <c r="BP965" s="196"/>
      <c r="BQ965" s="196"/>
      <c r="BR965" s="196"/>
      <c r="BS965" s="196"/>
      <c r="BT965" s="196"/>
      <c r="BU965" s="196"/>
      <c r="BV965" s="196"/>
      <c r="BW965" s="196"/>
      <c r="BX965" s="196"/>
      <c r="BY965" s="196"/>
      <c r="BZ965" s="196"/>
      <c r="CA965" s="196"/>
      <c r="CB965" s="196"/>
      <c r="CC965" s="196"/>
      <c r="CD965" s="196"/>
      <c r="CE965" s="196"/>
      <c r="CF965" s="196"/>
      <c r="CG965" s="196"/>
      <c r="CH965" s="196"/>
      <c r="CI965" s="196"/>
      <c r="CJ965" s="196"/>
      <c r="CK965" s="196"/>
      <c r="CL965" s="196"/>
      <c r="CM965" s="196"/>
      <c r="CN965" s="196"/>
      <c r="CO965" s="196"/>
      <c r="CP965" s="196"/>
      <c r="CQ965" s="196"/>
      <c r="CR965" s="196"/>
      <c r="CS965" s="196"/>
      <c r="CT965" s="196"/>
      <c r="CU965" s="196"/>
      <c r="CV965" s="196"/>
      <c r="CW965" s="196"/>
      <c r="CX965" s="196"/>
      <c r="CY965" s="196"/>
      <c r="CZ965" s="196"/>
      <c r="DA965" s="196"/>
      <c r="DB965" s="196"/>
      <c r="DC965" s="196"/>
      <c r="DD965" s="196"/>
      <c r="DE965" s="196"/>
      <c r="DF965" s="196"/>
      <c r="DG965" s="196"/>
      <c r="DH965" s="196"/>
      <c r="DI965" s="196"/>
      <c r="DJ965" s="196"/>
      <c r="DK965" s="196"/>
      <c r="DL965" s="196"/>
      <c r="DM965" s="196"/>
      <c r="DN965" s="196"/>
      <c r="DO965" s="196"/>
      <c r="DP965" s="196"/>
      <c r="DQ965" s="196"/>
      <c r="DR965" s="196"/>
      <c r="DS965" s="196"/>
      <c r="DT965" s="196"/>
      <c r="DU965" s="196"/>
      <c r="DV965" s="196"/>
      <c r="DW965" s="196"/>
      <c r="DX965" s="196"/>
      <c r="DY965" s="196"/>
      <c r="DZ965" s="196"/>
      <c r="EA965" s="196"/>
      <c r="EB965" s="196"/>
      <c r="EC965" s="196"/>
      <c r="ED965" s="196"/>
      <c r="EE965" s="196"/>
      <c r="EF965" s="196"/>
      <c r="EG965" s="196"/>
      <c r="EH965" s="196"/>
      <c r="EI965" s="196"/>
      <c r="EJ965" s="196"/>
      <c r="EK965" s="196"/>
      <c r="EL965" s="196"/>
      <c r="EM965" s="196"/>
      <c r="EN965" s="196"/>
      <c r="EO965" s="196"/>
      <c r="EP965" s="196"/>
      <c r="EQ965" s="196"/>
      <c r="ER965" s="196"/>
      <c r="ES965" s="196"/>
      <c r="ET965" s="196"/>
      <c r="EU965" s="196"/>
      <c r="EV965" s="196"/>
      <c r="EW965" s="196"/>
      <c r="EX965" s="196"/>
      <c r="EY965" s="196"/>
      <c r="EZ965" s="196"/>
      <c r="FA965" s="196"/>
      <c r="FB965" s="196"/>
      <c r="FC965" s="196"/>
      <c r="FD965" s="196"/>
      <c r="FE965" s="196"/>
      <c r="FF965" s="196"/>
      <c r="FG965" s="196"/>
      <c r="FH965" s="196"/>
      <c r="FI965" s="196"/>
      <c r="FJ965" s="196"/>
      <c r="FK965" s="196"/>
      <c r="FL965" s="196"/>
      <c r="FM965" s="196"/>
      <c r="FN965" s="196"/>
      <c r="FO965" s="196"/>
      <c r="FP965" s="196"/>
      <c r="FQ965" s="196"/>
      <c r="FR965" s="196"/>
      <c r="FS965" s="196"/>
      <c r="FT965" s="196"/>
      <c r="FU965" s="196"/>
      <c r="FV965" s="196"/>
      <c r="FW965" s="196"/>
      <c r="FX965" s="196"/>
      <c r="FY965" s="196"/>
      <c r="FZ965" s="196"/>
      <c r="GA965" s="196"/>
      <c r="GB965" s="196"/>
      <c r="GC965" s="196"/>
      <c r="GD965" s="196"/>
      <c r="GE965" s="196"/>
      <c r="GF965" s="196"/>
      <c r="GG965" s="196"/>
      <c r="GH965" s="196"/>
      <c r="GI965" s="196"/>
      <c r="GJ965" s="196"/>
      <c r="GK965" s="196"/>
      <c r="GL965" s="196"/>
      <c r="GM965" s="196"/>
      <c r="GN965" s="196"/>
      <c r="GO965" s="196"/>
      <c r="GP965" s="196"/>
      <c r="GQ965" s="196"/>
      <c r="GR965" s="196"/>
      <c r="GS965" s="196"/>
      <c r="GT965" s="196"/>
      <c r="GU965" s="196"/>
      <c r="GV965" s="196"/>
      <c r="GW965" s="196"/>
      <c r="GX965" s="196"/>
      <c r="GY965" s="196"/>
      <c r="GZ965" s="196"/>
      <c r="HA965" s="196"/>
      <c r="HB965" s="196"/>
      <c r="HC965" s="196"/>
      <c r="HD965" s="196"/>
      <c r="HE965" s="196"/>
      <c r="HF965" s="196"/>
      <c r="HG965" s="196"/>
      <c r="HH965" s="196"/>
      <c r="HI965" s="196"/>
      <c r="HJ965" s="196"/>
      <c r="HK965" s="196"/>
      <c r="HL965" s="196"/>
      <c r="HM965" s="196"/>
      <c r="HN965" s="196"/>
      <c r="HO965" s="196"/>
      <c r="HP965" s="196"/>
      <c r="HQ965" s="196"/>
      <c r="HR965" s="196"/>
      <c r="HS965" s="196"/>
      <c r="HT965" s="196"/>
      <c r="HU965" s="196"/>
      <c r="HV965" s="196"/>
      <c r="HW965" s="196"/>
      <c r="HX965" s="196"/>
      <c r="HY965" s="196"/>
      <c r="HZ965" s="196"/>
      <c r="IA965" s="196"/>
      <c r="IB965" s="196"/>
      <c r="IC965" s="196"/>
      <c r="ID965" s="196"/>
      <c r="IE965" s="196"/>
      <c r="IF965" s="196"/>
      <c r="IG965" s="196"/>
      <c r="IH965" s="196"/>
      <c r="II965" s="196"/>
      <c r="IJ965" s="196"/>
      <c r="IK965" s="196"/>
      <c r="IL965" s="196"/>
      <c r="IM965" s="196"/>
      <c r="IN965" s="196"/>
      <c r="IO965" s="196"/>
      <c r="IP965" s="196"/>
      <c r="IQ965" s="196"/>
      <c r="IR965" s="196"/>
      <c r="IS965" s="196"/>
      <c r="IT965" s="196"/>
      <c r="IU965" s="196"/>
      <c r="IV965" s="196"/>
      <c r="IW965" s="196"/>
      <c r="IX965" s="196"/>
      <c r="IY965" s="196"/>
      <c r="IZ965" s="196"/>
      <c r="JA965" s="196"/>
      <c r="JB965" s="196"/>
      <c r="JC965" s="196"/>
      <c r="JD965" s="196"/>
      <c r="JE965" s="196"/>
      <c r="JF965" s="196"/>
      <c r="JG965" s="196"/>
      <c r="JH965" s="196"/>
      <c r="JI965" s="196"/>
      <c r="JJ965" s="196"/>
      <c r="JK965" s="196"/>
      <c r="JL965" s="196"/>
      <c r="JM965" s="196"/>
      <c r="JN965" s="196"/>
      <c r="JO965" s="196"/>
      <c r="JP965" s="196"/>
      <c r="JQ965" s="196"/>
      <c r="JR965" s="196"/>
      <c r="JS965" s="196"/>
      <c r="JT965" s="196"/>
      <c r="JU965" s="196"/>
      <c r="JV965" s="196"/>
      <c r="JW965" s="196"/>
      <c r="JX965" s="196"/>
      <c r="JY965" s="196"/>
      <c r="JZ965" s="196"/>
      <c r="KA965" s="196"/>
      <c r="KB965" s="196"/>
      <c r="KC965" s="196"/>
      <c r="KD965" s="196"/>
      <c r="KE965" s="196"/>
      <c r="KF965" s="196"/>
      <c r="KG965" s="196"/>
      <c r="KH965" s="196"/>
      <c r="KI965" s="196"/>
      <c r="KJ965" s="196"/>
      <c r="KK965" s="196"/>
      <c r="KL965" s="196"/>
      <c r="KM965" s="196"/>
      <c r="KN965" s="196"/>
      <c r="KO965" s="196"/>
      <c r="KP965" s="196"/>
      <c r="KQ965" s="196"/>
      <c r="KR965" s="196"/>
      <c r="KS965" s="196"/>
      <c r="KT965" s="196"/>
      <c r="KU965" s="196"/>
      <c r="KV965" s="196"/>
      <c r="KW965" s="196"/>
      <c r="KX965" s="196"/>
      <c r="KY965" s="196"/>
      <c r="KZ965" s="196"/>
      <c r="LA965" s="196"/>
      <c r="LB965" s="196"/>
      <c r="LC965" s="196"/>
      <c r="LD965" s="196"/>
      <c r="LE965" s="196"/>
      <c r="LF965" s="196"/>
      <c r="LG965" s="196"/>
      <c r="LH965" s="196"/>
      <c r="LI965" s="196"/>
      <c r="LJ965" s="196"/>
      <c r="LK965" s="196"/>
      <c r="LL965" s="196"/>
      <c r="LM965" s="196"/>
      <c r="LN965" s="196"/>
      <c r="LO965" s="196"/>
      <c r="LP965" s="196"/>
      <c r="LQ965" s="196"/>
      <c r="LR965" s="196"/>
      <c r="LS965" s="196"/>
      <c r="LT965" s="196"/>
      <c r="LU965" s="196"/>
      <c r="LV965" s="196"/>
      <c r="LW965" s="196"/>
      <c r="LX965" s="196"/>
      <c r="LY965" s="196"/>
      <c r="LZ965" s="196"/>
      <c r="MA965" s="196"/>
      <c r="MB965" s="196"/>
      <c r="MC965" s="196"/>
      <c r="MD965" s="196"/>
      <c r="ME965" s="196"/>
      <c r="MF965" s="196"/>
      <c r="MG965" s="196"/>
      <c r="MH965" s="196"/>
      <c r="MI965" s="196"/>
      <c r="MJ965" s="196"/>
      <c r="MK965" s="196"/>
      <c r="ML965" s="196"/>
      <c r="MM965" s="196"/>
      <c r="MN965" s="196"/>
      <c r="MO965" s="196"/>
      <c r="MP965" s="196"/>
      <c r="MQ965" s="196"/>
      <c r="MR965" s="196"/>
      <c r="MS965" s="196"/>
      <c r="MT965" s="196"/>
      <c r="MU965" s="196"/>
      <c r="MV965" s="196"/>
      <c r="MW965" s="196"/>
      <c r="MX965" s="196"/>
      <c r="MY965" s="196"/>
      <c r="MZ965" s="196"/>
      <c r="NA965" s="196"/>
      <c r="NB965" s="196"/>
      <c r="NC965" s="196"/>
      <c r="ND965" s="196"/>
      <c r="NE965" s="196"/>
      <c r="NF965" s="196"/>
      <c r="NG965" s="196"/>
      <c r="NH965" s="196"/>
      <c r="NI965" s="196"/>
      <c r="NJ965" s="196"/>
      <c r="NK965" s="196"/>
      <c r="NL965" s="196"/>
      <c r="NM965" s="196"/>
      <c r="NN965" s="196"/>
      <c r="NO965" s="196"/>
      <c r="NP965" s="196"/>
      <c r="NQ965" s="196"/>
      <c r="NR965" s="196"/>
      <c r="NS965" s="196"/>
      <c r="NT965" s="196"/>
      <c r="NU965" s="196"/>
      <c r="NV965" s="196"/>
      <c r="NW965" s="196"/>
      <c r="NX965" s="196"/>
      <c r="NY965" s="196"/>
      <c r="NZ965" s="196"/>
      <c r="OA965" s="196"/>
      <c r="OB965" s="196"/>
      <c r="OC965" s="196"/>
      <c r="OD965" s="196"/>
      <c r="OE965" s="196"/>
      <c r="OF965" s="196"/>
      <c r="OG965" s="196"/>
      <c r="OH965" s="196"/>
      <c r="OI965" s="196"/>
      <c r="OJ965" s="196"/>
      <c r="OK965" s="196"/>
      <c r="OL965" s="196"/>
      <c r="AFC965" s="196"/>
      <c r="AFD965" s="196"/>
      <c r="AFE965" s="196"/>
      <c r="AFF965" s="196"/>
      <c r="AFG965" s="196"/>
      <c r="AFH965" s="196"/>
      <c r="AFI965" s="196"/>
      <c r="AFJ965" s="196"/>
      <c r="AFK965" s="196"/>
      <c r="AFL965" s="196"/>
      <c r="AFM965" s="196"/>
      <c r="AFN965" s="196"/>
      <c r="AFO965" s="196"/>
      <c r="AFP965" s="196"/>
      <c r="AFQ965" s="196"/>
      <c r="AFR965" s="196"/>
      <c r="AFS965" s="196"/>
      <c r="AFT965" s="196"/>
      <c r="AFU965" s="196"/>
      <c r="AFV965" s="196"/>
      <c r="AFW965" s="196"/>
      <c r="AFX965" s="196"/>
      <c r="AFY965" s="196"/>
      <c r="AFZ965" s="196"/>
      <c r="AGA965" s="196"/>
      <c r="AGB965" s="196"/>
      <c r="AGC965" s="196"/>
      <c r="AGD965" s="196"/>
      <c r="AGE965" s="196"/>
      <c r="AGF965" s="196"/>
      <c r="AGG965" s="196"/>
      <c r="AGH965" s="196"/>
      <c r="AGI965" s="196"/>
      <c r="AGJ965" s="196"/>
      <c r="AGK965" s="196"/>
      <c r="AGL965" s="196"/>
      <c r="AGM965" s="196"/>
      <c r="AGN965" s="196"/>
      <c r="AGO965" s="196"/>
      <c r="AGP965" s="196"/>
    </row>
    <row r="966" spans="1:874" ht="15.75" customHeight="1" x14ac:dyDescent="0.25">
      <c r="A966" s="196"/>
      <c r="B966" s="196"/>
      <c r="C966" s="196"/>
      <c r="D966" s="196"/>
      <c r="E966" s="196"/>
      <c r="F966" s="196"/>
      <c r="G966" s="196"/>
      <c r="H966" s="196"/>
      <c r="I966" s="208"/>
      <c r="J966" s="196"/>
      <c r="K966" s="196"/>
      <c r="L966" s="206"/>
      <c r="M966" s="196"/>
      <c r="N966" s="196"/>
      <c r="O966" s="196"/>
      <c r="P966" s="196"/>
      <c r="Q966" s="196"/>
      <c r="R966" s="196"/>
      <c r="S966" s="196"/>
      <c r="T966" s="196"/>
      <c r="U966" s="196"/>
      <c r="V966" s="196"/>
      <c r="W966" s="196"/>
      <c r="X966" s="196"/>
      <c r="Y966" s="196"/>
      <c r="Z966" s="196"/>
      <c r="AA966" s="196"/>
      <c r="AB966" s="196"/>
      <c r="AC966" s="196"/>
      <c r="AD966" s="196"/>
      <c r="AE966" s="196"/>
      <c r="AF966" s="196"/>
      <c r="AG966" s="196"/>
      <c r="AH966" s="196"/>
      <c r="AI966" s="196"/>
      <c r="AJ966" s="196"/>
      <c r="AK966" s="196"/>
      <c r="AL966" s="196"/>
      <c r="AM966" s="196"/>
      <c r="AN966" s="196"/>
      <c r="AO966" s="196"/>
      <c r="AP966" s="196"/>
      <c r="AQ966" s="196"/>
      <c r="AR966" s="196"/>
      <c r="AS966" s="196"/>
      <c r="AT966" s="196"/>
      <c r="AU966" s="196"/>
      <c r="AV966" s="196"/>
      <c r="AW966" s="196"/>
      <c r="AX966" s="196"/>
      <c r="AY966" s="196"/>
      <c r="AZ966" s="196"/>
      <c r="BA966" s="196"/>
      <c r="BB966" s="196"/>
      <c r="BC966" s="196"/>
      <c r="BD966" s="196"/>
      <c r="BE966" s="196"/>
      <c r="BF966" s="196"/>
      <c r="BG966" s="196"/>
      <c r="BH966" s="196"/>
      <c r="BI966" s="196"/>
      <c r="BJ966" s="196"/>
      <c r="BK966" s="196"/>
      <c r="BL966" s="196"/>
      <c r="BM966" s="196"/>
      <c r="BN966" s="196"/>
      <c r="BO966" s="196"/>
      <c r="BP966" s="196"/>
      <c r="BQ966" s="196"/>
      <c r="BR966" s="196"/>
      <c r="BS966" s="196"/>
      <c r="BT966" s="196"/>
      <c r="BU966" s="196"/>
      <c r="BV966" s="196"/>
      <c r="BW966" s="196"/>
      <c r="BX966" s="196"/>
      <c r="BY966" s="196"/>
      <c r="BZ966" s="196"/>
      <c r="CA966" s="196"/>
      <c r="CB966" s="196"/>
      <c r="CC966" s="196"/>
      <c r="CD966" s="196"/>
      <c r="CE966" s="196"/>
      <c r="CF966" s="196"/>
      <c r="CG966" s="196"/>
      <c r="CH966" s="196"/>
      <c r="CI966" s="196"/>
      <c r="CJ966" s="196"/>
      <c r="CK966" s="196"/>
      <c r="CL966" s="196"/>
      <c r="CM966" s="196"/>
      <c r="CN966" s="196"/>
      <c r="CO966" s="196"/>
      <c r="CP966" s="196"/>
      <c r="CQ966" s="196"/>
      <c r="CR966" s="196"/>
      <c r="CS966" s="196"/>
      <c r="CT966" s="196"/>
      <c r="CU966" s="196"/>
      <c r="CV966" s="196"/>
      <c r="CW966" s="196"/>
      <c r="CX966" s="196"/>
      <c r="CY966" s="196"/>
      <c r="CZ966" s="196"/>
      <c r="DA966" s="196"/>
      <c r="DB966" s="196"/>
      <c r="DC966" s="196"/>
      <c r="DD966" s="196"/>
      <c r="DE966" s="196"/>
      <c r="DF966" s="196"/>
      <c r="DG966" s="196"/>
      <c r="DH966" s="196"/>
      <c r="DI966" s="196"/>
      <c r="DJ966" s="196"/>
      <c r="DK966" s="196"/>
      <c r="DL966" s="196"/>
      <c r="DM966" s="196"/>
      <c r="DN966" s="196"/>
      <c r="DO966" s="196"/>
      <c r="DP966" s="196"/>
      <c r="DQ966" s="196"/>
      <c r="DR966" s="196"/>
      <c r="DS966" s="196"/>
      <c r="DT966" s="196"/>
      <c r="DU966" s="196"/>
      <c r="DV966" s="196"/>
      <c r="DW966" s="196"/>
      <c r="DX966" s="196"/>
      <c r="DY966" s="196"/>
      <c r="DZ966" s="196"/>
      <c r="EA966" s="196"/>
      <c r="EB966" s="196"/>
      <c r="EC966" s="196"/>
      <c r="ED966" s="196"/>
      <c r="EE966" s="196"/>
      <c r="EF966" s="196"/>
      <c r="EG966" s="196"/>
      <c r="EH966" s="196"/>
      <c r="EI966" s="196"/>
      <c r="EJ966" s="196"/>
      <c r="EK966" s="196"/>
      <c r="EL966" s="196"/>
      <c r="EM966" s="196"/>
      <c r="EN966" s="196"/>
      <c r="EO966" s="196"/>
      <c r="EP966" s="196"/>
      <c r="EQ966" s="196"/>
      <c r="ER966" s="196"/>
      <c r="ES966" s="196"/>
      <c r="ET966" s="196"/>
      <c r="EU966" s="196"/>
      <c r="EV966" s="196"/>
      <c r="EW966" s="196"/>
      <c r="EX966" s="196"/>
      <c r="EY966" s="196"/>
      <c r="EZ966" s="196"/>
      <c r="FA966" s="196"/>
      <c r="FB966" s="196"/>
      <c r="FC966" s="196"/>
      <c r="FD966" s="196"/>
      <c r="FE966" s="196"/>
      <c r="FF966" s="196"/>
      <c r="FG966" s="196"/>
      <c r="FH966" s="196"/>
      <c r="FI966" s="196"/>
      <c r="FJ966" s="196"/>
      <c r="FK966" s="196"/>
      <c r="FL966" s="196"/>
      <c r="FM966" s="196"/>
      <c r="FN966" s="196"/>
      <c r="FO966" s="196"/>
      <c r="FP966" s="196"/>
      <c r="FQ966" s="196"/>
      <c r="FR966" s="196"/>
      <c r="FS966" s="196"/>
      <c r="FT966" s="196"/>
      <c r="FU966" s="196"/>
      <c r="FV966" s="196"/>
      <c r="FW966" s="196"/>
      <c r="FX966" s="196"/>
      <c r="FY966" s="196"/>
      <c r="FZ966" s="196"/>
      <c r="GA966" s="196"/>
      <c r="GB966" s="196"/>
      <c r="GC966" s="196"/>
      <c r="GD966" s="196"/>
      <c r="GE966" s="196"/>
      <c r="GF966" s="196"/>
      <c r="GG966" s="196"/>
      <c r="GH966" s="196"/>
      <c r="GI966" s="196"/>
      <c r="GJ966" s="196"/>
      <c r="GK966" s="196"/>
      <c r="GL966" s="196"/>
      <c r="GM966" s="196"/>
      <c r="GN966" s="196"/>
      <c r="GO966" s="196"/>
      <c r="GP966" s="196"/>
      <c r="GQ966" s="196"/>
      <c r="GR966" s="196"/>
      <c r="GS966" s="196"/>
      <c r="GT966" s="196"/>
      <c r="GU966" s="196"/>
      <c r="GV966" s="196"/>
      <c r="GW966" s="196"/>
      <c r="GX966" s="196"/>
      <c r="GY966" s="196"/>
      <c r="GZ966" s="196"/>
      <c r="HA966" s="196"/>
      <c r="HB966" s="196"/>
      <c r="HC966" s="196"/>
      <c r="HD966" s="196"/>
      <c r="HE966" s="196"/>
      <c r="HF966" s="196"/>
      <c r="HG966" s="196"/>
      <c r="HH966" s="196"/>
      <c r="HI966" s="196"/>
      <c r="HJ966" s="196"/>
      <c r="HK966" s="196"/>
      <c r="HL966" s="196"/>
      <c r="HM966" s="196"/>
      <c r="HN966" s="196"/>
      <c r="HO966" s="196"/>
      <c r="HP966" s="196"/>
      <c r="HQ966" s="196"/>
      <c r="HR966" s="196"/>
      <c r="HS966" s="196"/>
      <c r="HT966" s="196"/>
      <c r="HU966" s="196"/>
      <c r="HV966" s="196"/>
      <c r="HW966" s="196"/>
      <c r="HX966" s="196"/>
      <c r="HY966" s="196"/>
      <c r="HZ966" s="196"/>
      <c r="IA966" s="196"/>
      <c r="IB966" s="196"/>
      <c r="IC966" s="196"/>
      <c r="ID966" s="196"/>
      <c r="IE966" s="196"/>
      <c r="IF966" s="196"/>
      <c r="IG966" s="196"/>
      <c r="IH966" s="196"/>
      <c r="II966" s="196"/>
      <c r="IJ966" s="196"/>
      <c r="IK966" s="196"/>
      <c r="IL966" s="196"/>
      <c r="IM966" s="196"/>
      <c r="IN966" s="196"/>
      <c r="IO966" s="196"/>
      <c r="IP966" s="196"/>
      <c r="IQ966" s="196"/>
      <c r="IR966" s="196"/>
      <c r="IS966" s="196"/>
      <c r="IT966" s="196"/>
      <c r="IU966" s="196"/>
      <c r="IV966" s="196"/>
      <c r="IW966" s="196"/>
      <c r="IX966" s="196"/>
      <c r="IY966" s="196"/>
      <c r="IZ966" s="196"/>
      <c r="JA966" s="196"/>
      <c r="JB966" s="196"/>
      <c r="JC966" s="196"/>
      <c r="JD966" s="196"/>
      <c r="JE966" s="196"/>
      <c r="JF966" s="196"/>
      <c r="JG966" s="196"/>
      <c r="JH966" s="196"/>
      <c r="JI966" s="196"/>
      <c r="JJ966" s="196"/>
      <c r="JK966" s="196"/>
      <c r="JL966" s="196"/>
      <c r="JM966" s="196"/>
      <c r="JN966" s="196"/>
      <c r="JO966" s="196"/>
      <c r="JP966" s="196"/>
      <c r="JQ966" s="196"/>
      <c r="JR966" s="196"/>
      <c r="JS966" s="196"/>
      <c r="JT966" s="196"/>
      <c r="JU966" s="196"/>
      <c r="JV966" s="196"/>
      <c r="JW966" s="196"/>
      <c r="JX966" s="196"/>
      <c r="JY966" s="196"/>
      <c r="JZ966" s="196"/>
      <c r="KA966" s="196"/>
      <c r="KB966" s="196"/>
      <c r="KC966" s="196"/>
      <c r="KD966" s="196"/>
      <c r="KE966" s="196"/>
      <c r="KF966" s="196"/>
      <c r="KG966" s="196"/>
      <c r="KH966" s="196"/>
      <c r="KI966" s="196"/>
      <c r="KJ966" s="196"/>
      <c r="KK966" s="196"/>
      <c r="KL966" s="196"/>
      <c r="KM966" s="196"/>
      <c r="KN966" s="196"/>
      <c r="KO966" s="196"/>
      <c r="KP966" s="196"/>
      <c r="KQ966" s="196"/>
      <c r="KR966" s="196"/>
      <c r="KS966" s="196"/>
      <c r="KT966" s="196"/>
      <c r="KU966" s="196"/>
      <c r="KV966" s="196"/>
      <c r="KW966" s="196"/>
      <c r="KX966" s="196"/>
      <c r="KY966" s="196"/>
      <c r="KZ966" s="196"/>
      <c r="LA966" s="196"/>
      <c r="LB966" s="196"/>
      <c r="LC966" s="196"/>
      <c r="LD966" s="196"/>
      <c r="LE966" s="196"/>
      <c r="LF966" s="196"/>
      <c r="LG966" s="196"/>
      <c r="LH966" s="196"/>
      <c r="LI966" s="196"/>
      <c r="LJ966" s="196"/>
      <c r="LK966" s="196"/>
      <c r="LL966" s="196"/>
      <c r="LM966" s="196"/>
      <c r="LN966" s="196"/>
      <c r="LO966" s="196"/>
      <c r="LP966" s="196"/>
      <c r="LQ966" s="196"/>
      <c r="LR966" s="196"/>
      <c r="LS966" s="196"/>
      <c r="LT966" s="196"/>
      <c r="LU966" s="196"/>
      <c r="LV966" s="196"/>
      <c r="LW966" s="196"/>
      <c r="LX966" s="196"/>
      <c r="LY966" s="196"/>
      <c r="LZ966" s="196"/>
      <c r="MA966" s="196"/>
      <c r="MB966" s="196"/>
      <c r="MC966" s="196"/>
      <c r="MD966" s="196"/>
      <c r="ME966" s="196"/>
      <c r="MF966" s="196"/>
      <c r="MG966" s="196"/>
      <c r="MH966" s="196"/>
      <c r="MI966" s="196"/>
      <c r="MJ966" s="196"/>
      <c r="MK966" s="196"/>
      <c r="ML966" s="196"/>
      <c r="MM966" s="196"/>
      <c r="MN966" s="196"/>
      <c r="MO966" s="196"/>
      <c r="MP966" s="196"/>
      <c r="MQ966" s="196"/>
      <c r="MR966" s="196"/>
      <c r="MS966" s="196"/>
      <c r="MT966" s="196"/>
      <c r="MU966" s="196"/>
      <c r="MV966" s="196"/>
      <c r="MW966" s="196"/>
      <c r="MX966" s="196"/>
      <c r="MY966" s="196"/>
      <c r="MZ966" s="196"/>
      <c r="NA966" s="196"/>
      <c r="NB966" s="196"/>
      <c r="NC966" s="196"/>
      <c r="ND966" s="196"/>
      <c r="NE966" s="196"/>
      <c r="NF966" s="196"/>
      <c r="NG966" s="196"/>
      <c r="NH966" s="196"/>
      <c r="NI966" s="196"/>
      <c r="NJ966" s="196"/>
      <c r="NK966" s="196"/>
      <c r="NL966" s="196"/>
      <c r="NM966" s="196"/>
      <c r="NN966" s="196"/>
      <c r="NO966" s="196"/>
      <c r="NP966" s="196"/>
      <c r="NQ966" s="196"/>
      <c r="NR966" s="196"/>
      <c r="NS966" s="196"/>
      <c r="NT966" s="196"/>
      <c r="NU966" s="196"/>
      <c r="NV966" s="196"/>
      <c r="NW966" s="196"/>
      <c r="NX966" s="196"/>
      <c r="NY966" s="196"/>
      <c r="NZ966" s="196"/>
      <c r="OA966" s="196"/>
      <c r="OB966" s="196"/>
      <c r="OC966" s="196"/>
      <c r="OD966" s="196"/>
      <c r="OE966" s="196"/>
      <c r="OF966" s="196"/>
      <c r="OG966" s="196"/>
      <c r="OH966" s="196"/>
      <c r="OI966" s="196"/>
      <c r="OJ966" s="196"/>
      <c r="OK966" s="196"/>
      <c r="OL966" s="196"/>
      <c r="AFC966" s="196"/>
      <c r="AFD966" s="196"/>
      <c r="AFE966" s="196"/>
      <c r="AFF966" s="196"/>
      <c r="AFG966" s="196"/>
      <c r="AFH966" s="196"/>
      <c r="AFI966" s="196"/>
      <c r="AFJ966" s="196"/>
      <c r="AFK966" s="196"/>
      <c r="AFL966" s="196"/>
      <c r="AFM966" s="196"/>
      <c r="AFN966" s="196"/>
      <c r="AFO966" s="196"/>
      <c r="AFP966" s="196"/>
      <c r="AFQ966" s="196"/>
      <c r="AFR966" s="196"/>
      <c r="AFS966" s="196"/>
      <c r="AFT966" s="196"/>
      <c r="AFU966" s="196"/>
      <c r="AFV966" s="196"/>
      <c r="AFW966" s="196"/>
      <c r="AFX966" s="196"/>
      <c r="AFY966" s="196"/>
      <c r="AFZ966" s="196"/>
      <c r="AGA966" s="196"/>
      <c r="AGB966" s="196"/>
      <c r="AGC966" s="196"/>
      <c r="AGD966" s="196"/>
      <c r="AGE966" s="196"/>
      <c r="AGF966" s="196"/>
      <c r="AGG966" s="196"/>
      <c r="AGH966" s="196"/>
      <c r="AGI966" s="196"/>
      <c r="AGJ966" s="196"/>
      <c r="AGK966" s="196"/>
      <c r="AGL966" s="196"/>
      <c r="AGM966" s="196"/>
      <c r="AGN966" s="196"/>
      <c r="AGO966" s="196"/>
      <c r="AGP966" s="196"/>
    </row>
    <row r="967" spans="1:874" ht="15.75" customHeight="1" x14ac:dyDescent="0.25">
      <c r="A967" s="196"/>
      <c r="B967" s="196"/>
      <c r="C967" s="196"/>
      <c r="D967" s="196"/>
      <c r="E967" s="196"/>
      <c r="F967" s="196"/>
      <c r="G967" s="196"/>
      <c r="H967" s="196"/>
      <c r="I967" s="208"/>
      <c r="J967" s="196"/>
      <c r="K967" s="196"/>
      <c r="L967" s="206"/>
      <c r="M967" s="196"/>
      <c r="N967" s="196"/>
      <c r="O967" s="196"/>
      <c r="P967" s="196"/>
      <c r="Q967" s="196"/>
      <c r="R967" s="196"/>
      <c r="S967" s="196"/>
      <c r="T967" s="196"/>
      <c r="U967" s="196"/>
      <c r="V967" s="196"/>
      <c r="W967" s="196"/>
      <c r="X967" s="196"/>
      <c r="Y967" s="196"/>
      <c r="Z967" s="196"/>
      <c r="AA967" s="196"/>
      <c r="AB967" s="196"/>
      <c r="AC967" s="196"/>
      <c r="AD967" s="196"/>
      <c r="AE967" s="196"/>
      <c r="AF967" s="196"/>
      <c r="AG967" s="196"/>
      <c r="AH967" s="196"/>
      <c r="AI967" s="196"/>
      <c r="AJ967" s="196"/>
      <c r="AK967" s="196"/>
      <c r="AL967" s="196"/>
      <c r="AM967" s="196"/>
      <c r="AN967" s="196"/>
      <c r="AO967" s="196"/>
      <c r="AP967" s="196"/>
      <c r="AQ967" s="196"/>
      <c r="AR967" s="196"/>
      <c r="AS967" s="196"/>
      <c r="AT967" s="196"/>
      <c r="AU967" s="196"/>
      <c r="AV967" s="196"/>
      <c r="AW967" s="196"/>
      <c r="AX967" s="196"/>
      <c r="AY967" s="196"/>
      <c r="AZ967" s="196"/>
      <c r="BA967" s="196"/>
      <c r="BB967" s="196"/>
      <c r="BC967" s="196"/>
      <c r="BD967" s="196"/>
      <c r="BE967" s="196"/>
      <c r="BF967" s="196"/>
      <c r="BG967" s="196"/>
      <c r="BH967" s="196"/>
      <c r="BI967" s="196"/>
      <c r="BJ967" s="196"/>
      <c r="BK967" s="196"/>
      <c r="BL967" s="196"/>
      <c r="BM967" s="196"/>
      <c r="BN967" s="196"/>
      <c r="BO967" s="196"/>
      <c r="BP967" s="196"/>
      <c r="BQ967" s="196"/>
      <c r="BR967" s="196"/>
      <c r="BS967" s="196"/>
      <c r="BT967" s="196"/>
      <c r="BU967" s="196"/>
      <c r="BV967" s="196"/>
      <c r="BW967" s="196"/>
      <c r="BX967" s="196"/>
      <c r="BY967" s="196"/>
      <c r="BZ967" s="196"/>
      <c r="CA967" s="196"/>
      <c r="CB967" s="196"/>
      <c r="CC967" s="196"/>
      <c r="CD967" s="196"/>
      <c r="CE967" s="196"/>
      <c r="CF967" s="196"/>
      <c r="CG967" s="196"/>
      <c r="CH967" s="196"/>
      <c r="CI967" s="196"/>
      <c r="CJ967" s="196"/>
      <c r="CK967" s="196"/>
      <c r="CL967" s="196"/>
      <c r="CM967" s="196"/>
      <c r="CN967" s="196"/>
      <c r="CO967" s="196"/>
      <c r="CP967" s="196"/>
      <c r="CQ967" s="196"/>
      <c r="CR967" s="196"/>
      <c r="CS967" s="196"/>
      <c r="CT967" s="196"/>
      <c r="CU967" s="196"/>
      <c r="CV967" s="196"/>
      <c r="CW967" s="196"/>
      <c r="CX967" s="196"/>
      <c r="CY967" s="196"/>
      <c r="CZ967" s="196"/>
      <c r="DA967" s="196"/>
      <c r="DB967" s="196"/>
      <c r="DC967" s="196"/>
      <c r="DD967" s="196"/>
      <c r="DE967" s="196"/>
      <c r="DF967" s="196"/>
      <c r="DG967" s="196"/>
      <c r="DH967" s="196"/>
      <c r="DI967" s="196"/>
      <c r="DJ967" s="196"/>
      <c r="DK967" s="196"/>
      <c r="DL967" s="196"/>
      <c r="DM967" s="196"/>
      <c r="DN967" s="196"/>
      <c r="DO967" s="196"/>
      <c r="DP967" s="196"/>
      <c r="DQ967" s="196"/>
      <c r="DR967" s="196"/>
      <c r="DS967" s="196"/>
      <c r="DT967" s="196"/>
      <c r="DU967" s="196"/>
      <c r="DV967" s="196"/>
      <c r="DW967" s="196"/>
      <c r="DX967" s="196"/>
      <c r="DY967" s="196"/>
      <c r="DZ967" s="196"/>
      <c r="EA967" s="196"/>
      <c r="EB967" s="196"/>
      <c r="EC967" s="196"/>
      <c r="ED967" s="196"/>
      <c r="EE967" s="196"/>
      <c r="EF967" s="196"/>
      <c r="EG967" s="196"/>
      <c r="EH967" s="196"/>
      <c r="EI967" s="196"/>
      <c r="EJ967" s="196"/>
      <c r="EK967" s="196"/>
      <c r="EL967" s="196"/>
      <c r="EM967" s="196"/>
      <c r="EN967" s="196"/>
      <c r="EO967" s="196"/>
      <c r="EP967" s="196"/>
      <c r="EQ967" s="196"/>
      <c r="ER967" s="196"/>
      <c r="ES967" s="196"/>
      <c r="ET967" s="196"/>
      <c r="EU967" s="196"/>
      <c r="EV967" s="196"/>
      <c r="EW967" s="196"/>
      <c r="EX967" s="196"/>
      <c r="EY967" s="196"/>
      <c r="EZ967" s="196"/>
      <c r="FA967" s="196"/>
      <c r="FB967" s="196"/>
      <c r="FC967" s="196"/>
      <c r="FD967" s="196"/>
      <c r="FE967" s="196"/>
      <c r="FF967" s="196"/>
      <c r="FG967" s="196"/>
      <c r="FH967" s="196"/>
      <c r="FI967" s="196"/>
      <c r="FJ967" s="196"/>
      <c r="FK967" s="196"/>
      <c r="FL967" s="196"/>
      <c r="FM967" s="196"/>
      <c r="FN967" s="196"/>
      <c r="FO967" s="196"/>
      <c r="FP967" s="196"/>
      <c r="FQ967" s="196"/>
      <c r="FR967" s="196"/>
      <c r="FS967" s="196"/>
      <c r="FT967" s="196"/>
      <c r="FU967" s="196"/>
      <c r="FV967" s="196"/>
      <c r="FW967" s="196"/>
      <c r="FX967" s="196"/>
      <c r="FY967" s="196"/>
      <c r="FZ967" s="196"/>
      <c r="GA967" s="196"/>
      <c r="GB967" s="196"/>
      <c r="GC967" s="196"/>
      <c r="GD967" s="196"/>
      <c r="GE967" s="196"/>
      <c r="GF967" s="196"/>
      <c r="GG967" s="196"/>
      <c r="GH967" s="196"/>
      <c r="GI967" s="196"/>
      <c r="GJ967" s="196"/>
      <c r="GK967" s="196"/>
      <c r="GL967" s="196"/>
      <c r="GM967" s="196"/>
      <c r="GN967" s="196"/>
      <c r="GO967" s="196"/>
      <c r="GP967" s="196"/>
      <c r="GQ967" s="196"/>
      <c r="GR967" s="196"/>
      <c r="GS967" s="196"/>
      <c r="GT967" s="196"/>
      <c r="GU967" s="196"/>
      <c r="GV967" s="196"/>
      <c r="GW967" s="196"/>
      <c r="GX967" s="196"/>
      <c r="GY967" s="196"/>
      <c r="GZ967" s="196"/>
      <c r="HA967" s="196"/>
      <c r="HB967" s="196"/>
      <c r="HC967" s="196"/>
      <c r="HD967" s="196"/>
      <c r="HE967" s="196"/>
      <c r="HF967" s="196"/>
      <c r="HG967" s="196"/>
      <c r="HH967" s="196"/>
      <c r="HI967" s="196"/>
      <c r="HJ967" s="196"/>
      <c r="HK967" s="196"/>
      <c r="HL967" s="196"/>
      <c r="HM967" s="196"/>
      <c r="HN967" s="196"/>
      <c r="HO967" s="196"/>
      <c r="HP967" s="196"/>
      <c r="HQ967" s="196"/>
      <c r="HR967" s="196"/>
      <c r="HS967" s="196"/>
      <c r="HT967" s="196"/>
      <c r="HU967" s="196"/>
      <c r="HV967" s="196"/>
      <c r="HW967" s="196"/>
      <c r="HX967" s="196"/>
      <c r="HY967" s="196"/>
      <c r="HZ967" s="196"/>
      <c r="IA967" s="196"/>
      <c r="IB967" s="196"/>
      <c r="IC967" s="196"/>
      <c r="ID967" s="196"/>
      <c r="IE967" s="196"/>
      <c r="IF967" s="196"/>
      <c r="IG967" s="196"/>
      <c r="IH967" s="196"/>
      <c r="II967" s="196"/>
      <c r="IJ967" s="196"/>
      <c r="IK967" s="196"/>
      <c r="IL967" s="196"/>
      <c r="IM967" s="196"/>
      <c r="IN967" s="196"/>
      <c r="IO967" s="196"/>
      <c r="IP967" s="196"/>
      <c r="IQ967" s="196"/>
      <c r="IR967" s="196"/>
      <c r="IS967" s="196"/>
      <c r="IT967" s="196"/>
      <c r="IU967" s="196"/>
      <c r="IV967" s="196"/>
      <c r="IW967" s="196"/>
      <c r="IX967" s="196"/>
      <c r="IY967" s="196"/>
      <c r="IZ967" s="196"/>
      <c r="JA967" s="196"/>
      <c r="JB967" s="196"/>
      <c r="JC967" s="196"/>
      <c r="JD967" s="196"/>
      <c r="JE967" s="196"/>
      <c r="JF967" s="196"/>
      <c r="JG967" s="196"/>
      <c r="JH967" s="196"/>
      <c r="JI967" s="196"/>
      <c r="JJ967" s="196"/>
      <c r="JK967" s="196"/>
      <c r="JL967" s="196"/>
      <c r="JM967" s="196"/>
      <c r="JN967" s="196"/>
      <c r="JO967" s="196"/>
      <c r="JP967" s="196"/>
      <c r="JQ967" s="196"/>
      <c r="JR967" s="196"/>
      <c r="JS967" s="196"/>
      <c r="JT967" s="196"/>
      <c r="JU967" s="196"/>
      <c r="JV967" s="196"/>
      <c r="JW967" s="196"/>
      <c r="JX967" s="196"/>
      <c r="JY967" s="196"/>
      <c r="JZ967" s="196"/>
      <c r="KA967" s="196"/>
      <c r="KB967" s="196"/>
      <c r="KC967" s="196"/>
      <c r="KD967" s="196"/>
      <c r="KE967" s="196"/>
      <c r="KF967" s="196"/>
      <c r="KG967" s="196"/>
      <c r="KH967" s="196"/>
      <c r="KI967" s="196"/>
      <c r="KJ967" s="196"/>
      <c r="KK967" s="196"/>
      <c r="KL967" s="196"/>
      <c r="KM967" s="196"/>
      <c r="KN967" s="196"/>
      <c r="KO967" s="196"/>
      <c r="KP967" s="196"/>
      <c r="KQ967" s="196"/>
      <c r="KR967" s="196"/>
      <c r="KS967" s="196"/>
      <c r="KT967" s="196"/>
      <c r="KU967" s="196"/>
      <c r="KV967" s="196"/>
      <c r="KW967" s="196"/>
      <c r="KX967" s="196"/>
      <c r="KY967" s="196"/>
      <c r="KZ967" s="196"/>
      <c r="LA967" s="196"/>
      <c r="LB967" s="196"/>
      <c r="LC967" s="196"/>
      <c r="LD967" s="196"/>
      <c r="LE967" s="196"/>
      <c r="LF967" s="196"/>
      <c r="LG967" s="196"/>
      <c r="LH967" s="196"/>
      <c r="LI967" s="196"/>
      <c r="LJ967" s="196"/>
      <c r="LK967" s="196"/>
      <c r="LL967" s="196"/>
      <c r="LM967" s="196"/>
      <c r="LN967" s="196"/>
      <c r="LO967" s="196"/>
      <c r="LP967" s="196"/>
      <c r="LQ967" s="196"/>
      <c r="LR967" s="196"/>
      <c r="LS967" s="196"/>
      <c r="LT967" s="196"/>
      <c r="LU967" s="196"/>
      <c r="LV967" s="196"/>
      <c r="LW967" s="196"/>
      <c r="LX967" s="196"/>
      <c r="LY967" s="196"/>
      <c r="LZ967" s="196"/>
      <c r="MA967" s="196"/>
      <c r="MB967" s="196"/>
      <c r="MC967" s="196"/>
      <c r="MD967" s="196"/>
      <c r="ME967" s="196"/>
      <c r="MF967" s="196"/>
      <c r="MG967" s="196"/>
      <c r="MH967" s="196"/>
      <c r="MI967" s="196"/>
      <c r="MJ967" s="196"/>
      <c r="MK967" s="196"/>
      <c r="ML967" s="196"/>
      <c r="MM967" s="196"/>
      <c r="MN967" s="196"/>
      <c r="MO967" s="196"/>
      <c r="MP967" s="196"/>
      <c r="MQ967" s="196"/>
      <c r="MR967" s="196"/>
      <c r="MS967" s="196"/>
      <c r="MT967" s="196"/>
      <c r="MU967" s="196"/>
      <c r="MV967" s="196"/>
      <c r="MW967" s="196"/>
      <c r="MX967" s="196"/>
      <c r="MY967" s="196"/>
      <c r="MZ967" s="196"/>
      <c r="NA967" s="196"/>
      <c r="NB967" s="196"/>
      <c r="NC967" s="196"/>
      <c r="ND967" s="196"/>
      <c r="NE967" s="196"/>
      <c r="NF967" s="196"/>
      <c r="NG967" s="196"/>
      <c r="NH967" s="196"/>
      <c r="NI967" s="196"/>
      <c r="NJ967" s="196"/>
      <c r="NK967" s="196"/>
      <c r="NL967" s="196"/>
      <c r="NM967" s="196"/>
      <c r="NN967" s="196"/>
      <c r="NO967" s="196"/>
      <c r="NP967" s="196"/>
      <c r="NQ967" s="196"/>
      <c r="NR967" s="196"/>
      <c r="NS967" s="196"/>
      <c r="NT967" s="196"/>
      <c r="NU967" s="196"/>
      <c r="NV967" s="196"/>
      <c r="NW967" s="196"/>
      <c r="NX967" s="196"/>
      <c r="NY967" s="196"/>
      <c r="NZ967" s="196"/>
      <c r="OA967" s="196"/>
      <c r="OB967" s="196"/>
      <c r="OC967" s="196"/>
      <c r="OD967" s="196"/>
      <c r="OE967" s="196"/>
      <c r="OF967" s="196"/>
      <c r="OG967" s="196"/>
      <c r="OH967" s="196"/>
      <c r="OI967" s="196"/>
      <c r="OJ967" s="196"/>
      <c r="OK967" s="196"/>
      <c r="OL967" s="196"/>
      <c r="AFC967" s="196"/>
      <c r="AFD967" s="196"/>
      <c r="AFE967" s="196"/>
      <c r="AFF967" s="196"/>
      <c r="AFG967" s="196"/>
      <c r="AFH967" s="196"/>
      <c r="AFI967" s="196"/>
      <c r="AFJ967" s="196"/>
      <c r="AFK967" s="196"/>
      <c r="AFL967" s="196"/>
      <c r="AFM967" s="196"/>
      <c r="AFN967" s="196"/>
      <c r="AFO967" s="196"/>
      <c r="AFP967" s="196"/>
      <c r="AFQ967" s="196"/>
      <c r="AFR967" s="196"/>
      <c r="AFS967" s="196"/>
      <c r="AFT967" s="196"/>
      <c r="AFU967" s="196"/>
      <c r="AFV967" s="196"/>
      <c r="AFW967" s="196"/>
      <c r="AFX967" s="196"/>
      <c r="AFY967" s="196"/>
      <c r="AFZ967" s="196"/>
      <c r="AGA967" s="196"/>
      <c r="AGB967" s="196"/>
      <c r="AGC967" s="196"/>
      <c r="AGD967" s="196"/>
      <c r="AGE967" s="196"/>
      <c r="AGF967" s="196"/>
      <c r="AGG967" s="196"/>
      <c r="AGH967" s="196"/>
      <c r="AGI967" s="196"/>
      <c r="AGJ967" s="196"/>
      <c r="AGK967" s="196"/>
      <c r="AGL967" s="196"/>
      <c r="AGM967" s="196"/>
      <c r="AGN967" s="196"/>
      <c r="AGO967" s="196"/>
      <c r="AGP967" s="196"/>
    </row>
    <row r="968" spans="1:874" ht="15.75" customHeight="1" x14ac:dyDescent="0.25">
      <c r="A968" s="196"/>
      <c r="B968" s="196"/>
      <c r="C968" s="196"/>
      <c r="D968" s="196"/>
      <c r="E968" s="196"/>
      <c r="F968" s="196"/>
      <c r="G968" s="196"/>
      <c r="H968" s="196"/>
      <c r="I968" s="208"/>
      <c r="J968" s="196"/>
      <c r="K968" s="196"/>
      <c r="L968" s="206"/>
      <c r="M968" s="196"/>
      <c r="N968" s="196"/>
      <c r="O968" s="196"/>
      <c r="P968" s="196"/>
      <c r="Q968" s="196"/>
      <c r="R968" s="196"/>
      <c r="S968" s="196"/>
      <c r="T968" s="196"/>
      <c r="U968" s="196"/>
      <c r="V968" s="196"/>
      <c r="W968" s="196"/>
      <c r="X968" s="196"/>
      <c r="Y968" s="196"/>
      <c r="Z968" s="196"/>
      <c r="AA968" s="196"/>
      <c r="AB968" s="196"/>
      <c r="AC968" s="196"/>
      <c r="AD968" s="196"/>
      <c r="AE968" s="196"/>
      <c r="AF968" s="196"/>
      <c r="AG968" s="196"/>
      <c r="AH968" s="196"/>
      <c r="AI968" s="196"/>
      <c r="AJ968" s="196"/>
      <c r="AK968" s="196"/>
      <c r="AL968" s="196"/>
      <c r="AM968" s="196"/>
      <c r="AN968" s="196"/>
      <c r="AO968" s="196"/>
      <c r="AP968" s="196"/>
      <c r="AQ968" s="196"/>
      <c r="AR968" s="196"/>
      <c r="AS968" s="196"/>
      <c r="AT968" s="196"/>
      <c r="AU968" s="196"/>
      <c r="AV968" s="196"/>
      <c r="AW968" s="196"/>
      <c r="AX968" s="196"/>
      <c r="AY968" s="196"/>
      <c r="AZ968" s="196"/>
      <c r="BA968" s="196"/>
      <c r="BB968" s="196"/>
      <c r="BC968" s="196"/>
      <c r="BD968" s="196"/>
      <c r="BE968" s="196"/>
      <c r="BF968" s="196"/>
      <c r="BG968" s="196"/>
      <c r="BH968" s="196"/>
      <c r="BI968" s="196"/>
      <c r="BJ968" s="196"/>
      <c r="BK968" s="196"/>
      <c r="BL968" s="196"/>
      <c r="BM968" s="196"/>
      <c r="BN968" s="196"/>
      <c r="BO968" s="196"/>
      <c r="BP968" s="196"/>
      <c r="BQ968" s="196"/>
      <c r="BR968" s="196"/>
      <c r="BS968" s="196"/>
      <c r="BT968" s="196"/>
      <c r="BU968" s="196"/>
      <c r="BV968" s="196"/>
      <c r="BW968" s="196"/>
      <c r="BX968" s="196"/>
      <c r="BY968" s="196"/>
      <c r="BZ968" s="196"/>
      <c r="CA968" s="196"/>
      <c r="CB968" s="196"/>
      <c r="CC968" s="196"/>
      <c r="CD968" s="196"/>
      <c r="CE968" s="196"/>
      <c r="CF968" s="196"/>
      <c r="CG968" s="196"/>
      <c r="CH968" s="196"/>
      <c r="CI968" s="196"/>
      <c r="CJ968" s="196"/>
      <c r="CK968" s="196"/>
      <c r="CL968" s="196"/>
      <c r="CM968" s="196"/>
      <c r="CN968" s="196"/>
      <c r="CO968" s="196"/>
      <c r="CP968" s="196"/>
      <c r="CQ968" s="196"/>
      <c r="CR968" s="196"/>
      <c r="CS968" s="196"/>
      <c r="CT968" s="196"/>
      <c r="CU968" s="196"/>
      <c r="CV968" s="196"/>
      <c r="CW968" s="196"/>
      <c r="CX968" s="196"/>
      <c r="CY968" s="196"/>
      <c r="CZ968" s="196"/>
      <c r="DA968" s="196"/>
      <c r="DB968" s="196"/>
      <c r="DC968" s="196"/>
      <c r="DD968" s="196"/>
      <c r="DE968" s="196"/>
      <c r="DF968" s="196"/>
      <c r="DG968" s="196"/>
      <c r="DH968" s="196"/>
      <c r="DI968" s="196"/>
      <c r="DJ968" s="196"/>
      <c r="DK968" s="196"/>
      <c r="DL968" s="196"/>
      <c r="DM968" s="196"/>
      <c r="DN968" s="196"/>
      <c r="DO968" s="196"/>
      <c r="DP968" s="196"/>
      <c r="DQ968" s="196"/>
      <c r="DR968" s="196"/>
      <c r="DS968" s="196"/>
      <c r="DT968" s="196"/>
      <c r="DU968" s="196"/>
      <c r="DV968" s="196"/>
      <c r="DW968" s="196"/>
      <c r="DX968" s="196"/>
      <c r="DY968" s="196"/>
      <c r="DZ968" s="196"/>
      <c r="EA968" s="196"/>
      <c r="EB968" s="196"/>
      <c r="EC968" s="196"/>
      <c r="ED968" s="196"/>
      <c r="EE968" s="196"/>
      <c r="EF968" s="196"/>
      <c r="EG968" s="196"/>
      <c r="EH968" s="196"/>
      <c r="EI968" s="196"/>
      <c r="EJ968" s="196"/>
      <c r="EK968" s="196"/>
      <c r="EL968" s="196"/>
      <c r="EM968" s="196"/>
      <c r="EN968" s="196"/>
      <c r="EO968" s="196"/>
      <c r="EP968" s="196"/>
      <c r="EQ968" s="196"/>
      <c r="ER968" s="196"/>
      <c r="ES968" s="196"/>
      <c r="ET968" s="196"/>
      <c r="EU968" s="196"/>
      <c r="EV968" s="196"/>
      <c r="EW968" s="196"/>
      <c r="EX968" s="196"/>
      <c r="EY968" s="196"/>
      <c r="EZ968" s="196"/>
      <c r="FA968" s="196"/>
      <c r="FB968" s="196"/>
      <c r="FC968" s="196"/>
      <c r="FD968" s="196"/>
      <c r="FE968" s="196"/>
      <c r="FF968" s="196"/>
      <c r="FG968" s="196"/>
      <c r="FH968" s="196"/>
      <c r="FI968" s="196"/>
      <c r="FJ968" s="196"/>
      <c r="FK968" s="196"/>
      <c r="FL968" s="196"/>
      <c r="FM968" s="196"/>
      <c r="FN968" s="196"/>
      <c r="FO968" s="196"/>
      <c r="FP968" s="196"/>
      <c r="FQ968" s="196"/>
      <c r="FR968" s="196"/>
      <c r="FS968" s="196"/>
      <c r="FT968" s="196"/>
      <c r="FU968" s="196"/>
      <c r="FV968" s="196"/>
      <c r="FW968" s="196"/>
      <c r="FX968" s="196"/>
      <c r="FY968" s="196"/>
      <c r="FZ968" s="196"/>
      <c r="GA968" s="196"/>
      <c r="GB968" s="196"/>
      <c r="GC968" s="196"/>
      <c r="GD968" s="196"/>
      <c r="GE968" s="196"/>
      <c r="GF968" s="196"/>
      <c r="GG968" s="196"/>
      <c r="GH968" s="196"/>
      <c r="GI968" s="196"/>
      <c r="GJ968" s="196"/>
      <c r="GK968" s="196"/>
      <c r="GL968" s="196"/>
      <c r="GM968" s="196"/>
      <c r="GN968" s="196"/>
      <c r="GO968" s="196"/>
      <c r="GP968" s="196"/>
      <c r="GQ968" s="196"/>
      <c r="GR968" s="196"/>
      <c r="GS968" s="196"/>
      <c r="GT968" s="196"/>
      <c r="GU968" s="196"/>
      <c r="GV968" s="196"/>
      <c r="GW968" s="196"/>
      <c r="GX968" s="196"/>
      <c r="GY968" s="196"/>
      <c r="GZ968" s="196"/>
      <c r="HA968" s="196"/>
      <c r="HB968" s="196"/>
      <c r="HC968" s="196"/>
      <c r="HD968" s="196"/>
      <c r="HE968" s="196"/>
      <c r="HF968" s="196"/>
      <c r="HG968" s="196"/>
      <c r="HH968" s="196"/>
      <c r="HI968" s="196"/>
      <c r="HJ968" s="196"/>
      <c r="HK968" s="196"/>
      <c r="HL968" s="196"/>
      <c r="HM968" s="196"/>
      <c r="HN968" s="196"/>
      <c r="HO968" s="196"/>
      <c r="HP968" s="196"/>
      <c r="HQ968" s="196"/>
      <c r="HR968" s="196"/>
      <c r="HS968" s="196"/>
      <c r="HT968" s="196"/>
      <c r="HU968" s="196"/>
      <c r="HV968" s="196"/>
      <c r="HW968" s="196"/>
      <c r="HX968" s="196"/>
      <c r="HY968" s="196"/>
      <c r="HZ968" s="196"/>
      <c r="IA968" s="196"/>
      <c r="IB968" s="196"/>
      <c r="IC968" s="196"/>
      <c r="ID968" s="196"/>
      <c r="IE968" s="196"/>
      <c r="IF968" s="196"/>
      <c r="IG968" s="196"/>
      <c r="IH968" s="196"/>
      <c r="II968" s="196"/>
      <c r="IJ968" s="196"/>
      <c r="IK968" s="196"/>
      <c r="IL968" s="196"/>
      <c r="IM968" s="196"/>
      <c r="IN968" s="196"/>
      <c r="IO968" s="196"/>
      <c r="IP968" s="196"/>
      <c r="IQ968" s="196"/>
      <c r="IR968" s="196"/>
      <c r="IS968" s="196"/>
      <c r="IT968" s="196"/>
      <c r="IU968" s="196"/>
      <c r="IV968" s="196"/>
      <c r="IW968" s="196"/>
      <c r="IX968" s="196"/>
      <c r="IY968" s="196"/>
      <c r="IZ968" s="196"/>
      <c r="JA968" s="196"/>
      <c r="JB968" s="196"/>
      <c r="JC968" s="196"/>
      <c r="JD968" s="196"/>
      <c r="JE968" s="196"/>
      <c r="JF968" s="196"/>
      <c r="JG968" s="196"/>
      <c r="JH968" s="196"/>
      <c r="JI968" s="196"/>
      <c r="JJ968" s="196"/>
      <c r="JK968" s="196"/>
      <c r="JL968" s="196"/>
      <c r="JM968" s="196"/>
      <c r="JN968" s="196"/>
      <c r="JO968" s="196"/>
      <c r="JP968" s="196"/>
      <c r="JQ968" s="196"/>
      <c r="JR968" s="196"/>
      <c r="JS968" s="196"/>
      <c r="JT968" s="196"/>
      <c r="JU968" s="196"/>
      <c r="JV968" s="196"/>
      <c r="JW968" s="196"/>
      <c r="JX968" s="196"/>
      <c r="JY968" s="196"/>
      <c r="JZ968" s="196"/>
      <c r="KA968" s="196"/>
      <c r="KB968" s="196"/>
      <c r="KC968" s="196"/>
      <c r="KD968" s="196"/>
      <c r="KE968" s="196"/>
      <c r="KF968" s="196"/>
      <c r="KG968" s="196"/>
      <c r="KH968" s="196"/>
      <c r="KI968" s="196"/>
      <c r="KJ968" s="196"/>
      <c r="KK968" s="196"/>
      <c r="KL968" s="196"/>
      <c r="KM968" s="196"/>
      <c r="KN968" s="196"/>
      <c r="KO968" s="196"/>
      <c r="KP968" s="196"/>
      <c r="KQ968" s="196"/>
      <c r="KR968" s="196"/>
      <c r="KS968" s="196"/>
      <c r="KT968" s="196"/>
      <c r="KU968" s="196"/>
      <c r="KV968" s="196"/>
      <c r="KW968" s="196"/>
      <c r="KX968" s="196"/>
      <c r="KY968" s="196"/>
      <c r="KZ968" s="196"/>
      <c r="LA968" s="196"/>
      <c r="LB968" s="196"/>
      <c r="LC968" s="196"/>
      <c r="LD968" s="196"/>
      <c r="LE968" s="196"/>
      <c r="LF968" s="196"/>
      <c r="LG968" s="196"/>
      <c r="LH968" s="196"/>
      <c r="LI968" s="196"/>
      <c r="LJ968" s="196"/>
      <c r="LK968" s="196"/>
      <c r="LL968" s="196"/>
      <c r="LM968" s="196"/>
      <c r="LN968" s="196"/>
      <c r="LO968" s="196"/>
      <c r="LP968" s="196"/>
      <c r="LQ968" s="196"/>
      <c r="LR968" s="196"/>
      <c r="LS968" s="196"/>
      <c r="LT968" s="196"/>
      <c r="LU968" s="196"/>
      <c r="LV968" s="196"/>
      <c r="LW968" s="196"/>
      <c r="LX968" s="196"/>
      <c r="LY968" s="196"/>
      <c r="LZ968" s="196"/>
      <c r="MA968" s="196"/>
      <c r="MB968" s="196"/>
      <c r="MC968" s="196"/>
      <c r="MD968" s="196"/>
      <c r="ME968" s="196"/>
      <c r="MF968" s="196"/>
      <c r="MG968" s="196"/>
      <c r="MH968" s="196"/>
      <c r="MI968" s="196"/>
      <c r="MJ968" s="196"/>
      <c r="MK968" s="196"/>
      <c r="ML968" s="196"/>
      <c r="MM968" s="196"/>
      <c r="MN968" s="196"/>
      <c r="MO968" s="196"/>
      <c r="MP968" s="196"/>
      <c r="MQ968" s="196"/>
      <c r="MR968" s="196"/>
      <c r="MS968" s="196"/>
      <c r="MT968" s="196"/>
      <c r="MU968" s="196"/>
      <c r="MV968" s="196"/>
      <c r="MW968" s="196"/>
      <c r="MX968" s="196"/>
      <c r="MY968" s="196"/>
      <c r="MZ968" s="196"/>
      <c r="NA968" s="196"/>
      <c r="NB968" s="196"/>
      <c r="NC968" s="196"/>
      <c r="ND968" s="196"/>
      <c r="NE968" s="196"/>
      <c r="NF968" s="196"/>
      <c r="NG968" s="196"/>
      <c r="NH968" s="196"/>
      <c r="NI968" s="196"/>
      <c r="NJ968" s="196"/>
      <c r="NK968" s="196"/>
      <c r="NL968" s="196"/>
      <c r="NM968" s="196"/>
      <c r="NN968" s="196"/>
      <c r="NO968" s="196"/>
      <c r="NP968" s="196"/>
      <c r="NQ968" s="196"/>
      <c r="NR968" s="196"/>
      <c r="NS968" s="196"/>
      <c r="NT968" s="196"/>
      <c r="NU968" s="196"/>
      <c r="NV968" s="196"/>
      <c r="NW968" s="196"/>
      <c r="NX968" s="196"/>
      <c r="NY968" s="196"/>
      <c r="NZ968" s="196"/>
      <c r="OA968" s="196"/>
      <c r="OB968" s="196"/>
      <c r="OC968" s="196"/>
      <c r="OD968" s="196"/>
      <c r="OE968" s="196"/>
      <c r="OF968" s="196"/>
      <c r="OG968" s="196"/>
      <c r="OH968" s="196"/>
      <c r="OI968" s="196"/>
      <c r="OJ968" s="196"/>
      <c r="OK968" s="196"/>
      <c r="OL968" s="196"/>
      <c r="AFC968" s="196"/>
      <c r="AFD968" s="196"/>
      <c r="AFE968" s="196"/>
      <c r="AFF968" s="196"/>
      <c r="AFG968" s="196"/>
      <c r="AFH968" s="196"/>
      <c r="AFI968" s="196"/>
      <c r="AFJ968" s="196"/>
      <c r="AFK968" s="196"/>
      <c r="AFL968" s="196"/>
      <c r="AFM968" s="196"/>
      <c r="AFN968" s="196"/>
      <c r="AFO968" s="196"/>
      <c r="AFP968" s="196"/>
      <c r="AFQ968" s="196"/>
      <c r="AFR968" s="196"/>
      <c r="AFS968" s="196"/>
      <c r="AFT968" s="196"/>
      <c r="AFU968" s="196"/>
      <c r="AFV968" s="196"/>
      <c r="AFW968" s="196"/>
      <c r="AFX968" s="196"/>
      <c r="AFY968" s="196"/>
      <c r="AFZ968" s="196"/>
      <c r="AGA968" s="196"/>
      <c r="AGB968" s="196"/>
      <c r="AGC968" s="196"/>
      <c r="AGD968" s="196"/>
      <c r="AGE968" s="196"/>
      <c r="AGF968" s="196"/>
      <c r="AGG968" s="196"/>
      <c r="AGH968" s="196"/>
      <c r="AGI968" s="196"/>
      <c r="AGJ968" s="196"/>
      <c r="AGK968" s="196"/>
      <c r="AGL968" s="196"/>
      <c r="AGM968" s="196"/>
      <c r="AGN968" s="196"/>
      <c r="AGO968" s="196"/>
      <c r="AGP968" s="196"/>
    </row>
    <row r="969" spans="1:874" ht="15.75" customHeight="1" x14ac:dyDescent="0.25">
      <c r="A969" s="196"/>
      <c r="B969" s="196"/>
      <c r="C969" s="196"/>
      <c r="D969" s="196"/>
      <c r="E969" s="196"/>
      <c r="F969" s="196"/>
      <c r="G969" s="196"/>
      <c r="H969" s="196"/>
      <c r="I969" s="208"/>
      <c r="J969" s="196"/>
      <c r="K969" s="196"/>
      <c r="L969" s="206"/>
      <c r="M969" s="196"/>
      <c r="N969" s="196"/>
      <c r="O969" s="196"/>
      <c r="P969" s="196"/>
      <c r="Q969" s="196"/>
      <c r="R969" s="196"/>
      <c r="S969" s="196"/>
      <c r="T969" s="196"/>
      <c r="U969" s="196"/>
      <c r="V969" s="196"/>
      <c r="W969" s="196"/>
      <c r="X969" s="196"/>
      <c r="Y969" s="196"/>
      <c r="Z969" s="196"/>
      <c r="AA969" s="196"/>
      <c r="AB969" s="196"/>
      <c r="AC969" s="196"/>
      <c r="AD969" s="196"/>
      <c r="AE969" s="196"/>
      <c r="AF969" s="196"/>
      <c r="AG969" s="196"/>
      <c r="AH969" s="196"/>
      <c r="AI969" s="196"/>
      <c r="AJ969" s="196"/>
      <c r="AK969" s="196"/>
      <c r="AL969" s="196"/>
      <c r="AM969" s="196"/>
      <c r="AN969" s="196"/>
      <c r="AO969" s="196"/>
      <c r="AP969" s="196"/>
      <c r="AQ969" s="196"/>
      <c r="AR969" s="196"/>
      <c r="AS969" s="196"/>
      <c r="AT969" s="196"/>
      <c r="AU969" s="196"/>
      <c r="AV969" s="196"/>
      <c r="AW969" s="196"/>
      <c r="AX969" s="196"/>
      <c r="AY969" s="196"/>
      <c r="AZ969" s="196"/>
      <c r="BA969" s="196"/>
      <c r="BB969" s="196"/>
      <c r="BC969" s="196"/>
      <c r="BD969" s="196"/>
      <c r="BE969" s="196"/>
      <c r="BF969" s="196"/>
      <c r="BG969" s="196"/>
      <c r="BH969" s="196"/>
      <c r="BI969" s="196"/>
      <c r="BJ969" s="196"/>
      <c r="BK969" s="196"/>
      <c r="BL969" s="196"/>
      <c r="BM969" s="196"/>
      <c r="BN969" s="196"/>
      <c r="BO969" s="196"/>
      <c r="BP969" s="196"/>
      <c r="BQ969" s="196"/>
      <c r="BR969" s="196"/>
      <c r="BS969" s="196"/>
      <c r="BT969" s="196"/>
      <c r="BU969" s="196"/>
      <c r="BV969" s="196"/>
      <c r="BW969" s="196"/>
      <c r="BX969" s="196"/>
      <c r="BY969" s="196"/>
      <c r="BZ969" s="196"/>
      <c r="CA969" s="196"/>
      <c r="CB969" s="196"/>
      <c r="CC969" s="196"/>
      <c r="CD969" s="196"/>
      <c r="CE969" s="196"/>
      <c r="CF969" s="196"/>
      <c r="CG969" s="196"/>
      <c r="CH969" s="196"/>
      <c r="CI969" s="196"/>
      <c r="CJ969" s="196"/>
      <c r="CK969" s="196"/>
      <c r="CL969" s="196"/>
      <c r="CM969" s="196"/>
      <c r="CN969" s="196"/>
      <c r="CO969" s="196"/>
      <c r="CP969" s="196"/>
      <c r="CQ969" s="196"/>
      <c r="CR969" s="196"/>
      <c r="CS969" s="196"/>
      <c r="CT969" s="196"/>
      <c r="CU969" s="196"/>
      <c r="CV969" s="196"/>
      <c r="CW969" s="196"/>
      <c r="CX969" s="196"/>
      <c r="CY969" s="196"/>
      <c r="CZ969" s="196"/>
      <c r="DA969" s="196"/>
      <c r="DB969" s="196"/>
      <c r="DC969" s="196"/>
      <c r="DD969" s="196"/>
      <c r="DE969" s="196"/>
      <c r="DF969" s="196"/>
      <c r="DG969" s="196"/>
      <c r="DH969" s="196"/>
      <c r="DI969" s="196"/>
      <c r="DJ969" s="196"/>
      <c r="DK969" s="196"/>
      <c r="DL969" s="196"/>
      <c r="DM969" s="196"/>
      <c r="DN969" s="196"/>
      <c r="DO969" s="196"/>
      <c r="DP969" s="196"/>
      <c r="DQ969" s="196"/>
      <c r="DR969" s="196"/>
      <c r="DS969" s="196"/>
      <c r="DT969" s="196"/>
      <c r="DU969" s="196"/>
      <c r="DV969" s="196"/>
      <c r="DW969" s="196"/>
      <c r="DX969" s="196"/>
      <c r="DY969" s="196"/>
      <c r="DZ969" s="196"/>
      <c r="EA969" s="196"/>
      <c r="EB969" s="196"/>
      <c r="EC969" s="196"/>
      <c r="ED969" s="196"/>
      <c r="EE969" s="196"/>
      <c r="EF969" s="196"/>
      <c r="EG969" s="196"/>
      <c r="EH969" s="196"/>
      <c r="EI969" s="196"/>
      <c r="EJ969" s="196"/>
      <c r="EK969" s="196"/>
      <c r="EL969" s="196"/>
      <c r="EM969" s="196"/>
      <c r="EN969" s="196"/>
      <c r="EO969" s="196"/>
      <c r="EP969" s="196"/>
      <c r="EQ969" s="196"/>
      <c r="ER969" s="196"/>
      <c r="ES969" s="196"/>
      <c r="ET969" s="196"/>
      <c r="EU969" s="196"/>
      <c r="EV969" s="196"/>
      <c r="EW969" s="196"/>
      <c r="EX969" s="196"/>
      <c r="EY969" s="196"/>
      <c r="EZ969" s="196"/>
      <c r="FA969" s="196"/>
      <c r="FB969" s="196"/>
      <c r="FC969" s="196"/>
      <c r="FD969" s="196"/>
      <c r="FE969" s="196"/>
      <c r="FF969" s="196"/>
      <c r="FG969" s="196"/>
      <c r="FH969" s="196"/>
      <c r="FI969" s="196"/>
      <c r="FJ969" s="196"/>
      <c r="FK969" s="196"/>
      <c r="FL969" s="196"/>
      <c r="FM969" s="196"/>
      <c r="FN969" s="196"/>
      <c r="FO969" s="196"/>
      <c r="FP969" s="196"/>
      <c r="FQ969" s="196"/>
      <c r="FR969" s="196"/>
      <c r="FS969" s="196"/>
      <c r="FT969" s="196"/>
      <c r="FU969" s="196"/>
      <c r="FV969" s="196"/>
      <c r="FW969" s="196"/>
      <c r="FX969" s="196"/>
      <c r="FY969" s="196"/>
      <c r="FZ969" s="196"/>
      <c r="GA969" s="196"/>
      <c r="GB969" s="196"/>
      <c r="GC969" s="196"/>
      <c r="GD969" s="196"/>
      <c r="GE969" s="196"/>
      <c r="GF969" s="196"/>
      <c r="GG969" s="196"/>
      <c r="GH969" s="196"/>
      <c r="GI969" s="196"/>
      <c r="GJ969" s="196"/>
      <c r="GK969" s="196"/>
      <c r="GL969" s="196"/>
      <c r="GM969" s="196"/>
      <c r="GN969" s="196"/>
      <c r="GO969" s="196"/>
      <c r="GP969" s="196"/>
      <c r="GQ969" s="196"/>
      <c r="GR969" s="196"/>
      <c r="GS969" s="196"/>
      <c r="GT969" s="196"/>
      <c r="GU969" s="196"/>
      <c r="GV969" s="196"/>
      <c r="GW969" s="196"/>
      <c r="GX969" s="196"/>
      <c r="GY969" s="196"/>
      <c r="GZ969" s="196"/>
      <c r="HA969" s="196"/>
      <c r="HB969" s="196"/>
      <c r="HC969" s="196"/>
      <c r="HD969" s="196"/>
      <c r="HE969" s="196"/>
      <c r="HF969" s="196"/>
      <c r="HG969" s="196"/>
      <c r="HH969" s="196"/>
      <c r="HI969" s="196"/>
      <c r="HJ969" s="196"/>
      <c r="HK969" s="196"/>
      <c r="HL969" s="196"/>
      <c r="HM969" s="196"/>
      <c r="HN969" s="196"/>
      <c r="HO969" s="196"/>
      <c r="HP969" s="196"/>
      <c r="HQ969" s="196"/>
      <c r="HR969" s="196"/>
      <c r="HS969" s="196"/>
      <c r="HT969" s="196"/>
      <c r="HU969" s="196"/>
      <c r="HV969" s="196"/>
      <c r="HW969" s="196"/>
      <c r="HX969" s="196"/>
      <c r="HY969" s="196"/>
      <c r="HZ969" s="196"/>
      <c r="IA969" s="196"/>
      <c r="IB969" s="196"/>
      <c r="IC969" s="196"/>
      <c r="ID969" s="196"/>
      <c r="IE969" s="196"/>
      <c r="IF969" s="196"/>
      <c r="IG969" s="196"/>
      <c r="IH969" s="196"/>
      <c r="II969" s="196"/>
      <c r="IJ969" s="196"/>
      <c r="IK969" s="196"/>
      <c r="IL969" s="196"/>
      <c r="IM969" s="196"/>
      <c r="IN969" s="196"/>
      <c r="IO969" s="196"/>
      <c r="IP969" s="196"/>
      <c r="IQ969" s="196"/>
      <c r="IR969" s="196"/>
      <c r="IS969" s="196"/>
      <c r="IT969" s="196"/>
      <c r="IU969" s="196"/>
      <c r="IV969" s="196"/>
      <c r="IW969" s="196"/>
      <c r="IX969" s="196"/>
      <c r="IY969" s="196"/>
      <c r="IZ969" s="196"/>
      <c r="JA969" s="196"/>
      <c r="JB969" s="196"/>
      <c r="JC969" s="196"/>
      <c r="JD969" s="196"/>
      <c r="JE969" s="196"/>
      <c r="JF969" s="196"/>
      <c r="JG969" s="196"/>
      <c r="JH969" s="196"/>
      <c r="JI969" s="196"/>
      <c r="JJ969" s="196"/>
      <c r="JK969" s="196"/>
      <c r="JL969" s="196"/>
      <c r="JM969" s="196"/>
      <c r="JN969" s="196"/>
      <c r="JO969" s="196"/>
      <c r="JP969" s="196"/>
      <c r="JQ969" s="196"/>
      <c r="JR969" s="196"/>
      <c r="JS969" s="196"/>
      <c r="JT969" s="196"/>
      <c r="JU969" s="196"/>
      <c r="JV969" s="196"/>
      <c r="JW969" s="196"/>
      <c r="JX969" s="196"/>
      <c r="JY969" s="196"/>
      <c r="JZ969" s="196"/>
      <c r="KA969" s="196"/>
      <c r="KB969" s="196"/>
      <c r="KC969" s="196"/>
      <c r="KD969" s="196"/>
      <c r="KE969" s="196"/>
      <c r="KF969" s="196"/>
      <c r="KG969" s="196"/>
      <c r="KH969" s="196"/>
      <c r="KI969" s="196"/>
      <c r="KJ969" s="196"/>
      <c r="KK969" s="196"/>
      <c r="KL969" s="196"/>
      <c r="KM969" s="196"/>
      <c r="KN969" s="196"/>
      <c r="KO969" s="196"/>
      <c r="KP969" s="196"/>
      <c r="KQ969" s="196"/>
      <c r="KR969" s="196"/>
      <c r="KS969" s="196"/>
      <c r="KT969" s="196"/>
      <c r="KU969" s="196"/>
      <c r="KV969" s="196"/>
      <c r="KW969" s="196"/>
      <c r="KX969" s="196"/>
      <c r="KY969" s="196"/>
      <c r="KZ969" s="196"/>
      <c r="LA969" s="196"/>
      <c r="LB969" s="196"/>
      <c r="LC969" s="196"/>
      <c r="LD969" s="196"/>
      <c r="LE969" s="196"/>
      <c r="LF969" s="196"/>
      <c r="LG969" s="196"/>
      <c r="LH969" s="196"/>
      <c r="LI969" s="196"/>
      <c r="LJ969" s="196"/>
      <c r="LK969" s="196"/>
      <c r="LL969" s="196"/>
      <c r="LM969" s="196"/>
      <c r="LN969" s="196"/>
      <c r="LO969" s="196"/>
      <c r="LP969" s="196"/>
      <c r="LQ969" s="196"/>
      <c r="LR969" s="196"/>
      <c r="LS969" s="196"/>
      <c r="LT969" s="196"/>
      <c r="LU969" s="196"/>
      <c r="LV969" s="196"/>
      <c r="LW969" s="196"/>
      <c r="LX969" s="196"/>
      <c r="LY969" s="196"/>
      <c r="LZ969" s="196"/>
      <c r="MA969" s="196"/>
      <c r="MB969" s="196"/>
      <c r="MC969" s="196"/>
      <c r="MD969" s="196"/>
      <c r="ME969" s="196"/>
      <c r="MF969" s="196"/>
      <c r="MG969" s="196"/>
      <c r="MH969" s="196"/>
      <c r="MI969" s="196"/>
      <c r="MJ969" s="196"/>
      <c r="MK969" s="196"/>
      <c r="ML969" s="196"/>
      <c r="MM969" s="196"/>
      <c r="MN969" s="196"/>
      <c r="MO969" s="196"/>
      <c r="MP969" s="196"/>
      <c r="MQ969" s="196"/>
      <c r="MR969" s="196"/>
      <c r="MS969" s="196"/>
      <c r="MT969" s="196"/>
      <c r="MU969" s="196"/>
      <c r="MV969" s="196"/>
      <c r="MW969" s="196"/>
      <c r="MX969" s="196"/>
      <c r="MY969" s="196"/>
      <c r="MZ969" s="196"/>
      <c r="NA969" s="196"/>
      <c r="NB969" s="196"/>
      <c r="NC969" s="196"/>
      <c r="ND969" s="196"/>
      <c r="NE969" s="196"/>
      <c r="NF969" s="196"/>
      <c r="NG969" s="196"/>
      <c r="NH969" s="196"/>
      <c r="NI969" s="196"/>
      <c r="NJ969" s="196"/>
      <c r="NK969" s="196"/>
      <c r="NL969" s="196"/>
      <c r="NM969" s="196"/>
      <c r="NN969" s="196"/>
      <c r="NO969" s="196"/>
      <c r="NP969" s="196"/>
      <c r="NQ969" s="196"/>
      <c r="NR969" s="196"/>
      <c r="NS969" s="196"/>
      <c r="NT969" s="196"/>
      <c r="NU969" s="196"/>
      <c r="NV969" s="196"/>
      <c r="NW969" s="196"/>
      <c r="NX969" s="196"/>
      <c r="NY969" s="196"/>
      <c r="NZ969" s="196"/>
      <c r="OA969" s="196"/>
      <c r="OB969" s="196"/>
      <c r="OC969" s="196"/>
      <c r="OD969" s="196"/>
      <c r="OE969" s="196"/>
      <c r="OF969" s="196"/>
      <c r="OG969" s="196"/>
      <c r="OH969" s="196"/>
      <c r="OI969" s="196"/>
      <c r="OJ969" s="196"/>
      <c r="OK969" s="196"/>
      <c r="OL969" s="196"/>
      <c r="AFC969" s="196"/>
      <c r="AFD969" s="196"/>
      <c r="AFE969" s="196"/>
      <c r="AFF969" s="196"/>
      <c r="AFG969" s="196"/>
      <c r="AFH969" s="196"/>
      <c r="AFI969" s="196"/>
      <c r="AFJ969" s="196"/>
      <c r="AFK969" s="196"/>
      <c r="AFL969" s="196"/>
      <c r="AFM969" s="196"/>
      <c r="AFN969" s="196"/>
      <c r="AFO969" s="196"/>
      <c r="AFP969" s="196"/>
      <c r="AFQ969" s="196"/>
      <c r="AFR969" s="196"/>
      <c r="AFS969" s="196"/>
      <c r="AFT969" s="196"/>
      <c r="AFU969" s="196"/>
      <c r="AFV969" s="196"/>
      <c r="AFW969" s="196"/>
      <c r="AFX969" s="196"/>
      <c r="AFY969" s="196"/>
      <c r="AFZ969" s="196"/>
      <c r="AGA969" s="196"/>
      <c r="AGB969" s="196"/>
      <c r="AGC969" s="196"/>
      <c r="AGD969" s="196"/>
      <c r="AGE969" s="196"/>
      <c r="AGF969" s="196"/>
      <c r="AGG969" s="196"/>
      <c r="AGH969" s="196"/>
      <c r="AGI969" s="196"/>
      <c r="AGJ969" s="196"/>
      <c r="AGK969" s="196"/>
      <c r="AGL969" s="196"/>
      <c r="AGM969" s="196"/>
      <c r="AGN969" s="196"/>
      <c r="AGO969" s="196"/>
      <c r="AGP969" s="196"/>
    </row>
    <row r="970" spans="1:874" ht="15.75" customHeight="1" x14ac:dyDescent="0.25">
      <c r="A970" s="196"/>
      <c r="B970" s="196"/>
      <c r="C970" s="196"/>
      <c r="D970" s="196"/>
      <c r="E970" s="196"/>
      <c r="F970" s="196"/>
      <c r="G970" s="196"/>
      <c r="H970" s="196"/>
      <c r="I970" s="208"/>
      <c r="J970" s="196"/>
      <c r="K970" s="196"/>
      <c r="L970" s="206"/>
      <c r="M970" s="196"/>
      <c r="N970" s="196"/>
      <c r="O970" s="196"/>
      <c r="P970" s="196"/>
      <c r="Q970" s="196"/>
      <c r="R970" s="196"/>
      <c r="S970" s="196"/>
      <c r="T970" s="196"/>
      <c r="U970" s="196"/>
      <c r="V970" s="196"/>
      <c r="W970" s="196"/>
      <c r="X970" s="196"/>
      <c r="Y970" s="196"/>
      <c r="Z970" s="196"/>
      <c r="AA970" s="196"/>
      <c r="AB970" s="196"/>
      <c r="AC970" s="196"/>
      <c r="AD970" s="196"/>
      <c r="AE970" s="196"/>
      <c r="AF970" s="196"/>
      <c r="AG970" s="196"/>
      <c r="AH970" s="196"/>
      <c r="AI970" s="196"/>
      <c r="AJ970" s="196"/>
      <c r="AK970" s="196"/>
      <c r="AL970" s="196"/>
      <c r="AM970" s="196"/>
      <c r="AN970" s="196"/>
      <c r="AO970" s="196"/>
      <c r="AP970" s="196"/>
      <c r="AQ970" s="196"/>
      <c r="AR970" s="196"/>
      <c r="AS970" s="196"/>
      <c r="AT970" s="196"/>
      <c r="AU970" s="196"/>
      <c r="AV970" s="196"/>
      <c r="AW970" s="196"/>
      <c r="AX970" s="196"/>
      <c r="AY970" s="196"/>
      <c r="AZ970" s="196"/>
      <c r="BA970" s="196"/>
      <c r="BB970" s="196"/>
      <c r="BC970" s="196"/>
      <c r="BD970" s="196"/>
      <c r="BE970" s="196"/>
      <c r="BF970" s="196"/>
      <c r="BG970" s="196"/>
      <c r="BH970" s="196"/>
      <c r="BI970" s="196"/>
      <c r="BJ970" s="196"/>
      <c r="BK970" s="196"/>
      <c r="BL970" s="196"/>
      <c r="BM970" s="196"/>
      <c r="BN970" s="196"/>
      <c r="BO970" s="196"/>
      <c r="BP970" s="196"/>
      <c r="BQ970" s="196"/>
      <c r="BR970" s="196"/>
      <c r="BS970" s="196"/>
      <c r="BT970" s="196"/>
      <c r="BU970" s="196"/>
      <c r="BV970" s="196"/>
      <c r="BW970" s="196"/>
      <c r="BX970" s="196"/>
      <c r="BY970" s="196"/>
      <c r="BZ970" s="196"/>
      <c r="CA970" s="196"/>
      <c r="CB970" s="196"/>
      <c r="CC970" s="196"/>
      <c r="CD970" s="196"/>
      <c r="CE970" s="196"/>
      <c r="CF970" s="196"/>
      <c r="CG970" s="196"/>
      <c r="CH970" s="196"/>
      <c r="CI970" s="196"/>
      <c r="CJ970" s="196"/>
      <c r="CK970" s="196"/>
      <c r="CL970" s="196"/>
      <c r="CM970" s="196"/>
      <c r="CN970" s="196"/>
      <c r="CO970" s="196"/>
      <c r="CP970" s="196"/>
      <c r="CQ970" s="196"/>
      <c r="CR970" s="196"/>
      <c r="CS970" s="196"/>
      <c r="CT970" s="196"/>
      <c r="CU970" s="196"/>
      <c r="CV970" s="196"/>
      <c r="CW970" s="196"/>
      <c r="CX970" s="196"/>
      <c r="CY970" s="196"/>
      <c r="CZ970" s="196"/>
      <c r="DA970" s="196"/>
      <c r="DB970" s="196"/>
      <c r="DC970" s="196"/>
      <c r="DD970" s="196"/>
      <c r="DE970" s="196"/>
      <c r="DF970" s="196"/>
      <c r="DG970" s="196"/>
      <c r="DH970" s="196"/>
      <c r="DI970" s="196"/>
      <c r="DJ970" s="196"/>
      <c r="DK970" s="196"/>
      <c r="DL970" s="196"/>
      <c r="DM970" s="196"/>
      <c r="DN970" s="196"/>
      <c r="DO970" s="196"/>
      <c r="DP970" s="196"/>
      <c r="DQ970" s="196"/>
      <c r="DR970" s="196"/>
      <c r="DS970" s="196"/>
      <c r="DT970" s="196"/>
      <c r="DU970" s="196"/>
      <c r="DV970" s="196"/>
      <c r="DW970" s="196"/>
      <c r="DX970" s="196"/>
      <c r="DY970" s="196"/>
      <c r="DZ970" s="196"/>
      <c r="EA970" s="196"/>
      <c r="EB970" s="196"/>
      <c r="EC970" s="196"/>
      <c r="ED970" s="196"/>
      <c r="EE970" s="196"/>
      <c r="EF970" s="196"/>
      <c r="EG970" s="196"/>
      <c r="EH970" s="196"/>
      <c r="EI970" s="196"/>
      <c r="EJ970" s="196"/>
      <c r="EK970" s="196"/>
      <c r="EL970" s="196"/>
      <c r="EM970" s="196"/>
      <c r="EN970" s="196"/>
      <c r="EO970" s="196"/>
      <c r="EP970" s="196"/>
      <c r="EQ970" s="196"/>
      <c r="ER970" s="196"/>
      <c r="ES970" s="196"/>
      <c r="ET970" s="196"/>
      <c r="EU970" s="196"/>
      <c r="EV970" s="196"/>
      <c r="EW970" s="196"/>
      <c r="EX970" s="196"/>
      <c r="EY970" s="196"/>
      <c r="EZ970" s="196"/>
      <c r="FA970" s="196"/>
      <c r="FB970" s="196"/>
      <c r="FC970" s="196"/>
      <c r="FD970" s="196"/>
      <c r="FE970" s="196"/>
      <c r="FF970" s="196"/>
      <c r="FG970" s="196"/>
      <c r="FH970" s="196"/>
      <c r="FI970" s="196"/>
      <c r="FJ970" s="196"/>
      <c r="FK970" s="196"/>
      <c r="FL970" s="196"/>
      <c r="FM970" s="196"/>
      <c r="FN970" s="196"/>
      <c r="FO970" s="196"/>
      <c r="FP970" s="196"/>
      <c r="FQ970" s="196"/>
      <c r="FR970" s="196"/>
      <c r="FS970" s="196"/>
      <c r="FT970" s="196"/>
      <c r="FU970" s="196"/>
      <c r="FV970" s="196"/>
      <c r="FW970" s="196"/>
      <c r="FX970" s="196"/>
      <c r="FY970" s="196"/>
      <c r="FZ970" s="196"/>
      <c r="GA970" s="196"/>
      <c r="GB970" s="196"/>
      <c r="GC970" s="196"/>
      <c r="GD970" s="196"/>
      <c r="GE970" s="196"/>
      <c r="GF970" s="196"/>
      <c r="GG970" s="196"/>
      <c r="GH970" s="196"/>
      <c r="GI970" s="196"/>
      <c r="GJ970" s="196"/>
      <c r="GK970" s="196"/>
      <c r="GL970" s="196"/>
      <c r="GM970" s="196"/>
      <c r="GN970" s="196"/>
      <c r="GO970" s="196"/>
      <c r="GP970" s="196"/>
      <c r="GQ970" s="196"/>
      <c r="GR970" s="196"/>
      <c r="GS970" s="196"/>
      <c r="GT970" s="196"/>
      <c r="GU970" s="196"/>
      <c r="GV970" s="196"/>
      <c r="GW970" s="196"/>
      <c r="GX970" s="196"/>
      <c r="GY970" s="196"/>
      <c r="GZ970" s="196"/>
      <c r="HA970" s="196"/>
      <c r="HB970" s="196"/>
      <c r="HC970" s="196"/>
      <c r="HD970" s="196"/>
      <c r="HE970" s="196"/>
      <c r="HF970" s="196"/>
      <c r="HG970" s="196"/>
      <c r="HH970" s="196"/>
      <c r="HI970" s="196"/>
      <c r="HJ970" s="196"/>
      <c r="HK970" s="196"/>
      <c r="HL970" s="196"/>
      <c r="HM970" s="196"/>
      <c r="HN970" s="196"/>
      <c r="HO970" s="196"/>
      <c r="HP970" s="196"/>
      <c r="HQ970" s="196"/>
      <c r="HR970" s="196"/>
      <c r="HS970" s="196"/>
      <c r="HT970" s="196"/>
      <c r="HU970" s="196"/>
      <c r="HV970" s="196"/>
      <c r="HW970" s="196"/>
      <c r="HX970" s="196"/>
      <c r="HY970" s="196"/>
      <c r="HZ970" s="196"/>
      <c r="IA970" s="196"/>
      <c r="IB970" s="196"/>
      <c r="IC970" s="196"/>
      <c r="ID970" s="196"/>
      <c r="IE970" s="196"/>
      <c r="IF970" s="196"/>
      <c r="IG970" s="196"/>
      <c r="IH970" s="196"/>
      <c r="II970" s="196"/>
      <c r="IJ970" s="196"/>
      <c r="IK970" s="196"/>
      <c r="IL970" s="196"/>
      <c r="IM970" s="196"/>
      <c r="IN970" s="196"/>
      <c r="IO970" s="196"/>
      <c r="IP970" s="196"/>
      <c r="IQ970" s="196"/>
      <c r="IR970" s="196"/>
      <c r="IS970" s="196"/>
      <c r="IT970" s="196"/>
      <c r="IU970" s="196"/>
      <c r="IV970" s="196"/>
      <c r="IW970" s="196"/>
      <c r="IX970" s="196"/>
      <c r="IY970" s="196"/>
      <c r="IZ970" s="196"/>
      <c r="JA970" s="196"/>
      <c r="JB970" s="196"/>
      <c r="JC970" s="196"/>
      <c r="JD970" s="196"/>
      <c r="JE970" s="196"/>
      <c r="JF970" s="196"/>
      <c r="JG970" s="196"/>
      <c r="JH970" s="196"/>
      <c r="JI970" s="196"/>
      <c r="JJ970" s="196"/>
      <c r="JK970" s="196"/>
      <c r="JL970" s="196"/>
      <c r="JM970" s="196"/>
      <c r="JN970" s="196"/>
      <c r="JO970" s="196"/>
      <c r="JP970" s="196"/>
      <c r="JQ970" s="196"/>
      <c r="JR970" s="196"/>
      <c r="JS970" s="196"/>
      <c r="JT970" s="196"/>
      <c r="JU970" s="196"/>
      <c r="JV970" s="196"/>
      <c r="JW970" s="196"/>
      <c r="JX970" s="196"/>
      <c r="JY970" s="196"/>
      <c r="JZ970" s="196"/>
      <c r="KA970" s="196"/>
      <c r="KB970" s="196"/>
      <c r="KC970" s="196"/>
      <c r="KD970" s="196"/>
      <c r="KE970" s="196"/>
      <c r="KF970" s="196"/>
      <c r="KG970" s="196"/>
      <c r="KH970" s="196"/>
      <c r="KI970" s="196"/>
      <c r="KJ970" s="196"/>
      <c r="KK970" s="196"/>
      <c r="KL970" s="196"/>
      <c r="KM970" s="196"/>
      <c r="KN970" s="196"/>
      <c r="KO970" s="196"/>
      <c r="KP970" s="196"/>
      <c r="KQ970" s="196"/>
      <c r="KR970" s="196"/>
      <c r="KS970" s="196"/>
      <c r="KT970" s="196"/>
      <c r="KU970" s="196"/>
      <c r="KV970" s="196"/>
      <c r="KW970" s="196"/>
      <c r="KX970" s="196"/>
      <c r="KY970" s="196"/>
      <c r="KZ970" s="196"/>
      <c r="LA970" s="196"/>
      <c r="LB970" s="196"/>
      <c r="LC970" s="196"/>
      <c r="LD970" s="196"/>
      <c r="LE970" s="196"/>
      <c r="LF970" s="196"/>
      <c r="LG970" s="196"/>
      <c r="LH970" s="196"/>
      <c r="LI970" s="196"/>
      <c r="LJ970" s="196"/>
      <c r="LK970" s="196"/>
      <c r="LL970" s="196"/>
      <c r="LM970" s="196"/>
      <c r="LN970" s="196"/>
      <c r="LO970" s="196"/>
      <c r="LP970" s="196"/>
      <c r="LQ970" s="196"/>
      <c r="LR970" s="196"/>
      <c r="LS970" s="196"/>
      <c r="LT970" s="196"/>
      <c r="LU970" s="196"/>
      <c r="LV970" s="196"/>
      <c r="LW970" s="196"/>
      <c r="LX970" s="196"/>
      <c r="LY970" s="196"/>
      <c r="LZ970" s="196"/>
      <c r="MA970" s="196"/>
      <c r="MB970" s="196"/>
      <c r="MC970" s="196"/>
      <c r="MD970" s="196"/>
      <c r="ME970" s="196"/>
      <c r="MF970" s="196"/>
      <c r="MG970" s="196"/>
      <c r="MH970" s="196"/>
      <c r="MI970" s="196"/>
      <c r="MJ970" s="196"/>
      <c r="MK970" s="196"/>
      <c r="ML970" s="196"/>
      <c r="MM970" s="196"/>
      <c r="MN970" s="196"/>
      <c r="MO970" s="196"/>
      <c r="MP970" s="196"/>
      <c r="MQ970" s="196"/>
      <c r="MR970" s="196"/>
      <c r="MS970" s="196"/>
      <c r="MT970" s="196"/>
      <c r="MU970" s="196"/>
      <c r="MV970" s="196"/>
      <c r="MW970" s="196"/>
      <c r="MX970" s="196"/>
      <c r="MY970" s="196"/>
      <c r="MZ970" s="196"/>
      <c r="NA970" s="196"/>
      <c r="NB970" s="196"/>
      <c r="NC970" s="196"/>
      <c r="ND970" s="196"/>
      <c r="NE970" s="196"/>
      <c r="NF970" s="196"/>
      <c r="NG970" s="196"/>
      <c r="NH970" s="196"/>
      <c r="NI970" s="196"/>
      <c r="NJ970" s="196"/>
      <c r="NK970" s="196"/>
      <c r="NL970" s="196"/>
      <c r="NM970" s="196"/>
      <c r="NN970" s="196"/>
      <c r="NO970" s="196"/>
      <c r="NP970" s="196"/>
      <c r="NQ970" s="196"/>
      <c r="NR970" s="196"/>
      <c r="NS970" s="196"/>
      <c r="NT970" s="196"/>
      <c r="NU970" s="196"/>
      <c r="NV970" s="196"/>
      <c r="NW970" s="196"/>
      <c r="NX970" s="196"/>
      <c r="NY970" s="196"/>
      <c r="NZ970" s="196"/>
      <c r="OA970" s="196"/>
      <c r="OB970" s="196"/>
      <c r="OC970" s="196"/>
      <c r="OD970" s="196"/>
      <c r="OE970" s="196"/>
      <c r="OF970" s="196"/>
      <c r="OG970" s="196"/>
      <c r="OH970" s="196"/>
      <c r="OI970" s="196"/>
      <c r="OJ970" s="196"/>
      <c r="OK970" s="196"/>
      <c r="OL970" s="196"/>
      <c r="AFC970" s="196"/>
      <c r="AFD970" s="196"/>
      <c r="AFE970" s="196"/>
      <c r="AFF970" s="196"/>
      <c r="AFG970" s="196"/>
      <c r="AFH970" s="196"/>
      <c r="AFI970" s="196"/>
      <c r="AFJ970" s="196"/>
      <c r="AFK970" s="196"/>
      <c r="AFL970" s="196"/>
      <c r="AFM970" s="196"/>
      <c r="AFN970" s="196"/>
      <c r="AFO970" s="196"/>
      <c r="AFP970" s="196"/>
      <c r="AFQ970" s="196"/>
      <c r="AFR970" s="196"/>
      <c r="AFS970" s="196"/>
      <c r="AFT970" s="196"/>
      <c r="AFU970" s="196"/>
      <c r="AFV970" s="196"/>
      <c r="AFW970" s="196"/>
      <c r="AFX970" s="196"/>
      <c r="AFY970" s="196"/>
      <c r="AFZ970" s="196"/>
      <c r="AGA970" s="196"/>
      <c r="AGB970" s="196"/>
      <c r="AGC970" s="196"/>
      <c r="AGD970" s="196"/>
      <c r="AGE970" s="196"/>
      <c r="AGF970" s="196"/>
      <c r="AGG970" s="196"/>
      <c r="AGH970" s="196"/>
      <c r="AGI970" s="196"/>
      <c r="AGJ970" s="196"/>
      <c r="AGK970" s="196"/>
      <c r="AGL970" s="196"/>
      <c r="AGM970" s="196"/>
      <c r="AGN970" s="196"/>
      <c r="AGO970" s="196"/>
      <c r="AGP970" s="196"/>
    </row>
    <row r="971" spans="1:874" ht="15.75" customHeight="1" x14ac:dyDescent="0.25">
      <c r="A971" s="196"/>
      <c r="B971" s="196"/>
      <c r="C971" s="196"/>
      <c r="D971" s="196"/>
      <c r="E971" s="196"/>
      <c r="F971" s="196"/>
      <c r="G971" s="196"/>
      <c r="H971" s="196"/>
      <c r="I971" s="208"/>
      <c r="J971" s="196"/>
      <c r="K971" s="196"/>
      <c r="L971" s="206"/>
      <c r="M971" s="196"/>
      <c r="N971" s="196"/>
      <c r="O971" s="196"/>
      <c r="P971" s="196"/>
      <c r="Q971" s="196"/>
      <c r="R971" s="196"/>
      <c r="S971" s="196"/>
      <c r="T971" s="196"/>
      <c r="U971" s="196"/>
      <c r="V971" s="196"/>
      <c r="W971" s="196"/>
      <c r="X971" s="196"/>
      <c r="Y971" s="196"/>
      <c r="Z971" s="196"/>
      <c r="AA971" s="196"/>
      <c r="AB971" s="196"/>
      <c r="AC971" s="196"/>
      <c r="AD971" s="196"/>
      <c r="AE971" s="196"/>
      <c r="AF971" s="196"/>
      <c r="AG971" s="196"/>
      <c r="AH971" s="196"/>
      <c r="AI971" s="196"/>
      <c r="AJ971" s="196"/>
      <c r="AK971" s="196"/>
      <c r="AL971" s="196"/>
      <c r="AM971" s="196"/>
      <c r="AN971" s="196"/>
      <c r="AO971" s="196"/>
      <c r="AP971" s="196"/>
      <c r="AQ971" s="196"/>
      <c r="AR971" s="196"/>
      <c r="AS971" s="196"/>
      <c r="AT971" s="196"/>
      <c r="AU971" s="196"/>
      <c r="AV971" s="196"/>
      <c r="AW971" s="196"/>
      <c r="AX971" s="196"/>
      <c r="AY971" s="196"/>
      <c r="AZ971" s="196"/>
      <c r="BA971" s="196"/>
      <c r="BB971" s="196"/>
      <c r="BC971" s="196"/>
      <c r="BD971" s="196"/>
      <c r="BE971" s="196"/>
      <c r="BF971" s="196"/>
      <c r="BG971" s="196"/>
      <c r="BH971" s="196"/>
      <c r="BI971" s="196"/>
      <c r="BJ971" s="196"/>
      <c r="BK971" s="196"/>
      <c r="BL971" s="196"/>
      <c r="BM971" s="196"/>
      <c r="BN971" s="196"/>
      <c r="BO971" s="196"/>
      <c r="BP971" s="196"/>
      <c r="BQ971" s="196"/>
      <c r="BR971" s="196"/>
      <c r="BS971" s="196"/>
      <c r="BT971" s="196"/>
      <c r="BU971" s="196"/>
      <c r="BV971" s="196"/>
      <c r="BW971" s="196"/>
      <c r="BX971" s="196"/>
      <c r="BY971" s="196"/>
      <c r="BZ971" s="196"/>
      <c r="CA971" s="196"/>
      <c r="CB971" s="196"/>
      <c r="CC971" s="196"/>
      <c r="CD971" s="196"/>
      <c r="CE971" s="196"/>
      <c r="CF971" s="196"/>
      <c r="CG971" s="196"/>
      <c r="CH971" s="196"/>
      <c r="CI971" s="196"/>
      <c r="CJ971" s="196"/>
      <c r="CK971" s="196"/>
      <c r="CL971" s="196"/>
      <c r="CM971" s="196"/>
      <c r="CN971" s="196"/>
      <c r="CO971" s="196"/>
      <c r="CP971" s="196"/>
      <c r="CQ971" s="196"/>
      <c r="CR971" s="196"/>
      <c r="CS971" s="196"/>
      <c r="CT971" s="196"/>
      <c r="CU971" s="196"/>
      <c r="CV971" s="196"/>
      <c r="CW971" s="196"/>
      <c r="CX971" s="196"/>
      <c r="CY971" s="196"/>
      <c r="CZ971" s="196"/>
      <c r="DA971" s="196"/>
      <c r="DB971" s="196"/>
      <c r="DC971" s="196"/>
      <c r="DD971" s="196"/>
      <c r="DE971" s="196"/>
      <c r="DF971" s="196"/>
      <c r="DG971" s="196"/>
      <c r="DH971" s="196"/>
      <c r="DI971" s="196"/>
      <c r="DJ971" s="196"/>
      <c r="DK971" s="196"/>
      <c r="DL971" s="196"/>
      <c r="DM971" s="196"/>
      <c r="DN971" s="196"/>
      <c r="DO971" s="196"/>
      <c r="DP971" s="196"/>
      <c r="DQ971" s="196"/>
      <c r="DR971" s="196"/>
      <c r="DS971" s="196"/>
      <c r="DT971" s="196"/>
      <c r="DU971" s="196"/>
      <c r="DV971" s="196"/>
      <c r="DW971" s="196"/>
      <c r="DX971" s="196"/>
      <c r="DY971" s="196"/>
      <c r="DZ971" s="196"/>
      <c r="EA971" s="196"/>
      <c r="EB971" s="196"/>
      <c r="EC971" s="196"/>
      <c r="ED971" s="196"/>
      <c r="EE971" s="196"/>
      <c r="EF971" s="196"/>
      <c r="EG971" s="196"/>
      <c r="EH971" s="196"/>
      <c r="EI971" s="196"/>
      <c r="EJ971" s="196"/>
      <c r="EK971" s="196"/>
      <c r="EL971" s="196"/>
      <c r="EM971" s="196"/>
      <c r="EN971" s="196"/>
      <c r="EO971" s="196"/>
      <c r="EP971" s="196"/>
      <c r="EQ971" s="196"/>
      <c r="ER971" s="196"/>
      <c r="ES971" s="196"/>
      <c r="ET971" s="196"/>
      <c r="EU971" s="196"/>
      <c r="EV971" s="196"/>
      <c r="EW971" s="196"/>
      <c r="EX971" s="196"/>
      <c r="EY971" s="196"/>
      <c r="EZ971" s="196"/>
      <c r="FA971" s="196"/>
      <c r="FB971" s="196"/>
      <c r="FC971" s="196"/>
      <c r="FD971" s="196"/>
      <c r="FE971" s="196"/>
      <c r="FF971" s="196"/>
      <c r="FG971" s="196"/>
      <c r="FH971" s="196"/>
      <c r="FI971" s="196"/>
      <c r="FJ971" s="196"/>
      <c r="FK971" s="196"/>
      <c r="FL971" s="196"/>
      <c r="FM971" s="196"/>
      <c r="FN971" s="196"/>
      <c r="FO971" s="196"/>
      <c r="FP971" s="196"/>
      <c r="FQ971" s="196"/>
      <c r="FR971" s="196"/>
      <c r="FS971" s="196"/>
      <c r="FT971" s="196"/>
      <c r="FU971" s="196"/>
      <c r="FV971" s="196"/>
      <c r="FW971" s="196"/>
      <c r="FX971" s="196"/>
      <c r="FY971" s="196"/>
      <c r="FZ971" s="196"/>
      <c r="GA971" s="196"/>
      <c r="GB971" s="196"/>
      <c r="GC971" s="196"/>
      <c r="GD971" s="196"/>
      <c r="GE971" s="196"/>
      <c r="GF971" s="196"/>
      <c r="GG971" s="196"/>
      <c r="GH971" s="196"/>
      <c r="GI971" s="196"/>
      <c r="GJ971" s="196"/>
      <c r="GK971" s="196"/>
      <c r="GL971" s="196"/>
      <c r="GM971" s="196"/>
      <c r="GN971" s="196"/>
      <c r="GO971" s="196"/>
      <c r="GP971" s="196"/>
      <c r="GQ971" s="196"/>
      <c r="GR971" s="196"/>
      <c r="GS971" s="196"/>
      <c r="GT971" s="196"/>
      <c r="GU971" s="196"/>
      <c r="GV971" s="196"/>
      <c r="GW971" s="196"/>
      <c r="GX971" s="196"/>
      <c r="GY971" s="196"/>
      <c r="GZ971" s="196"/>
      <c r="HA971" s="196"/>
      <c r="HB971" s="196"/>
      <c r="HC971" s="196"/>
      <c r="HD971" s="196"/>
      <c r="HE971" s="196"/>
      <c r="HF971" s="196"/>
      <c r="HG971" s="196"/>
      <c r="HH971" s="196"/>
      <c r="HI971" s="196"/>
      <c r="HJ971" s="196"/>
      <c r="HK971" s="196"/>
      <c r="HL971" s="196"/>
      <c r="HM971" s="196"/>
      <c r="HN971" s="196"/>
      <c r="HO971" s="196"/>
      <c r="HP971" s="196"/>
      <c r="HQ971" s="196"/>
      <c r="HR971" s="196"/>
      <c r="HS971" s="196"/>
      <c r="HT971" s="196"/>
      <c r="HU971" s="196"/>
      <c r="HV971" s="196"/>
      <c r="HW971" s="196"/>
      <c r="HX971" s="196"/>
      <c r="HY971" s="196"/>
      <c r="HZ971" s="196"/>
      <c r="IA971" s="196"/>
      <c r="IB971" s="196"/>
      <c r="IC971" s="196"/>
      <c r="ID971" s="196"/>
      <c r="IE971" s="196"/>
      <c r="IF971" s="196"/>
      <c r="IG971" s="196"/>
      <c r="IH971" s="196"/>
      <c r="II971" s="196"/>
      <c r="IJ971" s="196"/>
      <c r="IK971" s="196"/>
      <c r="IL971" s="196"/>
      <c r="IM971" s="196"/>
      <c r="IN971" s="196"/>
      <c r="IO971" s="196"/>
      <c r="IP971" s="196"/>
      <c r="IQ971" s="196"/>
      <c r="IR971" s="196"/>
      <c r="IS971" s="196"/>
      <c r="IT971" s="196"/>
      <c r="IU971" s="196"/>
      <c r="IV971" s="196"/>
      <c r="IW971" s="196"/>
      <c r="IX971" s="196"/>
      <c r="IY971" s="196"/>
      <c r="IZ971" s="196"/>
      <c r="JA971" s="196"/>
      <c r="JB971" s="196"/>
      <c r="JC971" s="196"/>
      <c r="JD971" s="196"/>
      <c r="JE971" s="196"/>
      <c r="JF971" s="196"/>
      <c r="JG971" s="196"/>
      <c r="JH971" s="196"/>
      <c r="JI971" s="196"/>
      <c r="JJ971" s="196"/>
      <c r="JK971" s="196"/>
      <c r="JL971" s="196"/>
      <c r="JM971" s="196"/>
      <c r="JN971" s="196"/>
      <c r="JO971" s="196"/>
      <c r="JP971" s="196"/>
      <c r="JQ971" s="196"/>
      <c r="JR971" s="196"/>
      <c r="JS971" s="196"/>
      <c r="JT971" s="196"/>
      <c r="JU971" s="196"/>
      <c r="JV971" s="196"/>
      <c r="JW971" s="196"/>
      <c r="JX971" s="196"/>
      <c r="JY971" s="196"/>
      <c r="JZ971" s="196"/>
      <c r="KA971" s="196"/>
      <c r="KB971" s="196"/>
      <c r="KC971" s="196"/>
      <c r="KD971" s="196"/>
      <c r="KE971" s="196"/>
      <c r="KF971" s="196"/>
      <c r="KG971" s="196"/>
      <c r="KH971" s="196"/>
      <c r="KI971" s="196"/>
      <c r="KJ971" s="196"/>
      <c r="KK971" s="196"/>
      <c r="KL971" s="196"/>
      <c r="KM971" s="196"/>
      <c r="KN971" s="196"/>
      <c r="KO971" s="196"/>
      <c r="KP971" s="196"/>
      <c r="KQ971" s="196"/>
      <c r="KR971" s="196"/>
      <c r="KS971" s="196"/>
      <c r="KT971" s="196"/>
      <c r="KU971" s="196"/>
      <c r="KV971" s="196"/>
      <c r="KW971" s="196"/>
      <c r="KX971" s="196"/>
      <c r="KY971" s="196"/>
      <c r="KZ971" s="196"/>
      <c r="LA971" s="196"/>
      <c r="LB971" s="196"/>
      <c r="LC971" s="196"/>
      <c r="LD971" s="196"/>
      <c r="LE971" s="196"/>
      <c r="LF971" s="196"/>
      <c r="LG971" s="196"/>
      <c r="LH971" s="196"/>
      <c r="LI971" s="196"/>
      <c r="LJ971" s="196"/>
      <c r="LK971" s="196"/>
      <c r="LL971" s="196"/>
      <c r="LM971" s="196"/>
      <c r="LN971" s="196"/>
      <c r="LO971" s="196"/>
      <c r="LP971" s="196"/>
      <c r="LQ971" s="196"/>
      <c r="LR971" s="196"/>
      <c r="LS971" s="196"/>
      <c r="LT971" s="196"/>
      <c r="LU971" s="196"/>
      <c r="LV971" s="196"/>
      <c r="LW971" s="196"/>
      <c r="LX971" s="196"/>
      <c r="LY971" s="196"/>
      <c r="LZ971" s="196"/>
      <c r="MA971" s="196"/>
      <c r="MB971" s="196"/>
      <c r="MC971" s="196"/>
      <c r="MD971" s="196"/>
      <c r="ME971" s="196"/>
      <c r="MF971" s="196"/>
      <c r="MG971" s="196"/>
      <c r="MH971" s="196"/>
      <c r="MI971" s="196"/>
      <c r="MJ971" s="196"/>
      <c r="MK971" s="196"/>
      <c r="ML971" s="196"/>
      <c r="MM971" s="196"/>
      <c r="MN971" s="196"/>
      <c r="MO971" s="196"/>
      <c r="MP971" s="196"/>
      <c r="MQ971" s="196"/>
      <c r="MR971" s="196"/>
      <c r="MS971" s="196"/>
      <c r="MT971" s="196"/>
      <c r="MU971" s="196"/>
      <c r="MV971" s="196"/>
      <c r="MW971" s="196"/>
      <c r="MX971" s="196"/>
      <c r="MY971" s="196"/>
      <c r="MZ971" s="196"/>
      <c r="NA971" s="196"/>
      <c r="NB971" s="196"/>
      <c r="NC971" s="196"/>
      <c r="ND971" s="196"/>
      <c r="NE971" s="196"/>
      <c r="NF971" s="196"/>
      <c r="NG971" s="196"/>
      <c r="NH971" s="196"/>
      <c r="NI971" s="196"/>
      <c r="NJ971" s="196"/>
      <c r="NK971" s="196"/>
      <c r="NL971" s="196"/>
      <c r="NM971" s="196"/>
      <c r="NN971" s="196"/>
      <c r="NO971" s="196"/>
      <c r="NP971" s="196"/>
      <c r="NQ971" s="196"/>
      <c r="NR971" s="196"/>
      <c r="NS971" s="196"/>
      <c r="NT971" s="196"/>
      <c r="NU971" s="196"/>
      <c r="NV971" s="196"/>
      <c r="NW971" s="196"/>
      <c r="NX971" s="196"/>
      <c r="NY971" s="196"/>
      <c r="NZ971" s="196"/>
      <c r="OA971" s="196"/>
      <c r="OB971" s="196"/>
      <c r="OC971" s="196"/>
      <c r="OD971" s="196"/>
      <c r="OE971" s="196"/>
      <c r="OF971" s="196"/>
      <c r="OG971" s="196"/>
      <c r="OH971" s="196"/>
      <c r="OI971" s="196"/>
      <c r="OJ971" s="196"/>
      <c r="OK971" s="196"/>
      <c r="OL971" s="196"/>
      <c r="AFC971" s="196"/>
      <c r="AFD971" s="196"/>
      <c r="AFE971" s="196"/>
      <c r="AFF971" s="196"/>
      <c r="AFG971" s="196"/>
      <c r="AFH971" s="196"/>
      <c r="AFI971" s="196"/>
      <c r="AFJ971" s="196"/>
      <c r="AFK971" s="196"/>
      <c r="AFL971" s="196"/>
      <c r="AFM971" s="196"/>
      <c r="AFN971" s="196"/>
      <c r="AFO971" s="196"/>
      <c r="AFP971" s="196"/>
      <c r="AFQ971" s="196"/>
      <c r="AFR971" s="196"/>
      <c r="AFS971" s="196"/>
      <c r="AFT971" s="196"/>
      <c r="AFU971" s="196"/>
      <c r="AFV971" s="196"/>
      <c r="AFW971" s="196"/>
      <c r="AFX971" s="196"/>
      <c r="AFY971" s="196"/>
      <c r="AFZ971" s="196"/>
      <c r="AGA971" s="196"/>
      <c r="AGB971" s="196"/>
      <c r="AGC971" s="196"/>
      <c r="AGD971" s="196"/>
      <c r="AGE971" s="196"/>
      <c r="AGF971" s="196"/>
      <c r="AGG971" s="196"/>
      <c r="AGH971" s="196"/>
      <c r="AGI971" s="196"/>
      <c r="AGJ971" s="196"/>
      <c r="AGK971" s="196"/>
      <c r="AGL971" s="196"/>
      <c r="AGM971" s="196"/>
      <c r="AGN971" s="196"/>
      <c r="AGO971" s="196"/>
      <c r="AGP971" s="196"/>
    </row>
    <row r="972" spans="1:874" ht="15.75" customHeight="1" x14ac:dyDescent="0.25">
      <c r="A972" s="196"/>
      <c r="B972" s="196"/>
      <c r="C972" s="196"/>
      <c r="D972" s="196"/>
      <c r="E972" s="196"/>
      <c r="F972" s="196"/>
      <c r="G972" s="196"/>
      <c r="H972" s="196"/>
      <c r="I972" s="208"/>
      <c r="J972" s="196"/>
      <c r="K972" s="196"/>
      <c r="L972" s="206"/>
      <c r="M972" s="196"/>
      <c r="N972" s="196"/>
      <c r="O972" s="196"/>
      <c r="P972" s="196"/>
      <c r="Q972" s="196"/>
      <c r="R972" s="196"/>
      <c r="S972" s="196"/>
      <c r="T972" s="196"/>
      <c r="U972" s="196"/>
      <c r="V972" s="196"/>
      <c r="W972" s="196"/>
      <c r="X972" s="196"/>
      <c r="Y972" s="196"/>
      <c r="Z972" s="196"/>
      <c r="AA972" s="196"/>
      <c r="AB972" s="196"/>
      <c r="AC972" s="196"/>
      <c r="AD972" s="196"/>
      <c r="AE972" s="196"/>
      <c r="AF972" s="196"/>
      <c r="AG972" s="196"/>
      <c r="AH972" s="196"/>
      <c r="AI972" s="196"/>
      <c r="AJ972" s="196"/>
      <c r="AK972" s="196"/>
      <c r="AL972" s="196"/>
      <c r="AM972" s="196"/>
      <c r="AN972" s="196"/>
      <c r="AO972" s="196"/>
      <c r="AP972" s="196"/>
      <c r="AQ972" s="196"/>
      <c r="AR972" s="196"/>
      <c r="AS972" s="196"/>
      <c r="AT972" s="196"/>
      <c r="AU972" s="196"/>
      <c r="AV972" s="196"/>
      <c r="AW972" s="196"/>
      <c r="AX972" s="196"/>
      <c r="AY972" s="196"/>
      <c r="AZ972" s="196"/>
      <c r="BA972" s="196"/>
      <c r="BB972" s="196"/>
      <c r="BC972" s="196"/>
      <c r="BD972" s="196"/>
      <c r="BE972" s="196"/>
      <c r="BF972" s="196"/>
      <c r="BG972" s="196"/>
      <c r="BH972" s="196"/>
      <c r="BI972" s="196"/>
      <c r="BJ972" s="196"/>
      <c r="BK972" s="196"/>
      <c r="BL972" s="196"/>
      <c r="BM972" s="196"/>
      <c r="BN972" s="196"/>
      <c r="BO972" s="196"/>
      <c r="BP972" s="196"/>
      <c r="BQ972" s="196"/>
      <c r="BR972" s="196"/>
      <c r="BS972" s="196"/>
      <c r="BT972" s="196"/>
      <c r="BU972" s="196"/>
      <c r="BV972" s="196"/>
      <c r="BW972" s="196"/>
      <c r="BX972" s="196"/>
      <c r="BY972" s="196"/>
      <c r="BZ972" s="196"/>
      <c r="CA972" s="196"/>
      <c r="CB972" s="196"/>
      <c r="CC972" s="196"/>
      <c r="CD972" s="196"/>
      <c r="CE972" s="196"/>
      <c r="CF972" s="196"/>
      <c r="CG972" s="196"/>
      <c r="CH972" s="196"/>
      <c r="CI972" s="196"/>
      <c r="CJ972" s="196"/>
      <c r="CK972" s="196"/>
      <c r="CL972" s="196"/>
      <c r="CM972" s="196"/>
      <c r="CN972" s="196"/>
      <c r="CO972" s="196"/>
      <c r="CP972" s="196"/>
      <c r="CQ972" s="196"/>
      <c r="CR972" s="196"/>
      <c r="CS972" s="196"/>
      <c r="CT972" s="196"/>
      <c r="CU972" s="196"/>
      <c r="CV972" s="196"/>
      <c r="CW972" s="196"/>
      <c r="CX972" s="196"/>
      <c r="CY972" s="196"/>
      <c r="CZ972" s="196"/>
      <c r="DA972" s="196"/>
      <c r="DB972" s="196"/>
      <c r="DC972" s="196"/>
      <c r="DD972" s="196"/>
      <c r="DE972" s="196"/>
      <c r="DF972" s="196"/>
      <c r="DG972" s="196"/>
      <c r="DH972" s="196"/>
      <c r="DI972" s="196"/>
      <c r="DJ972" s="196"/>
      <c r="DK972" s="196"/>
      <c r="DL972" s="196"/>
      <c r="DM972" s="196"/>
      <c r="DN972" s="196"/>
      <c r="DO972" s="196"/>
      <c r="DP972" s="196"/>
      <c r="DQ972" s="196"/>
      <c r="DR972" s="196"/>
      <c r="DS972" s="196"/>
      <c r="DT972" s="196"/>
      <c r="DU972" s="196"/>
      <c r="DV972" s="196"/>
      <c r="DW972" s="196"/>
      <c r="DX972" s="196"/>
      <c r="DY972" s="196"/>
      <c r="DZ972" s="196"/>
      <c r="EA972" s="196"/>
      <c r="EB972" s="196"/>
      <c r="EC972" s="196"/>
      <c r="ED972" s="196"/>
      <c r="EE972" s="196"/>
      <c r="EF972" s="196"/>
      <c r="EG972" s="196"/>
      <c r="EH972" s="196"/>
      <c r="EI972" s="196"/>
      <c r="EJ972" s="196"/>
      <c r="EK972" s="196"/>
      <c r="EL972" s="196"/>
      <c r="EM972" s="196"/>
      <c r="EN972" s="196"/>
      <c r="EO972" s="196"/>
      <c r="EP972" s="196"/>
      <c r="EQ972" s="196"/>
      <c r="ER972" s="196"/>
      <c r="ES972" s="196"/>
      <c r="ET972" s="196"/>
      <c r="EU972" s="196"/>
      <c r="EV972" s="196"/>
      <c r="EW972" s="196"/>
      <c r="EX972" s="196"/>
      <c r="EY972" s="196"/>
      <c r="EZ972" s="196"/>
      <c r="FA972" s="196"/>
      <c r="FB972" s="196"/>
      <c r="FC972" s="196"/>
      <c r="FD972" s="196"/>
      <c r="FE972" s="196"/>
      <c r="FF972" s="196"/>
      <c r="FG972" s="196"/>
      <c r="FH972" s="196"/>
      <c r="FI972" s="196"/>
      <c r="FJ972" s="196"/>
      <c r="FK972" s="196"/>
      <c r="FL972" s="196"/>
      <c r="FM972" s="196"/>
      <c r="FN972" s="196"/>
      <c r="FO972" s="196"/>
      <c r="FP972" s="196"/>
      <c r="FQ972" s="196"/>
      <c r="FR972" s="196"/>
      <c r="FS972" s="196"/>
      <c r="FT972" s="196"/>
      <c r="FU972" s="196"/>
      <c r="FV972" s="196"/>
      <c r="FW972" s="196"/>
      <c r="FX972" s="196"/>
      <c r="FY972" s="196"/>
      <c r="FZ972" s="196"/>
      <c r="GA972" s="196"/>
      <c r="GB972" s="196"/>
      <c r="GC972" s="196"/>
      <c r="GD972" s="196"/>
      <c r="GE972" s="196"/>
      <c r="GF972" s="196"/>
      <c r="GG972" s="196"/>
      <c r="GH972" s="196"/>
      <c r="GI972" s="196"/>
      <c r="GJ972" s="196"/>
      <c r="GK972" s="196"/>
      <c r="GL972" s="196"/>
      <c r="GM972" s="196"/>
      <c r="GN972" s="196"/>
      <c r="GO972" s="196"/>
      <c r="GP972" s="196"/>
      <c r="GQ972" s="196"/>
      <c r="GR972" s="196"/>
      <c r="GS972" s="196"/>
      <c r="GT972" s="196"/>
      <c r="GU972" s="196"/>
      <c r="GV972" s="196"/>
      <c r="GW972" s="196"/>
      <c r="GX972" s="196"/>
      <c r="GY972" s="196"/>
      <c r="GZ972" s="196"/>
      <c r="HA972" s="196"/>
      <c r="HB972" s="196"/>
      <c r="HC972" s="196"/>
      <c r="HD972" s="196"/>
      <c r="HE972" s="196"/>
      <c r="HF972" s="196"/>
      <c r="HG972" s="196"/>
      <c r="HH972" s="196"/>
      <c r="HI972" s="196"/>
      <c r="HJ972" s="196"/>
      <c r="HK972" s="196"/>
      <c r="HL972" s="196"/>
      <c r="HM972" s="196"/>
      <c r="HN972" s="196"/>
      <c r="HO972" s="196"/>
      <c r="HP972" s="196"/>
      <c r="HQ972" s="196"/>
      <c r="HR972" s="196"/>
      <c r="HS972" s="196"/>
      <c r="HT972" s="196"/>
      <c r="HU972" s="196"/>
      <c r="HV972" s="196"/>
      <c r="HW972" s="196"/>
      <c r="HX972" s="196"/>
      <c r="HY972" s="196"/>
      <c r="HZ972" s="196"/>
      <c r="IA972" s="196"/>
      <c r="IB972" s="196"/>
      <c r="IC972" s="196"/>
      <c r="ID972" s="196"/>
      <c r="IE972" s="196"/>
      <c r="IF972" s="196"/>
      <c r="IG972" s="196"/>
      <c r="IH972" s="196"/>
      <c r="II972" s="196"/>
      <c r="IJ972" s="196"/>
      <c r="IK972" s="196"/>
      <c r="IL972" s="196"/>
      <c r="IM972" s="196"/>
      <c r="IN972" s="196"/>
      <c r="IO972" s="196"/>
      <c r="IP972" s="196"/>
      <c r="IQ972" s="196"/>
      <c r="IR972" s="196"/>
      <c r="IS972" s="196"/>
      <c r="IT972" s="196"/>
      <c r="IU972" s="196"/>
      <c r="IV972" s="196"/>
      <c r="IW972" s="196"/>
      <c r="IX972" s="196"/>
      <c r="IY972" s="196"/>
      <c r="IZ972" s="196"/>
      <c r="JA972" s="196"/>
      <c r="JB972" s="196"/>
      <c r="JC972" s="196"/>
      <c r="JD972" s="196"/>
      <c r="JE972" s="196"/>
      <c r="JF972" s="196"/>
      <c r="JG972" s="196"/>
      <c r="JH972" s="196"/>
      <c r="JI972" s="196"/>
      <c r="JJ972" s="196"/>
      <c r="JK972" s="196"/>
      <c r="JL972" s="196"/>
      <c r="JM972" s="196"/>
      <c r="JN972" s="196"/>
      <c r="JO972" s="196"/>
      <c r="JP972" s="196"/>
      <c r="JQ972" s="196"/>
      <c r="JR972" s="196"/>
      <c r="JS972" s="196"/>
      <c r="JT972" s="196"/>
      <c r="JU972" s="196"/>
      <c r="JV972" s="196"/>
      <c r="JW972" s="196"/>
      <c r="JX972" s="196"/>
      <c r="JY972" s="196"/>
      <c r="JZ972" s="196"/>
      <c r="KA972" s="196"/>
      <c r="KB972" s="196"/>
      <c r="KC972" s="196"/>
      <c r="KD972" s="196"/>
      <c r="KE972" s="196"/>
      <c r="KF972" s="196"/>
      <c r="KG972" s="196"/>
      <c r="KH972" s="196"/>
      <c r="KI972" s="196"/>
      <c r="KJ972" s="196"/>
      <c r="KK972" s="196"/>
      <c r="KL972" s="196"/>
      <c r="KM972" s="196"/>
      <c r="KN972" s="196"/>
      <c r="KO972" s="196"/>
      <c r="KP972" s="196"/>
      <c r="KQ972" s="196"/>
      <c r="KR972" s="196"/>
      <c r="KS972" s="196"/>
      <c r="KT972" s="196"/>
      <c r="KU972" s="196"/>
      <c r="KV972" s="196"/>
      <c r="KW972" s="196"/>
      <c r="KX972" s="196"/>
      <c r="KY972" s="196"/>
      <c r="KZ972" s="196"/>
      <c r="LA972" s="196"/>
      <c r="LB972" s="196"/>
      <c r="LC972" s="196"/>
      <c r="LD972" s="196"/>
      <c r="LE972" s="196"/>
      <c r="LF972" s="196"/>
      <c r="LG972" s="196"/>
      <c r="LH972" s="196"/>
      <c r="LI972" s="196"/>
      <c r="LJ972" s="196"/>
      <c r="LK972" s="196"/>
      <c r="LL972" s="196"/>
      <c r="LM972" s="196"/>
      <c r="LN972" s="196"/>
      <c r="LO972" s="196"/>
      <c r="LP972" s="196"/>
      <c r="LQ972" s="196"/>
      <c r="LR972" s="196"/>
      <c r="LS972" s="196"/>
      <c r="LT972" s="196"/>
      <c r="LU972" s="196"/>
      <c r="LV972" s="196"/>
      <c r="LW972" s="196"/>
      <c r="LX972" s="196"/>
      <c r="LY972" s="196"/>
      <c r="LZ972" s="196"/>
      <c r="MA972" s="196"/>
      <c r="MB972" s="196"/>
      <c r="MC972" s="196"/>
      <c r="MD972" s="196"/>
      <c r="ME972" s="196"/>
      <c r="MF972" s="196"/>
      <c r="MG972" s="196"/>
      <c r="MH972" s="196"/>
      <c r="MI972" s="196"/>
      <c r="MJ972" s="196"/>
      <c r="MK972" s="196"/>
      <c r="ML972" s="196"/>
      <c r="MM972" s="196"/>
      <c r="MN972" s="196"/>
      <c r="MO972" s="196"/>
      <c r="MP972" s="196"/>
      <c r="MQ972" s="196"/>
      <c r="MR972" s="196"/>
      <c r="MS972" s="196"/>
      <c r="MT972" s="196"/>
      <c r="MU972" s="196"/>
      <c r="MV972" s="196"/>
      <c r="MW972" s="196"/>
      <c r="MX972" s="196"/>
      <c r="MY972" s="196"/>
      <c r="MZ972" s="196"/>
      <c r="NA972" s="196"/>
      <c r="NB972" s="196"/>
      <c r="NC972" s="196"/>
      <c r="ND972" s="196"/>
      <c r="NE972" s="196"/>
      <c r="NF972" s="196"/>
      <c r="NG972" s="196"/>
      <c r="NH972" s="196"/>
      <c r="NI972" s="196"/>
      <c r="NJ972" s="196"/>
      <c r="NK972" s="196"/>
      <c r="NL972" s="196"/>
      <c r="NM972" s="196"/>
      <c r="NN972" s="196"/>
      <c r="NO972" s="196"/>
      <c r="NP972" s="196"/>
      <c r="NQ972" s="196"/>
      <c r="NR972" s="196"/>
      <c r="NS972" s="196"/>
      <c r="NT972" s="196"/>
      <c r="NU972" s="196"/>
      <c r="NV972" s="196"/>
      <c r="NW972" s="196"/>
      <c r="NX972" s="196"/>
      <c r="NY972" s="196"/>
      <c r="NZ972" s="196"/>
      <c r="OA972" s="196"/>
      <c r="OB972" s="196"/>
      <c r="OC972" s="196"/>
      <c r="OD972" s="196"/>
      <c r="OE972" s="196"/>
      <c r="OF972" s="196"/>
      <c r="OG972" s="196"/>
      <c r="OH972" s="196"/>
      <c r="OI972" s="196"/>
      <c r="OJ972" s="196"/>
      <c r="OK972" s="196"/>
      <c r="OL972" s="196"/>
      <c r="AFC972" s="196"/>
      <c r="AFD972" s="196"/>
      <c r="AFE972" s="196"/>
      <c r="AFF972" s="196"/>
      <c r="AFG972" s="196"/>
      <c r="AFH972" s="196"/>
      <c r="AFI972" s="196"/>
      <c r="AFJ972" s="196"/>
      <c r="AFK972" s="196"/>
      <c r="AFL972" s="196"/>
      <c r="AFM972" s="196"/>
      <c r="AFN972" s="196"/>
      <c r="AFO972" s="196"/>
      <c r="AFP972" s="196"/>
      <c r="AFQ972" s="196"/>
      <c r="AFR972" s="196"/>
      <c r="AFS972" s="196"/>
      <c r="AFT972" s="196"/>
      <c r="AFU972" s="196"/>
      <c r="AFV972" s="196"/>
      <c r="AFW972" s="196"/>
      <c r="AFX972" s="196"/>
      <c r="AFY972" s="196"/>
      <c r="AFZ972" s="196"/>
      <c r="AGA972" s="196"/>
      <c r="AGB972" s="196"/>
      <c r="AGC972" s="196"/>
      <c r="AGD972" s="196"/>
      <c r="AGE972" s="196"/>
      <c r="AGF972" s="196"/>
      <c r="AGG972" s="196"/>
      <c r="AGH972" s="196"/>
      <c r="AGI972" s="196"/>
      <c r="AGJ972" s="196"/>
      <c r="AGK972" s="196"/>
      <c r="AGL972" s="196"/>
      <c r="AGM972" s="196"/>
      <c r="AGN972" s="196"/>
      <c r="AGO972" s="196"/>
      <c r="AGP972" s="196"/>
    </row>
    <row r="973" spans="1:874" ht="15.75" customHeight="1" x14ac:dyDescent="0.25">
      <c r="A973" s="196"/>
      <c r="B973" s="196"/>
      <c r="C973" s="196"/>
      <c r="D973" s="196"/>
      <c r="E973" s="196"/>
      <c r="F973" s="196"/>
      <c r="G973" s="196"/>
      <c r="H973" s="196"/>
      <c r="I973" s="208"/>
      <c r="J973" s="196"/>
      <c r="K973" s="196"/>
      <c r="L973" s="206"/>
      <c r="M973" s="196"/>
      <c r="N973" s="196"/>
      <c r="O973" s="196"/>
      <c r="P973" s="196"/>
      <c r="Q973" s="196"/>
      <c r="R973" s="196"/>
      <c r="S973" s="196"/>
      <c r="T973" s="196"/>
      <c r="U973" s="196"/>
      <c r="V973" s="196"/>
      <c r="W973" s="196"/>
      <c r="X973" s="196"/>
      <c r="Y973" s="196"/>
      <c r="Z973" s="196"/>
      <c r="AA973" s="196"/>
      <c r="AB973" s="196"/>
      <c r="AC973" s="196"/>
      <c r="AD973" s="196"/>
      <c r="AE973" s="196"/>
      <c r="AF973" s="196"/>
      <c r="AG973" s="196"/>
      <c r="AH973" s="196"/>
      <c r="AI973" s="196"/>
      <c r="AJ973" s="196"/>
      <c r="AK973" s="196"/>
      <c r="AL973" s="196"/>
      <c r="AM973" s="196"/>
      <c r="AN973" s="196"/>
      <c r="AO973" s="196"/>
      <c r="AP973" s="196"/>
      <c r="AQ973" s="196"/>
      <c r="AR973" s="196"/>
      <c r="AS973" s="196"/>
      <c r="AT973" s="196"/>
      <c r="AU973" s="196"/>
      <c r="AV973" s="196"/>
      <c r="AW973" s="196"/>
      <c r="AX973" s="196"/>
      <c r="AY973" s="196"/>
      <c r="AZ973" s="196"/>
      <c r="BA973" s="196"/>
      <c r="BB973" s="196"/>
      <c r="BC973" s="196"/>
      <c r="BD973" s="196"/>
      <c r="BE973" s="196"/>
      <c r="BF973" s="196"/>
      <c r="BG973" s="196"/>
      <c r="BH973" s="196"/>
      <c r="BI973" s="196"/>
      <c r="BJ973" s="196"/>
      <c r="BK973" s="196"/>
      <c r="BL973" s="196"/>
      <c r="BM973" s="196"/>
      <c r="BN973" s="196"/>
      <c r="BO973" s="196"/>
      <c r="BP973" s="196"/>
      <c r="BQ973" s="196"/>
      <c r="BR973" s="196"/>
      <c r="BS973" s="196"/>
      <c r="BT973" s="196"/>
      <c r="BU973" s="196"/>
      <c r="BV973" s="196"/>
      <c r="BW973" s="196"/>
      <c r="BX973" s="196"/>
      <c r="BY973" s="196"/>
      <c r="BZ973" s="196"/>
      <c r="CA973" s="196"/>
      <c r="CB973" s="196"/>
      <c r="CC973" s="196"/>
      <c r="CD973" s="196"/>
      <c r="CE973" s="196"/>
      <c r="CF973" s="196"/>
      <c r="CG973" s="196"/>
      <c r="CH973" s="196"/>
      <c r="CI973" s="196"/>
      <c r="CJ973" s="196"/>
      <c r="CK973" s="196"/>
      <c r="CL973" s="196"/>
      <c r="CM973" s="196"/>
      <c r="CN973" s="196"/>
      <c r="CO973" s="196"/>
      <c r="CP973" s="196"/>
      <c r="CQ973" s="196"/>
      <c r="CR973" s="196"/>
      <c r="CS973" s="196"/>
      <c r="CT973" s="196"/>
      <c r="CU973" s="196"/>
      <c r="CV973" s="196"/>
      <c r="CW973" s="196"/>
      <c r="CX973" s="196"/>
      <c r="CY973" s="196"/>
      <c r="CZ973" s="196"/>
      <c r="DA973" s="196"/>
      <c r="DB973" s="196"/>
      <c r="DC973" s="196"/>
      <c r="DD973" s="196"/>
      <c r="DE973" s="196"/>
      <c r="DF973" s="196"/>
      <c r="DG973" s="196"/>
      <c r="DH973" s="196"/>
      <c r="DI973" s="196"/>
      <c r="DJ973" s="196"/>
      <c r="DK973" s="196"/>
      <c r="DL973" s="196"/>
      <c r="DM973" s="196"/>
      <c r="DN973" s="196"/>
      <c r="DO973" s="196"/>
      <c r="DP973" s="196"/>
      <c r="DQ973" s="196"/>
      <c r="DR973" s="196"/>
      <c r="DS973" s="196"/>
      <c r="DT973" s="196"/>
      <c r="DU973" s="196"/>
      <c r="DV973" s="196"/>
      <c r="DW973" s="196"/>
      <c r="DX973" s="196"/>
      <c r="DY973" s="196"/>
      <c r="DZ973" s="196"/>
      <c r="EA973" s="196"/>
      <c r="EB973" s="196"/>
      <c r="EC973" s="196"/>
      <c r="ED973" s="196"/>
      <c r="EE973" s="196"/>
      <c r="EF973" s="196"/>
      <c r="EG973" s="196"/>
      <c r="EH973" s="196"/>
      <c r="EI973" s="196"/>
      <c r="EJ973" s="196"/>
      <c r="EK973" s="196"/>
      <c r="EL973" s="196"/>
      <c r="EM973" s="196"/>
      <c r="EN973" s="196"/>
      <c r="EO973" s="196"/>
      <c r="EP973" s="196"/>
      <c r="EQ973" s="196"/>
      <c r="ER973" s="196"/>
      <c r="ES973" s="196"/>
      <c r="ET973" s="196"/>
      <c r="EU973" s="196"/>
      <c r="EV973" s="196"/>
      <c r="EW973" s="196"/>
      <c r="EX973" s="196"/>
      <c r="EY973" s="196"/>
      <c r="EZ973" s="196"/>
      <c r="FA973" s="196"/>
      <c r="FB973" s="196"/>
      <c r="FC973" s="196"/>
      <c r="FD973" s="196"/>
      <c r="FE973" s="196"/>
      <c r="FF973" s="196"/>
      <c r="FG973" s="196"/>
      <c r="FH973" s="196"/>
      <c r="FI973" s="196"/>
      <c r="FJ973" s="196"/>
      <c r="FK973" s="196"/>
      <c r="FL973" s="196"/>
      <c r="FM973" s="196"/>
      <c r="FN973" s="196"/>
      <c r="FO973" s="196"/>
      <c r="FP973" s="196"/>
      <c r="FQ973" s="196"/>
      <c r="FR973" s="196"/>
      <c r="FS973" s="196"/>
      <c r="FT973" s="196"/>
      <c r="FU973" s="196"/>
      <c r="FV973" s="196"/>
      <c r="FW973" s="196"/>
      <c r="FX973" s="196"/>
      <c r="FY973" s="196"/>
      <c r="FZ973" s="196"/>
      <c r="GA973" s="196"/>
      <c r="GB973" s="196"/>
      <c r="GC973" s="196"/>
      <c r="GD973" s="196"/>
      <c r="GE973" s="196"/>
      <c r="GF973" s="196"/>
      <c r="GG973" s="196"/>
      <c r="GH973" s="196"/>
      <c r="GI973" s="196"/>
      <c r="GJ973" s="196"/>
      <c r="GK973" s="196"/>
      <c r="GL973" s="196"/>
      <c r="GM973" s="196"/>
      <c r="GN973" s="196"/>
      <c r="GO973" s="196"/>
      <c r="GP973" s="196"/>
      <c r="GQ973" s="196"/>
      <c r="GR973" s="196"/>
      <c r="GS973" s="196"/>
      <c r="GT973" s="196"/>
      <c r="GU973" s="196"/>
      <c r="GV973" s="196"/>
      <c r="GW973" s="196"/>
      <c r="GX973" s="196"/>
      <c r="GY973" s="196"/>
      <c r="GZ973" s="196"/>
      <c r="HA973" s="196"/>
      <c r="HB973" s="196"/>
      <c r="HC973" s="196"/>
      <c r="HD973" s="196"/>
      <c r="HE973" s="196"/>
      <c r="HF973" s="196"/>
      <c r="HG973" s="196"/>
      <c r="HH973" s="196"/>
      <c r="HI973" s="196"/>
      <c r="HJ973" s="196"/>
      <c r="HK973" s="196"/>
      <c r="HL973" s="196"/>
      <c r="HM973" s="196"/>
      <c r="HN973" s="196"/>
      <c r="HO973" s="196"/>
      <c r="HP973" s="196"/>
      <c r="HQ973" s="196"/>
      <c r="HR973" s="196"/>
      <c r="HS973" s="196"/>
      <c r="HT973" s="196"/>
      <c r="HU973" s="196"/>
      <c r="HV973" s="196"/>
      <c r="HW973" s="196"/>
      <c r="HX973" s="196"/>
      <c r="HY973" s="196"/>
      <c r="HZ973" s="196"/>
      <c r="IA973" s="196"/>
      <c r="IB973" s="196"/>
      <c r="IC973" s="196"/>
      <c r="ID973" s="196"/>
      <c r="IE973" s="196"/>
      <c r="IF973" s="196"/>
      <c r="IG973" s="196"/>
      <c r="IH973" s="196"/>
      <c r="II973" s="196"/>
      <c r="IJ973" s="196"/>
      <c r="IK973" s="196"/>
      <c r="IL973" s="196"/>
      <c r="IM973" s="196"/>
      <c r="IN973" s="196"/>
      <c r="IO973" s="196"/>
      <c r="IP973" s="196"/>
      <c r="IQ973" s="196"/>
      <c r="IR973" s="196"/>
      <c r="IS973" s="196"/>
      <c r="IT973" s="196"/>
      <c r="IU973" s="196"/>
      <c r="IV973" s="196"/>
      <c r="IW973" s="196"/>
      <c r="IX973" s="196"/>
      <c r="IY973" s="196"/>
      <c r="IZ973" s="196"/>
      <c r="JA973" s="196"/>
      <c r="JB973" s="196"/>
      <c r="JC973" s="196"/>
      <c r="JD973" s="196"/>
      <c r="JE973" s="196"/>
      <c r="JF973" s="196"/>
      <c r="JG973" s="196"/>
      <c r="JH973" s="196"/>
      <c r="JI973" s="196"/>
      <c r="JJ973" s="196"/>
      <c r="JK973" s="196"/>
      <c r="JL973" s="196"/>
      <c r="JM973" s="196"/>
      <c r="JN973" s="196"/>
      <c r="JO973" s="196"/>
      <c r="JP973" s="196"/>
      <c r="JQ973" s="196"/>
      <c r="JR973" s="196"/>
      <c r="JS973" s="196"/>
      <c r="JT973" s="196"/>
      <c r="JU973" s="196"/>
      <c r="JV973" s="196"/>
      <c r="JW973" s="196"/>
      <c r="JX973" s="196"/>
      <c r="JY973" s="196"/>
      <c r="JZ973" s="196"/>
      <c r="KA973" s="196"/>
      <c r="KB973" s="196"/>
      <c r="KC973" s="196"/>
      <c r="KD973" s="196"/>
      <c r="KE973" s="196"/>
      <c r="KF973" s="196"/>
      <c r="KG973" s="196"/>
      <c r="KH973" s="196"/>
      <c r="KI973" s="196"/>
      <c r="KJ973" s="196"/>
      <c r="KK973" s="196"/>
      <c r="KL973" s="196"/>
      <c r="KM973" s="196"/>
      <c r="KN973" s="196"/>
      <c r="KO973" s="196"/>
      <c r="KP973" s="196"/>
      <c r="KQ973" s="196"/>
      <c r="KR973" s="196"/>
      <c r="KS973" s="196"/>
      <c r="KT973" s="196"/>
      <c r="KU973" s="196"/>
      <c r="KV973" s="196"/>
      <c r="KW973" s="196"/>
      <c r="KX973" s="196"/>
      <c r="KY973" s="196"/>
      <c r="KZ973" s="196"/>
      <c r="LA973" s="196"/>
      <c r="LB973" s="196"/>
      <c r="LC973" s="196"/>
      <c r="LD973" s="196"/>
      <c r="LE973" s="196"/>
      <c r="LF973" s="196"/>
      <c r="LG973" s="196"/>
      <c r="LH973" s="196"/>
      <c r="LI973" s="196"/>
      <c r="LJ973" s="196"/>
      <c r="LK973" s="196"/>
      <c r="LL973" s="196"/>
      <c r="LM973" s="196"/>
      <c r="LN973" s="196"/>
      <c r="LO973" s="196"/>
      <c r="LP973" s="196"/>
      <c r="LQ973" s="196"/>
      <c r="LR973" s="196"/>
      <c r="LS973" s="196"/>
      <c r="LT973" s="196"/>
      <c r="LU973" s="196"/>
      <c r="LV973" s="196"/>
      <c r="LW973" s="196"/>
      <c r="LX973" s="196"/>
      <c r="LY973" s="196"/>
      <c r="LZ973" s="196"/>
      <c r="MA973" s="196"/>
      <c r="MB973" s="196"/>
      <c r="MC973" s="196"/>
      <c r="MD973" s="196"/>
      <c r="ME973" s="196"/>
      <c r="MF973" s="196"/>
      <c r="MG973" s="196"/>
      <c r="MH973" s="196"/>
      <c r="MI973" s="196"/>
      <c r="MJ973" s="196"/>
      <c r="MK973" s="196"/>
      <c r="ML973" s="196"/>
      <c r="MM973" s="196"/>
      <c r="MN973" s="196"/>
      <c r="MO973" s="196"/>
      <c r="MP973" s="196"/>
      <c r="MQ973" s="196"/>
      <c r="MR973" s="196"/>
      <c r="MS973" s="196"/>
      <c r="MT973" s="196"/>
      <c r="MU973" s="196"/>
      <c r="MV973" s="196"/>
      <c r="MW973" s="196"/>
      <c r="MX973" s="196"/>
      <c r="MY973" s="196"/>
      <c r="MZ973" s="196"/>
      <c r="NA973" s="196"/>
      <c r="NB973" s="196"/>
      <c r="NC973" s="196"/>
      <c r="ND973" s="196"/>
      <c r="NE973" s="196"/>
      <c r="NF973" s="196"/>
      <c r="NG973" s="196"/>
      <c r="NH973" s="196"/>
      <c r="NI973" s="196"/>
      <c r="NJ973" s="196"/>
      <c r="NK973" s="196"/>
      <c r="NL973" s="196"/>
      <c r="NM973" s="196"/>
      <c r="NN973" s="196"/>
      <c r="NO973" s="196"/>
      <c r="NP973" s="196"/>
      <c r="NQ973" s="196"/>
      <c r="NR973" s="196"/>
      <c r="NS973" s="196"/>
      <c r="NT973" s="196"/>
      <c r="NU973" s="196"/>
      <c r="NV973" s="196"/>
      <c r="NW973" s="196"/>
      <c r="NX973" s="196"/>
      <c r="NY973" s="196"/>
      <c r="NZ973" s="196"/>
      <c r="OA973" s="196"/>
      <c r="OB973" s="196"/>
      <c r="OC973" s="196"/>
      <c r="OD973" s="196"/>
      <c r="OE973" s="196"/>
      <c r="OF973" s="196"/>
      <c r="OG973" s="196"/>
      <c r="OH973" s="196"/>
      <c r="OI973" s="196"/>
      <c r="OJ973" s="196"/>
      <c r="OK973" s="196"/>
      <c r="OL973" s="196"/>
      <c r="AFC973" s="196"/>
      <c r="AFD973" s="196"/>
      <c r="AFE973" s="196"/>
      <c r="AFF973" s="196"/>
      <c r="AFG973" s="196"/>
      <c r="AFH973" s="196"/>
      <c r="AFI973" s="196"/>
      <c r="AFJ973" s="196"/>
      <c r="AFK973" s="196"/>
      <c r="AFL973" s="196"/>
      <c r="AFM973" s="196"/>
      <c r="AFN973" s="196"/>
      <c r="AFO973" s="196"/>
      <c r="AFP973" s="196"/>
      <c r="AFQ973" s="196"/>
      <c r="AFR973" s="196"/>
      <c r="AFS973" s="196"/>
      <c r="AFT973" s="196"/>
      <c r="AFU973" s="196"/>
      <c r="AFV973" s="196"/>
      <c r="AFW973" s="196"/>
      <c r="AFX973" s="196"/>
      <c r="AFY973" s="196"/>
      <c r="AFZ973" s="196"/>
      <c r="AGA973" s="196"/>
      <c r="AGB973" s="196"/>
      <c r="AGC973" s="196"/>
      <c r="AGD973" s="196"/>
      <c r="AGE973" s="196"/>
      <c r="AGF973" s="196"/>
      <c r="AGG973" s="196"/>
      <c r="AGH973" s="196"/>
      <c r="AGI973" s="196"/>
      <c r="AGJ973" s="196"/>
      <c r="AGK973" s="196"/>
      <c r="AGL973" s="196"/>
      <c r="AGM973" s="196"/>
      <c r="AGN973" s="196"/>
      <c r="AGO973" s="196"/>
      <c r="AGP973" s="196"/>
    </row>
    <row r="974" spans="1:874" ht="15.75" customHeight="1" x14ac:dyDescent="0.25">
      <c r="A974" s="196"/>
      <c r="B974" s="196"/>
      <c r="C974" s="196"/>
      <c r="D974" s="196"/>
      <c r="E974" s="196"/>
      <c r="F974" s="196"/>
      <c r="G974" s="196"/>
      <c r="H974" s="196"/>
      <c r="I974" s="208"/>
      <c r="J974" s="196"/>
      <c r="K974" s="196"/>
      <c r="L974" s="206"/>
      <c r="M974" s="196"/>
      <c r="N974" s="196"/>
      <c r="O974" s="196"/>
      <c r="P974" s="196"/>
      <c r="Q974" s="196"/>
      <c r="R974" s="196"/>
      <c r="S974" s="196"/>
      <c r="T974" s="196"/>
      <c r="U974" s="196"/>
      <c r="V974" s="196"/>
      <c r="W974" s="196"/>
      <c r="X974" s="196"/>
      <c r="Y974" s="196"/>
      <c r="Z974" s="196"/>
      <c r="AA974" s="196"/>
      <c r="AB974" s="196"/>
      <c r="AC974" s="196"/>
      <c r="AD974" s="196"/>
      <c r="AE974" s="196"/>
      <c r="AF974" s="196"/>
      <c r="AG974" s="196"/>
      <c r="AH974" s="196"/>
      <c r="AI974" s="196"/>
      <c r="AJ974" s="196"/>
      <c r="AK974" s="196"/>
      <c r="AL974" s="196"/>
      <c r="AM974" s="196"/>
      <c r="AN974" s="196"/>
      <c r="AO974" s="196"/>
      <c r="AP974" s="196"/>
      <c r="AQ974" s="196"/>
      <c r="AR974" s="196"/>
      <c r="AS974" s="196"/>
      <c r="AT974" s="196"/>
      <c r="AU974" s="196"/>
      <c r="AV974" s="196"/>
      <c r="AW974" s="196"/>
      <c r="AX974" s="196"/>
      <c r="AY974" s="196"/>
      <c r="AZ974" s="196"/>
      <c r="BA974" s="196"/>
      <c r="BB974" s="196"/>
      <c r="BC974" s="196"/>
      <c r="BD974" s="196"/>
      <c r="BE974" s="196"/>
      <c r="BF974" s="196"/>
      <c r="BG974" s="196"/>
      <c r="BH974" s="196"/>
      <c r="BI974" s="196"/>
      <c r="BJ974" s="196"/>
      <c r="BK974" s="196"/>
      <c r="BL974" s="196"/>
      <c r="BM974" s="196"/>
      <c r="BN974" s="196"/>
      <c r="BO974" s="196"/>
      <c r="BP974" s="196"/>
      <c r="BQ974" s="196"/>
      <c r="BR974" s="196"/>
      <c r="BS974" s="196"/>
      <c r="BT974" s="196"/>
      <c r="BU974" s="196"/>
      <c r="BV974" s="196"/>
      <c r="BW974" s="196"/>
      <c r="BX974" s="196"/>
      <c r="BY974" s="196"/>
      <c r="BZ974" s="196"/>
      <c r="CA974" s="196"/>
      <c r="CB974" s="196"/>
      <c r="CC974" s="196"/>
      <c r="CD974" s="196"/>
      <c r="CE974" s="196"/>
      <c r="CF974" s="196"/>
      <c r="CG974" s="196"/>
      <c r="CH974" s="196"/>
      <c r="CI974" s="196"/>
      <c r="CJ974" s="196"/>
      <c r="CK974" s="196"/>
      <c r="CL974" s="196"/>
      <c r="CM974" s="196"/>
      <c r="CN974" s="196"/>
      <c r="CO974" s="196"/>
      <c r="CP974" s="196"/>
      <c r="CQ974" s="196"/>
      <c r="CR974" s="196"/>
      <c r="CS974" s="196"/>
      <c r="CT974" s="196"/>
      <c r="CU974" s="196"/>
      <c r="CV974" s="196"/>
      <c r="CW974" s="196"/>
      <c r="CX974" s="196"/>
      <c r="CY974" s="196"/>
      <c r="CZ974" s="196"/>
      <c r="DA974" s="196"/>
      <c r="DB974" s="196"/>
      <c r="DC974" s="196"/>
      <c r="DD974" s="196"/>
      <c r="DE974" s="196"/>
      <c r="DF974" s="196"/>
      <c r="DG974" s="196"/>
      <c r="DH974" s="196"/>
      <c r="DI974" s="196"/>
      <c r="DJ974" s="196"/>
      <c r="DK974" s="196"/>
      <c r="DL974" s="196"/>
      <c r="DM974" s="196"/>
      <c r="DN974" s="196"/>
      <c r="DO974" s="196"/>
      <c r="DP974" s="196"/>
      <c r="DQ974" s="196"/>
      <c r="DR974" s="196"/>
      <c r="DS974" s="196"/>
      <c r="DT974" s="196"/>
      <c r="DU974" s="196"/>
      <c r="DV974" s="196"/>
      <c r="DW974" s="196"/>
      <c r="DX974" s="196"/>
      <c r="DY974" s="196"/>
      <c r="DZ974" s="196"/>
      <c r="EA974" s="196"/>
      <c r="EB974" s="196"/>
      <c r="EC974" s="196"/>
      <c r="ED974" s="196"/>
      <c r="EE974" s="196"/>
      <c r="EF974" s="196"/>
      <c r="EG974" s="196"/>
      <c r="EH974" s="196"/>
      <c r="EI974" s="196"/>
      <c r="EJ974" s="196"/>
      <c r="EK974" s="196"/>
      <c r="EL974" s="196"/>
      <c r="EM974" s="196"/>
      <c r="EN974" s="196"/>
      <c r="EO974" s="196"/>
      <c r="EP974" s="196"/>
      <c r="EQ974" s="196"/>
      <c r="ER974" s="196"/>
      <c r="ES974" s="196"/>
      <c r="ET974" s="196"/>
      <c r="EU974" s="196"/>
      <c r="EV974" s="196"/>
      <c r="EW974" s="196"/>
      <c r="EX974" s="196"/>
      <c r="EY974" s="196"/>
      <c r="EZ974" s="196"/>
      <c r="FA974" s="196"/>
      <c r="FB974" s="196"/>
      <c r="FC974" s="196"/>
      <c r="FD974" s="196"/>
      <c r="FE974" s="196"/>
      <c r="FF974" s="196"/>
      <c r="FG974" s="196"/>
      <c r="FH974" s="196"/>
      <c r="FI974" s="196"/>
      <c r="FJ974" s="196"/>
      <c r="FK974" s="196"/>
      <c r="FL974" s="196"/>
      <c r="FM974" s="196"/>
      <c r="FN974" s="196"/>
      <c r="FO974" s="196"/>
      <c r="FP974" s="196"/>
      <c r="FQ974" s="196"/>
      <c r="FR974" s="196"/>
      <c r="FS974" s="196"/>
      <c r="FT974" s="196"/>
      <c r="FU974" s="196"/>
      <c r="FV974" s="196"/>
      <c r="FW974" s="196"/>
      <c r="FX974" s="196"/>
      <c r="FY974" s="196"/>
      <c r="FZ974" s="196"/>
      <c r="GA974" s="196"/>
      <c r="GB974" s="196"/>
      <c r="GC974" s="196"/>
      <c r="GD974" s="196"/>
      <c r="GE974" s="196"/>
      <c r="GF974" s="196"/>
      <c r="GG974" s="196"/>
      <c r="GH974" s="196"/>
      <c r="GI974" s="196"/>
      <c r="GJ974" s="196"/>
      <c r="GK974" s="196"/>
      <c r="GL974" s="196"/>
      <c r="GM974" s="196"/>
      <c r="GN974" s="196"/>
      <c r="GO974" s="196"/>
      <c r="GP974" s="196"/>
      <c r="GQ974" s="196"/>
      <c r="GR974" s="196"/>
      <c r="GS974" s="196"/>
      <c r="GT974" s="196"/>
      <c r="GU974" s="196"/>
      <c r="GV974" s="196"/>
      <c r="GW974" s="196"/>
      <c r="GX974" s="196"/>
      <c r="GY974" s="196"/>
      <c r="GZ974" s="196"/>
      <c r="HA974" s="196"/>
      <c r="HB974" s="196"/>
      <c r="HC974" s="196"/>
      <c r="HD974" s="196"/>
      <c r="HE974" s="196"/>
      <c r="HF974" s="196"/>
      <c r="HG974" s="196"/>
      <c r="HH974" s="196"/>
      <c r="HI974" s="196"/>
      <c r="HJ974" s="196"/>
      <c r="HK974" s="196"/>
      <c r="HL974" s="196"/>
      <c r="HM974" s="196"/>
      <c r="HN974" s="196"/>
      <c r="HO974" s="196"/>
      <c r="HP974" s="196"/>
      <c r="HQ974" s="196"/>
      <c r="HR974" s="196"/>
      <c r="HS974" s="196"/>
      <c r="HT974" s="196"/>
      <c r="HU974" s="196"/>
      <c r="HV974" s="196"/>
      <c r="HW974" s="196"/>
      <c r="HX974" s="196"/>
      <c r="HY974" s="196"/>
      <c r="HZ974" s="196"/>
      <c r="IA974" s="196"/>
      <c r="IB974" s="196"/>
      <c r="IC974" s="196"/>
      <c r="ID974" s="196"/>
      <c r="IE974" s="196"/>
      <c r="IF974" s="196"/>
      <c r="IG974" s="196"/>
      <c r="IH974" s="196"/>
      <c r="II974" s="196"/>
      <c r="IJ974" s="196"/>
      <c r="IK974" s="196"/>
      <c r="IL974" s="196"/>
      <c r="IM974" s="196"/>
      <c r="IN974" s="196"/>
      <c r="IO974" s="196"/>
      <c r="IP974" s="196"/>
      <c r="IQ974" s="196"/>
      <c r="IR974" s="196"/>
      <c r="IS974" s="196"/>
      <c r="IT974" s="196"/>
      <c r="IU974" s="196"/>
      <c r="IV974" s="196"/>
      <c r="IW974" s="196"/>
      <c r="IX974" s="196"/>
      <c r="IY974" s="196"/>
      <c r="IZ974" s="196"/>
      <c r="JA974" s="196"/>
      <c r="JB974" s="196"/>
      <c r="JC974" s="196"/>
      <c r="JD974" s="196"/>
      <c r="JE974" s="196"/>
      <c r="JF974" s="196"/>
      <c r="JG974" s="196"/>
      <c r="JH974" s="196"/>
      <c r="JI974" s="196"/>
      <c r="JJ974" s="196"/>
      <c r="JK974" s="196"/>
      <c r="JL974" s="196"/>
      <c r="JM974" s="196"/>
      <c r="JN974" s="196"/>
      <c r="JO974" s="196"/>
      <c r="JP974" s="196"/>
      <c r="JQ974" s="196"/>
      <c r="JR974" s="196"/>
      <c r="JS974" s="196"/>
      <c r="JT974" s="196"/>
      <c r="JU974" s="196"/>
      <c r="JV974" s="196"/>
      <c r="JW974" s="196"/>
      <c r="JX974" s="196"/>
      <c r="JY974" s="196"/>
      <c r="JZ974" s="196"/>
      <c r="KA974" s="196"/>
      <c r="KB974" s="196"/>
      <c r="KC974" s="196"/>
      <c r="KD974" s="196"/>
      <c r="KE974" s="196"/>
      <c r="KF974" s="196"/>
      <c r="KG974" s="196"/>
      <c r="KH974" s="196"/>
      <c r="KI974" s="196"/>
      <c r="KJ974" s="196"/>
      <c r="KK974" s="196"/>
      <c r="KL974" s="196"/>
      <c r="KM974" s="196"/>
      <c r="KN974" s="196"/>
      <c r="KO974" s="196"/>
      <c r="KP974" s="196"/>
      <c r="KQ974" s="196"/>
      <c r="KR974" s="196"/>
      <c r="KS974" s="196"/>
      <c r="KT974" s="196"/>
      <c r="KU974" s="196"/>
      <c r="KV974" s="196"/>
      <c r="KW974" s="196"/>
      <c r="KX974" s="196"/>
      <c r="KY974" s="196"/>
      <c r="KZ974" s="196"/>
      <c r="LA974" s="196"/>
      <c r="LB974" s="196"/>
      <c r="LC974" s="196"/>
      <c r="LD974" s="196"/>
      <c r="LE974" s="196"/>
      <c r="LF974" s="196"/>
      <c r="LG974" s="196"/>
      <c r="LH974" s="196"/>
      <c r="LI974" s="196"/>
      <c r="LJ974" s="196"/>
      <c r="LK974" s="196"/>
      <c r="LL974" s="196"/>
      <c r="LM974" s="196"/>
      <c r="LN974" s="196"/>
      <c r="LO974" s="196"/>
      <c r="LP974" s="196"/>
      <c r="LQ974" s="196"/>
      <c r="LR974" s="196"/>
      <c r="LS974" s="196"/>
      <c r="LT974" s="196"/>
      <c r="LU974" s="196"/>
      <c r="LV974" s="196"/>
      <c r="LW974" s="196"/>
      <c r="LX974" s="196"/>
      <c r="LY974" s="196"/>
      <c r="LZ974" s="196"/>
      <c r="MA974" s="196"/>
      <c r="MB974" s="196"/>
      <c r="MC974" s="196"/>
      <c r="MD974" s="196"/>
      <c r="ME974" s="196"/>
      <c r="MF974" s="196"/>
      <c r="MG974" s="196"/>
      <c r="MH974" s="196"/>
      <c r="MI974" s="196"/>
      <c r="MJ974" s="196"/>
      <c r="MK974" s="196"/>
      <c r="ML974" s="196"/>
      <c r="MM974" s="196"/>
      <c r="MN974" s="196"/>
      <c r="MO974" s="196"/>
      <c r="MP974" s="196"/>
      <c r="MQ974" s="196"/>
      <c r="MR974" s="196"/>
      <c r="MS974" s="196"/>
      <c r="MT974" s="196"/>
      <c r="MU974" s="196"/>
      <c r="MV974" s="196"/>
      <c r="MW974" s="196"/>
      <c r="MX974" s="196"/>
      <c r="MY974" s="196"/>
      <c r="MZ974" s="196"/>
      <c r="NA974" s="196"/>
      <c r="NB974" s="196"/>
      <c r="NC974" s="196"/>
      <c r="ND974" s="196"/>
      <c r="NE974" s="196"/>
      <c r="NF974" s="196"/>
      <c r="NG974" s="196"/>
      <c r="NH974" s="196"/>
      <c r="NI974" s="196"/>
      <c r="NJ974" s="196"/>
      <c r="NK974" s="196"/>
      <c r="NL974" s="196"/>
      <c r="NM974" s="196"/>
      <c r="NN974" s="196"/>
      <c r="NO974" s="196"/>
      <c r="NP974" s="196"/>
      <c r="NQ974" s="196"/>
      <c r="NR974" s="196"/>
      <c r="NS974" s="196"/>
      <c r="NT974" s="196"/>
      <c r="NU974" s="196"/>
      <c r="NV974" s="196"/>
      <c r="NW974" s="196"/>
      <c r="NX974" s="196"/>
      <c r="NY974" s="196"/>
      <c r="NZ974" s="196"/>
      <c r="OA974" s="196"/>
      <c r="OB974" s="196"/>
      <c r="OC974" s="196"/>
      <c r="OD974" s="196"/>
      <c r="OE974" s="196"/>
      <c r="OF974" s="196"/>
      <c r="OG974" s="196"/>
      <c r="OH974" s="196"/>
      <c r="OI974" s="196"/>
      <c r="OJ974" s="196"/>
      <c r="OK974" s="196"/>
      <c r="OL974" s="196"/>
      <c r="AFC974" s="196"/>
      <c r="AFD974" s="196"/>
      <c r="AFE974" s="196"/>
      <c r="AFF974" s="196"/>
      <c r="AFG974" s="196"/>
      <c r="AFH974" s="196"/>
      <c r="AFI974" s="196"/>
      <c r="AFJ974" s="196"/>
      <c r="AFK974" s="196"/>
      <c r="AFL974" s="196"/>
      <c r="AFM974" s="196"/>
      <c r="AFN974" s="196"/>
      <c r="AFO974" s="196"/>
      <c r="AFP974" s="196"/>
      <c r="AFQ974" s="196"/>
      <c r="AFR974" s="196"/>
      <c r="AFS974" s="196"/>
      <c r="AFT974" s="196"/>
      <c r="AFU974" s="196"/>
      <c r="AFV974" s="196"/>
      <c r="AFW974" s="196"/>
      <c r="AFX974" s="196"/>
      <c r="AFY974" s="196"/>
      <c r="AFZ974" s="196"/>
      <c r="AGA974" s="196"/>
      <c r="AGB974" s="196"/>
      <c r="AGC974" s="196"/>
      <c r="AGD974" s="196"/>
      <c r="AGE974" s="196"/>
      <c r="AGF974" s="196"/>
      <c r="AGG974" s="196"/>
      <c r="AGH974" s="196"/>
      <c r="AGI974" s="196"/>
      <c r="AGJ974" s="196"/>
      <c r="AGK974" s="196"/>
      <c r="AGL974" s="196"/>
      <c r="AGM974" s="196"/>
      <c r="AGN974" s="196"/>
      <c r="AGO974" s="196"/>
      <c r="AGP974" s="196"/>
    </row>
    <row r="975" spans="1:874" ht="15.75" customHeight="1" x14ac:dyDescent="0.25">
      <c r="A975" s="196"/>
      <c r="B975" s="196"/>
      <c r="C975" s="196"/>
      <c r="D975" s="196"/>
      <c r="E975" s="196"/>
      <c r="F975" s="196"/>
      <c r="G975" s="196"/>
      <c r="H975" s="196"/>
      <c r="I975" s="208"/>
      <c r="J975" s="196"/>
      <c r="K975" s="196"/>
      <c r="L975" s="206"/>
      <c r="M975" s="196"/>
      <c r="N975" s="196"/>
      <c r="O975" s="196"/>
      <c r="P975" s="196"/>
      <c r="Q975" s="196"/>
      <c r="R975" s="196"/>
      <c r="S975" s="196"/>
      <c r="T975" s="196"/>
      <c r="U975" s="196"/>
      <c r="V975" s="196"/>
      <c r="W975" s="196"/>
      <c r="X975" s="196"/>
      <c r="Y975" s="196"/>
      <c r="Z975" s="196"/>
      <c r="AA975" s="196"/>
      <c r="AB975" s="196"/>
      <c r="AC975" s="196"/>
      <c r="AD975" s="196"/>
      <c r="AE975" s="196"/>
      <c r="AF975" s="196"/>
      <c r="AG975" s="196"/>
      <c r="AH975" s="196"/>
      <c r="AI975" s="196"/>
      <c r="AJ975" s="196"/>
      <c r="AK975" s="196"/>
      <c r="AL975" s="196"/>
      <c r="AM975" s="196"/>
      <c r="AN975" s="196"/>
      <c r="AO975" s="196"/>
      <c r="AP975" s="196"/>
      <c r="AQ975" s="196"/>
      <c r="AR975" s="196"/>
      <c r="AS975" s="196"/>
      <c r="AT975" s="196"/>
      <c r="AU975" s="196"/>
      <c r="AV975" s="196"/>
      <c r="AW975" s="196"/>
      <c r="AX975" s="196"/>
      <c r="AY975" s="196"/>
      <c r="AZ975" s="196"/>
      <c r="BA975" s="196"/>
      <c r="BB975" s="196"/>
      <c r="BC975" s="196"/>
      <c r="BD975" s="196"/>
      <c r="BE975" s="196"/>
      <c r="BF975" s="196"/>
      <c r="BG975" s="196"/>
      <c r="BH975" s="196"/>
      <c r="BI975" s="196"/>
      <c r="BJ975" s="196"/>
      <c r="BK975" s="196"/>
      <c r="BL975" s="196"/>
      <c r="BM975" s="196"/>
      <c r="BN975" s="196"/>
      <c r="BO975" s="196"/>
      <c r="BP975" s="196"/>
      <c r="BQ975" s="196"/>
      <c r="BR975" s="196"/>
      <c r="BS975" s="196"/>
      <c r="BT975" s="196"/>
      <c r="BU975" s="196"/>
      <c r="BV975" s="196"/>
      <c r="BW975" s="196"/>
      <c r="BX975" s="196"/>
      <c r="BY975" s="196"/>
      <c r="BZ975" s="196"/>
      <c r="CA975" s="196"/>
      <c r="CB975" s="196"/>
      <c r="CC975" s="196"/>
      <c r="CD975" s="196"/>
      <c r="CE975" s="196"/>
      <c r="CF975" s="196"/>
      <c r="CG975" s="196"/>
      <c r="CH975" s="196"/>
      <c r="CI975" s="196"/>
      <c r="CJ975" s="196"/>
      <c r="CK975" s="196"/>
      <c r="CL975" s="196"/>
      <c r="CM975" s="196"/>
      <c r="CN975" s="196"/>
      <c r="CO975" s="196"/>
      <c r="CP975" s="196"/>
      <c r="CQ975" s="196"/>
      <c r="CR975" s="196"/>
      <c r="CS975" s="196"/>
      <c r="CT975" s="196"/>
      <c r="CU975" s="196"/>
      <c r="CV975" s="196"/>
      <c r="CW975" s="196"/>
      <c r="CX975" s="196"/>
      <c r="CY975" s="196"/>
      <c r="CZ975" s="196"/>
      <c r="DA975" s="196"/>
      <c r="DB975" s="196"/>
      <c r="DC975" s="196"/>
      <c r="DD975" s="196"/>
      <c r="DE975" s="196"/>
      <c r="DF975" s="196"/>
      <c r="DG975" s="196"/>
      <c r="DH975" s="196"/>
      <c r="DI975" s="196"/>
      <c r="DJ975" s="196"/>
      <c r="DK975" s="196"/>
      <c r="DL975" s="196"/>
      <c r="DM975" s="196"/>
      <c r="DN975" s="196"/>
      <c r="DO975" s="196"/>
      <c r="DP975" s="196"/>
      <c r="DQ975" s="196"/>
      <c r="DR975" s="196"/>
      <c r="DS975" s="196"/>
      <c r="DT975" s="196"/>
      <c r="DU975" s="196"/>
      <c r="DV975" s="196"/>
      <c r="DW975" s="196"/>
      <c r="DX975" s="196"/>
      <c r="DY975" s="196"/>
      <c r="DZ975" s="196"/>
      <c r="EA975" s="196"/>
      <c r="EB975" s="196"/>
      <c r="EC975" s="196"/>
      <c r="ED975" s="196"/>
      <c r="EE975" s="196"/>
      <c r="EF975" s="196"/>
      <c r="EG975" s="196"/>
      <c r="EH975" s="196"/>
      <c r="EI975" s="196"/>
      <c r="EJ975" s="196"/>
      <c r="EK975" s="196"/>
      <c r="EL975" s="196"/>
      <c r="EM975" s="196"/>
      <c r="EN975" s="196"/>
      <c r="EO975" s="196"/>
      <c r="EP975" s="196"/>
      <c r="EQ975" s="196"/>
      <c r="ER975" s="196"/>
      <c r="ES975" s="196"/>
      <c r="ET975" s="196"/>
      <c r="EU975" s="196"/>
      <c r="EV975" s="196"/>
      <c r="EW975" s="196"/>
      <c r="EX975" s="196"/>
      <c r="EY975" s="196"/>
      <c r="EZ975" s="196"/>
      <c r="FA975" s="196"/>
      <c r="FB975" s="196"/>
      <c r="FC975" s="196"/>
      <c r="FD975" s="196"/>
      <c r="FE975" s="196"/>
      <c r="FF975" s="196"/>
      <c r="FG975" s="196"/>
      <c r="FH975" s="196"/>
      <c r="FI975" s="196"/>
      <c r="FJ975" s="196"/>
      <c r="FK975" s="196"/>
      <c r="FL975" s="196"/>
      <c r="FM975" s="196"/>
      <c r="FN975" s="196"/>
      <c r="FO975" s="196"/>
      <c r="FP975" s="196"/>
      <c r="FQ975" s="196"/>
      <c r="FR975" s="196"/>
      <c r="FS975" s="196"/>
      <c r="FT975" s="196"/>
      <c r="FU975" s="196"/>
      <c r="FV975" s="196"/>
      <c r="FW975" s="196"/>
      <c r="FX975" s="196"/>
      <c r="FY975" s="196"/>
      <c r="FZ975" s="196"/>
      <c r="GA975" s="196"/>
      <c r="GB975" s="196"/>
      <c r="GC975" s="196"/>
      <c r="GD975" s="196"/>
      <c r="GE975" s="196"/>
      <c r="GF975" s="196"/>
      <c r="GG975" s="196"/>
      <c r="GH975" s="196"/>
      <c r="GI975" s="196"/>
      <c r="GJ975" s="196"/>
      <c r="GK975" s="196"/>
      <c r="GL975" s="196"/>
      <c r="GM975" s="196"/>
      <c r="GN975" s="196"/>
      <c r="GO975" s="196"/>
      <c r="GP975" s="196"/>
      <c r="GQ975" s="196"/>
      <c r="GR975" s="196"/>
      <c r="GS975" s="196"/>
      <c r="GT975" s="196"/>
      <c r="GU975" s="196"/>
      <c r="GV975" s="196"/>
      <c r="GW975" s="196"/>
      <c r="GX975" s="196"/>
      <c r="GY975" s="196"/>
      <c r="GZ975" s="196"/>
      <c r="HA975" s="196"/>
      <c r="HB975" s="196"/>
      <c r="HC975" s="196"/>
      <c r="HD975" s="196"/>
      <c r="HE975" s="196"/>
      <c r="HF975" s="196"/>
      <c r="HG975" s="196"/>
      <c r="HH975" s="196"/>
      <c r="HI975" s="196"/>
      <c r="HJ975" s="196"/>
      <c r="HK975" s="196"/>
      <c r="HL975" s="196"/>
      <c r="HM975" s="196"/>
      <c r="HN975" s="196"/>
      <c r="HO975" s="196"/>
      <c r="HP975" s="196"/>
      <c r="HQ975" s="196"/>
      <c r="HR975" s="196"/>
      <c r="HS975" s="196"/>
      <c r="HT975" s="196"/>
      <c r="HU975" s="196"/>
      <c r="HV975" s="196"/>
      <c r="HW975" s="196"/>
      <c r="HX975" s="196"/>
      <c r="HY975" s="196"/>
      <c r="HZ975" s="196"/>
      <c r="IA975" s="196"/>
      <c r="IB975" s="196"/>
      <c r="IC975" s="196"/>
      <c r="ID975" s="196"/>
      <c r="IE975" s="196"/>
      <c r="IF975" s="196"/>
      <c r="IG975" s="196"/>
      <c r="IH975" s="196"/>
      <c r="II975" s="196"/>
      <c r="IJ975" s="196"/>
      <c r="IK975" s="196"/>
      <c r="IL975" s="196"/>
      <c r="IM975" s="196"/>
      <c r="IN975" s="196"/>
      <c r="IO975" s="196"/>
      <c r="IP975" s="196"/>
      <c r="IQ975" s="196"/>
      <c r="IR975" s="196"/>
      <c r="IS975" s="196"/>
      <c r="IT975" s="196"/>
      <c r="IU975" s="196"/>
      <c r="IV975" s="196"/>
      <c r="IW975" s="196"/>
      <c r="IX975" s="196"/>
      <c r="IY975" s="196"/>
      <c r="IZ975" s="196"/>
      <c r="JA975" s="196"/>
      <c r="JB975" s="196"/>
      <c r="JC975" s="196"/>
      <c r="JD975" s="196"/>
      <c r="JE975" s="196"/>
      <c r="JF975" s="196"/>
      <c r="JG975" s="196"/>
      <c r="JH975" s="196"/>
      <c r="JI975" s="196"/>
      <c r="JJ975" s="196"/>
      <c r="JK975" s="196"/>
      <c r="JL975" s="196"/>
      <c r="JM975" s="196"/>
      <c r="JN975" s="196"/>
      <c r="JO975" s="196"/>
      <c r="JP975" s="196"/>
      <c r="JQ975" s="196"/>
      <c r="JR975" s="196"/>
      <c r="JS975" s="196"/>
      <c r="JT975" s="196"/>
      <c r="JU975" s="196"/>
      <c r="JV975" s="196"/>
      <c r="JW975" s="196"/>
      <c r="JX975" s="196"/>
      <c r="JY975" s="196"/>
      <c r="JZ975" s="196"/>
      <c r="KA975" s="196"/>
      <c r="KB975" s="196"/>
      <c r="KC975" s="196"/>
      <c r="KD975" s="196"/>
      <c r="KE975" s="196"/>
      <c r="KF975" s="196"/>
      <c r="KG975" s="196"/>
      <c r="KH975" s="196"/>
      <c r="KI975" s="196"/>
      <c r="KJ975" s="196"/>
      <c r="KK975" s="196"/>
      <c r="KL975" s="196"/>
      <c r="KM975" s="196"/>
      <c r="KN975" s="196"/>
      <c r="KO975" s="196"/>
      <c r="KP975" s="196"/>
      <c r="KQ975" s="196"/>
      <c r="KR975" s="196"/>
      <c r="KS975" s="196"/>
      <c r="KT975" s="196"/>
      <c r="KU975" s="196"/>
      <c r="KV975" s="196"/>
      <c r="KW975" s="196"/>
      <c r="KX975" s="196"/>
      <c r="KY975" s="196"/>
      <c r="KZ975" s="196"/>
      <c r="LA975" s="196"/>
      <c r="LB975" s="196"/>
      <c r="LC975" s="196"/>
      <c r="LD975" s="196"/>
      <c r="LE975" s="196"/>
      <c r="LF975" s="196"/>
      <c r="LG975" s="196"/>
      <c r="LH975" s="196"/>
      <c r="LI975" s="196"/>
      <c r="LJ975" s="196"/>
      <c r="LK975" s="196"/>
      <c r="LL975" s="196"/>
      <c r="LM975" s="196"/>
      <c r="LN975" s="196"/>
      <c r="LO975" s="196"/>
      <c r="LP975" s="196"/>
      <c r="LQ975" s="196"/>
      <c r="LR975" s="196"/>
      <c r="LS975" s="196"/>
      <c r="LT975" s="196"/>
      <c r="LU975" s="196"/>
      <c r="LV975" s="196"/>
      <c r="LW975" s="196"/>
      <c r="LX975" s="196"/>
      <c r="LY975" s="196"/>
      <c r="LZ975" s="196"/>
      <c r="MA975" s="196"/>
      <c r="MB975" s="196"/>
      <c r="MC975" s="196"/>
      <c r="MD975" s="196"/>
      <c r="ME975" s="196"/>
      <c r="MF975" s="196"/>
      <c r="MG975" s="196"/>
      <c r="MH975" s="196"/>
      <c r="MI975" s="196"/>
      <c r="MJ975" s="196"/>
      <c r="MK975" s="196"/>
      <c r="ML975" s="196"/>
      <c r="MM975" s="196"/>
      <c r="MN975" s="196"/>
      <c r="MO975" s="196"/>
      <c r="MP975" s="196"/>
      <c r="MQ975" s="196"/>
      <c r="MR975" s="196"/>
      <c r="MS975" s="196"/>
      <c r="MT975" s="196"/>
      <c r="MU975" s="196"/>
      <c r="MV975" s="196"/>
      <c r="MW975" s="196"/>
      <c r="MX975" s="196"/>
      <c r="MY975" s="196"/>
      <c r="MZ975" s="196"/>
      <c r="NA975" s="196"/>
      <c r="NB975" s="196"/>
      <c r="NC975" s="196"/>
      <c r="ND975" s="196"/>
      <c r="NE975" s="196"/>
      <c r="NF975" s="196"/>
      <c r="NG975" s="196"/>
      <c r="NH975" s="196"/>
      <c r="NI975" s="196"/>
      <c r="NJ975" s="196"/>
      <c r="NK975" s="196"/>
      <c r="NL975" s="196"/>
      <c r="NM975" s="196"/>
      <c r="NN975" s="196"/>
      <c r="NO975" s="196"/>
      <c r="NP975" s="196"/>
      <c r="NQ975" s="196"/>
      <c r="NR975" s="196"/>
      <c r="NS975" s="196"/>
      <c r="NT975" s="196"/>
      <c r="NU975" s="196"/>
      <c r="NV975" s="196"/>
      <c r="NW975" s="196"/>
      <c r="NX975" s="196"/>
      <c r="NY975" s="196"/>
      <c r="NZ975" s="196"/>
      <c r="OA975" s="196"/>
      <c r="OB975" s="196"/>
      <c r="OC975" s="196"/>
      <c r="OD975" s="196"/>
      <c r="OE975" s="196"/>
      <c r="OF975" s="196"/>
      <c r="OG975" s="196"/>
      <c r="OH975" s="196"/>
      <c r="OI975" s="196"/>
      <c r="OJ975" s="196"/>
      <c r="OK975" s="196"/>
      <c r="OL975" s="196"/>
      <c r="AFC975" s="196"/>
      <c r="AFD975" s="196"/>
      <c r="AFE975" s="196"/>
      <c r="AFF975" s="196"/>
      <c r="AFG975" s="196"/>
      <c r="AFH975" s="196"/>
      <c r="AFI975" s="196"/>
      <c r="AFJ975" s="196"/>
      <c r="AFK975" s="196"/>
      <c r="AFL975" s="196"/>
      <c r="AFM975" s="196"/>
      <c r="AFN975" s="196"/>
      <c r="AFO975" s="196"/>
      <c r="AFP975" s="196"/>
      <c r="AFQ975" s="196"/>
      <c r="AFR975" s="196"/>
      <c r="AFS975" s="196"/>
      <c r="AFT975" s="196"/>
      <c r="AFU975" s="196"/>
      <c r="AFV975" s="196"/>
      <c r="AFW975" s="196"/>
      <c r="AFX975" s="196"/>
      <c r="AFY975" s="196"/>
      <c r="AFZ975" s="196"/>
      <c r="AGA975" s="196"/>
      <c r="AGB975" s="196"/>
      <c r="AGC975" s="196"/>
      <c r="AGD975" s="196"/>
      <c r="AGE975" s="196"/>
      <c r="AGF975" s="196"/>
      <c r="AGG975" s="196"/>
      <c r="AGH975" s="196"/>
      <c r="AGI975" s="196"/>
      <c r="AGJ975" s="196"/>
      <c r="AGK975" s="196"/>
      <c r="AGL975" s="196"/>
      <c r="AGM975" s="196"/>
      <c r="AGN975" s="196"/>
      <c r="AGO975" s="196"/>
      <c r="AGP975" s="196"/>
    </row>
    <row r="976" spans="1:874" ht="15.75" customHeight="1" x14ac:dyDescent="0.25">
      <c r="A976" s="196"/>
      <c r="B976" s="196"/>
      <c r="C976" s="196"/>
      <c r="D976" s="196"/>
      <c r="E976" s="196"/>
      <c r="F976" s="196"/>
      <c r="G976" s="196"/>
      <c r="H976" s="196"/>
      <c r="I976" s="208"/>
      <c r="J976" s="196"/>
      <c r="K976" s="196"/>
      <c r="L976" s="206"/>
      <c r="M976" s="196"/>
      <c r="N976" s="196"/>
      <c r="O976" s="196"/>
      <c r="P976" s="196"/>
      <c r="Q976" s="196"/>
      <c r="R976" s="196"/>
      <c r="S976" s="196"/>
      <c r="T976" s="196"/>
      <c r="U976" s="196"/>
      <c r="V976" s="196"/>
      <c r="W976" s="196"/>
      <c r="X976" s="196"/>
      <c r="Y976" s="196"/>
      <c r="Z976" s="196"/>
      <c r="AA976" s="196"/>
      <c r="AB976" s="196"/>
      <c r="AC976" s="196"/>
      <c r="AD976" s="196"/>
      <c r="AE976" s="196"/>
      <c r="AF976" s="196"/>
      <c r="AG976" s="196"/>
      <c r="AH976" s="196"/>
      <c r="AI976" s="196"/>
      <c r="AJ976" s="196"/>
      <c r="AK976" s="196"/>
      <c r="AL976" s="196"/>
      <c r="AM976" s="196"/>
      <c r="AN976" s="196"/>
      <c r="AO976" s="196"/>
      <c r="AP976" s="196"/>
      <c r="AQ976" s="196"/>
      <c r="AR976" s="196"/>
      <c r="AS976" s="196"/>
      <c r="AT976" s="196"/>
      <c r="AU976" s="196"/>
      <c r="AV976" s="196"/>
      <c r="AW976" s="196"/>
      <c r="AX976" s="196"/>
      <c r="AY976" s="196"/>
      <c r="AZ976" s="196"/>
      <c r="BA976" s="196"/>
      <c r="BB976" s="196"/>
      <c r="BC976" s="196"/>
      <c r="BD976" s="196"/>
      <c r="BE976" s="196"/>
      <c r="BF976" s="196"/>
      <c r="BG976" s="196"/>
      <c r="BH976" s="196"/>
      <c r="BI976" s="196"/>
      <c r="BJ976" s="196"/>
      <c r="BK976" s="196"/>
      <c r="BL976" s="196"/>
      <c r="BM976" s="196"/>
      <c r="BN976" s="196"/>
      <c r="BO976" s="196"/>
      <c r="BP976" s="196"/>
      <c r="BQ976" s="196"/>
      <c r="BR976" s="196"/>
      <c r="BS976" s="196"/>
      <c r="BT976" s="196"/>
      <c r="BU976" s="196"/>
      <c r="BV976" s="196"/>
      <c r="BW976" s="196"/>
      <c r="BX976" s="196"/>
      <c r="BY976" s="196"/>
      <c r="BZ976" s="196"/>
      <c r="CA976" s="196"/>
      <c r="CB976" s="196"/>
      <c r="CC976" s="196"/>
      <c r="CD976" s="196"/>
      <c r="CE976" s="196"/>
      <c r="CF976" s="196"/>
      <c r="CG976" s="196"/>
      <c r="CH976" s="196"/>
      <c r="CI976" s="196"/>
      <c r="CJ976" s="196"/>
      <c r="CK976" s="196"/>
      <c r="CL976" s="196"/>
      <c r="CM976" s="196"/>
      <c r="CN976" s="196"/>
      <c r="CO976" s="196"/>
      <c r="CP976" s="196"/>
      <c r="CQ976" s="196"/>
      <c r="CR976" s="196"/>
      <c r="CS976" s="196"/>
      <c r="CT976" s="196"/>
      <c r="CU976" s="196"/>
      <c r="CV976" s="196"/>
      <c r="CW976" s="196"/>
      <c r="CX976" s="196"/>
      <c r="CY976" s="196"/>
      <c r="CZ976" s="196"/>
      <c r="DA976" s="196"/>
      <c r="DB976" s="196"/>
      <c r="DC976" s="196"/>
      <c r="DD976" s="196"/>
      <c r="DE976" s="196"/>
      <c r="DF976" s="196"/>
      <c r="DG976" s="196"/>
      <c r="DH976" s="196"/>
      <c r="DI976" s="196"/>
      <c r="DJ976" s="196"/>
      <c r="DK976" s="196"/>
      <c r="DL976" s="196"/>
      <c r="DM976" s="196"/>
      <c r="DN976" s="196"/>
      <c r="DO976" s="196"/>
      <c r="DP976" s="196"/>
      <c r="DQ976" s="196"/>
      <c r="DR976" s="196"/>
      <c r="DS976" s="196"/>
      <c r="DT976" s="196"/>
      <c r="DU976" s="196"/>
      <c r="DV976" s="196"/>
      <c r="DW976" s="196"/>
      <c r="DX976" s="196"/>
      <c r="DY976" s="196"/>
      <c r="DZ976" s="196"/>
      <c r="EA976" s="196"/>
      <c r="EB976" s="196"/>
      <c r="EC976" s="196"/>
      <c r="ED976" s="196"/>
      <c r="EE976" s="196"/>
      <c r="EF976" s="196"/>
      <c r="EG976" s="196"/>
      <c r="EH976" s="196"/>
      <c r="EI976" s="196"/>
      <c r="EJ976" s="196"/>
      <c r="EK976" s="196"/>
      <c r="EL976" s="196"/>
      <c r="EM976" s="196"/>
      <c r="EN976" s="196"/>
      <c r="EO976" s="196"/>
      <c r="EP976" s="196"/>
      <c r="EQ976" s="196"/>
      <c r="ER976" s="196"/>
      <c r="ES976" s="196"/>
      <c r="ET976" s="196"/>
      <c r="EU976" s="196"/>
      <c r="EV976" s="196"/>
      <c r="EW976" s="196"/>
      <c r="EX976" s="196"/>
      <c r="EY976" s="196"/>
      <c r="EZ976" s="196"/>
      <c r="FA976" s="196"/>
      <c r="FB976" s="196"/>
      <c r="FC976" s="196"/>
      <c r="FD976" s="196"/>
      <c r="FE976" s="196"/>
      <c r="FF976" s="196"/>
      <c r="FG976" s="196"/>
      <c r="FH976" s="196"/>
      <c r="FI976" s="196"/>
      <c r="FJ976" s="196"/>
      <c r="FK976" s="196"/>
      <c r="FL976" s="196"/>
      <c r="FM976" s="196"/>
      <c r="FN976" s="196"/>
      <c r="FO976" s="196"/>
      <c r="FP976" s="196"/>
      <c r="FQ976" s="196"/>
      <c r="FR976" s="196"/>
      <c r="FS976" s="196"/>
      <c r="FT976" s="196"/>
      <c r="FU976" s="196"/>
      <c r="FV976" s="196"/>
      <c r="FW976" s="196"/>
      <c r="FX976" s="196"/>
      <c r="FY976" s="196"/>
      <c r="FZ976" s="196"/>
      <c r="GA976" s="196"/>
      <c r="GB976" s="196"/>
      <c r="GC976" s="196"/>
      <c r="GD976" s="196"/>
      <c r="GE976" s="196"/>
      <c r="GF976" s="196"/>
      <c r="GG976" s="196"/>
      <c r="GH976" s="196"/>
      <c r="GI976" s="196"/>
      <c r="GJ976" s="196"/>
      <c r="GK976" s="196"/>
      <c r="GL976" s="196"/>
      <c r="GM976" s="196"/>
      <c r="GN976" s="196"/>
      <c r="GO976" s="196"/>
      <c r="GP976" s="196"/>
      <c r="GQ976" s="196"/>
      <c r="GR976" s="196"/>
      <c r="GS976" s="196"/>
      <c r="GT976" s="196"/>
      <c r="GU976" s="196"/>
      <c r="GV976" s="196"/>
      <c r="GW976" s="196"/>
      <c r="GX976" s="196"/>
      <c r="GY976" s="196"/>
      <c r="GZ976" s="196"/>
      <c r="HA976" s="196"/>
      <c r="HB976" s="196"/>
      <c r="HC976" s="196"/>
      <c r="HD976" s="196"/>
      <c r="HE976" s="196"/>
      <c r="HF976" s="196"/>
      <c r="HG976" s="196"/>
      <c r="HH976" s="196"/>
      <c r="HI976" s="196"/>
      <c r="HJ976" s="196"/>
      <c r="HK976" s="196"/>
      <c r="HL976" s="196"/>
      <c r="HM976" s="196"/>
      <c r="HN976" s="196"/>
      <c r="HO976" s="196"/>
      <c r="HP976" s="196"/>
      <c r="HQ976" s="196"/>
      <c r="HR976" s="196"/>
      <c r="HS976" s="196"/>
      <c r="HT976" s="196"/>
      <c r="HU976" s="196"/>
      <c r="HV976" s="196"/>
      <c r="HW976" s="196"/>
      <c r="HX976" s="196"/>
      <c r="HY976" s="196"/>
      <c r="HZ976" s="196"/>
      <c r="IA976" s="196"/>
      <c r="IB976" s="196"/>
      <c r="IC976" s="196"/>
      <c r="ID976" s="196"/>
      <c r="IE976" s="196"/>
      <c r="IF976" s="196"/>
      <c r="IG976" s="196"/>
      <c r="IH976" s="196"/>
      <c r="II976" s="196"/>
      <c r="IJ976" s="196"/>
      <c r="IK976" s="196"/>
      <c r="IL976" s="196"/>
      <c r="IM976" s="196"/>
      <c r="IN976" s="196"/>
      <c r="IO976" s="196"/>
      <c r="IP976" s="196"/>
      <c r="IQ976" s="196"/>
      <c r="IR976" s="196"/>
      <c r="IS976" s="196"/>
      <c r="IT976" s="196"/>
      <c r="IU976" s="196"/>
      <c r="IV976" s="196"/>
      <c r="IW976" s="196"/>
      <c r="IX976" s="196"/>
      <c r="IY976" s="196"/>
      <c r="IZ976" s="196"/>
      <c r="JA976" s="196"/>
      <c r="JB976" s="196"/>
      <c r="JC976" s="196"/>
      <c r="JD976" s="196"/>
      <c r="JE976" s="196"/>
      <c r="JF976" s="196"/>
      <c r="JG976" s="196"/>
      <c r="JH976" s="196"/>
      <c r="JI976" s="196"/>
      <c r="JJ976" s="196"/>
      <c r="JK976" s="196"/>
      <c r="JL976" s="196"/>
      <c r="JM976" s="196"/>
      <c r="JN976" s="196"/>
      <c r="JO976" s="196"/>
      <c r="JP976" s="196"/>
      <c r="JQ976" s="196"/>
      <c r="JR976" s="196"/>
      <c r="JS976" s="196"/>
      <c r="JT976" s="196"/>
      <c r="JU976" s="196"/>
      <c r="JV976" s="196"/>
      <c r="JW976" s="196"/>
      <c r="JX976" s="196"/>
      <c r="JY976" s="196"/>
      <c r="JZ976" s="196"/>
      <c r="KA976" s="196"/>
      <c r="KB976" s="196"/>
      <c r="KC976" s="196"/>
      <c r="KD976" s="196"/>
      <c r="KE976" s="196"/>
      <c r="KF976" s="196"/>
      <c r="KG976" s="196"/>
      <c r="KH976" s="196"/>
      <c r="KI976" s="196"/>
      <c r="KJ976" s="196"/>
      <c r="KK976" s="196"/>
      <c r="KL976" s="196"/>
      <c r="KM976" s="196"/>
      <c r="KN976" s="196"/>
      <c r="KO976" s="196"/>
      <c r="KP976" s="196"/>
      <c r="KQ976" s="196"/>
      <c r="KR976" s="196"/>
      <c r="KS976" s="196"/>
      <c r="KT976" s="196"/>
      <c r="KU976" s="196"/>
      <c r="KV976" s="196"/>
      <c r="KW976" s="196"/>
      <c r="KX976" s="196"/>
      <c r="KY976" s="196"/>
      <c r="KZ976" s="196"/>
      <c r="LA976" s="196"/>
      <c r="LB976" s="196"/>
      <c r="LC976" s="196"/>
      <c r="LD976" s="196"/>
      <c r="LE976" s="196"/>
      <c r="LF976" s="196"/>
      <c r="LG976" s="196"/>
      <c r="LH976" s="196"/>
      <c r="LI976" s="196"/>
      <c r="LJ976" s="196"/>
      <c r="LK976" s="196"/>
      <c r="LL976" s="196"/>
      <c r="LM976" s="196"/>
      <c r="LN976" s="196"/>
      <c r="LO976" s="196"/>
      <c r="LP976" s="196"/>
      <c r="LQ976" s="196"/>
      <c r="LR976" s="196"/>
      <c r="LS976" s="196"/>
      <c r="LT976" s="196"/>
      <c r="LU976" s="196"/>
      <c r="LV976" s="196"/>
      <c r="LW976" s="196"/>
      <c r="LX976" s="196"/>
      <c r="LY976" s="196"/>
      <c r="LZ976" s="196"/>
      <c r="MA976" s="196"/>
      <c r="MB976" s="196"/>
      <c r="MC976" s="196"/>
      <c r="MD976" s="196"/>
      <c r="ME976" s="196"/>
      <c r="MF976" s="196"/>
      <c r="MG976" s="196"/>
      <c r="MH976" s="196"/>
      <c r="MI976" s="196"/>
      <c r="MJ976" s="196"/>
      <c r="MK976" s="196"/>
      <c r="ML976" s="196"/>
      <c r="MM976" s="196"/>
      <c r="MN976" s="196"/>
      <c r="MO976" s="196"/>
      <c r="MP976" s="196"/>
      <c r="MQ976" s="196"/>
      <c r="MR976" s="196"/>
      <c r="MS976" s="196"/>
      <c r="MT976" s="196"/>
      <c r="MU976" s="196"/>
      <c r="MV976" s="196"/>
      <c r="MW976" s="196"/>
      <c r="MX976" s="196"/>
      <c r="MY976" s="196"/>
      <c r="MZ976" s="196"/>
      <c r="NA976" s="196"/>
      <c r="NB976" s="196"/>
      <c r="NC976" s="196"/>
      <c r="ND976" s="196"/>
      <c r="NE976" s="196"/>
      <c r="NF976" s="196"/>
      <c r="NG976" s="196"/>
      <c r="NH976" s="196"/>
      <c r="NI976" s="196"/>
      <c r="NJ976" s="196"/>
      <c r="NK976" s="196"/>
      <c r="NL976" s="196"/>
      <c r="NM976" s="196"/>
      <c r="NN976" s="196"/>
      <c r="NO976" s="196"/>
      <c r="NP976" s="196"/>
      <c r="NQ976" s="196"/>
      <c r="NR976" s="196"/>
      <c r="NS976" s="196"/>
      <c r="NT976" s="196"/>
      <c r="NU976" s="196"/>
      <c r="NV976" s="196"/>
      <c r="NW976" s="196"/>
      <c r="NX976" s="196"/>
      <c r="NY976" s="196"/>
      <c r="NZ976" s="196"/>
      <c r="OA976" s="196"/>
      <c r="OB976" s="196"/>
      <c r="OC976" s="196"/>
      <c r="OD976" s="196"/>
      <c r="OE976" s="196"/>
      <c r="OF976" s="196"/>
      <c r="OG976" s="196"/>
      <c r="OH976" s="196"/>
      <c r="OI976" s="196"/>
      <c r="OJ976" s="196"/>
      <c r="OK976" s="196"/>
      <c r="OL976" s="196"/>
      <c r="AFC976" s="196"/>
      <c r="AFD976" s="196"/>
      <c r="AFE976" s="196"/>
      <c r="AFF976" s="196"/>
      <c r="AFG976" s="196"/>
      <c r="AFH976" s="196"/>
      <c r="AFI976" s="196"/>
      <c r="AFJ976" s="196"/>
      <c r="AFK976" s="196"/>
      <c r="AFL976" s="196"/>
      <c r="AFM976" s="196"/>
      <c r="AFN976" s="196"/>
      <c r="AFO976" s="196"/>
      <c r="AFP976" s="196"/>
      <c r="AFQ976" s="196"/>
      <c r="AFR976" s="196"/>
      <c r="AFS976" s="196"/>
      <c r="AFT976" s="196"/>
      <c r="AFU976" s="196"/>
      <c r="AFV976" s="196"/>
      <c r="AFW976" s="196"/>
      <c r="AFX976" s="196"/>
      <c r="AFY976" s="196"/>
      <c r="AFZ976" s="196"/>
      <c r="AGA976" s="196"/>
      <c r="AGB976" s="196"/>
      <c r="AGC976" s="196"/>
      <c r="AGD976" s="196"/>
      <c r="AGE976" s="196"/>
      <c r="AGF976" s="196"/>
      <c r="AGG976" s="196"/>
      <c r="AGH976" s="196"/>
      <c r="AGI976" s="196"/>
      <c r="AGJ976" s="196"/>
      <c r="AGK976" s="196"/>
      <c r="AGL976" s="196"/>
      <c r="AGM976" s="196"/>
      <c r="AGN976" s="196"/>
      <c r="AGO976" s="196"/>
      <c r="AGP976" s="196"/>
    </row>
    <row r="977" spans="1:874" ht="15.75" customHeight="1" x14ac:dyDescent="0.25">
      <c r="A977" s="196"/>
      <c r="B977" s="196"/>
      <c r="C977" s="196"/>
      <c r="D977" s="196"/>
      <c r="E977" s="196"/>
      <c r="F977" s="196"/>
      <c r="G977" s="196"/>
      <c r="H977" s="196"/>
      <c r="I977" s="208"/>
      <c r="J977" s="196"/>
      <c r="K977" s="196"/>
      <c r="L977" s="206"/>
      <c r="M977" s="196"/>
      <c r="N977" s="196"/>
      <c r="O977" s="196"/>
      <c r="P977" s="196"/>
      <c r="Q977" s="196"/>
      <c r="R977" s="196"/>
      <c r="S977" s="196"/>
      <c r="T977" s="196"/>
      <c r="U977" s="196"/>
      <c r="V977" s="196"/>
      <c r="W977" s="196"/>
      <c r="X977" s="196"/>
      <c r="Y977" s="196"/>
      <c r="Z977" s="196"/>
      <c r="AA977" s="196"/>
      <c r="AB977" s="196"/>
      <c r="AC977" s="196"/>
      <c r="AD977" s="196"/>
      <c r="AE977" s="196"/>
      <c r="AF977" s="196"/>
      <c r="AG977" s="196"/>
      <c r="AH977" s="196"/>
      <c r="AI977" s="196"/>
      <c r="AJ977" s="196"/>
      <c r="AK977" s="196"/>
      <c r="AL977" s="196"/>
      <c r="AM977" s="196"/>
      <c r="AN977" s="196"/>
      <c r="AO977" s="196"/>
      <c r="AP977" s="196"/>
      <c r="AQ977" s="196"/>
      <c r="AR977" s="196"/>
      <c r="AS977" s="196"/>
      <c r="AT977" s="196"/>
      <c r="AU977" s="196"/>
      <c r="AV977" s="196"/>
      <c r="AW977" s="196"/>
      <c r="AX977" s="196"/>
      <c r="AY977" s="196"/>
      <c r="AZ977" s="196"/>
      <c r="BA977" s="196"/>
      <c r="BB977" s="196"/>
      <c r="BC977" s="196"/>
      <c r="BD977" s="196"/>
      <c r="BE977" s="196"/>
      <c r="BF977" s="196"/>
      <c r="BG977" s="196"/>
      <c r="BH977" s="196"/>
      <c r="BI977" s="196"/>
      <c r="BJ977" s="196"/>
      <c r="BK977" s="196"/>
      <c r="BL977" s="196"/>
      <c r="BM977" s="196"/>
      <c r="BN977" s="196"/>
      <c r="BO977" s="196"/>
      <c r="BP977" s="196"/>
      <c r="BQ977" s="196"/>
      <c r="BR977" s="196"/>
      <c r="BS977" s="196"/>
      <c r="BT977" s="196"/>
      <c r="BU977" s="196"/>
      <c r="BV977" s="196"/>
      <c r="BW977" s="196"/>
      <c r="BX977" s="196"/>
      <c r="BY977" s="196"/>
      <c r="BZ977" s="196"/>
      <c r="CA977" s="196"/>
      <c r="CB977" s="196"/>
      <c r="CC977" s="196"/>
      <c r="CD977" s="196"/>
      <c r="CE977" s="196"/>
      <c r="CF977" s="196"/>
      <c r="CG977" s="196"/>
      <c r="CH977" s="196"/>
      <c r="CI977" s="196"/>
      <c r="CJ977" s="196"/>
      <c r="CK977" s="196"/>
      <c r="CL977" s="196"/>
      <c r="CM977" s="196"/>
      <c r="CN977" s="196"/>
      <c r="CO977" s="196"/>
      <c r="CP977" s="196"/>
      <c r="CQ977" s="196"/>
      <c r="CR977" s="196"/>
      <c r="CS977" s="196"/>
      <c r="CT977" s="196"/>
      <c r="CU977" s="196"/>
      <c r="CV977" s="196"/>
      <c r="CW977" s="196"/>
      <c r="CX977" s="196"/>
      <c r="CY977" s="196"/>
      <c r="CZ977" s="196"/>
      <c r="DA977" s="196"/>
      <c r="DB977" s="196"/>
      <c r="DC977" s="196"/>
      <c r="DD977" s="196"/>
      <c r="DE977" s="196"/>
      <c r="DF977" s="196"/>
      <c r="DG977" s="196"/>
      <c r="DH977" s="196"/>
      <c r="DI977" s="196"/>
      <c r="DJ977" s="196"/>
      <c r="DK977" s="196"/>
      <c r="DL977" s="196"/>
      <c r="DM977" s="196"/>
      <c r="DN977" s="196"/>
      <c r="DO977" s="196"/>
      <c r="DP977" s="196"/>
      <c r="DQ977" s="196"/>
      <c r="DR977" s="196"/>
      <c r="DS977" s="196"/>
      <c r="DT977" s="196"/>
      <c r="DU977" s="196"/>
      <c r="DV977" s="196"/>
      <c r="DW977" s="196"/>
      <c r="DX977" s="196"/>
      <c r="DY977" s="196"/>
      <c r="DZ977" s="196"/>
      <c r="EA977" s="196"/>
      <c r="EB977" s="196"/>
      <c r="EC977" s="196"/>
      <c r="ED977" s="196"/>
      <c r="EE977" s="196"/>
      <c r="EF977" s="196"/>
      <c r="EG977" s="196"/>
      <c r="EH977" s="196"/>
      <c r="EI977" s="196"/>
      <c r="EJ977" s="196"/>
      <c r="EK977" s="196"/>
      <c r="EL977" s="196"/>
      <c r="EM977" s="196"/>
      <c r="EN977" s="196"/>
      <c r="EO977" s="196"/>
      <c r="EP977" s="196"/>
      <c r="EQ977" s="196"/>
      <c r="ER977" s="196"/>
      <c r="ES977" s="196"/>
      <c r="ET977" s="196"/>
      <c r="EU977" s="196"/>
      <c r="EV977" s="196"/>
      <c r="EW977" s="196"/>
      <c r="EX977" s="196"/>
      <c r="EY977" s="196"/>
      <c r="EZ977" s="196"/>
      <c r="FA977" s="196"/>
      <c r="FB977" s="196"/>
      <c r="FC977" s="196"/>
      <c r="FD977" s="196"/>
      <c r="FE977" s="196"/>
      <c r="FF977" s="196"/>
      <c r="FG977" s="196"/>
      <c r="FH977" s="196"/>
      <c r="FI977" s="196"/>
      <c r="FJ977" s="196"/>
      <c r="FK977" s="196"/>
      <c r="FL977" s="196"/>
      <c r="FM977" s="196"/>
      <c r="FN977" s="196"/>
      <c r="FO977" s="196"/>
      <c r="FP977" s="196"/>
      <c r="FQ977" s="196"/>
      <c r="FR977" s="196"/>
      <c r="FS977" s="196"/>
      <c r="FT977" s="196"/>
      <c r="FU977" s="196"/>
      <c r="FV977" s="196"/>
      <c r="FW977" s="196"/>
      <c r="FX977" s="196"/>
      <c r="FY977" s="196"/>
      <c r="FZ977" s="196"/>
      <c r="GA977" s="196"/>
      <c r="GB977" s="196"/>
      <c r="GC977" s="196"/>
      <c r="GD977" s="196"/>
      <c r="GE977" s="196"/>
      <c r="GF977" s="196"/>
      <c r="GG977" s="196"/>
      <c r="GH977" s="196"/>
      <c r="GI977" s="196"/>
      <c r="GJ977" s="196"/>
      <c r="GK977" s="196"/>
      <c r="GL977" s="196"/>
      <c r="GM977" s="196"/>
      <c r="GN977" s="196"/>
      <c r="GO977" s="196"/>
      <c r="GP977" s="196"/>
      <c r="GQ977" s="196"/>
      <c r="GR977" s="196"/>
      <c r="GS977" s="196"/>
      <c r="GT977" s="196"/>
      <c r="GU977" s="196"/>
      <c r="GV977" s="196"/>
      <c r="GW977" s="196"/>
      <c r="GX977" s="196"/>
      <c r="GY977" s="196"/>
      <c r="GZ977" s="196"/>
      <c r="HA977" s="196"/>
      <c r="HB977" s="196"/>
      <c r="HC977" s="196"/>
      <c r="HD977" s="196"/>
      <c r="HE977" s="196"/>
      <c r="HF977" s="196"/>
      <c r="HG977" s="196"/>
      <c r="HH977" s="196"/>
      <c r="HI977" s="196"/>
      <c r="HJ977" s="196"/>
      <c r="HK977" s="196"/>
      <c r="HL977" s="196"/>
      <c r="HM977" s="196"/>
      <c r="HN977" s="196"/>
      <c r="HO977" s="196"/>
      <c r="HP977" s="196"/>
      <c r="HQ977" s="196"/>
      <c r="HR977" s="196"/>
      <c r="HS977" s="196"/>
      <c r="HT977" s="196"/>
      <c r="HU977" s="196"/>
      <c r="HV977" s="196"/>
      <c r="HW977" s="196"/>
      <c r="HX977" s="196"/>
      <c r="HY977" s="196"/>
      <c r="HZ977" s="196"/>
      <c r="IA977" s="196"/>
      <c r="IB977" s="196"/>
      <c r="IC977" s="196"/>
      <c r="ID977" s="196"/>
      <c r="IE977" s="196"/>
      <c r="IF977" s="196"/>
      <c r="IG977" s="196"/>
      <c r="IH977" s="196"/>
      <c r="II977" s="196"/>
      <c r="IJ977" s="196"/>
      <c r="IK977" s="196"/>
      <c r="IL977" s="196"/>
      <c r="IM977" s="196"/>
      <c r="IN977" s="196"/>
      <c r="IO977" s="196"/>
      <c r="IP977" s="196"/>
      <c r="IQ977" s="196"/>
      <c r="IR977" s="196"/>
      <c r="IS977" s="196"/>
      <c r="IT977" s="196"/>
      <c r="IU977" s="196"/>
      <c r="IV977" s="196"/>
      <c r="IW977" s="196"/>
      <c r="IX977" s="196"/>
      <c r="IY977" s="196"/>
      <c r="IZ977" s="196"/>
      <c r="JA977" s="196"/>
      <c r="JB977" s="196"/>
      <c r="JC977" s="196"/>
      <c r="JD977" s="196"/>
      <c r="JE977" s="196"/>
      <c r="JF977" s="196"/>
      <c r="JG977" s="196"/>
      <c r="JH977" s="196"/>
      <c r="JI977" s="196"/>
      <c r="JJ977" s="196"/>
      <c r="JK977" s="196"/>
      <c r="JL977" s="196"/>
      <c r="JM977" s="196"/>
      <c r="JN977" s="196"/>
      <c r="JO977" s="196"/>
      <c r="JP977" s="196"/>
      <c r="JQ977" s="196"/>
      <c r="JR977" s="196"/>
      <c r="JS977" s="196"/>
      <c r="JT977" s="196"/>
      <c r="JU977" s="196"/>
      <c r="JV977" s="196"/>
      <c r="JW977" s="196"/>
      <c r="JX977" s="196"/>
      <c r="JY977" s="196"/>
      <c r="JZ977" s="196"/>
      <c r="KA977" s="196"/>
      <c r="KB977" s="196"/>
      <c r="KC977" s="196"/>
      <c r="KD977" s="196"/>
      <c r="KE977" s="196"/>
      <c r="KF977" s="196"/>
      <c r="KG977" s="196"/>
      <c r="KH977" s="196"/>
      <c r="KI977" s="196"/>
      <c r="KJ977" s="196"/>
      <c r="KK977" s="196"/>
      <c r="KL977" s="196"/>
      <c r="KM977" s="196"/>
      <c r="KN977" s="196"/>
      <c r="KO977" s="196"/>
      <c r="KP977" s="196"/>
      <c r="KQ977" s="196"/>
      <c r="KR977" s="196"/>
      <c r="KS977" s="196"/>
      <c r="KT977" s="196"/>
      <c r="KU977" s="196"/>
      <c r="KV977" s="196"/>
      <c r="KW977" s="196"/>
      <c r="KX977" s="196"/>
      <c r="KY977" s="196"/>
      <c r="KZ977" s="196"/>
      <c r="LA977" s="196"/>
      <c r="LB977" s="196"/>
      <c r="LC977" s="196"/>
      <c r="LD977" s="196"/>
      <c r="LE977" s="196"/>
      <c r="LF977" s="196"/>
      <c r="LG977" s="196"/>
      <c r="LH977" s="196"/>
      <c r="LI977" s="196"/>
      <c r="LJ977" s="196"/>
      <c r="LK977" s="196"/>
      <c r="LL977" s="196"/>
      <c r="LM977" s="196"/>
      <c r="LN977" s="196"/>
      <c r="LO977" s="196"/>
      <c r="LP977" s="196"/>
      <c r="LQ977" s="196"/>
      <c r="LR977" s="196"/>
      <c r="LS977" s="196"/>
      <c r="LT977" s="196"/>
      <c r="LU977" s="196"/>
      <c r="LV977" s="196"/>
      <c r="LW977" s="196"/>
      <c r="LX977" s="196"/>
      <c r="LY977" s="196"/>
      <c r="LZ977" s="196"/>
      <c r="MA977" s="196"/>
      <c r="MB977" s="196"/>
      <c r="MC977" s="196"/>
      <c r="MD977" s="196"/>
      <c r="ME977" s="196"/>
      <c r="MF977" s="196"/>
      <c r="MG977" s="196"/>
      <c r="MH977" s="196"/>
      <c r="MI977" s="196"/>
      <c r="MJ977" s="196"/>
      <c r="MK977" s="196"/>
      <c r="ML977" s="196"/>
      <c r="MM977" s="196"/>
      <c r="MN977" s="196"/>
      <c r="MO977" s="196"/>
      <c r="MP977" s="196"/>
      <c r="MQ977" s="196"/>
      <c r="MR977" s="196"/>
      <c r="MS977" s="196"/>
      <c r="MT977" s="196"/>
      <c r="MU977" s="196"/>
      <c r="MV977" s="196"/>
      <c r="MW977" s="196"/>
      <c r="MX977" s="196"/>
      <c r="MY977" s="196"/>
      <c r="MZ977" s="196"/>
      <c r="NA977" s="196"/>
      <c r="NB977" s="196"/>
      <c r="NC977" s="196"/>
      <c r="ND977" s="196"/>
      <c r="NE977" s="196"/>
      <c r="NF977" s="196"/>
      <c r="NG977" s="196"/>
      <c r="NH977" s="196"/>
      <c r="NI977" s="196"/>
      <c r="NJ977" s="196"/>
      <c r="NK977" s="196"/>
      <c r="NL977" s="196"/>
      <c r="NM977" s="196"/>
      <c r="NN977" s="196"/>
      <c r="NO977" s="196"/>
      <c r="NP977" s="196"/>
      <c r="NQ977" s="196"/>
      <c r="NR977" s="196"/>
      <c r="NS977" s="196"/>
      <c r="NT977" s="196"/>
      <c r="NU977" s="196"/>
      <c r="NV977" s="196"/>
      <c r="NW977" s="196"/>
      <c r="NX977" s="196"/>
      <c r="NY977" s="196"/>
      <c r="NZ977" s="196"/>
      <c r="OA977" s="196"/>
      <c r="OB977" s="196"/>
      <c r="OC977" s="196"/>
      <c r="OD977" s="196"/>
      <c r="OE977" s="196"/>
      <c r="OF977" s="196"/>
      <c r="OG977" s="196"/>
      <c r="OH977" s="196"/>
      <c r="OI977" s="196"/>
      <c r="OJ977" s="196"/>
      <c r="OK977" s="196"/>
      <c r="OL977" s="196"/>
      <c r="AFC977" s="196"/>
      <c r="AFD977" s="196"/>
      <c r="AFE977" s="196"/>
      <c r="AFF977" s="196"/>
      <c r="AFG977" s="196"/>
      <c r="AFH977" s="196"/>
      <c r="AFI977" s="196"/>
      <c r="AFJ977" s="196"/>
      <c r="AFK977" s="196"/>
      <c r="AFL977" s="196"/>
      <c r="AFM977" s="196"/>
      <c r="AFN977" s="196"/>
      <c r="AFO977" s="196"/>
      <c r="AFP977" s="196"/>
      <c r="AFQ977" s="196"/>
      <c r="AFR977" s="196"/>
      <c r="AFS977" s="196"/>
      <c r="AFT977" s="196"/>
      <c r="AFU977" s="196"/>
      <c r="AFV977" s="196"/>
      <c r="AFW977" s="196"/>
      <c r="AFX977" s="196"/>
      <c r="AFY977" s="196"/>
      <c r="AFZ977" s="196"/>
      <c r="AGA977" s="196"/>
      <c r="AGB977" s="196"/>
      <c r="AGC977" s="196"/>
      <c r="AGD977" s="196"/>
      <c r="AGE977" s="196"/>
      <c r="AGF977" s="196"/>
      <c r="AGG977" s="196"/>
      <c r="AGH977" s="196"/>
      <c r="AGI977" s="196"/>
      <c r="AGJ977" s="196"/>
      <c r="AGK977" s="196"/>
      <c r="AGL977" s="196"/>
      <c r="AGM977" s="196"/>
      <c r="AGN977" s="196"/>
      <c r="AGO977" s="196"/>
      <c r="AGP977" s="196"/>
    </row>
    <row r="978" spans="1:874" ht="15.75" customHeight="1" x14ac:dyDescent="0.25">
      <c r="A978" s="196"/>
      <c r="B978" s="196"/>
      <c r="C978" s="196"/>
      <c r="D978" s="196"/>
      <c r="E978" s="196"/>
      <c r="F978" s="196"/>
      <c r="G978" s="196"/>
      <c r="H978" s="196"/>
      <c r="I978" s="208"/>
      <c r="J978" s="196"/>
      <c r="K978" s="196"/>
      <c r="L978" s="20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V978" s="196"/>
      <c r="AW978" s="196"/>
      <c r="AX978" s="196"/>
      <c r="AY978" s="196"/>
      <c r="AZ978" s="196"/>
      <c r="BA978" s="196"/>
      <c r="BB978" s="196"/>
      <c r="BC978" s="196"/>
      <c r="BD978" s="196"/>
      <c r="BE978" s="196"/>
      <c r="BF978" s="196"/>
      <c r="BG978" s="196"/>
      <c r="BH978" s="196"/>
      <c r="BI978" s="196"/>
      <c r="BJ978" s="196"/>
      <c r="BK978" s="196"/>
      <c r="BL978" s="196"/>
      <c r="BM978" s="196"/>
      <c r="BN978" s="196"/>
      <c r="BO978" s="196"/>
      <c r="BP978" s="196"/>
      <c r="BQ978" s="196"/>
      <c r="BR978" s="196"/>
      <c r="BS978" s="196"/>
      <c r="BT978" s="196"/>
      <c r="BU978" s="196"/>
      <c r="BV978" s="196"/>
      <c r="BW978" s="196"/>
      <c r="BX978" s="196"/>
      <c r="BY978" s="196"/>
      <c r="BZ978" s="196"/>
      <c r="CA978" s="196"/>
      <c r="CB978" s="196"/>
      <c r="CC978" s="196"/>
      <c r="CD978" s="196"/>
      <c r="CE978" s="196"/>
      <c r="CF978" s="196"/>
      <c r="CG978" s="196"/>
      <c r="CH978" s="196"/>
      <c r="CI978" s="196"/>
      <c r="CJ978" s="196"/>
      <c r="CK978" s="196"/>
      <c r="CL978" s="196"/>
      <c r="CM978" s="196"/>
      <c r="CN978" s="196"/>
      <c r="CO978" s="196"/>
      <c r="CP978" s="196"/>
      <c r="CQ978" s="196"/>
      <c r="CR978" s="196"/>
      <c r="CS978" s="196"/>
      <c r="CT978" s="196"/>
      <c r="CU978" s="196"/>
      <c r="CV978" s="196"/>
      <c r="CW978" s="196"/>
      <c r="CX978" s="196"/>
      <c r="CY978" s="196"/>
      <c r="CZ978" s="196"/>
      <c r="DA978" s="196"/>
      <c r="DB978" s="196"/>
      <c r="DC978" s="196"/>
      <c r="DD978" s="196"/>
      <c r="DE978" s="196"/>
      <c r="DF978" s="196"/>
      <c r="DG978" s="196"/>
      <c r="DH978" s="196"/>
      <c r="DI978" s="196"/>
      <c r="DJ978" s="196"/>
      <c r="DK978" s="196"/>
      <c r="DL978" s="196"/>
      <c r="DM978" s="196"/>
      <c r="DN978" s="196"/>
      <c r="DO978" s="196"/>
      <c r="DP978" s="196"/>
      <c r="DQ978" s="196"/>
      <c r="DR978" s="196"/>
      <c r="DS978" s="196"/>
      <c r="DT978" s="196"/>
      <c r="DU978" s="196"/>
      <c r="DV978" s="196"/>
      <c r="DW978" s="196"/>
      <c r="DX978" s="196"/>
      <c r="DY978" s="196"/>
      <c r="DZ978" s="196"/>
      <c r="EA978" s="196"/>
      <c r="EB978" s="196"/>
      <c r="EC978" s="196"/>
      <c r="ED978" s="196"/>
      <c r="EE978" s="196"/>
      <c r="EF978" s="196"/>
      <c r="EG978" s="196"/>
      <c r="EH978" s="196"/>
      <c r="EI978" s="196"/>
      <c r="EJ978" s="196"/>
      <c r="EK978" s="196"/>
      <c r="EL978" s="196"/>
      <c r="EM978" s="196"/>
      <c r="EN978" s="196"/>
      <c r="EO978" s="196"/>
      <c r="EP978" s="196"/>
      <c r="EQ978" s="196"/>
      <c r="ER978" s="196"/>
      <c r="ES978" s="196"/>
      <c r="ET978" s="196"/>
      <c r="EU978" s="196"/>
      <c r="EV978" s="196"/>
      <c r="EW978" s="196"/>
      <c r="EX978" s="196"/>
      <c r="EY978" s="196"/>
      <c r="EZ978" s="196"/>
      <c r="FA978" s="196"/>
      <c r="FB978" s="196"/>
      <c r="FC978" s="196"/>
      <c r="FD978" s="196"/>
      <c r="FE978" s="196"/>
      <c r="FF978" s="196"/>
      <c r="FG978" s="196"/>
      <c r="FH978" s="196"/>
      <c r="FI978" s="196"/>
      <c r="FJ978" s="196"/>
      <c r="FK978" s="196"/>
      <c r="FL978" s="196"/>
      <c r="FM978" s="196"/>
      <c r="FN978" s="196"/>
      <c r="FO978" s="196"/>
      <c r="FP978" s="196"/>
      <c r="FQ978" s="196"/>
      <c r="FR978" s="196"/>
      <c r="FS978" s="196"/>
      <c r="FT978" s="196"/>
      <c r="FU978" s="196"/>
      <c r="FV978" s="196"/>
      <c r="FW978" s="196"/>
      <c r="FX978" s="196"/>
      <c r="FY978" s="196"/>
      <c r="FZ978" s="196"/>
      <c r="GA978" s="196"/>
      <c r="GB978" s="196"/>
      <c r="GC978" s="196"/>
      <c r="GD978" s="196"/>
      <c r="GE978" s="196"/>
      <c r="GF978" s="196"/>
      <c r="GG978" s="196"/>
      <c r="GH978" s="196"/>
      <c r="GI978" s="196"/>
      <c r="GJ978" s="196"/>
      <c r="GK978" s="196"/>
      <c r="GL978" s="196"/>
      <c r="GM978" s="196"/>
      <c r="GN978" s="196"/>
      <c r="GO978" s="196"/>
      <c r="GP978" s="196"/>
      <c r="GQ978" s="196"/>
      <c r="GR978" s="196"/>
      <c r="GS978" s="196"/>
      <c r="GT978" s="196"/>
      <c r="GU978" s="196"/>
      <c r="GV978" s="196"/>
      <c r="GW978" s="196"/>
      <c r="GX978" s="196"/>
      <c r="GY978" s="196"/>
      <c r="GZ978" s="196"/>
      <c r="HA978" s="196"/>
      <c r="HB978" s="196"/>
      <c r="HC978" s="196"/>
      <c r="HD978" s="196"/>
      <c r="HE978" s="196"/>
      <c r="HF978" s="196"/>
      <c r="HG978" s="196"/>
      <c r="HH978" s="196"/>
      <c r="HI978" s="196"/>
      <c r="HJ978" s="196"/>
      <c r="HK978" s="196"/>
      <c r="HL978" s="196"/>
      <c r="HM978" s="196"/>
      <c r="HN978" s="196"/>
      <c r="HO978" s="196"/>
      <c r="HP978" s="196"/>
      <c r="HQ978" s="196"/>
      <c r="HR978" s="196"/>
      <c r="HS978" s="196"/>
      <c r="HT978" s="196"/>
      <c r="HU978" s="196"/>
      <c r="HV978" s="196"/>
      <c r="HW978" s="196"/>
      <c r="HX978" s="196"/>
      <c r="HY978" s="196"/>
      <c r="HZ978" s="196"/>
      <c r="IA978" s="196"/>
      <c r="IB978" s="196"/>
      <c r="IC978" s="196"/>
      <c r="ID978" s="196"/>
      <c r="IE978" s="196"/>
      <c r="IF978" s="196"/>
      <c r="IG978" s="196"/>
      <c r="IH978" s="196"/>
      <c r="II978" s="196"/>
      <c r="IJ978" s="196"/>
      <c r="IK978" s="196"/>
      <c r="IL978" s="196"/>
      <c r="IM978" s="196"/>
      <c r="IN978" s="196"/>
      <c r="IO978" s="196"/>
      <c r="IP978" s="196"/>
      <c r="IQ978" s="196"/>
      <c r="IR978" s="196"/>
      <c r="IS978" s="196"/>
      <c r="IT978" s="196"/>
      <c r="IU978" s="196"/>
      <c r="IV978" s="196"/>
      <c r="IW978" s="196"/>
      <c r="IX978" s="196"/>
      <c r="IY978" s="196"/>
      <c r="IZ978" s="196"/>
      <c r="JA978" s="196"/>
      <c r="JB978" s="196"/>
      <c r="JC978" s="196"/>
      <c r="JD978" s="196"/>
      <c r="JE978" s="196"/>
      <c r="JF978" s="196"/>
      <c r="JG978" s="196"/>
      <c r="JH978" s="196"/>
      <c r="JI978" s="196"/>
      <c r="JJ978" s="196"/>
      <c r="JK978" s="196"/>
      <c r="JL978" s="196"/>
      <c r="JM978" s="196"/>
      <c r="JN978" s="196"/>
      <c r="JO978" s="196"/>
      <c r="JP978" s="196"/>
      <c r="JQ978" s="196"/>
      <c r="JR978" s="196"/>
      <c r="JS978" s="196"/>
      <c r="JT978" s="196"/>
      <c r="JU978" s="196"/>
      <c r="JV978" s="196"/>
      <c r="JW978" s="196"/>
      <c r="JX978" s="196"/>
      <c r="JY978" s="196"/>
      <c r="JZ978" s="196"/>
      <c r="KA978" s="196"/>
      <c r="KB978" s="196"/>
      <c r="KC978" s="196"/>
      <c r="KD978" s="196"/>
      <c r="KE978" s="196"/>
      <c r="KF978" s="196"/>
      <c r="KG978" s="196"/>
      <c r="KH978" s="196"/>
      <c r="KI978" s="196"/>
      <c r="KJ978" s="196"/>
      <c r="KK978" s="196"/>
      <c r="KL978" s="196"/>
      <c r="KM978" s="196"/>
      <c r="KN978" s="196"/>
      <c r="KO978" s="196"/>
      <c r="KP978" s="196"/>
      <c r="KQ978" s="196"/>
      <c r="KR978" s="196"/>
      <c r="KS978" s="196"/>
      <c r="KT978" s="196"/>
      <c r="KU978" s="196"/>
      <c r="KV978" s="196"/>
      <c r="KW978" s="196"/>
      <c r="KX978" s="196"/>
      <c r="KY978" s="196"/>
      <c r="KZ978" s="196"/>
      <c r="LA978" s="196"/>
      <c r="LB978" s="196"/>
      <c r="LC978" s="196"/>
      <c r="LD978" s="196"/>
      <c r="LE978" s="196"/>
      <c r="LF978" s="196"/>
      <c r="LG978" s="196"/>
      <c r="LH978" s="196"/>
      <c r="LI978" s="196"/>
      <c r="LJ978" s="196"/>
      <c r="LK978" s="196"/>
      <c r="LL978" s="196"/>
      <c r="LM978" s="196"/>
      <c r="LN978" s="196"/>
      <c r="LO978" s="196"/>
      <c r="LP978" s="196"/>
      <c r="LQ978" s="196"/>
      <c r="LR978" s="196"/>
      <c r="LS978" s="196"/>
      <c r="LT978" s="196"/>
      <c r="LU978" s="196"/>
      <c r="LV978" s="196"/>
      <c r="LW978" s="196"/>
      <c r="LX978" s="196"/>
      <c r="LY978" s="196"/>
      <c r="LZ978" s="196"/>
      <c r="MA978" s="196"/>
      <c r="MB978" s="196"/>
      <c r="MC978" s="196"/>
      <c r="MD978" s="196"/>
      <c r="ME978" s="196"/>
      <c r="MF978" s="196"/>
      <c r="MG978" s="196"/>
      <c r="MH978" s="196"/>
      <c r="MI978" s="196"/>
      <c r="MJ978" s="196"/>
      <c r="MK978" s="196"/>
      <c r="ML978" s="196"/>
      <c r="MM978" s="196"/>
      <c r="MN978" s="196"/>
      <c r="MO978" s="196"/>
      <c r="MP978" s="196"/>
      <c r="MQ978" s="196"/>
      <c r="MR978" s="196"/>
      <c r="MS978" s="196"/>
      <c r="MT978" s="196"/>
      <c r="MU978" s="196"/>
      <c r="MV978" s="196"/>
      <c r="MW978" s="196"/>
      <c r="MX978" s="196"/>
      <c r="MY978" s="196"/>
      <c r="MZ978" s="196"/>
      <c r="NA978" s="196"/>
      <c r="NB978" s="196"/>
      <c r="NC978" s="196"/>
      <c r="ND978" s="196"/>
      <c r="NE978" s="196"/>
      <c r="NF978" s="196"/>
      <c r="NG978" s="196"/>
      <c r="NH978" s="196"/>
      <c r="NI978" s="196"/>
      <c r="NJ978" s="196"/>
      <c r="NK978" s="196"/>
      <c r="NL978" s="196"/>
      <c r="NM978" s="196"/>
      <c r="NN978" s="196"/>
      <c r="NO978" s="196"/>
      <c r="NP978" s="196"/>
      <c r="NQ978" s="196"/>
      <c r="NR978" s="196"/>
      <c r="NS978" s="196"/>
      <c r="NT978" s="196"/>
      <c r="NU978" s="196"/>
      <c r="NV978" s="196"/>
      <c r="NW978" s="196"/>
      <c r="NX978" s="196"/>
      <c r="NY978" s="196"/>
      <c r="NZ978" s="196"/>
      <c r="OA978" s="196"/>
      <c r="OB978" s="196"/>
      <c r="OC978" s="196"/>
      <c r="OD978" s="196"/>
      <c r="OE978" s="196"/>
      <c r="OF978" s="196"/>
      <c r="OG978" s="196"/>
      <c r="OH978" s="196"/>
      <c r="OI978" s="196"/>
      <c r="OJ978" s="196"/>
      <c r="OK978" s="196"/>
      <c r="OL978" s="196"/>
      <c r="AFC978" s="196"/>
      <c r="AFD978" s="196"/>
      <c r="AFE978" s="196"/>
      <c r="AFF978" s="196"/>
      <c r="AFG978" s="196"/>
      <c r="AFH978" s="196"/>
      <c r="AFI978" s="196"/>
      <c r="AFJ978" s="196"/>
      <c r="AFK978" s="196"/>
      <c r="AFL978" s="196"/>
      <c r="AFM978" s="196"/>
      <c r="AFN978" s="196"/>
      <c r="AFO978" s="196"/>
      <c r="AFP978" s="196"/>
      <c r="AFQ978" s="196"/>
      <c r="AFR978" s="196"/>
      <c r="AFS978" s="196"/>
      <c r="AFT978" s="196"/>
      <c r="AFU978" s="196"/>
      <c r="AFV978" s="196"/>
      <c r="AFW978" s="196"/>
      <c r="AFX978" s="196"/>
      <c r="AFY978" s="196"/>
      <c r="AFZ978" s="196"/>
      <c r="AGA978" s="196"/>
      <c r="AGB978" s="196"/>
      <c r="AGC978" s="196"/>
      <c r="AGD978" s="196"/>
      <c r="AGE978" s="196"/>
      <c r="AGF978" s="196"/>
      <c r="AGG978" s="196"/>
      <c r="AGH978" s="196"/>
      <c r="AGI978" s="196"/>
      <c r="AGJ978" s="196"/>
      <c r="AGK978" s="196"/>
      <c r="AGL978" s="196"/>
      <c r="AGM978" s="196"/>
      <c r="AGN978" s="196"/>
      <c r="AGO978" s="196"/>
      <c r="AGP978" s="196"/>
    </row>
    <row r="979" spans="1:874" ht="15.75" customHeight="1" x14ac:dyDescent="0.25">
      <c r="A979" s="196"/>
      <c r="B979" s="196"/>
      <c r="C979" s="196"/>
      <c r="D979" s="196"/>
      <c r="E979" s="196"/>
      <c r="F979" s="196"/>
      <c r="G979" s="196"/>
      <c r="H979" s="196"/>
      <c r="I979" s="208"/>
      <c r="J979" s="196"/>
      <c r="K979" s="196"/>
      <c r="L979" s="206"/>
      <c r="M979" s="196"/>
      <c r="N979" s="196"/>
      <c r="O979" s="196"/>
      <c r="P979" s="196"/>
      <c r="Q979" s="196"/>
      <c r="R979" s="196"/>
      <c r="S979" s="196"/>
      <c r="T979" s="196"/>
      <c r="U979" s="196"/>
      <c r="V979" s="196"/>
      <c r="W979" s="196"/>
      <c r="X979" s="196"/>
      <c r="Y979" s="196"/>
      <c r="Z979" s="196"/>
      <c r="AA979" s="196"/>
      <c r="AB979" s="196"/>
      <c r="AC979" s="196"/>
      <c r="AD979" s="196"/>
      <c r="AE979" s="196"/>
      <c r="AF979" s="196"/>
      <c r="AG979" s="196"/>
      <c r="AH979" s="196"/>
      <c r="AI979" s="196"/>
      <c r="AJ979" s="196"/>
      <c r="AK979" s="196"/>
      <c r="AL979" s="196"/>
      <c r="AM979" s="196"/>
      <c r="AN979" s="196"/>
      <c r="AO979" s="196"/>
      <c r="AP979" s="196"/>
      <c r="AQ979" s="196"/>
      <c r="AR979" s="196"/>
      <c r="AS979" s="196"/>
      <c r="AT979" s="196"/>
      <c r="AU979" s="196"/>
      <c r="AV979" s="196"/>
      <c r="AW979" s="196"/>
      <c r="AX979" s="196"/>
      <c r="AY979" s="196"/>
      <c r="AZ979" s="196"/>
      <c r="BA979" s="196"/>
      <c r="BB979" s="196"/>
      <c r="BC979" s="196"/>
      <c r="BD979" s="196"/>
      <c r="BE979" s="196"/>
      <c r="BF979" s="196"/>
      <c r="BG979" s="196"/>
      <c r="BH979" s="196"/>
      <c r="BI979" s="196"/>
      <c r="BJ979" s="196"/>
      <c r="BK979" s="196"/>
      <c r="BL979" s="196"/>
      <c r="BM979" s="196"/>
      <c r="BN979" s="196"/>
      <c r="BO979" s="196"/>
      <c r="BP979" s="196"/>
      <c r="BQ979" s="196"/>
      <c r="BR979" s="196"/>
      <c r="BS979" s="196"/>
      <c r="BT979" s="196"/>
      <c r="BU979" s="196"/>
      <c r="BV979" s="196"/>
      <c r="BW979" s="196"/>
      <c r="BX979" s="196"/>
      <c r="BY979" s="196"/>
      <c r="BZ979" s="196"/>
      <c r="CA979" s="196"/>
      <c r="CB979" s="196"/>
      <c r="CC979" s="196"/>
      <c r="CD979" s="196"/>
      <c r="CE979" s="196"/>
      <c r="CF979" s="196"/>
      <c r="CG979" s="196"/>
      <c r="CH979" s="196"/>
      <c r="CI979" s="196"/>
      <c r="CJ979" s="196"/>
      <c r="CK979" s="196"/>
      <c r="CL979" s="196"/>
      <c r="CM979" s="196"/>
      <c r="CN979" s="196"/>
      <c r="CO979" s="196"/>
      <c r="CP979" s="196"/>
      <c r="CQ979" s="196"/>
      <c r="CR979" s="196"/>
      <c r="CS979" s="196"/>
      <c r="CT979" s="196"/>
      <c r="CU979" s="196"/>
      <c r="CV979" s="196"/>
      <c r="CW979" s="196"/>
      <c r="CX979" s="196"/>
      <c r="CY979" s="196"/>
      <c r="CZ979" s="196"/>
      <c r="DA979" s="196"/>
      <c r="DB979" s="196"/>
      <c r="DC979" s="196"/>
      <c r="DD979" s="196"/>
      <c r="DE979" s="196"/>
      <c r="DF979" s="196"/>
      <c r="DG979" s="196"/>
      <c r="DH979" s="196"/>
      <c r="DI979" s="196"/>
      <c r="DJ979" s="196"/>
      <c r="DK979" s="196"/>
      <c r="DL979" s="196"/>
      <c r="DM979" s="196"/>
      <c r="DN979" s="196"/>
      <c r="DO979" s="196"/>
      <c r="DP979" s="196"/>
      <c r="DQ979" s="196"/>
      <c r="DR979" s="196"/>
      <c r="DS979" s="196"/>
      <c r="DT979" s="196"/>
      <c r="DU979" s="196"/>
      <c r="DV979" s="196"/>
      <c r="DW979" s="196"/>
      <c r="DX979" s="196"/>
      <c r="DY979" s="196"/>
      <c r="DZ979" s="196"/>
      <c r="EA979" s="196"/>
      <c r="EB979" s="196"/>
      <c r="EC979" s="196"/>
      <c r="ED979" s="196"/>
      <c r="EE979" s="196"/>
      <c r="EF979" s="196"/>
      <c r="EG979" s="196"/>
      <c r="EH979" s="196"/>
      <c r="EI979" s="196"/>
      <c r="EJ979" s="196"/>
      <c r="EK979" s="196"/>
      <c r="EL979" s="196"/>
      <c r="EM979" s="196"/>
      <c r="EN979" s="196"/>
      <c r="EO979" s="196"/>
      <c r="EP979" s="196"/>
      <c r="EQ979" s="196"/>
      <c r="ER979" s="196"/>
      <c r="ES979" s="196"/>
      <c r="ET979" s="196"/>
      <c r="EU979" s="196"/>
      <c r="EV979" s="196"/>
      <c r="EW979" s="196"/>
      <c r="EX979" s="196"/>
      <c r="EY979" s="196"/>
      <c r="EZ979" s="196"/>
      <c r="FA979" s="196"/>
      <c r="FB979" s="196"/>
      <c r="FC979" s="196"/>
      <c r="FD979" s="196"/>
      <c r="FE979" s="196"/>
      <c r="FF979" s="196"/>
      <c r="FG979" s="196"/>
      <c r="FH979" s="196"/>
      <c r="FI979" s="196"/>
      <c r="FJ979" s="196"/>
      <c r="FK979" s="196"/>
      <c r="FL979" s="196"/>
      <c r="FM979" s="196"/>
      <c r="FN979" s="196"/>
      <c r="FO979" s="196"/>
      <c r="FP979" s="196"/>
      <c r="FQ979" s="196"/>
      <c r="FR979" s="196"/>
      <c r="FS979" s="196"/>
      <c r="FT979" s="196"/>
      <c r="FU979" s="196"/>
      <c r="FV979" s="196"/>
      <c r="FW979" s="196"/>
      <c r="FX979" s="196"/>
      <c r="FY979" s="196"/>
      <c r="FZ979" s="196"/>
      <c r="GA979" s="196"/>
      <c r="GB979" s="196"/>
      <c r="GC979" s="196"/>
      <c r="GD979" s="196"/>
      <c r="GE979" s="196"/>
      <c r="GF979" s="196"/>
      <c r="GG979" s="196"/>
      <c r="GH979" s="196"/>
      <c r="GI979" s="196"/>
      <c r="GJ979" s="196"/>
      <c r="GK979" s="196"/>
      <c r="GL979" s="196"/>
      <c r="GM979" s="196"/>
      <c r="GN979" s="196"/>
      <c r="GO979" s="196"/>
      <c r="GP979" s="196"/>
      <c r="GQ979" s="196"/>
      <c r="GR979" s="196"/>
      <c r="GS979" s="196"/>
      <c r="GT979" s="196"/>
      <c r="GU979" s="196"/>
      <c r="GV979" s="196"/>
      <c r="GW979" s="196"/>
      <c r="GX979" s="196"/>
      <c r="GY979" s="196"/>
      <c r="GZ979" s="196"/>
      <c r="HA979" s="196"/>
      <c r="HB979" s="196"/>
      <c r="HC979" s="196"/>
      <c r="HD979" s="196"/>
      <c r="HE979" s="196"/>
      <c r="HF979" s="196"/>
      <c r="HG979" s="196"/>
      <c r="HH979" s="196"/>
      <c r="HI979" s="196"/>
      <c r="HJ979" s="196"/>
      <c r="HK979" s="196"/>
      <c r="HL979" s="196"/>
      <c r="HM979" s="196"/>
      <c r="HN979" s="196"/>
      <c r="HO979" s="196"/>
      <c r="HP979" s="196"/>
      <c r="HQ979" s="196"/>
      <c r="HR979" s="196"/>
      <c r="HS979" s="196"/>
      <c r="HT979" s="196"/>
      <c r="HU979" s="196"/>
      <c r="HV979" s="196"/>
      <c r="HW979" s="196"/>
      <c r="HX979" s="196"/>
      <c r="HY979" s="196"/>
      <c r="HZ979" s="196"/>
      <c r="IA979" s="196"/>
      <c r="IB979" s="196"/>
      <c r="IC979" s="196"/>
      <c r="ID979" s="196"/>
      <c r="IE979" s="196"/>
      <c r="IF979" s="196"/>
      <c r="IG979" s="196"/>
      <c r="IH979" s="196"/>
      <c r="II979" s="196"/>
      <c r="IJ979" s="196"/>
      <c r="IK979" s="196"/>
      <c r="IL979" s="196"/>
      <c r="IM979" s="196"/>
      <c r="IN979" s="196"/>
      <c r="IO979" s="196"/>
      <c r="IP979" s="196"/>
      <c r="IQ979" s="196"/>
      <c r="IR979" s="196"/>
      <c r="IS979" s="196"/>
      <c r="IT979" s="196"/>
      <c r="IU979" s="196"/>
      <c r="IV979" s="196"/>
      <c r="IW979" s="196"/>
      <c r="IX979" s="196"/>
      <c r="IY979" s="196"/>
      <c r="IZ979" s="196"/>
      <c r="JA979" s="196"/>
      <c r="JB979" s="196"/>
      <c r="JC979" s="196"/>
      <c r="JD979" s="196"/>
      <c r="JE979" s="196"/>
      <c r="JF979" s="196"/>
      <c r="JG979" s="196"/>
      <c r="JH979" s="196"/>
      <c r="JI979" s="196"/>
      <c r="JJ979" s="196"/>
      <c r="JK979" s="196"/>
      <c r="JL979" s="196"/>
      <c r="JM979" s="196"/>
      <c r="JN979" s="196"/>
      <c r="JO979" s="196"/>
      <c r="JP979" s="196"/>
      <c r="JQ979" s="196"/>
      <c r="JR979" s="196"/>
      <c r="JS979" s="196"/>
      <c r="JT979" s="196"/>
      <c r="JU979" s="196"/>
      <c r="JV979" s="196"/>
      <c r="JW979" s="196"/>
      <c r="JX979" s="196"/>
      <c r="JY979" s="196"/>
      <c r="JZ979" s="196"/>
      <c r="KA979" s="196"/>
      <c r="KB979" s="196"/>
      <c r="KC979" s="196"/>
      <c r="KD979" s="196"/>
      <c r="KE979" s="196"/>
      <c r="KF979" s="196"/>
      <c r="KG979" s="196"/>
      <c r="KH979" s="196"/>
      <c r="KI979" s="196"/>
      <c r="KJ979" s="196"/>
      <c r="KK979" s="196"/>
      <c r="KL979" s="196"/>
      <c r="KM979" s="196"/>
      <c r="KN979" s="196"/>
      <c r="KO979" s="196"/>
      <c r="KP979" s="196"/>
      <c r="KQ979" s="196"/>
      <c r="KR979" s="196"/>
      <c r="KS979" s="196"/>
      <c r="KT979" s="196"/>
      <c r="KU979" s="196"/>
      <c r="KV979" s="196"/>
      <c r="KW979" s="196"/>
      <c r="KX979" s="196"/>
      <c r="KY979" s="196"/>
      <c r="KZ979" s="196"/>
      <c r="LA979" s="196"/>
      <c r="LB979" s="196"/>
      <c r="LC979" s="196"/>
      <c r="LD979" s="196"/>
      <c r="LE979" s="196"/>
      <c r="LF979" s="196"/>
      <c r="LG979" s="196"/>
      <c r="LH979" s="196"/>
      <c r="LI979" s="196"/>
      <c r="LJ979" s="196"/>
      <c r="LK979" s="196"/>
      <c r="LL979" s="196"/>
      <c r="LM979" s="196"/>
      <c r="LN979" s="196"/>
      <c r="LO979" s="196"/>
      <c r="LP979" s="196"/>
      <c r="LQ979" s="196"/>
      <c r="LR979" s="196"/>
      <c r="LS979" s="196"/>
      <c r="LT979" s="196"/>
      <c r="LU979" s="196"/>
      <c r="LV979" s="196"/>
      <c r="LW979" s="196"/>
      <c r="LX979" s="196"/>
      <c r="LY979" s="196"/>
      <c r="LZ979" s="196"/>
      <c r="MA979" s="196"/>
      <c r="MB979" s="196"/>
      <c r="MC979" s="196"/>
      <c r="MD979" s="196"/>
      <c r="ME979" s="196"/>
      <c r="MF979" s="196"/>
      <c r="MG979" s="196"/>
      <c r="MH979" s="196"/>
      <c r="MI979" s="196"/>
      <c r="MJ979" s="196"/>
      <c r="MK979" s="196"/>
      <c r="ML979" s="196"/>
      <c r="MM979" s="196"/>
      <c r="MN979" s="196"/>
      <c r="MO979" s="196"/>
      <c r="MP979" s="196"/>
      <c r="MQ979" s="196"/>
      <c r="MR979" s="196"/>
      <c r="MS979" s="196"/>
      <c r="MT979" s="196"/>
      <c r="MU979" s="196"/>
      <c r="MV979" s="196"/>
      <c r="MW979" s="196"/>
      <c r="MX979" s="196"/>
      <c r="MY979" s="196"/>
      <c r="MZ979" s="196"/>
      <c r="NA979" s="196"/>
      <c r="NB979" s="196"/>
      <c r="NC979" s="196"/>
      <c r="ND979" s="196"/>
      <c r="NE979" s="196"/>
      <c r="NF979" s="196"/>
      <c r="NG979" s="196"/>
      <c r="NH979" s="196"/>
      <c r="NI979" s="196"/>
      <c r="NJ979" s="196"/>
      <c r="NK979" s="196"/>
      <c r="NL979" s="196"/>
      <c r="NM979" s="196"/>
      <c r="NN979" s="196"/>
      <c r="NO979" s="196"/>
      <c r="NP979" s="196"/>
      <c r="NQ979" s="196"/>
      <c r="NR979" s="196"/>
      <c r="NS979" s="196"/>
      <c r="NT979" s="196"/>
      <c r="NU979" s="196"/>
      <c r="NV979" s="196"/>
      <c r="NW979" s="196"/>
      <c r="NX979" s="196"/>
      <c r="NY979" s="196"/>
      <c r="NZ979" s="196"/>
      <c r="OA979" s="196"/>
      <c r="OB979" s="196"/>
      <c r="OC979" s="196"/>
      <c r="OD979" s="196"/>
      <c r="OE979" s="196"/>
      <c r="OF979" s="196"/>
      <c r="OG979" s="196"/>
      <c r="OH979" s="196"/>
      <c r="OI979" s="196"/>
      <c r="OJ979" s="196"/>
      <c r="OK979" s="196"/>
      <c r="OL979" s="196"/>
      <c r="AFC979" s="196"/>
      <c r="AFD979" s="196"/>
      <c r="AFE979" s="196"/>
      <c r="AFF979" s="196"/>
      <c r="AFG979" s="196"/>
      <c r="AFH979" s="196"/>
      <c r="AFI979" s="196"/>
      <c r="AFJ979" s="196"/>
      <c r="AFK979" s="196"/>
      <c r="AFL979" s="196"/>
      <c r="AFM979" s="196"/>
      <c r="AFN979" s="196"/>
      <c r="AFO979" s="196"/>
      <c r="AFP979" s="196"/>
      <c r="AFQ979" s="196"/>
      <c r="AFR979" s="196"/>
      <c r="AFS979" s="196"/>
      <c r="AFT979" s="196"/>
      <c r="AFU979" s="196"/>
      <c r="AFV979" s="196"/>
      <c r="AFW979" s="196"/>
      <c r="AFX979" s="196"/>
      <c r="AFY979" s="196"/>
      <c r="AFZ979" s="196"/>
      <c r="AGA979" s="196"/>
      <c r="AGB979" s="196"/>
      <c r="AGC979" s="196"/>
      <c r="AGD979" s="196"/>
      <c r="AGE979" s="196"/>
      <c r="AGF979" s="196"/>
      <c r="AGG979" s="196"/>
      <c r="AGH979" s="196"/>
      <c r="AGI979" s="196"/>
      <c r="AGJ979" s="196"/>
      <c r="AGK979" s="196"/>
      <c r="AGL979" s="196"/>
      <c r="AGM979" s="196"/>
      <c r="AGN979" s="196"/>
      <c r="AGO979" s="196"/>
      <c r="AGP979" s="196"/>
    </row>
    <row r="980" spans="1:874" ht="15.75" customHeight="1" x14ac:dyDescent="0.25">
      <c r="A980" s="196"/>
      <c r="B980" s="196"/>
      <c r="C980" s="196"/>
      <c r="D980" s="196"/>
      <c r="E980" s="196"/>
      <c r="F980" s="196"/>
      <c r="G980" s="196"/>
      <c r="H980" s="196"/>
      <c r="I980" s="208"/>
      <c r="J980" s="196"/>
      <c r="K980" s="196"/>
      <c r="L980" s="206"/>
      <c r="M980" s="196"/>
      <c r="N980" s="196"/>
      <c r="O980" s="196"/>
      <c r="P980" s="196"/>
      <c r="Q980" s="196"/>
      <c r="R980" s="196"/>
      <c r="S980" s="196"/>
      <c r="T980" s="196"/>
      <c r="U980" s="196"/>
      <c r="V980" s="196"/>
      <c r="W980" s="196"/>
      <c r="X980" s="196"/>
      <c r="Y980" s="196"/>
      <c r="Z980" s="196"/>
      <c r="AA980" s="196"/>
      <c r="AB980" s="196"/>
      <c r="AC980" s="196"/>
      <c r="AD980" s="196"/>
      <c r="AE980" s="196"/>
      <c r="AF980" s="196"/>
      <c r="AG980" s="196"/>
      <c r="AH980" s="196"/>
      <c r="AI980" s="196"/>
      <c r="AJ980" s="196"/>
      <c r="AK980" s="196"/>
      <c r="AL980" s="196"/>
      <c r="AM980" s="196"/>
      <c r="AN980" s="196"/>
      <c r="AO980" s="196"/>
      <c r="AP980" s="196"/>
      <c r="AQ980" s="196"/>
      <c r="AR980" s="196"/>
      <c r="AS980" s="196"/>
      <c r="AT980" s="196"/>
      <c r="AU980" s="196"/>
      <c r="AV980" s="196"/>
      <c r="AW980" s="196"/>
      <c r="AX980" s="196"/>
      <c r="AY980" s="196"/>
      <c r="AZ980" s="196"/>
      <c r="BA980" s="196"/>
      <c r="BB980" s="196"/>
      <c r="BC980" s="196"/>
      <c r="BD980" s="196"/>
      <c r="BE980" s="196"/>
      <c r="BF980" s="196"/>
      <c r="BG980" s="196"/>
      <c r="BH980" s="196"/>
      <c r="BI980" s="196"/>
      <c r="BJ980" s="196"/>
      <c r="BK980" s="196"/>
      <c r="BL980" s="196"/>
      <c r="BM980" s="196"/>
      <c r="BN980" s="196"/>
      <c r="BO980" s="196"/>
      <c r="BP980" s="196"/>
      <c r="BQ980" s="196"/>
      <c r="BR980" s="196"/>
      <c r="BS980" s="196"/>
      <c r="BT980" s="196"/>
      <c r="BU980" s="196"/>
      <c r="BV980" s="196"/>
      <c r="BW980" s="196"/>
      <c r="BX980" s="196"/>
      <c r="BY980" s="196"/>
      <c r="BZ980" s="196"/>
      <c r="CA980" s="196"/>
      <c r="CB980" s="196"/>
      <c r="CC980" s="196"/>
      <c r="CD980" s="196"/>
      <c r="CE980" s="196"/>
      <c r="CF980" s="196"/>
      <c r="CG980" s="196"/>
      <c r="CH980" s="196"/>
      <c r="CI980" s="196"/>
      <c r="CJ980" s="196"/>
      <c r="CK980" s="196"/>
      <c r="CL980" s="196"/>
      <c r="CM980" s="196"/>
      <c r="CN980" s="196"/>
      <c r="CO980" s="196"/>
      <c r="CP980" s="196"/>
      <c r="CQ980" s="196"/>
      <c r="CR980" s="196"/>
      <c r="CS980" s="196"/>
      <c r="CT980" s="196"/>
      <c r="CU980" s="196"/>
      <c r="CV980" s="196"/>
      <c r="CW980" s="196"/>
      <c r="CX980" s="196"/>
      <c r="CY980" s="196"/>
      <c r="CZ980" s="196"/>
      <c r="DA980" s="196"/>
      <c r="DB980" s="196"/>
      <c r="DC980" s="196"/>
      <c r="DD980" s="196"/>
      <c r="DE980" s="196"/>
      <c r="DF980" s="196"/>
      <c r="DG980" s="196"/>
      <c r="DH980" s="196"/>
      <c r="DI980" s="196"/>
      <c r="DJ980" s="196"/>
      <c r="DK980" s="196"/>
      <c r="DL980" s="196"/>
      <c r="DM980" s="196"/>
      <c r="DN980" s="196"/>
      <c r="DO980" s="196"/>
      <c r="DP980" s="196"/>
      <c r="DQ980" s="196"/>
      <c r="DR980" s="196"/>
      <c r="DS980" s="196"/>
      <c r="DT980" s="196"/>
      <c r="DU980" s="196"/>
      <c r="DV980" s="196"/>
      <c r="DW980" s="196"/>
      <c r="DX980" s="196"/>
      <c r="DY980" s="196"/>
      <c r="DZ980" s="196"/>
      <c r="EA980" s="196"/>
      <c r="EB980" s="196"/>
      <c r="EC980" s="196"/>
      <c r="ED980" s="196"/>
      <c r="EE980" s="196"/>
      <c r="EF980" s="196"/>
      <c r="EG980" s="196"/>
      <c r="EH980" s="196"/>
      <c r="EI980" s="196"/>
      <c r="EJ980" s="196"/>
      <c r="EK980" s="196"/>
      <c r="EL980" s="196"/>
      <c r="EM980" s="196"/>
      <c r="EN980" s="196"/>
      <c r="EO980" s="196"/>
      <c r="EP980" s="196"/>
      <c r="EQ980" s="196"/>
      <c r="ER980" s="196"/>
      <c r="ES980" s="196"/>
      <c r="ET980" s="196"/>
      <c r="EU980" s="196"/>
      <c r="EV980" s="196"/>
      <c r="EW980" s="196"/>
      <c r="EX980" s="196"/>
      <c r="EY980" s="196"/>
      <c r="EZ980" s="196"/>
      <c r="FA980" s="196"/>
      <c r="FB980" s="196"/>
      <c r="FC980" s="196"/>
      <c r="FD980" s="196"/>
      <c r="FE980" s="196"/>
      <c r="FF980" s="196"/>
      <c r="FG980" s="196"/>
      <c r="FH980" s="196"/>
      <c r="FI980" s="196"/>
      <c r="FJ980" s="196"/>
      <c r="FK980" s="196"/>
      <c r="FL980" s="196"/>
      <c r="FM980" s="196"/>
      <c r="FN980" s="196"/>
      <c r="FO980" s="196"/>
      <c r="FP980" s="196"/>
      <c r="FQ980" s="196"/>
      <c r="FR980" s="196"/>
      <c r="FS980" s="196"/>
      <c r="FT980" s="196"/>
      <c r="FU980" s="196"/>
      <c r="FV980" s="196"/>
      <c r="FW980" s="196"/>
      <c r="FX980" s="196"/>
      <c r="FY980" s="196"/>
      <c r="FZ980" s="196"/>
      <c r="GA980" s="196"/>
      <c r="GB980" s="196"/>
      <c r="GC980" s="196"/>
      <c r="GD980" s="196"/>
      <c r="GE980" s="196"/>
      <c r="GF980" s="196"/>
      <c r="GG980" s="196"/>
      <c r="GH980" s="196"/>
      <c r="GI980" s="196"/>
      <c r="GJ980" s="196"/>
      <c r="GK980" s="196"/>
      <c r="GL980" s="196"/>
      <c r="GM980" s="196"/>
      <c r="GN980" s="196"/>
      <c r="GO980" s="196"/>
      <c r="GP980" s="196"/>
      <c r="GQ980" s="196"/>
      <c r="GR980" s="196"/>
      <c r="GS980" s="196"/>
      <c r="GT980" s="196"/>
      <c r="GU980" s="196"/>
      <c r="GV980" s="196"/>
      <c r="GW980" s="196"/>
      <c r="GX980" s="196"/>
      <c r="GY980" s="196"/>
      <c r="GZ980" s="196"/>
      <c r="HA980" s="196"/>
      <c r="HB980" s="196"/>
      <c r="HC980" s="196"/>
      <c r="HD980" s="196"/>
      <c r="HE980" s="196"/>
      <c r="HF980" s="196"/>
      <c r="HG980" s="196"/>
      <c r="HH980" s="196"/>
      <c r="HI980" s="196"/>
      <c r="HJ980" s="196"/>
      <c r="HK980" s="196"/>
      <c r="HL980" s="196"/>
      <c r="HM980" s="196"/>
      <c r="HN980" s="196"/>
      <c r="HO980" s="196"/>
      <c r="HP980" s="196"/>
      <c r="HQ980" s="196"/>
      <c r="HR980" s="196"/>
      <c r="HS980" s="196"/>
      <c r="HT980" s="196"/>
      <c r="HU980" s="196"/>
      <c r="HV980" s="196"/>
      <c r="HW980" s="196"/>
      <c r="HX980" s="196"/>
      <c r="HY980" s="196"/>
      <c r="HZ980" s="196"/>
      <c r="IA980" s="196"/>
      <c r="IB980" s="196"/>
      <c r="IC980" s="196"/>
      <c r="ID980" s="196"/>
      <c r="IE980" s="196"/>
      <c r="IF980" s="196"/>
      <c r="IG980" s="196"/>
      <c r="IH980" s="196"/>
      <c r="II980" s="196"/>
      <c r="IJ980" s="196"/>
      <c r="IK980" s="196"/>
      <c r="IL980" s="196"/>
      <c r="IM980" s="196"/>
      <c r="IN980" s="196"/>
      <c r="IO980" s="196"/>
      <c r="IP980" s="196"/>
      <c r="IQ980" s="196"/>
      <c r="IR980" s="196"/>
      <c r="IS980" s="196"/>
      <c r="IT980" s="196"/>
      <c r="IU980" s="196"/>
      <c r="IV980" s="196"/>
      <c r="IW980" s="196"/>
      <c r="IX980" s="196"/>
      <c r="IY980" s="196"/>
      <c r="IZ980" s="196"/>
      <c r="JA980" s="196"/>
      <c r="JB980" s="196"/>
      <c r="JC980" s="196"/>
      <c r="JD980" s="196"/>
      <c r="JE980" s="196"/>
      <c r="JF980" s="196"/>
      <c r="JG980" s="196"/>
      <c r="JH980" s="196"/>
      <c r="JI980" s="196"/>
      <c r="JJ980" s="196"/>
      <c r="JK980" s="196"/>
      <c r="JL980" s="196"/>
      <c r="JM980" s="196"/>
      <c r="JN980" s="196"/>
      <c r="JO980" s="196"/>
      <c r="JP980" s="196"/>
      <c r="JQ980" s="196"/>
      <c r="JR980" s="196"/>
      <c r="JS980" s="196"/>
      <c r="JT980" s="196"/>
      <c r="JU980" s="196"/>
      <c r="JV980" s="196"/>
      <c r="JW980" s="196"/>
      <c r="JX980" s="196"/>
      <c r="JY980" s="196"/>
      <c r="JZ980" s="196"/>
      <c r="KA980" s="196"/>
      <c r="KB980" s="196"/>
      <c r="KC980" s="196"/>
      <c r="KD980" s="196"/>
      <c r="KE980" s="196"/>
      <c r="KF980" s="196"/>
      <c r="KG980" s="196"/>
      <c r="KH980" s="196"/>
      <c r="KI980" s="196"/>
      <c r="KJ980" s="196"/>
      <c r="KK980" s="196"/>
      <c r="KL980" s="196"/>
      <c r="KM980" s="196"/>
      <c r="KN980" s="196"/>
      <c r="KO980" s="196"/>
      <c r="KP980" s="196"/>
      <c r="KQ980" s="196"/>
      <c r="KR980" s="196"/>
      <c r="KS980" s="196"/>
      <c r="KT980" s="196"/>
      <c r="KU980" s="196"/>
      <c r="KV980" s="196"/>
      <c r="KW980" s="196"/>
      <c r="KX980" s="196"/>
      <c r="KY980" s="196"/>
      <c r="KZ980" s="196"/>
      <c r="LA980" s="196"/>
      <c r="LB980" s="196"/>
      <c r="LC980" s="196"/>
      <c r="LD980" s="196"/>
      <c r="LE980" s="196"/>
      <c r="LF980" s="196"/>
      <c r="LG980" s="196"/>
      <c r="LH980" s="196"/>
      <c r="LI980" s="196"/>
      <c r="LJ980" s="196"/>
      <c r="LK980" s="196"/>
      <c r="LL980" s="196"/>
      <c r="LM980" s="196"/>
      <c r="LN980" s="196"/>
      <c r="LO980" s="196"/>
      <c r="LP980" s="196"/>
      <c r="LQ980" s="196"/>
      <c r="LR980" s="196"/>
      <c r="LS980" s="196"/>
      <c r="LT980" s="196"/>
      <c r="LU980" s="196"/>
      <c r="LV980" s="196"/>
      <c r="LW980" s="196"/>
      <c r="LX980" s="196"/>
      <c r="LY980" s="196"/>
      <c r="LZ980" s="196"/>
      <c r="MA980" s="196"/>
      <c r="MB980" s="196"/>
      <c r="MC980" s="196"/>
      <c r="MD980" s="196"/>
      <c r="ME980" s="196"/>
      <c r="MF980" s="196"/>
      <c r="MG980" s="196"/>
      <c r="MH980" s="196"/>
      <c r="MI980" s="196"/>
      <c r="MJ980" s="196"/>
      <c r="MK980" s="196"/>
      <c r="ML980" s="196"/>
      <c r="MM980" s="196"/>
      <c r="MN980" s="196"/>
      <c r="MO980" s="196"/>
      <c r="MP980" s="196"/>
      <c r="MQ980" s="196"/>
      <c r="MR980" s="196"/>
      <c r="MS980" s="196"/>
      <c r="MT980" s="196"/>
      <c r="MU980" s="196"/>
      <c r="MV980" s="196"/>
      <c r="MW980" s="196"/>
      <c r="MX980" s="196"/>
      <c r="MY980" s="196"/>
      <c r="MZ980" s="196"/>
      <c r="NA980" s="196"/>
      <c r="NB980" s="196"/>
      <c r="NC980" s="196"/>
      <c r="ND980" s="196"/>
      <c r="NE980" s="196"/>
      <c r="NF980" s="196"/>
      <c r="NG980" s="196"/>
      <c r="NH980" s="196"/>
      <c r="NI980" s="196"/>
      <c r="NJ980" s="196"/>
      <c r="NK980" s="196"/>
      <c r="NL980" s="196"/>
      <c r="NM980" s="196"/>
      <c r="NN980" s="196"/>
      <c r="NO980" s="196"/>
      <c r="NP980" s="196"/>
      <c r="NQ980" s="196"/>
      <c r="NR980" s="196"/>
      <c r="NS980" s="196"/>
      <c r="NT980" s="196"/>
      <c r="NU980" s="196"/>
      <c r="NV980" s="196"/>
      <c r="NW980" s="196"/>
      <c r="NX980" s="196"/>
      <c r="NY980" s="196"/>
      <c r="NZ980" s="196"/>
      <c r="OA980" s="196"/>
      <c r="OB980" s="196"/>
      <c r="OC980" s="196"/>
      <c r="OD980" s="196"/>
      <c r="OE980" s="196"/>
      <c r="OF980" s="196"/>
      <c r="OG980" s="196"/>
      <c r="OH980" s="196"/>
      <c r="OI980" s="196"/>
      <c r="OJ980" s="196"/>
      <c r="OK980" s="196"/>
      <c r="OL980" s="196"/>
      <c r="AFC980" s="196"/>
      <c r="AFD980" s="196"/>
      <c r="AFE980" s="196"/>
      <c r="AFF980" s="196"/>
      <c r="AFG980" s="196"/>
      <c r="AFH980" s="196"/>
      <c r="AFI980" s="196"/>
      <c r="AFJ980" s="196"/>
      <c r="AFK980" s="196"/>
      <c r="AFL980" s="196"/>
      <c r="AFM980" s="196"/>
      <c r="AFN980" s="196"/>
      <c r="AFO980" s="196"/>
      <c r="AFP980" s="196"/>
      <c r="AFQ980" s="196"/>
      <c r="AFR980" s="196"/>
      <c r="AFS980" s="196"/>
      <c r="AFT980" s="196"/>
      <c r="AFU980" s="196"/>
      <c r="AFV980" s="196"/>
      <c r="AFW980" s="196"/>
      <c r="AFX980" s="196"/>
      <c r="AFY980" s="196"/>
      <c r="AFZ980" s="196"/>
      <c r="AGA980" s="196"/>
      <c r="AGB980" s="196"/>
      <c r="AGC980" s="196"/>
      <c r="AGD980" s="196"/>
      <c r="AGE980" s="196"/>
      <c r="AGF980" s="196"/>
      <c r="AGG980" s="196"/>
      <c r="AGH980" s="196"/>
      <c r="AGI980" s="196"/>
      <c r="AGJ980" s="196"/>
      <c r="AGK980" s="196"/>
      <c r="AGL980" s="196"/>
      <c r="AGM980" s="196"/>
      <c r="AGN980" s="196"/>
      <c r="AGO980" s="196"/>
      <c r="AGP980" s="196"/>
    </row>
    <row r="981" spans="1:874" ht="15.75" customHeight="1" x14ac:dyDescent="0.25">
      <c r="A981" s="196"/>
      <c r="B981" s="196"/>
      <c r="C981" s="196"/>
      <c r="D981" s="196"/>
      <c r="E981" s="196"/>
      <c r="F981" s="196"/>
      <c r="G981" s="196"/>
      <c r="H981" s="196"/>
      <c r="I981" s="196"/>
      <c r="J981" s="196"/>
      <c r="K981" s="196"/>
      <c r="L981" s="206"/>
      <c r="M981" s="196"/>
      <c r="N981" s="196"/>
      <c r="O981" s="196"/>
      <c r="P981" s="196"/>
      <c r="Q981" s="196"/>
      <c r="R981" s="196"/>
      <c r="S981" s="196"/>
      <c r="T981" s="196"/>
      <c r="U981" s="196"/>
      <c r="V981" s="196"/>
      <c r="W981" s="196"/>
      <c r="X981" s="196"/>
      <c r="Y981" s="196"/>
      <c r="Z981" s="196"/>
      <c r="AA981" s="196"/>
      <c r="AB981" s="196"/>
      <c r="AC981" s="196"/>
      <c r="AD981" s="196"/>
      <c r="AE981" s="196"/>
      <c r="AF981" s="196"/>
      <c r="AG981" s="196"/>
      <c r="AH981" s="196"/>
      <c r="AI981" s="196"/>
      <c r="AJ981" s="196"/>
      <c r="AK981" s="196"/>
      <c r="AL981" s="196"/>
      <c r="AM981" s="196"/>
      <c r="AN981" s="196"/>
      <c r="AO981" s="196"/>
      <c r="AP981" s="196"/>
      <c r="AQ981" s="196"/>
      <c r="AR981" s="196"/>
      <c r="AS981" s="196"/>
      <c r="AT981" s="196"/>
      <c r="AU981" s="196"/>
      <c r="AV981" s="196"/>
      <c r="AW981" s="196"/>
      <c r="AX981" s="196"/>
      <c r="AY981" s="196"/>
      <c r="AZ981" s="196"/>
      <c r="BA981" s="196"/>
      <c r="BB981" s="196"/>
      <c r="BC981" s="196"/>
      <c r="BD981" s="196"/>
      <c r="BE981" s="196"/>
      <c r="BF981" s="196"/>
      <c r="BG981" s="196"/>
      <c r="BH981" s="196"/>
      <c r="BI981" s="196"/>
      <c r="BJ981" s="196"/>
      <c r="BK981" s="196"/>
      <c r="BL981" s="196"/>
      <c r="BM981" s="196"/>
      <c r="BN981" s="196"/>
      <c r="BO981" s="196"/>
      <c r="BP981" s="196"/>
      <c r="BQ981" s="196"/>
      <c r="BR981" s="196"/>
      <c r="BS981" s="196"/>
      <c r="BT981" s="196"/>
      <c r="BU981" s="196"/>
      <c r="BV981" s="196"/>
      <c r="BW981" s="196"/>
      <c r="BX981" s="196"/>
      <c r="BY981" s="196"/>
      <c r="BZ981" s="196"/>
      <c r="CA981" s="196"/>
      <c r="CB981" s="196"/>
      <c r="CC981" s="196"/>
      <c r="CD981" s="196"/>
      <c r="CE981" s="196"/>
      <c r="CF981" s="196"/>
      <c r="CG981" s="196"/>
      <c r="CH981" s="196"/>
      <c r="CI981" s="196"/>
      <c r="CJ981" s="196"/>
      <c r="CK981" s="196"/>
      <c r="CL981" s="196"/>
      <c r="CM981" s="196"/>
      <c r="CN981" s="196"/>
      <c r="CO981" s="196"/>
      <c r="CP981" s="196"/>
      <c r="CQ981" s="196"/>
      <c r="CR981" s="196"/>
      <c r="CS981" s="196"/>
      <c r="CT981" s="196"/>
      <c r="CU981" s="196"/>
      <c r="CV981" s="196"/>
      <c r="CW981" s="196"/>
      <c r="CX981" s="196"/>
      <c r="CY981" s="196"/>
      <c r="CZ981" s="196"/>
      <c r="DA981" s="196"/>
      <c r="DB981" s="196"/>
      <c r="DC981" s="196"/>
      <c r="DD981" s="196"/>
      <c r="DE981" s="196"/>
      <c r="DF981" s="196"/>
      <c r="DG981" s="196"/>
      <c r="DH981" s="196"/>
      <c r="DI981" s="196"/>
      <c r="DJ981" s="196"/>
      <c r="DK981" s="196"/>
      <c r="DL981" s="196"/>
      <c r="DM981" s="196"/>
      <c r="DN981" s="196"/>
      <c r="DO981" s="196"/>
      <c r="DP981" s="196"/>
      <c r="DQ981" s="196"/>
      <c r="DR981" s="196"/>
      <c r="DS981" s="196"/>
      <c r="DT981" s="196"/>
      <c r="DU981" s="196"/>
      <c r="DV981" s="196"/>
      <c r="DW981" s="196"/>
      <c r="DX981" s="196"/>
      <c r="DY981" s="196"/>
      <c r="DZ981" s="196"/>
      <c r="EA981" s="196"/>
      <c r="EB981" s="196"/>
      <c r="EC981" s="196"/>
      <c r="ED981" s="196"/>
      <c r="EE981" s="196"/>
      <c r="EF981" s="196"/>
      <c r="EG981" s="196"/>
      <c r="EH981" s="196"/>
      <c r="EI981" s="196"/>
      <c r="EJ981" s="196"/>
      <c r="EK981" s="196"/>
      <c r="EL981" s="196"/>
      <c r="EM981" s="196"/>
      <c r="EN981" s="196"/>
      <c r="EO981" s="196"/>
      <c r="EP981" s="196"/>
      <c r="EQ981" s="196"/>
      <c r="ER981" s="196"/>
      <c r="ES981" s="196"/>
      <c r="ET981" s="196"/>
      <c r="EU981" s="196"/>
      <c r="EV981" s="196"/>
      <c r="EW981" s="196"/>
      <c r="EX981" s="196"/>
      <c r="EY981" s="196"/>
      <c r="EZ981" s="196"/>
      <c r="FA981" s="196"/>
      <c r="FB981" s="196"/>
      <c r="FC981" s="196"/>
      <c r="FD981" s="196"/>
      <c r="FE981" s="196"/>
      <c r="FF981" s="196"/>
      <c r="FG981" s="196"/>
      <c r="FH981" s="196"/>
      <c r="FI981" s="196"/>
      <c r="FJ981" s="196"/>
      <c r="FK981" s="196"/>
      <c r="FL981" s="196"/>
      <c r="FM981" s="196"/>
      <c r="FN981" s="196"/>
      <c r="FO981" s="196"/>
      <c r="FP981" s="196"/>
      <c r="FQ981" s="196"/>
      <c r="FR981" s="196"/>
      <c r="FS981" s="196"/>
      <c r="FT981" s="196"/>
      <c r="FU981" s="196"/>
      <c r="FV981" s="196"/>
      <c r="FW981" s="196"/>
      <c r="FX981" s="196"/>
      <c r="FY981" s="196"/>
      <c r="FZ981" s="196"/>
      <c r="GA981" s="196"/>
      <c r="GB981" s="196"/>
      <c r="GC981" s="196"/>
      <c r="GD981" s="196"/>
      <c r="GE981" s="196"/>
      <c r="GF981" s="196"/>
      <c r="GG981" s="196"/>
      <c r="GH981" s="196"/>
      <c r="GI981" s="196"/>
      <c r="GJ981" s="196"/>
      <c r="GK981" s="196"/>
      <c r="GL981" s="196"/>
      <c r="GM981" s="196"/>
      <c r="GN981" s="196"/>
      <c r="GO981" s="196"/>
      <c r="GP981" s="196"/>
      <c r="GQ981" s="196"/>
      <c r="GR981" s="196"/>
      <c r="GS981" s="196"/>
      <c r="GT981" s="196"/>
      <c r="GU981" s="196"/>
      <c r="GV981" s="196"/>
      <c r="GW981" s="196"/>
      <c r="GX981" s="196"/>
      <c r="GY981" s="196"/>
      <c r="GZ981" s="196"/>
      <c r="HA981" s="196"/>
      <c r="HB981" s="196"/>
      <c r="HC981" s="196"/>
      <c r="HD981" s="196"/>
      <c r="HE981" s="196"/>
      <c r="HF981" s="196"/>
      <c r="HG981" s="196"/>
      <c r="HH981" s="196"/>
      <c r="HI981" s="196"/>
      <c r="HJ981" s="196"/>
      <c r="HK981" s="196"/>
      <c r="HL981" s="196"/>
      <c r="HM981" s="196"/>
      <c r="HN981" s="196"/>
      <c r="HO981" s="196"/>
      <c r="HP981" s="196"/>
      <c r="HQ981" s="196"/>
      <c r="HR981" s="196"/>
      <c r="HS981" s="196"/>
      <c r="HT981" s="196"/>
      <c r="HU981" s="196"/>
      <c r="HV981" s="196"/>
      <c r="HW981" s="196"/>
      <c r="HX981" s="196"/>
      <c r="HY981" s="196"/>
      <c r="HZ981" s="196"/>
      <c r="IA981" s="196"/>
      <c r="IB981" s="196"/>
      <c r="IC981" s="196"/>
      <c r="ID981" s="196"/>
      <c r="IE981" s="196"/>
      <c r="IF981" s="196"/>
      <c r="IG981" s="196"/>
      <c r="IH981" s="196"/>
      <c r="II981" s="196"/>
      <c r="IJ981" s="196"/>
      <c r="IK981" s="196"/>
      <c r="IL981" s="196"/>
      <c r="IM981" s="196"/>
      <c r="IN981" s="196"/>
      <c r="IO981" s="196"/>
      <c r="IP981" s="196"/>
      <c r="IQ981" s="196"/>
      <c r="IR981" s="196"/>
      <c r="IS981" s="196"/>
      <c r="IT981" s="196"/>
      <c r="IU981" s="196"/>
      <c r="IV981" s="196"/>
      <c r="IW981" s="196"/>
      <c r="IX981" s="196"/>
      <c r="IY981" s="196"/>
      <c r="IZ981" s="196"/>
      <c r="JA981" s="196"/>
      <c r="JB981" s="196"/>
      <c r="JC981" s="196"/>
      <c r="JD981" s="196"/>
      <c r="JE981" s="196"/>
      <c r="JF981" s="196"/>
      <c r="JG981" s="196"/>
      <c r="JH981" s="196"/>
      <c r="JI981" s="196"/>
      <c r="JJ981" s="196"/>
      <c r="JK981" s="196"/>
      <c r="JL981" s="196"/>
      <c r="JM981" s="196"/>
      <c r="JN981" s="196"/>
      <c r="JO981" s="196"/>
      <c r="JP981" s="196"/>
      <c r="JQ981" s="196"/>
      <c r="JR981" s="196"/>
      <c r="JS981" s="196"/>
      <c r="JT981" s="196"/>
      <c r="JU981" s="196"/>
      <c r="JV981" s="196"/>
      <c r="JW981" s="196"/>
      <c r="JX981" s="196"/>
      <c r="JY981" s="196"/>
      <c r="JZ981" s="196"/>
      <c r="KA981" s="196"/>
      <c r="KB981" s="196"/>
      <c r="KC981" s="196"/>
      <c r="KD981" s="196"/>
      <c r="KE981" s="196"/>
      <c r="KF981" s="196"/>
      <c r="KG981" s="196"/>
      <c r="KH981" s="196"/>
      <c r="KI981" s="196"/>
      <c r="KJ981" s="196"/>
      <c r="KK981" s="196"/>
      <c r="KL981" s="196"/>
      <c r="KM981" s="196"/>
      <c r="KN981" s="196"/>
      <c r="KO981" s="196"/>
      <c r="KP981" s="196"/>
      <c r="KQ981" s="196"/>
      <c r="KR981" s="196"/>
      <c r="KS981" s="196"/>
      <c r="KT981" s="196"/>
      <c r="KU981" s="196"/>
      <c r="KV981" s="196"/>
      <c r="KW981" s="196"/>
      <c r="KX981" s="196"/>
      <c r="KY981" s="196"/>
      <c r="KZ981" s="196"/>
      <c r="LA981" s="196"/>
      <c r="LB981" s="196"/>
      <c r="LC981" s="196"/>
      <c r="LD981" s="196"/>
      <c r="LE981" s="196"/>
      <c r="LF981" s="196"/>
      <c r="LG981" s="196"/>
      <c r="LH981" s="196"/>
      <c r="LI981" s="196"/>
      <c r="LJ981" s="196"/>
      <c r="LK981" s="196"/>
      <c r="LL981" s="196"/>
      <c r="LM981" s="196"/>
      <c r="LN981" s="196"/>
      <c r="LO981" s="196"/>
      <c r="LP981" s="196"/>
      <c r="LQ981" s="196"/>
      <c r="LR981" s="196"/>
      <c r="LS981" s="196"/>
      <c r="LT981" s="196"/>
      <c r="LU981" s="196"/>
      <c r="LV981" s="196"/>
      <c r="LW981" s="196"/>
      <c r="LX981" s="196"/>
      <c r="LY981" s="196"/>
      <c r="LZ981" s="196"/>
      <c r="MA981" s="196"/>
      <c r="MB981" s="196"/>
      <c r="MC981" s="196"/>
      <c r="MD981" s="196"/>
      <c r="ME981" s="196"/>
      <c r="MF981" s="196"/>
      <c r="MG981" s="196"/>
      <c r="MH981" s="196"/>
      <c r="MI981" s="196"/>
      <c r="MJ981" s="196"/>
      <c r="MK981" s="196"/>
      <c r="ML981" s="196"/>
      <c r="MM981" s="196"/>
      <c r="MN981" s="196"/>
      <c r="MO981" s="196"/>
      <c r="MP981" s="196"/>
      <c r="MQ981" s="196"/>
      <c r="MR981" s="196"/>
      <c r="MS981" s="196"/>
      <c r="MT981" s="196"/>
      <c r="MU981" s="196"/>
      <c r="MV981" s="196"/>
      <c r="MW981" s="196"/>
      <c r="MX981" s="196"/>
      <c r="MY981" s="196"/>
      <c r="MZ981" s="196"/>
      <c r="NA981" s="196"/>
      <c r="NB981" s="196"/>
      <c r="NC981" s="196"/>
      <c r="ND981" s="196"/>
      <c r="NE981" s="196"/>
      <c r="NF981" s="196"/>
      <c r="NG981" s="196"/>
      <c r="NH981" s="196"/>
      <c r="NI981" s="196"/>
      <c r="NJ981" s="196"/>
      <c r="NK981" s="196"/>
      <c r="NL981" s="196"/>
      <c r="NM981" s="196"/>
      <c r="NN981" s="196"/>
      <c r="NO981" s="196"/>
      <c r="NP981" s="196"/>
      <c r="NQ981" s="196"/>
      <c r="NR981" s="196"/>
      <c r="NS981" s="196"/>
      <c r="NT981" s="196"/>
      <c r="NU981" s="196"/>
      <c r="NV981" s="196"/>
      <c r="NW981" s="196"/>
      <c r="NX981" s="196"/>
      <c r="NY981" s="196"/>
      <c r="NZ981" s="196"/>
      <c r="OA981" s="196"/>
      <c r="OB981" s="196"/>
      <c r="OC981" s="196"/>
      <c r="OD981" s="196"/>
      <c r="OE981" s="196"/>
      <c r="OF981" s="196"/>
      <c r="OG981" s="196"/>
      <c r="OH981" s="196"/>
      <c r="OI981" s="196"/>
      <c r="OJ981" s="196"/>
      <c r="OK981" s="196"/>
      <c r="OL981" s="196"/>
      <c r="AFC981" s="196"/>
      <c r="AFD981" s="196"/>
      <c r="AFE981" s="196"/>
      <c r="AFF981" s="196"/>
      <c r="AFG981" s="196"/>
      <c r="AFH981" s="196"/>
      <c r="AFI981" s="196"/>
      <c r="AFJ981" s="196"/>
      <c r="AFK981" s="196"/>
      <c r="AFL981" s="196"/>
      <c r="AFM981" s="196"/>
      <c r="AFN981" s="196"/>
      <c r="AFO981" s="196"/>
      <c r="AFP981" s="196"/>
      <c r="AFQ981" s="196"/>
      <c r="AFR981" s="196"/>
      <c r="AFS981" s="196"/>
      <c r="AFT981" s="196"/>
      <c r="AFU981" s="196"/>
      <c r="AFV981" s="196"/>
      <c r="AFW981" s="196"/>
      <c r="AFX981" s="196"/>
      <c r="AFY981" s="196"/>
      <c r="AFZ981" s="196"/>
      <c r="AGA981" s="196"/>
      <c r="AGB981" s="196"/>
      <c r="AGC981" s="196"/>
      <c r="AGD981" s="196"/>
      <c r="AGE981" s="196"/>
      <c r="AGF981" s="196"/>
      <c r="AGG981" s="196"/>
      <c r="AGH981" s="196"/>
      <c r="AGI981" s="196"/>
      <c r="AGJ981" s="196"/>
      <c r="AGK981" s="196"/>
      <c r="AGL981" s="196"/>
      <c r="AGM981" s="196"/>
      <c r="AGN981" s="196"/>
      <c r="AGO981" s="196"/>
      <c r="AGP981" s="196"/>
    </row>
    <row r="982" spans="1:874" ht="15.75" customHeight="1" x14ac:dyDescent="0.25">
      <c r="A982" s="196"/>
      <c r="B982" s="196"/>
      <c r="C982" s="196"/>
      <c r="D982" s="196"/>
      <c r="E982" s="196"/>
      <c r="F982" s="196"/>
      <c r="G982" s="196"/>
      <c r="H982" s="196"/>
      <c r="I982" s="196"/>
      <c r="J982" s="196"/>
      <c r="K982" s="196"/>
      <c r="L982" s="206"/>
      <c r="M982" s="196"/>
      <c r="N982" s="196"/>
      <c r="O982" s="196"/>
      <c r="P982" s="196"/>
      <c r="Q982" s="196"/>
      <c r="R982" s="196"/>
      <c r="S982" s="196"/>
      <c r="T982" s="196"/>
      <c r="U982" s="196"/>
      <c r="V982" s="196"/>
      <c r="W982" s="196"/>
      <c r="X982" s="196"/>
      <c r="Y982" s="196"/>
      <c r="Z982" s="196"/>
      <c r="AA982" s="196"/>
      <c r="AB982" s="196"/>
      <c r="AC982" s="196"/>
      <c r="AD982" s="196"/>
      <c r="AE982" s="196"/>
      <c r="AF982" s="196"/>
      <c r="AG982" s="196"/>
      <c r="AH982" s="196"/>
      <c r="AI982" s="196"/>
      <c r="AJ982" s="196"/>
      <c r="AK982" s="196"/>
      <c r="AL982" s="196"/>
      <c r="AM982" s="196"/>
      <c r="AN982" s="196"/>
      <c r="AO982" s="196"/>
      <c r="AP982" s="196"/>
      <c r="AQ982" s="196"/>
      <c r="AR982" s="196"/>
      <c r="AS982" s="196"/>
      <c r="AT982" s="196"/>
      <c r="AU982" s="196"/>
      <c r="AV982" s="196"/>
      <c r="AW982" s="196"/>
      <c r="AX982" s="196"/>
      <c r="AY982" s="196"/>
      <c r="AZ982" s="196"/>
      <c r="BA982" s="196"/>
      <c r="BB982" s="196"/>
      <c r="BC982" s="196"/>
      <c r="BD982" s="196"/>
      <c r="BE982" s="196"/>
      <c r="BF982" s="196"/>
      <c r="BG982" s="196"/>
      <c r="BH982" s="196"/>
      <c r="BI982" s="196"/>
      <c r="BJ982" s="196"/>
      <c r="BK982" s="196"/>
      <c r="BL982" s="196"/>
      <c r="BM982" s="196"/>
      <c r="BN982" s="196"/>
      <c r="BO982" s="196"/>
      <c r="BP982" s="196"/>
      <c r="BQ982" s="196"/>
      <c r="BR982" s="196"/>
      <c r="BS982" s="196"/>
      <c r="BT982" s="196"/>
      <c r="BU982" s="196"/>
      <c r="BV982" s="196"/>
      <c r="BW982" s="196"/>
      <c r="BX982" s="196"/>
      <c r="BY982" s="196"/>
      <c r="BZ982" s="196"/>
      <c r="CA982" s="196"/>
      <c r="CB982" s="196"/>
      <c r="CC982" s="196"/>
      <c r="CD982" s="196"/>
      <c r="CE982" s="196"/>
      <c r="CF982" s="196"/>
      <c r="CG982" s="196"/>
      <c r="CH982" s="196"/>
      <c r="CI982" s="196"/>
      <c r="CJ982" s="196"/>
      <c r="CK982" s="196"/>
      <c r="CL982" s="196"/>
      <c r="CM982" s="196"/>
      <c r="CN982" s="196"/>
      <c r="CO982" s="196"/>
      <c r="CP982" s="196"/>
      <c r="CQ982" s="196"/>
      <c r="CR982" s="196"/>
      <c r="CS982" s="196"/>
      <c r="CT982" s="196"/>
      <c r="CU982" s="196"/>
      <c r="CV982" s="196"/>
      <c r="CW982" s="196"/>
      <c r="CX982" s="196"/>
      <c r="CY982" s="196"/>
      <c r="CZ982" s="196"/>
      <c r="DA982" s="196"/>
      <c r="DB982" s="196"/>
      <c r="DC982" s="196"/>
      <c r="DD982" s="196"/>
      <c r="DE982" s="196"/>
      <c r="DF982" s="196"/>
      <c r="DG982" s="196"/>
      <c r="DH982" s="196"/>
      <c r="DI982" s="196"/>
      <c r="DJ982" s="196"/>
      <c r="DK982" s="196"/>
      <c r="DL982" s="196"/>
      <c r="DM982" s="196"/>
      <c r="DN982" s="196"/>
      <c r="DO982" s="196"/>
      <c r="DP982" s="196"/>
      <c r="DQ982" s="196"/>
      <c r="DR982" s="196"/>
      <c r="DS982" s="196"/>
      <c r="DT982" s="196"/>
      <c r="DU982" s="196"/>
      <c r="DV982" s="196"/>
      <c r="DW982" s="196"/>
      <c r="DX982" s="196"/>
      <c r="DY982" s="196"/>
      <c r="DZ982" s="196"/>
      <c r="EA982" s="196"/>
      <c r="EB982" s="196"/>
      <c r="EC982" s="196"/>
      <c r="ED982" s="196"/>
      <c r="EE982" s="196"/>
      <c r="EF982" s="196"/>
      <c r="EG982" s="196"/>
      <c r="EH982" s="196"/>
      <c r="EI982" s="196"/>
      <c r="EJ982" s="196"/>
      <c r="EK982" s="196"/>
      <c r="EL982" s="196"/>
      <c r="EM982" s="196"/>
      <c r="EN982" s="196"/>
      <c r="EO982" s="196"/>
      <c r="EP982" s="196"/>
      <c r="EQ982" s="196"/>
      <c r="ER982" s="196"/>
      <c r="ES982" s="196"/>
      <c r="ET982" s="196"/>
      <c r="EU982" s="196"/>
      <c r="EV982" s="196"/>
      <c r="EW982" s="196"/>
      <c r="EX982" s="196"/>
      <c r="EY982" s="196"/>
      <c r="EZ982" s="196"/>
      <c r="FA982" s="196"/>
      <c r="FB982" s="196"/>
      <c r="FC982" s="196"/>
      <c r="FD982" s="196"/>
      <c r="FE982" s="196"/>
      <c r="FF982" s="196"/>
      <c r="FG982" s="196"/>
      <c r="FH982" s="196"/>
      <c r="FI982" s="196"/>
      <c r="FJ982" s="196"/>
      <c r="FK982" s="196"/>
      <c r="FL982" s="196"/>
      <c r="FM982" s="196"/>
      <c r="FN982" s="196"/>
      <c r="FO982" s="196"/>
      <c r="FP982" s="196"/>
      <c r="FQ982" s="196"/>
      <c r="FR982" s="196"/>
      <c r="FS982" s="196"/>
      <c r="FT982" s="196"/>
      <c r="FU982" s="196"/>
      <c r="FV982" s="196"/>
      <c r="FW982" s="196"/>
      <c r="FX982" s="196"/>
      <c r="FY982" s="196"/>
      <c r="FZ982" s="196"/>
      <c r="GA982" s="196"/>
      <c r="GB982" s="196"/>
      <c r="GC982" s="196"/>
      <c r="GD982" s="196"/>
      <c r="GE982" s="196"/>
      <c r="GF982" s="196"/>
      <c r="GG982" s="196"/>
      <c r="GH982" s="196"/>
      <c r="GI982" s="196"/>
      <c r="GJ982" s="196"/>
      <c r="GK982" s="196"/>
      <c r="GL982" s="196"/>
      <c r="GM982" s="196"/>
      <c r="GN982" s="196"/>
      <c r="GO982" s="196"/>
      <c r="GP982" s="196"/>
      <c r="GQ982" s="196"/>
      <c r="GR982" s="196"/>
      <c r="GS982" s="196"/>
      <c r="GT982" s="196"/>
      <c r="GU982" s="196"/>
      <c r="GV982" s="196"/>
      <c r="GW982" s="196"/>
      <c r="GX982" s="196"/>
      <c r="GY982" s="196"/>
      <c r="GZ982" s="196"/>
      <c r="HA982" s="196"/>
      <c r="HB982" s="196"/>
      <c r="HC982" s="196"/>
      <c r="HD982" s="196"/>
      <c r="HE982" s="196"/>
      <c r="HF982" s="196"/>
      <c r="HG982" s="196"/>
      <c r="HH982" s="196"/>
      <c r="HI982" s="196"/>
      <c r="HJ982" s="196"/>
      <c r="HK982" s="196"/>
      <c r="HL982" s="196"/>
      <c r="HM982" s="196"/>
      <c r="HN982" s="196"/>
      <c r="HO982" s="196"/>
      <c r="HP982" s="196"/>
      <c r="HQ982" s="196"/>
      <c r="HR982" s="196"/>
      <c r="HS982" s="196"/>
      <c r="HT982" s="196"/>
      <c r="HU982" s="196"/>
      <c r="HV982" s="196"/>
      <c r="HW982" s="196"/>
      <c r="HX982" s="196"/>
      <c r="HY982" s="196"/>
      <c r="HZ982" s="196"/>
      <c r="IA982" s="196"/>
      <c r="IB982" s="196"/>
      <c r="IC982" s="196"/>
      <c r="ID982" s="196"/>
      <c r="IE982" s="196"/>
      <c r="IF982" s="196"/>
      <c r="IG982" s="196"/>
      <c r="IH982" s="196"/>
      <c r="II982" s="196"/>
      <c r="IJ982" s="196"/>
      <c r="IK982" s="196"/>
      <c r="IL982" s="196"/>
      <c r="IM982" s="196"/>
      <c r="IN982" s="196"/>
      <c r="IO982" s="196"/>
      <c r="IP982" s="196"/>
      <c r="IQ982" s="196"/>
      <c r="IR982" s="196"/>
      <c r="IS982" s="196"/>
      <c r="IT982" s="196"/>
      <c r="IU982" s="196"/>
      <c r="IV982" s="196"/>
      <c r="IW982" s="196"/>
      <c r="IX982" s="196"/>
      <c r="IY982" s="196"/>
      <c r="IZ982" s="196"/>
      <c r="JA982" s="196"/>
      <c r="JB982" s="196"/>
      <c r="JC982" s="196"/>
      <c r="JD982" s="196"/>
      <c r="JE982" s="196"/>
      <c r="JF982" s="196"/>
      <c r="JG982" s="196"/>
      <c r="JH982" s="196"/>
      <c r="JI982" s="196"/>
      <c r="JJ982" s="196"/>
      <c r="JK982" s="196"/>
      <c r="JL982" s="196"/>
      <c r="JM982" s="196"/>
      <c r="JN982" s="196"/>
      <c r="JO982" s="196"/>
      <c r="JP982" s="196"/>
      <c r="JQ982" s="196"/>
      <c r="JR982" s="196"/>
      <c r="JS982" s="196"/>
      <c r="JT982" s="196"/>
      <c r="JU982" s="196"/>
      <c r="JV982" s="196"/>
      <c r="JW982" s="196"/>
      <c r="JX982" s="196"/>
      <c r="JY982" s="196"/>
      <c r="JZ982" s="196"/>
      <c r="KA982" s="196"/>
      <c r="KB982" s="196"/>
      <c r="KC982" s="196"/>
      <c r="KD982" s="196"/>
      <c r="KE982" s="196"/>
      <c r="KF982" s="196"/>
      <c r="KG982" s="196"/>
      <c r="KH982" s="196"/>
      <c r="KI982" s="196"/>
      <c r="KJ982" s="196"/>
      <c r="KK982" s="196"/>
      <c r="KL982" s="196"/>
      <c r="KM982" s="196"/>
      <c r="KN982" s="196"/>
      <c r="KO982" s="196"/>
      <c r="KP982" s="196"/>
      <c r="KQ982" s="196"/>
      <c r="KR982" s="196"/>
      <c r="KS982" s="196"/>
      <c r="KT982" s="196"/>
      <c r="KU982" s="196"/>
      <c r="KV982" s="196"/>
      <c r="KW982" s="196"/>
      <c r="KX982" s="196"/>
      <c r="KY982" s="196"/>
      <c r="KZ982" s="196"/>
      <c r="LA982" s="196"/>
      <c r="LB982" s="196"/>
      <c r="LC982" s="196"/>
      <c r="LD982" s="196"/>
      <c r="LE982" s="196"/>
      <c r="LF982" s="196"/>
      <c r="LG982" s="196"/>
      <c r="LH982" s="196"/>
      <c r="LI982" s="196"/>
      <c r="LJ982" s="196"/>
      <c r="LK982" s="196"/>
      <c r="LL982" s="196"/>
      <c r="LM982" s="196"/>
      <c r="LN982" s="196"/>
      <c r="LO982" s="196"/>
      <c r="LP982" s="196"/>
      <c r="LQ982" s="196"/>
      <c r="LR982" s="196"/>
      <c r="LS982" s="196"/>
      <c r="LT982" s="196"/>
      <c r="LU982" s="196"/>
      <c r="LV982" s="196"/>
      <c r="LW982" s="196"/>
      <c r="LX982" s="196"/>
      <c r="LY982" s="196"/>
      <c r="LZ982" s="196"/>
      <c r="MA982" s="196"/>
      <c r="MB982" s="196"/>
      <c r="MC982" s="196"/>
      <c r="MD982" s="196"/>
      <c r="ME982" s="196"/>
      <c r="MF982" s="196"/>
      <c r="MG982" s="196"/>
      <c r="MH982" s="196"/>
      <c r="MI982" s="196"/>
      <c r="MJ982" s="196"/>
      <c r="MK982" s="196"/>
      <c r="ML982" s="196"/>
      <c r="MM982" s="196"/>
      <c r="MN982" s="196"/>
      <c r="MO982" s="196"/>
      <c r="MP982" s="196"/>
      <c r="MQ982" s="196"/>
      <c r="MR982" s="196"/>
      <c r="MS982" s="196"/>
      <c r="MT982" s="196"/>
      <c r="MU982" s="196"/>
      <c r="MV982" s="196"/>
      <c r="MW982" s="196"/>
      <c r="MX982" s="196"/>
      <c r="MY982" s="196"/>
      <c r="MZ982" s="196"/>
      <c r="NA982" s="196"/>
      <c r="NB982" s="196"/>
      <c r="NC982" s="196"/>
      <c r="ND982" s="196"/>
      <c r="NE982" s="196"/>
      <c r="NF982" s="196"/>
      <c r="NG982" s="196"/>
      <c r="NH982" s="196"/>
      <c r="NI982" s="196"/>
      <c r="NJ982" s="196"/>
      <c r="NK982" s="196"/>
      <c r="NL982" s="196"/>
      <c r="NM982" s="196"/>
      <c r="NN982" s="196"/>
      <c r="NO982" s="196"/>
      <c r="NP982" s="196"/>
      <c r="NQ982" s="196"/>
      <c r="NR982" s="196"/>
      <c r="NS982" s="196"/>
      <c r="NT982" s="196"/>
      <c r="NU982" s="196"/>
      <c r="NV982" s="196"/>
      <c r="NW982" s="196"/>
      <c r="NX982" s="196"/>
      <c r="NY982" s="196"/>
      <c r="NZ982" s="196"/>
      <c r="OA982" s="196"/>
      <c r="OB982" s="196"/>
      <c r="OC982" s="196"/>
      <c r="OD982" s="196"/>
      <c r="OE982" s="196"/>
      <c r="OF982" s="196"/>
      <c r="OG982" s="196"/>
      <c r="OH982" s="196"/>
      <c r="OI982" s="196"/>
      <c r="OJ982" s="196"/>
      <c r="OK982" s="196"/>
      <c r="OL982" s="196"/>
      <c r="AFC982" s="196"/>
      <c r="AFD982" s="196"/>
      <c r="AFE982" s="196"/>
      <c r="AFF982" s="196"/>
      <c r="AFG982" s="196"/>
      <c r="AFH982" s="196"/>
      <c r="AFI982" s="196"/>
      <c r="AFJ982" s="196"/>
      <c r="AFK982" s="196"/>
      <c r="AFL982" s="196"/>
      <c r="AFM982" s="196"/>
      <c r="AFN982" s="196"/>
      <c r="AFO982" s="196"/>
      <c r="AFP982" s="196"/>
      <c r="AFQ982" s="196"/>
      <c r="AFR982" s="196"/>
      <c r="AFS982" s="196"/>
      <c r="AFT982" s="196"/>
      <c r="AFU982" s="196"/>
      <c r="AFV982" s="196"/>
      <c r="AFW982" s="196"/>
      <c r="AFX982" s="196"/>
      <c r="AFY982" s="196"/>
      <c r="AFZ982" s="196"/>
      <c r="AGA982" s="196"/>
      <c r="AGB982" s="196"/>
      <c r="AGC982" s="196"/>
      <c r="AGD982" s="196"/>
      <c r="AGE982" s="196"/>
      <c r="AGF982" s="196"/>
      <c r="AGG982" s="196"/>
      <c r="AGH982" s="196"/>
      <c r="AGI982" s="196"/>
      <c r="AGJ982" s="196"/>
      <c r="AGK982" s="196"/>
      <c r="AGL982" s="196"/>
      <c r="AGM982" s="196"/>
      <c r="AGN982" s="196"/>
      <c r="AGO982" s="196"/>
      <c r="AGP982" s="196"/>
    </row>
    <row r="983" spans="1:874" ht="15.75" customHeight="1" x14ac:dyDescent="0.25">
      <c r="A983" s="196"/>
      <c r="B983" s="196"/>
      <c r="C983" s="196"/>
      <c r="D983" s="196"/>
      <c r="E983" s="196"/>
      <c r="F983" s="196"/>
      <c r="G983" s="196"/>
      <c r="H983" s="196"/>
      <c r="I983" s="196"/>
      <c r="J983" s="196"/>
      <c r="K983" s="196"/>
      <c r="L983" s="206"/>
      <c r="M983" s="196"/>
      <c r="N983" s="196"/>
      <c r="O983" s="196"/>
      <c r="P983" s="196"/>
      <c r="Q983" s="196"/>
      <c r="R983" s="196"/>
      <c r="S983" s="196"/>
      <c r="T983" s="196"/>
      <c r="U983" s="196"/>
      <c r="V983" s="196"/>
      <c r="W983" s="196"/>
      <c r="X983" s="196"/>
      <c r="Y983" s="196"/>
      <c r="Z983" s="196"/>
      <c r="AA983" s="196"/>
      <c r="AB983" s="196"/>
      <c r="AC983" s="196"/>
      <c r="AD983" s="196"/>
      <c r="AE983" s="196"/>
      <c r="AF983" s="196"/>
      <c r="AG983" s="196"/>
      <c r="AH983" s="196"/>
      <c r="AI983" s="196"/>
      <c r="AJ983" s="196"/>
      <c r="AK983" s="196"/>
      <c r="AL983" s="196"/>
      <c r="AM983" s="196"/>
      <c r="AN983" s="196"/>
      <c r="AO983" s="196"/>
      <c r="AP983" s="196"/>
      <c r="AQ983" s="196"/>
      <c r="AR983" s="196"/>
      <c r="AS983" s="196"/>
      <c r="AT983" s="196"/>
      <c r="AU983" s="196"/>
      <c r="AV983" s="196"/>
      <c r="AW983" s="196"/>
      <c r="AX983" s="196"/>
      <c r="AY983" s="196"/>
      <c r="AZ983" s="196"/>
      <c r="BA983" s="196"/>
      <c r="BB983" s="196"/>
      <c r="BC983" s="196"/>
      <c r="BD983" s="196"/>
      <c r="BE983" s="196"/>
      <c r="BF983" s="196"/>
      <c r="BG983" s="196"/>
      <c r="BH983" s="196"/>
      <c r="BI983" s="196"/>
      <c r="BJ983" s="196"/>
      <c r="BK983" s="196"/>
      <c r="BL983" s="196"/>
      <c r="BM983" s="196"/>
      <c r="BN983" s="196"/>
      <c r="BO983" s="196"/>
      <c r="BP983" s="196"/>
      <c r="BQ983" s="196"/>
      <c r="BR983" s="196"/>
      <c r="BS983" s="196"/>
      <c r="BT983" s="196"/>
      <c r="BU983" s="196"/>
      <c r="BV983" s="196"/>
      <c r="BW983" s="196"/>
      <c r="BX983" s="196"/>
      <c r="BY983" s="196"/>
      <c r="BZ983" s="196"/>
      <c r="CA983" s="196"/>
      <c r="CB983" s="196"/>
      <c r="CC983" s="196"/>
      <c r="CD983" s="196"/>
      <c r="CE983" s="196"/>
      <c r="CF983" s="196"/>
      <c r="CG983" s="196"/>
      <c r="CH983" s="196"/>
      <c r="CI983" s="196"/>
      <c r="CJ983" s="196"/>
      <c r="CK983" s="196"/>
      <c r="CL983" s="196"/>
      <c r="CM983" s="196"/>
      <c r="CN983" s="196"/>
      <c r="CO983" s="196"/>
      <c r="CP983" s="196"/>
      <c r="CQ983" s="196"/>
      <c r="CR983" s="196"/>
      <c r="CS983" s="196"/>
      <c r="CT983" s="196"/>
      <c r="CU983" s="196"/>
      <c r="CV983" s="196"/>
      <c r="CW983" s="196"/>
      <c r="CX983" s="196"/>
      <c r="CY983" s="196"/>
      <c r="CZ983" s="196"/>
      <c r="DA983" s="196"/>
      <c r="DB983" s="196"/>
      <c r="DC983" s="196"/>
      <c r="DD983" s="196"/>
      <c r="DE983" s="196"/>
      <c r="DF983" s="196"/>
      <c r="DG983" s="196"/>
      <c r="DH983" s="196"/>
      <c r="DI983" s="196"/>
      <c r="DJ983" s="196"/>
      <c r="DK983" s="196"/>
      <c r="DL983" s="196"/>
      <c r="DM983" s="196"/>
      <c r="DN983" s="196"/>
      <c r="DO983" s="196"/>
      <c r="DP983" s="196"/>
      <c r="DQ983" s="196"/>
      <c r="DR983" s="196"/>
      <c r="DS983" s="196"/>
      <c r="DT983" s="196"/>
      <c r="DU983" s="196"/>
      <c r="DV983" s="196"/>
      <c r="DW983" s="196"/>
      <c r="DX983" s="196"/>
      <c r="DY983" s="196"/>
      <c r="DZ983" s="196"/>
      <c r="EA983" s="196"/>
      <c r="EB983" s="196"/>
      <c r="EC983" s="196"/>
      <c r="ED983" s="196"/>
      <c r="EE983" s="196"/>
      <c r="EF983" s="196"/>
      <c r="EG983" s="196"/>
      <c r="EH983" s="196"/>
      <c r="EI983" s="196"/>
      <c r="EJ983" s="196"/>
      <c r="EK983" s="196"/>
      <c r="EL983" s="196"/>
      <c r="EM983" s="196"/>
      <c r="EN983" s="196"/>
      <c r="EO983" s="196"/>
      <c r="EP983" s="196"/>
      <c r="EQ983" s="196"/>
      <c r="ER983" s="196"/>
      <c r="ES983" s="196"/>
      <c r="ET983" s="196"/>
      <c r="EU983" s="196"/>
      <c r="EV983" s="196"/>
      <c r="EW983" s="196"/>
      <c r="EX983" s="196"/>
      <c r="EY983" s="196"/>
      <c r="EZ983" s="196"/>
      <c r="FA983" s="196"/>
      <c r="FB983" s="196"/>
      <c r="FC983" s="196"/>
      <c r="FD983" s="196"/>
      <c r="FE983" s="196"/>
      <c r="FF983" s="196"/>
      <c r="FG983" s="196"/>
      <c r="FH983" s="196"/>
      <c r="FI983" s="196"/>
      <c r="FJ983" s="196"/>
      <c r="FK983" s="196"/>
      <c r="FL983" s="196"/>
      <c r="FM983" s="196"/>
      <c r="FN983" s="196"/>
      <c r="FO983" s="196"/>
      <c r="FP983" s="196"/>
      <c r="FQ983" s="196"/>
      <c r="FR983" s="196"/>
      <c r="FS983" s="196"/>
      <c r="FT983" s="196"/>
      <c r="FU983" s="196"/>
      <c r="FV983" s="196"/>
      <c r="FW983" s="196"/>
      <c r="FX983" s="196"/>
      <c r="FY983" s="196"/>
      <c r="FZ983" s="196"/>
      <c r="GA983" s="196"/>
      <c r="GB983" s="196"/>
      <c r="GC983" s="196"/>
      <c r="GD983" s="196"/>
      <c r="GE983" s="196"/>
      <c r="GF983" s="196"/>
      <c r="GG983" s="196"/>
      <c r="GH983" s="196"/>
      <c r="GI983" s="196"/>
      <c r="GJ983" s="196"/>
      <c r="GK983" s="196"/>
      <c r="GL983" s="196"/>
      <c r="GM983" s="196"/>
      <c r="GN983" s="196"/>
      <c r="GO983" s="196"/>
      <c r="GP983" s="196"/>
      <c r="GQ983" s="196"/>
      <c r="GR983" s="196"/>
      <c r="GS983" s="196"/>
      <c r="GT983" s="196"/>
      <c r="GU983" s="196"/>
      <c r="GV983" s="196"/>
      <c r="GW983" s="196"/>
      <c r="GX983" s="196"/>
      <c r="GY983" s="196"/>
      <c r="GZ983" s="196"/>
      <c r="HA983" s="196"/>
      <c r="HB983" s="196"/>
      <c r="HC983" s="196"/>
      <c r="HD983" s="196"/>
      <c r="HE983" s="196"/>
      <c r="HF983" s="196"/>
      <c r="HG983" s="196"/>
      <c r="HH983" s="196"/>
      <c r="HI983" s="196"/>
      <c r="HJ983" s="196"/>
      <c r="HK983" s="196"/>
      <c r="HL983" s="196"/>
      <c r="HM983" s="196"/>
      <c r="HN983" s="196"/>
      <c r="HO983" s="196"/>
      <c r="HP983" s="196"/>
      <c r="HQ983" s="196"/>
      <c r="HR983" s="196"/>
      <c r="HS983" s="196"/>
      <c r="HT983" s="196"/>
      <c r="HU983" s="196"/>
      <c r="HV983" s="196"/>
      <c r="HW983" s="196"/>
      <c r="HX983" s="196"/>
      <c r="HY983" s="196"/>
      <c r="HZ983" s="196"/>
      <c r="IA983" s="196"/>
      <c r="IB983" s="196"/>
      <c r="IC983" s="196"/>
      <c r="ID983" s="196"/>
      <c r="IE983" s="196"/>
      <c r="IF983" s="196"/>
      <c r="IG983" s="196"/>
      <c r="IH983" s="196"/>
      <c r="II983" s="196"/>
      <c r="IJ983" s="196"/>
      <c r="IK983" s="196"/>
      <c r="IL983" s="196"/>
      <c r="IM983" s="196"/>
      <c r="IN983" s="196"/>
      <c r="IO983" s="196"/>
      <c r="IP983" s="196"/>
      <c r="IQ983" s="196"/>
      <c r="IR983" s="196"/>
      <c r="IS983" s="196"/>
      <c r="IT983" s="196"/>
      <c r="IU983" s="196"/>
      <c r="IV983" s="196"/>
      <c r="IW983" s="196"/>
      <c r="IX983" s="196"/>
      <c r="IY983" s="196"/>
      <c r="IZ983" s="196"/>
      <c r="JA983" s="196"/>
      <c r="JB983" s="196"/>
      <c r="JC983" s="196"/>
      <c r="JD983" s="196"/>
      <c r="JE983" s="196"/>
      <c r="JF983" s="196"/>
      <c r="JG983" s="196"/>
      <c r="JH983" s="196"/>
      <c r="JI983" s="196"/>
      <c r="JJ983" s="196"/>
      <c r="JK983" s="196"/>
      <c r="JL983" s="196"/>
      <c r="JM983" s="196"/>
      <c r="JN983" s="196"/>
      <c r="JO983" s="196"/>
      <c r="JP983" s="196"/>
      <c r="JQ983" s="196"/>
      <c r="JR983" s="196"/>
      <c r="JS983" s="196"/>
      <c r="JT983" s="196"/>
      <c r="JU983" s="196"/>
      <c r="JV983" s="196"/>
      <c r="JW983" s="196"/>
      <c r="JX983" s="196"/>
      <c r="JY983" s="196"/>
      <c r="JZ983" s="196"/>
      <c r="KA983" s="196"/>
      <c r="KB983" s="196"/>
      <c r="KC983" s="196"/>
      <c r="KD983" s="196"/>
      <c r="KE983" s="196"/>
      <c r="KF983" s="196"/>
      <c r="KG983" s="196"/>
      <c r="KH983" s="196"/>
      <c r="KI983" s="196"/>
      <c r="KJ983" s="196"/>
      <c r="KK983" s="196"/>
      <c r="KL983" s="196"/>
      <c r="KM983" s="196"/>
      <c r="KN983" s="196"/>
      <c r="KO983" s="196"/>
      <c r="KP983" s="196"/>
      <c r="KQ983" s="196"/>
      <c r="KR983" s="196"/>
      <c r="KS983" s="196"/>
      <c r="KT983" s="196"/>
      <c r="KU983" s="196"/>
      <c r="KV983" s="196"/>
      <c r="KW983" s="196"/>
      <c r="KX983" s="196"/>
      <c r="KY983" s="196"/>
      <c r="KZ983" s="196"/>
      <c r="LA983" s="196"/>
      <c r="LB983" s="196"/>
      <c r="LC983" s="196"/>
      <c r="LD983" s="196"/>
      <c r="LE983" s="196"/>
      <c r="LF983" s="196"/>
      <c r="LG983" s="196"/>
      <c r="LH983" s="196"/>
      <c r="LI983" s="196"/>
      <c r="LJ983" s="196"/>
      <c r="LK983" s="196"/>
      <c r="LL983" s="196"/>
      <c r="LM983" s="196"/>
      <c r="LN983" s="196"/>
      <c r="LO983" s="196"/>
      <c r="LP983" s="196"/>
      <c r="LQ983" s="196"/>
      <c r="LR983" s="196"/>
      <c r="LS983" s="196"/>
      <c r="LT983" s="196"/>
      <c r="LU983" s="196"/>
      <c r="LV983" s="196"/>
      <c r="LW983" s="196"/>
      <c r="LX983" s="196"/>
      <c r="LY983" s="196"/>
      <c r="LZ983" s="196"/>
      <c r="MA983" s="196"/>
      <c r="MB983" s="196"/>
      <c r="MC983" s="196"/>
      <c r="MD983" s="196"/>
      <c r="ME983" s="196"/>
      <c r="MF983" s="196"/>
      <c r="MG983" s="196"/>
      <c r="MH983" s="196"/>
      <c r="MI983" s="196"/>
      <c r="MJ983" s="196"/>
      <c r="MK983" s="196"/>
      <c r="ML983" s="196"/>
      <c r="MM983" s="196"/>
      <c r="MN983" s="196"/>
      <c r="MO983" s="196"/>
      <c r="MP983" s="196"/>
      <c r="MQ983" s="196"/>
      <c r="MR983" s="196"/>
      <c r="MS983" s="196"/>
      <c r="MT983" s="196"/>
      <c r="MU983" s="196"/>
      <c r="MV983" s="196"/>
      <c r="MW983" s="196"/>
      <c r="MX983" s="196"/>
      <c r="MY983" s="196"/>
      <c r="MZ983" s="196"/>
      <c r="NA983" s="196"/>
      <c r="NB983" s="196"/>
      <c r="NC983" s="196"/>
      <c r="ND983" s="196"/>
      <c r="NE983" s="196"/>
      <c r="NF983" s="196"/>
      <c r="NG983" s="196"/>
      <c r="NH983" s="196"/>
      <c r="NI983" s="196"/>
      <c r="NJ983" s="196"/>
      <c r="NK983" s="196"/>
      <c r="NL983" s="196"/>
      <c r="NM983" s="196"/>
      <c r="NN983" s="196"/>
      <c r="NO983" s="196"/>
      <c r="NP983" s="196"/>
      <c r="NQ983" s="196"/>
      <c r="NR983" s="196"/>
      <c r="NS983" s="196"/>
      <c r="NT983" s="196"/>
      <c r="NU983" s="196"/>
      <c r="NV983" s="196"/>
      <c r="NW983" s="196"/>
      <c r="NX983" s="196"/>
      <c r="NY983" s="196"/>
      <c r="NZ983" s="196"/>
      <c r="OA983" s="196"/>
      <c r="OB983" s="196"/>
      <c r="OC983" s="196"/>
      <c r="OD983" s="196"/>
      <c r="OE983" s="196"/>
      <c r="OF983" s="196"/>
      <c r="OG983" s="196"/>
      <c r="OH983" s="196"/>
      <c r="OI983" s="196"/>
      <c r="OJ983" s="196"/>
      <c r="OK983" s="196"/>
      <c r="OL983" s="196"/>
      <c r="AFC983" s="196"/>
      <c r="AFD983" s="196"/>
      <c r="AFE983" s="196"/>
      <c r="AFF983" s="196"/>
      <c r="AFG983" s="196"/>
      <c r="AFH983" s="196"/>
      <c r="AFI983" s="196"/>
      <c r="AFJ983" s="196"/>
      <c r="AFK983" s="196"/>
      <c r="AFL983" s="196"/>
      <c r="AFM983" s="196"/>
      <c r="AFN983" s="196"/>
      <c r="AFO983" s="196"/>
      <c r="AFP983" s="196"/>
      <c r="AFQ983" s="196"/>
      <c r="AFR983" s="196"/>
      <c r="AFS983" s="196"/>
      <c r="AFT983" s="196"/>
      <c r="AFU983" s="196"/>
      <c r="AFV983" s="196"/>
      <c r="AFW983" s="196"/>
      <c r="AFX983" s="196"/>
      <c r="AFY983" s="196"/>
      <c r="AFZ983" s="196"/>
      <c r="AGA983" s="196"/>
      <c r="AGB983" s="196"/>
      <c r="AGC983" s="196"/>
      <c r="AGD983" s="196"/>
      <c r="AGE983" s="196"/>
      <c r="AGF983" s="196"/>
      <c r="AGG983" s="196"/>
      <c r="AGH983" s="196"/>
      <c r="AGI983" s="196"/>
      <c r="AGJ983" s="196"/>
      <c r="AGK983" s="196"/>
      <c r="AGL983" s="196"/>
      <c r="AGM983" s="196"/>
      <c r="AGN983" s="196"/>
      <c r="AGO983" s="196"/>
      <c r="AGP983" s="196"/>
    </row>
    <row r="984" spans="1:874" ht="15.75" customHeight="1" x14ac:dyDescent="0.25">
      <c r="A984" s="196"/>
      <c r="B984" s="196"/>
      <c r="C984" s="196"/>
      <c r="D984" s="196"/>
      <c r="E984" s="196"/>
      <c r="F984" s="196"/>
      <c r="G984" s="196"/>
      <c r="H984" s="196"/>
      <c r="I984" s="196"/>
      <c r="J984" s="196"/>
      <c r="K984" s="196"/>
      <c r="L984" s="206"/>
      <c r="M984" s="196"/>
      <c r="N984" s="196"/>
      <c r="O984" s="196"/>
      <c r="P984" s="196"/>
      <c r="Q984" s="196"/>
      <c r="R984" s="196"/>
      <c r="S984" s="196"/>
      <c r="T984" s="196"/>
      <c r="U984" s="196"/>
      <c r="V984" s="196"/>
      <c r="W984" s="196"/>
      <c r="X984" s="196"/>
      <c r="Y984" s="196"/>
      <c r="Z984" s="196"/>
      <c r="AA984" s="196"/>
      <c r="AB984" s="196"/>
      <c r="AC984" s="196"/>
      <c r="AD984" s="196"/>
      <c r="AE984" s="196"/>
      <c r="AF984" s="196"/>
      <c r="AG984" s="196"/>
      <c r="AH984" s="196"/>
      <c r="AI984" s="196"/>
      <c r="AJ984" s="196"/>
      <c r="AK984" s="196"/>
      <c r="AL984" s="196"/>
      <c r="AM984" s="196"/>
      <c r="AN984" s="196"/>
      <c r="AO984" s="196"/>
      <c r="AP984" s="196"/>
      <c r="AQ984" s="196"/>
      <c r="AR984" s="196"/>
      <c r="AS984" s="196"/>
      <c r="AT984" s="196"/>
      <c r="AU984" s="196"/>
      <c r="AV984" s="196"/>
      <c r="AW984" s="196"/>
      <c r="AX984" s="196"/>
      <c r="AY984" s="196"/>
      <c r="AZ984" s="196"/>
      <c r="BA984" s="196"/>
      <c r="BB984" s="196"/>
      <c r="BC984" s="196"/>
      <c r="BD984" s="196"/>
      <c r="BE984" s="196"/>
      <c r="BF984" s="196"/>
      <c r="BG984" s="196"/>
      <c r="BH984" s="196"/>
      <c r="BI984" s="196"/>
      <c r="BJ984" s="196"/>
      <c r="BK984" s="196"/>
      <c r="BL984" s="196"/>
      <c r="BM984" s="196"/>
      <c r="BN984" s="196"/>
      <c r="BO984" s="196"/>
      <c r="BP984" s="196"/>
      <c r="BQ984" s="196"/>
      <c r="BR984" s="196"/>
      <c r="BS984" s="196"/>
      <c r="BT984" s="196"/>
      <c r="BU984" s="196"/>
      <c r="BV984" s="196"/>
      <c r="BW984" s="196"/>
      <c r="BX984" s="196"/>
      <c r="BY984" s="196"/>
      <c r="BZ984" s="196"/>
      <c r="CA984" s="196"/>
      <c r="CB984" s="196"/>
      <c r="CC984" s="196"/>
      <c r="CD984" s="196"/>
      <c r="CE984" s="196"/>
      <c r="CF984" s="196"/>
      <c r="CG984" s="196"/>
      <c r="CH984" s="196"/>
      <c r="CI984" s="196"/>
      <c r="CJ984" s="196"/>
      <c r="CK984" s="196"/>
      <c r="CL984" s="196"/>
      <c r="CM984" s="196"/>
      <c r="CN984" s="196"/>
      <c r="CO984" s="196"/>
      <c r="CP984" s="196"/>
      <c r="CQ984" s="196"/>
      <c r="CR984" s="196"/>
      <c r="CS984" s="196"/>
      <c r="CT984" s="196"/>
      <c r="CU984" s="196"/>
      <c r="CV984" s="196"/>
      <c r="CW984" s="196"/>
      <c r="CX984" s="196"/>
      <c r="CY984" s="196"/>
      <c r="CZ984" s="196"/>
      <c r="DA984" s="196"/>
      <c r="DB984" s="196"/>
      <c r="DC984" s="196"/>
      <c r="DD984" s="196"/>
      <c r="DE984" s="196"/>
      <c r="DF984" s="196"/>
      <c r="DG984" s="196"/>
      <c r="DH984" s="196"/>
      <c r="DI984" s="196"/>
      <c r="DJ984" s="196"/>
      <c r="DK984" s="196"/>
      <c r="DL984" s="196"/>
      <c r="DM984" s="196"/>
      <c r="DN984" s="196"/>
      <c r="DO984" s="196"/>
      <c r="DP984" s="196"/>
      <c r="DQ984" s="196"/>
      <c r="DR984" s="196"/>
      <c r="DS984" s="196"/>
      <c r="DT984" s="196"/>
      <c r="DU984" s="196"/>
      <c r="DV984" s="196"/>
      <c r="DW984" s="196"/>
      <c r="DX984" s="196"/>
      <c r="DY984" s="196"/>
      <c r="DZ984" s="196"/>
      <c r="EA984" s="196"/>
      <c r="EB984" s="196"/>
      <c r="EC984" s="196"/>
      <c r="ED984" s="196"/>
      <c r="EE984" s="196"/>
      <c r="EF984" s="196"/>
      <c r="EG984" s="196"/>
      <c r="EH984" s="196"/>
      <c r="EI984" s="196"/>
      <c r="EJ984" s="196"/>
      <c r="EK984" s="196"/>
      <c r="EL984" s="196"/>
      <c r="EM984" s="196"/>
      <c r="EN984" s="196"/>
      <c r="EO984" s="196"/>
      <c r="EP984" s="196"/>
      <c r="EQ984" s="196"/>
      <c r="ER984" s="196"/>
      <c r="ES984" s="196"/>
      <c r="ET984" s="196"/>
      <c r="EU984" s="196"/>
      <c r="EV984" s="196"/>
      <c r="EW984" s="196"/>
      <c r="EX984" s="196"/>
      <c r="EY984" s="196"/>
      <c r="EZ984" s="196"/>
      <c r="FA984" s="196"/>
      <c r="FB984" s="196"/>
      <c r="FC984" s="196"/>
      <c r="FD984" s="196"/>
      <c r="FE984" s="196"/>
      <c r="FF984" s="196"/>
      <c r="FG984" s="196"/>
      <c r="FH984" s="196"/>
      <c r="FI984" s="196"/>
      <c r="FJ984" s="196"/>
      <c r="FK984" s="196"/>
      <c r="FL984" s="196"/>
      <c r="FM984" s="196"/>
      <c r="FN984" s="196"/>
      <c r="FO984" s="196"/>
      <c r="FP984" s="196"/>
      <c r="FQ984" s="196"/>
      <c r="FR984" s="196"/>
      <c r="FS984" s="196"/>
      <c r="FT984" s="196"/>
      <c r="FU984" s="196"/>
      <c r="FV984" s="196"/>
      <c r="FW984" s="196"/>
      <c r="FX984" s="196"/>
      <c r="FY984" s="196"/>
      <c r="FZ984" s="196"/>
      <c r="GA984" s="196"/>
      <c r="GB984" s="196"/>
      <c r="GC984" s="196"/>
      <c r="GD984" s="196"/>
      <c r="GE984" s="196"/>
      <c r="GF984" s="196"/>
      <c r="GG984" s="196"/>
      <c r="GH984" s="196"/>
      <c r="GI984" s="196"/>
      <c r="GJ984" s="196"/>
      <c r="GK984" s="196"/>
      <c r="GL984" s="196"/>
      <c r="GM984" s="196"/>
      <c r="GN984" s="196"/>
      <c r="GO984" s="196"/>
      <c r="GP984" s="196"/>
      <c r="GQ984" s="196"/>
      <c r="GR984" s="196"/>
      <c r="GS984" s="196"/>
      <c r="GT984" s="196"/>
      <c r="GU984" s="196"/>
      <c r="GV984" s="196"/>
      <c r="GW984" s="196"/>
      <c r="GX984" s="196"/>
      <c r="GY984" s="196"/>
      <c r="GZ984" s="196"/>
      <c r="HA984" s="196"/>
      <c r="HB984" s="196"/>
      <c r="HC984" s="196"/>
      <c r="HD984" s="196"/>
      <c r="HE984" s="196"/>
      <c r="HF984" s="196"/>
      <c r="HG984" s="196"/>
      <c r="HH984" s="196"/>
      <c r="HI984" s="196"/>
      <c r="HJ984" s="196"/>
      <c r="HK984" s="196"/>
      <c r="HL984" s="196"/>
      <c r="HM984" s="196"/>
      <c r="HN984" s="196"/>
      <c r="HO984" s="196"/>
      <c r="HP984" s="196"/>
      <c r="HQ984" s="196"/>
      <c r="HR984" s="196"/>
      <c r="HS984" s="196"/>
      <c r="HT984" s="196"/>
      <c r="HU984" s="196"/>
      <c r="HV984" s="196"/>
      <c r="HW984" s="196"/>
      <c r="HX984" s="196"/>
      <c r="HY984" s="196"/>
      <c r="HZ984" s="196"/>
      <c r="IA984" s="196"/>
      <c r="IB984" s="196"/>
      <c r="IC984" s="196"/>
      <c r="ID984" s="196"/>
      <c r="IE984" s="196"/>
      <c r="IF984" s="196"/>
      <c r="IG984" s="196"/>
      <c r="IH984" s="196"/>
      <c r="II984" s="196"/>
      <c r="IJ984" s="196"/>
      <c r="IK984" s="196"/>
      <c r="IL984" s="196"/>
      <c r="IM984" s="196"/>
      <c r="IN984" s="196"/>
      <c r="IO984" s="196"/>
      <c r="IP984" s="196"/>
      <c r="IQ984" s="196"/>
      <c r="IR984" s="196"/>
      <c r="IS984" s="196"/>
      <c r="IT984" s="196"/>
      <c r="IU984" s="196"/>
      <c r="IV984" s="196"/>
      <c r="IW984" s="196"/>
      <c r="IX984" s="196"/>
      <c r="IY984" s="196"/>
      <c r="IZ984" s="196"/>
      <c r="JA984" s="196"/>
      <c r="JB984" s="196"/>
      <c r="JC984" s="196"/>
      <c r="JD984" s="196"/>
      <c r="JE984" s="196"/>
      <c r="JF984" s="196"/>
      <c r="JG984" s="196"/>
      <c r="JH984" s="196"/>
      <c r="JI984" s="196"/>
      <c r="JJ984" s="196"/>
      <c r="JK984" s="196"/>
      <c r="JL984" s="196"/>
      <c r="JM984" s="196"/>
      <c r="JN984" s="196"/>
      <c r="JO984" s="196"/>
      <c r="JP984" s="196"/>
      <c r="JQ984" s="196"/>
      <c r="JR984" s="196"/>
      <c r="JS984" s="196"/>
      <c r="JT984" s="196"/>
      <c r="JU984" s="196"/>
      <c r="JV984" s="196"/>
      <c r="JW984" s="196"/>
      <c r="JX984" s="196"/>
      <c r="JY984" s="196"/>
      <c r="JZ984" s="196"/>
      <c r="KA984" s="196"/>
      <c r="KB984" s="196"/>
      <c r="KC984" s="196"/>
      <c r="KD984" s="196"/>
      <c r="KE984" s="196"/>
      <c r="KF984" s="196"/>
      <c r="KG984" s="196"/>
      <c r="KH984" s="196"/>
      <c r="KI984" s="196"/>
      <c r="KJ984" s="196"/>
      <c r="KK984" s="196"/>
      <c r="KL984" s="196"/>
      <c r="KM984" s="196"/>
      <c r="KN984" s="196"/>
      <c r="KO984" s="196"/>
      <c r="KP984" s="196"/>
      <c r="KQ984" s="196"/>
      <c r="KR984" s="196"/>
      <c r="KS984" s="196"/>
      <c r="KT984" s="196"/>
      <c r="KU984" s="196"/>
      <c r="KV984" s="196"/>
      <c r="KW984" s="196"/>
      <c r="KX984" s="196"/>
      <c r="KY984" s="196"/>
      <c r="KZ984" s="196"/>
      <c r="LA984" s="196"/>
      <c r="LB984" s="196"/>
      <c r="LC984" s="196"/>
      <c r="LD984" s="196"/>
      <c r="LE984" s="196"/>
      <c r="LF984" s="196"/>
      <c r="LG984" s="196"/>
      <c r="LH984" s="196"/>
      <c r="LI984" s="196"/>
      <c r="LJ984" s="196"/>
      <c r="LK984" s="196"/>
      <c r="LL984" s="196"/>
      <c r="LM984" s="196"/>
      <c r="LN984" s="196"/>
      <c r="LO984" s="196"/>
      <c r="LP984" s="196"/>
      <c r="LQ984" s="196"/>
      <c r="LR984" s="196"/>
      <c r="LS984" s="196"/>
      <c r="LT984" s="196"/>
      <c r="LU984" s="196"/>
      <c r="LV984" s="196"/>
      <c r="LW984" s="196"/>
      <c r="LX984" s="196"/>
      <c r="LY984" s="196"/>
      <c r="LZ984" s="196"/>
      <c r="MA984" s="196"/>
      <c r="MB984" s="196"/>
      <c r="MC984" s="196"/>
      <c r="MD984" s="196"/>
      <c r="ME984" s="196"/>
      <c r="MF984" s="196"/>
      <c r="MG984" s="196"/>
      <c r="MH984" s="196"/>
      <c r="MI984" s="196"/>
      <c r="MJ984" s="196"/>
      <c r="MK984" s="196"/>
      <c r="ML984" s="196"/>
      <c r="MM984" s="196"/>
      <c r="MN984" s="196"/>
      <c r="MO984" s="196"/>
      <c r="MP984" s="196"/>
      <c r="MQ984" s="196"/>
      <c r="MR984" s="196"/>
      <c r="MS984" s="196"/>
      <c r="MT984" s="196"/>
      <c r="MU984" s="196"/>
      <c r="MV984" s="196"/>
      <c r="MW984" s="196"/>
      <c r="MX984" s="196"/>
      <c r="MY984" s="196"/>
      <c r="MZ984" s="196"/>
      <c r="NA984" s="196"/>
      <c r="NB984" s="196"/>
      <c r="NC984" s="196"/>
      <c r="ND984" s="196"/>
      <c r="NE984" s="196"/>
      <c r="NF984" s="196"/>
      <c r="NG984" s="196"/>
      <c r="NH984" s="196"/>
      <c r="NI984" s="196"/>
      <c r="NJ984" s="196"/>
      <c r="NK984" s="196"/>
      <c r="NL984" s="196"/>
      <c r="NM984" s="196"/>
      <c r="NN984" s="196"/>
      <c r="NO984" s="196"/>
      <c r="NP984" s="196"/>
      <c r="NQ984" s="196"/>
      <c r="NR984" s="196"/>
      <c r="NS984" s="196"/>
      <c r="NT984" s="196"/>
      <c r="NU984" s="196"/>
      <c r="NV984" s="196"/>
      <c r="NW984" s="196"/>
      <c r="NX984" s="196"/>
      <c r="NY984" s="196"/>
      <c r="NZ984" s="196"/>
      <c r="OA984" s="196"/>
      <c r="OB984" s="196"/>
      <c r="OC984" s="196"/>
      <c r="OD984" s="196"/>
      <c r="OE984" s="196"/>
      <c r="OF984" s="196"/>
      <c r="OG984" s="196"/>
      <c r="OH984" s="196"/>
      <c r="OI984" s="196"/>
      <c r="OJ984" s="196"/>
      <c r="OK984" s="196"/>
      <c r="OL984" s="196"/>
      <c r="AFC984" s="196"/>
      <c r="AFD984" s="196"/>
      <c r="AFE984" s="196"/>
      <c r="AFF984" s="196"/>
      <c r="AFG984" s="196"/>
      <c r="AFH984" s="196"/>
      <c r="AFI984" s="196"/>
      <c r="AFJ984" s="196"/>
      <c r="AFK984" s="196"/>
      <c r="AFL984" s="196"/>
      <c r="AFM984" s="196"/>
      <c r="AFN984" s="196"/>
      <c r="AFO984" s="196"/>
      <c r="AFP984" s="196"/>
      <c r="AFQ984" s="196"/>
      <c r="AFR984" s="196"/>
      <c r="AFS984" s="196"/>
      <c r="AFT984" s="196"/>
      <c r="AFU984" s="196"/>
      <c r="AFV984" s="196"/>
      <c r="AFW984" s="196"/>
      <c r="AFX984" s="196"/>
      <c r="AFY984" s="196"/>
      <c r="AFZ984" s="196"/>
      <c r="AGA984" s="196"/>
      <c r="AGB984" s="196"/>
      <c r="AGC984" s="196"/>
      <c r="AGD984" s="196"/>
      <c r="AGE984" s="196"/>
      <c r="AGF984" s="196"/>
      <c r="AGG984" s="196"/>
      <c r="AGH984" s="196"/>
      <c r="AGI984" s="196"/>
      <c r="AGJ984" s="196"/>
      <c r="AGK984" s="196"/>
      <c r="AGL984" s="196"/>
      <c r="AGM984" s="196"/>
      <c r="AGN984" s="196"/>
      <c r="AGO984" s="196"/>
      <c r="AGP984" s="196"/>
    </row>
    <row r="985" spans="1:874" ht="15.75" customHeight="1" x14ac:dyDescent="0.25">
      <c r="A985" s="196"/>
      <c r="B985" s="196"/>
      <c r="C985" s="196"/>
      <c r="D985" s="196"/>
      <c r="E985" s="196"/>
      <c r="F985" s="196"/>
      <c r="G985" s="196"/>
      <c r="H985" s="196"/>
      <c r="I985" s="196"/>
      <c r="J985" s="196"/>
      <c r="K985" s="196"/>
      <c r="L985" s="206"/>
      <c r="M985" s="196"/>
      <c r="N985" s="196"/>
      <c r="O985" s="196"/>
      <c r="P985" s="196"/>
      <c r="Q985" s="196"/>
      <c r="R985" s="196"/>
      <c r="S985" s="196"/>
      <c r="T985" s="196"/>
      <c r="U985" s="196"/>
      <c r="V985" s="196"/>
      <c r="W985" s="196"/>
      <c r="X985" s="196"/>
      <c r="Y985" s="196"/>
      <c r="Z985" s="196"/>
      <c r="AA985" s="196"/>
      <c r="AB985" s="196"/>
      <c r="AC985" s="196"/>
      <c r="AD985" s="196"/>
      <c r="AE985" s="196"/>
      <c r="AF985" s="196"/>
      <c r="AG985" s="196"/>
      <c r="AH985" s="196"/>
      <c r="AI985" s="196"/>
      <c r="AJ985" s="196"/>
      <c r="AK985" s="196"/>
      <c r="AL985" s="196"/>
      <c r="AM985" s="196"/>
      <c r="AN985" s="196"/>
      <c r="AO985" s="196"/>
      <c r="AP985" s="196"/>
      <c r="AQ985" s="196"/>
      <c r="AR985" s="196"/>
      <c r="AS985" s="196"/>
      <c r="AT985" s="196"/>
      <c r="AU985" s="196"/>
      <c r="AV985" s="196"/>
      <c r="AW985" s="196"/>
      <c r="AX985" s="196"/>
      <c r="AY985" s="196"/>
      <c r="AZ985" s="196"/>
      <c r="BA985" s="196"/>
      <c r="BB985" s="196"/>
      <c r="BC985" s="196"/>
      <c r="BD985" s="196"/>
      <c r="BE985" s="196"/>
      <c r="BF985" s="196"/>
      <c r="BG985" s="196"/>
      <c r="BH985" s="196"/>
      <c r="BI985" s="196"/>
      <c r="BJ985" s="196"/>
      <c r="BK985" s="196"/>
      <c r="BL985" s="196"/>
      <c r="BM985" s="196"/>
      <c r="BN985" s="196"/>
      <c r="BO985" s="196"/>
      <c r="BP985" s="196"/>
      <c r="BQ985" s="196"/>
      <c r="BR985" s="196"/>
      <c r="BS985" s="196"/>
      <c r="BT985" s="196"/>
      <c r="BU985" s="196"/>
      <c r="BV985" s="196"/>
      <c r="BW985" s="196"/>
      <c r="BX985" s="196"/>
      <c r="BY985" s="196"/>
      <c r="BZ985" s="196"/>
      <c r="CA985" s="196"/>
      <c r="CB985" s="196"/>
      <c r="CC985" s="196"/>
      <c r="CD985" s="196"/>
      <c r="CE985" s="196"/>
      <c r="CF985" s="196"/>
      <c r="CG985" s="196"/>
      <c r="CH985" s="196"/>
      <c r="CI985" s="196"/>
      <c r="CJ985" s="196"/>
      <c r="CK985" s="196"/>
      <c r="CL985" s="196"/>
      <c r="CM985" s="196"/>
      <c r="CN985" s="196"/>
      <c r="CO985" s="196"/>
      <c r="CP985" s="196"/>
      <c r="CQ985" s="196"/>
      <c r="CR985" s="196"/>
      <c r="CS985" s="196"/>
      <c r="CT985" s="196"/>
      <c r="CU985" s="196"/>
      <c r="CV985" s="196"/>
      <c r="CW985" s="196"/>
      <c r="CX985" s="196"/>
      <c r="CY985" s="196"/>
      <c r="CZ985" s="196"/>
      <c r="DA985" s="196"/>
      <c r="DB985" s="196"/>
      <c r="DC985" s="196"/>
      <c r="DD985" s="196"/>
      <c r="DE985" s="196"/>
      <c r="DF985" s="196"/>
      <c r="DG985" s="196"/>
      <c r="DH985" s="196"/>
      <c r="DI985" s="196"/>
      <c r="DJ985" s="196"/>
      <c r="DK985" s="196"/>
      <c r="DL985" s="196"/>
      <c r="DM985" s="196"/>
      <c r="DN985" s="196"/>
      <c r="DO985" s="196"/>
      <c r="DP985" s="196"/>
      <c r="DQ985" s="196"/>
      <c r="DR985" s="196"/>
      <c r="DS985" s="196"/>
      <c r="DT985" s="196"/>
      <c r="DU985" s="196"/>
      <c r="DV985" s="196"/>
      <c r="DW985" s="196"/>
      <c r="DX985" s="196"/>
      <c r="DY985" s="196"/>
      <c r="DZ985" s="196"/>
      <c r="EA985" s="196"/>
      <c r="EB985" s="196"/>
      <c r="EC985" s="196"/>
      <c r="ED985" s="196"/>
      <c r="EE985" s="196"/>
      <c r="EF985" s="196"/>
      <c r="EG985" s="196"/>
      <c r="EH985" s="196"/>
      <c r="EI985" s="196"/>
      <c r="EJ985" s="196"/>
      <c r="EK985" s="196"/>
      <c r="EL985" s="196"/>
      <c r="EM985" s="196"/>
      <c r="EN985" s="196"/>
      <c r="EO985" s="196"/>
      <c r="EP985" s="196"/>
      <c r="EQ985" s="196"/>
      <c r="ER985" s="196"/>
      <c r="ES985" s="196"/>
      <c r="ET985" s="196"/>
      <c r="EU985" s="196"/>
      <c r="EV985" s="196"/>
      <c r="EW985" s="196"/>
      <c r="EX985" s="196"/>
      <c r="EY985" s="196"/>
      <c r="EZ985" s="196"/>
      <c r="FA985" s="196"/>
      <c r="FB985" s="196"/>
      <c r="FC985" s="196"/>
      <c r="FD985" s="196"/>
      <c r="FE985" s="196"/>
      <c r="FF985" s="196"/>
      <c r="FG985" s="196"/>
      <c r="FH985" s="196"/>
      <c r="FI985" s="196"/>
      <c r="FJ985" s="196"/>
      <c r="FK985" s="196"/>
      <c r="FL985" s="196"/>
      <c r="FM985" s="196"/>
      <c r="FN985" s="196"/>
      <c r="FO985" s="196"/>
      <c r="FP985" s="196"/>
      <c r="FQ985" s="196"/>
      <c r="FR985" s="196"/>
      <c r="FS985" s="196"/>
      <c r="FT985" s="196"/>
      <c r="FU985" s="196"/>
      <c r="FV985" s="196"/>
      <c r="FW985" s="196"/>
      <c r="FX985" s="196"/>
      <c r="FY985" s="196"/>
      <c r="FZ985" s="196"/>
      <c r="GA985" s="196"/>
      <c r="GB985" s="196"/>
      <c r="GC985" s="196"/>
      <c r="GD985" s="196"/>
      <c r="GE985" s="196"/>
      <c r="GF985" s="196"/>
      <c r="GG985" s="196"/>
      <c r="GH985" s="196"/>
      <c r="GI985" s="196"/>
      <c r="GJ985" s="196"/>
      <c r="GK985" s="196"/>
      <c r="GL985" s="196"/>
      <c r="GM985" s="196"/>
      <c r="GN985" s="196"/>
      <c r="GO985" s="196"/>
      <c r="GP985" s="196"/>
      <c r="GQ985" s="196"/>
      <c r="GR985" s="196"/>
      <c r="GS985" s="196"/>
      <c r="GT985" s="196"/>
      <c r="GU985" s="196"/>
      <c r="GV985" s="196"/>
      <c r="GW985" s="196"/>
      <c r="GX985" s="196"/>
      <c r="GY985" s="196"/>
      <c r="GZ985" s="196"/>
      <c r="HA985" s="196"/>
      <c r="HB985" s="196"/>
      <c r="HC985" s="196"/>
      <c r="HD985" s="196"/>
      <c r="HE985" s="196"/>
      <c r="HF985" s="196"/>
      <c r="HG985" s="196"/>
      <c r="HH985" s="196"/>
      <c r="HI985" s="196"/>
      <c r="HJ985" s="196"/>
      <c r="HK985" s="196"/>
      <c r="HL985" s="196"/>
      <c r="HM985" s="196"/>
      <c r="HN985" s="196"/>
      <c r="HO985" s="196"/>
      <c r="HP985" s="196"/>
      <c r="HQ985" s="196"/>
      <c r="HR985" s="196"/>
      <c r="HS985" s="196"/>
      <c r="HT985" s="196"/>
      <c r="HU985" s="196"/>
      <c r="HV985" s="196"/>
      <c r="HW985" s="196"/>
      <c r="HX985" s="196"/>
      <c r="HY985" s="196"/>
      <c r="HZ985" s="196"/>
      <c r="IA985" s="196"/>
      <c r="IB985" s="196"/>
      <c r="IC985" s="196"/>
      <c r="ID985" s="196"/>
      <c r="IE985" s="196"/>
      <c r="IF985" s="196"/>
      <c r="IG985" s="196"/>
      <c r="IH985" s="196"/>
      <c r="II985" s="196"/>
      <c r="IJ985" s="196"/>
      <c r="IK985" s="196"/>
      <c r="IL985" s="196"/>
      <c r="IM985" s="196"/>
      <c r="IN985" s="196"/>
      <c r="IO985" s="196"/>
      <c r="IP985" s="196"/>
      <c r="IQ985" s="196"/>
      <c r="IR985" s="196"/>
      <c r="IS985" s="196"/>
      <c r="IT985" s="196"/>
      <c r="IU985" s="196"/>
      <c r="IV985" s="196"/>
      <c r="IW985" s="196"/>
      <c r="IX985" s="196"/>
      <c r="IY985" s="196"/>
      <c r="IZ985" s="196"/>
      <c r="JA985" s="196"/>
      <c r="JB985" s="196"/>
      <c r="JC985" s="196"/>
      <c r="JD985" s="196"/>
      <c r="JE985" s="196"/>
      <c r="JF985" s="196"/>
      <c r="JG985" s="196"/>
      <c r="JH985" s="196"/>
      <c r="JI985" s="196"/>
      <c r="JJ985" s="196"/>
      <c r="JK985" s="196"/>
      <c r="JL985" s="196"/>
      <c r="JM985" s="196"/>
      <c r="JN985" s="196"/>
      <c r="JO985" s="196"/>
      <c r="JP985" s="196"/>
      <c r="JQ985" s="196"/>
      <c r="JR985" s="196"/>
      <c r="JS985" s="196"/>
      <c r="JT985" s="196"/>
      <c r="JU985" s="196"/>
      <c r="JV985" s="196"/>
      <c r="JW985" s="196"/>
      <c r="JX985" s="196"/>
      <c r="JY985" s="196"/>
      <c r="JZ985" s="196"/>
      <c r="KA985" s="196"/>
      <c r="KB985" s="196"/>
      <c r="KC985" s="196"/>
      <c r="KD985" s="196"/>
      <c r="KE985" s="196"/>
      <c r="KF985" s="196"/>
      <c r="KG985" s="196"/>
      <c r="KH985" s="196"/>
      <c r="KI985" s="196"/>
      <c r="KJ985" s="196"/>
      <c r="KK985" s="196"/>
      <c r="KL985" s="196"/>
      <c r="KM985" s="196"/>
      <c r="KN985" s="196"/>
      <c r="KO985" s="196"/>
      <c r="KP985" s="196"/>
      <c r="KQ985" s="196"/>
      <c r="KR985" s="196"/>
      <c r="KS985" s="196"/>
      <c r="KT985" s="196"/>
      <c r="KU985" s="196"/>
      <c r="KV985" s="196"/>
      <c r="KW985" s="196"/>
      <c r="KX985" s="196"/>
      <c r="KY985" s="196"/>
      <c r="KZ985" s="196"/>
      <c r="LA985" s="196"/>
      <c r="LB985" s="196"/>
      <c r="LC985" s="196"/>
      <c r="LD985" s="196"/>
      <c r="LE985" s="196"/>
      <c r="LF985" s="196"/>
      <c r="LG985" s="196"/>
      <c r="LH985" s="196"/>
      <c r="LI985" s="196"/>
      <c r="LJ985" s="196"/>
      <c r="LK985" s="196"/>
      <c r="LL985" s="196"/>
      <c r="LM985" s="196"/>
      <c r="LN985" s="196"/>
      <c r="LO985" s="196"/>
      <c r="LP985" s="196"/>
      <c r="LQ985" s="196"/>
      <c r="LR985" s="196"/>
      <c r="LS985" s="196"/>
      <c r="LT985" s="196"/>
      <c r="LU985" s="196"/>
      <c r="LV985" s="196"/>
      <c r="LW985" s="196"/>
      <c r="LX985" s="196"/>
      <c r="LY985" s="196"/>
      <c r="LZ985" s="196"/>
      <c r="MA985" s="196"/>
      <c r="MB985" s="196"/>
      <c r="MC985" s="196"/>
      <c r="MD985" s="196"/>
      <c r="ME985" s="196"/>
      <c r="MF985" s="196"/>
      <c r="MG985" s="196"/>
      <c r="MH985" s="196"/>
      <c r="MI985" s="196"/>
      <c r="MJ985" s="196"/>
      <c r="MK985" s="196"/>
      <c r="ML985" s="196"/>
      <c r="MM985" s="196"/>
      <c r="MN985" s="196"/>
      <c r="MO985" s="196"/>
      <c r="MP985" s="196"/>
      <c r="MQ985" s="196"/>
      <c r="MR985" s="196"/>
      <c r="MS985" s="196"/>
      <c r="MT985" s="196"/>
      <c r="MU985" s="196"/>
      <c r="MV985" s="196"/>
      <c r="MW985" s="196"/>
      <c r="MX985" s="196"/>
      <c r="MY985" s="196"/>
      <c r="MZ985" s="196"/>
      <c r="NA985" s="196"/>
      <c r="NB985" s="196"/>
      <c r="NC985" s="196"/>
      <c r="ND985" s="196"/>
      <c r="NE985" s="196"/>
      <c r="NF985" s="196"/>
      <c r="NG985" s="196"/>
      <c r="NH985" s="196"/>
      <c r="NI985" s="196"/>
      <c r="NJ985" s="196"/>
      <c r="NK985" s="196"/>
      <c r="NL985" s="196"/>
      <c r="NM985" s="196"/>
      <c r="NN985" s="196"/>
      <c r="NO985" s="196"/>
      <c r="NP985" s="196"/>
      <c r="NQ985" s="196"/>
      <c r="NR985" s="196"/>
      <c r="NS985" s="196"/>
      <c r="NT985" s="196"/>
      <c r="NU985" s="196"/>
      <c r="NV985" s="196"/>
      <c r="NW985" s="196"/>
      <c r="NX985" s="196"/>
      <c r="NY985" s="196"/>
      <c r="NZ985" s="196"/>
      <c r="OA985" s="196"/>
      <c r="OB985" s="196"/>
      <c r="OC985" s="196"/>
      <c r="OD985" s="196"/>
      <c r="OE985" s="196"/>
      <c r="OF985" s="196"/>
      <c r="OG985" s="196"/>
      <c r="OH985" s="196"/>
      <c r="OI985" s="196"/>
      <c r="OJ985" s="196"/>
      <c r="OK985" s="196"/>
      <c r="OL985" s="196"/>
      <c r="AFC985" s="196"/>
      <c r="AFD985" s="196"/>
      <c r="AFE985" s="196"/>
      <c r="AFF985" s="196"/>
      <c r="AFG985" s="196"/>
      <c r="AFH985" s="196"/>
      <c r="AFI985" s="196"/>
      <c r="AFJ985" s="196"/>
      <c r="AFK985" s="196"/>
      <c r="AFL985" s="196"/>
      <c r="AFM985" s="196"/>
      <c r="AFN985" s="196"/>
      <c r="AFO985" s="196"/>
      <c r="AFP985" s="196"/>
      <c r="AFQ985" s="196"/>
      <c r="AFR985" s="196"/>
      <c r="AFS985" s="196"/>
      <c r="AFT985" s="196"/>
      <c r="AFU985" s="196"/>
      <c r="AFV985" s="196"/>
      <c r="AFW985" s="196"/>
      <c r="AFX985" s="196"/>
      <c r="AFY985" s="196"/>
      <c r="AFZ985" s="196"/>
      <c r="AGA985" s="196"/>
      <c r="AGB985" s="196"/>
      <c r="AGC985" s="196"/>
      <c r="AGD985" s="196"/>
      <c r="AGE985" s="196"/>
      <c r="AGF985" s="196"/>
      <c r="AGG985" s="196"/>
      <c r="AGH985" s="196"/>
      <c r="AGI985" s="196"/>
      <c r="AGJ985" s="196"/>
      <c r="AGK985" s="196"/>
      <c r="AGL985" s="196"/>
      <c r="AGM985" s="196"/>
      <c r="AGN985" s="196"/>
      <c r="AGO985" s="196"/>
      <c r="AGP985" s="196"/>
    </row>
    <row r="986" spans="1:874" ht="15.75" customHeight="1" x14ac:dyDescent="0.25">
      <c r="A986" s="196"/>
      <c r="B986" s="196"/>
      <c r="C986" s="196"/>
      <c r="D986" s="196"/>
      <c r="E986" s="196"/>
      <c r="F986" s="196"/>
      <c r="G986" s="196"/>
      <c r="H986" s="196"/>
      <c r="I986" s="196"/>
      <c r="J986" s="196"/>
      <c r="K986" s="196"/>
      <c r="L986" s="206"/>
      <c r="M986" s="196"/>
      <c r="N986" s="196"/>
      <c r="O986" s="196"/>
      <c r="P986" s="196"/>
      <c r="Q986" s="196"/>
      <c r="R986" s="196"/>
      <c r="S986" s="196"/>
      <c r="T986" s="196"/>
      <c r="U986" s="196"/>
      <c r="V986" s="196"/>
      <c r="W986" s="196"/>
      <c r="X986" s="196"/>
      <c r="Y986" s="196"/>
      <c r="Z986" s="196"/>
      <c r="AA986" s="196"/>
      <c r="AB986" s="196"/>
      <c r="AC986" s="196"/>
      <c r="AD986" s="196"/>
      <c r="AE986" s="196"/>
      <c r="AF986" s="196"/>
      <c r="AG986" s="196"/>
      <c r="AH986" s="196"/>
      <c r="AI986" s="196"/>
      <c r="AJ986" s="196"/>
      <c r="AK986" s="196"/>
      <c r="AL986" s="196"/>
      <c r="AM986" s="196"/>
      <c r="AN986" s="196"/>
      <c r="AO986" s="196"/>
      <c r="AP986" s="196"/>
      <c r="AQ986" s="196"/>
      <c r="AR986" s="196"/>
      <c r="AS986" s="196"/>
      <c r="AT986" s="196"/>
      <c r="AU986" s="196"/>
      <c r="AV986" s="196"/>
      <c r="AW986" s="196"/>
      <c r="AX986" s="196"/>
      <c r="AY986" s="196"/>
      <c r="AZ986" s="196"/>
      <c r="BA986" s="196"/>
      <c r="BB986" s="196"/>
      <c r="BC986" s="196"/>
      <c r="BD986" s="196"/>
      <c r="BE986" s="196"/>
      <c r="BF986" s="196"/>
      <c r="BG986" s="196"/>
      <c r="BH986" s="196"/>
      <c r="BI986" s="196"/>
      <c r="BJ986" s="196"/>
      <c r="BK986" s="196"/>
      <c r="BL986" s="196"/>
      <c r="BM986" s="196"/>
      <c r="BN986" s="196"/>
      <c r="BO986" s="196"/>
      <c r="BP986" s="196"/>
      <c r="BQ986" s="196"/>
      <c r="BR986" s="196"/>
      <c r="BS986" s="196"/>
      <c r="BT986" s="196"/>
      <c r="BU986" s="196"/>
      <c r="BV986" s="196"/>
      <c r="BW986" s="196"/>
      <c r="BX986" s="196"/>
      <c r="BY986" s="196"/>
      <c r="BZ986" s="196"/>
      <c r="CA986" s="196"/>
      <c r="CB986" s="196"/>
      <c r="CC986" s="196"/>
      <c r="CD986" s="196"/>
      <c r="CE986" s="196"/>
      <c r="CF986" s="196"/>
      <c r="CG986" s="196"/>
      <c r="CH986" s="196"/>
      <c r="CI986" s="196"/>
      <c r="CJ986" s="196"/>
      <c r="CK986" s="196"/>
      <c r="CL986" s="196"/>
      <c r="CM986" s="196"/>
      <c r="CN986" s="196"/>
      <c r="CO986" s="196"/>
      <c r="CP986" s="196"/>
      <c r="CQ986" s="196"/>
      <c r="CR986" s="196"/>
      <c r="CS986" s="196"/>
      <c r="CT986" s="196"/>
      <c r="CU986" s="196"/>
      <c r="CV986" s="196"/>
      <c r="CW986" s="196"/>
      <c r="CX986" s="196"/>
      <c r="CY986" s="196"/>
      <c r="CZ986" s="196"/>
      <c r="DA986" s="196"/>
      <c r="DB986" s="196"/>
      <c r="DC986" s="196"/>
      <c r="DD986" s="196"/>
      <c r="DE986" s="196"/>
      <c r="DF986" s="196"/>
      <c r="DG986" s="196"/>
      <c r="DH986" s="196"/>
      <c r="DI986" s="196"/>
      <c r="DJ986" s="196"/>
      <c r="DK986" s="196"/>
      <c r="DL986" s="196"/>
      <c r="DM986" s="196"/>
      <c r="DN986" s="196"/>
      <c r="DO986" s="196"/>
      <c r="DP986" s="196"/>
      <c r="DQ986" s="196"/>
      <c r="DR986" s="196"/>
      <c r="DS986" s="196"/>
      <c r="DT986" s="196"/>
      <c r="DU986" s="196"/>
      <c r="DV986" s="196"/>
      <c r="DW986" s="196"/>
      <c r="DX986" s="196"/>
      <c r="DY986" s="196"/>
      <c r="DZ986" s="196"/>
      <c r="EA986" s="196"/>
      <c r="EB986" s="196"/>
      <c r="EC986" s="196"/>
      <c r="ED986" s="196"/>
      <c r="EE986" s="196"/>
      <c r="EF986" s="196"/>
      <c r="EG986" s="196"/>
      <c r="EH986" s="196"/>
      <c r="EI986" s="196"/>
      <c r="EJ986" s="196"/>
      <c r="EK986" s="196"/>
      <c r="EL986" s="196"/>
      <c r="EM986" s="196"/>
      <c r="EN986" s="196"/>
      <c r="EO986" s="196"/>
      <c r="EP986" s="196"/>
      <c r="EQ986" s="196"/>
      <c r="ER986" s="196"/>
      <c r="ES986" s="196"/>
      <c r="ET986" s="196"/>
      <c r="EU986" s="196"/>
      <c r="EV986" s="196"/>
      <c r="EW986" s="196"/>
      <c r="EX986" s="196"/>
      <c r="EY986" s="196"/>
      <c r="EZ986" s="196"/>
      <c r="FA986" s="196"/>
      <c r="FB986" s="196"/>
      <c r="FC986" s="196"/>
      <c r="FD986" s="196"/>
      <c r="FE986" s="196"/>
      <c r="FF986" s="196"/>
      <c r="FG986" s="196"/>
      <c r="FH986" s="196"/>
      <c r="FI986" s="196"/>
      <c r="FJ986" s="196"/>
      <c r="FK986" s="196"/>
      <c r="FL986" s="196"/>
      <c r="FM986" s="196"/>
      <c r="FN986" s="196"/>
      <c r="FO986" s="196"/>
      <c r="FP986" s="196"/>
      <c r="FQ986" s="196"/>
      <c r="FR986" s="196"/>
      <c r="FS986" s="196"/>
      <c r="FT986" s="196"/>
      <c r="FU986" s="196"/>
      <c r="FV986" s="196"/>
      <c r="FW986" s="196"/>
      <c r="FX986" s="196"/>
      <c r="FY986" s="196"/>
      <c r="FZ986" s="196"/>
      <c r="GA986" s="196"/>
      <c r="GB986" s="196"/>
      <c r="GC986" s="196"/>
      <c r="GD986" s="196"/>
      <c r="GE986" s="196"/>
      <c r="GF986" s="196"/>
      <c r="GG986" s="196"/>
      <c r="GH986" s="196"/>
      <c r="GI986" s="196"/>
      <c r="GJ986" s="196"/>
      <c r="GK986" s="196"/>
      <c r="GL986" s="196"/>
      <c r="GM986" s="196"/>
      <c r="GN986" s="196"/>
      <c r="GO986" s="196"/>
      <c r="GP986" s="196"/>
      <c r="GQ986" s="196"/>
      <c r="GR986" s="196"/>
      <c r="GS986" s="196"/>
      <c r="GT986" s="196"/>
      <c r="GU986" s="196"/>
      <c r="GV986" s="196"/>
      <c r="GW986" s="196"/>
      <c r="GX986" s="196"/>
      <c r="GY986" s="196"/>
      <c r="GZ986" s="196"/>
      <c r="HA986" s="196"/>
      <c r="HB986" s="196"/>
      <c r="HC986" s="196"/>
      <c r="HD986" s="196"/>
      <c r="HE986" s="196"/>
      <c r="HF986" s="196"/>
      <c r="HG986" s="196"/>
      <c r="HH986" s="196"/>
      <c r="HI986" s="196"/>
      <c r="HJ986" s="196"/>
      <c r="HK986" s="196"/>
      <c r="HL986" s="196"/>
      <c r="HM986" s="196"/>
      <c r="HN986" s="196"/>
      <c r="HO986" s="196"/>
      <c r="HP986" s="196"/>
      <c r="HQ986" s="196"/>
      <c r="HR986" s="196"/>
      <c r="HS986" s="196"/>
      <c r="HT986" s="196"/>
      <c r="HU986" s="196"/>
      <c r="HV986" s="196"/>
      <c r="HW986" s="196"/>
      <c r="HX986" s="196"/>
      <c r="HY986" s="196"/>
      <c r="HZ986" s="196"/>
      <c r="IA986" s="196"/>
      <c r="IB986" s="196"/>
      <c r="IC986" s="196"/>
      <c r="ID986" s="196"/>
      <c r="IE986" s="196"/>
      <c r="IF986" s="196"/>
      <c r="IG986" s="196"/>
      <c r="IH986" s="196"/>
      <c r="II986" s="196"/>
      <c r="IJ986" s="196"/>
      <c r="IK986" s="196"/>
      <c r="IL986" s="196"/>
      <c r="IM986" s="196"/>
      <c r="IN986" s="196"/>
      <c r="IO986" s="196"/>
      <c r="IP986" s="196"/>
      <c r="IQ986" s="196"/>
      <c r="IR986" s="196"/>
      <c r="IS986" s="196"/>
      <c r="IT986" s="196"/>
      <c r="IU986" s="196"/>
      <c r="IV986" s="196"/>
      <c r="IW986" s="196"/>
      <c r="IX986" s="196"/>
      <c r="IY986" s="196"/>
      <c r="IZ986" s="196"/>
      <c r="JA986" s="196"/>
      <c r="JB986" s="196"/>
      <c r="JC986" s="196"/>
      <c r="JD986" s="196"/>
      <c r="JE986" s="196"/>
      <c r="JF986" s="196"/>
      <c r="JG986" s="196"/>
      <c r="JH986" s="196"/>
      <c r="JI986" s="196"/>
      <c r="JJ986" s="196"/>
      <c r="JK986" s="196"/>
      <c r="JL986" s="196"/>
      <c r="JM986" s="196"/>
      <c r="JN986" s="196"/>
      <c r="JO986" s="196"/>
      <c r="JP986" s="196"/>
      <c r="JQ986" s="196"/>
      <c r="JR986" s="196"/>
      <c r="JS986" s="196"/>
      <c r="JT986" s="196"/>
      <c r="JU986" s="196"/>
      <c r="JV986" s="196"/>
      <c r="JW986" s="196"/>
      <c r="JX986" s="196"/>
      <c r="JY986" s="196"/>
      <c r="JZ986" s="196"/>
      <c r="KA986" s="196"/>
      <c r="KB986" s="196"/>
      <c r="KC986" s="196"/>
      <c r="KD986" s="196"/>
      <c r="KE986" s="196"/>
      <c r="KF986" s="196"/>
      <c r="KG986" s="196"/>
      <c r="KH986" s="196"/>
      <c r="KI986" s="196"/>
      <c r="KJ986" s="196"/>
      <c r="KK986" s="196"/>
      <c r="KL986" s="196"/>
      <c r="KM986" s="196"/>
      <c r="KN986" s="196"/>
      <c r="KO986" s="196"/>
      <c r="KP986" s="196"/>
      <c r="KQ986" s="196"/>
      <c r="KR986" s="196"/>
      <c r="KS986" s="196"/>
      <c r="KT986" s="196"/>
      <c r="KU986" s="196"/>
      <c r="KV986" s="196"/>
      <c r="KW986" s="196"/>
      <c r="KX986" s="196"/>
      <c r="KY986" s="196"/>
      <c r="KZ986" s="196"/>
      <c r="LA986" s="196"/>
      <c r="LB986" s="196"/>
      <c r="LC986" s="196"/>
      <c r="LD986" s="196"/>
      <c r="LE986" s="196"/>
      <c r="LF986" s="196"/>
      <c r="LG986" s="196"/>
      <c r="LH986" s="196"/>
      <c r="LI986" s="196"/>
      <c r="LJ986" s="196"/>
      <c r="LK986" s="196"/>
      <c r="LL986" s="196"/>
      <c r="LM986" s="196"/>
      <c r="LN986" s="196"/>
      <c r="LO986" s="196"/>
      <c r="LP986" s="196"/>
      <c r="LQ986" s="196"/>
      <c r="LR986" s="196"/>
      <c r="LS986" s="196"/>
      <c r="LT986" s="196"/>
      <c r="LU986" s="196"/>
      <c r="LV986" s="196"/>
      <c r="LW986" s="196"/>
      <c r="LX986" s="196"/>
      <c r="LY986" s="196"/>
      <c r="LZ986" s="196"/>
      <c r="MA986" s="196"/>
      <c r="MB986" s="196"/>
      <c r="MC986" s="196"/>
      <c r="MD986" s="196"/>
      <c r="ME986" s="196"/>
      <c r="MF986" s="196"/>
      <c r="MG986" s="196"/>
      <c r="MH986" s="196"/>
      <c r="MI986" s="196"/>
      <c r="MJ986" s="196"/>
      <c r="MK986" s="196"/>
      <c r="ML986" s="196"/>
      <c r="MM986" s="196"/>
      <c r="MN986" s="196"/>
      <c r="MO986" s="196"/>
      <c r="MP986" s="196"/>
      <c r="MQ986" s="196"/>
      <c r="MR986" s="196"/>
      <c r="MS986" s="196"/>
      <c r="MT986" s="196"/>
      <c r="MU986" s="196"/>
      <c r="MV986" s="196"/>
      <c r="MW986" s="196"/>
      <c r="MX986" s="196"/>
      <c r="MY986" s="196"/>
      <c r="MZ986" s="196"/>
      <c r="NA986" s="196"/>
      <c r="NB986" s="196"/>
      <c r="NC986" s="196"/>
      <c r="ND986" s="196"/>
      <c r="NE986" s="196"/>
      <c r="NF986" s="196"/>
      <c r="NG986" s="196"/>
      <c r="NH986" s="196"/>
      <c r="NI986" s="196"/>
      <c r="NJ986" s="196"/>
      <c r="NK986" s="196"/>
      <c r="NL986" s="196"/>
      <c r="NM986" s="196"/>
      <c r="NN986" s="196"/>
      <c r="NO986" s="196"/>
      <c r="NP986" s="196"/>
      <c r="NQ986" s="196"/>
      <c r="NR986" s="196"/>
      <c r="NS986" s="196"/>
      <c r="NT986" s="196"/>
      <c r="NU986" s="196"/>
      <c r="NV986" s="196"/>
      <c r="NW986" s="196"/>
      <c r="NX986" s="196"/>
      <c r="NY986" s="196"/>
      <c r="NZ986" s="196"/>
      <c r="OA986" s="196"/>
      <c r="OB986" s="196"/>
      <c r="OC986" s="196"/>
      <c r="OD986" s="196"/>
      <c r="OE986" s="196"/>
      <c r="OF986" s="196"/>
      <c r="OG986" s="196"/>
      <c r="OH986" s="196"/>
      <c r="OI986" s="196"/>
      <c r="OJ986" s="196"/>
      <c r="OK986" s="196"/>
      <c r="OL986" s="196"/>
      <c r="AFC986" s="196"/>
      <c r="AFD986" s="196"/>
      <c r="AFE986" s="196"/>
      <c r="AFF986" s="196"/>
      <c r="AFG986" s="196"/>
      <c r="AFH986" s="196"/>
      <c r="AFI986" s="196"/>
      <c r="AFJ986" s="196"/>
      <c r="AFK986" s="196"/>
      <c r="AFL986" s="196"/>
      <c r="AFM986" s="196"/>
      <c r="AFN986" s="196"/>
      <c r="AFO986" s="196"/>
      <c r="AFP986" s="196"/>
      <c r="AFQ986" s="196"/>
      <c r="AFR986" s="196"/>
      <c r="AFS986" s="196"/>
      <c r="AFT986" s="196"/>
      <c r="AFU986" s="196"/>
      <c r="AFV986" s="196"/>
      <c r="AFW986" s="196"/>
      <c r="AFX986" s="196"/>
      <c r="AFY986" s="196"/>
      <c r="AFZ986" s="196"/>
      <c r="AGA986" s="196"/>
      <c r="AGB986" s="196"/>
      <c r="AGC986" s="196"/>
      <c r="AGD986" s="196"/>
      <c r="AGE986" s="196"/>
      <c r="AGF986" s="196"/>
      <c r="AGG986" s="196"/>
      <c r="AGH986" s="196"/>
      <c r="AGI986" s="196"/>
      <c r="AGJ986" s="196"/>
      <c r="AGK986" s="196"/>
      <c r="AGL986" s="196"/>
      <c r="AGM986" s="196"/>
      <c r="AGN986" s="196"/>
      <c r="AGO986" s="196"/>
      <c r="AGP986" s="196"/>
    </row>
    <row r="987" spans="1:874" ht="15.75" customHeight="1" x14ac:dyDescent="0.25">
      <c r="A987" s="196"/>
      <c r="B987" s="196"/>
      <c r="C987" s="196"/>
      <c r="D987" s="196"/>
      <c r="E987" s="196"/>
      <c r="F987" s="196"/>
      <c r="G987" s="196"/>
      <c r="H987" s="196"/>
      <c r="I987" s="196"/>
      <c r="J987" s="196"/>
      <c r="K987" s="196"/>
      <c r="L987" s="206"/>
      <c r="M987" s="196"/>
      <c r="N987" s="196"/>
      <c r="O987" s="196"/>
      <c r="P987" s="196"/>
      <c r="Q987" s="196"/>
      <c r="R987" s="196"/>
      <c r="S987" s="196"/>
      <c r="T987" s="196"/>
      <c r="U987" s="196"/>
      <c r="V987" s="196"/>
      <c r="W987" s="196"/>
      <c r="X987" s="196"/>
      <c r="Y987" s="196"/>
      <c r="Z987" s="196"/>
      <c r="AA987" s="196"/>
      <c r="AB987" s="196"/>
      <c r="AC987" s="196"/>
      <c r="AD987" s="196"/>
      <c r="AE987" s="196"/>
      <c r="AF987" s="196"/>
      <c r="AG987" s="196"/>
      <c r="AH987" s="196"/>
      <c r="AI987" s="196"/>
      <c r="AJ987" s="196"/>
      <c r="AK987" s="196"/>
      <c r="AL987" s="196"/>
      <c r="AM987" s="196"/>
      <c r="AN987" s="196"/>
      <c r="AO987" s="196"/>
      <c r="AP987" s="196"/>
      <c r="AQ987" s="196"/>
      <c r="AR987" s="196"/>
      <c r="AS987" s="196"/>
      <c r="AT987" s="196"/>
      <c r="AU987" s="196"/>
      <c r="AV987" s="196"/>
      <c r="AW987" s="196"/>
      <c r="AX987" s="196"/>
      <c r="AY987" s="196"/>
      <c r="AZ987" s="196"/>
      <c r="BA987" s="196"/>
      <c r="BB987" s="196"/>
      <c r="BC987" s="196"/>
      <c r="BD987" s="196"/>
      <c r="BE987" s="196"/>
      <c r="BF987" s="196"/>
      <c r="BG987" s="196"/>
      <c r="BH987" s="196"/>
      <c r="BI987" s="196"/>
      <c r="BJ987" s="196"/>
      <c r="BK987" s="196"/>
      <c r="BL987" s="196"/>
      <c r="BM987" s="196"/>
      <c r="BN987" s="196"/>
      <c r="BO987" s="196"/>
      <c r="BP987" s="196"/>
      <c r="BQ987" s="196"/>
      <c r="BR987" s="196"/>
      <c r="BS987" s="196"/>
      <c r="BT987" s="196"/>
      <c r="BU987" s="196"/>
      <c r="BV987" s="196"/>
      <c r="BW987" s="196"/>
      <c r="BX987" s="196"/>
      <c r="BY987" s="196"/>
      <c r="BZ987" s="196"/>
      <c r="CA987" s="196"/>
      <c r="CB987" s="196"/>
      <c r="CC987" s="196"/>
      <c r="CD987" s="196"/>
      <c r="CE987" s="196"/>
      <c r="CF987" s="196"/>
      <c r="CG987" s="196"/>
      <c r="CH987" s="196"/>
      <c r="CI987" s="196"/>
      <c r="CJ987" s="196"/>
      <c r="CK987" s="196"/>
      <c r="CL987" s="196"/>
      <c r="CM987" s="196"/>
      <c r="CN987" s="196"/>
      <c r="CO987" s="196"/>
      <c r="CP987" s="196"/>
      <c r="CQ987" s="196"/>
      <c r="CR987" s="196"/>
      <c r="CS987" s="196"/>
      <c r="CT987" s="196"/>
      <c r="CU987" s="196"/>
      <c r="CV987" s="196"/>
      <c r="CW987" s="196"/>
      <c r="CX987" s="196"/>
      <c r="CY987" s="196"/>
      <c r="CZ987" s="196"/>
      <c r="DA987" s="196"/>
      <c r="DB987" s="196"/>
      <c r="DC987" s="196"/>
      <c r="DD987" s="196"/>
      <c r="DE987" s="196"/>
      <c r="DF987" s="196"/>
      <c r="DG987" s="196"/>
      <c r="DH987" s="196"/>
      <c r="DI987" s="196"/>
      <c r="DJ987" s="196"/>
      <c r="DK987" s="196"/>
      <c r="DL987" s="196"/>
      <c r="DM987" s="196"/>
      <c r="DN987" s="196"/>
      <c r="DO987" s="196"/>
      <c r="DP987" s="196"/>
      <c r="DQ987" s="196"/>
      <c r="DR987" s="196"/>
      <c r="DS987" s="196"/>
      <c r="DT987" s="196"/>
      <c r="DU987" s="196"/>
      <c r="DV987" s="196"/>
      <c r="DW987" s="196"/>
      <c r="DX987" s="196"/>
      <c r="DY987" s="196"/>
      <c r="DZ987" s="196"/>
      <c r="EA987" s="196"/>
      <c r="EB987" s="196"/>
      <c r="EC987" s="196"/>
      <c r="ED987" s="196"/>
      <c r="EE987" s="196"/>
      <c r="EF987" s="196"/>
      <c r="EG987" s="196"/>
      <c r="EH987" s="196"/>
      <c r="EI987" s="196"/>
      <c r="EJ987" s="196"/>
      <c r="EK987" s="196"/>
      <c r="EL987" s="196"/>
      <c r="EM987" s="196"/>
      <c r="EN987" s="196"/>
      <c r="EO987" s="196"/>
      <c r="EP987" s="196"/>
      <c r="EQ987" s="196"/>
      <c r="ER987" s="196"/>
      <c r="ES987" s="196"/>
      <c r="ET987" s="196"/>
      <c r="EU987" s="196"/>
      <c r="EV987" s="196"/>
      <c r="EW987" s="196"/>
      <c r="EX987" s="196"/>
      <c r="EY987" s="196"/>
      <c r="EZ987" s="196"/>
      <c r="FA987" s="196"/>
      <c r="FB987" s="196"/>
      <c r="FC987" s="196"/>
      <c r="FD987" s="196"/>
      <c r="FE987" s="196"/>
      <c r="FF987" s="196"/>
      <c r="FG987" s="196"/>
      <c r="FH987" s="196"/>
      <c r="FI987" s="196"/>
      <c r="FJ987" s="196"/>
      <c r="FK987" s="196"/>
      <c r="FL987" s="196"/>
      <c r="FM987" s="196"/>
      <c r="FN987" s="196"/>
      <c r="FO987" s="196"/>
      <c r="FP987" s="196"/>
      <c r="FQ987" s="196"/>
      <c r="FR987" s="196"/>
      <c r="FS987" s="196"/>
      <c r="FT987" s="196"/>
      <c r="FU987" s="196"/>
      <c r="FV987" s="196"/>
      <c r="FW987" s="196"/>
      <c r="FX987" s="196"/>
      <c r="FY987" s="196"/>
      <c r="FZ987" s="196"/>
      <c r="GA987" s="196"/>
      <c r="GB987" s="196"/>
      <c r="GC987" s="196"/>
      <c r="GD987" s="196"/>
      <c r="GE987" s="196"/>
      <c r="GF987" s="196"/>
      <c r="GG987" s="196"/>
      <c r="GH987" s="196"/>
      <c r="GI987" s="196"/>
      <c r="GJ987" s="196"/>
      <c r="GK987" s="196"/>
      <c r="GL987" s="196"/>
      <c r="GM987" s="196"/>
      <c r="GN987" s="196"/>
      <c r="GO987" s="196"/>
      <c r="GP987" s="196"/>
      <c r="GQ987" s="196"/>
      <c r="GR987" s="196"/>
      <c r="GS987" s="196"/>
      <c r="GT987" s="196"/>
      <c r="GU987" s="196"/>
      <c r="GV987" s="196"/>
      <c r="GW987" s="196"/>
      <c r="GX987" s="196"/>
      <c r="GY987" s="196"/>
      <c r="GZ987" s="196"/>
      <c r="HA987" s="196"/>
      <c r="HB987" s="196"/>
      <c r="HC987" s="196"/>
      <c r="HD987" s="196"/>
      <c r="HE987" s="196"/>
      <c r="HF987" s="196"/>
      <c r="HG987" s="196"/>
      <c r="HH987" s="196"/>
      <c r="HI987" s="196"/>
      <c r="HJ987" s="196"/>
      <c r="HK987" s="196"/>
      <c r="HL987" s="196"/>
      <c r="HM987" s="196"/>
      <c r="HN987" s="196"/>
      <c r="HO987" s="196"/>
      <c r="HP987" s="196"/>
      <c r="HQ987" s="196"/>
      <c r="HR987" s="196"/>
      <c r="HS987" s="196"/>
      <c r="HT987" s="196"/>
      <c r="HU987" s="196"/>
      <c r="HV987" s="196"/>
      <c r="HW987" s="196"/>
      <c r="HX987" s="196"/>
      <c r="HY987" s="196"/>
      <c r="HZ987" s="196"/>
      <c r="IA987" s="196"/>
      <c r="IB987" s="196"/>
      <c r="IC987" s="196"/>
      <c r="ID987" s="196"/>
      <c r="IE987" s="196"/>
      <c r="IF987" s="196"/>
      <c r="IG987" s="196"/>
      <c r="IH987" s="196"/>
      <c r="II987" s="196"/>
      <c r="IJ987" s="196"/>
      <c r="IK987" s="196"/>
      <c r="IL987" s="196"/>
      <c r="IM987" s="196"/>
      <c r="IN987" s="196"/>
      <c r="IO987" s="196"/>
      <c r="IP987" s="196"/>
      <c r="IQ987" s="196"/>
      <c r="IR987" s="196"/>
      <c r="IS987" s="196"/>
      <c r="IT987" s="196"/>
      <c r="IU987" s="196"/>
      <c r="IV987" s="196"/>
      <c r="IW987" s="196"/>
      <c r="IX987" s="196"/>
      <c r="IY987" s="196"/>
      <c r="IZ987" s="196"/>
      <c r="JA987" s="196"/>
      <c r="JB987" s="196"/>
      <c r="JC987" s="196"/>
      <c r="JD987" s="196"/>
      <c r="JE987" s="196"/>
      <c r="JF987" s="196"/>
      <c r="JG987" s="196"/>
      <c r="JH987" s="196"/>
      <c r="JI987" s="196"/>
      <c r="JJ987" s="196"/>
      <c r="JK987" s="196"/>
      <c r="JL987" s="196"/>
      <c r="JM987" s="196"/>
      <c r="JN987" s="196"/>
      <c r="JO987" s="196"/>
      <c r="JP987" s="196"/>
      <c r="JQ987" s="196"/>
      <c r="JR987" s="196"/>
      <c r="JS987" s="196"/>
      <c r="JT987" s="196"/>
      <c r="JU987" s="196"/>
      <c r="JV987" s="196"/>
      <c r="JW987" s="196"/>
      <c r="JX987" s="196"/>
      <c r="JY987" s="196"/>
      <c r="JZ987" s="196"/>
      <c r="KA987" s="196"/>
      <c r="KB987" s="196"/>
      <c r="KC987" s="196"/>
      <c r="KD987" s="196"/>
      <c r="KE987" s="196"/>
      <c r="KF987" s="196"/>
      <c r="KG987" s="196"/>
      <c r="KH987" s="196"/>
      <c r="KI987" s="196"/>
      <c r="KJ987" s="196"/>
      <c r="KK987" s="196"/>
      <c r="KL987" s="196"/>
      <c r="KM987" s="196"/>
      <c r="KN987" s="196"/>
      <c r="KO987" s="196"/>
      <c r="KP987" s="196"/>
      <c r="KQ987" s="196"/>
      <c r="KR987" s="196"/>
      <c r="KS987" s="196"/>
      <c r="KT987" s="196"/>
      <c r="KU987" s="196"/>
      <c r="KV987" s="196"/>
      <c r="KW987" s="196"/>
      <c r="KX987" s="196"/>
      <c r="KY987" s="196"/>
      <c r="KZ987" s="196"/>
      <c r="LA987" s="196"/>
      <c r="LB987" s="196"/>
      <c r="LC987" s="196"/>
      <c r="LD987" s="196"/>
      <c r="LE987" s="196"/>
      <c r="LF987" s="196"/>
      <c r="LG987" s="196"/>
      <c r="LH987" s="196"/>
      <c r="LI987" s="196"/>
      <c r="LJ987" s="196"/>
      <c r="LK987" s="196"/>
      <c r="LL987" s="196"/>
      <c r="LM987" s="196"/>
      <c r="LN987" s="196"/>
      <c r="LO987" s="196"/>
      <c r="LP987" s="196"/>
      <c r="LQ987" s="196"/>
      <c r="LR987" s="196"/>
      <c r="LS987" s="196"/>
      <c r="LT987" s="196"/>
      <c r="LU987" s="196"/>
      <c r="LV987" s="196"/>
      <c r="LW987" s="196"/>
      <c r="LX987" s="196"/>
      <c r="LY987" s="196"/>
      <c r="LZ987" s="196"/>
      <c r="MA987" s="196"/>
      <c r="MB987" s="196"/>
      <c r="MC987" s="196"/>
      <c r="MD987" s="196"/>
      <c r="ME987" s="196"/>
      <c r="MF987" s="196"/>
      <c r="MG987" s="196"/>
      <c r="MH987" s="196"/>
      <c r="MI987" s="196"/>
      <c r="MJ987" s="196"/>
      <c r="MK987" s="196"/>
      <c r="ML987" s="196"/>
      <c r="MM987" s="196"/>
      <c r="MN987" s="196"/>
      <c r="MO987" s="196"/>
      <c r="MP987" s="196"/>
      <c r="MQ987" s="196"/>
      <c r="MR987" s="196"/>
      <c r="MS987" s="196"/>
      <c r="MT987" s="196"/>
      <c r="MU987" s="196"/>
      <c r="MV987" s="196"/>
      <c r="MW987" s="196"/>
      <c r="MX987" s="196"/>
      <c r="MY987" s="196"/>
      <c r="MZ987" s="196"/>
      <c r="NA987" s="196"/>
      <c r="NB987" s="196"/>
      <c r="NC987" s="196"/>
      <c r="ND987" s="196"/>
      <c r="NE987" s="196"/>
      <c r="NF987" s="196"/>
      <c r="NG987" s="196"/>
      <c r="NH987" s="196"/>
      <c r="NI987" s="196"/>
      <c r="NJ987" s="196"/>
      <c r="NK987" s="196"/>
      <c r="NL987" s="196"/>
      <c r="NM987" s="196"/>
      <c r="NN987" s="196"/>
      <c r="NO987" s="196"/>
      <c r="NP987" s="196"/>
      <c r="NQ987" s="196"/>
      <c r="NR987" s="196"/>
      <c r="NS987" s="196"/>
      <c r="NT987" s="196"/>
      <c r="NU987" s="196"/>
      <c r="NV987" s="196"/>
      <c r="NW987" s="196"/>
      <c r="NX987" s="196"/>
      <c r="NY987" s="196"/>
      <c r="NZ987" s="196"/>
      <c r="OA987" s="196"/>
      <c r="OB987" s="196"/>
      <c r="OC987" s="196"/>
      <c r="OD987" s="196"/>
      <c r="OE987" s="196"/>
      <c r="OF987" s="196"/>
      <c r="OG987" s="196"/>
      <c r="OH987" s="196"/>
      <c r="OI987" s="196"/>
      <c r="OJ987" s="196"/>
      <c r="OK987" s="196"/>
      <c r="OL987" s="196"/>
      <c r="AFC987" s="196"/>
      <c r="AFD987" s="196"/>
      <c r="AFE987" s="196"/>
      <c r="AFF987" s="196"/>
      <c r="AFG987" s="196"/>
      <c r="AFH987" s="196"/>
      <c r="AFI987" s="196"/>
      <c r="AFJ987" s="196"/>
      <c r="AFK987" s="196"/>
      <c r="AFL987" s="196"/>
      <c r="AFM987" s="196"/>
      <c r="AFN987" s="196"/>
      <c r="AFO987" s="196"/>
      <c r="AFP987" s="196"/>
      <c r="AFQ987" s="196"/>
      <c r="AFR987" s="196"/>
      <c r="AFS987" s="196"/>
      <c r="AFT987" s="196"/>
      <c r="AFU987" s="196"/>
      <c r="AFV987" s="196"/>
      <c r="AFW987" s="196"/>
      <c r="AFX987" s="196"/>
      <c r="AFY987" s="196"/>
      <c r="AFZ987" s="196"/>
      <c r="AGA987" s="196"/>
      <c r="AGB987" s="196"/>
      <c r="AGC987" s="196"/>
      <c r="AGD987" s="196"/>
      <c r="AGE987" s="196"/>
      <c r="AGF987" s="196"/>
      <c r="AGG987" s="196"/>
      <c r="AGH987" s="196"/>
      <c r="AGI987" s="196"/>
      <c r="AGJ987" s="196"/>
      <c r="AGK987" s="196"/>
      <c r="AGL987" s="196"/>
      <c r="AGM987" s="196"/>
      <c r="AGN987" s="196"/>
      <c r="AGO987" s="196"/>
      <c r="AGP987" s="196"/>
    </row>
    <row r="988" spans="1:874" ht="15.75" customHeight="1" x14ac:dyDescent="0.25">
      <c r="A988" s="196"/>
      <c r="B988" s="196"/>
      <c r="C988" s="196"/>
      <c r="D988" s="196"/>
      <c r="E988" s="196"/>
      <c r="F988" s="196"/>
      <c r="G988" s="196"/>
      <c r="H988" s="196"/>
      <c r="I988" s="196"/>
      <c r="J988" s="196"/>
      <c r="K988" s="196"/>
      <c r="L988" s="206"/>
      <c r="M988" s="196"/>
      <c r="N988" s="196"/>
      <c r="O988" s="196"/>
      <c r="P988" s="196"/>
      <c r="Q988" s="196"/>
      <c r="R988" s="196"/>
      <c r="S988" s="196"/>
      <c r="T988" s="196"/>
      <c r="U988" s="196"/>
      <c r="V988" s="196"/>
      <c r="W988" s="196"/>
      <c r="X988" s="196"/>
      <c r="Y988" s="196"/>
      <c r="Z988" s="196"/>
      <c r="AA988" s="196"/>
      <c r="AB988" s="196"/>
      <c r="AC988" s="196"/>
      <c r="AD988" s="196"/>
      <c r="AE988" s="196"/>
      <c r="AF988" s="196"/>
      <c r="AG988" s="196"/>
      <c r="AH988" s="196"/>
      <c r="AI988" s="196"/>
      <c r="AJ988" s="196"/>
      <c r="AK988" s="196"/>
      <c r="AL988" s="196"/>
      <c r="AM988" s="196"/>
      <c r="AN988" s="196"/>
      <c r="AO988" s="196"/>
      <c r="AP988" s="196"/>
      <c r="AQ988" s="196"/>
      <c r="AR988" s="196"/>
      <c r="AS988" s="196"/>
      <c r="AT988" s="196"/>
      <c r="AU988" s="196"/>
      <c r="AV988" s="196"/>
      <c r="AW988" s="196"/>
      <c r="AX988" s="196"/>
      <c r="AY988" s="196"/>
      <c r="AZ988" s="196"/>
      <c r="BA988" s="196"/>
      <c r="BB988" s="196"/>
      <c r="BC988" s="196"/>
      <c r="BD988" s="196"/>
      <c r="BE988" s="196"/>
      <c r="BF988" s="196"/>
      <c r="BG988" s="196"/>
      <c r="BH988" s="196"/>
      <c r="BI988" s="196"/>
      <c r="BJ988" s="196"/>
      <c r="BK988" s="196"/>
      <c r="BL988" s="196"/>
      <c r="BM988" s="196"/>
      <c r="BN988" s="196"/>
      <c r="BO988" s="196"/>
      <c r="BP988" s="196"/>
      <c r="BQ988" s="196"/>
      <c r="BR988" s="196"/>
      <c r="BS988" s="196"/>
      <c r="BT988" s="196"/>
      <c r="BU988" s="196"/>
      <c r="BV988" s="196"/>
      <c r="BW988" s="196"/>
      <c r="BX988" s="196"/>
      <c r="BY988" s="196"/>
      <c r="BZ988" s="196"/>
      <c r="CA988" s="196"/>
      <c r="CB988" s="196"/>
      <c r="CC988" s="196"/>
      <c r="CD988" s="196"/>
      <c r="CE988" s="196"/>
      <c r="CF988" s="196"/>
      <c r="CG988" s="196"/>
      <c r="CH988" s="196"/>
      <c r="CI988" s="196"/>
      <c r="CJ988" s="196"/>
      <c r="CK988" s="196"/>
      <c r="CL988" s="196"/>
      <c r="CM988" s="196"/>
      <c r="CN988" s="196"/>
      <c r="CO988" s="196"/>
      <c r="CP988" s="196"/>
      <c r="CQ988" s="196"/>
      <c r="CR988" s="196"/>
      <c r="CS988" s="196"/>
      <c r="CT988" s="196"/>
      <c r="CU988" s="196"/>
      <c r="CV988" s="196"/>
      <c r="CW988" s="196"/>
      <c r="CX988" s="196"/>
      <c r="CY988" s="196"/>
      <c r="CZ988" s="196"/>
      <c r="DA988" s="196"/>
      <c r="DB988" s="196"/>
      <c r="DC988" s="196"/>
      <c r="DD988" s="196"/>
      <c r="DE988" s="196"/>
      <c r="DF988" s="196"/>
      <c r="DG988" s="196"/>
      <c r="DH988" s="196"/>
      <c r="DI988" s="196"/>
      <c r="DJ988" s="196"/>
      <c r="DK988" s="196"/>
      <c r="DL988" s="196"/>
      <c r="DM988" s="196"/>
      <c r="DN988" s="196"/>
      <c r="DO988" s="196"/>
      <c r="DP988" s="196"/>
      <c r="DQ988" s="196"/>
      <c r="DR988" s="196"/>
      <c r="DS988" s="196"/>
      <c r="DT988" s="196"/>
      <c r="DU988" s="196"/>
      <c r="DV988" s="196"/>
      <c r="DW988" s="196"/>
      <c r="DX988" s="196"/>
      <c r="DY988" s="196"/>
      <c r="DZ988" s="196"/>
      <c r="EA988" s="196"/>
      <c r="EB988" s="196"/>
      <c r="EC988" s="196"/>
      <c r="ED988" s="196"/>
      <c r="EE988" s="196"/>
      <c r="EF988" s="196"/>
      <c r="EG988" s="196"/>
      <c r="EH988" s="196"/>
      <c r="EI988" s="196"/>
      <c r="EJ988" s="196"/>
      <c r="EK988" s="196"/>
      <c r="EL988" s="196"/>
      <c r="EM988" s="196"/>
      <c r="EN988" s="196"/>
      <c r="EO988" s="196"/>
      <c r="EP988" s="196"/>
      <c r="EQ988" s="196"/>
      <c r="ER988" s="196"/>
      <c r="ES988" s="196"/>
      <c r="ET988" s="196"/>
      <c r="EU988" s="196"/>
      <c r="EV988" s="196"/>
      <c r="EW988" s="196"/>
      <c r="EX988" s="196"/>
      <c r="EY988" s="196"/>
      <c r="EZ988" s="196"/>
      <c r="FA988" s="196"/>
      <c r="FB988" s="196"/>
      <c r="FC988" s="196"/>
      <c r="FD988" s="196"/>
      <c r="FE988" s="196"/>
      <c r="FF988" s="196"/>
      <c r="FG988" s="196"/>
      <c r="FH988" s="196"/>
      <c r="FI988" s="196"/>
      <c r="FJ988" s="196"/>
      <c r="FK988" s="196"/>
      <c r="FL988" s="196"/>
      <c r="FM988" s="196"/>
      <c r="FN988" s="196"/>
      <c r="FO988" s="196"/>
      <c r="FP988" s="196"/>
      <c r="FQ988" s="196"/>
      <c r="FR988" s="196"/>
      <c r="FS988" s="196"/>
      <c r="FT988" s="196"/>
      <c r="FU988" s="196"/>
      <c r="FV988" s="196"/>
      <c r="FW988" s="196"/>
      <c r="FX988" s="196"/>
      <c r="FY988" s="196"/>
      <c r="FZ988" s="196"/>
      <c r="GA988" s="196"/>
      <c r="GB988" s="196"/>
      <c r="GC988" s="196"/>
      <c r="GD988" s="196"/>
      <c r="GE988" s="196"/>
      <c r="GF988" s="196"/>
      <c r="GG988" s="196"/>
      <c r="GH988" s="196"/>
      <c r="GI988" s="196"/>
      <c r="GJ988" s="196"/>
      <c r="GK988" s="196"/>
      <c r="GL988" s="196"/>
      <c r="GM988" s="196"/>
      <c r="GN988" s="196"/>
      <c r="GO988" s="196"/>
      <c r="GP988" s="196"/>
      <c r="GQ988" s="196"/>
      <c r="GR988" s="196"/>
      <c r="GS988" s="196"/>
      <c r="GT988" s="196"/>
      <c r="GU988" s="196"/>
      <c r="GV988" s="196"/>
      <c r="GW988" s="196"/>
      <c r="GX988" s="196"/>
      <c r="GY988" s="196"/>
      <c r="GZ988" s="196"/>
      <c r="HA988" s="196"/>
      <c r="HB988" s="196"/>
      <c r="HC988" s="196"/>
      <c r="HD988" s="196"/>
      <c r="HE988" s="196"/>
      <c r="HF988" s="196"/>
      <c r="HG988" s="196"/>
      <c r="HH988" s="196"/>
      <c r="HI988" s="196"/>
      <c r="HJ988" s="196"/>
      <c r="HK988" s="196"/>
      <c r="HL988" s="196"/>
      <c r="HM988" s="196"/>
      <c r="HN988" s="196"/>
      <c r="HO988" s="196"/>
      <c r="HP988" s="196"/>
      <c r="HQ988" s="196"/>
      <c r="HR988" s="196"/>
      <c r="HS988" s="196"/>
      <c r="HT988" s="196"/>
      <c r="HU988" s="196"/>
      <c r="HV988" s="196"/>
      <c r="HW988" s="196"/>
      <c r="HX988" s="196"/>
      <c r="HY988" s="196"/>
      <c r="HZ988" s="196"/>
      <c r="IA988" s="196"/>
      <c r="IB988" s="196"/>
      <c r="IC988" s="196"/>
      <c r="ID988" s="196"/>
      <c r="IE988" s="196"/>
      <c r="IF988" s="196"/>
      <c r="IG988" s="196"/>
      <c r="IH988" s="196"/>
      <c r="II988" s="196"/>
      <c r="IJ988" s="196"/>
      <c r="IK988" s="196"/>
      <c r="IL988" s="196"/>
      <c r="IM988" s="196"/>
      <c r="IN988" s="196"/>
      <c r="IO988" s="196"/>
      <c r="IP988" s="196"/>
      <c r="IQ988" s="196"/>
      <c r="IR988" s="196"/>
      <c r="IS988" s="196"/>
      <c r="IT988" s="196"/>
      <c r="IU988" s="196"/>
      <c r="IV988" s="196"/>
      <c r="IW988" s="196"/>
      <c r="IX988" s="196"/>
      <c r="IY988" s="196"/>
      <c r="IZ988" s="196"/>
      <c r="JA988" s="196"/>
      <c r="JB988" s="196"/>
      <c r="JC988" s="196"/>
      <c r="JD988" s="196"/>
      <c r="JE988" s="196"/>
      <c r="JF988" s="196"/>
      <c r="JG988" s="196"/>
      <c r="JH988" s="196"/>
      <c r="JI988" s="196"/>
      <c r="JJ988" s="196"/>
      <c r="JK988" s="196"/>
      <c r="JL988" s="196"/>
      <c r="JM988" s="196"/>
      <c r="JN988" s="196"/>
      <c r="JO988" s="196"/>
      <c r="JP988" s="196"/>
      <c r="JQ988" s="196"/>
      <c r="JR988" s="196"/>
      <c r="JS988" s="196"/>
      <c r="JT988" s="196"/>
      <c r="JU988" s="196"/>
      <c r="JV988" s="196"/>
      <c r="JW988" s="196"/>
      <c r="JX988" s="196"/>
      <c r="JY988" s="196"/>
      <c r="JZ988" s="196"/>
      <c r="KA988" s="196"/>
      <c r="KB988" s="196"/>
      <c r="KC988" s="196"/>
      <c r="KD988" s="196"/>
      <c r="KE988" s="196"/>
      <c r="KF988" s="196"/>
      <c r="KG988" s="196"/>
      <c r="KH988" s="196"/>
      <c r="KI988" s="196"/>
      <c r="KJ988" s="196"/>
      <c r="KK988" s="196"/>
      <c r="KL988" s="196"/>
      <c r="KM988" s="196"/>
      <c r="KN988" s="196"/>
      <c r="KO988" s="196"/>
      <c r="KP988" s="196"/>
      <c r="KQ988" s="196"/>
      <c r="KR988" s="196"/>
      <c r="KS988" s="196"/>
      <c r="KT988" s="196"/>
      <c r="KU988" s="196"/>
      <c r="KV988" s="196"/>
      <c r="KW988" s="196"/>
      <c r="KX988" s="196"/>
      <c r="KY988" s="196"/>
      <c r="KZ988" s="196"/>
      <c r="LA988" s="196"/>
      <c r="LB988" s="196"/>
      <c r="LC988" s="196"/>
      <c r="LD988" s="196"/>
      <c r="LE988" s="196"/>
      <c r="LF988" s="196"/>
      <c r="LG988" s="196"/>
      <c r="LH988" s="196"/>
      <c r="LI988" s="196"/>
      <c r="LJ988" s="196"/>
      <c r="LK988" s="196"/>
      <c r="LL988" s="196"/>
      <c r="LM988" s="196"/>
      <c r="LN988" s="196"/>
      <c r="LO988" s="196"/>
      <c r="LP988" s="196"/>
      <c r="LQ988" s="196"/>
      <c r="LR988" s="196"/>
      <c r="LS988" s="196"/>
      <c r="LT988" s="196"/>
      <c r="LU988" s="196"/>
      <c r="LV988" s="196"/>
      <c r="LW988" s="196"/>
      <c r="LX988" s="196"/>
      <c r="LY988" s="196"/>
      <c r="LZ988" s="196"/>
      <c r="MA988" s="196"/>
      <c r="MB988" s="196"/>
      <c r="MC988" s="196"/>
      <c r="MD988" s="196"/>
      <c r="ME988" s="196"/>
      <c r="MF988" s="196"/>
      <c r="MG988" s="196"/>
      <c r="MH988" s="196"/>
      <c r="MI988" s="196"/>
      <c r="MJ988" s="196"/>
      <c r="MK988" s="196"/>
      <c r="ML988" s="196"/>
      <c r="MM988" s="196"/>
      <c r="MN988" s="196"/>
      <c r="MO988" s="196"/>
      <c r="MP988" s="196"/>
      <c r="MQ988" s="196"/>
      <c r="MR988" s="196"/>
      <c r="MS988" s="196"/>
      <c r="MT988" s="196"/>
      <c r="MU988" s="196"/>
      <c r="MV988" s="196"/>
      <c r="MW988" s="196"/>
      <c r="MX988" s="196"/>
      <c r="MY988" s="196"/>
      <c r="MZ988" s="196"/>
      <c r="NA988" s="196"/>
      <c r="NB988" s="196"/>
      <c r="NC988" s="196"/>
      <c r="ND988" s="196"/>
      <c r="NE988" s="196"/>
      <c r="NF988" s="196"/>
      <c r="NG988" s="196"/>
      <c r="NH988" s="196"/>
      <c r="NI988" s="196"/>
      <c r="NJ988" s="196"/>
      <c r="NK988" s="196"/>
      <c r="NL988" s="196"/>
      <c r="NM988" s="196"/>
      <c r="NN988" s="196"/>
      <c r="NO988" s="196"/>
      <c r="NP988" s="196"/>
      <c r="NQ988" s="196"/>
      <c r="NR988" s="196"/>
      <c r="NS988" s="196"/>
      <c r="NT988" s="196"/>
      <c r="NU988" s="196"/>
      <c r="NV988" s="196"/>
      <c r="NW988" s="196"/>
      <c r="NX988" s="196"/>
      <c r="NY988" s="196"/>
      <c r="NZ988" s="196"/>
      <c r="OA988" s="196"/>
      <c r="OB988" s="196"/>
      <c r="OC988" s="196"/>
      <c r="OD988" s="196"/>
      <c r="OE988" s="196"/>
      <c r="OF988" s="196"/>
      <c r="OG988" s="196"/>
      <c r="OH988" s="196"/>
      <c r="OI988" s="196"/>
      <c r="OJ988" s="196"/>
      <c r="OK988" s="196"/>
      <c r="OL988" s="196"/>
      <c r="AFC988" s="196"/>
      <c r="AFD988" s="196"/>
      <c r="AFE988" s="196"/>
      <c r="AFF988" s="196"/>
      <c r="AFG988" s="196"/>
      <c r="AFH988" s="196"/>
      <c r="AFI988" s="196"/>
      <c r="AFJ988" s="196"/>
      <c r="AFK988" s="196"/>
      <c r="AFL988" s="196"/>
      <c r="AFM988" s="196"/>
      <c r="AFN988" s="196"/>
      <c r="AFO988" s="196"/>
      <c r="AFP988" s="196"/>
      <c r="AFQ988" s="196"/>
      <c r="AFR988" s="196"/>
      <c r="AFS988" s="196"/>
      <c r="AFT988" s="196"/>
      <c r="AFU988" s="196"/>
      <c r="AFV988" s="196"/>
      <c r="AFW988" s="196"/>
      <c r="AFX988" s="196"/>
      <c r="AFY988" s="196"/>
      <c r="AFZ988" s="196"/>
      <c r="AGA988" s="196"/>
      <c r="AGB988" s="196"/>
      <c r="AGC988" s="196"/>
      <c r="AGD988" s="196"/>
      <c r="AGE988" s="196"/>
      <c r="AGF988" s="196"/>
      <c r="AGG988" s="196"/>
      <c r="AGH988" s="196"/>
      <c r="AGI988" s="196"/>
      <c r="AGJ988" s="196"/>
      <c r="AGK988" s="196"/>
      <c r="AGL988" s="196"/>
      <c r="AGM988" s="196"/>
      <c r="AGN988" s="196"/>
      <c r="AGO988" s="196"/>
      <c r="AGP988" s="196"/>
    </row>
    <row r="989" spans="1:874" ht="15.75" customHeight="1" x14ac:dyDescent="0.25">
      <c r="A989" s="196"/>
      <c r="B989" s="196"/>
      <c r="C989" s="196"/>
      <c r="D989" s="196"/>
      <c r="E989" s="196"/>
      <c r="F989" s="196"/>
      <c r="G989" s="196"/>
      <c r="H989" s="196"/>
      <c r="I989" s="196"/>
      <c r="J989" s="196"/>
      <c r="K989" s="196"/>
      <c r="L989" s="206"/>
      <c r="M989" s="196"/>
      <c r="N989" s="196"/>
      <c r="O989" s="196"/>
      <c r="P989" s="196"/>
      <c r="Q989" s="196"/>
      <c r="R989" s="196"/>
      <c r="S989" s="196"/>
      <c r="T989" s="196"/>
      <c r="U989" s="196"/>
      <c r="V989" s="196"/>
      <c r="W989" s="196"/>
      <c r="X989" s="196"/>
      <c r="Y989" s="196"/>
      <c r="Z989" s="196"/>
      <c r="AA989" s="196"/>
      <c r="AB989" s="196"/>
      <c r="AC989" s="196"/>
      <c r="AD989" s="196"/>
      <c r="AE989" s="196"/>
      <c r="AF989" s="196"/>
      <c r="AG989" s="196"/>
      <c r="AH989" s="196"/>
      <c r="AI989" s="196"/>
      <c r="AJ989" s="196"/>
      <c r="AK989" s="196"/>
      <c r="AL989" s="196"/>
      <c r="AM989" s="196"/>
      <c r="AN989" s="196"/>
      <c r="AO989" s="196"/>
      <c r="AP989" s="196"/>
      <c r="AQ989" s="196"/>
      <c r="AR989" s="196"/>
      <c r="AS989" s="196"/>
      <c r="AT989" s="196"/>
      <c r="AU989" s="196"/>
      <c r="AV989" s="196"/>
      <c r="AW989" s="196"/>
      <c r="AX989" s="196"/>
      <c r="AY989" s="196"/>
      <c r="AZ989" s="196"/>
      <c r="BA989" s="196"/>
      <c r="BB989" s="196"/>
      <c r="BC989" s="196"/>
      <c r="BD989" s="196"/>
      <c r="BE989" s="196"/>
      <c r="BF989" s="196"/>
      <c r="BG989" s="196"/>
      <c r="BH989" s="196"/>
      <c r="BI989" s="196"/>
      <c r="BJ989" s="196"/>
      <c r="BK989" s="196"/>
      <c r="BL989" s="196"/>
      <c r="BM989" s="196"/>
      <c r="BN989" s="196"/>
      <c r="BO989" s="196"/>
      <c r="BP989" s="196"/>
      <c r="BQ989" s="196"/>
      <c r="BR989" s="196"/>
      <c r="BS989" s="196"/>
      <c r="BT989" s="196"/>
      <c r="BU989" s="196"/>
      <c r="BV989" s="196"/>
      <c r="BW989" s="196"/>
      <c r="BX989" s="196"/>
      <c r="BY989" s="196"/>
      <c r="BZ989" s="196"/>
      <c r="CA989" s="196"/>
      <c r="CB989" s="196"/>
      <c r="CC989" s="196"/>
      <c r="CD989" s="196"/>
      <c r="CE989" s="196"/>
      <c r="CF989" s="196"/>
      <c r="CG989" s="196"/>
      <c r="CH989" s="196"/>
      <c r="CI989" s="196"/>
      <c r="CJ989" s="196"/>
      <c r="CK989" s="196"/>
      <c r="CL989" s="196"/>
      <c r="CM989" s="196"/>
      <c r="CN989" s="196"/>
      <c r="CO989" s="196"/>
      <c r="CP989" s="196"/>
      <c r="CQ989" s="196"/>
      <c r="CR989" s="196"/>
      <c r="CS989" s="196"/>
      <c r="CT989" s="196"/>
      <c r="CU989" s="196"/>
      <c r="CV989" s="196"/>
      <c r="CW989" s="196"/>
      <c r="CX989" s="196"/>
      <c r="CY989" s="196"/>
      <c r="CZ989" s="196"/>
      <c r="DA989" s="196"/>
      <c r="DB989" s="196"/>
      <c r="DC989" s="196"/>
      <c r="DD989" s="196"/>
      <c r="DE989" s="196"/>
      <c r="DF989" s="196"/>
      <c r="DG989" s="196"/>
      <c r="DH989" s="196"/>
      <c r="DI989" s="196"/>
      <c r="DJ989" s="196"/>
      <c r="DK989" s="196"/>
      <c r="DL989" s="196"/>
      <c r="DM989" s="196"/>
      <c r="DN989" s="196"/>
      <c r="DO989" s="196"/>
      <c r="DP989" s="196"/>
      <c r="DQ989" s="196"/>
      <c r="DR989" s="196"/>
      <c r="DS989" s="196"/>
      <c r="DT989" s="196"/>
      <c r="DU989" s="196"/>
      <c r="DV989" s="196"/>
      <c r="DW989" s="196"/>
      <c r="DX989" s="196"/>
      <c r="DY989" s="196"/>
      <c r="DZ989" s="196"/>
      <c r="EA989" s="196"/>
      <c r="EB989" s="196"/>
      <c r="EC989" s="196"/>
      <c r="ED989" s="196"/>
      <c r="EE989" s="196"/>
      <c r="EF989" s="196"/>
      <c r="EG989" s="196"/>
      <c r="EH989" s="196"/>
      <c r="EI989" s="196"/>
      <c r="EJ989" s="196"/>
      <c r="EK989" s="196"/>
      <c r="EL989" s="196"/>
      <c r="EM989" s="196"/>
      <c r="EN989" s="196"/>
      <c r="EO989" s="196"/>
      <c r="EP989" s="196"/>
      <c r="EQ989" s="196"/>
      <c r="ER989" s="196"/>
      <c r="ES989" s="196"/>
      <c r="ET989" s="196"/>
      <c r="EU989" s="196"/>
      <c r="EV989" s="196"/>
      <c r="EW989" s="196"/>
      <c r="EX989" s="196"/>
      <c r="EY989" s="196"/>
      <c r="EZ989" s="196"/>
      <c r="FA989" s="196"/>
      <c r="FB989" s="196"/>
      <c r="FC989" s="196"/>
      <c r="FD989" s="196"/>
      <c r="FE989" s="196"/>
      <c r="FF989" s="196"/>
      <c r="FG989" s="196"/>
      <c r="FH989" s="196"/>
      <c r="FI989" s="196"/>
      <c r="FJ989" s="196"/>
      <c r="FK989" s="196"/>
      <c r="FL989" s="196"/>
      <c r="FM989" s="196"/>
      <c r="FN989" s="196"/>
      <c r="FO989" s="196"/>
      <c r="FP989" s="196"/>
      <c r="FQ989" s="196"/>
      <c r="FR989" s="196"/>
      <c r="FS989" s="196"/>
      <c r="FT989" s="196"/>
      <c r="FU989" s="196"/>
      <c r="FV989" s="196"/>
      <c r="FW989" s="196"/>
      <c r="FX989" s="196"/>
      <c r="FY989" s="196"/>
      <c r="FZ989" s="196"/>
      <c r="GA989" s="196"/>
      <c r="GB989" s="196"/>
      <c r="GC989" s="196"/>
      <c r="GD989" s="196"/>
      <c r="GE989" s="196"/>
      <c r="GF989" s="196"/>
      <c r="GG989" s="196"/>
      <c r="GH989" s="196"/>
      <c r="GI989" s="196"/>
      <c r="GJ989" s="196"/>
      <c r="GK989" s="196"/>
      <c r="GL989" s="196"/>
      <c r="GM989" s="196"/>
      <c r="GN989" s="196"/>
      <c r="GO989" s="196"/>
      <c r="GP989" s="196"/>
      <c r="GQ989" s="196"/>
      <c r="GR989" s="196"/>
      <c r="GS989" s="196"/>
      <c r="GT989" s="196"/>
      <c r="GU989" s="196"/>
      <c r="GV989" s="196"/>
      <c r="GW989" s="196"/>
      <c r="GX989" s="196"/>
      <c r="GY989" s="196"/>
      <c r="GZ989" s="196"/>
      <c r="HA989" s="196"/>
      <c r="HB989" s="196"/>
      <c r="HC989" s="196"/>
      <c r="HD989" s="196"/>
      <c r="HE989" s="196"/>
      <c r="HF989" s="196"/>
      <c r="HG989" s="196"/>
      <c r="HH989" s="196"/>
      <c r="HI989" s="196"/>
      <c r="HJ989" s="196"/>
      <c r="HK989" s="196"/>
      <c r="HL989" s="196"/>
      <c r="HM989" s="196"/>
      <c r="HN989" s="196"/>
      <c r="HO989" s="196"/>
      <c r="HP989" s="196"/>
      <c r="HQ989" s="196"/>
      <c r="HR989" s="196"/>
      <c r="HS989" s="196"/>
      <c r="HT989" s="196"/>
      <c r="HU989" s="196"/>
      <c r="HV989" s="196"/>
      <c r="HW989" s="196"/>
      <c r="HX989" s="196"/>
      <c r="HY989" s="196"/>
      <c r="HZ989" s="196"/>
      <c r="IA989" s="196"/>
      <c r="IB989" s="196"/>
      <c r="IC989" s="196"/>
      <c r="ID989" s="196"/>
      <c r="IE989" s="196"/>
      <c r="IF989" s="196"/>
      <c r="IG989" s="196"/>
      <c r="IH989" s="196"/>
      <c r="II989" s="196"/>
      <c r="IJ989" s="196"/>
      <c r="IK989" s="196"/>
      <c r="IL989" s="196"/>
      <c r="IM989" s="196"/>
      <c r="IN989" s="196"/>
      <c r="IO989" s="196"/>
      <c r="IP989" s="196"/>
      <c r="IQ989" s="196"/>
      <c r="IR989" s="196"/>
      <c r="IS989" s="196"/>
      <c r="IT989" s="196"/>
      <c r="IU989" s="196"/>
      <c r="IV989" s="196"/>
      <c r="IW989" s="196"/>
      <c r="IX989" s="196"/>
      <c r="IY989" s="196"/>
      <c r="IZ989" s="196"/>
      <c r="JA989" s="196"/>
      <c r="JB989" s="196"/>
      <c r="JC989" s="196"/>
      <c r="JD989" s="196"/>
      <c r="JE989" s="196"/>
      <c r="JF989" s="196"/>
      <c r="JG989" s="196"/>
      <c r="JH989" s="196"/>
      <c r="JI989" s="196"/>
      <c r="JJ989" s="196"/>
      <c r="JK989" s="196"/>
      <c r="JL989" s="196"/>
      <c r="JM989" s="196"/>
      <c r="JN989" s="196"/>
      <c r="JO989" s="196"/>
      <c r="JP989" s="196"/>
      <c r="JQ989" s="196"/>
      <c r="JR989" s="196"/>
      <c r="JS989" s="196"/>
      <c r="JT989" s="196"/>
      <c r="JU989" s="196"/>
      <c r="JV989" s="196"/>
      <c r="JW989" s="196"/>
      <c r="JX989" s="196"/>
      <c r="JY989" s="196"/>
      <c r="JZ989" s="196"/>
      <c r="KA989" s="196"/>
      <c r="KB989" s="196"/>
      <c r="KC989" s="196"/>
      <c r="KD989" s="196"/>
      <c r="KE989" s="196"/>
      <c r="KF989" s="196"/>
      <c r="KG989" s="196"/>
      <c r="KH989" s="196"/>
      <c r="KI989" s="196"/>
      <c r="KJ989" s="196"/>
      <c r="KK989" s="196"/>
      <c r="KL989" s="196"/>
      <c r="KM989" s="196"/>
      <c r="KN989" s="196"/>
      <c r="KO989" s="196"/>
      <c r="KP989" s="196"/>
      <c r="KQ989" s="196"/>
      <c r="KR989" s="196"/>
      <c r="KS989" s="196"/>
      <c r="KT989" s="196"/>
      <c r="KU989" s="196"/>
      <c r="KV989" s="196"/>
      <c r="KW989" s="196"/>
      <c r="KX989" s="196"/>
      <c r="KY989" s="196"/>
      <c r="KZ989" s="196"/>
      <c r="LA989" s="196"/>
      <c r="LB989" s="196"/>
      <c r="LC989" s="196"/>
      <c r="LD989" s="196"/>
      <c r="LE989" s="196"/>
      <c r="LF989" s="196"/>
      <c r="LG989" s="196"/>
      <c r="LH989" s="196"/>
      <c r="LI989" s="196"/>
      <c r="LJ989" s="196"/>
      <c r="LK989" s="196"/>
      <c r="LL989" s="196"/>
      <c r="LM989" s="196"/>
      <c r="LN989" s="196"/>
      <c r="LO989" s="196"/>
      <c r="LP989" s="196"/>
      <c r="LQ989" s="196"/>
      <c r="LR989" s="196"/>
      <c r="LS989" s="196"/>
      <c r="LT989" s="196"/>
      <c r="LU989" s="196"/>
      <c r="LV989" s="196"/>
      <c r="LW989" s="196"/>
      <c r="LX989" s="196"/>
      <c r="LY989" s="196"/>
      <c r="LZ989" s="196"/>
      <c r="MA989" s="196"/>
      <c r="MB989" s="196"/>
      <c r="MC989" s="196"/>
      <c r="MD989" s="196"/>
      <c r="ME989" s="196"/>
      <c r="MF989" s="196"/>
      <c r="MG989" s="196"/>
      <c r="MH989" s="196"/>
      <c r="MI989" s="196"/>
      <c r="MJ989" s="196"/>
      <c r="MK989" s="196"/>
      <c r="ML989" s="196"/>
      <c r="MM989" s="196"/>
      <c r="MN989" s="196"/>
      <c r="MO989" s="196"/>
      <c r="MP989" s="196"/>
      <c r="MQ989" s="196"/>
      <c r="MR989" s="196"/>
      <c r="MS989" s="196"/>
      <c r="MT989" s="196"/>
      <c r="MU989" s="196"/>
      <c r="MV989" s="196"/>
      <c r="MW989" s="196"/>
      <c r="MX989" s="196"/>
      <c r="MY989" s="196"/>
      <c r="MZ989" s="196"/>
      <c r="NA989" s="196"/>
      <c r="NB989" s="196"/>
      <c r="NC989" s="196"/>
      <c r="ND989" s="196"/>
      <c r="NE989" s="196"/>
      <c r="NF989" s="196"/>
      <c r="NG989" s="196"/>
      <c r="NH989" s="196"/>
      <c r="NI989" s="196"/>
      <c r="NJ989" s="196"/>
      <c r="NK989" s="196"/>
      <c r="NL989" s="196"/>
      <c r="NM989" s="196"/>
      <c r="NN989" s="196"/>
      <c r="NO989" s="196"/>
      <c r="NP989" s="196"/>
      <c r="NQ989" s="196"/>
      <c r="NR989" s="196"/>
      <c r="NS989" s="196"/>
      <c r="NT989" s="196"/>
      <c r="NU989" s="196"/>
      <c r="NV989" s="196"/>
      <c r="NW989" s="196"/>
      <c r="NX989" s="196"/>
      <c r="NY989" s="196"/>
      <c r="NZ989" s="196"/>
      <c r="OA989" s="196"/>
      <c r="OB989" s="196"/>
      <c r="OC989" s="196"/>
      <c r="OD989" s="196"/>
      <c r="OE989" s="196"/>
      <c r="OF989" s="196"/>
      <c r="OG989" s="196"/>
      <c r="OH989" s="196"/>
      <c r="OI989" s="196"/>
      <c r="OJ989" s="196"/>
      <c r="OK989" s="196"/>
      <c r="OL989" s="196"/>
      <c r="AFC989" s="196"/>
      <c r="AFD989" s="196"/>
      <c r="AFE989" s="196"/>
      <c r="AFF989" s="196"/>
      <c r="AFG989" s="196"/>
      <c r="AFH989" s="196"/>
      <c r="AFI989" s="196"/>
      <c r="AFJ989" s="196"/>
      <c r="AFK989" s="196"/>
      <c r="AFL989" s="196"/>
      <c r="AFM989" s="196"/>
      <c r="AFN989" s="196"/>
      <c r="AFO989" s="196"/>
      <c r="AFP989" s="196"/>
      <c r="AFQ989" s="196"/>
      <c r="AFR989" s="196"/>
      <c r="AFS989" s="196"/>
      <c r="AFT989" s="196"/>
      <c r="AFU989" s="196"/>
      <c r="AFV989" s="196"/>
      <c r="AFW989" s="196"/>
      <c r="AFX989" s="196"/>
      <c r="AFY989" s="196"/>
      <c r="AFZ989" s="196"/>
      <c r="AGA989" s="196"/>
      <c r="AGB989" s="196"/>
      <c r="AGC989" s="196"/>
      <c r="AGD989" s="196"/>
      <c r="AGE989" s="196"/>
      <c r="AGF989" s="196"/>
      <c r="AGG989" s="196"/>
      <c r="AGH989" s="196"/>
      <c r="AGI989" s="196"/>
      <c r="AGJ989" s="196"/>
      <c r="AGK989" s="196"/>
      <c r="AGL989" s="196"/>
      <c r="AGM989" s="196"/>
      <c r="AGN989" s="196"/>
      <c r="AGO989" s="196"/>
      <c r="AGP989" s="196"/>
    </row>
    <row r="990" spans="1:874" ht="15.75" customHeight="1" x14ac:dyDescent="0.25">
      <c r="A990" s="196"/>
      <c r="B990" s="196"/>
      <c r="C990" s="196"/>
      <c r="D990" s="196"/>
      <c r="E990" s="196"/>
      <c r="F990" s="196"/>
      <c r="G990" s="196"/>
      <c r="H990" s="196"/>
      <c r="I990" s="196"/>
      <c r="J990" s="196"/>
      <c r="K990" s="196"/>
      <c r="L990" s="206"/>
      <c r="M990" s="196"/>
      <c r="N990" s="196"/>
      <c r="O990" s="196"/>
      <c r="P990" s="196"/>
      <c r="Q990" s="196"/>
      <c r="R990" s="196"/>
      <c r="S990" s="196"/>
      <c r="T990" s="196"/>
      <c r="U990" s="196"/>
      <c r="V990" s="196"/>
      <c r="W990" s="196"/>
      <c r="X990" s="196"/>
      <c r="Y990" s="196"/>
      <c r="Z990" s="196"/>
      <c r="AA990" s="196"/>
      <c r="AB990" s="196"/>
      <c r="AC990" s="196"/>
      <c r="AD990" s="196"/>
      <c r="AE990" s="196"/>
      <c r="AF990" s="196"/>
      <c r="AG990" s="196"/>
      <c r="AH990" s="196"/>
      <c r="AI990" s="196"/>
      <c r="AJ990" s="196"/>
      <c r="AK990" s="196"/>
      <c r="AL990" s="196"/>
      <c r="AM990" s="196"/>
      <c r="AN990" s="196"/>
      <c r="AO990" s="196"/>
      <c r="AP990" s="196"/>
      <c r="AQ990" s="196"/>
      <c r="AR990" s="196"/>
      <c r="AS990" s="196"/>
      <c r="AT990" s="196"/>
      <c r="AU990" s="196"/>
      <c r="AV990" s="196"/>
      <c r="AW990" s="196"/>
      <c r="AX990" s="196"/>
      <c r="AY990" s="196"/>
      <c r="AZ990" s="196"/>
      <c r="BA990" s="196"/>
      <c r="BB990" s="196"/>
      <c r="BC990" s="196"/>
      <c r="BD990" s="196"/>
      <c r="BE990" s="196"/>
      <c r="BF990" s="196"/>
      <c r="BG990" s="196"/>
      <c r="BH990" s="196"/>
      <c r="BI990" s="196"/>
      <c r="BJ990" s="196"/>
      <c r="BK990" s="196"/>
      <c r="BL990" s="196"/>
      <c r="BM990" s="196"/>
      <c r="BN990" s="196"/>
      <c r="BO990" s="196"/>
      <c r="BP990" s="196"/>
      <c r="BQ990" s="196"/>
      <c r="BR990" s="196"/>
      <c r="BS990" s="196"/>
      <c r="BT990" s="196"/>
      <c r="BU990" s="196"/>
      <c r="BV990" s="196"/>
      <c r="BW990" s="196"/>
      <c r="BX990" s="196"/>
      <c r="BY990" s="196"/>
      <c r="BZ990" s="196"/>
      <c r="CA990" s="196"/>
      <c r="CB990" s="196"/>
      <c r="CC990" s="196"/>
      <c r="CD990" s="196"/>
      <c r="CE990" s="196"/>
      <c r="CF990" s="196"/>
      <c r="CG990" s="196"/>
      <c r="CH990" s="196"/>
      <c r="CI990" s="196"/>
      <c r="CJ990" s="196"/>
      <c r="CK990" s="196"/>
      <c r="CL990" s="196"/>
      <c r="CM990" s="196"/>
      <c r="CN990" s="196"/>
      <c r="CO990" s="196"/>
      <c r="CP990" s="196"/>
      <c r="CQ990" s="196"/>
      <c r="CR990" s="196"/>
      <c r="CS990" s="196"/>
      <c r="CT990" s="196"/>
      <c r="CU990" s="196"/>
      <c r="CV990" s="196"/>
      <c r="CW990" s="196"/>
      <c r="CX990" s="196"/>
      <c r="CY990" s="196"/>
      <c r="CZ990" s="196"/>
      <c r="DA990" s="196"/>
      <c r="DB990" s="196"/>
      <c r="DC990" s="196"/>
      <c r="DD990" s="196"/>
      <c r="DE990" s="196"/>
      <c r="DF990" s="196"/>
      <c r="DG990" s="196"/>
      <c r="DH990" s="196"/>
      <c r="DI990" s="196"/>
      <c r="DJ990" s="196"/>
      <c r="DK990" s="196"/>
      <c r="DL990" s="196"/>
      <c r="DM990" s="196"/>
      <c r="DN990" s="196"/>
      <c r="DO990" s="196"/>
      <c r="DP990" s="196"/>
      <c r="DQ990" s="196"/>
      <c r="DR990" s="196"/>
      <c r="DS990" s="196"/>
      <c r="DT990" s="196"/>
      <c r="DU990" s="196"/>
      <c r="DV990" s="196"/>
      <c r="DW990" s="196"/>
      <c r="DX990" s="196"/>
      <c r="DY990" s="196"/>
      <c r="DZ990" s="196"/>
      <c r="EA990" s="196"/>
      <c r="EB990" s="196"/>
      <c r="EC990" s="196"/>
      <c r="ED990" s="196"/>
      <c r="EE990" s="196"/>
      <c r="EF990" s="196"/>
      <c r="EG990" s="196"/>
      <c r="EH990" s="196"/>
      <c r="EI990" s="196"/>
      <c r="EJ990" s="196"/>
      <c r="EK990" s="196"/>
      <c r="EL990" s="196"/>
      <c r="EM990" s="196"/>
      <c r="EN990" s="196"/>
      <c r="EO990" s="196"/>
      <c r="EP990" s="196"/>
      <c r="EQ990" s="196"/>
      <c r="ER990" s="196"/>
      <c r="ES990" s="196"/>
      <c r="ET990" s="196"/>
      <c r="EU990" s="196"/>
      <c r="EV990" s="196"/>
      <c r="EW990" s="196"/>
      <c r="EX990" s="196"/>
      <c r="EY990" s="196"/>
      <c r="EZ990" s="196"/>
      <c r="FA990" s="196"/>
      <c r="FB990" s="196"/>
      <c r="FC990" s="196"/>
      <c r="FD990" s="196"/>
      <c r="FE990" s="196"/>
      <c r="FF990" s="196"/>
      <c r="FG990" s="196"/>
      <c r="FH990" s="196"/>
      <c r="FI990" s="196"/>
      <c r="FJ990" s="196"/>
      <c r="FK990" s="196"/>
      <c r="FL990" s="196"/>
      <c r="FM990" s="196"/>
      <c r="FN990" s="196"/>
      <c r="FO990" s="196"/>
      <c r="FP990" s="196"/>
      <c r="FQ990" s="196"/>
      <c r="FR990" s="196"/>
      <c r="FS990" s="196"/>
      <c r="FT990" s="196"/>
      <c r="FU990" s="196"/>
      <c r="FV990" s="196"/>
      <c r="FW990" s="196"/>
      <c r="FX990" s="196"/>
      <c r="FY990" s="196"/>
      <c r="FZ990" s="196"/>
      <c r="GA990" s="196"/>
      <c r="GB990" s="196"/>
      <c r="GC990" s="196"/>
      <c r="GD990" s="196"/>
      <c r="GE990" s="196"/>
      <c r="GF990" s="196"/>
      <c r="GG990" s="196"/>
      <c r="GH990" s="196"/>
      <c r="GI990" s="196"/>
      <c r="GJ990" s="196"/>
      <c r="GK990" s="196"/>
      <c r="GL990" s="196"/>
      <c r="GM990" s="196"/>
      <c r="GN990" s="196"/>
      <c r="GO990" s="196"/>
      <c r="GP990" s="196"/>
      <c r="GQ990" s="196"/>
      <c r="GR990" s="196"/>
      <c r="GS990" s="196"/>
      <c r="GT990" s="196"/>
      <c r="GU990" s="196"/>
      <c r="GV990" s="196"/>
      <c r="GW990" s="196"/>
      <c r="GX990" s="196"/>
      <c r="GY990" s="196"/>
      <c r="GZ990" s="196"/>
      <c r="HA990" s="196"/>
      <c r="HB990" s="196"/>
      <c r="HC990" s="196"/>
      <c r="HD990" s="196"/>
      <c r="HE990" s="196"/>
      <c r="HF990" s="196"/>
      <c r="HG990" s="196"/>
      <c r="HH990" s="196"/>
      <c r="HI990" s="196"/>
      <c r="HJ990" s="196"/>
      <c r="HK990" s="196"/>
      <c r="HL990" s="196"/>
      <c r="HM990" s="196"/>
      <c r="HN990" s="196"/>
      <c r="HO990" s="196"/>
      <c r="HP990" s="196"/>
      <c r="HQ990" s="196"/>
      <c r="HR990" s="196"/>
      <c r="HS990" s="196"/>
      <c r="HT990" s="196"/>
      <c r="HU990" s="196"/>
      <c r="HV990" s="196"/>
      <c r="HW990" s="196"/>
      <c r="HX990" s="196"/>
      <c r="HY990" s="196"/>
      <c r="HZ990" s="196"/>
      <c r="IA990" s="196"/>
      <c r="IB990" s="196"/>
      <c r="IC990" s="196"/>
      <c r="ID990" s="196"/>
      <c r="IE990" s="196"/>
      <c r="IF990" s="196"/>
      <c r="IG990" s="196"/>
      <c r="IH990" s="196"/>
      <c r="II990" s="196"/>
      <c r="IJ990" s="196"/>
      <c r="IK990" s="196"/>
      <c r="IL990" s="196"/>
      <c r="IM990" s="196"/>
      <c r="IN990" s="196"/>
      <c r="IO990" s="196"/>
      <c r="IP990" s="196"/>
      <c r="IQ990" s="196"/>
      <c r="IR990" s="196"/>
      <c r="IS990" s="196"/>
      <c r="IT990" s="196"/>
      <c r="IU990" s="196"/>
      <c r="IV990" s="196"/>
      <c r="IW990" s="196"/>
      <c r="IX990" s="196"/>
      <c r="IY990" s="196"/>
      <c r="IZ990" s="196"/>
      <c r="JA990" s="196"/>
      <c r="JB990" s="196"/>
      <c r="JC990" s="196"/>
      <c r="JD990" s="196"/>
      <c r="JE990" s="196"/>
      <c r="JF990" s="196"/>
      <c r="JG990" s="196"/>
      <c r="JH990" s="196"/>
      <c r="JI990" s="196"/>
      <c r="JJ990" s="196"/>
      <c r="JK990" s="196"/>
      <c r="JL990" s="196"/>
      <c r="JM990" s="196"/>
      <c r="JN990" s="196"/>
      <c r="JO990" s="196"/>
      <c r="JP990" s="196"/>
      <c r="JQ990" s="196"/>
      <c r="JR990" s="196"/>
      <c r="JS990" s="196"/>
      <c r="JT990" s="196"/>
      <c r="JU990" s="196"/>
      <c r="JV990" s="196"/>
      <c r="JW990" s="196"/>
      <c r="JX990" s="196"/>
      <c r="JY990" s="196"/>
      <c r="JZ990" s="196"/>
      <c r="KA990" s="196"/>
      <c r="KB990" s="196"/>
      <c r="KC990" s="196"/>
      <c r="KD990" s="196"/>
      <c r="KE990" s="196"/>
      <c r="KF990" s="196"/>
      <c r="KG990" s="196"/>
      <c r="KH990" s="196"/>
      <c r="KI990" s="196"/>
      <c r="KJ990" s="196"/>
      <c r="KK990" s="196"/>
      <c r="KL990" s="196"/>
      <c r="KM990" s="196"/>
      <c r="KN990" s="196"/>
      <c r="KO990" s="196"/>
      <c r="KP990" s="196"/>
      <c r="KQ990" s="196"/>
      <c r="KR990" s="196"/>
      <c r="KS990" s="196"/>
      <c r="KT990" s="196"/>
      <c r="KU990" s="196"/>
      <c r="KV990" s="196"/>
      <c r="KW990" s="196"/>
      <c r="KX990" s="196"/>
      <c r="KY990" s="196"/>
      <c r="KZ990" s="196"/>
      <c r="LA990" s="196"/>
      <c r="LB990" s="196"/>
      <c r="LC990" s="196"/>
      <c r="LD990" s="196"/>
      <c r="LE990" s="196"/>
      <c r="LF990" s="196"/>
      <c r="LG990" s="196"/>
      <c r="LH990" s="196"/>
      <c r="LI990" s="196"/>
      <c r="LJ990" s="196"/>
      <c r="LK990" s="196"/>
      <c r="LL990" s="196"/>
      <c r="LM990" s="196"/>
      <c r="LN990" s="196"/>
      <c r="LO990" s="196"/>
      <c r="LP990" s="196"/>
      <c r="LQ990" s="196"/>
      <c r="LR990" s="196"/>
      <c r="LS990" s="196"/>
      <c r="LT990" s="196"/>
      <c r="LU990" s="196"/>
      <c r="LV990" s="196"/>
      <c r="LW990" s="196"/>
      <c r="LX990" s="196"/>
      <c r="LY990" s="196"/>
      <c r="LZ990" s="196"/>
      <c r="MA990" s="196"/>
      <c r="MB990" s="196"/>
      <c r="MC990" s="196"/>
      <c r="MD990" s="196"/>
      <c r="ME990" s="196"/>
      <c r="MF990" s="196"/>
      <c r="MG990" s="196"/>
      <c r="MH990" s="196"/>
      <c r="MI990" s="196"/>
      <c r="MJ990" s="196"/>
      <c r="MK990" s="196"/>
      <c r="ML990" s="196"/>
      <c r="MM990" s="196"/>
      <c r="MN990" s="196"/>
      <c r="MO990" s="196"/>
      <c r="MP990" s="196"/>
      <c r="MQ990" s="196"/>
      <c r="MR990" s="196"/>
      <c r="MS990" s="196"/>
      <c r="MT990" s="196"/>
      <c r="MU990" s="196"/>
      <c r="MV990" s="196"/>
      <c r="MW990" s="196"/>
      <c r="MX990" s="196"/>
      <c r="MY990" s="196"/>
      <c r="MZ990" s="196"/>
      <c r="NA990" s="196"/>
      <c r="NB990" s="196"/>
      <c r="NC990" s="196"/>
      <c r="ND990" s="196"/>
      <c r="NE990" s="196"/>
      <c r="NF990" s="196"/>
      <c r="NG990" s="196"/>
      <c r="NH990" s="196"/>
      <c r="NI990" s="196"/>
      <c r="NJ990" s="196"/>
      <c r="NK990" s="196"/>
      <c r="NL990" s="196"/>
      <c r="NM990" s="196"/>
      <c r="NN990" s="196"/>
      <c r="NO990" s="196"/>
      <c r="NP990" s="196"/>
      <c r="NQ990" s="196"/>
      <c r="NR990" s="196"/>
      <c r="NS990" s="196"/>
      <c r="NT990" s="196"/>
      <c r="NU990" s="196"/>
      <c r="NV990" s="196"/>
      <c r="NW990" s="196"/>
      <c r="NX990" s="196"/>
      <c r="NY990" s="196"/>
      <c r="NZ990" s="196"/>
      <c r="OA990" s="196"/>
      <c r="OB990" s="196"/>
      <c r="OC990" s="196"/>
      <c r="OD990" s="196"/>
      <c r="OE990" s="196"/>
      <c r="OF990" s="196"/>
      <c r="OG990" s="196"/>
      <c r="OH990" s="196"/>
      <c r="OI990" s="196"/>
      <c r="OJ990" s="196"/>
      <c r="OK990" s="196"/>
      <c r="OL990" s="196"/>
      <c r="AFC990" s="196"/>
      <c r="AFD990" s="196"/>
      <c r="AFE990" s="196"/>
      <c r="AFF990" s="196"/>
      <c r="AFG990" s="196"/>
      <c r="AFH990" s="196"/>
      <c r="AFI990" s="196"/>
      <c r="AFJ990" s="196"/>
      <c r="AFK990" s="196"/>
      <c r="AFL990" s="196"/>
      <c r="AFM990" s="196"/>
      <c r="AFN990" s="196"/>
      <c r="AFO990" s="196"/>
      <c r="AFP990" s="196"/>
      <c r="AFQ990" s="196"/>
      <c r="AFR990" s="196"/>
      <c r="AFS990" s="196"/>
      <c r="AFT990" s="196"/>
      <c r="AFU990" s="196"/>
      <c r="AFV990" s="196"/>
      <c r="AFW990" s="196"/>
      <c r="AFX990" s="196"/>
      <c r="AFY990" s="196"/>
      <c r="AFZ990" s="196"/>
      <c r="AGA990" s="196"/>
      <c r="AGB990" s="196"/>
      <c r="AGC990" s="196"/>
      <c r="AGD990" s="196"/>
      <c r="AGE990" s="196"/>
      <c r="AGF990" s="196"/>
      <c r="AGG990" s="196"/>
      <c r="AGH990" s="196"/>
      <c r="AGI990" s="196"/>
      <c r="AGJ990" s="196"/>
      <c r="AGK990" s="196"/>
      <c r="AGL990" s="196"/>
      <c r="AGM990" s="196"/>
      <c r="AGN990" s="196"/>
      <c r="AGO990" s="196"/>
      <c r="AGP990" s="196"/>
    </row>
    <row r="991" spans="1:874" ht="15.75" customHeight="1" x14ac:dyDescent="0.25">
      <c r="A991" s="196"/>
      <c r="B991" s="196"/>
      <c r="C991" s="196"/>
      <c r="D991" s="196"/>
      <c r="E991" s="196"/>
      <c r="F991" s="196"/>
      <c r="G991" s="196"/>
      <c r="H991" s="196"/>
      <c r="I991" s="196"/>
      <c r="J991" s="196"/>
      <c r="K991" s="196"/>
      <c r="L991" s="206"/>
      <c r="M991" s="196"/>
      <c r="N991" s="196"/>
      <c r="O991" s="196"/>
      <c r="P991" s="196"/>
      <c r="Q991" s="196"/>
      <c r="R991" s="196"/>
      <c r="S991" s="196"/>
      <c r="T991" s="196"/>
      <c r="U991" s="196"/>
      <c r="V991" s="196"/>
      <c r="W991" s="196"/>
      <c r="X991" s="196"/>
      <c r="Y991" s="196"/>
      <c r="Z991" s="196"/>
      <c r="AA991" s="196"/>
      <c r="AB991" s="196"/>
      <c r="AC991" s="196"/>
      <c r="AD991" s="196"/>
      <c r="AE991" s="196"/>
      <c r="AF991" s="196"/>
      <c r="AG991" s="196"/>
      <c r="AH991" s="196"/>
      <c r="AI991" s="196"/>
      <c r="AJ991" s="196"/>
      <c r="AK991" s="196"/>
      <c r="AL991" s="196"/>
      <c r="AM991" s="196"/>
      <c r="AN991" s="196"/>
      <c r="AO991" s="196"/>
      <c r="AP991" s="196"/>
      <c r="AQ991" s="196"/>
      <c r="AR991" s="196"/>
      <c r="AS991" s="196"/>
      <c r="AT991" s="196"/>
      <c r="AU991" s="196"/>
      <c r="AV991" s="196"/>
      <c r="AW991" s="196"/>
      <c r="AX991" s="196"/>
      <c r="AY991" s="196"/>
      <c r="AZ991" s="196"/>
      <c r="BA991" s="196"/>
      <c r="BB991" s="196"/>
      <c r="BC991" s="196"/>
      <c r="BD991" s="196"/>
      <c r="BE991" s="196"/>
      <c r="BF991" s="196"/>
      <c r="BG991" s="196"/>
      <c r="BH991" s="196"/>
      <c r="BI991" s="196"/>
      <c r="BJ991" s="196"/>
      <c r="BK991" s="196"/>
      <c r="BL991" s="196"/>
      <c r="BM991" s="196"/>
      <c r="BN991" s="196"/>
      <c r="BO991" s="196"/>
      <c r="BP991" s="196"/>
      <c r="BQ991" s="196"/>
      <c r="BR991" s="196"/>
      <c r="BS991" s="196"/>
      <c r="BT991" s="196"/>
      <c r="BU991" s="196"/>
      <c r="BV991" s="196"/>
      <c r="BW991" s="196"/>
      <c r="BX991" s="196"/>
      <c r="BY991" s="196"/>
      <c r="BZ991" s="196"/>
      <c r="CA991" s="196"/>
      <c r="CB991" s="196"/>
      <c r="CC991" s="196"/>
      <c r="CD991" s="196"/>
      <c r="CE991" s="196"/>
      <c r="CF991" s="196"/>
      <c r="CG991" s="196"/>
      <c r="CH991" s="196"/>
      <c r="CI991" s="196"/>
      <c r="CJ991" s="196"/>
      <c r="CK991" s="196"/>
      <c r="CL991" s="196"/>
      <c r="CM991" s="196"/>
      <c r="CN991" s="196"/>
      <c r="CO991" s="196"/>
      <c r="CP991" s="196"/>
      <c r="CQ991" s="196"/>
      <c r="CR991" s="196"/>
      <c r="CS991" s="196"/>
      <c r="CT991" s="196"/>
      <c r="CU991" s="196"/>
      <c r="CV991" s="196"/>
      <c r="CW991" s="196"/>
      <c r="CX991" s="196"/>
      <c r="CY991" s="196"/>
      <c r="CZ991" s="196"/>
      <c r="DA991" s="196"/>
      <c r="DB991" s="196"/>
      <c r="DC991" s="196"/>
      <c r="DD991" s="196"/>
      <c r="DE991" s="196"/>
      <c r="DF991" s="196"/>
      <c r="DG991" s="196"/>
      <c r="DH991" s="196"/>
      <c r="DI991" s="196"/>
      <c r="DJ991" s="196"/>
      <c r="DK991" s="196"/>
      <c r="DL991" s="196"/>
      <c r="DM991" s="196"/>
      <c r="DN991" s="196"/>
      <c r="DO991" s="196"/>
      <c r="DP991" s="196"/>
      <c r="DQ991" s="196"/>
      <c r="DR991" s="196"/>
      <c r="DS991" s="196"/>
      <c r="DT991" s="196"/>
      <c r="DU991" s="196"/>
      <c r="DV991" s="196"/>
      <c r="DW991" s="196"/>
      <c r="DX991" s="196"/>
      <c r="DY991" s="196"/>
      <c r="DZ991" s="196"/>
      <c r="EA991" s="196"/>
      <c r="EB991" s="196"/>
      <c r="EC991" s="196"/>
      <c r="ED991" s="196"/>
      <c r="EE991" s="196"/>
      <c r="EF991" s="196"/>
      <c r="EG991" s="196"/>
      <c r="EH991" s="196"/>
      <c r="EI991" s="196"/>
      <c r="EJ991" s="196"/>
      <c r="EK991" s="196"/>
      <c r="EL991" s="196"/>
      <c r="EM991" s="196"/>
      <c r="EN991" s="196"/>
      <c r="EO991" s="196"/>
      <c r="EP991" s="196"/>
      <c r="EQ991" s="196"/>
      <c r="ER991" s="196"/>
      <c r="ES991" s="196"/>
      <c r="ET991" s="196"/>
      <c r="EU991" s="196"/>
      <c r="EV991" s="196"/>
      <c r="EW991" s="196"/>
      <c r="EX991" s="196"/>
      <c r="EY991" s="196"/>
      <c r="EZ991" s="196"/>
      <c r="FA991" s="196"/>
      <c r="FB991" s="196"/>
      <c r="FC991" s="196"/>
      <c r="FD991" s="196"/>
      <c r="FE991" s="196"/>
      <c r="FF991" s="196"/>
      <c r="FG991" s="196"/>
      <c r="FH991" s="196"/>
      <c r="FI991" s="196"/>
      <c r="FJ991" s="196"/>
      <c r="FK991" s="196"/>
      <c r="FL991" s="196"/>
      <c r="FM991" s="196"/>
      <c r="FN991" s="196"/>
      <c r="FO991" s="196"/>
      <c r="FP991" s="196"/>
      <c r="FQ991" s="196"/>
      <c r="FR991" s="196"/>
      <c r="FS991" s="196"/>
      <c r="FT991" s="196"/>
      <c r="FU991" s="196"/>
      <c r="FV991" s="196"/>
      <c r="FW991" s="196"/>
      <c r="FX991" s="196"/>
      <c r="FY991" s="196"/>
      <c r="FZ991" s="196"/>
      <c r="GA991" s="196"/>
      <c r="GB991" s="196"/>
      <c r="GC991" s="196"/>
      <c r="GD991" s="196"/>
      <c r="GE991" s="196"/>
      <c r="GF991" s="196"/>
      <c r="GG991" s="196"/>
      <c r="GH991" s="196"/>
      <c r="GI991" s="196"/>
      <c r="GJ991" s="196"/>
      <c r="GK991" s="196"/>
      <c r="GL991" s="196"/>
      <c r="GM991" s="196"/>
      <c r="GN991" s="196"/>
      <c r="GO991" s="196"/>
      <c r="GP991" s="196"/>
      <c r="GQ991" s="196"/>
      <c r="GR991" s="196"/>
      <c r="GS991" s="196"/>
      <c r="GT991" s="196"/>
      <c r="GU991" s="196"/>
      <c r="GV991" s="196"/>
      <c r="GW991" s="196"/>
      <c r="GX991" s="196"/>
      <c r="GY991" s="196"/>
      <c r="GZ991" s="196"/>
      <c r="HA991" s="196"/>
      <c r="HB991" s="196"/>
      <c r="HC991" s="196"/>
      <c r="HD991" s="196"/>
      <c r="HE991" s="196"/>
      <c r="HF991" s="196"/>
      <c r="HG991" s="196"/>
      <c r="HH991" s="196"/>
      <c r="HI991" s="196"/>
      <c r="HJ991" s="196"/>
      <c r="HK991" s="196"/>
      <c r="HL991" s="196"/>
      <c r="HM991" s="196"/>
      <c r="HN991" s="196"/>
      <c r="HO991" s="196"/>
      <c r="HP991" s="196"/>
      <c r="HQ991" s="196"/>
      <c r="HR991" s="196"/>
      <c r="HS991" s="196"/>
      <c r="HT991" s="196"/>
      <c r="HU991" s="196"/>
      <c r="HV991" s="196"/>
      <c r="HW991" s="196"/>
      <c r="HX991" s="196"/>
      <c r="HY991" s="196"/>
      <c r="HZ991" s="196"/>
      <c r="IA991" s="196"/>
      <c r="IB991" s="196"/>
      <c r="IC991" s="196"/>
      <c r="ID991" s="196"/>
      <c r="IE991" s="196"/>
      <c r="IF991" s="196"/>
      <c r="IG991" s="196"/>
      <c r="IH991" s="196"/>
      <c r="II991" s="196"/>
      <c r="IJ991" s="196"/>
      <c r="IK991" s="196"/>
      <c r="IL991" s="196"/>
      <c r="IM991" s="196"/>
      <c r="IN991" s="196"/>
      <c r="IO991" s="196"/>
      <c r="IP991" s="196"/>
      <c r="IQ991" s="196"/>
      <c r="IR991" s="196"/>
      <c r="IS991" s="196"/>
      <c r="IT991" s="196"/>
      <c r="IU991" s="196"/>
      <c r="IV991" s="196"/>
      <c r="IW991" s="196"/>
      <c r="IX991" s="196"/>
      <c r="IY991" s="196"/>
      <c r="IZ991" s="196"/>
      <c r="JA991" s="196"/>
      <c r="JB991" s="196"/>
      <c r="JC991" s="196"/>
      <c r="JD991" s="196"/>
      <c r="JE991" s="196"/>
      <c r="JF991" s="196"/>
      <c r="JG991" s="196"/>
      <c r="JH991" s="196"/>
      <c r="JI991" s="196"/>
      <c r="JJ991" s="196"/>
      <c r="JK991" s="196"/>
      <c r="JL991" s="196"/>
      <c r="JM991" s="196"/>
      <c r="JN991" s="196"/>
      <c r="JO991" s="196"/>
      <c r="JP991" s="196"/>
      <c r="JQ991" s="196"/>
      <c r="JR991" s="196"/>
      <c r="JS991" s="196"/>
      <c r="JT991" s="196"/>
      <c r="JU991" s="196"/>
      <c r="JV991" s="196"/>
      <c r="JW991" s="196"/>
      <c r="JX991" s="196"/>
      <c r="JY991" s="196"/>
      <c r="JZ991" s="196"/>
      <c r="KA991" s="196"/>
      <c r="KB991" s="196"/>
      <c r="KC991" s="196"/>
      <c r="KD991" s="196"/>
      <c r="KE991" s="196"/>
      <c r="KF991" s="196"/>
      <c r="KG991" s="196"/>
      <c r="KH991" s="196"/>
      <c r="KI991" s="196"/>
      <c r="KJ991" s="196"/>
      <c r="KK991" s="196"/>
      <c r="KL991" s="196"/>
      <c r="KM991" s="196"/>
      <c r="KN991" s="196"/>
      <c r="KO991" s="196"/>
      <c r="KP991" s="196"/>
      <c r="KQ991" s="196"/>
      <c r="KR991" s="196"/>
      <c r="KS991" s="196"/>
      <c r="KT991" s="196"/>
      <c r="KU991" s="196"/>
      <c r="KV991" s="196"/>
      <c r="KW991" s="196"/>
      <c r="KX991" s="196"/>
      <c r="KY991" s="196"/>
      <c r="KZ991" s="196"/>
      <c r="LA991" s="196"/>
      <c r="LB991" s="196"/>
      <c r="LC991" s="196"/>
      <c r="LD991" s="196"/>
      <c r="LE991" s="196"/>
      <c r="LF991" s="196"/>
      <c r="LG991" s="196"/>
      <c r="LH991" s="196"/>
      <c r="LI991" s="196"/>
      <c r="LJ991" s="196"/>
      <c r="LK991" s="196"/>
      <c r="LL991" s="196"/>
      <c r="LM991" s="196"/>
      <c r="LN991" s="196"/>
      <c r="LO991" s="196"/>
      <c r="LP991" s="196"/>
      <c r="LQ991" s="196"/>
      <c r="LR991" s="196"/>
      <c r="LS991" s="196"/>
      <c r="LT991" s="196"/>
      <c r="LU991" s="196"/>
      <c r="LV991" s="196"/>
      <c r="LW991" s="196"/>
      <c r="LX991" s="196"/>
      <c r="LY991" s="196"/>
      <c r="LZ991" s="196"/>
      <c r="MA991" s="196"/>
      <c r="MB991" s="196"/>
      <c r="MC991" s="196"/>
      <c r="MD991" s="196"/>
      <c r="ME991" s="196"/>
      <c r="MF991" s="196"/>
      <c r="MG991" s="196"/>
      <c r="MH991" s="196"/>
      <c r="MI991" s="196"/>
      <c r="MJ991" s="196"/>
      <c r="MK991" s="196"/>
      <c r="ML991" s="196"/>
      <c r="MM991" s="196"/>
      <c r="MN991" s="196"/>
      <c r="MO991" s="196"/>
      <c r="MP991" s="196"/>
      <c r="MQ991" s="196"/>
      <c r="MR991" s="196"/>
      <c r="MS991" s="196"/>
      <c r="MT991" s="196"/>
      <c r="MU991" s="196"/>
      <c r="MV991" s="196"/>
      <c r="MW991" s="196"/>
      <c r="MX991" s="196"/>
      <c r="MY991" s="196"/>
      <c r="MZ991" s="196"/>
      <c r="NA991" s="196"/>
      <c r="NB991" s="196"/>
      <c r="NC991" s="196"/>
      <c r="ND991" s="196"/>
      <c r="NE991" s="196"/>
      <c r="NF991" s="196"/>
      <c r="NG991" s="196"/>
      <c r="NH991" s="196"/>
      <c r="NI991" s="196"/>
      <c r="NJ991" s="196"/>
      <c r="NK991" s="196"/>
      <c r="NL991" s="196"/>
      <c r="NM991" s="196"/>
      <c r="NN991" s="196"/>
      <c r="NO991" s="196"/>
      <c r="NP991" s="196"/>
      <c r="NQ991" s="196"/>
      <c r="NR991" s="196"/>
      <c r="NS991" s="196"/>
      <c r="NT991" s="196"/>
      <c r="NU991" s="196"/>
      <c r="NV991" s="196"/>
      <c r="NW991" s="196"/>
      <c r="NX991" s="196"/>
      <c r="NY991" s="196"/>
      <c r="NZ991" s="196"/>
      <c r="OA991" s="196"/>
      <c r="OB991" s="196"/>
      <c r="OC991" s="196"/>
      <c r="OD991" s="196"/>
      <c r="OE991" s="196"/>
      <c r="OF991" s="196"/>
      <c r="OG991" s="196"/>
      <c r="OH991" s="196"/>
      <c r="OI991" s="196"/>
      <c r="OJ991" s="196"/>
      <c r="OK991" s="196"/>
      <c r="OL991" s="196"/>
      <c r="AFC991" s="196"/>
      <c r="AFD991" s="196"/>
      <c r="AFE991" s="196"/>
      <c r="AFF991" s="196"/>
      <c r="AFG991" s="196"/>
      <c r="AFH991" s="196"/>
      <c r="AFI991" s="196"/>
      <c r="AFJ991" s="196"/>
      <c r="AFK991" s="196"/>
      <c r="AFL991" s="196"/>
      <c r="AFM991" s="196"/>
      <c r="AFN991" s="196"/>
      <c r="AFO991" s="196"/>
      <c r="AFP991" s="196"/>
      <c r="AFQ991" s="196"/>
      <c r="AFR991" s="196"/>
      <c r="AFS991" s="196"/>
      <c r="AFT991" s="196"/>
      <c r="AFU991" s="196"/>
      <c r="AFV991" s="196"/>
      <c r="AFW991" s="196"/>
      <c r="AFX991" s="196"/>
      <c r="AFY991" s="196"/>
      <c r="AFZ991" s="196"/>
      <c r="AGA991" s="196"/>
      <c r="AGB991" s="196"/>
      <c r="AGC991" s="196"/>
      <c r="AGD991" s="196"/>
      <c r="AGE991" s="196"/>
      <c r="AGF991" s="196"/>
      <c r="AGG991" s="196"/>
      <c r="AGH991" s="196"/>
      <c r="AGI991" s="196"/>
      <c r="AGJ991" s="196"/>
      <c r="AGK991" s="196"/>
      <c r="AGL991" s="196"/>
      <c r="AGM991" s="196"/>
      <c r="AGN991" s="196"/>
      <c r="AGO991" s="196"/>
      <c r="AGP991" s="196"/>
    </row>
    <row r="992" spans="1:874" ht="15.75" customHeight="1" x14ac:dyDescent="0.25">
      <c r="A992" s="196"/>
      <c r="B992" s="196"/>
      <c r="C992" s="196"/>
      <c r="D992" s="196"/>
      <c r="E992" s="196"/>
      <c r="F992" s="196"/>
      <c r="G992" s="196"/>
      <c r="H992" s="196"/>
      <c r="I992" s="196"/>
      <c r="J992" s="196"/>
      <c r="K992" s="196"/>
      <c r="L992" s="206"/>
      <c r="M992" s="196"/>
      <c r="N992" s="196"/>
      <c r="O992" s="196"/>
      <c r="P992" s="196"/>
      <c r="Q992" s="196"/>
      <c r="R992" s="196"/>
      <c r="S992" s="196"/>
      <c r="T992" s="196"/>
      <c r="U992" s="196"/>
      <c r="V992" s="196"/>
      <c r="W992" s="196"/>
      <c r="X992" s="196"/>
      <c r="Y992" s="196"/>
      <c r="Z992" s="196"/>
      <c r="AA992" s="196"/>
      <c r="AB992" s="196"/>
      <c r="AC992" s="196"/>
      <c r="AD992" s="196"/>
      <c r="AE992" s="196"/>
      <c r="AF992" s="196"/>
      <c r="AG992" s="196"/>
      <c r="AH992" s="196"/>
      <c r="AI992" s="196"/>
      <c r="AJ992" s="196"/>
      <c r="AK992" s="196"/>
      <c r="AL992" s="196"/>
      <c r="AM992" s="196"/>
      <c r="AN992" s="196"/>
      <c r="AO992" s="196"/>
      <c r="AP992" s="196"/>
      <c r="AQ992" s="196"/>
      <c r="AR992" s="196"/>
      <c r="AS992" s="196"/>
      <c r="AT992" s="196"/>
      <c r="AU992" s="196"/>
      <c r="AV992" s="196"/>
      <c r="AW992" s="196"/>
      <c r="AX992" s="196"/>
      <c r="AY992" s="196"/>
      <c r="AZ992" s="196"/>
      <c r="BA992" s="196"/>
      <c r="BB992" s="196"/>
      <c r="BC992" s="196"/>
      <c r="BD992" s="196"/>
      <c r="BE992" s="196"/>
      <c r="BF992" s="196"/>
      <c r="BG992" s="196"/>
      <c r="BH992" s="196"/>
      <c r="BI992" s="196"/>
      <c r="BJ992" s="196"/>
      <c r="BK992" s="196"/>
      <c r="BL992" s="196"/>
      <c r="BM992" s="196"/>
      <c r="BN992" s="196"/>
      <c r="BO992" s="196"/>
      <c r="BP992" s="196"/>
      <c r="BQ992" s="196"/>
      <c r="BR992" s="196"/>
      <c r="BS992" s="196"/>
      <c r="BT992" s="196"/>
      <c r="BU992" s="196"/>
      <c r="BV992" s="196"/>
      <c r="BW992" s="196"/>
      <c r="BX992" s="196"/>
      <c r="BY992" s="196"/>
      <c r="BZ992" s="196"/>
      <c r="CA992" s="196"/>
      <c r="CB992" s="196"/>
      <c r="CC992" s="196"/>
      <c r="CD992" s="196"/>
      <c r="CE992" s="196"/>
      <c r="CF992" s="196"/>
      <c r="CG992" s="196"/>
      <c r="CH992" s="196"/>
      <c r="CI992" s="196"/>
      <c r="CJ992" s="196"/>
      <c r="CK992" s="196"/>
      <c r="CL992" s="196"/>
      <c r="CM992" s="196"/>
      <c r="CN992" s="196"/>
      <c r="CO992" s="196"/>
      <c r="CP992" s="196"/>
      <c r="CQ992" s="196"/>
      <c r="CR992" s="196"/>
      <c r="CS992" s="196"/>
      <c r="CT992" s="196"/>
      <c r="CU992" s="196"/>
      <c r="CV992" s="196"/>
      <c r="CW992" s="196"/>
      <c r="CX992" s="196"/>
      <c r="CY992" s="196"/>
      <c r="CZ992" s="196"/>
      <c r="DA992" s="196"/>
      <c r="DB992" s="196"/>
      <c r="DC992" s="196"/>
      <c r="DD992" s="196"/>
      <c r="DE992" s="196"/>
      <c r="DF992" s="196"/>
      <c r="DG992" s="196"/>
      <c r="DH992" s="196"/>
      <c r="DI992" s="196"/>
      <c r="DJ992" s="196"/>
      <c r="DK992" s="196"/>
      <c r="DL992" s="196"/>
      <c r="DM992" s="196"/>
      <c r="DN992" s="196"/>
      <c r="DO992" s="196"/>
      <c r="DP992" s="196"/>
      <c r="DQ992" s="196"/>
      <c r="DR992" s="196"/>
      <c r="DS992" s="196"/>
      <c r="DT992" s="196"/>
      <c r="DU992" s="196"/>
      <c r="DV992" s="196"/>
      <c r="DW992" s="196"/>
      <c r="DX992" s="196"/>
      <c r="DY992" s="196"/>
      <c r="DZ992" s="196"/>
      <c r="EA992" s="196"/>
      <c r="EB992" s="196"/>
      <c r="EC992" s="196"/>
      <c r="ED992" s="196"/>
      <c r="EE992" s="196"/>
      <c r="EF992" s="196"/>
      <c r="EG992" s="196"/>
      <c r="EH992" s="196"/>
      <c r="EI992" s="196"/>
      <c r="EJ992" s="196"/>
      <c r="EK992" s="196"/>
      <c r="EL992" s="196"/>
      <c r="EM992" s="196"/>
      <c r="EN992" s="196"/>
      <c r="EO992" s="196"/>
      <c r="EP992" s="196"/>
      <c r="EQ992" s="196"/>
      <c r="ER992" s="196"/>
      <c r="ES992" s="196"/>
      <c r="ET992" s="196"/>
      <c r="EU992" s="196"/>
      <c r="EV992" s="196"/>
      <c r="EW992" s="196"/>
      <c r="EX992" s="196"/>
      <c r="EY992" s="196"/>
      <c r="EZ992" s="196"/>
      <c r="FA992" s="196"/>
      <c r="FB992" s="196"/>
      <c r="FC992" s="196"/>
      <c r="FD992" s="196"/>
      <c r="FE992" s="196"/>
      <c r="FF992" s="196"/>
      <c r="FG992" s="196"/>
      <c r="FH992" s="196"/>
      <c r="FI992" s="196"/>
      <c r="FJ992" s="196"/>
      <c r="FK992" s="196"/>
      <c r="FL992" s="196"/>
      <c r="FM992" s="196"/>
      <c r="FN992" s="196"/>
      <c r="FO992" s="196"/>
      <c r="FP992" s="196"/>
      <c r="FQ992" s="196"/>
      <c r="FR992" s="196"/>
      <c r="FS992" s="196"/>
      <c r="FT992" s="196"/>
      <c r="FU992" s="196"/>
      <c r="FV992" s="196"/>
      <c r="FW992" s="196"/>
      <c r="FX992" s="196"/>
      <c r="FY992" s="196"/>
      <c r="FZ992" s="196"/>
      <c r="GA992" s="196"/>
      <c r="GB992" s="196"/>
      <c r="GC992" s="196"/>
      <c r="GD992" s="196"/>
      <c r="GE992" s="196"/>
      <c r="GF992" s="196"/>
      <c r="GG992" s="196"/>
      <c r="GH992" s="196"/>
      <c r="GI992" s="196"/>
      <c r="GJ992" s="196"/>
      <c r="GK992" s="196"/>
      <c r="GL992" s="196"/>
      <c r="GM992" s="196"/>
      <c r="GN992" s="196"/>
      <c r="GO992" s="196"/>
      <c r="GP992" s="196"/>
      <c r="GQ992" s="196"/>
      <c r="GR992" s="196"/>
      <c r="GS992" s="196"/>
      <c r="GT992" s="196"/>
      <c r="GU992" s="196"/>
      <c r="GV992" s="196"/>
      <c r="GW992" s="196"/>
      <c r="GX992" s="196"/>
      <c r="GY992" s="196"/>
      <c r="GZ992" s="196"/>
      <c r="HA992" s="196"/>
      <c r="HB992" s="196"/>
      <c r="HC992" s="196"/>
      <c r="HD992" s="196"/>
      <c r="HE992" s="196"/>
      <c r="HF992" s="196"/>
      <c r="HG992" s="196"/>
      <c r="HH992" s="196"/>
      <c r="HI992" s="196"/>
      <c r="HJ992" s="196"/>
      <c r="HK992" s="196"/>
      <c r="HL992" s="196"/>
      <c r="HM992" s="196"/>
      <c r="HN992" s="196"/>
      <c r="HO992" s="196"/>
      <c r="HP992" s="196"/>
      <c r="HQ992" s="196"/>
      <c r="HR992" s="196"/>
      <c r="HS992" s="196"/>
      <c r="HT992" s="196"/>
      <c r="HU992" s="196"/>
      <c r="HV992" s="196"/>
      <c r="HW992" s="196"/>
      <c r="HX992" s="196"/>
      <c r="HY992" s="196"/>
      <c r="HZ992" s="196"/>
      <c r="IA992" s="196"/>
      <c r="IB992" s="196"/>
      <c r="IC992" s="196"/>
      <c r="ID992" s="196"/>
      <c r="IE992" s="196"/>
      <c r="IF992" s="196"/>
      <c r="IG992" s="196"/>
      <c r="IH992" s="196"/>
      <c r="II992" s="196"/>
      <c r="IJ992" s="196"/>
      <c r="IK992" s="196"/>
      <c r="IL992" s="196"/>
      <c r="IM992" s="196"/>
      <c r="IN992" s="196"/>
      <c r="IO992" s="196"/>
      <c r="IP992" s="196"/>
      <c r="IQ992" s="196"/>
      <c r="IR992" s="196"/>
      <c r="IS992" s="196"/>
      <c r="IT992" s="196"/>
      <c r="IU992" s="196"/>
      <c r="IV992" s="196"/>
      <c r="IW992" s="196"/>
      <c r="IX992" s="196"/>
      <c r="IY992" s="196"/>
      <c r="IZ992" s="196"/>
      <c r="JA992" s="196"/>
      <c r="JB992" s="196"/>
      <c r="JC992" s="196"/>
      <c r="JD992" s="196"/>
      <c r="JE992" s="196"/>
      <c r="JF992" s="196"/>
      <c r="JG992" s="196"/>
      <c r="JH992" s="196"/>
      <c r="JI992" s="196"/>
      <c r="JJ992" s="196"/>
      <c r="JK992" s="196"/>
      <c r="JL992" s="196"/>
      <c r="JM992" s="196"/>
      <c r="JN992" s="196"/>
      <c r="JO992" s="196"/>
      <c r="JP992" s="196"/>
      <c r="JQ992" s="196"/>
      <c r="JR992" s="196"/>
      <c r="JS992" s="196"/>
      <c r="JT992" s="196"/>
      <c r="JU992" s="196"/>
      <c r="JV992" s="196"/>
      <c r="JW992" s="196"/>
      <c r="JX992" s="196"/>
      <c r="JY992" s="196"/>
      <c r="JZ992" s="196"/>
      <c r="KA992" s="196"/>
      <c r="KB992" s="196"/>
      <c r="KC992" s="196"/>
      <c r="KD992" s="196"/>
      <c r="KE992" s="196"/>
      <c r="KF992" s="196"/>
      <c r="KG992" s="196"/>
      <c r="KH992" s="196"/>
      <c r="KI992" s="196"/>
      <c r="KJ992" s="196"/>
      <c r="KK992" s="196"/>
      <c r="KL992" s="196"/>
      <c r="KM992" s="196"/>
      <c r="KN992" s="196"/>
      <c r="KO992" s="196"/>
      <c r="KP992" s="196"/>
      <c r="KQ992" s="196"/>
      <c r="KR992" s="196"/>
      <c r="KS992" s="196"/>
      <c r="KT992" s="196"/>
      <c r="KU992" s="196"/>
      <c r="KV992" s="196"/>
      <c r="KW992" s="196"/>
      <c r="KX992" s="196"/>
      <c r="KY992" s="196"/>
      <c r="KZ992" s="196"/>
      <c r="LA992" s="196"/>
      <c r="LB992" s="196"/>
      <c r="LC992" s="196"/>
      <c r="LD992" s="196"/>
      <c r="LE992" s="196"/>
      <c r="LF992" s="196"/>
      <c r="LG992" s="196"/>
      <c r="LH992" s="196"/>
      <c r="LI992" s="196"/>
      <c r="LJ992" s="196"/>
      <c r="LK992" s="196"/>
      <c r="LL992" s="196"/>
      <c r="LM992" s="196"/>
      <c r="LN992" s="196"/>
      <c r="LO992" s="196"/>
      <c r="LP992" s="196"/>
      <c r="LQ992" s="196"/>
      <c r="LR992" s="196"/>
      <c r="LS992" s="196"/>
      <c r="LT992" s="196"/>
      <c r="LU992" s="196"/>
      <c r="LV992" s="196"/>
      <c r="LW992" s="196"/>
      <c r="LX992" s="196"/>
      <c r="LY992" s="196"/>
      <c r="LZ992" s="196"/>
      <c r="MA992" s="196"/>
      <c r="MB992" s="196"/>
      <c r="MC992" s="196"/>
      <c r="MD992" s="196"/>
      <c r="ME992" s="196"/>
      <c r="MF992" s="196"/>
      <c r="MG992" s="196"/>
      <c r="MH992" s="196"/>
      <c r="MI992" s="196"/>
      <c r="MJ992" s="196"/>
      <c r="MK992" s="196"/>
      <c r="ML992" s="196"/>
      <c r="MM992" s="196"/>
      <c r="MN992" s="196"/>
      <c r="MO992" s="196"/>
      <c r="MP992" s="196"/>
      <c r="MQ992" s="196"/>
      <c r="MR992" s="196"/>
      <c r="MS992" s="196"/>
      <c r="MT992" s="196"/>
      <c r="MU992" s="196"/>
      <c r="MV992" s="196"/>
      <c r="MW992" s="196"/>
      <c r="MX992" s="196"/>
      <c r="MY992" s="196"/>
      <c r="MZ992" s="196"/>
      <c r="NA992" s="196"/>
      <c r="NB992" s="196"/>
      <c r="NC992" s="196"/>
      <c r="ND992" s="196"/>
      <c r="NE992" s="196"/>
      <c r="NF992" s="196"/>
      <c r="NG992" s="196"/>
      <c r="NH992" s="196"/>
      <c r="NI992" s="196"/>
      <c r="NJ992" s="196"/>
      <c r="NK992" s="196"/>
      <c r="NL992" s="196"/>
      <c r="NM992" s="196"/>
      <c r="NN992" s="196"/>
      <c r="NO992" s="196"/>
      <c r="NP992" s="196"/>
      <c r="NQ992" s="196"/>
      <c r="NR992" s="196"/>
      <c r="NS992" s="196"/>
      <c r="NT992" s="196"/>
      <c r="NU992" s="196"/>
      <c r="NV992" s="196"/>
      <c r="NW992" s="196"/>
      <c r="NX992" s="196"/>
      <c r="NY992" s="196"/>
      <c r="NZ992" s="196"/>
      <c r="OA992" s="196"/>
      <c r="OB992" s="196"/>
      <c r="OC992" s="196"/>
      <c r="OD992" s="196"/>
      <c r="OE992" s="196"/>
      <c r="OF992" s="196"/>
      <c r="OG992" s="196"/>
      <c r="OH992" s="196"/>
      <c r="OI992" s="196"/>
      <c r="OJ992" s="196"/>
      <c r="OK992" s="196"/>
      <c r="OL992" s="196"/>
      <c r="AFC992" s="196"/>
      <c r="AFD992" s="196"/>
      <c r="AFE992" s="196"/>
      <c r="AFF992" s="196"/>
      <c r="AFG992" s="196"/>
      <c r="AFH992" s="196"/>
      <c r="AFI992" s="196"/>
      <c r="AFJ992" s="196"/>
      <c r="AFK992" s="196"/>
      <c r="AFL992" s="196"/>
      <c r="AFM992" s="196"/>
      <c r="AFN992" s="196"/>
      <c r="AFO992" s="196"/>
      <c r="AFP992" s="196"/>
      <c r="AFQ992" s="196"/>
      <c r="AFR992" s="196"/>
      <c r="AFS992" s="196"/>
      <c r="AFT992" s="196"/>
      <c r="AFU992" s="196"/>
      <c r="AFV992" s="196"/>
      <c r="AFW992" s="196"/>
      <c r="AFX992" s="196"/>
      <c r="AFY992" s="196"/>
      <c r="AFZ992" s="196"/>
      <c r="AGA992" s="196"/>
      <c r="AGB992" s="196"/>
      <c r="AGC992" s="196"/>
      <c r="AGD992" s="196"/>
      <c r="AGE992" s="196"/>
      <c r="AGF992" s="196"/>
      <c r="AGG992" s="196"/>
      <c r="AGH992" s="196"/>
      <c r="AGI992" s="196"/>
      <c r="AGJ992" s="196"/>
      <c r="AGK992" s="196"/>
      <c r="AGL992" s="196"/>
      <c r="AGM992" s="196"/>
      <c r="AGN992" s="196"/>
      <c r="AGO992" s="196"/>
      <c r="AGP992" s="196"/>
    </row>
    <row r="993" spans="1:874" ht="15.75" customHeight="1" x14ac:dyDescent="0.25">
      <c r="A993" s="196"/>
      <c r="B993" s="196"/>
      <c r="C993" s="196"/>
      <c r="D993" s="196"/>
      <c r="E993" s="196"/>
      <c r="F993" s="196"/>
      <c r="G993" s="196"/>
      <c r="H993" s="196"/>
      <c r="I993" s="196"/>
      <c r="J993" s="196"/>
      <c r="K993" s="196"/>
      <c r="L993" s="206"/>
      <c r="M993" s="196"/>
      <c r="N993" s="196"/>
      <c r="O993" s="196"/>
      <c r="P993" s="196"/>
      <c r="Q993" s="196"/>
      <c r="R993" s="196"/>
      <c r="S993" s="196"/>
      <c r="T993" s="196"/>
      <c r="U993" s="196"/>
      <c r="V993" s="196"/>
      <c r="W993" s="196"/>
      <c r="X993" s="196"/>
      <c r="Y993" s="196"/>
      <c r="Z993" s="196"/>
      <c r="AA993" s="196"/>
      <c r="AB993" s="196"/>
      <c r="AC993" s="196"/>
      <c r="AD993" s="196"/>
      <c r="AE993" s="196"/>
      <c r="AF993" s="196"/>
      <c r="AG993" s="196"/>
      <c r="AH993" s="196"/>
      <c r="AI993" s="196"/>
      <c r="AJ993" s="196"/>
      <c r="AK993" s="196"/>
      <c r="AL993" s="196"/>
      <c r="AM993" s="196"/>
      <c r="AN993" s="196"/>
      <c r="AO993" s="196"/>
      <c r="AP993" s="196"/>
      <c r="AQ993" s="196"/>
      <c r="AR993" s="196"/>
      <c r="AS993" s="196"/>
      <c r="AT993" s="196"/>
      <c r="AU993" s="196"/>
      <c r="AV993" s="196"/>
      <c r="AW993" s="196"/>
      <c r="AX993" s="196"/>
      <c r="AY993" s="196"/>
      <c r="AZ993" s="196"/>
      <c r="BA993" s="196"/>
      <c r="BB993" s="196"/>
      <c r="BC993" s="196"/>
      <c r="BD993" s="196"/>
      <c r="BE993" s="196"/>
      <c r="BF993" s="196"/>
      <c r="BG993" s="196"/>
      <c r="BH993" s="196"/>
      <c r="BI993" s="196"/>
      <c r="BJ993" s="196"/>
      <c r="BK993" s="196"/>
      <c r="BL993" s="196"/>
      <c r="BM993" s="196"/>
      <c r="BN993" s="196"/>
      <c r="BO993" s="196"/>
      <c r="BP993" s="196"/>
      <c r="BQ993" s="196"/>
      <c r="BR993" s="196"/>
      <c r="BS993" s="196"/>
      <c r="BT993" s="196"/>
      <c r="BU993" s="196"/>
      <c r="BV993" s="196"/>
      <c r="BW993" s="196"/>
      <c r="BX993" s="196"/>
      <c r="BY993" s="196"/>
      <c r="BZ993" s="196"/>
      <c r="CA993" s="196"/>
      <c r="CB993" s="196"/>
      <c r="CC993" s="196"/>
      <c r="CD993" s="196"/>
      <c r="CE993" s="196"/>
      <c r="CF993" s="196"/>
      <c r="CG993" s="196"/>
      <c r="CH993" s="196"/>
      <c r="CI993" s="196"/>
      <c r="CJ993" s="196"/>
      <c r="CK993" s="196"/>
      <c r="CL993" s="196"/>
      <c r="CM993" s="196"/>
      <c r="CN993" s="196"/>
      <c r="CO993" s="196"/>
      <c r="CP993" s="196"/>
      <c r="CQ993" s="196"/>
      <c r="CR993" s="196"/>
      <c r="CS993" s="196"/>
      <c r="CT993" s="196"/>
      <c r="CU993" s="196"/>
      <c r="CV993" s="196"/>
      <c r="CW993" s="196"/>
      <c r="CX993" s="196"/>
      <c r="CY993" s="196"/>
      <c r="CZ993" s="196"/>
      <c r="DA993" s="196"/>
      <c r="DB993" s="196"/>
      <c r="DC993" s="196"/>
      <c r="DD993" s="196"/>
      <c r="DE993" s="196"/>
      <c r="DF993" s="196"/>
      <c r="DG993" s="196"/>
      <c r="DH993" s="196"/>
      <c r="DI993" s="196"/>
      <c r="DJ993" s="196"/>
      <c r="DK993" s="196"/>
      <c r="DL993" s="196"/>
      <c r="DM993" s="196"/>
      <c r="DN993" s="196"/>
      <c r="DO993" s="196"/>
      <c r="DP993" s="196"/>
      <c r="DQ993" s="196"/>
      <c r="DR993" s="196"/>
      <c r="DS993" s="196"/>
      <c r="DT993" s="196"/>
      <c r="DU993" s="196"/>
      <c r="DV993" s="196"/>
      <c r="DW993" s="196"/>
      <c r="DX993" s="196"/>
      <c r="DY993" s="196"/>
      <c r="DZ993" s="196"/>
      <c r="EA993" s="196"/>
      <c r="EB993" s="196"/>
      <c r="EC993" s="196"/>
      <c r="ED993" s="196"/>
      <c r="EE993" s="196"/>
      <c r="EF993" s="196"/>
      <c r="EG993" s="196"/>
      <c r="EH993" s="196"/>
      <c r="EI993" s="196"/>
      <c r="EJ993" s="196"/>
      <c r="EK993" s="196"/>
      <c r="EL993" s="196"/>
      <c r="EM993" s="196"/>
      <c r="EN993" s="196"/>
      <c r="EO993" s="196"/>
      <c r="EP993" s="196"/>
      <c r="EQ993" s="196"/>
      <c r="ER993" s="196"/>
      <c r="ES993" s="196"/>
      <c r="ET993" s="196"/>
      <c r="EU993" s="196"/>
      <c r="EV993" s="196"/>
      <c r="EW993" s="196"/>
      <c r="EX993" s="196"/>
      <c r="EY993" s="196"/>
      <c r="EZ993" s="196"/>
      <c r="FA993" s="196"/>
      <c r="FB993" s="196"/>
      <c r="FC993" s="196"/>
      <c r="FD993" s="196"/>
      <c r="FE993" s="196"/>
      <c r="FF993" s="196"/>
      <c r="FG993" s="196"/>
      <c r="FH993" s="196"/>
      <c r="FI993" s="196"/>
      <c r="FJ993" s="196"/>
      <c r="FK993" s="196"/>
      <c r="FL993" s="196"/>
      <c r="FM993" s="196"/>
      <c r="FN993" s="196"/>
      <c r="FO993" s="196"/>
      <c r="FP993" s="196"/>
      <c r="FQ993" s="196"/>
      <c r="FR993" s="196"/>
      <c r="FS993" s="196"/>
      <c r="FT993" s="196"/>
      <c r="FU993" s="196"/>
      <c r="FV993" s="196"/>
      <c r="FW993" s="196"/>
      <c r="FX993" s="196"/>
      <c r="FY993" s="196"/>
      <c r="FZ993" s="196"/>
      <c r="GA993" s="196"/>
      <c r="GB993" s="196"/>
      <c r="GC993" s="196"/>
      <c r="GD993" s="196"/>
      <c r="GE993" s="196"/>
      <c r="GF993" s="196"/>
      <c r="GG993" s="196"/>
      <c r="GH993" s="196"/>
      <c r="GI993" s="196"/>
      <c r="GJ993" s="196"/>
      <c r="GK993" s="196"/>
      <c r="GL993" s="196"/>
      <c r="GM993" s="196"/>
      <c r="GN993" s="196"/>
      <c r="GO993" s="196"/>
      <c r="GP993" s="196"/>
      <c r="GQ993" s="196"/>
      <c r="GR993" s="196"/>
      <c r="GS993" s="196"/>
      <c r="GT993" s="196"/>
      <c r="GU993" s="196"/>
      <c r="GV993" s="196"/>
      <c r="GW993" s="196"/>
      <c r="GX993" s="196"/>
      <c r="GY993" s="196"/>
      <c r="GZ993" s="196"/>
      <c r="HA993" s="196"/>
      <c r="HB993" s="196"/>
      <c r="HC993" s="196"/>
      <c r="HD993" s="196"/>
      <c r="HE993" s="196"/>
      <c r="HF993" s="196"/>
      <c r="HG993" s="196"/>
      <c r="HH993" s="196"/>
      <c r="HI993" s="196"/>
      <c r="HJ993" s="196"/>
      <c r="HK993" s="196"/>
      <c r="HL993" s="196"/>
      <c r="HM993" s="196"/>
      <c r="HN993" s="196"/>
      <c r="HO993" s="196"/>
      <c r="HP993" s="196"/>
      <c r="HQ993" s="196"/>
      <c r="HR993" s="196"/>
      <c r="HS993" s="196"/>
      <c r="HT993" s="196"/>
      <c r="HU993" s="196"/>
      <c r="HV993" s="196"/>
      <c r="HW993" s="196"/>
      <c r="HX993" s="196"/>
      <c r="HY993" s="196"/>
      <c r="HZ993" s="196"/>
      <c r="IA993" s="196"/>
      <c r="IB993" s="196"/>
      <c r="IC993" s="196"/>
      <c r="ID993" s="196"/>
      <c r="IE993" s="196"/>
      <c r="IF993" s="196"/>
      <c r="IG993" s="196"/>
      <c r="IH993" s="196"/>
      <c r="II993" s="196"/>
      <c r="IJ993" s="196"/>
      <c r="IK993" s="196"/>
      <c r="IL993" s="196"/>
      <c r="IM993" s="196"/>
      <c r="IN993" s="196"/>
      <c r="IO993" s="196"/>
      <c r="IP993" s="196"/>
      <c r="IQ993" s="196"/>
      <c r="IR993" s="196"/>
      <c r="IS993" s="196"/>
      <c r="IT993" s="196"/>
      <c r="IU993" s="196"/>
      <c r="IV993" s="196"/>
      <c r="IW993" s="196"/>
      <c r="IX993" s="196"/>
      <c r="IY993" s="196"/>
      <c r="IZ993" s="196"/>
      <c r="JA993" s="196"/>
      <c r="JB993" s="196"/>
      <c r="JC993" s="196"/>
      <c r="JD993" s="196"/>
      <c r="JE993" s="196"/>
      <c r="JF993" s="196"/>
      <c r="JG993" s="196"/>
      <c r="JH993" s="196"/>
      <c r="JI993" s="196"/>
      <c r="JJ993" s="196"/>
      <c r="JK993" s="196"/>
      <c r="JL993" s="196"/>
      <c r="JM993" s="196"/>
      <c r="JN993" s="196"/>
      <c r="JO993" s="196"/>
      <c r="JP993" s="196"/>
      <c r="JQ993" s="196"/>
      <c r="JR993" s="196"/>
      <c r="JS993" s="196"/>
      <c r="JT993" s="196"/>
      <c r="JU993" s="196"/>
      <c r="JV993" s="196"/>
      <c r="JW993" s="196"/>
      <c r="JX993" s="196"/>
      <c r="JY993" s="196"/>
      <c r="JZ993" s="196"/>
      <c r="KA993" s="196"/>
      <c r="KB993" s="196"/>
      <c r="KC993" s="196"/>
      <c r="KD993" s="196"/>
      <c r="KE993" s="196"/>
      <c r="KF993" s="196"/>
      <c r="KG993" s="196"/>
      <c r="KH993" s="196"/>
      <c r="KI993" s="196"/>
      <c r="KJ993" s="196"/>
      <c r="KK993" s="196"/>
      <c r="KL993" s="196"/>
      <c r="KM993" s="196"/>
      <c r="KN993" s="196"/>
      <c r="KO993" s="196"/>
      <c r="KP993" s="196"/>
      <c r="KQ993" s="196"/>
      <c r="KR993" s="196"/>
      <c r="KS993" s="196"/>
      <c r="KT993" s="196"/>
      <c r="KU993" s="196"/>
      <c r="KV993" s="196"/>
      <c r="KW993" s="196"/>
      <c r="KX993" s="196"/>
      <c r="KY993" s="196"/>
      <c r="KZ993" s="196"/>
      <c r="LA993" s="196"/>
      <c r="LB993" s="196"/>
      <c r="LC993" s="196"/>
      <c r="LD993" s="196"/>
      <c r="LE993" s="196"/>
      <c r="LF993" s="196"/>
      <c r="LG993" s="196"/>
      <c r="LH993" s="196"/>
      <c r="LI993" s="196"/>
      <c r="LJ993" s="196"/>
      <c r="LK993" s="196"/>
      <c r="LL993" s="196"/>
      <c r="LM993" s="196"/>
      <c r="LN993" s="196"/>
      <c r="LO993" s="196"/>
      <c r="LP993" s="196"/>
      <c r="LQ993" s="196"/>
      <c r="LR993" s="196"/>
      <c r="LS993" s="196"/>
      <c r="LT993" s="196"/>
      <c r="LU993" s="196"/>
      <c r="LV993" s="196"/>
      <c r="LW993" s="196"/>
      <c r="LX993" s="196"/>
      <c r="LY993" s="196"/>
      <c r="LZ993" s="196"/>
      <c r="MA993" s="196"/>
      <c r="MB993" s="196"/>
      <c r="MC993" s="196"/>
      <c r="MD993" s="196"/>
      <c r="ME993" s="196"/>
      <c r="MF993" s="196"/>
      <c r="MG993" s="196"/>
      <c r="MH993" s="196"/>
      <c r="MI993" s="196"/>
      <c r="MJ993" s="196"/>
      <c r="MK993" s="196"/>
      <c r="ML993" s="196"/>
      <c r="MM993" s="196"/>
      <c r="MN993" s="196"/>
      <c r="MO993" s="196"/>
      <c r="MP993" s="196"/>
      <c r="MQ993" s="196"/>
      <c r="MR993" s="196"/>
      <c r="MS993" s="196"/>
      <c r="MT993" s="196"/>
      <c r="MU993" s="196"/>
      <c r="MV993" s="196"/>
      <c r="MW993" s="196"/>
      <c r="MX993" s="196"/>
      <c r="MY993" s="196"/>
      <c r="MZ993" s="196"/>
      <c r="NA993" s="196"/>
      <c r="NB993" s="196"/>
      <c r="NC993" s="196"/>
      <c r="ND993" s="196"/>
      <c r="NE993" s="196"/>
      <c r="NF993" s="196"/>
      <c r="NG993" s="196"/>
      <c r="NH993" s="196"/>
      <c r="NI993" s="196"/>
      <c r="NJ993" s="196"/>
      <c r="NK993" s="196"/>
      <c r="NL993" s="196"/>
      <c r="NM993" s="196"/>
      <c r="NN993" s="196"/>
      <c r="NO993" s="196"/>
      <c r="NP993" s="196"/>
      <c r="NQ993" s="196"/>
      <c r="NR993" s="196"/>
      <c r="NS993" s="196"/>
      <c r="NT993" s="196"/>
      <c r="NU993" s="196"/>
      <c r="NV993" s="196"/>
      <c r="NW993" s="196"/>
      <c r="NX993" s="196"/>
      <c r="NY993" s="196"/>
      <c r="NZ993" s="196"/>
      <c r="OA993" s="196"/>
      <c r="OB993" s="196"/>
      <c r="OC993" s="196"/>
      <c r="OD993" s="196"/>
      <c r="OE993" s="196"/>
      <c r="OF993" s="196"/>
      <c r="OG993" s="196"/>
      <c r="OH993" s="196"/>
      <c r="OI993" s="196"/>
      <c r="OJ993" s="196"/>
      <c r="OK993" s="196"/>
      <c r="OL993" s="196"/>
      <c r="AFC993" s="196"/>
      <c r="AFD993" s="196"/>
      <c r="AFE993" s="196"/>
      <c r="AFF993" s="196"/>
      <c r="AFG993" s="196"/>
      <c r="AFH993" s="196"/>
      <c r="AFI993" s="196"/>
      <c r="AFJ993" s="196"/>
      <c r="AFK993" s="196"/>
      <c r="AFL993" s="196"/>
      <c r="AFM993" s="196"/>
      <c r="AFN993" s="196"/>
      <c r="AFO993" s="196"/>
      <c r="AFP993" s="196"/>
      <c r="AFQ993" s="196"/>
      <c r="AFR993" s="196"/>
      <c r="AFS993" s="196"/>
      <c r="AFT993" s="196"/>
      <c r="AFU993" s="196"/>
      <c r="AFV993" s="196"/>
      <c r="AFW993" s="196"/>
      <c r="AFX993" s="196"/>
      <c r="AFY993" s="196"/>
      <c r="AFZ993" s="196"/>
      <c r="AGA993" s="196"/>
      <c r="AGB993" s="196"/>
      <c r="AGC993" s="196"/>
      <c r="AGD993" s="196"/>
      <c r="AGE993" s="196"/>
      <c r="AGF993" s="196"/>
      <c r="AGG993" s="196"/>
      <c r="AGH993" s="196"/>
      <c r="AGI993" s="196"/>
      <c r="AGJ993" s="196"/>
      <c r="AGK993" s="196"/>
      <c r="AGL993" s="196"/>
      <c r="AGM993" s="196"/>
      <c r="AGN993" s="196"/>
      <c r="AGO993" s="196"/>
      <c r="AGP993" s="196"/>
    </row>
    <row r="994" spans="1:874" ht="15.75" customHeight="1" x14ac:dyDescent="0.25">
      <c r="A994" s="196"/>
      <c r="B994" s="196"/>
      <c r="C994" s="196"/>
      <c r="D994" s="196"/>
      <c r="E994" s="196"/>
      <c r="F994" s="196"/>
      <c r="G994" s="196"/>
      <c r="H994" s="196"/>
      <c r="I994" s="196"/>
      <c r="J994" s="196"/>
      <c r="K994" s="196"/>
      <c r="L994" s="206"/>
      <c r="M994" s="196"/>
      <c r="N994" s="196"/>
      <c r="O994" s="196"/>
      <c r="P994" s="196"/>
      <c r="Q994" s="196"/>
      <c r="R994" s="196"/>
      <c r="S994" s="196"/>
      <c r="T994" s="196"/>
      <c r="U994" s="196"/>
      <c r="V994" s="196"/>
      <c r="W994" s="196"/>
      <c r="X994" s="196"/>
      <c r="Y994" s="196"/>
      <c r="Z994" s="196"/>
      <c r="AA994" s="196"/>
      <c r="AB994" s="196"/>
      <c r="AC994" s="196"/>
      <c r="AD994" s="196"/>
      <c r="AE994" s="196"/>
      <c r="AF994" s="196"/>
      <c r="AG994" s="196"/>
      <c r="AH994" s="196"/>
      <c r="AI994" s="196"/>
      <c r="AJ994" s="196"/>
      <c r="AK994" s="196"/>
      <c r="AL994" s="196"/>
      <c r="AM994" s="196"/>
      <c r="AN994" s="196"/>
      <c r="AO994" s="196"/>
      <c r="AP994" s="196"/>
      <c r="AQ994" s="196"/>
      <c r="AR994" s="196"/>
      <c r="AS994" s="196"/>
      <c r="AT994" s="196"/>
      <c r="AU994" s="196"/>
      <c r="AV994" s="196"/>
      <c r="AW994" s="196"/>
      <c r="AX994" s="196"/>
      <c r="AY994" s="196"/>
      <c r="AZ994" s="196"/>
      <c r="BA994" s="196"/>
      <c r="BB994" s="196"/>
      <c r="BC994" s="196"/>
      <c r="BD994" s="196"/>
      <c r="BE994" s="196"/>
      <c r="BF994" s="196"/>
      <c r="BG994" s="196"/>
      <c r="BH994" s="196"/>
      <c r="BI994" s="196"/>
      <c r="BJ994" s="196"/>
      <c r="BK994" s="196"/>
      <c r="BL994" s="196"/>
      <c r="BM994" s="196"/>
      <c r="BN994" s="196"/>
      <c r="BO994" s="196"/>
      <c r="BP994" s="196"/>
      <c r="BQ994" s="196"/>
      <c r="BR994" s="196"/>
      <c r="BS994" s="196"/>
      <c r="BT994" s="196"/>
      <c r="BU994" s="196"/>
      <c r="BV994" s="196"/>
      <c r="BW994" s="196"/>
      <c r="BX994" s="196"/>
      <c r="BY994" s="196"/>
      <c r="BZ994" s="196"/>
      <c r="CA994" s="196"/>
      <c r="CB994" s="196"/>
      <c r="CC994" s="196"/>
      <c r="CD994" s="196"/>
      <c r="CE994" s="196"/>
      <c r="CF994" s="196"/>
      <c r="CG994" s="196"/>
      <c r="CH994" s="196"/>
      <c r="CI994" s="196"/>
      <c r="CJ994" s="196"/>
      <c r="CK994" s="196"/>
      <c r="CL994" s="196"/>
      <c r="CM994" s="196"/>
      <c r="CN994" s="196"/>
      <c r="CO994" s="196"/>
      <c r="CP994" s="196"/>
      <c r="CQ994" s="196"/>
      <c r="CR994" s="196"/>
      <c r="CS994" s="196"/>
      <c r="CT994" s="196"/>
      <c r="CU994" s="196"/>
      <c r="CV994" s="196"/>
      <c r="CW994" s="196"/>
      <c r="CX994" s="196"/>
      <c r="CY994" s="196"/>
      <c r="CZ994" s="196"/>
      <c r="DA994" s="196"/>
      <c r="DB994" s="196"/>
      <c r="DC994" s="196"/>
      <c r="DD994" s="196"/>
      <c r="DE994" s="196"/>
      <c r="DF994" s="196"/>
      <c r="DG994" s="196"/>
      <c r="DH994" s="196"/>
      <c r="DI994" s="196"/>
      <c r="DJ994" s="196"/>
      <c r="DK994" s="196"/>
      <c r="DL994" s="196"/>
      <c r="DM994" s="196"/>
      <c r="DN994" s="196"/>
      <c r="DO994" s="196"/>
      <c r="DP994" s="196"/>
      <c r="DQ994" s="196"/>
      <c r="DR994" s="196"/>
      <c r="DS994" s="196"/>
      <c r="DT994" s="196"/>
      <c r="DU994" s="196"/>
      <c r="DV994" s="196"/>
      <c r="DW994" s="196"/>
      <c r="DX994" s="196"/>
      <c r="DY994" s="196"/>
      <c r="DZ994" s="196"/>
      <c r="EA994" s="196"/>
      <c r="EB994" s="196"/>
      <c r="EC994" s="196"/>
      <c r="ED994" s="196"/>
      <c r="EE994" s="196"/>
      <c r="EF994" s="196"/>
      <c r="EG994" s="196"/>
      <c r="EH994" s="196"/>
      <c r="EI994" s="196"/>
      <c r="EJ994" s="196"/>
      <c r="EK994" s="196"/>
      <c r="EL994" s="196"/>
      <c r="EM994" s="196"/>
      <c r="EN994" s="196"/>
      <c r="EO994" s="196"/>
      <c r="EP994" s="196"/>
      <c r="EQ994" s="196"/>
      <c r="ER994" s="196"/>
      <c r="ES994" s="196"/>
      <c r="ET994" s="196"/>
      <c r="EU994" s="196"/>
      <c r="EV994" s="196"/>
      <c r="EW994" s="196"/>
      <c r="EX994" s="196"/>
      <c r="EY994" s="196"/>
      <c r="EZ994" s="196"/>
      <c r="FA994" s="196"/>
      <c r="FB994" s="196"/>
      <c r="FC994" s="196"/>
      <c r="FD994" s="196"/>
      <c r="FE994" s="196"/>
      <c r="FF994" s="196"/>
      <c r="FG994" s="196"/>
      <c r="FH994" s="196"/>
      <c r="FI994" s="196"/>
      <c r="FJ994" s="196"/>
      <c r="FK994" s="196"/>
      <c r="FL994" s="196"/>
      <c r="FM994" s="196"/>
      <c r="FN994" s="196"/>
      <c r="FO994" s="196"/>
      <c r="FP994" s="196"/>
      <c r="FQ994" s="196"/>
      <c r="FR994" s="196"/>
      <c r="FS994" s="196"/>
      <c r="FT994" s="196"/>
      <c r="FU994" s="196"/>
      <c r="FV994" s="196"/>
      <c r="FW994" s="196"/>
      <c r="FX994" s="196"/>
      <c r="FY994" s="196"/>
      <c r="FZ994" s="196"/>
      <c r="GA994" s="196"/>
      <c r="GB994" s="196"/>
      <c r="GC994" s="196"/>
      <c r="GD994" s="196"/>
      <c r="GE994" s="196"/>
      <c r="GF994" s="196"/>
      <c r="GG994" s="196"/>
      <c r="GH994" s="196"/>
      <c r="GI994" s="196"/>
      <c r="GJ994" s="196"/>
      <c r="GK994" s="196"/>
      <c r="GL994" s="196"/>
      <c r="GM994" s="196"/>
      <c r="GN994" s="196"/>
      <c r="GO994" s="196"/>
      <c r="GP994" s="196"/>
      <c r="GQ994" s="196"/>
      <c r="GR994" s="196"/>
      <c r="GS994" s="196"/>
      <c r="GT994" s="196"/>
      <c r="GU994" s="196"/>
      <c r="GV994" s="196"/>
      <c r="GW994" s="196"/>
      <c r="GX994" s="196"/>
      <c r="GY994" s="196"/>
      <c r="GZ994" s="196"/>
      <c r="HA994" s="196"/>
      <c r="HB994" s="196"/>
      <c r="HC994" s="196"/>
      <c r="HD994" s="196"/>
      <c r="HE994" s="196"/>
      <c r="HF994" s="196"/>
      <c r="HG994" s="196"/>
      <c r="HH994" s="196"/>
      <c r="HI994" s="196"/>
      <c r="HJ994" s="196"/>
      <c r="HK994" s="196"/>
      <c r="HL994" s="196"/>
      <c r="HM994" s="196"/>
      <c r="HN994" s="196"/>
      <c r="HO994" s="196"/>
      <c r="HP994" s="196"/>
      <c r="HQ994" s="196"/>
      <c r="HR994" s="196"/>
      <c r="HS994" s="196"/>
      <c r="HT994" s="196"/>
      <c r="HU994" s="196"/>
      <c r="HV994" s="196"/>
      <c r="HW994" s="196"/>
      <c r="HX994" s="196"/>
      <c r="HY994" s="196"/>
      <c r="HZ994" s="196"/>
      <c r="IA994" s="196"/>
      <c r="IB994" s="196"/>
      <c r="IC994" s="196"/>
      <c r="ID994" s="196"/>
      <c r="IE994" s="196"/>
      <c r="IF994" s="196"/>
      <c r="IG994" s="196"/>
      <c r="IH994" s="196"/>
      <c r="II994" s="196"/>
      <c r="IJ994" s="196"/>
      <c r="IK994" s="196"/>
      <c r="IL994" s="196"/>
      <c r="IM994" s="196"/>
      <c r="IN994" s="196"/>
      <c r="IO994" s="196"/>
      <c r="IP994" s="196"/>
      <c r="IQ994" s="196"/>
      <c r="IR994" s="196"/>
      <c r="IS994" s="196"/>
      <c r="IT994" s="196"/>
      <c r="IU994" s="196"/>
      <c r="IV994" s="196"/>
      <c r="IW994" s="196"/>
      <c r="IX994" s="196"/>
      <c r="IY994" s="196"/>
      <c r="IZ994" s="196"/>
      <c r="JA994" s="196"/>
      <c r="JB994" s="196"/>
      <c r="JC994" s="196"/>
      <c r="JD994" s="196"/>
      <c r="JE994" s="196"/>
      <c r="JF994" s="196"/>
      <c r="JG994" s="196"/>
      <c r="JH994" s="196"/>
      <c r="JI994" s="196"/>
      <c r="JJ994" s="196"/>
      <c r="JK994" s="196"/>
      <c r="JL994" s="196"/>
      <c r="JM994" s="196"/>
      <c r="JN994" s="196"/>
      <c r="JO994" s="196"/>
      <c r="JP994" s="196"/>
      <c r="JQ994" s="196"/>
      <c r="JR994" s="196"/>
      <c r="JS994" s="196"/>
      <c r="JT994" s="196"/>
      <c r="JU994" s="196"/>
      <c r="JV994" s="196"/>
      <c r="JW994" s="196"/>
      <c r="JX994" s="196"/>
      <c r="JY994" s="196"/>
      <c r="JZ994" s="196"/>
      <c r="KA994" s="196"/>
      <c r="KB994" s="196"/>
      <c r="KC994" s="196"/>
      <c r="KD994" s="196"/>
      <c r="KE994" s="196"/>
      <c r="KF994" s="196"/>
      <c r="KG994" s="196"/>
      <c r="KH994" s="196"/>
      <c r="KI994" s="196"/>
      <c r="KJ994" s="196"/>
      <c r="KK994" s="196"/>
      <c r="KL994" s="196"/>
      <c r="KM994" s="196"/>
      <c r="KN994" s="196"/>
      <c r="KO994" s="196"/>
      <c r="KP994" s="196"/>
      <c r="KQ994" s="196"/>
      <c r="KR994" s="196"/>
      <c r="KS994" s="196"/>
      <c r="KT994" s="196"/>
      <c r="KU994" s="196"/>
      <c r="KV994" s="196"/>
      <c r="KW994" s="196"/>
      <c r="KX994" s="196"/>
      <c r="KY994" s="196"/>
      <c r="KZ994" s="196"/>
      <c r="LA994" s="196"/>
      <c r="LB994" s="196"/>
      <c r="LC994" s="196"/>
      <c r="LD994" s="196"/>
      <c r="LE994" s="196"/>
      <c r="LF994" s="196"/>
      <c r="LG994" s="196"/>
      <c r="LH994" s="196"/>
      <c r="LI994" s="196"/>
      <c r="LJ994" s="196"/>
      <c r="LK994" s="196"/>
      <c r="LL994" s="196"/>
      <c r="LM994" s="196"/>
      <c r="LN994" s="196"/>
      <c r="LO994" s="196"/>
      <c r="LP994" s="196"/>
      <c r="LQ994" s="196"/>
      <c r="LR994" s="196"/>
      <c r="LS994" s="196"/>
      <c r="LT994" s="196"/>
      <c r="LU994" s="196"/>
      <c r="LV994" s="196"/>
      <c r="LW994" s="196"/>
      <c r="LX994" s="196"/>
      <c r="LY994" s="196"/>
      <c r="LZ994" s="196"/>
      <c r="MA994" s="196"/>
      <c r="MB994" s="196"/>
      <c r="MC994" s="196"/>
      <c r="MD994" s="196"/>
      <c r="ME994" s="196"/>
      <c r="MF994" s="196"/>
      <c r="MG994" s="196"/>
      <c r="MH994" s="196"/>
      <c r="MI994" s="196"/>
      <c r="MJ994" s="196"/>
      <c r="MK994" s="196"/>
      <c r="ML994" s="196"/>
      <c r="MM994" s="196"/>
      <c r="MN994" s="196"/>
      <c r="MO994" s="196"/>
      <c r="MP994" s="196"/>
      <c r="MQ994" s="196"/>
      <c r="MR994" s="196"/>
      <c r="MS994" s="196"/>
      <c r="MT994" s="196"/>
      <c r="MU994" s="196"/>
      <c r="MV994" s="196"/>
      <c r="MW994" s="196"/>
      <c r="MX994" s="196"/>
      <c r="MY994" s="196"/>
      <c r="MZ994" s="196"/>
      <c r="NA994" s="196"/>
      <c r="NB994" s="196"/>
      <c r="NC994" s="196"/>
      <c r="ND994" s="196"/>
      <c r="NE994" s="196"/>
      <c r="NF994" s="196"/>
      <c r="NG994" s="196"/>
      <c r="NH994" s="196"/>
      <c r="NI994" s="196"/>
      <c r="NJ994" s="196"/>
      <c r="NK994" s="196"/>
      <c r="NL994" s="196"/>
      <c r="NM994" s="196"/>
      <c r="NN994" s="196"/>
      <c r="NO994" s="196"/>
      <c r="NP994" s="196"/>
      <c r="NQ994" s="196"/>
      <c r="NR994" s="196"/>
      <c r="NS994" s="196"/>
      <c r="NT994" s="196"/>
      <c r="NU994" s="196"/>
      <c r="NV994" s="196"/>
      <c r="NW994" s="196"/>
      <c r="NX994" s="196"/>
      <c r="NY994" s="196"/>
      <c r="NZ994" s="196"/>
      <c r="OA994" s="196"/>
      <c r="OB994" s="196"/>
      <c r="OC994" s="196"/>
      <c r="OD994" s="196"/>
      <c r="OE994" s="196"/>
      <c r="OF994" s="196"/>
      <c r="OG994" s="196"/>
      <c r="OH994" s="196"/>
      <c r="OI994" s="196"/>
      <c r="OJ994" s="196"/>
      <c r="OK994" s="196"/>
      <c r="OL994" s="196"/>
      <c r="AFC994" s="196"/>
      <c r="AFD994" s="196"/>
      <c r="AFE994" s="196"/>
      <c r="AFF994" s="196"/>
      <c r="AFG994" s="196"/>
      <c r="AFH994" s="196"/>
      <c r="AFI994" s="196"/>
      <c r="AFJ994" s="196"/>
      <c r="AFK994" s="196"/>
      <c r="AFL994" s="196"/>
      <c r="AFM994" s="196"/>
      <c r="AFN994" s="196"/>
      <c r="AFO994" s="196"/>
      <c r="AFP994" s="196"/>
      <c r="AFQ994" s="196"/>
      <c r="AFR994" s="196"/>
      <c r="AFS994" s="196"/>
      <c r="AFT994" s="196"/>
      <c r="AFU994" s="196"/>
      <c r="AFV994" s="196"/>
      <c r="AFW994" s="196"/>
      <c r="AFX994" s="196"/>
      <c r="AFY994" s="196"/>
      <c r="AFZ994" s="196"/>
      <c r="AGA994" s="196"/>
      <c r="AGB994" s="196"/>
      <c r="AGC994" s="196"/>
      <c r="AGD994" s="196"/>
      <c r="AGE994" s="196"/>
      <c r="AGF994" s="196"/>
      <c r="AGG994" s="196"/>
      <c r="AGH994" s="196"/>
      <c r="AGI994" s="196"/>
      <c r="AGJ994" s="196"/>
      <c r="AGK994" s="196"/>
      <c r="AGL994" s="196"/>
      <c r="AGM994" s="196"/>
      <c r="AGN994" s="196"/>
      <c r="AGO994" s="196"/>
      <c r="AGP994" s="196"/>
    </row>
    <row r="995" spans="1:874" ht="15.75" customHeight="1" x14ac:dyDescent="0.25">
      <c r="A995" s="196"/>
      <c r="B995" s="196"/>
      <c r="C995" s="196"/>
      <c r="D995" s="196"/>
      <c r="E995" s="196"/>
      <c r="F995" s="196"/>
      <c r="G995" s="196"/>
      <c r="H995" s="196"/>
      <c r="I995" s="196"/>
      <c r="J995" s="196"/>
      <c r="K995" s="196"/>
      <c r="L995" s="206"/>
      <c r="M995" s="196"/>
      <c r="N995" s="196"/>
      <c r="O995" s="196"/>
      <c r="P995" s="196"/>
      <c r="Q995" s="196"/>
      <c r="R995" s="196"/>
      <c r="S995" s="196"/>
      <c r="T995" s="196"/>
      <c r="U995" s="196"/>
      <c r="V995" s="196"/>
      <c r="W995" s="196"/>
      <c r="X995" s="196"/>
      <c r="Y995" s="196"/>
      <c r="Z995" s="196"/>
      <c r="AA995" s="196"/>
      <c r="AB995" s="196"/>
      <c r="AC995" s="196"/>
      <c r="AD995" s="196"/>
      <c r="AE995" s="196"/>
      <c r="AF995" s="196"/>
      <c r="AG995" s="196"/>
      <c r="AH995" s="196"/>
      <c r="AI995" s="196"/>
      <c r="AJ995" s="196"/>
      <c r="AK995" s="196"/>
      <c r="AL995" s="196"/>
      <c r="AM995" s="196"/>
      <c r="AN995" s="196"/>
      <c r="AO995" s="196"/>
      <c r="AP995" s="196"/>
      <c r="AQ995" s="196"/>
      <c r="AR995" s="196"/>
      <c r="AS995" s="196"/>
      <c r="AT995" s="196"/>
      <c r="AU995" s="196"/>
      <c r="AV995" s="196"/>
      <c r="AW995" s="196"/>
      <c r="AX995" s="196"/>
      <c r="AY995" s="196"/>
      <c r="AZ995" s="196"/>
      <c r="BA995" s="196"/>
      <c r="BB995" s="196"/>
      <c r="BC995" s="196"/>
      <c r="BD995" s="196"/>
      <c r="BE995" s="196"/>
      <c r="BF995" s="196"/>
      <c r="BG995" s="196"/>
      <c r="BH995" s="196"/>
      <c r="BI995" s="196"/>
      <c r="BJ995" s="196"/>
      <c r="BK995" s="196"/>
      <c r="BL995" s="196"/>
      <c r="BM995" s="196"/>
      <c r="BN995" s="196"/>
      <c r="BO995" s="196"/>
      <c r="BP995" s="196"/>
      <c r="BQ995" s="196"/>
      <c r="BR995" s="196"/>
      <c r="BS995" s="196"/>
      <c r="BT995" s="196"/>
      <c r="BU995" s="196"/>
      <c r="BV995" s="196"/>
      <c r="BW995" s="196"/>
      <c r="BX995" s="196"/>
      <c r="BY995" s="196"/>
      <c r="BZ995" s="196"/>
      <c r="CA995" s="196"/>
      <c r="CB995" s="196"/>
      <c r="CC995" s="196"/>
      <c r="CD995" s="196"/>
      <c r="CE995" s="196"/>
      <c r="CF995" s="196"/>
      <c r="CG995" s="196"/>
      <c r="CH995" s="196"/>
      <c r="CI995" s="196"/>
      <c r="CJ995" s="196"/>
      <c r="CK995" s="196"/>
      <c r="CL995" s="196"/>
      <c r="CM995" s="196"/>
      <c r="CN995" s="196"/>
      <c r="CO995" s="196"/>
      <c r="CP995" s="196"/>
      <c r="CQ995" s="196"/>
      <c r="CR995" s="196"/>
      <c r="CS995" s="196"/>
      <c r="CT995" s="196"/>
      <c r="CU995" s="196"/>
      <c r="CV995" s="196"/>
      <c r="CW995" s="196"/>
      <c r="CX995" s="196"/>
      <c r="CY995" s="196"/>
      <c r="CZ995" s="196"/>
      <c r="DA995" s="196"/>
      <c r="DB995" s="196"/>
      <c r="DC995" s="196"/>
      <c r="DD995" s="196"/>
      <c r="DE995" s="196"/>
      <c r="DF995" s="196"/>
      <c r="DG995" s="196"/>
      <c r="DH995" s="196"/>
      <c r="DI995" s="196"/>
      <c r="DJ995" s="196"/>
      <c r="DK995" s="196"/>
      <c r="DL995" s="196"/>
      <c r="DM995" s="196"/>
      <c r="DN995" s="196"/>
      <c r="DO995" s="196"/>
      <c r="DP995" s="196"/>
      <c r="DQ995" s="196"/>
      <c r="DR995" s="196"/>
      <c r="DS995" s="196"/>
      <c r="DT995" s="196"/>
      <c r="DU995" s="196"/>
      <c r="DV995" s="196"/>
      <c r="DW995" s="196"/>
      <c r="DX995" s="196"/>
      <c r="DY995" s="196"/>
      <c r="DZ995" s="196"/>
      <c r="EA995" s="196"/>
      <c r="EB995" s="196"/>
      <c r="EC995" s="196"/>
      <c r="ED995" s="196"/>
      <c r="EE995" s="196"/>
      <c r="EF995" s="196"/>
      <c r="EG995" s="196"/>
      <c r="EH995" s="196"/>
      <c r="EI995" s="196"/>
      <c r="EJ995" s="196"/>
      <c r="EK995" s="196"/>
      <c r="EL995" s="196"/>
      <c r="EM995" s="196"/>
      <c r="EN995" s="196"/>
      <c r="EO995" s="196"/>
      <c r="EP995" s="196"/>
      <c r="EQ995" s="196"/>
      <c r="ER995" s="196"/>
      <c r="ES995" s="196"/>
      <c r="ET995" s="196"/>
      <c r="EU995" s="196"/>
      <c r="EV995" s="196"/>
      <c r="EW995" s="196"/>
      <c r="EX995" s="196"/>
      <c r="EY995" s="196"/>
      <c r="EZ995" s="196"/>
      <c r="FA995" s="196"/>
      <c r="FB995" s="196"/>
      <c r="FC995" s="196"/>
      <c r="FD995" s="196"/>
      <c r="FE995" s="196"/>
      <c r="FF995" s="196"/>
      <c r="FG995" s="196"/>
      <c r="FH995" s="196"/>
      <c r="FI995" s="196"/>
      <c r="FJ995" s="196"/>
      <c r="FK995" s="196"/>
      <c r="FL995" s="196"/>
      <c r="FM995" s="196"/>
      <c r="FN995" s="196"/>
      <c r="FO995" s="196"/>
      <c r="FP995" s="196"/>
      <c r="FQ995" s="196"/>
      <c r="FR995" s="196"/>
      <c r="FS995" s="196"/>
      <c r="FT995" s="196"/>
      <c r="FU995" s="196"/>
      <c r="FV995" s="196"/>
      <c r="FW995" s="196"/>
      <c r="FX995" s="196"/>
      <c r="FY995" s="196"/>
      <c r="FZ995" s="196"/>
      <c r="GA995" s="196"/>
      <c r="GB995" s="196"/>
      <c r="GC995" s="196"/>
      <c r="GD995" s="196"/>
      <c r="GE995" s="196"/>
      <c r="GF995" s="196"/>
      <c r="GG995" s="196"/>
      <c r="GH995" s="196"/>
      <c r="GI995" s="196"/>
      <c r="GJ995" s="196"/>
      <c r="GK995" s="196"/>
      <c r="GL995" s="196"/>
      <c r="GM995" s="196"/>
      <c r="GN995" s="196"/>
      <c r="GO995" s="196"/>
      <c r="GP995" s="196"/>
      <c r="GQ995" s="196"/>
      <c r="GR995" s="196"/>
      <c r="GS995" s="196"/>
      <c r="GT995" s="196"/>
      <c r="GU995" s="196"/>
      <c r="GV995" s="196"/>
      <c r="GW995" s="196"/>
      <c r="GX995" s="196"/>
      <c r="GY995" s="196"/>
      <c r="GZ995" s="196"/>
      <c r="HA995" s="196"/>
      <c r="HB995" s="196"/>
      <c r="HC995" s="196"/>
      <c r="HD995" s="196"/>
      <c r="HE995" s="196"/>
      <c r="HF995" s="196"/>
      <c r="HG995" s="196"/>
      <c r="HH995" s="196"/>
      <c r="HI995" s="196"/>
      <c r="HJ995" s="196"/>
      <c r="HK995" s="196"/>
      <c r="HL995" s="196"/>
      <c r="HM995" s="196"/>
      <c r="HN995" s="196"/>
      <c r="HO995" s="196"/>
      <c r="HP995" s="196"/>
      <c r="HQ995" s="196"/>
      <c r="HR995" s="196"/>
      <c r="HS995" s="196"/>
      <c r="HT995" s="196"/>
      <c r="HU995" s="196"/>
      <c r="HV995" s="196"/>
      <c r="HW995" s="196"/>
      <c r="HX995" s="196"/>
      <c r="HY995" s="196"/>
      <c r="HZ995" s="196"/>
      <c r="IA995" s="196"/>
      <c r="IB995" s="196"/>
      <c r="IC995" s="196"/>
      <c r="ID995" s="196"/>
      <c r="IE995" s="196"/>
      <c r="IF995" s="196"/>
      <c r="IG995" s="196"/>
      <c r="IH995" s="196"/>
      <c r="II995" s="196"/>
      <c r="IJ995" s="196"/>
      <c r="IK995" s="196"/>
      <c r="IL995" s="196"/>
      <c r="IM995" s="196"/>
      <c r="IN995" s="196"/>
      <c r="IO995" s="196"/>
      <c r="IP995" s="196"/>
      <c r="IQ995" s="196"/>
      <c r="IR995" s="196"/>
      <c r="IS995" s="196"/>
      <c r="IT995" s="196"/>
      <c r="IU995" s="196"/>
      <c r="IV995" s="196"/>
      <c r="IW995" s="196"/>
      <c r="IX995" s="196"/>
      <c r="IY995" s="196"/>
      <c r="IZ995" s="196"/>
      <c r="JA995" s="196"/>
      <c r="JB995" s="196"/>
      <c r="JC995" s="196"/>
      <c r="JD995" s="196"/>
      <c r="JE995" s="196"/>
      <c r="JF995" s="196"/>
      <c r="JG995" s="196"/>
      <c r="JH995" s="196"/>
      <c r="JI995" s="196"/>
      <c r="JJ995" s="196"/>
      <c r="JK995" s="196"/>
      <c r="JL995" s="196"/>
      <c r="JM995" s="196"/>
      <c r="JN995" s="196"/>
      <c r="JO995" s="196"/>
      <c r="JP995" s="196"/>
      <c r="JQ995" s="196"/>
      <c r="JR995" s="196"/>
      <c r="JS995" s="196"/>
      <c r="JT995" s="196"/>
      <c r="JU995" s="196"/>
      <c r="JV995" s="196"/>
      <c r="JW995" s="196"/>
      <c r="JX995" s="196"/>
      <c r="JY995" s="196"/>
      <c r="JZ995" s="196"/>
      <c r="KA995" s="196"/>
      <c r="KB995" s="196"/>
      <c r="KC995" s="196"/>
      <c r="KD995" s="196"/>
      <c r="KE995" s="196"/>
      <c r="KF995" s="196"/>
      <c r="KG995" s="196"/>
      <c r="KH995" s="196"/>
      <c r="KI995" s="196"/>
      <c r="KJ995" s="196"/>
      <c r="KK995" s="196"/>
      <c r="KL995" s="196"/>
      <c r="KM995" s="196"/>
      <c r="KN995" s="196"/>
      <c r="KO995" s="196"/>
      <c r="KP995" s="196"/>
      <c r="KQ995" s="196"/>
      <c r="KR995" s="196"/>
      <c r="KS995" s="196"/>
      <c r="KT995" s="196"/>
      <c r="KU995" s="196"/>
      <c r="KV995" s="196"/>
      <c r="KW995" s="196"/>
      <c r="KX995" s="196"/>
      <c r="KY995" s="196"/>
      <c r="KZ995" s="196"/>
      <c r="LA995" s="196"/>
      <c r="LB995" s="196"/>
      <c r="LC995" s="196"/>
      <c r="LD995" s="196"/>
      <c r="LE995" s="196"/>
      <c r="LF995" s="196"/>
      <c r="LG995" s="196"/>
      <c r="LH995" s="196"/>
      <c r="LI995" s="196"/>
      <c r="LJ995" s="196"/>
      <c r="LK995" s="196"/>
      <c r="LL995" s="196"/>
      <c r="LM995" s="196"/>
      <c r="LN995" s="196"/>
      <c r="LO995" s="196"/>
      <c r="LP995" s="196"/>
      <c r="LQ995" s="196"/>
      <c r="LR995" s="196"/>
      <c r="LS995" s="196"/>
      <c r="LT995" s="196"/>
      <c r="LU995" s="196"/>
      <c r="LV995" s="196"/>
      <c r="LW995" s="196"/>
      <c r="LX995" s="196"/>
      <c r="LY995" s="196"/>
      <c r="LZ995" s="196"/>
      <c r="MA995" s="196"/>
      <c r="MB995" s="196"/>
      <c r="MC995" s="196"/>
      <c r="MD995" s="196"/>
      <c r="ME995" s="196"/>
      <c r="MF995" s="196"/>
      <c r="MG995" s="196"/>
      <c r="MH995" s="196"/>
      <c r="MI995" s="196"/>
      <c r="MJ995" s="196"/>
      <c r="MK995" s="196"/>
      <c r="ML995" s="196"/>
      <c r="MM995" s="196"/>
      <c r="MN995" s="196"/>
      <c r="MO995" s="196"/>
      <c r="MP995" s="196"/>
      <c r="MQ995" s="196"/>
      <c r="MR995" s="196"/>
      <c r="MS995" s="196"/>
      <c r="MT995" s="196"/>
      <c r="MU995" s="196"/>
      <c r="MV995" s="196"/>
      <c r="MW995" s="196"/>
      <c r="MX995" s="196"/>
      <c r="MY995" s="196"/>
      <c r="MZ995" s="196"/>
      <c r="NA995" s="196"/>
      <c r="NB995" s="196"/>
      <c r="NC995" s="196"/>
      <c r="ND995" s="196"/>
      <c r="NE995" s="196"/>
      <c r="NF995" s="196"/>
      <c r="NG995" s="196"/>
      <c r="NH995" s="196"/>
      <c r="NI995" s="196"/>
      <c r="NJ995" s="196"/>
      <c r="NK995" s="196"/>
      <c r="NL995" s="196"/>
      <c r="NM995" s="196"/>
      <c r="NN995" s="196"/>
      <c r="NO995" s="196"/>
      <c r="NP995" s="196"/>
      <c r="NQ995" s="196"/>
      <c r="NR995" s="196"/>
      <c r="NS995" s="196"/>
      <c r="NT995" s="196"/>
      <c r="NU995" s="196"/>
      <c r="NV995" s="196"/>
      <c r="NW995" s="196"/>
      <c r="NX995" s="196"/>
      <c r="NY995" s="196"/>
      <c r="NZ995" s="196"/>
      <c r="OA995" s="196"/>
      <c r="OB995" s="196"/>
      <c r="OC995" s="196"/>
      <c r="OD995" s="196"/>
      <c r="OE995" s="196"/>
      <c r="OF995" s="196"/>
      <c r="OG995" s="196"/>
      <c r="OH995" s="196"/>
      <c r="OI995" s="196"/>
      <c r="OJ995" s="196"/>
      <c r="OK995" s="196"/>
      <c r="OL995" s="196"/>
      <c r="AFC995" s="196"/>
      <c r="AFD995" s="196"/>
      <c r="AFE995" s="196"/>
      <c r="AFF995" s="196"/>
      <c r="AFG995" s="196"/>
      <c r="AFH995" s="196"/>
      <c r="AFI995" s="196"/>
      <c r="AFJ995" s="196"/>
      <c r="AFK995" s="196"/>
      <c r="AFL995" s="196"/>
      <c r="AFM995" s="196"/>
      <c r="AFN995" s="196"/>
      <c r="AFO995" s="196"/>
      <c r="AFP995" s="196"/>
      <c r="AFQ995" s="196"/>
      <c r="AFR995" s="196"/>
      <c r="AFS995" s="196"/>
      <c r="AFT995" s="196"/>
      <c r="AFU995" s="196"/>
      <c r="AFV995" s="196"/>
      <c r="AFW995" s="196"/>
      <c r="AFX995" s="196"/>
      <c r="AFY995" s="196"/>
      <c r="AFZ995" s="196"/>
      <c r="AGA995" s="196"/>
      <c r="AGB995" s="196"/>
      <c r="AGC995" s="196"/>
      <c r="AGD995" s="196"/>
      <c r="AGE995" s="196"/>
      <c r="AGF995" s="196"/>
      <c r="AGG995" s="196"/>
      <c r="AGH995" s="196"/>
      <c r="AGI995" s="196"/>
      <c r="AGJ995" s="196"/>
      <c r="AGK995" s="196"/>
      <c r="AGL995" s="196"/>
      <c r="AGM995" s="196"/>
      <c r="AGN995" s="196"/>
      <c r="AGO995" s="196"/>
      <c r="AGP995" s="196"/>
    </row>
    <row r="996" spans="1:874" ht="15.75" customHeight="1" x14ac:dyDescent="0.25">
      <c r="A996" s="196"/>
      <c r="B996" s="196"/>
      <c r="C996" s="196"/>
      <c r="D996" s="196"/>
      <c r="E996" s="196"/>
      <c r="F996" s="196"/>
      <c r="G996" s="196"/>
      <c r="H996" s="196"/>
      <c r="I996" s="196"/>
      <c r="J996" s="196"/>
      <c r="K996" s="196"/>
      <c r="L996" s="206"/>
      <c r="M996" s="196"/>
      <c r="N996" s="196"/>
      <c r="O996" s="196"/>
      <c r="P996" s="196"/>
      <c r="Q996" s="196"/>
      <c r="R996" s="196"/>
      <c r="S996" s="196"/>
      <c r="T996" s="196"/>
      <c r="U996" s="196"/>
      <c r="V996" s="196"/>
      <c r="W996" s="196"/>
      <c r="X996" s="196"/>
      <c r="Y996" s="196"/>
      <c r="Z996" s="196"/>
      <c r="AA996" s="196"/>
      <c r="AB996" s="196"/>
      <c r="AC996" s="196"/>
      <c r="AD996" s="196"/>
      <c r="AE996" s="196"/>
      <c r="AF996" s="196"/>
      <c r="AG996" s="196"/>
      <c r="AH996" s="196"/>
      <c r="AI996" s="196"/>
      <c r="AJ996" s="196"/>
      <c r="AK996" s="196"/>
      <c r="AL996" s="196"/>
      <c r="AM996" s="196"/>
      <c r="AN996" s="196"/>
      <c r="AO996" s="196"/>
      <c r="AP996" s="196"/>
      <c r="AQ996" s="196"/>
      <c r="AR996" s="196"/>
      <c r="AS996" s="196"/>
      <c r="AT996" s="196"/>
      <c r="AU996" s="196"/>
      <c r="AV996" s="196"/>
      <c r="AW996" s="196"/>
      <c r="AX996" s="196"/>
      <c r="AY996" s="196"/>
      <c r="AZ996" s="196"/>
      <c r="BA996" s="196"/>
      <c r="BB996" s="196"/>
      <c r="BC996" s="196"/>
      <c r="BD996" s="196"/>
      <c r="BE996" s="196"/>
      <c r="BF996" s="196"/>
      <c r="BG996" s="196"/>
      <c r="BH996" s="196"/>
      <c r="BI996" s="196"/>
      <c r="BJ996" s="196"/>
      <c r="BK996" s="196"/>
      <c r="BL996" s="196"/>
      <c r="BM996" s="196"/>
      <c r="BN996" s="196"/>
      <c r="BO996" s="196"/>
      <c r="BP996" s="196"/>
      <c r="BQ996" s="196"/>
      <c r="BR996" s="196"/>
      <c r="BS996" s="196"/>
      <c r="BT996" s="196"/>
      <c r="BU996" s="196"/>
      <c r="BV996" s="196"/>
      <c r="BW996" s="196"/>
      <c r="BX996" s="196"/>
      <c r="BY996" s="196"/>
      <c r="BZ996" s="196"/>
      <c r="CA996" s="196"/>
      <c r="CB996" s="196"/>
      <c r="CC996" s="196"/>
      <c r="CD996" s="196"/>
      <c r="CE996" s="196"/>
      <c r="CF996" s="196"/>
      <c r="CG996" s="196"/>
      <c r="CH996" s="196"/>
      <c r="CI996" s="196"/>
      <c r="CJ996" s="196"/>
      <c r="CK996" s="196"/>
      <c r="CL996" s="196"/>
      <c r="CM996" s="196"/>
      <c r="CN996" s="196"/>
      <c r="CO996" s="196"/>
      <c r="CP996" s="196"/>
      <c r="CQ996" s="196"/>
      <c r="CR996" s="196"/>
      <c r="CS996" s="196"/>
      <c r="CT996" s="196"/>
      <c r="CU996" s="196"/>
      <c r="CV996" s="196"/>
      <c r="CW996" s="196"/>
      <c r="CX996" s="196"/>
      <c r="CY996" s="196"/>
      <c r="CZ996" s="196"/>
      <c r="DA996" s="196"/>
      <c r="DB996" s="196"/>
      <c r="DC996" s="196"/>
      <c r="DD996" s="196"/>
      <c r="DE996" s="196"/>
      <c r="DF996" s="196"/>
      <c r="DG996" s="196"/>
      <c r="DH996" s="196"/>
      <c r="DI996" s="196"/>
      <c r="DJ996" s="196"/>
      <c r="DK996" s="196"/>
      <c r="DL996" s="196"/>
      <c r="DM996" s="196"/>
      <c r="DN996" s="196"/>
      <c r="DO996" s="196"/>
      <c r="DP996" s="196"/>
      <c r="DQ996" s="196"/>
      <c r="DR996" s="196"/>
      <c r="DS996" s="196"/>
      <c r="DT996" s="196"/>
      <c r="DU996" s="196"/>
      <c r="DV996" s="196"/>
      <c r="DW996" s="196"/>
      <c r="DX996" s="196"/>
      <c r="DY996" s="196"/>
      <c r="DZ996" s="196"/>
      <c r="EA996" s="196"/>
      <c r="EB996" s="196"/>
      <c r="EC996" s="196"/>
      <c r="ED996" s="196"/>
      <c r="EE996" s="196"/>
      <c r="EF996" s="196"/>
      <c r="EG996" s="196"/>
      <c r="EH996" s="196"/>
      <c r="EI996" s="196"/>
      <c r="EJ996" s="196"/>
      <c r="EK996" s="196"/>
      <c r="EL996" s="196"/>
      <c r="EM996" s="196"/>
      <c r="EN996" s="196"/>
      <c r="EO996" s="196"/>
      <c r="EP996" s="196"/>
      <c r="EQ996" s="196"/>
      <c r="ER996" s="196"/>
      <c r="ES996" s="196"/>
      <c r="ET996" s="196"/>
      <c r="EU996" s="196"/>
      <c r="EV996" s="196"/>
      <c r="EW996" s="196"/>
      <c r="EX996" s="196"/>
      <c r="EY996" s="196"/>
      <c r="EZ996" s="196"/>
      <c r="FA996" s="196"/>
      <c r="FB996" s="196"/>
      <c r="FC996" s="196"/>
      <c r="FD996" s="196"/>
      <c r="FE996" s="196"/>
      <c r="FF996" s="196"/>
      <c r="FG996" s="196"/>
      <c r="FH996" s="196"/>
      <c r="FI996" s="196"/>
      <c r="FJ996" s="196"/>
      <c r="FK996" s="196"/>
      <c r="FL996" s="196"/>
      <c r="FM996" s="196"/>
      <c r="FN996" s="196"/>
      <c r="FO996" s="196"/>
      <c r="FP996" s="196"/>
      <c r="FQ996" s="196"/>
      <c r="FR996" s="196"/>
      <c r="FS996" s="196"/>
      <c r="FT996" s="196"/>
      <c r="FU996" s="196"/>
      <c r="FV996" s="196"/>
      <c r="FW996" s="196"/>
      <c r="FX996" s="196"/>
      <c r="FY996" s="196"/>
      <c r="FZ996" s="196"/>
      <c r="GA996" s="196"/>
      <c r="GB996" s="196"/>
      <c r="GC996" s="196"/>
      <c r="GD996" s="196"/>
      <c r="GE996" s="196"/>
      <c r="GF996" s="196"/>
      <c r="GG996" s="196"/>
      <c r="GH996" s="196"/>
      <c r="GI996" s="196"/>
      <c r="GJ996" s="196"/>
      <c r="GK996" s="196"/>
      <c r="GL996" s="196"/>
      <c r="GM996" s="196"/>
      <c r="GN996" s="196"/>
      <c r="GO996" s="196"/>
      <c r="GP996" s="196"/>
      <c r="GQ996" s="196"/>
      <c r="GR996" s="196"/>
      <c r="GS996" s="196"/>
      <c r="GT996" s="196"/>
      <c r="GU996" s="196"/>
      <c r="GV996" s="196"/>
      <c r="GW996" s="196"/>
      <c r="GX996" s="196"/>
      <c r="GY996" s="196"/>
      <c r="GZ996" s="196"/>
      <c r="HA996" s="196"/>
      <c r="HB996" s="196"/>
      <c r="HC996" s="196"/>
      <c r="HD996" s="196"/>
      <c r="HE996" s="196"/>
      <c r="HF996" s="196"/>
      <c r="HG996" s="196"/>
      <c r="HH996" s="196"/>
      <c r="HI996" s="196"/>
      <c r="HJ996" s="196"/>
      <c r="HK996" s="196"/>
      <c r="HL996" s="196"/>
      <c r="HM996" s="196"/>
      <c r="HN996" s="196"/>
      <c r="HO996" s="196"/>
      <c r="HP996" s="196"/>
      <c r="HQ996" s="196"/>
      <c r="HR996" s="196"/>
      <c r="HS996" s="196"/>
      <c r="HT996" s="196"/>
      <c r="HU996" s="196"/>
      <c r="HV996" s="196"/>
      <c r="HW996" s="196"/>
      <c r="HX996" s="196"/>
      <c r="HY996" s="196"/>
      <c r="HZ996" s="196"/>
      <c r="IA996" s="196"/>
      <c r="IB996" s="196"/>
      <c r="IC996" s="196"/>
      <c r="ID996" s="196"/>
      <c r="IE996" s="196"/>
      <c r="IF996" s="196"/>
      <c r="IG996" s="196"/>
      <c r="IH996" s="196"/>
      <c r="II996" s="196"/>
      <c r="IJ996" s="196"/>
      <c r="IK996" s="196"/>
      <c r="IL996" s="196"/>
      <c r="IM996" s="196"/>
      <c r="IN996" s="196"/>
      <c r="IO996" s="196"/>
      <c r="IP996" s="196"/>
      <c r="IQ996" s="196"/>
      <c r="IR996" s="196"/>
      <c r="IS996" s="196"/>
      <c r="IT996" s="196"/>
      <c r="IU996" s="196"/>
      <c r="IV996" s="196"/>
      <c r="IW996" s="196"/>
      <c r="IX996" s="196"/>
      <c r="IY996" s="196"/>
      <c r="IZ996" s="196"/>
      <c r="JA996" s="196"/>
      <c r="JB996" s="196"/>
      <c r="JC996" s="196"/>
      <c r="JD996" s="196"/>
      <c r="JE996" s="196"/>
      <c r="JF996" s="196"/>
      <c r="JG996" s="196"/>
      <c r="JH996" s="196"/>
      <c r="JI996" s="196"/>
      <c r="JJ996" s="196"/>
      <c r="JK996" s="196"/>
      <c r="JL996" s="196"/>
      <c r="JM996" s="196"/>
      <c r="JN996" s="196"/>
      <c r="JO996" s="196"/>
      <c r="JP996" s="196"/>
      <c r="JQ996" s="196"/>
      <c r="JR996" s="196"/>
      <c r="JS996" s="196"/>
      <c r="JT996" s="196"/>
      <c r="JU996" s="196"/>
      <c r="JV996" s="196"/>
      <c r="JW996" s="196"/>
      <c r="JX996" s="196"/>
      <c r="JY996" s="196"/>
      <c r="JZ996" s="196"/>
      <c r="KA996" s="196"/>
      <c r="KB996" s="196"/>
      <c r="KC996" s="196"/>
      <c r="KD996" s="196"/>
      <c r="KE996" s="196"/>
      <c r="KF996" s="196"/>
      <c r="KG996" s="196"/>
      <c r="KH996" s="196"/>
      <c r="KI996" s="196"/>
      <c r="KJ996" s="196"/>
      <c r="KK996" s="196"/>
      <c r="KL996" s="196"/>
      <c r="KM996" s="196"/>
      <c r="KN996" s="196"/>
      <c r="KO996" s="196"/>
      <c r="KP996" s="196"/>
      <c r="KQ996" s="196"/>
      <c r="KR996" s="196"/>
      <c r="KS996" s="196"/>
      <c r="KT996" s="196"/>
      <c r="KU996" s="196"/>
      <c r="KV996" s="196"/>
      <c r="KW996" s="196"/>
      <c r="KX996" s="196"/>
      <c r="KY996" s="196"/>
      <c r="KZ996" s="196"/>
      <c r="LA996" s="196"/>
      <c r="LB996" s="196"/>
      <c r="LC996" s="196"/>
      <c r="LD996" s="196"/>
      <c r="LE996" s="196"/>
      <c r="LF996" s="196"/>
      <c r="LG996" s="196"/>
      <c r="LH996" s="196"/>
      <c r="LI996" s="196"/>
      <c r="LJ996" s="196"/>
      <c r="LK996" s="196"/>
      <c r="LL996" s="196"/>
      <c r="LM996" s="196"/>
      <c r="LN996" s="196"/>
      <c r="LO996" s="196"/>
      <c r="LP996" s="196"/>
      <c r="LQ996" s="196"/>
      <c r="LR996" s="196"/>
      <c r="LS996" s="196"/>
      <c r="LT996" s="196"/>
      <c r="LU996" s="196"/>
      <c r="LV996" s="196"/>
      <c r="LW996" s="196"/>
      <c r="LX996" s="196"/>
      <c r="LY996" s="196"/>
      <c r="LZ996" s="196"/>
      <c r="MA996" s="196"/>
      <c r="MB996" s="196"/>
      <c r="MC996" s="196"/>
      <c r="MD996" s="196"/>
      <c r="ME996" s="196"/>
      <c r="MF996" s="196"/>
      <c r="MG996" s="196"/>
      <c r="MH996" s="196"/>
      <c r="MI996" s="196"/>
      <c r="MJ996" s="196"/>
      <c r="MK996" s="196"/>
      <c r="ML996" s="196"/>
      <c r="MM996" s="196"/>
      <c r="MN996" s="196"/>
      <c r="MO996" s="196"/>
      <c r="MP996" s="196"/>
      <c r="MQ996" s="196"/>
      <c r="MR996" s="196"/>
      <c r="MS996" s="196"/>
      <c r="MT996" s="196"/>
      <c r="MU996" s="196"/>
      <c r="MV996" s="196"/>
      <c r="MW996" s="196"/>
      <c r="MX996" s="196"/>
      <c r="MY996" s="196"/>
      <c r="MZ996" s="196"/>
      <c r="NA996" s="196"/>
      <c r="NB996" s="196"/>
      <c r="NC996" s="196"/>
      <c r="ND996" s="196"/>
      <c r="NE996" s="196"/>
      <c r="NF996" s="196"/>
      <c r="NG996" s="196"/>
      <c r="NH996" s="196"/>
      <c r="NI996" s="196"/>
      <c r="NJ996" s="196"/>
      <c r="NK996" s="196"/>
      <c r="NL996" s="196"/>
      <c r="NM996" s="196"/>
      <c r="NN996" s="196"/>
      <c r="NO996" s="196"/>
      <c r="NP996" s="196"/>
      <c r="NQ996" s="196"/>
      <c r="NR996" s="196"/>
      <c r="NS996" s="196"/>
      <c r="NT996" s="196"/>
      <c r="NU996" s="196"/>
      <c r="NV996" s="196"/>
      <c r="NW996" s="196"/>
      <c r="NX996" s="196"/>
      <c r="NY996" s="196"/>
      <c r="NZ996" s="196"/>
      <c r="OA996" s="196"/>
      <c r="OB996" s="196"/>
      <c r="OC996" s="196"/>
      <c r="OD996" s="196"/>
      <c r="OE996" s="196"/>
      <c r="OF996" s="196"/>
      <c r="OG996" s="196"/>
      <c r="OH996" s="196"/>
      <c r="OI996" s="196"/>
      <c r="OJ996" s="196"/>
      <c r="OK996" s="196"/>
      <c r="OL996" s="196"/>
      <c r="AFC996" s="196"/>
      <c r="AFD996" s="196"/>
      <c r="AFE996" s="196"/>
      <c r="AFF996" s="196"/>
      <c r="AFG996" s="196"/>
      <c r="AFH996" s="196"/>
      <c r="AFI996" s="196"/>
      <c r="AFJ996" s="196"/>
      <c r="AFK996" s="196"/>
      <c r="AFL996" s="196"/>
      <c r="AFM996" s="196"/>
      <c r="AFN996" s="196"/>
      <c r="AFO996" s="196"/>
      <c r="AFP996" s="196"/>
      <c r="AFQ996" s="196"/>
      <c r="AFR996" s="196"/>
      <c r="AFS996" s="196"/>
      <c r="AFT996" s="196"/>
      <c r="AFU996" s="196"/>
      <c r="AFV996" s="196"/>
      <c r="AFW996" s="196"/>
      <c r="AFX996" s="196"/>
      <c r="AFY996" s="196"/>
      <c r="AFZ996" s="196"/>
      <c r="AGA996" s="196"/>
      <c r="AGB996" s="196"/>
      <c r="AGC996" s="196"/>
      <c r="AGD996" s="196"/>
      <c r="AGE996" s="196"/>
      <c r="AGF996" s="196"/>
      <c r="AGG996" s="196"/>
      <c r="AGH996" s="196"/>
      <c r="AGI996" s="196"/>
      <c r="AGJ996" s="196"/>
      <c r="AGK996" s="196"/>
      <c r="AGL996" s="196"/>
      <c r="AGM996" s="196"/>
      <c r="AGN996" s="196"/>
      <c r="AGO996" s="196"/>
      <c r="AGP996" s="196"/>
    </row>
    <row r="997" spans="1:874" ht="15.75" customHeight="1" x14ac:dyDescent="0.25">
      <c r="A997" s="196"/>
      <c r="B997" s="196"/>
      <c r="C997" s="196"/>
      <c r="D997" s="196"/>
      <c r="E997" s="196"/>
      <c r="F997" s="196"/>
      <c r="G997" s="196"/>
      <c r="H997" s="196"/>
      <c r="I997" s="196"/>
      <c r="J997" s="196"/>
      <c r="K997" s="196"/>
      <c r="L997" s="206"/>
      <c r="M997" s="196"/>
      <c r="N997" s="196"/>
      <c r="O997" s="196"/>
      <c r="P997" s="196"/>
      <c r="Q997" s="196"/>
      <c r="R997" s="196"/>
      <c r="S997" s="196"/>
      <c r="T997" s="196"/>
      <c r="U997" s="196"/>
      <c r="V997" s="196"/>
      <c r="W997" s="196"/>
      <c r="X997" s="196"/>
      <c r="Y997" s="196"/>
      <c r="Z997" s="196"/>
      <c r="AA997" s="196"/>
      <c r="AB997" s="196"/>
      <c r="AC997" s="196"/>
      <c r="AD997" s="196"/>
      <c r="AE997" s="196"/>
      <c r="AF997" s="196"/>
      <c r="AG997" s="196"/>
      <c r="AH997" s="196"/>
      <c r="AI997" s="196"/>
      <c r="AJ997" s="196"/>
      <c r="AK997" s="196"/>
      <c r="AL997" s="196"/>
      <c r="AM997" s="196"/>
      <c r="AN997" s="196"/>
      <c r="AO997" s="196"/>
      <c r="AP997" s="196"/>
      <c r="AQ997" s="196"/>
      <c r="AR997" s="196"/>
      <c r="AS997" s="196"/>
      <c r="AT997" s="196"/>
      <c r="AU997" s="196"/>
      <c r="AV997" s="196"/>
      <c r="AW997" s="196"/>
      <c r="AX997" s="196"/>
      <c r="AY997" s="196"/>
      <c r="AZ997" s="196"/>
      <c r="BA997" s="196"/>
      <c r="BB997" s="196"/>
      <c r="BC997" s="196"/>
      <c r="BD997" s="196"/>
      <c r="BE997" s="196"/>
      <c r="BF997" s="196"/>
      <c r="BG997" s="196"/>
      <c r="BH997" s="196"/>
      <c r="BI997" s="196"/>
      <c r="BJ997" s="196"/>
      <c r="BK997" s="196"/>
      <c r="BL997" s="196"/>
      <c r="BM997" s="196"/>
      <c r="BN997" s="196"/>
      <c r="BO997" s="196"/>
      <c r="BP997" s="196"/>
      <c r="BQ997" s="196"/>
      <c r="BR997" s="196"/>
      <c r="BS997" s="196"/>
      <c r="BT997" s="196"/>
      <c r="BU997" s="196"/>
      <c r="BV997" s="196"/>
      <c r="BW997" s="196"/>
      <c r="BX997" s="196"/>
      <c r="BY997" s="196"/>
      <c r="BZ997" s="196"/>
      <c r="CA997" s="196"/>
      <c r="CB997" s="196"/>
      <c r="CC997" s="196"/>
      <c r="CD997" s="196"/>
      <c r="CE997" s="196"/>
      <c r="CF997" s="196"/>
      <c r="CG997" s="196"/>
      <c r="CH997" s="196"/>
      <c r="CI997" s="196"/>
      <c r="CJ997" s="196"/>
      <c r="CK997" s="196"/>
      <c r="CL997" s="196"/>
      <c r="CM997" s="196"/>
      <c r="CN997" s="196"/>
      <c r="CO997" s="196"/>
      <c r="CP997" s="196"/>
      <c r="CQ997" s="196"/>
      <c r="CR997" s="196"/>
      <c r="CS997" s="196"/>
      <c r="CT997" s="196"/>
      <c r="CU997" s="196"/>
      <c r="CV997" s="196"/>
      <c r="CW997" s="196"/>
      <c r="CX997" s="196"/>
      <c r="CY997" s="196"/>
      <c r="CZ997" s="196"/>
      <c r="DA997" s="196"/>
      <c r="DB997" s="196"/>
      <c r="DC997" s="196"/>
      <c r="DD997" s="196"/>
      <c r="DE997" s="196"/>
      <c r="DF997" s="196"/>
      <c r="DG997" s="196"/>
      <c r="DH997" s="196"/>
      <c r="DI997" s="196"/>
      <c r="DJ997" s="196"/>
      <c r="DK997" s="196"/>
      <c r="DL997" s="196"/>
      <c r="DM997" s="196"/>
      <c r="DN997" s="196"/>
      <c r="DO997" s="196"/>
      <c r="DP997" s="196"/>
      <c r="DQ997" s="196"/>
      <c r="DR997" s="196"/>
      <c r="DS997" s="196"/>
      <c r="DT997" s="196"/>
      <c r="DU997" s="196"/>
      <c r="DV997" s="196"/>
      <c r="DW997" s="196"/>
      <c r="DX997" s="196"/>
      <c r="DY997" s="196"/>
      <c r="DZ997" s="196"/>
      <c r="EA997" s="196"/>
      <c r="EB997" s="196"/>
      <c r="EC997" s="196"/>
      <c r="ED997" s="196"/>
      <c r="EE997" s="196"/>
      <c r="EF997" s="196"/>
      <c r="EG997" s="196"/>
      <c r="EH997" s="196"/>
      <c r="EI997" s="196"/>
      <c r="EJ997" s="196"/>
      <c r="EK997" s="196"/>
      <c r="EL997" s="196"/>
      <c r="EM997" s="196"/>
      <c r="EN997" s="196"/>
      <c r="EO997" s="196"/>
      <c r="EP997" s="196"/>
      <c r="EQ997" s="196"/>
      <c r="ER997" s="196"/>
      <c r="ES997" s="196"/>
      <c r="ET997" s="196"/>
      <c r="EU997" s="196"/>
      <c r="EV997" s="196"/>
      <c r="EW997" s="196"/>
      <c r="EX997" s="196"/>
      <c r="EY997" s="196"/>
      <c r="EZ997" s="196"/>
      <c r="FA997" s="196"/>
      <c r="FB997" s="196"/>
      <c r="FC997" s="196"/>
      <c r="FD997" s="196"/>
      <c r="FE997" s="196"/>
      <c r="FF997" s="196"/>
      <c r="FG997" s="196"/>
      <c r="FH997" s="196"/>
      <c r="FI997" s="196"/>
      <c r="FJ997" s="196"/>
      <c r="FK997" s="196"/>
      <c r="FL997" s="196"/>
      <c r="FM997" s="196"/>
      <c r="FN997" s="196"/>
      <c r="FO997" s="196"/>
      <c r="FP997" s="196"/>
      <c r="FQ997" s="196"/>
      <c r="FR997" s="196"/>
      <c r="FS997" s="196"/>
      <c r="FT997" s="196"/>
      <c r="FU997" s="196"/>
      <c r="FV997" s="196"/>
      <c r="FW997" s="196"/>
      <c r="FX997" s="196"/>
      <c r="FY997" s="196"/>
      <c r="FZ997" s="196"/>
      <c r="GA997" s="196"/>
      <c r="GB997" s="196"/>
      <c r="GC997" s="196"/>
      <c r="GD997" s="196"/>
      <c r="GE997" s="196"/>
      <c r="GF997" s="196"/>
      <c r="GG997" s="196"/>
      <c r="GH997" s="196"/>
      <c r="GI997" s="196"/>
      <c r="GJ997" s="196"/>
      <c r="GK997" s="196"/>
      <c r="GL997" s="196"/>
      <c r="GM997" s="196"/>
      <c r="GN997" s="196"/>
      <c r="GO997" s="196"/>
      <c r="GP997" s="196"/>
      <c r="GQ997" s="196"/>
      <c r="GR997" s="196"/>
      <c r="GS997" s="196"/>
      <c r="GT997" s="196"/>
      <c r="GU997" s="196"/>
      <c r="GV997" s="196"/>
      <c r="GW997" s="196"/>
      <c r="GX997" s="196"/>
      <c r="GY997" s="196"/>
      <c r="GZ997" s="196"/>
      <c r="HA997" s="196"/>
      <c r="HB997" s="196"/>
      <c r="HC997" s="196"/>
      <c r="HD997" s="196"/>
      <c r="HE997" s="196"/>
      <c r="HF997" s="196"/>
      <c r="HG997" s="196"/>
      <c r="HH997" s="196"/>
      <c r="HI997" s="196"/>
      <c r="HJ997" s="196"/>
      <c r="HK997" s="196"/>
      <c r="HL997" s="196"/>
      <c r="HM997" s="196"/>
      <c r="HN997" s="196"/>
      <c r="HO997" s="196"/>
      <c r="HP997" s="196"/>
      <c r="HQ997" s="196"/>
      <c r="HR997" s="196"/>
      <c r="HS997" s="196"/>
      <c r="HT997" s="196"/>
      <c r="HU997" s="196"/>
      <c r="HV997" s="196"/>
      <c r="HW997" s="196"/>
      <c r="HX997" s="196"/>
      <c r="HY997" s="196"/>
      <c r="HZ997" s="196"/>
      <c r="IA997" s="196"/>
      <c r="IB997" s="196"/>
      <c r="IC997" s="196"/>
      <c r="ID997" s="196"/>
      <c r="IE997" s="196"/>
      <c r="IF997" s="196"/>
      <c r="IG997" s="196"/>
      <c r="IH997" s="196"/>
      <c r="II997" s="196"/>
      <c r="IJ997" s="196"/>
      <c r="IK997" s="196"/>
      <c r="IL997" s="196"/>
      <c r="IM997" s="196"/>
      <c r="IN997" s="196"/>
      <c r="IO997" s="196"/>
      <c r="IP997" s="196"/>
      <c r="IQ997" s="196"/>
      <c r="IR997" s="196"/>
      <c r="IS997" s="196"/>
      <c r="IT997" s="196"/>
      <c r="IU997" s="196"/>
      <c r="IV997" s="196"/>
      <c r="IW997" s="196"/>
      <c r="IX997" s="196"/>
      <c r="IY997" s="196"/>
      <c r="IZ997" s="196"/>
      <c r="JA997" s="196"/>
      <c r="JB997" s="196"/>
      <c r="JC997" s="196"/>
      <c r="JD997" s="196"/>
      <c r="JE997" s="196"/>
      <c r="JF997" s="196"/>
      <c r="JG997" s="196"/>
      <c r="JH997" s="196"/>
      <c r="JI997" s="196"/>
      <c r="JJ997" s="196"/>
      <c r="JK997" s="196"/>
      <c r="JL997" s="196"/>
      <c r="JM997" s="196"/>
      <c r="JN997" s="196"/>
      <c r="JO997" s="196"/>
      <c r="JP997" s="196"/>
      <c r="JQ997" s="196"/>
      <c r="JR997" s="196"/>
      <c r="JS997" s="196"/>
      <c r="JT997" s="196"/>
      <c r="JU997" s="196"/>
      <c r="JV997" s="196"/>
      <c r="JW997" s="196"/>
      <c r="JX997" s="196"/>
      <c r="JY997" s="196"/>
      <c r="JZ997" s="196"/>
      <c r="KA997" s="196"/>
      <c r="KB997" s="196"/>
      <c r="KC997" s="196"/>
      <c r="KD997" s="196"/>
      <c r="KE997" s="196"/>
      <c r="KF997" s="196"/>
      <c r="KG997" s="196"/>
      <c r="KH997" s="196"/>
      <c r="KI997" s="196"/>
      <c r="KJ997" s="196"/>
      <c r="KK997" s="196"/>
      <c r="KL997" s="196"/>
      <c r="KM997" s="196"/>
      <c r="KN997" s="196"/>
      <c r="KO997" s="196"/>
      <c r="KP997" s="196"/>
      <c r="KQ997" s="196"/>
      <c r="KR997" s="196"/>
      <c r="KS997" s="196"/>
      <c r="KT997" s="196"/>
      <c r="KU997" s="196"/>
      <c r="KV997" s="196"/>
      <c r="KW997" s="196"/>
      <c r="KX997" s="196"/>
      <c r="KY997" s="196"/>
      <c r="KZ997" s="196"/>
      <c r="LA997" s="196"/>
      <c r="LB997" s="196"/>
      <c r="LC997" s="196"/>
      <c r="LD997" s="196"/>
      <c r="LE997" s="196"/>
      <c r="LF997" s="196"/>
      <c r="LG997" s="196"/>
      <c r="LH997" s="196"/>
      <c r="LI997" s="196"/>
      <c r="LJ997" s="196"/>
      <c r="LK997" s="196"/>
      <c r="LL997" s="196"/>
      <c r="LM997" s="196"/>
      <c r="LN997" s="196"/>
      <c r="LO997" s="196"/>
      <c r="LP997" s="196"/>
      <c r="LQ997" s="196"/>
      <c r="LR997" s="196"/>
      <c r="LS997" s="196"/>
      <c r="LT997" s="196"/>
      <c r="LU997" s="196"/>
      <c r="LV997" s="196"/>
      <c r="LW997" s="196"/>
      <c r="LX997" s="196"/>
      <c r="LY997" s="196"/>
      <c r="LZ997" s="196"/>
      <c r="MA997" s="196"/>
      <c r="MB997" s="196"/>
      <c r="MC997" s="196"/>
      <c r="MD997" s="196"/>
      <c r="ME997" s="196"/>
      <c r="MF997" s="196"/>
      <c r="MG997" s="196"/>
      <c r="MH997" s="196"/>
      <c r="MI997" s="196"/>
      <c r="MJ997" s="196"/>
      <c r="MK997" s="196"/>
      <c r="ML997" s="196"/>
      <c r="MM997" s="196"/>
      <c r="MN997" s="196"/>
      <c r="MO997" s="196"/>
      <c r="MP997" s="196"/>
      <c r="MQ997" s="196"/>
      <c r="MR997" s="196"/>
      <c r="MS997" s="196"/>
      <c r="MT997" s="196"/>
      <c r="MU997" s="196"/>
      <c r="MV997" s="196"/>
      <c r="MW997" s="196"/>
      <c r="MX997" s="196"/>
      <c r="MY997" s="196"/>
      <c r="MZ997" s="196"/>
      <c r="NA997" s="196"/>
      <c r="NB997" s="196"/>
      <c r="NC997" s="196"/>
      <c r="ND997" s="196"/>
      <c r="NE997" s="196"/>
      <c r="NF997" s="196"/>
      <c r="NG997" s="196"/>
      <c r="NH997" s="196"/>
      <c r="NI997" s="196"/>
      <c r="NJ997" s="196"/>
      <c r="NK997" s="196"/>
      <c r="NL997" s="196"/>
      <c r="NM997" s="196"/>
      <c r="NN997" s="196"/>
      <c r="NO997" s="196"/>
      <c r="NP997" s="196"/>
      <c r="NQ997" s="196"/>
      <c r="NR997" s="196"/>
      <c r="NS997" s="196"/>
      <c r="NT997" s="196"/>
      <c r="NU997" s="196"/>
      <c r="NV997" s="196"/>
      <c r="NW997" s="196"/>
      <c r="NX997" s="196"/>
      <c r="NY997" s="196"/>
      <c r="NZ997" s="196"/>
      <c r="OA997" s="196"/>
      <c r="OB997" s="196"/>
      <c r="OC997" s="196"/>
      <c r="OD997" s="196"/>
      <c r="OE997" s="196"/>
      <c r="OF997" s="196"/>
      <c r="OG997" s="196"/>
      <c r="OH997" s="196"/>
      <c r="OI997" s="196"/>
      <c r="OJ997" s="196"/>
      <c r="OK997" s="196"/>
      <c r="OL997" s="196"/>
      <c r="AFC997" s="196"/>
      <c r="AFD997" s="196"/>
      <c r="AFE997" s="196"/>
      <c r="AFF997" s="196"/>
      <c r="AFG997" s="196"/>
      <c r="AFH997" s="196"/>
      <c r="AFI997" s="196"/>
      <c r="AFJ997" s="196"/>
      <c r="AFK997" s="196"/>
      <c r="AFL997" s="196"/>
      <c r="AFM997" s="196"/>
      <c r="AFN997" s="196"/>
      <c r="AFO997" s="196"/>
      <c r="AFP997" s="196"/>
      <c r="AFQ997" s="196"/>
      <c r="AFR997" s="196"/>
      <c r="AFS997" s="196"/>
      <c r="AFT997" s="196"/>
      <c r="AFU997" s="196"/>
      <c r="AFV997" s="196"/>
      <c r="AFW997" s="196"/>
      <c r="AFX997" s="196"/>
      <c r="AFY997" s="196"/>
      <c r="AFZ997" s="196"/>
      <c r="AGA997" s="196"/>
      <c r="AGB997" s="196"/>
      <c r="AGC997" s="196"/>
      <c r="AGD997" s="196"/>
      <c r="AGE997" s="196"/>
      <c r="AGF997" s="196"/>
      <c r="AGG997" s="196"/>
      <c r="AGH997" s="196"/>
      <c r="AGI997" s="196"/>
      <c r="AGJ997" s="196"/>
      <c r="AGK997" s="196"/>
      <c r="AGL997" s="196"/>
      <c r="AGM997" s="196"/>
      <c r="AGN997" s="196"/>
      <c r="AGO997" s="196"/>
      <c r="AGP997" s="196"/>
    </row>
    <row r="998" spans="1:874" ht="15.75" customHeight="1" x14ac:dyDescent="0.25">
      <c r="A998" s="196"/>
      <c r="B998" s="196"/>
      <c r="C998" s="196"/>
      <c r="D998" s="196"/>
      <c r="E998" s="196"/>
      <c r="F998" s="196"/>
      <c r="G998" s="196"/>
      <c r="H998" s="196"/>
      <c r="I998" s="196"/>
      <c r="J998" s="196"/>
      <c r="K998" s="196"/>
      <c r="L998" s="206"/>
      <c r="M998" s="196"/>
      <c r="N998" s="196"/>
      <c r="O998" s="196"/>
      <c r="P998" s="196"/>
      <c r="Q998" s="196"/>
      <c r="R998" s="196"/>
      <c r="S998" s="196"/>
      <c r="T998" s="196"/>
      <c r="U998" s="196"/>
      <c r="V998" s="196"/>
      <c r="W998" s="196"/>
      <c r="X998" s="196"/>
      <c r="Y998" s="196"/>
      <c r="Z998" s="196"/>
      <c r="AA998" s="196"/>
      <c r="AB998" s="196"/>
      <c r="AC998" s="196"/>
      <c r="AD998" s="196"/>
      <c r="AE998" s="196"/>
      <c r="AF998" s="196"/>
      <c r="AG998" s="196"/>
      <c r="AH998" s="196"/>
      <c r="AI998" s="196"/>
      <c r="AJ998" s="196"/>
      <c r="AK998" s="196"/>
      <c r="AL998" s="196"/>
      <c r="AM998" s="196"/>
      <c r="AN998" s="196"/>
      <c r="AO998" s="196"/>
      <c r="AP998" s="196"/>
      <c r="AQ998" s="196"/>
      <c r="AR998" s="196"/>
      <c r="AS998" s="196"/>
      <c r="AT998" s="196"/>
      <c r="AU998" s="196"/>
      <c r="AV998" s="196"/>
      <c r="AW998" s="196"/>
      <c r="AX998" s="196"/>
      <c r="AY998" s="196"/>
      <c r="AZ998" s="196"/>
      <c r="BA998" s="196"/>
      <c r="BB998" s="196"/>
      <c r="BC998" s="196"/>
      <c r="BD998" s="196"/>
      <c r="BE998" s="196"/>
      <c r="BF998" s="196"/>
      <c r="BG998" s="196"/>
      <c r="BH998" s="196"/>
      <c r="BI998" s="196"/>
      <c r="BJ998" s="196"/>
      <c r="BK998" s="196"/>
      <c r="BL998" s="196"/>
      <c r="BM998" s="196"/>
      <c r="BN998" s="196"/>
      <c r="BO998" s="196"/>
      <c r="BP998" s="196"/>
      <c r="BQ998" s="196"/>
      <c r="BR998" s="196"/>
      <c r="BS998" s="196"/>
      <c r="BT998" s="196"/>
      <c r="BU998" s="196"/>
      <c r="BV998" s="196"/>
      <c r="BW998" s="196"/>
      <c r="BX998" s="196"/>
      <c r="BY998" s="196"/>
      <c r="BZ998" s="196"/>
      <c r="CA998" s="196"/>
      <c r="CB998" s="196"/>
      <c r="CC998" s="196"/>
      <c r="CD998" s="196"/>
      <c r="CE998" s="196"/>
      <c r="CF998" s="196"/>
      <c r="CG998" s="196"/>
      <c r="CH998" s="196"/>
      <c r="CI998" s="196"/>
      <c r="CJ998" s="196"/>
      <c r="CK998" s="196"/>
      <c r="CL998" s="196"/>
      <c r="CM998" s="196"/>
      <c r="CN998" s="196"/>
      <c r="CO998" s="196"/>
      <c r="CP998" s="196"/>
      <c r="CQ998" s="196"/>
      <c r="CR998" s="196"/>
      <c r="CS998" s="196"/>
      <c r="CT998" s="196"/>
      <c r="CU998" s="196"/>
      <c r="CV998" s="196"/>
      <c r="CW998" s="196"/>
      <c r="CX998" s="196"/>
      <c r="CY998" s="196"/>
      <c r="CZ998" s="196"/>
      <c r="DA998" s="196"/>
      <c r="DB998" s="196"/>
      <c r="DC998" s="196"/>
      <c r="DD998" s="196"/>
      <c r="DE998" s="196"/>
      <c r="DF998" s="196"/>
      <c r="DG998" s="196"/>
      <c r="DH998" s="196"/>
      <c r="DI998" s="196"/>
      <c r="DJ998" s="196"/>
      <c r="DK998" s="196"/>
      <c r="DL998" s="196"/>
      <c r="DM998" s="196"/>
      <c r="DN998" s="196"/>
      <c r="DO998" s="196"/>
      <c r="DP998" s="196"/>
      <c r="DQ998" s="196"/>
      <c r="DR998" s="196"/>
      <c r="DS998" s="196"/>
      <c r="DT998" s="196"/>
      <c r="DU998" s="196"/>
      <c r="DV998" s="196"/>
      <c r="DW998" s="196"/>
      <c r="DX998" s="196"/>
      <c r="DY998" s="196"/>
      <c r="DZ998" s="196"/>
      <c r="EA998" s="196"/>
      <c r="EB998" s="196"/>
      <c r="EC998" s="196"/>
      <c r="ED998" s="196"/>
      <c r="EE998" s="196"/>
      <c r="EF998" s="196"/>
      <c r="EG998" s="196"/>
      <c r="EH998" s="196"/>
      <c r="EI998" s="196"/>
      <c r="EJ998" s="196"/>
      <c r="EK998" s="196"/>
      <c r="EL998" s="196"/>
      <c r="EM998" s="196"/>
      <c r="EN998" s="196"/>
      <c r="EO998" s="196"/>
      <c r="EP998" s="196"/>
      <c r="EQ998" s="196"/>
      <c r="ER998" s="196"/>
      <c r="ES998" s="196"/>
      <c r="ET998" s="196"/>
      <c r="EU998" s="196"/>
      <c r="EV998" s="196"/>
      <c r="EW998" s="196"/>
      <c r="EX998" s="196"/>
      <c r="EY998" s="196"/>
      <c r="EZ998" s="196"/>
      <c r="FA998" s="196"/>
      <c r="FB998" s="196"/>
      <c r="FC998" s="196"/>
      <c r="FD998" s="196"/>
      <c r="FE998" s="196"/>
      <c r="FF998" s="196"/>
      <c r="FG998" s="196"/>
      <c r="FH998" s="196"/>
      <c r="FI998" s="196"/>
      <c r="FJ998" s="196"/>
      <c r="FK998" s="196"/>
      <c r="FL998" s="196"/>
      <c r="FM998" s="196"/>
      <c r="FN998" s="196"/>
      <c r="FO998" s="196"/>
      <c r="FP998" s="196"/>
      <c r="FQ998" s="196"/>
      <c r="FR998" s="196"/>
      <c r="FS998" s="196"/>
      <c r="FT998" s="196"/>
      <c r="FU998" s="196"/>
      <c r="FV998" s="196"/>
      <c r="FW998" s="196"/>
      <c r="FX998" s="196"/>
      <c r="FY998" s="196"/>
      <c r="FZ998" s="196"/>
      <c r="GA998" s="196"/>
      <c r="GB998" s="196"/>
      <c r="GC998" s="196"/>
      <c r="GD998" s="196"/>
      <c r="GE998" s="196"/>
      <c r="GF998" s="196"/>
      <c r="GG998" s="196"/>
      <c r="GH998" s="196"/>
      <c r="GI998" s="196"/>
      <c r="GJ998" s="196"/>
      <c r="GK998" s="196"/>
      <c r="GL998" s="196"/>
      <c r="GM998" s="196"/>
      <c r="GN998" s="196"/>
      <c r="GO998" s="196"/>
      <c r="GP998" s="196"/>
      <c r="GQ998" s="196"/>
      <c r="GR998" s="196"/>
      <c r="GS998" s="196"/>
      <c r="GT998" s="196"/>
      <c r="GU998" s="196"/>
      <c r="GV998" s="196"/>
      <c r="GW998" s="196"/>
      <c r="GX998" s="196"/>
      <c r="GY998" s="196"/>
      <c r="GZ998" s="196"/>
      <c r="HA998" s="196"/>
      <c r="HB998" s="196"/>
      <c r="HC998" s="196"/>
      <c r="HD998" s="196"/>
      <c r="HE998" s="196"/>
      <c r="HF998" s="196"/>
      <c r="HG998" s="196"/>
      <c r="HH998" s="196"/>
      <c r="HI998" s="196"/>
      <c r="HJ998" s="196"/>
      <c r="HK998" s="196"/>
      <c r="HL998" s="196"/>
      <c r="HM998" s="196"/>
      <c r="HN998" s="196"/>
      <c r="HO998" s="196"/>
      <c r="HP998" s="196"/>
      <c r="HQ998" s="196"/>
      <c r="HR998" s="196"/>
      <c r="HS998" s="196"/>
      <c r="HT998" s="196"/>
      <c r="HU998" s="196"/>
      <c r="HV998" s="196"/>
      <c r="HW998" s="196"/>
      <c r="HX998" s="196"/>
      <c r="HY998" s="196"/>
      <c r="HZ998" s="196"/>
      <c r="IA998" s="196"/>
      <c r="IB998" s="196"/>
      <c r="IC998" s="196"/>
      <c r="ID998" s="196"/>
      <c r="IE998" s="196"/>
      <c r="IF998" s="196"/>
      <c r="IG998" s="196"/>
      <c r="IH998" s="196"/>
      <c r="II998" s="196"/>
      <c r="IJ998" s="196"/>
      <c r="IK998" s="196"/>
      <c r="IL998" s="196"/>
      <c r="IM998" s="196"/>
      <c r="IN998" s="196"/>
      <c r="IO998" s="196"/>
      <c r="IP998" s="196"/>
      <c r="IQ998" s="196"/>
      <c r="IR998" s="196"/>
      <c r="IS998" s="196"/>
      <c r="IT998" s="196"/>
      <c r="IU998" s="196"/>
      <c r="IV998" s="196"/>
      <c r="IW998" s="196"/>
      <c r="IX998" s="196"/>
      <c r="IY998" s="196"/>
      <c r="IZ998" s="196"/>
      <c r="JA998" s="196"/>
      <c r="JB998" s="196"/>
      <c r="JC998" s="196"/>
      <c r="JD998" s="196"/>
      <c r="JE998" s="196"/>
      <c r="JF998" s="196"/>
      <c r="JG998" s="196"/>
      <c r="JH998" s="196"/>
      <c r="JI998" s="196"/>
      <c r="JJ998" s="196"/>
      <c r="JK998" s="196"/>
      <c r="JL998" s="196"/>
      <c r="JM998" s="196"/>
      <c r="JN998" s="196"/>
      <c r="JO998" s="196"/>
      <c r="JP998" s="196"/>
      <c r="JQ998" s="196"/>
      <c r="JR998" s="196"/>
      <c r="JS998" s="196"/>
      <c r="JT998" s="196"/>
      <c r="JU998" s="196"/>
      <c r="JV998" s="196"/>
      <c r="JW998" s="196"/>
      <c r="JX998" s="196"/>
      <c r="JY998" s="196"/>
      <c r="JZ998" s="196"/>
      <c r="KA998" s="196"/>
      <c r="KB998" s="196"/>
      <c r="KC998" s="196"/>
      <c r="KD998" s="196"/>
      <c r="KE998" s="196"/>
      <c r="KF998" s="196"/>
      <c r="KG998" s="196"/>
      <c r="KH998" s="196"/>
      <c r="KI998" s="196"/>
      <c r="KJ998" s="196"/>
      <c r="KK998" s="196"/>
      <c r="KL998" s="196"/>
      <c r="KM998" s="196"/>
      <c r="KN998" s="196"/>
      <c r="KO998" s="196"/>
      <c r="KP998" s="196"/>
      <c r="KQ998" s="196"/>
      <c r="KR998" s="196"/>
      <c r="KS998" s="196"/>
      <c r="KT998" s="196"/>
      <c r="KU998" s="196"/>
      <c r="KV998" s="196"/>
      <c r="KW998" s="196"/>
      <c r="KX998" s="196"/>
      <c r="KY998" s="196"/>
      <c r="KZ998" s="196"/>
      <c r="LA998" s="196"/>
      <c r="LB998" s="196"/>
      <c r="LC998" s="196"/>
      <c r="LD998" s="196"/>
      <c r="LE998" s="196"/>
      <c r="LF998" s="196"/>
      <c r="LG998" s="196"/>
      <c r="LH998" s="196"/>
      <c r="LI998" s="196"/>
      <c r="LJ998" s="196"/>
      <c r="LK998" s="196"/>
      <c r="LL998" s="196"/>
      <c r="LM998" s="196"/>
      <c r="LN998" s="196"/>
      <c r="LO998" s="196"/>
      <c r="LP998" s="196"/>
      <c r="LQ998" s="196"/>
      <c r="LR998" s="196"/>
      <c r="LS998" s="196"/>
      <c r="LT998" s="196"/>
      <c r="LU998" s="196"/>
      <c r="LV998" s="196"/>
      <c r="LW998" s="196"/>
      <c r="LX998" s="196"/>
      <c r="LY998" s="196"/>
      <c r="LZ998" s="196"/>
      <c r="MA998" s="196"/>
      <c r="MB998" s="196"/>
      <c r="MC998" s="196"/>
      <c r="MD998" s="196"/>
      <c r="ME998" s="196"/>
      <c r="MF998" s="196"/>
      <c r="MG998" s="196"/>
      <c r="MH998" s="196"/>
      <c r="MI998" s="196"/>
      <c r="MJ998" s="196"/>
      <c r="MK998" s="196"/>
      <c r="ML998" s="196"/>
      <c r="MM998" s="196"/>
      <c r="MN998" s="196"/>
      <c r="MO998" s="196"/>
      <c r="MP998" s="196"/>
      <c r="MQ998" s="196"/>
      <c r="MR998" s="196"/>
      <c r="MS998" s="196"/>
      <c r="MT998" s="196"/>
      <c r="MU998" s="196"/>
      <c r="MV998" s="196"/>
      <c r="MW998" s="196"/>
      <c r="MX998" s="196"/>
      <c r="MY998" s="196"/>
      <c r="MZ998" s="196"/>
      <c r="NA998" s="196"/>
      <c r="NB998" s="196"/>
      <c r="NC998" s="196"/>
      <c r="ND998" s="196"/>
      <c r="NE998" s="196"/>
      <c r="NF998" s="196"/>
      <c r="NG998" s="196"/>
      <c r="NH998" s="196"/>
      <c r="NI998" s="196"/>
      <c r="NJ998" s="196"/>
      <c r="NK998" s="196"/>
      <c r="NL998" s="196"/>
      <c r="NM998" s="196"/>
      <c r="NN998" s="196"/>
      <c r="NO998" s="196"/>
      <c r="NP998" s="196"/>
      <c r="NQ998" s="196"/>
      <c r="NR998" s="196"/>
      <c r="NS998" s="196"/>
      <c r="NT998" s="196"/>
      <c r="NU998" s="196"/>
      <c r="NV998" s="196"/>
      <c r="NW998" s="196"/>
      <c r="NX998" s="196"/>
      <c r="NY998" s="196"/>
      <c r="NZ998" s="196"/>
      <c r="OA998" s="196"/>
      <c r="OB998" s="196"/>
      <c r="OC998" s="196"/>
      <c r="OD998" s="196"/>
      <c r="OE998" s="196"/>
      <c r="OF998" s="196"/>
      <c r="OG998" s="196"/>
      <c r="OH998" s="196"/>
      <c r="OI998" s="196"/>
      <c r="OJ998" s="196"/>
      <c r="OK998" s="196"/>
      <c r="OL998" s="196"/>
      <c r="AFC998" s="196"/>
      <c r="AFD998" s="196"/>
      <c r="AFE998" s="196"/>
      <c r="AFF998" s="196"/>
      <c r="AFG998" s="196"/>
      <c r="AFH998" s="196"/>
      <c r="AFI998" s="196"/>
      <c r="AFJ998" s="196"/>
      <c r="AFK998" s="196"/>
      <c r="AFL998" s="196"/>
      <c r="AFM998" s="196"/>
      <c r="AFN998" s="196"/>
      <c r="AFO998" s="196"/>
      <c r="AFP998" s="196"/>
      <c r="AFQ998" s="196"/>
      <c r="AFR998" s="196"/>
      <c r="AFS998" s="196"/>
      <c r="AFT998" s="196"/>
      <c r="AFU998" s="196"/>
      <c r="AFV998" s="196"/>
      <c r="AFW998" s="196"/>
      <c r="AFX998" s="196"/>
      <c r="AFY998" s="196"/>
      <c r="AFZ998" s="196"/>
      <c r="AGA998" s="196"/>
      <c r="AGB998" s="196"/>
      <c r="AGC998" s="196"/>
      <c r="AGD998" s="196"/>
      <c r="AGE998" s="196"/>
      <c r="AGF998" s="196"/>
      <c r="AGG998" s="196"/>
      <c r="AGH998" s="196"/>
      <c r="AGI998" s="196"/>
      <c r="AGJ998" s="196"/>
      <c r="AGK998" s="196"/>
      <c r="AGL998" s="196"/>
      <c r="AGM998" s="196"/>
      <c r="AGN998" s="196"/>
      <c r="AGO998" s="196"/>
      <c r="AGP998" s="196"/>
    </row>
    <row r="999" spans="1:874" ht="15.75" customHeight="1" x14ac:dyDescent="0.25">
      <c r="A999" s="196"/>
      <c r="B999" s="196"/>
      <c r="C999" s="196"/>
      <c r="D999" s="196"/>
      <c r="E999" s="196"/>
      <c r="F999" s="196"/>
      <c r="G999" s="196"/>
      <c r="H999" s="196"/>
      <c r="I999" s="196"/>
      <c r="J999" s="196"/>
      <c r="K999" s="196"/>
      <c r="L999" s="206"/>
      <c r="M999" s="196"/>
      <c r="N999" s="196"/>
      <c r="O999" s="196"/>
      <c r="P999" s="196"/>
      <c r="Q999" s="196"/>
      <c r="R999" s="196"/>
      <c r="S999" s="196"/>
      <c r="T999" s="196"/>
      <c r="U999" s="196"/>
      <c r="V999" s="196"/>
      <c r="W999" s="196"/>
      <c r="X999" s="196"/>
      <c r="Y999" s="196"/>
      <c r="Z999" s="196"/>
      <c r="AA999" s="196"/>
      <c r="AB999" s="196"/>
      <c r="AC999" s="196"/>
      <c r="AD999" s="196"/>
      <c r="AE999" s="196"/>
      <c r="AF999" s="196"/>
      <c r="AG999" s="196"/>
      <c r="AH999" s="196"/>
      <c r="AI999" s="196"/>
      <c r="AJ999" s="196"/>
      <c r="AK999" s="196"/>
      <c r="AL999" s="196"/>
      <c r="AM999" s="196"/>
      <c r="AN999" s="196"/>
      <c r="AO999" s="196"/>
      <c r="AP999" s="196"/>
      <c r="AQ999" s="196"/>
      <c r="AR999" s="196"/>
      <c r="AS999" s="196"/>
      <c r="AT999" s="196"/>
      <c r="AU999" s="196"/>
      <c r="AV999" s="196"/>
      <c r="AW999" s="196"/>
      <c r="AX999" s="196"/>
      <c r="AY999" s="196"/>
      <c r="AZ999" s="196"/>
      <c r="BA999" s="196"/>
      <c r="BB999" s="196"/>
      <c r="BC999" s="196"/>
      <c r="BD999" s="196"/>
      <c r="BE999" s="196"/>
      <c r="BF999" s="196"/>
      <c r="BG999" s="196"/>
      <c r="BH999" s="196"/>
      <c r="BI999" s="196"/>
      <c r="BJ999" s="196"/>
      <c r="BK999" s="196"/>
      <c r="BL999" s="196"/>
      <c r="BM999" s="196"/>
      <c r="BN999" s="196"/>
      <c r="BO999" s="196"/>
      <c r="BP999" s="196"/>
      <c r="BQ999" s="196"/>
      <c r="BR999" s="196"/>
      <c r="BS999" s="196"/>
      <c r="BT999" s="196"/>
      <c r="BU999" s="196"/>
      <c r="BV999" s="196"/>
      <c r="BW999" s="196"/>
      <c r="BX999" s="196"/>
      <c r="BY999" s="196"/>
      <c r="BZ999" s="196"/>
      <c r="CA999" s="196"/>
      <c r="CB999" s="196"/>
      <c r="CC999" s="196"/>
      <c r="CD999" s="196"/>
      <c r="CE999" s="196"/>
      <c r="CF999" s="196"/>
      <c r="CG999" s="196"/>
      <c r="CH999" s="196"/>
      <c r="CI999" s="196"/>
      <c r="CJ999" s="196"/>
      <c r="CK999" s="196"/>
      <c r="CL999" s="196"/>
      <c r="CM999" s="196"/>
      <c r="CN999" s="196"/>
      <c r="CO999" s="196"/>
      <c r="CP999" s="196"/>
      <c r="CQ999" s="196"/>
      <c r="CR999" s="196"/>
      <c r="CS999" s="196"/>
      <c r="CT999" s="196"/>
      <c r="CU999" s="196"/>
      <c r="CV999" s="196"/>
      <c r="CW999" s="196"/>
      <c r="CX999" s="196"/>
      <c r="CY999" s="196"/>
      <c r="CZ999" s="196"/>
      <c r="DA999" s="196"/>
      <c r="DB999" s="196"/>
      <c r="DC999" s="196"/>
      <c r="DD999" s="196"/>
      <c r="DE999" s="196"/>
      <c r="DF999" s="196"/>
      <c r="DG999" s="196"/>
      <c r="DH999" s="196"/>
      <c r="DI999" s="196"/>
      <c r="DJ999" s="196"/>
      <c r="DK999" s="196"/>
      <c r="DL999" s="196"/>
      <c r="DM999" s="196"/>
      <c r="DN999" s="196"/>
      <c r="DO999" s="196"/>
      <c r="DP999" s="196"/>
      <c r="DQ999" s="196"/>
      <c r="DR999" s="196"/>
      <c r="DS999" s="196"/>
      <c r="DT999" s="196"/>
      <c r="DU999" s="196"/>
      <c r="DV999" s="196"/>
      <c r="DW999" s="196"/>
      <c r="DX999" s="196"/>
      <c r="DY999" s="196"/>
      <c r="DZ999" s="196"/>
      <c r="EA999" s="196"/>
      <c r="EB999" s="196"/>
      <c r="EC999" s="196"/>
      <c r="ED999" s="196"/>
      <c r="EE999" s="196"/>
      <c r="EF999" s="196"/>
      <c r="EG999" s="196"/>
      <c r="EH999" s="196"/>
      <c r="EI999" s="196"/>
      <c r="EJ999" s="196"/>
      <c r="EK999" s="196"/>
      <c r="EL999" s="196"/>
      <c r="EM999" s="196"/>
      <c r="EN999" s="196"/>
      <c r="EO999" s="196"/>
      <c r="EP999" s="196"/>
      <c r="EQ999" s="196"/>
      <c r="ER999" s="196"/>
      <c r="ES999" s="196"/>
      <c r="ET999" s="196"/>
      <c r="EU999" s="196"/>
      <c r="EV999" s="196"/>
      <c r="EW999" s="196"/>
      <c r="EX999" s="196"/>
      <c r="EY999" s="196"/>
      <c r="EZ999" s="196"/>
      <c r="FA999" s="196"/>
      <c r="FB999" s="196"/>
      <c r="FC999" s="196"/>
      <c r="FD999" s="196"/>
      <c r="FE999" s="196"/>
      <c r="FF999" s="196"/>
      <c r="FG999" s="196"/>
      <c r="FH999" s="196"/>
      <c r="FI999" s="196"/>
      <c r="FJ999" s="196"/>
      <c r="FK999" s="196"/>
      <c r="FL999" s="196"/>
      <c r="FM999" s="196"/>
      <c r="FN999" s="196"/>
      <c r="FO999" s="196"/>
      <c r="FP999" s="196"/>
      <c r="FQ999" s="196"/>
      <c r="FR999" s="196"/>
      <c r="FS999" s="196"/>
      <c r="FT999" s="196"/>
      <c r="FU999" s="196"/>
      <c r="FV999" s="196"/>
      <c r="FW999" s="196"/>
      <c r="FX999" s="196"/>
      <c r="FY999" s="196"/>
      <c r="FZ999" s="196"/>
      <c r="GA999" s="196"/>
      <c r="GB999" s="196"/>
      <c r="GC999" s="196"/>
      <c r="GD999" s="196"/>
      <c r="GE999" s="196"/>
      <c r="GF999" s="196"/>
      <c r="GG999" s="196"/>
      <c r="GH999" s="196"/>
      <c r="GI999" s="196"/>
      <c r="GJ999" s="196"/>
      <c r="GK999" s="196"/>
      <c r="GL999" s="196"/>
      <c r="GM999" s="196"/>
      <c r="GN999" s="196"/>
      <c r="GO999" s="196"/>
      <c r="GP999" s="196"/>
      <c r="GQ999" s="196"/>
      <c r="GR999" s="196"/>
      <c r="GS999" s="196"/>
      <c r="GT999" s="196"/>
      <c r="GU999" s="196"/>
      <c r="GV999" s="196"/>
      <c r="GW999" s="196"/>
      <c r="GX999" s="196"/>
      <c r="GY999" s="196"/>
      <c r="GZ999" s="196"/>
      <c r="HA999" s="196"/>
      <c r="HB999" s="196"/>
      <c r="HC999" s="196"/>
      <c r="HD999" s="196"/>
      <c r="HE999" s="196"/>
      <c r="HF999" s="196"/>
      <c r="HG999" s="196"/>
      <c r="HH999" s="196"/>
      <c r="HI999" s="196"/>
      <c r="HJ999" s="196"/>
      <c r="HK999" s="196"/>
      <c r="HL999" s="196"/>
      <c r="HM999" s="196"/>
      <c r="HN999" s="196"/>
      <c r="HO999" s="196"/>
      <c r="HP999" s="196"/>
      <c r="HQ999" s="196"/>
      <c r="HR999" s="196"/>
      <c r="HS999" s="196"/>
      <c r="HT999" s="196"/>
      <c r="HU999" s="196"/>
      <c r="HV999" s="196"/>
      <c r="HW999" s="196"/>
      <c r="HX999" s="196"/>
      <c r="HY999" s="196"/>
      <c r="HZ999" s="196"/>
      <c r="IA999" s="196"/>
      <c r="IB999" s="196"/>
      <c r="IC999" s="196"/>
      <c r="ID999" s="196"/>
      <c r="IE999" s="196"/>
      <c r="IF999" s="196"/>
      <c r="IG999" s="196"/>
      <c r="IH999" s="196"/>
      <c r="II999" s="196"/>
      <c r="IJ999" s="196"/>
      <c r="IK999" s="196"/>
      <c r="IL999" s="196"/>
      <c r="IM999" s="196"/>
      <c r="IN999" s="196"/>
      <c r="IO999" s="196"/>
      <c r="IP999" s="196"/>
      <c r="IQ999" s="196"/>
      <c r="IR999" s="196"/>
      <c r="IS999" s="196"/>
      <c r="IT999" s="196"/>
      <c r="IU999" s="196"/>
      <c r="IV999" s="196"/>
      <c r="IW999" s="196"/>
      <c r="IX999" s="196"/>
      <c r="IY999" s="196"/>
      <c r="IZ999" s="196"/>
      <c r="JA999" s="196"/>
      <c r="JB999" s="196"/>
      <c r="JC999" s="196"/>
      <c r="JD999" s="196"/>
      <c r="JE999" s="196"/>
      <c r="JF999" s="196"/>
      <c r="JG999" s="196"/>
      <c r="JH999" s="196"/>
      <c r="JI999" s="196"/>
      <c r="JJ999" s="196"/>
      <c r="JK999" s="196"/>
      <c r="JL999" s="196"/>
      <c r="JM999" s="196"/>
      <c r="JN999" s="196"/>
      <c r="JO999" s="196"/>
      <c r="JP999" s="196"/>
      <c r="JQ999" s="196"/>
      <c r="JR999" s="196"/>
      <c r="JS999" s="196"/>
      <c r="JT999" s="196"/>
      <c r="JU999" s="196"/>
      <c r="JV999" s="196"/>
      <c r="JW999" s="196"/>
      <c r="JX999" s="196"/>
      <c r="JY999" s="196"/>
      <c r="JZ999" s="196"/>
      <c r="KA999" s="196"/>
      <c r="KB999" s="196"/>
      <c r="KC999" s="196"/>
      <c r="KD999" s="196"/>
      <c r="KE999" s="196"/>
      <c r="KF999" s="196"/>
      <c r="KG999" s="196"/>
      <c r="KH999" s="196"/>
      <c r="KI999" s="196"/>
      <c r="KJ999" s="196"/>
      <c r="KK999" s="196"/>
      <c r="KL999" s="196"/>
      <c r="KM999" s="196"/>
      <c r="KN999" s="196"/>
      <c r="KO999" s="196"/>
      <c r="KP999" s="196"/>
      <c r="KQ999" s="196"/>
      <c r="KR999" s="196"/>
      <c r="KS999" s="196"/>
      <c r="KT999" s="196"/>
      <c r="KU999" s="196"/>
      <c r="KV999" s="196"/>
      <c r="KW999" s="196"/>
      <c r="KX999" s="196"/>
      <c r="KY999" s="196"/>
      <c r="KZ999" s="196"/>
      <c r="LA999" s="196"/>
      <c r="LB999" s="196"/>
      <c r="LC999" s="196"/>
      <c r="LD999" s="196"/>
      <c r="LE999" s="196"/>
      <c r="LF999" s="196"/>
      <c r="LG999" s="196"/>
      <c r="LH999" s="196"/>
      <c r="LI999" s="196"/>
      <c r="LJ999" s="196"/>
      <c r="LK999" s="196"/>
      <c r="LL999" s="196"/>
      <c r="LM999" s="196"/>
      <c r="LN999" s="196"/>
      <c r="LO999" s="196"/>
      <c r="LP999" s="196"/>
      <c r="LQ999" s="196"/>
      <c r="LR999" s="196"/>
      <c r="LS999" s="196"/>
      <c r="LT999" s="196"/>
      <c r="LU999" s="196"/>
      <c r="LV999" s="196"/>
      <c r="LW999" s="196"/>
      <c r="LX999" s="196"/>
      <c r="LY999" s="196"/>
      <c r="LZ999" s="196"/>
      <c r="MA999" s="196"/>
      <c r="MB999" s="196"/>
      <c r="MC999" s="196"/>
      <c r="MD999" s="196"/>
      <c r="ME999" s="196"/>
      <c r="MF999" s="196"/>
      <c r="MG999" s="196"/>
      <c r="MH999" s="196"/>
      <c r="MI999" s="196"/>
      <c r="MJ999" s="196"/>
      <c r="MK999" s="196"/>
      <c r="ML999" s="196"/>
      <c r="MM999" s="196"/>
      <c r="MN999" s="196"/>
      <c r="MO999" s="196"/>
      <c r="MP999" s="196"/>
      <c r="MQ999" s="196"/>
      <c r="MR999" s="196"/>
      <c r="MS999" s="196"/>
      <c r="MT999" s="196"/>
      <c r="MU999" s="196"/>
      <c r="MV999" s="196"/>
      <c r="MW999" s="196"/>
      <c r="MX999" s="196"/>
      <c r="MY999" s="196"/>
      <c r="MZ999" s="196"/>
      <c r="NA999" s="196"/>
      <c r="NB999" s="196"/>
      <c r="NC999" s="196"/>
      <c r="ND999" s="196"/>
      <c r="NE999" s="196"/>
      <c r="NF999" s="196"/>
      <c r="NG999" s="196"/>
      <c r="NH999" s="196"/>
      <c r="NI999" s="196"/>
      <c r="NJ999" s="196"/>
      <c r="NK999" s="196"/>
      <c r="NL999" s="196"/>
      <c r="NM999" s="196"/>
      <c r="NN999" s="196"/>
      <c r="NO999" s="196"/>
      <c r="NP999" s="196"/>
      <c r="NQ999" s="196"/>
      <c r="NR999" s="196"/>
      <c r="NS999" s="196"/>
      <c r="NT999" s="196"/>
      <c r="NU999" s="196"/>
      <c r="NV999" s="196"/>
      <c r="NW999" s="196"/>
      <c r="NX999" s="196"/>
      <c r="NY999" s="196"/>
      <c r="NZ999" s="196"/>
      <c r="OA999" s="196"/>
      <c r="OB999" s="196"/>
      <c r="OC999" s="196"/>
      <c r="OD999" s="196"/>
      <c r="OE999" s="196"/>
      <c r="OF999" s="196"/>
      <c r="OG999" s="196"/>
      <c r="OH999" s="196"/>
      <c r="OI999" s="196"/>
      <c r="OJ999" s="196"/>
      <c r="OK999" s="196"/>
      <c r="OL999" s="196"/>
      <c r="AFC999" s="196"/>
      <c r="AFD999" s="196"/>
      <c r="AFE999" s="196"/>
      <c r="AFF999" s="196"/>
      <c r="AFG999" s="196"/>
      <c r="AFH999" s="196"/>
      <c r="AFI999" s="196"/>
      <c r="AFJ999" s="196"/>
      <c r="AFK999" s="196"/>
      <c r="AFL999" s="196"/>
      <c r="AFM999" s="196"/>
      <c r="AFN999" s="196"/>
      <c r="AFO999" s="196"/>
      <c r="AFP999" s="196"/>
      <c r="AFQ999" s="196"/>
      <c r="AFR999" s="196"/>
      <c r="AFS999" s="196"/>
      <c r="AFT999" s="196"/>
      <c r="AFU999" s="196"/>
      <c r="AFV999" s="196"/>
      <c r="AFW999" s="196"/>
      <c r="AFX999" s="196"/>
      <c r="AFY999" s="196"/>
      <c r="AFZ999" s="196"/>
      <c r="AGA999" s="196"/>
      <c r="AGB999" s="196"/>
      <c r="AGC999" s="196"/>
      <c r="AGD999" s="196"/>
      <c r="AGE999" s="196"/>
      <c r="AGF999" s="196"/>
      <c r="AGG999" s="196"/>
      <c r="AGH999" s="196"/>
      <c r="AGI999" s="196"/>
      <c r="AGJ999" s="196"/>
      <c r="AGK999" s="196"/>
      <c r="AGL999" s="196"/>
      <c r="AGM999" s="196"/>
      <c r="AGN999" s="196"/>
      <c r="AGO999" s="196"/>
      <c r="AGP999" s="196"/>
    </row>
    <row r="1000" spans="1:874" ht="15.75" customHeight="1" x14ac:dyDescent="0.25">
      <c r="A1000" s="196"/>
      <c r="B1000" s="196"/>
      <c r="C1000" s="196"/>
      <c r="D1000" s="196"/>
      <c r="E1000" s="196"/>
      <c r="F1000" s="196"/>
      <c r="G1000" s="196"/>
      <c r="H1000" s="196"/>
      <c r="I1000" s="196"/>
      <c r="J1000" s="196"/>
      <c r="K1000" s="196"/>
      <c r="L1000" s="206"/>
      <c r="M1000" s="196"/>
      <c r="N1000" s="196"/>
      <c r="O1000" s="196"/>
      <c r="P1000" s="196"/>
      <c r="Q1000" s="196"/>
      <c r="R1000" s="196"/>
      <c r="S1000" s="196"/>
      <c r="T1000" s="196"/>
      <c r="U1000" s="196"/>
      <c r="V1000" s="196"/>
      <c r="W1000" s="196"/>
      <c r="X1000" s="196"/>
      <c r="Y1000" s="196"/>
      <c r="Z1000" s="196"/>
      <c r="AA1000" s="196"/>
      <c r="AB1000" s="196"/>
      <c r="AC1000" s="196"/>
      <c r="AD1000" s="196"/>
      <c r="AE1000" s="196"/>
      <c r="AF1000" s="196"/>
      <c r="AG1000" s="196"/>
      <c r="AH1000" s="196"/>
      <c r="AI1000" s="196"/>
      <c r="AJ1000" s="196"/>
      <c r="AK1000" s="196"/>
      <c r="AL1000" s="196"/>
      <c r="AM1000" s="196"/>
      <c r="AN1000" s="196"/>
      <c r="AO1000" s="196"/>
      <c r="AP1000" s="196"/>
      <c r="AQ1000" s="196"/>
      <c r="AR1000" s="196"/>
      <c r="AS1000" s="196"/>
      <c r="AT1000" s="196"/>
      <c r="AU1000" s="196"/>
      <c r="AV1000" s="196"/>
      <c r="AW1000" s="196"/>
      <c r="AX1000" s="196"/>
      <c r="AY1000" s="196"/>
      <c r="AZ1000" s="196"/>
      <c r="BA1000" s="196"/>
      <c r="BB1000" s="196"/>
      <c r="BC1000" s="196"/>
      <c r="BD1000" s="196"/>
      <c r="BE1000" s="196"/>
      <c r="BF1000" s="196"/>
      <c r="BG1000" s="196"/>
      <c r="BH1000" s="196"/>
      <c r="BI1000" s="196"/>
      <c r="BJ1000" s="196"/>
      <c r="BK1000" s="196"/>
      <c r="BL1000" s="196"/>
      <c r="BM1000" s="196"/>
      <c r="BN1000" s="196"/>
      <c r="BO1000" s="196"/>
      <c r="BP1000" s="196"/>
      <c r="BQ1000" s="196"/>
      <c r="BR1000" s="196"/>
      <c r="BS1000" s="196"/>
      <c r="BT1000" s="196"/>
      <c r="BU1000" s="196"/>
      <c r="BV1000" s="196"/>
      <c r="BW1000" s="196"/>
      <c r="BX1000" s="196"/>
      <c r="BY1000" s="196"/>
      <c r="BZ1000" s="196"/>
      <c r="CA1000" s="196"/>
      <c r="CB1000" s="196"/>
      <c r="CC1000" s="196"/>
      <c r="CD1000" s="196"/>
      <c r="CE1000" s="196"/>
      <c r="CF1000" s="196"/>
      <c r="CG1000" s="196"/>
      <c r="CH1000" s="196"/>
      <c r="CI1000" s="196"/>
      <c r="CJ1000" s="196"/>
      <c r="CK1000" s="196"/>
      <c r="CL1000" s="196"/>
      <c r="CM1000" s="196"/>
      <c r="CN1000" s="196"/>
      <c r="CO1000" s="196"/>
      <c r="CP1000" s="196"/>
      <c r="CQ1000" s="196"/>
      <c r="CR1000" s="196"/>
      <c r="CS1000" s="196"/>
      <c r="CT1000" s="196"/>
      <c r="CU1000" s="196"/>
      <c r="CV1000" s="196"/>
      <c r="CW1000" s="196"/>
      <c r="CX1000" s="196"/>
      <c r="CY1000" s="196"/>
      <c r="CZ1000" s="196"/>
      <c r="DA1000" s="196"/>
      <c r="DB1000" s="196"/>
      <c r="DC1000" s="196"/>
      <c r="DD1000" s="196"/>
      <c r="DE1000" s="196"/>
      <c r="DF1000" s="196"/>
      <c r="DG1000" s="196"/>
      <c r="DH1000" s="196"/>
      <c r="DI1000" s="196"/>
      <c r="DJ1000" s="196"/>
      <c r="DK1000" s="196"/>
      <c r="DL1000" s="196"/>
      <c r="DM1000" s="196"/>
      <c r="DN1000" s="196"/>
      <c r="DO1000" s="196"/>
      <c r="DP1000" s="196"/>
      <c r="DQ1000" s="196"/>
      <c r="DR1000" s="196"/>
      <c r="DS1000" s="196"/>
      <c r="DT1000" s="196"/>
      <c r="DU1000" s="196"/>
      <c r="DV1000" s="196"/>
      <c r="DW1000" s="196"/>
      <c r="DX1000" s="196"/>
      <c r="DY1000" s="196"/>
      <c r="DZ1000" s="196"/>
      <c r="EA1000" s="196"/>
      <c r="EB1000" s="196"/>
      <c r="EC1000" s="196"/>
      <c r="ED1000" s="196"/>
      <c r="EE1000" s="196"/>
      <c r="EF1000" s="196"/>
      <c r="EG1000" s="196"/>
      <c r="EH1000" s="196"/>
      <c r="EI1000" s="196"/>
      <c r="EJ1000" s="196"/>
      <c r="EK1000" s="196"/>
      <c r="EL1000" s="196"/>
      <c r="EM1000" s="196"/>
      <c r="EN1000" s="196"/>
      <c r="EO1000" s="196"/>
      <c r="EP1000" s="196"/>
      <c r="EQ1000" s="196"/>
      <c r="ER1000" s="196"/>
      <c r="ES1000" s="196"/>
      <c r="ET1000" s="196"/>
      <c r="EU1000" s="196"/>
      <c r="EV1000" s="196"/>
      <c r="EW1000" s="196"/>
      <c r="EX1000" s="196"/>
      <c r="EY1000" s="196"/>
      <c r="EZ1000" s="196"/>
      <c r="FA1000" s="196"/>
      <c r="FB1000" s="196"/>
      <c r="FC1000" s="196"/>
      <c r="FD1000" s="196"/>
      <c r="FE1000" s="196"/>
      <c r="FF1000" s="196"/>
      <c r="FG1000" s="196"/>
      <c r="FH1000" s="196"/>
      <c r="FI1000" s="196"/>
      <c r="FJ1000" s="196"/>
      <c r="FK1000" s="196"/>
      <c r="FL1000" s="196"/>
      <c r="FM1000" s="196"/>
      <c r="FN1000" s="196"/>
      <c r="FO1000" s="196"/>
      <c r="FP1000" s="196"/>
      <c r="FQ1000" s="196"/>
      <c r="FR1000" s="196"/>
      <c r="FS1000" s="196"/>
      <c r="FT1000" s="196"/>
      <c r="FU1000" s="196"/>
      <c r="FV1000" s="196"/>
      <c r="FW1000" s="196"/>
      <c r="FX1000" s="196"/>
      <c r="FY1000" s="196"/>
      <c r="FZ1000" s="196"/>
      <c r="GA1000" s="196"/>
      <c r="GB1000" s="196"/>
      <c r="GC1000" s="196"/>
      <c r="GD1000" s="196"/>
      <c r="GE1000" s="196"/>
      <c r="GF1000" s="196"/>
      <c r="GG1000" s="196"/>
      <c r="GH1000" s="196"/>
      <c r="GI1000" s="196"/>
      <c r="GJ1000" s="196"/>
      <c r="GK1000" s="196"/>
      <c r="GL1000" s="196"/>
      <c r="GM1000" s="196"/>
      <c r="GN1000" s="196"/>
      <c r="GO1000" s="196"/>
      <c r="GP1000" s="196"/>
      <c r="GQ1000" s="196"/>
      <c r="GR1000" s="196"/>
      <c r="GS1000" s="196"/>
      <c r="GT1000" s="196"/>
      <c r="GU1000" s="196"/>
      <c r="GV1000" s="196"/>
      <c r="GW1000" s="196"/>
      <c r="GX1000" s="196"/>
      <c r="GY1000" s="196"/>
      <c r="GZ1000" s="196"/>
      <c r="HA1000" s="196"/>
      <c r="HB1000" s="196"/>
      <c r="HC1000" s="196"/>
      <c r="HD1000" s="196"/>
      <c r="HE1000" s="196"/>
      <c r="HF1000" s="196"/>
      <c r="HG1000" s="196"/>
      <c r="HH1000" s="196"/>
      <c r="HI1000" s="196"/>
      <c r="HJ1000" s="196"/>
      <c r="HK1000" s="196"/>
      <c r="HL1000" s="196"/>
      <c r="HM1000" s="196"/>
      <c r="HN1000" s="196"/>
      <c r="HO1000" s="196"/>
      <c r="HP1000" s="196"/>
      <c r="HQ1000" s="196"/>
      <c r="HR1000" s="196"/>
      <c r="HS1000" s="196"/>
      <c r="HT1000" s="196"/>
      <c r="HU1000" s="196"/>
      <c r="HV1000" s="196"/>
      <c r="HW1000" s="196"/>
      <c r="HX1000" s="196"/>
      <c r="HY1000" s="196"/>
      <c r="HZ1000" s="196"/>
      <c r="IA1000" s="196"/>
      <c r="IB1000" s="196"/>
      <c r="IC1000" s="196"/>
      <c r="ID1000" s="196"/>
      <c r="IE1000" s="196"/>
      <c r="IF1000" s="196"/>
      <c r="IG1000" s="196"/>
      <c r="IH1000" s="196"/>
      <c r="II1000" s="196"/>
      <c r="IJ1000" s="196"/>
      <c r="IK1000" s="196"/>
      <c r="IL1000" s="196"/>
      <c r="IM1000" s="196"/>
      <c r="IN1000" s="196"/>
      <c r="IO1000" s="196"/>
      <c r="IP1000" s="196"/>
      <c r="IQ1000" s="196"/>
      <c r="IR1000" s="196"/>
      <c r="IS1000" s="196"/>
      <c r="IT1000" s="196"/>
      <c r="IU1000" s="196"/>
      <c r="IV1000" s="196"/>
      <c r="IW1000" s="196"/>
      <c r="IX1000" s="196"/>
      <c r="IY1000" s="196"/>
      <c r="IZ1000" s="196"/>
      <c r="JA1000" s="196"/>
      <c r="JB1000" s="196"/>
      <c r="JC1000" s="196"/>
      <c r="JD1000" s="196"/>
      <c r="JE1000" s="196"/>
      <c r="JF1000" s="196"/>
      <c r="JG1000" s="196"/>
      <c r="JH1000" s="196"/>
      <c r="JI1000" s="196"/>
      <c r="JJ1000" s="196"/>
      <c r="JK1000" s="196"/>
      <c r="JL1000" s="196"/>
      <c r="JM1000" s="196"/>
      <c r="JN1000" s="196"/>
      <c r="JO1000" s="196"/>
      <c r="JP1000" s="196"/>
      <c r="JQ1000" s="196"/>
      <c r="JR1000" s="196"/>
      <c r="JS1000" s="196"/>
      <c r="JT1000" s="196"/>
      <c r="JU1000" s="196"/>
      <c r="JV1000" s="196"/>
      <c r="JW1000" s="196"/>
      <c r="JX1000" s="196"/>
      <c r="JY1000" s="196"/>
      <c r="JZ1000" s="196"/>
      <c r="KA1000" s="196"/>
      <c r="KB1000" s="196"/>
      <c r="KC1000" s="196"/>
      <c r="KD1000" s="196"/>
      <c r="KE1000" s="196"/>
      <c r="KF1000" s="196"/>
      <c r="KG1000" s="196"/>
      <c r="KH1000" s="196"/>
      <c r="KI1000" s="196"/>
      <c r="KJ1000" s="196"/>
      <c r="KK1000" s="196"/>
      <c r="KL1000" s="196"/>
      <c r="KM1000" s="196"/>
      <c r="KN1000" s="196"/>
      <c r="KO1000" s="196"/>
      <c r="KP1000" s="196"/>
      <c r="KQ1000" s="196"/>
      <c r="KR1000" s="196"/>
      <c r="KS1000" s="196"/>
      <c r="KT1000" s="196"/>
      <c r="KU1000" s="196"/>
      <c r="KV1000" s="196"/>
      <c r="KW1000" s="196"/>
      <c r="KX1000" s="196"/>
      <c r="KY1000" s="196"/>
      <c r="KZ1000" s="196"/>
      <c r="LA1000" s="196"/>
      <c r="LB1000" s="196"/>
      <c r="LC1000" s="196"/>
      <c r="LD1000" s="196"/>
      <c r="LE1000" s="196"/>
      <c r="LF1000" s="196"/>
      <c r="LG1000" s="196"/>
      <c r="LH1000" s="196"/>
      <c r="LI1000" s="196"/>
      <c r="LJ1000" s="196"/>
      <c r="LK1000" s="196"/>
      <c r="LL1000" s="196"/>
      <c r="LM1000" s="196"/>
      <c r="LN1000" s="196"/>
      <c r="LO1000" s="196"/>
      <c r="LP1000" s="196"/>
      <c r="LQ1000" s="196"/>
      <c r="LR1000" s="196"/>
      <c r="LS1000" s="196"/>
      <c r="LT1000" s="196"/>
      <c r="LU1000" s="196"/>
      <c r="LV1000" s="196"/>
      <c r="LW1000" s="196"/>
      <c r="LX1000" s="196"/>
      <c r="LY1000" s="196"/>
      <c r="LZ1000" s="196"/>
      <c r="MA1000" s="196"/>
      <c r="MB1000" s="196"/>
      <c r="MC1000" s="196"/>
      <c r="MD1000" s="196"/>
      <c r="ME1000" s="196"/>
      <c r="MF1000" s="196"/>
      <c r="MG1000" s="196"/>
      <c r="MH1000" s="196"/>
      <c r="MI1000" s="196"/>
      <c r="MJ1000" s="196"/>
      <c r="MK1000" s="196"/>
      <c r="ML1000" s="196"/>
      <c r="MM1000" s="196"/>
      <c r="MN1000" s="196"/>
      <c r="MO1000" s="196"/>
      <c r="MP1000" s="196"/>
      <c r="MQ1000" s="196"/>
      <c r="MR1000" s="196"/>
      <c r="MS1000" s="196"/>
      <c r="MT1000" s="196"/>
      <c r="MU1000" s="196"/>
      <c r="MV1000" s="196"/>
      <c r="MW1000" s="196"/>
      <c r="MX1000" s="196"/>
      <c r="MY1000" s="196"/>
      <c r="MZ1000" s="196"/>
      <c r="NA1000" s="196"/>
      <c r="NB1000" s="196"/>
      <c r="NC1000" s="196"/>
      <c r="ND1000" s="196"/>
      <c r="NE1000" s="196"/>
      <c r="NF1000" s="196"/>
      <c r="NG1000" s="196"/>
      <c r="NH1000" s="196"/>
      <c r="NI1000" s="196"/>
      <c r="NJ1000" s="196"/>
      <c r="NK1000" s="196"/>
      <c r="NL1000" s="196"/>
      <c r="NM1000" s="196"/>
      <c r="NN1000" s="196"/>
      <c r="NO1000" s="196"/>
      <c r="NP1000" s="196"/>
      <c r="NQ1000" s="196"/>
      <c r="NR1000" s="196"/>
      <c r="NS1000" s="196"/>
      <c r="NT1000" s="196"/>
      <c r="NU1000" s="196"/>
      <c r="NV1000" s="196"/>
      <c r="NW1000" s="196"/>
      <c r="NX1000" s="196"/>
      <c r="NY1000" s="196"/>
      <c r="NZ1000" s="196"/>
      <c r="OA1000" s="196"/>
      <c r="OB1000" s="196"/>
      <c r="OC1000" s="196"/>
      <c r="OD1000" s="196"/>
      <c r="OE1000" s="196"/>
      <c r="OF1000" s="196"/>
      <c r="OG1000" s="196"/>
      <c r="OH1000" s="196"/>
      <c r="OI1000" s="196"/>
      <c r="OJ1000" s="196"/>
      <c r="OK1000" s="196"/>
      <c r="OL1000" s="196"/>
      <c r="AFC1000" s="196"/>
      <c r="AFD1000" s="196"/>
      <c r="AFE1000" s="196"/>
      <c r="AFF1000" s="196"/>
      <c r="AFG1000" s="196"/>
      <c r="AFH1000" s="196"/>
      <c r="AFI1000" s="196"/>
      <c r="AFJ1000" s="196"/>
      <c r="AFK1000" s="196"/>
      <c r="AFL1000" s="196"/>
      <c r="AFM1000" s="196"/>
      <c r="AFN1000" s="196"/>
      <c r="AFO1000" s="196"/>
      <c r="AFP1000" s="196"/>
      <c r="AFQ1000" s="196"/>
      <c r="AFR1000" s="196"/>
      <c r="AFS1000" s="196"/>
      <c r="AFT1000" s="196"/>
      <c r="AFU1000" s="196"/>
      <c r="AFV1000" s="196"/>
      <c r="AFW1000" s="196"/>
      <c r="AFX1000" s="196"/>
      <c r="AFY1000" s="196"/>
      <c r="AFZ1000" s="196"/>
      <c r="AGA1000" s="196"/>
      <c r="AGB1000" s="196"/>
      <c r="AGC1000" s="196"/>
      <c r="AGD1000" s="196"/>
      <c r="AGE1000" s="196"/>
      <c r="AGF1000" s="196"/>
      <c r="AGG1000" s="196"/>
      <c r="AGH1000" s="196"/>
      <c r="AGI1000" s="196"/>
      <c r="AGJ1000" s="196"/>
      <c r="AGK1000" s="196"/>
      <c r="AGL1000" s="196"/>
      <c r="AGM1000" s="196"/>
      <c r="AGN1000" s="196"/>
      <c r="AGO1000" s="196"/>
      <c r="AGP1000" s="196"/>
    </row>
    <row r="1001" spans="1:874" ht="15.75" customHeight="1" x14ac:dyDescent="0.25">
      <c r="A1001" s="196"/>
      <c r="B1001" s="196"/>
      <c r="C1001" s="196"/>
      <c r="D1001" s="196"/>
      <c r="E1001" s="196"/>
      <c r="F1001" s="196"/>
      <c r="G1001" s="196"/>
      <c r="H1001" s="196"/>
      <c r="I1001" s="196"/>
      <c r="J1001" s="196"/>
      <c r="K1001" s="196"/>
      <c r="L1001" s="206"/>
      <c r="M1001" s="196"/>
      <c r="N1001" s="196"/>
      <c r="O1001" s="196"/>
      <c r="P1001" s="196"/>
      <c r="Q1001" s="196"/>
      <c r="R1001" s="196"/>
      <c r="S1001" s="196"/>
      <c r="T1001" s="196"/>
      <c r="U1001" s="196"/>
      <c r="V1001" s="196"/>
      <c r="W1001" s="196"/>
      <c r="X1001" s="196"/>
      <c r="Y1001" s="196"/>
      <c r="Z1001" s="196"/>
      <c r="AA1001" s="196"/>
      <c r="AB1001" s="196"/>
      <c r="AC1001" s="196"/>
      <c r="AD1001" s="196"/>
      <c r="AE1001" s="196"/>
      <c r="AF1001" s="196"/>
      <c r="AG1001" s="196"/>
      <c r="AH1001" s="196"/>
      <c r="AI1001" s="196"/>
      <c r="AJ1001" s="196"/>
      <c r="AK1001" s="196"/>
      <c r="AL1001" s="196"/>
      <c r="AM1001" s="196"/>
      <c r="AN1001" s="196"/>
      <c r="AO1001" s="196"/>
      <c r="AP1001" s="196"/>
      <c r="AQ1001" s="196"/>
      <c r="AR1001" s="196"/>
      <c r="AS1001" s="196"/>
      <c r="AT1001" s="196"/>
      <c r="AU1001" s="196"/>
      <c r="AV1001" s="196"/>
      <c r="AW1001" s="196"/>
      <c r="AX1001" s="196"/>
      <c r="AY1001" s="196"/>
      <c r="AZ1001" s="196"/>
      <c r="BA1001" s="196"/>
      <c r="BB1001" s="196"/>
      <c r="BC1001" s="196"/>
      <c r="BD1001" s="196"/>
      <c r="BE1001" s="196"/>
      <c r="BF1001" s="196"/>
      <c r="BG1001" s="196"/>
      <c r="BH1001" s="196"/>
      <c r="BI1001" s="196"/>
      <c r="BJ1001" s="196"/>
      <c r="BK1001" s="196"/>
      <c r="BL1001" s="196"/>
      <c r="BM1001" s="196"/>
      <c r="BN1001" s="196"/>
      <c r="BO1001" s="196"/>
      <c r="BP1001" s="196"/>
      <c r="BQ1001" s="196"/>
      <c r="BR1001" s="196"/>
      <c r="BS1001" s="196"/>
      <c r="BT1001" s="196"/>
      <c r="BU1001" s="196"/>
      <c r="BV1001" s="196"/>
      <c r="BW1001" s="196"/>
      <c r="BX1001" s="196"/>
      <c r="BY1001" s="196"/>
      <c r="BZ1001" s="196"/>
      <c r="CA1001" s="196"/>
      <c r="CB1001" s="196"/>
      <c r="CC1001" s="196"/>
      <c r="CD1001" s="196"/>
      <c r="CE1001" s="196"/>
      <c r="CF1001" s="196"/>
      <c r="CG1001" s="196"/>
      <c r="CH1001" s="196"/>
      <c r="CI1001" s="196"/>
      <c r="CJ1001" s="196"/>
      <c r="CK1001" s="196"/>
      <c r="CL1001" s="196"/>
      <c r="CM1001" s="196"/>
      <c r="CN1001" s="196"/>
      <c r="CO1001" s="196"/>
      <c r="CP1001" s="196"/>
      <c r="CQ1001" s="196"/>
      <c r="CR1001" s="196"/>
      <c r="CS1001" s="196"/>
      <c r="CT1001" s="196"/>
      <c r="CU1001" s="196"/>
      <c r="CV1001" s="196"/>
      <c r="CW1001" s="196"/>
      <c r="CX1001" s="196"/>
      <c r="CY1001" s="196"/>
      <c r="CZ1001" s="196"/>
      <c r="DA1001" s="196"/>
      <c r="DB1001" s="196"/>
      <c r="DC1001" s="196"/>
      <c r="DD1001" s="196"/>
      <c r="DE1001" s="196"/>
      <c r="DF1001" s="196"/>
      <c r="DG1001" s="196"/>
      <c r="DH1001" s="196"/>
      <c r="DI1001" s="196"/>
      <c r="DJ1001" s="196"/>
      <c r="DK1001" s="196"/>
      <c r="DL1001" s="196"/>
      <c r="DM1001" s="196"/>
      <c r="DN1001" s="196"/>
      <c r="DO1001" s="196"/>
      <c r="DP1001" s="196"/>
      <c r="DQ1001" s="196"/>
      <c r="DR1001" s="196"/>
      <c r="DS1001" s="196"/>
      <c r="DT1001" s="196"/>
      <c r="DU1001" s="196"/>
      <c r="DV1001" s="196"/>
      <c r="DW1001" s="196"/>
      <c r="DX1001" s="196"/>
      <c r="DY1001" s="196"/>
      <c r="DZ1001" s="196"/>
      <c r="EA1001" s="196"/>
      <c r="EB1001" s="196"/>
      <c r="EC1001" s="196"/>
      <c r="ED1001" s="196"/>
      <c r="EE1001" s="196"/>
      <c r="EF1001" s="196"/>
      <c r="EG1001" s="196"/>
      <c r="EH1001" s="196"/>
      <c r="EI1001" s="196"/>
      <c r="EJ1001" s="196"/>
      <c r="EK1001" s="196"/>
      <c r="EL1001" s="196"/>
      <c r="EM1001" s="196"/>
      <c r="EN1001" s="196"/>
      <c r="EO1001" s="196"/>
      <c r="EP1001" s="196"/>
      <c r="EQ1001" s="196"/>
      <c r="ER1001" s="196"/>
      <c r="ES1001" s="196"/>
      <c r="ET1001" s="196"/>
      <c r="EU1001" s="196"/>
      <c r="EV1001" s="196"/>
      <c r="EW1001" s="196"/>
      <c r="EX1001" s="196"/>
      <c r="EY1001" s="196"/>
      <c r="EZ1001" s="196"/>
      <c r="FA1001" s="196"/>
      <c r="FB1001" s="196"/>
      <c r="FC1001" s="196"/>
      <c r="FD1001" s="196"/>
      <c r="FE1001" s="196"/>
      <c r="FF1001" s="196"/>
      <c r="FG1001" s="196"/>
      <c r="FH1001" s="196"/>
      <c r="FI1001" s="196"/>
      <c r="FJ1001" s="196"/>
      <c r="FK1001" s="196"/>
      <c r="FL1001" s="196"/>
      <c r="FM1001" s="196"/>
      <c r="FN1001" s="196"/>
      <c r="FO1001" s="196"/>
      <c r="FP1001" s="196"/>
      <c r="FQ1001" s="196"/>
      <c r="FR1001" s="196"/>
      <c r="FS1001" s="196"/>
      <c r="FT1001" s="196"/>
      <c r="FU1001" s="196"/>
      <c r="FV1001" s="196"/>
      <c r="FW1001" s="196"/>
      <c r="FX1001" s="196"/>
      <c r="FY1001" s="196"/>
      <c r="FZ1001" s="196"/>
      <c r="GA1001" s="196"/>
      <c r="GB1001" s="196"/>
      <c r="GC1001" s="196"/>
      <c r="GD1001" s="196"/>
      <c r="GE1001" s="196"/>
      <c r="GF1001" s="196"/>
      <c r="GG1001" s="196"/>
      <c r="GH1001" s="196"/>
      <c r="GI1001" s="196"/>
      <c r="GJ1001" s="196"/>
      <c r="GK1001" s="196"/>
      <c r="GL1001" s="196"/>
      <c r="GM1001" s="196"/>
      <c r="GN1001" s="196"/>
      <c r="GO1001" s="196"/>
      <c r="GP1001" s="196"/>
      <c r="GQ1001" s="196"/>
      <c r="GR1001" s="196"/>
      <c r="GS1001" s="196"/>
      <c r="GT1001" s="196"/>
      <c r="GU1001" s="196"/>
      <c r="GV1001" s="196"/>
      <c r="GW1001" s="196"/>
      <c r="GX1001" s="196"/>
      <c r="GY1001" s="196"/>
      <c r="GZ1001" s="196"/>
      <c r="HA1001" s="196"/>
      <c r="HB1001" s="196"/>
      <c r="HC1001" s="196"/>
      <c r="HD1001" s="196"/>
      <c r="HE1001" s="196"/>
      <c r="HF1001" s="196"/>
      <c r="HG1001" s="196"/>
      <c r="HH1001" s="196"/>
      <c r="HI1001" s="196"/>
      <c r="HJ1001" s="196"/>
      <c r="HK1001" s="196"/>
      <c r="HL1001" s="196"/>
      <c r="HM1001" s="196"/>
      <c r="HN1001" s="196"/>
      <c r="HO1001" s="196"/>
      <c r="HP1001" s="196"/>
      <c r="HQ1001" s="196"/>
      <c r="HR1001" s="196"/>
      <c r="HS1001" s="196"/>
      <c r="HT1001" s="196"/>
      <c r="HU1001" s="196"/>
      <c r="HV1001" s="196"/>
      <c r="HW1001" s="196"/>
      <c r="HX1001" s="196"/>
      <c r="HY1001" s="196"/>
      <c r="HZ1001" s="196"/>
      <c r="IA1001" s="196"/>
      <c r="IB1001" s="196"/>
      <c r="IC1001" s="196"/>
      <c r="ID1001" s="196"/>
      <c r="IE1001" s="196"/>
      <c r="IF1001" s="196"/>
      <c r="IG1001" s="196"/>
      <c r="IH1001" s="196"/>
      <c r="II1001" s="196"/>
      <c r="IJ1001" s="196"/>
      <c r="IK1001" s="196"/>
      <c r="IL1001" s="196"/>
      <c r="IM1001" s="196"/>
      <c r="IN1001" s="196"/>
      <c r="IO1001" s="196"/>
      <c r="IP1001" s="196"/>
      <c r="IQ1001" s="196"/>
      <c r="IR1001" s="196"/>
      <c r="IS1001" s="196"/>
      <c r="IT1001" s="196"/>
      <c r="IU1001" s="196"/>
      <c r="IV1001" s="196"/>
      <c r="IW1001" s="196"/>
      <c r="IX1001" s="196"/>
      <c r="IY1001" s="196"/>
      <c r="IZ1001" s="196"/>
      <c r="JA1001" s="196"/>
      <c r="JB1001" s="196"/>
      <c r="JC1001" s="196"/>
      <c r="JD1001" s="196"/>
      <c r="JE1001" s="196"/>
      <c r="JF1001" s="196"/>
      <c r="JG1001" s="196"/>
      <c r="JH1001" s="196"/>
      <c r="JI1001" s="196"/>
      <c r="JJ1001" s="196"/>
      <c r="JK1001" s="196"/>
      <c r="JL1001" s="196"/>
      <c r="JM1001" s="196"/>
      <c r="JN1001" s="196"/>
      <c r="JO1001" s="196"/>
      <c r="JP1001" s="196"/>
      <c r="JQ1001" s="196"/>
      <c r="JR1001" s="196"/>
      <c r="JS1001" s="196"/>
      <c r="JT1001" s="196"/>
      <c r="JU1001" s="196"/>
      <c r="JV1001" s="196"/>
      <c r="JW1001" s="196"/>
      <c r="JX1001" s="196"/>
      <c r="JY1001" s="196"/>
      <c r="JZ1001" s="196"/>
      <c r="KA1001" s="196"/>
      <c r="KB1001" s="196"/>
      <c r="KC1001" s="196"/>
      <c r="KD1001" s="196"/>
      <c r="KE1001" s="196"/>
      <c r="KF1001" s="196"/>
      <c r="KG1001" s="196"/>
      <c r="KH1001" s="196"/>
      <c r="KI1001" s="196"/>
      <c r="KJ1001" s="196"/>
      <c r="KK1001" s="196"/>
      <c r="KL1001" s="196"/>
      <c r="KM1001" s="196"/>
      <c r="KN1001" s="196"/>
      <c r="KO1001" s="196"/>
      <c r="KP1001" s="196"/>
      <c r="KQ1001" s="196"/>
      <c r="KR1001" s="196"/>
      <c r="KS1001" s="196"/>
      <c r="KT1001" s="196"/>
      <c r="KU1001" s="196"/>
      <c r="KV1001" s="196"/>
      <c r="KW1001" s="196"/>
      <c r="KX1001" s="196"/>
      <c r="KY1001" s="196"/>
      <c r="KZ1001" s="196"/>
      <c r="LA1001" s="196"/>
      <c r="LB1001" s="196"/>
      <c r="LC1001" s="196"/>
      <c r="LD1001" s="196"/>
      <c r="LE1001" s="196"/>
      <c r="LF1001" s="196"/>
      <c r="LG1001" s="196"/>
      <c r="LH1001" s="196"/>
      <c r="LI1001" s="196"/>
      <c r="LJ1001" s="196"/>
      <c r="LK1001" s="196"/>
      <c r="LL1001" s="196"/>
      <c r="LM1001" s="196"/>
      <c r="LN1001" s="196"/>
      <c r="LO1001" s="196"/>
      <c r="LP1001" s="196"/>
      <c r="LQ1001" s="196"/>
      <c r="LR1001" s="196"/>
      <c r="LS1001" s="196"/>
      <c r="LT1001" s="196"/>
      <c r="LU1001" s="196"/>
      <c r="LV1001" s="196"/>
      <c r="LW1001" s="196"/>
      <c r="LX1001" s="196"/>
      <c r="LY1001" s="196"/>
      <c r="LZ1001" s="196"/>
      <c r="MA1001" s="196"/>
      <c r="MB1001" s="196"/>
      <c r="MC1001" s="196"/>
      <c r="MD1001" s="196"/>
      <c r="ME1001" s="196"/>
      <c r="MF1001" s="196"/>
      <c r="MG1001" s="196"/>
      <c r="MH1001" s="196"/>
      <c r="MI1001" s="196"/>
      <c r="MJ1001" s="196"/>
      <c r="MK1001" s="196"/>
      <c r="ML1001" s="196"/>
      <c r="MM1001" s="196"/>
      <c r="MN1001" s="196"/>
      <c r="MO1001" s="196"/>
      <c r="MP1001" s="196"/>
      <c r="MQ1001" s="196"/>
      <c r="MR1001" s="196"/>
      <c r="MS1001" s="196"/>
      <c r="MT1001" s="196"/>
      <c r="MU1001" s="196"/>
      <c r="MV1001" s="196"/>
      <c r="MW1001" s="196"/>
      <c r="MX1001" s="196"/>
      <c r="MY1001" s="196"/>
      <c r="MZ1001" s="196"/>
      <c r="NA1001" s="196"/>
      <c r="NB1001" s="196"/>
      <c r="NC1001" s="196"/>
      <c r="ND1001" s="196"/>
      <c r="NE1001" s="196"/>
      <c r="NF1001" s="196"/>
      <c r="NG1001" s="196"/>
      <c r="NH1001" s="196"/>
      <c r="NI1001" s="196"/>
      <c r="NJ1001" s="196"/>
      <c r="NK1001" s="196"/>
      <c r="NL1001" s="196"/>
      <c r="NM1001" s="196"/>
      <c r="NN1001" s="196"/>
      <c r="NO1001" s="196"/>
      <c r="NP1001" s="196"/>
      <c r="NQ1001" s="196"/>
      <c r="NR1001" s="196"/>
      <c r="NS1001" s="196"/>
      <c r="NT1001" s="196"/>
      <c r="NU1001" s="196"/>
      <c r="NV1001" s="196"/>
      <c r="NW1001" s="196"/>
      <c r="NX1001" s="196"/>
      <c r="NY1001" s="196"/>
      <c r="NZ1001" s="196"/>
      <c r="OA1001" s="196"/>
      <c r="OB1001" s="196"/>
      <c r="OC1001" s="196"/>
      <c r="OD1001" s="196"/>
      <c r="OE1001" s="196"/>
      <c r="OF1001" s="196"/>
      <c r="OG1001" s="196"/>
      <c r="OH1001" s="196"/>
      <c r="OI1001" s="196"/>
      <c r="OJ1001" s="196"/>
      <c r="OK1001" s="196"/>
      <c r="OL1001" s="196"/>
      <c r="AFC1001" s="196"/>
      <c r="AFD1001" s="196"/>
      <c r="AFE1001" s="196"/>
      <c r="AFF1001" s="196"/>
      <c r="AFG1001" s="196"/>
      <c r="AFH1001" s="196"/>
      <c r="AFI1001" s="196"/>
      <c r="AFJ1001" s="196"/>
      <c r="AFK1001" s="196"/>
      <c r="AFL1001" s="196"/>
      <c r="AFM1001" s="196"/>
      <c r="AFN1001" s="196"/>
      <c r="AFO1001" s="196"/>
      <c r="AFP1001" s="196"/>
      <c r="AFQ1001" s="196"/>
      <c r="AFR1001" s="196"/>
      <c r="AFS1001" s="196"/>
      <c r="AFT1001" s="196"/>
      <c r="AFU1001" s="196"/>
      <c r="AFV1001" s="196"/>
      <c r="AFW1001" s="196"/>
      <c r="AFX1001" s="196"/>
      <c r="AFY1001" s="196"/>
      <c r="AFZ1001" s="196"/>
      <c r="AGA1001" s="196"/>
      <c r="AGB1001" s="196"/>
      <c r="AGC1001" s="196"/>
      <c r="AGD1001" s="196"/>
      <c r="AGE1001" s="196"/>
      <c r="AGF1001" s="196"/>
      <c r="AGG1001" s="196"/>
      <c r="AGH1001" s="196"/>
      <c r="AGI1001" s="196"/>
      <c r="AGJ1001" s="196"/>
      <c r="AGK1001" s="196"/>
      <c r="AGL1001" s="196"/>
      <c r="AGM1001" s="196"/>
      <c r="AGN1001" s="196"/>
      <c r="AGO1001" s="196"/>
      <c r="AGP1001" s="196"/>
    </row>
    <row r="1002" spans="1:874" ht="15.75" customHeight="1" x14ac:dyDescent="0.25">
      <c r="A1002" s="196"/>
      <c r="B1002" s="196"/>
      <c r="C1002" s="196"/>
      <c r="D1002" s="196"/>
      <c r="E1002" s="196"/>
      <c r="F1002" s="196"/>
      <c r="G1002" s="196"/>
      <c r="H1002" s="196"/>
      <c r="I1002" s="196"/>
      <c r="J1002" s="196"/>
      <c r="K1002" s="196"/>
      <c r="L1002" s="206"/>
      <c r="M1002" s="196"/>
      <c r="N1002" s="196"/>
      <c r="O1002" s="196"/>
      <c r="P1002" s="196"/>
      <c r="Q1002" s="196"/>
      <c r="R1002" s="196"/>
      <c r="S1002" s="196"/>
      <c r="T1002" s="196"/>
      <c r="U1002" s="196"/>
      <c r="V1002" s="196"/>
      <c r="W1002" s="196"/>
      <c r="X1002" s="196"/>
      <c r="Y1002" s="196"/>
      <c r="Z1002" s="196"/>
      <c r="AA1002" s="196"/>
      <c r="AB1002" s="196"/>
      <c r="AC1002" s="196"/>
      <c r="AD1002" s="196"/>
      <c r="AE1002" s="196"/>
      <c r="AF1002" s="196"/>
      <c r="AG1002" s="196"/>
      <c r="AH1002" s="196"/>
      <c r="AI1002" s="196"/>
      <c r="AJ1002" s="196"/>
      <c r="AK1002" s="196"/>
      <c r="AL1002" s="196"/>
      <c r="AM1002" s="196"/>
      <c r="AN1002" s="196"/>
      <c r="AO1002" s="196"/>
      <c r="AP1002" s="196"/>
      <c r="AQ1002" s="196"/>
      <c r="AR1002" s="196"/>
      <c r="AS1002" s="196"/>
      <c r="AT1002" s="196"/>
      <c r="AU1002" s="196"/>
      <c r="AV1002" s="196"/>
      <c r="AW1002" s="196"/>
      <c r="AX1002" s="196"/>
      <c r="AY1002" s="196"/>
      <c r="AZ1002" s="196"/>
      <c r="BA1002" s="196"/>
      <c r="BB1002" s="196"/>
      <c r="BC1002" s="196"/>
      <c r="BD1002" s="196"/>
      <c r="BE1002" s="196"/>
      <c r="BF1002" s="196"/>
      <c r="BG1002" s="196"/>
      <c r="BH1002" s="196"/>
      <c r="BI1002" s="196"/>
      <c r="BJ1002" s="196"/>
      <c r="BK1002" s="196"/>
      <c r="BL1002" s="196"/>
      <c r="BM1002" s="196"/>
      <c r="BN1002" s="196"/>
      <c r="BO1002" s="196"/>
      <c r="BP1002" s="196"/>
      <c r="BQ1002" s="196"/>
      <c r="BR1002" s="196"/>
      <c r="BS1002" s="196"/>
      <c r="BT1002" s="196"/>
      <c r="BU1002" s="196"/>
      <c r="BV1002" s="196"/>
      <c r="BW1002" s="196"/>
      <c r="BX1002" s="196"/>
      <c r="BY1002" s="196"/>
      <c r="BZ1002" s="196"/>
      <c r="CA1002" s="196"/>
      <c r="CB1002" s="196"/>
      <c r="CC1002" s="196"/>
      <c r="CD1002" s="196"/>
      <c r="CE1002" s="196"/>
      <c r="CF1002" s="196"/>
      <c r="CG1002" s="196"/>
      <c r="CH1002" s="196"/>
      <c r="CI1002" s="196"/>
      <c r="CJ1002" s="196"/>
      <c r="CK1002" s="196"/>
      <c r="CL1002" s="196"/>
      <c r="CM1002" s="196"/>
      <c r="CN1002" s="196"/>
      <c r="CO1002" s="196"/>
      <c r="CP1002" s="196"/>
      <c r="CQ1002" s="196"/>
      <c r="CR1002" s="196"/>
      <c r="CS1002" s="196"/>
      <c r="CT1002" s="196"/>
      <c r="CU1002" s="196"/>
      <c r="CV1002" s="196"/>
      <c r="CW1002" s="196"/>
      <c r="CX1002" s="196"/>
      <c r="CY1002" s="196"/>
      <c r="CZ1002" s="196"/>
      <c r="DA1002" s="196"/>
      <c r="DB1002" s="196"/>
      <c r="DC1002" s="196"/>
      <c r="DD1002" s="196"/>
      <c r="DE1002" s="196"/>
      <c r="DF1002" s="196"/>
      <c r="DG1002" s="196"/>
      <c r="DH1002" s="196"/>
      <c r="DI1002" s="196"/>
      <c r="DJ1002" s="196"/>
      <c r="DK1002" s="196"/>
      <c r="DL1002" s="196"/>
      <c r="DM1002" s="196"/>
      <c r="DN1002" s="196"/>
      <c r="DO1002" s="196"/>
      <c r="DP1002" s="196"/>
      <c r="DQ1002" s="196"/>
      <c r="DR1002" s="196"/>
      <c r="DS1002" s="196"/>
      <c r="DT1002" s="196"/>
      <c r="DU1002" s="196"/>
      <c r="DV1002" s="196"/>
      <c r="DW1002" s="196"/>
      <c r="DX1002" s="196"/>
      <c r="DY1002" s="196"/>
      <c r="DZ1002" s="196"/>
      <c r="EA1002" s="196"/>
      <c r="EB1002" s="196"/>
      <c r="EC1002" s="196"/>
      <c r="ED1002" s="196"/>
      <c r="EE1002" s="196"/>
      <c r="EF1002" s="196"/>
      <c r="EG1002" s="196"/>
      <c r="EH1002" s="196"/>
      <c r="EI1002" s="196"/>
      <c r="EJ1002" s="196"/>
      <c r="EK1002" s="196"/>
      <c r="EL1002" s="196"/>
      <c r="EM1002" s="196"/>
      <c r="EN1002" s="196"/>
      <c r="EO1002" s="196"/>
      <c r="EP1002" s="196"/>
      <c r="EQ1002" s="196"/>
      <c r="ER1002" s="196"/>
      <c r="ES1002" s="196"/>
      <c r="ET1002" s="196"/>
      <c r="EU1002" s="196"/>
      <c r="EV1002" s="196"/>
      <c r="EW1002" s="196"/>
      <c r="EX1002" s="196"/>
      <c r="EY1002" s="196"/>
      <c r="EZ1002" s="196"/>
      <c r="FA1002" s="196"/>
      <c r="FB1002" s="196"/>
      <c r="FC1002" s="196"/>
      <c r="FD1002" s="196"/>
      <c r="FE1002" s="196"/>
      <c r="FF1002" s="196"/>
      <c r="FG1002" s="196"/>
      <c r="FH1002" s="196"/>
      <c r="FI1002" s="196"/>
      <c r="FJ1002" s="196"/>
      <c r="FK1002" s="196"/>
      <c r="FL1002" s="196"/>
      <c r="FM1002" s="196"/>
      <c r="FN1002" s="196"/>
      <c r="FO1002" s="196"/>
      <c r="FP1002" s="196"/>
      <c r="FQ1002" s="196"/>
      <c r="FR1002" s="196"/>
      <c r="FS1002" s="196"/>
      <c r="FT1002" s="196"/>
      <c r="FU1002" s="196"/>
      <c r="FV1002" s="196"/>
      <c r="FW1002" s="196"/>
      <c r="FX1002" s="196"/>
      <c r="FY1002" s="196"/>
      <c r="FZ1002" s="196"/>
      <c r="GA1002" s="196"/>
      <c r="GB1002" s="196"/>
      <c r="GC1002" s="196"/>
      <c r="GD1002" s="196"/>
      <c r="GE1002" s="196"/>
      <c r="GF1002" s="196"/>
      <c r="GG1002" s="196"/>
      <c r="GH1002" s="196"/>
      <c r="GI1002" s="196"/>
      <c r="GJ1002" s="196"/>
      <c r="GK1002" s="196"/>
      <c r="GL1002" s="196"/>
      <c r="GM1002" s="196"/>
      <c r="GN1002" s="196"/>
      <c r="GO1002" s="196"/>
      <c r="GP1002" s="196"/>
      <c r="GQ1002" s="196"/>
      <c r="GR1002" s="196"/>
      <c r="GS1002" s="196"/>
      <c r="GT1002" s="196"/>
      <c r="GU1002" s="196"/>
      <c r="GV1002" s="196"/>
      <c r="GW1002" s="196"/>
      <c r="GX1002" s="196"/>
      <c r="GY1002" s="196"/>
      <c r="GZ1002" s="196"/>
      <c r="HA1002" s="196"/>
      <c r="HB1002" s="196"/>
      <c r="HC1002" s="196"/>
      <c r="HD1002" s="196"/>
      <c r="HE1002" s="196"/>
      <c r="HF1002" s="196"/>
      <c r="HG1002" s="196"/>
      <c r="HH1002" s="196"/>
      <c r="HI1002" s="196"/>
      <c r="HJ1002" s="196"/>
      <c r="HK1002" s="196"/>
      <c r="HL1002" s="196"/>
      <c r="HM1002" s="196"/>
      <c r="HN1002" s="196"/>
      <c r="HO1002" s="196"/>
      <c r="HP1002" s="196"/>
      <c r="HQ1002" s="196"/>
      <c r="HR1002" s="196"/>
      <c r="HS1002" s="196"/>
      <c r="HT1002" s="196"/>
      <c r="HU1002" s="196"/>
      <c r="HV1002" s="196"/>
      <c r="HW1002" s="196"/>
      <c r="HX1002" s="196"/>
      <c r="HY1002" s="196"/>
      <c r="HZ1002" s="196"/>
      <c r="IA1002" s="196"/>
      <c r="IB1002" s="196"/>
      <c r="IC1002" s="196"/>
      <c r="ID1002" s="196"/>
      <c r="IE1002" s="196"/>
      <c r="IF1002" s="196"/>
      <c r="IG1002" s="196"/>
      <c r="IH1002" s="196"/>
      <c r="II1002" s="196"/>
      <c r="IJ1002" s="196"/>
      <c r="IK1002" s="196"/>
      <c r="IL1002" s="196"/>
      <c r="IM1002" s="196"/>
      <c r="IN1002" s="196"/>
      <c r="IO1002" s="196"/>
      <c r="IP1002" s="196"/>
      <c r="IQ1002" s="196"/>
      <c r="IR1002" s="196"/>
      <c r="IS1002" s="196"/>
      <c r="IT1002" s="196"/>
      <c r="IU1002" s="196"/>
      <c r="IV1002" s="196"/>
      <c r="IW1002" s="196"/>
      <c r="IX1002" s="196"/>
      <c r="IY1002" s="196"/>
      <c r="IZ1002" s="196"/>
      <c r="JA1002" s="196"/>
      <c r="JB1002" s="196"/>
      <c r="JC1002" s="196"/>
      <c r="JD1002" s="196"/>
      <c r="JE1002" s="196"/>
      <c r="JF1002" s="196"/>
      <c r="JG1002" s="196"/>
      <c r="JH1002" s="196"/>
      <c r="JI1002" s="196"/>
      <c r="JJ1002" s="196"/>
      <c r="JK1002" s="196"/>
      <c r="JL1002" s="196"/>
      <c r="JM1002" s="196"/>
      <c r="JN1002" s="196"/>
      <c r="JO1002" s="196"/>
      <c r="JP1002" s="196"/>
      <c r="JQ1002" s="196"/>
      <c r="JR1002" s="196"/>
      <c r="JS1002" s="196"/>
      <c r="JT1002" s="196"/>
      <c r="JU1002" s="196"/>
      <c r="JV1002" s="196"/>
      <c r="JW1002" s="196"/>
      <c r="JX1002" s="196"/>
      <c r="JY1002" s="196"/>
      <c r="JZ1002" s="196"/>
      <c r="KA1002" s="196"/>
      <c r="KB1002" s="196"/>
      <c r="KC1002" s="196"/>
      <c r="KD1002" s="196"/>
      <c r="KE1002" s="196"/>
      <c r="KF1002" s="196"/>
      <c r="KG1002" s="196"/>
      <c r="KH1002" s="196"/>
      <c r="KI1002" s="196"/>
      <c r="KJ1002" s="196"/>
      <c r="KK1002" s="196"/>
      <c r="KL1002" s="196"/>
      <c r="KM1002" s="196"/>
      <c r="KN1002" s="196"/>
      <c r="KO1002" s="196"/>
      <c r="KP1002" s="196"/>
      <c r="KQ1002" s="196"/>
      <c r="KR1002" s="196"/>
      <c r="KS1002" s="196"/>
      <c r="KT1002" s="196"/>
      <c r="KU1002" s="196"/>
      <c r="KV1002" s="196"/>
      <c r="KW1002" s="196"/>
      <c r="KX1002" s="196"/>
      <c r="KY1002" s="196"/>
      <c r="KZ1002" s="196"/>
      <c r="LA1002" s="196"/>
      <c r="LB1002" s="196"/>
      <c r="LC1002" s="196"/>
      <c r="LD1002" s="196"/>
      <c r="LE1002" s="196"/>
      <c r="LF1002" s="196"/>
      <c r="LG1002" s="196"/>
      <c r="LH1002" s="196"/>
      <c r="LI1002" s="196"/>
      <c r="LJ1002" s="196"/>
      <c r="LK1002" s="196"/>
      <c r="LL1002" s="196"/>
      <c r="LM1002" s="196"/>
      <c r="LN1002" s="196"/>
      <c r="LO1002" s="196"/>
      <c r="LP1002" s="196"/>
      <c r="LQ1002" s="196"/>
      <c r="LR1002" s="196"/>
      <c r="LS1002" s="196"/>
      <c r="LT1002" s="196"/>
      <c r="LU1002" s="196"/>
      <c r="LV1002" s="196"/>
      <c r="LW1002" s="196"/>
      <c r="LX1002" s="196"/>
      <c r="LY1002" s="196"/>
      <c r="LZ1002" s="196"/>
      <c r="MA1002" s="196"/>
      <c r="MB1002" s="196"/>
      <c r="MC1002" s="196"/>
      <c r="MD1002" s="196"/>
      <c r="ME1002" s="196"/>
      <c r="MF1002" s="196"/>
      <c r="MG1002" s="196"/>
      <c r="MH1002" s="196"/>
      <c r="MI1002" s="196"/>
      <c r="MJ1002" s="196"/>
      <c r="MK1002" s="196"/>
      <c r="ML1002" s="196"/>
      <c r="MM1002" s="196"/>
      <c r="MN1002" s="196"/>
      <c r="MO1002" s="196"/>
      <c r="MP1002" s="196"/>
      <c r="MQ1002" s="196"/>
      <c r="MR1002" s="196"/>
      <c r="MS1002" s="196"/>
      <c r="MT1002" s="196"/>
      <c r="MU1002" s="196"/>
      <c r="MV1002" s="196"/>
      <c r="MW1002" s="196"/>
      <c r="MX1002" s="196"/>
      <c r="MY1002" s="196"/>
      <c r="MZ1002" s="196"/>
      <c r="NA1002" s="196"/>
      <c r="NB1002" s="196"/>
      <c r="NC1002" s="196"/>
      <c r="ND1002" s="196"/>
      <c r="NE1002" s="196"/>
      <c r="NF1002" s="196"/>
      <c r="NG1002" s="196"/>
      <c r="NH1002" s="196"/>
      <c r="NI1002" s="196"/>
      <c r="NJ1002" s="196"/>
      <c r="NK1002" s="196"/>
      <c r="NL1002" s="196"/>
      <c r="NM1002" s="196"/>
      <c r="NN1002" s="196"/>
      <c r="NO1002" s="196"/>
      <c r="NP1002" s="196"/>
      <c r="NQ1002" s="196"/>
      <c r="NR1002" s="196"/>
      <c r="NS1002" s="196"/>
      <c r="NT1002" s="196"/>
      <c r="NU1002" s="196"/>
      <c r="NV1002" s="196"/>
      <c r="NW1002" s="196"/>
      <c r="NX1002" s="196"/>
      <c r="NY1002" s="196"/>
      <c r="NZ1002" s="196"/>
      <c r="OA1002" s="196"/>
      <c r="OB1002" s="196"/>
      <c r="OC1002" s="196"/>
      <c r="OD1002" s="196"/>
      <c r="OE1002" s="196"/>
      <c r="OF1002" s="196"/>
      <c r="OG1002" s="196"/>
      <c r="OH1002" s="196"/>
      <c r="OI1002" s="196"/>
      <c r="OJ1002" s="196"/>
      <c r="OK1002" s="196"/>
      <c r="OL1002" s="196"/>
      <c r="AFC1002" s="196"/>
      <c r="AFD1002" s="196"/>
      <c r="AFE1002" s="196"/>
      <c r="AFF1002" s="196"/>
      <c r="AFG1002" s="196"/>
      <c r="AFH1002" s="196"/>
      <c r="AFI1002" s="196"/>
      <c r="AFJ1002" s="196"/>
      <c r="AFK1002" s="196"/>
      <c r="AFL1002" s="196"/>
      <c r="AFM1002" s="196"/>
      <c r="AFN1002" s="196"/>
      <c r="AFO1002" s="196"/>
      <c r="AFP1002" s="196"/>
      <c r="AFQ1002" s="196"/>
      <c r="AFR1002" s="196"/>
      <c r="AFS1002" s="196"/>
      <c r="AFT1002" s="196"/>
      <c r="AFU1002" s="196"/>
      <c r="AFV1002" s="196"/>
      <c r="AFW1002" s="196"/>
      <c r="AFX1002" s="196"/>
      <c r="AFY1002" s="196"/>
      <c r="AFZ1002" s="196"/>
      <c r="AGA1002" s="196"/>
      <c r="AGB1002" s="196"/>
      <c r="AGC1002" s="196"/>
      <c r="AGD1002" s="196"/>
      <c r="AGE1002" s="196"/>
      <c r="AGF1002" s="196"/>
      <c r="AGG1002" s="196"/>
      <c r="AGH1002" s="196"/>
      <c r="AGI1002" s="196"/>
      <c r="AGJ1002" s="196"/>
      <c r="AGK1002" s="196"/>
      <c r="AGL1002" s="196"/>
      <c r="AGM1002" s="196"/>
      <c r="AGN1002" s="196"/>
      <c r="AGO1002" s="196"/>
      <c r="AGP1002" s="196"/>
    </row>
    <row r="1003" spans="1:874" ht="15.75" customHeight="1" x14ac:dyDescent="0.25">
      <c r="A1003" s="196"/>
      <c r="B1003" s="196"/>
      <c r="C1003" s="196"/>
      <c r="D1003" s="196"/>
      <c r="E1003" s="196"/>
      <c r="F1003" s="196"/>
      <c r="G1003" s="196"/>
      <c r="H1003" s="196"/>
      <c r="I1003" s="196"/>
      <c r="J1003" s="196"/>
      <c r="K1003" s="196"/>
      <c r="L1003" s="206"/>
      <c r="M1003" s="196"/>
      <c r="N1003" s="196"/>
      <c r="O1003" s="196"/>
      <c r="P1003" s="196"/>
      <c r="Q1003" s="196"/>
      <c r="R1003" s="196"/>
      <c r="S1003" s="196"/>
      <c r="T1003" s="196"/>
      <c r="U1003" s="196"/>
      <c r="V1003" s="196"/>
      <c r="W1003" s="196"/>
      <c r="X1003" s="196"/>
      <c r="Y1003" s="196"/>
      <c r="Z1003" s="196"/>
      <c r="AA1003" s="196"/>
      <c r="AB1003" s="196"/>
      <c r="AC1003" s="196"/>
      <c r="AD1003" s="196"/>
      <c r="AE1003" s="196"/>
      <c r="AF1003" s="196"/>
      <c r="AG1003" s="196"/>
      <c r="AH1003" s="196"/>
      <c r="AI1003" s="196"/>
      <c r="AJ1003" s="196"/>
      <c r="AK1003" s="196"/>
      <c r="AL1003" s="196"/>
      <c r="AM1003" s="196"/>
      <c r="AN1003" s="196"/>
      <c r="AO1003" s="196"/>
      <c r="AP1003" s="196"/>
      <c r="AQ1003" s="196"/>
      <c r="AR1003" s="196"/>
      <c r="AS1003" s="196"/>
      <c r="AT1003" s="196"/>
      <c r="AU1003" s="196"/>
      <c r="AV1003" s="196"/>
      <c r="AW1003" s="196"/>
      <c r="AX1003" s="196"/>
      <c r="AY1003" s="196"/>
      <c r="AZ1003" s="196"/>
      <c r="BA1003" s="196"/>
      <c r="BB1003" s="196"/>
      <c r="BC1003" s="196"/>
      <c r="BD1003" s="196"/>
      <c r="BE1003" s="196"/>
      <c r="BF1003" s="196"/>
      <c r="BG1003" s="196"/>
      <c r="BH1003" s="196"/>
      <c r="BI1003" s="196"/>
      <c r="BJ1003" s="196"/>
      <c r="BK1003" s="196"/>
      <c r="BL1003" s="196"/>
      <c r="BM1003" s="196"/>
      <c r="BN1003" s="196"/>
      <c r="BO1003" s="196"/>
      <c r="BP1003" s="196"/>
      <c r="BQ1003" s="196"/>
      <c r="BR1003" s="196"/>
      <c r="BS1003" s="196"/>
      <c r="BT1003" s="196"/>
      <c r="BU1003" s="196"/>
      <c r="BV1003" s="196"/>
      <c r="BW1003" s="196"/>
      <c r="BX1003" s="196"/>
      <c r="BY1003" s="196"/>
      <c r="BZ1003" s="196"/>
      <c r="CA1003" s="196"/>
      <c r="CB1003" s="196"/>
      <c r="CC1003" s="196"/>
      <c r="CD1003" s="196"/>
      <c r="CE1003" s="196"/>
      <c r="CF1003" s="196"/>
      <c r="CG1003" s="196"/>
      <c r="CH1003" s="196"/>
      <c r="CI1003" s="196"/>
      <c r="CJ1003" s="196"/>
      <c r="CK1003" s="196"/>
      <c r="CL1003" s="196"/>
      <c r="CM1003" s="196"/>
      <c r="CN1003" s="196"/>
      <c r="CO1003" s="196"/>
      <c r="CP1003" s="196"/>
      <c r="CQ1003" s="196"/>
      <c r="CR1003" s="196"/>
      <c r="CS1003" s="196"/>
      <c r="CT1003" s="196"/>
      <c r="CU1003" s="196"/>
      <c r="CV1003" s="196"/>
      <c r="CW1003" s="196"/>
      <c r="CX1003" s="196"/>
      <c r="CY1003" s="196"/>
      <c r="CZ1003" s="196"/>
      <c r="DA1003" s="196"/>
      <c r="DB1003" s="196"/>
      <c r="DC1003" s="196"/>
      <c r="DD1003" s="196"/>
      <c r="DE1003" s="196"/>
      <c r="DF1003" s="196"/>
      <c r="DG1003" s="196"/>
      <c r="DH1003" s="196"/>
      <c r="DI1003" s="196"/>
      <c r="DJ1003" s="196"/>
      <c r="DK1003" s="196"/>
      <c r="DL1003" s="196"/>
      <c r="DM1003" s="196"/>
      <c r="DN1003" s="196"/>
      <c r="DO1003" s="196"/>
      <c r="DP1003" s="196"/>
      <c r="DQ1003" s="196"/>
      <c r="DR1003" s="196"/>
      <c r="DS1003" s="196"/>
      <c r="DT1003" s="196"/>
      <c r="DU1003" s="196"/>
      <c r="DV1003" s="196"/>
      <c r="DW1003" s="196"/>
      <c r="DX1003" s="196"/>
      <c r="DY1003" s="196"/>
      <c r="DZ1003" s="196"/>
      <c r="EA1003" s="196"/>
      <c r="EB1003" s="196"/>
      <c r="EC1003" s="196"/>
      <c r="ED1003" s="196"/>
      <c r="EE1003" s="196"/>
      <c r="EF1003" s="196"/>
      <c r="EG1003" s="196"/>
      <c r="EH1003" s="196"/>
      <c r="EI1003" s="196"/>
      <c r="EJ1003" s="196"/>
      <c r="EK1003" s="196"/>
      <c r="EL1003" s="196"/>
      <c r="EM1003" s="196"/>
      <c r="EN1003" s="196"/>
      <c r="EO1003" s="196"/>
      <c r="EP1003" s="196"/>
      <c r="EQ1003" s="196"/>
      <c r="ER1003" s="196"/>
      <c r="ES1003" s="196"/>
      <c r="ET1003" s="196"/>
      <c r="EU1003" s="196"/>
      <c r="EV1003" s="196"/>
      <c r="EW1003" s="196"/>
      <c r="EX1003" s="196"/>
      <c r="EY1003" s="196"/>
      <c r="EZ1003" s="196"/>
      <c r="FA1003" s="196"/>
      <c r="FB1003" s="196"/>
      <c r="FC1003" s="196"/>
      <c r="FD1003" s="196"/>
      <c r="FE1003" s="196"/>
      <c r="FF1003" s="196"/>
      <c r="FG1003" s="196"/>
      <c r="FH1003" s="196"/>
      <c r="FI1003" s="196"/>
      <c r="FJ1003" s="196"/>
      <c r="FK1003" s="196"/>
      <c r="FL1003" s="196"/>
      <c r="FM1003" s="196"/>
      <c r="FN1003" s="196"/>
      <c r="FO1003" s="196"/>
      <c r="FP1003" s="196"/>
      <c r="FQ1003" s="196"/>
      <c r="FR1003" s="196"/>
      <c r="FS1003" s="196"/>
      <c r="FT1003" s="196"/>
      <c r="FU1003" s="196"/>
      <c r="FV1003" s="196"/>
      <c r="FW1003" s="196"/>
      <c r="FX1003" s="196"/>
      <c r="FY1003" s="196"/>
      <c r="FZ1003" s="196"/>
      <c r="GA1003" s="196"/>
      <c r="GB1003" s="196"/>
      <c r="GC1003" s="196"/>
      <c r="GD1003" s="196"/>
      <c r="GE1003" s="196"/>
      <c r="GF1003" s="196"/>
      <c r="GG1003" s="196"/>
      <c r="GH1003" s="196"/>
      <c r="GI1003" s="196"/>
      <c r="GJ1003" s="196"/>
      <c r="GK1003" s="196"/>
      <c r="GL1003" s="196"/>
      <c r="GM1003" s="196"/>
      <c r="GN1003" s="196"/>
      <c r="GO1003" s="196"/>
      <c r="GP1003" s="196"/>
      <c r="GQ1003" s="196"/>
      <c r="GR1003" s="196"/>
      <c r="GS1003" s="196"/>
      <c r="GT1003" s="196"/>
      <c r="GU1003" s="196"/>
      <c r="GV1003" s="196"/>
      <c r="GW1003" s="196"/>
      <c r="GX1003" s="196"/>
      <c r="GY1003" s="196"/>
      <c r="GZ1003" s="196"/>
      <c r="HA1003" s="196"/>
      <c r="HB1003" s="196"/>
      <c r="HC1003" s="196"/>
      <c r="HD1003" s="196"/>
      <c r="HE1003" s="196"/>
      <c r="HF1003" s="196"/>
      <c r="HG1003" s="196"/>
      <c r="HH1003" s="196"/>
      <c r="HI1003" s="196"/>
      <c r="HJ1003" s="196"/>
      <c r="HK1003" s="196"/>
      <c r="HL1003" s="196"/>
      <c r="HM1003" s="196"/>
      <c r="HN1003" s="196"/>
      <c r="HO1003" s="196"/>
      <c r="HP1003" s="196"/>
      <c r="HQ1003" s="196"/>
      <c r="HR1003" s="196"/>
      <c r="HS1003" s="196"/>
      <c r="HT1003" s="196"/>
      <c r="HU1003" s="196"/>
      <c r="HV1003" s="196"/>
      <c r="HW1003" s="196"/>
      <c r="HX1003" s="196"/>
      <c r="HY1003" s="196"/>
      <c r="HZ1003" s="196"/>
      <c r="IA1003" s="196"/>
      <c r="IB1003" s="196"/>
      <c r="IC1003" s="196"/>
      <c r="ID1003" s="196"/>
      <c r="IE1003" s="196"/>
      <c r="IF1003" s="196"/>
      <c r="IG1003" s="196"/>
      <c r="IH1003" s="196"/>
      <c r="II1003" s="196"/>
      <c r="IJ1003" s="196"/>
      <c r="IK1003" s="196"/>
      <c r="IL1003" s="196"/>
      <c r="IM1003" s="196"/>
      <c r="IN1003" s="196"/>
      <c r="IO1003" s="196"/>
      <c r="IP1003" s="196"/>
      <c r="IQ1003" s="196"/>
      <c r="IR1003" s="196"/>
      <c r="IS1003" s="196"/>
      <c r="IT1003" s="196"/>
      <c r="IU1003" s="196"/>
      <c r="IV1003" s="196"/>
      <c r="IW1003" s="196"/>
      <c r="IX1003" s="196"/>
      <c r="IY1003" s="196"/>
      <c r="IZ1003" s="196"/>
      <c r="JA1003" s="196"/>
      <c r="JB1003" s="196"/>
      <c r="JC1003" s="196"/>
      <c r="JD1003" s="196"/>
      <c r="JE1003" s="196"/>
      <c r="JF1003" s="196"/>
      <c r="JG1003" s="196"/>
      <c r="JH1003" s="196"/>
      <c r="JI1003" s="196"/>
      <c r="JJ1003" s="196"/>
      <c r="JK1003" s="196"/>
      <c r="JL1003" s="196"/>
      <c r="JM1003" s="196"/>
      <c r="JN1003" s="196"/>
      <c r="JO1003" s="196"/>
      <c r="JP1003" s="196"/>
      <c r="JQ1003" s="196"/>
      <c r="JR1003" s="196"/>
      <c r="JS1003" s="196"/>
      <c r="JT1003" s="196"/>
      <c r="JU1003" s="196"/>
      <c r="JV1003" s="196"/>
      <c r="JW1003" s="196"/>
      <c r="JX1003" s="196"/>
      <c r="JY1003" s="196"/>
      <c r="JZ1003" s="196"/>
      <c r="KA1003" s="196"/>
      <c r="KB1003" s="196"/>
      <c r="KC1003" s="196"/>
      <c r="KD1003" s="196"/>
      <c r="KE1003" s="196"/>
      <c r="KF1003" s="196"/>
      <c r="KG1003" s="196"/>
      <c r="KH1003" s="196"/>
      <c r="KI1003" s="196"/>
      <c r="KJ1003" s="196"/>
      <c r="KK1003" s="196"/>
      <c r="KL1003" s="196"/>
      <c r="KM1003" s="196"/>
      <c r="KN1003" s="196"/>
      <c r="KO1003" s="196"/>
      <c r="KP1003" s="196"/>
      <c r="KQ1003" s="196"/>
      <c r="KR1003" s="196"/>
      <c r="KS1003" s="196"/>
      <c r="KT1003" s="196"/>
      <c r="KU1003" s="196"/>
      <c r="KV1003" s="196"/>
      <c r="KW1003" s="196"/>
      <c r="KX1003" s="196"/>
      <c r="KY1003" s="196"/>
      <c r="KZ1003" s="196"/>
      <c r="LA1003" s="196"/>
      <c r="LB1003" s="196"/>
      <c r="LC1003" s="196"/>
      <c r="LD1003" s="196"/>
      <c r="LE1003" s="196"/>
      <c r="LF1003" s="196"/>
      <c r="LG1003" s="196"/>
      <c r="LH1003" s="196"/>
      <c r="LI1003" s="196"/>
      <c r="LJ1003" s="196"/>
      <c r="LK1003" s="196"/>
      <c r="LL1003" s="196"/>
      <c r="LM1003" s="196"/>
      <c r="LN1003" s="196"/>
      <c r="LO1003" s="196"/>
      <c r="LP1003" s="196"/>
      <c r="LQ1003" s="196"/>
      <c r="LR1003" s="196"/>
      <c r="LS1003" s="196"/>
      <c r="LT1003" s="196"/>
      <c r="LU1003" s="196"/>
      <c r="LV1003" s="196"/>
      <c r="LW1003" s="196"/>
      <c r="LX1003" s="196"/>
      <c r="LY1003" s="196"/>
      <c r="LZ1003" s="196"/>
      <c r="MA1003" s="196"/>
      <c r="MB1003" s="196"/>
      <c r="MC1003" s="196"/>
      <c r="MD1003" s="196"/>
      <c r="ME1003" s="196"/>
      <c r="MF1003" s="196"/>
      <c r="MG1003" s="196"/>
      <c r="MH1003" s="196"/>
      <c r="MI1003" s="196"/>
      <c r="MJ1003" s="196"/>
      <c r="MK1003" s="196"/>
      <c r="ML1003" s="196"/>
      <c r="MM1003" s="196"/>
      <c r="MN1003" s="196"/>
      <c r="MO1003" s="196"/>
      <c r="MP1003" s="196"/>
      <c r="MQ1003" s="196"/>
      <c r="MR1003" s="196"/>
      <c r="MS1003" s="196"/>
      <c r="MT1003" s="196"/>
      <c r="MU1003" s="196"/>
      <c r="MV1003" s="196"/>
      <c r="MW1003" s="196"/>
      <c r="MX1003" s="196"/>
      <c r="MY1003" s="196"/>
      <c r="MZ1003" s="196"/>
      <c r="NA1003" s="196"/>
      <c r="NB1003" s="196"/>
      <c r="NC1003" s="196"/>
      <c r="ND1003" s="196"/>
      <c r="NE1003" s="196"/>
      <c r="NF1003" s="196"/>
      <c r="NG1003" s="196"/>
      <c r="NH1003" s="196"/>
      <c r="NI1003" s="196"/>
      <c r="NJ1003" s="196"/>
      <c r="NK1003" s="196"/>
      <c r="NL1003" s="196"/>
      <c r="NM1003" s="196"/>
      <c r="NN1003" s="196"/>
      <c r="NO1003" s="196"/>
      <c r="NP1003" s="196"/>
      <c r="NQ1003" s="196"/>
      <c r="NR1003" s="196"/>
      <c r="NS1003" s="196"/>
      <c r="NT1003" s="196"/>
      <c r="NU1003" s="196"/>
      <c r="NV1003" s="196"/>
      <c r="NW1003" s="196"/>
      <c r="NX1003" s="196"/>
      <c r="NY1003" s="196"/>
      <c r="NZ1003" s="196"/>
      <c r="OA1003" s="196"/>
      <c r="OB1003" s="196"/>
      <c r="OC1003" s="196"/>
      <c r="OD1003" s="196"/>
      <c r="OE1003" s="196"/>
      <c r="OF1003" s="196"/>
      <c r="OG1003" s="196"/>
      <c r="OH1003" s="196"/>
      <c r="OI1003" s="196"/>
      <c r="OJ1003" s="196"/>
      <c r="OK1003" s="196"/>
      <c r="OL1003" s="196"/>
      <c r="AFC1003" s="196"/>
      <c r="AFD1003" s="196"/>
      <c r="AFE1003" s="196"/>
      <c r="AFF1003" s="196"/>
      <c r="AFG1003" s="196"/>
      <c r="AFH1003" s="196"/>
      <c r="AFI1003" s="196"/>
      <c r="AFJ1003" s="196"/>
      <c r="AFK1003" s="196"/>
      <c r="AFL1003" s="196"/>
      <c r="AFM1003" s="196"/>
      <c r="AFN1003" s="196"/>
      <c r="AFO1003" s="196"/>
      <c r="AFP1003" s="196"/>
      <c r="AFQ1003" s="196"/>
      <c r="AFR1003" s="196"/>
      <c r="AFS1003" s="196"/>
      <c r="AFT1003" s="196"/>
      <c r="AFU1003" s="196"/>
      <c r="AFV1003" s="196"/>
      <c r="AFW1003" s="196"/>
      <c r="AFX1003" s="196"/>
      <c r="AFY1003" s="196"/>
      <c r="AFZ1003" s="196"/>
      <c r="AGA1003" s="196"/>
      <c r="AGB1003" s="196"/>
      <c r="AGC1003" s="196"/>
      <c r="AGD1003" s="196"/>
      <c r="AGE1003" s="196"/>
      <c r="AGF1003" s="196"/>
      <c r="AGG1003" s="196"/>
      <c r="AGH1003" s="196"/>
      <c r="AGI1003" s="196"/>
      <c r="AGJ1003" s="196"/>
      <c r="AGK1003" s="196"/>
      <c r="AGL1003" s="196"/>
      <c r="AGM1003" s="196"/>
      <c r="AGN1003" s="196"/>
      <c r="AGO1003" s="196"/>
      <c r="AGP1003" s="196"/>
    </row>
    <row r="1004" spans="1:874" ht="15.75" customHeight="1" x14ac:dyDescent="0.25">
      <c r="A1004" s="196"/>
      <c r="B1004" s="196"/>
      <c r="C1004" s="196"/>
      <c r="D1004" s="196"/>
      <c r="E1004" s="196"/>
      <c r="F1004" s="196"/>
      <c r="G1004" s="196"/>
      <c r="H1004" s="196"/>
      <c r="I1004" s="196"/>
      <c r="J1004" s="196"/>
      <c r="K1004" s="196"/>
      <c r="L1004" s="206"/>
      <c r="M1004" s="196"/>
      <c r="N1004" s="196"/>
      <c r="O1004" s="196"/>
      <c r="P1004" s="196"/>
      <c r="Q1004" s="196"/>
      <c r="R1004" s="196"/>
      <c r="S1004" s="196"/>
      <c r="T1004" s="196"/>
      <c r="U1004" s="196"/>
      <c r="V1004" s="196"/>
      <c r="W1004" s="196"/>
      <c r="X1004" s="196"/>
      <c r="Y1004" s="196"/>
      <c r="Z1004" s="196"/>
      <c r="AA1004" s="196"/>
      <c r="AB1004" s="196"/>
      <c r="AC1004" s="196"/>
      <c r="AD1004" s="196"/>
      <c r="AE1004" s="196"/>
      <c r="AF1004" s="196"/>
      <c r="AG1004" s="196"/>
      <c r="AH1004" s="196"/>
      <c r="AI1004" s="196"/>
      <c r="AJ1004" s="196"/>
      <c r="AK1004" s="196"/>
      <c r="AL1004" s="196"/>
      <c r="AM1004" s="196"/>
      <c r="AN1004" s="196"/>
      <c r="AO1004" s="196"/>
      <c r="AP1004" s="196"/>
      <c r="AQ1004" s="196"/>
      <c r="AR1004" s="196"/>
      <c r="AS1004" s="196"/>
      <c r="AT1004" s="196"/>
      <c r="AU1004" s="196"/>
      <c r="AV1004" s="196"/>
      <c r="AW1004" s="196"/>
      <c r="AX1004" s="196"/>
      <c r="AY1004" s="196"/>
      <c r="AZ1004" s="196"/>
      <c r="BA1004" s="196"/>
      <c r="BB1004" s="196"/>
      <c r="BC1004" s="196"/>
      <c r="BD1004" s="196"/>
      <c r="BE1004" s="196"/>
      <c r="BF1004" s="196"/>
      <c r="BG1004" s="196"/>
      <c r="BH1004" s="196"/>
      <c r="BI1004" s="196"/>
      <c r="BJ1004" s="196"/>
      <c r="BK1004" s="196"/>
      <c r="BL1004" s="196"/>
      <c r="BM1004" s="196"/>
      <c r="BN1004" s="196"/>
      <c r="BO1004" s="196"/>
      <c r="BP1004" s="196"/>
      <c r="BQ1004" s="196"/>
      <c r="BR1004" s="196"/>
      <c r="BS1004" s="196"/>
      <c r="BT1004" s="196"/>
      <c r="BU1004" s="196"/>
      <c r="BV1004" s="196"/>
      <c r="BW1004" s="196"/>
      <c r="BX1004" s="196"/>
      <c r="BY1004" s="196"/>
      <c r="BZ1004" s="196"/>
      <c r="CA1004" s="196"/>
      <c r="CB1004" s="196"/>
      <c r="CC1004" s="196"/>
      <c r="CD1004" s="196"/>
      <c r="CE1004" s="196"/>
      <c r="CF1004" s="196"/>
      <c r="CG1004" s="196"/>
      <c r="CH1004" s="196"/>
      <c r="CI1004" s="196"/>
      <c r="CJ1004" s="196"/>
      <c r="CK1004" s="196"/>
      <c r="CL1004" s="196"/>
      <c r="CM1004" s="196"/>
      <c r="CN1004" s="196"/>
      <c r="CO1004" s="196"/>
      <c r="CP1004" s="196"/>
      <c r="CQ1004" s="196"/>
      <c r="CR1004" s="196"/>
      <c r="CS1004" s="196"/>
      <c r="CT1004" s="196"/>
      <c r="CU1004" s="196"/>
      <c r="CV1004" s="196"/>
      <c r="CW1004" s="196"/>
      <c r="CX1004" s="196"/>
      <c r="CY1004" s="196"/>
      <c r="CZ1004" s="196"/>
      <c r="DA1004" s="196"/>
      <c r="DB1004" s="196"/>
      <c r="DC1004" s="196"/>
      <c r="DD1004" s="196"/>
      <c r="DE1004" s="196"/>
      <c r="DF1004" s="196"/>
      <c r="DG1004" s="196"/>
      <c r="DH1004" s="196"/>
      <c r="DI1004" s="196"/>
      <c r="DJ1004" s="196"/>
      <c r="DK1004" s="196"/>
      <c r="DL1004" s="196"/>
      <c r="DM1004" s="196"/>
      <c r="DN1004" s="196"/>
      <c r="DO1004" s="196"/>
      <c r="DP1004" s="196"/>
      <c r="DQ1004" s="196"/>
      <c r="DR1004" s="196"/>
      <c r="DS1004" s="196"/>
      <c r="DT1004" s="196"/>
      <c r="DU1004" s="196"/>
      <c r="DV1004" s="196"/>
      <c r="DW1004" s="196"/>
      <c r="DX1004" s="196"/>
      <c r="DY1004" s="196"/>
      <c r="DZ1004" s="196"/>
      <c r="EA1004" s="196"/>
      <c r="EB1004" s="196"/>
      <c r="EC1004" s="196"/>
      <c r="ED1004" s="196"/>
      <c r="EE1004" s="196"/>
      <c r="EF1004" s="196"/>
      <c r="EG1004" s="196"/>
      <c r="EH1004" s="196"/>
      <c r="EI1004" s="196"/>
      <c r="EJ1004" s="196"/>
      <c r="EK1004" s="196"/>
      <c r="EL1004" s="196"/>
      <c r="EM1004" s="196"/>
      <c r="EN1004" s="196"/>
      <c r="EO1004" s="196"/>
      <c r="EP1004" s="196"/>
      <c r="EQ1004" s="196"/>
      <c r="ER1004" s="196"/>
      <c r="ES1004" s="196"/>
      <c r="ET1004" s="196"/>
      <c r="EU1004" s="196"/>
      <c r="EV1004" s="196"/>
      <c r="EW1004" s="196"/>
      <c r="EX1004" s="196"/>
      <c r="EY1004" s="196"/>
      <c r="EZ1004" s="196"/>
      <c r="FA1004" s="196"/>
      <c r="FB1004" s="196"/>
      <c r="FC1004" s="196"/>
      <c r="FD1004" s="196"/>
      <c r="FE1004" s="196"/>
      <c r="FF1004" s="196"/>
      <c r="FG1004" s="196"/>
      <c r="FH1004" s="196"/>
      <c r="FI1004" s="196"/>
      <c r="FJ1004" s="196"/>
      <c r="FK1004" s="196"/>
      <c r="FL1004" s="196"/>
      <c r="FM1004" s="196"/>
      <c r="FN1004" s="196"/>
      <c r="FO1004" s="196"/>
      <c r="FP1004" s="196"/>
      <c r="FQ1004" s="196"/>
      <c r="FR1004" s="196"/>
      <c r="FS1004" s="196"/>
      <c r="FT1004" s="196"/>
      <c r="FU1004" s="196"/>
      <c r="FV1004" s="196"/>
      <c r="FW1004" s="196"/>
      <c r="FX1004" s="196"/>
      <c r="FY1004" s="196"/>
      <c r="FZ1004" s="196"/>
      <c r="GA1004" s="196"/>
      <c r="GB1004" s="196"/>
      <c r="GC1004" s="196"/>
      <c r="GD1004" s="196"/>
      <c r="GE1004" s="196"/>
      <c r="GF1004" s="196"/>
      <c r="GG1004" s="196"/>
      <c r="GH1004" s="196"/>
      <c r="GI1004" s="196"/>
      <c r="GJ1004" s="196"/>
      <c r="GK1004" s="196"/>
      <c r="GL1004" s="196"/>
      <c r="GM1004" s="196"/>
      <c r="GN1004" s="196"/>
      <c r="GO1004" s="196"/>
      <c r="GP1004" s="196"/>
      <c r="GQ1004" s="196"/>
      <c r="GR1004" s="196"/>
      <c r="GS1004" s="196"/>
      <c r="GT1004" s="196"/>
      <c r="GU1004" s="196"/>
      <c r="GV1004" s="196"/>
      <c r="GW1004" s="196"/>
      <c r="GX1004" s="196"/>
      <c r="GY1004" s="196"/>
      <c r="GZ1004" s="196"/>
      <c r="HA1004" s="196"/>
      <c r="HB1004" s="196"/>
      <c r="HC1004" s="196"/>
      <c r="HD1004" s="196"/>
      <c r="HE1004" s="196"/>
      <c r="HF1004" s="196"/>
      <c r="HG1004" s="196"/>
      <c r="HH1004" s="196"/>
      <c r="HI1004" s="196"/>
      <c r="HJ1004" s="196"/>
      <c r="HK1004" s="196"/>
      <c r="HL1004" s="196"/>
      <c r="HM1004" s="196"/>
      <c r="HN1004" s="196"/>
      <c r="HO1004" s="196"/>
      <c r="HP1004" s="196"/>
      <c r="HQ1004" s="196"/>
      <c r="HR1004" s="196"/>
      <c r="HS1004" s="196"/>
      <c r="HT1004" s="196"/>
      <c r="HU1004" s="196"/>
      <c r="HV1004" s="196"/>
      <c r="HW1004" s="196"/>
      <c r="HX1004" s="196"/>
      <c r="HY1004" s="196"/>
      <c r="HZ1004" s="196"/>
      <c r="IA1004" s="196"/>
      <c r="IB1004" s="196"/>
      <c r="IC1004" s="196"/>
      <c r="ID1004" s="196"/>
      <c r="IE1004" s="196"/>
      <c r="IF1004" s="196"/>
      <c r="IG1004" s="196"/>
      <c r="IH1004" s="196"/>
      <c r="II1004" s="196"/>
      <c r="IJ1004" s="196"/>
      <c r="IK1004" s="196"/>
      <c r="IL1004" s="196"/>
      <c r="IM1004" s="196"/>
      <c r="IN1004" s="196"/>
      <c r="IO1004" s="196"/>
      <c r="IP1004" s="196"/>
      <c r="IQ1004" s="196"/>
      <c r="IR1004" s="196"/>
      <c r="IS1004" s="196"/>
      <c r="IT1004" s="196"/>
      <c r="IU1004" s="196"/>
      <c r="IV1004" s="196"/>
      <c r="IW1004" s="196"/>
      <c r="IX1004" s="196"/>
      <c r="IY1004" s="196"/>
      <c r="IZ1004" s="196"/>
      <c r="JA1004" s="196"/>
      <c r="JB1004" s="196"/>
      <c r="JC1004" s="196"/>
      <c r="JD1004" s="196"/>
      <c r="JE1004" s="196"/>
      <c r="JF1004" s="196"/>
      <c r="JG1004" s="196"/>
      <c r="JH1004" s="196"/>
      <c r="JI1004" s="196"/>
      <c r="JJ1004" s="196"/>
      <c r="JK1004" s="196"/>
      <c r="JL1004" s="196"/>
      <c r="JM1004" s="196"/>
      <c r="JN1004" s="196"/>
      <c r="JO1004" s="196"/>
      <c r="JP1004" s="196"/>
      <c r="JQ1004" s="196"/>
      <c r="JR1004" s="196"/>
      <c r="JS1004" s="196"/>
      <c r="JT1004" s="196"/>
      <c r="JU1004" s="196"/>
      <c r="JV1004" s="196"/>
      <c r="JW1004" s="196"/>
      <c r="JX1004" s="196"/>
      <c r="JY1004" s="196"/>
      <c r="JZ1004" s="196"/>
      <c r="KA1004" s="196"/>
      <c r="KB1004" s="196"/>
      <c r="KC1004" s="196"/>
      <c r="KD1004" s="196"/>
      <c r="KE1004" s="196"/>
      <c r="KF1004" s="196"/>
      <c r="KG1004" s="196"/>
      <c r="KH1004" s="196"/>
      <c r="KI1004" s="196"/>
      <c r="KJ1004" s="196"/>
      <c r="KK1004" s="196"/>
      <c r="KL1004" s="196"/>
      <c r="KM1004" s="196"/>
      <c r="KN1004" s="196"/>
      <c r="KO1004" s="196"/>
      <c r="KP1004" s="196"/>
      <c r="KQ1004" s="196"/>
      <c r="KR1004" s="196"/>
      <c r="KS1004" s="196"/>
      <c r="KT1004" s="196"/>
      <c r="KU1004" s="196"/>
      <c r="KV1004" s="196"/>
      <c r="KW1004" s="196"/>
      <c r="KX1004" s="196"/>
      <c r="KY1004" s="196"/>
      <c r="KZ1004" s="196"/>
      <c r="LA1004" s="196"/>
      <c r="LB1004" s="196"/>
      <c r="LC1004" s="196"/>
      <c r="LD1004" s="196"/>
      <c r="LE1004" s="196"/>
      <c r="LF1004" s="196"/>
      <c r="LG1004" s="196"/>
      <c r="LH1004" s="196"/>
      <c r="LI1004" s="196"/>
      <c r="LJ1004" s="196"/>
      <c r="LK1004" s="196"/>
      <c r="LL1004" s="196"/>
      <c r="LM1004" s="196"/>
      <c r="LN1004" s="196"/>
      <c r="LO1004" s="196"/>
      <c r="LP1004" s="196"/>
      <c r="LQ1004" s="196"/>
      <c r="LR1004" s="196"/>
      <c r="LS1004" s="196"/>
      <c r="LT1004" s="196"/>
      <c r="LU1004" s="196"/>
      <c r="LV1004" s="196"/>
      <c r="LW1004" s="196"/>
      <c r="LX1004" s="196"/>
      <c r="LY1004" s="196"/>
      <c r="LZ1004" s="196"/>
      <c r="MA1004" s="196"/>
      <c r="MB1004" s="196"/>
      <c r="MC1004" s="196"/>
      <c r="MD1004" s="196"/>
      <c r="ME1004" s="196"/>
      <c r="MF1004" s="196"/>
      <c r="MG1004" s="196"/>
      <c r="MH1004" s="196"/>
      <c r="MI1004" s="196"/>
      <c r="MJ1004" s="196"/>
      <c r="MK1004" s="196"/>
      <c r="ML1004" s="196"/>
      <c r="MM1004" s="196"/>
      <c r="MN1004" s="196"/>
      <c r="MO1004" s="196"/>
      <c r="MP1004" s="196"/>
      <c r="MQ1004" s="196"/>
      <c r="MR1004" s="196"/>
      <c r="MS1004" s="196"/>
      <c r="MT1004" s="196"/>
      <c r="MU1004" s="196"/>
      <c r="MV1004" s="196"/>
      <c r="MW1004" s="196"/>
      <c r="MX1004" s="196"/>
      <c r="MY1004" s="196"/>
      <c r="MZ1004" s="196"/>
      <c r="NA1004" s="196"/>
      <c r="NB1004" s="196"/>
      <c r="NC1004" s="196"/>
      <c r="ND1004" s="196"/>
      <c r="NE1004" s="196"/>
      <c r="NF1004" s="196"/>
      <c r="NG1004" s="196"/>
      <c r="NH1004" s="196"/>
      <c r="NI1004" s="196"/>
      <c r="NJ1004" s="196"/>
      <c r="NK1004" s="196"/>
      <c r="NL1004" s="196"/>
      <c r="NM1004" s="196"/>
      <c r="NN1004" s="196"/>
      <c r="NO1004" s="196"/>
      <c r="NP1004" s="196"/>
      <c r="NQ1004" s="196"/>
      <c r="NR1004" s="196"/>
      <c r="NS1004" s="196"/>
      <c r="NT1004" s="196"/>
      <c r="NU1004" s="196"/>
      <c r="NV1004" s="196"/>
      <c r="NW1004" s="196"/>
      <c r="NX1004" s="196"/>
      <c r="NY1004" s="196"/>
      <c r="NZ1004" s="196"/>
      <c r="OA1004" s="196"/>
      <c r="OB1004" s="196"/>
      <c r="OC1004" s="196"/>
      <c r="OD1004" s="196"/>
      <c r="OE1004" s="196"/>
      <c r="OF1004" s="196"/>
      <c r="OG1004" s="196"/>
      <c r="OH1004" s="196"/>
      <c r="OI1004" s="196"/>
      <c r="OJ1004" s="196"/>
      <c r="OK1004" s="196"/>
      <c r="OL1004" s="196"/>
      <c r="AFC1004" s="196"/>
      <c r="AFD1004" s="196"/>
      <c r="AFE1004" s="196"/>
      <c r="AFF1004" s="196"/>
      <c r="AFG1004" s="196"/>
      <c r="AFH1004" s="196"/>
      <c r="AFI1004" s="196"/>
      <c r="AFJ1004" s="196"/>
      <c r="AFK1004" s="196"/>
      <c r="AFL1004" s="196"/>
      <c r="AFM1004" s="196"/>
      <c r="AFN1004" s="196"/>
      <c r="AFO1004" s="196"/>
      <c r="AFP1004" s="196"/>
      <c r="AFQ1004" s="196"/>
      <c r="AFR1004" s="196"/>
      <c r="AFS1004" s="196"/>
      <c r="AFT1004" s="196"/>
      <c r="AFU1004" s="196"/>
      <c r="AFV1004" s="196"/>
      <c r="AFW1004" s="196"/>
      <c r="AFX1004" s="196"/>
      <c r="AFY1004" s="196"/>
      <c r="AFZ1004" s="196"/>
      <c r="AGA1004" s="196"/>
      <c r="AGB1004" s="196"/>
      <c r="AGC1004" s="196"/>
      <c r="AGD1004" s="196"/>
      <c r="AGE1004" s="196"/>
      <c r="AGF1004" s="196"/>
      <c r="AGG1004" s="196"/>
      <c r="AGH1004" s="196"/>
      <c r="AGI1004" s="196"/>
      <c r="AGJ1004" s="196"/>
      <c r="AGK1004" s="196"/>
      <c r="AGL1004" s="196"/>
      <c r="AGM1004" s="196"/>
      <c r="AGN1004" s="196"/>
      <c r="AGO1004" s="196"/>
      <c r="AGP1004" s="196"/>
    </row>
    <row r="1005" spans="1:874" ht="15.75" customHeight="1" x14ac:dyDescent="0.25">
      <c r="A1005" s="196"/>
      <c r="B1005" s="196"/>
      <c r="C1005" s="196"/>
      <c r="D1005" s="196"/>
      <c r="E1005" s="196"/>
      <c r="F1005" s="196"/>
      <c r="G1005" s="196"/>
      <c r="H1005" s="196"/>
      <c r="I1005" s="196"/>
      <c r="J1005" s="196"/>
      <c r="K1005" s="196"/>
      <c r="L1005" s="206"/>
      <c r="M1005" s="196"/>
      <c r="N1005" s="196"/>
      <c r="O1005" s="196"/>
      <c r="P1005" s="196"/>
      <c r="Q1005" s="196"/>
      <c r="R1005" s="196"/>
      <c r="S1005" s="196"/>
      <c r="T1005" s="196"/>
      <c r="U1005" s="196"/>
      <c r="V1005" s="196"/>
      <c r="W1005" s="196"/>
      <c r="X1005" s="196"/>
      <c r="Y1005" s="196"/>
      <c r="Z1005" s="196"/>
      <c r="AA1005" s="196"/>
      <c r="AB1005" s="196"/>
      <c r="AC1005" s="196"/>
      <c r="AD1005" s="196"/>
      <c r="AE1005" s="196"/>
      <c r="AF1005" s="196"/>
      <c r="AG1005" s="196"/>
      <c r="AH1005" s="196"/>
      <c r="AI1005" s="196"/>
      <c r="AJ1005" s="196"/>
      <c r="AK1005" s="196"/>
      <c r="AL1005" s="196"/>
      <c r="AM1005" s="196"/>
      <c r="AN1005" s="196"/>
      <c r="AO1005" s="196"/>
      <c r="AP1005" s="196"/>
      <c r="AQ1005" s="196"/>
      <c r="AR1005" s="196"/>
      <c r="AS1005" s="196"/>
      <c r="AT1005" s="196"/>
      <c r="AU1005" s="196"/>
      <c r="AV1005" s="196"/>
      <c r="AW1005" s="196"/>
      <c r="AX1005" s="196"/>
      <c r="AY1005" s="196"/>
      <c r="AZ1005" s="196"/>
      <c r="BA1005" s="196"/>
      <c r="BB1005" s="196"/>
      <c r="BC1005" s="196"/>
      <c r="BD1005" s="196"/>
      <c r="BE1005" s="196"/>
      <c r="BF1005" s="196"/>
      <c r="BG1005" s="196"/>
      <c r="BH1005" s="196"/>
      <c r="BI1005" s="196"/>
      <c r="BJ1005" s="196"/>
      <c r="BK1005" s="196"/>
      <c r="BL1005" s="196"/>
      <c r="BM1005" s="196"/>
      <c r="BN1005" s="196"/>
      <c r="BO1005" s="196"/>
      <c r="BP1005" s="196"/>
      <c r="BQ1005" s="196"/>
      <c r="BR1005" s="196"/>
      <c r="BS1005" s="196"/>
      <c r="BT1005" s="196"/>
      <c r="BU1005" s="196"/>
      <c r="BV1005" s="196"/>
      <c r="BW1005" s="196"/>
      <c r="BX1005" s="196"/>
      <c r="BY1005" s="196"/>
      <c r="BZ1005" s="196"/>
      <c r="CA1005" s="196"/>
      <c r="CB1005" s="196"/>
      <c r="CC1005" s="196"/>
      <c r="CD1005" s="196"/>
      <c r="CE1005" s="196"/>
      <c r="CF1005" s="196"/>
      <c r="CG1005" s="196"/>
      <c r="CH1005" s="196"/>
      <c r="CI1005" s="196"/>
      <c r="CJ1005" s="196"/>
      <c r="CK1005" s="196"/>
      <c r="CL1005" s="196"/>
      <c r="CM1005" s="196"/>
      <c r="CN1005" s="196"/>
      <c r="CO1005" s="196"/>
      <c r="CP1005" s="196"/>
      <c r="CQ1005" s="196"/>
      <c r="CR1005" s="196"/>
      <c r="CS1005" s="196"/>
      <c r="CT1005" s="196"/>
      <c r="CU1005" s="196"/>
      <c r="CV1005" s="196"/>
      <c r="CW1005" s="196"/>
      <c r="CX1005" s="196"/>
      <c r="CY1005" s="196"/>
      <c r="CZ1005" s="196"/>
      <c r="DA1005" s="196"/>
      <c r="DB1005" s="196"/>
      <c r="DC1005" s="196"/>
      <c r="DD1005" s="196"/>
      <c r="DE1005" s="196"/>
      <c r="DF1005" s="196"/>
      <c r="DG1005" s="196"/>
      <c r="DH1005" s="196"/>
      <c r="DI1005" s="196"/>
      <c r="DJ1005" s="196"/>
      <c r="DK1005" s="196"/>
      <c r="DL1005" s="196"/>
      <c r="DM1005" s="196"/>
      <c r="DN1005" s="196"/>
      <c r="DO1005" s="196"/>
      <c r="DP1005" s="196"/>
      <c r="DQ1005" s="196"/>
      <c r="DR1005" s="196"/>
      <c r="DS1005" s="196"/>
      <c r="DT1005" s="196"/>
      <c r="DU1005" s="196"/>
      <c r="DV1005" s="196"/>
      <c r="DW1005" s="196"/>
      <c r="DX1005" s="196"/>
      <c r="DY1005" s="196"/>
      <c r="DZ1005" s="196"/>
      <c r="EA1005" s="196"/>
      <c r="EB1005" s="196"/>
      <c r="EC1005" s="196"/>
      <c r="ED1005" s="196"/>
      <c r="EE1005" s="196"/>
      <c r="EF1005" s="196"/>
      <c r="EG1005" s="196"/>
      <c r="EH1005" s="196"/>
      <c r="EI1005" s="196"/>
      <c r="EJ1005" s="196"/>
      <c r="EK1005" s="196"/>
      <c r="EL1005" s="196"/>
      <c r="EM1005" s="196"/>
      <c r="EN1005" s="196"/>
      <c r="EO1005" s="196"/>
      <c r="EP1005" s="196"/>
      <c r="EQ1005" s="196"/>
      <c r="ER1005" s="196"/>
      <c r="ES1005" s="196"/>
      <c r="ET1005" s="196"/>
      <c r="EU1005" s="196"/>
      <c r="EV1005" s="196"/>
      <c r="EW1005" s="196"/>
      <c r="EX1005" s="196"/>
      <c r="EY1005" s="196"/>
      <c r="EZ1005" s="196"/>
      <c r="FA1005" s="196"/>
      <c r="FB1005" s="196"/>
      <c r="FC1005" s="196"/>
      <c r="FD1005" s="196"/>
      <c r="FE1005" s="196"/>
      <c r="FF1005" s="196"/>
      <c r="FG1005" s="196"/>
      <c r="FH1005" s="196"/>
      <c r="FI1005" s="196"/>
      <c r="FJ1005" s="196"/>
      <c r="FK1005" s="196"/>
      <c r="FL1005" s="196"/>
      <c r="FM1005" s="196"/>
      <c r="FN1005" s="196"/>
      <c r="FO1005" s="196"/>
      <c r="FP1005" s="196"/>
      <c r="FQ1005" s="196"/>
      <c r="FR1005" s="196"/>
      <c r="FS1005" s="196"/>
      <c r="FT1005" s="196"/>
      <c r="FU1005" s="196"/>
      <c r="FV1005" s="196"/>
      <c r="FW1005" s="196"/>
      <c r="FX1005" s="196"/>
      <c r="FY1005" s="196"/>
      <c r="FZ1005" s="196"/>
      <c r="GA1005" s="196"/>
      <c r="GB1005" s="196"/>
      <c r="GC1005" s="196"/>
      <c r="GD1005" s="196"/>
      <c r="GE1005" s="196"/>
      <c r="GF1005" s="196"/>
      <c r="GG1005" s="196"/>
      <c r="GH1005" s="196"/>
      <c r="GI1005" s="196"/>
      <c r="GJ1005" s="196"/>
      <c r="GK1005" s="196"/>
      <c r="GL1005" s="196"/>
      <c r="GM1005" s="196"/>
      <c r="GN1005" s="196"/>
      <c r="GO1005" s="196"/>
      <c r="GP1005" s="196"/>
      <c r="GQ1005" s="196"/>
      <c r="GR1005" s="196"/>
      <c r="GS1005" s="196"/>
      <c r="GT1005" s="196"/>
      <c r="GU1005" s="196"/>
      <c r="GV1005" s="196"/>
      <c r="GW1005" s="196"/>
      <c r="GX1005" s="196"/>
      <c r="GY1005" s="196"/>
      <c r="GZ1005" s="196"/>
      <c r="HA1005" s="196"/>
      <c r="HB1005" s="196"/>
      <c r="HC1005" s="196"/>
      <c r="HD1005" s="196"/>
      <c r="HE1005" s="196"/>
      <c r="HF1005" s="196"/>
      <c r="HG1005" s="196"/>
      <c r="HH1005" s="196"/>
      <c r="HI1005" s="196"/>
      <c r="HJ1005" s="196"/>
      <c r="HK1005" s="196"/>
      <c r="HL1005" s="196"/>
      <c r="HM1005" s="196"/>
      <c r="HN1005" s="196"/>
      <c r="HO1005" s="196"/>
      <c r="HP1005" s="196"/>
      <c r="HQ1005" s="196"/>
      <c r="HR1005" s="196"/>
      <c r="HS1005" s="196"/>
      <c r="HT1005" s="196"/>
      <c r="HU1005" s="196"/>
      <c r="HV1005" s="196"/>
      <c r="HW1005" s="196"/>
      <c r="HX1005" s="196"/>
      <c r="HY1005" s="196"/>
      <c r="HZ1005" s="196"/>
      <c r="IA1005" s="196"/>
      <c r="IB1005" s="196"/>
      <c r="IC1005" s="196"/>
      <c r="ID1005" s="196"/>
      <c r="IE1005" s="196"/>
      <c r="IF1005" s="196"/>
      <c r="IG1005" s="196"/>
      <c r="IH1005" s="196"/>
      <c r="II1005" s="196"/>
      <c r="IJ1005" s="196"/>
      <c r="IK1005" s="196"/>
      <c r="IL1005" s="196"/>
      <c r="IM1005" s="196"/>
      <c r="IN1005" s="196"/>
      <c r="IO1005" s="196"/>
      <c r="IP1005" s="196"/>
      <c r="IQ1005" s="196"/>
      <c r="IR1005" s="196"/>
      <c r="IS1005" s="196"/>
      <c r="IT1005" s="196"/>
      <c r="IU1005" s="196"/>
      <c r="IV1005" s="196"/>
      <c r="IW1005" s="196"/>
      <c r="IX1005" s="196"/>
      <c r="IY1005" s="196"/>
      <c r="IZ1005" s="196"/>
      <c r="JA1005" s="196"/>
      <c r="JB1005" s="196"/>
      <c r="JC1005" s="196"/>
      <c r="JD1005" s="196"/>
      <c r="JE1005" s="196"/>
      <c r="JF1005" s="196"/>
      <c r="JG1005" s="196"/>
      <c r="JH1005" s="196"/>
      <c r="JI1005" s="196"/>
      <c r="JJ1005" s="196"/>
      <c r="JK1005" s="196"/>
      <c r="JL1005" s="196"/>
      <c r="JM1005" s="196"/>
      <c r="JN1005" s="196"/>
      <c r="JO1005" s="196"/>
      <c r="JP1005" s="196"/>
      <c r="JQ1005" s="196"/>
      <c r="JR1005" s="196"/>
      <c r="JS1005" s="196"/>
      <c r="JT1005" s="196"/>
      <c r="JU1005" s="196"/>
      <c r="JV1005" s="196"/>
      <c r="JW1005" s="196"/>
      <c r="JX1005" s="196"/>
      <c r="JY1005" s="196"/>
      <c r="JZ1005" s="196"/>
      <c r="KA1005" s="196"/>
      <c r="KB1005" s="196"/>
      <c r="KC1005" s="196"/>
      <c r="KD1005" s="196"/>
      <c r="KE1005" s="196"/>
      <c r="KF1005" s="196"/>
      <c r="KG1005" s="196"/>
      <c r="KH1005" s="196"/>
      <c r="KI1005" s="196"/>
      <c r="KJ1005" s="196"/>
      <c r="KK1005" s="196"/>
      <c r="KL1005" s="196"/>
      <c r="KM1005" s="196"/>
      <c r="KN1005" s="196"/>
      <c r="KO1005" s="196"/>
      <c r="KP1005" s="196"/>
      <c r="KQ1005" s="196"/>
      <c r="KR1005" s="196"/>
      <c r="KS1005" s="196"/>
      <c r="KT1005" s="196"/>
      <c r="KU1005" s="196"/>
      <c r="KV1005" s="196"/>
      <c r="KW1005" s="196"/>
      <c r="KX1005" s="196"/>
      <c r="KY1005" s="196"/>
      <c r="KZ1005" s="196"/>
      <c r="LA1005" s="196"/>
      <c r="LB1005" s="196"/>
      <c r="LC1005" s="196"/>
      <c r="LD1005" s="196"/>
      <c r="LE1005" s="196"/>
      <c r="LF1005" s="196"/>
      <c r="LG1005" s="196"/>
      <c r="LH1005" s="196"/>
      <c r="LI1005" s="196"/>
      <c r="LJ1005" s="196"/>
      <c r="LK1005" s="196"/>
      <c r="LL1005" s="196"/>
      <c r="LM1005" s="196"/>
      <c r="LN1005" s="196"/>
      <c r="LO1005" s="196"/>
      <c r="LP1005" s="196"/>
      <c r="LQ1005" s="196"/>
      <c r="LR1005" s="196"/>
      <c r="LS1005" s="196"/>
      <c r="LT1005" s="196"/>
      <c r="LU1005" s="196"/>
      <c r="LV1005" s="196"/>
      <c r="LW1005" s="196"/>
      <c r="LX1005" s="196"/>
      <c r="LY1005" s="196"/>
      <c r="LZ1005" s="196"/>
      <c r="MA1005" s="196"/>
      <c r="MB1005" s="196"/>
      <c r="MC1005" s="196"/>
      <c r="MD1005" s="196"/>
      <c r="ME1005" s="196"/>
      <c r="MF1005" s="196"/>
      <c r="MG1005" s="196"/>
      <c r="MH1005" s="196"/>
      <c r="MI1005" s="196"/>
      <c r="MJ1005" s="196"/>
      <c r="MK1005" s="196"/>
      <c r="ML1005" s="196"/>
      <c r="MM1005" s="196"/>
      <c r="MN1005" s="196"/>
      <c r="MO1005" s="196"/>
      <c r="MP1005" s="196"/>
      <c r="MQ1005" s="196"/>
      <c r="MR1005" s="196"/>
      <c r="MS1005" s="196"/>
      <c r="MT1005" s="196"/>
      <c r="MU1005" s="196"/>
      <c r="MV1005" s="196"/>
      <c r="MW1005" s="196"/>
      <c r="MX1005" s="196"/>
      <c r="MY1005" s="196"/>
      <c r="MZ1005" s="196"/>
      <c r="NA1005" s="196"/>
      <c r="NB1005" s="196"/>
      <c r="NC1005" s="196"/>
      <c r="ND1005" s="196"/>
      <c r="NE1005" s="196"/>
      <c r="NF1005" s="196"/>
      <c r="NG1005" s="196"/>
      <c r="NH1005" s="196"/>
      <c r="NI1005" s="196"/>
      <c r="NJ1005" s="196"/>
      <c r="NK1005" s="196"/>
      <c r="NL1005" s="196"/>
      <c r="NM1005" s="196"/>
      <c r="NN1005" s="196"/>
      <c r="NO1005" s="196"/>
      <c r="NP1005" s="196"/>
      <c r="NQ1005" s="196"/>
      <c r="NR1005" s="196"/>
      <c r="NS1005" s="196"/>
      <c r="NT1005" s="196"/>
      <c r="NU1005" s="196"/>
      <c r="NV1005" s="196"/>
      <c r="NW1005" s="196"/>
      <c r="NX1005" s="196"/>
      <c r="NY1005" s="196"/>
      <c r="NZ1005" s="196"/>
      <c r="OA1005" s="196"/>
      <c r="OB1005" s="196"/>
      <c r="OC1005" s="196"/>
      <c r="OD1005" s="196"/>
      <c r="OE1005" s="196"/>
      <c r="OF1005" s="196"/>
      <c r="OG1005" s="196"/>
      <c r="OH1005" s="196"/>
      <c r="OI1005" s="196"/>
      <c r="OJ1005" s="196"/>
      <c r="OK1005" s="196"/>
      <c r="OL1005" s="196"/>
      <c r="AFC1005" s="196"/>
      <c r="AFD1005" s="196"/>
      <c r="AFE1005" s="196"/>
      <c r="AFF1005" s="196"/>
      <c r="AFG1005" s="196"/>
      <c r="AFH1005" s="196"/>
      <c r="AFI1005" s="196"/>
      <c r="AFJ1005" s="196"/>
      <c r="AFK1005" s="196"/>
      <c r="AFL1005" s="196"/>
      <c r="AFM1005" s="196"/>
      <c r="AFN1005" s="196"/>
      <c r="AFO1005" s="196"/>
      <c r="AFP1005" s="196"/>
      <c r="AFQ1005" s="196"/>
      <c r="AFR1005" s="196"/>
      <c r="AFS1005" s="196"/>
      <c r="AFT1005" s="196"/>
      <c r="AFU1005" s="196"/>
      <c r="AFV1005" s="196"/>
      <c r="AFW1005" s="196"/>
      <c r="AFX1005" s="196"/>
      <c r="AFY1005" s="196"/>
      <c r="AFZ1005" s="196"/>
      <c r="AGA1005" s="196"/>
      <c r="AGB1005" s="196"/>
      <c r="AGC1005" s="196"/>
      <c r="AGD1005" s="196"/>
      <c r="AGE1005" s="196"/>
      <c r="AGF1005" s="196"/>
      <c r="AGG1005" s="196"/>
      <c r="AGH1005" s="196"/>
      <c r="AGI1005" s="196"/>
      <c r="AGJ1005" s="196"/>
      <c r="AGK1005" s="196"/>
      <c r="AGL1005" s="196"/>
      <c r="AGM1005" s="196"/>
      <c r="AGN1005" s="196"/>
      <c r="AGO1005" s="196"/>
      <c r="AGP1005" s="196"/>
    </row>
    <row r="1006" spans="1:874" ht="15.75" customHeight="1" x14ac:dyDescent="0.25">
      <c r="A1006" s="196"/>
      <c r="B1006" s="196"/>
      <c r="C1006" s="196"/>
      <c r="D1006" s="196"/>
      <c r="E1006" s="196"/>
      <c r="F1006" s="196"/>
      <c r="G1006" s="196"/>
      <c r="H1006" s="196"/>
      <c r="I1006" s="196"/>
      <c r="J1006" s="196"/>
      <c r="K1006" s="196"/>
      <c r="L1006" s="206"/>
      <c r="M1006" s="196"/>
      <c r="N1006" s="196"/>
      <c r="O1006" s="196"/>
      <c r="P1006" s="196"/>
      <c r="Q1006" s="196"/>
      <c r="R1006" s="196"/>
      <c r="S1006" s="196"/>
      <c r="T1006" s="196"/>
      <c r="U1006" s="196"/>
      <c r="V1006" s="196"/>
      <c r="W1006" s="196"/>
      <c r="X1006" s="196"/>
      <c r="Y1006" s="196"/>
      <c r="Z1006" s="196"/>
      <c r="AA1006" s="196"/>
      <c r="AB1006" s="196"/>
      <c r="AC1006" s="196"/>
      <c r="AD1006" s="196"/>
      <c r="AE1006" s="196"/>
      <c r="AF1006" s="196"/>
      <c r="AG1006" s="196"/>
      <c r="AH1006" s="196"/>
      <c r="AI1006" s="196"/>
      <c r="AJ1006" s="196"/>
      <c r="AK1006" s="196"/>
      <c r="AL1006" s="196"/>
      <c r="AM1006" s="196"/>
      <c r="AN1006" s="196"/>
      <c r="AO1006" s="196"/>
      <c r="AP1006" s="196"/>
      <c r="AQ1006" s="196"/>
      <c r="AR1006" s="196"/>
      <c r="AS1006" s="196"/>
      <c r="AT1006" s="196"/>
      <c r="AU1006" s="196"/>
      <c r="AV1006" s="196"/>
      <c r="AW1006" s="196"/>
      <c r="AX1006" s="196"/>
      <c r="AY1006" s="196"/>
      <c r="AZ1006" s="196"/>
      <c r="BA1006" s="196"/>
      <c r="BB1006" s="196"/>
      <c r="BC1006" s="196"/>
      <c r="BD1006" s="196"/>
      <c r="BE1006" s="196"/>
      <c r="BF1006" s="196"/>
      <c r="BG1006" s="196"/>
      <c r="BH1006" s="196"/>
      <c r="BI1006" s="196"/>
      <c r="BJ1006" s="196"/>
      <c r="BK1006" s="196"/>
      <c r="BL1006" s="196"/>
      <c r="BM1006" s="196"/>
      <c r="BN1006" s="196"/>
      <c r="BO1006" s="196"/>
      <c r="BP1006" s="196"/>
      <c r="BQ1006" s="196"/>
      <c r="BR1006" s="196"/>
      <c r="BS1006" s="196"/>
      <c r="BT1006" s="196"/>
      <c r="BU1006" s="196"/>
      <c r="BV1006" s="196"/>
      <c r="BW1006" s="196"/>
      <c r="BX1006" s="196"/>
      <c r="BY1006" s="196"/>
      <c r="BZ1006" s="196"/>
      <c r="CA1006" s="196"/>
      <c r="CB1006" s="196"/>
      <c r="CC1006" s="196"/>
      <c r="CD1006" s="196"/>
      <c r="CE1006" s="196"/>
      <c r="CF1006" s="196"/>
      <c r="CG1006" s="196"/>
      <c r="CH1006" s="196"/>
      <c r="CI1006" s="196"/>
      <c r="CJ1006" s="196"/>
      <c r="CK1006" s="196"/>
      <c r="CL1006" s="196"/>
      <c r="CM1006" s="196"/>
      <c r="CN1006" s="196"/>
      <c r="CO1006" s="196"/>
      <c r="CP1006" s="196"/>
      <c r="CQ1006" s="196"/>
      <c r="CR1006" s="196"/>
      <c r="CS1006" s="196"/>
      <c r="CT1006" s="196"/>
      <c r="CU1006" s="196"/>
      <c r="CV1006" s="196"/>
      <c r="CW1006" s="196"/>
      <c r="CX1006" s="196"/>
      <c r="CY1006" s="196"/>
      <c r="CZ1006" s="196"/>
      <c r="DA1006" s="196"/>
      <c r="DB1006" s="196"/>
      <c r="DC1006" s="196"/>
      <c r="DD1006" s="196"/>
      <c r="DE1006" s="196"/>
      <c r="DF1006" s="196"/>
      <c r="DG1006" s="196"/>
      <c r="DH1006" s="196"/>
      <c r="DI1006" s="196"/>
      <c r="DJ1006" s="196"/>
      <c r="DK1006" s="196"/>
      <c r="DL1006" s="196"/>
      <c r="DM1006" s="196"/>
      <c r="DN1006" s="196"/>
      <c r="DO1006" s="196"/>
      <c r="DP1006" s="196"/>
      <c r="DQ1006" s="196"/>
      <c r="DR1006" s="196"/>
      <c r="DS1006" s="196"/>
      <c r="DT1006" s="196"/>
      <c r="DU1006" s="196"/>
      <c r="DV1006" s="196"/>
      <c r="DW1006" s="196"/>
      <c r="DX1006" s="196"/>
      <c r="DY1006" s="196"/>
      <c r="DZ1006" s="196"/>
      <c r="EA1006" s="196"/>
      <c r="EB1006" s="196"/>
      <c r="EC1006" s="196"/>
      <c r="ED1006" s="196"/>
      <c r="EE1006" s="196"/>
      <c r="EF1006" s="196"/>
      <c r="EG1006" s="196"/>
      <c r="EH1006" s="196"/>
      <c r="EI1006" s="196"/>
      <c r="EJ1006" s="196"/>
      <c r="EK1006" s="196"/>
      <c r="EL1006" s="196"/>
      <c r="EM1006" s="196"/>
      <c r="EN1006" s="196"/>
      <c r="EO1006" s="196"/>
      <c r="EP1006" s="196"/>
      <c r="EQ1006" s="196"/>
      <c r="ER1006" s="196"/>
      <c r="ES1006" s="196"/>
      <c r="ET1006" s="196"/>
      <c r="EU1006" s="196"/>
      <c r="EV1006" s="196"/>
      <c r="EW1006" s="196"/>
      <c r="EX1006" s="196"/>
      <c r="EY1006" s="196"/>
      <c r="EZ1006" s="196"/>
      <c r="FA1006" s="196"/>
      <c r="FB1006" s="196"/>
      <c r="FC1006" s="196"/>
      <c r="FD1006" s="196"/>
      <c r="FE1006" s="196"/>
      <c r="FF1006" s="196"/>
      <c r="FG1006" s="196"/>
      <c r="FH1006" s="196"/>
      <c r="FI1006" s="196"/>
      <c r="FJ1006" s="196"/>
      <c r="FK1006" s="196"/>
      <c r="FL1006" s="196"/>
      <c r="FM1006" s="196"/>
      <c r="FN1006" s="196"/>
      <c r="FO1006" s="196"/>
      <c r="FP1006" s="196"/>
      <c r="FQ1006" s="196"/>
      <c r="FR1006" s="196"/>
      <c r="FS1006" s="196"/>
      <c r="FT1006" s="196"/>
      <c r="FU1006" s="196"/>
      <c r="FV1006" s="196"/>
      <c r="FW1006" s="196"/>
      <c r="FX1006" s="196"/>
      <c r="FY1006" s="196"/>
      <c r="FZ1006" s="196"/>
      <c r="GA1006" s="196"/>
      <c r="GB1006" s="196"/>
      <c r="GC1006" s="196"/>
      <c r="GD1006" s="196"/>
      <c r="GE1006" s="196"/>
      <c r="GF1006" s="196"/>
      <c r="GG1006" s="196"/>
      <c r="GH1006" s="196"/>
      <c r="GI1006" s="196"/>
      <c r="GJ1006" s="196"/>
      <c r="GK1006" s="196"/>
      <c r="GL1006" s="196"/>
      <c r="GM1006" s="196"/>
      <c r="GN1006" s="196"/>
      <c r="GO1006" s="196"/>
      <c r="GP1006" s="196"/>
      <c r="GQ1006" s="196"/>
      <c r="GR1006" s="196"/>
      <c r="GS1006" s="196"/>
      <c r="GT1006" s="196"/>
      <c r="GU1006" s="196"/>
      <c r="GV1006" s="196"/>
      <c r="GW1006" s="196"/>
      <c r="GX1006" s="196"/>
      <c r="GY1006" s="196"/>
      <c r="GZ1006" s="196"/>
      <c r="HA1006" s="196"/>
      <c r="HB1006" s="196"/>
      <c r="HC1006" s="196"/>
      <c r="HD1006" s="196"/>
      <c r="HE1006" s="196"/>
      <c r="HF1006" s="196"/>
      <c r="HG1006" s="196"/>
      <c r="HH1006" s="196"/>
      <c r="HI1006" s="196"/>
      <c r="HJ1006" s="196"/>
      <c r="HK1006" s="196"/>
      <c r="HL1006" s="196"/>
      <c r="HM1006" s="196"/>
      <c r="HN1006" s="196"/>
      <c r="HO1006" s="196"/>
      <c r="HP1006" s="196"/>
      <c r="HQ1006" s="196"/>
      <c r="HR1006" s="196"/>
      <c r="HS1006" s="196"/>
      <c r="HT1006" s="196"/>
      <c r="HU1006" s="196"/>
      <c r="HV1006" s="196"/>
      <c r="HW1006" s="196"/>
      <c r="HX1006" s="196"/>
      <c r="HY1006" s="196"/>
      <c r="HZ1006" s="196"/>
      <c r="IA1006" s="196"/>
      <c r="IB1006" s="196"/>
      <c r="IC1006" s="196"/>
      <c r="ID1006" s="196"/>
      <c r="IE1006" s="196"/>
      <c r="IF1006" s="196"/>
      <c r="IG1006" s="196"/>
      <c r="IH1006" s="196"/>
      <c r="II1006" s="196"/>
      <c r="IJ1006" s="196"/>
      <c r="IK1006" s="196"/>
      <c r="IL1006" s="196"/>
      <c r="IM1006" s="196"/>
      <c r="IN1006" s="196"/>
      <c r="IO1006" s="196"/>
      <c r="IP1006" s="196"/>
      <c r="IQ1006" s="196"/>
      <c r="IR1006" s="196"/>
      <c r="IS1006" s="196"/>
      <c r="IT1006" s="196"/>
      <c r="IU1006" s="196"/>
      <c r="IV1006" s="196"/>
      <c r="IW1006" s="196"/>
      <c r="IX1006" s="196"/>
      <c r="IY1006" s="196"/>
      <c r="IZ1006" s="196"/>
      <c r="JA1006" s="196"/>
      <c r="JB1006" s="196"/>
      <c r="JC1006" s="196"/>
      <c r="JD1006" s="196"/>
      <c r="JE1006" s="196"/>
      <c r="JF1006" s="196"/>
      <c r="JG1006" s="196"/>
      <c r="JH1006" s="196"/>
      <c r="JI1006" s="196"/>
      <c r="JJ1006" s="196"/>
      <c r="JK1006" s="196"/>
      <c r="JL1006" s="196"/>
      <c r="JM1006" s="196"/>
      <c r="JN1006" s="196"/>
      <c r="JO1006" s="196"/>
      <c r="JP1006" s="196"/>
      <c r="JQ1006" s="196"/>
      <c r="JR1006" s="196"/>
      <c r="JS1006" s="196"/>
      <c r="JT1006" s="196"/>
      <c r="JU1006" s="196"/>
      <c r="JV1006" s="196"/>
      <c r="JW1006" s="196"/>
      <c r="JX1006" s="196"/>
      <c r="JY1006" s="196"/>
      <c r="JZ1006" s="196"/>
      <c r="KA1006" s="196"/>
      <c r="KB1006" s="196"/>
      <c r="KC1006" s="196"/>
      <c r="KD1006" s="196"/>
      <c r="KE1006" s="196"/>
      <c r="KF1006" s="196"/>
      <c r="KG1006" s="196"/>
      <c r="KH1006" s="196"/>
      <c r="KI1006" s="196"/>
      <c r="KJ1006" s="196"/>
      <c r="KK1006" s="196"/>
      <c r="KL1006" s="196"/>
      <c r="KM1006" s="196"/>
      <c r="KN1006" s="196"/>
      <c r="KO1006" s="196"/>
      <c r="KP1006" s="196"/>
      <c r="KQ1006" s="196"/>
      <c r="KR1006" s="196"/>
      <c r="KS1006" s="196"/>
      <c r="KT1006" s="196"/>
      <c r="KU1006" s="196"/>
      <c r="KV1006" s="196"/>
      <c r="KW1006" s="196"/>
      <c r="KX1006" s="196"/>
      <c r="KY1006" s="196"/>
      <c r="KZ1006" s="196"/>
      <c r="LA1006" s="196"/>
      <c r="LB1006" s="196"/>
      <c r="LC1006" s="196"/>
      <c r="LD1006" s="196"/>
      <c r="LE1006" s="196"/>
      <c r="LF1006" s="196"/>
      <c r="LG1006" s="196"/>
      <c r="LH1006" s="196"/>
      <c r="LI1006" s="196"/>
      <c r="LJ1006" s="196"/>
      <c r="LK1006" s="196"/>
      <c r="LL1006" s="196"/>
      <c r="LM1006" s="196"/>
      <c r="LN1006" s="196"/>
      <c r="LO1006" s="196"/>
      <c r="LP1006" s="196"/>
      <c r="LQ1006" s="196"/>
      <c r="LR1006" s="196"/>
      <c r="LS1006" s="196"/>
      <c r="LT1006" s="196"/>
      <c r="LU1006" s="196"/>
      <c r="LV1006" s="196"/>
      <c r="LW1006" s="196"/>
      <c r="LX1006" s="196"/>
      <c r="LY1006" s="196"/>
      <c r="LZ1006" s="196"/>
      <c r="MA1006" s="196"/>
      <c r="MB1006" s="196"/>
      <c r="MC1006" s="196"/>
      <c r="MD1006" s="196"/>
      <c r="ME1006" s="196"/>
      <c r="MF1006" s="196"/>
      <c r="MG1006" s="196"/>
      <c r="MH1006" s="196"/>
      <c r="MI1006" s="196"/>
      <c r="MJ1006" s="196"/>
      <c r="MK1006" s="196"/>
      <c r="ML1006" s="196"/>
      <c r="MM1006" s="196"/>
      <c r="MN1006" s="196"/>
      <c r="MO1006" s="196"/>
      <c r="MP1006" s="196"/>
      <c r="MQ1006" s="196"/>
      <c r="MR1006" s="196"/>
      <c r="MS1006" s="196"/>
      <c r="MT1006" s="196"/>
      <c r="MU1006" s="196"/>
      <c r="MV1006" s="196"/>
      <c r="MW1006" s="196"/>
      <c r="MX1006" s="196"/>
      <c r="MY1006" s="196"/>
      <c r="MZ1006" s="196"/>
      <c r="NA1006" s="196"/>
      <c r="NB1006" s="196"/>
      <c r="NC1006" s="196"/>
      <c r="ND1006" s="196"/>
      <c r="NE1006" s="196"/>
      <c r="NF1006" s="196"/>
      <c r="NG1006" s="196"/>
      <c r="NH1006" s="196"/>
      <c r="NI1006" s="196"/>
      <c r="NJ1006" s="196"/>
      <c r="NK1006" s="196"/>
      <c r="NL1006" s="196"/>
      <c r="NM1006" s="196"/>
      <c r="NN1006" s="196"/>
      <c r="NO1006" s="196"/>
      <c r="NP1006" s="196"/>
      <c r="NQ1006" s="196"/>
      <c r="NR1006" s="196"/>
      <c r="NS1006" s="196"/>
      <c r="NT1006" s="196"/>
      <c r="NU1006" s="196"/>
      <c r="NV1006" s="196"/>
      <c r="NW1006" s="196"/>
      <c r="NX1006" s="196"/>
      <c r="NY1006" s="196"/>
      <c r="NZ1006" s="196"/>
      <c r="OA1006" s="196"/>
      <c r="OB1006" s="196"/>
      <c r="OC1006" s="196"/>
      <c r="OD1006" s="196"/>
      <c r="OE1006" s="196"/>
      <c r="OF1006" s="196"/>
      <c r="OG1006" s="196"/>
      <c r="OH1006" s="196"/>
      <c r="OI1006" s="196"/>
      <c r="OJ1006" s="196"/>
      <c r="OK1006" s="196"/>
      <c r="OL1006" s="196"/>
      <c r="AFC1006" s="196"/>
      <c r="AFD1006" s="196"/>
      <c r="AFE1006" s="196"/>
      <c r="AFF1006" s="196"/>
      <c r="AFG1006" s="196"/>
      <c r="AFH1006" s="196"/>
      <c r="AFI1006" s="196"/>
      <c r="AFJ1006" s="196"/>
      <c r="AFK1006" s="196"/>
      <c r="AFL1006" s="196"/>
      <c r="AFM1006" s="196"/>
      <c r="AFN1006" s="196"/>
      <c r="AFO1006" s="196"/>
      <c r="AFP1006" s="196"/>
      <c r="AFQ1006" s="196"/>
      <c r="AFR1006" s="196"/>
      <c r="AFS1006" s="196"/>
      <c r="AFT1006" s="196"/>
      <c r="AFU1006" s="196"/>
      <c r="AFV1006" s="196"/>
      <c r="AFW1006" s="196"/>
      <c r="AFX1006" s="196"/>
      <c r="AFY1006" s="196"/>
      <c r="AFZ1006" s="196"/>
      <c r="AGA1006" s="196"/>
      <c r="AGB1006" s="196"/>
      <c r="AGC1006" s="196"/>
      <c r="AGD1006" s="196"/>
      <c r="AGE1006" s="196"/>
      <c r="AGF1006" s="196"/>
      <c r="AGG1006" s="196"/>
      <c r="AGH1006" s="196"/>
      <c r="AGI1006" s="196"/>
      <c r="AGJ1006" s="196"/>
      <c r="AGK1006" s="196"/>
      <c r="AGL1006" s="196"/>
      <c r="AGM1006" s="196"/>
      <c r="AGN1006" s="196"/>
      <c r="AGO1006" s="196"/>
      <c r="AGP1006" s="196"/>
    </row>
    <row r="1007" spans="1:874" ht="15.75" customHeight="1" x14ac:dyDescent="0.25">
      <c r="A1007" s="196"/>
      <c r="B1007" s="196"/>
      <c r="C1007" s="196"/>
      <c r="D1007" s="196"/>
      <c r="E1007" s="196"/>
      <c r="F1007" s="196"/>
      <c r="G1007" s="196"/>
      <c r="H1007" s="196"/>
      <c r="I1007" s="196"/>
      <c r="J1007" s="196"/>
      <c r="K1007" s="196"/>
      <c r="L1007" s="206"/>
      <c r="M1007" s="196"/>
      <c r="N1007" s="196"/>
      <c r="O1007" s="196"/>
      <c r="P1007" s="196"/>
      <c r="Q1007" s="196"/>
      <c r="R1007" s="196"/>
      <c r="S1007" s="196"/>
      <c r="T1007" s="196"/>
      <c r="U1007" s="196"/>
      <c r="V1007" s="196"/>
      <c r="W1007" s="196"/>
      <c r="X1007" s="196"/>
      <c r="Y1007" s="196"/>
      <c r="Z1007" s="196"/>
      <c r="AA1007" s="196"/>
      <c r="AB1007" s="196"/>
      <c r="AC1007" s="196"/>
      <c r="AD1007" s="196"/>
      <c r="AE1007" s="196"/>
      <c r="AF1007" s="196"/>
      <c r="AG1007" s="196"/>
      <c r="AH1007" s="196"/>
      <c r="AI1007" s="196"/>
      <c r="AJ1007" s="196"/>
      <c r="AK1007" s="196"/>
      <c r="AL1007" s="196"/>
      <c r="AM1007" s="196"/>
      <c r="AN1007" s="196"/>
      <c r="AO1007" s="196"/>
      <c r="AP1007" s="196"/>
      <c r="AQ1007" s="196"/>
      <c r="AR1007" s="196"/>
      <c r="AS1007" s="196"/>
      <c r="AT1007" s="196"/>
      <c r="AU1007" s="196"/>
      <c r="AV1007" s="196"/>
      <c r="AW1007" s="196"/>
      <c r="AX1007" s="196"/>
      <c r="AY1007" s="196"/>
      <c r="AZ1007" s="196"/>
      <c r="BA1007" s="196"/>
      <c r="BB1007" s="196"/>
      <c r="BC1007" s="196"/>
      <c r="BD1007" s="196"/>
      <c r="BE1007" s="196"/>
      <c r="BF1007" s="196"/>
      <c r="BG1007" s="196"/>
      <c r="BH1007" s="196"/>
      <c r="BI1007" s="196"/>
      <c r="BJ1007" s="196"/>
      <c r="BK1007" s="196"/>
      <c r="BL1007" s="196"/>
      <c r="BM1007" s="196"/>
      <c r="BN1007" s="196"/>
      <c r="BO1007" s="196"/>
      <c r="BP1007" s="196"/>
      <c r="BQ1007" s="196"/>
      <c r="BR1007" s="196"/>
      <c r="BS1007" s="196"/>
      <c r="BT1007" s="196"/>
      <c r="BU1007" s="196"/>
      <c r="BV1007" s="196"/>
      <c r="BW1007" s="196"/>
      <c r="BX1007" s="196"/>
      <c r="BY1007" s="196"/>
      <c r="BZ1007" s="196"/>
      <c r="CA1007" s="196"/>
      <c r="CB1007" s="196"/>
      <c r="CC1007" s="196"/>
      <c r="CD1007" s="196"/>
      <c r="CE1007" s="196"/>
      <c r="CF1007" s="196"/>
      <c r="CG1007" s="196"/>
      <c r="CH1007" s="196"/>
      <c r="CI1007" s="196"/>
      <c r="CJ1007" s="196"/>
      <c r="CK1007" s="196"/>
      <c r="CL1007" s="196"/>
      <c r="CM1007" s="196"/>
      <c r="CN1007" s="196"/>
      <c r="CO1007" s="196"/>
      <c r="CP1007" s="196"/>
      <c r="CQ1007" s="196"/>
      <c r="CR1007" s="196"/>
      <c r="CS1007" s="196"/>
      <c r="CT1007" s="196"/>
      <c r="CU1007" s="196"/>
      <c r="CV1007" s="196"/>
      <c r="CW1007" s="196"/>
      <c r="CX1007" s="196"/>
      <c r="CY1007" s="196"/>
      <c r="CZ1007" s="196"/>
      <c r="DA1007" s="196"/>
      <c r="DB1007" s="196"/>
      <c r="DC1007" s="196"/>
      <c r="DD1007" s="196"/>
      <c r="DE1007" s="196"/>
      <c r="DF1007" s="196"/>
      <c r="DG1007" s="196"/>
      <c r="DH1007" s="196"/>
      <c r="DI1007" s="196"/>
      <c r="DJ1007" s="196"/>
      <c r="DK1007" s="196"/>
      <c r="DL1007" s="196"/>
      <c r="DM1007" s="196"/>
      <c r="DN1007" s="196"/>
      <c r="DO1007" s="196"/>
      <c r="DP1007" s="196"/>
      <c r="DQ1007" s="196"/>
      <c r="DR1007" s="196"/>
      <c r="DS1007" s="196"/>
      <c r="DT1007" s="196"/>
      <c r="DU1007" s="196"/>
      <c r="DV1007" s="196"/>
      <c r="DW1007" s="196"/>
      <c r="DX1007" s="196"/>
      <c r="DY1007" s="196"/>
      <c r="DZ1007" s="196"/>
      <c r="EA1007" s="196"/>
      <c r="EB1007" s="196"/>
      <c r="EC1007" s="196"/>
      <c r="ED1007" s="196"/>
      <c r="EE1007" s="196"/>
      <c r="EF1007" s="196"/>
      <c r="EG1007" s="196"/>
      <c r="EH1007" s="196"/>
      <c r="EI1007" s="196"/>
      <c r="EJ1007" s="196"/>
      <c r="EK1007" s="196"/>
      <c r="EL1007" s="196"/>
      <c r="EM1007" s="196"/>
      <c r="EN1007" s="196"/>
      <c r="EO1007" s="196"/>
      <c r="EP1007" s="196"/>
      <c r="EQ1007" s="196"/>
      <c r="ER1007" s="196"/>
      <c r="ES1007" s="196"/>
      <c r="ET1007" s="196"/>
      <c r="EU1007" s="196"/>
      <c r="EV1007" s="196"/>
      <c r="EW1007" s="196"/>
      <c r="EX1007" s="196"/>
      <c r="EY1007" s="196"/>
      <c r="EZ1007" s="196"/>
      <c r="FA1007" s="196"/>
      <c r="FB1007" s="196"/>
      <c r="FC1007" s="196"/>
      <c r="FD1007" s="196"/>
      <c r="FE1007" s="196"/>
      <c r="FF1007" s="196"/>
      <c r="FG1007" s="196"/>
      <c r="FH1007" s="196"/>
      <c r="FI1007" s="196"/>
      <c r="FJ1007" s="196"/>
      <c r="FK1007" s="196"/>
      <c r="FL1007" s="196"/>
      <c r="FM1007" s="196"/>
      <c r="FN1007" s="196"/>
      <c r="FO1007" s="196"/>
      <c r="FP1007" s="196"/>
      <c r="FQ1007" s="196"/>
      <c r="FR1007" s="196"/>
      <c r="FS1007" s="196"/>
      <c r="FT1007" s="196"/>
      <c r="FU1007" s="196"/>
      <c r="FV1007" s="196"/>
      <c r="FW1007" s="196"/>
      <c r="FX1007" s="196"/>
      <c r="FY1007" s="196"/>
      <c r="FZ1007" s="196"/>
      <c r="GA1007" s="196"/>
      <c r="GB1007" s="196"/>
      <c r="GC1007" s="196"/>
      <c r="GD1007" s="196"/>
      <c r="GE1007" s="196"/>
      <c r="GF1007" s="196"/>
      <c r="GG1007" s="196"/>
      <c r="GH1007" s="196"/>
      <c r="GI1007" s="196"/>
      <c r="GJ1007" s="196"/>
      <c r="GK1007" s="196"/>
      <c r="GL1007" s="196"/>
      <c r="GM1007" s="196"/>
      <c r="GN1007" s="196"/>
      <c r="GO1007" s="196"/>
      <c r="GP1007" s="196"/>
      <c r="GQ1007" s="196"/>
      <c r="GR1007" s="196"/>
      <c r="GS1007" s="196"/>
      <c r="GT1007" s="196"/>
      <c r="GU1007" s="196"/>
      <c r="GV1007" s="196"/>
      <c r="GW1007" s="196"/>
      <c r="GX1007" s="196"/>
      <c r="GY1007" s="196"/>
      <c r="GZ1007" s="196"/>
      <c r="HA1007" s="196"/>
      <c r="HB1007" s="196"/>
      <c r="HC1007" s="196"/>
      <c r="HD1007" s="196"/>
      <c r="HE1007" s="196"/>
      <c r="HF1007" s="196"/>
      <c r="HG1007" s="196"/>
      <c r="HH1007" s="196"/>
      <c r="HI1007" s="196"/>
      <c r="HJ1007" s="196"/>
      <c r="HK1007" s="196"/>
      <c r="HL1007" s="196"/>
      <c r="HM1007" s="196"/>
      <c r="HN1007" s="196"/>
      <c r="HO1007" s="196"/>
      <c r="HP1007" s="196"/>
      <c r="HQ1007" s="196"/>
      <c r="HR1007" s="196"/>
      <c r="HS1007" s="196"/>
      <c r="HT1007" s="196"/>
      <c r="HU1007" s="196"/>
      <c r="HV1007" s="196"/>
      <c r="HW1007" s="196"/>
      <c r="HX1007" s="196"/>
      <c r="HY1007" s="196"/>
      <c r="HZ1007" s="196"/>
      <c r="IA1007" s="196"/>
      <c r="IB1007" s="196"/>
      <c r="IC1007" s="196"/>
      <c r="ID1007" s="196"/>
      <c r="IE1007" s="196"/>
      <c r="IF1007" s="196"/>
      <c r="IG1007" s="196"/>
      <c r="IH1007" s="196"/>
      <c r="II1007" s="196"/>
      <c r="IJ1007" s="196"/>
      <c r="IK1007" s="196"/>
      <c r="IL1007" s="196"/>
      <c r="IM1007" s="196"/>
      <c r="IN1007" s="196"/>
      <c r="IO1007" s="196"/>
      <c r="IP1007" s="196"/>
      <c r="IQ1007" s="196"/>
      <c r="IR1007" s="196"/>
      <c r="IS1007" s="196"/>
      <c r="IT1007" s="196"/>
      <c r="IU1007" s="196"/>
      <c r="IV1007" s="196"/>
      <c r="IW1007" s="196"/>
      <c r="IX1007" s="196"/>
      <c r="IY1007" s="196"/>
      <c r="IZ1007" s="196"/>
      <c r="JA1007" s="196"/>
      <c r="JB1007" s="196"/>
      <c r="JC1007" s="196"/>
      <c r="JD1007" s="196"/>
      <c r="JE1007" s="196"/>
      <c r="JF1007" s="196"/>
      <c r="JG1007" s="196"/>
      <c r="JH1007" s="196"/>
      <c r="JI1007" s="196"/>
      <c r="JJ1007" s="196"/>
      <c r="JK1007" s="196"/>
      <c r="JL1007" s="196"/>
      <c r="JM1007" s="196"/>
      <c r="JN1007" s="196"/>
      <c r="JO1007" s="196"/>
      <c r="JP1007" s="196"/>
      <c r="JQ1007" s="196"/>
      <c r="JR1007" s="196"/>
      <c r="JS1007" s="196"/>
      <c r="JT1007" s="196"/>
      <c r="JU1007" s="196"/>
      <c r="JV1007" s="196"/>
      <c r="JW1007" s="196"/>
      <c r="JX1007" s="196"/>
      <c r="JY1007" s="196"/>
      <c r="JZ1007" s="196"/>
      <c r="KA1007" s="196"/>
      <c r="KB1007" s="196"/>
      <c r="KC1007" s="196"/>
      <c r="KD1007" s="196"/>
      <c r="KE1007" s="196"/>
      <c r="KF1007" s="196"/>
      <c r="KG1007" s="196"/>
      <c r="KH1007" s="196"/>
      <c r="KI1007" s="196"/>
      <c r="KJ1007" s="196"/>
      <c r="KK1007" s="196"/>
      <c r="KL1007" s="196"/>
      <c r="KM1007" s="196"/>
      <c r="KN1007" s="196"/>
      <c r="KO1007" s="196"/>
      <c r="KP1007" s="196"/>
      <c r="KQ1007" s="196"/>
      <c r="KR1007" s="196"/>
      <c r="KS1007" s="196"/>
      <c r="KT1007" s="196"/>
      <c r="KU1007" s="196"/>
      <c r="KV1007" s="196"/>
      <c r="KW1007" s="196"/>
      <c r="KX1007" s="196"/>
      <c r="KY1007" s="196"/>
      <c r="KZ1007" s="196"/>
      <c r="LA1007" s="196"/>
      <c r="LB1007" s="196"/>
      <c r="LC1007" s="196"/>
      <c r="LD1007" s="196"/>
      <c r="LE1007" s="196"/>
      <c r="LF1007" s="196"/>
      <c r="LG1007" s="196"/>
      <c r="LH1007" s="196"/>
      <c r="LI1007" s="196"/>
      <c r="LJ1007" s="196"/>
      <c r="LK1007" s="196"/>
      <c r="LL1007" s="196"/>
      <c r="LM1007" s="196"/>
      <c r="LN1007" s="196"/>
      <c r="LO1007" s="196"/>
      <c r="LP1007" s="196"/>
      <c r="LQ1007" s="196"/>
      <c r="LR1007" s="196"/>
      <c r="LS1007" s="196"/>
      <c r="LT1007" s="196"/>
      <c r="LU1007" s="196"/>
      <c r="LV1007" s="196"/>
      <c r="LW1007" s="196"/>
      <c r="LX1007" s="196"/>
      <c r="LY1007" s="196"/>
      <c r="LZ1007" s="196"/>
      <c r="MA1007" s="196"/>
      <c r="MB1007" s="196"/>
      <c r="MC1007" s="196"/>
      <c r="MD1007" s="196"/>
      <c r="ME1007" s="196"/>
      <c r="MF1007" s="196"/>
      <c r="MG1007" s="196"/>
      <c r="MH1007" s="196"/>
      <c r="MI1007" s="196"/>
      <c r="MJ1007" s="196"/>
      <c r="MK1007" s="196"/>
      <c r="ML1007" s="196"/>
      <c r="MM1007" s="196"/>
      <c r="MN1007" s="196"/>
      <c r="MO1007" s="196"/>
      <c r="MP1007" s="196"/>
      <c r="MQ1007" s="196"/>
      <c r="MR1007" s="196"/>
      <c r="MS1007" s="196"/>
      <c r="MT1007" s="196"/>
      <c r="MU1007" s="196"/>
      <c r="MV1007" s="196"/>
      <c r="MW1007" s="196"/>
      <c r="MX1007" s="196"/>
      <c r="MY1007" s="196"/>
      <c r="MZ1007" s="196"/>
      <c r="NA1007" s="196"/>
      <c r="NB1007" s="196"/>
      <c r="NC1007" s="196"/>
      <c r="ND1007" s="196"/>
      <c r="NE1007" s="196"/>
      <c r="NF1007" s="196"/>
      <c r="NG1007" s="196"/>
      <c r="NH1007" s="196"/>
      <c r="NI1007" s="196"/>
      <c r="NJ1007" s="196"/>
      <c r="NK1007" s="196"/>
      <c r="NL1007" s="196"/>
      <c r="NM1007" s="196"/>
      <c r="NN1007" s="196"/>
      <c r="NO1007" s="196"/>
      <c r="NP1007" s="196"/>
      <c r="NQ1007" s="196"/>
      <c r="NR1007" s="196"/>
      <c r="NS1007" s="196"/>
      <c r="NT1007" s="196"/>
      <c r="NU1007" s="196"/>
      <c r="NV1007" s="196"/>
      <c r="NW1007" s="196"/>
      <c r="NX1007" s="196"/>
      <c r="NY1007" s="196"/>
      <c r="NZ1007" s="196"/>
      <c r="OA1007" s="196"/>
      <c r="OB1007" s="196"/>
      <c r="OC1007" s="196"/>
      <c r="OD1007" s="196"/>
      <c r="OE1007" s="196"/>
      <c r="OF1007" s="196"/>
      <c r="OG1007" s="196"/>
      <c r="OH1007" s="196"/>
      <c r="OI1007" s="196"/>
      <c r="OJ1007" s="196"/>
      <c r="OK1007" s="196"/>
      <c r="OL1007" s="196"/>
      <c r="AFC1007" s="196"/>
      <c r="AFD1007" s="196"/>
      <c r="AFE1007" s="196"/>
      <c r="AFF1007" s="196"/>
      <c r="AFG1007" s="196"/>
      <c r="AFH1007" s="196"/>
      <c r="AFI1007" s="196"/>
      <c r="AFJ1007" s="196"/>
      <c r="AFK1007" s="196"/>
      <c r="AFL1007" s="196"/>
      <c r="AFM1007" s="196"/>
      <c r="AFN1007" s="196"/>
      <c r="AFO1007" s="196"/>
      <c r="AFP1007" s="196"/>
      <c r="AFQ1007" s="196"/>
      <c r="AFR1007" s="196"/>
      <c r="AFS1007" s="196"/>
      <c r="AFT1007" s="196"/>
      <c r="AFU1007" s="196"/>
      <c r="AFV1007" s="196"/>
      <c r="AFW1007" s="196"/>
      <c r="AFX1007" s="196"/>
      <c r="AFY1007" s="196"/>
      <c r="AFZ1007" s="196"/>
      <c r="AGA1007" s="196"/>
      <c r="AGB1007" s="196"/>
      <c r="AGC1007" s="196"/>
      <c r="AGD1007" s="196"/>
      <c r="AGE1007" s="196"/>
      <c r="AGF1007" s="196"/>
      <c r="AGG1007" s="196"/>
      <c r="AGH1007" s="196"/>
      <c r="AGI1007" s="196"/>
      <c r="AGJ1007" s="196"/>
      <c r="AGK1007" s="196"/>
      <c r="AGL1007" s="196"/>
      <c r="AGM1007" s="196"/>
      <c r="AGN1007" s="196"/>
      <c r="AGO1007" s="196"/>
      <c r="AGP1007" s="196"/>
    </row>
    <row r="1008" spans="1:874" ht="15.75" customHeight="1" x14ac:dyDescent="0.25">
      <c r="A1008" s="196"/>
      <c r="B1008" s="196"/>
      <c r="C1008" s="196"/>
      <c r="D1008" s="196"/>
      <c r="E1008" s="196"/>
      <c r="F1008" s="196"/>
      <c r="G1008" s="196"/>
      <c r="H1008" s="196"/>
      <c r="I1008" s="196"/>
      <c r="J1008" s="196"/>
      <c r="K1008" s="196"/>
      <c r="L1008" s="206"/>
      <c r="M1008" s="196"/>
      <c r="N1008" s="196"/>
      <c r="O1008" s="196"/>
      <c r="P1008" s="196"/>
      <c r="Q1008" s="196"/>
      <c r="R1008" s="196"/>
      <c r="S1008" s="196"/>
      <c r="T1008" s="196"/>
      <c r="U1008" s="196"/>
      <c r="V1008" s="196"/>
      <c r="W1008" s="196"/>
      <c r="X1008" s="196"/>
      <c r="Y1008" s="196"/>
      <c r="Z1008" s="196"/>
      <c r="AA1008" s="196"/>
      <c r="AB1008" s="196"/>
      <c r="AC1008" s="196"/>
      <c r="AD1008" s="196"/>
      <c r="AE1008" s="196"/>
      <c r="AF1008" s="196"/>
      <c r="AG1008" s="196"/>
      <c r="AH1008" s="196"/>
      <c r="AI1008" s="196"/>
      <c r="AJ1008" s="196"/>
      <c r="AK1008" s="196"/>
      <c r="AL1008" s="196"/>
      <c r="AM1008" s="196"/>
      <c r="AN1008" s="196"/>
      <c r="AO1008" s="196"/>
      <c r="AP1008" s="196"/>
      <c r="AQ1008" s="196"/>
      <c r="AR1008" s="196"/>
      <c r="AS1008" s="196"/>
      <c r="AT1008" s="196"/>
      <c r="AU1008" s="196"/>
      <c r="AV1008" s="196"/>
      <c r="AW1008" s="196"/>
      <c r="AX1008" s="196"/>
      <c r="AY1008" s="196"/>
      <c r="AZ1008" s="196"/>
      <c r="BA1008" s="196"/>
      <c r="BB1008" s="196"/>
      <c r="BC1008" s="196"/>
      <c r="BD1008" s="196"/>
      <c r="BE1008" s="196"/>
      <c r="BF1008" s="196"/>
      <c r="BG1008" s="196"/>
      <c r="BH1008" s="196"/>
      <c r="BI1008" s="196"/>
      <c r="BJ1008" s="196"/>
      <c r="BK1008" s="196"/>
      <c r="BL1008" s="196"/>
      <c r="BM1008" s="196"/>
      <c r="BN1008" s="196"/>
      <c r="BO1008" s="196"/>
      <c r="BP1008" s="196"/>
      <c r="BQ1008" s="196"/>
      <c r="BR1008" s="196"/>
      <c r="BS1008" s="196"/>
      <c r="BT1008" s="196"/>
      <c r="BU1008" s="196"/>
      <c r="BV1008" s="196"/>
      <c r="BW1008" s="196"/>
      <c r="BX1008" s="196"/>
      <c r="BY1008" s="196"/>
      <c r="BZ1008" s="196"/>
      <c r="CA1008" s="196"/>
      <c r="CB1008" s="196"/>
      <c r="CC1008" s="196"/>
      <c r="CD1008" s="196"/>
      <c r="CE1008" s="196"/>
      <c r="CF1008" s="196"/>
      <c r="CG1008" s="196"/>
      <c r="CH1008" s="196"/>
      <c r="CI1008" s="196"/>
      <c r="CJ1008" s="196"/>
      <c r="CK1008" s="196"/>
      <c r="CL1008" s="196"/>
      <c r="CM1008" s="196"/>
      <c r="CN1008" s="196"/>
      <c r="CO1008" s="196"/>
      <c r="CP1008" s="196"/>
      <c r="CQ1008" s="196"/>
      <c r="CR1008" s="196"/>
      <c r="CS1008" s="196"/>
      <c r="CT1008" s="196"/>
      <c r="CU1008" s="196"/>
      <c r="CV1008" s="196"/>
      <c r="CW1008" s="196"/>
      <c r="CX1008" s="196"/>
      <c r="CY1008" s="196"/>
      <c r="CZ1008" s="196"/>
      <c r="DA1008" s="196"/>
      <c r="DB1008" s="196"/>
      <c r="DC1008" s="196"/>
      <c r="DD1008" s="196"/>
      <c r="DE1008" s="196"/>
      <c r="DF1008" s="196"/>
      <c r="DG1008" s="196"/>
      <c r="DH1008" s="196"/>
      <c r="DI1008" s="196"/>
      <c r="DJ1008" s="196"/>
      <c r="DK1008" s="196"/>
      <c r="DL1008" s="196"/>
      <c r="DM1008" s="196"/>
      <c r="DN1008" s="196"/>
      <c r="DO1008" s="196"/>
      <c r="DP1008" s="196"/>
      <c r="DQ1008" s="196"/>
      <c r="DR1008" s="196"/>
      <c r="DS1008" s="196"/>
      <c r="DT1008" s="196"/>
      <c r="DU1008" s="196"/>
      <c r="DV1008" s="196"/>
      <c r="DW1008" s="196"/>
      <c r="DX1008" s="196"/>
      <c r="DY1008" s="196"/>
      <c r="DZ1008" s="196"/>
      <c r="EA1008" s="196"/>
      <c r="EB1008" s="196"/>
      <c r="EC1008" s="196"/>
      <c r="ED1008" s="196"/>
      <c r="EE1008" s="196"/>
      <c r="EF1008" s="196"/>
      <c r="EG1008" s="196"/>
      <c r="EH1008" s="196"/>
      <c r="EI1008" s="196"/>
      <c r="EJ1008" s="196"/>
      <c r="EK1008" s="196"/>
      <c r="EL1008" s="196"/>
      <c r="EM1008" s="196"/>
      <c r="EN1008" s="196"/>
      <c r="EO1008" s="196"/>
      <c r="EP1008" s="196"/>
      <c r="EQ1008" s="196"/>
      <c r="ER1008" s="196"/>
      <c r="ES1008" s="196"/>
      <c r="ET1008" s="196"/>
      <c r="EU1008" s="196"/>
      <c r="EV1008" s="196"/>
      <c r="EW1008" s="196"/>
      <c r="EX1008" s="196"/>
      <c r="EY1008" s="196"/>
      <c r="EZ1008" s="196"/>
      <c r="FA1008" s="196"/>
      <c r="FB1008" s="196"/>
      <c r="FC1008" s="196"/>
      <c r="FD1008" s="196"/>
      <c r="FE1008" s="196"/>
      <c r="FF1008" s="196"/>
      <c r="FG1008" s="196"/>
      <c r="FH1008" s="196"/>
      <c r="FI1008" s="196"/>
      <c r="FJ1008" s="196"/>
      <c r="FK1008" s="196"/>
      <c r="FL1008" s="196"/>
      <c r="FM1008" s="196"/>
      <c r="FN1008" s="196"/>
      <c r="FO1008" s="196"/>
      <c r="FP1008" s="196"/>
      <c r="FQ1008" s="196"/>
      <c r="FR1008" s="196"/>
      <c r="FS1008" s="196"/>
      <c r="FT1008" s="196"/>
      <c r="FU1008" s="196"/>
      <c r="FV1008" s="196"/>
      <c r="FW1008" s="196"/>
      <c r="FX1008" s="196"/>
      <c r="FY1008" s="196"/>
      <c r="FZ1008" s="196"/>
      <c r="GA1008" s="196"/>
      <c r="GB1008" s="196"/>
      <c r="GC1008" s="196"/>
      <c r="GD1008" s="196"/>
      <c r="GE1008" s="196"/>
      <c r="GF1008" s="196"/>
      <c r="GG1008" s="196"/>
      <c r="GH1008" s="196"/>
      <c r="GI1008" s="196"/>
      <c r="GJ1008" s="196"/>
      <c r="GK1008" s="196"/>
      <c r="GL1008" s="196"/>
      <c r="GM1008" s="196"/>
      <c r="GN1008" s="196"/>
      <c r="GO1008" s="196"/>
      <c r="GP1008" s="196"/>
      <c r="GQ1008" s="196"/>
      <c r="GR1008" s="196"/>
      <c r="GS1008" s="196"/>
      <c r="GT1008" s="196"/>
      <c r="GU1008" s="196"/>
      <c r="GV1008" s="196"/>
      <c r="GW1008" s="196"/>
      <c r="GX1008" s="196"/>
      <c r="GY1008" s="196"/>
      <c r="GZ1008" s="196"/>
      <c r="HA1008" s="196"/>
      <c r="HB1008" s="196"/>
      <c r="HC1008" s="196"/>
      <c r="HD1008" s="196"/>
      <c r="HE1008" s="196"/>
      <c r="HF1008" s="196"/>
      <c r="HG1008" s="196"/>
      <c r="HH1008" s="196"/>
      <c r="HI1008" s="196"/>
      <c r="HJ1008" s="196"/>
      <c r="HK1008" s="196"/>
      <c r="HL1008" s="196"/>
      <c r="HM1008" s="196"/>
      <c r="HN1008" s="196"/>
      <c r="HO1008" s="196"/>
      <c r="HP1008" s="196"/>
      <c r="HQ1008" s="196"/>
      <c r="HR1008" s="196"/>
      <c r="HS1008" s="196"/>
      <c r="HT1008" s="196"/>
      <c r="HU1008" s="196"/>
      <c r="HV1008" s="196"/>
      <c r="HW1008" s="196"/>
      <c r="HX1008" s="196"/>
      <c r="HY1008" s="196"/>
      <c r="HZ1008" s="196"/>
      <c r="IA1008" s="196"/>
      <c r="IB1008" s="196"/>
      <c r="IC1008" s="196"/>
      <c r="ID1008" s="196"/>
      <c r="IE1008" s="196"/>
      <c r="IF1008" s="196"/>
      <c r="IG1008" s="196"/>
      <c r="IH1008" s="196"/>
      <c r="II1008" s="196"/>
      <c r="IJ1008" s="196"/>
      <c r="IK1008" s="196"/>
      <c r="IL1008" s="196"/>
      <c r="IM1008" s="196"/>
      <c r="IN1008" s="196"/>
      <c r="IO1008" s="196"/>
      <c r="IP1008" s="196"/>
      <c r="IQ1008" s="196"/>
      <c r="IR1008" s="196"/>
      <c r="IS1008" s="196"/>
      <c r="IT1008" s="196"/>
      <c r="IU1008" s="196"/>
      <c r="IV1008" s="196"/>
      <c r="IW1008" s="196"/>
      <c r="IX1008" s="196"/>
      <c r="IY1008" s="196"/>
      <c r="IZ1008" s="196"/>
      <c r="JA1008" s="196"/>
      <c r="JB1008" s="196"/>
      <c r="JC1008" s="196"/>
      <c r="JD1008" s="196"/>
      <c r="JE1008" s="196"/>
      <c r="JF1008" s="196"/>
      <c r="JG1008" s="196"/>
      <c r="JH1008" s="196"/>
      <c r="JI1008" s="196"/>
      <c r="JJ1008" s="196"/>
      <c r="JK1008" s="196"/>
      <c r="JL1008" s="196"/>
      <c r="JM1008" s="196"/>
      <c r="JN1008" s="196"/>
      <c r="JO1008" s="196"/>
      <c r="JP1008" s="196"/>
      <c r="JQ1008" s="196"/>
      <c r="JR1008" s="196"/>
      <c r="JS1008" s="196"/>
      <c r="JT1008" s="196"/>
      <c r="JU1008" s="196"/>
      <c r="JV1008" s="196"/>
      <c r="JW1008" s="196"/>
      <c r="JX1008" s="196"/>
      <c r="JY1008" s="196"/>
      <c r="JZ1008" s="196"/>
      <c r="KA1008" s="196"/>
      <c r="KB1008" s="196"/>
      <c r="KC1008" s="196"/>
      <c r="KD1008" s="196"/>
      <c r="KE1008" s="196"/>
      <c r="KF1008" s="196"/>
      <c r="KG1008" s="196"/>
      <c r="KH1008" s="196"/>
      <c r="KI1008" s="209"/>
      <c r="KJ1008" s="196"/>
      <c r="KK1008" s="196"/>
      <c r="KL1008" s="196"/>
      <c r="KM1008" s="196"/>
      <c r="KN1008" s="196"/>
      <c r="KO1008" s="196"/>
      <c r="KP1008" s="196"/>
      <c r="KQ1008" s="196"/>
      <c r="KR1008" s="196"/>
      <c r="KS1008" s="196"/>
      <c r="KT1008" s="196"/>
      <c r="KU1008" s="196"/>
      <c r="KV1008" s="196"/>
      <c r="KW1008" s="196"/>
      <c r="KX1008" s="196"/>
      <c r="KY1008" s="196"/>
      <c r="KZ1008" s="196"/>
      <c r="LA1008" s="196"/>
      <c r="LB1008" s="196"/>
      <c r="LC1008" s="196"/>
      <c r="LD1008" s="196"/>
      <c r="LE1008" s="196"/>
      <c r="LF1008" s="196"/>
      <c r="LG1008" s="196"/>
      <c r="LH1008" s="196"/>
      <c r="LI1008" s="196"/>
      <c r="LJ1008" s="196"/>
      <c r="LK1008" s="196"/>
      <c r="LL1008" s="196"/>
      <c r="LM1008" s="196"/>
      <c r="LN1008" s="196"/>
      <c r="LO1008" s="196"/>
      <c r="LP1008" s="196"/>
      <c r="LQ1008" s="196"/>
      <c r="LR1008" s="196"/>
      <c r="LS1008" s="196"/>
      <c r="LT1008" s="196"/>
      <c r="LU1008" s="196"/>
      <c r="LV1008" s="196"/>
      <c r="LW1008" s="196"/>
      <c r="LX1008" s="196"/>
      <c r="LY1008" s="196"/>
      <c r="LZ1008" s="196"/>
      <c r="MA1008" s="196"/>
      <c r="MB1008" s="196"/>
      <c r="MC1008" s="196"/>
      <c r="MD1008" s="196"/>
      <c r="ME1008" s="196"/>
      <c r="MF1008" s="196"/>
      <c r="MG1008" s="196"/>
      <c r="MH1008" s="196"/>
      <c r="MI1008" s="196"/>
      <c r="MJ1008" s="196"/>
      <c r="MK1008" s="196"/>
      <c r="ML1008" s="196"/>
      <c r="MM1008" s="196"/>
      <c r="MN1008" s="196"/>
      <c r="MO1008" s="196"/>
      <c r="MP1008" s="196"/>
      <c r="MQ1008" s="196"/>
      <c r="MR1008" s="196"/>
      <c r="MS1008" s="196"/>
      <c r="MT1008" s="196"/>
      <c r="MU1008" s="196"/>
      <c r="MV1008" s="196"/>
      <c r="MW1008" s="196"/>
      <c r="MX1008" s="196"/>
      <c r="MY1008" s="196"/>
      <c r="MZ1008" s="196"/>
      <c r="NA1008" s="196"/>
      <c r="NB1008" s="196"/>
      <c r="NC1008" s="196"/>
      <c r="ND1008" s="196"/>
      <c r="NE1008" s="196"/>
      <c r="NF1008" s="196"/>
      <c r="NG1008" s="196"/>
      <c r="NH1008" s="196"/>
      <c r="NI1008" s="196"/>
      <c r="NJ1008" s="196"/>
      <c r="NK1008" s="196"/>
      <c r="NL1008" s="196"/>
      <c r="NM1008" s="196"/>
      <c r="NN1008" s="196"/>
      <c r="NO1008" s="196"/>
      <c r="NP1008" s="196"/>
      <c r="NQ1008" s="196"/>
      <c r="NR1008" s="196"/>
      <c r="NS1008" s="196"/>
      <c r="NT1008" s="196"/>
      <c r="NU1008" s="196"/>
      <c r="NV1008" s="196"/>
      <c r="NW1008" s="196"/>
      <c r="NX1008" s="196"/>
      <c r="NY1008" s="196"/>
      <c r="NZ1008" s="196"/>
      <c r="OA1008" s="196"/>
      <c r="OB1008" s="196"/>
      <c r="OC1008" s="196"/>
      <c r="OD1008" s="196"/>
      <c r="OE1008" s="196"/>
      <c r="OF1008" s="196"/>
      <c r="OG1008" s="196"/>
      <c r="OH1008" s="196"/>
      <c r="OI1008" s="196"/>
      <c r="OJ1008" s="196"/>
      <c r="OK1008" s="196"/>
      <c r="OL1008" s="196"/>
      <c r="AFC1008" s="196"/>
      <c r="AFD1008" s="196"/>
      <c r="AFE1008" s="196"/>
      <c r="AFF1008" s="196"/>
      <c r="AFG1008" s="196"/>
      <c r="AFH1008" s="196"/>
      <c r="AFI1008" s="196"/>
      <c r="AFJ1008" s="196"/>
      <c r="AFK1008" s="196"/>
      <c r="AFL1008" s="196"/>
      <c r="AFM1008" s="196"/>
      <c r="AFN1008" s="196"/>
      <c r="AFO1008" s="196"/>
      <c r="AFP1008" s="196"/>
      <c r="AFQ1008" s="196"/>
      <c r="AFR1008" s="196"/>
      <c r="AFS1008" s="196"/>
      <c r="AFT1008" s="196"/>
      <c r="AFU1008" s="196"/>
      <c r="AFV1008" s="196"/>
      <c r="AFW1008" s="196"/>
      <c r="AFX1008" s="196"/>
      <c r="AFY1008" s="196"/>
      <c r="AFZ1008" s="196"/>
      <c r="AGA1008" s="196"/>
      <c r="AGB1008" s="196"/>
      <c r="AGC1008" s="196"/>
      <c r="AGD1008" s="196"/>
      <c r="AGE1008" s="196"/>
      <c r="AGF1008" s="196"/>
      <c r="AGG1008" s="196"/>
      <c r="AGH1008" s="196"/>
      <c r="AGI1008" s="196"/>
      <c r="AGJ1008" s="196"/>
      <c r="AGK1008" s="196"/>
      <c r="AGL1008" s="196"/>
      <c r="AGM1008" s="196"/>
      <c r="AGN1008" s="196"/>
      <c r="AGO1008" s="196"/>
      <c r="AGP1008" s="196"/>
    </row>
    <row r="1009" spans="1:874" ht="15.75" customHeight="1" x14ac:dyDescent="0.25">
      <c r="A1009" s="196"/>
      <c r="B1009" s="196"/>
      <c r="C1009" s="196"/>
      <c r="D1009" s="196"/>
      <c r="E1009" s="196"/>
      <c r="F1009" s="196"/>
      <c r="G1009" s="196"/>
      <c r="H1009" s="196"/>
      <c r="I1009" s="196"/>
      <c r="J1009" s="196"/>
      <c r="K1009" s="196"/>
      <c r="L1009" s="206"/>
      <c r="M1009" s="196"/>
      <c r="N1009" s="196"/>
      <c r="O1009" s="196"/>
      <c r="P1009" s="196"/>
      <c r="Q1009" s="196"/>
      <c r="R1009" s="196"/>
      <c r="S1009" s="196"/>
      <c r="T1009" s="196"/>
      <c r="U1009" s="196"/>
      <c r="V1009" s="196"/>
      <c r="W1009" s="196"/>
      <c r="X1009" s="196"/>
      <c r="Y1009" s="196"/>
      <c r="Z1009" s="196"/>
      <c r="AA1009" s="196"/>
      <c r="AB1009" s="196"/>
      <c r="AC1009" s="196"/>
      <c r="AD1009" s="196"/>
      <c r="AE1009" s="196"/>
      <c r="AF1009" s="196"/>
      <c r="AG1009" s="196"/>
      <c r="AH1009" s="196"/>
      <c r="AI1009" s="196"/>
      <c r="AJ1009" s="196"/>
      <c r="AK1009" s="196"/>
      <c r="AL1009" s="196"/>
      <c r="AM1009" s="196"/>
      <c r="AN1009" s="196"/>
      <c r="AO1009" s="196"/>
      <c r="AP1009" s="196"/>
      <c r="AQ1009" s="196"/>
      <c r="AR1009" s="196"/>
      <c r="AS1009" s="196"/>
      <c r="AT1009" s="196"/>
      <c r="AU1009" s="196"/>
      <c r="AV1009" s="196"/>
      <c r="AW1009" s="196"/>
      <c r="AX1009" s="196"/>
      <c r="AY1009" s="196"/>
      <c r="AZ1009" s="196"/>
      <c r="BA1009" s="196"/>
      <c r="BB1009" s="196"/>
      <c r="BC1009" s="196"/>
      <c r="BD1009" s="196"/>
      <c r="BE1009" s="196"/>
      <c r="BF1009" s="196"/>
      <c r="BG1009" s="196"/>
      <c r="BH1009" s="196"/>
      <c r="BI1009" s="196"/>
      <c r="BJ1009" s="196"/>
      <c r="BK1009" s="196"/>
      <c r="BL1009" s="196"/>
      <c r="BM1009" s="196"/>
      <c r="BN1009" s="196"/>
      <c r="BO1009" s="196"/>
      <c r="BP1009" s="196"/>
      <c r="BQ1009" s="196"/>
      <c r="BR1009" s="196"/>
      <c r="BS1009" s="196"/>
      <c r="BT1009" s="196"/>
      <c r="BU1009" s="196"/>
      <c r="BV1009" s="196"/>
      <c r="BW1009" s="196"/>
      <c r="BX1009" s="196"/>
      <c r="BY1009" s="196"/>
      <c r="BZ1009" s="196"/>
      <c r="CA1009" s="196"/>
      <c r="CB1009" s="196"/>
      <c r="CC1009" s="196"/>
      <c r="CD1009" s="196"/>
      <c r="CE1009" s="196"/>
      <c r="CF1009" s="196"/>
      <c r="CG1009" s="196"/>
      <c r="CH1009" s="196"/>
      <c r="CI1009" s="196"/>
      <c r="CJ1009" s="196"/>
      <c r="CK1009" s="196"/>
      <c r="CL1009" s="196"/>
      <c r="CM1009" s="196"/>
      <c r="CN1009" s="196"/>
      <c r="CO1009" s="196"/>
      <c r="CP1009" s="196"/>
      <c r="CQ1009" s="196"/>
      <c r="CR1009" s="196"/>
      <c r="CS1009" s="196"/>
      <c r="CT1009" s="196"/>
      <c r="CU1009" s="196"/>
      <c r="CV1009" s="196"/>
      <c r="CW1009" s="196"/>
      <c r="CX1009" s="196"/>
      <c r="CY1009" s="196"/>
      <c r="CZ1009" s="196"/>
      <c r="DA1009" s="196"/>
      <c r="DB1009" s="196"/>
      <c r="DC1009" s="196"/>
      <c r="DD1009" s="196"/>
      <c r="DE1009" s="196"/>
      <c r="DF1009" s="196"/>
      <c r="DG1009" s="196"/>
      <c r="DH1009" s="196"/>
      <c r="DI1009" s="196"/>
      <c r="DJ1009" s="196"/>
      <c r="DK1009" s="196"/>
      <c r="DL1009" s="196"/>
      <c r="DM1009" s="196"/>
      <c r="DN1009" s="196"/>
      <c r="DO1009" s="196"/>
      <c r="DP1009" s="196"/>
      <c r="DQ1009" s="196"/>
      <c r="DR1009" s="196"/>
      <c r="DS1009" s="196"/>
      <c r="DT1009" s="196"/>
      <c r="DU1009" s="196"/>
      <c r="DV1009" s="196"/>
      <c r="DW1009" s="196"/>
      <c r="DX1009" s="196"/>
      <c r="DY1009" s="196"/>
      <c r="DZ1009" s="196"/>
      <c r="EA1009" s="196"/>
      <c r="EB1009" s="196"/>
      <c r="EC1009" s="196"/>
      <c r="ED1009" s="196"/>
      <c r="EE1009" s="196"/>
      <c r="EF1009" s="196"/>
      <c r="EG1009" s="196"/>
      <c r="EH1009" s="196"/>
      <c r="EI1009" s="196"/>
      <c r="EJ1009" s="196"/>
      <c r="EK1009" s="196"/>
      <c r="EL1009" s="196"/>
      <c r="EM1009" s="196"/>
      <c r="EN1009" s="196"/>
      <c r="EO1009" s="196"/>
      <c r="EP1009" s="196"/>
      <c r="EQ1009" s="196"/>
      <c r="ER1009" s="196"/>
      <c r="ES1009" s="196"/>
      <c r="ET1009" s="196"/>
      <c r="EU1009" s="196"/>
      <c r="EV1009" s="196"/>
      <c r="EW1009" s="196"/>
      <c r="EX1009" s="196"/>
      <c r="EY1009" s="196"/>
      <c r="EZ1009" s="196"/>
      <c r="FA1009" s="196"/>
      <c r="FB1009" s="196"/>
      <c r="FC1009" s="196"/>
      <c r="FD1009" s="196"/>
      <c r="FE1009" s="196"/>
      <c r="FF1009" s="196"/>
      <c r="FG1009" s="196"/>
      <c r="FH1009" s="196"/>
      <c r="FI1009" s="196"/>
      <c r="FJ1009" s="196"/>
      <c r="FK1009" s="196"/>
      <c r="FL1009" s="196"/>
      <c r="FM1009" s="196"/>
      <c r="FN1009" s="196"/>
      <c r="FO1009" s="196"/>
      <c r="FP1009" s="196"/>
      <c r="FQ1009" s="196"/>
      <c r="FR1009" s="196"/>
      <c r="FS1009" s="196"/>
      <c r="FT1009" s="196"/>
      <c r="FU1009" s="196"/>
      <c r="FV1009" s="196"/>
      <c r="FW1009" s="196"/>
      <c r="FX1009" s="196"/>
      <c r="FY1009" s="196"/>
      <c r="FZ1009" s="196"/>
      <c r="GA1009" s="196"/>
      <c r="GB1009" s="196"/>
      <c r="GC1009" s="196"/>
      <c r="GD1009" s="196"/>
      <c r="GE1009" s="196"/>
      <c r="GF1009" s="196"/>
      <c r="GG1009" s="196"/>
      <c r="GH1009" s="196"/>
      <c r="GI1009" s="196"/>
      <c r="GJ1009" s="196"/>
      <c r="GK1009" s="196"/>
      <c r="GL1009" s="196"/>
      <c r="GM1009" s="196"/>
      <c r="GN1009" s="196"/>
      <c r="GO1009" s="196"/>
      <c r="GP1009" s="196"/>
      <c r="GQ1009" s="196"/>
      <c r="GR1009" s="196"/>
      <c r="GS1009" s="196"/>
      <c r="GT1009" s="196"/>
      <c r="GU1009" s="196"/>
      <c r="GV1009" s="196"/>
      <c r="GW1009" s="196"/>
      <c r="GX1009" s="196"/>
      <c r="GY1009" s="196"/>
      <c r="GZ1009" s="196"/>
      <c r="HA1009" s="196"/>
      <c r="HB1009" s="196"/>
      <c r="HC1009" s="196"/>
      <c r="HD1009" s="196"/>
      <c r="HE1009" s="196"/>
      <c r="HF1009" s="196"/>
      <c r="HG1009" s="196"/>
      <c r="HH1009" s="196"/>
      <c r="HI1009" s="196"/>
      <c r="HJ1009" s="196"/>
      <c r="HK1009" s="196"/>
      <c r="HL1009" s="196"/>
      <c r="HM1009" s="196"/>
      <c r="HN1009" s="196"/>
      <c r="HO1009" s="196"/>
      <c r="HP1009" s="196"/>
      <c r="HQ1009" s="196"/>
      <c r="HR1009" s="196"/>
      <c r="HS1009" s="196"/>
      <c r="HT1009" s="196"/>
      <c r="HU1009" s="196"/>
      <c r="HV1009" s="196"/>
      <c r="HW1009" s="196"/>
      <c r="HX1009" s="196"/>
      <c r="HY1009" s="196"/>
      <c r="HZ1009" s="196"/>
      <c r="IA1009" s="196"/>
      <c r="IB1009" s="196"/>
      <c r="IC1009" s="196"/>
      <c r="ID1009" s="196"/>
      <c r="IE1009" s="196"/>
      <c r="IF1009" s="196"/>
      <c r="IG1009" s="196"/>
      <c r="IH1009" s="196"/>
      <c r="II1009" s="196"/>
      <c r="IJ1009" s="196"/>
      <c r="IK1009" s="196"/>
      <c r="IL1009" s="196"/>
      <c r="IM1009" s="196"/>
      <c r="IN1009" s="196"/>
      <c r="IO1009" s="196"/>
      <c r="IP1009" s="196"/>
      <c r="IQ1009" s="196"/>
      <c r="IR1009" s="196"/>
      <c r="IS1009" s="196"/>
      <c r="IT1009" s="196"/>
      <c r="IU1009" s="196"/>
      <c r="IV1009" s="196"/>
      <c r="IW1009" s="196"/>
      <c r="IX1009" s="196"/>
      <c r="IY1009" s="196"/>
      <c r="IZ1009" s="196"/>
      <c r="JA1009" s="196"/>
      <c r="JB1009" s="196"/>
      <c r="JC1009" s="196"/>
      <c r="JD1009" s="196"/>
      <c r="JE1009" s="196"/>
      <c r="JF1009" s="196"/>
      <c r="JG1009" s="196"/>
      <c r="JH1009" s="196"/>
      <c r="JI1009" s="196"/>
      <c r="JJ1009" s="196"/>
      <c r="JK1009" s="196"/>
      <c r="JL1009" s="196"/>
      <c r="JM1009" s="196"/>
      <c r="JN1009" s="196"/>
      <c r="JO1009" s="196"/>
      <c r="JP1009" s="196"/>
      <c r="JQ1009" s="196"/>
      <c r="JR1009" s="196"/>
      <c r="JS1009" s="196"/>
      <c r="JT1009" s="196"/>
      <c r="JU1009" s="196"/>
      <c r="JV1009" s="196"/>
      <c r="JW1009" s="196"/>
      <c r="JX1009" s="196"/>
      <c r="JY1009" s="196"/>
      <c r="JZ1009" s="196"/>
      <c r="KA1009" s="196"/>
      <c r="KB1009" s="196"/>
      <c r="KC1009" s="196"/>
      <c r="KD1009" s="196"/>
      <c r="KE1009" s="196"/>
      <c r="KF1009" s="196"/>
      <c r="KG1009" s="196"/>
      <c r="KH1009" s="196"/>
      <c r="KI1009" s="209"/>
      <c r="KJ1009" s="196"/>
      <c r="KK1009" s="196"/>
      <c r="KL1009" s="196"/>
      <c r="KM1009" s="196"/>
      <c r="KN1009" s="196"/>
      <c r="KO1009" s="196"/>
      <c r="KP1009" s="196"/>
      <c r="KQ1009" s="196"/>
      <c r="KR1009" s="196"/>
      <c r="KS1009" s="196"/>
      <c r="KT1009" s="196"/>
      <c r="KU1009" s="196"/>
      <c r="KV1009" s="196"/>
      <c r="KW1009" s="196"/>
      <c r="KX1009" s="196"/>
      <c r="KY1009" s="196"/>
      <c r="KZ1009" s="196"/>
      <c r="LA1009" s="196"/>
      <c r="LB1009" s="196"/>
      <c r="LC1009" s="196"/>
      <c r="LD1009" s="196"/>
      <c r="LE1009" s="196"/>
      <c r="LF1009" s="196"/>
      <c r="LG1009" s="196"/>
      <c r="LH1009" s="196"/>
      <c r="LI1009" s="196"/>
      <c r="LJ1009" s="196"/>
      <c r="LK1009" s="196"/>
      <c r="LL1009" s="196"/>
      <c r="LM1009" s="196"/>
      <c r="LN1009" s="196"/>
      <c r="LO1009" s="196"/>
      <c r="LP1009" s="196"/>
      <c r="LQ1009" s="196"/>
      <c r="LR1009" s="196"/>
      <c r="LS1009" s="196"/>
      <c r="LT1009" s="196"/>
      <c r="LU1009" s="196"/>
      <c r="LV1009" s="196"/>
      <c r="LW1009" s="196"/>
      <c r="LX1009" s="196"/>
      <c r="LY1009" s="196"/>
      <c r="LZ1009" s="196"/>
      <c r="MA1009" s="196"/>
      <c r="MB1009" s="196"/>
      <c r="MC1009" s="196"/>
      <c r="MD1009" s="196"/>
      <c r="ME1009" s="196"/>
      <c r="MF1009" s="196"/>
      <c r="MG1009" s="196"/>
      <c r="MH1009" s="196"/>
      <c r="MI1009" s="196"/>
      <c r="MJ1009" s="196"/>
      <c r="MK1009" s="196"/>
      <c r="ML1009" s="196"/>
      <c r="MM1009" s="196"/>
      <c r="MN1009" s="196"/>
      <c r="MO1009" s="196"/>
      <c r="MP1009" s="196"/>
      <c r="MQ1009" s="196"/>
      <c r="MR1009" s="196"/>
      <c r="MS1009" s="196"/>
      <c r="MT1009" s="196"/>
      <c r="MU1009" s="196"/>
      <c r="MV1009" s="196"/>
      <c r="MW1009" s="196"/>
      <c r="MX1009" s="196"/>
      <c r="MY1009" s="196"/>
      <c r="MZ1009" s="196"/>
      <c r="NA1009" s="196"/>
      <c r="NB1009" s="196"/>
      <c r="NC1009" s="196"/>
      <c r="ND1009" s="196"/>
      <c r="NE1009" s="196"/>
      <c r="NF1009" s="196"/>
      <c r="NG1009" s="196"/>
      <c r="NH1009" s="196"/>
      <c r="NI1009" s="196"/>
      <c r="NJ1009" s="196"/>
      <c r="NK1009" s="196"/>
      <c r="NL1009" s="196"/>
      <c r="NM1009" s="196"/>
      <c r="NN1009" s="196"/>
      <c r="NO1009" s="196"/>
      <c r="NP1009" s="196"/>
      <c r="NQ1009" s="196"/>
      <c r="NR1009" s="196"/>
      <c r="NS1009" s="196"/>
      <c r="NT1009" s="196"/>
      <c r="NU1009" s="196"/>
      <c r="NV1009" s="196"/>
      <c r="NW1009" s="196"/>
      <c r="NX1009" s="196"/>
      <c r="NY1009" s="196"/>
      <c r="NZ1009" s="196"/>
      <c r="OA1009" s="196"/>
      <c r="OB1009" s="196"/>
      <c r="OC1009" s="196"/>
      <c r="OD1009" s="196"/>
      <c r="OE1009" s="196"/>
      <c r="OF1009" s="196"/>
      <c r="OG1009" s="196"/>
      <c r="OH1009" s="196"/>
      <c r="OI1009" s="196"/>
      <c r="OJ1009" s="196"/>
      <c r="OK1009" s="196"/>
      <c r="OL1009" s="196"/>
      <c r="AFC1009" s="196"/>
      <c r="AFD1009" s="196"/>
      <c r="AFE1009" s="196"/>
      <c r="AFF1009" s="196"/>
      <c r="AFG1009" s="196"/>
      <c r="AFH1009" s="196"/>
      <c r="AFI1009" s="196"/>
      <c r="AFJ1009" s="196"/>
      <c r="AFK1009" s="196"/>
      <c r="AFL1009" s="196"/>
      <c r="AFM1009" s="196"/>
      <c r="AFN1009" s="196"/>
      <c r="AFO1009" s="196"/>
      <c r="AFP1009" s="196"/>
      <c r="AFQ1009" s="196"/>
      <c r="AFR1009" s="196"/>
      <c r="AFS1009" s="196"/>
      <c r="AFT1009" s="196"/>
      <c r="AFU1009" s="196"/>
      <c r="AFV1009" s="196"/>
      <c r="AFW1009" s="196"/>
      <c r="AFX1009" s="196"/>
      <c r="AFY1009" s="196"/>
      <c r="AFZ1009" s="196"/>
      <c r="AGA1009" s="196"/>
      <c r="AGB1009" s="196"/>
      <c r="AGC1009" s="196"/>
      <c r="AGD1009" s="196"/>
      <c r="AGE1009" s="196"/>
      <c r="AGF1009" s="196"/>
      <c r="AGG1009" s="196"/>
      <c r="AGH1009" s="196"/>
      <c r="AGI1009" s="196"/>
      <c r="AGJ1009" s="196"/>
      <c r="AGK1009" s="196"/>
      <c r="AGL1009" s="196"/>
      <c r="AGM1009" s="196"/>
      <c r="AGN1009" s="196"/>
      <c r="AGO1009" s="196"/>
      <c r="AGP1009" s="196"/>
    </row>
    <row r="1010" spans="1:874" ht="15.75" customHeight="1" x14ac:dyDescent="0.25">
      <c r="A1010" s="196"/>
      <c r="B1010" s="196"/>
      <c r="C1010" s="196"/>
      <c r="D1010" s="196"/>
      <c r="E1010" s="196"/>
      <c r="F1010" s="196"/>
      <c r="G1010" s="196"/>
      <c r="H1010" s="196"/>
      <c r="I1010" s="196"/>
      <c r="J1010" s="196"/>
      <c r="K1010" s="196"/>
      <c r="L1010" s="206"/>
      <c r="M1010" s="196"/>
      <c r="N1010" s="196"/>
      <c r="O1010" s="196"/>
      <c r="P1010" s="196"/>
      <c r="Q1010" s="196"/>
      <c r="R1010" s="196"/>
      <c r="S1010" s="196"/>
      <c r="T1010" s="196"/>
      <c r="U1010" s="196"/>
      <c r="V1010" s="196"/>
      <c r="W1010" s="196"/>
      <c r="X1010" s="196"/>
      <c r="Y1010" s="196"/>
      <c r="Z1010" s="196"/>
      <c r="AA1010" s="196"/>
      <c r="AB1010" s="196"/>
      <c r="AC1010" s="196"/>
      <c r="AD1010" s="196"/>
      <c r="AE1010" s="196"/>
      <c r="AF1010" s="196"/>
      <c r="AG1010" s="196"/>
      <c r="AH1010" s="196"/>
      <c r="AI1010" s="196"/>
      <c r="AJ1010" s="196"/>
      <c r="AK1010" s="196"/>
      <c r="AL1010" s="196"/>
      <c r="AM1010" s="196"/>
      <c r="AN1010" s="196"/>
      <c r="AO1010" s="196"/>
      <c r="AP1010" s="196"/>
      <c r="AQ1010" s="196"/>
      <c r="AR1010" s="196"/>
      <c r="AS1010" s="196"/>
      <c r="AT1010" s="196"/>
      <c r="AU1010" s="196"/>
      <c r="AV1010" s="196"/>
      <c r="AW1010" s="196"/>
      <c r="AX1010" s="196"/>
      <c r="AY1010" s="196"/>
      <c r="AZ1010" s="196"/>
      <c r="BA1010" s="196"/>
      <c r="BB1010" s="196"/>
      <c r="BC1010" s="196"/>
      <c r="BD1010" s="196"/>
      <c r="BE1010" s="196"/>
      <c r="BF1010" s="196"/>
      <c r="BG1010" s="196"/>
      <c r="BH1010" s="196"/>
      <c r="BI1010" s="196"/>
      <c r="BJ1010" s="196"/>
      <c r="BK1010" s="196"/>
      <c r="BL1010" s="196"/>
      <c r="BM1010" s="196"/>
      <c r="BN1010" s="196"/>
      <c r="BO1010" s="196"/>
      <c r="BP1010" s="196"/>
      <c r="BQ1010" s="196"/>
      <c r="BR1010" s="196"/>
      <c r="BS1010" s="196"/>
      <c r="BT1010" s="196"/>
      <c r="BU1010" s="196"/>
      <c r="BV1010" s="196"/>
      <c r="BW1010" s="196"/>
      <c r="BX1010" s="196"/>
      <c r="BY1010" s="196"/>
      <c r="BZ1010" s="196"/>
      <c r="CA1010" s="196"/>
      <c r="CB1010" s="196"/>
      <c r="CC1010" s="196"/>
      <c r="CD1010" s="196"/>
      <c r="CE1010" s="196"/>
      <c r="CF1010" s="196"/>
      <c r="CG1010" s="196"/>
      <c r="CH1010" s="196"/>
      <c r="CI1010" s="196"/>
      <c r="CJ1010" s="196"/>
      <c r="CK1010" s="196"/>
      <c r="CL1010" s="196"/>
      <c r="CM1010" s="196"/>
      <c r="CN1010" s="196"/>
      <c r="CO1010" s="196"/>
      <c r="CP1010" s="196"/>
      <c r="CQ1010" s="196"/>
      <c r="CR1010" s="196"/>
      <c r="CS1010" s="196"/>
      <c r="CT1010" s="196"/>
      <c r="CU1010" s="196"/>
      <c r="CV1010" s="196"/>
      <c r="CW1010" s="196"/>
      <c r="CX1010" s="196"/>
      <c r="CY1010" s="196"/>
      <c r="CZ1010" s="196"/>
      <c r="DA1010" s="196"/>
      <c r="DB1010" s="196"/>
      <c r="DC1010" s="196"/>
      <c r="DD1010" s="196"/>
      <c r="DE1010" s="196"/>
      <c r="DF1010" s="196"/>
      <c r="DG1010" s="196"/>
      <c r="DH1010" s="196"/>
      <c r="DI1010" s="196"/>
      <c r="DJ1010" s="196"/>
      <c r="DK1010" s="196"/>
      <c r="DL1010" s="196"/>
      <c r="DM1010" s="196"/>
      <c r="DN1010" s="196"/>
      <c r="DO1010" s="196"/>
      <c r="DP1010" s="196"/>
      <c r="DQ1010" s="196"/>
      <c r="DR1010" s="196"/>
      <c r="DS1010" s="196"/>
      <c r="DT1010" s="196"/>
      <c r="DU1010" s="196"/>
      <c r="DV1010" s="196"/>
      <c r="DW1010" s="196"/>
      <c r="DX1010" s="196"/>
      <c r="DY1010" s="196"/>
      <c r="DZ1010" s="196"/>
      <c r="EA1010" s="196"/>
      <c r="EB1010" s="196"/>
      <c r="EC1010" s="196"/>
      <c r="ED1010" s="196"/>
      <c r="EE1010" s="196"/>
      <c r="EF1010" s="196"/>
      <c r="EG1010" s="196"/>
      <c r="EH1010" s="196"/>
      <c r="EI1010" s="196"/>
      <c r="EJ1010" s="196"/>
      <c r="EK1010" s="196"/>
      <c r="EL1010" s="196"/>
      <c r="EM1010" s="196"/>
      <c r="EN1010" s="196"/>
      <c r="EO1010" s="196"/>
      <c r="EP1010" s="196"/>
      <c r="EQ1010" s="196"/>
      <c r="ER1010" s="196"/>
      <c r="ES1010" s="196"/>
      <c r="ET1010" s="196"/>
      <c r="EU1010" s="196"/>
      <c r="EV1010" s="196"/>
      <c r="EW1010" s="196"/>
      <c r="EX1010" s="196"/>
      <c r="EY1010" s="196"/>
      <c r="EZ1010" s="196"/>
      <c r="FA1010" s="196"/>
      <c r="FB1010" s="196"/>
      <c r="FC1010" s="196"/>
      <c r="FD1010" s="196"/>
      <c r="FE1010" s="196"/>
      <c r="FF1010" s="196"/>
      <c r="FG1010" s="196"/>
      <c r="FH1010" s="196"/>
      <c r="FI1010" s="196"/>
      <c r="FJ1010" s="196"/>
      <c r="FK1010" s="196"/>
      <c r="FL1010" s="196"/>
      <c r="FM1010" s="196"/>
      <c r="FN1010" s="196"/>
      <c r="FO1010" s="196"/>
      <c r="FP1010" s="196"/>
      <c r="FQ1010" s="196"/>
      <c r="FR1010" s="196"/>
      <c r="FS1010" s="196"/>
      <c r="FT1010" s="196"/>
      <c r="FU1010" s="196"/>
      <c r="FV1010" s="196"/>
      <c r="FW1010" s="196"/>
      <c r="FX1010" s="196"/>
      <c r="FY1010" s="196"/>
      <c r="FZ1010" s="196"/>
      <c r="GA1010" s="196"/>
      <c r="GB1010" s="196"/>
      <c r="GC1010" s="196"/>
      <c r="GD1010" s="196"/>
      <c r="GE1010" s="196"/>
      <c r="GF1010" s="196"/>
      <c r="GG1010" s="196"/>
      <c r="GH1010" s="196"/>
      <c r="GI1010" s="196"/>
      <c r="GJ1010" s="196"/>
      <c r="GK1010" s="196"/>
      <c r="GL1010" s="196"/>
      <c r="GM1010" s="196"/>
      <c r="GN1010" s="196"/>
      <c r="GO1010" s="196"/>
      <c r="GP1010" s="196"/>
      <c r="GQ1010" s="196"/>
      <c r="GR1010" s="196"/>
      <c r="GS1010" s="196"/>
      <c r="GT1010" s="196"/>
      <c r="GU1010" s="196"/>
      <c r="GV1010" s="196"/>
      <c r="GW1010" s="196"/>
      <c r="GX1010" s="196"/>
      <c r="GY1010" s="196"/>
      <c r="GZ1010" s="196"/>
      <c r="HA1010" s="196"/>
      <c r="HB1010" s="196"/>
      <c r="HC1010" s="196"/>
      <c r="HD1010" s="196"/>
      <c r="HE1010" s="196"/>
      <c r="HF1010" s="196"/>
      <c r="HG1010" s="196"/>
      <c r="HH1010" s="196"/>
      <c r="HI1010" s="196"/>
      <c r="HJ1010" s="196"/>
      <c r="HK1010" s="196"/>
      <c r="HL1010" s="196"/>
      <c r="HM1010" s="196"/>
      <c r="HN1010" s="196"/>
      <c r="HO1010" s="196"/>
      <c r="HP1010" s="196"/>
      <c r="HQ1010" s="196"/>
      <c r="HR1010" s="196"/>
      <c r="HS1010" s="196"/>
      <c r="HT1010" s="196"/>
      <c r="HU1010" s="196"/>
      <c r="HV1010" s="196"/>
      <c r="HW1010" s="196"/>
      <c r="HX1010" s="196"/>
      <c r="HY1010" s="196"/>
      <c r="HZ1010" s="196"/>
      <c r="IA1010" s="196"/>
      <c r="IB1010" s="196"/>
      <c r="IC1010" s="196"/>
      <c r="ID1010" s="196"/>
      <c r="IE1010" s="196"/>
      <c r="IF1010" s="196"/>
      <c r="IG1010" s="196"/>
      <c r="IH1010" s="196"/>
      <c r="II1010" s="196"/>
      <c r="IJ1010" s="196"/>
      <c r="IK1010" s="196"/>
      <c r="IL1010" s="196"/>
      <c r="IM1010" s="196"/>
      <c r="IN1010" s="196"/>
      <c r="IO1010" s="196"/>
      <c r="IP1010" s="196"/>
      <c r="IQ1010" s="196"/>
      <c r="IR1010" s="196"/>
      <c r="IS1010" s="196"/>
      <c r="IT1010" s="196"/>
      <c r="IU1010" s="196"/>
      <c r="IV1010" s="196"/>
      <c r="IW1010" s="196"/>
      <c r="IX1010" s="196"/>
      <c r="IY1010" s="196"/>
      <c r="IZ1010" s="196"/>
      <c r="JA1010" s="196"/>
      <c r="JB1010" s="196"/>
      <c r="JC1010" s="196"/>
      <c r="JD1010" s="196"/>
      <c r="JE1010" s="196"/>
      <c r="JF1010" s="196"/>
      <c r="JG1010" s="196"/>
      <c r="JH1010" s="196"/>
      <c r="JI1010" s="196"/>
      <c r="JJ1010" s="196"/>
      <c r="JK1010" s="196"/>
      <c r="JL1010" s="196"/>
      <c r="JM1010" s="196"/>
      <c r="JN1010" s="196"/>
      <c r="JO1010" s="196"/>
      <c r="JP1010" s="196"/>
      <c r="JQ1010" s="196"/>
      <c r="JR1010" s="196"/>
      <c r="JS1010" s="196"/>
      <c r="JT1010" s="196"/>
      <c r="JU1010" s="196"/>
      <c r="JV1010" s="196"/>
      <c r="JW1010" s="196"/>
      <c r="JX1010" s="196"/>
      <c r="JY1010" s="196"/>
      <c r="JZ1010" s="196"/>
      <c r="KA1010" s="196"/>
      <c r="KB1010" s="196"/>
      <c r="KC1010" s="196"/>
      <c r="KD1010" s="196"/>
      <c r="KE1010" s="196"/>
      <c r="KF1010" s="196"/>
      <c r="KG1010" s="196"/>
      <c r="KH1010" s="196"/>
      <c r="KI1010" s="209"/>
      <c r="KJ1010" s="196"/>
      <c r="KK1010" s="196"/>
      <c r="KL1010" s="196"/>
      <c r="KM1010" s="196"/>
      <c r="KN1010" s="196"/>
      <c r="KO1010" s="196"/>
      <c r="KP1010" s="196"/>
      <c r="KQ1010" s="196"/>
      <c r="KR1010" s="196"/>
      <c r="KS1010" s="196"/>
      <c r="KT1010" s="196"/>
      <c r="KU1010" s="196"/>
      <c r="KV1010" s="196"/>
      <c r="KW1010" s="196"/>
      <c r="KX1010" s="196"/>
      <c r="KY1010" s="196"/>
      <c r="KZ1010" s="196"/>
      <c r="LA1010" s="196"/>
      <c r="LB1010" s="196"/>
      <c r="LC1010" s="196"/>
      <c r="LD1010" s="196"/>
      <c r="LE1010" s="196"/>
      <c r="LF1010" s="196"/>
      <c r="LG1010" s="196"/>
      <c r="LH1010" s="196"/>
      <c r="LI1010" s="196"/>
      <c r="LJ1010" s="196"/>
      <c r="LK1010" s="196"/>
      <c r="LL1010" s="196"/>
      <c r="LM1010" s="196"/>
      <c r="LN1010" s="196"/>
      <c r="LO1010" s="196"/>
      <c r="LP1010" s="196"/>
      <c r="LQ1010" s="196"/>
      <c r="LR1010" s="196"/>
      <c r="LS1010" s="196"/>
      <c r="LT1010" s="196"/>
      <c r="LU1010" s="196"/>
      <c r="LV1010" s="196"/>
      <c r="LW1010" s="196"/>
      <c r="LX1010" s="196"/>
      <c r="LY1010" s="196"/>
      <c r="LZ1010" s="196"/>
      <c r="MA1010" s="196"/>
      <c r="MB1010" s="196"/>
      <c r="MC1010" s="196"/>
      <c r="MD1010" s="196"/>
      <c r="ME1010" s="196"/>
      <c r="MF1010" s="196"/>
      <c r="MG1010" s="196"/>
      <c r="MH1010" s="196"/>
      <c r="MI1010" s="196"/>
      <c r="MJ1010" s="196"/>
      <c r="MK1010" s="196"/>
      <c r="ML1010" s="196"/>
      <c r="MM1010" s="196"/>
      <c r="MN1010" s="196"/>
      <c r="MO1010" s="196"/>
      <c r="MP1010" s="196"/>
      <c r="MQ1010" s="196"/>
      <c r="MR1010" s="196"/>
      <c r="MS1010" s="196"/>
      <c r="MT1010" s="196"/>
      <c r="MU1010" s="196"/>
      <c r="MV1010" s="196"/>
      <c r="MW1010" s="196"/>
      <c r="MX1010" s="196"/>
      <c r="MY1010" s="196"/>
      <c r="MZ1010" s="196"/>
      <c r="NA1010" s="196"/>
      <c r="NB1010" s="196"/>
      <c r="NC1010" s="196"/>
      <c r="ND1010" s="196"/>
      <c r="NE1010" s="196"/>
      <c r="NF1010" s="196"/>
      <c r="NG1010" s="196"/>
      <c r="NH1010" s="196"/>
      <c r="NI1010" s="196"/>
      <c r="NJ1010" s="196"/>
      <c r="NK1010" s="196"/>
      <c r="NL1010" s="196"/>
      <c r="NM1010" s="196"/>
      <c r="NN1010" s="196"/>
      <c r="NO1010" s="196"/>
      <c r="NP1010" s="196"/>
      <c r="NQ1010" s="196"/>
      <c r="NR1010" s="196"/>
      <c r="NS1010" s="196"/>
      <c r="NT1010" s="196"/>
      <c r="NU1010" s="196"/>
      <c r="NV1010" s="196"/>
      <c r="NW1010" s="196"/>
      <c r="NX1010" s="196"/>
      <c r="NY1010" s="196"/>
      <c r="NZ1010" s="196"/>
      <c r="OA1010" s="196"/>
      <c r="OB1010" s="196"/>
      <c r="OC1010" s="196"/>
      <c r="OD1010" s="196"/>
      <c r="OE1010" s="196"/>
      <c r="OF1010" s="196"/>
      <c r="OG1010" s="196"/>
      <c r="OH1010" s="196"/>
      <c r="OI1010" s="196"/>
      <c r="OJ1010" s="196"/>
      <c r="OK1010" s="196"/>
      <c r="OL1010" s="196"/>
      <c r="AFC1010" s="196"/>
      <c r="AFD1010" s="196"/>
      <c r="AFE1010" s="196"/>
      <c r="AFF1010" s="196"/>
      <c r="AFG1010" s="196"/>
      <c r="AFH1010" s="196"/>
      <c r="AFI1010" s="196"/>
      <c r="AFJ1010" s="196"/>
      <c r="AFK1010" s="196"/>
      <c r="AFL1010" s="196"/>
      <c r="AFM1010" s="196"/>
      <c r="AFN1010" s="196"/>
      <c r="AFO1010" s="196"/>
      <c r="AFP1010" s="196"/>
      <c r="AFQ1010" s="196"/>
      <c r="AFR1010" s="196"/>
      <c r="AFS1010" s="196"/>
      <c r="AFT1010" s="196"/>
      <c r="AFU1010" s="196"/>
      <c r="AFV1010" s="196"/>
      <c r="AFW1010" s="196"/>
      <c r="AFX1010" s="196"/>
      <c r="AFY1010" s="196"/>
      <c r="AFZ1010" s="196"/>
      <c r="AGA1010" s="196"/>
      <c r="AGB1010" s="196"/>
      <c r="AGC1010" s="196"/>
      <c r="AGD1010" s="196"/>
      <c r="AGE1010" s="196"/>
      <c r="AGF1010" s="196"/>
      <c r="AGG1010" s="196"/>
      <c r="AGH1010" s="196"/>
      <c r="AGI1010" s="196"/>
      <c r="AGJ1010" s="196"/>
      <c r="AGK1010" s="196"/>
      <c r="AGL1010" s="196"/>
      <c r="AGM1010" s="196"/>
      <c r="AGN1010" s="196"/>
      <c r="AGO1010" s="196"/>
      <c r="AGP1010" s="196"/>
    </row>
    <row r="1011" spans="1:874" ht="15.75" customHeight="1" x14ac:dyDescent="0.25">
      <c r="A1011" s="196"/>
      <c r="B1011" s="196"/>
      <c r="C1011" s="196"/>
      <c r="D1011" s="196"/>
      <c r="E1011" s="196"/>
      <c r="F1011" s="196"/>
      <c r="G1011" s="196"/>
      <c r="H1011" s="196"/>
      <c r="I1011" s="196"/>
      <c r="J1011" s="196"/>
      <c r="K1011" s="196"/>
      <c r="L1011" s="206"/>
      <c r="M1011" s="196"/>
      <c r="N1011" s="196"/>
      <c r="O1011" s="196"/>
      <c r="P1011" s="196"/>
      <c r="Q1011" s="196"/>
      <c r="R1011" s="196"/>
      <c r="S1011" s="196"/>
      <c r="T1011" s="196"/>
      <c r="U1011" s="196"/>
      <c r="V1011" s="196"/>
      <c r="W1011" s="196"/>
      <c r="X1011" s="196"/>
      <c r="Y1011" s="196"/>
      <c r="Z1011" s="196"/>
      <c r="AA1011" s="196"/>
      <c r="AB1011" s="196"/>
      <c r="AC1011" s="196"/>
      <c r="AD1011" s="196"/>
      <c r="AE1011" s="196"/>
      <c r="AF1011" s="196"/>
      <c r="AG1011" s="196"/>
      <c r="AH1011" s="196"/>
      <c r="AI1011" s="196"/>
      <c r="AJ1011" s="196"/>
      <c r="AK1011" s="196"/>
      <c r="AL1011" s="196"/>
      <c r="AM1011" s="196"/>
      <c r="AN1011" s="196"/>
      <c r="AO1011" s="196"/>
      <c r="AP1011" s="196"/>
      <c r="AQ1011" s="196"/>
      <c r="AR1011" s="196"/>
      <c r="AS1011" s="196"/>
      <c r="AT1011" s="196"/>
      <c r="AU1011" s="196"/>
      <c r="AV1011" s="196"/>
      <c r="AW1011" s="196"/>
      <c r="AX1011" s="196"/>
      <c r="AY1011" s="196"/>
      <c r="AZ1011" s="196"/>
      <c r="BA1011" s="196"/>
      <c r="BB1011" s="196"/>
      <c r="BC1011" s="196"/>
      <c r="BD1011" s="196"/>
      <c r="BE1011" s="196"/>
      <c r="BF1011" s="196"/>
      <c r="BG1011" s="196"/>
      <c r="BH1011" s="196"/>
      <c r="BI1011" s="196"/>
      <c r="BJ1011" s="196"/>
      <c r="BK1011" s="196"/>
      <c r="BL1011" s="196"/>
      <c r="BM1011" s="196"/>
      <c r="BN1011" s="196"/>
      <c r="BO1011" s="196"/>
      <c r="BP1011" s="196"/>
      <c r="BQ1011" s="196"/>
      <c r="BR1011" s="196"/>
      <c r="BS1011" s="196"/>
      <c r="BT1011" s="196"/>
      <c r="BU1011" s="196"/>
      <c r="BV1011" s="196"/>
      <c r="BW1011" s="196"/>
      <c r="BX1011" s="196"/>
      <c r="BY1011" s="196"/>
      <c r="BZ1011" s="196"/>
      <c r="CA1011" s="196"/>
      <c r="CB1011" s="196"/>
      <c r="CC1011" s="196"/>
      <c r="CD1011" s="196"/>
      <c r="CE1011" s="196"/>
      <c r="CF1011" s="196"/>
      <c r="CG1011" s="196"/>
      <c r="CH1011" s="196"/>
      <c r="CI1011" s="196"/>
      <c r="CJ1011" s="196"/>
      <c r="CK1011" s="196"/>
      <c r="CL1011" s="196"/>
      <c r="CM1011" s="196"/>
      <c r="CN1011" s="196"/>
      <c r="CO1011" s="196"/>
      <c r="CP1011" s="196"/>
      <c r="CQ1011" s="196"/>
      <c r="CR1011" s="196"/>
      <c r="CS1011" s="196"/>
      <c r="CT1011" s="196"/>
      <c r="CU1011" s="196"/>
      <c r="CV1011" s="196"/>
      <c r="CW1011" s="196"/>
      <c r="CX1011" s="196"/>
      <c r="CY1011" s="196"/>
      <c r="CZ1011" s="196"/>
      <c r="DA1011" s="196"/>
      <c r="DB1011" s="196"/>
      <c r="DC1011" s="196"/>
      <c r="DD1011" s="196"/>
      <c r="DE1011" s="196"/>
      <c r="DF1011" s="196"/>
      <c r="DG1011" s="196"/>
      <c r="DH1011" s="196"/>
      <c r="DI1011" s="196"/>
      <c r="DJ1011" s="196"/>
      <c r="DK1011" s="196"/>
      <c r="DL1011" s="196"/>
      <c r="DM1011" s="196"/>
      <c r="DN1011" s="196"/>
      <c r="DO1011" s="196"/>
      <c r="DP1011" s="196"/>
      <c r="DQ1011" s="196"/>
      <c r="DR1011" s="196"/>
      <c r="DS1011" s="196"/>
      <c r="DT1011" s="196"/>
      <c r="DU1011" s="196"/>
      <c r="DV1011" s="196"/>
      <c r="DW1011" s="196"/>
      <c r="DX1011" s="196"/>
      <c r="DY1011" s="196"/>
      <c r="DZ1011" s="196"/>
      <c r="EA1011" s="196"/>
      <c r="EB1011" s="196"/>
      <c r="EC1011" s="196"/>
      <c r="ED1011" s="196"/>
      <c r="EE1011" s="196"/>
      <c r="EF1011" s="196"/>
      <c r="EG1011" s="196"/>
      <c r="EH1011" s="196"/>
      <c r="EI1011" s="196"/>
      <c r="EJ1011" s="196"/>
      <c r="EK1011" s="196"/>
      <c r="EL1011" s="196"/>
      <c r="EM1011" s="196"/>
      <c r="EN1011" s="196"/>
      <c r="EO1011" s="196"/>
      <c r="EP1011" s="196"/>
      <c r="EQ1011" s="196"/>
      <c r="ER1011" s="196"/>
      <c r="ES1011" s="196"/>
      <c r="ET1011" s="196"/>
      <c r="EU1011" s="196"/>
      <c r="EV1011" s="196"/>
      <c r="EW1011" s="196"/>
      <c r="EX1011" s="196"/>
      <c r="EY1011" s="196"/>
      <c r="EZ1011" s="196"/>
      <c r="FA1011" s="196"/>
      <c r="FB1011" s="196"/>
      <c r="FC1011" s="196"/>
      <c r="FD1011" s="196"/>
      <c r="FE1011" s="196"/>
      <c r="FF1011" s="196"/>
      <c r="FG1011" s="196"/>
      <c r="FH1011" s="196"/>
      <c r="FI1011" s="196"/>
      <c r="FJ1011" s="196"/>
      <c r="FK1011" s="196"/>
      <c r="FL1011" s="196"/>
      <c r="FM1011" s="196"/>
      <c r="FN1011" s="196"/>
      <c r="FO1011" s="196"/>
      <c r="FP1011" s="196"/>
      <c r="FQ1011" s="196"/>
      <c r="FR1011" s="196"/>
      <c r="FS1011" s="196"/>
      <c r="FT1011" s="196"/>
      <c r="FU1011" s="196"/>
      <c r="FV1011" s="196"/>
      <c r="FW1011" s="196"/>
      <c r="FX1011" s="196"/>
      <c r="FY1011" s="196"/>
      <c r="FZ1011" s="196"/>
      <c r="GA1011" s="196"/>
      <c r="GB1011" s="196"/>
      <c r="GC1011" s="196"/>
      <c r="GD1011" s="196"/>
      <c r="GE1011" s="196"/>
      <c r="GF1011" s="196"/>
      <c r="GG1011" s="196"/>
      <c r="GH1011" s="196"/>
      <c r="GI1011" s="196"/>
      <c r="GJ1011" s="196"/>
      <c r="GK1011" s="196"/>
      <c r="GL1011" s="196"/>
      <c r="GM1011" s="196"/>
      <c r="GN1011" s="196"/>
      <c r="GO1011" s="196"/>
      <c r="GP1011" s="196"/>
      <c r="GQ1011" s="196"/>
      <c r="GR1011" s="196"/>
      <c r="GS1011" s="196"/>
      <c r="GT1011" s="196"/>
      <c r="GU1011" s="196"/>
      <c r="GV1011" s="196"/>
      <c r="GW1011" s="196"/>
      <c r="GX1011" s="196"/>
      <c r="GY1011" s="196"/>
      <c r="GZ1011" s="196"/>
      <c r="HA1011" s="196"/>
      <c r="HB1011" s="196"/>
      <c r="HC1011" s="196"/>
      <c r="HD1011" s="196"/>
      <c r="HE1011" s="196"/>
      <c r="HF1011" s="196"/>
      <c r="HG1011" s="196"/>
      <c r="HH1011" s="196"/>
      <c r="HI1011" s="196"/>
      <c r="HJ1011" s="196"/>
      <c r="HK1011" s="196"/>
      <c r="HL1011" s="196"/>
      <c r="HM1011" s="196"/>
      <c r="HN1011" s="196"/>
      <c r="HO1011" s="196"/>
      <c r="HP1011" s="196"/>
      <c r="HQ1011" s="196"/>
      <c r="HR1011" s="196"/>
      <c r="HS1011" s="196"/>
      <c r="HT1011" s="196"/>
      <c r="HU1011" s="196"/>
      <c r="HV1011" s="196"/>
      <c r="HW1011" s="196"/>
      <c r="HX1011" s="196"/>
      <c r="HY1011" s="196"/>
      <c r="HZ1011" s="196"/>
      <c r="IA1011" s="196"/>
      <c r="IB1011" s="196"/>
      <c r="IC1011" s="196"/>
      <c r="ID1011" s="196"/>
      <c r="IE1011" s="196"/>
      <c r="IF1011" s="196"/>
      <c r="IG1011" s="196"/>
      <c r="IH1011" s="196"/>
      <c r="II1011" s="196"/>
      <c r="IJ1011" s="196"/>
      <c r="IK1011" s="196"/>
      <c r="IL1011" s="196"/>
      <c r="IM1011" s="196"/>
      <c r="IN1011" s="196"/>
      <c r="IO1011" s="196"/>
      <c r="IP1011" s="196"/>
      <c r="IQ1011" s="196"/>
      <c r="IR1011" s="196"/>
      <c r="IS1011" s="196"/>
      <c r="IT1011" s="196"/>
      <c r="IU1011" s="196"/>
      <c r="IV1011" s="196"/>
      <c r="IW1011" s="196"/>
      <c r="IX1011" s="196"/>
      <c r="IY1011" s="196"/>
      <c r="IZ1011" s="196"/>
      <c r="JA1011" s="196"/>
      <c r="JB1011" s="196"/>
      <c r="JC1011" s="196"/>
      <c r="JD1011" s="196"/>
      <c r="JE1011" s="196"/>
      <c r="JF1011" s="196"/>
      <c r="JG1011" s="196"/>
      <c r="JH1011" s="196"/>
      <c r="JI1011" s="196"/>
      <c r="JJ1011" s="196"/>
      <c r="JK1011" s="196"/>
      <c r="JL1011" s="196"/>
      <c r="JM1011" s="196"/>
      <c r="JN1011" s="196"/>
      <c r="JO1011" s="196"/>
      <c r="JP1011" s="196"/>
      <c r="JQ1011" s="196"/>
      <c r="JR1011" s="196"/>
      <c r="JS1011" s="196"/>
      <c r="JT1011" s="196"/>
      <c r="JU1011" s="196"/>
      <c r="JV1011" s="196"/>
      <c r="JW1011" s="196"/>
      <c r="JX1011" s="196"/>
      <c r="JY1011" s="196"/>
      <c r="JZ1011" s="196"/>
      <c r="KA1011" s="196"/>
      <c r="KB1011" s="196"/>
      <c r="KC1011" s="196"/>
      <c r="KD1011" s="196"/>
      <c r="KE1011" s="196"/>
      <c r="KF1011" s="196"/>
      <c r="KG1011" s="196"/>
      <c r="KH1011" s="196"/>
      <c r="KI1011" s="209"/>
      <c r="KJ1011" s="196"/>
      <c r="KK1011" s="196"/>
      <c r="KL1011" s="196"/>
      <c r="KM1011" s="196"/>
      <c r="KN1011" s="196"/>
      <c r="KO1011" s="196"/>
      <c r="KP1011" s="196"/>
      <c r="KQ1011" s="196"/>
      <c r="KR1011" s="196"/>
      <c r="KS1011" s="196"/>
      <c r="KT1011" s="196"/>
      <c r="KU1011" s="196"/>
      <c r="KV1011" s="196"/>
      <c r="KW1011" s="196"/>
      <c r="KX1011" s="196"/>
      <c r="KY1011" s="196"/>
      <c r="KZ1011" s="196"/>
      <c r="LA1011" s="196"/>
      <c r="LB1011" s="196"/>
      <c r="LC1011" s="196"/>
      <c r="LD1011" s="196"/>
      <c r="LE1011" s="196"/>
      <c r="LF1011" s="196"/>
      <c r="LG1011" s="196"/>
      <c r="LH1011" s="196"/>
      <c r="LI1011" s="196"/>
      <c r="LJ1011" s="196"/>
      <c r="LK1011" s="196"/>
      <c r="LL1011" s="196"/>
      <c r="LM1011" s="196"/>
      <c r="LN1011" s="196"/>
      <c r="LO1011" s="196"/>
      <c r="LP1011" s="196"/>
      <c r="LQ1011" s="196"/>
      <c r="LR1011" s="196"/>
      <c r="LS1011" s="196"/>
      <c r="LT1011" s="196"/>
      <c r="LU1011" s="196"/>
      <c r="LV1011" s="196"/>
      <c r="LW1011" s="196"/>
      <c r="LX1011" s="196"/>
      <c r="LY1011" s="196"/>
      <c r="LZ1011" s="196"/>
      <c r="MA1011" s="196"/>
      <c r="MB1011" s="196"/>
      <c r="MC1011" s="196"/>
      <c r="MD1011" s="196"/>
      <c r="ME1011" s="196"/>
      <c r="MF1011" s="196"/>
      <c r="MG1011" s="196"/>
      <c r="MH1011" s="196"/>
      <c r="MI1011" s="196"/>
      <c r="MJ1011" s="196"/>
      <c r="MK1011" s="196"/>
      <c r="ML1011" s="196"/>
      <c r="MM1011" s="196"/>
      <c r="MN1011" s="196"/>
      <c r="MO1011" s="196"/>
      <c r="MP1011" s="196"/>
      <c r="MQ1011" s="196"/>
      <c r="MR1011" s="196"/>
      <c r="MS1011" s="196"/>
      <c r="MT1011" s="196"/>
      <c r="MU1011" s="196"/>
      <c r="MV1011" s="196"/>
      <c r="MW1011" s="196"/>
      <c r="MX1011" s="196"/>
      <c r="MY1011" s="196"/>
      <c r="MZ1011" s="196"/>
      <c r="NA1011" s="196"/>
      <c r="NB1011" s="196"/>
      <c r="NC1011" s="196"/>
      <c r="ND1011" s="196"/>
      <c r="NE1011" s="196"/>
      <c r="NF1011" s="196"/>
      <c r="NG1011" s="196"/>
      <c r="NH1011" s="196"/>
      <c r="NI1011" s="196"/>
      <c r="NJ1011" s="196"/>
      <c r="NK1011" s="196"/>
      <c r="NL1011" s="196"/>
      <c r="NM1011" s="196"/>
      <c r="NN1011" s="196"/>
      <c r="NO1011" s="196"/>
      <c r="NP1011" s="196"/>
      <c r="NQ1011" s="196"/>
      <c r="NR1011" s="196"/>
      <c r="NS1011" s="196"/>
      <c r="NT1011" s="196"/>
      <c r="NU1011" s="196"/>
      <c r="NV1011" s="196"/>
      <c r="NW1011" s="196"/>
      <c r="NX1011" s="196"/>
      <c r="NY1011" s="196"/>
      <c r="NZ1011" s="196"/>
      <c r="OA1011" s="196"/>
      <c r="OB1011" s="196"/>
      <c r="OC1011" s="196"/>
      <c r="OD1011" s="196"/>
      <c r="OE1011" s="196"/>
      <c r="OF1011" s="196"/>
      <c r="OG1011" s="196"/>
      <c r="OH1011" s="196"/>
      <c r="OI1011" s="196"/>
      <c r="OJ1011" s="196"/>
      <c r="OK1011" s="196"/>
      <c r="OL1011" s="196"/>
      <c r="AFC1011" s="196"/>
      <c r="AFD1011" s="196"/>
      <c r="AFE1011" s="196"/>
      <c r="AFF1011" s="196"/>
      <c r="AFG1011" s="196"/>
      <c r="AFH1011" s="196"/>
      <c r="AFI1011" s="196"/>
      <c r="AFJ1011" s="196"/>
      <c r="AFK1011" s="196"/>
      <c r="AFL1011" s="196"/>
      <c r="AFM1011" s="196"/>
      <c r="AFN1011" s="196"/>
      <c r="AFO1011" s="196"/>
      <c r="AFP1011" s="196"/>
      <c r="AFQ1011" s="196"/>
      <c r="AFR1011" s="196"/>
      <c r="AFS1011" s="196"/>
      <c r="AFT1011" s="196"/>
      <c r="AFU1011" s="196"/>
      <c r="AFV1011" s="196"/>
      <c r="AFW1011" s="196"/>
      <c r="AFX1011" s="196"/>
      <c r="AFY1011" s="196"/>
      <c r="AFZ1011" s="196"/>
      <c r="AGA1011" s="196"/>
      <c r="AGB1011" s="196"/>
      <c r="AGC1011" s="196"/>
      <c r="AGD1011" s="196"/>
      <c r="AGE1011" s="196"/>
      <c r="AGF1011" s="196"/>
      <c r="AGG1011" s="196"/>
      <c r="AGH1011" s="196"/>
      <c r="AGI1011" s="196"/>
      <c r="AGJ1011" s="196"/>
      <c r="AGK1011" s="196"/>
      <c r="AGL1011" s="196"/>
      <c r="AGM1011" s="196"/>
      <c r="AGN1011" s="196"/>
      <c r="AGO1011" s="196"/>
      <c r="AGP1011" s="196"/>
    </row>
    <row r="1012" spans="1:874" ht="15.75" customHeight="1" x14ac:dyDescent="0.25">
      <c r="A1012" s="196"/>
      <c r="B1012" s="196"/>
      <c r="C1012" s="196"/>
      <c r="D1012" s="196"/>
      <c r="E1012" s="196"/>
      <c r="F1012" s="196"/>
      <c r="G1012" s="196"/>
      <c r="H1012" s="196"/>
      <c r="I1012" s="196"/>
      <c r="J1012" s="196"/>
      <c r="K1012" s="196"/>
      <c r="L1012" s="206"/>
      <c r="M1012" s="196"/>
      <c r="N1012" s="196"/>
      <c r="O1012" s="196"/>
      <c r="P1012" s="196"/>
      <c r="Q1012" s="196"/>
      <c r="R1012" s="196"/>
      <c r="S1012" s="196"/>
      <c r="T1012" s="196"/>
      <c r="U1012" s="196"/>
      <c r="V1012" s="196"/>
      <c r="W1012" s="196"/>
      <c r="X1012" s="196"/>
      <c r="Y1012" s="196"/>
      <c r="Z1012" s="196"/>
      <c r="AA1012" s="196"/>
      <c r="AB1012" s="196"/>
      <c r="AC1012" s="196"/>
      <c r="AD1012" s="196"/>
      <c r="AE1012" s="196"/>
      <c r="AF1012" s="196"/>
      <c r="AG1012" s="196"/>
      <c r="AH1012" s="196"/>
      <c r="AI1012" s="196"/>
      <c r="AJ1012" s="196"/>
      <c r="AK1012" s="196"/>
      <c r="AL1012" s="196"/>
      <c r="AM1012" s="196"/>
      <c r="AN1012" s="196"/>
      <c r="AO1012" s="196"/>
      <c r="AP1012" s="196"/>
      <c r="AQ1012" s="196"/>
      <c r="AR1012" s="196"/>
      <c r="AS1012" s="196"/>
      <c r="AT1012" s="196"/>
      <c r="AU1012" s="196"/>
      <c r="AV1012" s="196"/>
      <c r="AW1012" s="196"/>
      <c r="AX1012" s="196"/>
      <c r="AY1012" s="196"/>
      <c r="AZ1012" s="196"/>
      <c r="BA1012" s="196"/>
      <c r="BB1012" s="196"/>
      <c r="BC1012" s="196"/>
      <c r="BD1012" s="196"/>
      <c r="BE1012" s="196"/>
      <c r="BF1012" s="196"/>
      <c r="BG1012" s="196"/>
      <c r="BH1012" s="196"/>
      <c r="BI1012" s="196"/>
      <c r="BJ1012" s="196"/>
      <c r="BK1012" s="196"/>
      <c r="BL1012" s="196"/>
      <c r="BM1012" s="196"/>
      <c r="BN1012" s="196"/>
      <c r="BO1012" s="196"/>
      <c r="BP1012" s="196"/>
      <c r="BQ1012" s="196"/>
      <c r="BR1012" s="196"/>
      <c r="BS1012" s="196"/>
      <c r="BT1012" s="196"/>
      <c r="BU1012" s="196"/>
      <c r="BV1012" s="196"/>
      <c r="BW1012" s="196"/>
      <c r="BX1012" s="196"/>
      <c r="BY1012" s="196"/>
      <c r="BZ1012" s="196"/>
      <c r="CA1012" s="196"/>
      <c r="CB1012" s="196"/>
      <c r="CC1012" s="196"/>
      <c r="CD1012" s="196"/>
      <c r="CE1012" s="196"/>
      <c r="CF1012" s="196"/>
      <c r="CG1012" s="196"/>
      <c r="CH1012" s="196"/>
      <c r="CI1012" s="196"/>
      <c r="CJ1012" s="196"/>
      <c r="CK1012" s="196"/>
      <c r="CL1012" s="196"/>
      <c r="CM1012" s="196"/>
      <c r="CN1012" s="196"/>
      <c r="CO1012" s="196"/>
      <c r="CP1012" s="196"/>
      <c r="CQ1012" s="196"/>
      <c r="CR1012" s="196"/>
      <c r="CS1012" s="196"/>
      <c r="CT1012" s="196"/>
      <c r="CU1012" s="196"/>
      <c r="CV1012" s="196"/>
      <c r="CW1012" s="196"/>
      <c r="CX1012" s="196"/>
      <c r="CY1012" s="196"/>
      <c r="CZ1012" s="196"/>
      <c r="DA1012" s="196"/>
      <c r="DB1012" s="196"/>
      <c r="DC1012" s="196"/>
      <c r="DD1012" s="196"/>
      <c r="DE1012" s="196"/>
      <c r="DF1012" s="196"/>
      <c r="DG1012" s="196"/>
      <c r="DH1012" s="196"/>
      <c r="DI1012" s="196"/>
      <c r="DJ1012" s="196"/>
      <c r="DK1012" s="196"/>
      <c r="DL1012" s="196"/>
      <c r="DM1012" s="196"/>
      <c r="DN1012" s="196"/>
      <c r="DO1012" s="196"/>
      <c r="DP1012" s="196"/>
      <c r="DQ1012" s="196"/>
      <c r="DR1012" s="196"/>
      <c r="DS1012" s="196"/>
      <c r="DT1012" s="196"/>
      <c r="DU1012" s="196"/>
      <c r="DV1012" s="196"/>
      <c r="DW1012" s="196"/>
      <c r="DX1012" s="196"/>
      <c r="DY1012" s="196"/>
      <c r="DZ1012" s="196"/>
      <c r="EA1012" s="196"/>
      <c r="EB1012" s="196"/>
      <c r="EC1012" s="196"/>
      <c r="ED1012" s="196"/>
      <c r="EE1012" s="196"/>
      <c r="EF1012" s="196"/>
      <c r="EG1012" s="196"/>
      <c r="EH1012" s="196"/>
      <c r="EI1012" s="196"/>
      <c r="EJ1012" s="196"/>
      <c r="EK1012" s="196"/>
      <c r="EL1012" s="196"/>
      <c r="EM1012" s="196"/>
      <c r="EN1012" s="196"/>
      <c r="EO1012" s="196"/>
      <c r="EP1012" s="196"/>
      <c r="EQ1012" s="196"/>
      <c r="ER1012" s="196"/>
      <c r="ES1012" s="196"/>
      <c r="ET1012" s="196"/>
      <c r="EU1012" s="196"/>
      <c r="EV1012" s="196"/>
      <c r="EW1012" s="196"/>
      <c r="EX1012" s="196"/>
      <c r="EY1012" s="196"/>
      <c r="EZ1012" s="196"/>
      <c r="FA1012" s="196"/>
      <c r="FB1012" s="196"/>
      <c r="FC1012" s="196"/>
      <c r="FD1012" s="196"/>
      <c r="FE1012" s="196"/>
      <c r="FF1012" s="196"/>
      <c r="FG1012" s="196"/>
      <c r="FH1012" s="196"/>
      <c r="FI1012" s="196"/>
      <c r="FJ1012" s="196"/>
      <c r="FK1012" s="196"/>
      <c r="FL1012" s="196"/>
      <c r="FM1012" s="196"/>
      <c r="FN1012" s="196"/>
      <c r="FO1012" s="196"/>
      <c r="FP1012" s="196"/>
      <c r="FQ1012" s="196"/>
      <c r="FR1012" s="196"/>
      <c r="FS1012" s="196"/>
      <c r="FT1012" s="196"/>
      <c r="FU1012" s="196"/>
      <c r="FV1012" s="196"/>
      <c r="FW1012" s="196"/>
      <c r="FX1012" s="196"/>
      <c r="FY1012" s="196"/>
      <c r="FZ1012" s="196"/>
      <c r="GA1012" s="196"/>
      <c r="GB1012" s="196"/>
      <c r="GC1012" s="196"/>
      <c r="GD1012" s="196"/>
      <c r="GE1012" s="196"/>
      <c r="GF1012" s="196"/>
      <c r="GG1012" s="196"/>
      <c r="GH1012" s="196"/>
      <c r="GI1012" s="196"/>
      <c r="GJ1012" s="196"/>
      <c r="GK1012" s="196"/>
      <c r="GL1012" s="196"/>
      <c r="GM1012" s="196"/>
      <c r="GN1012" s="196"/>
      <c r="GO1012" s="196"/>
      <c r="GP1012" s="196"/>
      <c r="GQ1012" s="196"/>
      <c r="GR1012" s="196"/>
      <c r="GS1012" s="196"/>
      <c r="GT1012" s="196"/>
      <c r="GU1012" s="196"/>
      <c r="GV1012" s="196"/>
      <c r="GW1012" s="196"/>
      <c r="GX1012" s="196"/>
      <c r="GY1012" s="196"/>
      <c r="GZ1012" s="196"/>
      <c r="HA1012" s="196"/>
      <c r="HB1012" s="196"/>
      <c r="HC1012" s="196"/>
      <c r="HD1012" s="196"/>
      <c r="HE1012" s="196"/>
      <c r="HF1012" s="196"/>
      <c r="HG1012" s="196"/>
      <c r="HH1012" s="196"/>
      <c r="HI1012" s="196"/>
      <c r="HJ1012" s="196"/>
      <c r="HK1012" s="196"/>
      <c r="HL1012" s="196"/>
      <c r="HM1012" s="196"/>
      <c r="HN1012" s="196"/>
      <c r="HO1012" s="196"/>
      <c r="HP1012" s="196"/>
      <c r="HQ1012" s="196"/>
      <c r="HR1012" s="196"/>
      <c r="HS1012" s="196"/>
      <c r="HT1012" s="196"/>
      <c r="HU1012" s="196"/>
      <c r="HV1012" s="196"/>
      <c r="HW1012" s="196"/>
      <c r="HX1012" s="196"/>
      <c r="HY1012" s="196"/>
      <c r="HZ1012" s="196"/>
      <c r="IA1012" s="196"/>
      <c r="IB1012" s="196"/>
      <c r="IC1012" s="196"/>
      <c r="ID1012" s="196"/>
      <c r="IE1012" s="196"/>
      <c r="IF1012" s="196"/>
      <c r="IG1012" s="196"/>
      <c r="IH1012" s="196"/>
      <c r="II1012" s="196"/>
      <c r="IJ1012" s="196"/>
      <c r="IK1012" s="196"/>
      <c r="IL1012" s="196"/>
      <c r="IM1012" s="196"/>
      <c r="IN1012" s="196"/>
      <c r="IO1012" s="196"/>
      <c r="IP1012" s="196"/>
      <c r="IQ1012" s="196"/>
      <c r="IR1012" s="196"/>
      <c r="IS1012" s="196"/>
      <c r="IT1012" s="196"/>
      <c r="IU1012" s="196"/>
      <c r="IV1012" s="196"/>
      <c r="IW1012" s="196"/>
      <c r="IX1012" s="196"/>
      <c r="IY1012" s="196"/>
      <c r="IZ1012" s="196"/>
      <c r="JA1012" s="196"/>
      <c r="JB1012" s="196"/>
      <c r="JC1012" s="196"/>
      <c r="JD1012" s="196"/>
      <c r="JE1012" s="196"/>
      <c r="JF1012" s="196"/>
      <c r="JG1012" s="196"/>
      <c r="JH1012" s="196"/>
      <c r="JI1012" s="196"/>
      <c r="JJ1012" s="196"/>
      <c r="JK1012" s="196"/>
      <c r="JL1012" s="196"/>
      <c r="JM1012" s="196"/>
      <c r="JN1012" s="196"/>
      <c r="JO1012" s="196"/>
      <c r="JP1012" s="196"/>
      <c r="JQ1012" s="196"/>
      <c r="JR1012" s="196"/>
      <c r="JS1012" s="196"/>
      <c r="JT1012" s="196"/>
      <c r="JU1012" s="196"/>
      <c r="JV1012" s="196"/>
      <c r="JW1012" s="196"/>
      <c r="JX1012" s="196"/>
      <c r="JY1012" s="196"/>
      <c r="JZ1012" s="196"/>
      <c r="KA1012" s="196"/>
      <c r="KB1012" s="196"/>
      <c r="KC1012" s="196"/>
      <c r="KD1012" s="196"/>
      <c r="KE1012" s="196"/>
      <c r="KF1012" s="196"/>
      <c r="KG1012" s="196"/>
      <c r="KH1012" s="196"/>
      <c r="KI1012" s="196"/>
      <c r="KJ1012" s="196"/>
      <c r="KK1012" s="196"/>
      <c r="KL1012" s="196"/>
      <c r="KM1012" s="196"/>
      <c r="KN1012" s="196"/>
      <c r="KO1012" s="196"/>
      <c r="KP1012" s="196"/>
      <c r="KQ1012" s="196"/>
      <c r="KR1012" s="196"/>
      <c r="KS1012" s="196"/>
      <c r="KT1012" s="196"/>
      <c r="KU1012" s="196"/>
      <c r="KV1012" s="196"/>
      <c r="KW1012" s="196"/>
      <c r="KX1012" s="196"/>
      <c r="KY1012" s="196"/>
      <c r="KZ1012" s="196"/>
      <c r="LA1012" s="196"/>
      <c r="LB1012" s="196"/>
      <c r="LC1012" s="196"/>
      <c r="LD1012" s="196"/>
      <c r="LE1012" s="196"/>
      <c r="LF1012" s="196"/>
      <c r="LG1012" s="196"/>
      <c r="LH1012" s="196"/>
      <c r="LI1012" s="196"/>
      <c r="LJ1012" s="196"/>
      <c r="LK1012" s="196"/>
      <c r="LL1012" s="196"/>
      <c r="LM1012" s="196"/>
      <c r="LN1012" s="196"/>
      <c r="LO1012" s="196"/>
      <c r="LP1012" s="196"/>
      <c r="LQ1012" s="196"/>
      <c r="LR1012" s="196"/>
      <c r="LS1012" s="196"/>
      <c r="LT1012" s="196"/>
      <c r="LU1012" s="196"/>
      <c r="LV1012" s="196"/>
      <c r="LW1012" s="196"/>
      <c r="LX1012" s="196"/>
      <c r="LY1012" s="196"/>
      <c r="LZ1012" s="196"/>
      <c r="MA1012" s="196"/>
      <c r="MB1012" s="196"/>
      <c r="MC1012" s="196"/>
      <c r="MD1012" s="196"/>
      <c r="ME1012" s="196"/>
      <c r="MF1012" s="196"/>
      <c r="MG1012" s="196"/>
      <c r="MH1012" s="196"/>
      <c r="MI1012" s="196"/>
      <c r="MJ1012" s="196"/>
      <c r="MK1012" s="196"/>
      <c r="ML1012" s="196"/>
      <c r="MM1012" s="196"/>
      <c r="MN1012" s="196"/>
      <c r="MO1012" s="196"/>
      <c r="MP1012" s="196"/>
      <c r="MQ1012" s="196"/>
      <c r="MR1012" s="196"/>
      <c r="MS1012" s="196"/>
      <c r="MT1012" s="196"/>
      <c r="MU1012" s="196"/>
      <c r="MV1012" s="196"/>
      <c r="MW1012" s="196"/>
      <c r="MX1012" s="196"/>
      <c r="MY1012" s="196"/>
      <c r="MZ1012" s="196"/>
      <c r="NA1012" s="196"/>
      <c r="NB1012" s="196"/>
      <c r="NC1012" s="196"/>
      <c r="ND1012" s="196"/>
      <c r="NE1012" s="196"/>
      <c r="NF1012" s="196"/>
      <c r="NG1012" s="196"/>
      <c r="NH1012" s="196"/>
      <c r="NI1012" s="196"/>
      <c r="NJ1012" s="196"/>
      <c r="NK1012" s="196"/>
      <c r="NL1012" s="196"/>
      <c r="NM1012" s="196"/>
      <c r="NN1012" s="196"/>
      <c r="NO1012" s="196"/>
      <c r="NP1012" s="196"/>
      <c r="NQ1012" s="196"/>
      <c r="NR1012" s="196"/>
      <c r="NS1012" s="196"/>
      <c r="NT1012" s="196"/>
      <c r="NU1012" s="196"/>
      <c r="NV1012" s="196"/>
      <c r="NW1012" s="196"/>
      <c r="NX1012" s="196"/>
      <c r="NY1012" s="196"/>
      <c r="NZ1012" s="196"/>
      <c r="OA1012" s="196"/>
      <c r="OB1012" s="196"/>
      <c r="OC1012" s="196"/>
      <c r="OD1012" s="196"/>
      <c r="OE1012" s="196"/>
      <c r="OF1012" s="196"/>
      <c r="OG1012" s="196"/>
      <c r="OH1012" s="196"/>
      <c r="OI1012" s="196"/>
      <c r="OJ1012" s="196"/>
      <c r="OK1012" s="196"/>
      <c r="OL1012" s="196"/>
      <c r="AFC1012" s="196"/>
      <c r="AFD1012" s="196"/>
      <c r="AFE1012" s="196"/>
      <c r="AFF1012" s="196"/>
      <c r="AFG1012" s="196"/>
      <c r="AFH1012" s="196"/>
      <c r="AFI1012" s="196"/>
      <c r="AFJ1012" s="196"/>
      <c r="AFK1012" s="196"/>
      <c r="AFL1012" s="196"/>
      <c r="AFM1012" s="196"/>
      <c r="AFN1012" s="196"/>
      <c r="AFO1012" s="196"/>
      <c r="AFP1012" s="196"/>
      <c r="AFQ1012" s="196"/>
      <c r="AFR1012" s="196"/>
      <c r="AFS1012" s="196"/>
      <c r="AFT1012" s="196"/>
      <c r="AFU1012" s="196"/>
      <c r="AFV1012" s="196"/>
      <c r="AFW1012" s="196"/>
      <c r="AFX1012" s="196"/>
      <c r="AFY1012" s="196"/>
      <c r="AFZ1012" s="196"/>
      <c r="AGA1012" s="196"/>
      <c r="AGB1012" s="196"/>
      <c r="AGC1012" s="196"/>
      <c r="AGD1012" s="196"/>
      <c r="AGE1012" s="196"/>
      <c r="AGF1012" s="196"/>
      <c r="AGG1012" s="196"/>
      <c r="AGH1012" s="196"/>
      <c r="AGI1012" s="196"/>
      <c r="AGJ1012" s="196"/>
      <c r="AGK1012" s="196"/>
      <c r="AGL1012" s="196"/>
      <c r="AGM1012" s="196"/>
      <c r="AGN1012" s="196"/>
      <c r="AGO1012" s="196"/>
      <c r="AGP1012" s="196"/>
    </row>
    <row r="1013" spans="1:874" ht="15.75" customHeight="1" x14ac:dyDescent="0.25">
      <c r="A1013" s="196"/>
      <c r="B1013" s="196"/>
      <c r="C1013" s="196"/>
      <c r="D1013" s="196"/>
      <c r="E1013" s="196"/>
      <c r="F1013" s="196"/>
      <c r="G1013" s="196"/>
      <c r="H1013" s="196"/>
      <c r="I1013" s="196"/>
      <c r="J1013" s="196"/>
      <c r="K1013" s="196"/>
      <c r="L1013" s="206"/>
      <c r="M1013" s="196"/>
      <c r="N1013" s="196"/>
      <c r="O1013" s="196"/>
      <c r="P1013" s="196"/>
      <c r="Q1013" s="196"/>
      <c r="R1013" s="196"/>
      <c r="S1013" s="196"/>
      <c r="T1013" s="196"/>
      <c r="U1013" s="196"/>
      <c r="V1013" s="196"/>
      <c r="W1013" s="196"/>
      <c r="X1013" s="196"/>
      <c r="Y1013" s="196"/>
      <c r="Z1013" s="196"/>
      <c r="AA1013" s="196"/>
      <c r="AB1013" s="196"/>
      <c r="AC1013" s="196"/>
      <c r="AD1013" s="196"/>
      <c r="AE1013" s="196"/>
      <c r="AF1013" s="196"/>
      <c r="AG1013" s="196"/>
      <c r="AH1013" s="196"/>
      <c r="AI1013" s="196"/>
      <c r="AJ1013" s="196"/>
      <c r="AK1013" s="196"/>
      <c r="AL1013" s="196"/>
      <c r="AM1013" s="196"/>
      <c r="AN1013" s="196"/>
      <c r="AO1013" s="196"/>
      <c r="AP1013" s="196"/>
      <c r="AQ1013" s="196"/>
      <c r="AR1013" s="196"/>
      <c r="AS1013" s="196"/>
      <c r="AT1013" s="196"/>
      <c r="AU1013" s="196"/>
      <c r="AV1013" s="196"/>
      <c r="AW1013" s="196"/>
      <c r="AX1013" s="196"/>
      <c r="AY1013" s="196"/>
      <c r="AZ1013" s="196"/>
      <c r="BA1013" s="196"/>
      <c r="BB1013" s="196"/>
      <c r="BC1013" s="196"/>
      <c r="BD1013" s="196"/>
      <c r="BE1013" s="196"/>
      <c r="BF1013" s="196"/>
      <c r="BG1013" s="196"/>
      <c r="BH1013" s="196"/>
      <c r="BI1013" s="196"/>
      <c r="BJ1013" s="196"/>
      <c r="BK1013" s="196"/>
      <c r="BL1013" s="196"/>
      <c r="BM1013" s="196"/>
      <c r="BN1013" s="196"/>
      <c r="BO1013" s="196"/>
      <c r="BP1013" s="196"/>
      <c r="BQ1013" s="196"/>
      <c r="BR1013" s="196"/>
      <c r="BS1013" s="196"/>
      <c r="BT1013" s="196"/>
      <c r="BU1013" s="196"/>
      <c r="BV1013" s="196"/>
      <c r="BW1013" s="196"/>
      <c r="BX1013" s="196"/>
      <c r="BY1013" s="196"/>
      <c r="BZ1013" s="196"/>
      <c r="CA1013" s="196"/>
      <c r="CB1013" s="196"/>
      <c r="CC1013" s="196"/>
      <c r="CD1013" s="196"/>
      <c r="CE1013" s="196"/>
      <c r="CF1013" s="196"/>
      <c r="CG1013" s="196"/>
      <c r="CH1013" s="196"/>
      <c r="CI1013" s="196"/>
      <c r="CJ1013" s="196"/>
      <c r="CK1013" s="196"/>
      <c r="CL1013" s="196"/>
      <c r="CM1013" s="196"/>
      <c r="CN1013" s="196"/>
      <c r="CO1013" s="196"/>
      <c r="CP1013" s="196"/>
      <c r="CQ1013" s="196"/>
      <c r="CR1013" s="196"/>
      <c r="CS1013" s="196"/>
      <c r="CT1013" s="196"/>
      <c r="CU1013" s="196"/>
      <c r="CV1013" s="196"/>
      <c r="CW1013" s="196"/>
      <c r="CX1013" s="196"/>
      <c r="CY1013" s="196"/>
      <c r="CZ1013" s="196"/>
      <c r="DA1013" s="196"/>
      <c r="DB1013" s="196"/>
      <c r="DC1013" s="196"/>
      <c r="DD1013" s="196"/>
      <c r="DE1013" s="196"/>
      <c r="DF1013" s="196"/>
      <c r="DG1013" s="196"/>
      <c r="DH1013" s="196"/>
      <c r="DI1013" s="196"/>
      <c r="DJ1013" s="196"/>
      <c r="DK1013" s="196"/>
      <c r="DL1013" s="196"/>
      <c r="DM1013" s="196"/>
      <c r="DN1013" s="196"/>
      <c r="DO1013" s="196"/>
      <c r="DP1013" s="196"/>
      <c r="DQ1013" s="196"/>
      <c r="DR1013" s="196"/>
      <c r="DS1013" s="196"/>
      <c r="DT1013" s="196"/>
      <c r="DU1013" s="196"/>
      <c r="DV1013" s="196"/>
      <c r="DW1013" s="196"/>
      <c r="DX1013" s="196"/>
      <c r="DY1013" s="196"/>
      <c r="DZ1013" s="196"/>
      <c r="EA1013" s="196"/>
      <c r="EB1013" s="196"/>
      <c r="EC1013" s="196"/>
      <c r="ED1013" s="196"/>
      <c r="EE1013" s="196"/>
      <c r="EF1013" s="196"/>
      <c r="EG1013" s="196"/>
      <c r="EH1013" s="196"/>
      <c r="EI1013" s="196"/>
      <c r="EJ1013" s="196"/>
      <c r="EK1013" s="196"/>
      <c r="EL1013" s="196"/>
      <c r="EM1013" s="196"/>
      <c r="EN1013" s="196"/>
      <c r="EO1013" s="196"/>
      <c r="EP1013" s="196"/>
      <c r="EQ1013" s="196"/>
      <c r="ER1013" s="196"/>
      <c r="ES1013" s="196"/>
      <c r="ET1013" s="196"/>
      <c r="EU1013" s="196"/>
      <c r="EV1013" s="196"/>
      <c r="EW1013" s="196"/>
      <c r="EX1013" s="196"/>
      <c r="EY1013" s="196"/>
      <c r="EZ1013" s="196"/>
      <c r="FA1013" s="196"/>
      <c r="FB1013" s="196"/>
      <c r="FC1013" s="196"/>
      <c r="FD1013" s="196"/>
      <c r="FE1013" s="196"/>
      <c r="FF1013" s="196"/>
      <c r="FG1013" s="196"/>
      <c r="FH1013" s="196"/>
      <c r="FI1013" s="196"/>
      <c r="FJ1013" s="196"/>
      <c r="FK1013" s="196"/>
      <c r="FL1013" s="196"/>
      <c r="FM1013" s="196"/>
      <c r="FN1013" s="196"/>
      <c r="FO1013" s="196"/>
      <c r="FP1013" s="196"/>
      <c r="FQ1013" s="196"/>
      <c r="FR1013" s="196"/>
      <c r="FS1013" s="196"/>
      <c r="FT1013" s="196"/>
      <c r="FU1013" s="196"/>
      <c r="FV1013" s="196"/>
      <c r="FW1013" s="196"/>
      <c r="FX1013" s="196"/>
      <c r="FY1013" s="196"/>
      <c r="FZ1013" s="196"/>
      <c r="GA1013" s="196"/>
      <c r="GB1013" s="196"/>
      <c r="GC1013" s="196"/>
      <c r="GD1013" s="196"/>
      <c r="GE1013" s="196"/>
      <c r="GF1013" s="196"/>
      <c r="GG1013" s="196"/>
      <c r="GH1013" s="196"/>
      <c r="GI1013" s="196"/>
      <c r="GJ1013" s="196"/>
      <c r="GK1013" s="196"/>
      <c r="GL1013" s="196"/>
      <c r="GM1013" s="196"/>
      <c r="GN1013" s="196"/>
      <c r="GO1013" s="196"/>
      <c r="GP1013" s="196"/>
      <c r="GQ1013" s="196"/>
      <c r="GR1013" s="196"/>
      <c r="GS1013" s="196"/>
      <c r="GT1013" s="196"/>
      <c r="GU1013" s="196"/>
      <c r="GV1013" s="196"/>
      <c r="GW1013" s="196"/>
      <c r="GX1013" s="196"/>
      <c r="GY1013" s="196"/>
      <c r="GZ1013" s="196"/>
      <c r="HA1013" s="196"/>
      <c r="HB1013" s="196"/>
      <c r="HC1013" s="196"/>
      <c r="HD1013" s="196"/>
      <c r="HE1013" s="196"/>
      <c r="HF1013" s="196"/>
      <c r="HG1013" s="196"/>
      <c r="HH1013" s="196"/>
      <c r="HI1013" s="196"/>
      <c r="HJ1013" s="196"/>
      <c r="HK1013" s="196"/>
      <c r="HL1013" s="196"/>
      <c r="HM1013" s="196"/>
      <c r="HN1013" s="196"/>
      <c r="HO1013" s="196"/>
      <c r="HP1013" s="196"/>
      <c r="HQ1013" s="196"/>
      <c r="HR1013" s="196"/>
      <c r="HS1013" s="196"/>
      <c r="HT1013" s="196"/>
      <c r="HU1013" s="196"/>
      <c r="HV1013" s="196"/>
      <c r="HW1013" s="196"/>
      <c r="HX1013" s="196"/>
      <c r="HY1013" s="196"/>
      <c r="HZ1013" s="196"/>
      <c r="IA1013" s="196"/>
      <c r="IB1013" s="196"/>
      <c r="IC1013" s="196"/>
      <c r="ID1013" s="196"/>
      <c r="IE1013" s="196"/>
      <c r="IF1013" s="196"/>
      <c r="IG1013" s="196"/>
      <c r="IH1013" s="196"/>
      <c r="II1013" s="196"/>
      <c r="IJ1013" s="196"/>
      <c r="IK1013" s="196"/>
      <c r="IL1013" s="196"/>
      <c r="IM1013" s="196"/>
      <c r="IN1013" s="196"/>
      <c r="IO1013" s="196"/>
      <c r="IP1013" s="196"/>
      <c r="IQ1013" s="196"/>
      <c r="IR1013" s="196"/>
      <c r="IS1013" s="196"/>
      <c r="IT1013" s="196"/>
      <c r="IU1013" s="196"/>
      <c r="IV1013" s="196"/>
      <c r="IW1013" s="196"/>
      <c r="IX1013" s="196"/>
      <c r="IY1013" s="196"/>
      <c r="IZ1013" s="196"/>
      <c r="JA1013" s="196"/>
      <c r="JB1013" s="196"/>
      <c r="JC1013" s="196"/>
      <c r="JD1013" s="196"/>
      <c r="JE1013" s="196"/>
      <c r="JF1013" s="196"/>
      <c r="JG1013" s="196"/>
      <c r="JH1013" s="196"/>
      <c r="JI1013" s="196"/>
      <c r="JJ1013" s="196"/>
      <c r="JK1013" s="196"/>
      <c r="JL1013" s="196"/>
      <c r="JM1013" s="196"/>
      <c r="JN1013" s="196"/>
      <c r="JO1013" s="196"/>
      <c r="JP1013" s="196"/>
      <c r="JQ1013" s="196"/>
      <c r="JR1013" s="196"/>
      <c r="JS1013" s="196"/>
      <c r="JT1013" s="196"/>
      <c r="JU1013" s="196"/>
      <c r="JV1013" s="196"/>
      <c r="JW1013" s="196"/>
      <c r="JX1013" s="196"/>
      <c r="JY1013" s="196"/>
      <c r="JZ1013" s="196"/>
      <c r="KA1013" s="196"/>
      <c r="KB1013" s="196"/>
      <c r="KC1013" s="196"/>
      <c r="KD1013" s="196"/>
      <c r="KE1013" s="196"/>
      <c r="KF1013" s="196"/>
      <c r="KG1013" s="196"/>
      <c r="KH1013" s="196"/>
      <c r="KI1013" s="196"/>
      <c r="KJ1013" s="196"/>
      <c r="KK1013" s="196"/>
      <c r="KL1013" s="196"/>
      <c r="KM1013" s="196"/>
      <c r="KN1013" s="196"/>
      <c r="KO1013" s="196"/>
      <c r="KP1013" s="196"/>
      <c r="KQ1013" s="196"/>
      <c r="KR1013" s="196"/>
      <c r="KS1013" s="196"/>
      <c r="KT1013" s="196"/>
      <c r="KU1013" s="196"/>
      <c r="KV1013" s="196"/>
      <c r="KW1013" s="196"/>
      <c r="KX1013" s="196"/>
      <c r="KY1013" s="196"/>
      <c r="KZ1013" s="196"/>
      <c r="LA1013" s="196"/>
      <c r="LB1013" s="196"/>
      <c r="LC1013" s="196"/>
      <c r="LD1013" s="196"/>
      <c r="LE1013" s="196"/>
      <c r="LF1013" s="196"/>
      <c r="LG1013" s="196"/>
      <c r="LH1013" s="196"/>
      <c r="LI1013" s="196"/>
      <c r="LJ1013" s="196"/>
      <c r="LK1013" s="196"/>
      <c r="LL1013" s="196"/>
      <c r="LM1013" s="196"/>
      <c r="LN1013" s="196"/>
      <c r="LO1013" s="196"/>
      <c r="LP1013" s="196"/>
      <c r="LQ1013" s="196"/>
      <c r="LR1013" s="196"/>
      <c r="LS1013" s="196"/>
      <c r="LT1013" s="196"/>
      <c r="LU1013" s="196"/>
      <c r="LV1013" s="196"/>
      <c r="LW1013" s="196"/>
      <c r="LX1013" s="196"/>
      <c r="LY1013" s="196"/>
      <c r="LZ1013" s="196"/>
      <c r="MA1013" s="196"/>
      <c r="MB1013" s="196"/>
      <c r="MC1013" s="196"/>
      <c r="MD1013" s="196"/>
      <c r="ME1013" s="196"/>
      <c r="MF1013" s="196"/>
      <c r="MG1013" s="196"/>
      <c r="MH1013" s="196"/>
      <c r="MI1013" s="196"/>
      <c r="MJ1013" s="196"/>
      <c r="MK1013" s="196"/>
      <c r="ML1013" s="196"/>
      <c r="MM1013" s="196"/>
      <c r="MN1013" s="196"/>
      <c r="MO1013" s="196"/>
      <c r="MP1013" s="196"/>
      <c r="MQ1013" s="196"/>
      <c r="MR1013" s="196"/>
      <c r="MS1013" s="196"/>
      <c r="MT1013" s="196"/>
      <c r="MU1013" s="196"/>
      <c r="MV1013" s="196"/>
      <c r="MW1013" s="196"/>
      <c r="MX1013" s="196"/>
      <c r="MY1013" s="196"/>
      <c r="MZ1013" s="196"/>
      <c r="NA1013" s="196"/>
      <c r="NB1013" s="196"/>
      <c r="NC1013" s="196"/>
      <c r="ND1013" s="196"/>
      <c r="NE1013" s="196"/>
      <c r="NF1013" s="196"/>
      <c r="NG1013" s="196"/>
      <c r="NH1013" s="196"/>
      <c r="NI1013" s="196"/>
      <c r="NJ1013" s="196"/>
      <c r="NK1013" s="196"/>
      <c r="NL1013" s="196"/>
      <c r="NM1013" s="196"/>
      <c r="NN1013" s="196"/>
      <c r="NO1013" s="196"/>
      <c r="NP1013" s="196"/>
      <c r="NQ1013" s="196"/>
      <c r="NR1013" s="196"/>
      <c r="NS1013" s="196"/>
      <c r="NT1013" s="196"/>
      <c r="NU1013" s="196"/>
      <c r="NV1013" s="196"/>
      <c r="NW1013" s="196"/>
      <c r="NX1013" s="196"/>
      <c r="NY1013" s="196"/>
      <c r="NZ1013" s="196"/>
      <c r="OA1013" s="196"/>
      <c r="OB1013" s="196"/>
      <c r="OC1013" s="196"/>
      <c r="OD1013" s="196"/>
      <c r="OE1013" s="196"/>
      <c r="OF1013" s="196"/>
      <c r="OG1013" s="196"/>
      <c r="OH1013" s="196"/>
      <c r="OI1013" s="196"/>
      <c r="OJ1013" s="196"/>
      <c r="OK1013" s="196"/>
      <c r="OL1013" s="196"/>
      <c r="AFC1013" s="196"/>
      <c r="AFD1013" s="196"/>
      <c r="AFE1013" s="196"/>
      <c r="AFF1013" s="196"/>
      <c r="AFG1013" s="196"/>
      <c r="AFH1013" s="196"/>
      <c r="AFI1013" s="196"/>
      <c r="AFJ1013" s="196"/>
      <c r="AFK1013" s="196"/>
      <c r="AFL1013" s="196"/>
      <c r="AFM1013" s="196"/>
      <c r="AFN1013" s="196"/>
      <c r="AFO1013" s="196"/>
      <c r="AFP1013" s="196"/>
      <c r="AFQ1013" s="196"/>
      <c r="AFR1013" s="196"/>
      <c r="AFS1013" s="196"/>
      <c r="AFT1013" s="196"/>
      <c r="AFU1013" s="196"/>
      <c r="AFV1013" s="196"/>
      <c r="AFW1013" s="196"/>
      <c r="AFX1013" s="196"/>
      <c r="AFY1013" s="196"/>
      <c r="AFZ1013" s="196"/>
      <c r="AGA1013" s="196"/>
      <c r="AGB1013" s="196"/>
      <c r="AGC1013" s="196"/>
      <c r="AGD1013" s="196"/>
      <c r="AGE1013" s="196"/>
      <c r="AGF1013" s="196"/>
      <c r="AGG1013" s="196"/>
      <c r="AGH1013" s="196"/>
      <c r="AGI1013" s="196"/>
      <c r="AGJ1013" s="196"/>
      <c r="AGK1013" s="196"/>
      <c r="AGL1013" s="196"/>
      <c r="AGM1013" s="196"/>
      <c r="AGN1013" s="196"/>
      <c r="AGO1013" s="196"/>
      <c r="AGP1013" s="196"/>
    </row>
    <row r="1014" spans="1:874" ht="15.75" customHeight="1" x14ac:dyDescent="0.25">
      <c r="A1014" s="196"/>
      <c r="B1014" s="196"/>
      <c r="C1014" s="196"/>
      <c r="D1014" s="196"/>
      <c r="E1014" s="196"/>
      <c r="F1014" s="196"/>
      <c r="G1014" s="196"/>
      <c r="H1014" s="196"/>
      <c r="I1014" s="196"/>
      <c r="J1014" s="196"/>
      <c r="K1014" s="196"/>
      <c r="L1014" s="206"/>
      <c r="M1014" s="196"/>
      <c r="N1014" s="196"/>
      <c r="O1014" s="196"/>
      <c r="P1014" s="196"/>
      <c r="Q1014" s="196"/>
      <c r="R1014" s="196"/>
      <c r="S1014" s="196"/>
      <c r="T1014" s="196"/>
      <c r="U1014" s="196"/>
      <c r="V1014" s="196"/>
      <c r="W1014" s="196"/>
      <c r="X1014" s="196"/>
      <c r="Y1014" s="196"/>
      <c r="Z1014" s="196"/>
      <c r="AA1014" s="196"/>
      <c r="AB1014" s="196"/>
      <c r="AC1014" s="196"/>
      <c r="AD1014" s="196"/>
      <c r="AE1014" s="196"/>
      <c r="AF1014" s="196"/>
      <c r="AG1014" s="196"/>
      <c r="AH1014" s="196"/>
      <c r="AI1014" s="196"/>
      <c r="AJ1014" s="196"/>
      <c r="AK1014" s="196"/>
      <c r="AL1014" s="196"/>
      <c r="AM1014" s="196"/>
      <c r="AN1014" s="196"/>
      <c r="AO1014" s="196"/>
      <c r="AP1014" s="196"/>
      <c r="AQ1014" s="196"/>
      <c r="AR1014" s="196"/>
      <c r="AS1014" s="196"/>
      <c r="AT1014" s="196"/>
      <c r="AU1014" s="196"/>
      <c r="AV1014" s="196"/>
      <c r="AW1014" s="196"/>
      <c r="AX1014" s="196"/>
      <c r="AY1014" s="196"/>
      <c r="AZ1014" s="196"/>
      <c r="BA1014" s="196"/>
      <c r="BB1014" s="196"/>
      <c r="BC1014" s="196"/>
      <c r="BD1014" s="196"/>
      <c r="BE1014" s="196"/>
      <c r="BF1014" s="196"/>
      <c r="BG1014" s="196"/>
      <c r="BH1014" s="196"/>
      <c r="BI1014" s="196"/>
      <c r="BJ1014" s="196"/>
      <c r="BK1014" s="196"/>
      <c r="BL1014" s="196"/>
      <c r="BM1014" s="196"/>
      <c r="BN1014" s="196"/>
      <c r="BO1014" s="196"/>
      <c r="BP1014" s="196"/>
      <c r="BQ1014" s="196"/>
      <c r="BR1014" s="196"/>
      <c r="BS1014" s="196"/>
      <c r="BT1014" s="196"/>
      <c r="BU1014" s="196"/>
      <c r="BV1014" s="196"/>
      <c r="BW1014" s="196"/>
      <c r="BX1014" s="196"/>
      <c r="BY1014" s="196"/>
      <c r="BZ1014" s="196"/>
      <c r="CA1014" s="196"/>
      <c r="CB1014" s="196"/>
      <c r="CC1014" s="196"/>
      <c r="CD1014" s="196"/>
      <c r="CE1014" s="196"/>
      <c r="CF1014" s="196"/>
      <c r="CG1014" s="196"/>
      <c r="CH1014" s="196"/>
      <c r="CI1014" s="196"/>
      <c r="CJ1014" s="196"/>
      <c r="CK1014" s="196"/>
      <c r="CL1014" s="196"/>
      <c r="CM1014" s="196"/>
      <c r="CN1014" s="196"/>
      <c r="CO1014" s="196"/>
      <c r="CP1014" s="196"/>
      <c r="CQ1014" s="196"/>
      <c r="CR1014" s="196"/>
      <c r="CS1014" s="196"/>
      <c r="CT1014" s="196"/>
      <c r="CU1014" s="196"/>
      <c r="CV1014" s="196"/>
      <c r="CW1014" s="196"/>
      <c r="CX1014" s="196"/>
      <c r="CY1014" s="196"/>
      <c r="CZ1014" s="196"/>
      <c r="DA1014" s="196"/>
      <c r="DB1014" s="196"/>
      <c r="DC1014" s="196"/>
      <c r="DD1014" s="196"/>
      <c r="DE1014" s="196"/>
      <c r="DF1014" s="196"/>
      <c r="DG1014" s="196"/>
      <c r="DH1014" s="196"/>
      <c r="DI1014" s="196"/>
      <c r="DJ1014" s="196"/>
      <c r="DK1014" s="196"/>
      <c r="DL1014" s="196"/>
      <c r="DM1014" s="196"/>
      <c r="DN1014" s="196"/>
      <c r="DO1014" s="196"/>
      <c r="DP1014" s="196"/>
      <c r="DQ1014" s="196"/>
      <c r="DR1014" s="196"/>
      <c r="DS1014" s="196"/>
      <c r="DT1014" s="196"/>
      <c r="DU1014" s="196"/>
      <c r="DV1014" s="196"/>
      <c r="DW1014" s="196"/>
      <c r="DX1014" s="196"/>
      <c r="DY1014" s="196"/>
      <c r="DZ1014" s="196"/>
      <c r="EA1014" s="196"/>
      <c r="EB1014" s="196"/>
      <c r="EC1014" s="196"/>
      <c r="ED1014" s="196"/>
      <c r="EE1014" s="196"/>
      <c r="EF1014" s="196"/>
      <c r="EG1014" s="196"/>
      <c r="EH1014" s="196"/>
      <c r="EI1014" s="196"/>
      <c r="EJ1014" s="196"/>
      <c r="EK1014" s="196"/>
      <c r="EL1014" s="196"/>
      <c r="EM1014" s="196"/>
      <c r="EN1014" s="196"/>
      <c r="EO1014" s="196"/>
      <c r="EP1014" s="196"/>
      <c r="EQ1014" s="196"/>
      <c r="ER1014" s="196"/>
      <c r="ES1014" s="196"/>
      <c r="ET1014" s="196"/>
      <c r="EU1014" s="196"/>
      <c r="EV1014" s="196"/>
      <c r="EW1014" s="196"/>
      <c r="EX1014" s="196"/>
      <c r="EY1014" s="196"/>
      <c r="EZ1014" s="196"/>
      <c r="FA1014" s="196"/>
      <c r="FB1014" s="196"/>
      <c r="FC1014" s="196"/>
      <c r="FD1014" s="196"/>
      <c r="FE1014" s="196"/>
      <c r="FF1014" s="196"/>
      <c r="FG1014" s="196"/>
      <c r="FH1014" s="196"/>
      <c r="FI1014" s="196"/>
      <c r="FJ1014" s="196"/>
      <c r="FK1014" s="196"/>
      <c r="FL1014" s="196"/>
      <c r="FM1014" s="196"/>
      <c r="FN1014" s="196"/>
      <c r="FO1014" s="196"/>
      <c r="FP1014" s="196"/>
      <c r="FQ1014" s="196"/>
      <c r="FR1014" s="196"/>
      <c r="FS1014" s="196"/>
      <c r="FT1014" s="196"/>
      <c r="FU1014" s="196"/>
      <c r="FV1014" s="196"/>
      <c r="FW1014" s="196"/>
      <c r="FX1014" s="196"/>
      <c r="FY1014" s="196"/>
      <c r="FZ1014" s="196"/>
      <c r="GA1014" s="196"/>
      <c r="GB1014" s="196"/>
      <c r="GC1014" s="196"/>
      <c r="GD1014" s="196"/>
      <c r="GE1014" s="196"/>
      <c r="GF1014" s="196"/>
      <c r="GG1014" s="196"/>
      <c r="GH1014" s="196"/>
      <c r="GI1014" s="196"/>
      <c r="GJ1014" s="196"/>
      <c r="GK1014" s="196"/>
      <c r="GL1014" s="196"/>
      <c r="GM1014" s="196"/>
      <c r="GN1014" s="196"/>
      <c r="GO1014" s="196"/>
      <c r="GP1014" s="196"/>
      <c r="GQ1014" s="196"/>
      <c r="GR1014" s="196"/>
      <c r="GS1014" s="196"/>
      <c r="GT1014" s="196"/>
      <c r="GU1014" s="196"/>
      <c r="GV1014" s="196"/>
      <c r="GW1014" s="196"/>
      <c r="GX1014" s="196"/>
      <c r="GY1014" s="196"/>
      <c r="GZ1014" s="196"/>
      <c r="HA1014" s="196"/>
      <c r="HB1014" s="196"/>
      <c r="HC1014" s="196"/>
      <c r="HD1014" s="196"/>
      <c r="HE1014" s="196"/>
      <c r="HF1014" s="196"/>
      <c r="HG1014" s="196"/>
      <c r="HH1014" s="196"/>
      <c r="HI1014" s="196"/>
      <c r="HJ1014" s="196"/>
      <c r="HK1014" s="196"/>
      <c r="HL1014" s="196"/>
      <c r="HM1014" s="196"/>
      <c r="HN1014" s="196"/>
      <c r="HO1014" s="196"/>
      <c r="HP1014" s="196"/>
      <c r="HQ1014" s="196"/>
      <c r="HR1014" s="196"/>
      <c r="HS1014" s="196"/>
      <c r="HT1014" s="196"/>
      <c r="HU1014" s="196"/>
      <c r="HV1014" s="196"/>
      <c r="HW1014" s="196"/>
      <c r="HX1014" s="196"/>
      <c r="HY1014" s="196"/>
      <c r="HZ1014" s="196"/>
      <c r="IA1014" s="196"/>
      <c r="IB1014" s="196"/>
      <c r="IC1014" s="196"/>
      <c r="ID1014" s="196"/>
      <c r="IE1014" s="196"/>
      <c r="IF1014" s="196"/>
      <c r="IG1014" s="196"/>
      <c r="IH1014" s="196"/>
      <c r="II1014" s="196"/>
      <c r="IJ1014" s="196"/>
      <c r="IK1014" s="196"/>
      <c r="IL1014" s="196"/>
      <c r="IM1014" s="196"/>
      <c r="IN1014" s="196"/>
      <c r="IO1014" s="196"/>
      <c r="IP1014" s="196"/>
      <c r="IQ1014" s="196"/>
      <c r="IR1014" s="196"/>
      <c r="IS1014" s="196"/>
      <c r="IT1014" s="196"/>
      <c r="IU1014" s="196"/>
      <c r="IV1014" s="196"/>
      <c r="IW1014" s="196"/>
      <c r="IX1014" s="196"/>
      <c r="IY1014" s="196"/>
      <c r="IZ1014" s="196"/>
      <c r="JA1014" s="196"/>
      <c r="JB1014" s="196"/>
      <c r="JC1014" s="196"/>
      <c r="JD1014" s="196"/>
      <c r="JE1014" s="196"/>
      <c r="JF1014" s="196"/>
      <c r="JG1014" s="196"/>
      <c r="JH1014" s="196"/>
      <c r="JI1014" s="196"/>
      <c r="JJ1014" s="196"/>
      <c r="JK1014" s="196"/>
      <c r="JL1014" s="196"/>
      <c r="JM1014" s="196"/>
      <c r="JN1014" s="196"/>
      <c r="JO1014" s="196"/>
      <c r="JP1014" s="196"/>
      <c r="JQ1014" s="196"/>
      <c r="JR1014" s="196"/>
      <c r="JS1014" s="196"/>
      <c r="JT1014" s="196"/>
      <c r="JU1014" s="196"/>
      <c r="JV1014" s="196"/>
      <c r="JW1014" s="196"/>
      <c r="JX1014" s="196"/>
      <c r="JY1014" s="196"/>
      <c r="JZ1014" s="196"/>
      <c r="KA1014" s="196"/>
      <c r="KB1014" s="196"/>
      <c r="KC1014" s="196"/>
      <c r="KD1014" s="196"/>
      <c r="KE1014" s="196"/>
      <c r="KF1014" s="196"/>
      <c r="KG1014" s="196"/>
      <c r="KH1014" s="196"/>
      <c r="KI1014" s="196"/>
      <c r="KJ1014" s="196"/>
      <c r="KK1014" s="196"/>
      <c r="KL1014" s="196"/>
      <c r="KM1014" s="196"/>
      <c r="KN1014" s="196"/>
      <c r="KO1014" s="196"/>
      <c r="KP1014" s="196"/>
      <c r="KQ1014" s="196"/>
      <c r="KR1014" s="196"/>
      <c r="KS1014" s="196"/>
      <c r="KT1014" s="196"/>
      <c r="KU1014" s="196"/>
      <c r="KV1014" s="196"/>
      <c r="KW1014" s="196"/>
      <c r="KX1014" s="196"/>
      <c r="KY1014" s="196"/>
      <c r="KZ1014" s="196"/>
      <c r="LA1014" s="196"/>
      <c r="LB1014" s="196"/>
      <c r="LC1014" s="196"/>
      <c r="LD1014" s="196"/>
      <c r="LE1014" s="196"/>
      <c r="LF1014" s="196"/>
      <c r="LG1014" s="196"/>
      <c r="LH1014" s="196"/>
      <c r="LI1014" s="196"/>
      <c r="LJ1014" s="196"/>
      <c r="LK1014" s="196"/>
      <c r="LL1014" s="196"/>
      <c r="LM1014" s="196"/>
      <c r="LN1014" s="196"/>
      <c r="LO1014" s="196"/>
      <c r="LP1014" s="196"/>
      <c r="LQ1014" s="196"/>
      <c r="LR1014" s="196"/>
      <c r="LS1014" s="196"/>
      <c r="LT1014" s="196"/>
      <c r="LU1014" s="196"/>
      <c r="LV1014" s="196"/>
      <c r="LW1014" s="196"/>
      <c r="LX1014" s="196"/>
      <c r="LY1014" s="196"/>
      <c r="LZ1014" s="196"/>
      <c r="MA1014" s="196"/>
      <c r="MB1014" s="196"/>
      <c r="MC1014" s="196"/>
      <c r="MD1014" s="196"/>
      <c r="ME1014" s="196"/>
      <c r="MF1014" s="196"/>
      <c r="MG1014" s="196"/>
      <c r="MH1014" s="196"/>
      <c r="MI1014" s="196"/>
      <c r="MJ1014" s="196"/>
      <c r="MK1014" s="196"/>
      <c r="ML1014" s="196"/>
      <c r="MM1014" s="196"/>
      <c r="MN1014" s="196"/>
      <c r="MO1014" s="196"/>
      <c r="MP1014" s="196"/>
      <c r="MQ1014" s="196"/>
      <c r="MR1014" s="196"/>
      <c r="MS1014" s="196"/>
      <c r="MT1014" s="196"/>
      <c r="MU1014" s="196"/>
      <c r="MV1014" s="196"/>
      <c r="MW1014" s="196"/>
      <c r="MX1014" s="196"/>
      <c r="MY1014" s="196"/>
      <c r="MZ1014" s="196"/>
      <c r="NA1014" s="196"/>
      <c r="NB1014" s="196"/>
      <c r="NC1014" s="196"/>
      <c r="ND1014" s="196"/>
      <c r="NE1014" s="196"/>
      <c r="NF1014" s="196"/>
      <c r="NG1014" s="196"/>
      <c r="NH1014" s="196"/>
      <c r="NI1014" s="196"/>
      <c r="NJ1014" s="196"/>
      <c r="NK1014" s="196"/>
      <c r="NL1014" s="196"/>
      <c r="NM1014" s="196"/>
      <c r="NN1014" s="196"/>
      <c r="NO1014" s="196"/>
      <c r="NP1014" s="196"/>
      <c r="NQ1014" s="196"/>
      <c r="NR1014" s="196"/>
      <c r="NS1014" s="196"/>
      <c r="NT1014" s="196"/>
      <c r="NU1014" s="196"/>
      <c r="NV1014" s="196"/>
      <c r="NW1014" s="196"/>
      <c r="NX1014" s="196"/>
      <c r="NY1014" s="196"/>
      <c r="NZ1014" s="196"/>
      <c r="OA1014" s="196"/>
      <c r="OB1014" s="196"/>
      <c r="OC1014" s="196"/>
      <c r="OD1014" s="196"/>
      <c r="OE1014" s="196"/>
      <c r="OF1014" s="196"/>
      <c r="OG1014" s="196"/>
      <c r="OH1014" s="196"/>
      <c r="OI1014" s="196"/>
      <c r="OJ1014" s="196"/>
      <c r="OK1014" s="196"/>
      <c r="OL1014" s="196"/>
      <c r="AFC1014" s="196"/>
      <c r="AFD1014" s="196"/>
      <c r="AFE1014" s="196"/>
      <c r="AFF1014" s="196"/>
      <c r="AFG1014" s="196"/>
      <c r="AFH1014" s="196"/>
      <c r="AFI1014" s="196"/>
      <c r="AFJ1014" s="196"/>
      <c r="AFK1014" s="196"/>
      <c r="AFL1014" s="196"/>
      <c r="AFM1014" s="196"/>
      <c r="AFN1014" s="196"/>
      <c r="AFO1014" s="196"/>
      <c r="AFP1014" s="196"/>
      <c r="AFQ1014" s="196"/>
      <c r="AFR1014" s="196"/>
      <c r="AFS1014" s="196"/>
      <c r="AFT1014" s="196"/>
      <c r="AFU1014" s="196"/>
      <c r="AFV1014" s="196"/>
      <c r="AFW1014" s="196"/>
      <c r="AFX1014" s="196"/>
      <c r="AFY1014" s="196"/>
      <c r="AFZ1014" s="196"/>
      <c r="AGA1014" s="196"/>
      <c r="AGB1014" s="196"/>
      <c r="AGC1014" s="196"/>
      <c r="AGD1014" s="196"/>
      <c r="AGE1014" s="196"/>
      <c r="AGF1014" s="196"/>
      <c r="AGG1014" s="196"/>
      <c r="AGH1014" s="196"/>
      <c r="AGI1014" s="196"/>
      <c r="AGJ1014" s="196"/>
      <c r="AGK1014" s="196"/>
      <c r="AGL1014" s="196"/>
      <c r="AGM1014" s="196"/>
      <c r="AGN1014" s="196"/>
      <c r="AGO1014" s="196"/>
      <c r="AGP1014" s="196"/>
    </row>
    <row r="1015" spans="1:874" ht="15.75" customHeight="1" x14ac:dyDescent="0.25">
      <c r="A1015" s="196"/>
      <c r="B1015" s="196"/>
      <c r="C1015" s="196"/>
      <c r="D1015" s="196"/>
      <c r="E1015" s="196"/>
      <c r="F1015" s="196"/>
      <c r="G1015" s="196"/>
      <c r="H1015" s="196"/>
      <c r="I1015" s="196"/>
      <c r="J1015" s="196"/>
      <c r="K1015" s="196"/>
      <c r="L1015" s="206"/>
      <c r="M1015" s="196"/>
      <c r="N1015" s="196"/>
      <c r="O1015" s="196"/>
      <c r="P1015" s="196"/>
      <c r="Q1015" s="196"/>
      <c r="R1015" s="196"/>
      <c r="S1015" s="196"/>
      <c r="T1015" s="196"/>
      <c r="U1015" s="196"/>
      <c r="V1015" s="196"/>
      <c r="W1015" s="196"/>
      <c r="X1015" s="196"/>
      <c r="Y1015" s="196"/>
      <c r="Z1015" s="196"/>
      <c r="AA1015" s="196"/>
      <c r="AB1015" s="196"/>
      <c r="AC1015" s="196"/>
      <c r="AD1015" s="196"/>
      <c r="AE1015" s="196"/>
      <c r="AF1015" s="196"/>
      <c r="AG1015" s="196"/>
      <c r="AH1015" s="196"/>
      <c r="AI1015" s="196"/>
      <c r="AJ1015" s="196"/>
      <c r="AK1015" s="196"/>
      <c r="AL1015" s="196"/>
      <c r="AM1015" s="196"/>
      <c r="AN1015" s="196"/>
      <c r="AO1015" s="196"/>
      <c r="AP1015" s="196"/>
      <c r="AQ1015" s="196"/>
      <c r="AR1015" s="196"/>
      <c r="AS1015" s="196"/>
      <c r="AT1015" s="196"/>
      <c r="AU1015" s="196"/>
      <c r="AV1015" s="196"/>
      <c r="AW1015" s="196"/>
      <c r="AX1015" s="196"/>
      <c r="AY1015" s="196"/>
      <c r="AZ1015" s="196"/>
      <c r="BA1015" s="196"/>
      <c r="BB1015" s="196"/>
      <c r="BC1015" s="196"/>
      <c r="BD1015" s="196"/>
      <c r="BE1015" s="196"/>
      <c r="BF1015" s="196"/>
      <c r="BG1015" s="196"/>
      <c r="BH1015" s="196"/>
      <c r="BI1015" s="196"/>
      <c r="BJ1015" s="196"/>
      <c r="BK1015" s="196"/>
      <c r="BL1015" s="196"/>
      <c r="BM1015" s="196"/>
      <c r="BN1015" s="196"/>
      <c r="BO1015" s="196"/>
      <c r="BP1015" s="196"/>
      <c r="BQ1015" s="196"/>
      <c r="BR1015" s="196"/>
      <c r="BS1015" s="196"/>
      <c r="BT1015" s="196"/>
      <c r="BU1015" s="196"/>
      <c r="BV1015" s="196"/>
      <c r="BW1015" s="196"/>
      <c r="BX1015" s="196"/>
      <c r="BY1015" s="196"/>
      <c r="BZ1015" s="196"/>
      <c r="CA1015" s="196"/>
      <c r="CB1015" s="196"/>
      <c r="CC1015" s="196"/>
      <c r="CD1015" s="196"/>
      <c r="CE1015" s="196"/>
      <c r="CF1015" s="196"/>
      <c r="CG1015" s="196"/>
      <c r="CH1015" s="196"/>
      <c r="CI1015" s="196"/>
      <c r="CJ1015" s="196"/>
      <c r="CK1015" s="196"/>
      <c r="CL1015" s="196"/>
      <c r="CM1015" s="196"/>
      <c r="CN1015" s="196"/>
      <c r="CO1015" s="196"/>
      <c r="CP1015" s="196"/>
      <c r="CQ1015" s="196"/>
      <c r="CR1015" s="196"/>
      <c r="CS1015" s="196"/>
      <c r="CT1015" s="196"/>
      <c r="CU1015" s="196"/>
      <c r="CV1015" s="196"/>
      <c r="CW1015" s="196"/>
      <c r="CX1015" s="196"/>
      <c r="CY1015" s="196"/>
      <c r="CZ1015" s="196"/>
      <c r="DA1015" s="196"/>
      <c r="DB1015" s="196"/>
      <c r="DC1015" s="196"/>
      <c r="DD1015" s="196"/>
      <c r="DE1015" s="196"/>
      <c r="DF1015" s="196"/>
      <c r="DG1015" s="196"/>
      <c r="DH1015" s="196"/>
      <c r="DI1015" s="196"/>
      <c r="DJ1015" s="196"/>
      <c r="DK1015" s="196"/>
      <c r="DL1015" s="196"/>
      <c r="DM1015" s="196"/>
      <c r="DN1015" s="196"/>
      <c r="DO1015" s="196"/>
      <c r="DP1015" s="196"/>
      <c r="DQ1015" s="196"/>
      <c r="DR1015" s="196"/>
      <c r="DS1015" s="196"/>
      <c r="DT1015" s="196"/>
      <c r="DU1015" s="196"/>
      <c r="DV1015" s="196"/>
      <c r="DW1015" s="196"/>
      <c r="DX1015" s="196"/>
      <c r="DY1015" s="196"/>
      <c r="DZ1015" s="196"/>
      <c r="EA1015" s="196"/>
      <c r="EB1015" s="196"/>
      <c r="EC1015" s="196"/>
      <c r="ED1015" s="196"/>
      <c r="EE1015" s="196"/>
      <c r="EF1015" s="196"/>
      <c r="EG1015" s="196"/>
      <c r="EH1015" s="196"/>
      <c r="EI1015" s="196"/>
      <c r="EJ1015" s="196"/>
      <c r="EK1015" s="196"/>
      <c r="EL1015" s="196"/>
      <c r="EM1015" s="196"/>
      <c r="EN1015" s="196"/>
      <c r="EO1015" s="196"/>
      <c r="EP1015" s="196"/>
      <c r="EQ1015" s="196"/>
      <c r="ER1015" s="196"/>
      <c r="ES1015" s="196"/>
      <c r="ET1015" s="196"/>
      <c r="EU1015" s="196"/>
      <c r="EV1015" s="196"/>
      <c r="EW1015" s="196"/>
      <c r="EX1015" s="196"/>
      <c r="EY1015" s="196"/>
      <c r="EZ1015" s="196"/>
      <c r="FA1015" s="196"/>
      <c r="FB1015" s="196"/>
      <c r="FC1015" s="196"/>
      <c r="FD1015" s="196"/>
      <c r="FE1015" s="196"/>
      <c r="FF1015" s="196"/>
      <c r="FG1015" s="196"/>
      <c r="FH1015" s="196"/>
      <c r="FI1015" s="196"/>
      <c r="FJ1015" s="196"/>
      <c r="FK1015" s="196"/>
      <c r="FL1015" s="196"/>
      <c r="FM1015" s="196"/>
      <c r="FN1015" s="196"/>
      <c r="FO1015" s="196"/>
      <c r="FP1015" s="196"/>
      <c r="FQ1015" s="196"/>
      <c r="FR1015" s="196"/>
      <c r="FS1015" s="196"/>
      <c r="FT1015" s="196"/>
      <c r="FU1015" s="196"/>
      <c r="FV1015" s="196"/>
      <c r="FW1015" s="196"/>
      <c r="FX1015" s="196"/>
      <c r="FY1015" s="196"/>
      <c r="FZ1015" s="196"/>
      <c r="GA1015" s="196"/>
      <c r="GB1015" s="196"/>
      <c r="GC1015" s="196"/>
      <c r="GD1015" s="196"/>
      <c r="GE1015" s="196"/>
      <c r="GF1015" s="196"/>
      <c r="GG1015" s="196"/>
      <c r="GH1015" s="196"/>
      <c r="GI1015" s="196"/>
      <c r="GJ1015" s="196"/>
      <c r="GK1015" s="196"/>
      <c r="GL1015" s="196"/>
      <c r="GM1015" s="196"/>
      <c r="GN1015" s="196"/>
      <c r="GO1015" s="196"/>
      <c r="GP1015" s="196"/>
      <c r="GQ1015" s="196"/>
      <c r="GR1015" s="196"/>
      <c r="GS1015" s="196"/>
      <c r="GT1015" s="196"/>
      <c r="GU1015" s="196"/>
      <c r="GV1015" s="196"/>
      <c r="GW1015" s="196"/>
      <c r="GX1015" s="196"/>
      <c r="GY1015" s="196"/>
      <c r="GZ1015" s="196"/>
      <c r="HA1015" s="196"/>
      <c r="HB1015" s="196"/>
      <c r="HC1015" s="196"/>
      <c r="HD1015" s="196"/>
      <c r="HE1015" s="196"/>
      <c r="HF1015" s="196"/>
      <c r="HG1015" s="196"/>
      <c r="HH1015" s="196"/>
      <c r="HI1015" s="196"/>
      <c r="HJ1015" s="196"/>
      <c r="HK1015" s="196"/>
      <c r="HL1015" s="196"/>
      <c r="HM1015" s="196"/>
      <c r="HN1015" s="196"/>
      <c r="HO1015" s="196"/>
      <c r="HP1015" s="196"/>
      <c r="HQ1015" s="196"/>
      <c r="HR1015" s="196"/>
      <c r="HS1015" s="196"/>
      <c r="HT1015" s="196"/>
      <c r="HU1015" s="196"/>
      <c r="HV1015" s="196"/>
      <c r="HW1015" s="196"/>
      <c r="HX1015" s="196"/>
      <c r="HY1015" s="196"/>
      <c r="HZ1015" s="196"/>
      <c r="IA1015" s="196"/>
      <c r="IB1015" s="196"/>
      <c r="IC1015" s="196"/>
      <c r="ID1015" s="196"/>
      <c r="IE1015" s="196"/>
      <c r="IF1015" s="196"/>
      <c r="IG1015" s="196"/>
      <c r="IH1015" s="196"/>
      <c r="II1015" s="196"/>
      <c r="IJ1015" s="196"/>
      <c r="IK1015" s="196"/>
      <c r="IL1015" s="196"/>
      <c r="IM1015" s="196"/>
      <c r="IN1015" s="196"/>
      <c r="IO1015" s="196"/>
      <c r="IP1015" s="196"/>
      <c r="IQ1015" s="196"/>
      <c r="IR1015" s="196"/>
      <c r="IS1015" s="196"/>
      <c r="IT1015" s="196"/>
      <c r="IU1015" s="196"/>
      <c r="IV1015" s="196"/>
      <c r="IW1015" s="196"/>
      <c r="IX1015" s="196"/>
      <c r="IY1015" s="196"/>
      <c r="IZ1015" s="196"/>
      <c r="JA1015" s="196"/>
      <c r="JB1015" s="196"/>
      <c r="JC1015" s="196"/>
      <c r="JD1015" s="196"/>
      <c r="JE1015" s="196"/>
      <c r="JF1015" s="196"/>
      <c r="JG1015" s="196"/>
      <c r="JH1015" s="196"/>
      <c r="JI1015" s="196"/>
      <c r="JJ1015" s="196"/>
      <c r="JK1015" s="196"/>
      <c r="JL1015" s="196"/>
      <c r="JM1015" s="196"/>
      <c r="JN1015" s="196"/>
      <c r="JO1015" s="196"/>
      <c r="JP1015" s="196"/>
      <c r="JQ1015" s="196"/>
      <c r="JR1015" s="196"/>
      <c r="JS1015" s="196"/>
      <c r="JT1015" s="196"/>
      <c r="JU1015" s="196"/>
      <c r="JV1015" s="196"/>
      <c r="JW1015" s="196"/>
      <c r="JX1015" s="196"/>
      <c r="JY1015" s="196"/>
      <c r="JZ1015" s="196"/>
      <c r="KA1015" s="196"/>
      <c r="KB1015" s="196"/>
      <c r="KC1015" s="196"/>
      <c r="KD1015" s="196"/>
      <c r="KE1015" s="196"/>
      <c r="KF1015" s="196"/>
      <c r="KG1015" s="196"/>
      <c r="KH1015" s="196"/>
      <c r="KI1015" s="196"/>
      <c r="KJ1015" s="196"/>
      <c r="KK1015" s="196"/>
      <c r="KL1015" s="196"/>
      <c r="KM1015" s="196"/>
      <c r="KN1015" s="196"/>
      <c r="KO1015" s="196"/>
      <c r="KP1015" s="196"/>
      <c r="KQ1015" s="196"/>
      <c r="KR1015" s="196"/>
      <c r="KS1015" s="196"/>
      <c r="KT1015" s="196"/>
      <c r="KU1015" s="196"/>
      <c r="KV1015" s="196"/>
      <c r="KW1015" s="196"/>
      <c r="KX1015" s="196"/>
      <c r="KY1015" s="196"/>
      <c r="KZ1015" s="196"/>
      <c r="LA1015" s="196"/>
      <c r="LB1015" s="196"/>
      <c r="LC1015" s="196"/>
      <c r="LD1015" s="196"/>
      <c r="LE1015" s="196"/>
      <c r="LF1015" s="196"/>
      <c r="LG1015" s="196"/>
      <c r="LH1015" s="196"/>
      <c r="LI1015" s="196"/>
      <c r="LJ1015" s="196"/>
      <c r="LK1015" s="196"/>
      <c r="LL1015" s="196"/>
      <c r="LM1015" s="196"/>
      <c r="LN1015" s="196"/>
      <c r="LO1015" s="196"/>
      <c r="LP1015" s="196"/>
      <c r="LQ1015" s="196"/>
      <c r="LR1015" s="196"/>
      <c r="LS1015" s="196"/>
      <c r="LT1015" s="196"/>
      <c r="LU1015" s="196"/>
      <c r="LV1015" s="196"/>
      <c r="LW1015" s="196"/>
      <c r="LX1015" s="196"/>
      <c r="LY1015" s="196"/>
      <c r="LZ1015" s="196"/>
      <c r="MA1015" s="196"/>
      <c r="MB1015" s="196"/>
      <c r="MC1015" s="196"/>
      <c r="MD1015" s="196"/>
      <c r="ME1015" s="196"/>
      <c r="MF1015" s="196"/>
      <c r="MG1015" s="196"/>
      <c r="MH1015" s="196"/>
      <c r="MI1015" s="196"/>
      <c r="MJ1015" s="196"/>
      <c r="MK1015" s="196"/>
      <c r="ML1015" s="196"/>
      <c r="MM1015" s="196"/>
      <c r="MN1015" s="196"/>
      <c r="MO1015" s="196"/>
      <c r="MP1015" s="196"/>
      <c r="MQ1015" s="196"/>
      <c r="MR1015" s="196"/>
      <c r="MS1015" s="196"/>
      <c r="MT1015" s="196"/>
      <c r="MU1015" s="196"/>
      <c r="MV1015" s="196"/>
      <c r="MW1015" s="196"/>
      <c r="MX1015" s="196"/>
      <c r="MY1015" s="196"/>
      <c r="MZ1015" s="196"/>
      <c r="NA1015" s="196"/>
      <c r="NB1015" s="196"/>
      <c r="NC1015" s="196"/>
      <c r="ND1015" s="196"/>
      <c r="NE1015" s="196"/>
      <c r="NF1015" s="196"/>
      <c r="NG1015" s="196"/>
      <c r="NH1015" s="196"/>
      <c r="NI1015" s="196"/>
      <c r="NJ1015" s="196"/>
      <c r="NK1015" s="196"/>
      <c r="NL1015" s="196"/>
      <c r="NM1015" s="196"/>
      <c r="NN1015" s="196"/>
      <c r="NO1015" s="196"/>
      <c r="NP1015" s="196"/>
      <c r="NQ1015" s="196"/>
      <c r="NR1015" s="196"/>
      <c r="NS1015" s="196"/>
      <c r="NT1015" s="196"/>
      <c r="NU1015" s="196"/>
      <c r="NV1015" s="196"/>
      <c r="NW1015" s="196"/>
      <c r="NX1015" s="196"/>
      <c r="NY1015" s="196"/>
      <c r="NZ1015" s="196"/>
      <c r="OA1015" s="196"/>
      <c r="OB1015" s="196"/>
      <c r="OC1015" s="196"/>
      <c r="OD1015" s="196"/>
      <c r="OE1015" s="196"/>
      <c r="OF1015" s="196"/>
      <c r="OG1015" s="196"/>
      <c r="OH1015" s="196"/>
      <c r="OI1015" s="196"/>
      <c r="OJ1015" s="196"/>
      <c r="OK1015" s="196"/>
      <c r="OL1015" s="196"/>
      <c r="AFC1015" s="196"/>
      <c r="AFD1015" s="196"/>
      <c r="AFE1015" s="196"/>
      <c r="AFF1015" s="196"/>
      <c r="AFG1015" s="196"/>
      <c r="AFH1015" s="196"/>
      <c r="AFI1015" s="196"/>
      <c r="AFJ1015" s="196"/>
      <c r="AFK1015" s="196"/>
      <c r="AFL1015" s="196"/>
      <c r="AFM1015" s="196"/>
      <c r="AFN1015" s="196"/>
      <c r="AFO1015" s="196"/>
      <c r="AFP1015" s="196"/>
      <c r="AFQ1015" s="196"/>
      <c r="AFR1015" s="196"/>
      <c r="AFS1015" s="196"/>
      <c r="AFT1015" s="196"/>
      <c r="AFU1015" s="196"/>
      <c r="AFV1015" s="196"/>
      <c r="AFW1015" s="196"/>
      <c r="AFX1015" s="196"/>
      <c r="AFY1015" s="196"/>
      <c r="AFZ1015" s="196"/>
      <c r="AGA1015" s="196"/>
      <c r="AGB1015" s="196"/>
      <c r="AGC1015" s="196"/>
      <c r="AGD1015" s="196"/>
      <c r="AGE1015" s="196"/>
      <c r="AGF1015" s="196"/>
      <c r="AGG1015" s="196"/>
      <c r="AGH1015" s="196"/>
      <c r="AGI1015" s="196"/>
      <c r="AGJ1015" s="196"/>
      <c r="AGK1015" s="196"/>
      <c r="AGL1015" s="196"/>
      <c r="AGM1015" s="196"/>
      <c r="AGN1015" s="196"/>
      <c r="AGO1015" s="196"/>
      <c r="AGP1015" s="196"/>
    </row>
    <row r="1016" spans="1:874" ht="15.75" customHeight="1" x14ac:dyDescent="0.25">
      <c r="A1016" s="196"/>
      <c r="B1016" s="196"/>
      <c r="C1016" s="196"/>
      <c r="D1016" s="196"/>
      <c r="E1016" s="196"/>
      <c r="F1016" s="196"/>
      <c r="G1016" s="196"/>
      <c r="H1016" s="196"/>
      <c r="I1016" s="196"/>
      <c r="J1016" s="196"/>
      <c r="K1016" s="196"/>
      <c r="L1016" s="206"/>
      <c r="M1016" s="196"/>
      <c r="N1016" s="196"/>
      <c r="O1016" s="196"/>
      <c r="P1016" s="196"/>
      <c r="Q1016" s="196"/>
      <c r="R1016" s="196"/>
      <c r="S1016" s="196"/>
      <c r="T1016" s="196"/>
      <c r="U1016" s="196"/>
      <c r="V1016" s="196"/>
      <c r="W1016" s="196"/>
      <c r="X1016" s="196"/>
      <c r="Y1016" s="196"/>
      <c r="Z1016" s="196"/>
      <c r="AA1016" s="196"/>
      <c r="AB1016" s="196"/>
      <c r="AC1016" s="196"/>
      <c r="AD1016" s="196"/>
      <c r="AE1016" s="196"/>
      <c r="AF1016" s="196"/>
      <c r="AG1016" s="196"/>
      <c r="AH1016" s="196"/>
      <c r="AI1016" s="196"/>
      <c r="AJ1016" s="196"/>
      <c r="AK1016" s="196"/>
      <c r="AL1016" s="196"/>
      <c r="AM1016" s="196"/>
      <c r="AN1016" s="196"/>
      <c r="AO1016" s="196"/>
      <c r="AP1016" s="196"/>
      <c r="AQ1016" s="196"/>
      <c r="AR1016" s="196"/>
      <c r="AS1016" s="196"/>
      <c r="AT1016" s="196"/>
      <c r="AU1016" s="196"/>
      <c r="AV1016" s="196"/>
      <c r="AW1016" s="196"/>
      <c r="AX1016" s="196"/>
      <c r="AY1016" s="196"/>
      <c r="AZ1016" s="196"/>
      <c r="BA1016" s="196"/>
      <c r="BB1016" s="196"/>
      <c r="BC1016" s="196"/>
      <c r="BD1016" s="196"/>
      <c r="BE1016" s="196"/>
      <c r="BF1016" s="196"/>
      <c r="BG1016" s="196"/>
      <c r="BH1016" s="196"/>
      <c r="BI1016" s="196"/>
      <c r="BJ1016" s="196"/>
      <c r="BK1016" s="196"/>
      <c r="BL1016" s="196"/>
      <c r="BM1016" s="196"/>
      <c r="BN1016" s="196"/>
      <c r="BO1016" s="196"/>
      <c r="BP1016" s="196"/>
      <c r="BQ1016" s="196"/>
      <c r="BR1016" s="196"/>
      <c r="BS1016" s="196"/>
      <c r="BT1016" s="196"/>
      <c r="BU1016" s="196"/>
      <c r="BV1016" s="196"/>
      <c r="BW1016" s="196"/>
      <c r="BX1016" s="196"/>
      <c r="BY1016" s="196"/>
      <c r="BZ1016" s="196"/>
      <c r="CA1016" s="196"/>
      <c r="CB1016" s="196"/>
      <c r="CC1016" s="196"/>
      <c r="CD1016" s="196"/>
      <c r="CE1016" s="196"/>
      <c r="CF1016" s="196"/>
      <c r="CG1016" s="196"/>
      <c r="CH1016" s="196"/>
      <c r="CI1016" s="196"/>
      <c r="CJ1016" s="196"/>
      <c r="CK1016" s="196"/>
      <c r="CL1016" s="196"/>
      <c r="CM1016" s="196"/>
      <c r="CN1016" s="196"/>
      <c r="CO1016" s="196"/>
      <c r="CP1016" s="196"/>
      <c r="CQ1016" s="196"/>
      <c r="CR1016" s="196"/>
      <c r="CS1016" s="196"/>
      <c r="CT1016" s="196"/>
      <c r="CU1016" s="196"/>
      <c r="CV1016" s="196"/>
      <c r="CW1016" s="196"/>
      <c r="CX1016" s="196"/>
      <c r="CY1016" s="196"/>
      <c r="CZ1016" s="196"/>
      <c r="DA1016" s="196"/>
      <c r="DB1016" s="196"/>
      <c r="DC1016" s="196"/>
      <c r="DD1016" s="196"/>
      <c r="DE1016" s="196"/>
      <c r="DF1016" s="196"/>
      <c r="DG1016" s="196"/>
      <c r="DH1016" s="196"/>
      <c r="DI1016" s="196"/>
      <c r="DJ1016" s="196"/>
      <c r="DK1016" s="196"/>
      <c r="DL1016" s="196"/>
      <c r="DM1016" s="196"/>
      <c r="DN1016" s="196"/>
      <c r="DO1016" s="196"/>
      <c r="DP1016" s="196"/>
      <c r="DQ1016" s="196"/>
      <c r="DR1016" s="196"/>
      <c r="DS1016" s="196"/>
      <c r="DT1016" s="196"/>
      <c r="DU1016" s="196"/>
      <c r="DV1016" s="196"/>
      <c r="DW1016" s="196"/>
      <c r="DX1016" s="196"/>
      <c r="DY1016" s="196"/>
      <c r="DZ1016" s="196"/>
      <c r="EA1016" s="196"/>
      <c r="EB1016" s="196"/>
      <c r="EC1016" s="196"/>
      <c r="ED1016" s="196"/>
      <c r="EE1016" s="196"/>
      <c r="EF1016" s="196"/>
      <c r="EG1016" s="196"/>
      <c r="EH1016" s="196"/>
      <c r="EI1016" s="196"/>
      <c r="EJ1016" s="196"/>
      <c r="EK1016" s="196"/>
      <c r="EL1016" s="196"/>
      <c r="EM1016" s="196"/>
      <c r="EN1016" s="196"/>
      <c r="EO1016" s="196"/>
      <c r="EP1016" s="196"/>
      <c r="EQ1016" s="196"/>
      <c r="ER1016" s="196"/>
      <c r="ES1016" s="196"/>
      <c r="ET1016" s="196"/>
      <c r="EU1016" s="196"/>
      <c r="EV1016" s="196"/>
      <c r="EW1016" s="196"/>
      <c r="EX1016" s="196"/>
      <c r="EY1016" s="196"/>
      <c r="EZ1016" s="196"/>
      <c r="FA1016" s="196"/>
      <c r="FB1016" s="196"/>
      <c r="FC1016" s="196"/>
      <c r="FD1016" s="196"/>
      <c r="FE1016" s="196"/>
      <c r="FF1016" s="196"/>
      <c r="FG1016" s="196"/>
      <c r="FH1016" s="196"/>
      <c r="FI1016" s="196"/>
      <c r="FJ1016" s="196"/>
      <c r="FK1016" s="196"/>
      <c r="FL1016" s="196"/>
      <c r="FM1016" s="196"/>
      <c r="FN1016" s="196"/>
      <c r="FO1016" s="196"/>
      <c r="FP1016" s="196"/>
      <c r="FQ1016" s="196"/>
      <c r="FR1016" s="196"/>
      <c r="FS1016" s="196"/>
      <c r="FT1016" s="196"/>
      <c r="FU1016" s="196"/>
      <c r="FV1016" s="196"/>
      <c r="FW1016" s="196"/>
      <c r="FX1016" s="196"/>
      <c r="FY1016" s="196"/>
      <c r="FZ1016" s="196"/>
      <c r="GA1016" s="196"/>
      <c r="GB1016" s="196"/>
      <c r="GC1016" s="196"/>
      <c r="GD1016" s="196"/>
      <c r="GE1016" s="196"/>
      <c r="GF1016" s="196"/>
      <c r="GG1016" s="196"/>
      <c r="GH1016" s="196"/>
      <c r="GI1016" s="196"/>
      <c r="GJ1016" s="196"/>
      <c r="GK1016" s="196"/>
      <c r="GL1016" s="196"/>
      <c r="GM1016" s="196"/>
      <c r="GN1016" s="196"/>
      <c r="GO1016" s="196"/>
      <c r="GP1016" s="196"/>
      <c r="GQ1016" s="196"/>
      <c r="GR1016" s="196"/>
      <c r="GS1016" s="196"/>
      <c r="GT1016" s="196"/>
      <c r="GU1016" s="196"/>
      <c r="GV1016" s="196"/>
      <c r="GW1016" s="196"/>
      <c r="GX1016" s="196"/>
      <c r="GY1016" s="196"/>
      <c r="GZ1016" s="196"/>
      <c r="HA1016" s="196"/>
      <c r="HB1016" s="196"/>
      <c r="HC1016" s="196"/>
      <c r="HD1016" s="196"/>
      <c r="HE1016" s="196"/>
      <c r="HF1016" s="196"/>
      <c r="HG1016" s="196"/>
      <c r="HH1016" s="196"/>
      <c r="HI1016" s="196"/>
      <c r="HJ1016" s="196"/>
      <c r="HK1016" s="196"/>
      <c r="HL1016" s="196"/>
      <c r="HM1016" s="196"/>
      <c r="HN1016" s="196"/>
      <c r="HO1016" s="196"/>
      <c r="HP1016" s="196"/>
      <c r="HQ1016" s="196"/>
      <c r="HR1016" s="196"/>
      <c r="HS1016" s="196"/>
      <c r="HT1016" s="196"/>
      <c r="HU1016" s="196"/>
      <c r="HV1016" s="196"/>
      <c r="HW1016" s="196"/>
      <c r="HX1016" s="196"/>
      <c r="HY1016" s="196"/>
      <c r="HZ1016" s="196"/>
      <c r="IA1016" s="196"/>
      <c r="IB1016" s="196"/>
      <c r="IC1016" s="196"/>
      <c r="ID1016" s="196"/>
      <c r="IE1016" s="196"/>
      <c r="IF1016" s="196"/>
      <c r="IG1016" s="196"/>
      <c r="IH1016" s="196"/>
      <c r="II1016" s="196"/>
      <c r="IJ1016" s="196"/>
      <c r="IK1016" s="196"/>
      <c r="IL1016" s="196"/>
      <c r="IM1016" s="196"/>
      <c r="IN1016" s="196"/>
      <c r="IO1016" s="196"/>
      <c r="IP1016" s="196"/>
      <c r="IQ1016" s="196"/>
      <c r="IR1016" s="196"/>
      <c r="IS1016" s="196"/>
      <c r="IT1016" s="196"/>
      <c r="IU1016" s="196"/>
      <c r="IV1016" s="196"/>
      <c r="IW1016" s="196"/>
      <c r="IX1016" s="196"/>
      <c r="IY1016" s="196"/>
      <c r="IZ1016" s="196"/>
      <c r="JA1016" s="196"/>
      <c r="JB1016" s="196"/>
      <c r="JC1016" s="196"/>
      <c r="JD1016" s="196"/>
      <c r="JE1016" s="196"/>
      <c r="JF1016" s="196"/>
      <c r="JG1016" s="196"/>
      <c r="JH1016" s="196"/>
      <c r="JI1016" s="196"/>
      <c r="JJ1016" s="196"/>
      <c r="JK1016" s="196"/>
      <c r="JL1016" s="196"/>
      <c r="JM1016" s="196"/>
      <c r="JN1016" s="196"/>
      <c r="JO1016" s="196"/>
      <c r="JP1016" s="196"/>
      <c r="JQ1016" s="196"/>
      <c r="JR1016" s="196"/>
      <c r="JS1016" s="196"/>
      <c r="JT1016" s="196"/>
      <c r="JU1016" s="196"/>
      <c r="JV1016" s="196"/>
      <c r="JW1016" s="196"/>
      <c r="JX1016" s="196"/>
      <c r="JY1016" s="196"/>
      <c r="JZ1016" s="196"/>
      <c r="KA1016" s="196"/>
      <c r="KB1016" s="196"/>
      <c r="KC1016" s="196"/>
      <c r="KD1016" s="196"/>
      <c r="KE1016" s="196"/>
      <c r="KF1016" s="196"/>
      <c r="KG1016" s="196"/>
      <c r="KH1016" s="196"/>
      <c r="KI1016" s="196"/>
      <c r="KJ1016" s="196"/>
      <c r="KK1016" s="196"/>
      <c r="KL1016" s="196"/>
      <c r="KM1016" s="196"/>
      <c r="KN1016" s="196"/>
      <c r="KO1016" s="196"/>
      <c r="KP1016" s="196"/>
      <c r="KQ1016" s="196"/>
      <c r="KR1016" s="196"/>
      <c r="KS1016" s="196"/>
      <c r="KT1016" s="196"/>
      <c r="KU1016" s="196"/>
      <c r="KV1016" s="196"/>
      <c r="KW1016" s="196"/>
      <c r="KX1016" s="196"/>
      <c r="KY1016" s="196"/>
      <c r="KZ1016" s="196"/>
      <c r="LA1016" s="196"/>
      <c r="LB1016" s="196"/>
      <c r="LC1016" s="196"/>
      <c r="LD1016" s="196"/>
      <c r="LE1016" s="196"/>
      <c r="LF1016" s="196"/>
      <c r="LG1016" s="196"/>
      <c r="LH1016" s="196"/>
      <c r="LI1016" s="196"/>
      <c r="LJ1016" s="196"/>
      <c r="LK1016" s="196"/>
      <c r="LL1016" s="196"/>
      <c r="LM1016" s="196"/>
      <c r="LN1016" s="196"/>
      <c r="LO1016" s="196"/>
      <c r="LP1016" s="196"/>
      <c r="LQ1016" s="196"/>
      <c r="LR1016" s="196"/>
      <c r="LS1016" s="196"/>
      <c r="LT1016" s="196"/>
      <c r="LU1016" s="196"/>
      <c r="LV1016" s="196"/>
      <c r="LW1016" s="196"/>
      <c r="LX1016" s="196"/>
      <c r="LY1016" s="196"/>
      <c r="LZ1016" s="196"/>
      <c r="MA1016" s="196"/>
      <c r="MB1016" s="196"/>
      <c r="MC1016" s="196"/>
      <c r="MD1016" s="196"/>
      <c r="ME1016" s="196"/>
      <c r="MF1016" s="196"/>
      <c r="MG1016" s="196"/>
      <c r="MH1016" s="196"/>
      <c r="MI1016" s="196"/>
      <c r="MJ1016" s="196"/>
      <c r="MK1016" s="196"/>
      <c r="ML1016" s="196"/>
      <c r="MM1016" s="196"/>
      <c r="MN1016" s="196"/>
      <c r="MO1016" s="196"/>
      <c r="MP1016" s="196"/>
      <c r="MQ1016" s="196"/>
      <c r="MR1016" s="196"/>
      <c r="MS1016" s="196"/>
      <c r="MT1016" s="196"/>
      <c r="MU1016" s="196"/>
      <c r="MV1016" s="196"/>
      <c r="MW1016" s="196"/>
      <c r="MX1016" s="196"/>
      <c r="MY1016" s="196"/>
      <c r="MZ1016" s="196"/>
      <c r="NA1016" s="196"/>
      <c r="NB1016" s="196"/>
      <c r="NC1016" s="196"/>
      <c r="ND1016" s="196"/>
      <c r="NE1016" s="196"/>
      <c r="NF1016" s="196"/>
      <c r="NG1016" s="196"/>
      <c r="NH1016" s="196"/>
      <c r="NI1016" s="196"/>
      <c r="NJ1016" s="196"/>
      <c r="NK1016" s="196"/>
      <c r="NL1016" s="196"/>
      <c r="NM1016" s="196"/>
      <c r="NN1016" s="196"/>
      <c r="NO1016" s="196"/>
      <c r="NP1016" s="196"/>
      <c r="NQ1016" s="196"/>
      <c r="NR1016" s="196"/>
      <c r="NS1016" s="196"/>
      <c r="NT1016" s="196"/>
      <c r="NU1016" s="196"/>
      <c r="NV1016" s="196"/>
      <c r="NW1016" s="196"/>
      <c r="NX1016" s="196"/>
      <c r="NY1016" s="196"/>
      <c r="NZ1016" s="196"/>
      <c r="OA1016" s="196"/>
      <c r="OB1016" s="196"/>
      <c r="OC1016" s="196"/>
      <c r="OD1016" s="196"/>
      <c r="OE1016" s="196"/>
      <c r="OF1016" s="196"/>
      <c r="OG1016" s="196"/>
      <c r="OH1016" s="196"/>
      <c r="OI1016" s="196"/>
      <c r="OJ1016" s="196"/>
      <c r="OK1016" s="196"/>
      <c r="OL1016" s="196"/>
      <c r="AFC1016" s="196"/>
      <c r="AFD1016" s="196"/>
      <c r="AFE1016" s="196"/>
      <c r="AFF1016" s="196"/>
      <c r="AFG1016" s="196"/>
      <c r="AFH1016" s="196"/>
      <c r="AFI1016" s="196"/>
      <c r="AFJ1016" s="196"/>
      <c r="AFK1016" s="196"/>
      <c r="AFL1016" s="196"/>
      <c r="AFM1016" s="196"/>
      <c r="AFN1016" s="196"/>
      <c r="AFO1016" s="196"/>
      <c r="AFP1016" s="196"/>
      <c r="AFQ1016" s="196"/>
      <c r="AFR1016" s="196"/>
      <c r="AFS1016" s="196"/>
      <c r="AFT1016" s="196"/>
      <c r="AFU1016" s="196"/>
      <c r="AFV1016" s="196"/>
      <c r="AFW1016" s="196"/>
      <c r="AFX1016" s="196"/>
      <c r="AFY1016" s="196"/>
      <c r="AFZ1016" s="196"/>
      <c r="AGA1016" s="196"/>
      <c r="AGB1016" s="196"/>
      <c r="AGC1016" s="196"/>
      <c r="AGD1016" s="196"/>
      <c r="AGE1016" s="196"/>
      <c r="AGF1016" s="196"/>
      <c r="AGG1016" s="196"/>
      <c r="AGH1016" s="196"/>
      <c r="AGI1016" s="196"/>
      <c r="AGJ1016" s="196"/>
      <c r="AGK1016" s="196"/>
      <c r="AGL1016" s="196"/>
      <c r="AGM1016" s="196"/>
      <c r="AGN1016" s="196"/>
      <c r="AGO1016" s="196"/>
      <c r="AGP1016" s="196"/>
    </row>
    <row r="1017" spans="1:874" ht="15.75" customHeight="1" x14ac:dyDescent="0.25">
      <c r="A1017" s="196"/>
      <c r="B1017" s="196"/>
      <c r="C1017" s="196"/>
      <c r="D1017" s="196"/>
      <c r="E1017" s="196"/>
      <c r="F1017" s="196"/>
      <c r="G1017" s="196"/>
      <c r="H1017" s="196"/>
      <c r="I1017" s="196"/>
      <c r="J1017" s="196"/>
      <c r="K1017" s="196"/>
      <c r="L1017" s="206"/>
      <c r="M1017" s="196"/>
      <c r="N1017" s="196"/>
      <c r="O1017" s="196"/>
      <c r="P1017" s="196"/>
      <c r="Q1017" s="196"/>
      <c r="R1017" s="196"/>
      <c r="S1017" s="196"/>
      <c r="T1017" s="196"/>
      <c r="U1017" s="196"/>
      <c r="V1017" s="196"/>
      <c r="W1017" s="196"/>
      <c r="X1017" s="196"/>
      <c r="Y1017" s="196"/>
      <c r="Z1017" s="196"/>
      <c r="AA1017" s="196"/>
      <c r="AB1017" s="196"/>
      <c r="AC1017" s="196"/>
      <c r="AD1017" s="196"/>
      <c r="AE1017" s="196"/>
      <c r="AF1017" s="196"/>
      <c r="AG1017" s="196"/>
      <c r="AH1017" s="196"/>
      <c r="AI1017" s="196"/>
      <c r="AJ1017" s="196"/>
      <c r="AK1017" s="196"/>
      <c r="AL1017" s="196"/>
      <c r="AM1017" s="196"/>
      <c r="AN1017" s="196"/>
      <c r="AO1017" s="196"/>
      <c r="AP1017" s="196"/>
      <c r="AQ1017" s="196"/>
      <c r="AR1017" s="196"/>
      <c r="AS1017" s="196"/>
      <c r="AT1017" s="196"/>
      <c r="AU1017" s="196"/>
      <c r="AV1017" s="196"/>
      <c r="AW1017" s="196"/>
      <c r="AX1017" s="196"/>
      <c r="AY1017" s="196"/>
      <c r="AZ1017" s="196"/>
      <c r="BA1017" s="196"/>
      <c r="BB1017" s="196"/>
      <c r="BC1017" s="196"/>
      <c r="BD1017" s="196"/>
      <c r="BE1017" s="196"/>
      <c r="BF1017" s="196"/>
      <c r="BG1017" s="196"/>
      <c r="BH1017" s="196"/>
      <c r="BI1017" s="196"/>
      <c r="BJ1017" s="196"/>
      <c r="BK1017" s="196"/>
      <c r="BL1017" s="196"/>
      <c r="BM1017" s="196"/>
      <c r="BN1017" s="196"/>
      <c r="BO1017" s="196"/>
      <c r="BP1017" s="196"/>
      <c r="BQ1017" s="196"/>
      <c r="BR1017" s="196"/>
      <c r="BS1017" s="196"/>
      <c r="BT1017" s="196"/>
      <c r="BU1017" s="196"/>
      <c r="BV1017" s="196"/>
      <c r="BW1017" s="196"/>
      <c r="BX1017" s="196"/>
      <c r="BY1017" s="196"/>
      <c r="BZ1017" s="196"/>
      <c r="CA1017" s="196"/>
      <c r="CB1017" s="196"/>
      <c r="CC1017" s="196"/>
      <c r="CD1017" s="196"/>
      <c r="CE1017" s="196"/>
      <c r="CF1017" s="196"/>
      <c r="CG1017" s="196"/>
      <c r="CH1017" s="196"/>
      <c r="CI1017" s="196"/>
      <c r="CJ1017" s="196"/>
      <c r="CK1017" s="196"/>
      <c r="CL1017" s="196"/>
      <c r="CM1017" s="196"/>
      <c r="CN1017" s="196"/>
      <c r="CO1017" s="196"/>
      <c r="CP1017" s="196"/>
      <c r="CQ1017" s="196"/>
      <c r="CR1017" s="196"/>
      <c r="CS1017" s="196"/>
      <c r="CT1017" s="196"/>
      <c r="CU1017" s="196"/>
      <c r="CV1017" s="196"/>
      <c r="CW1017" s="196"/>
      <c r="CX1017" s="196"/>
      <c r="CY1017" s="196"/>
      <c r="CZ1017" s="196"/>
      <c r="DA1017" s="196"/>
      <c r="DB1017" s="196"/>
      <c r="DC1017" s="196"/>
      <c r="DD1017" s="196"/>
      <c r="DE1017" s="196"/>
      <c r="DF1017" s="196"/>
      <c r="DG1017" s="196"/>
      <c r="DH1017" s="196"/>
      <c r="DI1017" s="196"/>
      <c r="DJ1017" s="196"/>
      <c r="DK1017" s="196"/>
      <c r="DL1017" s="196"/>
      <c r="DM1017" s="196"/>
      <c r="DN1017" s="196"/>
      <c r="DO1017" s="196"/>
      <c r="DP1017" s="196"/>
      <c r="DQ1017" s="196"/>
      <c r="DR1017" s="196"/>
      <c r="DS1017" s="196"/>
      <c r="DT1017" s="196"/>
      <c r="DU1017" s="196"/>
      <c r="DV1017" s="196"/>
      <c r="DW1017" s="196"/>
      <c r="DX1017" s="196"/>
      <c r="DY1017" s="196"/>
      <c r="DZ1017" s="196"/>
      <c r="EA1017" s="196"/>
      <c r="EB1017" s="196"/>
      <c r="EC1017" s="196"/>
      <c r="ED1017" s="196"/>
      <c r="EE1017" s="196"/>
      <c r="EF1017" s="196"/>
      <c r="EG1017" s="196"/>
      <c r="EH1017" s="196"/>
      <c r="EI1017" s="196"/>
      <c r="EJ1017" s="196"/>
      <c r="EK1017" s="196"/>
      <c r="EL1017" s="196"/>
      <c r="EM1017" s="196"/>
      <c r="EN1017" s="196"/>
      <c r="EO1017" s="196"/>
      <c r="EP1017" s="196"/>
      <c r="EQ1017" s="196"/>
      <c r="ER1017" s="196"/>
      <c r="ES1017" s="196"/>
      <c r="ET1017" s="196"/>
      <c r="EU1017" s="196"/>
      <c r="EV1017" s="196"/>
      <c r="EW1017" s="196"/>
      <c r="EX1017" s="196"/>
      <c r="EY1017" s="196"/>
      <c r="EZ1017" s="196"/>
      <c r="FA1017" s="196"/>
      <c r="FB1017" s="196"/>
      <c r="FC1017" s="196"/>
      <c r="FD1017" s="196"/>
      <c r="FE1017" s="196"/>
      <c r="FF1017" s="196"/>
      <c r="FG1017" s="196"/>
      <c r="FH1017" s="196"/>
      <c r="FI1017" s="196"/>
      <c r="FJ1017" s="196"/>
      <c r="FK1017" s="196"/>
      <c r="FL1017" s="196"/>
      <c r="FM1017" s="196"/>
      <c r="FN1017" s="196"/>
      <c r="FO1017" s="196"/>
      <c r="FP1017" s="196"/>
      <c r="FQ1017" s="196"/>
      <c r="FR1017" s="196"/>
      <c r="FS1017" s="196"/>
      <c r="FT1017" s="196"/>
      <c r="FU1017" s="196"/>
      <c r="FV1017" s="196"/>
      <c r="FW1017" s="196"/>
      <c r="FX1017" s="196"/>
      <c r="FY1017" s="196"/>
      <c r="FZ1017" s="196"/>
      <c r="GA1017" s="196"/>
      <c r="GB1017" s="196"/>
      <c r="GC1017" s="196"/>
      <c r="GD1017" s="196"/>
      <c r="GE1017" s="196"/>
      <c r="GF1017" s="196"/>
      <c r="GG1017" s="196"/>
      <c r="GH1017" s="196"/>
      <c r="GI1017" s="196"/>
      <c r="GJ1017" s="196"/>
      <c r="GK1017" s="196"/>
      <c r="GL1017" s="196"/>
      <c r="GM1017" s="196"/>
      <c r="GN1017" s="196"/>
      <c r="GO1017" s="196"/>
      <c r="GP1017" s="196"/>
      <c r="GQ1017" s="196"/>
      <c r="GR1017" s="196"/>
      <c r="GS1017" s="196"/>
      <c r="GT1017" s="196"/>
      <c r="GU1017" s="196"/>
      <c r="GV1017" s="196"/>
      <c r="GW1017" s="196"/>
      <c r="GX1017" s="196"/>
      <c r="GY1017" s="196"/>
      <c r="GZ1017" s="196"/>
      <c r="HA1017" s="196"/>
      <c r="HB1017" s="196"/>
      <c r="HC1017" s="196"/>
      <c r="HD1017" s="196"/>
      <c r="HE1017" s="196"/>
      <c r="HF1017" s="196"/>
      <c r="HG1017" s="196"/>
      <c r="HH1017" s="196"/>
      <c r="HI1017" s="196"/>
      <c r="HJ1017" s="196"/>
      <c r="HK1017" s="196"/>
      <c r="HL1017" s="196"/>
      <c r="HM1017" s="196"/>
      <c r="HN1017" s="196"/>
      <c r="HO1017" s="196"/>
      <c r="HP1017" s="196"/>
      <c r="HQ1017" s="196"/>
      <c r="HR1017" s="196"/>
      <c r="HS1017" s="196"/>
      <c r="HT1017" s="196"/>
      <c r="HU1017" s="196"/>
      <c r="HV1017" s="196"/>
      <c r="HW1017" s="196"/>
      <c r="HX1017" s="196"/>
      <c r="HY1017" s="196"/>
      <c r="HZ1017" s="196"/>
      <c r="IA1017" s="196"/>
      <c r="IB1017" s="196"/>
      <c r="IC1017" s="196"/>
      <c r="ID1017" s="196"/>
      <c r="IE1017" s="196"/>
      <c r="IF1017" s="196"/>
      <c r="IG1017" s="196"/>
      <c r="IH1017" s="196"/>
      <c r="II1017" s="196"/>
      <c r="IJ1017" s="196"/>
      <c r="IK1017" s="196"/>
      <c r="IL1017" s="196"/>
      <c r="IM1017" s="196"/>
      <c r="IN1017" s="196"/>
      <c r="IO1017" s="196"/>
      <c r="IP1017" s="196"/>
      <c r="IQ1017" s="196"/>
      <c r="IR1017" s="196"/>
      <c r="IS1017" s="196"/>
      <c r="IT1017" s="196"/>
      <c r="IU1017" s="196"/>
      <c r="IV1017" s="196"/>
      <c r="IW1017" s="196"/>
      <c r="IX1017" s="196"/>
      <c r="IY1017" s="196"/>
      <c r="IZ1017" s="196"/>
      <c r="JA1017" s="196"/>
      <c r="JB1017" s="196"/>
      <c r="JC1017" s="196"/>
      <c r="JD1017" s="196"/>
      <c r="JE1017" s="196"/>
      <c r="JF1017" s="196"/>
      <c r="JG1017" s="196"/>
      <c r="JH1017" s="196"/>
      <c r="JI1017" s="196"/>
      <c r="JJ1017" s="196"/>
      <c r="JK1017" s="196"/>
      <c r="JL1017" s="196"/>
      <c r="JM1017" s="196"/>
      <c r="JN1017" s="196"/>
      <c r="JO1017" s="196"/>
      <c r="JP1017" s="196"/>
      <c r="JQ1017" s="196"/>
      <c r="JR1017" s="196"/>
      <c r="JS1017" s="196"/>
      <c r="JT1017" s="196"/>
      <c r="JU1017" s="196"/>
      <c r="JV1017" s="196"/>
      <c r="JW1017" s="196"/>
      <c r="JX1017" s="196"/>
      <c r="JY1017" s="196"/>
      <c r="JZ1017" s="196"/>
      <c r="KA1017" s="196"/>
      <c r="KB1017" s="196"/>
      <c r="KC1017" s="196"/>
      <c r="KD1017" s="196"/>
      <c r="KE1017" s="196"/>
      <c r="KF1017" s="196"/>
      <c r="KG1017" s="196"/>
      <c r="KH1017" s="196"/>
      <c r="KI1017" s="196"/>
      <c r="KJ1017" s="196"/>
      <c r="KK1017" s="196"/>
      <c r="KL1017" s="196"/>
      <c r="KM1017" s="196"/>
      <c r="KN1017" s="196"/>
      <c r="KO1017" s="196"/>
      <c r="KP1017" s="196"/>
      <c r="KQ1017" s="196"/>
      <c r="KR1017" s="196"/>
      <c r="KS1017" s="196"/>
      <c r="KT1017" s="196"/>
      <c r="KU1017" s="196"/>
      <c r="KV1017" s="196"/>
      <c r="KW1017" s="196"/>
      <c r="KX1017" s="196"/>
      <c r="KY1017" s="196"/>
      <c r="KZ1017" s="196"/>
      <c r="LA1017" s="196"/>
      <c r="LB1017" s="196"/>
      <c r="LC1017" s="196"/>
      <c r="LD1017" s="196"/>
      <c r="LE1017" s="196"/>
      <c r="LF1017" s="196"/>
      <c r="LG1017" s="196"/>
      <c r="LH1017" s="196"/>
      <c r="LI1017" s="196"/>
      <c r="LJ1017" s="196"/>
      <c r="LK1017" s="196"/>
      <c r="LL1017" s="196"/>
      <c r="LM1017" s="196"/>
      <c r="LN1017" s="196"/>
      <c r="LO1017" s="196"/>
      <c r="LP1017" s="196"/>
      <c r="LQ1017" s="196"/>
      <c r="LR1017" s="196"/>
      <c r="LS1017" s="196"/>
      <c r="LT1017" s="196"/>
      <c r="LU1017" s="196"/>
      <c r="LV1017" s="196"/>
      <c r="LW1017" s="196"/>
      <c r="LX1017" s="196"/>
      <c r="LY1017" s="196"/>
      <c r="LZ1017" s="196"/>
      <c r="MA1017" s="196"/>
      <c r="MB1017" s="196"/>
      <c r="MC1017" s="196"/>
      <c r="MD1017" s="196"/>
      <c r="ME1017" s="196"/>
      <c r="MF1017" s="196"/>
      <c r="MG1017" s="196"/>
      <c r="MH1017" s="196"/>
      <c r="MI1017" s="196"/>
      <c r="MJ1017" s="196"/>
      <c r="MK1017" s="196"/>
      <c r="ML1017" s="196"/>
      <c r="MM1017" s="196"/>
      <c r="MN1017" s="196"/>
      <c r="MO1017" s="196"/>
      <c r="MP1017" s="196"/>
      <c r="MQ1017" s="196"/>
      <c r="MR1017" s="196"/>
      <c r="MS1017" s="196"/>
      <c r="MT1017" s="196"/>
      <c r="MU1017" s="196"/>
      <c r="MV1017" s="196"/>
      <c r="MW1017" s="196"/>
      <c r="MX1017" s="196"/>
      <c r="MY1017" s="196"/>
      <c r="MZ1017" s="196"/>
      <c r="NA1017" s="196"/>
      <c r="NB1017" s="196"/>
      <c r="NC1017" s="196"/>
      <c r="ND1017" s="196"/>
      <c r="NE1017" s="196"/>
      <c r="NF1017" s="196"/>
      <c r="NG1017" s="196"/>
      <c r="NH1017" s="196"/>
      <c r="NI1017" s="196"/>
      <c r="NJ1017" s="196"/>
      <c r="NK1017" s="196"/>
      <c r="NL1017" s="196"/>
      <c r="NM1017" s="196"/>
      <c r="NN1017" s="196"/>
      <c r="NO1017" s="196"/>
      <c r="NP1017" s="196"/>
      <c r="NQ1017" s="196"/>
      <c r="NR1017" s="196"/>
      <c r="NS1017" s="196"/>
      <c r="NT1017" s="196"/>
      <c r="NU1017" s="196"/>
      <c r="NV1017" s="196"/>
      <c r="NW1017" s="196"/>
      <c r="NX1017" s="196"/>
      <c r="NY1017" s="196"/>
      <c r="NZ1017" s="196"/>
      <c r="OA1017" s="196"/>
      <c r="OB1017" s="196"/>
      <c r="OC1017" s="196"/>
      <c r="OD1017" s="196"/>
      <c r="OE1017" s="196"/>
      <c r="OF1017" s="196"/>
      <c r="OG1017" s="196"/>
      <c r="OH1017" s="196"/>
      <c r="OI1017" s="196"/>
      <c r="OJ1017" s="196"/>
      <c r="OK1017" s="196"/>
      <c r="OL1017" s="196"/>
      <c r="AFC1017" s="196"/>
      <c r="AFD1017" s="196"/>
      <c r="AFE1017" s="196"/>
      <c r="AFF1017" s="196"/>
      <c r="AFG1017" s="196"/>
      <c r="AFH1017" s="196"/>
      <c r="AFI1017" s="196"/>
      <c r="AFJ1017" s="196"/>
      <c r="AFK1017" s="196"/>
      <c r="AFL1017" s="196"/>
      <c r="AFM1017" s="196"/>
      <c r="AFN1017" s="196"/>
      <c r="AFO1017" s="196"/>
      <c r="AFP1017" s="196"/>
      <c r="AFQ1017" s="196"/>
      <c r="AFR1017" s="196"/>
      <c r="AFS1017" s="196"/>
      <c r="AFT1017" s="196"/>
      <c r="AFU1017" s="196"/>
      <c r="AFV1017" s="196"/>
      <c r="AFW1017" s="196"/>
      <c r="AFX1017" s="196"/>
      <c r="AFY1017" s="196"/>
      <c r="AFZ1017" s="196"/>
      <c r="AGA1017" s="196"/>
      <c r="AGB1017" s="196"/>
      <c r="AGC1017" s="196"/>
      <c r="AGD1017" s="196"/>
      <c r="AGE1017" s="196"/>
      <c r="AGF1017" s="196"/>
      <c r="AGG1017" s="196"/>
      <c r="AGH1017" s="196"/>
      <c r="AGI1017" s="196"/>
      <c r="AGJ1017" s="196"/>
      <c r="AGK1017" s="196"/>
      <c r="AGL1017" s="196"/>
      <c r="AGM1017" s="196"/>
      <c r="AGN1017" s="196"/>
      <c r="AGO1017" s="196"/>
      <c r="AGP1017" s="196"/>
    </row>
    <row r="1018" spans="1:874" ht="15.75" customHeight="1" x14ac:dyDescent="0.25">
      <c r="A1018" s="196"/>
      <c r="B1018" s="196"/>
      <c r="C1018" s="196"/>
      <c r="D1018" s="196"/>
      <c r="E1018" s="196"/>
      <c r="F1018" s="196"/>
      <c r="G1018" s="196"/>
      <c r="H1018" s="196"/>
      <c r="I1018" s="196"/>
      <c r="J1018" s="196"/>
      <c r="K1018" s="196"/>
      <c r="L1018" s="206"/>
      <c r="M1018" s="196"/>
      <c r="N1018" s="196"/>
      <c r="O1018" s="196"/>
      <c r="P1018" s="196"/>
      <c r="Q1018" s="196"/>
      <c r="R1018" s="196"/>
      <c r="S1018" s="196"/>
      <c r="T1018" s="196"/>
      <c r="U1018" s="196"/>
      <c r="V1018" s="196"/>
      <c r="W1018" s="196"/>
      <c r="X1018" s="196"/>
      <c r="Y1018" s="196"/>
      <c r="Z1018" s="196"/>
      <c r="AA1018" s="196"/>
      <c r="AB1018" s="196"/>
      <c r="AC1018" s="196"/>
      <c r="AD1018" s="196"/>
      <c r="AE1018" s="196"/>
      <c r="AF1018" s="196"/>
      <c r="AG1018" s="196"/>
      <c r="AH1018" s="196"/>
      <c r="AI1018" s="196"/>
      <c r="AJ1018" s="196"/>
      <c r="AK1018" s="196"/>
      <c r="AL1018" s="196"/>
      <c r="AM1018" s="196"/>
      <c r="AN1018" s="196"/>
      <c r="AO1018" s="196"/>
      <c r="AP1018" s="196"/>
      <c r="AQ1018" s="196"/>
      <c r="AR1018" s="196"/>
      <c r="AS1018" s="196"/>
      <c r="AT1018" s="196"/>
      <c r="AU1018" s="196"/>
      <c r="AV1018" s="196"/>
      <c r="AW1018" s="196"/>
      <c r="AX1018" s="196"/>
      <c r="AY1018" s="196"/>
      <c r="AZ1018" s="196"/>
      <c r="BA1018" s="196"/>
      <c r="BB1018" s="196"/>
      <c r="BC1018" s="196"/>
      <c r="BD1018" s="196"/>
      <c r="BE1018" s="196"/>
      <c r="BF1018" s="196"/>
      <c r="BG1018" s="196"/>
      <c r="BH1018" s="196"/>
      <c r="BI1018" s="196"/>
      <c r="BJ1018" s="196"/>
      <c r="BK1018" s="196"/>
      <c r="BL1018" s="196"/>
      <c r="BM1018" s="196"/>
      <c r="BN1018" s="196"/>
      <c r="BO1018" s="196"/>
      <c r="BP1018" s="196"/>
      <c r="BQ1018" s="196"/>
      <c r="BR1018" s="196"/>
      <c r="BS1018" s="196"/>
      <c r="BT1018" s="196"/>
      <c r="BU1018" s="196"/>
      <c r="BV1018" s="196"/>
      <c r="BW1018" s="196"/>
      <c r="BX1018" s="196"/>
      <c r="BY1018" s="196"/>
      <c r="BZ1018" s="196"/>
      <c r="CA1018" s="196"/>
      <c r="CB1018" s="196"/>
      <c r="CC1018" s="196"/>
      <c r="CD1018" s="196"/>
      <c r="CE1018" s="196"/>
      <c r="CF1018" s="196"/>
      <c r="CG1018" s="196"/>
      <c r="CH1018" s="196"/>
      <c r="CI1018" s="196"/>
      <c r="CJ1018" s="196"/>
      <c r="CK1018" s="196"/>
      <c r="CL1018" s="196"/>
      <c r="CM1018" s="196"/>
      <c r="CN1018" s="196"/>
      <c r="CO1018" s="196"/>
      <c r="CP1018" s="196"/>
      <c r="CQ1018" s="196"/>
      <c r="CR1018" s="196"/>
      <c r="CS1018" s="196"/>
      <c r="CT1018" s="196"/>
      <c r="CU1018" s="196"/>
      <c r="CV1018" s="196"/>
      <c r="CW1018" s="196"/>
      <c r="CX1018" s="196"/>
      <c r="CY1018" s="196"/>
      <c r="CZ1018" s="196"/>
      <c r="DA1018" s="196"/>
      <c r="DB1018" s="196"/>
      <c r="DC1018" s="196"/>
      <c r="DD1018" s="196"/>
      <c r="DE1018" s="196"/>
      <c r="DF1018" s="196"/>
      <c r="DG1018" s="196"/>
      <c r="DH1018" s="196"/>
      <c r="DI1018" s="196"/>
      <c r="DJ1018" s="196"/>
      <c r="DK1018" s="196"/>
      <c r="DL1018" s="196"/>
      <c r="DM1018" s="196"/>
      <c r="DN1018" s="196"/>
      <c r="DO1018" s="196"/>
      <c r="DP1018" s="196"/>
      <c r="DQ1018" s="196"/>
      <c r="DR1018" s="196"/>
      <c r="DS1018" s="196"/>
      <c r="DT1018" s="196"/>
      <c r="DU1018" s="196"/>
      <c r="DV1018" s="196"/>
      <c r="DW1018" s="196"/>
      <c r="DX1018" s="196"/>
      <c r="DY1018" s="196"/>
      <c r="DZ1018" s="196"/>
      <c r="EA1018" s="196"/>
      <c r="EB1018" s="196"/>
      <c r="EC1018" s="196"/>
      <c r="ED1018" s="196"/>
      <c r="EE1018" s="196"/>
      <c r="EF1018" s="196"/>
      <c r="EG1018" s="196"/>
      <c r="EH1018" s="196"/>
      <c r="EI1018" s="196"/>
      <c r="EJ1018" s="196"/>
      <c r="EK1018" s="196"/>
      <c r="EL1018" s="196"/>
      <c r="EM1018" s="196"/>
      <c r="EN1018" s="196"/>
      <c r="EO1018" s="196"/>
      <c r="EP1018" s="196"/>
      <c r="EQ1018" s="196"/>
      <c r="ER1018" s="196"/>
      <c r="ES1018" s="196"/>
      <c r="ET1018" s="196"/>
      <c r="EU1018" s="196"/>
      <c r="EV1018" s="196"/>
      <c r="EW1018" s="196"/>
      <c r="EX1018" s="196"/>
      <c r="EY1018" s="196"/>
      <c r="EZ1018" s="196"/>
      <c r="FA1018" s="196"/>
      <c r="FB1018" s="196"/>
      <c r="FC1018" s="196"/>
      <c r="FD1018" s="196"/>
      <c r="FE1018" s="196"/>
      <c r="FF1018" s="196"/>
      <c r="FG1018" s="196"/>
      <c r="FH1018" s="196"/>
      <c r="FI1018" s="196"/>
      <c r="FJ1018" s="196"/>
      <c r="FK1018" s="196"/>
      <c r="FL1018" s="196"/>
      <c r="FM1018" s="196"/>
      <c r="FN1018" s="196"/>
      <c r="FO1018" s="196"/>
      <c r="FP1018" s="196"/>
      <c r="FQ1018" s="196"/>
      <c r="FR1018" s="196"/>
      <c r="FS1018" s="196"/>
      <c r="FT1018" s="196"/>
      <c r="FU1018" s="196"/>
      <c r="FV1018" s="196"/>
      <c r="FW1018" s="196"/>
      <c r="FX1018" s="196"/>
      <c r="FY1018" s="196"/>
      <c r="FZ1018" s="196"/>
      <c r="GA1018" s="196"/>
      <c r="GB1018" s="196"/>
      <c r="GC1018" s="196"/>
      <c r="GD1018" s="196"/>
      <c r="GE1018" s="196"/>
      <c r="GF1018" s="196"/>
      <c r="GG1018" s="196"/>
      <c r="GH1018" s="196"/>
      <c r="GI1018" s="196"/>
      <c r="GJ1018" s="196"/>
      <c r="GK1018" s="196"/>
      <c r="GL1018" s="196"/>
      <c r="GM1018" s="196"/>
      <c r="GN1018" s="196"/>
      <c r="GO1018" s="196"/>
      <c r="GP1018" s="196"/>
      <c r="GQ1018" s="196"/>
      <c r="GR1018" s="196"/>
      <c r="GS1018" s="196"/>
      <c r="GT1018" s="196"/>
      <c r="GU1018" s="196"/>
      <c r="GV1018" s="196"/>
      <c r="GW1018" s="196"/>
      <c r="GX1018" s="196"/>
      <c r="GY1018" s="196"/>
      <c r="GZ1018" s="196"/>
      <c r="HA1018" s="196"/>
      <c r="HB1018" s="196"/>
      <c r="HC1018" s="196"/>
      <c r="HD1018" s="196"/>
      <c r="HE1018" s="196"/>
      <c r="HF1018" s="196"/>
      <c r="HG1018" s="196"/>
      <c r="HH1018" s="196"/>
      <c r="HI1018" s="196"/>
      <c r="HJ1018" s="196"/>
      <c r="HK1018" s="196"/>
      <c r="HL1018" s="196"/>
      <c r="HM1018" s="196"/>
      <c r="HN1018" s="196"/>
      <c r="HO1018" s="196"/>
      <c r="HP1018" s="196"/>
      <c r="HQ1018" s="196"/>
      <c r="HR1018" s="196"/>
      <c r="HS1018" s="196"/>
      <c r="HT1018" s="196"/>
      <c r="HU1018" s="196"/>
      <c r="HV1018" s="196"/>
      <c r="HW1018" s="196"/>
      <c r="HX1018" s="196"/>
      <c r="HY1018" s="196"/>
      <c r="HZ1018" s="196"/>
      <c r="IA1018" s="196"/>
      <c r="IB1018" s="196"/>
      <c r="IC1018" s="196"/>
      <c r="ID1018" s="196"/>
      <c r="IE1018" s="196"/>
      <c r="IF1018" s="196"/>
      <c r="IG1018" s="196"/>
      <c r="IH1018" s="196"/>
      <c r="II1018" s="196"/>
      <c r="IJ1018" s="196"/>
      <c r="IK1018" s="196"/>
      <c r="IL1018" s="196"/>
      <c r="IM1018" s="196"/>
      <c r="IN1018" s="196"/>
      <c r="IO1018" s="196"/>
      <c r="IP1018" s="196"/>
      <c r="IQ1018" s="196"/>
      <c r="IR1018" s="196"/>
      <c r="IS1018" s="196"/>
      <c r="IT1018" s="196"/>
      <c r="IU1018" s="196"/>
      <c r="IV1018" s="196"/>
      <c r="IW1018" s="196"/>
      <c r="IX1018" s="196"/>
      <c r="IY1018" s="196"/>
      <c r="IZ1018" s="196"/>
      <c r="JA1018" s="196"/>
      <c r="JB1018" s="196"/>
      <c r="JC1018" s="196"/>
      <c r="JD1018" s="196"/>
      <c r="JE1018" s="196"/>
      <c r="JF1018" s="196"/>
      <c r="JG1018" s="196"/>
      <c r="JH1018" s="196"/>
      <c r="JI1018" s="196"/>
      <c r="JJ1018" s="196"/>
      <c r="JK1018" s="196"/>
      <c r="JL1018" s="196"/>
      <c r="JM1018" s="196"/>
      <c r="JN1018" s="196"/>
      <c r="JO1018" s="196"/>
      <c r="JP1018" s="196"/>
      <c r="JQ1018" s="196"/>
      <c r="JR1018" s="196"/>
      <c r="JS1018" s="196"/>
      <c r="JT1018" s="196"/>
      <c r="JU1018" s="196"/>
      <c r="JV1018" s="196"/>
      <c r="JW1018" s="196"/>
      <c r="JX1018" s="196"/>
      <c r="JY1018" s="196"/>
      <c r="JZ1018" s="196"/>
      <c r="KA1018" s="196"/>
      <c r="KB1018" s="196"/>
      <c r="KC1018" s="196"/>
      <c r="KD1018" s="196"/>
      <c r="KE1018" s="196"/>
      <c r="KF1018" s="196"/>
      <c r="KG1018" s="196"/>
      <c r="KH1018" s="196"/>
      <c r="KI1018" s="196"/>
      <c r="KJ1018" s="196"/>
      <c r="KK1018" s="196"/>
      <c r="KL1018" s="196"/>
      <c r="KM1018" s="196"/>
      <c r="KN1018" s="196"/>
      <c r="KO1018" s="196"/>
      <c r="KP1018" s="196"/>
      <c r="KQ1018" s="196"/>
      <c r="KR1018" s="196"/>
      <c r="KS1018" s="196"/>
      <c r="KT1018" s="196"/>
      <c r="KU1018" s="196"/>
      <c r="KV1018" s="196"/>
      <c r="KW1018" s="196"/>
      <c r="KX1018" s="196"/>
      <c r="KY1018" s="196"/>
      <c r="KZ1018" s="196"/>
      <c r="LA1018" s="196"/>
      <c r="LB1018" s="196"/>
      <c r="LC1018" s="196"/>
      <c r="LD1018" s="196"/>
      <c r="LE1018" s="196"/>
      <c r="LF1018" s="196"/>
      <c r="LG1018" s="196"/>
      <c r="LH1018" s="196"/>
      <c r="LI1018" s="196"/>
      <c r="LJ1018" s="196"/>
      <c r="LK1018" s="196"/>
      <c r="LL1018" s="196"/>
      <c r="LM1018" s="196"/>
      <c r="LN1018" s="196"/>
      <c r="LO1018" s="196"/>
      <c r="LP1018" s="196"/>
      <c r="LQ1018" s="196"/>
      <c r="LR1018" s="196"/>
      <c r="LS1018" s="196"/>
      <c r="LT1018" s="196"/>
      <c r="LU1018" s="196"/>
      <c r="LV1018" s="196"/>
      <c r="LW1018" s="196"/>
      <c r="LX1018" s="196"/>
      <c r="LY1018" s="196"/>
      <c r="LZ1018" s="196"/>
      <c r="MA1018" s="196"/>
      <c r="MB1018" s="196"/>
      <c r="MC1018" s="196"/>
      <c r="MD1018" s="196"/>
      <c r="ME1018" s="196"/>
      <c r="MF1018" s="196"/>
      <c r="MG1018" s="196"/>
      <c r="MH1018" s="196"/>
      <c r="MI1018" s="196"/>
      <c r="MJ1018" s="196"/>
      <c r="MK1018" s="196"/>
      <c r="ML1018" s="196"/>
      <c r="MM1018" s="196"/>
      <c r="MN1018" s="196"/>
      <c r="MO1018" s="196"/>
      <c r="MP1018" s="196"/>
      <c r="MQ1018" s="196"/>
      <c r="MR1018" s="196"/>
      <c r="MS1018" s="196"/>
      <c r="MT1018" s="196"/>
      <c r="MU1018" s="196"/>
      <c r="MV1018" s="196"/>
      <c r="MW1018" s="196"/>
      <c r="MX1018" s="196"/>
      <c r="MY1018" s="196"/>
      <c r="MZ1018" s="196"/>
      <c r="NA1018" s="196"/>
      <c r="NB1018" s="196"/>
      <c r="NC1018" s="196"/>
      <c r="ND1018" s="196"/>
      <c r="NE1018" s="196"/>
      <c r="NF1018" s="196"/>
      <c r="NG1018" s="196"/>
      <c r="NH1018" s="196"/>
      <c r="NI1018" s="196"/>
      <c r="NJ1018" s="196"/>
      <c r="NK1018" s="196"/>
      <c r="NL1018" s="196"/>
      <c r="NM1018" s="196"/>
      <c r="NN1018" s="196"/>
      <c r="NO1018" s="196"/>
      <c r="NP1018" s="196"/>
      <c r="NQ1018" s="196"/>
      <c r="NR1018" s="196"/>
      <c r="NS1018" s="196"/>
      <c r="NT1018" s="196"/>
      <c r="NU1018" s="196"/>
      <c r="NV1018" s="196"/>
      <c r="NW1018" s="196"/>
      <c r="NX1018" s="196"/>
      <c r="NY1018" s="196"/>
      <c r="NZ1018" s="196"/>
      <c r="OA1018" s="196"/>
      <c r="OB1018" s="196"/>
      <c r="OC1018" s="196"/>
      <c r="OD1018" s="196"/>
      <c r="OE1018" s="196"/>
      <c r="OF1018" s="196"/>
      <c r="OG1018" s="196"/>
      <c r="OH1018" s="196"/>
      <c r="OI1018" s="196"/>
      <c r="OJ1018" s="196"/>
      <c r="OK1018" s="196"/>
      <c r="OL1018" s="196"/>
      <c r="AFC1018" s="196"/>
      <c r="AFD1018" s="196"/>
      <c r="AFE1018" s="196"/>
      <c r="AFF1018" s="196"/>
      <c r="AFG1018" s="196"/>
      <c r="AFH1018" s="196"/>
      <c r="AFI1018" s="196"/>
      <c r="AFJ1018" s="196"/>
      <c r="AFK1018" s="196"/>
      <c r="AFL1018" s="196"/>
      <c r="AFM1018" s="196"/>
      <c r="AFN1018" s="196"/>
      <c r="AFO1018" s="196"/>
      <c r="AFP1018" s="196"/>
      <c r="AFQ1018" s="196"/>
      <c r="AFR1018" s="196"/>
      <c r="AFS1018" s="196"/>
      <c r="AFT1018" s="196"/>
      <c r="AFU1018" s="196"/>
      <c r="AFV1018" s="196"/>
      <c r="AFW1018" s="196"/>
      <c r="AFX1018" s="196"/>
      <c r="AFY1018" s="196"/>
      <c r="AFZ1018" s="196"/>
      <c r="AGA1018" s="196"/>
      <c r="AGB1018" s="196"/>
      <c r="AGC1018" s="196"/>
      <c r="AGD1018" s="196"/>
      <c r="AGE1018" s="196"/>
      <c r="AGF1018" s="196"/>
      <c r="AGG1018" s="196"/>
      <c r="AGH1018" s="196"/>
      <c r="AGI1018" s="196"/>
      <c r="AGJ1018" s="196"/>
      <c r="AGK1018" s="196"/>
      <c r="AGL1018" s="196"/>
      <c r="AGM1018" s="196"/>
      <c r="AGN1018" s="196"/>
      <c r="AGO1018" s="196"/>
      <c r="AGP1018" s="196"/>
    </row>
    <row r="1019" spans="1:874" ht="15.75" customHeight="1" x14ac:dyDescent="0.25">
      <c r="A1019" s="196"/>
      <c r="B1019" s="196"/>
      <c r="C1019" s="196"/>
      <c r="D1019" s="196"/>
      <c r="E1019" s="196"/>
      <c r="F1019" s="196"/>
      <c r="G1019" s="196"/>
      <c r="H1019" s="196"/>
      <c r="I1019" s="196"/>
      <c r="J1019" s="196"/>
      <c r="K1019" s="196"/>
      <c r="L1019" s="206"/>
      <c r="M1019" s="196"/>
      <c r="N1019" s="196"/>
      <c r="O1019" s="196"/>
      <c r="P1019" s="196"/>
      <c r="Q1019" s="196"/>
      <c r="R1019" s="196"/>
      <c r="S1019" s="196"/>
      <c r="T1019" s="196"/>
      <c r="U1019" s="196"/>
      <c r="V1019" s="196"/>
      <c r="W1019" s="196"/>
      <c r="X1019" s="196"/>
      <c r="Y1019" s="196"/>
      <c r="Z1019" s="196"/>
      <c r="AA1019" s="196"/>
      <c r="AB1019" s="196"/>
      <c r="AC1019" s="196"/>
      <c r="AD1019" s="196"/>
      <c r="AE1019" s="196"/>
      <c r="AF1019" s="196"/>
      <c r="AG1019" s="196"/>
      <c r="AH1019" s="196"/>
      <c r="AI1019" s="196"/>
      <c r="AJ1019" s="196"/>
      <c r="AK1019" s="196"/>
      <c r="AL1019" s="196"/>
      <c r="AM1019" s="196"/>
      <c r="AN1019" s="196"/>
      <c r="AO1019" s="196"/>
      <c r="AP1019" s="196"/>
      <c r="AQ1019" s="196"/>
      <c r="AR1019" s="196"/>
      <c r="AS1019" s="196"/>
      <c r="AT1019" s="196"/>
      <c r="AU1019" s="196"/>
      <c r="AV1019" s="196"/>
      <c r="AW1019" s="196"/>
      <c r="AX1019" s="196"/>
      <c r="AY1019" s="196"/>
      <c r="AZ1019" s="196"/>
      <c r="BA1019" s="196"/>
      <c r="BB1019" s="196"/>
      <c r="BC1019" s="196"/>
      <c r="BD1019" s="196"/>
      <c r="BE1019" s="196"/>
      <c r="BF1019" s="196"/>
      <c r="BG1019" s="196"/>
      <c r="BH1019" s="196"/>
      <c r="BI1019" s="196"/>
      <c r="BJ1019" s="196"/>
      <c r="BK1019" s="196"/>
      <c r="BL1019" s="196"/>
      <c r="BM1019" s="196"/>
      <c r="BN1019" s="196"/>
      <c r="BO1019" s="196"/>
      <c r="BP1019" s="196"/>
      <c r="BQ1019" s="196"/>
      <c r="BR1019" s="196"/>
      <c r="BS1019" s="196"/>
      <c r="BT1019" s="196"/>
      <c r="BU1019" s="196"/>
      <c r="BV1019" s="196"/>
      <c r="BW1019" s="196"/>
      <c r="BX1019" s="196"/>
      <c r="BY1019" s="196"/>
      <c r="BZ1019" s="196"/>
      <c r="CA1019" s="196"/>
      <c r="CB1019" s="196"/>
      <c r="CC1019" s="196"/>
      <c r="CD1019" s="196"/>
      <c r="CE1019" s="196"/>
      <c r="CF1019" s="196"/>
      <c r="CG1019" s="196"/>
      <c r="CH1019" s="196"/>
      <c r="CI1019" s="196"/>
      <c r="CJ1019" s="196"/>
      <c r="CK1019" s="196"/>
      <c r="CL1019" s="196"/>
      <c r="CM1019" s="196"/>
      <c r="CN1019" s="196"/>
      <c r="CO1019" s="196"/>
      <c r="CP1019" s="196"/>
      <c r="CQ1019" s="196"/>
      <c r="CR1019" s="196"/>
      <c r="CS1019" s="196"/>
      <c r="CT1019" s="196"/>
      <c r="CU1019" s="196"/>
      <c r="CV1019" s="196"/>
      <c r="CW1019" s="196"/>
      <c r="CX1019" s="196"/>
      <c r="CY1019" s="196"/>
      <c r="CZ1019" s="196"/>
      <c r="DA1019" s="196"/>
      <c r="DB1019" s="196"/>
      <c r="DC1019" s="196"/>
      <c r="DD1019" s="196"/>
      <c r="DE1019" s="196"/>
      <c r="DF1019" s="196"/>
      <c r="DG1019" s="196"/>
      <c r="DH1019" s="196"/>
      <c r="DI1019" s="196"/>
      <c r="DJ1019" s="196"/>
      <c r="DK1019" s="196"/>
      <c r="DL1019" s="196"/>
      <c r="DM1019" s="196"/>
      <c r="DN1019" s="196"/>
      <c r="DO1019" s="196"/>
      <c r="DP1019" s="196"/>
      <c r="DQ1019" s="196"/>
      <c r="DR1019" s="196"/>
      <c r="DS1019" s="196"/>
      <c r="DT1019" s="196"/>
      <c r="DU1019" s="196"/>
      <c r="DV1019" s="196"/>
      <c r="DW1019" s="196"/>
      <c r="DX1019" s="196"/>
      <c r="DY1019" s="196"/>
      <c r="DZ1019" s="196"/>
      <c r="EA1019" s="196"/>
      <c r="EB1019" s="196"/>
      <c r="EC1019" s="196"/>
      <c r="ED1019" s="196"/>
      <c r="EE1019" s="196"/>
      <c r="EF1019" s="196"/>
      <c r="EG1019" s="196"/>
      <c r="EH1019" s="196"/>
      <c r="EI1019" s="196"/>
      <c r="EJ1019" s="196"/>
      <c r="EK1019" s="196"/>
      <c r="EL1019" s="196"/>
      <c r="EM1019" s="196"/>
      <c r="EN1019" s="196"/>
      <c r="EO1019" s="196"/>
      <c r="EP1019" s="196"/>
      <c r="EQ1019" s="196"/>
      <c r="ER1019" s="196"/>
      <c r="ES1019" s="196"/>
      <c r="ET1019" s="196"/>
      <c r="EU1019" s="196"/>
      <c r="EV1019" s="196"/>
      <c r="EW1019" s="196"/>
      <c r="EX1019" s="196"/>
      <c r="EY1019" s="196"/>
      <c r="EZ1019" s="196"/>
      <c r="FA1019" s="196"/>
      <c r="FB1019" s="196"/>
      <c r="FC1019" s="196"/>
      <c r="FD1019" s="196"/>
      <c r="FE1019" s="196"/>
      <c r="FF1019" s="196"/>
      <c r="FG1019" s="196"/>
      <c r="FH1019" s="196"/>
      <c r="FI1019" s="196"/>
      <c r="FJ1019" s="196"/>
      <c r="FK1019" s="196"/>
      <c r="FL1019" s="196"/>
      <c r="FM1019" s="196"/>
      <c r="FN1019" s="196"/>
      <c r="FO1019" s="196"/>
      <c r="FP1019" s="196"/>
      <c r="FQ1019" s="196"/>
      <c r="FR1019" s="196"/>
      <c r="FS1019" s="196"/>
      <c r="FT1019" s="196"/>
      <c r="FU1019" s="196"/>
      <c r="FV1019" s="196"/>
      <c r="FW1019" s="196"/>
      <c r="FX1019" s="196"/>
      <c r="FY1019" s="196"/>
      <c r="FZ1019" s="196"/>
      <c r="GA1019" s="196"/>
      <c r="GB1019" s="196"/>
      <c r="GC1019" s="196"/>
      <c r="GD1019" s="196"/>
      <c r="GE1019" s="196"/>
      <c r="GF1019" s="196"/>
      <c r="GG1019" s="196"/>
      <c r="GH1019" s="196"/>
      <c r="GI1019" s="196"/>
      <c r="GJ1019" s="196"/>
      <c r="GK1019" s="196"/>
      <c r="GL1019" s="196"/>
      <c r="GM1019" s="196"/>
      <c r="GN1019" s="196"/>
      <c r="GO1019" s="196"/>
      <c r="GP1019" s="196"/>
      <c r="GQ1019" s="196"/>
      <c r="GR1019" s="196"/>
      <c r="GS1019" s="196"/>
      <c r="GT1019" s="196"/>
      <c r="GU1019" s="196"/>
      <c r="GV1019" s="196"/>
      <c r="GW1019" s="196"/>
      <c r="GX1019" s="196"/>
      <c r="GY1019" s="196"/>
      <c r="GZ1019" s="196"/>
      <c r="HA1019" s="196"/>
      <c r="HB1019" s="196"/>
      <c r="HC1019" s="196"/>
      <c r="HD1019" s="196"/>
      <c r="HE1019" s="196"/>
      <c r="HF1019" s="196"/>
      <c r="HG1019" s="196"/>
      <c r="HH1019" s="196"/>
      <c r="HI1019" s="196"/>
      <c r="HJ1019" s="196"/>
      <c r="HK1019" s="196"/>
      <c r="HL1019" s="196"/>
      <c r="HM1019" s="196"/>
      <c r="HN1019" s="196"/>
      <c r="HO1019" s="196"/>
      <c r="HP1019" s="196"/>
      <c r="HQ1019" s="196"/>
      <c r="HR1019" s="196"/>
      <c r="HS1019" s="196"/>
      <c r="HT1019" s="196"/>
      <c r="HU1019" s="196"/>
      <c r="HV1019" s="196"/>
      <c r="HW1019" s="196"/>
      <c r="HX1019" s="196"/>
      <c r="HY1019" s="196"/>
      <c r="HZ1019" s="196"/>
      <c r="IA1019" s="196"/>
      <c r="IB1019" s="196"/>
      <c r="IC1019" s="196"/>
      <c r="ID1019" s="196"/>
      <c r="IE1019" s="196"/>
      <c r="IF1019" s="196"/>
      <c r="IG1019" s="196"/>
      <c r="IH1019" s="196"/>
      <c r="II1019" s="196"/>
      <c r="IJ1019" s="196"/>
      <c r="IK1019" s="196"/>
      <c r="IL1019" s="196"/>
      <c r="IM1019" s="196"/>
      <c r="IN1019" s="196"/>
      <c r="IO1019" s="196"/>
      <c r="IP1019" s="196"/>
      <c r="IQ1019" s="196"/>
      <c r="IR1019" s="196"/>
      <c r="IS1019" s="196"/>
      <c r="IT1019" s="196"/>
      <c r="IU1019" s="196"/>
      <c r="IV1019" s="196"/>
      <c r="IW1019" s="196"/>
      <c r="IX1019" s="196"/>
      <c r="IY1019" s="196"/>
      <c r="IZ1019" s="196"/>
      <c r="JA1019" s="196"/>
      <c r="JB1019" s="196"/>
      <c r="JC1019" s="196"/>
      <c r="JD1019" s="196"/>
      <c r="JE1019" s="196"/>
      <c r="JF1019" s="196"/>
      <c r="JG1019" s="196"/>
      <c r="JH1019" s="196"/>
      <c r="JI1019" s="196"/>
      <c r="JJ1019" s="196"/>
      <c r="JK1019" s="196"/>
      <c r="JL1019" s="196"/>
      <c r="JM1019" s="196"/>
      <c r="JN1019" s="196"/>
      <c r="JO1019" s="196"/>
      <c r="JP1019" s="196"/>
      <c r="JQ1019" s="196"/>
      <c r="JR1019" s="196"/>
      <c r="JS1019" s="196"/>
      <c r="JT1019" s="196"/>
      <c r="JU1019" s="196"/>
      <c r="JV1019" s="196"/>
      <c r="JW1019" s="196"/>
      <c r="JX1019" s="196"/>
      <c r="JY1019" s="196"/>
      <c r="JZ1019" s="196"/>
      <c r="KA1019" s="196"/>
      <c r="KB1019" s="196"/>
      <c r="KC1019" s="196"/>
      <c r="KD1019" s="196"/>
      <c r="KE1019" s="196"/>
      <c r="KF1019" s="196"/>
      <c r="KG1019" s="196"/>
      <c r="KH1019" s="196"/>
      <c r="KI1019" s="196"/>
      <c r="KJ1019" s="196"/>
      <c r="KK1019" s="196"/>
      <c r="KL1019" s="196"/>
      <c r="KM1019" s="196"/>
      <c r="KN1019" s="196"/>
      <c r="KO1019" s="196"/>
      <c r="KP1019" s="196"/>
      <c r="KQ1019" s="196"/>
      <c r="KR1019" s="196"/>
      <c r="KS1019" s="196"/>
      <c r="KT1019" s="196"/>
      <c r="KU1019" s="196"/>
      <c r="KV1019" s="196"/>
      <c r="KW1019" s="196"/>
      <c r="KX1019" s="196"/>
      <c r="KY1019" s="196"/>
      <c r="KZ1019" s="196"/>
      <c r="LA1019" s="196"/>
      <c r="LB1019" s="196"/>
      <c r="LC1019" s="196"/>
      <c r="LD1019" s="196"/>
      <c r="LE1019" s="196"/>
      <c r="LF1019" s="196"/>
      <c r="LG1019" s="196"/>
      <c r="LH1019" s="196"/>
      <c r="LI1019" s="196"/>
      <c r="LJ1019" s="196"/>
      <c r="LK1019" s="196"/>
      <c r="LL1019" s="196"/>
      <c r="LM1019" s="196"/>
      <c r="LN1019" s="196"/>
      <c r="LO1019" s="196"/>
      <c r="LP1019" s="196"/>
      <c r="LQ1019" s="196"/>
      <c r="LR1019" s="196"/>
      <c r="LS1019" s="196"/>
      <c r="LT1019" s="196"/>
      <c r="LU1019" s="196"/>
      <c r="LV1019" s="196"/>
      <c r="LW1019" s="196"/>
      <c r="LX1019" s="196"/>
      <c r="LY1019" s="196"/>
      <c r="LZ1019" s="196"/>
      <c r="MA1019" s="196"/>
      <c r="MB1019" s="196"/>
      <c r="MC1019" s="196"/>
      <c r="MD1019" s="196"/>
      <c r="ME1019" s="196"/>
      <c r="MF1019" s="196"/>
      <c r="MG1019" s="196"/>
      <c r="MH1019" s="196"/>
      <c r="MI1019" s="196"/>
      <c r="MJ1019" s="196"/>
      <c r="MK1019" s="196"/>
      <c r="ML1019" s="196"/>
      <c r="MM1019" s="196"/>
      <c r="MN1019" s="196"/>
      <c r="MO1019" s="196"/>
      <c r="MP1019" s="196"/>
      <c r="MQ1019" s="196"/>
      <c r="MR1019" s="196"/>
      <c r="MS1019" s="196"/>
      <c r="MT1019" s="196"/>
      <c r="MU1019" s="196"/>
      <c r="MV1019" s="196"/>
      <c r="MW1019" s="196"/>
      <c r="MX1019" s="196"/>
      <c r="MY1019" s="196"/>
      <c r="MZ1019" s="196"/>
      <c r="NA1019" s="196"/>
      <c r="NB1019" s="196"/>
      <c r="NC1019" s="196"/>
      <c r="ND1019" s="196"/>
      <c r="NE1019" s="196"/>
      <c r="NF1019" s="196"/>
      <c r="NG1019" s="196"/>
      <c r="NH1019" s="196"/>
      <c r="NI1019" s="196"/>
      <c r="NJ1019" s="196"/>
      <c r="NK1019" s="196"/>
      <c r="NL1019" s="196"/>
      <c r="NM1019" s="196"/>
      <c r="NN1019" s="196"/>
      <c r="NO1019" s="196"/>
      <c r="NP1019" s="196"/>
      <c r="NQ1019" s="196"/>
      <c r="NR1019" s="196"/>
      <c r="NS1019" s="196"/>
      <c r="NT1019" s="196"/>
      <c r="NU1019" s="196"/>
      <c r="NV1019" s="196"/>
      <c r="NW1019" s="196"/>
      <c r="NX1019" s="196"/>
      <c r="NY1019" s="196"/>
      <c r="NZ1019" s="196"/>
      <c r="OA1019" s="196"/>
      <c r="OB1019" s="196"/>
      <c r="OC1019" s="196"/>
      <c r="OD1019" s="196"/>
      <c r="OE1019" s="196"/>
      <c r="OF1019" s="196"/>
      <c r="OG1019" s="196"/>
      <c r="OH1019" s="196"/>
      <c r="OI1019" s="196"/>
      <c r="OJ1019" s="196"/>
      <c r="OK1019" s="196"/>
      <c r="OL1019" s="196"/>
      <c r="AFC1019" s="196"/>
      <c r="AFD1019" s="196"/>
      <c r="AFE1019" s="196"/>
      <c r="AFF1019" s="196"/>
      <c r="AFG1019" s="196"/>
      <c r="AFH1019" s="196"/>
      <c r="AFI1019" s="196"/>
      <c r="AFJ1019" s="196"/>
      <c r="AFK1019" s="196"/>
      <c r="AFL1019" s="196"/>
      <c r="AFM1019" s="196"/>
      <c r="AFN1019" s="196"/>
      <c r="AFO1019" s="196"/>
      <c r="AFP1019" s="196"/>
      <c r="AFQ1019" s="196"/>
      <c r="AFR1019" s="196"/>
      <c r="AFS1019" s="196"/>
      <c r="AFT1019" s="196"/>
      <c r="AFU1019" s="196"/>
      <c r="AFV1019" s="196"/>
      <c r="AFW1019" s="196"/>
      <c r="AFX1019" s="196"/>
      <c r="AFY1019" s="196"/>
      <c r="AFZ1019" s="196"/>
      <c r="AGA1019" s="196"/>
      <c r="AGB1019" s="196"/>
      <c r="AGC1019" s="196"/>
      <c r="AGD1019" s="196"/>
      <c r="AGE1019" s="196"/>
      <c r="AGF1019" s="196"/>
      <c r="AGG1019" s="196"/>
      <c r="AGH1019" s="196"/>
      <c r="AGI1019" s="196"/>
      <c r="AGJ1019" s="196"/>
      <c r="AGK1019" s="196"/>
      <c r="AGL1019" s="196"/>
      <c r="AGM1019" s="196"/>
      <c r="AGN1019" s="196"/>
      <c r="AGO1019" s="196"/>
      <c r="AGP1019" s="196"/>
    </row>
    <row r="1020" spans="1:874" ht="15.75" customHeight="1" x14ac:dyDescent="0.25">
      <c r="A1020" s="196"/>
      <c r="B1020" s="196"/>
      <c r="C1020" s="196"/>
      <c r="D1020" s="196"/>
      <c r="E1020" s="196"/>
      <c r="F1020" s="196"/>
      <c r="G1020" s="196"/>
      <c r="H1020" s="196"/>
      <c r="I1020" s="196"/>
      <c r="J1020" s="196"/>
      <c r="K1020" s="196"/>
      <c r="L1020" s="206"/>
      <c r="M1020" s="196"/>
      <c r="N1020" s="196"/>
      <c r="O1020" s="196"/>
      <c r="P1020" s="196"/>
      <c r="Q1020" s="196"/>
      <c r="R1020" s="196"/>
      <c r="S1020" s="196"/>
      <c r="T1020" s="196"/>
      <c r="U1020" s="196"/>
      <c r="V1020" s="196"/>
      <c r="W1020" s="196"/>
      <c r="X1020" s="196"/>
      <c r="Y1020" s="196"/>
      <c r="Z1020" s="196"/>
      <c r="AA1020" s="196"/>
      <c r="AB1020" s="196"/>
      <c r="AC1020" s="196"/>
      <c r="AD1020" s="196"/>
      <c r="AE1020" s="196"/>
      <c r="AF1020" s="196"/>
      <c r="AG1020" s="196"/>
      <c r="AH1020" s="196"/>
      <c r="AI1020" s="196"/>
      <c r="AJ1020" s="196"/>
      <c r="AK1020" s="196"/>
      <c r="AL1020" s="196"/>
      <c r="AM1020" s="196"/>
      <c r="AN1020" s="196"/>
      <c r="AO1020" s="196"/>
      <c r="AP1020" s="196"/>
      <c r="AQ1020" s="196"/>
      <c r="AR1020" s="196"/>
      <c r="AS1020" s="196"/>
      <c r="AT1020" s="196"/>
      <c r="AU1020" s="196"/>
      <c r="AV1020" s="196"/>
      <c r="AW1020" s="196"/>
      <c r="AX1020" s="196"/>
      <c r="AY1020" s="196"/>
      <c r="AZ1020" s="196"/>
      <c r="BA1020" s="196"/>
      <c r="BB1020" s="196"/>
      <c r="BC1020" s="196"/>
      <c r="BD1020" s="196"/>
      <c r="BE1020" s="196"/>
      <c r="BF1020" s="196"/>
      <c r="BG1020" s="196"/>
      <c r="BH1020" s="196"/>
      <c r="BI1020" s="196"/>
      <c r="BJ1020" s="196"/>
      <c r="BK1020" s="196"/>
      <c r="BL1020" s="196"/>
      <c r="BM1020" s="196"/>
      <c r="BN1020" s="196"/>
      <c r="BO1020" s="196"/>
      <c r="BP1020" s="196"/>
      <c r="BQ1020" s="196"/>
      <c r="BR1020" s="196"/>
      <c r="BS1020" s="196"/>
      <c r="BT1020" s="196"/>
      <c r="BU1020" s="196"/>
      <c r="BV1020" s="196"/>
      <c r="BW1020" s="196"/>
      <c r="BX1020" s="196"/>
      <c r="BY1020" s="196"/>
      <c r="BZ1020" s="196"/>
      <c r="CA1020" s="196"/>
      <c r="CB1020" s="196"/>
      <c r="CC1020" s="196"/>
      <c r="CD1020" s="196"/>
      <c r="CE1020" s="196"/>
      <c r="CF1020" s="196"/>
      <c r="CG1020" s="196"/>
      <c r="CH1020" s="196"/>
      <c r="CI1020" s="196"/>
      <c r="CJ1020" s="196"/>
      <c r="CK1020" s="196"/>
      <c r="CL1020" s="196"/>
      <c r="CM1020" s="196"/>
      <c r="CN1020" s="196"/>
      <c r="CO1020" s="196"/>
      <c r="CP1020" s="196"/>
      <c r="CQ1020" s="196"/>
      <c r="CR1020" s="196"/>
      <c r="CS1020" s="196"/>
      <c r="CT1020" s="196"/>
      <c r="CU1020" s="196"/>
      <c r="CV1020" s="196"/>
      <c r="CW1020" s="196"/>
      <c r="CX1020" s="196"/>
      <c r="CY1020" s="196"/>
      <c r="CZ1020" s="196"/>
      <c r="DA1020" s="196"/>
      <c r="DB1020" s="196"/>
      <c r="DC1020" s="196"/>
      <c r="DD1020" s="196"/>
      <c r="DE1020" s="196"/>
      <c r="DF1020" s="196"/>
      <c r="DG1020" s="196"/>
      <c r="DH1020" s="196"/>
      <c r="DI1020" s="196"/>
      <c r="DJ1020" s="196"/>
      <c r="DK1020" s="196"/>
      <c r="DL1020" s="196"/>
      <c r="DM1020" s="196"/>
      <c r="DN1020" s="196"/>
      <c r="DO1020" s="196"/>
      <c r="DP1020" s="196"/>
      <c r="DQ1020" s="196"/>
      <c r="DR1020" s="196"/>
      <c r="DS1020" s="196"/>
      <c r="DT1020" s="196"/>
      <c r="DU1020" s="196"/>
      <c r="DV1020" s="196"/>
      <c r="DW1020" s="196"/>
      <c r="DX1020" s="196"/>
      <c r="DY1020" s="196"/>
      <c r="DZ1020" s="196"/>
      <c r="EA1020" s="196"/>
      <c r="EB1020" s="196"/>
      <c r="EC1020" s="196"/>
      <c r="ED1020" s="196"/>
      <c r="EE1020" s="196"/>
      <c r="EF1020" s="196"/>
      <c r="EG1020" s="196"/>
      <c r="EH1020" s="196"/>
      <c r="EI1020" s="196"/>
      <c r="EJ1020" s="196"/>
      <c r="EK1020" s="196"/>
      <c r="EL1020" s="196"/>
      <c r="EM1020" s="196"/>
      <c r="EN1020" s="196"/>
      <c r="EO1020" s="196"/>
      <c r="EP1020" s="196"/>
      <c r="EQ1020" s="196"/>
      <c r="ER1020" s="196"/>
      <c r="ES1020" s="196"/>
      <c r="ET1020" s="196"/>
      <c r="EU1020" s="196"/>
      <c r="EV1020" s="196"/>
      <c r="EW1020" s="196"/>
      <c r="EX1020" s="196"/>
      <c r="EY1020" s="196"/>
      <c r="EZ1020" s="196"/>
      <c r="FA1020" s="196"/>
      <c r="FB1020" s="196"/>
      <c r="FC1020" s="196"/>
      <c r="FD1020" s="196"/>
      <c r="FE1020" s="196"/>
      <c r="FF1020" s="196"/>
      <c r="FG1020" s="196"/>
      <c r="FH1020" s="196"/>
      <c r="FI1020" s="196"/>
      <c r="FJ1020" s="196"/>
      <c r="FK1020" s="196"/>
      <c r="FL1020" s="196"/>
      <c r="FM1020" s="196"/>
      <c r="FN1020" s="196"/>
      <c r="FO1020" s="196"/>
      <c r="FP1020" s="196"/>
      <c r="FQ1020" s="196"/>
      <c r="FR1020" s="196"/>
      <c r="FS1020" s="196"/>
      <c r="FT1020" s="196"/>
      <c r="FU1020" s="196"/>
      <c r="FV1020" s="196"/>
      <c r="FW1020" s="196"/>
      <c r="FX1020" s="196"/>
      <c r="FY1020" s="196"/>
      <c r="FZ1020" s="196"/>
      <c r="GA1020" s="196"/>
      <c r="GB1020" s="196"/>
      <c r="GC1020" s="196"/>
      <c r="GD1020" s="196"/>
      <c r="GE1020" s="196"/>
      <c r="GF1020" s="196"/>
      <c r="GG1020" s="196"/>
      <c r="GH1020" s="196"/>
      <c r="GI1020" s="196"/>
      <c r="GJ1020" s="196"/>
      <c r="GK1020" s="196"/>
      <c r="GL1020" s="196"/>
      <c r="GM1020" s="196"/>
      <c r="GN1020" s="196"/>
      <c r="GO1020" s="196"/>
      <c r="GP1020" s="196"/>
      <c r="GQ1020" s="196"/>
      <c r="GR1020" s="196"/>
      <c r="GS1020" s="196"/>
      <c r="GT1020" s="196"/>
      <c r="GU1020" s="196"/>
      <c r="GV1020" s="196"/>
      <c r="GW1020" s="196"/>
      <c r="GX1020" s="196"/>
      <c r="GY1020" s="196"/>
      <c r="GZ1020" s="196"/>
      <c r="HA1020" s="196"/>
      <c r="HB1020" s="196"/>
      <c r="HC1020" s="196"/>
      <c r="HD1020" s="196"/>
      <c r="HE1020" s="196"/>
      <c r="HF1020" s="196"/>
      <c r="HG1020" s="196"/>
      <c r="HH1020" s="196"/>
      <c r="HI1020" s="196"/>
      <c r="HJ1020" s="196"/>
      <c r="HK1020" s="196"/>
      <c r="HL1020" s="196"/>
      <c r="HM1020" s="196"/>
      <c r="HN1020" s="196"/>
      <c r="HO1020" s="196"/>
      <c r="HP1020" s="196"/>
      <c r="HQ1020" s="196"/>
      <c r="HR1020" s="196"/>
      <c r="HS1020" s="196"/>
      <c r="HT1020" s="196"/>
      <c r="HU1020" s="196"/>
      <c r="HV1020" s="196"/>
      <c r="HW1020" s="196"/>
      <c r="HX1020" s="196"/>
      <c r="HY1020" s="196"/>
      <c r="HZ1020" s="196"/>
      <c r="IA1020" s="196"/>
      <c r="IB1020" s="196"/>
      <c r="IC1020" s="196"/>
      <c r="ID1020" s="196"/>
      <c r="IE1020" s="196"/>
      <c r="IF1020" s="196"/>
      <c r="IG1020" s="196"/>
      <c r="IH1020" s="196"/>
      <c r="II1020" s="196"/>
      <c r="IJ1020" s="196"/>
      <c r="IK1020" s="196"/>
      <c r="IL1020" s="196"/>
      <c r="IM1020" s="196"/>
      <c r="IN1020" s="196"/>
      <c r="IO1020" s="196"/>
      <c r="IP1020" s="196"/>
      <c r="IQ1020" s="196"/>
      <c r="IR1020" s="196"/>
      <c r="IS1020" s="196"/>
      <c r="IT1020" s="196"/>
      <c r="IU1020" s="196"/>
      <c r="IV1020" s="196"/>
      <c r="IW1020" s="196"/>
      <c r="IX1020" s="196"/>
      <c r="IY1020" s="196"/>
      <c r="IZ1020" s="196"/>
      <c r="JA1020" s="196"/>
      <c r="JB1020" s="196"/>
      <c r="JC1020" s="196"/>
      <c r="JD1020" s="196"/>
      <c r="JE1020" s="196"/>
      <c r="JF1020" s="196"/>
      <c r="JG1020" s="196"/>
      <c r="JH1020" s="196"/>
      <c r="JI1020" s="196"/>
      <c r="JJ1020" s="196"/>
      <c r="JK1020" s="196"/>
      <c r="JL1020" s="196"/>
      <c r="JM1020" s="196"/>
      <c r="JN1020" s="196"/>
      <c r="JO1020" s="196"/>
      <c r="JP1020" s="196"/>
      <c r="JQ1020" s="196"/>
      <c r="JR1020" s="196"/>
      <c r="JS1020" s="196"/>
      <c r="JT1020" s="196"/>
      <c r="JU1020" s="196"/>
      <c r="JV1020" s="196"/>
      <c r="JW1020" s="196"/>
      <c r="JX1020" s="196"/>
      <c r="JY1020" s="196"/>
      <c r="JZ1020" s="196"/>
      <c r="KA1020" s="196"/>
      <c r="KB1020" s="196"/>
      <c r="KC1020" s="196"/>
      <c r="KD1020" s="196"/>
      <c r="KE1020" s="196"/>
      <c r="KF1020" s="196"/>
      <c r="KG1020" s="196"/>
      <c r="KH1020" s="196"/>
      <c r="KI1020" s="196"/>
      <c r="KJ1020" s="196"/>
      <c r="KK1020" s="196"/>
      <c r="KL1020" s="196"/>
      <c r="KM1020" s="196"/>
      <c r="KN1020" s="196"/>
      <c r="KO1020" s="196"/>
      <c r="KP1020" s="196"/>
      <c r="KQ1020" s="196"/>
      <c r="KR1020" s="196"/>
      <c r="KS1020" s="196"/>
      <c r="KT1020" s="196"/>
      <c r="KU1020" s="196"/>
      <c r="KV1020" s="196"/>
      <c r="KW1020" s="196"/>
      <c r="KX1020" s="196"/>
      <c r="KY1020" s="196"/>
      <c r="KZ1020" s="196"/>
      <c r="LA1020" s="196"/>
      <c r="LB1020" s="196"/>
      <c r="LC1020" s="196"/>
      <c r="LD1020" s="196"/>
      <c r="LE1020" s="196"/>
      <c r="LF1020" s="196"/>
      <c r="LG1020" s="196"/>
      <c r="LH1020" s="196"/>
      <c r="LI1020" s="196"/>
      <c r="LJ1020" s="196"/>
      <c r="LK1020" s="196"/>
      <c r="LL1020" s="196"/>
      <c r="LM1020" s="196"/>
      <c r="LN1020" s="196"/>
      <c r="LO1020" s="196"/>
      <c r="LP1020" s="196"/>
      <c r="LQ1020" s="196"/>
      <c r="LR1020" s="196"/>
      <c r="LS1020" s="196"/>
      <c r="LT1020" s="196"/>
      <c r="LU1020" s="196"/>
      <c r="LV1020" s="196"/>
      <c r="LW1020" s="196"/>
      <c r="LX1020" s="196"/>
      <c r="LY1020" s="196"/>
      <c r="LZ1020" s="196"/>
      <c r="MA1020" s="196"/>
      <c r="MB1020" s="196"/>
      <c r="MC1020" s="196"/>
      <c r="MD1020" s="196"/>
      <c r="ME1020" s="196"/>
      <c r="MF1020" s="196"/>
      <c r="MG1020" s="196"/>
      <c r="MH1020" s="196"/>
      <c r="MI1020" s="196"/>
      <c r="MJ1020" s="196"/>
      <c r="MK1020" s="196"/>
      <c r="ML1020" s="196"/>
      <c r="MM1020" s="196"/>
      <c r="MN1020" s="196"/>
      <c r="MO1020" s="196"/>
      <c r="MP1020" s="196"/>
      <c r="MQ1020" s="196"/>
      <c r="MR1020" s="196"/>
      <c r="MS1020" s="196"/>
      <c r="MT1020" s="196"/>
      <c r="MU1020" s="196"/>
      <c r="MV1020" s="196"/>
      <c r="MW1020" s="196"/>
      <c r="MX1020" s="196"/>
      <c r="MY1020" s="196"/>
      <c r="MZ1020" s="196"/>
      <c r="NA1020" s="196"/>
      <c r="NB1020" s="196"/>
      <c r="NC1020" s="196"/>
      <c r="ND1020" s="196"/>
      <c r="NE1020" s="196"/>
      <c r="NF1020" s="196"/>
      <c r="NG1020" s="196"/>
      <c r="NH1020" s="196"/>
      <c r="NI1020" s="196"/>
      <c r="NJ1020" s="196"/>
      <c r="NK1020" s="196"/>
      <c r="NL1020" s="196"/>
      <c r="NM1020" s="196"/>
      <c r="NN1020" s="196"/>
      <c r="NO1020" s="196"/>
      <c r="NP1020" s="196"/>
      <c r="NQ1020" s="196"/>
      <c r="NR1020" s="196"/>
      <c r="NS1020" s="196"/>
      <c r="NT1020" s="196"/>
      <c r="NU1020" s="196"/>
      <c r="NV1020" s="196"/>
      <c r="NW1020" s="196"/>
      <c r="NX1020" s="196"/>
      <c r="NY1020" s="196"/>
      <c r="NZ1020" s="196"/>
      <c r="OA1020" s="196"/>
      <c r="OB1020" s="196"/>
      <c r="OC1020" s="196"/>
      <c r="OD1020" s="196"/>
      <c r="OE1020" s="196"/>
      <c r="OF1020" s="196"/>
      <c r="OG1020" s="196"/>
      <c r="OH1020" s="196"/>
      <c r="OI1020" s="196"/>
      <c r="OJ1020" s="196"/>
      <c r="OK1020" s="196"/>
      <c r="OL1020" s="196"/>
      <c r="AFC1020" s="196"/>
      <c r="AFD1020" s="196"/>
      <c r="AFE1020" s="196"/>
      <c r="AFF1020" s="196"/>
      <c r="AFG1020" s="196"/>
      <c r="AFH1020" s="196"/>
      <c r="AFI1020" s="196"/>
      <c r="AFJ1020" s="196"/>
      <c r="AFK1020" s="196"/>
      <c r="AFL1020" s="196"/>
      <c r="AFM1020" s="196"/>
      <c r="AFN1020" s="196"/>
      <c r="AFO1020" s="196"/>
      <c r="AFP1020" s="196"/>
      <c r="AFQ1020" s="196"/>
      <c r="AFR1020" s="196"/>
      <c r="AFS1020" s="196"/>
      <c r="AFT1020" s="196"/>
      <c r="AFU1020" s="196"/>
      <c r="AFV1020" s="196"/>
      <c r="AFW1020" s="196"/>
      <c r="AFX1020" s="196"/>
      <c r="AFY1020" s="196"/>
      <c r="AFZ1020" s="196"/>
      <c r="AGA1020" s="196"/>
      <c r="AGB1020" s="196"/>
      <c r="AGC1020" s="196"/>
      <c r="AGD1020" s="196"/>
      <c r="AGE1020" s="196"/>
      <c r="AGF1020" s="196"/>
      <c r="AGG1020" s="196"/>
      <c r="AGH1020" s="196"/>
      <c r="AGI1020" s="196"/>
      <c r="AGJ1020" s="196"/>
      <c r="AGK1020" s="196"/>
      <c r="AGL1020" s="196"/>
      <c r="AGM1020" s="196"/>
      <c r="AGN1020" s="196"/>
      <c r="AGO1020" s="196"/>
      <c r="AGP1020" s="196"/>
    </row>
    <row r="1021" spans="1:874" ht="15.75" customHeight="1" x14ac:dyDescent="0.25">
      <c r="A1021" s="196"/>
      <c r="B1021" s="196"/>
      <c r="C1021" s="196"/>
      <c r="D1021" s="196"/>
      <c r="E1021" s="196"/>
      <c r="F1021" s="196"/>
      <c r="G1021" s="196"/>
      <c r="H1021" s="196"/>
      <c r="I1021" s="196"/>
      <c r="J1021" s="196"/>
      <c r="K1021" s="196"/>
      <c r="L1021" s="206"/>
      <c r="M1021" s="196"/>
      <c r="N1021" s="196"/>
      <c r="O1021" s="196"/>
      <c r="P1021" s="196"/>
      <c r="Q1021" s="196"/>
      <c r="R1021" s="196"/>
      <c r="S1021" s="196"/>
      <c r="T1021" s="196"/>
      <c r="U1021" s="196"/>
      <c r="V1021" s="196"/>
      <c r="W1021" s="196"/>
      <c r="X1021" s="196"/>
      <c r="Y1021" s="196"/>
      <c r="Z1021" s="196"/>
      <c r="AA1021" s="196"/>
      <c r="AB1021" s="196"/>
      <c r="AC1021" s="196"/>
      <c r="AD1021" s="196"/>
      <c r="AE1021" s="196"/>
      <c r="AF1021" s="196"/>
      <c r="AG1021" s="196"/>
      <c r="AH1021" s="196"/>
      <c r="AI1021" s="196"/>
      <c r="AJ1021" s="196"/>
      <c r="AK1021" s="196"/>
      <c r="AL1021" s="196"/>
      <c r="AM1021" s="196"/>
      <c r="AN1021" s="196"/>
      <c r="AO1021" s="196"/>
      <c r="AP1021" s="196"/>
      <c r="AQ1021" s="196"/>
      <c r="AR1021" s="196"/>
      <c r="AS1021" s="196"/>
      <c r="AT1021" s="196"/>
      <c r="AU1021" s="196"/>
      <c r="AV1021" s="196"/>
      <c r="AW1021" s="196"/>
      <c r="AX1021" s="196"/>
      <c r="AY1021" s="196"/>
      <c r="AZ1021" s="196"/>
      <c r="BA1021" s="196"/>
      <c r="BB1021" s="196"/>
      <c r="BC1021" s="196"/>
      <c r="BD1021" s="196"/>
      <c r="BE1021" s="196"/>
      <c r="BF1021" s="196"/>
      <c r="BG1021" s="196"/>
      <c r="BH1021" s="196"/>
      <c r="BI1021" s="196"/>
      <c r="BJ1021" s="196"/>
      <c r="BK1021" s="196"/>
      <c r="BL1021" s="196"/>
      <c r="BM1021" s="196"/>
      <c r="BN1021" s="196"/>
      <c r="BO1021" s="196"/>
      <c r="BP1021" s="196"/>
      <c r="BQ1021" s="196"/>
      <c r="BR1021" s="196"/>
      <c r="BS1021" s="196"/>
      <c r="BT1021" s="196"/>
      <c r="BU1021" s="196"/>
      <c r="BV1021" s="196"/>
      <c r="BW1021" s="196"/>
      <c r="BX1021" s="196"/>
      <c r="BY1021" s="196"/>
      <c r="BZ1021" s="196"/>
      <c r="CA1021" s="196"/>
      <c r="CB1021" s="196"/>
      <c r="CC1021" s="196"/>
      <c r="CD1021" s="196"/>
      <c r="CE1021" s="196"/>
      <c r="CF1021" s="196"/>
      <c r="CG1021" s="196"/>
      <c r="CH1021" s="196"/>
      <c r="CI1021" s="196"/>
      <c r="CJ1021" s="196"/>
      <c r="CK1021" s="196"/>
      <c r="CL1021" s="196"/>
      <c r="CM1021" s="196"/>
      <c r="CN1021" s="196"/>
      <c r="CO1021" s="196"/>
      <c r="CP1021" s="196"/>
      <c r="CQ1021" s="196"/>
      <c r="CR1021" s="196"/>
      <c r="CS1021" s="196"/>
      <c r="CT1021" s="196"/>
      <c r="CU1021" s="196"/>
      <c r="CV1021" s="196"/>
      <c r="CW1021" s="196"/>
      <c r="CX1021" s="196"/>
      <c r="CY1021" s="196"/>
      <c r="CZ1021" s="196"/>
      <c r="DA1021" s="196"/>
      <c r="DB1021" s="196"/>
      <c r="DC1021" s="196"/>
      <c r="DD1021" s="196"/>
      <c r="DE1021" s="196"/>
      <c r="DF1021" s="196"/>
      <c r="DG1021" s="196"/>
      <c r="DH1021" s="196"/>
      <c r="DI1021" s="196"/>
      <c r="DJ1021" s="196"/>
      <c r="DK1021" s="196"/>
      <c r="DL1021" s="196"/>
      <c r="DM1021" s="196"/>
      <c r="DN1021" s="196"/>
      <c r="DO1021" s="196"/>
      <c r="DP1021" s="196"/>
      <c r="DQ1021" s="196"/>
      <c r="DR1021" s="196"/>
      <c r="DS1021" s="196"/>
      <c r="DT1021" s="196"/>
      <c r="DU1021" s="196"/>
      <c r="DV1021" s="196"/>
      <c r="DW1021" s="196"/>
      <c r="DX1021" s="196"/>
      <c r="DY1021" s="196"/>
      <c r="DZ1021" s="196"/>
      <c r="EA1021" s="196"/>
      <c r="EB1021" s="196"/>
      <c r="EC1021" s="196"/>
      <c r="ED1021" s="196"/>
      <c r="EE1021" s="196"/>
      <c r="EF1021" s="196"/>
      <c r="EG1021" s="196"/>
      <c r="EH1021" s="196"/>
      <c r="EI1021" s="196"/>
      <c r="EJ1021" s="196"/>
      <c r="EK1021" s="196"/>
      <c r="EL1021" s="196"/>
      <c r="EM1021" s="196"/>
      <c r="EN1021" s="196"/>
      <c r="EO1021" s="196"/>
      <c r="EP1021" s="196"/>
      <c r="EQ1021" s="196"/>
      <c r="ER1021" s="196"/>
      <c r="ES1021" s="196"/>
      <c r="ET1021" s="196"/>
      <c r="EU1021" s="196"/>
      <c r="EV1021" s="196"/>
      <c r="EW1021" s="196"/>
      <c r="EX1021" s="196"/>
      <c r="EY1021" s="196"/>
      <c r="EZ1021" s="196"/>
      <c r="FA1021" s="196"/>
      <c r="FB1021" s="196"/>
      <c r="FC1021" s="196"/>
      <c r="FD1021" s="196"/>
      <c r="FE1021" s="196"/>
      <c r="FF1021" s="196"/>
      <c r="FG1021" s="196"/>
      <c r="FH1021" s="196"/>
      <c r="FI1021" s="196"/>
      <c r="FJ1021" s="196"/>
      <c r="FK1021" s="196"/>
      <c r="FL1021" s="196"/>
      <c r="FM1021" s="196"/>
      <c r="FN1021" s="196"/>
      <c r="FO1021" s="196"/>
      <c r="FP1021" s="196"/>
      <c r="FQ1021" s="196"/>
      <c r="FR1021" s="196"/>
      <c r="FS1021" s="196"/>
      <c r="FT1021" s="196"/>
      <c r="FU1021" s="196"/>
      <c r="FV1021" s="196"/>
      <c r="FW1021" s="196"/>
      <c r="FX1021" s="196"/>
      <c r="FY1021" s="196"/>
      <c r="FZ1021" s="196"/>
      <c r="GA1021" s="196"/>
      <c r="GB1021" s="196"/>
      <c r="GC1021" s="196"/>
      <c r="GD1021" s="196"/>
      <c r="GE1021" s="196"/>
      <c r="GF1021" s="196"/>
      <c r="GG1021" s="196"/>
      <c r="GH1021" s="196"/>
      <c r="GI1021" s="196"/>
      <c r="GJ1021" s="196"/>
      <c r="GK1021" s="196"/>
      <c r="GL1021" s="196"/>
      <c r="GM1021" s="196"/>
      <c r="GN1021" s="196"/>
      <c r="GO1021" s="196"/>
      <c r="GP1021" s="196"/>
      <c r="GQ1021" s="196"/>
      <c r="GR1021" s="196"/>
      <c r="GS1021" s="196"/>
      <c r="GT1021" s="196"/>
      <c r="GU1021" s="196"/>
      <c r="GV1021" s="196"/>
      <c r="GW1021" s="196"/>
      <c r="GX1021" s="196"/>
      <c r="GY1021" s="196"/>
      <c r="GZ1021" s="196"/>
      <c r="HA1021" s="196"/>
      <c r="HB1021" s="196"/>
      <c r="HC1021" s="196"/>
      <c r="HD1021" s="196"/>
      <c r="HE1021" s="196"/>
      <c r="HF1021" s="196"/>
      <c r="HG1021" s="196"/>
      <c r="HH1021" s="196"/>
      <c r="HI1021" s="196"/>
      <c r="HJ1021" s="196"/>
      <c r="HK1021" s="196"/>
      <c r="HL1021" s="196"/>
      <c r="HM1021" s="196"/>
      <c r="HN1021" s="196"/>
      <c r="HO1021" s="196"/>
      <c r="HP1021" s="196"/>
      <c r="HQ1021" s="196"/>
      <c r="HR1021" s="196"/>
      <c r="HS1021" s="196"/>
      <c r="HT1021" s="196"/>
      <c r="HU1021" s="196"/>
      <c r="HV1021" s="196"/>
      <c r="HW1021" s="196"/>
      <c r="HX1021" s="196"/>
      <c r="HY1021" s="196"/>
      <c r="HZ1021" s="196"/>
      <c r="IA1021" s="196"/>
      <c r="IB1021" s="196"/>
      <c r="IC1021" s="196"/>
      <c r="ID1021" s="196"/>
      <c r="IE1021" s="196"/>
      <c r="IF1021" s="196"/>
      <c r="IG1021" s="196"/>
      <c r="IH1021" s="196"/>
      <c r="II1021" s="196"/>
      <c r="IJ1021" s="196"/>
      <c r="IK1021" s="196"/>
      <c r="IL1021" s="196"/>
      <c r="IM1021" s="196"/>
      <c r="IN1021" s="196"/>
      <c r="IO1021" s="196"/>
      <c r="IP1021" s="196"/>
      <c r="IQ1021" s="196"/>
      <c r="IR1021" s="196"/>
      <c r="IS1021" s="196"/>
      <c r="IT1021" s="196"/>
      <c r="IU1021" s="196"/>
      <c r="IV1021" s="196"/>
      <c r="IW1021" s="196"/>
      <c r="IX1021" s="196"/>
      <c r="IY1021" s="196"/>
      <c r="IZ1021" s="196"/>
      <c r="JA1021" s="196"/>
      <c r="JB1021" s="196"/>
      <c r="JC1021" s="196"/>
      <c r="JD1021" s="196"/>
      <c r="JE1021" s="196"/>
      <c r="JF1021" s="196"/>
      <c r="JG1021" s="196"/>
      <c r="JH1021" s="196"/>
      <c r="JI1021" s="196"/>
      <c r="JJ1021" s="196"/>
      <c r="JK1021" s="196"/>
      <c r="JL1021" s="196"/>
      <c r="JM1021" s="196"/>
      <c r="JN1021" s="196"/>
      <c r="JO1021" s="196"/>
      <c r="JP1021" s="196"/>
      <c r="JQ1021" s="196"/>
      <c r="JR1021" s="196"/>
      <c r="JS1021" s="196"/>
      <c r="JT1021" s="196"/>
      <c r="JU1021" s="196"/>
      <c r="JV1021" s="196"/>
      <c r="JW1021" s="196"/>
      <c r="JX1021" s="196"/>
      <c r="JY1021" s="196"/>
      <c r="JZ1021" s="196"/>
      <c r="KA1021" s="196"/>
      <c r="KB1021" s="196"/>
      <c r="KC1021" s="196"/>
      <c r="KD1021" s="196"/>
      <c r="KE1021" s="196"/>
      <c r="KF1021" s="196"/>
      <c r="KG1021" s="196"/>
      <c r="KH1021" s="196"/>
      <c r="KI1021" s="196"/>
      <c r="KJ1021" s="196"/>
      <c r="KK1021" s="196"/>
      <c r="KL1021" s="196"/>
      <c r="KM1021" s="196"/>
      <c r="KN1021" s="196"/>
      <c r="KO1021" s="196"/>
      <c r="KP1021" s="196"/>
      <c r="KQ1021" s="196"/>
      <c r="KR1021" s="196"/>
      <c r="KS1021" s="196"/>
      <c r="KT1021" s="196"/>
      <c r="KU1021" s="196"/>
      <c r="KV1021" s="196"/>
      <c r="KW1021" s="196"/>
      <c r="KX1021" s="196"/>
      <c r="KY1021" s="196"/>
      <c r="KZ1021" s="196"/>
      <c r="LA1021" s="196"/>
      <c r="LB1021" s="196"/>
      <c r="LC1021" s="196"/>
      <c r="LD1021" s="196"/>
      <c r="LE1021" s="196"/>
      <c r="LF1021" s="196"/>
      <c r="LG1021" s="196"/>
      <c r="LH1021" s="196"/>
      <c r="LI1021" s="196"/>
      <c r="LJ1021" s="196"/>
      <c r="LK1021" s="196"/>
      <c r="LL1021" s="196"/>
      <c r="LM1021" s="196"/>
      <c r="LN1021" s="196"/>
      <c r="LO1021" s="196"/>
      <c r="LP1021" s="196"/>
      <c r="LQ1021" s="196"/>
      <c r="LR1021" s="196"/>
      <c r="LS1021" s="196"/>
      <c r="LT1021" s="196"/>
      <c r="LU1021" s="196"/>
      <c r="LV1021" s="196"/>
      <c r="LW1021" s="196"/>
      <c r="LX1021" s="196"/>
      <c r="LY1021" s="196"/>
      <c r="LZ1021" s="196"/>
      <c r="MA1021" s="196"/>
      <c r="MB1021" s="196"/>
      <c r="MC1021" s="196"/>
      <c r="MD1021" s="196"/>
      <c r="ME1021" s="196"/>
      <c r="MF1021" s="196"/>
      <c r="MG1021" s="196"/>
      <c r="MH1021" s="196"/>
      <c r="MI1021" s="196"/>
      <c r="MJ1021" s="196"/>
      <c r="MK1021" s="196"/>
      <c r="ML1021" s="196"/>
      <c r="MM1021" s="196"/>
      <c r="MN1021" s="196"/>
      <c r="MO1021" s="196"/>
      <c r="MP1021" s="196"/>
      <c r="MQ1021" s="196"/>
      <c r="MR1021" s="196"/>
      <c r="MS1021" s="196"/>
      <c r="MT1021" s="196"/>
      <c r="MU1021" s="196"/>
      <c r="MV1021" s="196"/>
      <c r="MW1021" s="196"/>
      <c r="MX1021" s="196"/>
      <c r="MY1021" s="196"/>
      <c r="MZ1021" s="196"/>
      <c r="NA1021" s="196"/>
      <c r="NB1021" s="196"/>
      <c r="NC1021" s="196"/>
      <c r="ND1021" s="196"/>
      <c r="NE1021" s="196"/>
      <c r="NF1021" s="196"/>
      <c r="NG1021" s="196"/>
      <c r="NH1021" s="196"/>
      <c r="NI1021" s="196"/>
      <c r="NJ1021" s="196"/>
      <c r="NK1021" s="196"/>
      <c r="NL1021" s="196"/>
      <c r="NM1021" s="196"/>
      <c r="NN1021" s="196"/>
      <c r="NO1021" s="196"/>
      <c r="NP1021" s="196"/>
      <c r="NQ1021" s="196"/>
      <c r="NR1021" s="196"/>
      <c r="NS1021" s="196"/>
      <c r="NT1021" s="196"/>
      <c r="NU1021" s="196"/>
      <c r="NV1021" s="196"/>
      <c r="NW1021" s="196"/>
      <c r="NX1021" s="196"/>
      <c r="NY1021" s="196"/>
      <c r="NZ1021" s="196"/>
      <c r="OA1021" s="196"/>
      <c r="OB1021" s="196"/>
      <c r="OC1021" s="196"/>
      <c r="OD1021" s="196"/>
      <c r="OE1021" s="196"/>
      <c r="OF1021" s="196"/>
      <c r="OG1021" s="196"/>
      <c r="OH1021" s="196"/>
      <c r="OI1021" s="196"/>
      <c r="OJ1021" s="196"/>
      <c r="OK1021" s="196"/>
      <c r="OL1021" s="196"/>
      <c r="AFC1021" s="196"/>
      <c r="AFD1021" s="196"/>
      <c r="AFE1021" s="196"/>
      <c r="AFF1021" s="196"/>
      <c r="AFG1021" s="196"/>
      <c r="AFH1021" s="196"/>
      <c r="AFI1021" s="196"/>
      <c r="AFJ1021" s="196"/>
      <c r="AFK1021" s="196"/>
      <c r="AFL1021" s="196"/>
      <c r="AFM1021" s="196"/>
      <c r="AFN1021" s="196"/>
      <c r="AFO1021" s="196"/>
      <c r="AFP1021" s="196"/>
      <c r="AFQ1021" s="196"/>
      <c r="AFR1021" s="196"/>
      <c r="AFS1021" s="196"/>
      <c r="AFT1021" s="196"/>
      <c r="AFU1021" s="196"/>
      <c r="AFV1021" s="196"/>
      <c r="AFW1021" s="196"/>
      <c r="AFX1021" s="196"/>
      <c r="AFY1021" s="196"/>
      <c r="AFZ1021" s="196"/>
      <c r="AGA1021" s="196"/>
      <c r="AGB1021" s="196"/>
      <c r="AGC1021" s="196"/>
      <c r="AGD1021" s="196"/>
      <c r="AGE1021" s="196"/>
      <c r="AGF1021" s="196"/>
      <c r="AGG1021" s="196"/>
      <c r="AGH1021" s="196"/>
      <c r="AGI1021" s="196"/>
      <c r="AGJ1021" s="196"/>
      <c r="AGK1021" s="196"/>
      <c r="AGL1021" s="196"/>
      <c r="AGM1021" s="196"/>
      <c r="AGN1021" s="196"/>
      <c r="AGO1021" s="196"/>
      <c r="AGP1021" s="196"/>
    </row>
    <row r="1022" spans="1:874" ht="15.75" customHeight="1" x14ac:dyDescent="0.25">
      <c r="A1022" s="196"/>
      <c r="B1022" s="196"/>
      <c r="C1022" s="196"/>
      <c r="D1022" s="196"/>
      <c r="E1022" s="196"/>
      <c r="F1022" s="196"/>
      <c r="G1022" s="196"/>
      <c r="H1022" s="196"/>
      <c r="I1022" s="196"/>
      <c r="J1022" s="196"/>
      <c r="K1022" s="196"/>
      <c r="L1022" s="206"/>
      <c r="M1022" s="196"/>
      <c r="N1022" s="196"/>
      <c r="O1022" s="196"/>
      <c r="P1022" s="196"/>
      <c r="Q1022" s="196"/>
      <c r="R1022" s="196"/>
      <c r="S1022" s="196"/>
      <c r="T1022" s="196"/>
      <c r="U1022" s="196"/>
      <c r="V1022" s="196"/>
      <c r="W1022" s="196"/>
      <c r="X1022" s="196"/>
      <c r="Y1022" s="196"/>
      <c r="Z1022" s="196"/>
      <c r="AA1022" s="196"/>
      <c r="AB1022" s="196"/>
      <c r="AC1022" s="196"/>
      <c r="AD1022" s="196"/>
      <c r="AE1022" s="196"/>
      <c r="AF1022" s="196"/>
      <c r="AG1022" s="196"/>
      <c r="AH1022" s="196"/>
      <c r="AI1022" s="196"/>
      <c r="AJ1022" s="196"/>
      <c r="AK1022" s="196"/>
      <c r="AL1022" s="196"/>
      <c r="AM1022" s="196"/>
      <c r="AN1022" s="196"/>
      <c r="AO1022" s="196"/>
      <c r="AP1022" s="196"/>
      <c r="AQ1022" s="196"/>
      <c r="AR1022" s="196"/>
      <c r="AS1022" s="196"/>
      <c r="AT1022" s="196"/>
      <c r="AU1022" s="196"/>
      <c r="AV1022" s="196"/>
      <c r="AW1022" s="196"/>
      <c r="AX1022" s="196"/>
      <c r="AY1022" s="196"/>
      <c r="AZ1022" s="196"/>
      <c r="BA1022" s="196"/>
      <c r="BB1022" s="196"/>
      <c r="BC1022" s="196"/>
      <c r="BD1022" s="196"/>
      <c r="BE1022" s="196"/>
      <c r="BF1022" s="196"/>
      <c r="BG1022" s="196"/>
      <c r="BH1022" s="196"/>
      <c r="BI1022" s="196"/>
      <c r="BJ1022" s="196"/>
      <c r="BK1022" s="196"/>
      <c r="BL1022" s="196"/>
      <c r="BM1022" s="196"/>
      <c r="BN1022" s="196"/>
      <c r="BO1022" s="196"/>
      <c r="BP1022" s="196"/>
      <c r="BQ1022" s="196"/>
      <c r="BR1022" s="196"/>
      <c r="BS1022" s="196"/>
      <c r="BT1022" s="196"/>
      <c r="BU1022" s="196"/>
      <c r="BV1022" s="196"/>
      <c r="BW1022" s="196"/>
      <c r="BX1022" s="196"/>
      <c r="BY1022" s="196"/>
      <c r="BZ1022" s="196"/>
      <c r="CA1022" s="196"/>
      <c r="CB1022" s="196"/>
      <c r="CC1022" s="196"/>
      <c r="CD1022" s="196"/>
      <c r="CE1022" s="196"/>
      <c r="CF1022" s="196"/>
      <c r="CG1022" s="196"/>
      <c r="CH1022" s="196"/>
      <c r="CI1022" s="196"/>
      <c r="CJ1022" s="196"/>
      <c r="CK1022" s="196"/>
      <c r="CL1022" s="196"/>
      <c r="CM1022" s="196"/>
      <c r="CN1022" s="196"/>
      <c r="CO1022" s="196"/>
      <c r="CP1022" s="196"/>
      <c r="CQ1022" s="196"/>
      <c r="CR1022" s="196"/>
      <c r="CS1022" s="196"/>
      <c r="CT1022" s="196"/>
      <c r="CU1022" s="196"/>
      <c r="CV1022" s="196"/>
      <c r="CW1022" s="196"/>
      <c r="CX1022" s="196"/>
      <c r="CY1022" s="196"/>
      <c r="CZ1022" s="196"/>
      <c r="DA1022" s="196"/>
      <c r="DB1022" s="196"/>
      <c r="DC1022" s="196"/>
      <c r="DD1022" s="196"/>
      <c r="DE1022" s="196"/>
      <c r="DF1022" s="196"/>
      <c r="DG1022" s="196"/>
      <c r="DH1022" s="196"/>
      <c r="DI1022" s="196"/>
      <c r="DJ1022" s="196"/>
      <c r="DK1022" s="196"/>
      <c r="DL1022" s="196"/>
      <c r="DM1022" s="196"/>
      <c r="DN1022" s="196"/>
      <c r="DO1022" s="196"/>
      <c r="DP1022" s="196"/>
      <c r="DQ1022" s="196"/>
      <c r="DR1022" s="196"/>
      <c r="DS1022" s="196"/>
      <c r="DT1022" s="196"/>
      <c r="DU1022" s="196"/>
      <c r="DV1022" s="196"/>
      <c r="DW1022" s="196"/>
      <c r="DX1022" s="196"/>
      <c r="DY1022" s="196"/>
      <c r="DZ1022" s="196"/>
      <c r="EA1022" s="196"/>
      <c r="EB1022" s="196"/>
      <c r="EC1022" s="196"/>
      <c r="ED1022" s="196"/>
      <c r="EE1022" s="196"/>
      <c r="EF1022" s="196"/>
      <c r="EG1022" s="196"/>
      <c r="EH1022" s="196"/>
      <c r="EI1022" s="196"/>
      <c r="EJ1022" s="196"/>
      <c r="EK1022" s="196"/>
      <c r="EL1022" s="196"/>
      <c r="EM1022" s="196"/>
      <c r="EN1022" s="196"/>
      <c r="EO1022" s="196"/>
      <c r="EP1022" s="196"/>
      <c r="EQ1022" s="196"/>
      <c r="ER1022" s="196"/>
      <c r="ES1022" s="196"/>
      <c r="ET1022" s="196"/>
      <c r="EU1022" s="196"/>
      <c r="EV1022" s="196"/>
      <c r="EW1022" s="196"/>
      <c r="EX1022" s="196"/>
      <c r="EY1022" s="196"/>
      <c r="EZ1022" s="196"/>
      <c r="FA1022" s="196"/>
      <c r="FB1022" s="196"/>
      <c r="FC1022" s="196"/>
      <c r="FD1022" s="196"/>
      <c r="FE1022" s="196"/>
      <c r="FF1022" s="196"/>
      <c r="FG1022" s="196"/>
      <c r="FH1022" s="196"/>
      <c r="FI1022" s="196"/>
      <c r="FJ1022" s="196"/>
      <c r="FK1022" s="196"/>
      <c r="FL1022" s="196"/>
      <c r="FM1022" s="196"/>
      <c r="FN1022" s="196"/>
      <c r="FO1022" s="196"/>
      <c r="FP1022" s="196"/>
      <c r="FQ1022" s="196"/>
      <c r="FR1022" s="196"/>
      <c r="FS1022" s="196"/>
      <c r="FT1022" s="196"/>
      <c r="FU1022" s="196"/>
      <c r="FV1022" s="196"/>
      <c r="FW1022" s="196"/>
      <c r="FX1022" s="196"/>
      <c r="FY1022" s="196"/>
      <c r="FZ1022" s="196"/>
      <c r="GA1022" s="196"/>
      <c r="GB1022" s="196"/>
      <c r="GC1022" s="196"/>
      <c r="GD1022" s="196"/>
      <c r="GE1022" s="196"/>
      <c r="GF1022" s="196"/>
      <c r="GG1022" s="196"/>
      <c r="GH1022" s="196"/>
      <c r="GI1022" s="196"/>
      <c r="GJ1022" s="196"/>
      <c r="GK1022" s="196"/>
      <c r="GL1022" s="196"/>
      <c r="GM1022" s="196"/>
      <c r="GN1022" s="196"/>
      <c r="GO1022" s="196"/>
      <c r="GP1022" s="196"/>
      <c r="GQ1022" s="196"/>
      <c r="GR1022" s="196"/>
      <c r="GS1022" s="196"/>
      <c r="GT1022" s="196"/>
      <c r="GU1022" s="196"/>
      <c r="GV1022" s="196"/>
      <c r="GW1022" s="196"/>
      <c r="GX1022" s="196"/>
      <c r="GY1022" s="196"/>
      <c r="GZ1022" s="196"/>
      <c r="HA1022" s="196"/>
      <c r="HB1022" s="196"/>
      <c r="HC1022" s="196"/>
      <c r="HD1022" s="196"/>
      <c r="HE1022" s="196"/>
      <c r="HF1022" s="196"/>
      <c r="HG1022" s="196"/>
      <c r="HH1022" s="196"/>
      <c r="HI1022" s="196"/>
      <c r="HJ1022" s="196"/>
      <c r="HK1022" s="196"/>
      <c r="HL1022" s="196"/>
      <c r="HM1022" s="196"/>
      <c r="HN1022" s="196"/>
      <c r="HO1022" s="196"/>
      <c r="HP1022" s="196"/>
      <c r="HQ1022" s="196"/>
      <c r="HR1022" s="196"/>
      <c r="HS1022" s="196"/>
      <c r="HT1022" s="196"/>
      <c r="HU1022" s="196"/>
      <c r="HV1022" s="196"/>
      <c r="HW1022" s="196"/>
      <c r="HX1022" s="196"/>
      <c r="HY1022" s="196"/>
      <c r="HZ1022" s="196"/>
      <c r="IA1022" s="196"/>
      <c r="IB1022" s="196"/>
      <c r="IC1022" s="196"/>
      <c r="ID1022" s="196"/>
      <c r="IE1022" s="196"/>
      <c r="IF1022" s="196"/>
      <c r="IG1022" s="196"/>
      <c r="IH1022" s="196"/>
      <c r="II1022" s="196"/>
      <c r="IJ1022" s="196"/>
      <c r="IK1022" s="196"/>
      <c r="IL1022" s="196"/>
      <c r="IM1022" s="196"/>
      <c r="IN1022" s="196"/>
      <c r="IO1022" s="196"/>
      <c r="IP1022" s="196"/>
      <c r="IQ1022" s="196"/>
      <c r="IR1022" s="196"/>
      <c r="IS1022" s="196"/>
      <c r="IT1022" s="196"/>
      <c r="IU1022" s="196"/>
      <c r="IV1022" s="196"/>
      <c r="IW1022" s="196"/>
      <c r="IX1022" s="196"/>
      <c r="IY1022" s="196"/>
      <c r="IZ1022" s="196"/>
      <c r="JA1022" s="196"/>
      <c r="JB1022" s="196"/>
      <c r="JC1022" s="196"/>
      <c r="JD1022" s="196"/>
      <c r="JE1022" s="196"/>
      <c r="JF1022" s="196"/>
      <c r="JG1022" s="196"/>
      <c r="JH1022" s="196"/>
      <c r="JI1022" s="196"/>
      <c r="JJ1022" s="196"/>
      <c r="JK1022" s="196"/>
      <c r="JL1022" s="196"/>
      <c r="JM1022" s="196"/>
      <c r="JN1022" s="196"/>
      <c r="JO1022" s="196"/>
      <c r="JP1022" s="196"/>
      <c r="JQ1022" s="196"/>
      <c r="JR1022" s="196"/>
      <c r="JS1022" s="196"/>
      <c r="JT1022" s="196"/>
      <c r="JU1022" s="196"/>
      <c r="JV1022" s="196"/>
      <c r="JW1022" s="196"/>
      <c r="JX1022" s="196"/>
      <c r="JY1022" s="196"/>
      <c r="JZ1022" s="196"/>
      <c r="KA1022" s="196"/>
      <c r="KB1022" s="196"/>
      <c r="KC1022" s="196"/>
      <c r="KD1022" s="196"/>
      <c r="KE1022" s="196"/>
      <c r="KF1022" s="196"/>
      <c r="KG1022" s="196"/>
      <c r="KH1022" s="196"/>
      <c r="KI1022" s="196"/>
      <c r="KJ1022" s="196"/>
      <c r="KK1022" s="196"/>
      <c r="KL1022" s="196"/>
      <c r="KM1022" s="196"/>
      <c r="KN1022" s="196"/>
      <c r="KO1022" s="196"/>
      <c r="KP1022" s="196"/>
      <c r="KQ1022" s="196"/>
      <c r="KR1022" s="196"/>
      <c r="KS1022" s="196"/>
      <c r="KT1022" s="196"/>
      <c r="KU1022" s="196"/>
      <c r="KV1022" s="196"/>
      <c r="KW1022" s="196"/>
      <c r="KX1022" s="196"/>
      <c r="KY1022" s="196"/>
      <c r="KZ1022" s="196"/>
      <c r="LA1022" s="196"/>
      <c r="LB1022" s="196"/>
      <c r="LC1022" s="196"/>
      <c r="LD1022" s="196"/>
      <c r="LE1022" s="196"/>
      <c r="LF1022" s="196"/>
      <c r="LG1022" s="196"/>
      <c r="LH1022" s="196"/>
      <c r="LI1022" s="196"/>
      <c r="LJ1022" s="196"/>
      <c r="LK1022" s="196"/>
      <c r="LL1022" s="196"/>
      <c r="LM1022" s="196"/>
      <c r="LN1022" s="196"/>
      <c r="LO1022" s="196"/>
      <c r="LP1022" s="196"/>
      <c r="LQ1022" s="196"/>
      <c r="LR1022" s="196"/>
      <c r="LS1022" s="196"/>
      <c r="LT1022" s="196"/>
      <c r="LU1022" s="196"/>
      <c r="LV1022" s="196"/>
      <c r="LW1022" s="196"/>
      <c r="LX1022" s="196"/>
      <c r="LY1022" s="196"/>
      <c r="LZ1022" s="196"/>
      <c r="MA1022" s="196"/>
      <c r="MB1022" s="196"/>
      <c r="MC1022" s="196"/>
      <c r="MD1022" s="196"/>
      <c r="ME1022" s="196"/>
      <c r="MF1022" s="196"/>
      <c r="MG1022" s="196"/>
      <c r="MH1022" s="196"/>
      <c r="MI1022" s="196"/>
      <c r="MJ1022" s="196"/>
      <c r="MK1022" s="196"/>
      <c r="ML1022" s="196"/>
      <c r="MM1022" s="196"/>
      <c r="MN1022" s="196"/>
      <c r="MO1022" s="196"/>
      <c r="MP1022" s="196"/>
      <c r="MQ1022" s="196"/>
      <c r="MR1022" s="196"/>
      <c r="MS1022" s="196"/>
      <c r="MT1022" s="196"/>
      <c r="MU1022" s="196"/>
      <c r="MV1022" s="196"/>
      <c r="MW1022" s="196"/>
      <c r="MX1022" s="196"/>
      <c r="MY1022" s="196"/>
      <c r="MZ1022" s="196"/>
      <c r="NA1022" s="196"/>
      <c r="NB1022" s="196"/>
      <c r="NC1022" s="196"/>
      <c r="ND1022" s="196"/>
      <c r="NE1022" s="196"/>
      <c r="NF1022" s="196"/>
      <c r="NG1022" s="196"/>
      <c r="NH1022" s="196"/>
      <c r="NI1022" s="196"/>
      <c r="NJ1022" s="196"/>
      <c r="NK1022" s="196"/>
      <c r="NL1022" s="196"/>
      <c r="NM1022" s="196"/>
      <c r="NN1022" s="196"/>
      <c r="NO1022" s="196"/>
      <c r="NP1022" s="196"/>
      <c r="NQ1022" s="196"/>
      <c r="NR1022" s="196"/>
      <c r="NS1022" s="196"/>
      <c r="NT1022" s="196"/>
      <c r="NU1022" s="196"/>
      <c r="NV1022" s="196"/>
      <c r="NW1022" s="196"/>
      <c r="NX1022" s="196"/>
      <c r="NY1022" s="196"/>
      <c r="NZ1022" s="196"/>
      <c r="OA1022" s="196"/>
      <c r="OB1022" s="196"/>
      <c r="OC1022" s="196"/>
      <c r="OD1022" s="196"/>
      <c r="OE1022" s="196"/>
      <c r="OF1022" s="196"/>
      <c r="OG1022" s="196"/>
      <c r="OH1022" s="196"/>
      <c r="OI1022" s="196"/>
      <c r="OJ1022" s="196"/>
      <c r="OK1022" s="196"/>
      <c r="OL1022" s="196"/>
      <c r="AFC1022" s="196"/>
      <c r="AFD1022" s="196"/>
      <c r="AFE1022" s="196"/>
      <c r="AFF1022" s="196"/>
      <c r="AFG1022" s="196"/>
      <c r="AFH1022" s="196"/>
      <c r="AFI1022" s="196"/>
      <c r="AFJ1022" s="196"/>
      <c r="AFK1022" s="196"/>
      <c r="AFL1022" s="196"/>
      <c r="AFM1022" s="196"/>
      <c r="AFN1022" s="196"/>
      <c r="AFO1022" s="196"/>
      <c r="AFP1022" s="196"/>
      <c r="AFQ1022" s="196"/>
      <c r="AFR1022" s="196"/>
      <c r="AFS1022" s="196"/>
      <c r="AFT1022" s="196"/>
      <c r="AFU1022" s="196"/>
      <c r="AFV1022" s="196"/>
      <c r="AFW1022" s="196"/>
      <c r="AFX1022" s="196"/>
      <c r="AFY1022" s="196"/>
      <c r="AFZ1022" s="196"/>
      <c r="AGA1022" s="196"/>
      <c r="AGB1022" s="196"/>
      <c r="AGC1022" s="196"/>
      <c r="AGD1022" s="196"/>
      <c r="AGE1022" s="196"/>
      <c r="AGF1022" s="196"/>
      <c r="AGG1022" s="196"/>
      <c r="AGH1022" s="196"/>
      <c r="AGI1022" s="196"/>
      <c r="AGJ1022" s="196"/>
      <c r="AGK1022" s="196"/>
      <c r="AGL1022" s="196"/>
      <c r="AGM1022" s="196"/>
      <c r="AGN1022" s="196"/>
      <c r="AGO1022" s="196"/>
      <c r="AGP1022" s="196"/>
    </row>
    <row r="1023" spans="1:874" ht="15.75" customHeight="1" x14ac:dyDescent="0.25">
      <c r="A1023" s="196"/>
      <c r="B1023" s="196"/>
      <c r="C1023" s="196"/>
      <c r="D1023" s="196"/>
      <c r="E1023" s="196"/>
      <c r="F1023" s="196"/>
      <c r="G1023" s="196"/>
      <c r="H1023" s="196"/>
      <c r="I1023" s="196"/>
      <c r="J1023" s="196"/>
      <c r="K1023" s="196"/>
      <c r="L1023" s="206"/>
      <c r="M1023" s="196"/>
      <c r="N1023" s="196"/>
      <c r="O1023" s="196"/>
      <c r="P1023" s="196"/>
      <c r="Q1023" s="196"/>
      <c r="R1023" s="196"/>
      <c r="S1023" s="196"/>
      <c r="T1023" s="196"/>
      <c r="U1023" s="196"/>
      <c r="V1023" s="196"/>
      <c r="W1023" s="196"/>
      <c r="X1023" s="196"/>
      <c r="Y1023" s="196"/>
      <c r="Z1023" s="196"/>
      <c r="AA1023" s="196"/>
      <c r="AB1023" s="196"/>
      <c r="AC1023" s="196"/>
      <c r="AD1023" s="196"/>
      <c r="AE1023" s="196"/>
      <c r="AF1023" s="196"/>
      <c r="AG1023" s="196"/>
      <c r="AH1023" s="196"/>
      <c r="AI1023" s="196"/>
      <c r="AJ1023" s="196"/>
      <c r="AK1023" s="196"/>
      <c r="AL1023" s="196"/>
      <c r="AM1023" s="196"/>
      <c r="AN1023" s="196"/>
      <c r="AO1023" s="196"/>
      <c r="AP1023" s="196"/>
      <c r="AQ1023" s="196"/>
      <c r="AR1023" s="196"/>
      <c r="AS1023" s="196"/>
      <c r="AT1023" s="196"/>
      <c r="AU1023" s="196"/>
      <c r="AV1023" s="196"/>
      <c r="AW1023" s="196"/>
      <c r="AX1023" s="196"/>
      <c r="AY1023" s="196"/>
      <c r="AZ1023" s="196"/>
      <c r="BA1023" s="196"/>
      <c r="BB1023" s="196"/>
      <c r="BC1023" s="196"/>
      <c r="BD1023" s="196"/>
      <c r="BE1023" s="196"/>
      <c r="BF1023" s="196"/>
      <c r="BG1023" s="196"/>
      <c r="BH1023" s="196"/>
      <c r="BI1023" s="196"/>
      <c r="BJ1023" s="196"/>
      <c r="BK1023" s="196"/>
      <c r="BL1023" s="196"/>
      <c r="BM1023" s="196"/>
      <c r="BN1023" s="196"/>
      <c r="BO1023" s="196"/>
      <c r="BP1023" s="196"/>
      <c r="BQ1023" s="196"/>
      <c r="BR1023" s="196"/>
      <c r="BS1023" s="196"/>
      <c r="BT1023" s="196"/>
      <c r="BU1023" s="196"/>
      <c r="BV1023" s="196"/>
      <c r="BW1023" s="196"/>
      <c r="BX1023" s="196"/>
      <c r="BY1023" s="196"/>
      <c r="BZ1023" s="196"/>
      <c r="CA1023" s="196"/>
      <c r="CB1023" s="196"/>
      <c r="CC1023" s="196"/>
      <c r="CD1023" s="196"/>
      <c r="CE1023" s="196"/>
      <c r="CF1023" s="196"/>
      <c r="CG1023" s="196"/>
      <c r="CH1023" s="196"/>
      <c r="CI1023" s="196"/>
      <c r="CJ1023" s="196"/>
      <c r="CK1023" s="196"/>
      <c r="CL1023" s="196"/>
      <c r="CM1023" s="196"/>
      <c r="CN1023" s="196"/>
      <c r="CO1023" s="196"/>
      <c r="CP1023" s="196"/>
      <c r="CQ1023" s="196"/>
      <c r="CR1023" s="196"/>
      <c r="CS1023" s="196"/>
      <c r="CT1023" s="196"/>
      <c r="CU1023" s="196"/>
      <c r="CV1023" s="196"/>
      <c r="CW1023" s="196"/>
      <c r="CX1023" s="196"/>
      <c r="CY1023" s="196"/>
      <c r="CZ1023" s="196"/>
      <c r="DA1023" s="196"/>
      <c r="DB1023" s="196"/>
      <c r="DC1023" s="196"/>
      <c r="DD1023" s="196"/>
      <c r="DE1023" s="196"/>
      <c r="DF1023" s="196"/>
      <c r="DG1023" s="196"/>
      <c r="DH1023" s="196"/>
      <c r="DI1023" s="196"/>
      <c r="DJ1023" s="196"/>
      <c r="DK1023" s="196"/>
      <c r="DL1023" s="196"/>
      <c r="DM1023" s="196"/>
      <c r="DN1023" s="196"/>
      <c r="DO1023" s="196"/>
      <c r="DP1023" s="196"/>
      <c r="DQ1023" s="196"/>
      <c r="DR1023" s="196"/>
      <c r="DS1023" s="196"/>
      <c r="DT1023" s="196"/>
      <c r="DU1023" s="196"/>
      <c r="DV1023" s="196"/>
      <c r="DW1023" s="196"/>
      <c r="DX1023" s="196"/>
      <c r="DY1023" s="196"/>
      <c r="DZ1023" s="196"/>
      <c r="EA1023" s="196"/>
      <c r="EB1023" s="196"/>
      <c r="EC1023" s="196"/>
      <c r="ED1023" s="196"/>
      <c r="EE1023" s="196"/>
      <c r="EF1023" s="196"/>
      <c r="EG1023" s="196"/>
      <c r="EH1023" s="196"/>
      <c r="EI1023" s="196"/>
      <c r="EJ1023" s="196"/>
      <c r="EK1023" s="196"/>
      <c r="EL1023" s="196"/>
      <c r="EM1023" s="196"/>
      <c r="EN1023" s="196"/>
      <c r="EO1023" s="196"/>
      <c r="EP1023" s="196"/>
      <c r="EQ1023" s="196"/>
      <c r="ER1023" s="196"/>
      <c r="ES1023" s="196"/>
      <c r="ET1023" s="196"/>
      <c r="EU1023" s="196"/>
      <c r="EV1023" s="196"/>
      <c r="EW1023" s="196"/>
      <c r="EX1023" s="196"/>
      <c r="EY1023" s="196"/>
      <c r="EZ1023" s="196"/>
      <c r="FA1023" s="196"/>
      <c r="FB1023" s="196"/>
      <c r="FC1023" s="196"/>
      <c r="FD1023" s="196"/>
      <c r="FE1023" s="196"/>
      <c r="FF1023" s="196"/>
      <c r="FG1023" s="196"/>
      <c r="FH1023" s="196"/>
      <c r="FI1023" s="196"/>
      <c r="FJ1023" s="196"/>
      <c r="FK1023" s="196"/>
      <c r="FL1023" s="196"/>
      <c r="FM1023" s="196"/>
      <c r="FN1023" s="196"/>
      <c r="FO1023" s="196"/>
      <c r="FP1023" s="196"/>
      <c r="FQ1023" s="196"/>
      <c r="FR1023" s="196"/>
      <c r="FS1023" s="196"/>
      <c r="FT1023" s="196"/>
      <c r="FU1023" s="196"/>
      <c r="FV1023" s="196"/>
      <c r="FW1023" s="196"/>
      <c r="FX1023" s="196"/>
      <c r="FY1023" s="196"/>
      <c r="FZ1023" s="196"/>
      <c r="GA1023" s="196"/>
      <c r="GB1023" s="196"/>
      <c r="GC1023" s="196"/>
      <c r="GD1023" s="196"/>
      <c r="GE1023" s="196"/>
      <c r="GF1023" s="196"/>
      <c r="GG1023" s="196"/>
      <c r="GH1023" s="196"/>
      <c r="GI1023" s="196"/>
      <c r="GJ1023" s="196"/>
      <c r="GK1023" s="196"/>
      <c r="GL1023" s="196"/>
      <c r="GM1023" s="196"/>
      <c r="GN1023" s="196"/>
      <c r="GO1023" s="196"/>
      <c r="GP1023" s="196"/>
      <c r="GQ1023" s="196"/>
      <c r="GR1023" s="196"/>
      <c r="GS1023" s="196"/>
      <c r="GT1023" s="196"/>
      <c r="GU1023" s="196"/>
      <c r="GV1023" s="196"/>
      <c r="GW1023" s="196"/>
      <c r="GX1023" s="196"/>
      <c r="GY1023" s="196"/>
      <c r="GZ1023" s="196"/>
      <c r="HA1023" s="196"/>
      <c r="HB1023" s="196"/>
      <c r="HC1023" s="196"/>
      <c r="HD1023" s="196"/>
      <c r="HE1023" s="196"/>
      <c r="HF1023" s="196"/>
      <c r="HG1023" s="196"/>
      <c r="HH1023" s="196"/>
      <c r="HI1023" s="196"/>
      <c r="HJ1023" s="196"/>
      <c r="HK1023" s="196"/>
      <c r="HL1023" s="196"/>
      <c r="HM1023" s="196"/>
      <c r="HN1023" s="196"/>
      <c r="HO1023" s="196"/>
      <c r="HP1023" s="196"/>
      <c r="HQ1023" s="196"/>
      <c r="HR1023" s="196"/>
      <c r="HS1023" s="196"/>
      <c r="HT1023" s="196"/>
      <c r="HU1023" s="196"/>
      <c r="HV1023" s="196"/>
      <c r="HW1023" s="196"/>
      <c r="HX1023" s="196"/>
      <c r="HY1023" s="196"/>
      <c r="HZ1023" s="196"/>
      <c r="IA1023" s="196"/>
      <c r="IB1023" s="196"/>
      <c r="IC1023" s="196"/>
      <c r="ID1023" s="196"/>
      <c r="IE1023" s="196"/>
      <c r="IF1023" s="196"/>
      <c r="IG1023" s="196"/>
      <c r="IH1023" s="196"/>
      <c r="II1023" s="196"/>
      <c r="IJ1023" s="196"/>
      <c r="IK1023" s="196"/>
      <c r="IL1023" s="196"/>
      <c r="IM1023" s="196"/>
      <c r="IN1023" s="196"/>
      <c r="IO1023" s="196"/>
      <c r="IP1023" s="196"/>
      <c r="IQ1023" s="196"/>
      <c r="IR1023" s="196"/>
      <c r="IS1023" s="196"/>
      <c r="IT1023" s="196"/>
      <c r="IU1023" s="196"/>
      <c r="IV1023" s="196"/>
      <c r="IW1023" s="196"/>
      <c r="IX1023" s="196"/>
      <c r="IY1023" s="196"/>
      <c r="IZ1023" s="196"/>
      <c r="JA1023" s="196"/>
      <c r="JB1023" s="196"/>
      <c r="JC1023" s="196"/>
      <c r="JD1023" s="196"/>
      <c r="JE1023" s="196"/>
      <c r="JF1023" s="196"/>
      <c r="JG1023" s="196"/>
      <c r="JH1023" s="196"/>
      <c r="JI1023" s="196"/>
      <c r="JJ1023" s="196"/>
      <c r="JK1023" s="196"/>
      <c r="JL1023" s="196"/>
      <c r="JM1023" s="196"/>
      <c r="JN1023" s="196"/>
      <c r="JO1023" s="196"/>
      <c r="JP1023" s="196"/>
      <c r="JQ1023" s="196"/>
      <c r="JR1023" s="196"/>
      <c r="JS1023" s="196"/>
      <c r="JT1023" s="196"/>
      <c r="JU1023" s="196"/>
      <c r="JV1023" s="196"/>
      <c r="JW1023" s="196"/>
      <c r="JX1023" s="196"/>
      <c r="JY1023" s="196"/>
      <c r="JZ1023" s="196"/>
      <c r="KA1023" s="196"/>
      <c r="KB1023" s="196"/>
      <c r="KC1023" s="196"/>
      <c r="KD1023" s="196"/>
      <c r="KE1023" s="196"/>
      <c r="KF1023" s="196"/>
      <c r="KG1023" s="196"/>
      <c r="KH1023" s="196"/>
      <c r="KI1023" s="196"/>
      <c r="KJ1023" s="196"/>
      <c r="KK1023" s="196"/>
      <c r="KL1023" s="196"/>
      <c r="KM1023" s="196"/>
      <c r="KN1023" s="196"/>
      <c r="KO1023" s="196"/>
      <c r="KP1023" s="196"/>
      <c r="KQ1023" s="196"/>
      <c r="KR1023" s="196"/>
      <c r="KS1023" s="196"/>
      <c r="KT1023" s="196"/>
      <c r="KU1023" s="196"/>
      <c r="KV1023" s="196"/>
      <c r="KW1023" s="196"/>
      <c r="KX1023" s="196"/>
      <c r="KY1023" s="196"/>
      <c r="KZ1023" s="196"/>
      <c r="LA1023" s="196"/>
      <c r="LB1023" s="196"/>
      <c r="LC1023" s="196"/>
      <c r="LD1023" s="196"/>
      <c r="LE1023" s="196"/>
      <c r="LF1023" s="196"/>
      <c r="LG1023" s="196"/>
      <c r="LH1023" s="196"/>
      <c r="LI1023" s="196"/>
      <c r="LJ1023" s="196"/>
      <c r="LK1023" s="196"/>
      <c r="LL1023" s="196"/>
      <c r="LM1023" s="196"/>
      <c r="LN1023" s="196"/>
      <c r="LO1023" s="196"/>
      <c r="LP1023" s="196"/>
      <c r="LQ1023" s="196"/>
      <c r="LR1023" s="196"/>
      <c r="LS1023" s="196"/>
      <c r="LT1023" s="196"/>
      <c r="LU1023" s="196"/>
      <c r="LV1023" s="196"/>
      <c r="LW1023" s="196"/>
      <c r="LX1023" s="196"/>
      <c r="LY1023" s="196"/>
      <c r="LZ1023" s="196"/>
      <c r="MA1023" s="196"/>
      <c r="MB1023" s="196"/>
      <c r="MC1023" s="196"/>
      <c r="MD1023" s="196"/>
      <c r="ME1023" s="196"/>
      <c r="MF1023" s="196"/>
      <c r="MG1023" s="196"/>
      <c r="MH1023" s="196"/>
      <c r="MI1023" s="196"/>
      <c r="MJ1023" s="196"/>
      <c r="MK1023" s="196"/>
      <c r="ML1023" s="196"/>
      <c r="MM1023" s="196"/>
      <c r="MN1023" s="196"/>
      <c r="MO1023" s="196"/>
      <c r="MP1023" s="196"/>
      <c r="MQ1023" s="196"/>
      <c r="MR1023" s="196"/>
      <c r="MS1023" s="196"/>
      <c r="MT1023" s="196"/>
      <c r="MU1023" s="196"/>
      <c r="MV1023" s="196"/>
      <c r="MW1023" s="196"/>
      <c r="MX1023" s="196"/>
      <c r="MY1023" s="196"/>
      <c r="MZ1023" s="196"/>
      <c r="NA1023" s="196"/>
      <c r="NB1023" s="196"/>
      <c r="NC1023" s="196"/>
      <c r="ND1023" s="196"/>
      <c r="NE1023" s="196"/>
      <c r="NF1023" s="196"/>
      <c r="NG1023" s="196"/>
      <c r="NH1023" s="196"/>
      <c r="NI1023" s="196"/>
      <c r="NJ1023" s="196"/>
      <c r="NK1023" s="196"/>
      <c r="NL1023" s="196"/>
      <c r="NM1023" s="196"/>
      <c r="NN1023" s="196"/>
      <c r="NO1023" s="196"/>
      <c r="NP1023" s="196"/>
      <c r="NQ1023" s="196"/>
      <c r="NR1023" s="196"/>
      <c r="NS1023" s="196"/>
      <c r="NT1023" s="196"/>
      <c r="NU1023" s="196"/>
      <c r="NV1023" s="196"/>
      <c r="NW1023" s="196"/>
      <c r="NX1023" s="196"/>
      <c r="NY1023" s="196"/>
      <c r="NZ1023" s="196"/>
      <c r="OA1023" s="196"/>
      <c r="OB1023" s="196"/>
      <c r="OC1023" s="196"/>
      <c r="OD1023" s="196"/>
      <c r="OE1023" s="196"/>
      <c r="OF1023" s="196"/>
      <c r="OG1023" s="196"/>
      <c r="OH1023" s="196"/>
      <c r="OI1023" s="196"/>
      <c r="OJ1023" s="196"/>
      <c r="OK1023" s="196"/>
      <c r="OL1023" s="196"/>
      <c r="AFC1023" s="196"/>
      <c r="AFD1023" s="196"/>
      <c r="AFE1023" s="196"/>
      <c r="AFF1023" s="196"/>
      <c r="AFG1023" s="196"/>
      <c r="AFH1023" s="196"/>
      <c r="AFI1023" s="196"/>
      <c r="AFJ1023" s="196"/>
      <c r="AFK1023" s="196"/>
      <c r="AFL1023" s="196"/>
      <c r="AFM1023" s="196"/>
      <c r="AFN1023" s="196"/>
      <c r="AFO1023" s="196"/>
      <c r="AFP1023" s="196"/>
      <c r="AFQ1023" s="196"/>
      <c r="AFR1023" s="196"/>
      <c r="AFS1023" s="196"/>
      <c r="AFT1023" s="196"/>
      <c r="AFU1023" s="196"/>
      <c r="AFV1023" s="196"/>
      <c r="AFW1023" s="196"/>
      <c r="AFX1023" s="196"/>
      <c r="AFY1023" s="196"/>
      <c r="AFZ1023" s="196"/>
      <c r="AGA1023" s="196"/>
      <c r="AGB1023" s="196"/>
      <c r="AGC1023" s="196"/>
      <c r="AGD1023" s="196"/>
      <c r="AGE1023" s="196"/>
      <c r="AGF1023" s="196"/>
      <c r="AGG1023" s="196"/>
      <c r="AGH1023" s="196"/>
      <c r="AGI1023" s="196"/>
      <c r="AGJ1023" s="196"/>
      <c r="AGK1023" s="196"/>
      <c r="AGL1023" s="196"/>
      <c r="AGM1023" s="196"/>
      <c r="AGN1023" s="196"/>
      <c r="AGO1023" s="196"/>
      <c r="AGP1023" s="196"/>
    </row>
    <row r="1024" spans="1:874" ht="15.75" customHeight="1" x14ac:dyDescent="0.25">
      <c r="A1024" s="196"/>
      <c r="B1024" s="196"/>
      <c r="C1024" s="196"/>
      <c r="D1024" s="196"/>
      <c r="E1024" s="196"/>
      <c r="F1024" s="196"/>
      <c r="G1024" s="196"/>
      <c r="H1024" s="196"/>
      <c r="I1024" s="196"/>
      <c r="J1024" s="196"/>
      <c r="K1024" s="196"/>
      <c r="L1024" s="206"/>
      <c r="M1024" s="196"/>
      <c r="N1024" s="196"/>
      <c r="O1024" s="196"/>
      <c r="P1024" s="196"/>
      <c r="Q1024" s="196"/>
      <c r="R1024" s="196"/>
      <c r="S1024" s="196"/>
      <c r="T1024" s="196"/>
      <c r="U1024" s="196"/>
      <c r="V1024" s="196"/>
      <c r="W1024" s="196"/>
      <c r="X1024" s="196"/>
      <c r="Y1024" s="196"/>
      <c r="Z1024" s="196"/>
      <c r="AA1024" s="196"/>
      <c r="AB1024" s="196"/>
      <c r="AC1024" s="196"/>
      <c r="AD1024" s="196"/>
      <c r="AE1024" s="196"/>
      <c r="AF1024" s="196"/>
      <c r="AG1024" s="196"/>
      <c r="AH1024" s="196"/>
      <c r="AI1024" s="196"/>
      <c r="AJ1024" s="196"/>
      <c r="AK1024" s="196"/>
      <c r="AL1024" s="196"/>
      <c r="AM1024" s="196"/>
      <c r="AN1024" s="196"/>
      <c r="AO1024" s="196"/>
      <c r="AP1024" s="196"/>
      <c r="AQ1024" s="196"/>
      <c r="AR1024" s="196"/>
      <c r="AS1024" s="196"/>
      <c r="AT1024" s="196"/>
      <c r="AU1024" s="196"/>
      <c r="AV1024" s="196"/>
      <c r="AW1024" s="196"/>
      <c r="AX1024" s="196"/>
      <c r="AY1024" s="196"/>
      <c r="AZ1024" s="196"/>
      <c r="BA1024" s="196"/>
      <c r="BB1024" s="196"/>
      <c r="BC1024" s="196"/>
      <c r="BD1024" s="196"/>
      <c r="BE1024" s="196"/>
      <c r="BF1024" s="196"/>
      <c r="BG1024" s="196"/>
      <c r="BH1024" s="196"/>
      <c r="BI1024" s="196"/>
      <c r="BJ1024" s="196"/>
      <c r="BK1024" s="196"/>
      <c r="BL1024" s="196"/>
      <c r="BM1024" s="196"/>
      <c r="BN1024" s="196"/>
      <c r="BO1024" s="196"/>
      <c r="BP1024" s="196"/>
      <c r="BQ1024" s="196"/>
      <c r="BR1024" s="196"/>
      <c r="BS1024" s="196"/>
      <c r="BT1024" s="196"/>
      <c r="BU1024" s="196"/>
      <c r="BV1024" s="196"/>
      <c r="BW1024" s="196"/>
      <c r="BX1024" s="196"/>
      <c r="BY1024" s="196"/>
      <c r="BZ1024" s="196"/>
      <c r="CA1024" s="196"/>
      <c r="CB1024" s="196"/>
      <c r="CC1024" s="196"/>
      <c r="CD1024" s="196"/>
      <c r="CE1024" s="196"/>
      <c r="CF1024" s="196"/>
      <c r="CG1024" s="196"/>
      <c r="CH1024" s="196"/>
      <c r="CI1024" s="196"/>
      <c r="CJ1024" s="196"/>
      <c r="CK1024" s="196"/>
      <c r="CL1024" s="196"/>
      <c r="CM1024" s="196"/>
      <c r="CN1024" s="196"/>
      <c r="CO1024" s="196"/>
      <c r="CP1024" s="196"/>
      <c r="CQ1024" s="196"/>
      <c r="CR1024" s="196"/>
      <c r="CS1024" s="196"/>
      <c r="CT1024" s="196"/>
      <c r="CU1024" s="196"/>
      <c r="CV1024" s="196"/>
      <c r="CW1024" s="196"/>
      <c r="CX1024" s="196"/>
      <c r="CY1024" s="196"/>
      <c r="CZ1024" s="196"/>
      <c r="DA1024" s="196"/>
      <c r="DB1024" s="196"/>
      <c r="DC1024" s="196"/>
      <c r="DD1024" s="196"/>
      <c r="DE1024" s="196"/>
      <c r="DF1024" s="196"/>
      <c r="DG1024" s="196"/>
      <c r="DH1024" s="196"/>
      <c r="DI1024" s="196"/>
      <c r="DJ1024" s="196"/>
      <c r="DK1024" s="196"/>
      <c r="DL1024" s="196"/>
      <c r="DM1024" s="196"/>
      <c r="DN1024" s="196"/>
      <c r="DO1024" s="196"/>
      <c r="DP1024" s="196"/>
      <c r="DQ1024" s="196"/>
      <c r="DR1024" s="196"/>
      <c r="DS1024" s="196"/>
      <c r="DT1024" s="196"/>
      <c r="DU1024" s="196"/>
      <c r="DV1024" s="196"/>
      <c r="DW1024" s="196"/>
      <c r="DX1024" s="196"/>
      <c r="DY1024" s="196"/>
      <c r="DZ1024" s="196"/>
      <c r="EA1024" s="196"/>
      <c r="EB1024" s="196"/>
      <c r="EC1024" s="196"/>
      <c r="ED1024" s="196"/>
      <c r="EE1024" s="196"/>
      <c r="EF1024" s="196"/>
      <c r="EG1024" s="196"/>
      <c r="EH1024" s="196"/>
      <c r="EI1024" s="196"/>
      <c r="EJ1024" s="196"/>
      <c r="EK1024" s="196"/>
      <c r="EL1024" s="196"/>
      <c r="EM1024" s="196"/>
      <c r="EN1024" s="196"/>
      <c r="EO1024" s="196"/>
      <c r="EP1024" s="196"/>
      <c r="EQ1024" s="196"/>
      <c r="ER1024" s="196"/>
      <c r="ES1024" s="196"/>
      <c r="ET1024" s="196"/>
      <c r="EU1024" s="196"/>
      <c r="EV1024" s="196"/>
      <c r="EW1024" s="196"/>
      <c r="EX1024" s="196"/>
      <c r="EY1024" s="196"/>
      <c r="EZ1024" s="196"/>
      <c r="FA1024" s="196"/>
      <c r="FB1024" s="196"/>
      <c r="FC1024" s="196"/>
      <c r="FD1024" s="196"/>
      <c r="FE1024" s="196"/>
      <c r="FF1024" s="196"/>
      <c r="FG1024" s="196"/>
      <c r="FH1024" s="196"/>
      <c r="FI1024" s="196"/>
      <c r="FJ1024" s="196"/>
      <c r="FK1024" s="196"/>
      <c r="FL1024" s="196"/>
      <c r="FM1024" s="196"/>
      <c r="FN1024" s="196"/>
      <c r="FO1024" s="196"/>
      <c r="FP1024" s="196"/>
      <c r="FQ1024" s="196"/>
      <c r="FR1024" s="196"/>
      <c r="FS1024" s="196"/>
      <c r="FT1024" s="196"/>
      <c r="FU1024" s="196"/>
      <c r="FV1024" s="196"/>
      <c r="FW1024" s="196"/>
      <c r="FX1024" s="196"/>
      <c r="FY1024" s="196"/>
      <c r="FZ1024" s="196"/>
      <c r="GA1024" s="196"/>
      <c r="GB1024" s="196"/>
      <c r="GC1024" s="196"/>
      <c r="GD1024" s="196"/>
      <c r="GE1024" s="196"/>
      <c r="GF1024" s="196"/>
      <c r="GG1024" s="196"/>
      <c r="GH1024" s="196"/>
      <c r="GI1024" s="196"/>
      <c r="GJ1024" s="196"/>
      <c r="GK1024" s="196"/>
      <c r="GL1024" s="196"/>
      <c r="GM1024" s="196"/>
      <c r="GN1024" s="196"/>
      <c r="GO1024" s="196"/>
      <c r="GP1024" s="196"/>
      <c r="GQ1024" s="196"/>
      <c r="GR1024" s="196"/>
      <c r="GS1024" s="196"/>
      <c r="GT1024" s="196"/>
      <c r="GU1024" s="196"/>
      <c r="GV1024" s="196"/>
      <c r="GW1024" s="196"/>
      <c r="GX1024" s="196"/>
      <c r="GY1024" s="196"/>
      <c r="GZ1024" s="196"/>
      <c r="HA1024" s="196"/>
      <c r="HB1024" s="196"/>
      <c r="HC1024" s="196"/>
      <c r="HD1024" s="196"/>
      <c r="HE1024" s="196"/>
      <c r="HF1024" s="196"/>
      <c r="HG1024" s="196"/>
      <c r="HH1024" s="196"/>
      <c r="HI1024" s="196"/>
      <c r="HJ1024" s="196"/>
      <c r="HK1024" s="196"/>
      <c r="HL1024" s="196"/>
      <c r="HM1024" s="196"/>
      <c r="HN1024" s="196"/>
      <c r="HO1024" s="196"/>
      <c r="HP1024" s="196"/>
      <c r="HQ1024" s="196"/>
      <c r="HR1024" s="196"/>
      <c r="HS1024" s="196"/>
      <c r="HT1024" s="196"/>
      <c r="HU1024" s="196"/>
      <c r="HV1024" s="196"/>
      <c r="HW1024" s="196"/>
      <c r="HX1024" s="196"/>
      <c r="HY1024" s="196"/>
      <c r="HZ1024" s="196"/>
      <c r="IA1024" s="196"/>
      <c r="IB1024" s="196"/>
      <c r="IC1024" s="196"/>
      <c r="ID1024" s="196"/>
      <c r="IE1024" s="196"/>
      <c r="IF1024" s="196"/>
      <c r="IG1024" s="196"/>
      <c r="IH1024" s="196"/>
      <c r="II1024" s="196"/>
      <c r="IJ1024" s="196"/>
      <c r="IK1024" s="196"/>
      <c r="IL1024" s="196"/>
      <c r="IM1024" s="196"/>
      <c r="IN1024" s="196"/>
      <c r="IO1024" s="196"/>
      <c r="IP1024" s="196"/>
      <c r="IQ1024" s="196"/>
      <c r="IR1024" s="196"/>
      <c r="IS1024" s="196"/>
      <c r="IT1024" s="196"/>
      <c r="IU1024" s="196"/>
      <c r="IV1024" s="196"/>
      <c r="IW1024" s="196"/>
      <c r="IX1024" s="196"/>
      <c r="IY1024" s="196"/>
      <c r="IZ1024" s="196"/>
      <c r="JA1024" s="196"/>
      <c r="JB1024" s="196"/>
      <c r="JC1024" s="196"/>
      <c r="JD1024" s="196"/>
      <c r="JE1024" s="196"/>
      <c r="JF1024" s="196"/>
      <c r="JG1024" s="196"/>
      <c r="JH1024" s="196"/>
      <c r="JI1024" s="196"/>
      <c r="JJ1024" s="196"/>
      <c r="JK1024" s="196"/>
      <c r="JL1024" s="196"/>
      <c r="JM1024" s="196"/>
      <c r="JN1024" s="196"/>
      <c r="JO1024" s="196"/>
      <c r="JP1024" s="196"/>
      <c r="JQ1024" s="196"/>
      <c r="JR1024" s="196"/>
      <c r="JS1024" s="196"/>
      <c r="JT1024" s="196"/>
      <c r="JU1024" s="196"/>
      <c r="JV1024" s="196"/>
      <c r="JW1024" s="196"/>
      <c r="JX1024" s="196"/>
      <c r="JY1024" s="196"/>
      <c r="JZ1024" s="196"/>
      <c r="KA1024" s="196"/>
      <c r="KB1024" s="196"/>
      <c r="KC1024" s="196"/>
      <c r="KD1024" s="196"/>
      <c r="KE1024" s="196"/>
      <c r="KF1024" s="196"/>
      <c r="KG1024" s="196"/>
      <c r="KH1024" s="196"/>
      <c r="KI1024" s="196"/>
      <c r="KJ1024" s="196"/>
      <c r="KK1024" s="196"/>
      <c r="KL1024" s="196"/>
      <c r="KM1024" s="196"/>
      <c r="KN1024" s="196"/>
      <c r="KO1024" s="196"/>
      <c r="KP1024" s="196"/>
      <c r="KQ1024" s="196"/>
      <c r="KR1024" s="196"/>
      <c r="KS1024" s="196"/>
      <c r="KT1024" s="196"/>
      <c r="KU1024" s="196"/>
      <c r="KV1024" s="196"/>
      <c r="KW1024" s="196"/>
      <c r="KX1024" s="196"/>
      <c r="KY1024" s="196"/>
      <c r="KZ1024" s="196"/>
      <c r="LA1024" s="196"/>
      <c r="LB1024" s="196"/>
      <c r="LC1024" s="196"/>
      <c r="LD1024" s="196"/>
      <c r="LE1024" s="196"/>
      <c r="LF1024" s="196"/>
      <c r="LG1024" s="196"/>
      <c r="LH1024" s="196"/>
      <c r="LI1024" s="196"/>
      <c r="LJ1024" s="196"/>
      <c r="LK1024" s="196"/>
      <c r="LL1024" s="196"/>
      <c r="LM1024" s="196"/>
      <c r="LN1024" s="196"/>
      <c r="LO1024" s="196"/>
      <c r="LP1024" s="196"/>
      <c r="LQ1024" s="196"/>
      <c r="LR1024" s="196"/>
      <c r="LS1024" s="196"/>
      <c r="LT1024" s="196"/>
      <c r="LU1024" s="196"/>
      <c r="LV1024" s="196"/>
      <c r="LW1024" s="196"/>
      <c r="LX1024" s="196"/>
      <c r="LY1024" s="196"/>
      <c r="LZ1024" s="196"/>
      <c r="MA1024" s="196"/>
      <c r="MB1024" s="196"/>
      <c r="MC1024" s="196"/>
      <c r="MD1024" s="196"/>
      <c r="ME1024" s="196"/>
      <c r="MF1024" s="196"/>
      <c r="MG1024" s="196"/>
      <c r="MH1024" s="196"/>
      <c r="MI1024" s="196"/>
      <c r="MJ1024" s="196"/>
      <c r="MK1024" s="196"/>
      <c r="ML1024" s="196"/>
      <c r="MM1024" s="196"/>
      <c r="MN1024" s="196"/>
      <c r="MO1024" s="196"/>
      <c r="MP1024" s="196"/>
      <c r="MQ1024" s="196"/>
      <c r="MR1024" s="196"/>
      <c r="MS1024" s="196"/>
      <c r="MT1024" s="196"/>
      <c r="MU1024" s="196"/>
      <c r="MV1024" s="196"/>
      <c r="MW1024" s="196"/>
      <c r="MX1024" s="196"/>
      <c r="MY1024" s="196"/>
      <c r="MZ1024" s="196"/>
      <c r="NA1024" s="196"/>
      <c r="NB1024" s="196"/>
      <c r="NC1024" s="196"/>
      <c r="ND1024" s="196"/>
      <c r="NE1024" s="196"/>
      <c r="NF1024" s="196"/>
      <c r="NG1024" s="196"/>
      <c r="NH1024" s="196"/>
      <c r="NI1024" s="196"/>
      <c r="NJ1024" s="196"/>
      <c r="NK1024" s="196"/>
      <c r="NL1024" s="196"/>
      <c r="NM1024" s="196"/>
      <c r="NN1024" s="196"/>
      <c r="NO1024" s="196"/>
      <c r="NP1024" s="196"/>
      <c r="NQ1024" s="196"/>
      <c r="NR1024" s="196"/>
      <c r="NS1024" s="196"/>
      <c r="NT1024" s="196"/>
      <c r="NU1024" s="196"/>
      <c r="NV1024" s="196"/>
      <c r="NW1024" s="196"/>
      <c r="NX1024" s="196"/>
      <c r="NY1024" s="196"/>
      <c r="NZ1024" s="196"/>
      <c r="OA1024" s="196"/>
      <c r="OB1024" s="196"/>
      <c r="OC1024" s="196"/>
      <c r="OD1024" s="196"/>
      <c r="OE1024" s="196"/>
      <c r="OF1024" s="196"/>
      <c r="OG1024" s="196"/>
      <c r="OH1024" s="196"/>
      <c r="OI1024" s="196"/>
      <c r="OJ1024" s="196"/>
      <c r="OK1024" s="196"/>
      <c r="OL1024" s="196"/>
      <c r="AFC1024" s="196"/>
      <c r="AFD1024" s="196"/>
      <c r="AFE1024" s="196"/>
      <c r="AFF1024" s="196"/>
      <c r="AFG1024" s="196"/>
      <c r="AFH1024" s="196"/>
      <c r="AFI1024" s="196"/>
      <c r="AFJ1024" s="196"/>
      <c r="AFK1024" s="196"/>
      <c r="AFL1024" s="196"/>
      <c r="AFM1024" s="196"/>
      <c r="AFN1024" s="196"/>
      <c r="AFO1024" s="196"/>
      <c r="AFP1024" s="196"/>
      <c r="AFQ1024" s="196"/>
      <c r="AFR1024" s="196"/>
      <c r="AFS1024" s="196"/>
      <c r="AFT1024" s="196"/>
      <c r="AFU1024" s="196"/>
      <c r="AFV1024" s="196"/>
      <c r="AFW1024" s="196"/>
      <c r="AFX1024" s="196"/>
      <c r="AFY1024" s="196"/>
      <c r="AFZ1024" s="196"/>
      <c r="AGA1024" s="196"/>
      <c r="AGB1024" s="196"/>
      <c r="AGC1024" s="196"/>
      <c r="AGD1024" s="196"/>
      <c r="AGE1024" s="196"/>
      <c r="AGF1024" s="196"/>
      <c r="AGG1024" s="196"/>
      <c r="AGH1024" s="196"/>
      <c r="AGI1024" s="196"/>
      <c r="AGJ1024" s="196"/>
      <c r="AGK1024" s="196"/>
      <c r="AGL1024" s="196"/>
      <c r="AGM1024" s="196"/>
      <c r="AGN1024" s="196"/>
      <c r="AGO1024" s="196"/>
      <c r="AGP1024" s="196"/>
    </row>
    <row r="1025" spans="1:874" ht="15.75" customHeight="1" x14ac:dyDescent="0.25">
      <c r="A1025" s="196"/>
      <c r="B1025" s="196"/>
      <c r="C1025" s="196"/>
      <c r="D1025" s="196"/>
      <c r="E1025" s="196"/>
      <c r="F1025" s="196"/>
      <c r="G1025" s="196"/>
      <c r="H1025" s="196"/>
      <c r="I1025" s="196"/>
      <c r="J1025" s="196"/>
      <c r="K1025" s="196"/>
      <c r="L1025" s="206"/>
      <c r="M1025" s="196"/>
      <c r="N1025" s="196"/>
      <c r="O1025" s="196"/>
      <c r="P1025" s="196"/>
      <c r="Q1025" s="196"/>
      <c r="R1025" s="196"/>
      <c r="S1025" s="196"/>
      <c r="T1025" s="196"/>
      <c r="U1025" s="196"/>
      <c r="V1025" s="196"/>
      <c r="W1025" s="196"/>
      <c r="X1025" s="196"/>
      <c r="Y1025" s="196"/>
      <c r="Z1025" s="196"/>
      <c r="AA1025" s="196"/>
      <c r="AB1025" s="196"/>
      <c r="AC1025" s="196"/>
      <c r="AD1025" s="196"/>
      <c r="AE1025" s="196"/>
      <c r="AF1025" s="196"/>
      <c r="AG1025" s="196"/>
      <c r="AH1025" s="196"/>
      <c r="AI1025" s="196"/>
      <c r="AJ1025" s="196"/>
      <c r="AK1025" s="196"/>
      <c r="AL1025" s="196"/>
      <c r="AM1025" s="196"/>
      <c r="AN1025" s="196"/>
      <c r="AO1025" s="196"/>
      <c r="AP1025" s="196"/>
      <c r="AQ1025" s="196"/>
      <c r="AR1025" s="196"/>
      <c r="AS1025" s="196"/>
      <c r="AT1025" s="196"/>
      <c r="AU1025" s="196"/>
      <c r="AV1025" s="196"/>
      <c r="AW1025" s="196"/>
      <c r="AX1025" s="196"/>
      <c r="AY1025" s="196"/>
      <c r="AZ1025" s="196"/>
      <c r="BA1025" s="196"/>
      <c r="BB1025" s="196"/>
      <c r="BC1025" s="196"/>
      <c r="BD1025" s="196"/>
      <c r="BE1025" s="196"/>
      <c r="BF1025" s="196"/>
      <c r="BG1025" s="196"/>
      <c r="BH1025" s="196"/>
      <c r="BI1025" s="196"/>
      <c r="BJ1025" s="196"/>
      <c r="BK1025" s="196"/>
      <c r="BL1025" s="196"/>
      <c r="BM1025" s="196"/>
      <c r="BN1025" s="196"/>
      <c r="BO1025" s="196"/>
      <c r="BP1025" s="196"/>
      <c r="BQ1025" s="196"/>
      <c r="BR1025" s="196"/>
      <c r="BS1025" s="196"/>
      <c r="BT1025" s="196"/>
      <c r="BU1025" s="196"/>
      <c r="BV1025" s="196"/>
      <c r="BW1025" s="196"/>
      <c r="BX1025" s="196"/>
      <c r="BY1025" s="196"/>
      <c r="BZ1025" s="196"/>
      <c r="CA1025" s="196"/>
      <c r="CB1025" s="196"/>
      <c r="CC1025" s="196"/>
      <c r="CD1025" s="196"/>
      <c r="CE1025" s="196"/>
      <c r="CF1025" s="196"/>
      <c r="CG1025" s="196"/>
      <c r="CH1025" s="196"/>
      <c r="CI1025" s="196"/>
      <c r="CJ1025" s="196"/>
      <c r="CK1025" s="196"/>
      <c r="CL1025" s="196"/>
      <c r="CM1025" s="196"/>
      <c r="CN1025" s="196"/>
      <c r="CO1025" s="196"/>
      <c r="CP1025" s="196"/>
      <c r="CQ1025" s="196"/>
      <c r="CR1025" s="196"/>
      <c r="CS1025" s="196"/>
      <c r="CT1025" s="196"/>
      <c r="CU1025" s="196"/>
      <c r="CV1025" s="196"/>
      <c r="CW1025" s="196"/>
      <c r="CX1025" s="196"/>
      <c r="CY1025" s="196"/>
      <c r="CZ1025" s="196"/>
      <c r="DA1025" s="196"/>
      <c r="DB1025" s="196"/>
      <c r="DC1025" s="196"/>
      <c r="DD1025" s="196"/>
      <c r="DE1025" s="196"/>
      <c r="DF1025" s="196"/>
      <c r="DG1025" s="196"/>
      <c r="DH1025" s="196"/>
      <c r="DI1025" s="196"/>
      <c r="DJ1025" s="196"/>
      <c r="DK1025" s="196"/>
      <c r="DL1025" s="196"/>
      <c r="DM1025" s="196"/>
      <c r="DN1025" s="196"/>
      <c r="DO1025" s="196"/>
      <c r="DP1025" s="196"/>
      <c r="DQ1025" s="196"/>
      <c r="DR1025" s="196"/>
      <c r="DS1025" s="196"/>
      <c r="DT1025" s="196"/>
      <c r="DU1025" s="196"/>
      <c r="DV1025" s="196"/>
      <c r="DW1025" s="196"/>
      <c r="DX1025" s="196"/>
      <c r="DY1025" s="196"/>
      <c r="DZ1025" s="196"/>
      <c r="EA1025" s="196"/>
      <c r="EB1025" s="196"/>
      <c r="EC1025" s="196"/>
      <c r="ED1025" s="196"/>
      <c r="EE1025" s="196"/>
      <c r="EF1025" s="196"/>
      <c r="EG1025" s="196"/>
      <c r="EH1025" s="196"/>
      <c r="EI1025" s="196"/>
      <c r="EJ1025" s="196"/>
      <c r="EK1025" s="196"/>
      <c r="EL1025" s="196"/>
      <c r="EM1025" s="196"/>
      <c r="EN1025" s="196"/>
      <c r="EO1025" s="196"/>
      <c r="EP1025" s="196"/>
      <c r="EQ1025" s="196"/>
      <c r="ER1025" s="196"/>
      <c r="ES1025" s="196"/>
      <c r="ET1025" s="196"/>
      <c r="EU1025" s="196"/>
      <c r="EV1025" s="196"/>
      <c r="EW1025" s="196"/>
      <c r="EX1025" s="196"/>
      <c r="EY1025" s="196"/>
      <c r="EZ1025" s="196"/>
      <c r="FA1025" s="196"/>
      <c r="FB1025" s="196"/>
      <c r="FC1025" s="196"/>
      <c r="FD1025" s="196"/>
      <c r="FE1025" s="196"/>
      <c r="FF1025" s="196"/>
      <c r="FG1025" s="196"/>
      <c r="FH1025" s="196"/>
      <c r="FI1025" s="196"/>
      <c r="FJ1025" s="196"/>
      <c r="FK1025" s="196"/>
      <c r="FL1025" s="196"/>
      <c r="FM1025" s="196"/>
      <c r="FN1025" s="196"/>
      <c r="FO1025" s="196"/>
      <c r="FP1025" s="196"/>
      <c r="FQ1025" s="196"/>
      <c r="FR1025" s="196"/>
      <c r="FS1025" s="196"/>
      <c r="FT1025" s="196"/>
      <c r="FU1025" s="196"/>
      <c r="FV1025" s="196"/>
      <c r="FW1025" s="196"/>
      <c r="FX1025" s="196"/>
      <c r="FY1025" s="196"/>
      <c r="FZ1025" s="196"/>
      <c r="GA1025" s="196"/>
      <c r="GB1025" s="196"/>
      <c r="GC1025" s="196"/>
      <c r="GD1025" s="196"/>
      <c r="GE1025" s="196"/>
      <c r="GF1025" s="196"/>
      <c r="GG1025" s="196"/>
      <c r="GH1025" s="196"/>
      <c r="GI1025" s="196"/>
      <c r="GJ1025" s="196"/>
      <c r="GK1025" s="196"/>
      <c r="GL1025" s="196"/>
      <c r="GM1025" s="196"/>
      <c r="GN1025" s="196"/>
      <c r="GO1025" s="196"/>
      <c r="GP1025" s="196"/>
      <c r="GQ1025" s="196"/>
      <c r="GR1025" s="196"/>
      <c r="GS1025" s="196"/>
      <c r="GT1025" s="196"/>
      <c r="GU1025" s="196"/>
      <c r="GV1025" s="196"/>
      <c r="GW1025" s="196"/>
      <c r="GX1025" s="196"/>
      <c r="GY1025" s="196"/>
      <c r="GZ1025" s="196"/>
      <c r="HA1025" s="196"/>
      <c r="HB1025" s="196"/>
      <c r="HC1025" s="196"/>
      <c r="HD1025" s="196"/>
      <c r="HE1025" s="196"/>
      <c r="HF1025" s="196"/>
      <c r="HG1025" s="196"/>
      <c r="HH1025" s="196"/>
      <c r="HI1025" s="196"/>
      <c r="HJ1025" s="196"/>
      <c r="HK1025" s="196"/>
      <c r="HL1025" s="196"/>
      <c r="HM1025" s="196"/>
      <c r="HN1025" s="196"/>
      <c r="HO1025" s="196"/>
      <c r="HP1025" s="196"/>
      <c r="HQ1025" s="196"/>
      <c r="HR1025" s="196"/>
      <c r="HS1025" s="196"/>
      <c r="HT1025" s="196"/>
      <c r="HU1025" s="196"/>
      <c r="HV1025" s="196"/>
      <c r="HW1025" s="196"/>
      <c r="HX1025" s="196"/>
      <c r="HY1025" s="196"/>
      <c r="HZ1025" s="196"/>
      <c r="IA1025" s="196"/>
      <c r="IB1025" s="196"/>
      <c r="IC1025" s="196"/>
      <c r="ID1025" s="196"/>
      <c r="IE1025" s="196"/>
      <c r="IF1025" s="196"/>
      <c r="IG1025" s="196"/>
      <c r="IH1025" s="196"/>
      <c r="II1025" s="196"/>
      <c r="IJ1025" s="196"/>
      <c r="IK1025" s="196"/>
      <c r="IL1025" s="196"/>
      <c r="IM1025" s="196"/>
      <c r="IN1025" s="196"/>
      <c r="IO1025" s="196"/>
      <c r="IP1025" s="196"/>
      <c r="IQ1025" s="196"/>
      <c r="IR1025" s="196"/>
      <c r="IS1025" s="196"/>
      <c r="IT1025" s="196"/>
      <c r="IU1025" s="196"/>
      <c r="IV1025" s="196"/>
      <c r="IW1025" s="196"/>
      <c r="IX1025" s="196"/>
      <c r="IY1025" s="196"/>
      <c r="IZ1025" s="196"/>
      <c r="JA1025" s="196"/>
      <c r="JB1025" s="196"/>
      <c r="JC1025" s="196"/>
      <c r="JD1025" s="196"/>
      <c r="JE1025" s="196"/>
      <c r="JF1025" s="196"/>
      <c r="JG1025" s="196"/>
      <c r="JH1025" s="196"/>
      <c r="JI1025" s="196"/>
      <c r="JJ1025" s="196"/>
      <c r="JK1025" s="196"/>
      <c r="JL1025" s="196"/>
      <c r="JM1025" s="196"/>
      <c r="JN1025" s="196"/>
      <c r="JO1025" s="196"/>
      <c r="JP1025" s="196"/>
      <c r="JQ1025" s="196"/>
      <c r="JR1025" s="196"/>
      <c r="JS1025" s="196"/>
      <c r="JT1025" s="196"/>
      <c r="JU1025" s="196"/>
      <c r="JV1025" s="196"/>
      <c r="JW1025" s="196"/>
      <c r="JX1025" s="196"/>
      <c r="JY1025" s="196"/>
      <c r="JZ1025" s="196"/>
      <c r="KA1025" s="196"/>
      <c r="KB1025" s="196"/>
      <c r="KC1025" s="196"/>
      <c r="KD1025" s="196"/>
      <c r="KE1025" s="196"/>
      <c r="KF1025" s="196"/>
      <c r="KG1025" s="196"/>
      <c r="KH1025" s="196"/>
      <c r="KI1025" s="196"/>
      <c r="KJ1025" s="196"/>
      <c r="KK1025" s="196"/>
      <c r="KL1025" s="196"/>
      <c r="KM1025" s="196"/>
      <c r="KN1025" s="196"/>
      <c r="KO1025" s="196"/>
      <c r="KP1025" s="196"/>
      <c r="KQ1025" s="196"/>
      <c r="KR1025" s="196"/>
      <c r="KS1025" s="196"/>
      <c r="KT1025" s="196"/>
      <c r="KU1025" s="196"/>
      <c r="KV1025" s="196"/>
      <c r="KW1025" s="196"/>
      <c r="KX1025" s="196"/>
      <c r="KY1025" s="196"/>
      <c r="KZ1025" s="196"/>
      <c r="LA1025" s="196"/>
      <c r="LB1025" s="196"/>
      <c r="LC1025" s="196"/>
      <c r="LD1025" s="196"/>
      <c r="LE1025" s="196"/>
      <c r="LF1025" s="196"/>
      <c r="LG1025" s="196"/>
      <c r="LH1025" s="196"/>
      <c r="LI1025" s="196"/>
      <c r="LJ1025" s="196"/>
      <c r="LK1025" s="196"/>
      <c r="LL1025" s="196"/>
      <c r="LM1025" s="196"/>
      <c r="LN1025" s="196"/>
      <c r="LO1025" s="196"/>
      <c r="LP1025" s="196"/>
      <c r="LQ1025" s="196"/>
      <c r="LR1025" s="196"/>
      <c r="LS1025" s="196"/>
      <c r="LT1025" s="196"/>
      <c r="LU1025" s="196"/>
      <c r="LV1025" s="196"/>
      <c r="LW1025" s="196"/>
      <c r="LX1025" s="196"/>
      <c r="LY1025" s="196"/>
      <c r="LZ1025" s="196"/>
      <c r="MA1025" s="196"/>
      <c r="MB1025" s="196"/>
      <c r="MC1025" s="196"/>
      <c r="MD1025" s="196"/>
      <c r="ME1025" s="196"/>
      <c r="MF1025" s="196"/>
      <c r="MG1025" s="196"/>
      <c r="MH1025" s="196"/>
      <c r="MI1025" s="196"/>
      <c r="MJ1025" s="196"/>
      <c r="MK1025" s="196"/>
      <c r="ML1025" s="196"/>
      <c r="MM1025" s="196"/>
      <c r="MN1025" s="196"/>
      <c r="MO1025" s="196"/>
      <c r="MP1025" s="196"/>
      <c r="MQ1025" s="196"/>
      <c r="MR1025" s="196"/>
      <c r="MS1025" s="196"/>
      <c r="MT1025" s="196"/>
      <c r="MU1025" s="196"/>
      <c r="MV1025" s="196"/>
      <c r="MW1025" s="196"/>
      <c r="MX1025" s="196"/>
      <c r="MY1025" s="196"/>
      <c r="MZ1025" s="196"/>
      <c r="NA1025" s="196"/>
      <c r="NB1025" s="196"/>
      <c r="NC1025" s="196"/>
      <c r="ND1025" s="196"/>
      <c r="NE1025" s="196"/>
      <c r="NF1025" s="196"/>
      <c r="NG1025" s="196"/>
      <c r="NH1025" s="196"/>
      <c r="NI1025" s="196"/>
      <c r="NJ1025" s="196"/>
      <c r="NK1025" s="196"/>
      <c r="NL1025" s="196"/>
      <c r="NM1025" s="196"/>
      <c r="NN1025" s="196"/>
      <c r="NO1025" s="196"/>
      <c r="NP1025" s="196"/>
      <c r="NQ1025" s="196"/>
      <c r="NR1025" s="196"/>
      <c r="NS1025" s="196"/>
      <c r="NT1025" s="196"/>
      <c r="NU1025" s="196"/>
      <c r="NV1025" s="196"/>
      <c r="NW1025" s="196"/>
      <c r="NX1025" s="196"/>
      <c r="NY1025" s="196"/>
      <c r="NZ1025" s="196"/>
      <c r="OA1025" s="196"/>
      <c r="OB1025" s="196"/>
      <c r="OC1025" s="196"/>
      <c r="OD1025" s="196"/>
      <c r="OE1025" s="196"/>
      <c r="OF1025" s="196"/>
      <c r="OG1025" s="196"/>
      <c r="OH1025" s="196"/>
      <c r="OI1025" s="196"/>
      <c r="OJ1025" s="196"/>
      <c r="OK1025" s="196"/>
      <c r="OL1025" s="196"/>
      <c r="AFC1025" s="196"/>
      <c r="AFD1025" s="196"/>
      <c r="AFE1025" s="196"/>
      <c r="AFF1025" s="196"/>
      <c r="AFG1025" s="196"/>
      <c r="AFH1025" s="196"/>
      <c r="AFI1025" s="196"/>
      <c r="AFJ1025" s="196"/>
      <c r="AFK1025" s="196"/>
      <c r="AFL1025" s="196"/>
      <c r="AFM1025" s="196"/>
      <c r="AFN1025" s="196"/>
      <c r="AFO1025" s="196"/>
      <c r="AFP1025" s="196"/>
      <c r="AFQ1025" s="196"/>
      <c r="AFR1025" s="196"/>
      <c r="AFS1025" s="196"/>
      <c r="AFT1025" s="196"/>
      <c r="AFU1025" s="196"/>
      <c r="AFV1025" s="196"/>
      <c r="AFW1025" s="196"/>
      <c r="AFX1025" s="196"/>
      <c r="AFY1025" s="196"/>
      <c r="AFZ1025" s="196"/>
      <c r="AGA1025" s="196"/>
      <c r="AGB1025" s="196"/>
      <c r="AGC1025" s="196"/>
      <c r="AGD1025" s="196"/>
      <c r="AGE1025" s="196"/>
      <c r="AGF1025" s="196"/>
      <c r="AGG1025" s="196"/>
      <c r="AGH1025" s="196"/>
      <c r="AGI1025" s="196"/>
      <c r="AGJ1025" s="196"/>
      <c r="AGK1025" s="196"/>
      <c r="AGL1025" s="196"/>
      <c r="AGM1025" s="196"/>
      <c r="AGN1025" s="196"/>
      <c r="AGO1025" s="196"/>
      <c r="AGP1025" s="196"/>
    </row>
    <row r="1026" spans="1:874" ht="15.75" customHeight="1" x14ac:dyDescent="0.25">
      <c r="A1026" s="196"/>
      <c r="B1026" s="196"/>
      <c r="C1026" s="196"/>
      <c r="D1026" s="196"/>
      <c r="E1026" s="196"/>
      <c r="F1026" s="196"/>
      <c r="G1026" s="196"/>
      <c r="H1026" s="196"/>
      <c r="I1026" s="196"/>
      <c r="J1026" s="196"/>
      <c r="K1026" s="196"/>
      <c r="L1026" s="206"/>
      <c r="M1026" s="196"/>
      <c r="N1026" s="196"/>
      <c r="O1026" s="196"/>
      <c r="P1026" s="196"/>
      <c r="Q1026" s="196"/>
      <c r="R1026" s="196"/>
      <c r="S1026" s="196"/>
      <c r="T1026" s="196"/>
      <c r="U1026" s="196"/>
      <c r="V1026" s="196"/>
      <c r="W1026" s="196"/>
      <c r="X1026" s="196"/>
      <c r="Y1026" s="196"/>
      <c r="Z1026" s="196"/>
      <c r="AA1026" s="196"/>
      <c r="AB1026" s="196"/>
      <c r="AC1026" s="196"/>
      <c r="AD1026" s="196"/>
      <c r="AE1026" s="196"/>
      <c r="AF1026" s="196"/>
      <c r="AG1026" s="196"/>
      <c r="AH1026" s="196"/>
      <c r="AI1026" s="196"/>
      <c r="AJ1026" s="196"/>
      <c r="AK1026" s="196"/>
      <c r="AL1026" s="196"/>
      <c r="AM1026" s="196"/>
      <c r="AN1026" s="196"/>
      <c r="AO1026" s="196"/>
      <c r="AP1026" s="196"/>
      <c r="AQ1026" s="196"/>
      <c r="AR1026" s="196"/>
      <c r="AS1026" s="196"/>
      <c r="AT1026" s="196"/>
      <c r="AU1026" s="196"/>
      <c r="AV1026" s="196"/>
      <c r="AW1026" s="196"/>
      <c r="AX1026" s="196"/>
      <c r="AY1026" s="196"/>
      <c r="AZ1026" s="196"/>
      <c r="BA1026" s="196"/>
      <c r="BB1026" s="196"/>
      <c r="BC1026" s="196"/>
      <c r="BD1026" s="196"/>
      <c r="BE1026" s="196"/>
      <c r="BF1026" s="196"/>
      <c r="BG1026" s="196"/>
      <c r="BH1026" s="196"/>
      <c r="BI1026" s="196"/>
      <c r="BJ1026" s="196"/>
      <c r="BK1026" s="196"/>
      <c r="BL1026" s="196"/>
      <c r="BM1026" s="196"/>
      <c r="BN1026" s="196"/>
      <c r="BO1026" s="196"/>
      <c r="BP1026" s="196"/>
      <c r="BQ1026" s="196"/>
      <c r="BR1026" s="196"/>
      <c r="BS1026" s="196"/>
      <c r="BT1026" s="196"/>
      <c r="BU1026" s="196"/>
      <c r="BV1026" s="196"/>
      <c r="BW1026" s="196"/>
      <c r="BX1026" s="196"/>
      <c r="BY1026" s="196"/>
      <c r="BZ1026" s="196"/>
      <c r="CA1026" s="196"/>
      <c r="CB1026" s="196"/>
      <c r="CC1026" s="196"/>
      <c r="CD1026" s="196"/>
      <c r="CE1026" s="196"/>
      <c r="CF1026" s="196"/>
      <c r="CG1026" s="196"/>
      <c r="CH1026" s="196"/>
      <c r="CI1026" s="196"/>
      <c r="CJ1026" s="196"/>
      <c r="CK1026" s="196"/>
      <c r="CL1026" s="196"/>
      <c r="CM1026" s="196"/>
      <c r="CN1026" s="196"/>
      <c r="CO1026" s="196"/>
      <c r="CP1026" s="196"/>
      <c r="CQ1026" s="196"/>
      <c r="CR1026" s="196"/>
      <c r="CS1026" s="196"/>
      <c r="CT1026" s="196"/>
      <c r="CU1026" s="196"/>
      <c r="CV1026" s="196"/>
      <c r="CW1026" s="196"/>
      <c r="CX1026" s="196"/>
      <c r="CY1026" s="196"/>
      <c r="CZ1026" s="196"/>
      <c r="DA1026" s="196"/>
      <c r="DB1026" s="196"/>
      <c r="DC1026" s="196"/>
      <c r="DD1026" s="196"/>
      <c r="DE1026" s="196"/>
      <c r="DF1026" s="196"/>
      <c r="DG1026" s="196"/>
      <c r="DH1026" s="196"/>
      <c r="DI1026" s="196"/>
      <c r="DJ1026" s="196"/>
      <c r="DK1026" s="196"/>
      <c r="DL1026" s="196"/>
      <c r="DM1026" s="196"/>
      <c r="DN1026" s="196"/>
      <c r="DO1026" s="196"/>
      <c r="DP1026" s="196"/>
      <c r="DQ1026" s="196"/>
      <c r="DR1026" s="196"/>
      <c r="DS1026" s="196"/>
      <c r="DT1026" s="196"/>
      <c r="DU1026" s="196"/>
      <c r="DV1026" s="196"/>
      <c r="DW1026" s="196"/>
      <c r="DX1026" s="196"/>
      <c r="DY1026" s="196"/>
      <c r="DZ1026" s="196"/>
      <c r="EA1026" s="196"/>
      <c r="EB1026" s="196"/>
      <c r="EC1026" s="196"/>
      <c r="ED1026" s="196"/>
      <c r="EE1026" s="196"/>
      <c r="EF1026" s="196"/>
      <c r="EG1026" s="196"/>
      <c r="EH1026" s="196"/>
      <c r="EI1026" s="196"/>
      <c r="EJ1026" s="196"/>
      <c r="EK1026" s="196"/>
      <c r="EL1026" s="196"/>
      <c r="EM1026" s="196"/>
      <c r="EN1026" s="196"/>
      <c r="EO1026" s="196"/>
      <c r="EP1026" s="196"/>
      <c r="EQ1026" s="196"/>
      <c r="ER1026" s="196"/>
      <c r="ES1026" s="196"/>
      <c r="ET1026" s="196"/>
      <c r="EU1026" s="196"/>
      <c r="EV1026" s="196"/>
      <c r="EW1026" s="196"/>
      <c r="EX1026" s="196"/>
      <c r="EY1026" s="196"/>
      <c r="EZ1026" s="196"/>
      <c r="FA1026" s="196"/>
      <c r="FB1026" s="196"/>
      <c r="FC1026" s="196"/>
      <c r="FD1026" s="196"/>
      <c r="FE1026" s="196"/>
      <c r="FF1026" s="196"/>
      <c r="FG1026" s="196"/>
      <c r="FH1026" s="196"/>
      <c r="FI1026" s="196"/>
      <c r="FJ1026" s="196"/>
      <c r="FK1026" s="196"/>
      <c r="FL1026" s="196"/>
      <c r="FM1026" s="196"/>
      <c r="FN1026" s="196"/>
      <c r="FO1026" s="196"/>
      <c r="FP1026" s="196"/>
      <c r="FQ1026" s="196"/>
      <c r="FR1026" s="196"/>
      <c r="FS1026" s="196"/>
      <c r="FT1026" s="196"/>
      <c r="FU1026" s="196"/>
      <c r="FV1026" s="196"/>
      <c r="FW1026" s="196"/>
      <c r="FX1026" s="196"/>
      <c r="FY1026" s="196"/>
      <c r="FZ1026" s="196"/>
      <c r="GA1026" s="196"/>
      <c r="GB1026" s="196"/>
      <c r="GC1026" s="196"/>
      <c r="GD1026" s="196"/>
      <c r="GE1026" s="196"/>
      <c r="GF1026" s="196"/>
      <c r="GG1026" s="196"/>
      <c r="GH1026" s="196"/>
      <c r="GI1026" s="196"/>
      <c r="GJ1026" s="196"/>
      <c r="GK1026" s="196"/>
      <c r="GL1026" s="196"/>
      <c r="GM1026" s="196"/>
      <c r="GN1026" s="196"/>
      <c r="GO1026" s="196"/>
      <c r="GP1026" s="196"/>
      <c r="GQ1026" s="196"/>
      <c r="GR1026" s="196"/>
      <c r="GS1026" s="196"/>
      <c r="GT1026" s="196"/>
      <c r="GU1026" s="196"/>
      <c r="GV1026" s="196"/>
      <c r="GW1026" s="196"/>
      <c r="GX1026" s="196"/>
      <c r="GY1026" s="196"/>
      <c r="GZ1026" s="196"/>
      <c r="HA1026" s="196"/>
      <c r="HB1026" s="196"/>
      <c r="HC1026" s="196"/>
      <c r="HD1026" s="196"/>
      <c r="HE1026" s="196"/>
      <c r="HF1026" s="196"/>
      <c r="HG1026" s="196"/>
      <c r="HH1026" s="196"/>
      <c r="HI1026" s="196"/>
      <c r="HJ1026" s="196"/>
      <c r="HK1026" s="196"/>
      <c r="HL1026" s="196"/>
      <c r="HM1026" s="196"/>
      <c r="HN1026" s="196"/>
      <c r="HO1026" s="196"/>
      <c r="HP1026" s="196"/>
      <c r="HQ1026" s="196"/>
      <c r="HR1026" s="196"/>
      <c r="HS1026" s="196"/>
      <c r="HT1026" s="196"/>
      <c r="HU1026" s="196"/>
      <c r="HV1026" s="196"/>
      <c r="HW1026" s="196"/>
      <c r="HX1026" s="196"/>
      <c r="HY1026" s="196"/>
      <c r="HZ1026" s="196"/>
      <c r="IA1026" s="196"/>
      <c r="IB1026" s="196"/>
      <c r="IC1026" s="196"/>
      <c r="ID1026" s="196"/>
      <c r="IE1026" s="196"/>
      <c r="IF1026" s="196"/>
      <c r="IG1026" s="196"/>
      <c r="IH1026" s="196"/>
      <c r="II1026" s="196"/>
      <c r="IJ1026" s="196"/>
      <c r="IK1026" s="196"/>
      <c r="IL1026" s="196"/>
      <c r="IM1026" s="196"/>
      <c r="IN1026" s="196"/>
      <c r="IO1026" s="196"/>
      <c r="IP1026" s="196"/>
      <c r="IQ1026" s="196"/>
      <c r="IR1026" s="196"/>
      <c r="IS1026" s="196"/>
      <c r="IT1026" s="196"/>
      <c r="IU1026" s="196"/>
      <c r="IV1026" s="196"/>
      <c r="IW1026" s="196"/>
      <c r="IX1026" s="196"/>
      <c r="IY1026" s="196"/>
      <c r="IZ1026" s="196"/>
      <c r="JA1026" s="196"/>
      <c r="JB1026" s="196"/>
      <c r="JC1026" s="196"/>
      <c r="JD1026" s="196"/>
      <c r="JE1026" s="196"/>
      <c r="JF1026" s="196"/>
      <c r="JG1026" s="196"/>
      <c r="JH1026" s="196"/>
      <c r="JI1026" s="196"/>
      <c r="JJ1026" s="196"/>
      <c r="JK1026" s="196"/>
      <c r="JL1026" s="196"/>
      <c r="JM1026" s="196"/>
      <c r="JN1026" s="196"/>
      <c r="JO1026" s="196"/>
      <c r="JP1026" s="196"/>
      <c r="JQ1026" s="196"/>
      <c r="JR1026" s="196"/>
      <c r="JS1026" s="196"/>
      <c r="JT1026" s="196"/>
      <c r="JU1026" s="196"/>
      <c r="JV1026" s="196"/>
      <c r="JW1026" s="196"/>
      <c r="JX1026" s="196"/>
      <c r="JY1026" s="196"/>
      <c r="JZ1026" s="196"/>
      <c r="KA1026" s="196"/>
      <c r="KB1026" s="196"/>
      <c r="KC1026" s="196"/>
      <c r="KD1026" s="196"/>
      <c r="KE1026" s="196"/>
      <c r="KF1026" s="196"/>
      <c r="KG1026" s="196"/>
      <c r="KH1026" s="196"/>
      <c r="KI1026" s="196"/>
      <c r="KJ1026" s="196"/>
      <c r="KK1026" s="196"/>
      <c r="KL1026" s="196"/>
      <c r="KM1026" s="196"/>
      <c r="KN1026" s="196"/>
      <c r="KO1026" s="196"/>
      <c r="KP1026" s="196"/>
      <c r="KQ1026" s="196"/>
      <c r="KR1026" s="196"/>
      <c r="KS1026" s="196"/>
      <c r="KT1026" s="196"/>
      <c r="KU1026" s="196"/>
      <c r="KV1026" s="196"/>
      <c r="KW1026" s="196"/>
      <c r="KX1026" s="196"/>
      <c r="KY1026" s="196"/>
      <c r="KZ1026" s="196"/>
      <c r="LA1026" s="196"/>
      <c r="LB1026" s="196"/>
      <c r="LC1026" s="196"/>
      <c r="LD1026" s="196"/>
      <c r="LE1026" s="196"/>
      <c r="LF1026" s="196"/>
      <c r="LG1026" s="196"/>
      <c r="LH1026" s="196"/>
      <c r="LI1026" s="196"/>
      <c r="LJ1026" s="196"/>
      <c r="LK1026" s="196"/>
      <c r="LL1026" s="196"/>
      <c r="LM1026" s="196"/>
      <c r="LN1026" s="196"/>
      <c r="LO1026" s="196"/>
      <c r="LP1026" s="196"/>
      <c r="LQ1026" s="196"/>
      <c r="LR1026" s="196"/>
      <c r="LS1026" s="196"/>
      <c r="LT1026" s="196"/>
      <c r="LU1026" s="196"/>
      <c r="LV1026" s="196"/>
      <c r="LW1026" s="196"/>
      <c r="LX1026" s="196"/>
      <c r="LY1026" s="196"/>
      <c r="LZ1026" s="196"/>
      <c r="MA1026" s="196"/>
      <c r="MB1026" s="196"/>
      <c r="MC1026" s="196"/>
      <c r="MD1026" s="196"/>
      <c r="ME1026" s="196"/>
      <c r="MF1026" s="196"/>
      <c r="MG1026" s="196"/>
      <c r="MH1026" s="196"/>
      <c r="MI1026" s="196"/>
      <c r="MJ1026" s="196"/>
      <c r="MK1026" s="196"/>
      <c r="ML1026" s="196"/>
      <c r="MM1026" s="196"/>
      <c r="MN1026" s="196"/>
      <c r="MO1026" s="196"/>
      <c r="MP1026" s="196"/>
      <c r="MQ1026" s="196"/>
      <c r="MR1026" s="196"/>
      <c r="MS1026" s="196"/>
      <c r="MT1026" s="196"/>
      <c r="MU1026" s="196"/>
      <c r="MV1026" s="196"/>
      <c r="MW1026" s="196"/>
      <c r="MX1026" s="196"/>
      <c r="MY1026" s="196"/>
      <c r="MZ1026" s="196"/>
      <c r="NA1026" s="196"/>
      <c r="NB1026" s="196"/>
      <c r="NC1026" s="196"/>
      <c r="ND1026" s="196"/>
      <c r="NE1026" s="196"/>
      <c r="NF1026" s="196"/>
      <c r="NG1026" s="196"/>
      <c r="NH1026" s="196"/>
      <c r="NI1026" s="196"/>
      <c r="NJ1026" s="196"/>
      <c r="NK1026" s="196"/>
      <c r="NL1026" s="196"/>
      <c r="NM1026" s="196"/>
      <c r="NN1026" s="196"/>
      <c r="NO1026" s="196"/>
      <c r="NP1026" s="196"/>
      <c r="NQ1026" s="196"/>
      <c r="NR1026" s="196"/>
      <c r="NS1026" s="196"/>
      <c r="NT1026" s="196"/>
      <c r="NU1026" s="196"/>
      <c r="NV1026" s="196"/>
      <c r="NW1026" s="196"/>
      <c r="NX1026" s="196"/>
      <c r="NY1026" s="196"/>
      <c r="NZ1026" s="196"/>
      <c r="OA1026" s="196"/>
      <c r="OB1026" s="196"/>
      <c r="OC1026" s="196"/>
      <c r="OD1026" s="196"/>
      <c r="OE1026" s="196"/>
      <c r="OF1026" s="196"/>
      <c r="OG1026" s="196"/>
      <c r="OH1026" s="196"/>
      <c r="OI1026" s="196"/>
      <c r="OJ1026" s="196"/>
      <c r="OK1026" s="196"/>
      <c r="OL1026" s="196"/>
      <c r="AFC1026" s="196"/>
      <c r="AFD1026" s="196"/>
      <c r="AFE1026" s="196"/>
      <c r="AFF1026" s="196"/>
      <c r="AFG1026" s="196"/>
      <c r="AFH1026" s="196"/>
      <c r="AFI1026" s="196"/>
      <c r="AFJ1026" s="196"/>
      <c r="AFK1026" s="196"/>
      <c r="AFL1026" s="196"/>
      <c r="AFM1026" s="196"/>
      <c r="AFN1026" s="196"/>
      <c r="AFO1026" s="196"/>
      <c r="AFP1026" s="196"/>
      <c r="AFQ1026" s="196"/>
      <c r="AFR1026" s="196"/>
      <c r="AFS1026" s="196"/>
      <c r="AFT1026" s="196"/>
      <c r="AFU1026" s="196"/>
      <c r="AFV1026" s="196"/>
      <c r="AFW1026" s="196"/>
      <c r="AFX1026" s="196"/>
      <c r="AFY1026" s="196"/>
      <c r="AFZ1026" s="196"/>
      <c r="AGA1026" s="196"/>
      <c r="AGB1026" s="196"/>
      <c r="AGC1026" s="196"/>
      <c r="AGD1026" s="196"/>
      <c r="AGE1026" s="196"/>
      <c r="AGF1026" s="196"/>
      <c r="AGG1026" s="196"/>
      <c r="AGH1026" s="196"/>
      <c r="AGI1026" s="196"/>
      <c r="AGJ1026" s="196"/>
      <c r="AGK1026" s="196"/>
      <c r="AGL1026" s="196"/>
      <c r="AGM1026" s="196"/>
      <c r="AGN1026" s="196"/>
      <c r="AGO1026" s="196"/>
      <c r="AGP1026" s="196"/>
    </row>
    <row r="1027" spans="1:874" ht="15.75" customHeight="1" x14ac:dyDescent="0.25">
      <c r="A1027" s="196"/>
      <c r="B1027" s="196"/>
      <c r="C1027" s="196"/>
      <c r="D1027" s="196"/>
      <c r="E1027" s="196"/>
      <c r="F1027" s="196"/>
      <c r="G1027" s="196"/>
      <c r="H1027" s="196"/>
      <c r="I1027" s="196"/>
      <c r="J1027" s="196"/>
      <c r="K1027" s="196"/>
      <c r="L1027" s="206"/>
      <c r="M1027" s="196"/>
      <c r="N1027" s="196"/>
      <c r="O1027" s="196"/>
      <c r="P1027" s="196"/>
      <c r="Q1027" s="196"/>
      <c r="R1027" s="196"/>
      <c r="S1027" s="196"/>
      <c r="T1027" s="196"/>
      <c r="U1027" s="196"/>
      <c r="V1027" s="196"/>
      <c r="W1027" s="196"/>
      <c r="X1027" s="196"/>
      <c r="Y1027" s="196"/>
      <c r="Z1027" s="196"/>
      <c r="AA1027" s="196"/>
      <c r="AB1027" s="196"/>
      <c r="AC1027" s="196"/>
      <c r="AD1027" s="196"/>
      <c r="AE1027" s="196"/>
      <c r="AF1027" s="196"/>
      <c r="AG1027" s="196"/>
      <c r="AH1027" s="196"/>
      <c r="AI1027" s="196"/>
      <c r="AJ1027" s="196"/>
      <c r="AK1027" s="196"/>
      <c r="AL1027" s="196"/>
      <c r="AM1027" s="196"/>
      <c r="AN1027" s="196"/>
      <c r="AO1027" s="196"/>
      <c r="AP1027" s="196"/>
      <c r="AQ1027" s="196"/>
      <c r="AR1027" s="196"/>
      <c r="AS1027" s="196"/>
      <c r="AT1027" s="196"/>
      <c r="AU1027" s="196"/>
      <c r="AV1027" s="196"/>
      <c r="AW1027" s="196"/>
      <c r="AX1027" s="196"/>
      <c r="AY1027" s="196"/>
      <c r="AZ1027" s="196"/>
      <c r="BA1027" s="196"/>
      <c r="BB1027" s="196"/>
      <c r="BC1027" s="196"/>
      <c r="BD1027" s="196"/>
      <c r="BE1027" s="196"/>
      <c r="BF1027" s="196"/>
      <c r="BG1027" s="196"/>
      <c r="BH1027" s="196"/>
      <c r="BI1027" s="196"/>
      <c r="BJ1027" s="196"/>
      <c r="BK1027" s="196"/>
      <c r="BL1027" s="196"/>
      <c r="BM1027" s="196"/>
      <c r="BN1027" s="196"/>
      <c r="BO1027" s="196"/>
      <c r="BP1027" s="196"/>
      <c r="BQ1027" s="196"/>
      <c r="BR1027" s="196"/>
      <c r="BS1027" s="196"/>
      <c r="BT1027" s="196"/>
      <c r="BU1027" s="196"/>
      <c r="BV1027" s="196"/>
      <c r="BW1027" s="196"/>
      <c r="BX1027" s="196"/>
      <c r="BY1027" s="196"/>
      <c r="BZ1027" s="196"/>
      <c r="CA1027" s="196"/>
      <c r="CB1027" s="196"/>
      <c r="CC1027" s="196"/>
      <c r="CD1027" s="196"/>
      <c r="CE1027" s="196"/>
      <c r="CF1027" s="196"/>
      <c r="CG1027" s="196"/>
      <c r="CH1027" s="196"/>
      <c r="CI1027" s="196"/>
      <c r="CJ1027" s="196"/>
      <c r="CK1027" s="196"/>
      <c r="CL1027" s="196"/>
      <c r="CM1027" s="196"/>
      <c r="CN1027" s="196"/>
      <c r="CO1027" s="196"/>
      <c r="CP1027" s="196"/>
      <c r="CQ1027" s="196"/>
      <c r="CR1027" s="196"/>
      <c r="CS1027" s="196"/>
      <c r="CT1027" s="196"/>
      <c r="CU1027" s="196"/>
      <c r="CV1027" s="196"/>
      <c r="CW1027" s="196"/>
      <c r="CX1027" s="196"/>
      <c r="CY1027" s="196"/>
      <c r="CZ1027" s="196"/>
      <c r="DA1027" s="196"/>
      <c r="DB1027" s="196"/>
      <c r="DC1027" s="196"/>
      <c r="DD1027" s="196"/>
      <c r="DE1027" s="196"/>
      <c r="DF1027" s="196"/>
      <c r="DG1027" s="196"/>
      <c r="DH1027" s="196"/>
      <c r="DI1027" s="196"/>
      <c r="DJ1027" s="196"/>
      <c r="DK1027" s="196"/>
      <c r="DL1027" s="196"/>
      <c r="DM1027" s="196"/>
      <c r="DN1027" s="196"/>
      <c r="DO1027" s="196"/>
      <c r="DP1027" s="196"/>
      <c r="DQ1027" s="196"/>
      <c r="DR1027" s="196"/>
      <c r="DS1027" s="196"/>
      <c r="DT1027" s="196"/>
      <c r="DU1027" s="196"/>
      <c r="DV1027" s="196"/>
      <c r="DW1027" s="196"/>
      <c r="DX1027" s="196"/>
      <c r="DY1027" s="196"/>
      <c r="DZ1027" s="196"/>
      <c r="EA1027" s="196"/>
      <c r="EB1027" s="196"/>
      <c r="EC1027" s="196"/>
      <c r="ED1027" s="196"/>
      <c r="EE1027" s="196"/>
      <c r="EF1027" s="196"/>
      <c r="EG1027" s="196"/>
      <c r="EH1027" s="196"/>
      <c r="EI1027" s="196"/>
      <c r="EJ1027" s="196"/>
      <c r="EK1027" s="196"/>
      <c r="EL1027" s="196"/>
      <c r="EM1027" s="196"/>
      <c r="EN1027" s="196"/>
      <c r="EO1027" s="196"/>
      <c r="EP1027" s="196"/>
      <c r="EQ1027" s="196"/>
      <c r="ER1027" s="196"/>
      <c r="ES1027" s="196"/>
      <c r="ET1027" s="196"/>
      <c r="EU1027" s="196"/>
      <c r="EV1027" s="196"/>
      <c r="EW1027" s="196"/>
      <c r="EX1027" s="196"/>
      <c r="EY1027" s="196"/>
      <c r="EZ1027" s="196"/>
      <c r="FA1027" s="196"/>
      <c r="FB1027" s="196"/>
      <c r="FC1027" s="196"/>
      <c r="FD1027" s="196"/>
      <c r="FE1027" s="196"/>
      <c r="FF1027" s="196"/>
      <c r="FG1027" s="196"/>
      <c r="FH1027" s="196"/>
      <c r="FI1027" s="196"/>
      <c r="FJ1027" s="196"/>
      <c r="FK1027" s="196"/>
      <c r="FL1027" s="196"/>
      <c r="FM1027" s="196"/>
      <c r="FN1027" s="196"/>
      <c r="FO1027" s="196"/>
      <c r="FP1027" s="196"/>
      <c r="FQ1027" s="196"/>
      <c r="FR1027" s="196"/>
      <c r="FS1027" s="196"/>
      <c r="FT1027" s="196"/>
      <c r="FU1027" s="196"/>
      <c r="FV1027" s="196"/>
      <c r="FW1027" s="196"/>
      <c r="FX1027" s="196"/>
      <c r="FY1027" s="196"/>
      <c r="FZ1027" s="196"/>
      <c r="GA1027" s="196"/>
      <c r="GB1027" s="196"/>
      <c r="GC1027" s="196"/>
      <c r="GD1027" s="196"/>
      <c r="GE1027" s="196"/>
      <c r="GF1027" s="196"/>
      <c r="GG1027" s="196"/>
      <c r="GH1027" s="196"/>
      <c r="GI1027" s="196"/>
      <c r="GJ1027" s="196"/>
      <c r="GK1027" s="196"/>
      <c r="GL1027" s="196"/>
      <c r="GM1027" s="196"/>
      <c r="GN1027" s="196"/>
      <c r="GO1027" s="196"/>
      <c r="GP1027" s="196"/>
      <c r="GQ1027" s="196"/>
      <c r="GR1027" s="196"/>
      <c r="GS1027" s="196"/>
      <c r="GT1027" s="196"/>
      <c r="GU1027" s="196"/>
      <c r="GV1027" s="196"/>
      <c r="GW1027" s="196"/>
      <c r="GX1027" s="196"/>
      <c r="GY1027" s="196"/>
      <c r="GZ1027" s="196"/>
      <c r="HA1027" s="196"/>
      <c r="HB1027" s="196"/>
      <c r="HC1027" s="196"/>
      <c r="HD1027" s="196"/>
      <c r="HE1027" s="196"/>
      <c r="HF1027" s="196"/>
      <c r="HG1027" s="196"/>
      <c r="HH1027" s="196"/>
      <c r="HI1027" s="196"/>
      <c r="HJ1027" s="196"/>
      <c r="HK1027" s="196"/>
      <c r="HL1027" s="196"/>
      <c r="HM1027" s="196"/>
      <c r="HN1027" s="196"/>
      <c r="HO1027" s="196"/>
      <c r="HP1027" s="196"/>
      <c r="HQ1027" s="196"/>
      <c r="HR1027" s="196"/>
      <c r="HS1027" s="196"/>
      <c r="HT1027" s="196"/>
      <c r="HU1027" s="196"/>
      <c r="HV1027" s="196"/>
      <c r="HW1027" s="196"/>
      <c r="HX1027" s="196"/>
      <c r="HY1027" s="196"/>
      <c r="HZ1027" s="196"/>
      <c r="IA1027" s="196"/>
      <c r="IB1027" s="196"/>
      <c r="IC1027" s="196"/>
      <c r="ID1027" s="196"/>
      <c r="IE1027" s="196"/>
      <c r="IF1027" s="196"/>
      <c r="IG1027" s="196"/>
      <c r="IH1027" s="196"/>
      <c r="II1027" s="196"/>
      <c r="IJ1027" s="196"/>
      <c r="IK1027" s="196"/>
      <c r="IL1027" s="196"/>
      <c r="IM1027" s="196"/>
      <c r="IN1027" s="196"/>
      <c r="IO1027" s="196"/>
      <c r="IP1027" s="196"/>
      <c r="IQ1027" s="196"/>
      <c r="IR1027" s="196"/>
      <c r="IS1027" s="196"/>
      <c r="IT1027" s="196"/>
      <c r="IU1027" s="196"/>
      <c r="IV1027" s="196"/>
      <c r="IW1027" s="196"/>
      <c r="IX1027" s="196"/>
      <c r="IY1027" s="196"/>
      <c r="IZ1027" s="196"/>
      <c r="JA1027" s="196"/>
      <c r="JB1027" s="196"/>
      <c r="JC1027" s="196"/>
      <c r="JD1027" s="196"/>
      <c r="JE1027" s="196"/>
      <c r="JF1027" s="196"/>
      <c r="JG1027" s="196"/>
      <c r="JH1027" s="196"/>
      <c r="JI1027" s="196"/>
      <c r="JJ1027" s="196"/>
      <c r="JK1027" s="196"/>
      <c r="JL1027" s="196"/>
      <c r="JM1027" s="196"/>
      <c r="JN1027" s="196"/>
      <c r="JO1027" s="196"/>
      <c r="JP1027" s="196"/>
      <c r="JQ1027" s="196"/>
      <c r="JR1027" s="196"/>
      <c r="JS1027" s="196"/>
      <c r="JT1027" s="196"/>
      <c r="JU1027" s="196"/>
      <c r="JV1027" s="196"/>
      <c r="JW1027" s="196"/>
      <c r="JX1027" s="196"/>
      <c r="JY1027" s="196"/>
      <c r="JZ1027" s="196"/>
      <c r="KA1027" s="196"/>
      <c r="KB1027" s="196"/>
      <c r="KC1027" s="196"/>
      <c r="KD1027" s="196"/>
      <c r="KE1027" s="196"/>
      <c r="KF1027" s="196"/>
      <c r="KG1027" s="196"/>
      <c r="KH1027" s="196"/>
      <c r="KI1027" s="196"/>
      <c r="KJ1027" s="196"/>
      <c r="KK1027" s="196"/>
      <c r="KL1027" s="196"/>
      <c r="KM1027" s="196"/>
      <c r="KN1027" s="196"/>
      <c r="KO1027" s="196"/>
      <c r="KP1027" s="196"/>
      <c r="KQ1027" s="196"/>
      <c r="KR1027" s="196"/>
      <c r="KS1027" s="196"/>
      <c r="KT1027" s="196"/>
      <c r="KU1027" s="196"/>
      <c r="KV1027" s="196"/>
      <c r="KW1027" s="196"/>
      <c r="KX1027" s="196"/>
      <c r="KY1027" s="196"/>
      <c r="KZ1027" s="196"/>
      <c r="LA1027" s="196"/>
      <c r="LB1027" s="196"/>
      <c r="LC1027" s="196"/>
      <c r="LD1027" s="196"/>
      <c r="LE1027" s="196"/>
      <c r="LF1027" s="196"/>
      <c r="LG1027" s="196"/>
      <c r="LH1027" s="196"/>
      <c r="LI1027" s="196"/>
      <c r="LJ1027" s="196"/>
      <c r="LK1027" s="196"/>
      <c r="LL1027" s="196"/>
      <c r="LM1027" s="196"/>
      <c r="LN1027" s="196"/>
      <c r="LO1027" s="196"/>
      <c r="LP1027" s="196"/>
      <c r="LQ1027" s="196"/>
      <c r="LR1027" s="196"/>
      <c r="LS1027" s="196"/>
      <c r="LT1027" s="196"/>
      <c r="LU1027" s="196"/>
      <c r="LV1027" s="196"/>
      <c r="LW1027" s="196"/>
      <c r="LX1027" s="196"/>
      <c r="LY1027" s="196"/>
      <c r="LZ1027" s="196"/>
      <c r="MA1027" s="196"/>
      <c r="MB1027" s="196"/>
      <c r="MC1027" s="196"/>
      <c r="MD1027" s="196"/>
      <c r="ME1027" s="196"/>
      <c r="MF1027" s="196"/>
      <c r="MG1027" s="196"/>
      <c r="MH1027" s="196"/>
      <c r="MI1027" s="196"/>
      <c r="MJ1027" s="196"/>
      <c r="MK1027" s="196"/>
      <c r="ML1027" s="196"/>
      <c r="MM1027" s="196"/>
      <c r="MN1027" s="196"/>
      <c r="MO1027" s="196"/>
      <c r="MP1027" s="196"/>
      <c r="MQ1027" s="196"/>
      <c r="MR1027" s="196"/>
      <c r="MS1027" s="196"/>
      <c r="MT1027" s="196"/>
      <c r="MU1027" s="196"/>
      <c r="MV1027" s="196"/>
      <c r="MW1027" s="196"/>
      <c r="MX1027" s="196"/>
      <c r="MY1027" s="196"/>
      <c r="MZ1027" s="196"/>
      <c r="NA1027" s="196"/>
      <c r="NB1027" s="196"/>
      <c r="NC1027" s="196"/>
      <c r="ND1027" s="196"/>
      <c r="NE1027" s="196"/>
      <c r="NF1027" s="196"/>
      <c r="NG1027" s="196"/>
      <c r="NH1027" s="196"/>
      <c r="NI1027" s="196"/>
      <c r="NJ1027" s="196"/>
      <c r="NK1027" s="196"/>
      <c r="NL1027" s="196"/>
      <c r="NM1027" s="196"/>
      <c r="NN1027" s="196"/>
      <c r="NO1027" s="196"/>
      <c r="NP1027" s="196"/>
      <c r="NQ1027" s="196"/>
      <c r="NR1027" s="196"/>
      <c r="NS1027" s="196"/>
      <c r="NT1027" s="196"/>
      <c r="NU1027" s="196"/>
      <c r="NV1027" s="196"/>
      <c r="NW1027" s="196"/>
      <c r="NX1027" s="196"/>
      <c r="NY1027" s="196"/>
      <c r="NZ1027" s="196"/>
      <c r="OA1027" s="196"/>
      <c r="OB1027" s="196"/>
      <c r="OC1027" s="196"/>
      <c r="OD1027" s="196"/>
      <c r="OE1027" s="196"/>
      <c r="OF1027" s="196"/>
      <c r="OG1027" s="196"/>
      <c r="OH1027" s="196"/>
      <c r="OI1027" s="196"/>
      <c r="OJ1027" s="196"/>
      <c r="OK1027" s="196"/>
      <c r="OL1027" s="196"/>
      <c r="AFC1027" s="196"/>
      <c r="AFD1027" s="196"/>
      <c r="AFE1027" s="196"/>
      <c r="AFF1027" s="196"/>
      <c r="AFG1027" s="196"/>
      <c r="AFH1027" s="196"/>
      <c r="AFI1027" s="196"/>
      <c r="AFJ1027" s="196"/>
      <c r="AFK1027" s="196"/>
      <c r="AFL1027" s="196"/>
      <c r="AFM1027" s="196"/>
      <c r="AFN1027" s="196"/>
      <c r="AFO1027" s="196"/>
      <c r="AFP1027" s="196"/>
      <c r="AFQ1027" s="196"/>
      <c r="AFR1027" s="196"/>
      <c r="AFS1027" s="196"/>
      <c r="AFT1027" s="196"/>
      <c r="AFU1027" s="196"/>
      <c r="AFV1027" s="196"/>
      <c r="AFW1027" s="196"/>
      <c r="AFX1027" s="196"/>
      <c r="AFY1027" s="196"/>
      <c r="AFZ1027" s="196"/>
      <c r="AGA1027" s="196"/>
      <c r="AGB1027" s="196"/>
      <c r="AGC1027" s="196"/>
      <c r="AGD1027" s="196"/>
      <c r="AGE1027" s="196"/>
      <c r="AGF1027" s="196"/>
      <c r="AGG1027" s="196"/>
      <c r="AGH1027" s="196"/>
      <c r="AGI1027" s="196"/>
      <c r="AGJ1027" s="196"/>
      <c r="AGK1027" s="196"/>
      <c r="AGL1027" s="196"/>
      <c r="AGM1027" s="196"/>
      <c r="AGN1027" s="196"/>
      <c r="AGO1027" s="196"/>
      <c r="AGP1027" s="196"/>
    </row>
    <row r="1028" spans="1:874" ht="15.75" customHeight="1" x14ac:dyDescent="0.25">
      <c r="A1028" s="196"/>
      <c r="B1028" s="196"/>
      <c r="C1028" s="196"/>
      <c r="D1028" s="196"/>
      <c r="E1028" s="196"/>
      <c r="F1028" s="196"/>
      <c r="G1028" s="196"/>
      <c r="H1028" s="196"/>
      <c r="I1028" s="196"/>
      <c r="J1028" s="196"/>
      <c r="K1028" s="196"/>
      <c r="L1028" s="206"/>
      <c r="M1028" s="196"/>
      <c r="N1028" s="196"/>
      <c r="O1028" s="196"/>
      <c r="P1028" s="196"/>
      <c r="Q1028" s="196"/>
      <c r="R1028" s="196"/>
      <c r="S1028" s="196"/>
      <c r="T1028" s="196"/>
      <c r="U1028" s="196"/>
      <c r="V1028" s="196"/>
      <c r="W1028" s="196"/>
      <c r="X1028" s="196"/>
      <c r="Y1028" s="196"/>
      <c r="Z1028" s="196"/>
      <c r="AA1028" s="196"/>
      <c r="AB1028" s="196"/>
      <c r="AC1028" s="196"/>
      <c r="AD1028" s="196"/>
      <c r="AE1028" s="196"/>
      <c r="AF1028" s="196"/>
      <c r="AG1028" s="196"/>
      <c r="AH1028" s="196"/>
      <c r="AI1028" s="196"/>
      <c r="AJ1028" s="196"/>
      <c r="AK1028" s="196"/>
      <c r="AL1028" s="196"/>
      <c r="AM1028" s="196"/>
      <c r="AN1028" s="196"/>
      <c r="AO1028" s="196"/>
      <c r="AP1028" s="196"/>
      <c r="AQ1028" s="196"/>
      <c r="AR1028" s="196"/>
      <c r="AS1028" s="196"/>
      <c r="AT1028" s="196"/>
      <c r="AU1028" s="196"/>
      <c r="AV1028" s="196"/>
      <c r="AW1028" s="196"/>
      <c r="AX1028" s="196"/>
      <c r="AY1028" s="196"/>
      <c r="AZ1028" s="196"/>
      <c r="BA1028" s="196"/>
      <c r="BB1028" s="196"/>
      <c r="BC1028" s="196"/>
      <c r="BD1028" s="196"/>
      <c r="BE1028" s="196"/>
      <c r="BF1028" s="196"/>
      <c r="BG1028" s="196"/>
      <c r="BH1028" s="196"/>
      <c r="BI1028" s="196"/>
      <c r="BJ1028" s="196"/>
      <c r="BK1028" s="196"/>
      <c r="BL1028" s="196"/>
      <c r="BM1028" s="196"/>
      <c r="BN1028" s="196"/>
      <c r="BO1028" s="196"/>
      <c r="BP1028" s="196"/>
      <c r="BQ1028" s="196"/>
      <c r="BR1028" s="196"/>
      <c r="BS1028" s="196"/>
      <c r="BT1028" s="196"/>
      <c r="BU1028" s="196"/>
      <c r="BV1028" s="196"/>
      <c r="BW1028" s="196"/>
      <c r="BX1028" s="196"/>
      <c r="BY1028" s="196"/>
      <c r="BZ1028" s="196"/>
      <c r="CA1028" s="196"/>
      <c r="CB1028" s="196"/>
      <c r="CC1028" s="196"/>
      <c r="CD1028" s="196"/>
      <c r="CE1028" s="196"/>
      <c r="CF1028" s="196"/>
      <c r="CG1028" s="196"/>
      <c r="CH1028" s="196"/>
      <c r="CI1028" s="196"/>
      <c r="CJ1028" s="196"/>
      <c r="CK1028" s="196"/>
      <c r="CL1028" s="196"/>
      <c r="CM1028" s="196"/>
      <c r="CN1028" s="196"/>
      <c r="CO1028" s="196"/>
      <c r="CP1028" s="196"/>
      <c r="CQ1028" s="196"/>
      <c r="CR1028" s="196"/>
      <c r="CS1028" s="196"/>
      <c r="CT1028" s="196"/>
      <c r="CU1028" s="196"/>
      <c r="CV1028" s="196"/>
      <c r="CW1028" s="196"/>
      <c r="CX1028" s="196"/>
      <c r="CY1028" s="196"/>
      <c r="CZ1028" s="196"/>
      <c r="DA1028" s="196"/>
      <c r="DB1028" s="196"/>
      <c r="DC1028" s="196"/>
      <c r="DD1028" s="196"/>
      <c r="DE1028" s="196"/>
      <c r="DF1028" s="196"/>
      <c r="DG1028" s="196"/>
      <c r="DH1028" s="196"/>
      <c r="DI1028" s="196"/>
      <c r="DJ1028" s="196"/>
      <c r="DK1028" s="196"/>
      <c r="DL1028" s="196"/>
      <c r="DM1028" s="196"/>
      <c r="DN1028" s="196"/>
      <c r="DO1028" s="196"/>
      <c r="DP1028" s="196"/>
      <c r="DQ1028" s="196"/>
      <c r="DR1028" s="196"/>
      <c r="DS1028" s="196"/>
      <c r="DT1028" s="196"/>
      <c r="DU1028" s="196"/>
      <c r="DV1028" s="196"/>
      <c r="DW1028" s="196"/>
      <c r="DX1028" s="196"/>
      <c r="DY1028" s="196"/>
      <c r="DZ1028" s="196"/>
      <c r="EA1028" s="196"/>
      <c r="EB1028" s="196"/>
      <c r="EC1028" s="196"/>
      <c r="ED1028" s="196"/>
      <c r="EE1028" s="196"/>
      <c r="EF1028" s="196"/>
      <c r="EG1028" s="196"/>
      <c r="EH1028" s="196"/>
      <c r="EI1028" s="196"/>
      <c r="EJ1028" s="196"/>
      <c r="EK1028" s="196"/>
      <c r="EL1028" s="196"/>
      <c r="EM1028" s="196"/>
      <c r="EN1028" s="196"/>
      <c r="EO1028" s="196"/>
      <c r="EP1028" s="196"/>
      <c r="EQ1028" s="196"/>
      <c r="ER1028" s="196"/>
      <c r="ES1028" s="196"/>
      <c r="ET1028" s="196"/>
      <c r="EU1028" s="196"/>
      <c r="EV1028" s="196"/>
      <c r="EW1028" s="196"/>
      <c r="EX1028" s="196"/>
      <c r="EY1028" s="196"/>
      <c r="EZ1028" s="196"/>
      <c r="FA1028" s="196"/>
      <c r="FB1028" s="196"/>
      <c r="FC1028" s="196"/>
      <c r="FD1028" s="196"/>
      <c r="FE1028" s="196"/>
      <c r="FF1028" s="196"/>
      <c r="FG1028" s="196"/>
      <c r="FH1028" s="196"/>
      <c r="FI1028" s="196"/>
      <c r="FJ1028" s="196"/>
      <c r="FK1028" s="196"/>
      <c r="FL1028" s="196"/>
      <c r="FM1028" s="196"/>
      <c r="FN1028" s="196"/>
      <c r="FO1028" s="196"/>
      <c r="FP1028" s="196"/>
      <c r="FQ1028" s="196"/>
      <c r="FR1028" s="196"/>
      <c r="FS1028" s="196"/>
      <c r="FT1028" s="196"/>
      <c r="FU1028" s="196"/>
      <c r="FV1028" s="196"/>
      <c r="FW1028" s="196"/>
      <c r="FX1028" s="196"/>
      <c r="FY1028" s="196"/>
      <c r="FZ1028" s="196"/>
      <c r="GA1028" s="196"/>
      <c r="GB1028" s="196"/>
      <c r="GC1028" s="196"/>
      <c r="GD1028" s="196"/>
      <c r="GE1028" s="196"/>
      <c r="GF1028" s="196"/>
      <c r="GG1028" s="196"/>
      <c r="GH1028" s="196"/>
      <c r="GI1028" s="196"/>
      <c r="GJ1028" s="196"/>
      <c r="GK1028" s="196"/>
      <c r="GL1028" s="196"/>
      <c r="GM1028" s="196"/>
      <c r="GN1028" s="196"/>
      <c r="GO1028" s="196"/>
      <c r="GP1028" s="196"/>
      <c r="GQ1028" s="196"/>
      <c r="GR1028" s="196"/>
      <c r="GS1028" s="196"/>
      <c r="GT1028" s="196"/>
      <c r="GU1028" s="196"/>
      <c r="GV1028" s="196"/>
      <c r="GW1028" s="196"/>
      <c r="GX1028" s="196"/>
      <c r="GY1028" s="196"/>
      <c r="GZ1028" s="196"/>
      <c r="HA1028" s="196"/>
      <c r="HB1028" s="196"/>
      <c r="HC1028" s="196"/>
      <c r="HD1028" s="196"/>
      <c r="HE1028" s="196"/>
      <c r="HF1028" s="196"/>
      <c r="HG1028" s="196"/>
      <c r="HH1028" s="196"/>
      <c r="HI1028" s="196"/>
      <c r="HJ1028" s="196"/>
      <c r="HK1028" s="196"/>
      <c r="HL1028" s="196"/>
      <c r="HM1028" s="196"/>
      <c r="HN1028" s="196"/>
      <c r="HO1028" s="196"/>
      <c r="HP1028" s="196"/>
      <c r="HQ1028" s="196"/>
      <c r="HR1028" s="196"/>
      <c r="HS1028" s="196"/>
      <c r="HT1028" s="196"/>
      <c r="HU1028" s="196"/>
      <c r="HV1028" s="196"/>
      <c r="HW1028" s="196"/>
      <c r="HX1028" s="196"/>
      <c r="HY1028" s="196"/>
      <c r="HZ1028" s="196"/>
      <c r="IA1028" s="196"/>
      <c r="IB1028" s="196"/>
      <c r="IC1028" s="196"/>
      <c r="ID1028" s="196"/>
      <c r="IE1028" s="196"/>
      <c r="IF1028" s="196"/>
      <c r="IG1028" s="196"/>
      <c r="IH1028" s="196"/>
      <c r="II1028" s="196"/>
      <c r="IJ1028" s="196"/>
      <c r="IK1028" s="196"/>
      <c r="IL1028" s="196"/>
      <c r="IM1028" s="196"/>
      <c r="IN1028" s="196"/>
      <c r="IO1028" s="196"/>
      <c r="IP1028" s="196"/>
      <c r="IQ1028" s="196"/>
      <c r="IR1028" s="196"/>
      <c r="IS1028" s="196"/>
      <c r="IT1028" s="196"/>
      <c r="IU1028" s="196"/>
      <c r="IV1028" s="196"/>
      <c r="IW1028" s="196"/>
      <c r="IX1028" s="196"/>
      <c r="IY1028" s="196"/>
      <c r="IZ1028" s="196"/>
      <c r="JA1028" s="196"/>
      <c r="JB1028" s="196"/>
      <c r="JC1028" s="196"/>
      <c r="JD1028" s="196"/>
      <c r="JE1028" s="196"/>
      <c r="JF1028" s="196"/>
      <c r="JG1028" s="196"/>
      <c r="JH1028" s="196"/>
      <c r="JI1028" s="196"/>
      <c r="JJ1028" s="196"/>
      <c r="JK1028" s="196"/>
      <c r="JL1028" s="196"/>
      <c r="JM1028" s="196"/>
      <c r="JN1028" s="196"/>
      <c r="JO1028" s="196"/>
      <c r="JP1028" s="196"/>
      <c r="JQ1028" s="196"/>
      <c r="JR1028" s="196"/>
      <c r="JS1028" s="196"/>
      <c r="JT1028" s="196"/>
      <c r="JU1028" s="196"/>
      <c r="JV1028" s="196"/>
      <c r="JW1028" s="196"/>
      <c r="JX1028" s="196"/>
      <c r="JY1028" s="196"/>
      <c r="JZ1028" s="196"/>
      <c r="KA1028" s="196"/>
      <c r="KB1028" s="196"/>
      <c r="KC1028" s="196"/>
      <c r="KD1028" s="196"/>
      <c r="KE1028" s="196"/>
      <c r="KF1028" s="196"/>
      <c r="KG1028" s="196"/>
      <c r="KH1028" s="196"/>
      <c r="KI1028" s="196"/>
      <c r="KJ1028" s="196"/>
      <c r="KK1028" s="196"/>
      <c r="KL1028" s="196"/>
      <c r="KM1028" s="196"/>
      <c r="KN1028" s="196"/>
      <c r="KO1028" s="196"/>
      <c r="KP1028" s="196"/>
      <c r="KQ1028" s="196"/>
      <c r="KR1028" s="196"/>
      <c r="KS1028" s="196"/>
      <c r="KT1028" s="196"/>
      <c r="KU1028" s="196"/>
      <c r="KV1028" s="196"/>
      <c r="KW1028" s="196"/>
      <c r="KX1028" s="196"/>
      <c r="KY1028" s="196"/>
      <c r="KZ1028" s="196"/>
      <c r="LA1028" s="196"/>
      <c r="LB1028" s="196"/>
      <c r="LC1028" s="196"/>
      <c r="LD1028" s="196"/>
      <c r="LE1028" s="196"/>
      <c r="LF1028" s="196"/>
      <c r="LG1028" s="196"/>
      <c r="LH1028" s="196"/>
      <c r="LI1028" s="196"/>
      <c r="LJ1028" s="196"/>
      <c r="LK1028" s="196"/>
      <c r="LL1028" s="196"/>
      <c r="LM1028" s="196"/>
      <c r="LN1028" s="196"/>
      <c r="LO1028" s="196"/>
      <c r="LP1028" s="196"/>
      <c r="LQ1028" s="196"/>
      <c r="LR1028" s="196"/>
      <c r="LS1028" s="196"/>
      <c r="LT1028" s="196"/>
      <c r="LU1028" s="196"/>
      <c r="LV1028" s="196"/>
      <c r="LW1028" s="196"/>
      <c r="LX1028" s="196"/>
      <c r="LY1028" s="196"/>
      <c r="LZ1028" s="196"/>
      <c r="MA1028" s="196"/>
      <c r="MB1028" s="196"/>
      <c r="MC1028" s="196"/>
      <c r="MD1028" s="196"/>
      <c r="ME1028" s="196"/>
      <c r="MF1028" s="196"/>
      <c r="MG1028" s="196"/>
      <c r="MH1028" s="196"/>
      <c r="MI1028" s="196"/>
      <c r="MJ1028" s="196"/>
      <c r="MK1028" s="196"/>
      <c r="ML1028" s="196"/>
      <c r="MM1028" s="196"/>
      <c r="MN1028" s="196"/>
      <c r="MO1028" s="196"/>
      <c r="MP1028" s="196"/>
      <c r="MQ1028" s="196"/>
      <c r="MR1028" s="196"/>
      <c r="MS1028" s="196"/>
      <c r="MT1028" s="196"/>
      <c r="MU1028" s="196"/>
      <c r="MV1028" s="196"/>
      <c r="MW1028" s="196"/>
      <c r="MX1028" s="196"/>
      <c r="MY1028" s="196"/>
      <c r="MZ1028" s="196"/>
      <c r="NA1028" s="196"/>
      <c r="NB1028" s="196"/>
      <c r="NC1028" s="196"/>
      <c r="ND1028" s="196"/>
      <c r="NE1028" s="196"/>
      <c r="NF1028" s="196"/>
      <c r="NG1028" s="196"/>
      <c r="NH1028" s="196"/>
      <c r="NI1028" s="196"/>
      <c r="NJ1028" s="196"/>
      <c r="NK1028" s="196"/>
      <c r="NL1028" s="196"/>
      <c r="NM1028" s="196"/>
      <c r="NN1028" s="196"/>
      <c r="NO1028" s="196"/>
      <c r="NP1028" s="196"/>
      <c r="NQ1028" s="196"/>
      <c r="NR1028" s="196"/>
      <c r="NS1028" s="196"/>
      <c r="NT1028" s="196"/>
      <c r="NU1028" s="196"/>
      <c r="NV1028" s="196"/>
      <c r="NW1028" s="196"/>
      <c r="NX1028" s="196"/>
      <c r="NY1028" s="196"/>
      <c r="NZ1028" s="196"/>
      <c r="OA1028" s="196"/>
      <c r="OB1028" s="196"/>
      <c r="OC1028" s="196"/>
      <c r="OD1028" s="196"/>
      <c r="OE1028" s="196"/>
      <c r="OF1028" s="196"/>
      <c r="OG1028" s="196"/>
      <c r="OH1028" s="196"/>
      <c r="OI1028" s="196"/>
      <c r="OJ1028" s="196"/>
      <c r="OK1028" s="196"/>
      <c r="OL1028" s="196"/>
      <c r="AFC1028" s="196"/>
      <c r="AFD1028" s="196"/>
      <c r="AFE1028" s="196"/>
      <c r="AFF1028" s="196"/>
      <c r="AFG1028" s="196"/>
      <c r="AFH1028" s="196"/>
      <c r="AFI1028" s="196"/>
      <c r="AFJ1028" s="196"/>
      <c r="AFK1028" s="196"/>
      <c r="AFL1028" s="196"/>
      <c r="AFM1028" s="196"/>
      <c r="AFN1028" s="196"/>
      <c r="AFO1028" s="196"/>
      <c r="AFP1028" s="196"/>
      <c r="AFQ1028" s="196"/>
      <c r="AFR1028" s="196"/>
      <c r="AFS1028" s="196"/>
      <c r="AFT1028" s="196"/>
      <c r="AFU1028" s="196"/>
      <c r="AFV1028" s="196"/>
      <c r="AFW1028" s="196"/>
      <c r="AFX1028" s="196"/>
      <c r="AFY1028" s="196"/>
      <c r="AFZ1028" s="196"/>
      <c r="AGA1028" s="196"/>
      <c r="AGB1028" s="196"/>
      <c r="AGC1028" s="196"/>
      <c r="AGD1028" s="196"/>
      <c r="AGE1028" s="196"/>
      <c r="AGF1028" s="196"/>
      <c r="AGG1028" s="196"/>
      <c r="AGH1028" s="196"/>
      <c r="AGI1028" s="196"/>
      <c r="AGJ1028" s="196"/>
      <c r="AGK1028" s="196"/>
      <c r="AGL1028" s="196"/>
      <c r="AGM1028" s="196"/>
      <c r="AGN1028" s="196"/>
      <c r="AGO1028" s="196"/>
      <c r="AGP1028" s="196"/>
    </row>
    <row r="1029" spans="1:874" ht="15.75" customHeight="1" x14ac:dyDescent="0.25">
      <c r="A1029" s="196"/>
      <c r="B1029" s="196"/>
      <c r="C1029" s="196"/>
      <c r="D1029" s="196"/>
      <c r="E1029" s="196"/>
      <c r="F1029" s="196"/>
      <c r="G1029" s="196"/>
      <c r="H1029" s="196"/>
      <c r="I1029" s="196"/>
      <c r="J1029" s="196"/>
      <c r="K1029" s="196"/>
      <c r="L1029" s="206"/>
      <c r="M1029" s="196"/>
      <c r="N1029" s="196"/>
      <c r="O1029" s="196"/>
      <c r="P1029" s="196"/>
      <c r="Q1029" s="196"/>
      <c r="R1029" s="196"/>
      <c r="S1029" s="196"/>
      <c r="T1029" s="196"/>
      <c r="U1029" s="196"/>
      <c r="V1029" s="196"/>
      <c r="W1029" s="196"/>
      <c r="X1029" s="196"/>
      <c r="Y1029" s="196"/>
      <c r="Z1029" s="196"/>
      <c r="AA1029" s="196"/>
      <c r="AB1029" s="196"/>
      <c r="AC1029" s="196"/>
      <c r="AD1029" s="196"/>
      <c r="AE1029" s="196"/>
      <c r="AF1029" s="196"/>
      <c r="AG1029" s="196"/>
      <c r="AH1029" s="196"/>
      <c r="AI1029" s="196"/>
      <c r="AJ1029" s="196"/>
      <c r="AK1029" s="196"/>
      <c r="AL1029" s="196"/>
      <c r="AM1029" s="196"/>
      <c r="AN1029" s="196"/>
      <c r="AO1029" s="196"/>
      <c r="AP1029" s="196"/>
      <c r="AQ1029" s="196"/>
      <c r="AR1029" s="196"/>
      <c r="AS1029" s="196"/>
      <c r="AT1029" s="196"/>
      <c r="AU1029" s="196"/>
      <c r="AV1029" s="196"/>
      <c r="AW1029" s="196"/>
      <c r="AX1029" s="196"/>
      <c r="AY1029" s="196"/>
      <c r="AZ1029" s="196"/>
      <c r="BA1029" s="196"/>
      <c r="BB1029" s="196"/>
      <c r="BC1029" s="196"/>
      <c r="BD1029" s="196"/>
      <c r="BE1029" s="196"/>
      <c r="BF1029" s="196"/>
      <c r="BG1029" s="196"/>
      <c r="BH1029" s="196"/>
      <c r="BI1029" s="196"/>
      <c r="BJ1029" s="196"/>
      <c r="BK1029" s="196"/>
      <c r="BL1029" s="196"/>
      <c r="BM1029" s="196"/>
      <c r="BN1029" s="196"/>
      <c r="BO1029" s="196"/>
      <c r="BP1029" s="196"/>
      <c r="BQ1029" s="196"/>
      <c r="BR1029" s="196"/>
      <c r="BS1029" s="196"/>
      <c r="BT1029" s="196"/>
      <c r="BU1029" s="196"/>
      <c r="BV1029" s="196"/>
      <c r="BW1029" s="196"/>
      <c r="BX1029" s="196"/>
      <c r="BY1029" s="196"/>
      <c r="BZ1029" s="196"/>
      <c r="CA1029" s="196"/>
      <c r="CB1029" s="196"/>
      <c r="CC1029" s="196"/>
      <c r="CD1029" s="196"/>
      <c r="CE1029" s="196"/>
      <c r="CF1029" s="196"/>
      <c r="CG1029" s="196"/>
      <c r="CH1029" s="196"/>
      <c r="CI1029" s="196"/>
      <c r="CJ1029" s="196"/>
      <c r="CK1029" s="196"/>
      <c r="CL1029" s="196"/>
      <c r="CM1029" s="196"/>
      <c r="CN1029" s="196"/>
      <c r="CO1029" s="196"/>
      <c r="CP1029" s="196"/>
      <c r="CQ1029" s="196"/>
      <c r="CR1029" s="196"/>
      <c r="CS1029" s="196"/>
      <c r="CT1029" s="196"/>
      <c r="CU1029" s="196"/>
      <c r="CV1029" s="196"/>
      <c r="CW1029" s="196"/>
      <c r="CX1029" s="196"/>
      <c r="CY1029" s="196"/>
      <c r="CZ1029" s="196"/>
      <c r="DA1029" s="196"/>
      <c r="DB1029" s="196"/>
      <c r="DC1029" s="196"/>
      <c r="DD1029" s="196"/>
      <c r="DE1029" s="196"/>
      <c r="DF1029" s="196"/>
      <c r="DG1029" s="196"/>
      <c r="DH1029" s="196"/>
      <c r="DI1029" s="196"/>
      <c r="DJ1029" s="196"/>
      <c r="DK1029" s="196"/>
      <c r="DL1029" s="196"/>
      <c r="DM1029" s="196"/>
      <c r="DN1029" s="196"/>
      <c r="DO1029" s="196"/>
      <c r="DP1029" s="196"/>
      <c r="DQ1029" s="196"/>
      <c r="DR1029" s="196"/>
      <c r="DS1029" s="196"/>
      <c r="DT1029" s="196"/>
      <c r="DU1029" s="196"/>
      <c r="DV1029" s="196"/>
      <c r="DW1029" s="196"/>
      <c r="DX1029" s="196"/>
      <c r="DY1029" s="196"/>
      <c r="DZ1029" s="196"/>
      <c r="EA1029" s="196"/>
      <c r="EB1029" s="196"/>
      <c r="EC1029" s="196"/>
      <c r="ED1029" s="196"/>
      <c r="EE1029" s="196"/>
      <c r="EF1029" s="196"/>
      <c r="EG1029" s="196"/>
      <c r="EH1029" s="196"/>
      <c r="EI1029" s="196"/>
      <c r="EJ1029" s="196"/>
      <c r="EK1029" s="196"/>
      <c r="EL1029" s="196"/>
      <c r="EM1029" s="196"/>
      <c r="EN1029" s="196"/>
      <c r="EO1029" s="196"/>
      <c r="EP1029" s="196"/>
      <c r="EQ1029" s="196"/>
      <c r="ER1029" s="196"/>
      <c r="ES1029" s="196"/>
      <c r="ET1029" s="196"/>
      <c r="EU1029" s="196"/>
      <c r="EV1029" s="196"/>
      <c r="EW1029" s="196"/>
      <c r="EX1029" s="196"/>
      <c r="EY1029" s="196"/>
      <c r="EZ1029" s="196"/>
      <c r="FA1029" s="196"/>
      <c r="FB1029" s="196"/>
      <c r="FC1029" s="196"/>
      <c r="FD1029" s="196"/>
      <c r="FE1029" s="196"/>
      <c r="FF1029" s="196"/>
      <c r="FG1029" s="196"/>
      <c r="FH1029" s="196"/>
      <c r="FI1029" s="196"/>
      <c r="FJ1029" s="196"/>
      <c r="FK1029" s="196"/>
      <c r="FL1029" s="196"/>
      <c r="FM1029" s="196"/>
      <c r="FN1029" s="196"/>
      <c r="FO1029" s="196"/>
      <c r="FP1029" s="196"/>
      <c r="FQ1029" s="196"/>
      <c r="FR1029" s="196"/>
      <c r="FS1029" s="196"/>
      <c r="FT1029" s="196"/>
      <c r="FU1029" s="196"/>
      <c r="FV1029" s="196"/>
      <c r="FW1029" s="196"/>
      <c r="FX1029" s="196"/>
      <c r="FY1029" s="196"/>
      <c r="FZ1029" s="196"/>
      <c r="GA1029" s="196"/>
      <c r="GB1029" s="196"/>
      <c r="GC1029" s="196"/>
      <c r="GD1029" s="196"/>
      <c r="GE1029" s="196"/>
      <c r="GF1029" s="196"/>
      <c r="GG1029" s="196"/>
      <c r="GH1029" s="196"/>
      <c r="GI1029" s="196"/>
      <c r="GJ1029" s="196"/>
      <c r="GK1029" s="196"/>
      <c r="GL1029" s="196"/>
      <c r="GM1029" s="196"/>
      <c r="GN1029" s="196"/>
      <c r="GO1029" s="196"/>
      <c r="GP1029" s="196"/>
      <c r="GQ1029" s="196"/>
      <c r="GR1029" s="196"/>
      <c r="GS1029" s="196"/>
      <c r="GT1029" s="196"/>
      <c r="GU1029" s="196"/>
      <c r="GV1029" s="196"/>
      <c r="GW1029" s="196"/>
      <c r="GX1029" s="196"/>
      <c r="GY1029" s="196"/>
      <c r="GZ1029" s="196"/>
      <c r="HA1029" s="196"/>
      <c r="HB1029" s="196"/>
      <c r="HC1029" s="196"/>
      <c r="HD1029" s="196"/>
      <c r="HE1029" s="196"/>
      <c r="HF1029" s="196"/>
      <c r="HG1029" s="196"/>
      <c r="HH1029" s="196"/>
      <c r="HI1029" s="196"/>
      <c r="HJ1029" s="196"/>
      <c r="HK1029" s="196"/>
      <c r="HL1029" s="196"/>
      <c r="HM1029" s="196"/>
      <c r="HN1029" s="196"/>
      <c r="HO1029" s="196"/>
      <c r="HP1029" s="196"/>
      <c r="HQ1029" s="196"/>
      <c r="HR1029" s="196"/>
      <c r="HS1029" s="196"/>
      <c r="HT1029" s="196"/>
      <c r="HU1029" s="196"/>
      <c r="HV1029" s="196"/>
      <c r="HW1029" s="196"/>
      <c r="HX1029" s="196"/>
      <c r="HY1029" s="196"/>
      <c r="HZ1029" s="196"/>
      <c r="IA1029" s="196"/>
      <c r="IB1029" s="196"/>
      <c r="IC1029" s="196"/>
      <c r="ID1029" s="196"/>
      <c r="IE1029" s="196"/>
      <c r="IF1029" s="196"/>
      <c r="IG1029" s="196"/>
      <c r="IH1029" s="196"/>
      <c r="II1029" s="196"/>
      <c r="IJ1029" s="196"/>
      <c r="IK1029" s="196"/>
      <c r="IL1029" s="196"/>
      <c r="IM1029" s="196"/>
      <c r="IN1029" s="196"/>
      <c r="IO1029" s="196"/>
      <c r="IP1029" s="196"/>
      <c r="IQ1029" s="196"/>
      <c r="IR1029" s="196"/>
      <c r="IS1029" s="196"/>
      <c r="IT1029" s="196"/>
      <c r="IU1029" s="196"/>
      <c r="IV1029" s="196"/>
      <c r="IW1029" s="196"/>
      <c r="IX1029" s="196"/>
      <c r="IY1029" s="196"/>
      <c r="IZ1029" s="196"/>
      <c r="JA1029" s="196"/>
      <c r="JB1029" s="196"/>
      <c r="JC1029" s="196"/>
      <c r="JD1029" s="196"/>
      <c r="JE1029" s="196"/>
      <c r="JF1029" s="196"/>
      <c r="JG1029" s="196"/>
      <c r="JH1029" s="196"/>
      <c r="JI1029" s="196"/>
      <c r="JJ1029" s="196"/>
      <c r="JK1029" s="196"/>
      <c r="JL1029" s="196"/>
      <c r="JM1029" s="196"/>
      <c r="JN1029" s="196"/>
      <c r="JO1029" s="196"/>
      <c r="JP1029" s="196"/>
      <c r="JQ1029" s="196"/>
      <c r="JR1029" s="196"/>
      <c r="JS1029" s="196"/>
      <c r="JT1029" s="196"/>
      <c r="JU1029" s="196"/>
      <c r="JV1029" s="196"/>
      <c r="JW1029" s="196"/>
      <c r="JX1029" s="196"/>
      <c r="JY1029" s="196"/>
      <c r="JZ1029" s="196"/>
      <c r="KA1029" s="196"/>
      <c r="KB1029" s="196"/>
      <c r="KC1029" s="196"/>
      <c r="KD1029" s="196"/>
      <c r="KE1029" s="196"/>
      <c r="KF1029" s="196"/>
      <c r="KG1029" s="196"/>
      <c r="KH1029" s="196"/>
      <c r="KI1029" s="196"/>
      <c r="KJ1029" s="196"/>
      <c r="KK1029" s="196"/>
      <c r="KL1029" s="196"/>
      <c r="KM1029" s="196"/>
      <c r="KN1029" s="196"/>
      <c r="KO1029" s="196"/>
      <c r="KP1029" s="196"/>
      <c r="KQ1029" s="196"/>
      <c r="KR1029" s="196"/>
      <c r="KS1029" s="196"/>
      <c r="KT1029" s="196"/>
      <c r="KU1029" s="196"/>
      <c r="KV1029" s="196"/>
      <c r="KW1029" s="196"/>
      <c r="KX1029" s="196"/>
      <c r="KY1029" s="196"/>
      <c r="KZ1029" s="196"/>
      <c r="LA1029" s="196"/>
      <c r="LB1029" s="196"/>
      <c r="LC1029" s="196"/>
      <c r="LD1029" s="196"/>
      <c r="LE1029" s="196"/>
      <c r="LF1029" s="196"/>
      <c r="LG1029" s="196"/>
      <c r="LH1029" s="196"/>
      <c r="LI1029" s="196"/>
      <c r="LJ1029" s="196"/>
      <c r="LK1029" s="196"/>
      <c r="LL1029" s="196"/>
      <c r="LM1029" s="196"/>
      <c r="LN1029" s="196"/>
      <c r="LO1029" s="196"/>
      <c r="LP1029" s="196"/>
      <c r="LQ1029" s="196"/>
      <c r="LR1029" s="196"/>
      <c r="LS1029" s="196"/>
      <c r="LT1029" s="196"/>
      <c r="LU1029" s="196"/>
      <c r="LV1029" s="196"/>
      <c r="LW1029" s="196"/>
      <c r="LX1029" s="196"/>
      <c r="LY1029" s="196"/>
      <c r="LZ1029" s="196"/>
      <c r="MA1029" s="196"/>
      <c r="MB1029" s="196"/>
      <c r="MC1029" s="196"/>
      <c r="MD1029" s="196"/>
      <c r="ME1029" s="196"/>
      <c r="MF1029" s="196"/>
      <c r="MG1029" s="196"/>
      <c r="MH1029" s="196"/>
      <c r="MI1029" s="196"/>
      <c r="MJ1029" s="196"/>
      <c r="MK1029" s="196"/>
      <c r="ML1029" s="196"/>
      <c r="MM1029" s="196"/>
      <c r="MN1029" s="196"/>
      <c r="MO1029" s="196"/>
      <c r="MP1029" s="196"/>
      <c r="MQ1029" s="196"/>
      <c r="MR1029" s="196"/>
      <c r="MS1029" s="196"/>
      <c r="MT1029" s="196"/>
      <c r="MU1029" s="196"/>
      <c r="MV1029" s="196"/>
      <c r="MW1029" s="196"/>
      <c r="MX1029" s="196"/>
      <c r="MY1029" s="196"/>
      <c r="MZ1029" s="196"/>
      <c r="NA1029" s="196"/>
      <c r="NB1029" s="196"/>
      <c r="NC1029" s="196"/>
      <c r="ND1029" s="196"/>
      <c r="NE1029" s="196"/>
      <c r="NF1029" s="196"/>
      <c r="NG1029" s="196"/>
      <c r="NH1029" s="196"/>
      <c r="NI1029" s="196"/>
      <c r="NJ1029" s="196"/>
      <c r="NK1029" s="196"/>
      <c r="NL1029" s="196"/>
      <c r="NM1029" s="196"/>
      <c r="NN1029" s="196"/>
      <c r="NO1029" s="196"/>
      <c r="NP1029" s="196"/>
      <c r="NQ1029" s="196"/>
      <c r="NR1029" s="196"/>
      <c r="NS1029" s="196"/>
      <c r="NT1029" s="196"/>
      <c r="NU1029" s="196"/>
      <c r="NV1029" s="196"/>
      <c r="NW1029" s="196"/>
      <c r="NX1029" s="196"/>
      <c r="NY1029" s="196"/>
      <c r="NZ1029" s="196"/>
      <c r="OA1029" s="196"/>
      <c r="OB1029" s="196"/>
      <c r="OC1029" s="196"/>
      <c r="OD1029" s="196"/>
      <c r="OE1029" s="196"/>
      <c r="OF1029" s="196"/>
      <c r="OG1029" s="196"/>
      <c r="OH1029" s="196"/>
      <c r="OI1029" s="196"/>
      <c r="OJ1029" s="196"/>
      <c r="OK1029" s="196"/>
      <c r="OL1029" s="196"/>
      <c r="AFC1029" s="196"/>
      <c r="AFD1029" s="196"/>
      <c r="AFE1029" s="196"/>
      <c r="AFF1029" s="196"/>
      <c r="AFG1029" s="196"/>
      <c r="AFH1029" s="196"/>
      <c r="AFI1029" s="196"/>
      <c r="AFJ1029" s="196"/>
      <c r="AFK1029" s="196"/>
      <c r="AFL1029" s="196"/>
      <c r="AFM1029" s="196"/>
      <c r="AFN1029" s="196"/>
      <c r="AFO1029" s="196"/>
      <c r="AFP1029" s="196"/>
      <c r="AFQ1029" s="196"/>
      <c r="AFR1029" s="196"/>
      <c r="AFS1029" s="196"/>
      <c r="AFT1029" s="196"/>
      <c r="AFU1029" s="196"/>
      <c r="AFV1029" s="196"/>
      <c r="AFW1029" s="196"/>
      <c r="AFX1029" s="196"/>
      <c r="AFY1029" s="196"/>
      <c r="AFZ1029" s="196"/>
      <c r="AGA1029" s="196"/>
      <c r="AGB1029" s="196"/>
      <c r="AGC1029" s="196"/>
      <c r="AGD1029" s="196"/>
      <c r="AGE1029" s="196"/>
      <c r="AGF1029" s="196"/>
      <c r="AGG1029" s="196"/>
      <c r="AGH1029" s="196"/>
      <c r="AGI1029" s="196"/>
      <c r="AGJ1029" s="196"/>
      <c r="AGK1029" s="196"/>
      <c r="AGL1029" s="196"/>
      <c r="AGM1029" s="196"/>
      <c r="AGN1029" s="196"/>
      <c r="AGO1029" s="196"/>
      <c r="AGP1029" s="196"/>
    </row>
    <row r="1030" spans="1:874" ht="15.75" customHeight="1" x14ac:dyDescent="0.25">
      <c r="A1030" s="196"/>
      <c r="B1030" s="196"/>
      <c r="C1030" s="196"/>
      <c r="D1030" s="196"/>
      <c r="E1030" s="196"/>
      <c r="F1030" s="196"/>
      <c r="G1030" s="196"/>
      <c r="H1030" s="196"/>
      <c r="I1030" s="196"/>
      <c r="J1030" s="196"/>
      <c r="K1030" s="196"/>
      <c r="L1030" s="206"/>
      <c r="M1030" s="196"/>
      <c r="N1030" s="196"/>
      <c r="O1030" s="196"/>
      <c r="P1030" s="196"/>
      <c r="Q1030" s="196"/>
      <c r="R1030" s="196"/>
      <c r="S1030" s="196"/>
      <c r="T1030" s="196"/>
      <c r="U1030" s="196"/>
      <c r="V1030" s="196"/>
      <c r="W1030" s="196"/>
      <c r="X1030" s="196"/>
      <c r="Y1030" s="196"/>
      <c r="Z1030" s="196"/>
      <c r="AA1030" s="196"/>
      <c r="AB1030" s="196"/>
      <c r="AC1030" s="196"/>
      <c r="AD1030" s="196"/>
      <c r="AE1030" s="196"/>
      <c r="AF1030" s="196"/>
      <c r="AG1030" s="196"/>
      <c r="AH1030" s="196"/>
      <c r="AI1030" s="196"/>
      <c r="AJ1030" s="196"/>
      <c r="AK1030" s="196"/>
      <c r="AL1030" s="196"/>
      <c r="AM1030" s="196"/>
      <c r="AN1030" s="196"/>
      <c r="AO1030" s="196"/>
      <c r="AP1030" s="196"/>
      <c r="AQ1030" s="196"/>
      <c r="AR1030" s="196"/>
      <c r="AS1030" s="196"/>
      <c r="AT1030" s="196"/>
      <c r="AU1030" s="196"/>
      <c r="AV1030" s="196"/>
      <c r="AW1030" s="196"/>
      <c r="AX1030" s="196"/>
      <c r="AY1030" s="196"/>
      <c r="AZ1030" s="196"/>
      <c r="BA1030" s="196"/>
      <c r="BB1030" s="196"/>
      <c r="BC1030" s="196"/>
      <c r="BD1030" s="196"/>
      <c r="BE1030" s="196"/>
      <c r="BF1030" s="196"/>
      <c r="BG1030" s="196"/>
      <c r="BH1030" s="196"/>
      <c r="BI1030" s="196"/>
      <c r="BJ1030" s="196"/>
      <c r="BK1030" s="196"/>
      <c r="BL1030" s="196"/>
      <c r="BM1030" s="196"/>
      <c r="BN1030" s="196"/>
      <c r="BO1030" s="196"/>
      <c r="BP1030" s="196"/>
      <c r="BQ1030" s="196"/>
      <c r="BR1030" s="196"/>
      <c r="BS1030" s="196"/>
      <c r="BT1030" s="196"/>
      <c r="BU1030" s="196"/>
      <c r="BV1030" s="196"/>
      <c r="BW1030" s="196"/>
      <c r="BX1030" s="196"/>
      <c r="BY1030" s="196"/>
      <c r="BZ1030" s="196"/>
      <c r="CA1030" s="196"/>
      <c r="CB1030" s="196"/>
      <c r="CC1030" s="196"/>
      <c r="CD1030" s="196"/>
      <c r="CE1030" s="196"/>
      <c r="CF1030" s="196"/>
      <c r="CG1030" s="196"/>
      <c r="CH1030" s="196"/>
      <c r="CI1030" s="196"/>
      <c r="CJ1030" s="196"/>
      <c r="CK1030" s="196"/>
      <c r="CL1030" s="196"/>
      <c r="CM1030" s="196"/>
      <c r="CN1030" s="196"/>
      <c r="CO1030" s="196"/>
      <c r="CP1030" s="196"/>
      <c r="CQ1030" s="196"/>
      <c r="CR1030" s="196"/>
      <c r="CS1030" s="196"/>
      <c r="CT1030" s="196"/>
      <c r="CU1030" s="196"/>
      <c r="CV1030" s="196"/>
      <c r="CW1030" s="196"/>
      <c r="CX1030" s="196"/>
      <c r="CY1030" s="196"/>
      <c r="CZ1030" s="196"/>
      <c r="DA1030" s="196"/>
      <c r="DB1030" s="196"/>
      <c r="DC1030" s="196"/>
      <c r="DD1030" s="196"/>
      <c r="DE1030" s="196"/>
      <c r="DF1030" s="196"/>
      <c r="DG1030" s="196"/>
      <c r="DH1030" s="196"/>
      <c r="DI1030" s="196"/>
      <c r="DJ1030" s="196"/>
      <c r="DK1030" s="196"/>
      <c r="DL1030" s="196"/>
      <c r="DM1030" s="196"/>
      <c r="DN1030" s="196"/>
      <c r="DO1030" s="196"/>
      <c r="DP1030" s="196"/>
      <c r="DQ1030" s="196"/>
      <c r="DR1030" s="196"/>
      <c r="DS1030" s="196"/>
      <c r="DT1030" s="196"/>
      <c r="DU1030" s="196"/>
      <c r="DV1030" s="196"/>
      <c r="DW1030" s="196"/>
      <c r="DX1030" s="196"/>
      <c r="DY1030" s="196"/>
      <c r="DZ1030" s="196"/>
      <c r="EA1030" s="196"/>
      <c r="EB1030" s="196"/>
      <c r="EC1030" s="196"/>
      <c r="ED1030" s="196"/>
      <c r="EE1030" s="196"/>
      <c r="EF1030" s="196"/>
      <c r="EG1030" s="196"/>
      <c r="EH1030" s="196"/>
      <c r="EI1030" s="196"/>
      <c r="EJ1030" s="196"/>
      <c r="EK1030" s="196"/>
      <c r="EL1030" s="196"/>
      <c r="EM1030" s="196"/>
      <c r="EN1030" s="196"/>
      <c r="EO1030" s="196"/>
      <c r="EP1030" s="196"/>
      <c r="EQ1030" s="196"/>
      <c r="ER1030" s="196"/>
      <c r="ES1030" s="196"/>
      <c r="ET1030" s="196"/>
      <c r="EU1030" s="196"/>
      <c r="EV1030" s="196"/>
      <c r="EW1030" s="196"/>
      <c r="EX1030" s="196"/>
      <c r="EY1030" s="196"/>
      <c r="EZ1030" s="196"/>
      <c r="FA1030" s="196"/>
      <c r="FB1030" s="196"/>
      <c r="FC1030" s="196"/>
      <c r="FD1030" s="196"/>
      <c r="FE1030" s="196"/>
      <c r="FF1030" s="196"/>
      <c r="FG1030" s="196"/>
      <c r="FH1030" s="196"/>
      <c r="FI1030" s="196"/>
      <c r="FJ1030" s="196"/>
      <c r="FK1030" s="196"/>
      <c r="FL1030" s="196"/>
      <c r="FM1030" s="196"/>
      <c r="FN1030" s="196"/>
      <c r="FO1030" s="196"/>
      <c r="FP1030" s="196"/>
      <c r="FQ1030" s="196"/>
      <c r="FR1030" s="196"/>
      <c r="FS1030" s="196"/>
      <c r="FT1030" s="196"/>
      <c r="FU1030" s="196"/>
      <c r="FV1030" s="196"/>
      <c r="FW1030" s="196"/>
      <c r="FX1030" s="196"/>
      <c r="FY1030" s="196"/>
      <c r="FZ1030" s="196"/>
      <c r="GA1030" s="196"/>
      <c r="GB1030" s="196"/>
      <c r="GC1030" s="196"/>
      <c r="GD1030" s="196"/>
      <c r="GE1030" s="196"/>
      <c r="GF1030" s="196"/>
      <c r="GG1030" s="196"/>
      <c r="GH1030" s="196"/>
      <c r="GI1030" s="196"/>
      <c r="GJ1030" s="196"/>
      <c r="GK1030" s="196"/>
      <c r="GL1030" s="196"/>
      <c r="GM1030" s="196"/>
      <c r="GN1030" s="196"/>
      <c r="GO1030" s="196"/>
      <c r="GP1030" s="196"/>
      <c r="GQ1030" s="196"/>
      <c r="GR1030" s="196"/>
      <c r="GS1030" s="196"/>
      <c r="GT1030" s="196"/>
      <c r="GU1030" s="196"/>
      <c r="GV1030" s="196"/>
      <c r="GW1030" s="196"/>
      <c r="GX1030" s="196"/>
      <c r="GY1030" s="196"/>
      <c r="GZ1030" s="196"/>
      <c r="HA1030" s="196"/>
      <c r="HB1030" s="196"/>
      <c r="HC1030" s="196"/>
      <c r="HD1030" s="196"/>
      <c r="HE1030" s="196"/>
      <c r="HF1030" s="196"/>
      <c r="HG1030" s="196"/>
      <c r="HH1030" s="196"/>
      <c r="HI1030" s="196"/>
      <c r="HJ1030" s="196"/>
      <c r="HK1030" s="196"/>
      <c r="HL1030" s="196"/>
      <c r="HM1030" s="196"/>
      <c r="HN1030" s="196"/>
      <c r="HO1030" s="196"/>
      <c r="HP1030" s="196"/>
      <c r="HQ1030" s="196"/>
      <c r="HR1030" s="196"/>
      <c r="HS1030" s="196"/>
      <c r="HT1030" s="196"/>
      <c r="HU1030" s="196"/>
      <c r="HV1030" s="196"/>
      <c r="HW1030" s="196"/>
      <c r="HX1030" s="196"/>
      <c r="HY1030" s="196"/>
      <c r="HZ1030" s="196"/>
      <c r="IA1030" s="196"/>
      <c r="IB1030" s="196"/>
      <c r="IC1030" s="196"/>
      <c r="ID1030" s="196"/>
      <c r="IE1030" s="196"/>
      <c r="IF1030" s="196"/>
      <c r="IG1030" s="196"/>
      <c r="IH1030" s="196"/>
      <c r="II1030" s="196"/>
      <c r="IJ1030" s="196"/>
      <c r="IK1030" s="196"/>
      <c r="IL1030" s="196"/>
      <c r="IM1030" s="196"/>
      <c r="IN1030" s="196"/>
      <c r="IO1030" s="196"/>
      <c r="IP1030" s="196"/>
      <c r="IQ1030" s="196"/>
      <c r="IR1030" s="196"/>
      <c r="IS1030" s="196"/>
      <c r="IT1030" s="196"/>
      <c r="IU1030" s="196"/>
      <c r="IV1030" s="196"/>
      <c r="IW1030" s="196"/>
      <c r="IX1030" s="196"/>
      <c r="IY1030" s="196"/>
      <c r="IZ1030" s="196"/>
      <c r="JA1030" s="196"/>
      <c r="JB1030" s="196"/>
      <c r="JC1030" s="196"/>
      <c r="JD1030" s="196"/>
      <c r="JE1030" s="196"/>
      <c r="JF1030" s="196"/>
      <c r="JG1030" s="196"/>
      <c r="JH1030" s="196"/>
      <c r="JI1030" s="196"/>
      <c r="JJ1030" s="196"/>
      <c r="JK1030" s="196"/>
      <c r="JL1030" s="196"/>
      <c r="JM1030" s="196"/>
      <c r="JN1030" s="196"/>
      <c r="JO1030" s="196"/>
      <c r="JP1030" s="196"/>
      <c r="JQ1030" s="196"/>
      <c r="JR1030" s="196"/>
      <c r="JS1030" s="196"/>
      <c r="JT1030" s="196"/>
      <c r="JU1030" s="196"/>
      <c r="JV1030" s="196"/>
      <c r="JW1030" s="196"/>
      <c r="JX1030" s="196"/>
      <c r="JY1030" s="196"/>
      <c r="JZ1030" s="196"/>
      <c r="KA1030" s="196"/>
      <c r="KB1030" s="196"/>
      <c r="KC1030" s="196"/>
      <c r="KD1030" s="196"/>
      <c r="KE1030" s="196"/>
      <c r="KF1030" s="196"/>
      <c r="KG1030" s="196"/>
      <c r="KH1030" s="196"/>
      <c r="KI1030" s="196"/>
      <c r="KJ1030" s="196"/>
      <c r="KK1030" s="196"/>
      <c r="KL1030" s="196"/>
      <c r="KM1030" s="196"/>
      <c r="KN1030" s="196"/>
      <c r="KO1030" s="196"/>
      <c r="KP1030" s="196"/>
      <c r="KQ1030" s="196"/>
      <c r="KR1030" s="196"/>
      <c r="KS1030" s="196"/>
      <c r="KT1030" s="196"/>
      <c r="KU1030" s="196"/>
      <c r="KV1030" s="196"/>
      <c r="KW1030" s="196"/>
      <c r="KX1030" s="196"/>
      <c r="KY1030" s="196"/>
      <c r="KZ1030" s="196"/>
      <c r="LA1030" s="196"/>
      <c r="LB1030" s="196"/>
      <c r="LC1030" s="196"/>
      <c r="LD1030" s="196"/>
      <c r="LE1030" s="196"/>
      <c r="LF1030" s="196"/>
      <c r="LG1030" s="196"/>
      <c r="LH1030" s="196"/>
      <c r="LI1030" s="196"/>
      <c r="LJ1030" s="196"/>
      <c r="LK1030" s="196"/>
      <c r="LL1030" s="196"/>
      <c r="LM1030" s="196"/>
      <c r="LN1030" s="196"/>
      <c r="LO1030" s="196"/>
      <c r="LP1030" s="196"/>
      <c r="LQ1030" s="196"/>
      <c r="LR1030" s="196"/>
      <c r="LS1030" s="196"/>
      <c r="LT1030" s="196"/>
      <c r="LU1030" s="196"/>
      <c r="LV1030" s="196"/>
      <c r="LW1030" s="196"/>
      <c r="LX1030" s="196"/>
      <c r="LY1030" s="196"/>
      <c r="LZ1030" s="196"/>
      <c r="MA1030" s="196"/>
      <c r="MB1030" s="196"/>
      <c r="MC1030" s="196"/>
      <c r="MD1030" s="196"/>
      <c r="ME1030" s="196"/>
      <c r="MF1030" s="196"/>
      <c r="MG1030" s="196"/>
      <c r="MH1030" s="196"/>
      <c r="MI1030" s="196"/>
      <c r="MJ1030" s="196"/>
      <c r="MK1030" s="196"/>
      <c r="ML1030" s="196"/>
      <c r="MM1030" s="196"/>
      <c r="MN1030" s="196"/>
      <c r="MO1030" s="196"/>
      <c r="MP1030" s="196"/>
      <c r="MQ1030" s="196"/>
      <c r="MR1030" s="196"/>
      <c r="MS1030" s="196"/>
      <c r="MT1030" s="196"/>
      <c r="MU1030" s="196"/>
      <c r="MV1030" s="196"/>
      <c r="MW1030" s="196"/>
      <c r="MX1030" s="196"/>
      <c r="MY1030" s="196"/>
      <c r="MZ1030" s="196"/>
      <c r="NA1030" s="196"/>
      <c r="NB1030" s="196"/>
      <c r="NC1030" s="196"/>
      <c r="ND1030" s="196"/>
      <c r="NE1030" s="196"/>
      <c r="NF1030" s="196"/>
      <c r="NG1030" s="196"/>
      <c r="NH1030" s="196"/>
      <c r="NI1030" s="196"/>
      <c r="NJ1030" s="196"/>
      <c r="NK1030" s="196"/>
      <c r="NL1030" s="196"/>
      <c r="NM1030" s="196"/>
      <c r="NN1030" s="196"/>
      <c r="NO1030" s="196"/>
      <c r="NP1030" s="196"/>
      <c r="NQ1030" s="196"/>
      <c r="NR1030" s="196"/>
      <c r="NS1030" s="196"/>
      <c r="NT1030" s="196"/>
      <c r="NU1030" s="196"/>
      <c r="NV1030" s="196"/>
      <c r="NW1030" s="196"/>
      <c r="NX1030" s="196"/>
      <c r="NY1030" s="196"/>
      <c r="NZ1030" s="196"/>
      <c r="OA1030" s="196"/>
      <c r="OB1030" s="196"/>
      <c r="OC1030" s="196"/>
      <c r="OD1030" s="196"/>
      <c r="OE1030" s="196"/>
      <c r="OF1030" s="196"/>
      <c r="OG1030" s="196"/>
      <c r="OH1030" s="196"/>
      <c r="OI1030" s="196"/>
      <c r="OJ1030" s="196"/>
      <c r="OK1030" s="196"/>
      <c r="OL1030" s="196"/>
      <c r="AFC1030" s="196"/>
      <c r="AFD1030" s="196"/>
      <c r="AFE1030" s="196"/>
      <c r="AFF1030" s="196"/>
      <c r="AFG1030" s="196"/>
      <c r="AFH1030" s="196"/>
      <c r="AFI1030" s="196"/>
      <c r="AFJ1030" s="196"/>
      <c r="AFK1030" s="196"/>
      <c r="AFL1030" s="196"/>
      <c r="AFM1030" s="196"/>
      <c r="AFN1030" s="196"/>
      <c r="AFO1030" s="196"/>
      <c r="AFP1030" s="196"/>
      <c r="AFQ1030" s="196"/>
      <c r="AFR1030" s="196"/>
      <c r="AFS1030" s="196"/>
      <c r="AFT1030" s="196"/>
      <c r="AFU1030" s="196"/>
      <c r="AFV1030" s="196"/>
      <c r="AFW1030" s="196"/>
      <c r="AFX1030" s="196"/>
      <c r="AFY1030" s="196"/>
      <c r="AFZ1030" s="196"/>
      <c r="AGA1030" s="196"/>
      <c r="AGB1030" s="196"/>
      <c r="AGC1030" s="196"/>
      <c r="AGD1030" s="196"/>
      <c r="AGE1030" s="196"/>
      <c r="AGF1030" s="196"/>
      <c r="AGG1030" s="196"/>
      <c r="AGH1030" s="196"/>
      <c r="AGI1030" s="196"/>
      <c r="AGJ1030" s="196"/>
      <c r="AGK1030" s="196"/>
      <c r="AGL1030" s="196"/>
      <c r="AGM1030" s="196"/>
      <c r="AGN1030" s="196"/>
      <c r="AGO1030" s="196"/>
      <c r="AGP1030" s="196"/>
    </row>
    <row r="1031" spans="1:874" ht="15.75" customHeight="1" x14ac:dyDescent="0.25">
      <c r="A1031" s="196"/>
      <c r="B1031" s="196"/>
      <c r="C1031" s="196"/>
      <c r="D1031" s="196"/>
      <c r="E1031" s="196"/>
      <c r="F1031" s="196"/>
      <c r="G1031" s="196"/>
      <c r="H1031" s="196"/>
      <c r="I1031" s="196"/>
      <c r="J1031" s="196"/>
      <c r="K1031" s="196"/>
      <c r="L1031" s="206"/>
      <c r="M1031" s="196"/>
      <c r="N1031" s="196"/>
      <c r="O1031" s="196"/>
      <c r="P1031" s="196"/>
      <c r="Q1031" s="196"/>
      <c r="R1031" s="196"/>
      <c r="S1031" s="196"/>
      <c r="T1031" s="196"/>
      <c r="U1031" s="196"/>
      <c r="V1031" s="196"/>
      <c r="W1031" s="196"/>
      <c r="X1031" s="196"/>
      <c r="Y1031" s="196"/>
      <c r="Z1031" s="196"/>
      <c r="AA1031" s="196"/>
      <c r="AB1031" s="196"/>
      <c r="AC1031" s="196"/>
      <c r="AD1031" s="196"/>
      <c r="AE1031" s="196"/>
      <c r="AF1031" s="196"/>
      <c r="AG1031" s="196"/>
      <c r="AH1031" s="196"/>
      <c r="AI1031" s="196"/>
      <c r="AJ1031" s="196"/>
      <c r="AK1031" s="196"/>
      <c r="AL1031" s="196"/>
      <c r="AM1031" s="196"/>
      <c r="AN1031" s="196"/>
      <c r="AO1031" s="196"/>
      <c r="AP1031" s="196"/>
      <c r="AQ1031" s="196"/>
      <c r="AR1031" s="196"/>
      <c r="AS1031" s="196"/>
      <c r="AT1031" s="196"/>
      <c r="AU1031" s="196"/>
      <c r="AV1031" s="196"/>
      <c r="AW1031" s="196"/>
      <c r="AX1031" s="196"/>
      <c r="AY1031" s="196"/>
      <c r="AZ1031" s="196"/>
      <c r="BA1031" s="196"/>
      <c r="BB1031" s="196"/>
      <c r="BC1031" s="196"/>
      <c r="BD1031" s="196"/>
      <c r="BE1031" s="196"/>
      <c r="BF1031" s="196"/>
      <c r="BG1031" s="196"/>
      <c r="BH1031" s="196"/>
      <c r="BI1031" s="196"/>
      <c r="BJ1031" s="196"/>
      <c r="BK1031" s="196"/>
      <c r="BL1031" s="196"/>
      <c r="BM1031" s="196"/>
      <c r="BN1031" s="196"/>
      <c r="BO1031" s="196"/>
      <c r="BP1031" s="196"/>
      <c r="BQ1031" s="196"/>
      <c r="BR1031" s="196"/>
      <c r="BS1031" s="196"/>
      <c r="BT1031" s="196"/>
      <c r="BU1031" s="196"/>
      <c r="BV1031" s="196"/>
      <c r="BW1031" s="196"/>
      <c r="BX1031" s="196"/>
      <c r="BY1031" s="196"/>
      <c r="BZ1031" s="196"/>
      <c r="CA1031" s="196"/>
      <c r="CB1031" s="196"/>
      <c r="CC1031" s="196"/>
      <c r="CD1031" s="196"/>
      <c r="CE1031" s="196"/>
      <c r="CF1031" s="196"/>
      <c r="CG1031" s="196"/>
      <c r="CH1031" s="196"/>
      <c r="CI1031" s="196"/>
      <c r="CJ1031" s="196"/>
      <c r="CK1031" s="196"/>
      <c r="CL1031" s="196"/>
      <c r="CM1031" s="196"/>
      <c r="CN1031" s="196"/>
      <c r="CO1031" s="196"/>
      <c r="CP1031" s="196"/>
      <c r="CQ1031" s="196"/>
      <c r="CR1031" s="196"/>
      <c r="CS1031" s="196"/>
      <c r="CT1031" s="196"/>
      <c r="CU1031" s="196"/>
      <c r="CV1031" s="196"/>
      <c r="CW1031" s="196"/>
      <c r="CX1031" s="196"/>
      <c r="CY1031" s="196"/>
      <c r="CZ1031" s="196"/>
      <c r="DA1031" s="196"/>
      <c r="DB1031" s="196"/>
      <c r="DC1031" s="196"/>
      <c r="DD1031" s="196"/>
      <c r="DE1031" s="196"/>
      <c r="DF1031" s="196"/>
      <c r="DG1031" s="196"/>
      <c r="DH1031" s="196"/>
      <c r="DI1031" s="196"/>
      <c r="DJ1031" s="196"/>
      <c r="DK1031" s="196"/>
      <c r="DL1031" s="196"/>
      <c r="DM1031" s="196"/>
      <c r="DN1031" s="196"/>
      <c r="DO1031" s="196"/>
      <c r="DP1031" s="196"/>
      <c r="DQ1031" s="196"/>
      <c r="DR1031" s="196"/>
      <c r="DS1031" s="196"/>
      <c r="DT1031" s="196"/>
      <c r="DU1031" s="196"/>
      <c r="DV1031" s="196"/>
      <c r="DW1031" s="196"/>
      <c r="DX1031" s="196"/>
      <c r="DY1031" s="196"/>
      <c r="DZ1031" s="196"/>
      <c r="EA1031" s="196"/>
      <c r="EB1031" s="196"/>
      <c r="EC1031" s="196"/>
      <c r="ED1031" s="196"/>
      <c r="EE1031" s="196"/>
      <c r="EF1031" s="196"/>
      <c r="EG1031" s="196"/>
      <c r="EH1031" s="196"/>
      <c r="EI1031" s="196"/>
      <c r="EJ1031" s="196"/>
      <c r="EK1031" s="196"/>
      <c r="EL1031" s="196"/>
      <c r="EM1031" s="196"/>
      <c r="EN1031" s="196"/>
      <c r="EO1031" s="196"/>
      <c r="EP1031" s="196"/>
      <c r="EQ1031" s="196"/>
      <c r="ER1031" s="196"/>
      <c r="ES1031" s="196"/>
      <c r="ET1031" s="196"/>
      <c r="EU1031" s="196"/>
      <c r="EV1031" s="196"/>
      <c r="EW1031" s="196"/>
      <c r="EX1031" s="196"/>
      <c r="EY1031" s="196"/>
      <c r="EZ1031" s="196"/>
      <c r="FA1031" s="196"/>
      <c r="FB1031" s="196"/>
      <c r="FC1031" s="196"/>
      <c r="FD1031" s="196"/>
      <c r="FE1031" s="196"/>
      <c r="FF1031" s="196"/>
      <c r="FG1031" s="196"/>
      <c r="FH1031" s="196"/>
      <c r="FI1031" s="196"/>
      <c r="FJ1031" s="196"/>
      <c r="FK1031" s="196"/>
      <c r="FL1031" s="196"/>
      <c r="FM1031" s="196"/>
      <c r="FN1031" s="196"/>
      <c r="FO1031" s="196"/>
      <c r="FP1031" s="196"/>
      <c r="FQ1031" s="196"/>
      <c r="FR1031" s="196"/>
      <c r="FS1031" s="196"/>
      <c r="FT1031" s="196"/>
      <c r="FU1031" s="196"/>
      <c r="FV1031" s="196"/>
      <c r="FW1031" s="196"/>
      <c r="FX1031" s="196"/>
      <c r="FY1031" s="196"/>
      <c r="FZ1031" s="196"/>
      <c r="GA1031" s="196"/>
      <c r="GB1031" s="196"/>
      <c r="GC1031" s="196"/>
      <c r="GD1031" s="196"/>
      <c r="GE1031" s="196"/>
      <c r="GF1031" s="196"/>
      <c r="GG1031" s="196"/>
      <c r="GH1031" s="196"/>
      <c r="GI1031" s="196"/>
      <c r="GJ1031" s="196"/>
      <c r="GK1031" s="196"/>
      <c r="GL1031" s="196"/>
      <c r="GM1031" s="196"/>
      <c r="GN1031" s="196"/>
      <c r="GO1031" s="196"/>
      <c r="GP1031" s="196"/>
      <c r="GQ1031" s="196"/>
      <c r="GR1031" s="196"/>
      <c r="GS1031" s="196"/>
      <c r="GT1031" s="196"/>
      <c r="GU1031" s="196"/>
      <c r="GV1031" s="196"/>
      <c r="GW1031" s="196"/>
      <c r="GX1031" s="196"/>
      <c r="GY1031" s="196"/>
      <c r="GZ1031" s="196"/>
      <c r="HA1031" s="196"/>
      <c r="HB1031" s="196"/>
      <c r="HC1031" s="196"/>
      <c r="HD1031" s="196"/>
      <c r="HE1031" s="196"/>
      <c r="HF1031" s="196"/>
      <c r="HG1031" s="196"/>
      <c r="HH1031" s="196"/>
      <c r="HI1031" s="196"/>
      <c r="HJ1031" s="196"/>
      <c r="HK1031" s="196"/>
      <c r="HL1031" s="196"/>
      <c r="HM1031" s="196"/>
      <c r="HN1031" s="196"/>
      <c r="HO1031" s="196"/>
      <c r="HP1031" s="196"/>
      <c r="HQ1031" s="196"/>
      <c r="HR1031" s="196"/>
      <c r="HS1031" s="196"/>
      <c r="HT1031" s="196"/>
      <c r="HU1031" s="196"/>
      <c r="HV1031" s="196"/>
      <c r="HW1031" s="196"/>
      <c r="HX1031" s="196"/>
      <c r="HY1031" s="196"/>
      <c r="HZ1031" s="196"/>
      <c r="IA1031" s="196"/>
      <c r="IB1031" s="196"/>
      <c r="IC1031" s="196"/>
      <c r="ID1031" s="196"/>
      <c r="IE1031" s="196"/>
      <c r="IF1031" s="196"/>
      <c r="IG1031" s="196"/>
      <c r="IH1031" s="196"/>
      <c r="II1031" s="196"/>
      <c r="IJ1031" s="196"/>
      <c r="IK1031" s="196"/>
      <c r="IL1031" s="196"/>
      <c r="IM1031" s="196"/>
      <c r="IN1031" s="196"/>
      <c r="IO1031" s="196"/>
      <c r="IP1031" s="196"/>
      <c r="IQ1031" s="196"/>
      <c r="IR1031" s="196"/>
      <c r="IS1031" s="196"/>
      <c r="IT1031" s="196"/>
      <c r="IU1031" s="196"/>
      <c r="IV1031" s="196"/>
      <c r="IW1031" s="196"/>
      <c r="IX1031" s="196"/>
      <c r="IY1031" s="196"/>
      <c r="IZ1031" s="196"/>
      <c r="JA1031" s="196"/>
      <c r="JB1031" s="196"/>
      <c r="JC1031" s="196"/>
      <c r="JD1031" s="196"/>
      <c r="JE1031" s="196"/>
      <c r="JF1031" s="196"/>
      <c r="JG1031" s="196"/>
      <c r="JH1031" s="196"/>
      <c r="JI1031" s="196"/>
      <c r="JJ1031" s="196"/>
      <c r="JK1031" s="196"/>
      <c r="JL1031" s="196"/>
      <c r="JM1031" s="196"/>
      <c r="JN1031" s="196"/>
      <c r="JO1031" s="196"/>
      <c r="JP1031" s="196"/>
      <c r="JQ1031" s="196"/>
      <c r="JR1031" s="196"/>
      <c r="JS1031" s="196"/>
      <c r="JT1031" s="196"/>
      <c r="JU1031" s="196"/>
      <c r="JV1031" s="196"/>
      <c r="JW1031" s="196"/>
      <c r="JX1031" s="196"/>
      <c r="JY1031" s="196"/>
      <c r="JZ1031" s="196"/>
      <c r="KA1031" s="196"/>
      <c r="KB1031" s="196"/>
      <c r="KC1031" s="196"/>
      <c r="KD1031" s="196"/>
      <c r="KE1031" s="196"/>
      <c r="KF1031" s="196"/>
      <c r="KG1031" s="196"/>
      <c r="KH1031" s="196"/>
      <c r="KI1031" s="196"/>
      <c r="KJ1031" s="196"/>
      <c r="KK1031" s="196"/>
      <c r="KL1031" s="196"/>
      <c r="KM1031" s="196"/>
      <c r="KN1031" s="196"/>
      <c r="KO1031" s="196"/>
      <c r="KP1031" s="196"/>
      <c r="KQ1031" s="196"/>
      <c r="KR1031" s="196"/>
      <c r="KS1031" s="196"/>
      <c r="KT1031" s="196"/>
      <c r="KU1031" s="196"/>
      <c r="KV1031" s="196"/>
      <c r="KW1031" s="196"/>
      <c r="KX1031" s="196"/>
      <c r="KY1031" s="196"/>
      <c r="KZ1031" s="196"/>
      <c r="LA1031" s="196"/>
      <c r="LB1031" s="196"/>
      <c r="LC1031" s="196"/>
      <c r="LD1031" s="196"/>
      <c r="LE1031" s="196"/>
      <c r="LF1031" s="196"/>
      <c r="LG1031" s="196"/>
      <c r="LH1031" s="196"/>
      <c r="LI1031" s="196"/>
      <c r="LJ1031" s="196"/>
      <c r="LK1031" s="196"/>
      <c r="LL1031" s="196"/>
      <c r="LM1031" s="196"/>
      <c r="LN1031" s="196"/>
      <c r="LO1031" s="196"/>
      <c r="LP1031" s="196"/>
      <c r="LQ1031" s="196"/>
      <c r="LR1031" s="196"/>
      <c r="LS1031" s="196"/>
      <c r="LT1031" s="196"/>
      <c r="LU1031" s="196"/>
      <c r="LV1031" s="196"/>
      <c r="LW1031" s="196"/>
      <c r="LX1031" s="196"/>
      <c r="LY1031" s="196"/>
      <c r="LZ1031" s="196"/>
      <c r="MA1031" s="196"/>
      <c r="MB1031" s="196"/>
      <c r="MC1031" s="196"/>
      <c r="MD1031" s="196"/>
      <c r="ME1031" s="196"/>
      <c r="MF1031" s="196"/>
      <c r="MG1031" s="196"/>
      <c r="MH1031" s="196"/>
      <c r="MI1031" s="196"/>
      <c r="MJ1031" s="196"/>
      <c r="MK1031" s="196"/>
      <c r="ML1031" s="196"/>
      <c r="MM1031" s="196"/>
      <c r="MN1031" s="196"/>
      <c r="MO1031" s="196"/>
      <c r="MP1031" s="196"/>
      <c r="MQ1031" s="196"/>
      <c r="MR1031" s="196"/>
      <c r="MS1031" s="196"/>
      <c r="MT1031" s="196"/>
      <c r="MU1031" s="196"/>
      <c r="MV1031" s="196"/>
      <c r="MW1031" s="196"/>
      <c r="MX1031" s="196"/>
      <c r="MY1031" s="196"/>
      <c r="MZ1031" s="196"/>
      <c r="NA1031" s="196"/>
      <c r="NB1031" s="196"/>
      <c r="NC1031" s="196"/>
      <c r="ND1031" s="196"/>
      <c r="NE1031" s="196"/>
      <c r="NF1031" s="196"/>
      <c r="NG1031" s="196"/>
      <c r="NH1031" s="196"/>
      <c r="NI1031" s="196"/>
      <c r="NJ1031" s="196"/>
      <c r="NK1031" s="196"/>
      <c r="NL1031" s="196"/>
      <c r="NM1031" s="196"/>
      <c r="NN1031" s="196"/>
      <c r="NO1031" s="196"/>
      <c r="NP1031" s="196"/>
      <c r="NQ1031" s="196"/>
      <c r="NR1031" s="196"/>
      <c r="NS1031" s="196"/>
      <c r="NT1031" s="196"/>
      <c r="NU1031" s="196"/>
      <c r="NV1031" s="196"/>
      <c r="NW1031" s="196"/>
      <c r="NX1031" s="196"/>
      <c r="NY1031" s="196"/>
      <c r="NZ1031" s="196"/>
      <c r="OA1031" s="196"/>
      <c r="OB1031" s="196"/>
      <c r="OC1031" s="196"/>
      <c r="OD1031" s="196"/>
      <c r="OE1031" s="196"/>
      <c r="OF1031" s="196"/>
      <c r="OG1031" s="196"/>
      <c r="OH1031" s="196"/>
      <c r="OI1031" s="196"/>
      <c r="OJ1031" s="196"/>
      <c r="OK1031" s="196"/>
      <c r="OL1031" s="196"/>
      <c r="AFC1031" s="196"/>
      <c r="AFD1031" s="196"/>
      <c r="AFE1031" s="196"/>
      <c r="AFF1031" s="196"/>
      <c r="AFG1031" s="196"/>
      <c r="AFH1031" s="196"/>
      <c r="AFI1031" s="196"/>
      <c r="AFJ1031" s="196"/>
      <c r="AFK1031" s="196"/>
      <c r="AFL1031" s="196"/>
      <c r="AFM1031" s="196"/>
      <c r="AFN1031" s="196"/>
      <c r="AFO1031" s="196"/>
      <c r="AFP1031" s="196"/>
      <c r="AFQ1031" s="196"/>
      <c r="AFR1031" s="196"/>
      <c r="AFS1031" s="196"/>
      <c r="AFT1031" s="196"/>
      <c r="AFU1031" s="196"/>
      <c r="AFV1031" s="196"/>
      <c r="AFW1031" s="196"/>
      <c r="AFX1031" s="196"/>
      <c r="AFY1031" s="196"/>
      <c r="AFZ1031" s="196"/>
      <c r="AGA1031" s="196"/>
      <c r="AGB1031" s="196"/>
      <c r="AGC1031" s="196"/>
      <c r="AGD1031" s="196"/>
      <c r="AGE1031" s="196"/>
      <c r="AGF1031" s="196"/>
      <c r="AGG1031" s="196"/>
      <c r="AGH1031" s="196"/>
      <c r="AGI1031" s="196"/>
      <c r="AGJ1031" s="196"/>
      <c r="AGK1031" s="196"/>
      <c r="AGL1031" s="196"/>
      <c r="AGM1031" s="196"/>
      <c r="AGN1031" s="196"/>
      <c r="AGO1031" s="196"/>
      <c r="AGP1031" s="196"/>
    </row>
    <row r="1032" spans="1:874" ht="15.75" customHeight="1" x14ac:dyDescent="0.25">
      <c r="A1032" s="196"/>
      <c r="B1032" s="196"/>
      <c r="C1032" s="196"/>
      <c r="D1032" s="196"/>
      <c r="E1032" s="196"/>
      <c r="F1032" s="196"/>
      <c r="G1032" s="196"/>
      <c r="H1032" s="196"/>
      <c r="I1032" s="196"/>
      <c r="J1032" s="196"/>
      <c r="K1032" s="196"/>
      <c r="L1032" s="206"/>
      <c r="M1032" s="196"/>
      <c r="N1032" s="196"/>
      <c r="O1032" s="196"/>
      <c r="P1032" s="196"/>
      <c r="Q1032" s="196"/>
      <c r="R1032" s="196"/>
      <c r="S1032" s="196"/>
      <c r="T1032" s="196"/>
      <c r="U1032" s="196"/>
      <c r="V1032" s="196"/>
      <c r="W1032" s="196"/>
      <c r="X1032" s="196"/>
      <c r="Y1032" s="196"/>
      <c r="Z1032" s="196"/>
      <c r="AA1032" s="196"/>
      <c r="AB1032" s="196"/>
      <c r="AC1032" s="196"/>
      <c r="AD1032" s="196"/>
      <c r="AE1032" s="196"/>
      <c r="AF1032" s="196"/>
      <c r="AG1032" s="196"/>
      <c r="AH1032" s="196"/>
      <c r="AI1032" s="196"/>
      <c r="AJ1032" s="196"/>
      <c r="AK1032" s="196"/>
      <c r="AL1032" s="196"/>
      <c r="AM1032" s="196"/>
      <c r="AN1032" s="196"/>
      <c r="AO1032" s="196"/>
      <c r="AP1032" s="196"/>
      <c r="AQ1032" s="196"/>
      <c r="AR1032" s="196"/>
      <c r="AS1032" s="196"/>
      <c r="AT1032" s="196"/>
      <c r="AU1032" s="196"/>
      <c r="AV1032" s="196"/>
      <c r="AW1032" s="196"/>
      <c r="AX1032" s="196"/>
      <c r="AY1032" s="196"/>
      <c r="AZ1032" s="196"/>
      <c r="BA1032" s="196"/>
      <c r="BB1032" s="196"/>
      <c r="BC1032" s="196"/>
      <c r="BD1032" s="196"/>
      <c r="BE1032" s="196"/>
      <c r="BF1032" s="196"/>
      <c r="BG1032" s="196"/>
      <c r="BH1032" s="196"/>
      <c r="BI1032" s="196"/>
      <c r="BJ1032" s="196"/>
      <c r="BK1032" s="196"/>
      <c r="BL1032" s="196"/>
      <c r="BM1032" s="196"/>
      <c r="BN1032" s="196"/>
      <c r="BO1032" s="196"/>
      <c r="BP1032" s="196"/>
      <c r="BQ1032" s="196"/>
      <c r="BR1032" s="196"/>
      <c r="BS1032" s="196"/>
      <c r="BT1032" s="196"/>
      <c r="BU1032" s="196"/>
      <c r="BV1032" s="196"/>
      <c r="BW1032" s="196"/>
      <c r="BX1032" s="196"/>
      <c r="BY1032" s="196"/>
      <c r="BZ1032" s="196"/>
      <c r="CA1032" s="196"/>
      <c r="CB1032" s="196"/>
      <c r="CC1032" s="196"/>
      <c r="CD1032" s="196"/>
      <c r="CE1032" s="196"/>
      <c r="CF1032" s="196"/>
      <c r="CG1032" s="196"/>
      <c r="CH1032" s="196"/>
      <c r="CI1032" s="196"/>
      <c r="CJ1032" s="196"/>
      <c r="CK1032" s="196"/>
      <c r="CL1032" s="196"/>
      <c r="CM1032" s="196"/>
      <c r="CN1032" s="196"/>
      <c r="CO1032" s="196"/>
      <c r="CP1032" s="196"/>
      <c r="CQ1032" s="196"/>
      <c r="CR1032" s="196"/>
      <c r="CS1032" s="196"/>
      <c r="CT1032" s="196"/>
      <c r="CU1032" s="196"/>
      <c r="CV1032" s="196"/>
      <c r="CW1032" s="196"/>
      <c r="CX1032" s="196"/>
      <c r="CY1032" s="196"/>
      <c r="CZ1032" s="196"/>
      <c r="DA1032" s="196"/>
      <c r="DB1032" s="196"/>
      <c r="DC1032" s="196"/>
      <c r="DD1032" s="196"/>
      <c r="DE1032" s="196"/>
      <c r="DF1032" s="196"/>
      <c r="DG1032" s="196"/>
      <c r="DH1032" s="196"/>
      <c r="DI1032" s="196"/>
      <c r="DJ1032" s="196"/>
      <c r="DK1032" s="196"/>
      <c r="DL1032" s="196"/>
      <c r="DM1032" s="196"/>
      <c r="DN1032" s="196"/>
      <c r="DO1032" s="196"/>
      <c r="DP1032" s="196"/>
      <c r="DQ1032" s="196"/>
      <c r="DR1032" s="196"/>
      <c r="DS1032" s="196"/>
      <c r="DT1032" s="196"/>
      <c r="DU1032" s="196"/>
      <c r="DV1032" s="196"/>
      <c r="DW1032" s="196"/>
      <c r="DX1032" s="196"/>
      <c r="DY1032" s="196"/>
      <c r="DZ1032" s="196"/>
      <c r="EA1032" s="196"/>
      <c r="EB1032" s="196"/>
      <c r="EC1032" s="196"/>
      <c r="ED1032" s="196"/>
      <c r="EE1032" s="196"/>
      <c r="EF1032" s="196"/>
      <c r="EG1032" s="196"/>
      <c r="EH1032" s="196"/>
      <c r="EI1032" s="196"/>
      <c r="EJ1032" s="196"/>
      <c r="EK1032" s="196"/>
      <c r="EL1032" s="196"/>
      <c r="EM1032" s="196"/>
      <c r="EN1032" s="196"/>
      <c r="EO1032" s="196"/>
      <c r="EP1032" s="196"/>
      <c r="EQ1032" s="196"/>
      <c r="ER1032" s="196"/>
      <c r="ES1032" s="196"/>
      <c r="ET1032" s="196"/>
      <c r="EU1032" s="196"/>
      <c r="EV1032" s="196"/>
      <c r="EW1032" s="196"/>
      <c r="EX1032" s="196"/>
      <c r="EY1032" s="196"/>
      <c r="EZ1032" s="196"/>
      <c r="FA1032" s="196"/>
      <c r="FB1032" s="196"/>
      <c r="FC1032" s="196"/>
      <c r="FD1032" s="196"/>
      <c r="FE1032" s="196"/>
      <c r="FF1032" s="196"/>
      <c r="FG1032" s="196"/>
      <c r="FH1032" s="196"/>
      <c r="FI1032" s="196"/>
      <c r="FJ1032" s="196"/>
      <c r="FK1032" s="196"/>
      <c r="FL1032" s="196"/>
      <c r="FM1032" s="196"/>
      <c r="FN1032" s="196"/>
      <c r="FO1032" s="196"/>
      <c r="FP1032" s="196"/>
      <c r="FQ1032" s="196"/>
      <c r="FR1032" s="196"/>
      <c r="FS1032" s="196"/>
      <c r="FT1032" s="196"/>
      <c r="FU1032" s="196"/>
      <c r="FV1032" s="196"/>
      <c r="FW1032" s="196"/>
      <c r="FX1032" s="196"/>
      <c r="FY1032" s="196"/>
      <c r="FZ1032" s="196"/>
      <c r="GA1032" s="196"/>
      <c r="GB1032" s="196"/>
      <c r="GC1032" s="196"/>
      <c r="GD1032" s="196"/>
      <c r="GE1032" s="196"/>
      <c r="GF1032" s="196"/>
      <c r="GG1032" s="196"/>
      <c r="GH1032" s="196"/>
      <c r="GI1032" s="196"/>
      <c r="GJ1032" s="196"/>
      <c r="GK1032" s="196"/>
      <c r="GL1032" s="196"/>
      <c r="GM1032" s="196"/>
      <c r="GN1032" s="196"/>
      <c r="GO1032" s="196"/>
      <c r="GP1032" s="196"/>
      <c r="GQ1032" s="196"/>
      <c r="GR1032" s="196"/>
      <c r="GS1032" s="196"/>
      <c r="GT1032" s="196"/>
      <c r="GU1032" s="196"/>
      <c r="GV1032" s="196"/>
      <c r="GW1032" s="196"/>
      <c r="GX1032" s="196"/>
      <c r="GY1032" s="196"/>
      <c r="GZ1032" s="196"/>
      <c r="HA1032" s="196"/>
      <c r="HB1032" s="196"/>
      <c r="HC1032" s="196"/>
      <c r="HD1032" s="196"/>
      <c r="HE1032" s="196"/>
      <c r="HF1032" s="196"/>
      <c r="HG1032" s="196"/>
      <c r="HH1032" s="196"/>
      <c r="HI1032" s="196"/>
      <c r="HJ1032" s="196"/>
      <c r="HK1032" s="196"/>
      <c r="HL1032" s="196"/>
      <c r="HM1032" s="196"/>
      <c r="HN1032" s="196"/>
      <c r="HO1032" s="196"/>
      <c r="HP1032" s="196"/>
      <c r="HQ1032" s="196"/>
      <c r="HR1032" s="196"/>
      <c r="HS1032" s="196"/>
      <c r="HT1032" s="196"/>
      <c r="HU1032" s="196"/>
      <c r="HV1032" s="196"/>
      <c r="HW1032" s="196"/>
      <c r="HX1032" s="196"/>
      <c r="HY1032" s="196"/>
      <c r="HZ1032" s="196"/>
      <c r="IA1032" s="196"/>
      <c r="IB1032" s="196"/>
      <c r="IC1032" s="196"/>
      <c r="ID1032" s="196"/>
      <c r="IE1032" s="196"/>
      <c r="IF1032" s="196"/>
      <c r="IG1032" s="196"/>
      <c r="IH1032" s="196"/>
      <c r="II1032" s="196"/>
      <c r="IJ1032" s="196"/>
      <c r="IK1032" s="196"/>
      <c r="IL1032" s="196"/>
      <c r="IM1032" s="196"/>
      <c r="IN1032" s="196"/>
      <c r="IO1032" s="196"/>
      <c r="IP1032" s="196"/>
      <c r="IQ1032" s="196"/>
      <c r="IR1032" s="196"/>
      <c r="IS1032" s="196"/>
      <c r="IT1032" s="196"/>
      <c r="IU1032" s="196"/>
      <c r="IV1032" s="196"/>
      <c r="IW1032" s="196"/>
      <c r="IX1032" s="196"/>
      <c r="IY1032" s="196"/>
      <c r="IZ1032" s="196"/>
      <c r="JA1032" s="196"/>
      <c r="JB1032" s="196"/>
      <c r="JC1032" s="196"/>
      <c r="JD1032" s="196"/>
      <c r="JE1032" s="196"/>
      <c r="JF1032" s="196"/>
      <c r="JG1032" s="196"/>
      <c r="JH1032" s="196"/>
      <c r="JI1032" s="196"/>
      <c r="JJ1032" s="196"/>
      <c r="JK1032" s="196"/>
      <c r="JL1032" s="196"/>
      <c r="JM1032" s="196"/>
      <c r="JN1032" s="196"/>
      <c r="JO1032" s="196"/>
      <c r="JP1032" s="196"/>
      <c r="JQ1032" s="196"/>
      <c r="JR1032" s="196"/>
      <c r="JS1032" s="196"/>
      <c r="JT1032" s="196"/>
      <c r="JU1032" s="196"/>
      <c r="JV1032" s="196"/>
      <c r="JW1032" s="196"/>
      <c r="JX1032" s="196"/>
      <c r="JY1032" s="196"/>
      <c r="JZ1032" s="196"/>
      <c r="KA1032" s="196"/>
      <c r="KB1032" s="196"/>
      <c r="KC1032" s="196"/>
      <c r="KD1032" s="196"/>
      <c r="KE1032" s="196"/>
      <c r="KF1032" s="196"/>
      <c r="KG1032" s="196"/>
      <c r="KH1032" s="196"/>
      <c r="KI1032" s="196"/>
      <c r="KJ1032" s="196"/>
      <c r="KK1032" s="196"/>
      <c r="KL1032" s="196"/>
      <c r="KM1032" s="196"/>
      <c r="KN1032" s="196"/>
      <c r="KO1032" s="196"/>
      <c r="KP1032" s="196"/>
      <c r="KQ1032" s="196"/>
      <c r="KR1032" s="196"/>
      <c r="KS1032" s="196"/>
      <c r="KT1032" s="196"/>
      <c r="KU1032" s="196"/>
      <c r="KV1032" s="196"/>
      <c r="KW1032" s="196"/>
      <c r="KX1032" s="196"/>
      <c r="KY1032" s="196"/>
      <c r="KZ1032" s="196"/>
      <c r="LA1032" s="196"/>
      <c r="LB1032" s="196"/>
      <c r="LC1032" s="196"/>
      <c r="LD1032" s="196"/>
      <c r="LE1032" s="196"/>
      <c r="LF1032" s="196"/>
      <c r="LG1032" s="196"/>
      <c r="LH1032" s="196"/>
      <c r="LI1032" s="196"/>
      <c r="LJ1032" s="196"/>
      <c r="LK1032" s="196"/>
      <c r="LL1032" s="196"/>
      <c r="LM1032" s="196"/>
      <c r="LN1032" s="196"/>
      <c r="LO1032" s="196"/>
      <c r="LP1032" s="196"/>
      <c r="LQ1032" s="196"/>
      <c r="LR1032" s="196"/>
      <c r="LS1032" s="196"/>
      <c r="LT1032" s="196"/>
      <c r="LU1032" s="196"/>
      <c r="LV1032" s="196"/>
      <c r="LW1032" s="196"/>
      <c r="LX1032" s="196"/>
      <c r="LY1032" s="196"/>
      <c r="LZ1032" s="196"/>
      <c r="MA1032" s="196"/>
      <c r="MB1032" s="196"/>
      <c r="MC1032" s="196"/>
      <c r="MD1032" s="196"/>
      <c r="ME1032" s="196"/>
      <c r="MF1032" s="196"/>
      <c r="MG1032" s="196"/>
      <c r="MH1032" s="196"/>
      <c r="MI1032" s="196"/>
      <c r="MJ1032" s="196"/>
      <c r="MK1032" s="196"/>
      <c r="ML1032" s="196"/>
      <c r="MM1032" s="196"/>
      <c r="MN1032" s="196"/>
      <c r="MO1032" s="196"/>
      <c r="MP1032" s="196"/>
      <c r="MQ1032" s="196"/>
      <c r="MR1032" s="196"/>
      <c r="MS1032" s="196"/>
      <c r="MT1032" s="196"/>
      <c r="MU1032" s="196"/>
      <c r="MV1032" s="196"/>
      <c r="MW1032" s="196"/>
      <c r="MX1032" s="196"/>
      <c r="MY1032" s="196"/>
      <c r="MZ1032" s="196"/>
      <c r="NA1032" s="196"/>
      <c r="NB1032" s="196"/>
      <c r="NC1032" s="196"/>
      <c r="ND1032" s="196"/>
      <c r="NE1032" s="196"/>
      <c r="NF1032" s="196"/>
      <c r="NG1032" s="196"/>
      <c r="NH1032" s="196"/>
      <c r="NI1032" s="196"/>
      <c r="NJ1032" s="196"/>
      <c r="NK1032" s="196"/>
      <c r="NL1032" s="196"/>
      <c r="NM1032" s="196"/>
      <c r="NN1032" s="196"/>
      <c r="NO1032" s="196"/>
      <c r="NP1032" s="196"/>
      <c r="NQ1032" s="196"/>
      <c r="NR1032" s="196"/>
      <c r="NS1032" s="196"/>
      <c r="NT1032" s="196"/>
      <c r="NU1032" s="196"/>
      <c r="NV1032" s="196"/>
      <c r="NW1032" s="196"/>
      <c r="NX1032" s="196"/>
      <c r="NY1032" s="196"/>
      <c r="NZ1032" s="196"/>
      <c r="OA1032" s="196"/>
      <c r="OB1032" s="196"/>
      <c r="OC1032" s="196"/>
      <c r="OD1032" s="196"/>
      <c r="OE1032" s="196"/>
      <c r="OF1032" s="196"/>
      <c r="OG1032" s="196"/>
      <c r="OH1032" s="196"/>
      <c r="OI1032" s="196"/>
      <c r="OJ1032" s="196"/>
      <c r="OK1032" s="196"/>
      <c r="OL1032" s="196"/>
      <c r="AFC1032" s="196"/>
      <c r="AFD1032" s="196"/>
      <c r="AFE1032" s="196"/>
      <c r="AFF1032" s="196"/>
      <c r="AFG1032" s="196"/>
      <c r="AFH1032" s="196"/>
      <c r="AFI1032" s="196"/>
      <c r="AFJ1032" s="196"/>
      <c r="AFK1032" s="196"/>
      <c r="AFL1032" s="196"/>
      <c r="AFM1032" s="196"/>
      <c r="AFN1032" s="196"/>
      <c r="AFO1032" s="196"/>
      <c r="AFP1032" s="196"/>
      <c r="AFQ1032" s="196"/>
      <c r="AFR1032" s="196"/>
      <c r="AFS1032" s="196"/>
      <c r="AFT1032" s="196"/>
      <c r="AFU1032" s="196"/>
      <c r="AFV1032" s="196"/>
      <c r="AFW1032" s="196"/>
      <c r="AFX1032" s="196"/>
      <c r="AFY1032" s="196"/>
      <c r="AFZ1032" s="196"/>
      <c r="AGA1032" s="196"/>
      <c r="AGB1032" s="196"/>
      <c r="AGC1032" s="196"/>
      <c r="AGD1032" s="196"/>
      <c r="AGE1032" s="196"/>
      <c r="AGF1032" s="196"/>
      <c r="AGG1032" s="196"/>
      <c r="AGH1032" s="196"/>
      <c r="AGI1032" s="196"/>
      <c r="AGJ1032" s="196"/>
      <c r="AGK1032" s="196"/>
      <c r="AGL1032" s="196"/>
      <c r="AGM1032" s="196"/>
      <c r="AGN1032" s="196"/>
      <c r="AGO1032" s="196"/>
      <c r="AGP1032" s="196"/>
    </row>
    <row r="1033" spans="1:874" ht="15.75" customHeight="1" x14ac:dyDescent="0.25">
      <c r="A1033" s="196"/>
      <c r="B1033" s="196"/>
      <c r="C1033" s="196"/>
      <c r="D1033" s="196"/>
      <c r="E1033" s="196"/>
      <c r="F1033" s="196"/>
      <c r="G1033" s="196"/>
      <c r="H1033" s="196"/>
      <c r="I1033" s="196"/>
      <c r="J1033" s="196"/>
      <c r="K1033" s="196"/>
      <c r="L1033" s="206"/>
      <c r="M1033" s="196"/>
      <c r="N1033" s="196"/>
      <c r="O1033" s="196"/>
      <c r="P1033" s="196"/>
      <c r="Q1033" s="196"/>
      <c r="R1033" s="196"/>
      <c r="S1033" s="196"/>
      <c r="T1033" s="196"/>
      <c r="U1033" s="196"/>
      <c r="V1033" s="196"/>
      <c r="W1033" s="196"/>
      <c r="X1033" s="196"/>
      <c r="Y1033" s="196"/>
      <c r="Z1033" s="196"/>
      <c r="AA1033" s="196"/>
      <c r="AB1033" s="196"/>
      <c r="AC1033" s="196"/>
      <c r="AD1033" s="196"/>
      <c r="AE1033" s="196"/>
      <c r="AF1033" s="196"/>
      <c r="AG1033" s="196"/>
      <c r="AH1033" s="196"/>
      <c r="AI1033" s="196"/>
      <c r="AJ1033" s="196"/>
      <c r="AK1033" s="196"/>
      <c r="AL1033" s="196"/>
      <c r="AM1033" s="196"/>
      <c r="AN1033" s="196"/>
      <c r="AO1033" s="196"/>
      <c r="AP1033" s="196"/>
      <c r="AQ1033" s="196"/>
      <c r="AR1033" s="196"/>
      <c r="AS1033" s="196"/>
      <c r="AT1033" s="196"/>
      <c r="AU1033" s="196"/>
      <c r="AV1033" s="196"/>
      <c r="AW1033" s="196"/>
      <c r="AX1033" s="196"/>
      <c r="AY1033" s="196"/>
      <c r="AZ1033" s="196"/>
      <c r="BA1033" s="196"/>
      <c r="BB1033" s="196"/>
      <c r="BC1033" s="196"/>
      <c r="BD1033" s="196"/>
      <c r="BE1033" s="196"/>
      <c r="BF1033" s="196"/>
      <c r="BG1033" s="196"/>
      <c r="BH1033" s="196"/>
      <c r="BI1033" s="196"/>
      <c r="BJ1033" s="196"/>
      <c r="BK1033" s="196"/>
      <c r="BL1033" s="196"/>
      <c r="BM1033" s="196"/>
      <c r="BN1033" s="196"/>
      <c r="BO1033" s="196"/>
      <c r="BP1033" s="196"/>
      <c r="BQ1033" s="196"/>
      <c r="BR1033" s="196"/>
      <c r="BS1033" s="196"/>
      <c r="BT1033" s="196"/>
      <c r="BU1033" s="196"/>
      <c r="BV1033" s="196"/>
      <c r="BW1033" s="196"/>
      <c r="BX1033" s="196"/>
      <c r="BY1033" s="196"/>
      <c r="BZ1033" s="196"/>
      <c r="CA1033" s="196"/>
      <c r="CB1033" s="196"/>
      <c r="CC1033" s="196"/>
      <c r="CD1033" s="196"/>
      <c r="CE1033" s="196"/>
      <c r="CF1033" s="196"/>
      <c r="CG1033" s="196"/>
      <c r="CH1033" s="196"/>
      <c r="CI1033" s="196"/>
      <c r="CJ1033" s="196"/>
      <c r="CK1033" s="196"/>
      <c r="CL1033" s="196"/>
      <c r="CM1033" s="196"/>
      <c r="CN1033" s="196"/>
      <c r="CO1033" s="196"/>
      <c r="CP1033" s="196"/>
      <c r="CQ1033" s="196"/>
      <c r="CR1033" s="196"/>
      <c r="CS1033" s="196"/>
      <c r="CT1033" s="196"/>
      <c r="CU1033" s="196"/>
      <c r="CV1033" s="196"/>
      <c r="CW1033" s="196"/>
      <c r="CX1033" s="196"/>
      <c r="CY1033" s="196"/>
      <c r="CZ1033" s="196"/>
      <c r="DA1033" s="196"/>
      <c r="DB1033" s="196"/>
      <c r="DC1033" s="196"/>
      <c r="DD1033" s="196"/>
      <c r="DE1033" s="196"/>
      <c r="DF1033" s="196"/>
      <c r="DG1033" s="196"/>
      <c r="DH1033" s="196"/>
      <c r="DI1033" s="196"/>
      <c r="DJ1033" s="196"/>
      <c r="DK1033" s="196"/>
      <c r="DL1033" s="196"/>
      <c r="DM1033" s="196"/>
      <c r="DN1033" s="196"/>
      <c r="DO1033" s="196"/>
      <c r="DP1033" s="196"/>
      <c r="DQ1033" s="196"/>
      <c r="DR1033" s="196"/>
      <c r="DS1033" s="196"/>
      <c r="DT1033" s="196"/>
      <c r="DU1033" s="196"/>
      <c r="DV1033" s="196"/>
      <c r="DW1033" s="196"/>
      <c r="DX1033" s="196"/>
      <c r="DY1033" s="196"/>
      <c r="DZ1033" s="196"/>
      <c r="EA1033" s="196"/>
      <c r="EB1033" s="196"/>
      <c r="EC1033" s="196"/>
      <c r="ED1033" s="196"/>
      <c r="EE1033" s="196"/>
      <c r="EF1033" s="196"/>
      <c r="EG1033" s="196"/>
      <c r="EH1033" s="196"/>
      <c r="EI1033" s="196"/>
      <c r="EJ1033" s="196"/>
      <c r="EK1033" s="196"/>
      <c r="EL1033" s="196"/>
      <c r="EM1033" s="196"/>
      <c r="EN1033" s="196"/>
      <c r="EO1033" s="196"/>
      <c r="EP1033" s="196"/>
      <c r="EQ1033" s="196"/>
      <c r="ER1033" s="196"/>
      <c r="ES1033" s="196"/>
      <c r="ET1033" s="196"/>
      <c r="EU1033" s="196"/>
      <c r="EV1033" s="196"/>
      <c r="EW1033" s="196"/>
      <c r="EX1033" s="196"/>
      <c r="EY1033" s="196"/>
      <c r="EZ1033" s="196"/>
      <c r="FA1033" s="196"/>
      <c r="FB1033" s="196"/>
      <c r="FC1033" s="196"/>
      <c r="FD1033" s="196"/>
      <c r="FE1033" s="196"/>
      <c r="FF1033" s="196"/>
      <c r="FG1033" s="196"/>
      <c r="FH1033" s="196"/>
      <c r="FI1033" s="196"/>
      <c r="FJ1033" s="196"/>
      <c r="FK1033" s="196"/>
      <c r="FL1033" s="196"/>
      <c r="FM1033" s="196"/>
      <c r="FN1033" s="196"/>
      <c r="FO1033" s="196"/>
      <c r="FP1033" s="196"/>
      <c r="FQ1033" s="196"/>
      <c r="FR1033" s="196"/>
      <c r="FS1033" s="196"/>
      <c r="FT1033" s="196"/>
      <c r="FU1033" s="196"/>
      <c r="FV1033" s="196"/>
      <c r="FW1033" s="196"/>
      <c r="FX1033" s="196"/>
      <c r="FY1033" s="196"/>
      <c r="FZ1033" s="196"/>
      <c r="GA1033" s="196"/>
      <c r="GB1033" s="196"/>
      <c r="GC1033" s="196"/>
      <c r="GD1033" s="196"/>
      <c r="GE1033" s="196"/>
      <c r="GF1033" s="196"/>
      <c r="GG1033" s="196"/>
      <c r="GH1033" s="196"/>
      <c r="GI1033" s="196"/>
      <c r="GJ1033" s="196"/>
      <c r="GK1033" s="196"/>
      <c r="GL1033" s="196"/>
      <c r="GM1033" s="196"/>
      <c r="GN1033" s="196"/>
      <c r="GO1033" s="196"/>
      <c r="GP1033" s="196"/>
      <c r="GQ1033" s="196"/>
      <c r="GR1033" s="196"/>
      <c r="GS1033" s="196"/>
      <c r="GT1033" s="196"/>
      <c r="GU1033" s="196"/>
      <c r="GV1033" s="196"/>
      <c r="GW1033" s="196"/>
      <c r="GX1033" s="196"/>
      <c r="GY1033" s="196"/>
      <c r="GZ1033" s="196"/>
      <c r="HA1033" s="196"/>
      <c r="HB1033" s="196"/>
      <c r="HC1033" s="196"/>
      <c r="HD1033" s="196"/>
      <c r="HE1033" s="196"/>
      <c r="HF1033" s="196"/>
      <c r="HG1033" s="196"/>
      <c r="HH1033" s="196"/>
      <c r="HI1033" s="196"/>
      <c r="HJ1033" s="196"/>
      <c r="HK1033" s="196"/>
      <c r="HL1033" s="196"/>
      <c r="HM1033" s="196"/>
      <c r="HN1033" s="196"/>
      <c r="HO1033" s="196"/>
      <c r="HP1033" s="196"/>
      <c r="HQ1033" s="196"/>
      <c r="HR1033" s="196"/>
      <c r="HS1033" s="196"/>
      <c r="HT1033" s="196"/>
      <c r="HU1033" s="196"/>
      <c r="HV1033" s="196"/>
      <c r="HW1033" s="196"/>
      <c r="HX1033" s="196"/>
      <c r="HY1033" s="196"/>
      <c r="HZ1033" s="196"/>
      <c r="IA1033" s="196"/>
      <c r="IB1033" s="196"/>
      <c r="IC1033" s="196"/>
      <c r="ID1033" s="196"/>
      <c r="IE1033" s="196"/>
      <c r="IF1033" s="196"/>
      <c r="IG1033" s="196"/>
      <c r="IH1033" s="196"/>
      <c r="II1033" s="196"/>
      <c r="IJ1033" s="196"/>
      <c r="IK1033" s="196"/>
      <c r="IL1033" s="196"/>
      <c r="IM1033" s="196"/>
      <c r="IN1033" s="196"/>
      <c r="IO1033" s="196"/>
      <c r="IP1033" s="196"/>
      <c r="IQ1033" s="196"/>
      <c r="IR1033" s="196"/>
      <c r="IS1033" s="196"/>
      <c r="IT1033" s="196"/>
      <c r="IU1033" s="196"/>
      <c r="IV1033" s="196"/>
      <c r="IW1033" s="196"/>
      <c r="IX1033" s="196"/>
      <c r="IY1033" s="196"/>
      <c r="IZ1033" s="196"/>
      <c r="JA1033" s="196"/>
      <c r="JB1033" s="196"/>
      <c r="JC1033" s="196"/>
      <c r="JD1033" s="196"/>
      <c r="JE1033" s="196"/>
      <c r="JF1033" s="196"/>
      <c r="JG1033" s="196"/>
      <c r="JH1033" s="196"/>
      <c r="JI1033" s="196"/>
      <c r="JJ1033" s="196"/>
      <c r="JK1033" s="196"/>
      <c r="JL1033" s="196"/>
      <c r="JM1033" s="196"/>
      <c r="JN1033" s="196"/>
      <c r="JO1033" s="196"/>
      <c r="JP1033" s="196"/>
      <c r="JQ1033" s="196"/>
      <c r="JR1033" s="196"/>
      <c r="JS1033" s="196"/>
      <c r="JT1033" s="196"/>
      <c r="JU1033" s="196"/>
      <c r="JV1033" s="196"/>
      <c r="JW1033" s="196"/>
      <c r="JX1033" s="196"/>
      <c r="JY1033" s="196"/>
      <c r="JZ1033" s="196"/>
      <c r="KA1033" s="196"/>
      <c r="KB1033" s="196"/>
      <c r="KC1033" s="196"/>
      <c r="KD1033" s="196"/>
      <c r="KE1033" s="196"/>
      <c r="KF1033" s="196"/>
      <c r="KG1033" s="196"/>
      <c r="KH1033" s="196"/>
      <c r="KI1033" s="196"/>
      <c r="KJ1033" s="196"/>
      <c r="KK1033" s="196"/>
      <c r="KL1033" s="196"/>
      <c r="KM1033" s="196"/>
      <c r="KN1033" s="196"/>
      <c r="KO1033" s="196"/>
      <c r="KP1033" s="196"/>
      <c r="KQ1033" s="196"/>
      <c r="KR1033" s="196"/>
      <c r="KS1033" s="196"/>
      <c r="KT1033" s="196"/>
      <c r="KU1033" s="196"/>
      <c r="KV1033" s="196"/>
      <c r="KW1033" s="196"/>
      <c r="KX1033" s="196"/>
      <c r="KY1033" s="196"/>
      <c r="KZ1033" s="196"/>
      <c r="LA1033" s="196"/>
      <c r="LB1033" s="196"/>
      <c r="LC1033" s="196"/>
      <c r="LD1033" s="196"/>
      <c r="LE1033" s="196"/>
      <c r="LF1033" s="196"/>
      <c r="LG1033" s="196"/>
      <c r="LH1033" s="196"/>
      <c r="LI1033" s="196"/>
      <c r="LJ1033" s="196"/>
      <c r="LK1033" s="196"/>
      <c r="LL1033" s="196"/>
      <c r="LM1033" s="196"/>
      <c r="LN1033" s="196"/>
      <c r="LO1033" s="196"/>
      <c r="LP1033" s="196"/>
      <c r="LQ1033" s="196"/>
      <c r="LR1033" s="196"/>
      <c r="LS1033" s="196"/>
      <c r="LT1033" s="196"/>
      <c r="LU1033" s="196"/>
      <c r="LV1033" s="196"/>
      <c r="LW1033" s="196"/>
      <c r="LX1033" s="196"/>
      <c r="LY1033" s="196"/>
      <c r="LZ1033" s="196"/>
      <c r="MA1033" s="196"/>
      <c r="MB1033" s="196"/>
      <c r="MC1033" s="196"/>
      <c r="MD1033" s="196"/>
      <c r="ME1033" s="196"/>
      <c r="MF1033" s="196"/>
      <c r="MG1033" s="196"/>
      <c r="MH1033" s="196"/>
      <c r="MI1033" s="196"/>
      <c r="MJ1033" s="196"/>
      <c r="MK1033" s="196"/>
      <c r="ML1033" s="196"/>
      <c r="MM1033" s="196"/>
      <c r="MN1033" s="196"/>
      <c r="MO1033" s="196"/>
      <c r="MP1033" s="196"/>
      <c r="MQ1033" s="196"/>
      <c r="MR1033" s="196"/>
      <c r="MS1033" s="196"/>
      <c r="MT1033" s="196"/>
      <c r="MU1033" s="196"/>
      <c r="MV1033" s="196"/>
      <c r="MW1033" s="196"/>
      <c r="MX1033" s="196"/>
      <c r="MY1033" s="196"/>
      <c r="MZ1033" s="196"/>
      <c r="NA1033" s="196"/>
      <c r="NB1033" s="196"/>
      <c r="NC1033" s="196"/>
      <c r="ND1033" s="196"/>
      <c r="NE1033" s="196"/>
      <c r="NF1033" s="196"/>
      <c r="NG1033" s="196"/>
      <c r="NH1033" s="196"/>
      <c r="NI1033" s="196"/>
      <c r="NJ1033" s="196"/>
      <c r="NK1033" s="196"/>
      <c r="NL1033" s="196"/>
      <c r="NM1033" s="196"/>
      <c r="NN1033" s="196"/>
      <c r="NO1033" s="196"/>
      <c r="NP1033" s="196"/>
      <c r="NQ1033" s="196"/>
      <c r="NR1033" s="196"/>
      <c r="NS1033" s="196"/>
      <c r="NT1033" s="196"/>
      <c r="NU1033" s="196"/>
      <c r="NV1033" s="196"/>
      <c r="NW1033" s="196"/>
      <c r="NX1033" s="196"/>
      <c r="NY1033" s="196"/>
      <c r="NZ1033" s="196"/>
      <c r="OA1033" s="196"/>
      <c r="OB1033" s="196"/>
      <c r="OC1033" s="196"/>
      <c r="OD1033" s="196"/>
      <c r="OE1033" s="196"/>
      <c r="OF1033" s="196"/>
      <c r="OG1033" s="196"/>
      <c r="OH1033" s="196"/>
      <c r="OI1033" s="196"/>
      <c r="OJ1033" s="196"/>
      <c r="OK1033" s="196"/>
      <c r="OL1033" s="196"/>
      <c r="AFC1033" s="196"/>
      <c r="AFD1033" s="196"/>
      <c r="AFE1033" s="196"/>
      <c r="AFF1033" s="196"/>
      <c r="AFG1033" s="196"/>
      <c r="AFH1033" s="196"/>
      <c r="AFI1033" s="196"/>
      <c r="AFJ1033" s="196"/>
      <c r="AFK1033" s="196"/>
      <c r="AFL1033" s="196"/>
      <c r="AFM1033" s="196"/>
      <c r="AFN1033" s="196"/>
      <c r="AFO1033" s="196"/>
      <c r="AFP1033" s="196"/>
      <c r="AFQ1033" s="196"/>
      <c r="AFR1033" s="196"/>
      <c r="AFS1033" s="196"/>
      <c r="AFT1033" s="196"/>
      <c r="AFU1033" s="196"/>
      <c r="AFV1033" s="196"/>
      <c r="AFW1033" s="196"/>
      <c r="AFX1033" s="196"/>
      <c r="AFY1033" s="196"/>
      <c r="AFZ1033" s="196"/>
      <c r="AGA1033" s="196"/>
      <c r="AGB1033" s="196"/>
      <c r="AGC1033" s="196"/>
      <c r="AGD1033" s="196"/>
      <c r="AGE1033" s="196"/>
      <c r="AGF1033" s="196"/>
      <c r="AGG1033" s="196"/>
      <c r="AGH1033" s="196"/>
      <c r="AGI1033" s="196"/>
      <c r="AGJ1033" s="196"/>
      <c r="AGK1033" s="196"/>
      <c r="AGL1033" s="196"/>
      <c r="AGM1033" s="196"/>
      <c r="AGN1033" s="196"/>
      <c r="AGO1033" s="196"/>
      <c r="AGP1033" s="196"/>
    </row>
    <row r="1034" spans="1:874" ht="15.75" customHeight="1" x14ac:dyDescent="0.25">
      <c r="A1034" s="196"/>
      <c r="B1034" s="196"/>
      <c r="C1034" s="196"/>
      <c r="D1034" s="196"/>
      <c r="E1034" s="196"/>
      <c r="F1034" s="196"/>
      <c r="G1034" s="196"/>
      <c r="H1034" s="196"/>
      <c r="I1034" s="196"/>
      <c r="J1034" s="196"/>
      <c r="K1034" s="196"/>
      <c r="L1034" s="206"/>
      <c r="M1034" s="196"/>
      <c r="N1034" s="196"/>
      <c r="O1034" s="196"/>
      <c r="P1034" s="196"/>
      <c r="Q1034" s="196"/>
      <c r="R1034" s="196"/>
      <c r="S1034" s="196"/>
      <c r="T1034" s="196"/>
      <c r="U1034" s="196"/>
      <c r="V1034" s="196"/>
      <c r="W1034" s="196"/>
      <c r="X1034" s="196"/>
      <c r="Y1034" s="196"/>
      <c r="Z1034" s="196"/>
      <c r="AA1034" s="196"/>
      <c r="AB1034" s="196"/>
      <c r="AC1034" s="196"/>
      <c r="AD1034" s="196"/>
      <c r="AE1034" s="196"/>
      <c r="AF1034" s="196"/>
      <c r="AG1034" s="196"/>
      <c r="AH1034" s="196"/>
      <c r="AI1034" s="196"/>
      <c r="AJ1034" s="196"/>
      <c r="AK1034" s="196"/>
      <c r="AL1034" s="196"/>
      <c r="AM1034" s="196"/>
      <c r="AN1034" s="196"/>
      <c r="AO1034" s="196"/>
      <c r="AP1034" s="196"/>
      <c r="AQ1034" s="196"/>
      <c r="AR1034" s="196"/>
      <c r="AS1034" s="196"/>
      <c r="AT1034" s="196"/>
      <c r="AU1034" s="196"/>
      <c r="AV1034" s="196"/>
      <c r="AW1034" s="196"/>
      <c r="AX1034" s="196"/>
      <c r="AY1034" s="196"/>
      <c r="AZ1034" s="196"/>
      <c r="BA1034" s="196"/>
      <c r="BB1034" s="196"/>
      <c r="BC1034" s="196"/>
      <c r="BD1034" s="196"/>
      <c r="BE1034" s="196"/>
      <c r="BF1034" s="196"/>
      <c r="BG1034" s="196"/>
      <c r="BH1034" s="196"/>
      <c r="BI1034" s="196"/>
      <c r="BJ1034" s="196"/>
      <c r="BK1034" s="196"/>
      <c r="BL1034" s="196"/>
      <c r="BM1034" s="196"/>
      <c r="BN1034" s="196"/>
      <c r="BO1034" s="196"/>
      <c r="BP1034" s="196"/>
      <c r="BQ1034" s="196"/>
      <c r="BR1034" s="196"/>
      <c r="BS1034" s="196"/>
      <c r="BT1034" s="196"/>
      <c r="BU1034" s="196"/>
      <c r="BV1034" s="196"/>
      <c r="BW1034" s="196"/>
      <c r="BX1034" s="196"/>
      <c r="BY1034" s="196"/>
      <c r="BZ1034" s="196"/>
      <c r="CA1034" s="196"/>
      <c r="CB1034" s="196"/>
      <c r="CC1034" s="196"/>
      <c r="CD1034" s="196"/>
      <c r="CE1034" s="196"/>
      <c r="CF1034" s="196"/>
      <c r="CG1034" s="196"/>
      <c r="CH1034" s="196"/>
      <c r="CI1034" s="196"/>
      <c r="CJ1034" s="196"/>
      <c r="CK1034" s="196"/>
      <c r="CL1034" s="196"/>
      <c r="CM1034" s="196"/>
      <c r="CN1034" s="196"/>
      <c r="CO1034" s="196"/>
      <c r="CP1034" s="196"/>
      <c r="CQ1034" s="196"/>
      <c r="CR1034" s="196"/>
      <c r="CS1034" s="196"/>
      <c r="CT1034" s="196"/>
      <c r="CU1034" s="196"/>
      <c r="CV1034" s="196"/>
      <c r="CW1034" s="196"/>
      <c r="CX1034" s="196"/>
      <c r="CY1034" s="196"/>
      <c r="CZ1034" s="196"/>
      <c r="DA1034" s="196"/>
      <c r="DB1034" s="196"/>
      <c r="DC1034" s="196"/>
      <c r="DD1034" s="196"/>
      <c r="DE1034" s="196"/>
      <c r="DF1034" s="196"/>
      <c r="DG1034" s="196"/>
      <c r="DH1034" s="196"/>
      <c r="DI1034" s="196"/>
      <c r="DJ1034" s="196"/>
      <c r="DK1034" s="196"/>
      <c r="DL1034" s="196"/>
      <c r="DM1034" s="196"/>
      <c r="DN1034" s="196"/>
      <c r="DO1034" s="196"/>
      <c r="DP1034" s="196"/>
      <c r="DQ1034" s="196"/>
      <c r="DR1034" s="196"/>
      <c r="DS1034" s="196"/>
      <c r="DT1034" s="196"/>
      <c r="DU1034" s="196"/>
      <c r="DV1034" s="196"/>
      <c r="DW1034" s="196"/>
      <c r="DX1034" s="196"/>
      <c r="DY1034" s="196"/>
      <c r="DZ1034" s="196"/>
      <c r="EA1034" s="196"/>
      <c r="EB1034" s="196"/>
      <c r="EC1034" s="196"/>
      <c r="ED1034" s="196"/>
      <c r="EE1034" s="196"/>
      <c r="EF1034" s="196"/>
      <c r="EG1034" s="196"/>
      <c r="EH1034" s="196"/>
      <c r="EI1034" s="196"/>
      <c r="EJ1034" s="196"/>
      <c r="EK1034" s="196"/>
      <c r="EL1034" s="196"/>
      <c r="EM1034" s="196"/>
      <c r="EN1034" s="196"/>
      <c r="EO1034" s="196"/>
      <c r="EP1034" s="196"/>
      <c r="EQ1034" s="196"/>
      <c r="ER1034" s="196"/>
      <c r="ES1034" s="196"/>
      <c r="ET1034" s="196"/>
      <c r="EU1034" s="196"/>
      <c r="EV1034" s="196"/>
      <c r="EW1034" s="196"/>
      <c r="EX1034" s="196"/>
      <c r="EY1034" s="196"/>
      <c r="EZ1034" s="196"/>
      <c r="FA1034" s="196"/>
      <c r="FB1034" s="196"/>
      <c r="FC1034" s="196"/>
      <c r="FD1034" s="196"/>
      <c r="FE1034" s="196"/>
      <c r="FF1034" s="196"/>
      <c r="FG1034" s="196"/>
      <c r="FH1034" s="196"/>
      <c r="FI1034" s="196"/>
      <c r="FJ1034" s="196"/>
      <c r="FK1034" s="196"/>
      <c r="FL1034" s="196"/>
      <c r="FM1034" s="196"/>
      <c r="FN1034" s="196"/>
      <c r="FO1034" s="196"/>
      <c r="FP1034" s="196"/>
      <c r="FQ1034" s="196"/>
      <c r="FR1034" s="196"/>
      <c r="FS1034" s="196"/>
      <c r="FT1034" s="196"/>
      <c r="FU1034" s="196"/>
      <c r="FV1034" s="196"/>
      <c r="FW1034" s="196"/>
      <c r="FX1034" s="196"/>
      <c r="FY1034" s="196"/>
      <c r="FZ1034" s="196"/>
      <c r="GA1034" s="196"/>
      <c r="GB1034" s="196"/>
      <c r="GC1034" s="196"/>
      <c r="GD1034" s="196"/>
      <c r="GE1034" s="196"/>
      <c r="GF1034" s="196"/>
      <c r="GG1034" s="196"/>
      <c r="GH1034" s="196"/>
      <c r="GI1034" s="196"/>
      <c r="GJ1034" s="196"/>
      <c r="GK1034" s="196"/>
      <c r="GL1034" s="196"/>
      <c r="GM1034" s="196"/>
      <c r="GN1034" s="196"/>
      <c r="GO1034" s="196"/>
      <c r="GP1034" s="196"/>
      <c r="GQ1034" s="196"/>
      <c r="GR1034" s="196"/>
      <c r="GS1034" s="196"/>
      <c r="GT1034" s="196"/>
      <c r="GU1034" s="196"/>
      <c r="GV1034" s="196"/>
      <c r="GW1034" s="196"/>
      <c r="GX1034" s="196"/>
      <c r="GY1034" s="196"/>
      <c r="GZ1034" s="196"/>
      <c r="HA1034" s="196"/>
      <c r="HB1034" s="196"/>
      <c r="HC1034" s="196"/>
      <c r="HD1034" s="196"/>
      <c r="HE1034" s="196"/>
      <c r="HF1034" s="196"/>
      <c r="HG1034" s="196"/>
      <c r="HH1034" s="196"/>
      <c r="HI1034" s="196"/>
      <c r="HJ1034" s="196"/>
      <c r="HK1034" s="196"/>
      <c r="HL1034" s="196"/>
      <c r="HM1034" s="196"/>
      <c r="HN1034" s="196"/>
      <c r="HO1034" s="196"/>
      <c r="HP1034" s="196"/>
      <c r="HQ1034" s="196"/>
      <c r="HR1034" s="196"/>
      <c r="HS1034" s="196"/>
      <c r="HT1034" s="196"/>
      <c r="HU1034" s="196"/>
      <c r="HV1034" s="196"/>
      <c r="HW1034" s="196"/>
      <c r="HX1034" s="196"/>
      <c r="HY1034" s="196"/>
      <c r="HZ1034" s="196"/>
      <c r="IA1034" s="196"/>
      <c r="IB1034" s="196"/>
      <c r="IC1034" s="196"/>
      <c r="ID1034" s="196"/>
      <c r="IE1034" s="196"/>
      <c r="IF1034" s="196"/>
      <c r="IG1034" s="196"/>
      <c r="IH1034" s="196"/>
      <c r="II1034" s="196"/>
      <c r="IJ1034" s="196"/>
      <c r="IK1034" s="196"/>
      <c r="IL1034" s="196"/>
      <c r="IM1034" s="196"/>
      <c r="IN1034" s="196"/>
      <c r="IO1034" s="196"/>
      <c r="IP1034" s="196"/>
      <c r="IQ1034" s="196"/>
      <c r="IR1034" s="196"/>
      <c r="IS1034" s="196"/>
      <c r="IT1034" s="196"/>
      <c r="IU1034" s="196"/>
      <c r="IV1034" s="196"/>
      <c r="IW1034" s="196"/>
      <c r="IX1034" s="196"/>
      <c r="IY1034" s="196"/>
      <c r="IZ1034" s="196"/>
      <c r="JA1034" s="196"/>
      <c r="JB1034" s="196"/>
      <c r="JC1034" s="196"/>
      <c r="JD1034" s="196"/>
      <c r="JE1034" s="196"/>
      <c r="JF1034" s="196"/>
      <c r="JG1034" s="196"/>
      <c r="JH1034" s="196"/>
      <c r="JI1034" s="196"/>
      <c r="JJ1034" s="196"/>
      <c r="JK1034" s="196"/>
      <c r="JL1034" s="196"/>
      <c r="JM1034" s="196"/>
      <c r="JN1034" s="196"/>
      <c r="JO1034" s="196"/>
      <c r="JP1034" s="196"/>
      <c r="JQ1034" s="196"/>
      <c r="JR1034" s="196"/>
      <c r="JS1034" s="196"/>
      <c r="JT1034" s="196"/>
      <c r="JU1034" s="196"/>
      <c r="JV1034" s="196"/>
      <c r="JW1034" s="196"/>
      <c r="JX1034" s="196"/>
      <c r="JY1034" s="196"/>
      <c r="JZ1034" s="196"/>
      <c r="KA1034" s="196"/>
      <c r="KB1034" s="196"/>
      <c r="KC1034" s="196"/>
      <c r="KD1034" s="196"/>
      <c r="KE1034" s="196"/>
      <c r="KF1034" s="196"/>
      <c r="KG1034" s="196"/>
      <c r="KH1034" s="196"/>
      <c r="KI1034" s="196"/>
      <c r="KJ1034" s="196"/>
      <c r="KK1034" s="196"/>
      <c r="KL1034" s="196"/>
      <c r="KM1034" s="196"/>
      <c r="KN1034" s="196"/>
      <c r="KO1034" s="196"/>
      <c r="KP1034" s="196"/>
      <c r="KQ1034" s="196"/>
      <c r="KR1034" s="196"/>
      <c r="KS1034" s="196"/>
      <c r="KT1034" s="196"/>
      <c r="KU1034" s="196"/>
      <c r="KV1034" s="196"/>
      <c r="KW1034" s="196"/>
      <c r="KX1034" s="196"/>
      <c r="KY1034" s="196"/>
      <c r="KZ1034" s="196"/>
      <c r="LA1034" s="196"/>
      <c r="LB1034" s="196"/>
      <c r="LC1034" s="196"/>
      <c r="LD1034" s="196"/>
      <c r="LE1034" s="196"/>
      <c r="LF1034" s="196"/>
      <c r="LG1034" s="196"/>
      <c r="LH1034" s="196"/>
      <c r="LI1034" s="196"/>
      <c r="LJ1034" s="196"/>
      <c r="LK1034" s="196"/>
      <c r="LL1034" s="196"/>
      <c r="LM1034" s="196"/>
      <c r="LN1034" s="196"/>
      <c r="LO1034" s="196"/>
      <c r="LP1034" s="196"/>
      <c r="LQ1034" s="196"/>
      <c r="LR1034" s="196"/>
      <c r="LS1034" s="196"/>
      <c r="LT1034" s="196"/>
      <c r="LU1034" s="196"/>
      <c r="LV1034" s="196"/>
      <c r="LW1034" s="196"/>
      <c r="LX1034" s="196"/>
      <c r="LY1034" s="196"/>
      <c r="LZ1034" s="196"/>
      <c r="MA1034" s="196"/>
      <c r="MB1034" s="196"/>
      <c r="MC1034" s="196"/>
      <c r="MD1034" s="196"/>
      <c r="ME1034" s="196"/>
      <c r="MF1034" s="196"/>
      <c r="MG1034" s="196"/>
      <c r="MH1034" s="196"/>
      <c r="MI1034" s="196"/>
      <c r="MJ1034" s="196"/>
      <c r="MK1034" s="196"/>
      <c r="ML1034" s="196"/>
      <c r="MM1034" s="196"/>
      <c r="MN1034" s="196"/>
      <c r="MO1034" s="196"/>
      <c r="MP1034" s="196"/>
      <c r="MQ1034" s="196"/>
      <c r="MR1034" s="196"/>
      <c r="MS1034" s="196"/>
      <c r="MT1034" s="196"/>
      <c r="MU1034" s="196"/>
      <c r="MV1034" s="196"/>
      <c r="MW1034" s="196"/>
      <c r="MX1034" s="196"/>
      <c r="MY1034" s="196"/>
      <c r="MZ1034" s="196"/>
      <c r="NA1034" s="196"/>
      <c r="NB1034" s="196"/>
      <c r="NC1034" s="196"/>
      <c r="ND1034" s="196"/>
      <c r="NE1034" s="196"/>
      <c r="NF1034" s="196"/>
      <c r="NG1034" s="196"/>
      <c r="NH1034" s="196"/>
      <c r="NI1034" s="196"/>
      <c r="NJ1034" s="196"/>
      <c r="NK1034" s="196"/>
      <c r="NL1034" s="196"/>
      <c r="NM1034" s="196"/>
      <c r="NN1034" s="196"/>
      <c r="NO1034" s="196"/>
      <c r="NP1034" s="196"/>
      <c r="NQ1034" s="196"/>
      <c r="NR1034" s="196"/>
      <c r="NS1034" s="196"/>
      <c r="NT1034" s="196"/>
      <c r="NU1034" s="196"/>
      <c r="NV1034" s="196"/>
      <c r="NW1034" s="196"/>
      <c r="NX1034" s="196"/>
      <c r="NY1034" s="196"/>
      <c r="NZ1034" s="196"/>
      <c r="OA1034" s="196"/>
      <c r="OB1034" s="196"/>
      <c r="OC1034" s="196"/>
      <c r="OD1034" s="196"/>
      <c r="OE1034" s="196"/>
      <c r="OF1034" s="196"/>
      <c r="OG1034" s="196"/>
      <c r="OH1034" s="196"/>
      <c r="OI1034" s="196"/>
      <c r="OJ1034" s="196"/>
      <c r="OK1034" s="196"/>
      <c r="OL1034" s="196"/>
      <c r="AFC1034" s="196"/>
      <c r="AFD1034" s="196"/>
      <c r="AFE1034" s="196"/>
      <c r="AFF1034" s="196"/>
      <c r="AFG1034" s="196"/>
      <c r="AFH1034" s="196"/>
      <c r="AFI1034" s="196"/>
      <c r="AFJ1034" s="196"/>
      <c r="AFK1034" s="196"/>
      <c r="AFL1034" s="196"/>
      <c r="AFM1034" s="196"/>
      <c r="AFN1034" s="196"/>
      <c r="AFO1034" s="196"/>
      <c r="AFP1034" s="196"/>
      <c r="AFQ1034" s="196"/>
      <c r="AFR1034" s="196"/>
      <c r="AFS1034" s="196"/>
      <c r="AFT1034" s="196"/>
      <c r="AFU1034" s="196"/>
      <c r="AFV1034" s="196"/>
      <c r="AFW1034" s="196"/>
      <c r="AFX1034" s="196"/>
      <c r="AFY1034" s="196"/>
      <c r="AFZ1034" s="196"/>
      <c r="AGA1034" s="196"/>
      <c r="AGB1034" s="196"/>
      <c r="AGC1034" s="196"/>
      <c r="AGD1034" s="196"/>
      <c r="AGE1034" s="196"/>
      <c r="AGF1034" s="196"/>
      <c r="AGG1034" s="196"/>
      <c r="AGH1034" s="196"/>
      <c r="AGI1034" s="196"/>
      <c r="AGJ1034" s="196"/>
      <c r="AGK1034" s="196"/>
      <c r="AGL1034" s="196"/>
      <c r="AGM1034" s="196"/>
      <c r="AGN1034" s="196"/>
      <c r="AGO1034" s="196"/>
      <c r="AGP1034" s="196"/>
    </row>
    <row r="1035" spans="1:874" ht="15.75" customHeight="1" x14ac:dyDescent="0.25">
      <c r="A1035" s="196"/>
      <c r="B1035" s="196"/>
      <c r="C1035" s="196"/>
      <c r="D1035" s="196"/>
      <c r="E1035" s="196"/>
      <c r="F1035" s="196"/>
      <c r="G1035" s="196"/>
      <c r="H1035" s="196"/>
      <c r="I1035" s="196"/>
      <c r="J1035" s="196"/>
      <c r="K1035" s="196"/>
      <c r="L1035" s="206"/>
      <c r="M1035" s="196"/>
      <c r="N1035" s="196"/>
      <c r="O1035" s="196"/>
      <c r="P1035" s="196"/>
      <c r="Q1035" s="196"/>
      <c r="R1035" s="196"/>
      <c r="S1035" s="196"/>
      <c r="T1035" s="196"/>
      <c r="U1035" s="196"/>
      <c r="V1035" s="196"/>
      <c r="W1035" s="196"/>
      <c r="X1035" s="196"/>
      <c r="Y1035" s="196"/>
      <c r="Z1035" s="196"/>
      <c r="AA1035" s="196"/>
      <c r="AB1035" s="196"/>
      <c r="AC1035" s="196"/>
      <c r="AD1035" s="196"/>
      <c r="AE1035" s="196"/>
      <c r="AF1035" s="196"/>
      <c r="AG1035" s="196"/>
      <c r="AH1035" s="196"/>
      <c r="AI1035" s="196"/>
      <c r="AJ1035" s="196"/>
      <c r="AK1035" s="196"/>
      <c r="AL1035" s="196"/>
      <c r="AM1035" s="196"/>
      <c r="AN1035" s="196"/>
      <c r="AO1035" s="196"/>
      <c r="AP1035" s="196"/>
      <c r="AQ1035" s="196"/>
      <c r="AR1035" s="196"/>
      <c r="AS1035" s="196"/>
      <c r="AT1035" s="196"/>
      <c r="AU1035" s="196"/>
      <c r="AV1035" s="196"/>
      <c r="AW1035" s="196"/>
      <c r="AX1035" s="196"/>
      <c r="AY1035" s="196"/>
      <c r="AZ1035" s="196"/>
      <c r="BA1035" s="196"/>
      <c r="BB1035" s="196"/>
      <c r="BC1035" s="196"/>
      <c r="BD1035" s="196"/>
      <c r="BE1035" s="196"/>
      <c r="BF1035" s="196"/>
      <c r="BG1035" s="196"/>
      <c r="BH1035" s="196"/>
      <c r="BI1035" s="196"/>
      <c r="BJ1035" s="196"/>
      <c r="BK1035" s="196"/>
      <c r="BL1035" s="196"/>
      <c r="BM1035" s="196"/>
      <c r="BN1035" s="196"/>
      <c r="BO1035" s="196"/>
      <c r="BP1035" s="196"/>
      <c r="BQ1035" s="196"/>
      <c r="BR1035" s="196"/>
      <c r="BS1035" s="196"/>
      <c r="BT1035" s="196"/>
      <c r="BU1035" s="196"/>
      <c r="BV1035" s="196"/>
      <c r="BW1035" s="196"/>
      <c r="BX1035" s="196"/>
      <c r="BY1035" s="196"/>
      <c r="BZ1035" s="196"/>
      <c r="CA1035" s="196"/>
      <c r="CB1035" s="196"/>
      <c r="CC1035" s="196"/>
      <c r="CD1035" s="196"/>
      <c r="CE1035" s="196"/>
      <c r="CF1035" s="196"/>
      <c r="CG1035" s="196"/>
      <c r="CH1035" s="196"/>
      <c r="CI1035" s="196"/>
      <c r="CJ1035" s="196"/>
      <c r="CK1035" s="196"/>
      <c r="CL1035" s="196"/>
      <c r="CM1035" s="196"/>
      <c r="CN1035" s="196"/>
      <c r="CO1035" s="196"/>
      <c r="CP1035" s="196"/>
      <c r="CQ1035" s="196"/>
      <c r="CR1035" s="196"/>
      <c r="CS1035" s="196"/>
      <c r="CT1035" s="196"/>
      <c r="CU1035" s="196"/>
      <c r="CV1035" s="196"/>
      <c r="CW1035" s="196"/>
      <c r="CX1035" s="196"/>
      <c r="CY1035" s="196"/>
      <c r="CZ1035" s="196"/>
      <c r="DA1035" s="196"/>
      <c r="DB1035" s="196"/>
      <c r="DC1035" s="196"/>
      <c r="DD1035" s="196"/>
      <c r="DE1035" s="196"/>
      <c r="DF1035" s="196"/>
      <c r="DG1035" s="196"/>
      <c r="DH1035" s="196"/>
      <c r="DI1035" s="196"/>
      <c r="DJ1035" s="196"/>
      <c r="DK1035" s="196"/>
      <c r="DL1035" s="196"/>
      <c r="DM1035" s="196"/>
      <c r="DN1035" s="196"/>
      <c r="DO1035" s="196"/>
      <c r="DP1035" s="196"/>
      <c r="DQ1035" s="196"/>
      <c r="DR1035" s="196"/>
      <c r="DS1035" s="196"/>
      <c r="DT1035" s="196"/>
      <c r="DU1035" s="196"/>
      <c r="DV1035" s="196"/>
      <c r="DW1035" s="196"/>
      <c r="DX1035" s="196"/>
      <c r="DY1035" s="196"/>
      <c r="DZ1035" s="196"/>
      <c r="EA1035" s="196"/>
      <c r="EB1035" s="196"/>
      <c r="EC1035" s="196"/>
      <c r="ED1035" s="196"/>
      <c r="EE1035" s="196"/>
      <c r="EF1035" s="196"/>
      <c r="EG1035" s="196"/>
      <c r="EH1035" s="196"/>
      <c r="EI1035" s="196"/>
      <c r="EJ1035" s="196"/>
      <c r="EK1035" s="196"/>
      <c r="EL1035" s="196"/>
      <c r="EM1035" s="196"/>
      <c r="EN1035" s="196"/>
      <c r="EO1035" s="196"/>
      <c r="EP1035" s="196"/>
      <c r="EQ1035" s="196"/>
      <c r="ER1035" s="196"/>
      <c r="ES1035" s="196"/>
      <c r="ET1035" s="196"/>
      <c r="EU1035" s="196"/>
      <c r="EV1035" s="196"/>
      <c r="EW1035" s="196"/>
      <c r="EX1035" s="196"/>
      <c r="EY1035" s="196"/>
      <c r="EZ1035" s="196"/>
      <c r="FA1035" s="196"/>
      <c r="FB1035" s="196"/>
      <c r="FC1035" s="196"/>
      <c r="FD1035" s="196"/>
      <c r="FE1035" s="196"/>
      <c r="FF1035" s="196"/>
      <c r="FG1035" s="196"/>
      <c r="FH1035" s="196"/>
      <c r="FI1035" s="196"/>
      <c r="FJ1035" s="196"/>
      <c r="FK1035" s="196"/>
      <c r="FL1035" s="196"/>
      <c r="FM1035" s="196"/>
      <c r="FN1035" s="196"/>
      <c r="FO1035" s="196"/>
      <c r="FP1035" s="196"/>
      <c r="FQ1035" s="196"/>
      <c r="FR1035" s="196"/>
      <c r="FS1035" s="196"/>
      <c r="FT1035" s="196"/>
      <c r="FU1035" s="196"/>
      <c r="FV1035" s="196"/>
      <c r="FW1035" s="196"/>
      <c r="FX1035" s="196"/>
      <c r="FY1035" s="196"/>
      <c r="FZ1035" s="196"/>
      <c r="GA1035" s="196"/>
      <c r="GB1035" s="196"/>
      <c r="GC1035" s="196"/>
      <c r="GD1035" s="196"/>
      <c r="GE1035" s="196"/>
      <c r="GF1035" s="196"/>
      <c r="GG1035" s="196"/>
      <c r="GH1035" s="196"/>
      <c r="GI1035" s="196"/>
      <c r="GJ1035" s="196"/>
      <c r="GK1035" s="196"/>
      <c r="GL1035" s="196"/>
      <c r="GM1035" s="196"/>
      <c r="GN1035" s="196"/>
      <c r="GO1035" s="196"/>
      <c r="GP1035" s="196"/>
      <c r="GQ1035" s="196"/>
      <c r="GR1035" s="196"/>
      <c r="GS1035" s="196"/>
      <c r="GT1035" s="196"/>
      <c r="GU1035" s="196"/>
      <c r="GV1035" s="196"/>
      <c r="GW1035" s="196"/>
      <c r="GX1035" s="196"/>
      <c r="GY1035" s="196"/>
      <c r="GZ1035" s="196"/>
      <c r="HA1035" s="196"/>
      <c r="HB1035" s="196"/>
      <c r="HC1035" s="196"/>
      <c r="HD1035" s="196"/>
      <c r="HE1035" s="196"/>
      <c r="HF1035" s="196"/>
      <c r="HG1035" s="196"/>
      <c r="HH1035" s="196"/>
      <c r="HI1035" s="196"/>
      <c r="HJ1035" s="196"/>
      <c r="HK1035" s="196"/>
      <c r="HL1035" s="196"/>
      <c r="HM1035" s="196"/>
      <c r="HN1035" s="196"/>
      <c r="HO1035" s="196"/>
      <c r="HP1035" s="196"/>
      <c r="HQ1035" s="196"/>
      <c r="HR1035" s="196"/>
      <c r="HS1035" s="196"/>
      <c r="HT1035" s="196"/>
      <c r="HU1035" s="196"/>
      <c r="HV1035" s="196"/>
      <c r="HW1035" s="196"/>
      <c r="HX1035" s="196"/>
      <c r="HY1035" s="196"/>
      <c r="HZ1035" s="196"/>
      <c r="IA1035" s="196"/>
      <c r="IB1035" s="196"/>
      <c r="IC1035" s="196"/>
      <c r="ID1035" s="196"/>
      <c r="IE1035" s="196"/>
      <c r="IF1035" s="196"/>
      <c r="IG1035" s="196"/>
      <c r="IH1035" s="196"/>
      <c r="II1035" s="196"/>
      <c r="IJ1035" s="196"/>
      <c r="IK1035" s="196"/>
      <c r="IL1035" s="196"/>
      <c r="IM1035" s="196"/>
      <c r="IN1035" s="196"/>
      <c r="IO1035" s="196"/>
      <c r="IP1035" s="196"/>
      <c r="IQ1035" s="196"/>
      <c r="IR1035" s="196"/>
      <c r="IS1035" s="196"/>
      <c r="IT1035" s="196"/>
      <c r="IU1035" s="196"/>
      <c r="IV1035" s="196"/>
      <c r="IW1035" s="196"/>
      <c r="IX1035" s="196"/>
      <c r="IY1035" s="196"/>
      <c r="IZ1035" s="196"/>
      <c r="JA1035" s="196"/>
      <c r="JB1035" s="196"/>
      <c r="JC1035" s="196"/>
      <c r="JD1035" s="196"/>
      <c r="JE1035" s="196"/>
      <c r="JF1035" s="196"/>
      <c r="JG1035" s="196"/>
      <c r="JH1035" s="196"/>
      <c r="JI1035" s="196"/>
      <c r="JJ1035" s="196"/>
      <c r="JK1035" s="196"/>
      <c r="JL1035" s="196"/>
      <c r="JM1035" s="196"/>
      <c r="JN1035" s="196"/>
      <c r="JO1035" s="196"/>
      <c r="JP1035" s="196"/>
      <c r="JQ1035" s="196"/>
      <c r="JR1035" s="196"/>
      <c r="JS1035" s="196"/>
      <c r="JT1035" s="196"/>
      <c r="JU1035" s="196"/>
      <c r="JV1035" s="196"/>
      <c r="JW1035" s="196"/>
      <c r="JX1035" s="196"/>
      <c r="JY1035" s="196"/>
      <c r="JZ1035" s="196"/>
      <c r="KA1035" s="196"/>
      <c r="KB1035" s="196"/>
      <c r="KC1035" s="196"/>
      <c r="KD1035" s="196"/>
      <c r="KE1035" s="196"/>
      <c r="KF1035" s="196"/>
      <c r="KG1035" s="196"/>
      <c r="KH1035" s="196"/>
      <c r="KI1035" s="196"/>
      <c r="KJ1035" s="196"/>
      <c r="KK1035" s="196"/>
      <c r="KL1035" s="196"/>
      <c r="KM1035" s="196"/>
      <c r="KN1035" s="196"/>
      <c r="KO1035" s="196"/>
      <c r="KP1035" s="196"/>
      <c r="KQ1035" s="196"/>
      <c r="KR1035" s="196"/>
      <c r="KS1035" s="196"/>
      <c r="KT1035" s="196"/>
      <c r="KU1035" s="196"/>
      <c r="KV1035" s="196"/>
      <c r="KW1035" s="196"/>
      <c r="KX1035" s="196"/>
      <c r="KY1035" s="196"/>
      <c r="KZ1035" s="196"/>
      <c r="LA1035" s="196"/>
      <c r="LB1035" s="196"/>
      <c r="LC1035" s="196"/>
      <c r="LD1035" s="196"/>
      <c r="LE1035" s="196"/>
      <c r="LF1035" s="196"/>
      <c r="LG1035" s="196"/>
      <c r="LH1035" s="196"/>
      <c r="LI1035" s="196"/>
      <c r="LJ1035" s="196"/>
      <c r="LK1035" s="196"/>
      <c r="LL1035" s="196"/>
      <c r="LM1035" s="196"/>
      <c r="LN1035" s="196"/>
      <c r="LO1035" s="196"/>
      <c r="LP1035" s="196"/>
      <c r="LQ1035" s="196"/>
      <c r="LR1035" s="196"/>
      <c r="LS1035" s="196"/>
      <c r="LT1035" s="196"/>
      <c r="LU1035" s="196"/>
      <c r="LV1035" s="196"/>
      <c r="LW1035" s="196"/>
      <c r="LX1035" s="196"/>
      <c r="LY1035" s="196"/>
      <c r="LZ1035" s="196"/>
      <c r="MA1035" s="196"/>
      <c r="MB1035" s="196"/>
      <c r="MC1035" s="196"/>
      <c r="MD1035" s="196"/>
      <c r="ME1035" s="196"/>
      <c r="MF1035" s="196"/>
      <c r="MG1035" s="196"/>
      <c r="MH1035" s="196"/>
      <c r="MI1035" s="196"/>
      <c r="MJ1035" s="196"/>
      <c r="MK1035" s="196"/>
      <c r="ML1035" s="196"/>
      <c r="MM1035" s="196"/>
      <c r="MN1035" s="196"/>
      <c r="MO1035" s="196"/>
      <c r="MP1035" s="196"/>
      <c r="MQ1035" s="196"/>
      <c r="MR1035" s="196"/>
      <c r="MS1035" s="196"/>
      <c r="MT1035" s="196"/>
      <c r="MU1035" s="196"/>
      <c r="MV1035" s="196"/>
      <c r="MW1035" s="196"/>
      <c r="MX1035" s="196"/>
      <c r="MY1035" s="196"/>
      <c r="MZ1035" s="196"/>
      <c r="NA1035" s="196"/>
      <c r="NB1035" s="196"/>
      <c r="NC1035" s="196"/>
      <c r="ND1035" s="196"/>
      <c r="NE1035" s="196"/>
      <c r="NF1035" s="196"/>
      <c r="NG1035" s="196"/>
      <c r="NH1035" s="196"/>
      <c r="NI1035" s="196"/>
      <c r="NJ1035" s="196"/>
      <c r="NK1035" s="196"/>
      <c r="NL1035" s="196"/>
      <c r="NM1035" s="196"/>
      <c r="NN1035" s="196"/>
      <c r="NO1035" s="196"/>
      <c r="NP1035" s="196"/>
      <c r="NQ1035" s="196"/>
      <c r="NR1035" s="196"/>
      <c r="NS1035" s="196"/>
      <c r="NT1035" s="196"/>
      <c r="NU1035" s="196"/>
      <c r="NV1035" s="196"/>
      <c r="NW1035" s="196"/>
      <c r="NX1035" s="196"/>
      <c r="NY1035" s="196"/>
      <c r="NZ1035" s="196"/>
      <c r="OA1035" s="196"/>
      <c r="OB1035" s="196"/>
      <c r="OC1035" s="196"/>
      <c r="OD1035" s="196"/>
      <c r="OE1035" s="196"/>
      <c r="OF1035" s="196"/>
      <c r="OG1035" s="196"/>
      <c r="OH1035" s="196"/>
      <c r="OI1035" s="196"/>
      <c r="OJ1035" s="196"/>
      <c r="OK1035" s="196"/>
      <c r="OL1035" s="196"/>
      <c r="AFC1035" s="196"/>
      <c r="AFD1035" s="196"/>
      <c r="AFE1035" s="196"/>
      <c r="AFF1035" s="196"/>
      <c r="AFG1035" s="196"/>
      <c r="AFH1035" s="196"/>
      <c r="AFI1035" s="196"/>
      <c r="AFJ1035" s="196"/>
      <c r="AFK1035" s="196"/>
      <c r="AFL1035" s="196"/>
      <c r="AFM1035" s="196"/>
      <c r="AFN1035" s="196"/>
      <c r="AFO1035" s="196"/>
      <c r="AFP1035" s="196"/>
      <c r="AFQ1035" s="196"/>
      <c r="AFR1035" s="196"/>
      <c r="AFS1035" s="196"/>
      <c r="AFT1035" s="196"/>
      <c r="AFU1035" s="196"/>
      <c r="AFV1035" s="196"/>
      <c r="AFW1035" s="196"/>
      <c r="AFX1035" s="196"/>
      <c r="AFY1035" s="196"/>
      <c r="AFZ1035" s="196"/>
      <c r="AGA1035" s="196"/>
      <c r="AGB1035" s="196"/>
      <c r="AGC1035" s="196"/>
      <c r="AGD1035" s="196"/>
      <c r="AGE1035" s="196"/>
      <c r="AGF1035" s="196"/>
      <c r="AGG1035" s="196"/>
      <c r="AGH1035" s="196"/>
      <c r="AGI1035" s="196"/>
      <c r="AGJ1035" s="196"/>
      <c r="AGK1035" s="196"/>
      <c r="AGL1035" s="196"/>
      <c r="AGM1035" s="196"/>
      <c r="AGN1035" s="196"/>
      <c r="AGO1035" s="196"/>
      <c r="AGP1035" s="196"/>
    </row>
    <row r="1036" spans="1:874" ht="15.75" customHeight="1" x14ac:dyDescent="0.25">
      <c r="A1036" s="196"/>
      <c r="B1036" s="196"/>
      <c r="C1036" s="196"/>
      <c r="D1036" s="196"/>
      <c r="E1036" s="196"/>
      <c r="F1036" s="196"/>
      <c r="G1036" s="196"/>
      <c r="H1036" s="196"/>
      <c r="I1036" s="196"/>
      <c r="J1036" s="196"/>
      <c r="K1036" s="196"/>
      <c r="L1036" s="206"/>
      <c r="M1036" s="196"/>
      <c r="N1036" s="196"/>
      <c r="O1036" s="196"/>
      <c r="P1036" s="196"/>
      <c r="Q1036" s="196"/>
      <c r="R1036" s="196"/>
      <c r="S1036" s="196"/>
      <c r="T1036" s="196"/>
      <c r="U1036" s="196"/>
      <c r="V1036" s="196"/>
      <c r="W1036" s="196"/>
      <c r="X1036" s="196"/>
      <c r="Y1036" s="196"/>
      <c r="Z1036" s="196"/>
      <c r="AA1036" s="196"/>
      <c r="AB1036" s="196"/>
      <c r="AC1036" s="196"/>
      <c r="AD1036" s="196"/>
      <c r="AE1036" s="196"/>
      <c r="AF1036" s="196"/>
      <c r="AG1036" s="196"/>
      <c r="AH1036" s="196"/>
      <c r="AI1036" s="196"/>
      <c r="AJ1036" s="196"/>
      <c r="AK1036" s="196"/>
      <c r="AL1036" s="196"/>
      <c r="AM1036" s="196"/>
      <c r="AN1036" s="196"/>
      <c r="AO1036" s="196"/>
      <c r="AP1036" s="196"/>
      <c r="AQ1036" s="196"/>
      <c r="AR1036" s="196"/>
      <c r="AS1036" s="196"/>
      <c r="AT1036" s="196"/>
      <c r="AU1036" s="196"/>
      <c r="AV1036" s="196"/>
      <c r="AW1036" s="196"/>
      <c r="AX1036" s="196"/>
      <c r="AY1036" s="196"/>
      <c r="AZ1036" s="196"/>
      <c r="BA1036" s="196"/>
      <c r="BB1036" s="196"/>
      <c r="BC1036" s="196"/>
      <c r="BD1036" s="196"/>
      <c r="BE1036" s="196"/>
      <c r="BF1036" s="196"/>
      <c r="BG1036" s="196"/>
      <c r="BH1036" s="196"/>
      <c r="BI1036" s="196"/>
      <c r="BJ1036" s="196"/>
      <c r="BK1036" s="196"/>
      <c r="BL1036" s="196"/>
      <c r="BM1036" s="196"/>
      <c r="BN1036" s="196"/>
      <c r="BO1036" s="196"/>
      <c r="BP1036" s="196"/>
      <c r="BQ1036" s="196"/>
      <c r="BR1036" s="196"/>
      <c r="BS1036" s="196"/>
      <c r="BT1036" s="196"/>
      <c r="BU1036" s="196"/>
      <c r="BV1036" s="196"/>
      <c r="BW1036" s="196"/>
      <c r="BX1036" s="196"/>
      <c r="BY1036" s="196"/>
      <c r="BZ1036" s="196"/>
      <c r="CA1036" s="196"/>
      <c r="CB1036" s="196"/>
      <c r="CC1036" s="196"/>
      <c r="CD1036" s="196"/>
      <c r="CE1036" s="196"/>
      <c r="CF1036" s="196"/>
      <c r="CG1036" s="196"/>
      <c r="CH1036" s="196"/>
      <c r="CI1036" s="196"/>
      <c r="CJ1036" s="196"/>
      <c r="CK1036" s="196"/>
      <c r="CL1036" s="196"/>
      <c r="CM1036" s="196"/>
      <c r="CN1036" s="196"/>
      <c r="CO1036" s="196"/>
      <c r="CP1036" s="196"/>
      <c r="CQ1036" s="196"/>
      <c r="CR1036" s="196"/>
      <c r="CS1036" s="196"/>
      <c r="CT1036" s="196"/>
      <c r="CU1036" s="196"/>
      <c r="CV1036" s="196"/>
      <c r="CW1036" s="196"/>
      <c r="CX1036" s="196"/>
      <c r="CY1036" s="196"/>
      <c r="CZ1036" s="196"/>
      <c r="DA1036" s="196"/>
      <c r="DB1036" s="196"/>
      <c r="DC1036" s="196"/>
      <c r="DD1036" s="196"/>
      <c r="DE1036" s="196"/>
      <c r="DF1036" s="196"/>
      <c r="DG1036" s="196"/>
      <c r="DH1036" s="196"/>
      <c r="DI1036" s="196"/>
      <c r="DJ1036" s="196"/>
      <c r="DK1036" s="196"/>
      <c r="DL1036" s="196"/>
      <c r="DM1036" s="196"/>
      <c r="DN1036" s="196"/>
      <c r="DO1036" s="196"/>
      <c r="DP1036" s="196"/>
      <c r="DQ1036" s="196"/>
      <c r="DR1036" s="196"/>
      <c r="DS1036" s="196"/>
      <c r="DT1036" s="196"/>
      <c r="DU1036" s="196"/>
      <c r="DV1036" s="196"/>
      <c r="DW1036" s="196"/>
      <c r="DX1036" s="196"/>
      <c r="DY1036" s="196"/>
      <c r="DZ1036" s="196"/>
      <c r="EA1036" s="196"/>
      <c r="EB1036" s="196"/>
      <c r="EC1036" s="196"/>
      <c r="ED1036" s="196"/>
      <c r="EE1036" s="196"/>
      <c r="EF1036" s="196"/>
      <c r="EG1036" s="196"/>
      <c r="EH1036" s="196"/>
      <c r="EI1036" s="196"/>
      <c r="EJ1036" s="196"/>
      <c r="EK1036" s="196"/>
      <c r="EL1036" s="196"/>
      <c r="EM1036" s="196"/>
      <c r="EN1036" s="196"/>
      <c r="EO1036" s="196"/>
      <c r="EP1036" s="196"/>
      <c r="EQ1036" s="196"/>
      <c r="ER1036" s="196"/>
      <c r="ES1036" s="196"/>
      <c r="ET1036" s="196"/>
      <c r="EU1036" s="196"/>
      <c r="EV1036" s="196"/>
      <c r="EW1036" s="196"/>
      <c r="EX1036" s="196"/>
      <c r="EY1036" s="196"/>
      <c r="EZ1036" s="196"/>
      <c r="FA1036" s="196"/>
      <c r="FB1036" s="196"/>
      <c r="FC1036" s="196"/>
      <c r="FD1036" s="196"/>
      <c r="FE1036" s="196"/>
      <c r="FF1036" s="196"/>
      <c r="FG1036" s="196"/>
      <c r="FH1036" s="196"/>
      <c r="FI1036" s="196"/>
      <c r="FJ1036" s="196"/>
      <c r="FK1036" s="196"/>
      <c r="FL1036" s="196"/>
      <c r="FM1036" s="196"/>
      <c r="FN1036" s="196"/>
      <c r="FO1036" s="196"/>
      <c r="FP1036" s="196"/>
      <c r="FQ1036" s="196"/>
      <c r="FR1036" s="196"/>
      <c r="FS1036" s="196"/>
      <c r="FT1036" s="196"/>
      <c r="FU1036" s="196"/>
      <c r="FV1036" s="196"/>
      <c r="FW1036" s="196"/>
      <c r="FX1036" s="196"/>
      <c r="FY1036" s="196"/>
      <c r="FZ1036" s="196"/>
      <c r="GA1036" s="196"/>
      <c r="GB1036" s="196"/>
      <c r="GC1036" s="196"/>
      <c r="GD1036" s="196"/>
      <c r="GE1036" s="196"/>
      <c r="GF1036" s="196"/>
      <c r="GG1036" s="196"/>
      <c r="GH1036" s="196"/>
      <c r="GI1036" s="196"/>
      <c r="GJ1036" s="196"/>
      <c r="GK1036" s="196"/>
      <c r="GL1036" s="196"/>
      <c r="GM1036" s="196"/>
      <c r="GN1036" s="196"/>
      <c r="GO1036" s="196"/>
      <c r="GP1036" s="196"/>
      <c r="GQ1036" s="196"/>
      <c r="GR1036" s="196"/>
      <c r="GS1036" s="196"/>
      <c r="GT1036" s="196"/>
      <c r="GU1036" s="196"/>
      <c r="GV1036" s="196"/>
      <c r="GW1036" s="196"/>
      <c r="GX1036" s="196"/>
      <c r="GY1036" s="196"/>
      <c r="GZ1036" s="196"/>
      <c r="HA1036" s="196"/>
      <c r="HB1036" s="196"/>
      <c r="HC1036" s="196"/>
      <c r="HD1036" s="196"/>
      <c r="HE1036" s="196"/>
      <c r="HF1036" s="196"/>
      <c r="HG1036" s="196"/>
      <c r="HH1036" s="196"/>
      <c r="HI1036" s="196"/>
      <c r="HJ1036" s="196"/>
      <c r="HK1036" s="196"/>
      <c r="HL1036" s="196"/>
      <c r="HM1036" s="196"/>
      <c r="HN1036" s="196"/>
      <c r="HO1036" s="196"/>
      <c r="HP1036" s="196"/>
      <c r="HQ1036" s="196"/>
      <c r="HR1036" s="196"/>
      <c r="HS1036" s="196"/>
      <c r="HT1036" s="196"/>
      <c r="HU1036" s="196"/>
      <c r="HV1036" s="196"/>
      <c r="HW1036" s="196"/>
      <c r="HX1036" s="196"/>
      <c r="HY1036" s="196"/>
      <c r="HZ1036" s="196"/>
      <c r="IA1036" s="196"/>
      <c r="IB1036" s="196"/>
      <c r="IC1036" s="196"/>
      <c r="ID1036" s="196"/>
      <c r="IE1036" s="196"/>
      <c r="IF1036" s="196"/>
      <c r="IG1036" s="196"/>
      <c r="IH1036" s="196"/>
      <c r="II1036" s="196"/>
      <c r="IJ1036" s="196"/>
      <c r="IK1036" s="196"/>
      <c r="IL1036" s="196"/>
      <c r="IM1036" s="196"/>
      <c r="IN1036" s="196"/>
      <c r="IO1036" s="196"/>
      <c r="IP1036" s="196"/>
      <c r="IQ1036" s="196"/>
      <c r="IR1036" s="196"/>
      <c r="IS1036" s="196"/>
      <c r="IT1036" s="196"/>
      <c r="IU1036" s="196"/>
      <c r="IV1036" s="196"/>
      <c r="IW1036" s="196"/>
      <c r="IX1036" s="196"/>
      <c r="IY1036" s="196"/>
      <c r="IZ1036" s="196"/>
      <c r="JA1036" s="196"/>
      <c r="JB1036" s="196"/>
      <c r="JC1036" s="196"/>
      <c r="JD1036" s="196"/>
      <c r="JE1036" s="196"/>
      <c r="JF1036" s="196"/>
      <c r="JG1036" s="196"/>
      <c r="JH1036" s="196"/>
      <c r="JI1036" s="196"/>
      <c r="JJ1036" s="196"/>
      <c r="JK1036" s="196"/>
      <c r="JL1036" s="196"/>
      <c r="JM1036" s="196"/>
      <c r="JN1036" s="196"/>
      <c r="JO1036" s="196"/>
      <c r="JP1036" s="196"/>
      <c r="JQ1036" s="196"/>
      <c r="JR1036" s="196"/>
      <c r="JS1036" s="196"/>
      <c r="JT1036" s="196"/>
      <c r="JU1036" s="196"/>
      <c r="JV1036" s="196"/>
      <c r="JW1036" s="196"/>
      <c r="JX1036" s="196"/>
      <c r="JY1036" s="196"/>
      <c r="JZ1036" s="196"/>
      <c r="KA1036" s="196"/>
      <c r="KB1036" s="196"/>
      <c r="KC1036" s="196"/>
      <c r="KD1036" s="196"/>
      <c r="KE1036" s="196"/>
      <c r="KF1036" s="196"/>
      <c r="KG1036" s="196"/>
      <c r="KH1036" s="196"/>
      <c r="KI1036" s="196"/>
      <c r="KJ1036" s="196"/>
      <c r="KK1036" s="196"/>
      <c r="KL1036" s="196"/>
      <c r="KM1036" s="196"/>
      <c r="KN1036" s="196"/>
      <c r="KO1036" s="196"/>
      <c r="KP1036" s="196"/>
      <c r="KQ1036" s="196"/>
      <c r="KR1036" s="196"/>
      <c r="KS1036" s="196"/>
      <c r="KT1036" s="196"/>
      <c r="KU1036" s="196"/>
      <c r="KV1036" s="196"/>
      <c r="KW1036" s="196"/>
      <c r="KX1036" s="196"/>
      <c r="KY1036" s="196"/>
      <c r="KZ1036" s="196"/>
      <c r="LA1036" s="196"/>
      <c r="LB1036" s="196"/>
      <c r="LC1036" s="196"/>
      <c r="LD1036" s="196"/>
      <c r="LE1036" s="196"/>
      <c r="LF1036" s="196"/>
      <c r="LG1036" s="196"/>
      <c r="LH1036" s="196"/>
      <c r="LI1036" s="196"/>
      <c r="LJ1036" s="196"/>
      <c r="LK1036" s="196"/>
      <c r="LL1036" s="196"/>
      <c r="LM1036" s="196"/>
      <c r="LN1036" s="196"/>
      <c r="LO1036" s="196"/>
      <c r="LP1036" s="196"/>
      <c r="LQ1036" s="196"/>
      <c r="LR1036" s="196"/>
      <c r="LS1036" s="196"/>
      <c r="LT1036" s="196"/>
      <c r="LU1036" s="196"/>
      <c r="LV1036" s="196"/>
      <c r="LW1036" s="196"/>
      <c r="LX1036" s="196"/>
      <c r="LY1036" s="196"/>
      <c r="LZ1036" s="196"/>
      <c r="MA1036" s="196"/>
      <c r="MB1036" s="196"/>
      <c r="MC1036" s="196"/>
      <c r="MD1036" s="196"/>
      <c r="ME1036" s="196"/>
      <c r="MF1036" s="196"/>
      <c r="MG1036" s="196"/>
      <c r="MH1036" s="196"/>
      <c r="MI1036" s="196"/>
      <c r="MJ1036" s="196"/>
      <c r="MK1036" s="196"/>
      <c r="ML1036" s="196"/>
      <c r="MM1036" s="196"/>
      <c r="MN1036" s="196"/>
      <c r="MO1036" s="196"/>
      <c r="MP1036" s="196"/>
      <c r="MQ1036" s="196"/>
      <c r="MR1036" s="196"/>
      <c r="MS1036" s="196"/>
      <c r="MT1036" s="196"/>
      <c r="MU1036" s="196"/>
      <c r="MV1036" s="196"/>
      <c r="MW1036" s="196"/>
      <c r="MX1036" s="196"/>
      <c r="MY1036" s="196"/>
      <c r="MZ1036" s="196"/>
      <c r="NA1036" s="196"/>
      <c r="NB1036" s="196"/>
      <c r="NC1036" s="196"/>
      <c r="ND1036" s="196"/>
      <c r="NE1036" s="196"/>
      <c r="NF1036" s="196"/>
      <c r="NG1036" s="196"/>
      <c r="NH1036" s="196"/>
      <c r="NI1036" s="196"/>
      <c r="NJ1036" s="196"/>
      <c r="NK1036" s="196"/>
      <c r="NL1036" s="196"/>
      <c r="NM1036" s="196"/>
      <c r="NN1036" s="196"/>
      <c r="NO1036" s="196"/>
      <c r="NP1036" s="196"/>
      <c r="NQ1036" s="196"/>
      <c r="NR1036" s="196"/>
      <c r="NS1036" s="196"/>
      <c r="NT1036" s="196"/>
      <c r="NU1036" s="196"/>
      <c r="NV1036" s="196"/>
      <c r="NW1036" s="196"/>
      <c r="NX1036" s="196"/>
      <c r="NY1036" s="196"/>
      <c r="NZ1036" s="196"/>
      <c r="OA1036" s="196"/>
      <c r="OB1036" s="196"/>
      <c r="OC1036" s="196"/>
      <c r="OD1036" s="196"/>
      <c r="OE1036" s="196"/>
      <c r="OF1036" s="196"/>
      <c r="OG1036" s="196"/>
      <c r="OH1036" s="196"/>
      <c r="OI1036" s="196"/>
      <c r="OJ1036" s="196"/>
      <c r="OK1036" s="196"/>
      <c r="OL1036" s="196"/>
      <c r="AFC1036" s="196"/>
      <c r="AFD1036" s="196"/>
      <c r="AFE1036" s="196"/>
      <c r="AFF1036" s="196"/>
      <c r="AFG1036" s="196"/>
      <c r="AFH1036" s="196"/>
      <c r="AFI1036" s="196"/>
      <c r="AFJ1036" s="196"/>
      <c r="AFK1036" s="196"/>
      <c r="AFL1036" s="196"/>
      <c r="AFM1036" s="196"/>
      <c r="AFN1036" s="196"/>
      <c r="AFO1036" s="196"/>
      <c r="AFP1036" s="196"/>
      <c r="AFQ1036" s="196"/>
      <c r="AFR1036" s="196"/>
      <c r="AFS1036" s="196"/>
      <c r="AFT1036" s="196"/>
      <c r="AFU1036" s="196"/>
      <c r="AFV1036" s="196"/>
      <c r="AFW1036" s="196"/>
      <c r="AFX1036" s="196"/>
      <c r="AFY1036" s="196"/>
      <c r="AFZ1036" s="196"/>
      <c r="AGA1036" s="196"/>
      <c r="AGB1036" s="196"/>
      <c r="AGC1036" s="196"/>
      <c r="AGD1036" s="196"/>
      <c r="AGE1036" s="196"/>
      <c r="AGF1036" s="196"/>
      <c r="AGG1036" s="196"/>
      <c r="AGH1036" s="196"/>
      <c r="AGI1036" s="196"/>
      <c r="AGJ1036" s="196"/>
      <c r="AGK1036" s="196"/>
      <c r="AGL1036" s="196"/>
      <c r="AGM1036" s="196"/>
      <c r="AGN1036" s="196"/>
      <c r="AGO1036" s="196"/>
      <c r="AGP1036" s="196"/>
    </row>
    <row r="1037" spans="1:874" ht="15.75" customHeight="1" x14ac:dyDescent="0.25">
      <c r="A1037" s="196"/>
      <c r="B1037" s="196"/>
      <c r="C1037" s="196"/>
      <c r="D1037" s="196"/>
      <c r="E1037" s="196"/>
      <c r="F1037" s="196"/>
      <c r="G1037" s="196"/>
      <c r="H1037" s="196"/>
      <c r="I1037" s="196"/>
      <c r="J1037" s="196"/>
      <c r="K1037" s="196"/>
      <c r="L1037" s="206"/>
      <c r="M1037" s="196"/>
      <c r="N1037" s="196"/>
      <c r="O1037" s="196"/>
      <c r="P1037" s="196"/>
      <c r="Q1037" s="196"/>
      <c r="R1037" s="196"/>
      <c r="S1037" s="196"/>
      <c r="T1037" s="196"/>
      <c r="U1037" s="196"/>
      <c r="V1037" s="196"/>
      <c r="W1037" s="196"/>
      <c r="X1037" s="196"/>
      <c r="Y1037" s="196"/>
      <c r="Z1037" s="196"/>
      <c r="AA1037" s="196"/>
      <c r="AB1037" s="196"/>
      <c r="AC1037" s="196"/>
      <c r="AD1037" s="196"/>
      <c r="AE1037" s="196"/>
      <c r="AF1037" s="196"/>
      <c r="AG1037" s="196"/>
      <c r="AH1037" s="196"/>
      <c r="AI1037" s="196"/>
      <c r="AJ1037" s="196"/>
      <c r="AK1037" s="196"/>
      <c r="AL1037" s="196"/>
      <c r="AM1037" s="196"/>
      <c r="AN1037" s="196"/>
      <c r="AO1037" s="196"/>
      <c r="AP1037" s="196"/>
      <c r="AQ1037" s="196"/>
      <c r="AR1037" s="196"/>
      <c r="AS1037" s="196"/>
      <c r="AT1037" s="196"/>
      <c r="AU1037" s="196"/>
      <c r="AV1037" s="196"/>
      <c r="AW1037" s="196"/>
      <c r="AX1037" s="196"/>
      <c r="AY1037" s="196"/>
      <c r="AZ1037" s="196"/>
      <c r="BA1037" s="196"/>
      <c r="BB1037" s="196"/>
      <c r="BC1037" s="196"/>
      <c r="BD1037" s="196"/>
      <c r="BE1037" s="196"/>
      <c r="BF1037" s="196"/>
      <c r="BG1037" s="196"/>
      <c r="BH1037" s="196"/>
      <c r="BI1037" s="196"/>
      <c r="BJ1037" s="196"/>
      <c r="BK1037" s="196"/>
      <c r="BL1037" s="196"/>
      <c r="BM1037" s="196"/>
      <c r="BN1037" s="196"/>
      <c r="BO1037" s="196"/>
      <c r="BP1037" s="196"/>
      <c r="BQ1037" s="196"/>
      <c r="BR1037" s="196"/>
      <c r="BS1037" s="196"/>
      <c r="BT1037" s="196"/>
      <c r="BU1037" s="196"/>
      <c r="BV1037" s="196"/>
      <c r="BW1037" s="196"/>
      <c r="BX1037" s="196"/>
      <c r="BY1037" s="196"/>
      <c r="BZ1037" s="196"/>
      <c r="CA1037" s="196"/>
      <c r="CB1037" s="196"/>
      <c r="CC1037" s="196"/>
      <c r="CD1037" s="196"/>
      <c r="CE1037" s="196"/>
      <c r="CF1037" s="196"/>
      <c r="CG1037" s="196"/>
      <c r="CH1037" s="196"/>
      <c r="CI1037" s="196"/>
      <c r="CJ1037" s="196"/>
      <c r="CK1037" s="196"/>
      <c r="CL1037" s="196"/>
      <c r="CM1037" s="196"/>
      <c r="CN1037" s="196"/>
      <c r="CO1037" s="196"/>
      <c r="CP1037" s="196"/>
      <c r="CQ1037" s="196"/>
      <c r="CR1037" s="196"/>
      <c r="CS1037" s="196"/>
      <c r="CT1037" s="196"/>
      <c r="CU1037" s="196"/>
      <c r="CV1037" s="196"/>
      <c r="CW1037" s="196"/>
      <c r="CX1037" s="196"/>
      <c r="CY1037" s="196"/>
      <c r="CZ1037" s="196"/>
      <c r="DA1037" s="196"/>
      <c r="DB1037" s="196"/>
      <c r="DC1037" s="196"/>
      <c r="DD1037" s="196"/>
      <c r="DE1037" s="196"/>
      <c r="DF1037" s="196"/>
      <c r="DG1037" s="196"/>
      <c r="DH1037" s="196"/>
      <c r="DI1037" s="196"/>
      <c r="DJ1037" s="196"/>
      <c r="DK1037" s="196"/>
      <c r="DL1037" s="196"/>
      <c r="DM1037" s="196"/>
      <c r="DN1037" s="196"/>
      <c r="DO1037" s="196"/>
      <c r="DP1037" s="196"/>
      <c r="DQ1037" s="196"/>
      <c r="DR1037" s="196"/>
      <c r="DS1037" s="196"/>
      <c r="DT1037" s="196"/>
      <c r="DU1037" s="196"/>
      <c r="DV1037" s="196"/>
      <c r="DW1037" s="196"/>
      <c r="DX1037" s="196"/>
      <c r="DY1037" s="196"/>
      <c r="DZ1037" s="196"/>
      <c r="EA1037" s="196"/>
      <c r="EB1037" s="196"/>
      <c r="EC1037" s="196"/>
      <c r="ED1037" s="196"/>
      <c r="EE1037" s="196"/>
      <c r="EF1037" s="196"/>
      <c r="EG1037" s="196"/>
      <c r="EH1037" s="196"/>
      <c r="EI1037" s="196"/>
      <c r="EJ1037" s="196"/>
      <c r="EK1037" s="196"/>
      <c r="EL1037" s="196"/>
      <c r="EM1037" s="196"/>
      <c r="EN1037" s="196"/>
      <c r="EO1037" s="196"/>
      <c r="EP1037" s="196"/>
      <c r="EQ1037" s="196"/>
      <c r="ER1037" s="196"/>
      <c r="ES1037" s="196"/>
      <c r="ET1037" s="196"/>
      <c r="EU1037" s="196"/>
      <c r="EV1037" s="196"/>
      <c r="EW1037" s="196"/>
      <c r="EX1037" s="196"/>
      <c r="EY1037" s="196"/>
      <c r="EZ1037" s="196"/>
      <c r="FA1037" s="196"/>
      <c r="FB1037" s="196"/>
      <c r="FC1037" s="196"/>
      <c r="FD1037" s="196"/>
      <c r="FE1037" s="196"/>
      <c r="FF1037" s="196"/>
      <c r="FG1037" s="196"/>
      <c r="FH1037" s="196"/>
      <c r="FI1037" s="196"/>
      <c r="FJ1037" s="196"/>
      <c r="FK1037" s="196"/>
      <c r="FL1037" s="196"/>
      <c r="FM1037" s="196"/>
      <c r="FN1037" s="196"/>
      <c r="FO1037" s="196"/>
      <c r="FP1037" s="196"/>
      <c r="FQ1037" s="196"/>
      <c r="FR1037" s="196"/>
      <c r="FS1037" s="196"/>
      <c r="FT1037" s="196"/>
      <c r="FU1037" s="196"/>
      <c r="FV1037" s="196"/>
      <c r="FW1037" s="196"/>
      <c r="FX1037" s="196"/>
      <c r="FY1037" s="196"/>
      <c r="FZ1037" s="196"/>
      <c r="GA1037" s="196"/>
      <c r="GB1037" s="196"/>
      <c r="GC1037" s="196"/>
      <c r="GD1037" s="196"/>
      <c r="GE1037" s="196"/>
      <c r="GF1037" s="196"/>
      <c r="GG1037" s="196"/>
      <c r="GH1037" s="196"/>
      <c r="GI1037" s="196"/>
      <c r="GJ1037" s="196"/>
      <c r="GK1037" s="196"/>
      <c r="GL1037" s="196"/>
      <c r="GM1037" s="196"/>
      <c r="GN1037" s="196"/>
      <c r="GO1037" s="196"/>
      <c r="GP1037" s="196"/>
      <c r="GQ1037" s="196"/>
      <c r="GR1037" s="196"/>
      <c r="GS1037" s="196"/>
      <c r="GT1037" s="196"/>
      <c r="GU1037" s="196"/>
      <c r="GV1037" s="196"/>
      <c r="GW1037" s="196"/>
      <c r="GX1037" s="196"/>
      <c r="GY1037" s="196"/>
      <c r="GZ1037" s="196"/>
      <c r="HA1037" s="196"/>
      <c r="HB1037" s="196"/>
      <c r="HC1037" s="196"/>
      <c r="HD1037" s="196"/>
      <c r="HE1037" s="196"/>
      <c r="HF1037" s="196"/>
      <c r="HG1037" s="196"/>
      <c r="HH1037" s="196"/>
      <c r="HI1037" s="196"/>
      <c r="HJ1037" s="196"/>
      <c r="HK1037" s="196"/>
      <c r="HL1037" s="196"/>
      <c r="HM1037" s="196"/>
      <c r="HN1037" s="196"/>
      <c r="HO1037" s="196"/>
      <c r="HP1037" s="196"/>
      <c r="HQ1037" s="196"/>
      <c r="HR1037" s="196"/>
      <c r="HS1037" s="196"/>
      <c r="HT1037" s="196"/>
      <c r="HU1037" s="196"/>
      <c r="HV1037" s="196"/>
      <c r="HW1037" s="196"/>
      <c r="HX1037" s="196"/>
      <c r="HY1037" s="196"/>
      <c r="HZ1037" s="196"/>
      <c r="IA1037" s="196"/>
      <c r="IB1037" s="196"/>
      <c r="IC1037" s="196"/>
      <c r="ID1037" s="196"/>
      <c r="IE1037" s="196"/>
      <c r="IF1037" s="196"/>
      <c r="IG1037" s="196"/>
      <c r="IH1037" s="196"/>
      <c r="II1037" s="196"/>
      <c r="IJ1037" s="196"/>
      <c r="IK1037" s="196"/>
      <c r="IL1037" s="196"/>
      <c r="IM1037" s="196"/>
      <c r="IN1037" s="196"/>
      <c r="IO1037" s="196"/>
      <c r="IP1037" s="196"/>
      <c r="IQ1037" s="196"/>
      <c r="IR1037" s="196"/>
      <c r="IS1037" s="196"/>
      <c r="IT1037" s="196"/>
      <c r="IU1037" s="196"/>
      <c r="IV1037" s="196"/>
      <c r="IW1037" s="196"/>
      <c r="IX1037" s="196"/>
      <c r="IY1037" s="196"/>
      <c r="IZ1037" s="196"/>
      <c r="JA1037" s="196"/>
      <c r="JB1037" s="196"/>
      <c r="JC1037" s="196"/>
      <c r="JD1037" s="196"/>
      <c r="JE1037" s="196"/>
      <c r="JF1037" s="196"/>
      <c r="JG1037" s="196"/>
      <c r="JH1037" s="196"/>
      <c r="JI1037" s="196"/>
      <c r="JJ1037" s="196"/>
      <c r="JK1037" s="196"/>
      <c r="JL1037" s="196"/>
      <c r="JM1037" s="196"/>
      <c r="JN1037" s="196"/>
      <c r="JO1037" s="196"/>
      <c r="JP1037" s="196"/>
      <c r="JQ1037" s="196"/>
      <c r="JR1037" s="196"/>
      <c r="JS1037" s="196"/>
      <c r="JT1037" s="196"/>
      <c r="JU1037" s="196"/>
      <c r="JV1037" s="196"/>
      <c r="JW1037" s="196"/>
      <c r="JX1037" s="196"/>
      <c r="JY1037" s="196"/>
      <c r="JZ1037" s="196"/>
      <c r="KA1037" s="196"/>
      <c r="KB1037" s="196"/>
      <c r="KC1037" s="196"/>
      <c r="KD1037" s="196"/>
      <c r="KE1037" s="196"/>
      <c r="KF1037" s="196"/>
      <c r="KG1037" s="196"/>
      <c r="KH1037" s="196"/>
      <c r="KI1037" s="196"/>
      <c r="KJ1037" s="196"/>
      <c r="KK1037" s="196"/>
      <c r="KL1037" s="196"/>
      <c r="KM1037" s="196"/>
      <c r="KN1037" s="196"/>
      <c r="KO1037" s="196"/>
      <c r="KP1037" s="196"/>
      <c r="KQ1037" s="196"/>
      <c r="KR1037" s="196"/>
      <c r="KS1037" s="196"/>
      <c r="KT1037" s="196"/>
      <c r="KU1037" s="196"/>
      <c r="KV1037" s="196"/>
      <c r="KW1037" s="196"/>
      <c r="KX1037" s="196"/>
      <c r="KY1037" s="196"/>
      <c r="KZ1037" s="196"/>
      <c r="LA1037" s="196"/>
      <c r="LB1037" s="196"/>
      <c r="LC1037" s="196"/>
      <c r="LD1037" s="196"/>
      <c r="LE1037" s="196"/>
      <c r="LF1037" s="196"/>
      <c r="LG1037" s="196"/>
      <c r="LH1037" s="196"/>
      <c r="LI1037" s="196"/>
      <c r="LJ1037" s="196"/>
      <c r="LK1037" s="196"/>
      <c r="LL1037" s="196"/>
      <c r="LM1037" s="196"/>
      <c r="LN1037" s="196"/>
      <c r="LO1037" s="196"/>
      <c r="LP1037" s="196"/>
      <c r="LQ1037" s="196"/>
      <c r="LR1037" s="196"/>
      <c r="LS1037" s="196"/>
      <c r="LT1037" s="196"/>
      <c r="LU1037" s="196"/>
      <c r="LV1037" s="196"/>
      <c r="LW1037" s="196"/>
      <c r="LX1037" s="196"/>
      <c r="LY1037" s="196"/>
      <c r="LZ1037" s="196"/>
      <c r="MA1037" s="196"/>
      <c r="MB1037" s="196"/>
      <c r="MC1037" s="196"/>
      <c r="MD1037" s="196"/>
      <c r="ME1037" s="196"/>
      <c r="MF1037" s="196"/>
      <c r="MG1037" s="196"/>
      <c r="MH1037" s="196"/>
      <c r="MI1037" s="196"/>
      <c r="MJ1037" s="196"/>
      <c r="MK1037" s="196"/>
      <c r="ML1037" s="196"/>
      <c r="MM1037" s="196"/>
      <c r="MN1037" s="196"/>
      <c r="MO1037" s="196"/>
      <c r="MP1037" s="196"/>
      <c r="MQ1037" s="196"/>
      <c r="MR1037" s="196"/>
      <c r="MS1037" s="196"/>
      <c r="MT1037" s="196"/>
      <c r="MU1037" s="196"/>
      <c r="MV1037" s="196"/>
      <c r="MW1037" s="196"/>
      <c r="MX1037" s="196"/>
      <c r="MY1037" s="196"/>
      <c r="MZ1037" s="196"/>
      <c r="NA1037" s="196"/>
      <c r="NB1037" s="196"/>
      <c r="NC1037" s="196"/>
      <c r="ND1037" s="196"/>
      <c r="NE1037" s="196"/>
      <c r="NF1037" s="196"/>
      <c r="NG1037" s="196"/>
      <c r="NH1037" s="196"/>
      <c r="NI1037" s="196"/>
      <c r="NJ1037" s="196"/>
      <c r="NK1037" s="196"/>
      <c r="NL1037" s="196"/>
      <c r="NM1037" s="196"/>
      <c r="NN1037" s="196"/>
      <c r="NO1037" s="196"/>
      <c r="NP1037" s="196"/>
      <c r="NQ1037" s="196"/>
      <c r="NR1037" s="196"/>
      <c r="NS1037" s="196"/>
      <c r="NT1037" s="196"/>
      <c r="NU1037" s="196"/>
      <c r="NV1037" s="196"/>
      <c r="NW1037" s="196"/>
      <c r="NX1037" s="196"/>
      <c r="NY1037" s="196"/>
      <c r="NZ1037" s="196"/>
      <c r="OA1037" s="196"/>
      <c r="OB1037" s="196"/>
      <c r="OC1037" s="196"/>
      <c r="OD1037" s="196"/>
      <c r="OE1037" s="196"/>
      <c r="OF1037" s="196"/>
      <c r="OG1037" s="196"/>
      <c r="OH1037" s="196"/>
      <c r="OI1037" s="196"/>
      <c r="OJ1037" s="196"/>
      <c r="OK1037" s="196"/>
      <c r="OL1037" s="196"/>
      <c r="AFC1037" s="196"/>
      <c r="AFD1037" s="196"/>
      <c r="AFE1037" s="196"/>
      <c r="AFF1037" s="196"/>
      <c r="AFG1037" s="196"/>
      <c r="AFH1037" s="196"/>
      <c r="AFI1037" s="196"/>
      <c r="AFJ1037" s="196"/>
      <c r="AFK1037" s="196"/>
      <c r="AFL1037" s="196"/>
      <c r="AFM1037" s="196"/>
      <c r="AFN1037" s="196"/>
      <c r="AFO1037" s="196"/>
      <c r="AFP1037" s="196"/>
      <c r="AFQ1037" s="196"/>
      <c r="AFR1037" s="196"/>
      <c r="AFS1037" s="196"/>
      <c r="AFT1037" s="196"/>
      <c r="AFU1037" s="196"/>
      <c r="AFV1037" s="196"/>
      <c r="AFW1037" s="196"/>
      <c r="AFX1037" s="196"/>
      <c r="AFY1037" s="196"/>
      <c r="AFZ1037" s="196"/>
      <c r="AGA1037" s="196"/>
      <c r="AGB1037" s="196"/>
      <c r="AGC1037" s="196"/>
      <c r="AGD1037" s="196"/>
      <c r="AGE1037" s="196"/>
      <c r="AGF1037" s="196"/>
      <c r="AGG1037" s="196"/>
      <c r="AGH1037" s="196"/>
      <c r="AGI1037" s="196"/>
      <c r="AGJ1037" s="196"/>
      <c r="AGK1037" s="196"/>
      <c r="AGL1037" s="196"/>
      <c r="AGM1037" s="196"/>
      <c r="AGN1037" s="196"/>
      <c r="AGO1037" s="196"/>
      <c r="AGP1037" s="196"/>
    </row>
    <row r="1038" spans="1:874" ht="15.75" customHeight="1" x14ac:dyDescent="0.25">
      <c r="A1038" s="196"/>
      <c r="B1038" s="196"/>
      <c r="C1038" s="196"/>
      <c r="D1038" s="196"/>
      <c r="E1038" s="196"/>
      <c r="F1038" s="196"/>
      <c r="G1038" s="196"/>
      <c r="H1038" s="196"/>
      <c r="I1038" s="196"/>
      <c r="J1038" s="196"/>
      <c r="K1038" s="196"/>
      <c r="L1038" s="206"/>
      <c r="M1038" s="196"/>
      <c r="N1038" s="196"/>
      <c r="O1038" s="196"/>
      <c r="P1038" s="196"/>
      <c r="Q1038" s="196"/>
      <c r="R1038" s="196"/>
      <c r="S1038" s="196"/>
      <c r="T1038" s="196"/>
      <c r="U1038" s="196"/>
      <c r="V1038" s="196"/>
      <c r="W1038" s="196"/>
      <c r="X1038" s="196"/>
      <c r="Y1038" s="196"/>
      <c r="Z1038" s="196"/>
      <c r="AA1038" s="196"/>
      <c r="AB1038" s="196"/>
      <c r="AC1038" s="196"/>
      <c r="AD1038" s="196"/>
      <c r="AE1038" s="196"/>
      <c r="AF1038" s="196"/>
      <c r="AG1038" s="196"/>
      <c r="AH1038" s="196"/>
      <c r="AI1038" s="196"/>
      <c r="AJ1038" s="196"/>
      <c r="AK1038" s="196"/>
      <c r="AL1038" s="196"/>
      <c r="AM1038" s="196"/>
      <c r="AN1038" s="196"/>
      <c r="AO1038" s="196"/>
      <c r="AP1038" s="196"/>
      <c r="AQ1038" s="196"/>
      <c r="AR1038" s="196"/>
      <c r="AS1038" s="196"/>
      <c r="AT1038" s="196"/>
      <c r="AU1038" s="196"/>
      <c r="AV1038" s="196"/>
      <c r="AW1038" s="196"/>
      <c r="AX1038" s="196"/>
      <c r="AY1038" s="196"/>
      <c r="AZ1038" s="196"/>
      <c r="BA1038" s="196"/>
      <c r="BB1038" s="196"/>
      <c r="BC1038" s="196"/>
      <c r="BD1038" s="196"/>
      <c r="BE1038" s="196"/>
      <c r="BF1038" s="196"/>
      <c r="BG1038" s="196"/>
      <c r="BH1038" s="196"/>
      <c r="BI1038" s="196"/>
      <c r="BJ1038" s="196"/>
      <c r="BK1038" s="196"/>
      <c r="BL1038" s="196"/>
      <c r="BM1038" s="196"/>
      <c r="BN1038" s="196"/>
      <c r="BO1038" s="196"/>
      <c r="BP1038" s="196"/>
      <c r="BQ1038" s="196"/>
      <c r="BR1038" s="196"/>
      <c r="BS1038" s="196"/>
      <c r="BT1038" s="196"/>
      <c r="BU1038" s="196"/>
      <c r="BV1038" s="196"/>
      <c r="BW1038" s="196"/>
      <c r="BX1038" s="196"/>
      <c r="BY1038" s="196"/>
      <c r="BZ1038" s="196"/>
      <c r="CA1038" s="196"/>
      <c r="CB1038" s="196"/>
      <c r="CC1038" s="196"/>
      <c r="CD1038" s="196"/>
      <c r="CE1038" s="196"/>
      <c r="CF1038" s="196"/>
      <c r="CG1038" s="196"/>
      <c r="CH1038" s="196"/>
      <c r="CI1038" s="196"/>
      <c r="CJ1038" s="196"/>
      <c r="CK1038" s="196"/>
      <c r="CL1038" s="196"/>
      <c r="CM1038" s="196"/>
      <c r="CN1038" s="196"/>
      <c r="CO1038" s="196"/>
      <c r="CP1038" s="196"/>
      <c r="CQ1038" s="196"/>
      <c r="CR1038" s="196"/>
      <c r="CS1038" s="196"/>
      <c r="CT1038" s="196"/>
      <c r="CU1038" s="196"/>
      <c r="CV1038" s="196"/>
      <c r="CW1038" s="196"/>
      <c r="CX1038" s="196"/>
      <c r="CY1038" s="196"/>
      <c r="CZ1038" s="196"/>
      <c r="DA1038" s="196"/>
      <c r="DB1038" s="196"/>
      <c r="DC1038" s="196"/>
      <c r="DD1038" s="196"/>
      <c r="DE1038" s="196"/>
      <c r="DF1038" s="196"/>
      <c r="DG1038" s="196"/>
      <c r="DH1038" s="196"/>
      <c r="DI1038" s="196"/>
      <c r="DJ1038" s="196"/>
      <c r="DK1038" s="196"/>
      <c r="DL1038" s="196"/>
      <c r="DM1038" s="196"/>
      <c r="DN1038" s="196"/>
      <c r="DO1038" s="196"/>
      <c r="DP1038" s="196"/>
      <c r="DQ1038" s="196"/>
      <c r="DR1038" s="196"/>
      <c r="DS1038" s="196"/>
      <c r="DT1038" s="196"/>
      <c r="DU1038" s="196"/>
      <c r="DV1038" s="196"/>
      <c r="DW1038" s="196"/>
      <c r="DX1038" s="196"/>
      <c r="DY1038" s="196"/>
      <c r="DZ1038" s="196"/>
      <c r="EA1038" s="196"/>
      <c r="EB1038" s="196"/>
      <c r="EC1038" s="196"/>
      <c r="ED1038" s="196"/>
      <c r="EE1038" s="196"/>
      <c r="EF1038" s="196"/>
      <c r="EG1038" s="196"/>
      <c r="EH1038" s="196"/>
      <c r="EI1038" s="196"/>
      <c r="EJ1038" s="196"/>
      <c r="EK1038" s="196"/>
      <c r="EL1038" s="196"/>
      <c r="EM1038" s="196"/>
      <c r="EN1038" s="196"/>
      <c r="EO1038" s="196"/>
      <c r="EP1038" s="196"/>
      <c r="EQ1038" s="196"/>
      <c r="ER1038" s="196"/>
      <c r="ES1038" s="196"/>
      <c r="ET1038" s="196"/>
      <c r="EU1038" s="196"/>
      <c r="EV1038" s="196"/>
      <c r="EW1038" s="196"/>
      <c r="EX1038" s="196"/>
      <c r="EY1038" s="196"/>
      <c r="EZ1038" s="196"/>
      <c r="FA1038" s="196"/>
      <c r="FB1038" s="196"/>
      <c r="FC1038" s="196"/>
      <c r="FD1038" s="196"/>
      <c r="FE1038" s="196"/>
      <c r="FF1038" s="196"/>
      <c r="FG1038" s="196"/>
      <c r="FH1038" s="196"/>
      <c r="FI1038" s="196"/>
      <c r="FJ1038" s="196"/>
      <c r="FK1038" s="196"/>
      <c r="FL1038" s="196"/>
      <c r="FM1038" s="196"/>
      <c r="FN1038" s="196"/>
      <c r="FO1038" s="196"/>
      <c r="FP1038" s="196"/>
      <c r="FQ1038" s="196"/>
      <c r="FR1038" s="196"/>
      <c r="FS1038" s="196"/>
      <c r="FT1038" s="196"/>
      <c r="FU1038" s="196"/>
      <c r="FV1038" s="196"/>
      <c r="FW1038" s="196"/>
      <c r="FX1038" s="196"/>
      <c r="FY1038" s="196"/>
      <c r="FZ1038" s="196"/>
      <c r="GA1038" s="196"/>
      <c r="GB1038" s="196"/>
      <c r="GC1038" s="196"/>
      <c r="GD1038" s="196"/>
      <c r="GE1038" s="196"/>
      <c r="GF1038" s="196"/>
      <c r="GG1038" s="196"/>
      <c r="GH1038" s="196"/>
      <c r="GI1038" s="196"/>
      <c r="GJ1038" s="196"/>
      <c r="GK1038" s="196"/>
      <c r="GL1038" s="196"/>
      <c r="GM1038" s="196"/>
      <c r="GN1038" s="196"/>
      <c r="GO1038" s="196"/>
      <c r="GP1038" s="196"/>
      <c r="GQ1038" s="196"/>
      <c r="GR1038" s="196"/>
      <c r="GS1038" s="196"/>
      <c r="GT1038" s="196"/>
      <c r="GU1038" s="196"/>
      <c r="GV1038" s="196"/>
      <c r="GW1038" s="196"/>
      <c r="GX1038" s="196"/>
      <c r="GY1038" s="196"/>
      <c r="GZ1038" s="196"/>
      <c r="HA1038" s="196"/>
      <c r="HB1038" s="196"/>
      <c r="HC1038" s="196"/>
      <c r="HD1038" s="196"/>
      <c r="HE1038" s="196"/>
      <c r="HF1038" s="196"/>
      <c r="HG1038" s="196"/>
      <c r="HH1038" s="196"/>
      <c r="HI1038" s="196"/>
      <c r="HJ1038" s="196"/>
      <c r="HK1038" s="196"/>
      <c r="HL1038" s="196"/>
      <c r="HM1038" s="196"/>
      <c r="HN1038" s="196"/>
      <c r="HO1038" s="196"/>
      <c r="HP1038" s="196"/>
      <c r="HQ1038" s="196"/>
      <c r="HR1038" s="196"/>
      <c r="HS1038" s="196"/>
      <c r="HT1038" s="196"/>
      <c r="HU1038" s="196"/>
      <c r="HV1038" s="196"/>
      <c r="HW1038" s="196"/>
      <c r="HX1038" s="196"/>
      <c r="HY1038" s="196"/>
      <c r="HZ1038" s="196"/>
      <c r="IA1038" s="196"/>
      <c r="IB1038" s="196"/>
      <c r="IC1038" s="196"/>
      <c r="ID1038" s="196"/>
      <c r="IE1038" s="196"/>
      <c r="IF1038" s="196"/>
      <c r="IG1038" s="196"/>
      <c r="IH1038" s="196"/>
      <c r="II1038" s="196"/>
      <c r="IJ1038" s="196"/>
      <c r="IK1038" s="196"/>
      <c r="IL1038" s="196"/>
      <c r="IM1038" s="196"/>
      <c r="IN1038" s="196"/>
      <c r="IO1038" s="196"/>
      <c r="IP1038" s="196"/>
      <c r="IQ1038" s="196"/>
      <c r="IR1038" s="196"/>
      <c r="IS1038" s="196"/>
      <c r="IT1038" s="196"/>
      <c r="IU1038" s="196"/>
      <c r="IV1038" s="196"/>
      <c r="IW1038" s="196"/>
      <c r="IX1038" s="196"/>
      <c r="IY1038" s="196"/>
      <c r="IZ1038" s="196"/>
      <c r="JA1038" s="196"/>
      <c r="JB1038" s="196"/>
      <c r="JC1038" s="196"/>
      <c r="JD1038" s="196"/>
      <c r="JE1038" s="196"/>
      <c r="JF1038" s="196"/>
      <c r="JG1038" s="196"/>
      <c r="JH1038" s="196"/>
      <c r="JI1038" s="196"/>
      <c r="JJ1038" s="196"/>
      <c r="JK1038" s="196"/>
      <c r="JL1038" s="196"/>
      <c r="JM1038" s="196"/>
      <c r="JN1038" s="196"/>
      <c r="JO1038" s="196"/>
      <c r="JP1038" s="196"/>
      <c r="JQ1038" s="196"/>
      <c r="JR1038" s="196"/>
      <c r="JS1038" s="196"/>
      <c r="JT1038" s="196"/>
      <c r="JU1038" s="196"/>
      <c r="JV1038" s="196"/>
      <c r="JW1038" s="196"/>
      <c r="JX1038" s="196"/>
      <c r="JY1038" s="196"/>
      <c r="JZ1038" s="196"/>
      <c r="KA1038" s="196"/>
      <c r="KB1038" s="196"/>
      <c r="KC1038" s="196"/>
      <c r="KD1038" s="196"/>
      <c r="KE1038" s="196"/>
      <c r="KF1038" s="196"/>
      <c r="KG1038" s="196"/>
      <c r="KH1038" s="196"/>
      <c r="KI1038" s="196"/>
      <c r="KJ1038" s="196"/>
      <c r="KK1038" s="196"/>
      <c r="KL1038" s="196"/>
      <c r="KM1038" s="196"/>
      <c r="KN1038" s="196"/>
      <c r="KO1038" s="196"/>
      <c r="KP1038" s="196"/>
      <c r="KQ1038" s="196"/>
      <c r="KR1038" s="196"/>
      <c r="KS1038" s="196"/>
      <c r="KT1038" s="196"/>
      <c r="KU1038" s="196"/>
      <c r="KV1038" s="196"/>
      <c r="KW1038" s="196"/>
      <c r="KX1038" s="196"/>
      <c r="KY1038" s="196"/>
      <c r="KZ1038" s="196"/>
      <c r="LA1038" s="196"/>
      <c r="LB1038" s="196"/>
      <c r="LC1038" s="196"/>
      <c r="LD1038" s="196"/>
      <c r="LE1038" s="196"/>
      <c r="LF1038" s="196"/>
      <c r="LG1038" s="196"/>
      <c r="LH1038" s="196"/>
      <c r="LI1038" s="196"/>
      <c r="LJ1038" s="196"/>
      <c r="LK1038" s="196"/>
      <c r="LL1038" s="196"/>
      <c r="LM1038" s="196"/>
      <c r="LN1038" s="196"/>
      <c r="LO1038" s="196"/>
      <c r="LP1038" s="196"/>
      <c r="LQ1038" s="196"/>
      <c r="LR1038" s="196"/>
      <c r="LS1038" s="196"/>
      <c r="LT1038" s="196"/>
      <c r="LU1038" s="196"/>
      <c r="LV1038" s="196"/>
      <c r="LW1038" s="196"/>
      <c r="LX1038" s="196"/>
      <c r="LY1038" s="196"/>
      <c r="LZ1038" s="196"/>
      <c r="MA1038" s="196"/>
      <c r="MB1038" s="196"/>
      <c r="MC1038" s="196"/>
      <c r="MD1038" s="196"/>
      <c r="ME1038" s="196"/>
      <c r="MF1038" s="196"/>
      <c r="MG1038" s="196"/>
      <c r="MH1038" s="196"/>
      <c r="MI1038" s="196"/>
      <c r="MJ1038" s="196"/>
      <c r="MK1038" s="196"/>
      <c r="ML1038" s="196"/>
      <c r="MM1038" s="196"/>
      <c r="MN1038" s="196"/>
      <c r="MO1038" s="196"/>
      <c r="MP1038" s="196"/>
      <c r="MQ1038" s="196"/>
      <c r="MR1038" s="196"/>
      <c r="MS1038" s="196"/>
      <c r="MT1038" s="196"/>
      <c r="MU1038" s="196"/>
      <c r="MV1038" s="196"/>
      <c r="MW1038" s="196"/>
      <c r="MX1038" s="196"/>
      <c r="MY1038" s="196"/>
      <c r="MZ1038" s="196"/>
      <c r="NA1038" s="196"/>
      <c r="NB1038" s="196"/>
      <c r="NC1038" s="196"/>
      <c r="ND1038" s="196"/>
      <c r="NE1038" s="196"/>
      <c r="NF1038" s="196"/>
      <c r="NG1038" s="196"/>
      <c r="NH1038" s="196"/>
      <c r="NI1038" s="196"/>
      <c r="NJ1038" s="196"/>
      <c r="NK1038" s="196"/>
      <c r="NL1038" s="196"/>
      <c r="NM1038" s="196"/>
      <c r="NN1038" s="196"/>
      <c r="NO1038" s="196"/>
      <c r="NP1038" s="196"/>
      <c r="NQ1038" s="196"/>
      <c r="NR1038" s="196"/>
      <c r="NS1038" s="196"/>
      <c r="NT1038" s="196"/>
      <c r="NU1038" s="196"/>
      <c r="NV1038" s="196"/>
      <c r="NW1038" s="196"/>
      <c r="NX1038" s="196"/>
      <c r="NY1038" s="196"/>
      <c r="NZ1038" s="196"/>
      <c r="OA1038" s="196"/>
      <c r="OB1038" s="196"/>
      <c r="OC1038" s="196"/>
      <c r="OD1038" s="196"/>
      <c r="OE1038" s="196"/>
      <c r="OF1038" s="196"/>
      <c r="OG1038" s="196"/>
      <c r="OH1038" s="196"/>
      <c r="OI1038" s="196"/>
      <c r="OJ1038" s="196"/>
      <c r="OK1038" s="196"/>
      <c r="OL1038" s="196"/>
      <c r="AFC1038" s="196"/>
      <c r="AFD1038" s="196"/>
      <c r="AFE1038" s="196"/>
      <c r="AFF1038" s="196"/>
      <c r="AFG1038" s="196"/>
      <c r="AFH1038" s="196"/>
      <c r="AFI1038" s="196"/>
      <c r="AFJ1038" s="196"/>
      <c r="AFK1038" s="196"/>
      <c r="AFL1038" s="196"/>
      <c r="AFM1038" s="196"/>
      <c r="AFN1038" s="196"/>
      <c r="AFO1038" s="196"/>
      <c r="AFP1038" s="196"/>
      <c r="AFQ1038" s="196"/>
      <c r="AFR1038" s="196"/>
      <c r="AFS1038" s="196"/>
      <c r="AFT1038" s="196"/>
      <c r="AFU1038" s="196"/>
      <c r="AFV1038" s="196"/>
      <c r="AFW1038" s="196"/>
      <c r="AFX1038" s="196"/>
      <c r="AFY1038" s="196"/>
      <c r="AFZ1038" s="196"/>
      <c r="AGA1038" s="196"/>
      <c r="AGB1038" s="196"/>
      <c r="AGC1038" s="196"/>
      <c r="AGD1038" s="196"/>
      <c r="AGE1038" s="196"/>
      <c r="AGF1038" s="196"/>
      <c r="AGG1038" s="196"/>
      <c r="AGH1038" s="196"/>
      <c r="AGI1038" s="196"/>
      <c r="AGJ1038" s="196"/>
      <c r="AGK1038" s="196"/>
      <c r="AGL1038" s="196"/>
      <c r="AGM1038" s="196"/>
      <c r="AGN1038" s="196"/>
      <c r="AGO1038" s="196"/>
      <c r="AGP1038" s="196"/>
    </row>
    <row r="1039" spans="1:874" ht="15.75" customHeight="1" x14ac:dyDescent="0.25">
      <c r="A1039" s="196"/>
      <c r="B1039" s="196"/>
      <c r="C1039" s="196"/>
      <c r="D1039" s="196"/>
      <c r="E1039" s="196"/>
      <c r="F1039" s="196"/>
      <c r="G1039" s="196"/>
      <c r="H1039" s="196"/>
      <c r="I1039" s="196"/>
      <c r="J1039" s="196"/>
      <c r="K1039" s="196"/>
      <c r="L1039" s="206"/>
      <c r="M1039" s="196"/>
      <c r="N1039" s="196"/>
      <c r="O1039" s="196"/>
      <c r="P1039" s="196"/>
      <c r="Q1039" s="196"/>
      <c r="R1039" s="196"/>
      <c r="S1039" s="196"/>
      <c r="T1039" s="196"/>
      <c r="U1039" s="196"/>
      <c r="V1039" s="196"/>
      <c r="W1039" s="196"/>
      <c r="X1039" s="196"/>
      <c r="Y1039" s="196"/>
      <c r="Z1039" s="196"/>
      <c r="AA1039" s="196"/>
      <c r="AB1039" s="196"/>
      <c r="AC1039" s="196"/>
      <c r="AD1039" s="196"/>
      <c r="AE1039" s="196"/>
      <c r="AF1039" s="196"/>
      <c r="AG1039" s="196"/>
      <c r="AH1039" s="196"/>
      <c r="AI1039" s="196"/>
      <c r="AJ1039" s="196"/>
      <c r="AK1039" s="196"/>
      <c r="AL1039" s="196"/>
      <c r="AM1039" s="196"/>
      <c r="AN1039" s="196"/>
      <c r="AO1039" s="196"/>
      <c r="AP1039" s="196"/>
      <c r="AQ1039" s="196"/>
      <c r="AR1039" s="196"/>
      <c r="AS1039" s="196"/>
      <c r="AT1039" s="196"/>
      <c r="AU1039" s="196"/>
      <c r="AV1039" s="196"/>
      <c r="AW1039" s="196"/>
      <c r="AX1039" s="196"/>
      <c r="AY1039" s="196"/>
      <c r="AZ1039" s="196"/>
      <c r="BA1039" s="196"/>
      <c r="BB1039" s="196"/>
      <c r="BC1039" s="196"/>
      <c r="BD1039" s="196"/>
      <c r="BE1039" s="196"/>
      <c r="BF1039" s="196"/>
      <c r="BG1039" s="196"/>
      <c r="BH1039" s="196"/>
      <c r="BI1039" s="196"/>
      <c r="BJ1039" s="196"/>
      <c r="BK1039" s="196"/>
      <c r="BL1039" s="196"/>
      <c r="BM1039" s="196"/>
      <c r="BN1039" s="196"/>
      <c r="BO1039" s="196"/>
      <c r="BP1039" s="196"/>
      <c r="BQ1039" s="196"/>
      <c r="BR1039" s="196"/>
      <c r="BS1039" s="196"/>
      <c r="BT1039" s="196"/>
      <c r="BU1039" s="196"/>
      <c r="BV1039" s="196"/>
      <c r="BW1039" s="196"/>
      <c r="BX1039" s="196"/>
      <c r="BY1039" s="196"/>
      <c r="BZ1039" s="196"/>
      <c r="CA1039" s="196"/>
      <c r="CB1039" s="196"/>
      <c r="CC1039" s="196"/>
      <c r="CD1039" s="196"/>
      <c r="CE1039" s="196"/>
      <c r="CF1039" s="196"/>
      <c r="CG1039" s="196"/>
      <c r="CH1039" s="196"/>
      <c r="CI1039" s="196"/>
      <c r="CJ1039" s="196"/>
      <c r="CK1039" s="196"/>
      <c r="CL1039" s="196"/>
      <c r="CM1039" s="196"/>
      <c r="CN1039" s="196"/>
      <c r="CO1039" s="196"/>
      <c r="CP1039" s="196"/>
      <c r="CQ1039" s="196"/>
      <c r="CR1039" s="196"/>
      <c r="CS1039" s="196"/>
      <c r="CT1039" s="196"/>
      <c r="CU1039" s="196"/>
      <c r="CV1039" s="196"/>
      <c r="CW1039" s="196"/>
      <c r="CX1039" s="196"/>
      <c r="CY1039" s="196"/>
      <c r="CZ1039" s="196"/>
      <c r="DA1039" s="196"/>
      <c r="DB1039" s="196"/>
      <c r="DC1039" s="196"/>
      <c r="DD1039" s="196"/>
      <c r="DE1039" s="196"/>
      <c r="DF1039" s="196"/>
      <c r="DG1039" s="196"/>
      <c r="DH1039" s="196"/>
      <c r="DI1039" s="196"/>
      <c r="DJ1039" s="196"/>
      <c r="DK1039" s="196"/>
      <c r="DL1039" s="196"/>
      <c r="DM1039" s="196"/>
      <c r="DN1039" s="196"/>
      <c r="DO1039" s="196"/>
      <c r="DP1039" s="196"/>
      <c r="DQ1039" s="196"/>
      <c r="DR1039" s="196"/>
      <c r="DS1039" s="196"/>
      <c r="DT1039" s="196"/>
      <c r="DU1039" s="196"/>
      <c r="DV1039" s="196"/>
      <c r="DW1039" s="196"/>
      <c r="DX1039" s="196"/>
      <c r="DY1039" s="196"/>
      <c r="DZ1039" s="196"/>
      <c r="EA1039" s="196"/>
      <c r="EB1039" s="196"/>
      <c r="EC1039" s="196"/>
      <c r="ED1039" s="196"/>
      <c r="EE1039" s="196"/>
      <c r="EF1039" s="196"/>
      <c r="EG1039" s="196"/>
      <c r="EH1039" s="196"/>
      <c r="EI1039" s="196"/>
      <c r="EJ1039" s="196"/>
      <c r="EK1039" s="196"/>
      <c r="EL1039" s="196"/>
      <c r="EM1039" s="196"/>
      <c r="EN1039" s="196"/>
      <c r="EO1039" s="196"/>
      <c r="EP1039" s="196"/>
      <c r="EQ1039" s="196"/>
      <c r="ER1039" s="196"/>
      <c r="ES1039" s="196"/>
      <c r="ET1039" s="196"/>
      <c r="EU1039" s="196"/>
      <c r="EV1039" s="196"/>
      <c r="EW1039" s="196"/>
      <c r="EX1039" s="196"/>
      <c r="EY1039" s="196"/>
      <c r="EZ1039" s="196"/>
      <c r="FA1039" s="196"/>
      <c r="FB1039" s="196"/>
      <c r="FC1039" s="196"/>
      <c r="FD1039" s="196"/>
      <c r="FE1039" s="196"/>
      <c r="FF1039" s="196"/>
      <c r="FG1039" s="196"/>
      <c r="FH1039" s="196"/>
      <c r="FI1039" s="196"/>
      <c r="FJ1039" s="196"/>
      <c r="FK1039" s="196"/>
      <c r="FL1039" s="196"/>
      <c r="FM1039" s="196"/>
      <c r="FN1039" s="196"/>
      <c r="FO1039" s="196"/>
      <c r="FP1039" s="196"/>
      <c r="FQ1039" s="196"/>
      <c r="FR1039" s="196"/>
      <c r="FS1039" s="196"/>
      <c r="FT1039" s="196"/>
      <c r="FU1039" s="196"/>
      <c r="FV1039" s="196"/>
      <c r="FW1039" s="196"/>
      <c r="FX1039" s="196"/>
      <c r="FY1039" s="196"/>
      <c r="FZ1039" s="196"/>
      <c r="GA1039" s="196"/>
      <c r="GB1039" s="196"/>
      <c r="GC1039" s="196"/>
      <c r="GD1039" s="196"/>
      <c r="GE1039" s="196"/>
      <c r="GF1039" s="196"/>
      <c r="GG1039" s="196"/>
      <c r="GH1039" s="196"/>
      <c r="GI1039" s="196"/>
      <c r="GJ1039" s="196"/>
      <c r="GK1039" s="196"/>
      <c r="GL1039" s="196"/>
      <c r="GM1039" s="196"/>
      <c r="GN1039" s="196"/>
      <c r="GO1039" s="196"/>
      <c r="GP1039" s="196"/>
      <c r="GQ1039" s="196"/>
      <c r="GR1039" s="196"/>
      <c r="GS1039" s="196"/>
      <c r="GT1039" s="196"/>
      <c r="GU1039" s="196"/>
      <c r="GV1039" s="196"/>
      <c r="GW1039" s="196"/>
      <c r="GX1039" s="196"/>
      <c r="GY1039" s="196"/>
      <c r="GZ1039" s="196"/>
      <c r="HA1039" s="196"/>
      <c r="HB1039" s="196"/>
      <c r="HC1039" s="196"/>
      <c r="HD1039" s="196"/>
      <c r="HE1039" s="196"/>
      <c r="HF1039" s="196"/>
      <c r="HG1039" s="196"/>
      <c r="HH1039" s="196"/>
      <c r="HI1039" s="196"/>
      <c r="HJ1039" s="196"/>
      <c r="HK1039" s="196"/>
      <c r="HL1039" s="196"/>
      <c r="HM1039" s="196"/>
      <c r="HN1039" s="196"/>
      <c r="HO1039" s="196"/>
      <c r="HP1039" s="196"/>
      <c r="HQ1039" s="196"/>
      <c r="HR1039" s="196"/>
      <c r="HS1039" s="196"/>
      <c r="HT1039" s="196"/>
      <c r="HU1039" s="196"/>
      <c r="HV1039" s="196"/>
      <c r="HW1039" s="196"/>
      <c r="HX1039" s="196"/>
      <c r="HY1039" s="196"/>
      <c r="HZ1039" s="196"/>
      <c r="IA1039" s="196"/>
      <c r="IB1039" s="196"/>
      <c r="IC1039" s="196"/>
      <c r="ID1039" s="196"/>
      <c r="IE1039" s="196"/>
      <c r="IF1039" s="196"/>
      <c r="IG1039" s="196"/>
      <c r="IH1039" s="196"/>
      <c r="II1039" s="196"/>
      <c r="IJ1039" s="196"/>
      <c r="IK1039" s="196"/>
      <c r="IL1039" s="196"/>
      <c r="IM1039" s="196"/>
      <c r="IN1039" s="196"/>
      <c r="IO1039" s="196"/>
      <c r="IP1039" s="196"/>
      <c r="IQ1039" s="196"/>
      <c r="IR1039" s="196"/>
      <c r="IS1039" s="196"/>
      <c r="IT1039" s="196"/>
      <c r="IU1039" s="196"/>
      <c r="IV1039" s="196"/>
      <c r="IW1039" s="196"/>
      <c r="IX1039" s="196"/>
      <c r="IY1039" s="196"/>
      <c r="IZ1039" s="196"/>
      <c r="JA1039" s="196"/>
      <c r="JB1039" s="196"/>
      <c r="JC1039" s="196"/>
      <c r="JD1039" s="196"/>
      <c r="JE1039" s="196"/>
      <c r="JF1039" s="196"/>
      <c r="JG1039" s="196"/>
      <c r="JH1039" s="196"/>
      <c r="JI1039" s="196"/>
      <c r="JJ1039" s="196"/>
      <c r="JK1039" s="196"/>
      <c r="JL1039" s="196"/>
      <c r="JM1039" s="196"/>
      <c r="JN1039" s="196"/>
      <c r="JO1039" s="196"/>
      <c r="JP1039" s="196"/>
      <c r="JQ1039" s="196"/>
      <c r="JR1039" s="196"/>
      <c r="JS1039" s="196"/>
      <c r="JT1039" s="196"/>
      <c r="JU1039" s="196"/>
      <c r="JV1039" s="196"/>
      <c r="JW1039" s="196"/>
      <c r="JX1039" s="196"/>
      <c r="JY1039" s="196"/>
      <c r="JZ1039" s="196"/>
      <c r="KA1039" s="196"/>
      <c r="KB1039" s="196"/>
      <c r="KC1039" s="196"/>
      <c r="KD1039" s="196"/>
      <c r="KE1039" s="196"/>
      <c r="KF1039" s="196"/>
      <c r="KG1039" s="196"/>
      <c r="KH1039" s="196"/>
      <c r="KI1039" s="196"/>
      <c r="KJ1039" s="196"/>
      <c r="KK1039" s="196"/>
      <c r="KL1039" s="196"/>
      <c r="KM1039" s="196"/>
      <c r="KN1039" s="196"/>
      <c r="KO1039" s="196"/>
      <c r="KP1039" s="196"/>
      <c r="KQ1039" s="196"/>
      <c r="KR1039" s="196"/>
      <c r="KS1039" s="196"/>
      <c r="KT1039" s="196"/>
      <c r="KU1039" s="196"/>
      <c r="KV1039" s="196"/>
      <c r="KW1039" s="196"/>
      <c r="KX1039" s="196"/>
      <c r="KY1039" s="196"/>
      <c r="KZ1039" s="196"/>
      <c r="LA1039" s="196"/>
      <c r="LB1039" s="196"/>
      <c r="LC1039" s="196"/>
      <c r="LD1039" s="196"/>
      <c r="LE1039" s="196"/>
      <c r="LF1039" s="196"/>
      <c r="LG1039" s="196"/>
      <c r="LH1039" s="196"/>
      <c r="LI1039" s="196"/>
      <c r="LJ1039" s="196"/>
      <c r="LK1039" s="196"/>
      <c r="LL1039" s="196"/>
      <c r="LM1039" s="196"/>
      <c r="LN1039" s="196"/>
      <c r="LO1039" s="196"/>
      <c r="LP1039" s="196"/>
      <c r="LQ1039" s="196"/>
      <c r="LR1039" s="196"/>
      <c r="LS1039" s="196"/>
      <c r="LT1039" s="196"/>
      <c r="LU1039" s="196"/>
      <c r="LV1039" s="196"/>
      <c r="LW1039" s="196"/>
      <c r="LX1039" s="196"/>
      <c r="LY1039" s="196"/>
      <c r="LZ1039" s="196"/>
      <c r="MA1039" s="196"/>
      <c r="MB1039" s="196"/>
      <c r="MC1039" s="196"/>
      <c r="MD1039" s="196"/>
      <c r="ME1039" s="196"/>
      <c r="MF1039" s="196"/>
      <c r="MG1039" s="196"/>
      <c r="MH1039" s="196"/>
      <c r="MI1039" s="196"/>
      <c r="MJ1039" s="196"/>
      <c r="MK1039" s="196"/>
      <c r="ML1039" s="196"/>
      <c r="MM1039" s="196"/>
      <c r="MN1039" s="196"/>
      <c r="MO1039" s="196"/>
      <c r="MP1039" s="196"/>
      <c r="MQ1039" s="196"/>
      <c r="MR1039" s="196"/>
      <c r="MS1039" s="196"/>
      <c r="MT1039" s="196"/>
      <c r="MU1039" s="196"/>
      <c r="MV1039" s="196"/>
      <c r="MW1039" s="196"/>
      <c r="MX1039" s="196"/>
      <c r="MY1039" s="196"/>
      <c r="MZ1039" s="196"/>
      <c r="NA1039" s="196"/>
      <c r="NB1039" s="196"/>
      <c r="NC1039" s="196"/>
      <c r="ND1039" s="196"/>
      <c r="NE1039" s="196"/>
      <c r="NF1039" s="196"/>
      <c r="NG1039" s="196"/>
      <c r="NH1039" s="196"/>
      <c r="NI1039" s="196"/>
      <c r="NJ1039" s="196"/>
      <c r="NK1039" s="196"/>
      <c r="NL1039" s="196"/>
      <c r="NM1039" s="196"/>
      <c r="NN1039" s="196"/>
      <c r="NO1039" s="196"/>
      <c r="NP1039" s="196"/>
      <c r="NQ1039" s="196"/>
      <c r="NR1039" s="196"/>
      <c r="NS1039" s="196"/>
      <c r="NT1039" s="196"/>
      <c r="NU1039" s="196"/>
      <c r="NV1039" s="196"/>
      <c r="NW1039" s="196"/>
      <c r="NX1039" s="196"/>
      <c r="NY1039" s="196"/>
      <c r="NZ1039" s="196"/>
      <c r="OA1039" s="196"/>
      <c r="OB1039" s="196"/>
      <c r="OC1039" s="196"/>
      <c r="OD1039" s="196"/>
      <c r="OE1039" s="196"/>
      <c r="OF1039" s="196"/>
      <c r="OG1039" s="196"/>
      <c r="OH1039" s="196"/>
      <c r="OI1039" s="196"/>
      <c r="OJ1039" s="196"/>
      <c r="OK1039" s="196"/>
      <c r="OL1039" s="196"/>
      <c r="AFC1039" s="196"/>
      <c r="AFD1039" s="196"/>
      <c r="AFE1039" s="196"/>
      <c r="AFF1039" s="196"/>
      <c r="AFG1039" s="196"/>
      <c r="AFH1039" s="196"/>
      <c r="AFI1039" s="196"/>
      <c r="AFJ1039" s="196"/>
      <c r="AFK1039" s="196"/>
      <c r="AFL1039" s="196"/>
      <c r="AFM1039" s="196"/>
      <c r="AFN1039" s="196"/>
      <c r="AFO1039" s="196"/>
      <c r="AFP1039" s="196"/>
      <c r="AFQ1039" s="196"/>
      <c r="AFR1039" s="196"/>
      <c r="AFS1039" s="196"/>
      <c r="AFT1039" s="196"/>
      <c r="AFU1039" s="196"/>
      <c r="AFV1039" s="196"/>
      <c r="AFW1039" s="196"/>
      <c r="AFX1039" s="196"/>
      <c r="AFY1039" s="196"/>
      <c r="AFZ1039" s="196"/>
      <c r="AGA1039" s="196"/>
      <c r="AGB1039" s="196"/>
      <c r="AGC1039" s="196"/>
      <c r="AGD1039" s="196"/>
      <c r="AGE1039" s="196"/>
      <c r="AGF1039" s="196"/>
      <c r="AGG1039" s="196"/>
      <c r="AGH1039" s="196"/>
      <c r="AGI1039" s="196"/>
      <c r="AGJ1039" s="196"/>
      <c r="AGK1039" s="196"/>
      <c r="AGL1039" s="196"/>
      <c r="AGM1039" s="196"/>
      <c r="AGN1039" s="196"/>
      <c r="AGO1039" s="196"/>
      <c r="AGP1039" s="196"/>
    </row>
    <row r="1040" spans="1:874" ht="15.75" customHeight="1" x14ac:dyDescent="0.25">
      <c r="A1040" s="196"/>
      <c r="B1040" s="196"/>
      <c r="C1040" s="196"/>
      <c r="D1040" s="196"/>
      <c r="E1040" s="196"/>
      <c r="F1040" s="196"/>
      <c r="G1040" s="196"/>
      <c r="H1040" s="196"/>
      <c r="I1040" s="196"/>
      <c r="J1040" s="196"/>
      <c r="K1040" s="196"/>
      <c r="L1040" s="206"/>
      <c r="M1040" s="196"/>
      <c r="N1040" s="196"/>
      <c r="O1040" s="196"/>
      <c r="P1040" s="196"/>
      <c r="Q1040" s="196"/>
      <c r="R1040" s="196"/>
      <c r="S1040" s="196"/>
      <c r="T1040" s="196"/>
      <c r="U1040" s="196"/>
      <c r="V1040" s="196"/>
      <c r="W1040" s="196"/>
      <c r="X1040" s="196"/>
      <c r="Y1040" s="196"/>
      <c r="Z1040" s="196"/>
      <c r="AA1040" s="196"/>
      <c r="AB1040" s="196"/>
      <c r="AC1040" s="196"/>
      <c r="AD1040" s="196"/>
      <c r="AE1040" s="196"/>
      <c r="AF1040" s="196"/>
      <c r="AG1040" s="196"/>
      <c r="AH1040" s="196"/>
      <c r="AI1040" s="196"/>
      <c r="AJ1040" s="196"/>
      <c r="AK1040" s="196"/>
      <c r="AL1040" s="196"/>
      <c r="AM1040" s="196"/>
      <c r="AN1040" s="196"/>
      <c r="AO1040" s="196"/>
      <c r="AP1040" s="196"/>
      <c r="AQ1040" s="196"/>
      <c r="AR1040" s="196"/>
      <c r="AS1040" s="196"/>
      <c r="AT1040" s="196"/>
      <c r="AU1040" s="196"/>
      <c r="AV1040" s="196"/>
      <c r="AW1040" s="196"/>
      <c r="AX1040" s="196"/>
      <c r="AY1040" s="196"/>
      <c r="AZ1040" s="196"/>
      <c r="BA1040" s="196"/>
      <c r="BB1040" s="196"/>
      <c r="BC1040" s="196"/>
      <c r="BD1040" s="196"/>
      <c r="BE1040" s="196"/>
      <c r="BF1040" s="196"/>
      <c r="BG1040" s="196"/>
      <c r="BH1040" s="196"/>
      <c r="BI1040" s="196"/>
      <c r="BJ1040" s="196"/>
      <c r="BK1040" s="196"/>
      <c r="BL1040" s="196"/>
      <c r="BM1040" s="196"/>
      <c r="BN1040" s="196"/>
      <c r="BO1040" s="196"/>
      <c r="BP1040" s="196"/>
      <c r="BQ1040" s="196"/>
      <c r="BR1040" s="196"/>
      <c r="BS1040" s="196"/>
      <c r="BT1040" s="196"/>
      <c r="BU1040" s="196"/>
      <c r="BV1040" s="196"/>
      <c r="BW1040" s="196"/>
      <c r="BX1040" s="196"/>
      <c r="BY1040" s="196"/>
      <c r="BZ1040" s="196"/>
      <c r="CA1040" s="196"/>
      <c r="CB1040" s="196"/>
      <c r="CC1040" s="196"/>
      <c r="CD1040" s="196"/>
      <c r="CE1040" s="196"/>
      <c r="CF1040" s="196"/>
      <c r="CG1040" s="196"/>
      <c r="CH1040" s="196"/>
      <c r="CI1040" s="196"/>
      <c r="CJ1040" s="196"/>
      <c r="CK1040" s="196"/>
      <c r="CL1040" s="196"/>
      <c r="CM1040" s="196"/>
      <c r="CN1040" s="196"/>
      <c r="CO1040" s="196"/>
      <c r="CP1040" s="196"/>
      <c r="CQ1040" s="196"/>
      <c r="CR1040" s="196"/>
      <c r="CS1040" s="196"/>
      <c r="CT1040" s="196"/>
      <c r="CU1040" s="196"/>
      <c r="CV1040" s="196"/>
      <c r="CW1040" s="196"/>
      <c r="CX1040" s="196"/>
      <c r="CY1040" s="196"/>
      <c r="CZ1040" s="196"/>
      <c r="DA1040" s="196"/>
      <c r="DB1040" s="196"/>
      <c r="DC1040" s="196"/>
      <c r="DD1040" s="196"/>
      <c r="DE1040" s="196"/>
      <c r="DF1040" s="196"/>
      <c r="DG1040" s="196"/>
      <c r="DH1040" s="196"/>
      <c r="DI1040" s="196"/>
      <c r="DJ1040" s="196"/>
      <c r="DK1040" s="196"/>
      <c r="DL1040" s="196"/>
      <c r="DM1040" s="196"/>
      <c r="DN1040" s="196"/>
      <c r="DO1040" s="196"/>
      <c r="DP1040" s="196"/>
      <c r="DQ1040" s="196"/>
      <c r="DR1040" s="196"/>
      <c r="DS1040" s="196"/>
      <c r="DT1040" s="196"/>
      <c r="DU1040" s="196"/>
      <c r="DV1040" s="196"/>
      <c r="DW1040" s="196"/>
      <c r="DX1040" s="196"/>
      <c r="DY1040" s="196"/>
      <c r="DZ1040" s="196"/>
      <c r="EA1040" s="196"/>
      <c r="EB1040" s="196"/>
      <c r="EC1040" s="196"/>
      <c r="ED1040" s="196"/>
      <c r="EE1040" s="196"/>
      <c r="EF1040" s="196"/>
      <c r="EG1040" s="196"/>
      <c r="EH1040" s="196"/>
      <c r="EI1040" s="196"/>
      <c r="EJ1040" s="196"/>
      <c r="EK1040" s="196"/>
      <c r="EL1040" s="196"/>
      <c r="EM1040" s="196"/>
      <c r="EN1040" s="196"/>
      <c r="EO1040" s="196"/>
      <c r="EP1040" s="196"/>
      <c r="EQ1040" s="196"/>
      <c r="ER1040" s="196"/>
      <c r="ES1040" s="196"/>
      <c r="ET1040" s="196"/>
      <c r="EU1040" s="196"/>
      <c r="EV1040" s="196"/>
      <c r="EW1040" s="196"/>
      <c r="EX1040" s="196"/>
      <c r="EY1040" s="196"/>
      <c r="EZ1040" s="196"/>
      <c r="FA1040" s="196"/>
      <c r="FB1040" s="196"/>
      <c r="FC1040" s="196"/>
      <c r="FD1040" s="196"/>
      <c r="FE1040" s="196"/>
      <c r="FF1040" s="196"/>
      <c r="FG1040" s="196"/>
      <c r="FH1040" s="196"/>
      <c r="FI1040" s="196"/>
      <c r="FJ1040" s="196"/>
      <c r="FK1040" s="196"/>
      <c r="FL1040" s="196"/>
      <c r="FM1040" s="196"/>
      <c r="FN1040" s="196"/>
      <c r="FO1040" s="196"/>
      <c r="FP1040" s="196"/>
      <c r="FQ1040" s="196"/>
      <c r="FR1040" s="196"/>
      <c r="FS1040" s="196"/>
      <c r="FT1040" s="196"/>
      <c r="FU1040" s="196"/>
      <c r="FV1040" s="196"/>
      <c r="FW1040" s="196"/>
      <c r="FX1040" s="196"/>
      <c r="FY1040" s="196"/>
      <c r="FZ1040" s="196"/>
      <c r="GA1040" s="196"/>
      <c r="GB1040" s="196"/>
      <c r="GC1040" s="196"/>
      <c r="GD1040" s="196"/>
      <c r="GE1040" s="196"/>
      <c r="GF1040" s="196"/>
      <c r="GG1040" s="196"/>
      <c r="GH1040" s="196"/>
      <c r="GI1040" s="196"/>
      <c r="GJ1040" s="196"/>
      <c r="GK1040" s="196"/>
      <c r="GL1040" s="196"/>
      <c r="GM1040" s="196"/>
      <c r="GN1040" s="196"/>
      <c r="GO1040" s="196"/>
      <c r="GP1040" s="196"/>
      <c r="GQ1040" s="196"/>
      <c r="GR1040" s="196"/>
      <c r="GS1040" s="196"/>
      <c r="GT1040" s="196"/>
      <c r="GU1040" s="196"/>
      <c r="GV1040" s="196"/>
      <c r="GW1040" s="196"/>
      <c r="GX1040" s="196"/>
      <c r="GY1040" s="196"/>
      <c r="GZ1040" s="196"/>
      <c r="HA1040" s="196"/>
      <c r="HB1040" s="196"/>
      <c r="HC1040" s="196"/>
      <c r="HD1040" s="196"/>
      <c r="HE1040" s="196"/>
      <c r="HF1040" s="196"/>
      <c r="HG1040" s="196"/>
      <c r="HH1040" s="196"/>
      <c r="HI1040" s="196"/>
      <c r="HJ1040" s="196"/>
      <c r="HK1040" s="196"/>
      <c r="HL1040" s="196"/>
      <c r="HM1040" s="196"/>
      <c r="HN1040" s="196"/>
      <c r="HO1040" s="196"/>
      <c r="HP1040" s="196"/>
      <c r="HQ1040" s="196"/>
      <c r="HR1040" s="196"/>
      <c r="HS1040" s="196"/>
      <c r="HT1040" s="196"/>
      <c r="HU1040" s="196"/>
      <c r="HV1040" s="196"/>
      <c r="HW1040" s="196"/>
      <c r="HX1040" s="196"/>
      <c r="HY1040" s="196"/>
      <c r="HZ1040" s="196"/>
      <c r="IA1040" s="196"/>
      <c r="IB1040" s="196"/>
      <c r="IC1040" s="196"/>
      <c r="ID1040" s="196"/>
      <c r="IE1040" s="196"/>
      <c r="IF1040" s="196"/>
      <c r="IG1040" s="196"/>
      <c r="IH1040" s="196"/>
      <c r="II1040" s="196"/>
      <c r="IJ1040" s="196"/>
      <c r="IK1040" s="196"/>
      <c r="IL1040" s="196"/>
      <c r="IM1040" s="196"/>
      <c r="IN1040" s="196"/>
      <c r="IO1040" s="196"/>
      <c r="IP1040" s="196"/>
      <c r="IQ1040" s="196"/>
      <c r="IR1040" s="196"/>
      <c r="IS1040" s="196"/>
      <c r="IT1040" s="196"/>
      <c r="IU1040" s="196"/>
      <c r="IV1040" s="196"/>
      <c r="IW1040" s="196"/>
      <c r="IX1040" s="196"/>
      <c r="IY1040" s="196"/>
      <c r="IZ1040" s="196"/>
      <c r="JA1040" s="196"/>
      <c r="JB1040" s="196"/>
      <c r="JC1040" s="196"/>
      <c r="JD1040" s="196"/>
      <c r="JE1040" s="196"/>
      <c r="JF1040" s="196"/>
      <c r="JG1040" s="196"/>
      <c r="JH1040" s="196"/>
      <c r="JI1040" s="196"/>
      <c r="JJ1040" s="196"/>
      <c r="JK1040" s="196"/>
      <c r="JL1040" s="196"/>
      <c r="JM1040" s="196"/>
      <c r="JN1040" s="196"/>
      <c r="JO1040" s="196"/>
      <c r="JP1040" s="196"/>
      <c r="JQ1040" s="196"/>
      <c r="JR1040" s="196"/>
      <c r="JS1040" s="196"/>
      <c r="JT1040" s="196"/>
      <c r="JU1040" s="196"/>
      <c r="JV1040" s="196"/>
      <c r="JW1040" s="196"/>
      <c r="JX1040" s="196"/>
      <c r="JY1040" s="196"/>
      <c r="JZ1040" s="196"/>
      <c r="KA1040" s="196"/>
      <c r="KB1040" s="196"/>
      <c r="KC1040" s="196"/>
      <c r="KD1040" s="196"/>
      <c r="KE1040" s="196"/>
      <c r="KF1040" s="196"/>
      <c r="KG1040" s="196"/>
      <c r="KH1040" s="196"/>
      <c r="KI1040" s="196"/>
      <c r="KJ1040" s="196"/>
      <c r="KK1040" s="196"/>
      <c r="KL1040" s="196"/>
      <c r="KM1040" s="196"/>
      <c r="KN1040" s="196"/>
      <c r="KO1040" s="196"/>
      <c r="KP1040" s="196"/>
      <c r="KQ1040" s="196"/>
      <c r="KR1040" s="196"/>
      <c r="KS1040" s="196"/>
      <c r="KT1040" s="196"/>
      <c r="KU1040" s="196"/>
      <c r="KV1040" s="196"/>
      <c r="KW1040" s="196"/>
      <c r="KX1040" s="196"/>
      <c r="KY1040" s="196"/>
      <c r="KZ1040" s="196"/>
      <c r="LA1040" s="196"/>
      <c r="LB1040" s="196"/>
      <c r="LC1040" s="196"/>
      <c r="LD1040" s="196"/>
      <c r="LE1040" s="196"/>
      <c r="LF1040" s="196"/>
      <c r="LG1040" s="196"/>
      <c r="LH1040" s="196"/>
      <c r="LI1040" s="196"/>
      <c r="LJ1040" s="196"/>
      <c r="LK1040" s="196"/>
      <c r="LL1040" s="196"/>
      <c r="LM1040" s="196"/>
      <c r="LN1040" s="196"/>
      <c r="LO1040" s="196"/>
      <c r="LP1040" s="196"/>
      <c r="LQ1040" s="196"/>
      <c r="LR1040" s="196"/>
      <c r="LS1040" s="196"/>
      <c r="LT1040" s="196"/>
      <c r="LU1040" s="196"/>
      <c r="LV1040" s="196"/>
      <c r="LW1040" s="196"/>
      <c r="LX1040" s="196"/>
      <c r="LY1040" s="196"/>
      <c r="LZ1040" s="196"/>
      <c r="MA1040" s="196"/>
      <c r="MB1040" s="196"/>
      <c r="MC1040" s="196"/>
      <c r="MD1040" s="196"/>
      <c r="ME1040" s="196"/>
      <c r="MF1040" s="196"/>
      <c r="MG1040" s="196"/>
      <c r="MH1040" s="196"/>
      <c r="MI1040" s="196"/>
      <c r="MJ1040" s="196"/>
      <c r="MK1040" s="196"/>
      <c r="ML1040" s="196"/>
      <c r="MM1040" s="196"/>
      <c r="MN1040" s="196"/>
      <c r="MO1040" s="196"/>
      <c r="MP1040" s="196"/>
      <c r="MQ1040" s="196"/>
      <c r="MR1040" s="196"/>
      <c r="MS1040" s="196"/>
      <c r="MT1040" s="196"/>
      <c r="MU1040" s="196"/>
      <c r="MV1040" s="196"/>
      <c r="MW1040" s="196"/>
      <c r="MX1040" s="196"/>
      <c r="MY1040" s="196"/>
      <c r="MZ1040" s="196"/>
      <c r="NA1040" s="196"/>
      <c r="NB1040" s="196"/>
      <c r="NC1040" s="196"/>
      <c r="ND1040" s="196"/>
      <c r="NE1040" s="196"/>
      <c r="NF1040" s="196"/>
      <c r="NG1040" s="196"/>
      <c r="NH1040" s="196"/>
      <c r="NI1040" s="196"/>
      <c r="NJ1040" s="196"/>
      <c r="NK1040" s="196"/>
      <c r="NL1040" s="196"/>
      <c r="NM1040" s="196"/>
      <c r="NN1040" s="196"/>
      <c r="NO1040" s="196"/>
      <c r="NP1040" s="196"/>
      <c r="NQ1040" s="196"/>
      <c r="NR1040" s="196"/>
      <c r="NS1040" s="196"/>
      <c r="NT1040" s="196"/>
      <c r="NU1040" s="196"/>
      <c r="NV1040" s="196"/>
      <c r="NW1040" s="196"/>
      <c r="NX1040" s="196"/>
      <c r="NY1040" s="196"/>
      <c r="NZ1040" s="196"/>
      <c r="OA1040" s="196"/>
      <c r="OB1040" s="196"/>
      <c r="OC1040" s="196"/>
      <c r="OD1040" s="196"/>
      <c r="OE1040" s="196"/>
      <c r="OF1040" s="196"/>
      <c r="OG1040" s="196"/>
      <c r="OH1040" s="196"/>
      <c r="OI1040" s="196"/>
      <c r="OJ1040" s="196"/>
      <c r="OK1040" s="196"/>
      <c r="OL1040" s="196"/>
      <c r="AFC1040" s="196"/>
      <c r="AFD1040" s="196"/>
      <c r="AFE1040" s="196"/>
      <c r="AFF1040" s="196"/>
      <c r="AFG1040" s="196"/>
      <c r="AFH1040" s="196"/>
      <c r="AFI1040" s="196"/>
      <c r="AFJ1040" s="196"/>
      <c r="AFK1040" s="196"/>
      <c r="AFL1040" s="196"/>
      <c r="AFM1040" s="196"/>
      <c r="AFN1040" s="196"/>
      <c r="AFO1040" s="196"/>
      <c r="AFP1040" s="196"/>
      <c r="AFQ1040" s="196"/>
      <c r="AFR1040" s="196"/>
      <c r="AFS1040" s="196"/>
      <c r="AFT1040" s="196"/>
      <c r="AFU1040" s="196"/>
      <c r="AFV1040" s="196"/>
      <c r="AFW1040" s="196"/>
      <c r="AFX1040" s="196"/>
      <c r="AFY1040" s="196"/>
      <c r="AFZ1040" s="196"/>
      <c r="AGA1040" s="196"/>
      <c r="AGB1040" s="196"/>
      <c r="AGC1040" s="196"/>
      <c r="AGD1040" s="196"/>
      <c r="AGE1040" s="196"/>
      <c r="AGF1040" s="196"/>
      <c r="AGG1040" s="196"/>
      <c r="AGH1040" s="196"/>
      <c r="AGI1040" s="196"/>
      <c r="AGJ1040" s="196"/>
      <c r="AGK1040" s="196"/>
      <c r="AGL1040" s="196"/>
      <c r="AGM1040" s="196"/>
      <c r="AGN1040" s="196"/>
      <c r="AGO1040" s="196"/>
      <c r="AGP1040" s="196"/>
    </row>
    <row r="1041" spans="1:874" ht="15.75" customHeight="1" x14ac:dyDescent="0.25">
      <c r="A1041" s="196"/>
      <c r="B1041" s="196"/>
      <c r="C1041" s="196"/>
      <c r="D1041" s="196"/>
      <c r="E1041" s="196"/>
      <c r="F1041" s="196"/>
      <c r="G1041" s="196"/>
      <c r="H1041" s="196"/>
      <c r="I1041" s="196"/>
      <c r="J1041" s="196"/>
      <c r="K1041" s="196"/>
      <c r="L1041" s="206"/>
      <c r="M1041" s="196"/>
      <c r="N1041" s="196"/>
      <c r="O1041" s="196"/>
      <c r="P1041" s="196"/>
      <c r="Q1041" s="196"/>
      <c r="R1041" s="196"/>
      <c r="S1041" s="196"/>
      <c r="T1041" s="196"/>
      <c r="U1041" s="196"/>
      <c r="V1041" s="196"/>
      <c r="W1041" s="196"/>
      <c r="X1041" s="196"/>
      <c r="Y1041" s="196"/>
      <c r="Z1041" s="196"/>
      <c r="AA1041" s="196"/>
      <c r="AB1041" s="196"/>
      <c r="AC1041" s="196"/>
      <c r="AD1041" s="196"/>
      <c r="AE1041" s="196"/>
      <c r="AF1041" s="196"/>
      <c r="AG1041" s="196"/>
      <c r="AH1041" s="196"/>
      <c r="AI1041" s="196"/>
      <c r="AJ1041" s="196"/>
      <c r="AK1041" s="196"/>
      <c r="AL1041" s="196"/>
      <c r="AM1041" s="196"/>
      <c r="AN1041" s="196"/>
      <c r="AO1041" s="196"/>
      <c r="AP1041" s="196"/>
      <c r="AQ1041" s="196"/>
      <c r="AR1041" s="196"/>
      <c r="AS1041" s="196"/>
      <c r="AT1041" s="196"/>
      <c r="AU1041" s="196"/>
      <c r="AV1041" s="196"/>
      <c r="AW1041" s="196"/>
      <c r="AX1041" s="196"/>
      <c r="AY1041" s="196"/>
      <c r="AZ1041" s="196"/>
      <c r="BA1041" s="196"/>
      <c r="BB1041" s="196"/>
      <c r="BC1041" s="196"/>
      <c r="BD1041" s="196"/>
      <c r="BE1041" s="196"/>
      <c r="BF1041" s="196"/>
      <c r="BG1041" s="196"/>
      <c r="BH1041" s="196"/>
      <c r="BI1041" s="196"/>
      <c r="BJ1041" s="196"/>
      <c r="BK1041" s="196"/>
      <c r="BL1041" s="196"/>
      <c r="BM1041" s="196"/>
      <c r="BN1041" s="196"/>
      <c r="BO1041" s="196"/>
      <c r="BP1041" s="196"/>
      <c r="BQ1041" s="196"/>
      <c r="BR1041" s="196"/>
      <c r="BS1041" s="196"/>
      <c r="BT1041" s="196"/>
      <c r="BU1041" s="196"/>
      <c r="BV1041" s="196"/>
      <c r="BW1041" s="196"/>
      <c r="BX1041" s="196"/>
      <c r="BY1041" s="196"/>
      <c r="BZ1041" s="196"/>
      <c r="CA1041" s="196"/>
      <c r="CB1041" s="196"/>
      <c r="CC1041" s="196"/>
      <c r="CD1041" s="196"/>
      <c r="CE1041" s="196"/>
      <c r="CF1041" s="196"/>
      <c r="CG1041" s="196"/>
      <c r="CH1041" s="196"/>
      <c r="CI1041" s="196"/>
      <c r="CJ1041" s="196"/>
      <c r="CK1041" s="196"/>
      <c r="CL1041" s="196"/>
      <c r="CM1041" s="196"/>
      <c r="CN1041" s="196"/>
      <c r="CO1041" s="196"/>
      <c r="CP1041" s="196"/>
      <c r="CQ1041" s="196"/>
      <c r="CR1041" s="196"/>
      <c r="CS1041" s="196"/>
      <c r="CT1041" s="196"/>
      <c r="CU1041" s="196"/>
      <c r="CV1041" s="196"/>
      <c r="CW1041" s="196"/>
      <c r="CX1041" s="196"/>
      <c r="CY1041" s="196"/>
      <c r="CZ1041" s="196"/>
      <c r="DA1041" s="196"/>
      <c r="DB1041" s="196"/>
      <c r="DC1041" s="196"/>
      <c r="DD1041" s="196"/>
      <c r="DE1041" s="196"/>
      <c r="DF1041" s="196"/>
      <c r="DG1041" s="196"/>
      <c r="DH1041" s="196"/>
      <c r="DI1041" s="196"/>
      <c r="DJ1041" s="196"/>
      <c r="DK1041" s="196"/>
      <c r="DL1041" s="196"/>
      <c r="DM1041" s="196"/>
      <c r="DN1041" s="196"/>
      <c r="DO1041" s="196"/>
      <c r="DP1041" s="196"/>
      <c r="DQ1041" s="196"/>
      <c r="DR1041" s="196"/>
      <c r="DS1041" s="196"/>
      <c r="DT1041" s="196"/>
      <c r="DU1041" s="196"/>
      <c r="DV1041" s="196"/>
      <c r="DW1041" s="196"/>
      <c r="DX1041" s="196"/>
      <c r="DY1041" s="196"/>
      <c r="DZ1041" s="196"/>
      <c r="EA1041" s="196"/>
      <c r="EB1041" s="196"/>
      <c r="EC1041" s="196"/>
      <c r="ED1041" s="196"/>
      <c r="EE1041" s="196"/>
      <c r="EF1041" s="196"/>
      <c r="EG1041" s="196"/>
      <c r="EH1041" s="196"/>
      <c r="EI1041" s="196"/>
      <c r="EJ1041" s="196"/>
      <c r="EK1041" s="196"/>
      <c r="EL1041" s="196"/>
      <c r="EM1041" s="196"/>
      <c r="EN1041" s="196"/>
      <c r="EO1041" s="196"/>
      <c r="EP1041" s="196"/>
      <c r="EQ1041" s="196"/>
      <c r="ER1041" s="196"/>
      <c r="ES1041" s="196"/>
      <c r="ET1041" s="196"/>
      <c r="EU1041" s="196"/>
      <c r="EV1041" s="196"/>
      <c r="EW1041" s="196"/>
      <c r="EX1041" s="196"/>
      <c r="EY1041" s="196"/>
      <c r="EZ1041" s="196"/>
      <c r="FA1041" s="196"/>
      <c r="FB1041" s="196"/>
      <c r="FC1041" s="196"/>
      <c r="FD1041" s="196"/>
      <c r="FE1041" s="196"/>
      <c r="FF1041" s="196"/>
      <c r="FG1041" s="196"/>
      <c r="FH1041" s="196"/>
      <c r="FI1041" s="196"/>
      <c r="FJ1041" s="196"/>
      <c r="FK1041" s="196"/>
      <c r="FL1041" s="196"/>
      <c r="FM1041" s="196"/>
      <c r="FN1041" s="196"/>
      <c r="FO1041" s="196"/>
      <c r="FP1041" s="196"/>
      <c r="FQ1041" s="196"/>
      <c r="FR1041" s="196"/>
      <c r="FS1041" s="196"/>
      <c r="FT1041" s="196"/>
      <c r="FU1041" s="196"/>
      <c r="FV1041" s="196"/>
      <c r="FW1041" s="196"/>
      <c r="FX1041" s="196"/>
      <c r="FY1041" s="196"/>
      <c r="FZ1041" s="196"/>
      <c r="GA1041" s="196"/>
      <c r="GB1041" s="196"/>
      <c r="GC1041" s="196"/>
      <c r="GD1041" s="196"/>
      <c r="GE1041" s="196"/>
      <c r="GF1041" s="196"/>
      <c r="GG1041" s="196"/>
      <c r="GH1041" s="196"/>
      <c r="GI1041" s="196"/>
      <c r="GJ1041" s="196"/>
      <c r="GK1041" s="196"/>
      <c r="GL1041" s="196"/>
      <c r="GM1041" s="196"/>
      <c r="GN1041" s="196"/>
      <c r="GO1041" s="196"/>
      <c r="GP1041" s="196"/>
      <c r="GQ1041" s="196"/>
      <c r="GR1041" s="196"/>
      <c r="GS1041" s="196"/>
      <c r="GT1041" s="196"/>
      <c r="GU1041" s="196"/>
      <c r="GV1041" s="196"/>
      <c r="GW1041" s="196"/>
      <c r="GX1041" s="196"/>
      <c r="GY1041" s="196"/>
      <c r="GZ1041" s="196"/>
      <c r="HA1041" s="196"/>
      <c r="HB1041" s="196"/>
      <c r="HC1041" s="196"/>
      <c r="HD1041" s="196"/>
      <c r="HE1041" s="196"/>
      <c r="HF1041" s="196"/>
      <c r="HG1041" s="196"/>
      <c r="HH1041" s="196"/>
      <c r="HI1041" s="196"/>
      <c r="HJ1041" s="196"/>
      <c r="HK1041" s="196"/>
      <c r="HL1041" s="196"/>
      <c r="HM1041" s="196"/>
      <c r="HN1041" s="196"/>
      <c r="HO1041" s="196"/>
      <c r="HP1041" s="196"/>
      <c r="HQ1041" s="196"/>
      <c r="HR1041" s="196"/>
      <c r="HS1041" s="196"/>
      <c r="HT1041" s="196"/>
      <c r="HU1041" s="196"/>
      <c r="HV1041" s="196"/>
      <c r="HW1041" s="196"/>
      <c r="HX1041" s="196"/>
      <c r="HY1041" s="196"/>
      <c r="HZ1041" s="196"/>
      <c r="IA1041" s="196"/>
      <c r="IB1041" s="196"/>
      <c r="IC1041" s="196"/>
      <c r="ID1041" s="196"/>
      <c r="IE1041" s="196"/>
      <c r="IF1041" s="196"/>
      <c r="IG1041" s="196"/>
      <c r="IH1041" s="196"/>
      <c r="II1041" s="196"/>
      <c r="IJ1041" s="196"/>
      <c r="IK1041" s="196"/>
      <c r="IL1041" s="196"/>
      <c r="IM1041" s="196"/>
      <c r="IN1041" s="196"/>
      <c r="IO1041" s="196"/>
      <c r="IP1041" s="196"/>
      <c r="IQ1041" s="196"/>
      <c r="IR1041" s="196"/>
      <c r="IS1041" s="196"/>
      <c r="IT1041" s="196"/>
      <c r="IU1041" s="196"/>
      <c r="IV1041" s="196"/>
      <c r="IW1041" s="196"/>
      <c r="IX1041" s="196"/>
      <c r="IY1041" s="196"/>
      <c r="IZ1041" s="196"/>
      <c r="JA1041" s="196"/>
      <c r="JB1041" s="196"/>
      <c r="JC1041" s="196"/>
      <c r="JD1041" s="196"/>
      <c r="JE1041" s="196"/>
      <c r="JF1041" s="196"/>
      <c r="JG1041" s="196"/>
      <c r="JH1041" s="196"/>
      <c r="JI1041" s="196"/>
      <c r="JJ1041" s="196"/>
      <c r="JK1041" s="196"/>
      <c r="JL1041" s="196"/>
      <c r="JM1041" s="196"/>
      <c r="JN1041" s="196"/>
      <c r="JO1041" s="196"/>
      <c r="JP1041" s="196"/>
      <c r="JQ1041" s="196"/>
      <c r="JR1041" s="196"/>
      <c r="JS1041" s="196"/>
      <c r="JT1041" s="196"/>
      <c r="JU1041" s="196"/>
      <c r="JV1041" s="196"/>
      <c r="JW1041" s="196"/>
      <c r="JX1041" s="196"/>
      <c r="JY1041" s="196"/>
      <c r="JZ1041" s="196"/>
      <c r="KA1041" s="196"/>
      <c r="KB1041" s="196"/>
      <c r="KC1041" s="196"/>
      <c r="KD1041" s="196"/>
      <c r="KE1041" s="196"/>
      <c r="KF1041" s="196"/>
      <c r="KG1041" s="196"/>
      <c r="KH1041" s="196"/>
      <c r="KI1041" s="196"/>
      <c r="KJ1041" s="196"/>
      <c r="KK1041" s="196"/>
      <c r="KL1041" s="196"/>
      <c r="KM1041" s="196"/>
      <c r="KN1041" s="196"/>
      <c r="KO1041" s="196"/>
      <c r="KP1041" s="196"/>
      <c r="KQ1041" s="196"/>
      <c r="KR1041" s="196"/>
      <c r="KS1041" s="196"/>
      <c r="KT1041" s="196"/>
      <c r="KU1041" s="196"/>
      <c r="KV1041" s="196"/>
      <c r="KW1041" s="196"/>
      <c r="KX1041" s="196"/>
      <c r="KY1041" s="196"/>
      <c r="KZ1041" s="196"/>
      <c r="LA1041" s="196"/>
      <c r="LB1041" s="196"/>
      <c r="LC1041" s="196"/>
      <c r="LD1041" s="196"/>
      <c r="LE1041" s="196"/>
      <c r="LF1041" s="196"/>
      <c r="LG1041" s="196"/>
      <c r="LH1041" s="196"/>
      <c r="LI1041" s="196"/>
      <c r="LJ1041" s="196"/>
      <c r="LK1041" s="196"/>
      <c r="LL1041" s="196"/>
      <c r="LM1041" s="196"/>
      <c r="LN1041" s="196"/>
      <c r="LO1041" s="196"/>
      <c r="LP1041" s="196"/>
      <c r="LQ1041" s="196"/>
      <c r="LR1041" s="196"/>
      <c r="LS1041" s="196"/>
      <c r="LT1041" s="196"/>
      <c r="LU1041" s="196"/>
      <c r="LV1041" s="196"/>
      <c r="LW1041" s="196"/>
      <c r="LX1041" s="196"/>
      <c r="LY1041" s="196"/>
      <c r="LZ1041" s="196"/>
      <c r="MA1041" s="196"/>
      <c r="MB1041" s="196"/>
      <c r="MC1041" s="196"/>
      <c r="MD1041" s="196"/>
      <c r="ME1041" s="196"/>
      <c r="MF1041" s="196"/>
      <c r="MG1041" s="196"/>
      <c r="MH1041" s="196"/>
      <c r="MI1041" s="196"/>
      <c r="MJ1041" s="196"/>
      <c r="MK1041" s="196"/>
      <c r="ML1041" s="196"/>
      <c r="MM1041" s="196"/>
      <c r="MN1041" s="196"/>
      <c r="MO1041" s="196"/>
      <c r="MP1041" s="196"/>
      <c r="MQ1041" s="196"/>
      <c r="MR1041" s="196"/>
      <c r="MS1041" s="196"/>
      <c r="MT1041" s="196"/>
      <c r="MU1041" s="196"/>
      <c r="MV1041" s="196"/>
      <c r="MW1041" s="196"/>
      <c r="MX1041" s="196"/>
      <c r="MY1041" s="196"/>
      <c r="MZ1041" s="196"/>
      <c r="NA1041" s="196"/>
      <c r="NB1041" s="196"/>
      <c r="NC1041" s="196"/>
      <c r="ND1041" s="196"/>
      <c r="NE1041" s="196"/>
      <c r="NF1041" s="196"/>
      <c r="NG1041" s="196"/>
      <c r="NH1041" s="196"/>
      <c r="NI1041" s="196"/>
      <c r="NJ1041" s="196"/>
      <c r="NK1041" s="196"/>
      <c r="NL1041" s="196"/>
      <c r="NM1041" s="196"/>
      <c r="NN1041" s="196"/>
      <c r="NO1041" s="196"/>
      <c r="NP1041" s="196"/>
      <c r="NQ1041" s="196"/>
      <c r="NR1041" s="196"/>
      <c r="NS1041" s="196"/>
      <c r="NT1041" s="196"/>
      <c r="NU1041" s="196"/>
      <c r="NV1041" s="196"/>
      <c r="NW1041" s="196"/>
      <c r="NX1041" s="196"/>
      <c r="NY1041" s="196"/>
      <c r="NZ1041" s="196"/>
      <c r="OA1041" s="196"/>
      <c r="OB1041" s="196"/>
      <c r="OC1041" s="196"/>
      <c r="OD1041" s="196"/>
      <c r="OE1041" s="196"/>
      <c r="OF1041" s="196"/>
      <c r="OG1041" s="196"/>
      <c r="OH1041" s="196"/>
      <c r="OI1041" s="196"/>
      <c r="OJ1041" s="196"/>
      <c r="OK1041" s="196"/>
      <c r="OL1041" s="196"/>
      <c r="AFC1041" s="196"/>
      <c r="AFD1041" s="196"/>
      <c r="AFE1041" s="196"/>
      <c r="AFF1041" s="196"/>
      <c r="AFG1041" s="196"/>
      <c r="AFH1041" s="196"/>
      <c r="AFI1041" s="196"/>
      <c r="AFJ1041" s="196"/>
      <c r="AFK1041" s="196"/>
      <c r="AFL1041" s="196"/>
      <c r="AFM1041" s="196"/>
      <c r="AFN1041" s="196"/>
      <c r="AFO1041" s="196"/>
      <c r="AFP1041" s="196"/>
      <c r="AFQ1041" s="196"/>
      <c r="AFR1041" s="196"/>
      <c r="AFS1041" s="196"/>
      <c r="AFT1041" s="196"/>
      <c r="AFU1041" s="196"/>
      <c r="AFV1041" s="196"/>
      <c r="AFW1041" s="196"/>
      <c r="AFX1041" s="196"/>
      <c r="AFY1041" s="196"/>
      <c r="AFZ1041" s="196"/>
      <c r="AGA1041" s="196"/>
      <c r="AGB1041" s="196"/>
      <c r="AGC1041" s="196"/>
      <c r="AGD1041" s="196"/>
      <c r="AGE1041" s="196"/>
      <c r="AGF1041" s="196"/>
      <c r="AGG1041" s="196"/>
      <c r="AGH1041" s="196"/>
      <c r="AGI1041" s="196"/>
      <c r="AGJ1041" s="196"/>
      <c r="AGK1041" s="196"/>
      <c r="AGL1041" s="196"/>
      <c r="AGM1041" s="196"/>
      <c r="AGN1041" s="196"/>
      <c r="AGO1041" s="196"/>
      <c r="AGP1041" s="196"/>
    </row>
    <row r="1042" spans="1:874" ht="15.75" customHeight="1" x14ac:dyDescent="0.25">
      <c r="A1042" s="196"/>
      <c r="B1042" s="196"/>
      <c r="C1042" s="196"/>
      <c r="D1042" s="196"/>
      <c r="E1042" s="196"/>
      <c r="F1042" s="196"/>
      <c r="G1042" s="196"/>
      <c r="H1042" s="196"/>
      <c r="I1042" s="196"/>
      <c r="J1042" s="196"/>
      <c r="K1042" s="196"/>
      <c r="L1042" s="206"/>
      <c r="M1042" s="196"/>
      <c r="N1042" s="196"/>
      <c r="O1042" s="196"/>
      <c r="P1042" s="196"/>
      <c r="Q1042" s="196"/>
      <c r="R1042" s="196"/>
      <c r="S1042" s="196"/>
      <c r="T1042" s="196"/>
      <c r="U1042" s="196"/>
      <c r="V1042" s="196"/>
      <c r="W1042" s="196"/>
      <c r="X1042" s="196"/>
      <c r="Y1042" s="196"/>
      <c r="Z1042" s="196"/>
      <c r="AA1042" s="196"/>
      <c r="AB1042" s="196"/>
      <c r="AC1042" s="196"/>
      <c r="AD1042" s="196"/>
      <c r="AE1042" s="196"/>
      <c r="AF1042" s="196"/>
      <c r="AG1042" s="196"/>
      <c r="AH1042" s="196"/>
      <c r="AI1042" s="196"/>
      <c r="AJ1042" s="196"/>
      <c r="AK1042" s="196"/>
      <c r="AL1042" s="196"/>
      <c r="AM1042" s="196"/>
      <c r="AN1042" s="196"/>
      <c r="AO1042" s="196"/>
      <c r="AP1042" s="196"/>
      <c r="AQ1042" s="196"/>
      <c r="AR1042" s="196"/>
      <c r="AS1042" s="196"/>
      <c r="AT1042" s="196"/>
      <c r="AU1042" s="196"/>
      <c r="AV1042" s="196"/>
      <c r="AW1042" s="196"/>
      <c r="AX1042" s="196"/>
      <c r="AY1042" s="196"/>
      <c r="AZ1042" s="196"/>
      <c r="BA1042" s="196"/>
      <c r="BB1042" s="196"/>
      <c r="BC1042" s="196"/>
      <c r="BD1042" s="196"/>
      <c r="BE1042" s="196"/>
      <c r="BF1042" s="196"/>
      <c r="BG1042" s="196"/>
      <c r="BH1042" s="196"/>
      <c r="BI1042" s="196"/>
      <c r="BJ1042" s="196"/>
      <c r="BK1042" s="196"/>
      <c r="BL1042" s="196"/>
      <c r="BM1042" s="196"/>
      <c r="BN1042" s="196"/>
      <c r="BO1042" s="196"/>
      <c r="BP1042" s="196"/>
      <c r="BQ1042" s="196"/>
      <c r="BR1042" s="196"/>
      <c r="BS1042" s="196"/>
      <c r="BT1042" s="196"/>
      <c r="BU1042" s="196"/>
      <c r="BV1042" s="196"/>
      <c r="BW1042" s="196"/>
      <c r="BX1042" s="196"/>
      <c r="BY1042" s="196"/>
      <c r="BZ1042" s="196"/>
      <c r="CA1042" s="196"/>
      <c r="CB1042" s="196"/>
      <c r="CC1042" s="196"/>
      <c r="CD1042" s="196"/>
      <c r="CE1042" s="196"/>
      <c r="CF1042" s="196"/>
      <c r="CG1042" s="196"/>
      <c r="CH1042" s="196"/>
      <c r="CI1042" s="196"/>
      <c r="CJ1042" s="196"/>
      <c r="CK1042" s="196"/>
      <c r="CL1042" s="196"/>
      <c r="CM1042" s="196"/>
      <c r="CN1042" s="196"/>
      <c r="CO1042" s="196"/>
      <c r="CP1042" s="196"/>
      <c r="CQ1042" s="196"/>
      <c r="CR1042" s="196"/>
      <c r="CS1042" s="196"/>
      <c r="CT1042" s="196"/>
      <c r="CU1042" s="196"/>
      <c r="CV1042" s="196"/>
      <c r="CW1042" s="196"/>
      <c r="CX1042" s="196"/>
      <c r="CY1042" s="196"/>
      <c r="CZ1042" s="196"/>
      <c r="DA1042" s="196"/>
      <c r="DB1042" s="196"/>
      <c r="DC1042" s="196"/>
      <c r="DD1042" s="196"/>
      <c r="DE1042" s="196"/>
      <c r="DF1042" s="196"/>
      <c r="DG1042" s="196"/>
      <c r="DH1042" s="196"/>
      <c r="DI1042" s="196"/>
      <c r="DJ1042" s="196"/>
      <c r="DK1042" s="196"/>
      <c r="DL1042" s="196"/>
      <c r="DM1042" s="196"/>
      <c r="DN1042" s="196"/>
      <c r="DO1042" s="196"/>
      <c r="DP1042" s="196"/>
      <c r="DQ1042" s="196"/>
      <c r="DR1042" s="196"/>
      <c r="DS1042" s="196"/>
      <c r="DT1042" s="196"/>
      <c r="DU1042" s="196"/>
      <c r="DV1042" s="196"/>
      <c r="DW1042" s="196"/>
      <c r="DX1042" s="196"/>
      <c r="DY1042" s="196"/>
      <c r="DZ1042" s="196"/>
      <c r="EA1042" s="196"/>
      <c r="EB1042" s="196"/>
      <c r="EC1042" s="196"/>
      <c r="ED1042" s="196"/>
      <c r="EE1042" s="196"/>
      <c r="EF1042" s="196"/>
      <c r="EG1042" s="196"/>
      <c r="EH1042" s="196"/>
      <c r="EI1042" s="196"/>
      <c r="EJ1042" s="196"/>
      <c r="EK1042" s="196"/>
      <c r="EL1042" s="196"/>
      <c r="EM1042" s="196"/>
      <c r="EN1042" s="196"/>
      <c r="EO1042" s="196"/>
      <c r="EP1042" s="196"/>
      <c r="EQ1042" s="196"/>
      <c r="ER1042" s="196"/>
      <c r="ES1042" s="196"/>
      <c r="ET1042" s="196"/>
      <c r="EU1042" s="196"/>
      <c r="EV1042" s="196"/>
      <c r="EW1042" s="196"/>
      <c r="EX1042" s="196"/>
      <c r="EY1042" s="196"/>
      <c r="EZ1042" s="196"/>
      <c r="FA1042" s="196"/>
      <c r="FB1042" s="196"/>
      <c r="FC1042" s="196"/>
      <c r="FD1042" s="196"/>
      <c r="FE1042" s="196"/>
      <c r="FF1042" s="196"/>
      <c r="FG1042" s="196"/>
      <c r="FH1042" s="196"/>
      <c r="FI1042" s="196"/>
      <c r="FJ1042" s="196"/>
      <c r="FK1042" s="196"/>
      <c r="FL1042" s="196"/>
      <c r="FM1042" s="196"/>
      <c r="FN1042" s="196"/>
      <c r="FO1042" s="196"/>
      <c r="FP1042" s="196"/>
      <c r="FQ1042" s="196"/>
      <c r="FR1042" s="196"/>
      <c r="FS1042" s="196"/>
      <c r="FT1042" s="196"/>
      <c r="FU1042" s="196"/>
      <c r="FV1042" s="196"/>
      <c r="FW1042" s="196"/>
      <c r="FX1042" s="196"/>
      <c r="FY1042" s="196"/>
      <c r="FZ1042" s="196"/>
      <c r="GA1042" s="196"/>
      <c r="GB1042" s="196"/>
      <c r="GC1042" s="196"/>
      <c r="GD1042" s="196"/>
      <c r="GE1042" s="196"/>
      <c r="GF1042" s="196"/>
      <c r="GG1042" s="196"/>
      <c r="GH1042" s="196"/>
      <c r="GI1042" s="196"/>
      <c r="GJ1042" s="196"/>
      <c r="GK1042" s="196"/>
      <c r="GL1042" s="196"/>
      <c r="GM1042" s="196"/>
      <c r="GN1042" s="196"/>
      <c r="GO1042" s="196"/>
      <c r="GP1042" s="196"/>
      <c r="GQ1042" s="196"/>
      <c r="GR1042" s="196"/>
      <c r="GS1042" s="196"/>
      <c r="GT1042" s="196"/>
      <c r="GU1042" s="196"/>
      <c r="GV1042" s="196"/>
      <c r="GW1042" s="196"/>
      <c r="GX1042" s="196"/>
      <c r="GY1042" s="196"/>
      <c r="GZ1042" s="196"/>
      <c r="HA1042" s="196"/>
      <c r="HB1042" s="196"/>
      <c r="HC1042" s="196"/>
      <c r="HD1042" s="196"/>
      <c r="HE1042" s="196"/>
      <c r="HF1042" s="196"/>
      <c r="HG1042" s="196"/>
      <c r="HH1042" s="196"/>
      <c r="HI1042" s="196"/>
      <c r="HJ1042" s="196"/>
      <c r="HK1042" s="196"/>
      <c r="HL1042" s="196"/>
      <c r="HM1042" s="196"/>
      <c r="HN1042" s="196"/>
      <c r="HO1042" s="196"/>
      <c r="HP1042" s="196"/>
      <c r="HQ1042" s="196"/>
      <c r="HR1042" s="196"/>
      <c r="HS1042" s="196"/>
      <c r="HT1042" s="196"/>
      <c r="HU1042" s="196"/>
      <c r="HV1042" s="196"/>
      <c r="HW1042" s="196"/>
      <c r="HX1042" s="196"/>
      <c r="HY1042" s="196"/>
      <c r="HZ1042" s="196"/>
      <c r="IA1042" s="196"/>
      <c r="IB1042" s="196"/>
      <c r="IC1042" s="196"/>
      <c r="ID1042" s="196"/>
      <c r="IE1042" s="196"/>
      <c r="IF1042" s="196"/>
      <c r="IG1042" s="196"/>
      <c r="IH1042" s="196"/>
      <c r="II1042" s="196"/>
      <c r="IJ1042" s="196"/>
      <c r="IK1042" s="196"/>
      <c r="IL1042" s="196"/>
      <c r="IM1042" s="196"/>
      <c r="IN1042" s="196"/>
      <c r="IO1042" s="196"/>
      <c r="IP1042" s="196"/>
      <c r="IQ1042" s="196"/>
      <c r="IR1042" s="196"/>
      <c r="IS1042" s="196"/>
      <c r="IT1042" s="196"/>
      <c r="IU1042" s="196"/>
      <c r="IV1042" s="196"/>
      <c r="IW1042" s="196"/>
      <c r="IX1042" s="196"/>
      <c r="IY1042" s="196"/>
      <c r="IZ1042" s="196"/>
      <c r="JA1042" s="196"/>
      <c r="JB1042" s="196"/>
      <c r="JC1042" s="196"/>
      <c r="JD1042" s="196"/>
      <c r="JE1042" s="196"/>
      <c r="JF1042" s="196"/>
      <c r="JG1042" s="196"/>
      <c r="JH1042" s="196"/>
      <c r="JI1042" s="196"/>
      <c r="JJ1042" s="196"/>
      <c r="JK1042" s="196"/>
      <c r="JL1042" s="196"/>
      <c r="JM1042" s="196"/>
      <c r="JN1042" s="196"/>
      <c r="JO1042" s="196"/>
      <c r="JP1042" s="196"/>
      <c r="JQ1042" s="196"/>
      <c r="JR1042" s="196"/>
      <c r="JS1042" s="196"/>
      <c r="JT1042" s="196"/>
      <c r="JU1042" s="196"/>
      <c r="JV1042" s="196"/>
      <c r="JW1042" s="196"/>
      <c r="JX1042" s="196"/>
      <c r="JY1042" s="196"/>
      <c r="JZ1042" s="196"/>
      <c r="KA1042" s="196"/>
      <c r="KB1042" s="196"/>
      <c r="KC1042" s="196"/>
      <c r="KD1042" s="196"/>
      <c r="KE1042" s="196"/>
      <c r="KF1042" s="196"/>
      <c r="KG1042" s="196"/>
      <c r="KH1042" s="196"/>
      <c r="KI1042" s="196"/>
      <c r="KJ1042" s="196"/>
      <c r="KK1042" s="196"/>
      <c r="KL1042" s="196"/>
      <c r="KM1042" s="196"/>
      <c r="KN1042" s="196"/>
      <c r="KO1042" s="196"/>
      <c r="KP1042" s="196"/>
      <c r="KQ1042" s="196"/>
      <c r="KR1042" s="196"/>
      <c r="KS1042" s="196"/>
      <c r="KT1042" s="196"/>
      <c r="KU1042" s="196"/>
      <c r="KV1042" s="196"/>
      <c r="KW1042" s="196"/>
      <c r="KX1042" s="196"/>
      <c r="KY1042" s="196"/>
      <c r="KZ1042" s="196"/>
      <c r="LA1042" s="196"/>
      <c r="LB1042" s="196"/>
      <c r="LC1042" s="196"/>
      <c r="LD1042" s="196"/>
      <c r="LE1042" s="196"/>
      <c r="LF1042" s="196"/>
      <c r="LG1042" s="196"/>
      <c r="LH1042" s="196"/>
      <c r="LI1042" s="196"/>
      <c r="LJ1042" s="196"/>
      <c r="LK1042" s="196"/>
      <c r="LL1042" s="196"/>
      <c r="LM1042" s="196"/>
      <c r="LN1042" s="196"/>
      <c r="LO1042" s="196"/>
      <c r="LP1042" s="196"/>
      <c r="LQ1042" s="196"/>
      <c r="LR1042" s="196"/>
      <c r="LS1042" s="196"/>
      <c r="LT1042" s="196"/>
      <c r="LU1042" s="196"/>
      <c r="LV1042" s="196"/>
      <c r="LW1042" s="196"/>
      <c r="LX1042" s="196"/>
      <c r="LY1042" s="196"/>
      <c r="LZ1042" s="196"/>
      <c r="MA1042" s="196"/>
      <c r="MB1042" s="196"/>
      <c r="MC1042" s="196"/>
      <c r="MD1042" s="196"/>
      <c r="ME1042" s="196"/>
      <c r="MF1042" s="196"/>
      <c r="MG1042" s="196"/>
      <c r="MH1042" s="196"/>
      <c r="MI1042" s="196"/>
      <c r="MJ1042" s="196"/>
      <c r="MK1042" s="196"/>
      <c r="ML1042" s="196"/>
      <c r="MM1042" s="196"/>
      <c r="MN1042" s="196"/>
      <c r="MO1042" s="196"/>
      <c r="MP1042" s="196"/>
      <c r="MQ1042" s="196"/>
      <c r="MR1042" s="196"/>
      <c r="MS1042" s="196"/>
      <c r="MT1042" s="196"/>
      <c r="MU1042" s="196"/>
      <c r="MV1042" s="196"/>
      <c r="MW1042" s="196"/>
      <c r="MX1042" s="196"/>
      <c r="MY1042" s="196"/>
      <c r="MZ1042" s="196"/>
      <c r="NA1042" s="196"/>
      <c r="NB1042" s="196"/>
      <c r="NC1042" s="196"/>
      <c r="ND1042" s="196"/>
      <c r="NE1042" s="196"/>
      <c r="NF1042" s="196"/>
      <c r="NG1042" s="196"/>
      <c r="NH1042" s="196"/>
      <c r="NI1042" s="196"/>
      <c r="NJ1042" s="196"/>
      <c r="NK1042" s="196"/>
      <c r="NL1042" s="196"/>
      <c r="NM1042" s="196"/>
      <c r="NN1042" s="196"/>
      <c r="NO1042" s="196"/>
      <c r="NP1042" s="196"/>
      <c r="NQ1042" s="196"/>
      <c r="NR1042" s="196"/>
      <c r="NS1042" s="196"/>
      <c r="NT1042" s="196"/>
      <c r="NU1042" s="196"/>
      <c r="NV1042" s="196"/>
      <c r="NW1042" s="196"/>
      <c r="NX1042" s="196"/>
      <c r="NY1042" s="196"/>
      <c r="NZ1042" s="196"/>
      <c r="OA1042" s="196"/>
      <c r="OB1042" s="196"/>
      <c r="OC1042" s="196"/>
      <c r="OD1042" s="196"/>
      <c r="OE1042" s="196"/>
      <c r="OF1042" s="196"/>
      <c r="OG1042" s="196"/>
      <c r="OH1042" s="196"/>
      <c r="OI1042" s="196"/>
      <c r="OJ1042" s="196"/>
      <c r="OK1042" s="196"/>
      <c r="OL1042" s="196"/>
      <c r="AFC1042" s="196"/>
      <c r="AFD1042" s="196"/>
      <c r="AFE1042" s="196"/>
      <c r="AFF1042" s="196"/>
      <c r="AFG1042" s="196"/>
      <c r="AFH1042" s="196"/>
      <c r="AFI1042" s="196"/>
      <c r="AFJ1042" s="196"/>
      <c r="AFK1042" s="196"/>
      <c r="AFL1042" s="196"/>
      <c r="AFM1042" s="196"/>
      <c r="AFN1042" s="196"/>
      <c r="AFO1042" s="196"/>
      <c r="AFP1042" s="196"/>
      <c r="AFQ1042" s="196"/>
      <c r="AFR1042" s="196"/>
      <c r="AFS1042" s="196"/>
      <c r="AFT1042" s="196"/>
      <c r="AFU1042" s="196"/>
      <c r="AFV1042" s="196"/>
      <c r="AFW1042" s="196"/>
      <c r="AFX1042" s="196"/>
      <c r="AFY1042" s="196"/>
      <c r="AFZ1042" s="196"/>
      <c r="AGA1042" s="196"/>
      <c r="AGB1042" s="196"/>
      <c r="AGC1042" s="196"/>
      <c r="AGD1042" s="196"/>
      <c r="AGE1042" s="196"/>
      <c r="AGF1042" s="196"/>
      <c r="AGG1042" s="196"/>
      <c r="AGH1042" s="196"/>
      <c r="AGI1042" s="196"/>
      <c r="AGJ1042" s="196"/>
      <c r="AGK1042" s="196"/>
      <c r="AGL1042" s="196"/>
      <c r="AGM1042" s="196"/>
      <c r="AGN1042" s="196"/>
      <c r="AGO1042" s="196"/>
      <c r="AGP1042" s="196"/>
    </row>
    <row r="1043" spans="1:874" ht="15.75" customHeight="1" x14ac:dyDescent="0.25">
      <c r="A1043" s="196"/>
      <c r="B1043" s="196"/>
      <c r="C1043" s="196"/>
      <c r="D1043" s="196"/>
      <c r="E1043" s="196"/>
      <c r="F1043" s="196"/>
      <c r="G1043" s="196"/>
      <c r="H1043" s="196"/>
      <c r="I1043" s="196"/>
      <c r="J1043" s="196"/>
      <c r="K1043" s="196"/>
      <c r="L1043" s="206"/>
      <c r="M1043" s="196"/>
      <c r="N1043" s="196"/>
      <c r="O1043" s="196"/>
      <c r="P1043" s="196"/>
      <c r="Q1043" s="196"/>
      <c r="R1043" s="196"/>
      <c r="S1043" s="196"/>
      <c r="T1043" s="196"/>
      <c r="U1043" s="196"/>
      <c r="V1043" s="196"/>
      <c r="W1043" s="196"/>
      <c r="X1043" s="196"/>
      <c r="Y1043" s="196"/>
      <c r="Z1043" s="196"/>
      <c r="AA1043" s="196"/>
      <c r="AB1043" s="196"/>
      <c r="AC1043" s="196"/>
      <c r="AD1043" s="196"/>
      <c r="AE1043" s="196"/>
      <c r="AF1043" s="196"/>
      <c r="AG1043" s="196"/>
      <c r="AH1043" s="196"/>
      <c r="AI1043" s="196"/>
      <c r="AJ1043" s="196"/>
      <c r="AK1043" s="196"/>
      <c r="AL1043" s="196"/>
      <c r="AM1043" s="196"/>
      <c r="AN1043" s="196"/>
      <c r="AO1043" s="196"/>
      <c r="AP1043" s="196"/>
      <c r="AQ1043" s="196"/>
      <c r="AR1043" s="196"/>
      <c r="AS1043" s="196"/>
      <c r="AT1043" s="196"/>
      <c r="AU1043" s="196"/>
      <c r="AV1043" s="196"/>
      <c r="AW1043" s="196"/>
      <c r="AX1043" s="196"/>
      <c r="AY1043" s="196"/>
      <c r="AZ1043" s="196"/>
      <c r="BA1043" s="196"/>
      <c r="BB1043" s="196"/>
      <c r="BC1043" s="196"/>
      <c r="BD1043" s="196"/>
      <c r="BE1043" s="196"/>
      <c r="BF1043" s="196"/>
      <c r="BG1043" s="196"/>
      <c r="BH1043" s="196"/>
      <c r="BI1043" s="196"/>
      <c r="BJ1043" s="196"/>
      <c r="BK1043" s="196"/>
      <c r="BL1043" s="196"/>
      <c r="BM1043" s="196"/>
      <c r="BN1043" s="196"/>
      <c r="BO1043" s="196"/>
      <c r="BP1043" s="196"/>
      <c r="BQ1043" s="196"/>
      <c r="BR1043" s="196"/>
      <c r="BS1043" s="196"/>
      <c r="BT1043" s="196"/>
      <c r="BU1043" s="196"/>
      <c r="BV1043" s="196"/>
      <c r="BW1043" s="196"/>
      <c r="BX1043" s="196"/>
      <c r="BY1043" s="196"/>
      <c r="BZ1043" s="196"/>
      <c r="CA1043" s="196"/>
      <c r="CB1043" s="196"/>
      <c r="CC1043" s="196"/>
      <c r="CD1043" s="196"/>
      <c r="CE1043" s="196"/>
      <c r="CF1043" s="196"/>
      <c r="CG1043" s="196"/>
      <c r="CH1043" s="196"/>
      <c r="CI1043" s="196"/>
      <c r="CJ1043" s="196"/>
      <c r="CK1043" s="196"/>
      <c r="CL1043" s="196"/>
      <c r="CM1043" s="196"/>
      <c r="CN1043" s="196"/>
      <c r="CO1043" s="196"/>
      <c r="CP1043" s="196"/>
      <c r="CQ1043" s="196"/>
      <c r="CR1043" s="196"/>
      <c r="CS1043" s="196"/>
      <c r="CT1043" s="196"/>
      <c r="CU1043" s="196"/>
      <c r="CV1043" s="196"/>
      <c r="CW1043" s="196"/>
      <c r="CX1043" s="196"/>
      <c r="CY1043" s="196"/>
      <c r="CZ1043" s="196"/>
      <c r="DA1043" s="196"/>
      <c r="DB1043" s="196"/>
      <c r="DC1043" s="196"/>
      <c r="DD1043" s="196"/>
      <c r="DE1043" s="196"/>
      <c r="DF1043" s="196"/>
      <c r="DG1043" s="196"/>
      <c r="DH1043" s="196"/>
      <c r="DI1043" s="196"/>
      <c r="DJ1043" s="196"/>
      <c r="DK1043" s="196"/>
      <c r="DL1043" s="196"/>
      <c r="DM1043" s="196"/>
      <c r="DN1043" s="196"/>
      <c r="DO1043" s="196"/>
      <c r="DP1043" s="196"/>
      <c r="DQ1043" s="196"/>
      <c r="DR1043" s="196"/>
      <c r="DS1043" s="196"/>
      <c r="DT1043" s="196"/>
      <c r="DU1043" s="196"/>
      <c r="DV1043" s="196"/>
      <c r="DW1043" s="196"/>
      <c r="DX1043" s="196"/>
      <c r="DY1043" s="196"/>
      <c r="DZ1043" s="196"/>
      <c r="EA1043" s="196"/>
      <c r="EB1043" s="196"/>
      <c r="EC1043" s="196"/>
      <c r="ED1043" s="196"/>
      <c r="EE1043" s="196"/>
      <c r="EF1043" s="196"/>
      <c r="EG1043" s="196"/>
      <c r="EH1043" s="196"/>
      <c r="EI1043" s="196"/>
      <c r="EJ1043" s="196"/>
      <c r="EK1043" s="196"/>
      <c r="EL1043" s="196"/>
      <c r="EM1043" s="196"/>
      <c r="EN1043" s="196"/>
      <c r="EO1043" s="196"/>
      <c r="EP1043" s="196"/>
      <c r="EQ1043" s="196"/>
      <c r="ER1043" s="196"/>
      <c r="ES1043" s="196"/>
      <c r="ET1043" s="196"/>
      <c r="EU1043" s="196"/>
      <c r="EV1043" s="196"/>
      <c r="EW1043" s="196"/>
      <c r="EX1043" s="196"/>
      <c r="EY1043" s="196"/>
      <c r="EZ1043" s="196"/>
      <c r="FA1043" s="196"/>
      <c r="FB1043" s="196"/>
      <c r="FC1043" s="196"/>
      <c r="FD1043" s="196"/>
      <c r="FE1043" s="196"/>
      <c r="FF1043" s="196"/>
      <c r="FG1043" s="196"/>
      <c r="FH1043" s="196"/>
      <c r="FI1043" s="196"/>
      <c r="FJ1043" s="196"/>
      <c r="FK1043" s="196"/>
      <c r="FL1043" s="196"/>
      <c r="FM1043" s="196"/>
      <c r="FN1043" s="196"/>
      <c r="FO1043" s="196"/>
      <c r="FP1043" s="196"/>
      <c r="FQ1043" s="196"/>
      <c r="FR1043" s="196"/>
      <c r="FS1043" s="196"/>
      <c r="FT1043" s="196"/>
      <c r="FU1043" s="196"/>
      <c r="FV1043" s="196"/>
      <c r="FW1043" s="196"/>
      <c r="FX1043" s="196"/>
      <c r="FY1043" s="196"/>
      <c r="FZ1043" s="196"/>
      <c r="GA1043" s="196"/>
      <c r="GB1043" s="196"/>
      <c r="GC1043" s="196"/>
      <c r="GD1043" s="196"/>
      <c r="GE1043" s="196"/>
      <c r="GF1043" s="196"/>
      <c r="GG1043" s="196"/>
      <c r="GH1043" s="196"/>
      <c r="GI1043" s="196"/>
      <c r="GJ1043" s="196"/>
      <c r="GK1043" s="196"/>
      <c r="GL1043" s="196"/>
      <c r="GM1043" s="196"/>
      <c r="GN1043" s="196"/>
      <c r="GO1043" s="196"/>
      <c r="GP1043" s="196"/>
      <c r="GQ1043" s="196"/>
      <c r="GR1043" s="196"/>
      <c r="GS1043" s="196"/>
      <c r="GT1043" s="196"/>
      <c r="GU1043" s="196"/>
      <c r="GV1043" s="196"/>
      <c r="GW1043" s="196"/>
      <c r="GX1043" s="196"/>
      <c r="GY1043" s="196"/>
      <c r="GZ1043" s="196"/>
      <c r="HA1043" s="196"/>
      <c r="HB1043" s="196"/>
      <c r="HC1043" s="196"/>
      <c r="HD1043" s="196"/>
      <c r="HE1043" s="196"/>
      <c r="HF1043" s="196"/>
      <c r="HG1043" s="196"/>
      <c r="HH1043" s="196"/>
      <c r="HI1043" s="196"/>
      <c r="HJ1043" s="196"/>
      <c r="HK1043" s="196"/>
      <c r="HL1043" s="196"/>
      <c r="HM1043" s="196"/>
      <c r="HN1043" s="196"/>
      <c r="HO1043" s="196"/>
      <c r="HP1043" s="196"/>
      <c r="HQ1043" s="196"/>
      <c r="HR1043" s="196"/>
      <c r="HS1043" s="196"/>
      <c r="HT1043" s="196"/>
      <c r="HU1043" s="196"/>
      <c r="HV1043" s="196"/>
      <c r="HW1043" s="196"/>
      <c r="HX1043" s="196"/>
      <c r="HY1043" s="196"/>
      <c r="HZ1043" s="196"/>
      <c r="IA1043" s="196"/>
      <c r="IB1043" s="196"/>
      <c r="IC1043" s="196"/>
      <c r="ID1043" s="196"/>
      <c r="IE1043" s="196"/>
      <c r="IF1043" s="196"/>
      <c r="IG1043" s="196"/>
      <c r="IH1043" s="196"/>
      <c r="II1043" s="196"/>
      <c r="IJ1043" s="196"/>
      <c r="IK1043" s="196"/>
      <c r="IL1043" s="196"/>
      <c r="IM1043" s="196"/>
      <c r="IN1043" s="196"/>
      <c r="IO1043" s="196"/>
      <c r="IP1043" s="196"/>
      <c r="IQ1043" s="196"/>
      <c r="IR1043" s="196"/>
      <c r="IS1043" s="196"/>
      <c r="IT1043" s="196"/>
      <c r="IU1043" s="196"/>
      <c r="IV1043" s="196"/>
      <c r="IW1043" s="196"/>
      <c r="IX1043" s="196"/>
      <c r="IY1043" s="196"/>
      <c r="IZ1043" s="196"/>
      <c r="JA1043" s="196"/>
      <c r="JB1043" s="196"/>
      <c r="JC1043" s="196"/>
      <c r="JD1043" s="196"/>
      <c r="JE1043" s="196"/>
      <c r="JF1043" s="196"/>
      <c r="JG1043" s="196"/>
      <c r="JH1043" s="196"/>
      <c r="JI1043" s="196"/>
      <c r="JJ1043" s="196"/>
      <c r="JK1043" s="196"/>
      <c r="JL1043" s="196"/>
      <c r="JM1043" s="196"/>
      <c r="JN1043" s="196"/>
      <c r="JO1043" s="196"/>
      <c r="JP1043" s="196"/>
      <c r="JQ1043" s="196"/>
      <c r="JR1043" s="196"/>
      <c r="JS1043" s="196"/>
      <c r="JT1043" s="196"/>
      <c r="JU1043" s="196"/>
      <c r="JV1043" s="196"/>
      <c r="JW1043" s="196"/>
      <c r="JX1043" s="196"/>
      <c r="JY1043" s="196"/>
      <c r="JZ1043" s="196"/>
      <c r="KA1043" s="196"/>
      <c r="KB1043" s="196"/>
      <c r="KC1043" s="196"/>
      <c r="KD1043" s="196"/>
      <c r="KE1043" s="196"/>
      <c r="KF1043" s="196"/>
      <c r="KG1043" s="196"/>
      <c r="KH1043" s="196"/>
      <c r="KI1043" s="196"/>
      <c r="KJ1043" s="196"/>
      <c r="KK1043" s="196"/>
      <c r="KL1043" s="196"/>
      <c r="KM1043" s="196"/>
      <c r="KN1043" s="196"/>
      <c r="KO1043" s="196"/>
      <c r="KP1043" s="196"/>
      <c r="KQ1043" s="196"/>
      <c r="KR1043" s="196"/>
      <c r="KS1043" s="196"/>
      <c r="KT1043" s="196"/>
      <c r="KU1043" s="196"/>
      <c r="KV1043" s="196"/>
      <c r="KW1043" s="196"/>
      <c r="KX1043" s="196"/>
      <c r="KY1043" s="196"/>
      <c r="KZ1043" s="196"/>
      <c r="LA1043" s="196"/>
      <c r="LB1043" s="196"/>
      <c r="LC1043" s="196"/>
      <c r="LD1043" s="196"/>
      <c r="LE1043" s="196"/>
      <c r="LF1043" s="196"/>
      <c r="LG1043" s="196"/>
      <c r="LH1043" s="196"/>
      <c r="LI1043" s="196"/>
      <c r="LJ1043" s="196"/>
      <c r="LK1043" s="196"/>
      <c r="LL1043" s="196"/>
      <c r="LM1043" s="196"/>
      <c r="LN1043" s="196"/>
      <c r="LO1043" s="196"/>
      <c r="LP1043" s="196"/>
      <c r="LQ1043" s="196"/>
      <c r="LR1043" s="196"/>
      <c r="LS1043" s="196"/>
      <c r="LT1043" s="196"/>
      <c r="LU1043" s="196"/>
      <c r="LV1043" s="196"/>
      <c r="LW1043" s="196"/>
      <c r="LX1043" s="196"/>
      <c r="LY1043" s="196"/>
      <c r="LZ1043" s="196"/>
      <c r="MA1043" s="196"/>
      <c r="MB1043" s="196"/>
      <c r="MC1043" s="196"/>
      <c r="MD1043" s="196"/>
      <c r="ME1043" s="196"/>
      <c r="MF1043" s="196"/>
      <c r="MG1043" s="196"/>
      <c r="MH1043" s="196"/>
      <c r="MI1043" s="196"/>
      <c r="MJ1043" s="196"/>
      <c r="MK1043" s="196"/>
      <c r="ML1043" s="196"/>
      <c r="MM1043" s="196"/>
      <c r="MN1043" s="196"/>
      <c r="MO1043" s="196"/>
      <c r="MP1043" s="196"/>
      <c r="MQ1043" s="196"/>
      <c r="MR1043" s="196"/>
      <c r="MS1043" s="196"/>
      <c r="MT1043" s="196"/>
      <c r="MU1043" s="196"/>
      <c r="MV1043" s="196"/>
      <c r="MW1043" s="196"/>
      <c r="MX1043" s="196"/>
      <c r="MY1043" s="196"/>
      <c r="MZ1043" s="196"/>
      <c r="NA1043" s="196"/>
      <c r="NB1043" s="196"/>
      <c r="NC1043" s="196"/>
      <c r="ND1043" s="196"/>
      <c r="NE1043" s="196"/>
      <c r="NF1043" s="196"/>
      <c r="NG1043" s="196"/>
      <c r="NH1043" s="196"/>
      <c r="NI1043" s="196"/>
      <c r="NJ1043" s="196"/>
      <c r="NK1043" s="196"/>
      <c r="NL1043" s="196"/>
      <c r="NM1043" s="196"/>
      <c r="NN1043" s="196"/>
      <c r="NO1043" s="196"/>
      <c r="NP1043" s="196"/>
      <c r="NQ1043" s="196"/>
      <c r="NR1043" s="196"/>
      <c r="NS1043" s="196"/>
      <c r="NT1043" s="196"/>
      <c r="NU1043" s="196"/>
      <c r="NV1043" s="196"/>
      <c r="NW1043" s="196"/>
      <c r="NX1043" s="196"/>
      <c r="NY1043" s="196"/>
      <c r="NZ1043" s="196"/>
      <c r="OA1043" s="196"/>
      <c r="OB1043" s="196"/>
      <c r="OC1043" s="196"/>
      <c r="OD1043" s="196"/>
      <c r="OE1043" s="196"/>
      <c r="OF1043" s="196"/>
      <c r="OG1043" s="196"/>
      <c r="OH1043" s="196"/>
      <c r="OI1043" s="196"/>
      <c r="OJ1043" s="196"/>
      <c r="OK1043" s="196"/>
      <c r="OL1043" s="196"/>
      <c r="AFC1043" s="196"/>
      <c r="AFD1043" s="196"/>
      <c r="AFE1043" s="196"/>
      <c r="AFF1043" s="196"/>
      <c r="AFG1043" s="196"/>
      <c r="AFH1043" s="196"/>
      <c r="AFI1043" s="196"/>
      <c r="AFJ1043" s="196"/>
      <c r="AFK1043" s="196"/>
      <c r="AFL1043" s="196"/>
      <c r="AFM1043" s="196"/>
      <c r="AFN1043" s="196"/>
      <c r="AFO1043" s="196"/>
      <c r="AFP1043" s="196"/>
      <c r="AFQ1043" s="196"/>
      <c r="AFR1043" s="196"/>
      <c r="AFS1043" s="196"/>
      <c r="AFT1043" s="196"/>
      <c r="AFU1043" s="196"/>
      <c r="AFV1043" s="196"/>
      <c r="AFW1043" s="196"/>
      <c r="AFX1043" s="196"/>
      <c r="AFY1043" s="196"/>
      <c r="AFZ1043" s="196"/>
      <c r="AGA1043" s="196"/>
      <c r="AGB1043" s="196"/>
      <c r="AGC1043" s="196"/>
      <c r="AGD1043" s="196"/>
      <c r="AGE1043" s="196"/>
      <c r="AGF1043" s="196"/>
      <c r="AGG1043" s="196"/>
      <c r="AGH1043" s="196"/>
      <c r="AGI1043" s="196"/>
      <c r="AGJ1043" s="196"/>
      <c r="AGK1043" s="196"/>
      <c r="AGL1043" s="196"/>
      <c r="AGM1043" s="196"/>
      <c r="AGN1043" s="196"/>
      <c r="AGO1043" s="196"/>
      <c r="AGP1043" s="196"/>
    </row>
    <row r="1044" spans="1:874" ht="15.75" customHeight="1" x14ac:dyDescent="0.25">
      <c r="A1044" s="196"/>
      <c r="B1044" s="196"/>
      <c r="C1044" s="196"/>
      <c r="D1044" s="196"/>
      <c r="E1044" s="196"/>
      <c r="F1044" s="196"/>
      <c r="G1044" s="196"/>
      <c r="H1044" s="196"/>
      <c r="I1044" s="196"/>
      <c r="J1044" s="196"/>
      <c r="K1044" s="196"/>
      <c r="L1044" s="206"/>
      <c r="M1044" s="196"/>
      <c r="N1044" s="196"/>
      <c r="O1044" s="196"/>
      <c r="P1044" s="196"/>
      <c r="Q1044" s="196"/>
      <c r="R1044" s="196"/>
      <c r="S1044" s="196"/>
      <c r="T1044" s="196"/>
      <c r="U1044" s="196"/>
      <c r="V1044" s="196"/>
      <c r="W1044" s="196"/>
      <c r="X1044" s="196"/>
      <c r="Y1044" s="196"/>
      <c r="Z1044" s="196"/>
      <c r="AA1044" s="196"/>
      <c r="AB1044" s="196"/>
      <c r="AC1044" s="196"/>
      <c r="AD1044" s="196"/>
      <c r="AE1044" s="196"/>
      <c r="AF1044" s="196"/>
      <c r="AG1044" s="196"/>
      <c r="AH1044" s="196"/>
      <c r="AI1044" s="196"/>
      <c r="AJ1044" s="196"/>
      <c r="AK1044" s="196"/>
      <c r="AL1044" s="196"/>
      <c r="AM1044" s="196"/>
      <c r="AN1044" s="196"/>
      <c r="AO1044" s="196"/>
      <c r="AP1044" s="196"/>
      <c r="AQ1044" s="196"/>
      <c r="AR1044" s="196"/>
      <c r="AS1044" s="196"/>
      <c r="AT1044" s="196"/>
      <c r="AU1044" s="196"/>
      <c r="AV1044" s="196"/>
      <c r="AW1044" s="196"/>
      <c r="AX1044" s="196"/>
      <c r="AY1044" s="196"/>
      <c r="AZ1044" s="196"/>
      <c r="BA1044" s="196"/>
      <c r="BB1044" s="196"/>
      <c r="BC1044" s="196"/>
      <c r="BD1044" s="196"/>
      <c r="BE1044" s="196"/>
      <c r="BF1044" s="196"/>
      <c r="BG1044" s="196"/>
      <c r="BH1044" s="196"/>
      <c r="BI1044" s="196"/>
      <c r="BJ1044" s="196"/>
      <c r="BK1044" s="196"/>
      <c r="BL1044" s="196"/>
      <c r="BM1044" s="196"/>
      <c r="BN1044" s="196"/>
      <c r="BO1044" s="196"/>
      <c r="BP1044" s="196"/>
      <c r="BQ1044" s="196"/>
      <c r="BR1044" s="196"/>
      <c r="BS1044" s="196"/>
      <c r="BT1044" s="196"/>
      <c r="BU1044" s="196"/>
      <c r="BV1044" s="196"/>
      <c r="BW1044" s="196"/>
      <c r="BX1044" s="196"/>
      <c r="BY1044" s="196"/>
      <c r="BZ1044" s="196"/>
      <c r="CA1044" s="196"/>
      <c r="CB1044" s="196"/>
      <c r="CC1044" s="196"/>
      <c r="CD1044" s="196"/>
      <c r="CE1044" s="196"/>
      <c r="CF1044" s="196"/>
      <c r="CG1044" s="196"/>
      <c r="CH1044" s="196"/>
      <c r="CI1044" s="196"/>
      <c r="CJ1044" s="196"/>
      <c r="CK1044" s="196"/>
      <c r="CL1044" s="196"/>
      <c r="CM1044" s="196"/>
      <c r="CN1044" s="196"/>
      <c r="CO1044" s="196"/>
      <c r="CP1044" s="196"/>
      <c r="CQ1044" s="196"/>
      <c r="CR1044" s="196"/>
      <c r="CS1044" s="196"/>
      <c r="CT1044" s="196"/>
      <c r="CU1044" s="196"/>
      <c r="CV1044" s="196"/>
      <c r="CW1044" s="196"/>
      <c r="CX1044" s="196"/>
      <c r="CY1044" s="196"/>
      <c r="CZ1044" s="196"/>
      <c r="DA1044" s="196"/>
      <c r="DB1044" s="196"/>
      <c r="DC1044" s="196"/>
      <c r="DD1044" s="196"/>
      <c r="DE1044" s="196"/>
      <c r="DF1044" s="196"/>
      <c r="DG1044" s="196"/>
      <c r="DH1044" s="196"/>
      <c r="DI1044" s="196"/>
      <c r="DJ1044" s="196"/>
      <c r="DK1044" s="196"/>
      <c r="DL1044" s="196"/>
      <c r="DM1044" s="196"/>
      <c r="DN1044" s="196"/>
      <c r="DO1044" s="196"/>
      <c r="DP1044" s="196"/>
      <c r="DQ1044" s="196"/>
      <c r="DR1044" s="196"/>
      <c r="DS1044" s="196"/>
      <c r="DT1044" s="196"/>
      <c r="DU1044" s="196"/>
      <c r="DV1044" s="196"/>
      <c r="DW1044" s="196"/>
      <c r="DX1044" s="196"/>
      <c r="DY1044" s="196"/>
      <c r="DZ1044" s="196"/>
      <c r="EA1044" s="196"/>
      <c r="EB1044" s="196"/>
      <c r="EC1044" s="196"/>
      <c r="ED1044" s="196"/>
      <c r="EE1044" s="196"/>
      <c r="EF1044" s="196"/>
      <c r="EG1044" s="196"/>
      <c r="EH1044" s="196"/>
      <c r="EI1044" s="196"/>
      <c r="EJ1044" s="196"/>
      <c r="EK1044" s="196"/>
      <c r="EL1044" s="196"/>
      <c r="EM1044" s="196"/>
      <c r="EN1044" s="196"/>
      <c r="EO1044" s="196"/>
      <c r="EP1044" s="196"/>
      <c r="EQ1044" s="196"/>
      <c r="ER1044" s="196"/>
      <c r="ES1044" s="196"/>
      <c r="ET1044" s="196"/>
      <c r="EU1044" s="196"/>
      <c r="EV1044" s="196"/>
      <c r="EW1044" s="196"/>
      <c r="EX1044" s="196"/>
      <c r="EY1044" s="196"/>
      <c r="EZ1044" s="196"/>
      <c r="FA1044" s="196"/>
      <c r="FB1044" s="196"/>
      <c r="FC1044" s="196"/>
      <c r="FD1044" s="196"/>
      <c r="FE1044" s="196"/>
      <c r="FF1044" s="196"/>
      <c r="FG1044" s="196"/>
      <c r="FH1044" s="196"/>
      <c r="FI1044" s="196"/>
      <c r="FJ1044" s="196"/>
      <c r="FK1044" s="196"/>
      <c r="FL1044" s="196"/>
      <c r="FM1044" s="196"/>
      <c r="FN1044" s="196"/>
      <c r="FO1044" s="196"/>
      <c r="FP1044" s="196"/>
      <c r="FQ1044" s="196"/>
      <c r="FR1044" s="196"/>
      <c r="FS1044" s="196"/>
      <c r="FT1044" s="196"/>
      <c r="FU1044" s="196"/>
      <c r="FV1044" s="196"/>
      <c r="FW1044" s="196"/>
      <c r="FX1044" s="196"/>
      <c r="FY1044" s="196"/>
      <c r="FZ1044" s="196"/>
      <c r="GA1044" s="196"/>
      <c r="GB1044" s="196"/>
      <c r="GC1044" s="196"/>
      <c r="GD1044" s="196"/>
      <c r="GE1044" s="196"/>
      <c r="GF1044" s="196"/>
      <c r="GG1044" s="196"/>
      <c r="GH1044" s="196"/>
      <c r="GI1044" s="196"/>
      <c r="GJ1044" s="196"/>
      <c r="GK1044" s="196"/>
      <c r="GL1044" s="196"/>
      <c r="GM1044" s="196"/>
      <c r="GN1044" s="196"/>
      <c r="GO1044" s="196"/>
      <c r="GP1044" s="196"/>
      <c r="GQ1044" s="196"/>
      <c r="GR1044" s="196"/>
      <c r="GS1044" s="196"/>
      <c r="GT1044" s="196"/>
      <c r="GU1044" s="196"/>
      <c r="GV1044" s="196"/>
      <c r="GW1044" s="196"/>
      <c r="GX1044" s="196"/>
      <c r="GY1044" s="196"/>
      <c r="GZ1044" s="196"/>
      <c r="HA1044" s="196"/>
      <c r="HB1044" s="196"/>
      <c r="HC1044" s="196"/>
      <c r="HD1044" s="196"/>
      <c r="HE1044" s="196"/>
      <c r="HF1044" s="196"/>
      <c r="HG1044" s="196"/>
      <c r="HH1044" s="196"/>
      <c r="HI1044" s="196"/>
      <c r="HJ1044" s="196"/>
      <c r="HK1044" s="196"/>
      <c r="HL1044" s="196"/>
      <c r="HM1044" s="196"/>
      <c r="HN1044" s="196"/>
      <c r="HO1044" s="196"/>
      <c r="HP1044" s="196"/>
      <c r="HQ1044" s="196"/>
      <c r="HR1044" s="196"/>
      <c r="HS1044" s="196"/>
      <c r="HT1044" s="196"/>
      <c r="HU1044" s="196"/>
      <c r="HV1044" s="196"/>
      <c r="HW1044" s="196"/>
      <c r="HX1044" s="196"/>
      <c r="HY1044" s="196"/>
      <c r="HZ1044" s="196"/>
      <c r="IA1044" s="196"/>
      <c r="IB1044" s="196"/>
      <c r="IC1044" s="196"/>
      <c r="ID1044" s="196"/>
      <c r="IE1044" s="196"/>
      <c r="IF1044" s="196"/>
      <c r="IG1044" s="196"/>
      <c r="IH1044" s="196"/>
      <c r="II1044" s="196"/>
      <c r="IJ1044" s="196"/>
      <c r="IK1044" s="196"/>
      <c r="IL1044" s="196"/>
      <c r="IM1044" s="196"/>
      <c r="IN1044" s="196"/>
      <c r="IO1044" s="196"/>
      <c r="IP1044" s="196"/>
      <c r="IQ1044" s="196"/>
      <c r="IR1044" s="196"/>
      <c r="IS1044" s="196"/>
      <c r="IT1044" s="196"/>
      <c r="IU1044" s="196"/>
      <c r="IV1044" s="196"/>
      <c r="IW1044" s="196"/>
      <c r="IX1044" s="196"/>
      <c r="IY1044" s="196"/>
      <c r="IZ1044" s="196"/>
      <c r="JA1044" s="196"/>
      <c r="JB1044" s="196"/>
      <c r="JC1044" s="196"/>
      <c r="JD1044" s="196"/>
      <c r="JE1044" s="196"/>
      <c r="JF1044" s="196"/>
      <c r="JG1044" s="196"/>
      <c r="JH1044" s="196"/>
      <c r="JI1044" s="196"/>
      <c r="JJ1044" s="196"/>
      <c r="JK1044" s="196"/>
      <c r="JL1044" s="196"/>
      <c r="JM1044" s="196"/>
      <c r="JN1044" s="196"/>
      <c r="JO1044" s="196"/>
      <c r="JP1044" s="196"/>
      <c r="JQ1044" s="196"/>
      <c r="JR1044" s="196"/>
      <c r="JS1044" s="196"/>
      <c r="JT1044" s="196"/>
      <c r="JU1044" s="196"/>
      <c r="JV1044" s="196"/>
      <c r="JW1044" s="196"/>
      <c r="JX1044" s="196"/>
      <c r="JY1044" s="196"/>
      <c r="JZ1044" s="196"/>
      <c r="KA1044" s="196"/>
      <c r="KB1044" s="196"/>
      <c r="KC1044" s="196"/>
      <c r="KD1044" s="196"/>
      <c r="KE1044" s="196"/>
      <c r="KF1044" s="196"/>
      <c r="KG1044" s="196"/>
      <c r="KH1044" s="196"/>
      <c r="KI1044" s="196"/>
      <c r="KJ1044" s="196"/>
      <c r="KK1044" s="196"/>
      <c r="KL1044" s="196"/>
      <c r="KM1044" s="196"/>
      <c r="KN1044" s="196"/>
      <c r="KO1044" s="196"/>
      <c r="KP1044" s="196"/>
      <c r="KQ1044" s="196"/>
      <c r="KR1044" s="196"/>
      <c r="KS1044" s="196"/>
      <c r="KT1044" s="196"/>
      <c r="KU1044" s="196"/>
      <c r="KV1044" s="196"/>
      <c r="KW1044" s="196"/>
      <c r="KX1044" s="196"/>
      <c r="KY1044" s="196"/>
      <c r="KZ1044" s="196"/>
      <c r="LA1044" s="196"/>
      <c r="LB1044" s="196"/>
      <c r="LC1044" s="196"/>
      <c r="LD1044" s="196"/>
      <c r="LE1044" s="196"/>
      <c r="LF1044" s="196"/>
      <c r="LG1044" s="196"/>
      <c r="LH1044" s="196"/>
      <c r="LI1044" s="196"/>
      <c r="LJ1044" s="196"/>
      <c r="LK1044" s="196"/>
      <c r="LL1044" s="196"/>
      <c r="LM1044" s="196"/>
      <c r="LN1044" s="196"/>
      <c r="LO1044" s="196"/>
      <c r="LP1044" s="196"/>
      <c r="LQ1044" s="196"/>
      <c r="LR1044" s="196"/>
      <c r="LS1044" s="196"/>
      <c r="LT1044" s="196"/>
      <c r="LU1044" s="196"/>
      <c r="LV1044" s="196"/>
      <c r="LW1044" s="196"/>
      <c r="LX1044" s="196"/>
      <c r="LY1044" s="196"/>
      <c r="LZ1044" s="196"/>
      <c r="MA1044" s="196"/>
      <c r="MB1044" s="196"/>
      <c r="MC1044" s="196"/>
      <c r="MD1044" s="196"/>
      <c r="ME1044" s="196"/>
      <c r="MF1044" s="196"/>
      <c r="MG1044" s="196"/>
      <c r="MH1044" s="196"/>
      <c r="MI1044" s="196"/>
      <c r="MJ1044" s="196"/>
      <c r="MK1044" s="196"/>
      <c r="ML1044" s="196"/>
      <c r="MM1044" s="196"/>
      <c r="MN1044" s="196"/>
      <c r="MO1044" s="196"/>
      <c r="MP1044" s="196"/>
      <c r="MQ1044" s="196"/>
      <c r="MR1044" s="196"/>
      <c r="MS1044" s="196"/>
      <c r="MT1044" s="196"/>
      <c r="MU1044" s="196"/>
      <c r="MV1044" s="196"/>
      <c r="MW1044" s="196"/>
      <c r="MX1044" s="196"/>
      <c r="MY1044" s="196"/>
      <c r="MZ1044" s="196"/>
      <c r="NA1044" s="196"/>
      <c r="NB1044" s="196"/>
      <c r="NC1044" s="196"/>
      <c r="ND1044" s="196"/>
      <c r="NE1044" s="196"/>
      <c r="NF1044" s="196"/>
      <c r="NG1044" s="196"/>
      <c r="NH1044" s="196"/>
      <c r="NI1044" s="196"/>
      <c r="NJ1044" s="196"/>
      <c r="NK1044" s="196"/>
      <c r="NL1044" s="196"/>
      <c r="NM1044" s="196"/>
      <c r="NN1044" s="196"/>
      <c r="NO1044" s="196"/>
      <c r="NP1044" s="196"/>
      <c r="NQ1044" s="196"/>
      <c r="NR1044" s="196"/>
      <c r="NS1044" s="196"/>
      <c r="NT1044" s="196"/>
      <c r="NU1044" s="196"/>
      <c r="NV1044" s="196"/>
      <c r="NW1044" s="196"/>
      <c r="NX1044" s="196"/>
      <c r="NY1044" s="196"/>
      <c r="NZ1044" s="196"/>
      <c r="OA1044" s="196"/>
      <c r="OB1044" s="196"/>
      <c r="OC1044" s="196"/>
      <c r="OD1044" s="196"/>
      <c r="OE1044" s="196"/>
      <c r="OF1044" s="196"/>
      <c r="OG1044" s="196"/>
      <c r="OH1044" s="196"/>
      <c r="OI1044" s="196"/>
      <c r="OJ1044" s="196"/>
      <c r="OK1044" s="196"/>
      <c r="OL1044" s="196"/>
      <c r="AFC1044" s="196"/>
      <c r="AFD1044" s="196"/>
      <c r="AFE1044" s="196"/>
      <c r="AFF1044" s="196"/>
      <c r="AFG1044" s="196"/>
      <c r="AFH1044" s="196"/>
      <c r="AFI1044" s="196"/>
      <c r="AFJ1044" s="196"/>
      <c r="AFK1044" s="196"/>
      <c r="AFL1044" s="196"/>
      <c r="AFM1044" s="196"/>
      <c r="AFN1044" s="196"/>
      <c r="AFO1044" s="196"/>
      <c r="AFP1044" s="196"/>
      <c r="AFQ1044" s="196"/>
      <c r="AFR1044" s="196"/>
      <c r="AFS1044" s="196"/>
      <c r="AFT1044" s="196"/>
      <c r="AFU1044" s="196"/>
      <c r="AFV1044" s="196"/>
      <c r="AFW1044" s="196"/>
      <c r="AFX1044" s="196"/>
      <c r="AFY1044" s="196"/>
      <c r="AFZ1044" s="196"/>
      <c r="AGA1044" s="196"/>
      <c r="AGB1044" s="196"/>
      <c r="AGC1044" s="196"/>
      <c r="AGD1044" s="196"/>
      <c r="AGE1044" s="196"/>
      <c r="AGF1044" s="196"/>
      <c r="AGG1044" s="196"/>
      <c r="AGH1044" s="196"/>
      <c r="AGI1044" s="196"/>
      <c r="AGJ1044" s="196"/>
      <c r="AGK1044" s="196"/>
      <c r="AGL1044" s="196"/>
      <c r="AGM1044" s="196"/>
      <c r="AGN1044" s="196"/>
      <c r="AGO1044" s="196"/>
      <c r="AGP1044" s="196"/>
    </row>
    <row r="1045" spans="1:874" ht="15.75" customHeight="1" x14ac:dyDescent="0.25">
      <c r="A1045" s="196"/>
      <c r="B1045" s="196"/>
      <c r="C1045" s="196"/>
      <c r="D1045" s="196"/>
      <c r="E1045" s="196"/>
      <c r="F1045" s="196"/>
      <c r="G1045" s="196"/>
      <c r="H1045" s="196"/>
      <c r="I1045" s="196"/>
      <c r="J1045" s="196"/>
      <c r="K1045" s="196"/>
      <c r="L1045" s="206"/>
      <c r="M1045" s="196"/>
      <c r="N1045" s="196"/>
      <c r="O1045" s="196"/>
      <c r="P1045" s="196"/>
      <c r="Q1045" s="196"/>
      <c r="R1045" s="196"/>
      <c r="S1045" s="196"/>
      <c r="T1045" s="196"/>
      <c r="U1045" s="196"/>
      <c r="V1045" s="196"/>
      <c r="W1045" s="196"/>
      <c r="X1045" s="196"/>
      <c r="Y1045" s="196"/>
      <c r="Z1045" s="196"/>
      <c r="AA1045" s="196"/>
      <c r="AB1045" s="196"/>
      <c r="AC1045" s="196"/>
      <c r="AD1045" s="196"/>
      <c r="AE1045" s="196"/>
      <c r="AF1045" s="196"/>
      <c r="AG1045" s="196"/>
      <c r="AH1045" s="196"/>
      <c r="AI1045" s="196"/>
      <c r="AJ1045" s="196"/>
      <c r="AK1045" s="196"/>
      <c r="AL1045" s="196"/>
      <c r="AM1045" s="196"/>
      <c r="AN1045" s="196"/>
      <c r="AO1045" s="196"/>
      <c r="AP1045" s="196"/>
      <c r="AQ1045" s="196"/>
      <c r="AR1045" s="196"/>
      <c r="AS1045" s="196"/>
      <c r="AT1045" s="196"/>
      <c r="AU1045" s="196"/>
      <c r="AV1045" s="196"/>
      <c r="AW1045" s="196"/>
      <c r="AX1045" s="196"/>
      <c r="AY1045" s="196"/>
      <c r="AZ1045" s="196"/>
      <c r="BA1045" s="196"/>
      <c r="BB1045" s="196"/>
      <c r="BC1045" s="196"/>
      <c r="BD1045" s="196"/>
      <c r="BE1045" s="196"/>
      <c r="BF1045" s="196"/>
      <c r="BG1045" s="196"/>
      <c r="BH1045" s="196"/>
      <c r="BI1045" s="196"/>
      <c r="BJ1045" s="196"/>
      <c r="BK1045" s="196"/>
      <c r="BL1045" s="196"/>
      <c r="BM1045" s="196"/>
      <c r="BN1045" s="196"/>
      <c r="BO1045" s="196"/>
      <c r="BP1045" s="196"/>
      <c r="BQ1045" s="196"/>
      <c r="BR1045" s="196"/>
      <c r="BS1045" s="196"/>
      <c r="BT1045" s="196"/>
      <c r="BU1045" s="196"/>
      <c r="BV1045" s="196"/>
      <c r="BW1045" s="196"/>
      <c r="BX1045" s="196"/>
      <c r="BY1045" s="196"/>
      <c r="BZ1045" s="196"/>
      <c r="CA1045" s="196"/>
      <c r="CB1045" s="196"/>
      <c r="CC1045" s="196"/>
      <c r="CD1045" s="196"/>
      <c r="CE1045" s="196"/>
      <c r="CF1045" s="196"/>
      <c r="CG1045" s="196"/>
      <c r="CH1045" s="196"/>
      <c r="CI1045" s="196"/>
      <c r="CJ1045" s="196"/>
      <c r="CK1045" s="196"/>
      <c r="CL1045" s="196"/>
      <c r="CM1045" s="196"/>
      <c r="CN1045" s="196"/>
      <c r="CO1045" s="196"/>
      <c r="CP1045" s="196"/>
      <c r="CQ1045" s="196"/>
      <c r="CR1045" s="196"/>
      <c r="CS1045" s="196"/>
      <c r="CT1045" s="196"/>
      <c r="CU1045" s="196"/>
      <c r="CV1045" s="196"/>
      <c r="CW1045" s="196"/>
      <c r="CX1045" s="196"/>
      <c r="CY1045" s="196"/>
      <c r="CZ1045" s="196"/>
      <c r="DA1045" s="196"/>
      <c r="DB1045" s="196"/>
      <c r="DC1045" s="196"/>
      <c r="DD1045" s="196"/>
      <c r="DE1045" s="196"/>
      <c r="DF1045" s="196"/>
      <c r="DG1045" s="196"/>
      <c r="DH1045" s="196"/>
      <c r="DI1045" s="196"/>
      <c r="DJ1045" s="196"/>
      <c r="DK1045" s="196"/>
      <c r="DL1045" s="196"/>
      <c r="DM1045" s="196"/>
      <c r="DN1045" s="196"/>
      <c r="DO1045" s="196"/>
      <c r="DP1045" s="196"/>
      <c r="DQ1045" s="196"/>
      <c r="DR1045" s="196"/>
      <c r="DS1045" s="196"/>
      <c r="DT1045" s="196"/>
      <c r="DU1045" s="196"/>
      <c r="DV1045" s="196"/>
      <c r="DW1045" s="196"/>
      <c r="DX1045" s="196"/>
      <c r="DY1045" s="196"/>
      <c r="DZ1045" s="196"/>
      <c r="EA1045" s="196"/>
      <c r="EB1045" s="196"/>
      <c r="EC1045" s="196"/>
      <c r="ED1045" s="196"/>
      <c r="EE1045" s="196"/>
      <c r="EF1045" s="196"/>
      <c r="EG1045" s="196"/>
      <c r="EH1045" s="196"/>
      <c r="EI1045" s="196"/>
      <c r="EJ1045" s="196"/>
      <c r="EK1045" s="196"/>
      <c r="EL1045" s="196"/>
      <c r="EM1045" s="196"/>
      <c r="EN1045" s="196"/>
      <c r="EO1045" s="196"/>
      <c r="EP1045" s="196"/>
      <c r="EQ1045" s="196"/>
      <c r="ER1045" s="196"/>
      <c r="ES1045" s="196"/>
      <c r="ET1045" s="196"/>
      <c r="EU1045" s="196"/>
      <c r="EV1045" s="196"/>
      <c r="EW1045" s="196"/>
      <c r="EX1045" s="196"/>
      <c r="EY1045" s="196"/>
      <c r="EZ1045" s="196"/>
      <c r="FA1045" s="196"/>
      <c r="FB1045" s="196"/>
      <c r="FC1045" s="196"/>
      <c r="FD1045" s="196"/>
      <c r="FE1045" s="196"/>
      <c r="FF1045" s="196"/>
      <c r="FG1045" s="196"/>
      <c r="FH1045" s="196"/>
      <c r="FI1045" s="196"/>
      <c r="FJ1045" s="196"/>
      <c r="FK1045" s="196"/>
      <c r="FL1045" s="196"/>
      <c r="FM1045" s="196"/>
      <c r="FN1045" s="196"/>
      <c r="FO1045" s="196"/>
      <c r="FP1045" s="196"/>
      <c r="FQ1045" s="196"/>
      <c r="FR1045" s="196"/>
      <c r="FS1045" s="196"/>
      <c r="FT1045" s="196"/>
      <c r="FU1045" s="196"/>
      <c r="FV1045" s="196"/>
      <c r="FW1045" s="196"/>
      <c r="FX1045" s="196"/>
      <c r="FY1045" s="196"/>
      <c r="FZ1045" s="196"/>
      <c r="GA1045" s="196"/>
      <c r="GB1045" s="196"/>
      <c r="GC1045" s="196"/>
      <c r="GD1045" s="196"/>
      <c r="GE1045" s="196"/>
      <c r="GF1045" s="196"/>
      <c r="GG1045" s="196"/>
      <c r="GH1045" s="196"/>
      <c r="GI1045" s="196"/>
      <c r="GJ1045" s="196"/>
      <c r="GK1045" s="196"/>
      <c r="GL1045" s="196"/>
      <c r="GM1045" s="196"/>
      <c r="GN1045" s="196"/>
      <c r="GO1045" s="196"/>
      <c r="GP1045" s="196"/>
      <c r="GQ1045" s="196"/>
      <c r="GR1045" s="196"/>
      <c r="GS1045" s="196"/>
      <c r="GT1045" s="196"/>
      <c r="GU1045" s="196"/>
      <c r="GV1045" s="196"/>
      <c r="GW1045" s="196"/>
      <c r="GX1045" s="196"/>
      <c r="GY1045" s="196"/>
      <c r="GZ1045" s="196"/>
      <c r="HA1045" s="196"/>
      <c r="HB1045" s="196"/>
      <c r="HC1045" s="196"/>
      <c r="HD1045" s="196"/>
      <c r="HE1045" s="196"/>
      <c r="HF1045" s="196"/>
      <c r="HG1045" s="196"/>
      <c r="HH1045" s="196"/>
      <c r="HI1045" s="196"/>
      <c r="HJ1045" s="196"/>
      <c r="HK1045" s="196"/>
      <c r="HL1045" s="196"/>
      <c r="HM1045" s="196"/>
      <c r="HN1045" s="196"/>
      <c r="HO1045" s="196"/>
      <c r="HP1045" s="196"/>
      <c r="HQ1045" s="196"/>
      <c r="HR1045" s="196"/>
      <c r="HS1045" s="196"/>
      <c r="HT1045" s="196"/>
      <c r="HU1045" s="196"/>
      <c r="HV1045" s="196"/>
      <c r="HW1045" s="196"/>
      <c r="HX1045" s="196"/>
      <c r="HY1045" s="196"/>
      <c r="HZ1045" s="196"/>
      <c r="IA1045" s="196"/>
      <c r="IB1045" s="196"/>
      <c r="IC1045" s="196"/>
      <c r="ID1045" s="196"/>
      <c r="IE1045" s="196"/>
      <c r="IF1045" s="196"/>
      <c r="IG1045" s="196"/>
      <c r="IH1045" s="196"/>
      <c r="II1045" s="196"/>
      <c r="IJ1045" s="196"/>
      <c r="IK1045" s="196"/>
      <c r="IL1045" s="196"/>
      <c r="IM1045" s="196"/>
      <c r="IN1045" s="196"/>
      <c r="IO1045" s="196"/>
      <c r="IP1045" s="196"/>
      <c r="IQ1045" s="196"/>
      <c r="IR1045" s="196"/>
      <c r="IS1045" s="196"/>
      <c r="IT1045" s="196"/>
      <c r="IU1045" s="196"/>
      <c r="IV1045" s="196"/>
      <c r="IW1045" s="196"/>
      <c r="IX1045" s="196"/>
      <c r="IY1045" s="196"/>
      <c r="IZ1045" s="196"/>
      <c r="JA1045" s="196"/>
      <c r="JB1045" s="196"/>
      <c r="JC1045" s="196"/>
      <c r="JD1045" s="196"/>
      <c r="JE1045" s="196"/>
      <c r="JF1045" s="196"/>
      <c r="JG1045" s="196"/>
      <c r="JH1045" s="196"/>
      <c r="JI1045" s="196"/>
      <c r="JJ1045" s="196"/>
      <c r="JK1045" s="196"/>
      <c r="JL1045" s="196"/>
      <c r="JM1045" s="196"/>
      <c r="JN1045" s="196"/>
      <c r="JO1045" s="196"/>
      <c r="JP1045" s="196"/>
      <c r="JQ1045" s="196"/>
      <c r="JR1045" s="196"/>
      <c r="JS1045" s="196"/>
      <c r="JT1045" s="196"/>
      <c r="JU1045" s="196"/>
      <c r="JV1045" s="196"/>
      <c r="JW1045" s="196"/>
      <c r="JX1045" s="196"/>
      <c r="JY1045" s="196"/>
      <c r="JZ1045" s="196"/>
      <c r="KA1045" s="196"/>
      <c r="KB1045" s="196"/>
      <c r="KC1045" s="196"/>
      <c r="KD1045" s="196"/>
      <c r="KE1045" s="196"/>
      <c r="KF1045" s="196"/>
      <c r="KG1045" s="196"/>
      <c r="KH1045" s="196"/>
      <c r="KI1045" s="196"/>
      <c r="KJ1045" s="196"/>
      <c r="KK1045" s="196"/>
      <c r="KL1045" s="196"/>
      <c r="KM1045" s="196"/>
      <c r="KN1045" s="196"/>
      <c r="KO1045" s="196"/>
      <c r="KP1045" s="196"/>
      <c r="KQ1045" s="196"/>
      <c r="KR1045" s="196"/>
      <c r="KS1045" s="196"/>
      <c r="KT1045" s="196"/>
      <c r="KU1045" s="196"/>
      <c r="KV1045" s="196"/>
      <c r="KW1045" s="196"/>
      <c r="KX1045" s="196"/>
      <c r="KY1045" s="196"/>
      <c r="KZ1045" s="196"/>
      <c r="LA1045" s="196"/>
      <c r="LB1045" s="196"/>
      <c r="LC1045" s="196"/>
      <c r="LD1045" s="196"/>
      <c r="LE1045" s="196"/>
      <c r="LF1045" s="196"/>
      <c r="LG1045" s="196"/>
      <c r="LH1045" s="196"/>
      <c r="LI1045" s="196"/>
      <c r="LJ1045" s="196"/>
      <c r="LK1045" s="196"/>
      <c r="LL1045" s="196"/>
      <c r="LM1045" s="196"/>
      <c r="LN1045" s="196"/>
      <c r="LO1045" s="196"/>
      <c r="LP1045" s="196"/>
      <c r="LQ1045" s="196"/>
      <c r="LR1045" s="196"/>
      <c r="LS1045" s="196"/>
      <c r="LT1045" s="196"/>
      <c r="LU1045" s="196"/>
      <c r="LV1045" s="196"/>
      <c r="LW1045" s="196"/>
      <c r="LX1045" s="196"/>
      <c r="LY1045" s="196"/>
      <c r="LZ1045" s="196"/>
      <c r="MA1045" s="196"/>
      <c r="MB1045" s="196"/>
      <c r="MC1045" s="196"/>
      <c r="MD1045" s="196"/>
      <c r="ME1045" s="196"/>
      <c r="MF1045" s="196"/>
      <c r="MG1045" s="196"/>
      <c r="MH1045" s="196"/>
      <c r="MI1045" s="196"/>
      <c r="MJ1045" s="196"/>
      <c r="MK1045" s="196"/>
      <c r="ML1045" s="196"/>
      <c r="MM1045" s="196"/>
      <c r="MN1045" s="196"/>
      <c r="MO1045" s="196"/>
      <c r="MP1045" s="196"/>
      <c r="MQ1045" s="196"/>
      <c r="MR1045" s="196"/>
      <c r="MS1045" s="196"/>
      <c r="MT1045" s="196"/>
      <c r="MU1045" s="196"/>
      <c r="MV1045" s="196"/>
      <c r="MW1045" s="196"/>
      <c r="MX1045" s="196"/>
      <c r="MY1045" s="196"/>
      <c r="MZ1045" s="196"/>
      <c r="NA1045" s="196"/>
      <c r="NB1045" s="196"/>
      <c r="NC1045" s="196"/>
      <c r="ND1045" s="196"/>
      <c r="NE1045" s="196"/>
      <c r="NF1045" s="196"/>
      <c r="NG1045" s="196"/>
      <c r="NH1045" s="196"/>
      <c r="NI1045" s="196"/>
      <c r="NJ1045" s="196"/>
      <c r="NK1045" s="196"/>
      <c r="NL1045" s="196"/>
      <c r="NM1045" s="196"/>
      <c r="NN1045" s="196"/>
      <c r="NO1045" s="196"/>
      <c r="NP1045" s="196"/>
      <c r="NQ1045" s="196"/>
      <c r="NR1045" s="196"/>
      <c r="NS1045" s="196"/>
      <c r="NT1045" s="196"/>
      <c r="NU1045" s="196"/>
      <c r="NV1045" s="196"/>
      <c r="NW1045" s="196"/>
      <c r="NX1045" s="196"/>
      <c r="NY1045" s="196"/>
      <c r="NZ1045" s="196"/>
      <c r="OA1045" s="196"/>
      <c r="OB1045" s="196"/>
      <c r="OC1045" s="196"/>
      <c r="OD1045" s="196"/>
      <c r="OE1045" s="196"/>
      <c r="OF1045" s="196"/>
      <c r="OG1045" s="196"/>
      <c r="OH1045" s="196"/>
      <c r="OI1045" s="196"/>
      <c r="OJ1045" s="196"/>
      <c r="OK1045" s="196"/>
      <c r="OL1045" s="196"/>
      <c r="AFC1045" s="196"/>
      <c r="AFD1045" s="196"/>
      <c r="AFE1045" s="196"/>
      <c r="AFF1045" s="196"/>
      <c r="AFG1045" s="196"/>
      <c r="AFH1045" s="196"/>
      <c r="AFI1045" s="196"/>
      <c r="AFJ1045" s="196"/>
      <c r="AFK1045" s="196"/>
      <c r="AFL1045" s="196"/>
      <c r="AFM1045" s="196"/>
      <c r="AFN1045" s="196"/>
      <c r="AFO1045" s="196"/>
      <c r="AFP1045" s="196"/>
      <c r="AFQ1045" s="196"/>
      <c r="AFR1045" s="196"/>
      <c r="AFS1045" s="196"/>
      <c r="AFT1045" s="196"/>
      <c r="AFU1045" s="196"/>
      <c r="AFV1045" s="196"/>
      <c r="AFW1045" s="196"/>
      <c r="AFX1045" s="196"/>
      <c r="AFY1045" s="196"/>
      <c r="AFZ1045" s="196"/>
      <c r="AGA1045" s="196"/>
      <c r="AGB1045" s="196"/>
      <c r="AGC1045" s="196"/>
      <c r="AGD1045" s="196"/>
      <c r="AGE1045" s="196"/>
      <c r="AGF1045" s="196"/>
      <c r="AGG1045" s="196"/>
      <c r="AGH1045" s="196"/>
      <c r="AGI1045" s="196"/>
      <c r="AGJ1045" s="196"/>
      <c r="AGK1045" s="196"/>
      <c r="AGL1045" s="196"/>
      <c r="AGM1045" s="196"/>
      <c r="AGN1045" s="196"/>
      <c r="AGO1045" s="196"/>
      <c r="AGP1045" s="196"/>
    </row>
    <row r="1046" spans="1:874" ht="15.75" customHeight="1" x14ac:dyDescent="0.25">
      <c r="A1046" s="196"/>
      <c r="B1046" s="196"/>
      <c r="C1046" s="196"/>
      <c r="D1046" s="196"/>
      <c r="E1046" s="196"/>
      <c r="F1046" s="196"/>
      <c r="G1046" s="196"/>
      <c r="H1046" s="196"/>
      <c r="I1046" s="196"/>
      <c r="J1046" s="196"/>
      <c r="K1046" s="196"/>
      <c r="L1046" s="206"/>
      <c r="M1046" s="196"/>
      <c r="N1046" s="196"/>
      <c r="O1046" s="196"/>
      <c r="P1046" s="196"/>
      <c r="Q1046" s="196"/>
      <c r="R1046" s="196"/>
      <c r="S1046" s="196"/>
      <c r="T1046" s="196"/>
      <c r="U1046" s="196"/>
      <c r="V1046" s="196"/>
      <c r="W1046" s="196"/>
      <c r="X1046" s="196"/>
      <c r="Y1046" s="196"/>
      <c r="Z1046" s="196"/>
      <c r="AA1046" s="196"/>
      <c r="AB1046" s="196"/>
      <c r="AC1046" s="196"/>
      <c r="AD1046" s="196"/>
      <c r="AE1046" s="196"/>
      <c r="AF1046" s="196"/>
      <c r="AG1046" s="196"/>
      <c r="AH1046" s="196"/>
      <c r="AI1046" s="196"/>
      <c r="AJ1046" s="196"/>
      <c r="AK1046" s="196"/>
      <c r="AL1046" s="196"/>
      <c r="AM1046" s="196"/>
      <c r="AN1046" s="196"/>
      <c r="AO1046" s="196"/>
      <c r="AP1046" s="196"/>
      <c r="AQ1046" s="196"/>
      <c r="AR1046" s="196"/>
      <c r="AS1046" s="196"/>
      <c r="AT1046" s="196"/>
      <c r="AU1046" s="196"/>
      <c r="AV1046" s="196"/>
      <c r="AW1046" s="196"/>
      <c r="AX1046" s="196"/>
      <c r="AY1046" s="196"/>
      <c r="AZ1046" s="196"/>
      <c r="BA1046" s="196"/>
      <c r="BB1046" s="196"/>
      <c r="BC1046" s="196"/>
      <c r="BD1046" s="196"/>
      <c r="BE1046" s="196"/>
      <c r="BF1046" s="196"/>
      <c r="BG1046" s="196"/>
      <c r="BH1046" s="196"/>
      <c r="BI1046" s="196"/>
      <c r="BJ1046" s="196"/>
      <c r="BK1046" s="196"/>
      <c r="BL1046" s="196"/>
      <c r="BM1046" s="196"/>
      <c r="BN1046" s="196"/>
      <c r="BO1046" s="196"/>
      <c r="BP1046" s="196"/>
      <c r="BQ1046" s="196"/>
      <c r="BR1046" s="196"/>
      <c r="BS1046" s="196"/>
      <c r="BT1046" s="196"/>
      <c r="BU1046" s="196"/>
      <c r="BV1046" s="196"/>
      <c r="BW1046" s="196"/>
      <c r="BX1046" s="196"/>
      <c r="BY1046" s="196"/>
      <c r="BZ1046" s="196"/>
      <c r="CA1046" s="196"/>
      <c r="CB1046" s="196"/>
      <c r="CC1046" s="196"/>
      <c r="CD1046" s="196"/>
      <c r="CE1046" s="196"/>
      <c r="CF1046" s="196"/>
      <c r="CG1046" s="196"/>
      <c r="CH1046" s="196"/>
      <c r="CI1046" s="196"/>
      <c r="CJ1046" s="196"/>
      <c r="CK1046" s="196"/>
      <c r="CL1046" s="196"/>
      <c r="CM1046" s="196"/>
      <c r="CN1046" s="196"/>
      <c r="CO1046" s="196"/>
      <c r="CP1046" s="196"/>
      <c r="CQ1046" s="196"/>
      <c r="CR1046" s="196"/>
      <c r="CS1046" s="196"/>
      <c r="CT1046" s="196"/>
      <c r="CU1046" s="196"/>
      <c r="CV1046" s="196"/>
      <c r="CW1046" s="196"/>
      <c r="CX1046" s="196"/>
      <c r="CY1046" s="196"/>
      <c r="CZ1046" s="196"/>
      <c r="DA1046" s="196"/>
      <c r="DB1046" s="196"/>
      <c r="DC1046" s="196"/>
      <c r="DD1046" s="196"/>
      <c r="DE1046" s="196"/>
      <c r="DF1046" s="196"/>
      <c r="DG1046" s="196"/>
      <c r="DH1046" s="196"/>
      <c r="DI1046" s="196"/>
      <c r="DJ1046" s="196"/>
      <c r="DK1046" s="196"/>
      <c r="DL1046" s="196"/>
      <c r="DM1046" s="196"/>
      <c r="DN1046" s="196"/>
      <c r="DO1046" s="196"/>
      <c r="DP1046" s="196"/>
      <c r="DQ1046" s="196"/>
      <c r="DR1046" s="196"/>
      <c r="DS1046" s="196"/>
      <c r="DT1046" s="196"/>
      <c r="DU1046" s="196"/>
      <c r="DV1046" s="196"/>
      <c r="DW1046" s="196"/>
      <c r="DX1046" s="196"/>
      <c r="DY1046" s="196"/>
      <c r="DZ1046" s="196"/>
      <c r="EA1046" s="196"/>
      <c r="EB1046" s="196"/>
      <c r="EC1046" s="196"/>
      <c r="ED1046" s="196"/>
      <c r="EE1046" s="196"/>
      <c r="EF1046" s="196"/>
      <c r="EG1046" s="196"/>
      <c r="EH1046" s="196"/>
      <c r="EI1046" s="196"/>
      <c r="EJ1046" s="196"/>
      <c r="EK1046" s="196"/>
      <c r="EL1046" s="196"/>
      <c r="EM1046" s="196"/>
      <c r="EN1046" s="196"/>
      <c r="EO1046" s="196"/>
      <c r="EP1046" s="196"/>
      <c r="EQ1046" s="196"/>
      <c r="ER1046" s="196"/>
      <c r="ES1046" s="196"/>
      <c r="ET1046" s="196"/>
      <c r="EU1046" s="196"/>
      <c r="EV1046" s="196"/>
      <c r="EW1046" s="196"/>
      <c r="EX1046" s="196"/>
      <c r="EY1046" s="196"/>
      <c r="EZ1046" s="196"/>
      <c r="FA1046" s="196"/>
      <c r="FB1046" s="196"/>
      <c r="FC1046" s="196"/>
      <c r="FD1046" s="196"/>
      <c r="FE1046" s="196"/>
      <c r="FF1046" s="196"/>
      <c r="FG1046" s="196"/>
      <c r="FH1046" s="196"/>
      <c r="FI1046" s="196"/>
      <c r="FJ1046" s="196"/>
      <c r="FK1046" s="196"/>
      <c r="FL1046" s="196"/>
      <c r="FM1046" s="196"/>
      <c r="FN1046" s="196"/>
      <c r="FO1046" s="196"/>
      <c r="FP1046" s="196"/>
      <c r="FQ1046" s="196"/>
      <c r="FR1046" s="196"/>
      <c r="FS1046" s="196"/>
      <c r="FT1046" s="196"/>
      <c r="FU1046" s="196"/>
      <c r="FV1046" s="196"/>
      <c r="FW1046" s="196"/>
      <c r="FX1046" s="196"/>
      <c r="FY1046" s="196"/>
      <c r="FZ1046" s="196"/>
      <c r="GA1046" s="196"/>
      <c r="GB1046" s="196"/>
      <c r="GC1046" s="196"/>
      <c r="GD1046" s="196"/>
      <c r="GE1046" s="196"/>
      <c r="GF1046" s="196"/>
      <c r="GG1046" s="196"/>
      <c r="GH1046" s="196"/>
      <c r="GI1046" s="196"/>
      <c r="GJ1046" s="196"/>
      <c r="GK1046" s="196"/>
      <c r="GL1046" s="196"/>
      <c r="GM1046" s="196"/>
      <c r="GN1046" s="196"/>
      <c r="GO1046" s="196"/>
      <c r="GP1046" s="196"/>
      <c r="GQ1046" s="196"/>
      <c r="GR1046" s="196"/>
      <c r="GS1046" s="196"/>
      <c r="GT1046" s="196"/>
      <c r="GU1046" s="196"/>
      <c r="GV1046" s="196"/>
      <c r="GW1046" s="196"/>
      <c r="GX1046" s="196"/>
      <c r="GY1046" s="196"/>
      <c r="GZ1046" s="196"/>
      <c r="HA1046" s="196"/>
      <c r="HB1046" s="196"/>
      <c r="HC1046" s="196"/>
      <c r="HD1046" s="196"/>
      <c r="HE1046" s="196"/>
      <c r="HF1046" s="196"/>
      <c r="HG1046" s="196"/>
      <c r="HH1046" s="196"/>
      <c r="HI1046" s="196"/>
      <c r="HJ1046" s="196"/>
      <c r="HK1046" s="196"/>
      <c r="HL1046" s="196"/>
      <c r="HM1046" s="196"/>
      <c r="HN1046" s="196"/>
      <c r="HO1046" s="196"/>
      <c r="HP1046" s="196"/>
      <c r="HQ1046" s="196"/>
      <c r="HR1046" s="196"/>
      <c r="HS1046" s="196"/>
      <c r="HT1046" s="196"/>
      <c r="HU1046" s="196"/>
      <c r="HV1046" s="196"/>
      <c r="HW1046" s="196"/>
      <c r="HX1046" s="196"/>
      <c r="HY1046" s="196"/>
      <c r="HZ1046" s="196"/>
      <c r="IA1046" s="196"/>
      <c r="IB1046" s="196"/>
      <c r="IC1046" s="196"/>
      <c r="ID1046" s="196"/>
      <c r="IE1046" s="196"/>
      <c r="IF1046" s="196"/>
      <c r="IG1046" s="196"/>
      <c r="IH1046" s="196"/>
      <c r="II1046" s="196"/>
      <c r="IJ1046" s="196"/>
      <c r="IK1046" s="196"/>
      <c r="IL1046" s="196"/>
      <c r="IM1046" s="196"/>
      <c r="IN1046" s="196"/>
      <c r="IO1046" s="196"/>
      <c r="IP1046" s="196"/>
      <c r="IQ1046" s="196"/>
      <c r="IR1046" s="196"/>
      <c r="IS1046" s="196"/>
      <c r="IT1046" s="196"/>
      <c r="IU1046" s="196"/>
      <c r="IV1046" s="196"/>
      <c r="IW1046" s="196"/>
      <c r="IX1046" s="196"/>
      <c r="IY1046" s="196"/>
      <c r="IZ1046" s="196"/>
      <c r="JA1046" s="196"/>
      <c r="JB1046" s="196"/>
      <c r="JC1046" s="196"/>
      <c r="JD1046" s="196"/>
      <c r="JE1046" s="196"/>
      <c r="JF1046" s="196"/>
      <c r="JG1046" s="196"/>
      <c r="JH1046" s="196"/>
      <c r="JI1046" s="196"/>
      <c r="JJ1046" s="196"/>
      <c r="JK1046" s="196"/>
      <c r="JL1046" s="196"/>
      <c r="JM1046" s="196"/>
      <c r="JN1046" s="196"/>
      <c r="JO1046" s="196"/>
      <c r="JP1046" s="196"/>
      <c r="JQ1046" s="196"/>
      <c r="JR1046" s="196"/>
      <c r="JS1046" s="196"/>
      <c r="JT1046" s="196"/>
      <c r="JU1046" s="196"/>
      <c r="JV1046" s="196"/>
      <c r="JW1046" s="196"/>
      <c r="JX1046" s="196"/>
      <c r="JY1046" s="196"/>
      <c r="JZ1046" s="196"/>
      <c r="KA1046" s="196"/>
      <c r="KB1046" s="196"/>
      <c r="KC1046" s="196"/>
      <c r="KD1046" s="196"/>
      <c r="KE1046" s="196"/>
      <c r="KF1046" s="196"/>
      <c r="KG1046" s="196"/>
      <c r="KH1046" s="196"/>
      <c r="KI1046" s="196"/>
      <c r="KJ1046" s="196"/>
      <c r="KK1046" s="196"/>
      <c r="KL1046" s="196"/>
      <c r="KM1046" s="196"/>
      <c r="KN1046" s="196"/>
      <c r="KO1046" s="196"/>
      <c r="KP1046" s="196"/>
      <c r="KQ1046" s="196"/>
      <c r="KR1046" s="196"/>
      <c r="KS1046" s="196"/>
      <c r="KT1046" s="196"/>
      <c r="KU1046" s="196"/>
      <c r="KV1046" s="196"/>
      <c r="KW1046" s="196"/>
      <c r="KX1046" s="196"/>
      <c r="KY1046" s="196"/>
      <c r="KZ1046" s="196"/>
      <c r="LA1046" s="196"/>
      <c r="LB1046" s="196"/>
      <c r="LC1046" s="196"/>
      <c r="LD1046" s="196"/>
      <c r="LE1046" s="196"/>
      <c r="LF1046" s="196"/>
      <c r="LG1046" s="196"/>
      <c r="LH1046" s="196"/>
      <c r="LI1046" s="196"/>
      <c r="LJ1046" s="196"/>
      <c r="LK1046" s="196"/>
      <c r="LL1046" s="196"/>
      <c r="LM1046" s="196"/>
      <c r="LN1046" s="196"/>
      <c r="LO1046" s="196"/>
      <c r="LP1046" s="196"/>
      <c r="LQ1046" s="196"/>
      <c r="LR1046" s="196"/>
      <c r="LS1046" s="196"/>
      <c r="LT1046" s="196"/>
      <c r="LU1046" s="196"/>
      <c r="LV1046" s="196"/>
      <c r="LW1046" s="196"/>
      <c r="LX1046" s="196"/>
      <c r="LY1046" s="196"/>
      <c r="LZ1046" s="196"/>
      <c r="MA1046" s="196"/>
      <c r="MB1046" s="196"/>
      <c r="MC1046" s="196"/>
      <c r="MD1046" s="196"/>
      <c r="ME1046" s="196"/>
      <c r="MF1046" s="196"/>
      <c r="MG1046" s="196"/>
      <c r="MH1046" s="196"/>
      <c r="MI1046" s="196"/>
      <c r="MJ1046" s="196"/>
      <c r="MK1046" s="196"/>
      <c r="ML1046" s="196"/>
      <c r="MM1046" s="196"/>
      <c r="MN1046" s="196"/>
      <c r="MO1046" s="196"/>
      <c r="MP1046" s="196"/>
      <c r="MQ1046" s="196"/>
      <c r="MR1046" s="196"/>
      <c r="MS1046" s="196"/>
      <c r="MT1046" s="196"/>
      <c r="MU1046" s="196"/>
      <c r="MV1046" s="196"/>
      <c r="MW1046" s="196"/>
      <c r="MX1046" s="196"/>
      <c r="MY1046" s="196"/>
      <c r="MZ1046" s="196"/>
      <c r="NA1046" s="196"/>
      <c r="NB1046" s="196"/>
      <c r="NC1046" s="196"/>
      <c r="ND1046" s="196"/>
      <c r="NE1046" s="196"/>
      <c r="NF1046" s="196"/>
      <c r="NG1046" s="196"/>
      <c r="NH1046" s="196"/>
      <c r="NI1046" s="196"/>
      <c r="NJ1046" s="196"/>
      <c r="NK1046" s="196"/>
      <c r="NL1046" s="196"/>
      <c r="NM1046" s="196"/>
      <c r="NN1046" s="196"/>
      <c r="NO1046" s="196"/>
      <c r="NP1046" s="196"/>
      <c r="NQ1046" s="196"/>
      <c r="NR1046" s="196"/>
      <c r="NS1046" s="196"/>
      <c r="NT1046" s="196"/>
      <c r="NU1046" s="196"/>
      <c r="NV1046" s="196"/>
      <c r="NW1046" s="196"/>
      <c r="NX1046" s="196"/>
      <c r="NY1046" s="196"/>
      <c r="NZ1046" s="196"/>
      <c r="OA1046" s="196"/>
      <c r="OB1046" s="196"/>
      <c r="OC1046" s="196"/>
      <c r="OD1046" s="196"/>
      <c r="OE1046" s="196"/>
      <c r="OF1046" s="196"/>
      <c r="OG1046" s="196"/>
      <c r="OH1046" s="196"/>
      <c r="OI1046" s="196"/>
      <c r="OJ1046" s="196"/>
      <c r="OK1046" s="196"/>
      <c r="OL1046" s="196"/>
      <c r="AFC1046" s="196"/>
      <c r="AFD1046" s="196"/>
      <c r="AFE1046" s="196"/>
      <c r="AFF1046" s="196"/>
      <c r="AFG1046" s="196"/>
      <c r="AFH1046" s="196"/>
      <c r="AFI1046" s="196"/>
      <c r="AFJ1046" s="196"/>
      <c r="AFK1046" s="196"/>
      <c r="AFL1046" s="196"/>
      <c r="AFM1046" s="196"/>
      <c r="AFN1046" s="196"/>
      <c r="AFO1046" s="196"/>
      <c r="AFP1046" s="196"/>
      <c r="AFQ1046" s="196"/>
      <c r="AFR1046" s="196"/>
      <c r="AFS1046" s="196"/>
      <c r="AFT1046" s="196"/>
      <c r="AFU1046" s="196"/>
      <c r="AFV1046" s="196"/>
      <c r="AFW1046" s="196"/>
      <c r="AFX1046" s="196"/>
      <c r="AFY1046" s="196"/>
      <c r="AFZ1046" s="196"/>
      <c r="AGA1046" s="196"/>
      <c r="AGB1046" s="196"/>
      <c r="AGC1046" s="196"/>
      <c r="AGD1046" s="196"/>
      <c r="AGE1046" s="196"/>
      <c r="AGF1046" s="196"/>
      <c r="AGG1046" s="196"/>
      <c r="AGH1046" s="196"/>
      <c r="AGI1046" s="196"/>
      <c r="AGJ1046" s="196"/>
      <c r="AGK1046" s="196"/>
      <c r="AGL1046" s="196"/>
      <c r="AGM1046" s="196"/>
      <c r="AGN1046" s="196"/>
      <c r="AGO1046" s="196"/>
      <c r="AGP1046" s="196"/>
    </row>
    <row r="1047" spans="1:874" ht="15.75" customHeight="1" x14ac:dyDescent="0.25">
      <c r="A1047" s="196"/>
      <c r="B1047" s="196"/>
      <c r="C1047" s="196"/>
      <c r="D1047" s="196"/>
      <c r="E1047" s="196"/>
      <c r="F1047" s="196"/>
      <c r="G1047" s="196"/>
      <c r="H1047" s="196"/>
      <c r="I1047" s="196"/>
      <c r="J1047" s="196"/>
      <c r="K1047" s="196"/>
      <c r="L1047" s="206"/>
      <c r="M1047" s="196"/>
      <c r="N1047" s="196"/>
      <c r="O1047" s="196"/>
      <c r="P1047" s="196"/>
      <c r="Q1047" s="196"/>
      <c r="R1047" s="196"/>
      <c r="S1047" s="196"/>
      <c r="T1047" s="196"/>
      <c r="U1047" s="196"/>
      <c r="V1047" s="196"/>
      <c r="W1047" s="196"/>
      <c r="X1047" s="196"/>
      <c r="Y1047" s="196"/>
      <c r="Z1047" s="196"/>
      <c r="AA1047" s="196"/>
      <c r="AB1047" s="196"/>
      <c r="AC1047" s="196"/>
      <c r="AD1047" s="196"/>
      <c r="AE1047" s="196"/>
      <c r="AF1047" s="196"/>
      <c r="AG1047" s="196"/>
      <c r="AH1047" s="196"/>
      <c r="AI1047" s="196"/>
      <c r="AJ1047" s="196"/>
      <c r="AK1047" s="196"/>
      <c r="AL1047" s="196"/>
      <c r="AM1047" s="196"/>
      <c r="AN1047" s="196"/>
      <c r="AO1047" s="196"/>
      <c r="AP1047" s="196"/>
      <c r="AQ1047" s="196"/>
      <c r="AR1047" s="196"/>
      <c r="AS1047" s="196"/>
      <c r="AT1047" s="196"/>
      <c r="AU1047" s="196"/>
      <c r="AV1047" s="196"/>
      <c r="AW1047" s="196"/>
      <c r="AX1047" s="196"/>
      <c r="AY1047" s="196"/>
      <c r="AZ1047" s="196"/>
      <c r="BA1047" s="196"/>
      <c r="BB1047" s="196"/>
      <c r="BC1047" s="196"/>
      <c r="BD1047" s="196"/>
      <c r="BE1047" s="196"/>
      <c r="BF1047" s="196"/>
      <c r="BG1047" s="196"/>
      <c r="BH1047" s="196"/>
      <c r="BI1047" s="196"/>
      <c r="BJ1047" s="196"/>
      <c r="BK1047" s="196"/>
      <c r="BL1047" s="196"/>
      <c r="BM1047" s="196"/>
      <c r="BN1047" s="196"/>
      <c r="BO1047" s="196"/>
      <c r="BP1047" s="196"/>
      <c r="BQ1047" s="196"/>
      <c r="BR1047" s="196"/>
      <c r="BS1047" s="196"/>
      <c r="BT1047" s="196"/>
      <c r="BU1047" s="196"/>
      <c r="BV1047" s="196"/>
      <c r="BW1047" s="196"/>
      <c r="BX1047" s="196"/>
      <c r="BY1047" s="196"/>
      <c r="BZ1047" s="196"/>
      <c r="CA1047" s="196"/>
      <c r="CB1047" s="196"/>
      <c r="CC1047" s="196"/>
      <c r="CD1047" s="196"/>
      <c r="CE1047" s="196"/>
      <c r="CF1047" s="196"/>
      <c r="CG1047" s="196"/>
      <c r="CH1047" s="196"/>
      <c r="CI1047" s="196"/>
      <c r="CJ1047" s="196"/>
      <c r="CK1047" s="196"/>
      <c r="CL1047" s="196"/>
      <c r="CM1047" s="196"/>
      <c r="CN1047" s="196"/>
      <c r="CO1047" s="196"/>
      <c r="CP1047" s="196"/>
      <c r="CQ1047" s="196"/>
      <c r="CR1047" s="196"/>
      <c r="CS1047" s="196"/>
      <c r="CT1047" s="196"/>
      <c r="CU1047" s="196"/>
      <c r="CV1047" s="196"/>
      <c r="CW1047" s="196"/>
      <c r="CX1047" s="196"/>
      <c r="CY1047" s="196"/>
      <c r="CZ1047" s="196"/>
      <c r="DA1047" s="196"/>
      <c r="DB1047" s="196"/>
      <c r="DC1047" s="196"/>
      <c r="DD1047" s="196"/>
      <c r="DE1047" s="196"/>
      <c r="DF1047" s="196"/>
      <c r="DG1047" s="196"/>
      <c r="DH1047" s="196"/>
      <c r="DI1047" s="196"/>
      <c r="DJ1047" s="196"/>
      <c r="DK1047" s="196"/>
      <c r="DL1047" s="196"/>
      <c r="DM1047" s="196"/>
      <c r="DN1047" s="196"/>
      <c r="DO1047" s="196"/>
      <c r="DP1047" s="196"/>
      <c r="DQ1047" s="196"/>
      <c r="DR1047" s="196"/>
      <c r="DS1047" s="196"/>
      <c r="DT1047" s="196"/>
      <c r="DU1047" s="196"/>
      <c r="DV1047" s="196"/>
      <c r="DW1047" s="196"/>
      <c r="DX1047" s="196"/>
      <c r="DY1047" s="196"/>
      <c r="DZ1047" s="196"/>
      <c r="EA1047" s="196"/>
      <c r="EB1047" s="196"/>
      <c r="EC1047" s="196"/>
      <c r="ED1047" s="196"/>
      <c r="EE1047" s="196"/>
      <c r="EF1047" s="196"/>
      <c r="EG1047" s="196"/>
      <c r="EH1047" s="196"/>
      <c r="EI1047" s="196"/>
      <c r="EJ1047" s="196"/>
      <c r="EK1047" s="196"/>
      <c r="EL1047" s="196"/>
      <c r="EM1047" s="196"/>
      <c r="EN1047" s="196"/>
      <c r="EO1047" s="196"/>
      <c r="EP1047" s="196"/>
      <c r="EQ1047" s="196"/>
      <c r="ER1047" s="196"/>
      <c r="ES1047" s="196"/>
      <c r="ET1047" s="196"/>
      <c r="EU1047" s="196"/>
      <c r="EV1047" s="196"/>
      <c r="EW1047" s="196"/>
      <c r="EX1047" s="196"/>
      <c r="EY1047" s="196"/>
      <c r="EZ1047" s="196"/>
      <c r="FA1047" s="196"/>
      <c r="FB1047" s="196"/>
      <c r="FC1047" s="196"/>
      <c r="FD1047" s="196"/>
      <c r="FE1047" s="196"/>
      <c r="FF1047" s="196"/>
      <c r="FG1047" s="196"/>
      <c r="FH1047" s="196"/>
      <c r="FI1047" s="196"/>
      <c r="FJ1047" s="196"/>
      <c r="FK1047" s="196"/>
      <c r="FL1047" s="196"/>
      <c r="FM1047" s="196"/>
      <c r="FN1047" s="196"/>
      <c r="FO1047" s="196"/>
      <c r="FP1047" s="196"/>
      <c r="FQ1047" s="196"/>
      <c r="FR1047" s="196"/>
      <c r="FS1047" s="196"/>
      <c r="FT1047" s="196"/>
      <c r="FU1047" s="196"/>
      <c r="FV1047" s="196"/>
      <c r="FW1047" s="196"/>
      <c r="FX1047" s="196"/>
      <c r="FY1047" s="196"/>
      <c r="FZ1047" s="196"/>
      <c r="GA1047" s="196"/>
      <c r="GB1047" s="196"/>
      <c r="GC1047" s="196"/>
      <c r="GD1047" s="196"/>
      <c r="GE1047" s="196"/>
      <c r="GF1047" s="196"/>
      <c r="GG1047" s="196"/>
      <c r="GH1047" s="196"/>
      <c r="GI1047" s="196"/>
      <c r="GJ1047" s="196"/>
      <c r="GK1047" s="196"/>
      <c r="GL1047" s="196"/>
      <c r="GM1047" s="196"/>
      <c r="GN1047" s="196"/>
      <c r="GO1047" s="196"/>
      <c r="GP1047" s="196"/>
      <c r="GQ1047" s="196"/>
      <c r="GR1047" s="196"/>
      <c r="GS1047" s="196"/>
      <c r="GT1047" s="196"/>
      <c r="GU1047" s="196"/>
      <c r="GV1047" s="196"/>
      <c r="GW1047" s="196"/>
      <c r="GX1047" s="196"/>
      <c r="GY1047" s="196"/>
      <c r="GZ1047" s="196"/>
      <c r="HA1047" s="196"/>
      <c r="HB1047" s="196"/>
      <c r="HC1047" s="196"/>
      <c r="HD1047" s="196"/>
      <c r="HE1047" s="196"/>
      <c r="HF1047" s="196"/>
      <c r="HG1047" s="196"/>
      <c r="HH1047" s="196"/>
      <c r="HI1047" s="196"/>
      <c r="HJ1047" s="196"/>
      <c r="HK1047" s="196"/>
      <c r="HL1047" s="196"/>
      <c r="HM1047" s="196"/>
      <c r="HN1047" s="196"/>
      <c r="HO1047" s="196"/>
      <c r="HP1047" s="196"/>
      <c r="HQ1047" s="196"/>
      <c r="HR1047" s="196"/>
      <c r="HS1047" s="196"/>
      <c r="HT1047" s="196"/>
      <c r="HU1047" s="196"/>
      <c r="HV1047" s="196"/>
      <c r="HW1047" s="196"/>
      <c r="HX1047" s="196"/>
      <c r="HY1047" s="196"/>
      <c r="HZ1047" s="196"/>
      <c r="IA1047" s="196"/>
      <c r="IB1047" s="196"/>
      <c r="IC1047" s="196"/>
      <c r="ID1047" s="196"/>
      <c r="IE1047" s="196"/>
      <c r="IF1047" s="196"/>
      <c r="IG1047" s="196"/>
      <c r="IH1047" s="196"/>
      <c r="II1047" s="196"/>
      <c r="IJ1047" s="196"/>
      <c r="IK1047" s="196"/>
      <c r="IL1047" s="196"/>
      <c r="IM1047" s="196"/>
      <c r="IN1047" s="196"/>
      <c r="IO1047" s="196"/>
      <c r="IP1047" s="196"/>
      <c r="IQ1047" s="196"/>
      <c r="IR1047" s="196"/>
      <c r="IS1047" s="196"/>
      <c r="IT1047" s="196"/>
      <c r="IU1047" s="196"/>
      <c r="IV1047" s="196"/>
      <c r="IW1047" s="196"/>
      <c r="IX1047" s="196"/>
      <c r="IY1047" s="196"/>
      <c r="IZ1047" s="196"/>
      <c r="JA1047" s="196"/>
      <c r="JB1047" s="196"/>
      <c r="JC1047" s="196"/>
      <c r="JD1047" s="196"/>
      <c r="JE1047" s="196"/>
      <c r="JF1047" s="196"/>
      <c r="JG1047" s="196"/>
      <c r="JH1047" s="196"/>
      <c r="JI1047" s="196"/>
      <c r="JJ1047" s="196"/>
      <c r="JK1047" s="196"/>
      <c r="JL1047" s="196"/>
      <c r="JM1047" s="196"/>
      <c r="JN1047" s="196"/>
      <c r="JO1047" s="196"/>
      <c r="JP1047" s="196"/>
      <c r="JQ1047" s="196"/>
      <c r="JR1047" s="196"/>
      <c r="JS1047" s="196"/>
      <c r="JT1047" s="196"/>
      <c r="JU1047" s="196"/>
      <c r="JV1047" s="196"/>
      <c r="JW1047" s="196"/>
      <c r="JX1047" s="196"/>
      <c r="JY1047" s="196"/>
      <c r="JZ1047" s="196"/>
      <c r="KA1047" s="196"/>
      <c r="KB1047" s="196"/>
      <c r="KC1047" s="196"/>
      <c r="KD1047" s="196"/>
      <c r="KE1047" s="196"/>
      <c r="KF1047" s="196"/>
      <c r="KG1047" s="196"/>
      <c r="KH1047" s="196"/>
      <c r="KI1047" s="196"/>
      <c r="KJ1047" s="196"/>
      <c r="KK1047" s="196"/>
      <c r="KL1047" s="196"/>
      <c r="KM1047" s="196"/>
      <c r="KN1047" s="196"/>
      <c r="KO1047" s="196"/>
      <c r="KP1047" s="196"/>
      <c r="KQ1047" s="196"/>
      <c r="KR1047" s="196"/>
      <c r="KS1047" s="196"/>
      <c r="KT1047" s="196"/>
      <c r="KU1047" s="196"/>
      <c r="KV1047" s="196"/>
      <c r="KW1047" s="196"/>
      <c r="KX1047" s="196"/>
      <c r="KY1047" s="196"/>
      <c r="KZ1047" s="196"/>
      <c r="LA1047" s="196"/>
      <c r="LB1047" s="196"/>
      <c r="LC1047" s="196"/>
      <c r="LD1047" s="196"/>
      <c r="LE1047" s="196"/>
      <c r="LF1047" s="196"/>
      <c r="LG1047" s="196"/>
      <c r="LH1047" s="196"/>
      <c r="LI1047" s="196"/>
      <c r="LJ1047" s="196"/>
      <c r="LK1047" s="196"/>
      <c r="LL1047" s="196"/>
      <c r="LM1047" s="196"/>
      <c r="LN1047" s="196"/>
      <c r="LO1047" s="196"/>
      <c r="LP1047" s="196"/>
      <c r="LQ1047" s="196"/>
      <c r="LR1047" s="196"/>
      <c r="LS1047" s="196"/>
      <c r="LT1047" s="196"/>
      <c r="LU1047" s="196"/>
      <c r="LV1047" s="196"/>
      <c r="LW1047" s="196"/>
      <c r="LX1047" s="196"/>
      <c r="LY1047" s="196"/>
      <c r="LZ1047" s="196"/>
      <c r="MA1047" s="196"/>
      <c r="MB1047" s="196"/>
      <c r="MC1047" s="196"/>
      <c r="MD1047" s="196"/>
      <c r="ME1047" s="196"/>
      <c r="MF1047" s="196"/>
      <c r="MG1047" s="196"/>
      <c r="MH1047" s="196"/>
      <c r="MI1047" s="196"/>
      <c r="MJ1047" s="196"/>
      <c r="MK1047" s="196"/>
      <c r="ML1047" s="196"/>
      <c r="MM1047" s="196"/>
      <c r="MN1047" s="196"/>
      <c r="MO1047" s="196"/>
      <c r="MP1047" s="196"/>
      <c r="MQ1047" s="196"/>
      <c r="MR1047" s="196"/>
      <c r="MS1047" s="196"/>
      <c r="MT1047" s="196"/>
      <c r="MU1047" s="196"/>
      <c r="MV1047" s="196"/>
      <c r="MW1047" s="196"/>
      <c r="MX1047" s="196"/>
      <c r="MY1047" s="196"/>
      <c r="MZ1047" s="196"/>
      <c r="NA1047" s="196"/>
      <c r="NB1047" s="196"/>
      <c r="NC1047" s="196"/>
      <c r="ND1047" s="196"/>
      <c r="NE1047" s="196"/>
      <c r="NF1047" s="196"/>
      <c r="NG1047" s="196"/>
      <c r="NH1047" s="196"/>
      <c r="NI1047" s="196"/>
      <c r="NJ1047" s="196"/>
      <c r="NK1047" s="196"/>
      <c r="NL1047" s="196"/>
      <c r="NM1047" s="196"/>
      <c r="NN1047" s="196"/>
      <c r="NO1047" s="196"/>
      <c r="NP1047" s="196"/>
      <c r="NQ1047" s="196"/>
      <c r="NR1047" s="196"/>
      <c r="NS1047" s="196"/>
      <c r="NT1047" s="196"/>
      <c r="NU1047" s="196"/>
      <c r="NV1047" s="196"/>
      <c r="NW1047" s="196"/>
      <c r="NX1047" s="196"/>
      <c r="NY1047" s="196"/>
      <c r="NZ1047" s="196"/>
      <c r="OA1047" s="196"/>
      <c r="OB1047" s="196"/>
      <c r="OC1047" s="196"/>
      <c r="OD1047" s="196"/>
      <c r="OE1047" s="196"/>
      <c r="OF1047" s="196"/>
      <c r="OG1047" s="196"/>
      <c r="OH1047" s="196"/>
      <c r="OI1047" s="196"/>
      <c r="OJ1047" s="196"/>
      <c r="OK1047" s="196"/>
      <c r="OL1047" s="196"/>
      <c r="AFC1047" s="196"/>
      <c r="AFD1047" s="196"/>
      <c r="AFE1047" s="196"/>
      <c r="AFF1047" s="196"/>
      <c r="AFG1047" s="196"/>
      <c r="AFH1047" s="196"/>
      <c r="AFI1047" s="196"/>
      <c r="AFJ1047" s="196"/>
      <c r="AFK1047" s="196"/>
      <c r="AFL1047" s="196"/>
      <c r="AFM1047" s="196"/>
      <c r="AFN1047" s="196"/>
      <c r="AFO1047" s="196"/>
      <c r="AFP1047" s="196"/>
      <c r="AFQ1047" s="196"/>
      <c r="AFR1047" s="196"/>
      <c r="AFS1047" s="196"/>
      <c r="AFT1047" s="196"/>
      <c r="AFU1047" s="196"/>
      <c r="AFV1047" s="196"/>
      <c r="AFW1047" s="196"/>
      <c r="AFX1047" s="196"/>
      <c r="AFY1047" s="196"/>
      <c r="AFZ1047" s="196"/>
      <c r="AGA1047" s="196"/>
      <c r="AGB1047" s="196"/>
      <c r="AGC1047" s="196"/>
      <c r="AGD1047" s="196"/>
      <c r="AGE1047" s="196"/>
      <c r="AGF1047" s="196"/>
      <c r="AGG1047" s="196"/>
      <c r="AGH1047" s="196"/>
      <c r="AGI1047" s="196"/>
      <c r="AGJ1047" s="196"/>
      <c r="AGK1047" s="196"/>
      <c r="AGL1047" s="196"/>
      <c r="AGM1047" s="196"/>
      <c r="AGN1047" s="196"/>
      <c r="AGO1047" s="196"/>
      <c r="AGP1047" s="196"/>
    </row>
    <row r="1048" spans="1:874" ht="15.75" customHeight="1" x14ac:dyDescent="0.25">
      <c r="A1048" s="196"/>
      <c r="B1048" s="196"/>
      <c r="C1048" s="196"/>
      <c r="D1048" s="196"/>
      <c r="E1048" s="196"/>
      <c r="F1048" s="196"/>
      <c r="G1048" s="196"/>
      <c r="H1048" s="196"/>
      <c r="I1048" s="196"/>
      <c r="J1048" s="196"/>
      <c r="K1048" s="196"/>
      <c r="L1048" s="206"/>
      <c r="M1048" s="196"/>
      <c r="N1048" s="196"/>
      <c r="O1048" s="196"/>
      <c r="P1048" s="196"/>
      <c r="Q1048" s="196"/>
      <c r="R1048" s="196"/>
      <c r="S1048" s="196"/>
      <c r="T1048" s="196"/>
      <c r="U1048" s="196"/>
      <c r="V1048" s="196"/>
      <c r="W1048" s="196"/>
      <c r="X1048" s="196"/>
      <c r="Y1048" s="196"/>
      <c r="Z1048" s="196"/>
      <c r="AA1048" s="196"/>
      <c r="AB1048" s="196"/>
      <c r="AC1048" s="196"/>
      <c r="AD1048" s="196"/>
      <c r="AE1048" s="196"/>
      <c r="AF1048" s="196"/>
      <c r="AG1048" s="196"/>
      <c r="AH1048" s="196"/>
      <c r="AI1048" s="196"/>
      <c r="AJ1048" s="196"/>
      <c r="AK1048" s="196"/>
      <c r="AL1048" s="196"/>
      <c r="AM1048" s="196"/>
      <c r="AN1048" s="196"/>
      <c r="AO1048" s="196"/>
      <c r="AP1048" s="196"/>
      <c r="AQ1048" s="196"/>
      <c r="AR1048" s="196"/>
      <c r="AS1048" s="196"/>
      <c r="AT1048" s="196"/>
      <c r="AU1048" s="196"/>
      <c r="AV1048" s="196"/>
      <c r="AW1048" s="196"/>
      <c r="AX1048" s="196"/>
      <c r="AY1048" s="196"/>
      <c r="AZ1048" s="196"/>
      <c r="BA1048" s="196"/>
      <c r="BB1048" s="196"/>
      <c r="BC1048" s="196"/>
      <c r="BD1048" s="196"/>
      <c r="BE1048" s="196"/>
      <c r="BF1048" s="196"/>
      <c r="BG1048" s="196"/>
      <c r="BH1048" s="196"/>
      <c r="BI1048" s="196"/>
      <c r="BJ1048" s="196"/>
      <c r="BK1048" s="196"/>
      <c r="BL1048" s="196"/>
      <c r="BM1048" s="196"/>
      <c r="BN1048" s="196"/>
      <c r="BO1048" s="196"/>
      <c r="BP1048" s="196"/>
      <c r="BQ1048" s="196"/>
      <c r="BR1048" s="196"/>
      <c r="BS1048" s="196"/>
      <c r="BT1048" s="196"/>
      <c r="BU1048" s="196"/>
      <c r="BV1048" s="196"/>
      <c r="BW1048" s="196"/>
      <c r="BX1048" s="196"/>
      <c r="BY1048" s="196"/>
      <c r="BZ1048" s="196"/>
      <c r="CA1048" s="196"/>
      <c r="CB1048" s="196"/>
      <c r="CC1048" s="196"/>
      <c r="CD1048" s="196"/>
      <c r="CE1048" s="196"/>
      <c r="CF1048" s="196"/>
      <c r="CG1048" s="196"/>
      <c r="CH1048" s="196"/>
      <c r="CI1048" s="196"/>
      <c r="CJ1048" s="196"/>
      <c r="CK1048" s="196"/>
      <c r="CL1048" s="196"/>
      <c r="CM1048" s="196"/>
      <c r="CN1048" s="196"/>
      <c r="CO1048" s="196"/>
      <c r="CP1048" s="196"/>
      <c r="CQ1048" s="196"/>
      <c r="CR1048" s="196"/>
      <c r="CS1048" s="196"/>
      <c r="CT1048" s="196"/>
      <c r="CU1048" s="196"/>
      <c r="CV1048" s="196"/>
      <c r="CW1048" s="196"/>
      <c r="CX1048" s="196"/>
      <c r="CY1048" s="196"/>
      <c r="CZ1048" s="196"/>
      <c r="DA1048" s="196"/>
      <c r="DB1048" s="196"/>
      <c r="DC1048" s="196"/>
      <c r="DD1048" s="196"/>
      <c r="DE1048" s="196"/>
      <c r="DF1048" s="196"/>
      <c r="DG1048" s="196"/>
      <c r="DH1048" s="196"/>
      <c r="DI1048" s="196"/>
      <c r="DJ1048" s="196"/>
      <c r="DK1048" s="196"/>
      <c r="DL1048" s="196"/>
      <c r="DM1048" s="196"/>
      <c r="DN1048" s="196"/>
      <c r="DO1048" s="196"/>
      <c r="DP1048" s="196"/>
      <c r="DQ1048" s="196"/>
      <c r="DR1048" s="196"/>
      <c r="DS1048" s="196"/>
      <c r="DT1048" s="196"/>
      <c r="DU1048" s="196"/>
      <c r="DV1048" s="196"/>
      <c r="DW1048" s="196"/>
      <c r="DX1048" s="196"/>
      <c r="DY1048" s="196"/>
      <c r="DZ1048" s="196"/>
      <c r="EA1048" s="196"/>
      <c r="EB1048" s="196"/>
      <c r="EC1048" s="196"/>
      <c r="ED1048" s="196"/>
      <c r="EE1048" s="196"/>
      <c r="EF1048" s="196"/>
      <c r="EG1048" s="196"/>
      <c r="EH1048" s="196"/>
      <c r="EI1048" s="196"/>
      <c r="EJ1048" s="196"/>
      <c r="EK1048" s="196"/>
      <c r="EL1048" s="196"/>
      <c r="EM1048" s="196"/>
      <c r="EN1048" s="196"/>
      <c r="EO1048" s="196"/>
      <c r="EP1048" s="196"/>
      <c r="EQ1048" s="196"/>
      <c r="ER1048" s="196"/>
      <c r="ES1048" s="196"/>
      <c r="ET1048" s="196"/>
      <c r="EU1048" s="196"/>
      <c r="EV1048" s="196"/>
      <c r="EW1048" s="196"/>
      <c r="EX1048" s="196"/>
      <c r="EY1048" s="196"/>
      <c r="EZ1048" s="196"/>
      <c r="FA1048" s="196"/>
      <c r="FB1048" s="196"/>
      <c r="FC1048" s="196"/>
      <c r="FD1048" s="196"/>
      <c r="FE1048" s="196"/>
      <c r="FF1048" s="196"/>
      <c r="FG1048" s="196"/>
      <c r="FH1048" s="196"/>
      <c r="FI1048" s="196"/>
      <c r="FJ1048" s="196"/>
      <c r="FK1048" s="196"/>
      <c r="FL1048" s="196"/>
      <c r="FM1048" s="196"/>
      <c r="FN1048" s="196"/>
      <c r="FO1048" s="196"/>
      <c r="FP1048" s="196"/>
      <c r="FQ1048" s="196"/>
      <c r="FR1048" s="196"/>
      <c r="FS1048" s="196"/>
      <c r="FT1048" s="196"/>
      <c r="FU1048" s="196"/>
      <c r="FV1048" s="196"/>
      <c r="FW1048" s="196"/>
      <c r="FX1048" s="196"/>
      <c r="FY1048" s="196"/>
      <c r="FZ1048" s="196"/>
      <c r="GA1048" s="196"/>
      <c r="GB1048" s="196"/>
      <c r="GC1048" s="196"/>
      <c r="GD1048" s="196"/>
      <c r="GE1048" s="196"/>
      <c r="GF1048" s="196"/>
      <c r="GG1048" s="196"/>
      <c r="GH1048" s="196"/>
      <c r="GI1048" s="196"/>
      <c r="GJ1048" s="196"/>
      <c r="GK1048" s="196"/>
      <c r="GL1048" s="196"/>
      <c r="GM1048" s="196"/>
      <c r="GN1048" s="196"/>
      <c r="GO1048" s="196"/>
      <c r="GP1048" s="196"/>
      <c r="GQ1048" s="196"/>
      <c r="GR1048" s="196"/>
      <c r="GS1048" s="196"/>
      <c r="GT1048" s="196"/>
      <c r="GU1048" s="196"/>
      <c r="GV1048" s="196"/>
      <c r="GW1048" s="196"/>
      <c r="GX1048" s="196"/>
      <c r="GY1048" s="196"/>
      <c r="GZ1048" s="196"/>
      <c r="HA1048" s="196"/>
      <c r="HB1048" s="196"/>
      <c r="HC1048" s="196"/>
      <c r="HD1048" s="196"/>
      <c r="HE1048" s="196"/>
      <c r="HF1048" s="196"/>
      <c r="HG1048" s="196"/>
      <c r="HH1048" s="196"/>
      <c r="HI1048" s="196"/>
      <c r="HJ1048" s="196"/>
      <c r="HK1048" s="196"/>
      <c r="HL1048" s="196"/>
      <c r="HM1048" s="196"/>
      <c r="HN1048" s="196"/>
      <c r="HO1048" s="196"/>
      <c r="HP1048" s="196"/>
      <c r="HQ1048" s="196"/>
      <c r="HR1048" s="196"/>
      <c r="HS1048" s="196"/>
      <c r="HT1048" s="196"/>
      <c r="HU1048" s="196"/>
      <c r="HV1048" s="196"/>
      <c r="HW1048" s="196"/>
      <c r="HX1048" s="196"/>
      <c r="HY1048" s="196"/>
      <c r="HZ1048" s="196"/>
      <c r="IA1048" s="196"/>
      <c r="IB1048" s="196"/>
      <c r="IC1048" s="196"/>
      <c r="ID1048" s="196"/>
      <c r="IE1048" s="196"/>
      <c r="IF1048" s="196"/>
      <c r="IG1048" s="196"/>
      <c r="IH1048" s="196"/>
      <c r="II1048" s="196"/>
      <c r="IJ1048" s="196"/>
      <c r="IK1048" s="196"/>
      <c r="IL1048" s="196"/>
      <c r="IM1048" s="196"/>
      <c r="IN1048" s="196"/>
      <c r="IO1048" s="196"/>
      <c r="IP1048" s="196"/>
      <c r="IQ1048" s="196"/>
      <c r="IR1048" s="196"/>
      <c r="IS1048" s="196"/>
      <c r="IT1048" s="196"/>
      <c r="IU1048" s="196"/>
      <c r="IV1048" s="196"/>
      <c r="IW1048" s="196"/>
      <c r="IX1048" s="196"/>
      <c r="IY1048" s="196"/>
      <c r="IZ1048" s="196"/>
      <c r="JA1048" s="196"/>
      <c r="JB1048" s="196"/>
      <c r="JC1048" s="196"/>
      <c r="JD1048" s="196"/>
      <c r="JE1048" s="196"/>
      <c r="JF1048" s="196"/>
      <c r="JG1048" s="196"/>
      <c r="JH1048" s="196"/>
      <c r="JI1048" s="196"/>
      <c r="JJ1048" s="196"/>
      <c r="JK1048" s="196"/>
      <c r="JL1048" s="196"/>
      <c r="JM1048" s="196"/>
      <c r="JN1048" s="196"/>
      <c r="JO1048" s="196"/>
      <c r="JP1048" s="196"/>
      <c r="JQ1048" s="196"/>
      <c r="JR1048" s="196"/>
      <c r="JS1048" s="196"/>
      <c r="JT1048" s="196"/>
      <c r="JU1048" s="196"/>
      <c r="JV1048" s="196"/>
      <c r="JW1048" s="196"/>
      <c r="JX1048" s="196"/>
      <c r="JY1048" s="196"/>
      <c r="JZ1048" s="196"/>
      <c r="KA1048" s="196"/>
      <c r="KB1048" s="196"/>
      <c r="KC1048" s="196"/>
      <c r="KD1048" s="196"/>
      <c r="KE1048" s="196"/>
      <c r="KF1048" s="196"/>
      <c r="KG1048" s="196"/>
      <c r="KH1048" s="196"/>
      <c r="KI1048" s="196"/>
      <c r="KJ1048" s="196"/>
      <c r="KK1048" s="196"/>
      <c r="KL1048" s="196"/>
      <c r="KM1048" s="196"/>
      <c r="KN1048" s="196"/>
      <c r="KO1048" s="196"/>
      <c r="KP1048" s="196"/>
      <c r="KQ1048" s="196"/>
      <c r="KR1048" s="196"/>
      <c r="KS1048" s="196"/>
      <c r="KT1048" s="196"/>
      <c r="KU1048" s="196"/>
      <c r="KV1048" s="196"/>
      <c r="KW1048" s="196"/>
      <c r="KX1048" s="196"/>
      <c r="KY1048" s="196"/>
      <c r="KZ1048" s="196"/>
      <c r="LA1048" s="196"/>
      <c r="LB1048" s="196"/>
      <c r="LC1048" s="196"/>
      <c r="LD1048" s="196"/>
      <c r="LE1048" s="196"/>
      <c r="LF1048" s="196"/>
      <c r="LG1048" s="196"/>
      <c r="LH1048" s="196"/>
      <c r="LI1048" s="196"/>
      <c r="LJ1048" s="196"/>
      <c r="LK1048" s="196"/>
      <c r="LL1048" s="196"/>
      <c r="LM1048" s="196"/>
      <c r="LN1048" s="196"/>
      <c r="LO1048" s="196"/>
      <c r="LP1048" s="196"/>
      <c r="LQ1048" s="196"/>
      <c r="LR1048" s="196"/>
      <c r="LS1048" s="196"/>
      <c r="LT1048" s="196"/>
      <c r="LU1048" s="196"/>
      <c r="LV1048" s="196"/>
      <c r="LW1048" s="196"/>
      <c r="LX1048" s="196"/>
      <c r="LY1048" s="196"/>
      <c r="LZ1048" s="196"/>
      <c r="MA1048" s="196"/>
      <c r="MB1048" s="196"/>
      <c r="MC1048" s="196"/>
      <c r="MD1048" s="196"/>
      <c r="ME1048" s="196"/>
      <c r="MF1048" s="196"/>
      <c r="MG1048" s="196"/>
      <c r="MH1048" s="196"/>
      <c r="MI1048" s="196"/>
      <c r="MJ1048" s="196"/>
      <c r="MK1048" s="196"/>
      <c r="ML1048" s="196"/>
      <c r="MM1048" s="196"/>
      <c r="MN1048" s="196"/>
      <c r="MO1048" s="196"/>
      <c r="MP1048" s="196"/>
      <c r="MQ1048" s="196"/>
      <c r="MR1048" s="196"/>
      <c r="MS1048" s="196"/>
      <c r="MT1048" s="196"/>
      <c r="MU1048" s="196"/>
      <c r="MV1048" s="196"/>
      <c r="MW1048" s="196"/>
      <c r="MX1048" s="196"/>
      <c r="MY1048" s="196"/>
      <c r="MZ1048" s="196"/>
      <c r="NA1048" s="196"/>
      <c r="NB1048" s="196"/>
      <c r="NC1048" s="196"/>
      <c r="ND1048" s="196"/>
      <c r="NE1048" s="196"/>
      <c r="NF1048" s="196"/>
      <c r="NG1048" s="196"/>
      <c r="NH1048" s="196"/>
      <c r="NI1048" s="196"/>
      <c r="NJ1048" s="196"/>
      <c r="NK1048" s="196"/>
      <c r="NL1048" s="196"/>
      <c r="NM1048" s="196"/>
      <c r="NN1048" s="196"/>
      <c r="NO1048" s="196"/>
      <c r="NP1048" s="196"/>
      <c r="NQ1048" s="196"/>
      <c r="NR1048" s="196"/>
      <c r="NS1048" s="196"/>
      <c r="NT1048" s="196"/>
      <c r="NU1048" s="196"/>
      <c r="NV1048" s="196"/>
      <c r="NW1048" s="196"/>
      <c r="NX1048" s="196"/>
      <c r="NY1048" s="196"/>
      <c r="NZ1048" s="196"/>
      <c r="OA1048" s="196"/>
      <c r="OB1048" s="196"/>
      <c r="OC1048" s="196"/>
      <c r="OD1048" s="196"/>
      <c r="OE1048" s="196"/>
      <c r="OF1048" s="196"/>
      <c r="OG1048" s="196"/>
      <c r="OH1048" s="196"/>
      <c r="OI1048" s="196"/>
      <c r="OJ1048" s="196"/>
      <c r="OK1048" s="196"/>
      <c r="OL1048" s="196"/>
      <c r="AFC1048" s="196"/>
      <c r="AFD1048" s="196"/>
      <c r="AFE1048" s="196"/>
      <c r="AFF1048" s="196"/>
      <c r="AFG1048" s="196"/>
      <c r="AFH1048" s="196"/>
      <c r="AFI1048" s="196"/>
      <c r="AFJ1048" s="196"/>
      <c r="AFK1048" s="196"/>
      <c r="AFL1048" s="196"/>
      <c r="AFM1048" s="196"/>
      <c r="AFN1048" s="196"/>
      <c r="AFO1048" s="196"/>
      <c r="AFP1048" s="196"/>
      <c r="AFQ1048" s="196"/>
      <c r="AFR1048" s="196"/>
      <c r="AFS1048" s="196"/>
      <c r="AFT1048" s="196"/>
      <c r="AFU1048" s="196"/>
      <c r="AFV1048" s="196"/>
      <c r="AFW1048" s="196"/>
      <c r="AFX1048" s="196"/>
      <c r="AFY1048" s="196"/>
      <c r="AFZ1048" s="196"/>
      <c r="AGA1048" s="196"/>
      <c r="AGB1048" s="196"/>
      <c r="AGC1048" s="196"/>
      <c r="AGD1048" s="196"/>
      <c r="AGE1048" s="196"/>
      <c r="AGF1048" s="196"/>
      <c r="AGG1048" s="196"/>
      <c r="AGH1048" s="196"/>
      <c r="AGI1048" s="196"/>
      <c r="AGJ1048" s="196"/>
      <c r="AGK1048" s="196"/>
      <c r="AGL1048" s="196"/>
      <c r="AGM1048" s="196"/>
      <c r="AGN1048" s="196"/>
      <c r="AGO1048" s="196"/>
      <c r="AGP1048" s="196"/>
    </row>
    <row r="1049" spans="1:874" ht="15.75" customHeight="1" x14ac:dyDescent="0.25">
      <c r="A1049" s="196"/>
      <c r="B1049" s="196"/>
      <c r="C1049" s="196"/>
      <c r="D1049" s="196"/>
      <c r="E1049" s="196"/>
      <c r="F1049" s="196"/>
      <c r="G1049" s="196"/>
      <c r="H1049" s="196"/>
      <c r="I1049" s="196"/>
      <c r="J1049" s="196"/>
      <c r="K1049" s="196"/>
      <c r="L1049" s="206"/>
      <c r="M1049" s="196"/>
      <c r="N1049" s="196"/>
      <c r="O1049" s="196"/>
      <c r="P1049" s="196"/>
      <c r="Q1049" s="196"/>
      <c r="R1049" s="196"/>
      <c r="S1049" s="196"/>
      <c r="T1049" s="196"/>
      <c r="U1049" s="196"/>
      <c r="V1049" s="196"/>
      <c r="W1049" s="196"/>
      <c r="X1049" s="196"/>
      <c r="Y1049" s="196"/>
      <c r="Z1049" s="196"/>
      <c r="AA1049" s="196"/>
      <c r="AB1049" s="196"/>
      <c r="AC1049" s="196"/>
      <c r="AD1049" s="196"/>
      <c r="AE1049" s="196"/>
      <c r="AF1049" s="196"/>
      <c r="AG1049" s="196"/>
      <c r="AH1049" s="196"/>
      <c r="AI1049" s="196"/>
      <c r="AJ1049" s="196"/>
      <c r="AK1049" s="196"/>
      <c r="AL1049" s="196"/>
      <c r="AM1049" s="196"/>
      <c r="AN1049" s="196"/>
      <c r="AO1049" s="196"/>
      <c r="AP1049" s="196"/>
      <c r="AQ1049" s="196"/>
      <c r="AR1049" s="196"/>
      <c r="AS1049" s="196"/>
      <c r="AT1049" s="196"/>
      <c r="AU1049" s="196"/>
      <c r="AV1049" s="196"/>
      <c r="AW1049" s="196"/>
      <c r="AX1049" s="196"/>
      <c r="AY1049" s="196"/>
      <c r="AZ1049" s="196"/>
      <c r="BA1049" s="196"/>
      <c r="BB1049" s="196"/>
      <c r="BC1049" s="196"/>
      <c r="BD1049" s="196"/>
      <c r="BE1049" s="196"/>
      <c r="BF1049" s="196"/>
      <c r="BG1049" s="196"/>
      <c r="BH1049" s="196"/>
      <c r="BI1049" s="196"/>
      <c r="BJ1049" s="196"/>
      <c r="BK1049" s="196"/>
      <c r="BL1049" s="196"/>
      <c r="BM1049" s="196"/>
      <c r="BN1049" s="196"/>
      <c r="BO1049" s="196"/>
      <c r="BP1049" s="196"/>
      <c r="BQ1049" s="196"/>
      <c r="BR1049" s="196"/>
      <c r="BS1049" s="196"/>
      <c r="BT1049" s="196"/>
      <c r="BU1049" s="196"/>
      <c r="BV1049" s="196"/>
      <c r="BW1049" s="196"/>
      <c r="BX1049" s="196"/>
      <c r="BY1049" s="196"/>
      <c r="BZ1049" s="196"/>
      <c r="CA1049" s="196"/>
      <c r="CB1049" s="196"/>
      <c r="CC1049" s="196"/>
      <c r="CD1049" s="196"/>
      <c r="CE1049" s="196"/>
      <c r="CF1049" s="196"/>
      <c r="CG1049" s="196"/>
      <c r="CH1049" s="196"/>
      <c r="CI1049" s="196"/>
      <c r="CJ1049" s="196"/>
      <c r="CK1049" s="196"/>
      <c r="CL1049" s="196"/>
      <c r="CM1049" s="196"/>
      <c r="CN1049" s="196"/>
      <c r="CO1049" s="196"/>
      <c r="CP1049" s="196"/>
      <c r="CQ1049" s="196"/>
      <c r="CR1049" s="196"/>
      <c r="CS1049" s="196"/>
      <c r="CT1049" s="196"/>
      <c r="CU1049" s="196"/>
      <c r="CV1049" s="196"/>
      <c r="CW1049" s="196"/>
      <c r="CX1049" s="196"/>
      <c r="CY1049" s="196"/>
      <c r="CZ1049" s="196"/>
      <c r="DA1049" s="196"/>
      <c r="DB1049" s="196"/>
      <c r="DC1049" s="196"/>
      <c r="DD1049" s="196"/>
      <c r="DE1049" s="196"/>
      <c r="DF1049" s="196"/>
      <c r="DG1049" s="196"/>
      <c r="DH1049" s="196"/>
      <c r="DI1049" s="196"/>
      <c r="DJ1049" s="196"/>
      <c r="DK1049" s="196"/>
      <c r="DL1049" s="196"/>
      <c r="DM1049" s="196"/>
      <c r="DN1049" s="196"/>
      <c r="DO1049" s="196"/>
      <c r="DP1049" s="196"/>
      <c r="DQ1049" s="196"/>
      <c r="DR1049" s="196"/>
      <c r="DS1049" s="196"/>
      <c r="DT1049" s="196"/>
      <c r="DU1049" s="196"/>
      <c r="DV1049" s="196"/>
      <c r="DW1049" s="196"/>
      <c r="DX1049" s="196"/>
      <c r="DY1049" s="196"/>
      <c r="DZ1049" s="196"/>
      <c r="EA1049" s="196"/>
      <c r="EB1049" s="196"/>
      <c r="EC1049" s="196"/>
      <c r="ED1049" s="196"/>
      <c r="EE1049" s="196"/>
      <c r="EF1049" s="196"/>
      <c r="EG1049" s="196"/>
      <c r="EH1049" s="196"/>
      <c r="EI1049" s="196"/>
      <c r="EJ1049" s="196"/>
      <c r="EK1049" s="196"/>
      <c r="EL1049" s="196"/>
      <c r="EM1049" s="196"/>
      <c r="EN1049" s="196"/>
      <c r="EO1049" s="196"/>
      <c r="EP1049" s="196"/>
      <c r="EQ1049" s="196"/>
      <c r="ER1049" s="196"/>
      <c r="ES1049" s="196"/>
      <c r="ET1049" s="196"/>
      <c r="EU1049" s="196"/>
      <c r="EV1049" s="196"/>
      <c r="EW1049" s="196"/>
      <c r="EX1049" s="196"/>
      <c r="EY1049" s="196"/>
      <c r="EZ1049" s="196"/>
      <c r="FA1049" s="196"/>
      <c r="FB1049" s="196"/>
      <c r="FC1049" s="196"/>
      <c r="FD1049" s="196"/>
      <c r="FE1049" s="196"/>
      <c r="FF1049" s="196"/>
      <c r="FG1049" s="196"/>
      <c r="FH1049" s="196"/>
      <c r="FI1049" s="196"/>
      <c r="FJ1049" s="196"/>
      <c r="FK1049" s="196"/>
      <c r="FL1049" s="196"/>
      <c r="FM1049" s="196"/>
      <c r="FN1049" s="196"/>
      <c r="FO1049" s="196"/>
      <c r="FP1049" s="196"/>
      <c r="FQ1049" s="196"/>
      <c r="FR1049" s="196"/>
      <c r="FS1049" s="196"/>
      <c r="FT1049" s="196"/>
      <c r="FU1049" s="196"/>
      <c r="FV1049" s="196"/>
      <c r="FW1049" s="196"/>
      <c r="FX1049" s="196"/>
      <c r="FY1049" s="196"/>
      <c r="FZ1049" s="196"/>
      <c r="GA1049" s="196"/>
      <c r="GB1049" s="196"/>
      <c r="GC1049" s="196"/>
      <c r="GD1049" s="196"/>
      <c r="GE1049" s="196"/>
      <c r="GF1049" s="196"/>
      <c r="GG1049" s="196"/>
      <c r="GH1049" s="196"/>
      <c r="GI1049" s="196"/>
      <c r="GJ1049" s="196"/>
      <c r="GK1049" s="196"/>
      <c r="GL1049" s="196"/>
      <c r="GM1049" s="196"/>
      <c r="GN1049" s="196"/>
      <c r="GO1049" s="196"/>
      <c r="GP1049" s="196"/>
      <c r="GQ1049" s="196"/>
      <c r="GR1049" s="196"/>
      <c r="GS1049" s="196"/>
      <c r="GT1049" s="196"/>
      <c r="GU1049" s="196"/>
      <c r="GV1049" s="196"/>
      <c r="GW1049" s="196"/>
      <c r="GX1049" s="196"/>
      <c r="GY1049" s="196"/>
      <c r="GZ1049" s="196"/>
      <c r="HA1049" s="196"/>
      <c r="HB1049" s="196"/>
      <c r="HC1049" s="196"/>
      <c r="HD1049" s="196"/>
      <c r="HE1049" s="196"/>
      <c r="HF1049" s="196"/>
      <c r="HG1049" s="196"/>
      <c r="HH1049" s="196"/>
      <c r="HI1049" s="196"/>
      <c r="HJ1049" s="196"/>
      <c r="HK1049" s="196"/>
      <c r="HL1049" s="196"/>
      <c r="HM1049" s="196"/>
      <c r="HN1049" s="196"/>
      <c r="HO1049" s="196"/>
      <c r="HP1049" s="196"/>
      <c r="HQ1049" s="196"/>
      <c r="HR1049" s="196"/>
      <c r="HS1049" s="196"/>
      <c r="HT1049" s="196"/>
      <c r="HU1049" s="196"/>
      <c r="HV1049" s="196"/>
      <c r="HW1049" s="196"/>
      <c r="HX1049" s="196"/>
      <c r="HY1049" s="196"/>
      <c r="HZ1049" s="196"/>
      <c r="IA1049" s="196"/>
      <c r="IB1049" s="196"/>
      <c r="IC1049" s="196"/>
      <c r="ID1049" s="196"/>
      <c r="IE1049" s="196"/>
      <c r="IF1049" s="196"/>
      <c r="IG1049" s="196"/>
      <c r="IH1049" s="196"/>
      <c r="II1049" s="196"/>
      <c r="IJ1049" s="196"/>
      <c r="IK1049" s="196"/>
      <c r="IL1049" s="196"/>
      <c r="IM1049" s="196"/>
      <c r="IN1049" s="196"/>
      <c r="IO1049" s="196"/>
      <c r="IP1049" s="196"/>
      <c r="IQ1049" s="196"/>
      <c r="IR1049" s="196"/>
      <c r="IS1049" s="196"/>
      <c r="IT1049" s="196"/>
      <c r="IU1049" s="196"/>
      <c r="IV1049" s="196"/>
      <c r="IW1049" s="196"/>
      <c r="IX1049" s="196"/>
      <c r="IY1049" s="196"/>
      <c r="IZ1049" s="196"/>
      <c r="JA1049" s="196"/>
      <c r="JB1049" s="196"/>
      <c r="JC1049" s="196"/>
      <c r="JD1049" s="196"/>
      <c r="JE1049" s="196"/>
      <c r="JF1049" s="196"/>
      <c r="JG1049" s="196"/>
      <c r="JH1049" s="196"/>
      <c r="JI1049" s="196"/>
      <c r="JJ1049" s="196"/>
      <c r="JK1049" s="196"/>
      <c r="JL1049" s="196"/>
      <c r="JM1049" s="196"/>
      <c r="JN1049" s="196"/>
      <c r="JO1049" s="196"/>
      <c r="JP1049" s="196"/>
      <c r="JQ1049" s="196"/>
      <c r="JR1049" s="196"/>
      <c r="JS1049" s="196"/>
      <c r="JT1049" s="196"/>
      <c r="JU1049" s="196"/>
      <c r="JV1049" s="196"/>
      <c r="JW1049" s="196"/>
      <c r="JX1049" s="196"/>
      <c r="JY1049" s="196"/>
      <c r="JZ1049" s="196"/>
      <c r="KA1049" s="196"/>
      <c r="KB1049" s="196"/>
      <c r="KC1049" s="196"/>
      <c r="KD1049" s="196"/>
      <c r="KE1049" s="196"/>
      <c r="KF1049" s="196"/>
      <c r="KG1049" s="196"/>
      <c r="KH1049" s="196"/>
      <c r="KI1049" s="196"/>
      <c r="KJ1049" s="196"/>
      <c r="KK1049" s="196"/>
      <c r="KL1049" s="196"/>
      <c r="KM1049" s="196"/>
      <c r="KN1049" s="196"/>
      <c r="KO1049" s="196"/>
      <c r="KP1049" s="196"/>
      <c r="KQ1049" s="196"/>
      <c r="KR1049" s="196"/>
      <c r="KS1049" s="196"/>
      <c r="KT1049" s="196"/>
      <c r="KU1049" s="196"/>
      <c r="KV1049" s="196"/>
      <c r="KW1049" s="196"/>
      <c r="KX1049" s="196"/>
      <c r="KY1049" s="196"/>
      <c r="KZ1049" s="196"/>
      <c r="LA1049" s="196"/>
      <c r="LB1049" s="196"/>
      <c r="LC1049" s="196"/>
      <c r="LD1049" s="196"/>
      <c r="LE1049" s="196"/>
      <c r="LF1049" s="196"/>
      <c r="LG1049" s="196"/>
      <c r="LH1049" s="196"/>
      <c r="LI1049" s="196"/>
      <c r="LJ1049" s="196"/>
      <c r="LK1049" s="196"/>
      <c r="LL1049" s="196"/>
      <c r="LM1049" s="196"/>
      <c r="LN1049" s="196"/>
      <c r="LO1049" s="196"/>
      <c r="LP1049" s="196"/>
      <c r="LQ1049" s="196"/>
      <c r="LR1049" s="196"/>
      <c r="LS1049" s="196"/>
      <c r="LT1049" s="196"/>
      <c r="LU1049" s="196"/>
      <c r="LV1049" s="196"/>
      <c r="LW1049" s="196"/>
      <c r="LX1049" s="196"/>
      <c r="LY1049" s="196"/>
      <c r="LZ1049" s="196"/>
      <c r="MA1049" s="196"/>
      <c r="MB1049" s="196"/>
      <c r="MC1049" s="196"/>
      <c r="MD1049" s="196"/>
      <c r="ME1049" s="196"/>
      <c r="MF1049" s="196"/>
      <c r="MG1049" s="196"/>
      <c r="MH1049" s="196"/>
      <c r="MI1049" s="196"/>
      <c r="MJ1049" s="196"/>
      <c r="MK1049" s="196"/>
      <c r="ML1049" s="196"/>
      <c r="MM1049" s="196"/>
      <c r="MN1049" s="196"/>
      <c r="MO1049" s="196"/>
      <c r="MP1049" s="196"/>
      <c r="MQ1049" s="196"/>
      <c r="MR1049" s="196"/>
      <c r="MS1049" s="196"/>
      <c r="MT1049" s="196"/>
      <c r="MU1049" s="196"/>
      <c r="MV1049" s="196"/>
      <c r="MW1049" s="196"/>
      <c r="MX1049" s="196"/>
      <c r="MY1049" s="196"/>
      <c r="MZ1049" s="196"/>
      <c r="NA1049" s="196"/>
      <c r="NB1049" s="196"/>
      <c r="NC1049" s="196"/>
      <c r="ND1049" s="196"/>
      <c r="NE1049" s="196"/>
      <c r="NF1049" s="196"/>
      <c r="NG1049" s="196"/>
      <c r="NH1049" s="196"/>
      <c r="NI1049" s="196"/>
      <c r="NJ1049" s="196"/>
      <c r="NK1049" s="196"/>
      <c r="NL1049" s="196"/>
      <c r="NM1049" s="196"/>
      <c r="NN1049" s="196"/>
      <c r="NO1049" s="196"/>
      <c r="NP1049" s="196"/>
      <c r="NQ1049" s="196"/>
      <c r="NR1049" s="196"/>
      <c r="NS1049" s="196"/>
      <c r="NT1049" s="196"/>
      <c r="NU1049" s="196"/>
      <c r="NV1049" s="196"/>
      <c r="NW1049" s="196"/>
      <c r="NX1049" s="196"/>
      <c r="NY1049" s="196"/>
      <c r="NZ1049" s="196"/>
      <c r="OA1049" s="196"/>
      <c r="OB1049" s="196"/>
      <c r="OC1049" s="196"/>
      <c r="OD1049" s="196"/>
      <c r="OE1049" s="196"/>
      <c r="OF1049" s="196"/>
      <c r="OG1049" s="196"/>
      <c r="OH1049" s="196"/>
      <c r="OI1049" s="196"/>
      <c r="OJ1049" s="196"/>
      <c r="OK1049" s="196"/>
      <c r="OL1049" s="196"/>
      <c r="AFC1049" s="196"/>
      <c r="AFD1049" s="196"/>
      <c r="AFE1049" s="196"/>
      <c r="AFF1049" s="196"/>
      <c r="AFG1049" s="196"/>
      <c r="AFH1049" s="196"/>
      <c r="AFI1049" s="196"/>
      <c r="AFJ1049" s="196"/>
      <c r="AFK1049" s="196"/>
      <c r="AFL1049" s="196"/>
      <c r="AFM1049" s="196"/>
      <c r="AFN1049" s="196"/>
      <c r="AFO1049" s="196"/>
      <c r="AFP1049" s="196"/>
      <c r="AFQ1049" s="196"/>
      <c r="AFR1049" s="196"/>
      <c r="AFS1049" s="196"/>
      <c r="AFT1049" s="196"/>
      <c r="AFU1049" s="196"/>
      <c r="AFV1049" s="196"/>
      <c r="AFW1049" s="196"/>
      <c r="AFX1049" s="196"/>
      <c r="AFY1049" s="196"/>
      <c r="AFZ1049" s="196"/>
      <c r="AGA1049" s="196"/>
      <c r="AGB1049" s="196"/>
      <c r="AGC1049" s="196"/>
      <c r="AGD1049" s="196"/>
      <c r="AGE1049" s="196"/>
      <c r="AGF1049" s="196"/>
      <c r="AGG1049" s="196"/>
      <c r="AGH1049" s="196"/>
      <c r="AGI1049" s="196"/>
      <c r="AGJ1049" s="196"/>
      <c r="AGK1049" s="196"/>
      <c r="AGL1049" s="196"/>
      <c r="AGM1049" s="196"/>
      <c r="AGN1049" s="196"/>
      <c r="AGO1049" s="196"/>
      <c r="AGP1049" s="196"/>
    </row>
    <row r="1050" spans="1:874" ht="15.75" customHeight="1" x14ac:dyDescent="0.25">
      <c r="A1050" s="196"/>
      <c r="B1050" s="196"/>
      <c r="C1050" s="196"/>
      <c r="D1050" s="196"/>
      <c r="E1050" s="196"/>
      <c r="F1050" s="196"/>
      <c r="G1050" s="196"/>
      <c r="H1050" s="196"/>
      <c r="I1050" s="196"/>
      <c r="J1050" s="196"/>
      <c r="K1050" s="196"/>
      <c r="L1050" s="206"/>
      <c r="M1050" s="196"/>
      <c r="N1050" s="196"/>
      <c r="O1050" s="196"/>
      <c r="P1050" s="196"/>
      <c r="Q1050" s="196"/>
      <c r="R1050" s="196"/>
      <c r="S1050" s="196"/>
      <c r="T1050" s="196"/>
      <c r="U1050" s="196"/>
      <c r="V1050" s="196"/>
      <c r="W1050" s="196"/>
      <c r="X1050" s="196"/>
      <c r="Y1050" s="196"/>
      <c r="Z1050" s="196"/>
      <c r="AA1050" s="196"/>
      <c r="AB1050" s="196"/>
      <c r="AC1050" s="196"/>
      <c r="AD1050" s="196"/>
      <c r="AE1050" s="196"/>
      <c r="AF1050" s="196"/>
      <c r="AG1050" s="196"/>
      <c r="AH1050" s="196"/>
      <c r="AI1050" s="196"/>
      <c r="AJ1050" s="196"/>
      <c r="AK1050" s="196"/>
      <c r="AL1050" s="196"/>
      <c r="AM1050" s="196"/>
      <c r="AN1050" s="196"/>
      <c r="AO1050" s="196"/>
      <c r="AP1050" s="196"/>
      <c r="AQ1050" s="196"/>
      <c r="AR1050" s="196"/>
      <c r="AS1050" s="196"/>
      <c r="AT1050" s="196"/>
      <c r="AU1050" s="196"/>
      <c r="AV1050" s="196"/>
      <c r="AW1050" s="196"/>
      <c r="AX1050" s="196"/>
      <c r="AY1050" s="196"/>
      <c r="AZ1050" s="196"/>
      <c r="BA1050" s="196"/>
      <c r="BB1050" s="196"/>
      <c r="BC1050" s="196"/>
      <c r="BD1050" s="196"/>
      <c r="BE1050" s="196"/>
      <c r="BF1050" s="196"/>
      <c r="BG1050" s="196"/>
      <c r="BH1050" s="196"/>
      <c r="BI1050" s="196"/>
      <c r="BJ1050" s="196"/>
      <c r="BK1050" s="196"/>
      <c r="BL1050" s="196"/>
      <c r="BM1050" s="196"/>
      <c r="BN1050" s="196"/>
      <c r="BO1050" s="196"/>
      <c r="BP1050" s="196"/>
      <c r="BQ1050" s="196"/>
      <c r="BR1050" s="196"/>
      <c r="BS1050" s="196"/>
      <c r="BT1050" s="196"/>
      <c r="BU1050" s="196"/>
      <c r="BV1050" s="196"/>
      <c r="BW1050" s="196"/>
      <c r="BX1050" s="196"/>
      <c r="BY1050" s="196"/>
      <c r="BZ1050" s="196"/>
      <c r="CA1050" s="196"/>
      <c r="CB1050" s="196"/>
      <c r="CC1050" s="196"/>
      <c r="CD1050" s="196"/>
      <c r="CE1050" s="196"/>
      <c r="CF1050" s="196"/>
      <c r="CG1050" s="196"/>
      <c r="CH1050" s="196"/>
      <c r="CI1050" s="196"/>
      <c r="CJ1050" s="196"/>
      <c r="CK1050" s="196"/>
      <c r="CL1050" s="196"/>
      <c r="CM1050" s="196"/>
      <c r="CN1050" s="196"/>
      <c r="CO1050" s="196"/>
      <c r="CP1050" s="196"/>
      <c r="CQ1050" s="196"/>
      <c r="CR1050" s="196"/>
      <c r="CS1050" s="196"/>
      <c r="CT1050" s="196"/>
      <c r="CU1050" s="196"/>
      <c r="CV1050" s="196"/>
      <c r="CW1050" s="196"/>
      <c r="CX1050" s="196"/>
      <c r="CY1050" s="196"/>
      <c r="CZ1050" s="196"/>
      <c r="DA1050" s="196"/>
      <c r="DB1050" s="196"/>
      <c r="DC1050" s="196"/>
      <c r="DD1050" s="196"/>
      <c r="DE1050" s="196"/>
      <c r="DF1050" s="196"/>
      <c r="DG1050" s="196"/>
      <c r="DH1050" s="196"/>
      <c r="DI1050" s="196"/>
      <c r="DJ1050" s="196"/>
      <c r="DK1050" s="196"/>
      <c r="DL1050" s="196"/>
      <c r="DM1050" s="196"/>
      <c r="DN1050" s="196"/>
      <c r="DO1050" s="196"/>
      <c r="DP1050" s="196"/>
      <c r="DQ1050" s="196"/>
      <c r="DR1050" s="196"/>
      <c r="DS1050" s="196"/>
      <c r="DT1050" s="196"/>
      <c r="DU1050" s="196"/>
      <c r="DV1050" s="196"/>
      <c r="DW1050" s="196"/>
      <c r="DX1050" s="196"/>
      <c r="DY1050" s="196"/>
      <c r="DZ1050" s="196"/>
      <c r="EA1050" s="196"/>
      <c r="EB1050" s="196"/>
      <c r="EC1050" s="196"/>
      <c r="ED1050" s="196"/>
      <c r="EE1050" s="196"/>
      <c r="EF1050" s="196"/>
      <c r="EG1050" s="196"/>
      <c r="EH1050" s="196"/>
      <c r="EI1050" s="196"/>
      <c r="EJ1050" s="196"/>
      <c r="EK1050" s="196"/>
      <c r="EL1050" s="196"/>
      <c r="EM1050" s="196"/>
      <c r="EN1050" s="196"/>
      <c r="EO1050" s="196"/>
      <c r="EP1050" s="196"/>
      <c r="EQ1050" s="196"/>
      <c r="ER1050" s="196"/>
      <c r="ES1050" s="196"/>
      <c r="ET1050" s="196"/>
      <c r="EU1050" s="196"/>
      <c r="EV1050" s="196"/>
      <c r="EW1050" s="196"/>
      <c r="EX1050" s="196"/>
      <c r="EY1050" s="196"/>
      <c r="EZ1050" s="196"/>
      <c r="FA1050" s="196"/>
      <c r="FB1050" s="196"/>
      <c r="FC1050" s="196"/>
      <c r="FD1050" s="196"/>
      <c r="FE1050" s="196"/>
      <c r="FF1050" s="196"/>
      <c r="FG1050" s="196"/>
      <c r="FH1050" s="196"/>
      <c r="FI1050" s="196"/>
      <c r="FJ1050" s="196"/>
      <c r="FK1050" s="196"/>
      <c r="FL1050" s="196"/>
      <c r="FM1050" s="196"/>
      <c r="FN1050" s="196"/>
      <c r="FO1050" s="196"/>
      <c r="FP1050" s="196"/>
      <c r="FQ1050" s="196"/>
      <c r="FR1050" s="196"/>
      <c r="FS1050" s="196"/>
      <c r="FT1050" s="196"/>
      <c r="FU1050" s="196"/>
      <c r="FV1050" s="196"/>
      <c r="FW1050" s="196"/>
      <c r="FX1050" s="196"/>
      <c r="FY1050" s="196"/>
      <c r="FZ1050" s="196"/>
      <c r="GA1050" s="196"/>
      <c r="GB1050" s="196"/>
      <c r="GC1050" s="196"/>
      <c r="GD1050" s="196"/>
      <c r="GE1050" s="196"/>
      <c r="GF1050" s="196"/>
      <c r="GG1050" s="196"/>
      <c r="GH1050" s="196"/>
      <c r="GI1050" s="196"/>
      <c r="GJ1050" s="196"/>
      <c r="GK1050" s="196"/>
      <c r="GL1050" s="196"/>
      <c r="GM1050" s="196"/>
      <c r="GN1050" s="196"/>
      <c r="GO1050" s="196"/>
      <c r="GP1050" s="196"/>
      <c r="GQ1050" s="196"/>
      <c r="GR1050" s="196"/>
      <c r="GS1050" s="196"/>
      <c r="GT1050" s="196"/>
      <c r="GU1050" s="196"/>
      <c r="GV1050" s="196"/>
      <c r="GW1050" s="196"/>
      <c r="GX1050" s="196"/>
      <c r="GY1050" s="196"/>
      <c r="GZ1050" s="196"/>
      <c r="HA1050" s="196"/>
      <c r="HB1050" s="196"/>
      <c r="HC1050" s="196"/>
      <c r="HD1050" s="196"/>
      <c r="HE1050" s="196"/>
      <c r="HF1050" s="196"/>
      <c r="HG1050" s="196"/>
      <c r="HH1050" s="196"/>
      <c r="HI1050" s="196"/>
      <c r="HJ1050" s="196"/>
      <c r="HK1050" s="196"/>
      <c r="HL1050" s="196"/>
      <c r="HM1050" s="196"/>
      <c r="HN1050" s="196"/>
      <c r="HO1050" s="196"/>
      <c r="HP1050" s="196"/>
      <c r="HQ1050" s="196"/>
      <c r="HR1050" s="196"/>
      <c r="HS1050" s="196"/>
      <c r="HT1050" s="196"/>
      <c r="HU1050" s="196"/>
      <c r="HV1050" s="196"/>
      <c r="HW1050" s="196"/>
      <c r="HX1050" s="196"/>
      <c r="HY1050" s="196"/>
      <c r="HZ1050" s="196"/>
      <c r="IA1050" s="196"/>
      <c r="IB1050" s="196"/>
      <c r="IC1050" s="196"/>
      <c r="ID1050" s="196"/>
      <c r="IE1050" s="196"/>
      <c r="IF1050" s="196"/>
      <c r="IG1050" s="196"/>
      <c r="IH1050" s="196"/>
      <c r="II1050" s="196"/>
      <c r="IJ1050" s="196"/>
      <c r="IK1050" s="196"/>
      <c r="IL1050" s="196"/>
      <c r="IM1050" s="196"/>
      <c r="IN1050" s="196"/>
      <c r="IO1050" s="196"/>
      <c r="IP1050" s="196"/>
      <c r="IQ1050" s="196"/>
      <c r="IR1050" s="196"/>
      <c r="IS1050" s="196"/>
      <c r="IT1050" s="196"/>
      <c r="IU1050" s="196"/>
      <c r="IV1050" s="196"/>
      <c r="IW1050" s="196"/>
      <c r="IX1050" s="196"/>
      <c r="IY1050" s="196"/>
      <c r="IZ1050" s="196"/>
      <c r="JA1050" s="196"/>
      <c r="JB1050" s="196"/>
      <c r="JC1050" s="196"/>
      <c r="JD1050" s="196"/>
      <c r="JE1050" s="196"/>
      <c r="JF1050" s="196"/>
      <c r="JG1050" s="196"/>
      <c r="JH1050" s="196"/>
      <c r="JI1050" s="196"/>
      <c r="JJ1050" s="196"/>
      <c r="JK1050" s="196"/>
      <c r="JL1050" s="196"/>
      <c r="JM1050" s="196"/>
      <c r="JN1050" s="196"/>
      <c r="JO1050" s="196"/>
      <c r="JP1050" s="196"/>
      <c r="JQ1050" s="196"/>
      <c r="JR1050" s="196"/>
      <c r="JS1050" s="196"/>
      <c r="JT1050" s="196"/>
      <c r="JU1050" s="196"/>
      <c r="JV1050" s="196"/>
      <c r="JW1050" s="196"/>
      <c r="JX1050" s="196"/>
      <c r="JY1050" s="196"/>
      <c r="JZ1050" s="196"/>
      <c r="KA1050" s="196"/>
      <c r="KB1050" s="196"/>
      <c r="KC1050" s="196"/>
      <c r="KD1050" s="196"/>
      <c r="KE1050" s="196"/>
      <c r="KF1050" s="196"/>
      <c r="KG1050" s="196"/>
      <c r="KH1050" s="196"/>
      <c r="KI1050" s="196"/>
      <c r="KJ1050" s="196"/>
      <c r="KK1050" s="196"/>
      <c r="KL1050" s="196"/>
      <c r="KM1050" s="196"/>
      <c r="KN1050" s="196"/>
      <c r="KO1050" s="196"/>
      <c r="KP1050" s="196"/>
      <c r="KQ1050" s="196"/>
      <c r="KR1050" s="196"/>
      <c r="KS1050" s="196"/>
      <c r="KT1050" s="196"/>
      <c r="KU1050" s="196"/>
      <c r="KV1050" s="196"/>
      <c r="KW1050" s="196"/>
      <c r="KX1050" s="196"/>
      <c r="KY1050" s="196"/>
      <c r="KZ1050" s="196"/>
      <c r="LA1050" s="196"/>
      <c r="LB1050" s="196"/>
      <c r="LC1050" s="196"/>
      <c r="LD1050" s="196"/>
      <c r="LE1050" s="196"/>
      <c r="LF1050" s="196"/>
      <c r="LG1050" s="196"/>
      <c r="LH1050" s="196"/>
      <c r="LI1050" s="196"/>
      <c r="LJ1050" s="196"/>
      <c r="LK1050" s="196"/>
      <c r="LL1050" s="196"/>
      <c r="LM1050" s="196"/>
      <c r="LN1050" s="196"/>
      <c r="LO1050" s="196"/>
      <c r="LP1050" s="196"/>
      <c r="LQ1050" s="196"/>
      <c r="LR1050" s="196"/>
      <c r="LS1050" s="196"/>
      <c r="LT1050" s="196"/>
      <c r="LU1050" s="196"/>
      <c r="LV1050" s="196"/>
      <c r="LW1050" s="196"/>
      <c r="LX1050" s="196"/>
      <c r="LY1050" s="196"/>
      <c r="LZ1050" s="196"/>
      <c r="MA1050" s="196"/>
      <c r="MB1050" s="196"/>
      <c r="MC1050" s="196"/>
      <c r="MD1050" s="196"/>
      <c r="ME1050" s="196"/>
      <c r="MF1050" s="196"/>
      <c r="MG1050" s="196"/>
      <c r="MH1050" s="196"/>
      <c r="MI1050" s="196"/>
      <c r="MJ1050" s="196"/>
      <c r="MK1050" s="196"/>
      <c r="ML1050" s="196"/>
      <c r="MM1050" s="196"/>
      <c r="MN1050" s="196"/>
      <c r="MO1050" s="196"/>
      <c r="MP1050" s="196"/>
      <c r="MQ1050" s="196"/>
      <c r="MR1050" s="196"/>
      <c r="MS1050" s="196"/>
      <c r="MT1050" s="196"/>
      <c r="MU1050" s="196"/>
      <c r="MV1050" s="196"/>
      <c r="MW1050" s="196"/>
      <c r="MX1050" s="196"/>
      <c r="MY1050" s="196"/>
      <c r="MZ1050" s="196"/>
      <c r="NA1050" s="196"/>
      <c r="NB1050" s="196"/>
      <c r="NC1050" s="196"/>
      <c r="ND1050" s="196"/>
      <c r="NE1050" s="196"/>
      <c r="NF1050" s="196"/>
      <c r="NG1050" s="196"/>
      <c r="NH1050" s="196"/>
      <c r="NI1050" s="196"/>
      <c r="NJ1050" s="196"/>
      <c r="NK1050" s="196"/>
      <c r="NL1050" s="196"/>
      <c r="NM1050" s="196"/>
      <c r="NN1050" s="196"/>
      <c r="NO1050" s="196"/>
      <c r="NP1050" s="196"/>
      <c r="NQ1050" s="196"/>
      <c r="NR1050" s="196"/>
      <c r="NS1050" s="196"/>
      <c r="NT1050" s="196"/>
      <c r="NU1050" s="196"/>
      <c r="NV1050" s="196"/>
      <c r="NW1050" s="196"/>
      <c r="NX1050" s="196"/>
      <c r="NY1050" s="196"/>
      <c r="NZ1050" s="196"/>
      <c r="OA1050" s="196"/>
      <c r="OB1050" s="196"/>
      <c r="OC1050" s="196"/>
      <c r="OD1050" s="196"/>
      <c r="OE1050" s="196"/>
      <c r="OF1050" s="196"/>
      <c r="OG1050" s="196"/>
      <c r="OH1050" s="196"/>
      <c r="OI1050" s="196"/>
      <c r="OJ1050" s="196"/>
      <c r="OK1050" s="196"/>
      <c r="OL1050" s="196"/>
      <c r="AFC1050" s="196"/>
      <c r="AFD1050" s="196"/>
      <c r="AFE1050" s="196"/>
      <c r="AFF1050" s="196"/>
      <c r="AFG1050" s="196"/>
      <c r="AFH1050" s="196"/>
      <c r="AFI1050" s="196"/>
      <c r="AFJ1050" s="196"/>
      <c r="AFK1050" s="196"/>
      <c r="AFL1050" s="196"/>
      <c r="AFM1050" s="196"/>
      <c r="AFN1050" s="196"/>
      <c r="AFO1050" s="196"/>
      <c r="AFP1050" s="196"/>
      <c r="AFQ1050" s="196"/>
      <c r="AFR1050" s="196"/>
      <c r="AFS1050" s="196"/>
      <c r="AFT1050" s="196"/>
      <c r="AFU1050" s="196"/>
      <c r="AFV1050" s="196"/>
      <c r="AFW1050" s="196"/>
      <c r="AFX1050" s="196"/>
      <c r="AFY1050" s="196"/>
      <c r="AFZ1050" s="196"/>
      <c r="AGA1050" s="196"/>
      <c r="AGB1050" s="196"/>
      <c r="AGC1050" s="196"/>
      <c r="AGD1050" s="196"/>
      <c r="AGE1050" s="196"/>
      <c r="AGF1050" s="196"/>
      <c r="AGG1050" s="196"/>
      <c r="AGH1050" s="196"/>
      <c r="AGI1050" s="196"/>
      <c r="AGJ1050" s="196"/>
      <c r="AGK1050" s="196"/>
      <c r="AGL1050" s="196"/>
      <c r="AGM1050" s="196"/>
      <c r="AGN1050" s="196"/>
      <c r="AGO1050" s="196"/>
      <c r="AGP1050" s="196"/>
    </row>
    <row r="1051" spans="1:874" ht="15.75" customHeight="1" x14ac:dyDescent="0.25">
      <c r="A1051" s="196"/>
      <c r="B1051" s="196"/>
      <c r="C1051" s="196"/>
      <c r="D1051" s="196"/>
      <c r="E1051" s="196"/>
      <c r="F1051" s="196"/>
      <c r="G1051" s="196"/>
      <c r="H1051" s="196"/>
      <c r="I1051" s="196"/>
      <c r="J1051" s="196"/>
      <c r="K1051" s="196"/>
      <c r="L1051" s="206"/>
      <c r="M1051" s="196"/>
      <c r="N1051" s="196"/>
      <c r="O1051" s="196"/>
      <c r="P1051" s="196"/>
      <c r="Q1051" s="196"/>
      <c r="R1051" s="196"/>
      <c r="S1051" s="196"/>
      <c r="T1051" s="196"/>
      <c r="U1051" s="196"/>
      <c r="V1051" s="196"/>
      <c r="W1051" s="196"/>
      <c r="X1051" s="196"/>
      <c r="Y1051" s="196"/>
      <c r="Z1051" s="196"/>
      <c r="AA1051" s="196"/>
      <c r="AB1051" s="196"/>
      <c r="AC1051" s="196"/>
      <c r="AD1051" s="196"/>
      <c r="AE1051" s="196"/>
      <c r="AF1051" s="196"/>
      <c r="AG1051" s="196"/>
      <c r="AH1051" s="196"/>
      <c r="AI1051" s="196"/>
      <c r="AJ1051" s="196"/>
      <c r="AK1051" s="196"/>
      <c r="AL1051" s="196"/>
      <c r="AM1051" s="196"/>
      <c r="AN1051" s="196"/>
      <c r="AO1051" s="196"/>
      <c r="AP1051" s="196"/>
      <c r="AQ1051" s="196"/>
      <c r="AR1051" s="196"/>
      <c r="AS1051" s="196"/>
      <c r="AT1051" s="196"/>
      <c r="AU1051" s="196"/>
      <c r="AV1051" s="196"/>
      <c r="AW1051" s="196"/>
      <c r="AX1051" s="196"/>
      <c r="AY1051" s="196"/>
      <c r="AZ1051" s="196"/>
      <c r="BA1051" s="196"/>
      <c r="BB1051" s="196"/>
      <c r="BC1051" s="196"/>
      <c r="BD1051" s="196"/>
      <c r="BE1051" s="196"/>
      <c r="BF1051" s="196"/>
      <c r="BG1051" s="196"/>
      <c r="BH1051" s="196"/>
      <c r="BI1051" s="196"/>
      <c r="BJ1051" s="196"/>
      <c r="BK1051" s="196"/>
      <c r="BL1051" s="196"/>
      <c r="BM1051" s="196"/>
      <c r="BN1051" s="196"/>
      <c r="BO1051" s="196"/>
      <c r="BP1051" s="196"/>
      <c r="BQ1051" s="196"/>
      <c r="BR1051" s="196"/>
      <c r="BS1051" s="196"/>
      <c r="BT1051" s="196"/>
      <c r="BU1051" s="196"/>
      <c r="BV1051" s="196"/>
      <c r="BW1051" s="196"/>
      <c r="BX1051" s="196"/>
      <c r="BY1051" s="196"/>
      <c r="BZ1051" s="196"/>
      <c r="CA1051" s="196"/>
      <c r="CB1051" s="196"/>
      <c r="CC1051" s="196"/>
      <c r="CD1051" s="196"/>
      <c r="CE1051" s="196"/>
      <c r="CF1051" s="196"/>
      <c r="CG1051" s="196"/>
      <c r="CH1051" s="196"/>
      <c r="CI1051" s="196"/>
      <c r="CJ1051" s="196"/>
      <c r="CK1051" s="196"/>
      <c r="CL1051" s="196"/>
      <c r="CM1051" s="196"/>
      <c r="CN1051" s="196"/>
      <c r="CO1051" s="196"/>
      <c r="CP1051" s="196"/>
      <c r="CQ1051" s="196"/>
      <c r="CR1051" s="196"/>
      <c r="CS1051" s="196"/>
      <c r="CT1051" s="196"/>
      <c r="CU1051" s="196"/>
      <c r="CV1051" s="196"/>
      <c r="CW1051" s="196"/>
      <c r="CX1051" s="196"/>
      <c r="CY1051" s="196"/>
      <c r="CZ1051" s="196"/>
      <c r="DA1051" s="196"/>
      <c r="DB1051" s="196"/>
      <c r="DC1051" s="196"/>
      <c r="DD1051" s="196"/>
      <c r="DE1051" s="196"/>
      <c r="DF1051" s="196"/>
      <c r="DG1051" s="196"/>
      <c r="DH1051" s="196"/>
      <c r="DI1051" s="196"/>
      <c r="DJ1051" s="196"/>
      <c r="DK1051" s="196"/>
      <c r="DL1051" s="196"/>
      <c r="DM1051" s="196"/>
      <c r="DN1051" s="196"/>
      <c r="DO1051" s="196"/>
      <c r="DP1051" s="196"/>
      <c r="DQ1051" s="196"/>
      <c r="DR1051" s="196"/>
      <c r="DS1051" s="196"/>
      <c r="DT1051" s="196"/>
      <c r="DU1051" s="196"/>
      <c r="DV1051" s="196"/>
      <c r="DW1051" s="196"/>
      <c r="DX1051" s="196"/>
      <c r="DY1051" s="196"/>
      <c r="DZ1051" s="196"/>
      <c r="EA1051" s="196"/>
      <c r="EB1051" s="196"/>
      <c r="EC1051" s="196"/>
      <c r="ED1051" s="196"/>
      <c r="EE1051" s="196"/>
      <c r="EF1051" s="196"/>
      <c r="EG1051" s="196"/>
      <c r="EH1051" s="196"/>
      <c r="EI1051" s="196"/>
      <c r="EJ1051" s="196"/>
      <c r="EK1051" s="196"/>
      <c r="EL1051" s="196"/>
      <c r="EM1051" s="196"/>
      <c r="EN1051" s="196"/>
      <c r="EO1051" s="196"/>
      <c r="EP1051" s="196"/>
      <c r="EQ1051" s="196"/>
      <c r="ER1051" s="196"/>
      <c r="ES1051" s="196"/>
      <c r="ET1051" s="196"/>
      <c r="EU1051" s="196"/>
      <c r="EV1051" s="196"/>
      <c r="EW1051" s="196"/>
      <c r="EX1051" s="196"/>
      <c r="EY1051" s="196"/>
      <c r="EZ1051" s="196"/>
      <c r="FA1051" s="196"/>
      <c r="FB1051" s="196"/>
      <c r="FC1051" s="196"/>
      <c r="FD1051" s="196"/>
      <c r="FE1051" s="196"/>
      <c r="FF1051" s="196"/>
      <c r="FG1051" s="196"/>
      <c r="FH1051" s="196"/>
      <c r="FI1051" s="196"/>
      <c r="FJ1051" s="196"/>
      <c r="FK1051" s="196"/>
      <c r="FL1051" s="196"/>
      <c r="FM1051" s="196"/>
      <c r="FN1051" s="196"/>
      <c r="FO1051" s="196"/>
      <c r="FP1051" s="196"/>
      <c r="FQ1051" s="196"/>
      <c r="FR1051" s="196"/>
      <c r="FS1051" s="196"/>
      <c r="FT1051" s="196"/>
      <c r="FU1051" s="196"/>
      <c r="FV1051" s="196"/>
      <c r="FW1051" s="196"/>
      <c r="FX1051" s="196"/>
      <c r="FY1051" s="196"/>
      <c r="FZ1051" s="196"/>
      <c r="GA1051" s="196"/>
      <c r="GB1051" s="196"/>
      <c r="GC1051" s="196"/>
      <c r="GD1051" s="196"/>
      <c r="GE1051" s="196"/>
      <c r="GF1051" s="196"/>
      <c r="GG1051" s="196"/>
      <c r="GH1051" s="196"/>
      <c r="GI1051" s="196"/>
      <c r="GJ1051" s="196"/>
      <c r="GK1051" s="196"/>
      <c r="GL1051" s="196"/>
      <c r="GM1051" s="196"/>
      <c r="GN1051" s="196"/>
      <c r="GO1051" s="196"/>
      <c r="GP1051" s="196"/>
      <c r="GQ1051" s="196"/>
      <c r="GR1051" s="196"/>
      <c r="GS1051" s="196"/>
      <c r="GT1051" s="196"/>
      <c r="GU1051" s="196"/>
      <c r="GV1051" s="196"/>
      <c r="GW1051" s="196"/>
      <c r="GX1051" s="196"/>
      <c r="GY1051" s="196"/>
      <c r="GZ1051" s="196"/>
      <c r="HA1051" s="196"/>
      <c r="HB1051" s="196"/>
      <c r="HC1051" s="196"/>
      <c r="HD1051" s="196"/>
      <c r="HE1051" s="196"/>
      <c r="HF1051" s="196"/>
      <c r="HG1051" s="196"/>
      <c r="HH1051" s="196"/>
      <c r="HI1051" s="196"/>
      <c r="HJ1051" s="196"/>
      <c r="HK1051" s="196"/>
      <c r="HL1051" s="196"/>
      <c r="HM1051" s="196"/>
      <c r="HN1051" s="196"/>
      <c r="HO1051" s="196"/>
      <c r="HP1051" s="196"/>
      <c r="HQ1051" s="196"/>
      <c r="HR1051" s="196"/>
      <c r="HS1051" s="196"/>
      <c r="HT1051" s="196"/>
      <c r="HU1051" s="196"/>
      <c r="HV1051" s="196"/>
      <c r="HW1051" s="196"/>
      <c r="HX1051" s="196"/>
      <c r="HY1051" s="196"/>
      <c r="HZ1051" s="196"/>
      <c r="IA1051" s="196"/>
      <c r="IB1051" s="196"/>
      <c r="IC1051" s="196"/>
      <c r="ID1051" s="196"/>
      <c r="IE1051" s="196"/>
      <c r="IF1051" s="196"/>
      <c r="IG1051" s="196"/>
      <c r="IH1051" s="196"/>
      <c r="II1051" s="196"/>
      <c r="IJ1051" s="196"/>
      <c r="IK1051" s="196"/>
      <c r="IL1051" s="196"/>
      <c r="IM1051" s="196"/>
      <c r="IN1051" s="196"/>
      <c r="IO1051" s="196"/>
      <c r="IP1051" s="196"/>
      <c r="IQ1051" s="196"/>
      <c r="IR1051" s="196"/>
      <c r="IS1051" s="196"/>
      <c r="IT1051" s="196"/>
      <c r="IU1051" s="196"/>
      <c r="IV1051" s="196"/>
      <c r="IW1051" s="196"/>
      <c r="IX1051" s="196"/>
      <c r="IY1051" s="196"/>
      <c r="IZ1051" s="196"/>
      <c r="JA1051" s="196"/>
      <c r="JB1051" s="196"/>
      <c r="JC1051" s="196"/>
      <c r="JD1051" s="196"/>
      <c r="JE1051" s="196"/>
      <c r="JF1051" s="196"/>
      <c r="JG1051" s="196"/>
      <c r="JH1051" s="196"/>
      <c r="JI1051" s="196"/>
      <c r="JJ1051" s="196"/>
      <c r="JK1051" s="196"/>
      <c r="JL1051" s="196"/>
      <c r="JM1051" s="196"/>
      <c r="JN1051" s="196"/>
      <c r="JO1051" s="196"/>
      <c r="JP1051" s="196"/>
      <c r="JQ1051" s="196"/>
      <c r="JR1051" s="196"/>
      <c r="JS1051" s="196"/>
      <c r="JT1051" s="196"/>
      <c r="JU1051" s="196"/>
      <c r="JV1051" s="196"/>
      <c r="JW1051" s="196"/>
      <c r="JX1051" s="196"/>
      <c r="JY1051" s="196"/>
      <c r="JZ1051" s="196"/>
      <c r="KA1051" s="196"/>
      <c r="KB1051" s="196"/>
      <c r="KC1051" s="196"/>
      <c r="KD1051" s="196"/>
      <c r="KE1051" s="196"/>
      <c r="KF1051" s="196"/>
      <c r="KG1051" s="196"/>
      <c r="KH1051" s="196"/>
      <c r="KI1051" s="196"/>
      <c r="KJ1051" s="196"/>
      <c r="KK1051" s="196"/>
      <c r="KL1051" s="196"/>
      <c r="KM1051" s="196"/>
      <c r="KN1051" s="196"/>
      <c r="KO1051" s="196"/>
      <c r="KP1051" s="196"/>
      <c r="KQ1051" s="196"/>
      <c r="KR1051" s="196"/>
      <c r="KS1051" s="196"/>
      <c r="KT1051" s="196"/>
      <c r="KU1051" s="196"/>
      <c r="KV1051" s="196"/>
      <c r="KW1051" s="196"/>
      <c r="KX1051" s="196"/>
      <c r="KY1051" s="196"/>
      <c r="KZ1051" s="196"/>
      <c r="LA1051" s="196"/>
      <c r="LB1051" s="196"/>
      <c r="LC1051" s="196"/>
      <c r="LD1051" s="196"/>
      <c r="LE1051" s="196"/>
      <c r="LF1051" s="196"/>
      <c r="LG1051" s="196"/>
      <c r="LH1051" s="196"/>
      <c r="LI1051" s="196"/>
      <c r="LJ1051" s="196"/>
      <c r="LK1051" s="196"/>
      <c r="LL1051" s="196"/>
      <c r="LM1051" s="196"/>
      <c r="LN1051" s="196"/>
      <c r="LO1051" s="196"/>
      <c r="LP1051" s="196"/>
      <c r="LQ1051" s="196"/>
      <c r="LR1051" s="196"/>
      <c r="LS1051" s="196"/>
      <c r="LT1051" s="196"/>
      <c r="LU1051" s="196"/>
      <c r="LV1051" s="196"/>
      <c r="LW1051" s="196"/>
      <c r="LX1051" s="196"/>
      <c r="LY1051" s="196"/>
      <c r="LZ1051" s="196"/>
      <c r="MA1051" s="196"/>
      <c r="MB1051" s="196"/>
      <c r="MC1051" s="196"/>
      <c r="MD1051" s="196"/>
      <c r="ME1051" s="196"/>
      <c r="MF1051" s="196"/>
      <c r="MG1051" s="196"/>
      <c r="MH1051" s="196"/>
      <c r="MI1051" s="196"/>
      <c r="MJ1051" s="196"/>
      <c r="MK1051" s="196"/>
      <c r="ML1051" s="196"/>
      <c r="MM1051" s="196"/>
      <c r="MN1051" s="196"/>
      <c r="MO1051" s="196"/>
      <c r="MP1051" s="196"/>
      <c r="MQ1051" s="196"/>
      <c r="MR1051" s="196"/>
      <c r="MS1051" s="196"/>
      <c r="MT1051" s="196"/>
      <c r="MU1051" s="196"/>
      <c r="MV1051" s="196"/>
      <c r="MW1051" s="196"/>
      <c r="MX1051" s="196"/>
      <c r="MY1051" s="196"/>
      <c r="MZ1051" s="196"/>
      <c r="NA1051" s="196"/>
      <c r="NB1051" s="196"/>
      <c r="NC1051" s="196"/>
      <c r="ND1051" s="196"/>
      <c r="NE1051" s="196"/>
      <c r="NF1051" s="196"/>
      <c r="NG1051" s="196"/>
      <c r="NH1051" s="196"/>
      <c r="NI1051" s="196"/>
      <c r="NJ1051" s="196"/>
      <c r="NK1051" s="196"/>
      <c r="NL1051" s="196"/>
      <c r="NM1051" s="196"/>
      <c r="NN1051" s="196"/>
      <c r="NO1051" s="196"/>
      <c r="NP1051" s="196"/>
      <c r="NQ1051" s="196"/>
      <c r="NR1051" s="196"/>
      <c r="NS1051" s="196"/>
      <c r="NT1051" s="196"/>
      <c r="NU1051" s="196"/>
      <c r="NV1051" s="196"/>
      <c r="NW1051" s="196"/>
      <c r="NX1051" s="196"/>
      <c r="NY1051" s="196"/>
      <c r="NZ1051" s="196"/>
      <c r="OA1051" s="196"/>
      <c r="OB1051" s="196"/>
      <c r="OC1051" s="196"/>
      <c r="OD1051" s="196"/>
      <c r="OE1051" s="196"/>
      <c r="OF1051" s="196"/>
      <c r="OG1051" s="196"/>
      <c r="OH1051" s="196"/>
      <c r="OI1051" s="196"/>
      <c r="OJ1051" s="196"/>
      <c r="OK1051" s="196"/>
      <c r="OL1051" s="196"/>
      <c r="AFC1051" s="196"/>
      <c r="AFD1051" s="196"/>
      <c r="AFE1051" s="196"/>
      <c r="AFF1051" s="196"/>
      <c r="AFG1051" s="196"/>
      <c r="AFH1051" s="196"/>
      <c r="AFI1051" s="196"/>
      <c r="AFJ1051" s="196"/>
      <c r="AFK1051" s="196"/>
      <c r="AFL1051" s="196"/>
      <c r="AFM1051" s="196"/>
      <c r="AFN1051" s="196"/>
      <c r="AFO1051" s="196"/>
      <c r="AFP1051" s="196"/>
      <c r="AFQ1051" s="196"/>
      <c r="AFR1051" s="196"/>
      <c r="AFS1051" s="196"/>
      <c r="AFT1051" s="196"/>
      <c r="AFU1051" s="196"/>
      <c r="AFV1051" s="196"/>
      <c r="AFW1051" s="196"/>
      <c r="AFX1051" s="196"/>
      <c r="AFY1051" s="196"/>
      <c r="AFZ1051" s="196"/>
      <c r="AGA1051" s="196"/>
      <c r="AGB1051" s="196"/>
      <c r="AGC1051" s="196"/>
      <c r="AGD1051" s="196"/>
      <c r="AGE1051" s="196"/>
      <c r="AGF1051" s="196"/>
      <c r="AGG1051" s="196"/>
      <c r="AGH1051" s="196"/>
      <c r="AGI1051" s="196"/>
      <c r="AGJ1051" s="196"/>
      <c r="AGK1051" s="196"/>
      <c r="AGL1051" s="196"/>
      <c r="AGM1051" s="196"/>
      <c r="AGN1051" s="196"/>
      <c r="AGO1051" s="196"/>
      <c r="AGP1051" s="196"/>
    </row>
    <row r="1052" spans="1:874" ht="15.75" customHeight="1" x14ac:dyDescent="0.25">
      <c r="A1052" s="196"/>
      <c r="B1052" s="196"/>
      <c r="C1052" s="196"/>
      <c r="D1052" s="196"/>
      <c r="E1052" s="196"/>
      <c r="F1052" s="196"/>
      <c r="G1052" s="196"/>
      <c r="H1052" s="196"/>
      <c r="I1052" s="196"/>
      <c r="J1052" s="196"/>
      <c r="K1052" s="196"/>
      <c r="L1052" s="206"/>
      <c r="M1052" s="196"/>
      <c r="N1052" s="196"/>
      <c r="O1052" s="196"/>
      <c r="P1052" s="196"/>
      <c r="Q1052" s="196"/>
      <c r="R1052" s="196"/>
      <c r="S1052" s="196"/>
      <c r="T1052" s="196"/>
      <c r="U1052" s="196"/>
      <c r="V1052" s="196"/>
      <c r="W1052" s="196"/>
      <c r="X1052" s="196"/>
      <c r="Y1052" s="196"/>
      <c r="Z1052" s="196"/>
      <c r="AA1052" s="196"/>
      <c r="AB1052" s="196"/>
      <c r="AC1052" s="196"/>
      <c r="AD1052" s="196"/>
      <c r="AE1052" s="196"/>
      <c r="AF1052" s="196"/>
      <c r="AG1052" s="196"/>
      <c r="AH1052" s="196"/>
      <c r="AI1052" s="196"/>
      <c r="AJ1052" s="196"/>
      <c r="AK1052" s="196"/>
      <c r="AL1052" s="196"/>
      <c r="AM1052" s="196"/>
      <c r="AN1052" s="196"/>
      <c r="AO1052" s="196"/>
      <c r="AP1052" s="196"/>
      <c r="AQ1052" s="196"/>
      <c r="AR1052" s="196"/>
      <c r="AS1052" s="196"/>
      <c r="AT1052" s="196"/>
      <c r="AU1052" s="196"/>
      <c r="AV1052" s="196"/>
      <c r="AW1052" s="196"/>
      <c r="AX1052" s="196"/>
      <c r="AY1052" s="196"/>
      <c r="AZ1052" s="196"/>
      <c r="BA1052" s="196"/>
      <c r="BB1052" s="196"/>
      <c r="BC1052" s="196"/>
      <c r="BD1052" s="196"/>
      <c r="BE1052" s="196"/>
      <c r="BF1052" s="196"/>
      <c r="BG1052" s="196"/>
      <c r="BH1052" s="196"/>
      <c r="BI1052" s="196"/>
      <c r="BJ1052" s="196"/>
      <c r="BK1052" s="196"/>
      <c r="BL1052" s="196"/>
      <c r="BM1052" s="196"/>
      <c r="BN1052" s="196"/>
      <c r="BO1052" s="196"/>
      <c r="BP1052" s="196"/>
      <c r="BQ1052" s="196"/>
      <c r="BR1052" s="196"/>
      <c r="BS1052" s="196"/>
      <c r="BT1052" s="196"/>
      <c r="BU1052" s="196"/>
      <c r="BV1052" s="196"/>
      <c r="BW1052" s="196"/>
      <c r="BX1052" s="196"/>
      <c r="BY1052" s="196"/>
      <c r="BZ1052" s="196"/>
      <c r="CA1052" s="196"/>
      <c r="CB1052" s="196"/>
      <c r="CC1052" s="196"/>
      <c r="CD1052" s="196"/>
      <c r="CE1052" s="196"/>
      <c r="CF1052" s="196"/>
      <c r="CG1052" s="196"/>
      <c r="CH1052" s="196"/>
      <c r="CI1052" s="196"/>
      <c r="CJ1052" s="196"/>
      <c r="CK1052" s="196"/>
      <c r="CL1052" s="196"/>
      <c r="CM1052" s="196"/>
      <c r="CN1052" s="196"/>
      <c r="CO1052" s="196"/>
      <c r="CP1052" s="196"/>
      <c r="CQ1052" s="196"/>
      <c r="CR1052" s="196"/>
      <c r="CS1052" s="196"/>
      <c r="CT1052" s="196"/>
      <c r="CU1052" s="196"/>
      <c r="CV1052" s="196"/>
      <c r="CW1052" s="196"/>
      <c r="CX1052" s="196"/>
      <c r="CY1052" s="196"/>
      <c r="CZ1052" s="196"/>
      <c r="DA1052" s="196"/>
      <c r="DB1052" s="196"/>
      <c r="DC1052" s="196"/>
      <c r="DD1052" s="196"/>
      <c r="DE1052" s="196"/>
      <c r="DF1052" s="196"/>
      <c r="DG1052" s="196"/>
      <c r="DH1052" s="196"/>
      <c r="DI1052" s="196"/>
      <c r="DJ1052" s="196"/>
      <c r="DK1052" s="196"/>
      <c r="DL1052" s="196"/>
      <c r="DM1052" s="196"/>
      <c r="DN1052" s="196"/>
      <c r="DO1052" s="196"/>
      <c r="DP1052" s="196"/>
      <c r="DQ1052" s="196"/>
      <c r="DR1052" s="196"/>
      <c r="DS1052" s="196"/>
      <c r="DT1052" s="196"/>
      <c r="DU1052" s="196"/>
      <c r="DV1052" s="196"/>
      <c r="DW1052" s="196"/>
      <c r="DX1052" s="196"/>
      <c r="DY1052" s="196"/>
      <c r="DZ1052" s="196"/>
      <c r="EA1052" s="196"/>
      <c r="EB1052" s="196"/>
      <c r="EC1052" s="196"/>
      <c r="ED1052" s="196"/>
      <c r="EE1052" s="196"/>
      <c r="EF1052" s="196"/>
      <c r="EG1052" s="196"/>
      <c r="EH1052" s="196"/>
      <c r="EI1052" s="196"/>
      <c r="EJ1052" s="196"/>
      <c r="EK1052" s="196"/>
      <c r="EL1052" s="196"/>
      <c r="EM1052" s="196"/>
      <c r="EN1052" s="196"/>
      <c r="EO1052" s="196"/>
      <c r="EP1052" s="196"/>
      <c r="EQ1052" s="196"/>
      <c r="ER1052" s="196"/>
      <c r="ES1052" s="196"/>
      <c r="ET1052" s="196"/>
      <c r="EU1052" s="196"/>
      <c r="EV1052" s="196"/>
      <c r="EW1052" s="196"/>
      <c r="EX1052" s="196"/>
      <c r="EY1052" s="196"/>
      <c r="EZ1052" s="196"/>
      <c r="FA1052" s="196"/>
      <c r="FB1052" s="196"/>
      <c r="FC1052" s="196"/>
      <c r="FD1052" s="196"/>
      <c r="FE1052" s="196"/>
      <c r="FF1052" s="196"/>
      <c r="FG1052" s="196"/>
      <c r="FH1052" s="196"/>
      <c r="FI1052" s="196"/>
      <c r="FJ1052" s="196"/>
      <c r="FK1052" s="196"/>
      <c r="FL1052" s="196"/>
      <c r="FM1052" s="196"/>
      <c r="FN1052" s="196"/>
      <c r="FO1052" s="196"/>
      <c r="FP1052" s="196"/>
      <c r="FQ1052" s="196"/>
      <c r="FR1052" s="196"/>
      <c r="FS1052" s="196"/>
      <c r="FT1052" s="196"/>
      <c r="FU1052" s="196"/>
      <c r="FV1052" s="196"/>
      <c r="FW1052" s="196"/>
      <c r="FX1052" s="196"/>
      <c r="FY1052" s="196"/>
      <c r="FZ1052" s="196"/>
      <c r="GA1052" s="196"/>
      <c r="GB1052" s="196"/>
      <c r="GC1052" s="196"/>
      <c r="GD1052" s="196"/>
      <c r="GE1052" s="196"/>
      <c r="GF1052" s="196"/>
      <c r="GG1052" s="196"/>
      <c r="GH1052" s="196"/>
      <c r="GI1052" s="196"/>
      <c r="GJ1052" s="196"/>
      <c r="GK1052" s="196"/>
      <c r="GL1052" s="196"/>
      <c r="GM1052" s="196"/>
      <c r="GN1052" s="196"/>
      <c r="GO1052" s="196"/>
      <c r="GP1052" s="196"/>
      <c r="GQ1052" s="196"/>
      <c r="GR1052" s="196"/>
      <c r="GS1052" s="196"/>
      <c r="GT1052" s="196"/>
      <c r="GU1052" s="196"/>
      <c r="GV1052" s="196"/>
      <c r="GW1052" s="196"/>
      <c r="GX1052" s="196"/>
      <c r="GY1052" s="196"/>
      <c r="GZ1052" s="196"/>
      <c r="HA1052" s="196"/>
      <c r="HB1052" s="196"/>
      <c r="HC1052" s="196"/>
      <c r="HD1052" s="196"/>
      <c r="HE1052" s="196"/>
      <c r="HF1052" s="196"/>
      <c r="HG1052" s="196"/>
      <c r="HH1052" s="196"/>
      <c r="HI1052" s="196"/>
      <c r="HJ1052" s="196"/>
      <c r="HK1052" s="196"/>
      <c r="HL1052" s="196"/>
      <c r="HM1052" s="196"/>
      <c r="HN1052" s="196"/>
      <c r="HO1052" s="196"/>
      <c r="HP1052" s="196"/>
      <c r="HQ1052" s="196"/>
      <c r="HR1052" s="196"/>
      <c r="HS1052" s="196"/>
      <c r="HT1052" s="196"/>
      <c r="HU1052" s="196"/>
      <c r="HV1052" s="196"/>
      <c r="HW1052" s="196"/>
      <c r="HX1052" s="196"/>
      <c r="HY1052" s="196"/>
      <c r="HZ1052" s="196"/>
      <c r="IA1052" s="196"/>
      <c r="IB1052" s="196"/>
      <c r="IC1052" s="196"/>
      <c r="ID1052" s="196"/>
      <c r="IE1052" s="196"/>
      <c r="IF1052" s="196"/>
      <c r="IG1052" s="196"/>
      <c r="IH1052" s="196"/>
      <c r="II1052" s="196"/>
      <c r="IJ1052" s="196"/>
      <c r="IK1052" s="196"/>
      <c r="IL1052" s="196"/>
      <c r="IM1052" s="196"/>
      <c r="IN1052" s="196"/>
      <c r="IO1052" s="196"/>
      <c r="IP1052" s="196"/>
      <c r="IQ1052" s="196"/>
      <c r="IR1052" s="196"/>
      <c r="IS1052" s="196"/>
      <c r="IT1052" s="196"/>
      <c r="IU1052" s="196"/>
      <c r="IV1052" s="196"/>
      <c r="IW1052" s="196"/>
      <c r="IX1052" s="196"/>
      <c r="IY1052" s="196"/>
      <c r="IZ1052" s="196"/>
      <c r="JA1052" s="196"/>
      <c r="JB1052" s="196"/>
      <c r="JC1052" s="196"/>
      <c r="JD1052" s="196"/>
      <c r="JE1052" s="196"/>
      <c r="JF1052" s="196"/>
      <c r="JG1052" s="196"/>
      <c r="JH1052" s="196"/>
      <c r="JI1052" s="196"/>
      <c r="JJ1052" s="196"/>
      <c r="JK1052" s="196"/>
      <c r="JL1052" s="196"/>
      <c r="JM1052" s="196"/>
      <c r="JN1052" s="196"/>
      <c r="JO1052" s="196"/>
      <c r="JP1052" s="196"/>
      <c r="JQ1052" s="196"/>
      <c r="JR1052" s="196"/>
      <c r="JS1052" s="196"/>
      <c r="JT1052" s="196"/>
      <c r="JU1052" s="196"/>
      <c r="JV1052" s="196"/>
      <c r="JW1052" s="196"/>
      <c r="JX1052" s="196"/>
      <c r="JY1052" s="196"/>
      <c r="JZ1052" s="196"/>
      <c r="KA1052" s="196"/>
      <c r="KB1052" s="196"/>
      <c r="KC1052" s="196"/>
      <c r="KD1052" s="196"/>
      <c r="KE1052" s="196"/>
      <c r="KF1052" s="196"/>
      <c r="KG1052" s="196"/>
      <c r="KH1052" s="196"/>
      <c r="KI1052" s="196"/>
      <c r="KJ1052" s="196"/>
      <c r="KK1052" s="196"/>
      <c r="KL1052" s="196"/>
      <c r="KM1052" s="196"/>
      <c r="KN1052" s="196"/>
      <c r="KO1052" s="196"/>
      <c r="KP1052" s="196"/>
      <c r="KQ1052" s="196"/>
      <c r="KR1052" s="196"/>
      <c r="KS1052" s="196"/>
      <c r="KT1052" s="196"/>
      <c r="KU1052" s="196"/>
      <c r="KV1052" s="196"/>
      <c r="KW1052" s="196"/>
      <c r="KX1052" s="196"/>
      <c r="KY1052" s="196"/>
      <c r="KZ1052" s="196"/>
      <c r="LA1052" s="196"/>
      <c r="LB1052" s="196"/>
      <c r="LC1052" s="196"/>
      <c r="LD1052" s="196"/>
      <c r="LE1052" s="196"/>
      <c r="LF1052" s="196"/>
      <c r="LG1052" s="196"/>
      <c r="LH1052" s="196"/>
      <c r="LI1052" s="196"/>
      <c r="LJ1052" s="196"/>
      <c r="LK1052" s="196"/>
      <c r="LL1052" s="196"/>
      <c r="LM1052" s="196"/>
      <c r="LN1052" s="196"/>
      <c r="LO1052" s="196"/>
      <c r="LP1052" s="196"/>
      <c r="LQ1052" s="196"/>
      <c r="LR1052" s="196"/>
      <c r="LS1052" s="196"/>
      <c r="LT1052" s="196"/>
      <c r="LU1052" s="196"/>
      <c r="LV1052" s="196"/>
      <c r="LW1052" s="196"/>
      <c r="LX1052" s="196"/>
      <c r="LY1052" s="196"/>
      <c r="LZ1052" s="196"/>
      <c r="MA1052" s="196"/>
      <c r="MB1052" s="196"/>
      <c r="MC1052" s="196"/>
      <c r="MD1052" s="196"/>
      <c r="ME1052" s="196"/>
      <c r="MF1052" s="196"/>
      <c r="MG1052" s="196"/>
      <c r="MH1052" s="196"/>
      <c r="MI1052" s="196"/>
      <c r="MJ1052" s="196"/>
      <c r="MK1052" s="196"/>
      <c r="ML1052" s="196"/>
      <c r="MM1052" s="196"/>
      <c r="MN1052" s="196"/>
      <c r="MO1052" s="196"/>
      <c r="MP1052" s="196"/>
      <c r="MQ1052" s="196"/>
      <c r="MR1052" s="196"/>
      <c r="MS1052" s="196"/>
      <c r="MT1052" s="196"/>
      <c r="MU1052" s="196"/>
      <c r="MV1052" s="196"/>
      <c r="MW1052" s="196"/>
      <c r="MX1052" s="196"/>
      <c r="MY1052" s="196"/>
      <c r="MZ1052" s="196"/>
      <c r="NA1052" s="196"/>
      <c r="NB1052" s="196"/>
      <c r="NC1052" s="196"/>
      <c r="ND1052" s="196"/>
      <c r="NE1052" s="196"/>
      <c r="NF1052" s="196"/>
      <c r="NG1052" s="196"/>
      <c r="NH1052" s="196"/>
      <c r="NI1052" s="196"/>
      <c r="NJ1052" s="196"/>
      <c r="NK1052" s="196"/>
      <c r="NL1052" s="196"/>
      <c r="NM1052" s="196"/>
      <c r="NN1052" s="196"/>
      <c r="NO1052" s="196"/>
      <c r="NP1052" s="196"/>
      <c r="NQ1052" s="196"/>
      <c r="NR1052" s="196"/>
      <c r="NS1052" s="196"/>
      <c r="NT1052" s="196"/>
      <c r="NU1052" s="196"/>
      <c r="NV1052" s="196"/>
      <c r="NW1052" s="196"/>
      <c r="NX1052" s="196"/>
      <c r="NY1052" s="196"/>
      <c r="NZ1052" s="196"/>
      <c r="OA1052" s="196"/>
      <c r="OB1052" s="196"/>
      <c r="OC1052" s="196"/>
      <c r="OD1052" s="196"/>
      <c r="OE1052" s="196"/>
      <c r="OF1052" s="196"/>
      <c r="OG1052" s="196"/>
      <c r="OH1052" s="196"/>
      <c r="OI1052" s="196"/>
      <c r="OJ1052" s="196"/>
      <c r="OK1052" s="196"/>
      <c r="OL1052" s="196"/>
      <c r="AFC1052" s="196"/>
      <c r="AFD1052" s="196"/>
      <c r="AFE1052" s="196"/>
      <c r="AFF1052" s="196"/>
      <c r="AFG1052" s="196"/>
      <c r="AFH1052" s="196"/>
      <c r="AFI1052" s="196"/>
      <c r="AFJ1052" s="196"/>
      <c r="AFK1052" s="196"/>
      <c r="AFL1052" s="196"/>
      <c r="AFM1052" s="196"/>
      <c r="AFN1052" s="196"/>
      <c r="AFO1052" s="196"/>
      <c r="AFP1052" s="196"/>
      <c r="AFQ1052" s="196"/>
      <c r="AFR1052" s="196"/>
      <c r="AFS1052" s="196"/>
      <c r="AFT1052" s="196"/>
      <c r="AFU1052" s="196"/>
      <c r="AFV1052" s="196"/>
      <c r="AFW1052" s="196"/>
      <c r="AFX1052" s="196"/>
      <c r="AFY1052" s="196"/>
      <c r="AFZ1052" s="196"/>
      <c r="AGA1052" s="196"/>
      <c r="AGB1052" s="196"/>
      <c r="AGC1052" s="196"/>
      <c r="AGD1052" s="196"/>
      <c r="AGE1052" s="196"/>
      <c r="AGF1052" s="196"/>
      <c r="AGG1052" s="196"/>
      <c r="AGH1052" s="196"/>
      <c r="AGI1052" s="196"/>
      <c r="AGJ1052" s="196"/>
      <c r="AGK1052" s="196"/>
      <c r="AGL1052" s="196"/>
      <c r="AGM1052" s="196"/>
      <c r="AGN1052" s="196"/>
      <c r="AGO1052" s="196"/>
      <c r="AGP1052" s="196"/>
    </row>
    <row r="1053" spans="1:874" ht="15.75" customHeight="1" x14ac:dyDescent="0.25">
      <c r="A1053" s="196"/>
      <c r="B1053" s="196"/>
      <c r="C1053" s="196"/>
      <c r="D1053" s="196"/>
      <c r="E1053" s="196"/>
      <c r="F1053" s="196"/>
      <c r="G1053" s="196"/>
      <c r="H1053" s="196"/>
      <c r="I1053" s="196"/>
      <c r="J1053" s="196"/>
      <c r="K1053" s="196"/>
      <c r="L1053" s="206"/>
      <c r="M1053" s="196"/>
      <c r="N1053" s="196"/>
      <c r="O1053" s="196"/>
      <c r="P1053" s="196"/>
      <c r="Q1053" s="196"/>
      <c r="R1053" s="196"/>
      <c r="S1053" s="196"/>
      <c r="T1053" s="196"/>
      <c r="U1053" s="196"/>
      <c r="V1053" s="196"/>
      <c r="W1053" s="196"/>
      <c r="X1053" s="196"/>
      <c r="Y1053" s="196"/>
      <c r="Z1053" s="196"/>
      <c r="AA1053" s="196"/>
      <c r="AB1053" s="196"/>
      <c r="AC1053" s="196"/>
      <c r="AD1053" s="196"/>
      <c r="AE1053" s="196"/>
      <c r="AF1053" s="196"/>
      <c r="AG1053" s="196"/>
      <c r="AH1053" s="196"/>
      <c r="AI1053" s="196"/>
      <c r="AJ1053" s="196"/>
      <c r="AK1053" s="196"/>
      <c r="AL1053" s="196"/>
      <c r="AM1053" s="196"/>
      <c r="AN1053" s="196"/>
      <c r="AO1053" s="196"/>
      <c r="AP1053" s="196"/>
      <c r="AQ1053" s="196"/>
      <c r="AR1053" s="196"/>
      <c r="AS1053" s="196"/>
      <c r="AT1053" s="196"/>
      <c r="AU1053" s="196"/>
      <c r="AV1053" s="196"/>
      <c r="AW1053" s="196"/>
      <c r="AX1053" s="196"/>
      <c r="AY1053" s="196"/>
      <c r="AZ1053" s="196"/>
      <c r="BA1053" s="196"/>
      <c r="BB1053" s="196"/>
      <c r="BC1053" s="196"/>
      <c r="BD1053" s="196"/>
      <c r="BE1053" s="196"/>
      <c r="BF1053" s="196"/>
      <c r="BG1053" s="196"/>
      <c r="BH1053" s="196"/>
      <c r="BI1053" s="196"/>
      <c r="BJ1053" s="196"/>
      <c r="BK1053" s="196"/>
      <c r="BL1053" s="196"/>
      <c r="BM1053" s="196"/>
      <c r="BN1053" s="196"/>
      <c r="BO1053" s="196"/>
      <c r="BP1053" s="196"/>
      <c r="BQ1053" s="196"/>
      <c r="BR1053" s="196"/>
      <c r="BS1053" s="196"/>
      <c r="BT1053" s="196"/>
      <c r="BU1053" s="196"/>
      <c r="BV1053" s="196"/>
      <c r="BW1053" s="196"/>
      <c r="BX1053" s="196"/>
      <c r="BY1053" s="196"/>
      <c r="BZ1053" s="196"/>
      <c r="CA1053" s="196"/>
      <c r="CB1053" s="196"/>
      <c r="CC1053" s="196"/>
      <c r="CD1053" s="196"/>
      <c r="CE1053" s="196"/>
      <c r="CF1053" s="196"/>
      <c r="CG1053" s="196"/>
      <c r="CH1053" s="196"/>
      <c r="CI1053" s="196"/>
      <c r="CJ1053" s="196"/>
      <c r="CK1053" s="196"/>
      <c r="CL1053" s="196"/>
      <c r="CM1053" s="196"/>
      <c r="CN1053" s="196"/>
      <c r="CO1053" s="196"/>
      <c r="CP1053" s="196"/>
      <c r="CQ1053" s="196"/>
      <c r="CR1053" s="196"/>
      <c r="CS1053" s="196"/>
      <c r="CT1053" s="196"/>
      <c r="CU1053" s="196"/>
      <c r="CV1053" s="196"/>
      <c r="CW1053" s="196"/>
      <c r="CX1053" s="196"/>
      <c r="CY1053" s="196"/>
      <c r="CZ1053" s="196"/>
      <c r="DA1053" s="196"/>
      <c r="DB1053" s="196"/>
      <c r="DC1053" s="196"/>
      <c r="DD1053" s="196"/>
      <c r="DE1053" s="196"/>
      <c r="DF1053" s="196"/>
      <c r="DG1053" s="196"/>
      <c r="DH1053" s="196"/>
      <c r="DI1053" s="196"/>
      <c r="DJ1053" s="196"/>
      <c r="DK1053" s="196"/>
      <c r="DL1053" s="196"/>
      <c r="DM1053" s="196"/>
      <c r="DN1053" s="196"/>
      <c r="DO1053" s="196"/>
      <c r="DP1053" s="196"/>
      <c r="DQ1053" s="196"/>
      <c r="DR1053" s="196"/>
      <c r="DS1053" s="196"/>
      <c r="DT1053" s="196"/>
      <c r="DU1053" s="196"/>
      <c r="DV1053" s="196"/>
      <c r="DW1053" s="196"/>
      <c r="DX1053" s="196"/>
      <c r="DY1053" s="196"/>
      <c r="DZ1053" s="196"/>
      <c r="EA1053" s="196"/>
      <c r="EB1053" s="196"/>
      <c r="EC1053" s="196"/>
      <c r="ED1053" s="196"/>
      <c r="EE1053" s="196"/>
      <c r="EF1053" s="196"/>
      <c r="EG1053" s="196"/>
      <c r="EH1053" s="196"/>
      <c r="EI1053" s="196"/>
      <c r="EJ1053" s="196"/>
      <c r="EK1053" s="196"/>
      <c r="EL1053" s="196"/>
      <c r="EM1053" s="196"/>
      <c r="EN1053" s="196"/>
      <c r="EO1053" s="196"/>
      <c r="EP1053" s="196"/>
      <c r="EQ1053" s="196"/>
      <c r="ER1053" s="196"/>
      <c r="ES1053" s="196"/>
      <c r="ET1053" s="196"/>
      <c r="EU1053" s="196"/>
      <c r="EV1053" s="196"/>
      <c r="EW1053" s="196"/>
      <c r="EX1053" s="196"/>
      <c r="EY1053" s="196"/>
      <c r="EZ1053" s="196"/>
      <c r="FA1053" s="196"/>
      <c r="FB1053" s="196"/>
      <c r="FC1053" s="196"/>
      <c r="FD1053" s="196"/>
      <c r="FE1053" s="196"/>
      <c r="FF1053" s="196"/>
      <c r="FG1053" s="196"/>
      <c r="FH1053" s="196"/>
      <c r="FI1053" s="196"/>
      <c r="FJ1053" s="196"/>
      <c r="FK1053" s="196"/>
      <c r="FL1053" s="196"/>
      <c r="FM1053" s="196"/>
      <c r="FN1053" s="196"/>
      <c r="FO1053" s="196"/>
      <c r="FP1053" s="196"/>
      <c r="FQ1053" s="196"/>
      <c r="FR1053" s="196"/>
      <c r="FS1053" s="196"/>
      <c r="FT1053" s="196"/>
      <c r="FU1053" s="196"/>
      <c r="FV1053" s="196"/>
      <c r="FW1053" s="196"/>
      <c r="FX1053" s="196"/>
      <c r="FY1053" s="196"/>
      <c r="FZ1053" s="196"/>
      <c r="GA1053" s="196"/>
      <c r="GB1053" s="196"/>
      <c r="GC1053" s="196"/>
      <c r="GD1053" s="196"/>
      <c r="GE1053" s="196"/>
      <c r="GF1053" s="196"/>
      <c r="GG1053" s="196"/>
      <c r="GH1053" s="196"/>
      <c r="GI1053" s="196"/>
      <c r="GJ1053" s="196"/>
      <c r="GK1053" s="196"/>
      <c r="GL1053" s="196"/>
      <c r="GM1053" s="196"/>
      <c r="GN1053" s="196"/>
      <c r="GO1053" s="196"/>
      <c r="GP1053" s="196"/>
      <c r="GQ1053" s="196"/>
      <c r="GR1053" s="196"/>
      <c r="GS1053" s="196"/>
      <c r="GT1053" s="196"/>
      <c r="GU1053" s="196"/>
      <c r="GV1053" s="196"/>
      <c r="GW1053" s="196"/>
      <c r="GX1053" s="196"/>
      <c r="GY1053" s="196"/>
      <c r="GZ1053" s="196"/>
      <c r="HA1053" s="196"/>
      <c r="HB1053" s="196"/>
      <c r="HC1053" s="196"/>
      <c r="HD1053" s="196"/>
      <c r="HE1053" s="196"/>
      <c r="HF1053" s="196"/>
      <c r="HG1053" s="196"/>
      <c r="HH1053" s="196"/>
      <c r="HI1053" s="196"/>
      <c r="HJ1053" s="196"/>
      <c r="HK1053" s="196"/>
      <c r="HL1053" s="196"/>
      <c r="HM1053" s="196"/>
      <c r="HN1053" s="196"/>
      <c r="HO1053" s="196"/>
      <c r="HP1053" s="196"/>
      <c r="HQ1053" s="196"/>
      <c r="HR1053" s="196"/>
      <c r="HS1053" s="196"/>
      <c r="HT1053" s="196"/>
      <c r="HU1053" s="196"/>
      <c r="HV1053" s="196"/>
      <c r="HW1053" s="196"/>
      <c r="HX1053" s="196"/>
      <c r="HY1053" s="196"/>
      <c r="HZ1053" s="196"/>
      <c r="IA1053" s="196"/>
      <c r="IB1053" s="196"/>
      <c r="IC1053" s="196"/>
      <c r="ID1053" s="196"/>
      <c r="IE1053" s="196"/>
      <c r="IF1053" s="196"/>
      <c r="IG1053" s="196"/>
      <c r="IH1053" s="196"/>
      <c r="II1053" s="196"/>
      <c r="IJ1053" s="196"/>
      <c r="IK1053" s="196"/>
      <c r="IL1053" s="196"/>
      <c r="IM1053" s="196"/>
      <c r="IN1053" s="196"/>
      <c r="IO1053" s="196"/>
      <c r="IP1053" s="196"/>
      <c r="IQ1053" s="196"/>
      <c r="IR1053" s="196"/>
      <c r="IS1053" s="196"/>
      <c r="IT1053" s="196"/>
      <c r="IU1053" s="196"/>
      <c r="IV1053" s="196"/>
      <c r="IW1053" s="196"/>
      <c r="IX1053" s="196"/>
      <c r="IY1053" s="196"/>
      <c r="IZ1053" s="196"/>
      <c r="JA1053" s="196"/>
      <c r="JB1053" s="196"/>
      <c r="JC1053" s="196"/>
      <c r="JD1053" s="196"/>
      <c r="JE1053" s="196"/>
      <c r="JF1053" s="196"/>
      <c r="JG1053" s="196"/>
      <c r="JH1053" s="196"/>
      <c r="JI1053" s="196"/>
      <c r="JJ1053" s="196"/>
      <c r="JK1053" s="196"/>
      <c r="JL1053" s="196"/>
      <c r="JM1053" s="196"/>
      <c r="JN1053" s="196"/>
      <c r="JO1053" s="196"/>
      <c r="JP1053" s="196"/>
      <c r="JQ1053" s="196"/>
      <c r="JR1053" s="196"/>
      <c r="JS1053" s="196"/>
      <c r="JT1053" s="196"/>
      <c r="JU1053" s="196"/>
      <c r="JV1053" s="196"/>
      <c r="JW1053" s="196"/>
      <c r="JX1053" s="196"/>
      <c r="JY1053" s="196"/>
      <c r="JZ1053" s="196"/>
      <c r="KA1053" s="196"/>
      <c r="KB1053" s="196"/>
      <c r="KC1053" s="196"/>
      <c r="KD1053" s="196"/>
      <c r="KE1053" s="196"/>
      <c r="KF1053" s="196"/>
      <c r="KG1053" s="196"/>
      <c r="KH1053" s="196"/>
      <c r="KI1053" s="196"/>
      <c r="KJ1053" s="196"/>
      <c r="KK1053" s="196"/>
      <c r="KL1053" s="196"/>
      <c r="KM1053" s="196"/>
      <c r="KN1053" s="196"/>
      <c r="KO1053" s="196"/>
      <c r="KP1053" s="196"/>
      <c r="KQ1053" s="196"/>
      <c r="KR1053" s="196"/>
      <c r="KS1053" s="196"/>
      <c r="KT1053" s="196"/>
      <c r="KU1053" s="196"/>
      <c r="KV1053" s="196"/>
      <c r="KW1053" s="196"/>
      <c r="KX1053" s="196"/>
      <c r="KY1053" s="196"/>
      <c r="KZ1053" s="196"/>
      <c r="LA1053" s="196"/>
      <c r="LB1053" s="196"/>
      <c r="LC1053" s="196"/>
      <c r="LD1053" s="196"/>
      <c r="LE1053" s="196"/>
      <c r="LF1053" s="196"/>
      <c r="LG1053" s="196"/>
      <c r="LH1053" s="196"/>
      <c r="LI1053" s="196"/>
      <c r="LJ1053" s="196"/>
      <c r="LK1053" s="196"/>
      <c r="LL1053" s="196"/>
      <c r="LM1053" s="196"/>
      <c r="LN1053" s="196"/>
      <c r="LO1053" s="196"/>
      <c r="LP1053" s="196"/>
      <c r="LQ1053" s="196"/>
      <c r="LR1053" s="196"/>
      <c r="LS1053" s="196"/>
      <c r="LT1053" s="196"/>
      <c r="LU1053" s="196"/>
      <c r="LV1053" s="196"/>
      <c r="LW1053" s="196"/>
      <c r="LX1053" s="196"/>
      <c r="LY1053" s="196"/>
      <c r="LZ1053" s="196"/>
      <c r="MA1053" s="196"/>
      <c r="MB1053" s="196"/>
      <c r="MC1053" s="196"/>
      <c r="MD1053" s="196"/>
      <c r="ME1053" s="196"/>
      <c r="MF1053" s="196"/>
      <c r="MG1053" s="196"/>
      <c r="MH1053" s="196"/>
      <c r="MI1053" s="196"/>
      <c r="MJ1053" s="196"/>
      <c r="MK1053" s="196"/>
      <c r="ML1053" s="196"/>
      <c r="MM1053" s="196"/>
      <c r="MN1053" s="196"/>
      <c r="MO1053" s="196"/>
      <c r="MP1053" s="196"/>
      <c r="MQ1053" s="196"/>
      <c r="MR1053" s="196"/>
      <c r="MS1053" s="196"/>
      <c r="MT1053" s="196"/>
      <c r="MU1053" s="196"/>
      <c r="MV1053" s="196"/>
      <c r="MW1053" s="196"/>
      <c r="MX1053" s="196"/>
      <c r="MY1053" s="196"/>
      <c r="MZ1053" s="196"/>
      <c r="NA1053" s="196"/>
      <c r="NB1053" s="196"/>
      <c r="NC1053" s="196"/>
      <c r="ND1053" s="196"/>
      <c r="NE1053" s="196"/>
      <c r="NF1053" s="196"/>
      <c r="NG1053" s="196"/>
      <c r="NH1053" s="196"/>
      <c r="NI1053" s="196"/>
      <c r="NJ1053" s="196"/>
      <c r="NK1053" s="196"/>
      <c r="NL1053" s="196"/>
      <c r="NM1053" s="196"/>
      <c r="NN1053" s="196"/>
      <c r="NO1053" s="196"/>
      <c r="NP1053" s="196"/>
      <c r="NQ1053" s="196"/>
      <c r="NR1053" s="196"/>
      <c r="NS1053" s="196"/>
      <c r="NT1053" s="196"/>
      <c r="NU1053" s="196"/>
      <c r="NV1053" s="196"/>
      <c r="NW1053" s="196"/>
      <c r="NX1053" s="196"/>
      <c r="NY1053" s="196"/>
      <c r="NZ1053" s="196"/>
      <c r="OA1053" s="196"/>
      <c r="OB1053" s="196"/>
      <c r="OC1053" s="196"/>
      <c r="OD1053" s="196"/>
      <c r="OE1053" s="196"/>
      <c r="OF1053" s="196"/>
      <c r="OG1053" s="196"/>
      <c r="OH1053" s="196"/>
      <c r="OI1053" s="196"/>
      <c r="OJ1053" s="196"/>
      <c r="OK1053" s="196"/>
      <c r="OL1053" s="196"/>
      <c r="AFC1053" s="196"/>
      <c r="AFD1053" s="196"/>
      <c r="AFE1053" s="196"/>
      <c r="AFF1053" s="196"/>
      <c r="AFG1053" s="196"/>
      <c r="AFH1053" s="196"/>
      <c r="AFI1053" s="196"/>
      <c r="AFJ1053" s="196"/>
      <c r="AFK1053" s="196"/>
      <c r="AFL1053" s="196"/>
      <c r="AFM1053" s="196"/>
      <c r="AFN1053" s="196"/>
      <c r="AFO1053" s="196"/>
      <c r="AFP1053" s="196"/>
      <c r="AFQ1053" s="196"/>
      <c r="AFR1053" s="196"/>
      <c r="AFS1053" s="196"/>
      <c r="AFT1053" s="196"/>
      <c r="AFU1053" s="196"/>
      <c r="AFV1053" s="196"/>
      <c r="AFW1053" s="196"/>
      <c r="AFX1053" s="196"/>
      <c r="AFY1053" s="196"/>
      <c r="AFZ1053" s="196"/>
      <c r="AGA1053" s="196"/>
      <c r="AGB1053" s="196"/>
      <c r="AGC1053" s="196"/>
      <c r="AGD1053" s="196"/>
      <c r="AGE1053" s="196"/>
      <c r="AGF1053" s="196"/>
      <c r="AGG1053" s="196"/>
      <c r="AGH1053" s="196"/>
      <c r="AGI1053" s="196"/>
      <c r="AGJ1053" s="196"/>
      <c r="AGK1053" s="196"/>
      <c r="AGL1053" s="196"/>
      <c r="AGM1053" s="196"/>
      <c r="AGN1053" s="196"/>
      <c r="AGO1053" s="196"/>
      <c r="AGP1053" s="196"/>
    </row>
    <row r="1054" spans="1:874" ht="15.75" customHeight="1" x14ac:dyDescent="0.25">
      <c r="A1054" s="196"/>
      <c r="B1054" s="196"/>
      <c r="C1054" s="196"/>
      <c r="D1054" s="196"/>
      <c r="E1054" s="196"/>
      <c r="F1054" s="196"/>
      <c r="G1054" s="196"/>
      <c r="H1054" s="196"/>
      <c r="I1054" s="196"/>
      <c r="J1054" s="196"/>
      <c r="K1054" s="196"/>
      <c r="L1054" s="206"/>
      <c r="M1054" s="196"/>
      <c r="N1054" s="196"/>
      <c r="O1054" s="196"/>
      <c r="P1054" s="196"/>
      <c r="Q1054" s="196"/>
      <c r="R1054" s="196"/>
      <c r="S1054" s="196"/>
      <c r="T1054" s="196"/>
      <c r="U1054" s="196"/>
      <c r="V1054" s="196"/>
      <c r="W1054" s="196"/>
      <c r="X1054" s="196"/>
      <c r="Y1054" s="196"/>
      <c r="Z1054" s="196"/>
      <c r="AA1054" s="196"/>
      <c r="AB1054" s="196"/>
      <c r="AC1054" s="196"/>
      <c r="AD1054" s="196"/>
      <c r="AE1054" s="196"/>
      <c r="AF1054" s="196"/>
      <c r="AG1054" s="196"/>
      <c r="AH1054" s="196"/>
      <c r="AI1054" s="196"/>
      <c r="AJ1054" s="196"/>
      <c r="AK1054" s="196"/>
      <c r="AL1054" s="196"/>
      <c r="AM1054" s="196"/>
      <c r="AN1054" s="196"/>
      <c r="AO1054" s="196"/>
      <c r="AP1054" s="196"/>
      <c r="AQ1054" s="196"/>
      <c r="AR1054" s="196"/>
      <c r="AS1054" s="196"/>
      <c r="AT1054" s="196"/>
      <c r="AU1054" s="196"/>
      <c r="AV1054" s="196"/>
      <c r="AW1054" s="196"/>
      <c r="AX1054" s="196"/>
      <c r="AY1054" s="196"/>
      <c r="AZ1054" s="196"/>
      <c r="BA1054" s="196"/>
      <c r="BB1054" s="196"/>
      <c r="BC1054" s="196"/>
      <c r="BD1054" s="196"/>
      <c r="BE1054" s="196"/>
      <c r="BF1054" s="196"/>
      <c r="BG1054" s="196"/>
      <c r="BH1054" s="196"/>
      <c r="BI1054" s="196"/>
      <c r="BJ1054" s="196"/>
      <c r="BK1054" s="196"/>
      <c r="BL1054" s="196"/>
      <c r="BM1054" s="196"/>
      <c r="BN1054" s="196"/>
      <c r="BO1054" s="196"/>
      <c r="BP1054" s="196"/>
      <c r="BQ1054" s="196"/>
      <c r="BR1054" s="196"/>
      <c r="BS1054" s="196"/>
      <c r="BT1054" s="196"/>
      <c r="BU1054" s="196"/>
      <c r="BV1054" s="196"/>
      <c r="BW1054" s="196"/>
      <c r="BX1054" s="196"/>
      <c r="BY1054" s="196"/>
      <c r="BZ1054" s="196"/>
      <c r="CA1054" s="196"/>
      <c r="CB1054" s="196"/>
      <c r="CC1054" s="196"/>
      <c r="CD1054" s="196"/>
      <c r="CE1054" s="196"/>
      <c r="CF1054" s="196"/>
      <c r="CG1054" s="196"/>
      <c r="CH1054" s="196"/>
      <c r="CI1054" s="196"/>
      <c r="CJ1054" s="196"/>
      <c r="CK1054" s="196"/>
      <c r="CL1054" s="196"/>
      <c r="CM1054" s="196"/>
      <c r="CN1054" s="196"/>
      <c r="CO1054" s="196"/>
      <c r="CP1054" s="196"/>
      <c r="CQ1054" s="196"/>
      <c r="CR1054" s="196"/>
      <c r="CS1054" s="196"/>
      <c r="CT1054" s="196"/>
      <c r="CU1054" s="196"/>
      <c r="CV1054" s="196"/>
      <c r="CW1054" s="196"/>
      <c r="CX1054" s="196"/>
      <c r="CY1054" s="196"/>
      <c r="CZ1054" s="196"/>
      <c r="DA1054" s="196"/>
      <c r="DB1054" s="196"/>
      <c r="DC1054" s="196"/>
      <c r="DD1054" s="196"/>
      <c r="DE1054" s="196"/>
      <c r="DF1054" s="196"/>
      <c r="DG1054" s="196"/>
      <c r="DH1054" s="196"/>
      <c r="DI1054" s="196"/>
      <c r="DJ1054" s="196"/>
      <c r="DK1054" s="196"/>
      <c r="DL1054" s="196"/>
      <c r="DM1054" s="196"/>
      <c r="DN1054" s="196"/>
      <c r="DO1054" s="196"/>
      <c r="DP1054" s="196"/>
      <c r="DQ1054" s="196"/>
      <c r="DR1054" s="196"/>
      <c r="DS1054" s="196"/>
      <c r="DT1054" s="196"/>
      <c r="DU1054" s="196"/>
      <c r="DV1054" s="196"/>
      <c r="DW1054" s="196"/>
      <c r="DX1054" s="196"/>
      <c r="DY1054" s="196"/>
      <c r="DZ1054" s="196"/>
      <c r="EA1054" s="196"/>
      <c r="EB1054" s="196"/>
      <c r="EC1054" s="196"/>
      <c r="ED1054" s="196"/>
      <c r="EE1054" s="196"/>
      <c r="EF1054" s="196"/>
      <c r="EG1054" s="196"/>
      <c r="EH1054" s="196"/>
      <c r="EI1054" s="196"/>
      <c r="EJ1054" s="196"/>
      <c r="EK1054" s="196"/>
      <c r="EL1054" s="196"/>
      <c r="EM1054" s="196"/>
      <c r="EN1054" s="196"/>
      <c r="EO1054" s="196"/>
      <c r="EP1054" s="196"/>
      <c r="EQ1054" s="196"/>
      <c r="ER1054" s="196"/>
      <c r="ES1054" s="196"/>
      <c r="ET1054" s="196"/>
      <c r="EU1054" s="196"/>
      <c r="EV1054" s="196"/>
      <c r="EW1054" s="196"/>
      <c r="EX1054" s="196"/>
      <c r="EY1054" s="196"/>
      <c r="EZ1054" s="196"/>
      <c r="FA1054" s="196"/>
      <c r="FB1054" s="196"/>
      <c r="FC1054" s="196"/>
      <c r="FD1054" s="196"/>
      <c r="FE1054" s="196"/>
      <c r="FF1054" s="196"/>
      <c r="FG1054" s="196"/>
      <c r="FH1054" s="196"/>
      <c r="FI1054" s="196"/>
      <c r="FJ1054" s="196"/>
      <c r="FK1054" s="196"/>
      <c r="FL1054" s="196"/>
      <c r="FM1054" s="196"/>
      <c r="FN1054" s="196"/>
      <c r="FO1054" s="196"/>
      <c r="FP1054" s="196"/>
      <c r="FQ1054" s="196"/>
      <c r="FR1054" s="196"/>
      <c r="FS1054" s="196"/>
      <c r="FT1054" s="196"/>
      <c r="FU1054" s="196"/>
      <c r="FV1054" s="196"/>
      <c r="FW1054" s="196"/>
      <c r="FX1054" s="196"/>
      <c r="FY1054" s="196"/>
      <c r="FZ1054" s="196"/>
      <c r="GA1054" s="196"/>
      <c r="GB1054" s="196"/>
      <c r="GC1054" s="196"/>
      <c r="GD1054" s="196"/>
      <c r="GE1054" s="196"/>
      <c r="GF1054" s="196"/>
      <c r="GG1054" s="196"/>
      <c r="GH1054" s="196"/>
      <c r="GI1054" s="196"/>
      <c r="GJ1054" s="196"/>
      <c r="GK1054" s="196"/>
      <c r="GL1054" s="196"/>
      <c r="GM1054" s="196"/>
      <c r="GN1054" s="196"/>
      <c r="GO1054" s="196"/>
      <c r="GP1054" s="196"/>
      <c r="GQ1054" s="196"/>
      <c r="GR1054" s="196"/>
      <c r="GS1054" s="196"/>
      <c r="GT1054" s="196"/>
      <c r="GU1054" s="196"/>
      <c r="GV1054" s="196"/>
      <c r="GW1054" s="196"/>
      <c r="GX1054" s="196"/>
      <c r="GY1054" s="196"/>
      <c r="GZ1054" s="196"/>
      <c r="HA1054" s="196"/>
      <c r="HB1054" s="196"/>
      <c r="HC1054" s="196"/>
      <c r="HD1054" s="196"/>
      <c r="HE1054" s="196"/>
      <c r="HF1054" s="196"/>
      <c r="HG1054" s="196"/>
      <c r="HH1054" s="196"/>
      <c r="HI1054" s="196"/>
      <c r="HJ1054" s="196"/>
      <c r="HK1054" s="196"/>
      <c r="HL1054" s="196"/>
      <c r="HM1054" s="196"/>
      <c r="HN1054" s="196"/>
      <c r="HO1054" s="196"/>
      <c r="HP1054" s="196"/>
      <c r="HQ1054" s="196"/>
      <c r="HR1054" s="196"/>
      <c r="HS1054" s="196"/>
      <c r="HT1054" s="196"/>
      <c r="HU1054" s="196"/>
      <c r="HV1054" s="196"/>
      <c r="HW1054" s="196"/>
      <c r="HX1054" s="196"/>
      <c r="HY1054" s="196"/>
      <c r="HZ1054" s="196"/>
      <c r="IA1054" s="196"/>
      <c r="IB1054" s="196"/>
      <c r="IC1054" s="196"/>
      <c r="ID1054" s="196"/>
      <c r="IE1054" s="196"/>
      <c r="IF1054" s="196"/>
      <c r="IG1054" s="196"/>
      <c r="IH1054" s="196"/>
      <c r="II1054" s="196"/>
      <c r="IJ1054" s="196"/>
      <c r="IK1054" s="196"/>
      <c r="IL1054" s="196"/>
      <c r="IM1054" s="196"/>
      <c r="IN1054" s="196"/>
      <c r="IO1054" s="196"/>
      <c r="IP1054" s="196"/>
      <c r="IQ1054" s="196"/>
      <c r="IR1054" s="196"/>
      <c r="IS1054" s="196"/>
      <c r="IT1054" s="196"/>
      <c r="IU1054" s="196"/>
      <c r="IV1054" s="196"/>
      <c r="IW1054" s="196"/>
      <c r="IX1054" s="196"/>
      <c r="IY1054" s="196"/>
      <c r="IZ1054" s="196"/>
      <c r="JA1054" s="196"/>
      <c r="JB1054" s="196"/>
      <c r="JC1054" s="196"/>
      <c r="JD1054" s="196"/>
      <c r="JE1054" s="196"/>
      <c r="JF1054" s="196"/>
      <c r="JG1054" s="196"/>
      <c r="JH1054" s="196"/>
      <c r="JI1054" s="196"/>
      <c r="JJ1054" s="196"/>
      <c r="JK1054" s="196"/>
      <c r="JL1054" s="196"/>
      <c r="JM1054" s="196"/>
      <c r="JN1054" s="196"/>
      <c r="JO1054" s="196"/>
      <c r="JP1054" s="196"/>
      <c r="JQ1054" s="196"/>
      <c r="JR1054" s="196"/>
      <c r="JS1054" s="196"/>
      <c r="JT1054" s="196"/>
      <c r="JU1054" s="196"/>
      <c r="JV1054" s="196"/>
      <c r="JW1054" s="196"/>
      <c r="JX1054" s="196"/>
      <c r="JY1054" s="196"/>
      <c r="JZ1054" s="196"/>
      <c r="KA1054" s="196"/>
      <c r="KB1054" s="196"/>
      <c r="KC1054" s="196"/>
      <c r="KD1054" s="196"/>
      <c r="KE1054" s="196"/>
      <c r="KF1054" s="196"/>
      <c r="KG1054" s="196"/>
      <c r="KH1054" s="196"/>
      <c r="KI1054" s="196"/>
      <c r="KJ1054" s="196"/>
      <c r="KK1054" s="196"/>
      <c r="KL1054" s="196"/>
      <c r="KM1054" s="196"/>
      <c r="KN1054" s="196"/>
      <c r="KO1054" s="196"/>
      <c r="KP1054" s="196"/>
      <c r="KQ1054" s="196"/>
      <c r="KR1054" s="196"/>
      <c r="KS1054" s="196"/>
      <c r="KT1054" s="196"/>
      <c r="KU1054" s="196"/>
      <c r="KV1054" s="196"/>
      <c r="KW1054" s="196"/>
      <c r="KX1054" s="196"/>
      <c r="KY1054" s="196"/>
      <c r="KZ1054" s="196"/>
      <c r="LA1054" s="196"/>
      <c r="LB1054" s="196"/>
      <c r="LC1054" s="196"/>
      <c r="LD1054" s="196"/>
      <c r="LE1054" s="196"/>
      <c r="LF1054" s="196"/>
      <c r="LG1054" s="196"/>
      <c r="LH1054" s="196"/>
      <c r="LI1054" s="196"/>
      <c r="LJ1054" s="196"/>
      <c r="LK1054" s="196"/>
      <c r="LL1054" s="196"/>
      <c r="LM1054" s="196"/>
      <c r="LN1054" s="196"/>
      <c r="LO1054" s="196"/>
      <c r="LP1054" s="196"/>
      <c r="LQ1054" s="196"/>
      <c r="LR1054" s="196"/>
      <c r="LS1054" s="196"/>
      <c r="LT1054" s="196"/>
      <c r="LU1054" s="196"/>
      <c r="LV1054" s="196"/>
      <c r="LW1054" s="196"/>
      <c r="LX1054" s="196"/>
      <c r="LY1054" s="196"/>
      <c r="LZ1054" s="196"/>
      <c r="MA1054" s="196"/>
      <c r="MB1054" s="196"/>
      <c r="MC1054" s="196"/>
      <c r="MD1054" s="196"/>
      <c r="ME1054" s="196"/>
      <c r="MF1054" s="196"/>
      <c r="MG1054" s="196"/>
      <c r="MH1054" s="196"/>
      <c r="MI1054" s="196"/>
      <c r="MJ1054" s="196"/>
      <c r="MK1054" s="196"/>
      <c r="ML1054" s="196"/>
      <c r="MM1054" s="196"/>
      <c r="MN1054" s="196"/>
      <c r="MO1054" s="196"/>
      <c r="MP1054" s="196"/>
      <c r="MQ1054" s="196"/>
      <c r="MR1054" s="196"/>
      <c r="MS1054" s="196"/>
      <c r="MT1054" s="196"/>
      <c r="MU1054" s="196"/>
      <c r="MV1054" s="196"/>
      <c r="MW1054" s="196"/>
      <c r="MX1054" s="196"/>
      <c r="MY1054" s="196"/>
      <c r="MZ1054" s="196"/>
      <c r="NA1054" s="196"/>
      <c r="NB1054" s="196"/>
      <c r="NC1054" s="196"/>
      <c r="ND1054" s="196"/>
      <c r="NE1054" s="196"/>
      <c r="NF1054" s="196"/>
      <c r="NG1054" s="196"/>
      <c r="NH1054" s="196"/>
      <c r="NI1054" s="196"/>
      <c r="NJ1054" s="196"/>
      <c r="NK1054" s="196"/>
      <c r="NL1054" s="196"/>
      <c r="NM1054" s="196"/>
      <c r="NN1054" s="196"/>
      <c r="NO1054" s="196"/>
      <c r="NP1054" s="196"/>
      <c r="NQ1054" s="196"/>
      <c r="NR1054" s="196"/>
      <c r="NS1054" s="196"/>
      <c r="NT1054" s="196"/>
      <c r="NU1054" s="196"/>
      <c r="NV1054" s="196"/>
      <c r="NW1054" s="196"/>
      <c r="NX1054" s="196"/>
      <c r="NY1054" s="196"/>
      <c r="NZ1054" s="196"/>
      <c r="OA1054" s="196"/>
      <c r="OB1054" s="196"/>
      <c r="OC1054" s="196"/>
      <c r="OD1054" s="196"/>
      <c r="OE1054" s="196"/>
      <c r="OF1054" s="196"/>
      <c r="OG1054" s="196"/>
      <c r="OH1054" s="196"/>
      <c r="OI1054" s="196"/>
      <c r="OJ1054" s="196"/>
      <c r="OK1054" s="196"/>
      <c r="OL1054" s="196"/>
      <c r="AFC1054" s="196"/>
      <c r="AFD1054" s="196"/>
      <c r="AFE1054" s="196"/>
      <c r="AFF1054" s="196"/>
      <c r="AFG1054" s="196"/>
      <c r="AFH1054" s="196"/>
      <c r="AFI1054" s="196"/>
      <c r="AFJ1054" s="196"/>
      <c r="AFK1054" s="196"/>
      <c r="AFL1054" s="196"/>
      <c r="AFM1054" s="196"/>
      <c r="AFN1054" s="196"/>
      <c r="AFO1054" s="196"/>
      <c r="AFP1054" s="196"/>
      <c r="AFQ1054" s="196"/>
      <c r="AFR1054" s="196"/>
      <c r="AFS1054" s="196"/>
      <c r="AFT1054" s="196"/>
      <c r="AFU1054" s="196"/>
      <c r="AFV1054" s="196"/>
      <c r="AFW1054" s="196"/>
      <c r="AFX1054" s="196"/>
      <c r="AFY1054" s="196"/>
      <c r="AFZ1054" s="196"/>
      <c r="AGA1054" s="196"/>
      <c r="AGB1054" s="196"/>
      <c r="AGC1054" s="196"/>
      <c r="AGD1054" s="196"/>
      <c r="AGE1054" s="196"/>
      <c r="AGF1054" s="196"/>
      <c r="AGG1054" s="196"/>
      <c r="AGH1054" s="196"/>
      <c r="AGI1054" s="196"/>
      <c r="AGJ1054" s="196"/>
      <c r="AGK1054" s="196"/>
      <c r="AGL1054" s="196"/>
      <c r="AGM1054" s="196"/>
      <c r="AGN1054" s="196"/>
      <c r="AGO1054" s="196"/>
      <c r="AGP1054" s="196"/>
    </row>
    <row r="1055" spans="1:874" ht="15.75" customHeight="1" x14ac:dyDescent="0.25">
      <c r="A1055" s="196"/>
      <c r="B1055" s="196"/>
      <c r="C1055" s="196"/>
      <c r="D1055" s="196"/>
      <c r="E1055" s="196"/>
      <c r="F1055" s="196"/>
      <c r="G1055" s="196"/>
      <c r="H1055" s="196"/>
      <c r="I1055" s="196"/>
      <c r="J1055" s="196"/>
      <c r="K1055" s="196"/>
      <c r="L1055" s="206"/>
      <c r="M1055" s="196"/>
      <c r="N1055" s="196"/>
      <c r="O1055" s="196"/>
      <c r="P1055" s="196"/>
      <c r="Q1055" s="196"/>
      <c r="R1055" s="196"/>
      <c r="S1055" s="196"/>
      <c r="T1055" s="196"/>
      <c r="U1055" s="196"/>
      <c r="V1055" s="196"/>
      <c r="W1055" s="196"/>
      <c r="X1055" s="196"/>
      <c r="Y1055" s="196"/>
      <c r="Z1055" s="196"/>
      <c r="AA1055" s="196"/>
      <c r="AB1055" s="196"/>
      <c r="AC1055" s="196"/>
      <c r="AD1055" s="196"/>
      <c r="AE1055" s="196"/>
      <c r="AF1055" s="196"/>
      <c r="AG1055" s="196"/>
      <c r="AH1055" s="196"/>
      <c r="AI1055" s="196"/>
      <c r="AJ1055" s="196"/>
      <c r="AK1055" s="196"/>
      <c r="AL1055" s="196"/>
      <c r="AM1055" s="196"/>
      <c r="AN1055" s="196"/>
      <c r="AO1055" s="196"/>
      <c r="AP1055" s="196"/>
      <c r="AQ1055" s="196"/>
      <c r="AR1055" s="196"/>
      <c r="AS1055" s="196"/>
      <c r="AT1055" s="196"/>
      <c r="AU1055" s="196"/>
      <c r="AV1055" s="196"/>
      <c r="AW1055" s="196"/>
      <c r="AX1055" s="196"/>
      <c r="AY1055" s="196"/>
      <c r="AZ1055" s="196"/>
      <c r="BA1055" s="196"/>
      <c r="BB1055" s="196"/>
      <c r="BC1055" s="196"/>
      <c r="BD1055" s="196"/>
      <c r="BE1055" s="196"/>
      <c r="BF1055" s="196"/>
      <c r="BG1055" s="196"/>
      <c r="BH1055" s="196"/>
      <c r="BI1055" s="196"/>
      <c r="BJ1055" s="196"/>
      <c r="BK1055" s="196"/>
      <c r="BL1055" s="196"/>
      <c r="BM1055" s="196"/>
      <c r="BN1055" s="196"/>
      <c r="BO1055" s="196"/>
      <c r="BP1055" s="196"/>
      <c r="BQ1055" s="196"/>
      <c r="BR1055" s="196"/>
      <c r="BS1055" s="196"/>
      <c r="BT1055" s="196"/>
      <c r="BU1055" s="196"/>
      <c r="BV1055" s="196"/>
      <c r="BW1055" s="196"/>
      <c r="BX1055" s="196"/>
      <c r="BY1055" s="196"/>
      <c r="BZ1055" s="196"/>
      <c r="CA1055" s="196"/>
      <c r="CB1055" s="196"/>
      <c r="CC1055" s="196"/>
      <c r="CD1055" s="196"/>
      <c r="CE1055" s="196"/>
      <c r="CF1055" s="196"/>
      <c r="CG1055" s="196"/>
      <c r="CH1055" s="196"/>
      <c r="CI1055" s="196"/>
      <c r="CJ1055" s="196"/>
      <c r="CK1055" s="196"/>
      <c r="CL1055" s="196"/>
      <c r="CM1055" s="196"/>
      <c r="CN1055" s="196"/>
      <c r="CO1055" s="196"/>
      <c r="CP1055" s="196"/>
      <c r="CQ1055" s="196"/>
      <c r="CR1055" s="196"/>
      <c r="CS1055" s="196"/>
      <c r="CT1055" s="196"/>
      <c r="CU1055" s="196"/>
      <c r="CV1055" s="196"/>
      <c r="CW1055" s="196"/>
      <c r="CX1055" s="196"/>
      <c r="CY1055" s="196"/>
      <c r="CZ1055" s="196"/>
      <c r="DA1055" s="196"/>
      <c r="DB1055" s="196"/>
      <c r="DC1055" s="196"/>
      <c r="DD1055" s="196"/>
      <c r="DE1055" s="196"/>
      <c r="DF1055" s="196"/>
      <c r="DG1055" s="196"/>
      <c r="DH1055" s="196"/>
      <c r="DI1055" s="196"/>
      <c r="DJ1055" s="196"/>
      <c r="DK1055" s="196"/>
      <c r="DL1055" s="196"/>
      <c r="DM1055" s="196"/>
      <c r="DN1055" s="196"/>
      <c r="DO1055" s="196"/>
      <c r="DP1055" s="196"/>
      <c r="DQ1055" s="196"/>
      <c r="DR1055" s="196"/>
      <c r="DS1055" s="196"/>
      <c r="DT1055" s="196"/>
      <c r="DU1055" s="196"/>
      <c r="DV1055" s="196"/>
      <c r="DW1055" s="196"/>
      <c r="DX1055" s="196"/>
      <c r="DY1055" s="196"/>
      <c r="DZ1055" s="196"/>
      <c r="EA1055" s="196"/>
      <c r="EB1055" s="196"/>
      <c r="EC1055" s="196"/>
      <c r="ED1055" s="196"/>
      <c r="EE1055" s="196"/>
      <c r="EF1055" s="196"/>
      <c r="EG1055" s="196"/>
      <c r="EH1055" s="196"/>
      <c r="EI1055" s="196"/>
      <c r="EJ1055" s="196"/>
      <c r="EK1055" s="196"/>
      <c r="EL1055" s="196"/>
      <c r="EM1055" s="196"/>
      <c r="EN1055" s="196"/>
      <c r="EO1055" s="196"/>
      <c r="EP1055" s="196"/>
      <c r="EQ1055" s="196"/>
      <c r="ER1055" s="196"/>
      <c r="ES1055" s="196"/>
      <c r="ET1055" s="196"/>
      <c r="EU1055" s="196"/>
      <c r="EV1055" s="196"/>
      <c r="EW1055" s="196"/>
      <c r="EX1055" s="196"/>
      <c r="EY1055" s="196"/>
      <c r="EZ1055" s="196"/>
      <c r="FA1055" s="196"/>
      <c r="FB1055" s="196"/>
      <c r="FC1055" s="196"/>
      <c r="FD1055" s="196"/>
      <c r="FE1055" s="196"/>
      <c r="FF1055" s="196"/>
      <c r="FG1055" s="196"/>
      <c r="FH1055" s="196"/>
      <c r="FI1055" s="196"/>
      <c r="FJ1055" s="196"/>
      <c r="FK1055" s="196"/>
      <c r="FL1055" s="196"/>
      <c r="FM1055" s="196"/>
      <c r="FN1055" s="196"/>
      <c r="FO1055" s="196"/>
      <c r="FP1055" s="196"/>
      <c r="FQ1055" s="196"/>
      <c r="FR1055" s="196"/>
      <c r="FS1055" s="196"/>
      <c r="FT1055" s="196"/>
      <c r="FU1055" s="196"/>
      <c r="FV1055" s="196"/>
      <c r="FW1055" s="196"/>
      <c r="FX1055" s="196"/>
      <c r="FY1055" s="196"/>
      <c r="FZ1055" s="196"/>
      <c r="GA1055" s="196"/>
      <c r="GB1055" s="196"/>
      <c r="GC1055" s="196"/>
      <c r="GD1055" s="196"/>
      <c r="GE1055" s="196"/>
      <c r="GF1055" s="196"/>
      <c r="GG1055" s="196"/>
      <c r="GH1055" s="196"/>
      <c r="GI1055" s="196"/>
      <c r="GJ1055" s="196"/>
      <c r="GK1055" s="196"/>
      <c r="GL1055" s="196"/>
      <c r="GM1055" s="196"/>
      <c r="GN1055" s="196"/>
      <c r="GO1055" s="196"/>
      <c r="GP1055" s="196"/>
      <c r="GQ1055" s="196"/>
      <c r="GR1055" s="196"/>
      <c r="GS1055" s="196"/>
      <c r="GT1055" s="196"/>
      <c r="GU1055" s="196"/>
      <c r="GV1055" s="196"/>
      <c r="GW1055" s="196"/>
      <c r="GX1055" s="196"/>
      <c r="GY1055" s="196"/>
      <c r="GZ1055" s="196"/>
      <c r="HA1055" s="196"/>
      <c r="HB1055" s="196"/>
      <c r="HC1055" s="196"/>
      <c r="HD1055" s="196"/>
      <c r="HE1055" s="196"/>
      <c r="HF1055" s="196"/>
      <c r="HG1055" s="196"/>
      <c r="HH1055" s="196"/>
      <c r="HI1055" s="196"/>
      <c r="HJ1055" s="196"/>
      <c r="HK1055" s="196"/>
      <c r="HL1055" s="196"/>
      <c r="HM1055" s="196"/>
      <c r="HN1055" s="196"/>
      <c r="HO1055" s="196"/>
      <c r="HP1055" s="196"/>
      <c r="HQ1055" s="196"/>
      <c r="HR1055" s="196"/>
      <c r="HS1055" s="196"/>
      <c r="HT1055" s="196"/>
      <c r="HU1055" s="196"/>
      <c r="HV1055" s="196"/>
      <c r="HW1055" s="196"/>
      <c r="HX1055" s="196"/>
      <c r="HY1055" s="196"/>
      <c r="HZ1055" s="196"/>
      <c r="IA1055" s="196"/>
      <c r="IB1055" s="196"/>
      <c r="IC1055" s="196"/>
      <c r="ID1055" s="196"/>
      <c r="IE1055" s="196"/>
      <c r="IF1055" s="196"/>
      <c r="IG1055" s="196"/>
      <c r="IH1055" s="196"/>
      <c r="II1055" s="196"/>
      <c r="IJ1055" s="196"/>
      <c r="IK1055" s="196"/>
      <c r="IL1055" s="196"/>
      <c r="IM1055" s="196"/>
      <c r="IN1055" s="196"/>
      <c r="IO1055" s="196"/>
      <c r="IP1055" s="196"/>
      <c r="IQ1055" s="196"/>
      <c r="IR1055" s="196"/>
      <c r="IS1055" s="196"/>
      <c r="IT1055" s="196"/>
      <c r="IU1055" s="196"/>
      <c r="IV1055" s="196"/>
      <c r="IW1055" s="196"/>
      <c r="IX1055" s="196"/>
      <c r="IY1055" s="196"/>
      <c r="IZ1055" s="196"/>
      <c r="JA1055" s="196"/>
      <c r="JB1055" s="196"/>
      <c r="JC1055" s="196"/>
      <c r="JD1055" s="196"/>
      <c r="JE1055" s="196"/>
      <c r="JF1055" s="196"/>
      <c r="JG1055" s="196"/>
      <c r="JH1055" s="196"/>
      <c r="JI1055" s="196"/>
      <c r="JJ1055" s="196"/>
      <c r="JK1055" s="196"/>
      <c r="JL1055" s="196"/>
      <c r="JM1055" s="196"/>
      <c r="JN1055" s="196"/>
      <c r="JO1055" s="196"/>
      <c r="JP1055" s="196"/>
      <c r="JQ1055" s="196"/>
      <c r="JR1055" s="196"/>
      <c r="JS1055" s="196"/>
      <c r="JT1055" s="196"/>
      <c r="JU1055" s="196"/>
      <c r="JV1055" s="196"/>
      <c r="JW1055" s="196"/>
      <c r="JX1055" s="196"/>
      <c r="JY1055" s="196"/>
      <c r="JZ1055" s="196"/>
      <c r="KA1055" s="196"/>
      <c r="KB1055" s="196"/>
      <c r="KC1055" s="196"/>
      <c r="KD1055" s="196"/>
      <c r="KE1055" s="196"/>
      <c r="KF1055" s="196"/>
      <c r="KG1055" s="196"/>
      <c r="KH1055" s="196"/>
      <c r="KI1055" s="196"/>
      <c r="KJ1055" s="196"/>
      <c r="KK1055" s="196"/>
      <c r="KL1055" s="196"/>
      <c r="KM1055" s="196"/>
      <c r="KN1055" s="196"/>
      <c r="KO1055" s="196"/>
      <c r="KP1055" s="196"/>
      <c r="KQ1055" s="196"/>
      <c r="KR1055" s="196"/>
      <c r="KS1055" s="196"/>
      <c r="KT1055" s="196"/>
      <c r="KU1055" s="196"/>
      <c r="KV1055" s="196"/>
      <c r="KW1055" s="196"/>
      <c r="KX1055" s="196"/>
      <c r="KY1055" s="196"/>
      <c r="KZ1055" s="196"/>
      <c r="LA1055" s="196"/>
      <c r="LB1055" s="196"/>
      <c r="LC1055" s="196"/>
      <c r="LD1055" s="196"/>
      <c r="LE1055" s="196"/>
      <c r="LF1055" s="196"/>
      <c r="LG1055" s="196"/>
      <c r="LH1055" s="196"/>
      <c r="LI1055" s="196"/>
      <c r="LJ1055" s="196"/>
      <c r="LK1055" s="196"/>
      <c r="LL1055" s="196"/>
      <c r="LM1055" s="196"/>
      <c r="LN1055" s="196"/>
      <c r="LO1055" s="196"/>
      <c r="LP1055" s="196"/>
      <c r="LQ1055" s="196"/>
      <c r="LR1055" s="196"/>
      <c r="LS1055" s="196"/>
      <c r="LT1055" s="196"/>
      <c r="LU1055" s="196"/>
      <c r="LV1055" s="196"/>
      <c r="LW1055" s="196"/>
      <c r="LX1055" s="196"/>
      <c r="LY1055" s="196"/>
      <c r="LZ1055" s="196"/>
      <c r="MA1055" s="196"/>
      <c r="MB1055" s="196"/>
      <c r="MC1055" s="196"/>
      <c r="MD1055" s="196"/>
      <c r="ME1055" s="196"/>
      <c r="MF1055" s="196"/>
      <c r="MG1055" s="196"/>
      <c r="MH1055" s="196"/>
      <c r="MI1055" s="196"/>
      <c r="MJ1055" s="196"/>
      <c r="MK1055" s="196"/>
      <c r="ML1055" s="196"/>
      <c r="MM1055" s="196"/>
      <c r="MN1055" s="196"/>
      <c r="MO1055" s="196"/>
      <c r="MP1055" s="196"/>
      <c r="MQ1055" s="196"/>
      <c r="MR1055" s="196"/>
      <c r="MS1055" s="196"/>
      <c r="MT1055" s="196"/>
      <c r="MU1055" s="196"/>
      <c r="MV1055" s="196"/>
      <c r="MW1055" s="196"/>
      <c r="MX1055" s="196"/>
      <c r="MY1055" s="196"/>
      <c r="MZ1055" s="196"/>
      <c r="NA1055" s="196"/>
      <c r="NB1055" s="196"/>
      <c r="NC1055" s="196"/>
      <c r="ND1055" s="196"/>
      <c r="NE1055" s="196"/>
      <c r="NF1055" s="196"/>
      <c r="NG1055" s="196"/>
      <c r="NH1055" s="196"/>
      <c r="NI1055" s="196"/>
      <c r="NJ1055" s="196"/>
      <c r="NK1055" s="196"/>
      <c r="NL1055" s="196"/>
      <c r="NM1055" s="196"/>
      <c r="NN1055" s="196"/>
      <c r="NO1055" s="196"/>
      <c r="NP1055" s="196"/>
      <c r="NQ1055" s="196"/>
      <c r="NR1055" s="196"/>
      <c r="NS1055" s="196"/>
      <c r="NT1055" s="196"/>
      <c r="NU1055" s="196"/>
      <c r="NV1055" s="196"/>
      <c r="NW1055" s="196"/>
      <c r="NX1055" s="196"/>
      <c r="NY1055" s="196"/>
      <c r="NZ1055" s="196"/>
      <c r="OA1055" s="196"/>
      <c r="OB1055" s="196"/>
      <c r="OC1055" s="196"/>
      <c r="OD1055" s="196"/>
      <c r="OE1055" s="196"/>
      <c r="OF1055" s="196"/>
      <c r="OG1055" s="196"/>
      <c r="OH1055" s="196"/>
      <c r="OI1055" s="196"/>
      <c r="OJ1055" s="196"/>
      <c r="OK1055" s="196"/>
      <c r="OL1055" s="196"/>
      <c r="AFC1055" s="196"/>
      <c r="AFD1055" s="196"/>
      <c r="AFE1055" s="196"/>
      <c r="AFF1055" s="196"/>
      <c r="AFG1055" s="196"/>
      <c r="AFH1055" s="196"/>
      <c r="AFI1055" s="196"/>
      <c r="AFJ1055" s="196"/>
      <c r="AFK1055" s="196"/>
      <c r="AFL1055" s="196"/>
      <c r="AFM1055" s="196"/>
      <c r="AFN1055" s="196"/>
      <c r="AFO1055" s="196"/>
      <c r="AFP1055" s="196"/>
      <c r="AFQ1055" s="196"/>
      <c r="AFR1055" s="196"/>
      <c r="AFS1055" s="196"/>
      <c r="AFT1055" s="196"/>
      <c r="AFU1055" s="196"/>
      <c r="AFV1055" s="196"/>
      <c r="AFW1055" s="196"/>
      <c r="AFX1055" s="196"/>
      <c r="AFY1055" s="196"/>
      <c r="AFZ1055" s="196"/>
      <c r="AGA1055" s="196"/>
      <c r="AGB1055" s="196"/>
      <c r="AGC1055" s="196"/>
      <c r="AGD1055" s="196"/>
      <c r="AGE1055" s="196"/>
      <c r="AGF1055" s="196"/>
      <c r="AGG1055" s="196"/>
      <c r="AGH1055" s="196"/>
      <c r="AGI1055" s="196"/>
      <c r="AGJ1055" s="196"/>
      <c r="AGK1055" s="196"/>
      <c r="AGL1055" s="196"/>
      <c r="AGM1055" s="196"/>
      <c r="AGN1055" s="196"/>
      <c r="AGO1055" s="196"/>
      <c r="AGP1055" s="196"/>
    </row>
    <row r="1056" spans="1:874" ht="15.75" customHeight="1" x14ac:dyDescent="0.25">
      <c r="A1056" s="196"/>
      <c r="B1056" s="196"/>
      <c r="C1056" s="196"/>
      <c r="D1056" s="196"/>
      <c r="E1056" s="196"/>
      <c r="F1056" s="196"/>
      <c r="G1056" s="196"/>
      <c r="H1056" s="196"/>
      <c r="I1056" s="196"/>
      <c r="J1056" s="196"/>
      <c r="K1056" s="196"/>
      <c r="L1056" s="206"/>
      <c r="M1056" s="196"/>
      <c r="N1056" s="196"/>
      <c r="O1056" s="196"/>
      <c r="P1056" s="196"/>
      <c r="Q1056" s="196"/>
      <c r="R1056" s="196"/>
      <c r="S1056" s="196"/>
      <c r="T1056" s="196"/>
      <c r="U1056" s="196"/>
      <c r="V1056" s="196"/>
      <c r="W1056" s="196"/>
      <c r="X1056" s="196"/>
      <c r="Y1056" s="196"/>
      <c r="Z1056" s="196"/>
      <c r="AA1056" s="196"/>
      <c r="AB1056" s="196"/>
      <c r="AC1056" s="196"/>
      <c r="AD1056" s="196"/>
      <c r="AE1056" s="196"/>
      <c r="AF1056" s="196"/>
      <c r="AG1056" s="196"/>
      <c r="AH1056" s="196"/>
      <c r="AI1056" s="196"/>
      <c r="AJ1056" s="196"/>
      <c r="AK1056" s="196"/>
      <c r="AL1056" s="196"/>
      <c r="AM1056" s="196"/>
      <c r="AN1056" s="196"/>
      <c r="AO1056" s="196"/>
      <c r="AP1056" s="196"/>
      <c r="AQ1056" s="196"/>
      <c r="AR1056" s="196"/>
      <c r="AS1056" s="196"/>
      <c r="AT1056" s="196"/>
      <c r="AU1056" s="196"/>
      <c r="AV1056" s="196"/>
      <c r="AW1056" s="196"/>
      <c r="AX1056" s="196"/>
      <c r="AY1056" s="196"/>
      <c r="AZ1056" s="196"/>
      <c r="BA1056" s="196"/>
      <c r="BB1056" s="196"/>
      <c r="BC1056" s="196"/>
      <c r="BD1056" s="196"/>
      <c r="BE1056" s="196"/>
      <c r="BF1056" s="196"/>
      <c r="BG1056" s="196"/>
      <c r="BH1056" s="196"/>
      <c r="BI1056" s="196"/>
      <c r="BJ1056" s="196"/>
      <c r="BK1056" s="196"/>
      <c r="BL1056" s="196"/>
      <c r="BM1056" s="196"/>
      <c r="BN1056" s="196"/>
      <c r="BO1056" s="196"/>
      <c r="BP1056" s="196"/>
      <c r="BQ1056" s="196"/>
      <c r="BR1056" s="196"/>
      <c r="BS1056" s="196"/>
      <c r="BT1056" s="196"/>
      <c r="BU1056" s="196"/>
      <c r="BV1056" s="196"/>
      <c r="BW1056" s="196"/>
      <c r="BX1056" s="196"/>
      <c r="BY1056" s="196"/>
      <c r="BZ1056" s="196"/>
      <c r="CA1056" s="196"/>
      <c r="CB1056" s="196"/>
      <c r="CC1056" s="196"/>
      <c r="CD1056" s="196"/>
      <c r="CE1056" s="196"/>
      <c r="CF1056" s="196"/>
      <c r="CG1056" s="196"/>
      <c r="CH1056" s="196"/>
      <c r="CI1056" s="196"/>
      <c r="CJ1056" s="196"/>
      <c r="CK1056" s="196"/>
      <c r="CL1056" s="196"/>
      <c r="CM1056" s="196"/>
      <c r="CN1056" s="196"/>
      <c r="CO1056" s="196"/>
      <c r="CP1056" s="196"/>
      <c r="CQ1056" s="196"/>
      <c r="CR1056" s="196"/>
      <c r="CS1056" s="196"/>
      <c r="CT1056" s="196"/>
      <c r="CU1056" s="196"/>
      <c r="CV1056" s="196"/>
      <c r="CW1056" s="196"/>
      <c r="CX1056" s="196"/>
      <c r="CY1056" s="196"/>
      <c r="CZ1056" s="196"/>
      <c r="DA1056" s="196"/>
      <c r="DB1056" s="196"/>
      <c r="DC1056" s="196"/>
      <c r="DD1056" s="196"/>
      <c r="DE1056" s="196"/>
      <c r="DF1056" s="196"/>
      <c r="DG1056" s="196"/>
      <c r="DH1056" s="196"/>
      <c r="DI1056" s="196"/>
      <c r="DJ1056" s="196"/>
      <c r="DK1056" s="196"/>
      <c r="DL1056" s="196"/>
      <c r="DM1056" s="196"/>
      <c r="DN1056" s="196"/>
      <c r="DO1056" s="196"/>
      <c r="DP1056" s="196"/>
      <c r="DQ1056" s="196"/>
      <c r="DR1056" s="196"/>
      <c r="DS1056" s="196"/>
      <c r="DT1056" s="196"/>
      <c r="DU1056" s="196"/>
      <c r="DV1056" s="196"/>
      <c r="DW1056" s="196"/>
      <c r="DX1056" s="196"/>
      <c r="DY1056" s="196"/>
      <c r="DZ1056" s="196"/>
      <c r="EA1056" s="196"/>
      <c r="EB1056" s="196"/>
      <c r="EC1056" s="196"/>
      <c r="ED1056" s="196"/>
      <c r="EE1056" s="196"/>
      <c r="EF1056" s="196"/>
      <c r="EG1056" s="196"/>
      <c r="EH1056" s="196"/>
      <c r="EI1056" s="196"/>
      <c r="EJ1056" s="196"/>
      <c r="EK1056" s="196"/>
      <c r="EL1056" s="196"/>
      <c r="EM1056" s="196"/>
      <c r="EN1056" s="196"/>
      <c r="EO1056" s="196"/>
      <c r="EP1056" s="196"/>
      <c r="EQ1056" s="196"/>
      <c r="ER1056" s="196"/>
      <c r="ES1056" s="196"/>
      <c r="ET1056" s="196"/>
      <c r="EU1056" s="196"/>
      <c r="EV1056" s="196"/>
      <c r="EW1056" s="196"/>
      <c r="EX1056" s="196"/>
      <c r="EY1056" s="196"/>
      <c r="EZ1056" s="196"/>
      <c r="FA1056" s="196"/>
      <c r="FB1056" s="196"/>
      <c r="FC1056" s="196"/>
      <c r="FD1056" s="196"/>
      <c r="FE1056" s="196"/>
      <c r="FF1056" s="196"/>
      <c r="FG1056" s="196"/>
      <c r="FH1056" s="196"/>
      <c r="FI1056" s="196"/>
      <c r="FJ1056" s="196"/>
      <c r="FK1056" s="196"/>
      <c r="FL1056" s="196"/>
      <c r="FM1056" s="196"/>
      <c r="FN1056" s="196"/>
      <c r="FO1056" s="196"/>
      <c r="FP1056" s="196"/>
      <c r="FQ1056" s="196"/>
      <c r="FR1056" s="196"/>
      <c r="FS1056" s="196"/>
      <c r="FT1056" s="196"/>
      <c r="FU1056" s="196"/>
      <c r="FV1056" s="196"/>
      <c r="FW1056" s="196"/>
      <c r="FX1056" s="196"/>
      <c r="FY1056" s="196"/>
      <c r="FZ1056" s="196"/>
      <c r="GA1056" s="196"/>
      <c r="GB1056" s="196"/>
      <c r="GC1056" s="196"/>
      <c r="GD1056" s="196"/>
      <c r="GE1056" s="196"/>
      <c r="GF1056" s="196"/>
      <c r="GG1056" s="196"/>
      <c r="GH1056" s="196"/>
      <c r="GI1056" s="196"/>
      <c r="GJ1056" s="196"/>
      <c r="GK1056" s="196"/>
      <c r="GL1056" s="196"/>
      <c r="GM1056" s="196"/>
      <c r="GN1056" s="196"/>
      <c r="GO1056" s="196"/>
      <c r="GP1056" s="196"/>
      <c r="GQ1056" s="196"/>
      <c r="GR1056" s="196"/>
      <c r="GS1056" s="196"/>
      <c r="GT1056" s="196"/>
      <c r="GU1056" s="196"/>
      <c r="GV1056" s="196"/>
      <c r="GW1056" s="196"/>
      <c r="GX1056" s="196"/>
      <c r="GY1056" s="196"/>
      <c r="GZ1056" s="196"/>
      <c r="HA1056" s="196"/>
      <c r="HB1056" s="196"/>
      <c r="HC1056" s="196"/>
      <c r="HD1056" s="196"/>
      <c r="HE1056" s="196"/>
      <c r="HF1056" s="196"/>
      <c r="HG1056" s="196"/>
      <c r="HH1056" s="196"/>
      <c r="HI1056" s="196"/>
      <c r="HJ1056" s="196"/>
      <c r="HK1056" s="196"/>
      <c r="HL1056" s="196"/>
      <c r="HM1056" s="196"/>
      <c r="HN1056" s="196"/>
      <c r="HO1056" s="196"/>
      <c r="HP1056" s="196"/>
      <c r="HQ1056" s="196"/>
      <c r="HR1056" s="196"/>
      <c r="HS1056" s="196"/>
      <c r="HT1056" s="196"/>
      <c r="HU1056" s="196"/>
      <c r="HV1056" s="196"/>
      <c r="HW1056" s="196"/>
      <c r="HX1056" s="196"/>
      <c r="HY1056" s="196"/>
      <c r="HZ1056" s="196"/>
      <c r="IA1056" s="196"/>
      <c r="IB1056" s="196"/>
      <c r="IC1056" s="196"/>
      <c r="ID1056" s="196"/>
      <c r="IE1056" s="196"/>
      <c r="IF1056" s="196"/>
      <c r="IG1056" s="196"/>
      <c r="IH1056" s="196"/>
      <c r="II1056" s="196"/>
      <c r="IJ1056" s="196"/>
      <c r="IK1056" s="196"/>
      <c r="IL1056" s="196"/>
      <c r="IM1056" s="196"/>
      <c r="IN1056" s="196"/>
      <c r="IO1056" s="196"/>
      <c r="IP1056" s="196"/>
      <c r="IQ1056" s="196"/>
      <c r="IR1056" s="196"/>
      <c r="IS1056" s="196"/>
      <c r="IT1056" s="196"/>
      <c r="IU1056" s="196"/>
      <c r="IV1056" s="196"/>
      <c r="IW1056" s="196"/>
      <c r="IX1056" s="196"/>
      <c r="IY1056" s="196"/>
      <c r="IZ1056" s="196"/>
      <c r="JA1056" s="196"/>
      <c r="JB1056" s="196"/>
      <c r="JC1056" s="196"/>
      <c r="JD1056" s="196"/>
      <c r="JE1056" s="196"/>
      <c r="JF1056" s="196"/>
      <c r="JG1056" s="196"/>
      <c r="JH1056" s="196"/>
      <c r="JI1056" s="196"/>
      <c r="JJ1056" s="196"/>
      <c r="JK1056" s="196"/>
      <c r="JL1056" s="196"/>
      <c r="JM1056" s="196"/>
      <c r="JN1056" s="196"/>
      <c r="JO1056" s="196"/>
      <c r="JP1056" s="196"/>
      <c r="JQ1056" s="196"/>
      <c r="JR1056" s="196"/>
      <c r="JS1056" s="196"/>
      <c r="JT1056" s="196"/>
      <c r="JU1056" s="196"/>
      <c r="JV1056" s="196"/>
      <c r="JW1056" s="196"/>
      <c r="JX1056" s="196"/>
      <c r="JY1056" s="196"/>
      <c r="JZ1056" s="196"/>
      <c r="KA1056" s="196"/>
      <c r="KB1056" s="196"/>
      <c r="KC1056" s="196"/>
      <c r="KD1056" s="196"/>
      <c r="KE1056" s="196"/>
      <c r="KF1056" s="196"/>
      <c r="KG1056" s="196"/>
      <c r="KH1056" s="196"/>
      <c r="KI1056" s="196"/>
      <c r="KJ1056" s="196"/>
      <c r="KK1056" s="196"/>
      <c r="KL1056" s="196"/>
      <c r="KM1056" s="196"/>
      <c r="KN1056" s="196"/>
      <c r="KO1056" s="196"/>
      <c r="KP1056" s="196"/>
      <c r="KQ1056" s="196"/>
      <c r="KR1056" s="196"/>
      <c r="KS1056" s="196"/>
      <c r="KT1056" s="196"/>
      <c r="KU1056" s="196"/>
      <c r="KV1056" s="196"/>
      <c r="KW1056" s="196"/>
      <c r="KX1056" s="196"/>
      <c r="KY1056" s="196"/>
      <c r="KZ1056" s="196"/>
      <c r="LA1056" s="196"/>
      <c r="LB1056" s="196"/>
      <c r="LC1056" s="196"/>
      <c r="LD1056" s="196"/>
      <c r="LE1056" s="196"/>
      <c r="LF1056" s="196"/>
      <c r="LG1056" s="196"/>
      <c r="LH1056" s="196"/>
      <c r="LI1056" s="196"/>
      <c r="LJ1056" s="196"/>
      <c r="LK1056" s="196"/>
      <c r="LL1056" s="196"/>
      <c r="LM1056" s="196"/>
      <c r="LN1056" s="196"/>
      <c r="LO1056" s="196"/>
      <c r="LP1056" s="196"/>
      <c r="LQ1056" s="196"/>
      <c r="LR1056" s="196"/>
      <c r="LS1056" s="196"/>
      <c r="LT1056" s="196"/>
      <c r="LU1056" s="196"/>
      <c r="LV1056" s="196"/>
      <c r="LW1056" s="196"/>
      <c r="LX1056" s="196"/>
      <c r="LY1056" s="196"/>
      <c r="LZ1056" s="196"/>
      <c r="MA1056" s="196"/>
      <c r="MB1056" s="196"/>
      <c r="MC1056" s="196"/>
      <c r="MD1056" s="196"/>
      <c r="ME1056" s="196"/>
      <c r="MF1056" s="196"/>
      <c r="MG1056" s="196"/>
      <c r="MH1056" s="196"/>
      <c r="MI1056" s="196"/>
      <c r="MJ1056" s="196"/>
      <c r="MK1056" s="196"/>
      <c r="ML1056" s="196"/>
      <c r="MM1056" s="196"/>
      <c r="MN1056" s="196"/>
      <c r="MO1056" s="196"/>
      <c r="MP1056" s="196"/>
      <c r="MQ1056" s="196"/>
      <c r="MR1056" s="196"/>
      <c r="MS1056" s="196"/>
      <c r="MT1056" s="196"/>
      <c r="MU1056" s="196"/>
      <c r="MV1056" s="196"/>
      <c r="MW1056" s="196"/>
      <c r="MX1056" s="196"/>
      <c r="MY1056" s="196"/>
      <c r="MZ1056" s="196"/>
      <c r="NA1056" s="196"/>
      <c r="NB1056" s="196"/>
      <c r="NC1056" s="196"/>
      <c r="ND1056" s="196"/>
      <c r="NE1056" s="196"/>
      <c r="NF1056" s="196"/>
      <c r="NG1056" s="196"/>
      <c r="NH1056" s="196"/>
      <c r="NI1056" s="196"/>
      <c r="NJ1056" s="196"/>
      <c r="NK1056" s="196"/>
      <c r="NL1056" s="196"/>
      <c r="NM1056" s="196"/>
      <c r="NN1056" s="196"/>
      <c r="NO1056" s="196"/>
      <c r="NP1056" s="196"/>
      <c r="NQ1056" s="196"/>
      <c r="NR1056" s="196"/>
      <c r="NS1056" s="196"/>
      <c r="NT1056" s="196"/>
      <c r="NU1056" s="196"/>
      <c r="NV1056" s="196"/>
      <c r="NW1056" s="196"/>
      <c r="NX1056" s="196"/>
      <c r="NY1056" s="196"/>
      <c r="NZ1056" s="196"/>
      <c r="OA1056" s="196"/>
      <c r="OB1056" s="196"/>
      <c r="OC1056" s="196"/>
      <c r="OD1056" s="196"/>
      <c r="OE1056" s="196"/>
      <c r="OF1056" s="196"/>
      <c r="OG1056" s="196"/>
      <c r="OH1056" s="196"/>
      <c r="OI1056" s="196"/>
      <c r="OJ1056" s="196"/>
      <c r="OK1056" s="196"/>
      <c r="OL1056" s="196"/>
      <c r="AFC1056" s="196"/>
      <c r="AFD1056" s="196"/>
      <c r="AFE1056" s="196"/>
      <c r="AFF1056" s="196"/>
      <c r="AFG1056" s="196"/>
      <c r="AFH1056" s="196"/>
      <c r="AFI1056" s="196"/>
      <c r="AFJ1056" s="196"/>
      <c r="AFK1056" s="196"/>
      <c r="AFL1056" s="196"/>
      <c r="AFM1056" s="196"/>
      <c r="AFN1056" s="196"/>
      <c r="AFO1056" s="196"/>
      <c r="AFP1056" s="196"/>
      <c r="AFQ1056" s="196"/>
      <c r="AFR1056" s="196"/>
      <c r="AFS1056" s="196"/>
      <c r="AFT1056" s="196"/>
      <c r="AFU1056" s="196"/>
      <c r="AFV1056" s="196"/>
      <c r="AFW1056" s="196"/>
      <c r="AFX1056" s="196"/>
      <c r="AFY1056" s="196"/>
      <c r="AFZ1056" s="196"/>
      <c r="AGA1056" s="196"/>
      <c r="AGB1056" s="196"/>
      <c r="AGC1056" s="196"/>
      <c r="AGD1056" s="196"/>
      <c r="AGE1056" s="196"/>
      <c r="AGF1056" s="196"/>
      <c r="AGG1056" s="196"/>
      <c r="AGH1056" s="196"/>
      <c r="AGI1056" s="196"/>
      <c r="AGJ1056" s="196"/>
      <c r="AGK1056" s="196"/>
      <c r="AGL1056" s="196"/>
      <c r="AGM1056" s="196"/>
      <c r="AGN1056" s="196"/>
      <c r="AGO1056" s="196"/>
      <c r="AGP1056" s="196"/>
    </row>
    <row r="1057" spans="1:874" ht="15.75" customHeight="1" x14ac:dyDescent="0.25">
      <c r="A1057" s="196"/>
      <c r="B1057" s="196"/>
      <c r="C1057" s="196"/>
      <c r="D1057" s="196"/>
      <c r="E1057" s="196"/>
      <c r="F1057" s="196"/>
      <c r="G1057" s="196"/>
      <c r="H1057" s="196"/>
      <c r="I1057" s="196"/>
      <c r="J1057" s="196"/>
      <c r="K1057" s="196"/>
      <c r="L1057" s="206"/>
      <c r="M1057" s="196"/>
      <c r="N1057" s="196"/>
      <c r="O1057" s="196"/>
      <c r="P1057" s="196"/>
      <c r="Q1057" s="196"/>
      <c r="R1057" s="196"/>
      <c r="S1057" s="196"/>
      <c r="T1057" s="196"/>
      <c r="U1057" s="196"/>
      <c r="V1057" s="196"/>
      <c r="W1057" s="196"/>
      <c r="X1057" s="196"/>
      <c r="Y1057" s="196"/>
      <c r="Z1057" s="196"/>
      <c r="AA1057" s="196"/>
      <c r="AB1057" s="196"/>
      <c r="AC1057" s="196"/>
      <c r="AD1057" s="196"/>
      <c r="AE1057" s="196"/>
      <c r="AF1057" s="196"/>
      <c r="AG1057" s="196"/>
      <c r="AH1057" s="196"/>
      <c r="AI1057" s="196"/>
      <c r="AJ1057" s="196"/>
      <c r="AK1057" s="196"/>
      <c r="AL1057" s="196"/>
      <c r="AM1057" s="196"/>
      <c r="AN1057" s="196"/>
      <c r="AO1057" s="196"/>
      <c r="AP1057" s="196"/>
      <c r="AQ1057" s="196"/>
      <c r="AR1057" s="196"/>
      <c r="AS1057" s="196"/>
      <c r="AT1057" s="196"/>
      <c r="AU1057" s="196"/>
      <c r="AV1057" s="196"/>
      <c r="AW1057" s="196"/>
      <c r="AX1057" s="196"/>
      <c r="AY1057" s="196"/>
      <c r="AZ1057" s="196"/>
      <c r="BA1057" s="196"/>
      <c r="BB1057" s="196"/>
      <c r="BC1057" s="196"/>
      <c r="BD1057" s="196"/>
      <c r="BE1057" s="196"/>
      <c r="BF1057" s="196"/>
      <c r="BG1057" s="196"/>
      <c r="BH1057" s="196"/>
      <c r="BI1057" s="196"/>
      <c r="BJ1057" s="196"/>
      <c r="BK1057" s="196"/>
      <c r="BL1057" s="196"/>
      <c r="BM1057" s="196"/>
      <c r="BN1057" s="196"/>
      <c r="BO1057" s="196"/>
      <c r="BP1057" s="196"/>
      <c r="BQ1057" s="196"/>
      <c r="BR1057" s="196"/>
      <c r="BS1057" s="196"/>
      <c r="BT1057" s="196"/>
      <c r="BU1057" s="196"/>
      <c r="BV1057" s="196"/>
      <c r="BW1057" s="196"/>
      <c r="BX1057" s="196"/>
      <c r="BY1057" s="196"/>
      <c r="BZ1057" s="196"/>
      <c r="CA1057" s="196"/>
      <c r="CB1057" s="196"/>
      <c r="CC1057" s="196"/>
      <c r="CD1057" s="196"/>
      <c r="CE1057" s="196"/>
      <c r="CF1057" s="196"/>
      <c r="CG1057" s="196"/>
      <c r="CH1057" s="196"/>
      <c r="CI1057" s="196"/>
      <c r="CJ1057" s="196"/>
      <c r="CK1057" s="196"/>
      <c r="CL1057" s="196"/>
      <c r="CM1057" s="196"/>
      <c r="CN1057" s="196"/>
      <c r="CO1057" s="196"/>
      <c r="CP1057" s="196"/>
      <c r="CQ1057" s="196"/>
      <c r="CR1057" s="196"/>
      <c r="CS1057" s="196"/>
      <c r="CT1057" s="196"/>
      <c r="CU1057" s="196"/>
      <c r="CV1057" s="196"/>
      <c r="CW1057" s="196"/>
      <c r="CX1057" s="196"/>
      <c r="CY1057" s="196"/>
      <c r="CZ1057" s="196"/>
      <c r="DA1057" s="196"/>
      <c r="DB1057" s="196"/>
      <c r="DC1057" s="196"/>
      <c r="DD1057" s="196"/>
      <c r="DE1057" s="196"/>
      <c r="DF1057" s="196"/>
      <c r="DG1057" s="196"/>
      <c r="DH1057" s="196"/>
      <c r="DI1057" s="196"/>
      <c r="DJ1057" s="196"/>
      <c r="DK1057" s="196"/>
      <c r="DL1057" s="196"/>
      <c r="DM1057" s="196"/>
      <c r="DN1057" s="196"/>
      <c r="DO1057" s="196"/>
      <c r="DP1057" s="196"/>
      <c r="DQ1057" s="196"/>
      <c r="DR1057" s="196"/>
      <c r="DS1057" s="196"/>
      <c r="DT1057" s="196"/>
      <c r="DU1057" s="196"/>
      <c r="DV1057" s="196"/>
      <c r="DW1057" s="196"/>
      <c r="DX1057" s="196"/>
      <c r="DY1057" s="196"/>
      <c r="DZ1057" s="196"/>
      <c r="EA1057" s="196"/>
      <c r="EB1057" s="196"/>
      <c r="EC1057" s="196"/>
      <c r="ED1057" s="196"/>
      <c r="EE1057" s="196"/>
      <c r="EF1057" s="196"/>
      <c r="EG1057" s="196"/>
      <c r="EH1057" s="196"/>
      <c r="EI1057" s="196"/>
      <c r="EJ1057" s="196"/>
      <c r="EK1057" s="196"/>
      <c r="EL1057" s="196"/>
      <c r="EM1057" s="196"/>
      <c r="EN1057" s="196"/>
      <c r="EO1057" s="196"/>
      <c r="EP1057" s="196"/>
      <c r="EQ1057" s="196"/>
      <c r="ER1057" s="196"/>
      <c r="ES1057" s="196"/>
      <c r="ET1057" s="196"/>
      <c r="EU1057" s="196"/>
      <c r="EV1057" s="196"/>
      <c r="EW1057" s="196"/>
      <c r="EX1057" s="196"/>
      <c r="EY1057" s="196"/>
      <c r="EZ1057" s="196"/>
      <c r="FA1057" s="196"/>
      <c r="FB1057" s="196"/>
      <c r="FC1057" s="196"/>
      <c r="FD1057" s="196"/>
      <c r="FE1057" s="196"/>
      <c r="FF1057" s="196"/>
      <c r="FG1057" s="196"/>
      <c r="FH1057" s="196"/>
      <c r="FI1057" s="196"/>
      <c r="FJ1057" s="196"/>
      <c r="FK1057" s="196"/>
      <c r="FL1057" s="196"/>
      <c r="FM1057" s="196"/>
      <c r="FN1057" s="196"/>
      <c r="FO1057" s="196"/>
      <c r="FP1057" s="196"/>
      <c r="FQ1057" s="196"/>
      <c r="FR1057" s="196"/>
      <c r="FS1057" s="196"/>
      <c r="FT1057" s="196"/>
      <c r="FU1057" s="196"/>
      <c r="FV1057" s="196"/>
      <c r="FW1057" s="196"/>
      <c r="FX1057" s="196"/>
      <c r="FY1057" s="196"/>
      <c r="FZ1057" s="196"/>
      <c r="GA1057" s="196"/>
      <c r="GB1057" s="196"/>
      <c r="GC1057" s="196"/>
      <c r="GD1057" s="196"/>
      <c r="GE1057" s="196"/>
      <c r="GF1057" s="196"/>
      <c r="GG1057" s="196"/>
      <c r="GH1057" s="196"/>
      <c r="GI1057" s="196"/>
      <c r="GJ1057" s="196"/>
      <c r="GK1057" s="196"/>
      <c r="GL1057" s="196"/>
      <c r="GM1057" s="196"/>
      <c r="GN1057" s="196"/>
      <c r="GO1057" s="196"/>
      <c r="GP1057" s="196"/>
      <c r="GQ1057" s="196"/>
      <c r="GR1057" s="196"/>
      <c r="GS1057" s="196"/>
      <c r="GT1057" s="196"/>
      <c r="GU1057" s="196"/>
      <c r="GV1057" s="196"/>
      <c r="GW1057" s="196"/>
      <c r="GX1057" s="196"/>
      <c r="GY1057" s="196"/>
      <c r="GZ1057" s="196"/>
      <c r="HA1057" s="196"/>
      <c r="HB1057" s="196"/>
      <c r="HC1057" s="196"/>
      <c r="HD1057" s="196"/>
      <c r="HE1057" s="196"/>
      <c r="HF1057" s="196"/>
      <c r="HG1057" s="196"/>
      <c r="HH1057" s="196"/>
      <c r="HI1057" s="196"/>
      <c r="HJ1057" s="196"/>
      <c r="HK1057" s="196"/>
      <c r="HL1057" s="196"/>
      <c r="HM1057" s="196"/>
      <c r="HN1057" s="196"/>
      <c r="HO1057" s="196"/>
      <c r="HP1057" s="196"/>
      <c r="HQ1057" s="196"/>
      <c r="HR1057" s="196"/>
      <c r="HS1057" s="196"/>
      <c r="HT1057" s="196"/>
      <c r="HU1057" s="196"/>
      <c r="HV1057" s="196"/>
      <c r="HW1057" s="196"/>
      <c r="HX1057" s="196"/>
      <c r="HY1057" s="196"/>
      <c r="HZ1057" s="196"/>
      <c r="IA1057" s="196"/>
      <c r="IB1057" s="196"/>
      <c r="IC1057" s="196"/>
      <c r="ID1057" s="196"/>
      <c r="IE1057" s="196"/>
      <c r="IF1057" s="196"/>
      <c r="IG1057" s="196"/>
      <c r="IH1057" s="196"/>
      <c r="II1057" s="196"/>
      <c r="IJ1057" s="196"/>
      <c r="IK1057" s="196"/>
      <c r="IL1057" s="196"/>
      <c r="IM1057" s="196"/>
      <c r="IN1057" s="196"/>
      <c r="IO1057" s="196"/>
      <c r="IP1057" s="196"/>
      <c r="IQ1057" s="196"/>
      <c r="IR1057" s="196"/>
      <c r="IS1057" s="196"/>
      <c r="IT1057" s="196"/>
      <c r="IU1057" s="196"/>
      <c r="IV1057" s="196"/>
      <c r="IW1057" s="196"/>
      <c r="IX1057" s="196"/>
      <c r="IY1057" s="196"/>
      <c r="IZ1057" s="196"/>
      <c r="JA1057" s="196"/>
      <c r="JB1057" s="196"/>
      <c r="JC1057" s="196"/>
      <c r="JD1057" s="196"/>
      <c r="JE1057" s="196"/>
      <c r="JF1057" s="196"/>
      <c r="JG1057" s="196"/>
      <c r="JH1057" s="196"/>
      <c r="JI1057" s="196"/>
      <c r="JJ1057" s="196"/>
      <c r="JK1057" s="196"/>
      <c r="JL1057" s="196"/>
      <c r="JM1057" s="196"/>
      <c r="JN1057" s="196"/>
      <c r="JO1057" s="196"/>
      <c r="JP1057" s="196"/>
      <c r="JQ1057" s="196"/>
      <c r="JR1057" s="196"/>
      <c r="JS1057" s="196"/>
      <c r="JT1057" s="196"/>
      <c r="JU1057" s="196"/>
      <c r="JV1057" s="196"/>
      <c r="JW1057" s="196"/>
      <c r="JX1057" s="196"/>
      <c r="JY1057" s="196"/>
      <c r="JZ1057" s="196"/>
      <c r="KA1057" s="196"/>
      <c r="KB1057" s="196"/>
      <c r="KC1057" s="196"/>
      <c r="KD1057" s="196"/>
      <c r="KE1057" s="196"/>
      <c r="KF1057" s="196"/>
      <c r="KG1057" s="196"/>
      <c r="KH1057" s="196"/>
      <c r="KI1057" s="196"/>
      <c r="KJ1057" s="196"/>
      <c r="KK1057" s="196"/>
      <c r="KL1057" s="196"/>
      <c r="KM1057" s="196"/>
      <c r="KN1057" s="196"/>
      <c r="KO1057" s="196"/>
      <c r="KP1057" s="196"/>
      <c r="KQ1057" s="196"/>
      <c r="KR1057" s="196"/>
      <c r="KS1057" s="196"/>
      <c r="KT1057" s="196"/>
      <c r="KU1057" s="196"/>
      <c r="KV1057" s="196"/>
      <c r="KW1057" s="196"/>
      <c r="KX1057" s="196"/>
      <c r="KY1057" s="196"/>
      <c r="KZ1057" s="196"/>
      <c r="LA1057" s="196"/>
      <c r="LB1057" s="196"/>
      <c r="LC1057" s="196"/>
      <c r="LD1057" s="196"/>
      <c r="LE1057" s="196"/>
      <c r="LF1057" s="196"/>
      <c r="LG1057" s="196"/>
      <c r="LH1057" s="196"/>
      <c r="LI1057" s="196"/>
      <c r="LJ1057" s="196"/>
      <c r="LK1057" s="196"/>
      <c r="LL1057" s="196"/>
      <c r="LM1057" s="196"/>
      <c r="LN1057" s="196"/>
      <c r="LO1057" s="196"/>
      <c r="LP1057" s="196"/>
      <c r="LQ1057" s="196"/>
      <c r="LR1057" s="196"/>
      <c r="LS1057" s="196"/>
      <c r="LT1057" s="196"/>
      <c r="LU1057" s="196"/>
      <c r="LV1057" s="196"/>
      <c r="LW1057" s="196"/>
      <c r="LX1057" s="196"/>
      <c r="LY1057" s="196"/>
      <c r="LZ1057" s="196"/>
      <c r="MA1057" s="196"/>
      <c r="MB1057" s="196"/>
      <c r="MC1057" s="196"/>
      <c r="MD1057" s="196"/>
      <c r="ME1057" s="196"/>
      <c r="MF1057" s="196"/>
      <c r="MG1057" s="196"/>
      <c r="MH1057" s="196"/>
      <c r="MI1057" s="196"/>
      <c r="MJ1057" s="196"/>
      <c r="MK1057" s="196"/>
      <c r="ML1057" s="196"/>
      <c r="MM1057" s="196"/>
      <c r="MN1057" s="196"/>
      <c r="MO1057" s="196"/>
      <c r="MP1057" s="196"/>
      <c r="MQ1057" s="196"/>
      <c r="MR1057" s="196"/>
      <c r="MS1057" s="196"/>
      <c r="MT1057" s="196"/>
      <c r="MU1057" s="196"/>
      <c r="MV1057" s="196"/>
      <c r="MW1057" s="196"/>
      <c r="MX1057" s="196"/>
      <c r="MY1057" s="196"/>
      <c r="MZ1057" s="196"/>
      <c r="NA1057" s="196"/>
      <c r="NB1057" s="196"/>
      <c r="NC1057" s="196"/>
      <c r="ND1057" s="196"/>
      <c r="NE1057" s="196"/>
      <c r="NF1057" s="196"/>
      <c r="NG1057" s="196"/>
      <c r="NH1057" s="196"/>
      <c r="NI1057" s="196"/>
      <c r="NJ1057" s="196"/>
      <c r="NK1057" s="196"/>
      <c r="NL1057" s="196"/>
      <c r="NM1057" s="196"/>
      <c r="NN1057" s="196"/>
      <c r="NO1057" s="196"/>
      <c r="NP1057" s="196"/>
      <c r="NQ1057" s="196"/>
      <c r="NR1057" s="196"/>
      <c r="NS1057" s="196"/>
      <c r="NT1057" s="196"/>
      <c r="NU1057" s="196"/>
      <c r="NV1057" s="196"/>
      <c r="NW1057" s="196"/>
      <c r="NX1057" s="196"/>
      <c r="NY1057" s="196"/>
      <c r="NZ1057" s="196"/>
      <c r="OA1057" s="196"/>
      <c r="OB1057" s="196"/>
      <c r="OC1057" s="196"/>
      <c r="OD1057" s="196"/>
      <c r="OE1057" s="196"/>
      <c r="OF1057" s="196"/>
      <c r="OG1057" s="196"/>
      <c r="OH1057" s="196"/>
      <c r="OI1057" s="196"/>
      <c r="OJ1057" s="196"/>
      <c r="OK1057" s="196"/>
      <c r="OL1057" s="196"/>
      <c r="AFC1057" s="196"/>
      <c r="AFD1057" s="196"/>
      <c r="AFE1057" s="196"/>
      <c r="AFF1057" s="196"/>
      <c r="AFG1057" s="196"/>
      <c r="AFH1057" s="196"/>
      <c r="AFI1057" s="196"/>
      <c r="AFJ1057" s="196"/>
      <c r="AFK1057" s="196"/>
      <c r="AFL1057" s="196"/>
      <c r="AFM1057" s="196"/>
      <c r="AFN1057" s="196"/>
      <c r="AFO1057" s="196"/>
      <c r="AFP1057" s="196"/>
      <c r="AFQ1057" s="196"/>
      <c r="AFR1057" s="196"/>
      <c r="AFS1057" s="196"/>
      <c r="AFT1057" s="196"/>
      <c r="AFU1057" s="196"/>
      <c r="AFV1057" s="196"/>
      <c r="AFW1057" s="196"/>
      <c r="AFX1057" s="196"/>
      <c r="AFY1057" s="196"/>
      <c r="AFZ1057" s="196"/>
      <c r="AGA1057" s="196"/>
      <c r="AGB1057" s="196"/>
      <c r="AGC1057" s="196"/>
      <c r="AGD1057" s="196"/>
      <c r="AGE1057" s="196"/>
      <c r="AGF1057" s="196"/>
      <c r="AGG1057" s="196"/>
      <c r="AGH1057" s="196"/>
      <c r="AGI1057" s="196"/>
      <c r="AGJ1057" s="196"/>
      <c r="AGK1057" s="196"/>
      <c r="AGL1057" s="196"/>
      <c r="AGM1057" s="196"/>
      <c r="AGN1057" s="196"/>
      <c r="AGO1057" s="196"/>
      <c r="AGP1057" s="196"/>
    </row>
    <row r="1058" spans="1:874" ht="15.75" customHeight="1" x14ac:dyDescent="0.25">
      <c r="A1058" s="196"/>
      <c r="B1058" s="196"/>
      <c r="C1058" s="196"/>
      <c r="D1058" s="196"/>
      <c r="E1058" s="196"/>
      <c r="F1058" s="196"/>
      <c r="G1058" s="196"/>
      <c r="H1058" s="196"/>
      <c r="I1058" s="196"/>
      <c r="J1058" s="196"/>
      <c r="K1058" s="196"/>
      <c r="L1058" s="206"/>
      <c r="M1058" s="196"/>
      <c r="N1058" s="196"/>
      <c r="O1058" s="196"/>
      <c r="P1058" s="196"/>
      <c r="Q1058" s="196"/>
      <c r="R1058" s="196"/>
      <c r="S1058" s="196"/>
      <c r="T1058" s="196"/>
      <c r="U1058" s="196"/>
      <c r="V1058" s="196"/>
      <c r="W1058" s="196"/>
      <c r="X1058" s="196"/>
      <c r="Y1058" s="196"/>
      <c r="Z1058" s="196"/>
      <c r="AA1058" s="196"/>
      <c r="AB1058" s="196"/>
      <c r="AC1058" s="196"/>
      <c r="AD1058" s="196"/>
      <c r="AE1058" s="196"/>
      <c r="AF1058" s="196"/>
      <c r="AG1058" s="196"/>
      <c r="AH1058" s="196"/>
      <c r="AI1058" s="196"/>
      <c r="AJ1058" s="196"/>
      <c r="AK1058" s="196"/>
      <c r="AL1058" s="196"/>
      <c r="AM1058" s="196"/>
      <c r="AN1058" s="196"/>
      <c r="AO1058" s="196"/>
      <c r="AP1058" s="196"/>
      <c r="AQ1058" s="196"/>
      <c r="AR1058" s="196"/>
      <c r="AS1058" s="196"/>
      <c r="AT1058" s="196"/>
      <c r="AU1058" s="196"/>
      <c r="AV1058" s="196"/>
      <c r="AW1058" s="196"/>
      <c r="AX1058" s="196"/>
      <c r="AY1058" s="196"/>
      <c r="AZ1058" s="196"/>
      <c r="BA1058" s="196"/>
      <c r="BB1058" s="196"/>
      <c r="BC1058" s="196"/>
      <c r="BD1058" s="196"/>
      <c r="BE1058" s="196"/>
      <c r="BF1058" s="196"/>
      <c r="BG1058" s="196"/>
      <c r="BH1058" s="196"/>
      <c r="BI1058" s="196"/>
      <c r="BJ1058" s="196"/>
      <c r="BK1058" s="196"/>
      <c r="BL1058" s="196"/>
      <c r="BM1058" s="196"/>
      <c r="BN1058" s="196"/>
      <c r="BO1058" s="196"/>
      <c r="BP1058" s="196"/>
      <c r="BQ1058" s="196"/>
      <c r="BR1058" s="196"/>
      <c r="BS1058" s="196"/>
      <c r="BT1058" s="196"/>
      <c r="BU1058" s="196"/>
      <c r="BV1058" s="196"/>
      <c r="BW1058" s="196"/>
      <c r="BX1058" s="196"/>
      <c r="BY1058" s="196"/>
      <c r="BZ1058" s="196"/>
      <c r="CA1058" s="196"/>
      <c r="CB1058" s="196"/>
      <c r="CC1058" s="196"/>
      <c r="CD1058" s="196"/>
      <c r="CE1058" s="196"/>
      <c r="CF1058" s="196"/>
      <c r="CG1058" s="196"/>
      <c r="CH1058" s="196"/>
      <c r="CI1058" s="196"/>
      <c r="CJ1058" s="196"/>
      <c r="CK1058" s="196"/>
      <c r="CL1058" s="196"/>
      <c r="CM1058" s="196"/>
      <c r="CN1058" s="196"/>
      <c r="CO1058" s="196"/>
      <c r="CP1058" s="196"/>
      <c r="CQ1058" s="196"/>
      <c r="CR1058" s="196"/>
      <c r="CS1058" s="196"/>
      <c r="CT1058" s="196"/>
      <c r="CU1058" s="196"/>
      <c r="CV1058" s="196"/>
      <c r="CW1058" s="196"/>
      <c r="CX1058" s="196"/>
      <c r="CY1058" s="196"/>
      <c r="CZ1058" s="196"/>
      <c r="DA1058" s="196"/>
      <c r="DB1058" s="196"/>
      <c r="DC1058" s="196"/>
      <c r="DD1058" s="196"/>
      <c r="DE1058" s="196"/>
      <c r="DF1058" s="196"/>
      <c r="DG1058" s="196"/>
      <c r="DH1058" s="196"/>
      <c r="DI1058" s="196"/>
      <c r="DJ1058" s="196"/>
      <c r="DK1058" s="196"/>
      <c r="DL1058" s="196"/>
      <c r="DM1058" s="196"/>
      <c r="DN1058" s="196"/>
      <c r="DO1058" s="196"/>
      <c r="DP1058" s="196"/>
      <c r="DQ1058" s="196"/>
      <c r="DR1058" s="196"/>
      <c r="DS1058" s="196"/>
      <c r="DT1058" s="196"/>
      <c r="DU1058" s="196"/>
      <c r="DV1058" s="196"/>
      <c r="DW1058" s="196"/>
      <c r="DX1058" s="196"/>
      <c r="DY1058" s="196"/>
      <c r="DZ1058" s="196"/>
      <c r="EA1058" s="196"/>
      <c r="EB1058" s="196"/>
      <c r="EC1058" s="196"/>
      <c r="ED1058" s="196"/>
      <c r="EE1058" s="196"/>
      <c r="EF1058" s="196"/>
      <c r="EG1058" s="196"/>
      <c r="EH1058" s="196"/>
      <c r="EI1058" s="196"/>
      <c r="EJ1058" s="196"/>
      <c r="EK1058" s="196"/>
      <c r="EL1058" s="196"/>
      <c r="EM1058" s="196"/>
      <c r="EN1058" s="196"/>
      <c r="EO1058" s="196"/>
      <c r="EP1058" s="196"/>
      <c r="EQ1058" s="196"/>
      <c r="ER1058" s="196"/>
      <c r="ES1058" s="196"/>
      <c r="ET1058" s="196"/>
      <c r="EU1058" s="196"/>
      <c r="EV1058" s="196"/>
      <c r="EW1058" s="196"/>
      <c r="EX1058" s="196"/>
      <c r="EY1058" s="196"/>
      <c r="EZ1058" s="196"/>
      <c r="FA1058" s="196"/>
      <c r="FB1058" s="196"/>
      <c r="FC1058" s="196"/>
      <c r="FD1058" s="196"/>
      <c r="FE1058" s="196"/>
      <c r="FF1058" s="196"/>
      <c r="FG1058" s="196"/>
      <c r="FH1058" s="196"/>
      <c r="FI1058" s="196"/>
      <c r="FJ1058" s="196"/>
      <c r="FK1058" s="196"/>
      <c r="FL1058" s="196"/>
      <c r="FM1058" s="196"/>
      <c r="FN1058" s="196"/>
      <c r="FO1058" s="196"/>
      <c r="FP1058" s="196"/>
      <c r="FQ1058" s="196"/>
      <c r="FR1058" s="196"/>
      <c r="FS1058" s="196"/>
      <c r="FT1058" s="196"/>
      <c r="FU1058" s="196"/>
      <c r="FV1058" s="196"/>
      <c r="FW1058" s="196"/>
      <c r="FX1058" s="196"/>
      <c r="FY1058" s="196"/>
      <c r="FZ1058" s="196"/>
      <c r="GA1058" s="196"/>
      <c r="GB1058" s="196"/>
      <c r="GC1058" s="196"/>
      <c r="GD1058" s="196"/>
      <c r="GE1058" s="196"/>
      <c r="GF1058" s="196"/>
      <c r="GG1058" s="196"/>
      <c r="GH1058" s="196"/>
      <c r="GI1058" s="196"/>
      <c r="GJ1058" s="196"/>
      <c r="GK1058" s="196"/>
      <c r="GL1058" s="196"/>
      <c r="GM1058" s="196"/>
      <c r="GN1058" s="196"/>
      <c r="GO1058" s="196"/>
      <c r="GP1058" s="196"/>
      <c r="GQ1058" s="196"/>
      <c r="GR1058" s="196"/>
      <c r="GS1058" s="196"/>
      <c r="GT1058" s="196"/>
      <c r="GU1058" s="196"/>
      <c r="GV1058" s="196"/>
      <c r="GW1058" s="196"/>
      <c r="GX1058" s="196"/>
      <c r="GY1058" s="196"/>
      <c r="GZ1058" s="196"/>
      <c r="HA1058" s="196"/>
      <c r="HB1058" s="196"/>
      <c r="HC1058" s="196"/>
      <c r="HD1058" s="196"/>
      <c r="HE1058" s="196"/>
      <c r="HF1058" s="196"/>
      <c r="HG1058" s="196"/>
      <c r="HH1058" s="196"/>
      <c r="HI1058" s="196"/>
      <c r="HJ1058" s="196"/>
      <c r="HK1058" s="196"/>
      <c r="HL1058" s="196"/>
      <c r="HM1058" s="196"/>
      <c r="HN1058" s="196"/>
      <c r="HO1058" s="196"/>
      <c r="HP1058" s="196"/>
      <c r="HQ1058" s="196"/>
      <c r="HR1058" s="196"/>
      <c r="HS1058" s="196"/>
      <c r="HT1058" s="196"/>
      <c r="HU1058" s="196"/>
      <c r="HV1058" s="196"/>
      <c r="HW1058" s="196"/>
      <c r="HX1058" s="196"/>
      <c r="HY1058" s="196"/>
      <c r="HZ1058" s="196"/>
      <c r="IA1058" s="196"/>
      <c r="IB1058" s="196"/>
      <c r="IC1058" s="196"/>
      <c r="ID1058" s="196"/>
      <c r="IE1058" s="196"/>
      <c r="IF1058" s="196"/>
      <c r="IG1058" s="196"/>
      <c r="IH1058" s="196"/>
      <c r="II1058" s="196"/>
      <c r="IJ1058" s="196"/>
      <c r="IK1058" s="196"/>
      <c r="IL1058" s="196"/>
      <c r="IM1058" s="196"/>
      <c r="IN1058" s="196"/>
      <c r="IO1058" s="196"/>
      <c r="IP1058" s="196"/>
      <c r="IQ1058" s="196"/>
      <c r="IR1058" s="196"/>
      <c r="IS1058" s="196"/>
      <c r="IT1058" s="196"/>
      <c r="IU1058" s="196"/>
      <c r="IV1058" s="196"/>
      <c r="IW1058" s="196"/>
      <c r="IX1058" s="196"/>
      <c r="IY1058" s="196"/>
      <c r="IZ1058" s="196"/>
      <c r="JA1058" s="196"/>
      <c r="JB1058" s="196"/>
      <c r="JC1058" s="196"/>
      <c r="JD1058" s="196"/>
      <c r="JE1058" s="196"/>
      <c r="JF1058" s="196"/>
      <c r="JG1058" s="196"/>
      <c r="JH1058" s="196"/>
      <c r="JI1058" s="196"/>
      <c r="JJ1058" s="196"/>
      <c r="JK1058" s="196"/>
      <c r="JL1058" s="196"/>
      <c r="JM1058" s="196"/>
      <c r="JN1058" s="196"/>
      <c r="JO1058" s="196"/>
      <c r="JP1058" s="196"/>
      <c r="JQ1058" s="196"/>
      <c r="JR1058" s="196"/>
      <c r="JS1058" s="196"/>
      <c r="JT1058" s="196"/>
      <c r="JU1058" s="196"/>
      <c r="JV1058" s="196"/>
      <c r="JW1058" s="196"/>
      <c r="JX1058" s="196"/>
      <c r="JY1058" s="196"/>
      <c r="JZ1058" s="196"/>
      <c r="KA1058" s="196"/>
      <c r="KB1058" s="196"/>
      <c r="KC1058" s="196"/>
      <c r="KD1058" s="196"/>
      <c r="KE1058" s="196"/>
      <c r="KF1058" s="196"/>
      <c r="KG1058" s="196"/>
      <c r="KH1058" s="196"/>
      <c r="KI1058" s="196"/>
      <c r="KJ1058" s="196"/>
      <c r="KK1058" s="196"/>
      <c r="KL1058" s="196"/>
      <c r="KM1058" s="196"/>
      <c r="KN1058" s="196"/>
      <c r="KO1058" s="196"/>
      <c r="KP1058" s="196"/>
      <c r="KQ1058" s="196"/>
      <c r="KR1058" s="196"/>
      <c r="KS1058" s="196"/>
      <c r="KT1058" s="196"/>
      <c r="KU1058" s="196"/>
      <c r="KV1058" s="196"/>
      <c r="KW1058" s="196"/>
      <c r="KX1058" s="196"/>
      <c r="KY1058" s="196"/>
      <c r="KZ1058" s="196"/>
      <c r="LA1058" s="196"/>
      <c r="LB1058" s="196"/>
      <c r="LC1058" s="196"/>
      <c r="LD1058" s="196"/>
      <c r="LE1058" s="196"/>
      <c r="LF1058" s="196"/>
      <c r="LG1058" s="196"/>
      <c r="LH1058" s="196"/>
      <c r="LI1058" s="196"/>
      <c r="LJ1058" s="196"/>
      <c r="LK1058" s="196"/>
      <c r="LL1058" s="196"/>
      <c r="LM1058" s="196"/>
      <c r="LN1058" s="196"/>
      <c r="LO1058" s="196"/>
      <c r="LP1058" s="196"/>
      <c r="LQ1058" s="196"/>
      <c r="LR1058" s="196"/>
      <c r="LS1058" s="196"/>
      <c r="LT1058" s="196"/>
      <c r="LU1058" s="196"/>
      <c r="LV1058" s="196"/>
      <c r="LW1058" s="196"/>
      <c r="LX1058" s="196"/>
      <c r="LY1058" s="196"/>
      <c r="LZ1058" s="196"/>
      <c r="MA1058" s="196"/>
      <c r="MB1058" s="196"/>
      <c r="MC1058" s="196"/>
      <c r="MD1058" s="196"/>
      <c r="ME1058" s="196"/>
      <c r="MF1058" s="196"/>
      <c r="MG1058" s="196"/>
      <c r="MH1058" s="196"/>
      <c r="MI1058" s="196"/>
      <c r="MJ1058" s="196"/>
      <c r="MK1058" s="196"/>
      <c r="ML1058" s="196"/>
      <c r="MM1058" s="196"/>
      <c r="MN1058" s="196"/>
      <c r="MO1058" s="196"/>
      <c r="MP1058" s="196"/>
      <c r="MQ1058" s="196"/>
      <c r="MR1058" s="196"/>
      <c r="MS1058" s="196"/>
      <c r="MT1058" s="196"/>
      <c r="MU1058" s="196"/>
      <c r="MV1058" s="196"/>
      <c r="MW1058" s="196"/>
      <c r="MX1058" s="196"/>
      <c r="MY1058" s="196"/>
      <c r="MZ1058" s="196"/>
      <c r="NA1058" s="196"/>
      <c r="NB1058" s="196"/>
      <c r="NC1058" s="196"/>
      <c r="ND1058" s="196"/>
      <c r="NE1058" s="196"/>
      <c r="NF1058" s="196"/>
      <c r="NG1058" s="196"/>
      <c r="NH1058" s="196"/>
      <c r="NI1058" s="196"/>
      <c r="NJ1058" s="196"/>
      <c r="NK1058" s="196"/>
      <c r="NL1058" s="196"/>
      <c r="NM1058" s="196"/>
      <c r="NN1058" s="196"/>
      <c r="NO1058" s="196"/>
      <c r="NP1058" s="196"/>
      <c r="NQ1058" s="196"/>
      <c r="NR1058" s="196"/>
      <c r="NS1058" s="196"/>
      <c r="NT1058" s="196"/>
      <c r="NU1058" s="196"/>
      <c r="NV1058" s="196"/>
      <c r="NW1058" s="196"/>
      <c r="NX1058" s="196"/>
      <c r="NY1058" s="196"/>
      <c r="NZ1058" s="196"/>
      <c r="OA1058" s="196"/>
      <c r="OB1058" s="196"/>
      <c r="OC1058" s="196"/>
      <c r="OD1058" s="196"/>
      <c r="OE1058" s="196"/>
      <c r="OF1058" s="196"/>
      <c r="OG1058" s="196"/>
      <c r="OH1058" s="196"/>
      <c r="OI1058" s="196"/>
      <c r="OJ1058" s="196"/>
      <c r="OK1058" s="196"/>
      <c r="OL1058" s="196"/>
      <c r="AFC1058" s="196"/>
      <c r="AFD1058" s="196"/>
      <c r="AFE1058" s="196"/>
      <c r="AFF1058" s="196"/>
      <c r="AFG1058" s="196"/>
      <c r="AFH1058" s="196"/>
      <c r="AFI1058" s="196"/>
      <c r="AFJ1058" s="196"/>
      <c r="AFK1058" s="196"/>
      <c r="AFL1058" s="196"/>
      <c r="AFM1058" s="196"/>
      <c r="AFN1058" s="196"/>
      <c r="AFO1058" s="196"/>
      <c r="AFP1058" s="196"/>
      <c r="AFQ1058" s="196"/>
      <c r="AFR1058" s="196"/>
      <c r="AFS1058" s="196"/>
      <c r="AFT1058" s="196"/>
      <c r="AFU1058" s="196"/>
      <c r="AFV1058" s="196"/>
      <c r="AFW1058" s="196"/>
      <c r="AFX1058" s="196"/>
      <c r="AFY1058" s="196"/>
      <c r="AFZ1058" s="196"/>
      <c r="AGA1058" s="196"/>
      <c r="AGB1058" s="196"/>
      <c r="AGC1058" s="196"/>
      <c r="AGD1058" s="196"/>
      <c r="AGE1058" s="196"/>
      <c r="AGF1058" s="196"/>
      <c r="AGG1058" s="196"/>
      <c r="AGH1058" s="196"/>
      <c r="AGI1058" s="196"/>
      <c r="AGJ1058" s="196"/>
      <c r="AGK1058" s="196"/>
      <c r="AGL1058" s="196"/>
      <c r="AGM1058" s="196"/>
      <c r="AGN1058" s="196"/>
      <c r="AGO1058" s="196"/>
      <c r="AGP1058" s="196"/>
    </row>
    <row r="1059" spans="1:874" ht="15.75" customHeight="1" x14ac:dyDescent="0.25">
      <c r="A1059" s="196"/>
      <c r="B1059" s="196"/>
      <c r="C1059" s="196"/>
      <c r="D1059" s="196"/>
      <c r="E1059" s="196"/>
      <c r="F1059" s="196"/>
      <c r="G1059" s="196"/>
      <c r="H1059" s="196"/>
      <c r="I1059" s="196"/>
      <c r="J1059" s="196"/>
      <c r="K1059" s="196"/>
      <c r="L1059" s="206"/>
      <c r="M1059" s="196"/>
      <c r="N1059" s="196"/>
      <c r="O1059" s="196"/>
      <c r="P1059" s="196"/>
      <c r="Q1059" s="196"/>
      <c r="R1059" s="196"/>
      <c r="S1059" s="196"/>
      <c r="T1059" s="196"/>
      <c r="U1059" s="196"/>
      <c r="V1059" s="196"/>
      <c r="W1059" s="196"/>
      <c r="X1059" s="196"/>
      <c r="Y1059" s="196"/>
      <c r="Z1059" s="196"/>
      <c r="AA1059" s="196"/>
      <c r="AB1059" s="196"/>
      <c r="AC1059" s="196"/>
      <c r="AD1059" s="196"/>
      <c r="AE1059" s="196"/>
      <c r="AF1059" s="196"/>
      <c r="AG1059" s="196"/>
      <c r="AH1059" s="196"/>
      <c r="AI1059" s="196"/>
      <c r="AJ1059" s="196"/>
      <c r="AK1059" s="196"/>
      <c r="AL1059" s="196"/>
      <c r="AM1059" s="196"/>
      <c r="AN1059" s="196"/>
      <c r="AO1059" s="196"/>
      <c r="AP1059" s="196"/>
      <c r="AQ1059" s="196"/>
      <c r="AR1059" s="196"/>
      <c r="AS1059" s="196"/>
      <c r="AT1059" s="196"/>
      <c r="AU1059" s="196"/>
      <c r="AV1059" s="196"/>
      <c r="AW1059" s="196"/>
      <c r="AX1059" s="196"/>
      <c r="AY1059" s="196"/>
      <c r="AZ1059" s="196"/>
      <c r="BA1059" s="196"/>
      <c r="BB1059" s="196"/>
      <c r="BC1059" s="196"/>
      <c r="BD1059" s="196"/>
      <c r="BE1059" s="196"/>
      <c r="BF1059" s="196"/>
      <c r="BG1059" s="196"/>
      <c r="BH1059" s="196"/>
      <c r="BI1059" s="196"/>
      <c r="BJ1059" s="196"/>
      <c r="BK1059" s="196"/>
      <c r="BL1059" s="196"/>
      <c r="BM1059" s="196"/>
      <c r="BN1059" s="196"/>
      <c r="BO1059" s="196"/>
      <c r="BP1059" s="196"/>
      <c r="BQ1059" s="196"/>
      <c r="BR1059" s="196"/>
      <c r="BS1059" s="196"/>
      <c r="BT1059" s="196"/>
      <c r="BU1059" s="196"/>
      <c r="BV1059" s="196"/>
      <c r="BW1059" s="196"/>
      <c r="BX1059" s="196"/>
      <c r="BY1059" s="196"/>
      <c r="BZ1059" s="196"/>
      <c r="CA1059" s="196"/>
      <c r="CB1059" s="196"/>
      <c r="CC1059" s="196"/>
      <c r="CD1059" s="196"/>
      <c r="CE1059" s="196"/>
      <c r="CF1059" s="196"/>
      <c r="CG1059" s="196"/>
      <c r="CH1059" s="196"/>
      <c r="CI1059" s="196"/>
      <c r="CJ1059" s="196"/>
      <c r="CK1059" s="196"/>
      <c r="CL1059" s="196"/>
      <c r="CM1059" s="196"/>
      <c r="CN1059" s="196"/>
      <c r="CO1059" s="196"/>
      <c r="CP1059" s="196"/>
      <c r="CQ1059" s="196"/>
      <c r="CR1059" s="196"/>
      <c r="CS1059" s="196"/>
      <c r="CT1059" s="196"/>
      <c r="CU1059" s="196"/>
      <c r="CV1059" s="196"/>
      <c r="CW1059" s="196"/>
      <c r="CX1059" s="196"/>
      <c r="CY1059" s="196"/>
      <c r="CZ1059" s="196"/>
      <c r="DA1059" s="196"/>
      <c r="DB1059" s="196"/>
      <c r="DC1059" s="196"/>
      <c r="DD1059" s="196"/>
      <c r="DE1059" s="196"/>
      <c r="DF1059" s="196"/>
      <c r="DG1059" s="196"/>
      <c r="DH1059" s="196"/>
      <c r="DI1059" s="196"/>
      <c r="DJ1059" s="196"/>
      <c r="DK1059" s="196"/>
      <c r="DL1059" s="196"/>
      <c r="DM1059" s="196"/>
      <c r="DN1059" s="196"/>
      <c r="DO1059" s="196"/>
      <c r="DP1059" s="196"/>
      <c r="DQ1059" s="196"/>
      <c r="DR1059" s="196"/>
      <c r="DS1059" s="196"/>
      <c r="DT1059" s="196"/>
      <c r="DU1059" s="196"/>
      <c r="DV1059" s="196"/>
      <c r="DW1059" s="196"/>
      <c r="DX1059" s="196"/>
      <c r="DY1059" s="196"/>
      <c r="DZ1059" s="196"/>
      <c r="EA1059" s="196"/>
      <c r="EB1059" s="196"/>
      <c r="EC1059" s="196"/>
      <c r="ED1059" s="196"/>
      <c r="EE1059" s="196"/>
      <c r="EF1059" s="196"/>
      <c r="EG1059" s="196"/>
      <c r="EH1059" s="196"/>
      <c r="EI1059" s="196"/>
      <c r="EJ1059" s="196"/>
      <c r="EK1059" s="196"/>
      <c r="EL1059" s="196"/>
      <c r="EM1059" s="196"/>
      <c r="EN1059" s="196"/>
      <c r="EO1059" s="196"/>
      <c r="EP1059" s="196"/>
      <c r="EQ1059" s="196"/>
      <c r="ER1059" s="196"/>
      <c r="ES1059" s="196"/>
      <c r="ET1059" s="196"/>
      <c r="EU1059" s="196"/>
      <c r="EV1059" s="196"/>
      <c r="EW1059" s="196"/>
      <c r="EX1059" s="196"/>
      <c r="EY1059" s="196"/>
      <c r="EZ1059" s="196"/>
      <c r="FA1059" s="196"/>
      <c r="FB1059" s="196"/>
      <c r="FC1059" s="196"/>
      <c r="FD1059" s="196"/>
      <c r="FE1059" s="196"/>
      <c r="FF1059" s="196"/>
      <c r="FG1059" s="196"/>
      <c r="FH1059" s="196"/>
      <c r="FI1059" s="196"/>
      <c r="FJ1059" s="196"/>
      <c r="FK1059" s="196"/>
      <c r="FL1059" s="196"/>
      <c r="FM1059" s="196"/>
      <c r="FN1059" s="196"/>
      <c r="FO1059" s="196"/>
      <c r="FP1059" s="196"/>
      <c r="FQ1059" s="196"/>
      <c r="FR1059" s="196"/>
      <c r="FS1059" s="196"/>
      <c r="FT1059" s="196"/>
      <c r="FU1059" s="196"/>
      <c r="FV1059" s="196"/>
      <c r="FW1059" s="196"/>
      <c r="FX1059" s="196"/>
      <c r="FY1059" s="196"/>
      <c r="FZ1059" s="196"/>
      <c r="GA1059" s="196"/>
      <c r="GB1059" s="196"/>
      <c r="GC1059" s="196"/>
      <c r="GD1059" s="196"/>
      <c r="GE1059" s="196"/>
      <c r="GF1059" s="196"/>
      <c r="GG1059" s="196"/>
      <c r="GH1059" s="196"/>
      <c r="GI1059" s="196"/>
      <c r="GJ1059" s="196"/>
      <c r="GK1059" s="196"/>
      <c r="GL1059" s="196"/>
      <c r="GM1059" s="196"/>
      <c r="GN1059" s="196"/>
      <c r="GO1059" s="196"/>
      <c r="GP1059" s="196"/>
      <c r="GQ1059" s="196"/>
      <c r="GR1059" s="196"/>
      <c r="GS1059" s="196"/>
      <c r="GT1059" s="196"/>
      <c r="GU1059" s="196"/>
      <c r="GV1059" s="196"/>
      <c r="GW1059" s="196"/>
      <c r="GX1059" s="196"/>
      <c r="GY1059" s="196"/>
      <c r="GZ1059" s="196"/>
      <c r="HA1059" s="196"/>
      <c r="HB1059" s="196"/>
      <c r="HC1059" s="196"/>
      <c r="HD1059" s="196"/>
      <c r="HE1059" s="196"/>
      <c r="HF1059" s="196"/>
      <c r="HG1059" s="196"/>
      <c r="HH1059" s="196"/>
      <c r="HI1059" s="196"/>
      <c r="HJ1059" s="196"/>
      <c r="HK1059" s="196"/>
      <c r="HL1059" s="196"/>
      <c r="HM1059" s="196"/>
      <c r="HN1059" s="196"/>
      <c r="HO1059" s="196"/>
      <c r="HP1059" s="196"/>
      <c r="HQ1059" s="196"/>
      <c r="HR1059" s="196"/>
      <c r="HS1059" s="196"/>
      <c r="HT1059" s="196"/>
      <c r="HU1059" s="196"/>
      <c r="HV1059" s="196"/>
      <c r="HW1059" s="196"/>
      <c r="HX1059" s="196"/>
      <c r="HY1059" s="196"/>
      <c r="HZ1059" s="196"/>
      <c r="IA1059" s="196"/>
      <c r="IB1059" s="196"/>
      <c r="IC1059" s="196"/>
      <c r="ID1059" s="196"/>
      <c r="IE1059" s="196"/>
      <c r="IF1059" s="196"/>
      <c r="IG1059" s="196"/>
      <c r="IH1059" s="196"/>
      <c r="II1059" s="196"/>
      <c r="IJ1059" s="196"/>
      <c r="IK1059" s="196"/>
      <c r="IL1059" s="196"/>
      <c r="IM1059" s="196"/>
      <c r="IN1059" s="196"/>
      <c r="IO1059" s="196"/>
      <c r="IP1059" s="196"/>
      <c r="IQ1059" s="196"/>
      <c r="IR1059" s="196"/>
      <c r="IS1059" s="196"/>
      <c r="IT1059" s="196"/>
      <c r="IU1059" s="196"/>
      <c r="IV1059" s="196"/>
      <c r="IW1059" s="196"/>
      <c r="IX1059" s="196"/>
      <c r="IY1059" s="196"/>
      <c r="IZ1059" s="196"/>
      <c r="JA1059" s="196"/>
      <c r="JB1059" s="196"/>
      <c r="JC1059" s="196"/>
      <c r="JD1059" s="196"/>
      <c r="JE1059" s="196"/>
      <c r="JF1059" s="196"/>
      <c r="JG1059" s="196"/>
      <c r="JH1059" s="196"/>
      <c r="JI1059" s="196"/>
      <c r="JJ1059" s="196"/>
      <c r="JK1059" s="196"/>
      <c r="JL1059" s="196"/>
      <c r="JM1059" s="196"/>
      <c r="JN1059" s="196"/>
      <c r="JO1059" s="196"/>
      <c r="JP1059" s="196"/>
      <c r="JQ1059" s="196"/>
      <c r="JR1059" s="196"/>
      <c r="JS1059" s="196"/>
      <c r="JT1059" s="196"/>
      <c r="JU1059" s="196"/>
      <c r="JV1059" s="196"/>
      <c r="JW1059" s="196"/>
      <c r="JX1059" s="196"/>
      <c r="JY1059" s="196"/>
      <c r="JZ1059" s="196"/>
      <c r="KA1059" s="196"/>
      <c r="KB1059" s="196"/>
      <c r="KC1059" s="196"/>
      <c r="KD1059" s="196"/>
      <c r="KE1059" s="196"/>
      <c r="KF1059" s="196"/>
      <c r="KG1059" s="196"/>
      <c r="KH1059" s="196"/>
      <c r="KI1059" s="196"/>
      <c r="KJ1059" s="196"/>
      <c r="KK1059" s="196"/>
      <c r="KL1059" s="196"/>
      <c r="KM1059" s="196"/>
      <c r="KN1059" s="196"/>
      <c r="KO1059" s="196"/>
      <c r="KP1059" s="196"/>
      <c r="KQ1059" s="196"/>
      <c r="KR1059" s="196"/>
      <c r="KS1059" s="196"/>
      <c r="KT1059" s="196"/>
      <c r="KU1059" s="196"/>
      <c r="KV1059" s="196"/>
      <c r="KW1059" s="196"/>
      <c r="KX1059" s="196"/>
      <c r="KY1059" s="196"/>
      <c r="KZ1059" s="196"/>
      <c r="LA1059" s="196"/>
      <c r="LB1059" s="196"/>
      <c r="LC1059" s="196"/>
      <c r="LD1059" s="196"/>
      <c r="LE1059" s="196"/>
      <c r="LF1059" s="196"/>
      <c r="LG1059" s="196"/>
      <c r="LH1059" s="196"/>
      <c r="LI1059" s="196"/>
      <c r="LJ1059" s="196"/>
      <c r="LK1059" s="196"/>
      <c r="LL1059" s="196"/>
      <c r="LM1059" s="196"/>
      <c r="LN1059" s="196"/>
      <c r="LO1059" s="196"/>
      <c r="LP1059" s="196"/>
      <c r="LQ1059" s="196"/>
      <c r="LR1059" s="196"/>
      <c r="LS1059" s="196"/>
      <c r="LT1059" s="196"/>
      <c r="LU1059" s="196"/>
      <c r="LV1059" s="196"/>
      <c r="LW1059" s="196"/>
      <c r="LX1059" s="196"/>
      <c r="LY1059" s="196"/>
      <c r="LZ1059" s="196"/>
      <c r="MA1059" s="196"/>
      <c r="MB1059" s="196"/>
      <c r="MC1059" s="196"/>
      <c r="MD1059" s="196"/>
      <c r="ME1059" s="196"/>
      <c r="MF1059" s="196"/>
      <c r="MG1059" s="196"/>
      <c r="MH1059" s="196"/>
      <c r="MI1059" s="196"/>
      <c r="MJ1059" s="196"/>
      <c r="MK1059" s="196"/>
      <c r="ML1059" s="196"/>
      <c r="MM1059" s="196"/>
      <c r="MN1059" s="196"/>
      <c r="MO1059" s="196"/>
      <c r="MP1059" s="196"/>
      <c r="MQ1059" s="196"/>
      <c r="MR1059" s="196"/>
      <c r="MS1059" s="196"/>
      <c r="MT1059" s="196"/>
      <c r="MU1059" s="196"/>
      <c r="MV1059" s="196"/>
      <c r="MW1059" s="196"/>
      <c r="MX1059" s="196"/>
      <c r="MY1059" s="196"/>
      <c r="MZ1059" s="196"/>
      <c r="NA1059" s="196"/>
      <c r="NB1059" s="196"/>
      <c r="NC1059" s="196"/>
      <c r="ND1059" s="196"/>
      <c r="NE1059" s="196"/>
      <c r="NF1059" s="196"/>
      <c r="NG1059" s="196"/>
      <c r="NH1059" s="196"/>
      <c r="NI1059" s="196"/>
      <c r="NJ1059" s="196"/>
      <c r="NK1059" s="196"/>
      <c r="NL1059" s="196"/>
      <c r="NM1059" s="196"/>
      <c r="NN1059" s="196"/>
      <c r="NO1059" s="196"/>
      <c r="NP1059" s="196"/>
      <c r="NQ1059" s="196"/>
      <c r="NR1059" s="196"/>
      <c r="NS1059" s="196"/>
      <c r="NT1059" s="196"/>
      <c r="NU1059" s="196"/>
      <c r="NV1059" s="196"/>
      <c r="NW1059" s="196"/>
      <c r="NX1059" s="196"/>
      <c r="NY1059" s="196"/>
      <c r="NZ1059" s="196"/>
      <c r="OA1059" s="196"/>
      <c r="OB1059" s="196"/>
      <c r="OC1059" s="196"/>
      <c r="OD1059" s="196"/>
      <c r="OE1059" s="196"/>
      <c r="OF1059" s="196"/>
      <c r="OG1059" s="196"/>
      <c r="OH1059" s="196"/>
      <c r="OI1059" s="196"/>
      <c r="OJ1059" s="196"/>
      <c r="OK1059" s="196"/>
      <c r="OL1059" s="196"/>
      <c r="AFC1059" s="196"/>
      <c r="AFD1059" s="196"/>
      <c r="AFE1059" s="196"/>
      <c r="AFF1059" s="196"/>
      <c r="AFG1059" s="196"/>
      <c r="AFH1059" s="196"/>
      <c r="AFI1059" s="196"/>
      <c r="AFJ1059" s="196"/>
      <c r="AFK1059" s="196"/>
      <c r="AFL1059" s="196"/>
      <c r="AFM1059" s="196"/>
      <c r="AFN1059" s="196"/>
      <c r="AFO1059" s="196"/>
      <c r="AFP1059" s="196"/>
      <c r="AFQ1059" s="196"/>
      <c r="AFR1059" s="196"/>
      <c r="AFS1059" s="196"/>
      <c r="AFT1059" s="196"/>
      <c r="AFU1059" s="196"/>
      <c r="AFV1059" s="196"/>
      <c r="AFW1059" s="196"/>
      <c r="AFX1059" s="196"/>
      <c r="AFY1059" s="196"/>
      <c r="AFZ1059" s="196"/>
      <c r="AGA1059" s="196"/>
      <c r="AGB1059" s="196"/>
      <c r="AGC1059" s="196"/>
      <c r="AGD1059" s="196"/>
      <c r="AGE1059" s="196"/>
      <c r="AGF1059" s="196"/>
      <c r="AGG1059" s="196"/>
      <c r="AGH1059" s="196"/>
      <c r="AGI1059" s="196"/>
      <c r="AGJ1059" s="196"/>
      <c r="AGK1059" s="196"/>
      <c r="AGL1059" s="196"/>
      <c r="AGM1059" s="196"/>
      <c r="AGN1059" s="196"/>
      <c r="AGO1059" s="196"/>
      <c r="AGP1059" s="196"/>
    </row>
    <row r="1060" spans="1:874" ht="15.75" customHeight="1" x14ac:dyDescent="0.25">
      <c r="A1060" s="196"/>
      <c r="B1060" s="196"/>
      <c r="C1060" s="196"/>
      <c r="D1060" s="196"/>
      <c r="E1060" s="196"/>
      <c r="F1060" s="196"/>
      <c r="G1060" s="196"/>
      <c r="H1060" s="196"/>
      <c r="I1060" s="196"/>
      <c r="J1060" s="196"/>
      <c r="K1060" s="196"/>
      <c r="L1060" s="206"/>
      <c r="M1060" s="196"/>
      <c r="N1060" s="196"/>
      <c r="O1060" s="196"/>
      <c r="P1060" s="196"/>
      <c r="Q1060" s="196"/>
      <c r="R1060" s="196"/>
      <c r="S1060" s="196"/>
      <c r="T1060" s="196"/>
      <c r="U1060" s="196"/>
      <c r="V1060" s="196"/>
      <c r="W1060" s="196"/>
      <c r="X1060" s="196"/>
      <c r="Y1060" s="196"/>
      <c r="Z1060" s="196"/>
      <c r="AA1060" s="196"/>
      <c r="AB1060" s="196"/>
      <c r="AC1060" s="196"/>
      <c r="AD1060" s="196"/>
      <c r="AE1060" s="196"/>
      <c r="AF1060" s="196"/>
      <c r="AG1060" s="196"/>
      <c r="AH1060" s="196"/>
      <c r="AI1060" s="196"/>
      <c r="AJ1060" s="196"/>
      <c r="AK1060" s="196"/>
      <c r="AL1060" s="196"/>
      <c r="AM1060" s="196"/>
      <c r="AN1060" s="196"/>
      <c r="AO1060" s="196"/>
      <c r="AP1060" s="196"/>
      <c r="AQ1060" s="196"/>
      <c r="AR1060" s="196"/>
      <c r="AS1060" s="196"/>
      <c r="AT1060" s="196"/>
      <c r="AU1060" s="196"/>
      <c r="AV1060" s="196"/>
      <c r="AW1060" s="196"/>
      <c r="AX1060" s="196"/>
      <c r="AY1060" s="196"/>
      <c r="AZ1060" s="196"/>
      <c r="BA1060" s="196"/>
      <c r="BB1060" s="196"/>
      <c r="BC1060" s="196"/>
      <c r="BD1060" s="196"/>
      <c r="BE1060" s="196"/>
      <c r="BF1060" s="196"/>
      <c r="BG1060" s="196"/>
      <c r="BH1060" s="196"/>
      <c r="BI1060" s="196"/>
      <c r="BJ1060" s="196"/>
      <c r="BK1060" s="196"/>
      <c r="BL1060" s="196"/>
      <c r="BM1060" s="196"/>
      <c r="BN1060" s="196"/>
      <c r="BO1060" s="196"/>
      <c r="BP1060" s="196"/>
      <c r="BQ1060" s="196"/>
      <c r="BR1060" s="196"/>
      <c r="BS1060" s="196"/>
      <c r="BT1060" s="196"/>
      <c r="BU1060" s="196"/>
      <c r="BV1060" s="196"/>
      <c r="BW1060" s="196"/>
      <c r="BX1060" s="196"/>
      <c r="BY1060" s="196"/>
      <c r="BZ1060" s="196"/>
      <c r="CA1060" s="196"/>
      <c r="CB1060" s="196"/>
      <c r="CC1060" s="196"/>
      <c r="CD1060" s="196"/>
      <c r="CE1060" s="196"/>
      <c r="CF1060" s="196"/>
      <c r="CG1060" s="196"/>
      <c r="CH1060" s="196"/>
      <c r="CI1060" s="196"/>
      <c r="CJ1060" s="196"/>
      <c r="CK1060" s="196"/>
      <c r="CL1060" s="196"/>
      <c r="CM1060" s="196"/>
      <c r="CN1060" s="196"/>
      <c r="CO1060" s="196"/>
      <c r="CP1060" s="196"/>
      <c r="CQ1060" s="196"/>
      <c r="CR1060" s="196"/>
      <c r="CS1060" s="196"/>
      <c r="CT1060" s="196"/>
      <c r="CU1060" s="196"/>
      <c r="CV1060" s="196"/>
      <c r="CW1060" s="196"/>
      <c r="CX1060" s="196"/>
      <c r="CY1060" s="196"/>
      <c r="CZ1060" s="196"/>
      <c r="DA1060" s="196"/>
      <c r="DB1060" s="196"/>
      <c r="DC1060" s="196"/>
      <c r="DD1060" s="196"/>
      <c r="DE1060" s="196"/>
      <c r="DF1060" s="196"/>
      <c r="DG1060" s="196"/>
      <c r="DH1060" s="196"/>
      <c r="DI1060" s="196"/>
      <c r="DJ1060" s="196"/>
      <c r="DK1060" s="196"/>
      <c r="DL1060" s="196"/>
      <c r="DM1060" s="196"/>
      <c r="DN1060" s="196"/>
      <c r="DO1060" s="196"/>
      <c r="DP1060" s="196"/>
      <c r="DQ1060" s="196"/>
      <c r="DR1060" s="196"/>
      <c r="DS1060" s="196"/>
      <c r="DT1060" s="196"/>
      <c r="DU1060" s="196"/>
      <c r="DV1060" s="196"/>
      <c r="DW1060" s="196"/>
      <c r="DX1060" s="196"/>
      <c r="DY1060" s="196"/>
      <c r="DZ1060" s="196"/>
      <c r="EA1060" s="196"/>
      <c r="EB1060" s="196"/>
      <c r="EC1060" s="196"/>
      <c r="ED1060" s="196"/>
      <c r="EE1060" s="196"/>
      <c r="EF1060" s="196"/>
      <c r="EG1060" s="196"/>
      <c r="EH1060" s="196"/>
      <c r="EI1060" s="196"/>
      <c r="EJ1060" s="196"/>
      <c r="EK1060" s="196"/>
      <c r="EL1060" s="196"/>
      <c r="EM1060" s="196"/>
      <c r="EN1060" s="196"/>
      <c r="EO1060" s="196"/>
      <c r="EP1060" s="196"/>
      <c r="EQ1060" s="196"/>
      <c r="ER1060" s="196"/>
      <c r="ES1060" s="196"/>
      <c r="ET1060" s="196"/>
      <c r="EU1060" s="196"/>
      <c r="EV1060" s="196"/>
      <c r="EW1060" s="196"/>
      <c r="EX1060" s="196"/>
      <c r="EY1060" s="196"/>
      <c r="EZ1060" s="196"/>
      <c r="FA1060" s="196"/>
      <c r="FB1060" s="196"/>
      <c r="FC1060" s="196"/>
      <c r="FD1060" s="196"/>
      <c r="FE1060" s="196"/>
      <c r="FF1060" s="196"/>
      <c r="FG1060" s="196"/>
      <c r="FH1060" s="196"/>
      <c r="FI1060" s="196"/>
      <c r="FJ1060" s="196"/>
      <c r="FK1060" s="196"/>
      <c r="FL1060" s="196"/>
      <c r="FM1060" s="196"/>
      <c r="FN1060" s="196"/>
      <c r="FO1060" s="196"/>
      <c r="FP1060" s="196"/>
      <c r="FQ1060" s="196"/>
      <c r="FR1060" s="196"/>
      <c r="FS1060" s="196"/>
      <c r="FT1060" s="196"/>
      <c r="FU1060" s="196"/>
      <c r="FV1060" s="196"/>
      <c r="FW1060" s="196"/>
      <c r="FX1060" s="196"/>
      <c r="FY1060" s="196"/>
      <c r="FZ1060" s="196"/>
      <c r="GA1060" s="196"/>
      <c r="GB1060" s="196"/>
      <c r="GC1060" s="196"/>
      <c r="GD1060" s="196"/>
      <c r="GE1060" s="196"/>
      <c r="GF1060" s="196"/>
      <c r="GG1060" s="196"/>
      <c r="GH1060" s="196"/>
      <c r="GI1060" s="196"/>
      <c r="GJ1060" s="196"/>
      <c r="GK1060" s="196"/>
      <c r="GL1060" s="196"/>
      <c r="GM1060" s="196"/>
      <c r="GN1060" s="196"/>
      <c r="GO1060" s="196"/>
      <c r="GP1060" s="196"/>
      <c r="GQ1060" s="196"/>
      <c r="GR1060" s="196"/>
      <c r="GS1060" s="196"/>
      <c r="GT1060" s="196"/>
      <c r="GU1060" s="196"/>
      <c r="GV1060" s="196"/>
      <c r="GW1060" s="196"/>
      <c r="GX1060" s="196"/>
      <c r="GY1060" s="196"/>
      <c r="GZ1060" s="196"/>
      <c r="HA1060" s="196"/>
      <c r="HB1060" s="196"/>
      <c r="HC1060" s="196"/>
      <c r="HD1060" s="196"/>
      <c r="HE1060" s="196"/>
      <c r="HF1060" s="196"/>
      <c r="HG1060" s="196"/>
      <c r="HH1060" s="196"/>
      <c r="HI1060" s="196"/>
      <c r="HJ1060" s="196"/>
      <c r="HK1060" s="196"/>
      <c r="HL1060" s="196"/>
      <c r="HM1060" s="196"/>
      <c r="HN1060" s="196"/>
      <c r="HO1060" s="196"/>
      <c r="HP1060" s="196"/>
      <c r="HQ1060" s="196"/>
      <c r="HR1060" s="196"/>
      <c r="HS1060" s="196"/>
      <c r="HT1060" s="196"/>
      <c r="HU1060" s="196"/>
      <c r="HV1060" s="196"/>
      <c r="HW1060" s="196"/>
      <c r="HX1060" s="196"/>
      <c r="HY1060" s="196"/>
      <c r="HZ1060" s="196"/>
      <c r="IA1060" s="196"/>
      <c r="IB1060" s="196"/>
      <c r="IC1060" s="196"/>
      <c r="ID1060" s="196"/>
      <c r="IE1060" s="196"/>
      <c r="IF1060" s="196"/>
      <c r="IG1060" s="196"/>
      <c r="IH1060" s="196"/>
      <c r="II1060" s="196"/>
      <c r="IJ1060" s="196"/>
      <c r="IK1060" s="196"/>
      <c r="IL1060" s="196"/>
      <c r="IM1060" s="196"/>
      <c r="IN1060" s="196"/>
      <c r="IO1060" s="196"/>
      <c r="IP1060" s="196"/>
      <c r="IQ1060" s="196"/>
      <c r="IR1060" s="196"/>
      <c r="IS1060" s="196"/>
      <c r="IT1060" s="196"/>
      <c r="IU1060" s="196"/>
      <c r="IV1060" s="196"/>
      <c r="IW1060" s="196"/>
      <c r="IX1060" s="196"/>
      <c r="IY1060" s="196"/>
      <c r="IZ1060" s="196"/>
      <c r="JA1060" s="196"/>
      <c r="JB1060" s="196"/>
      <c r="JC1060" s="196"/>
      <c r="JD1060" s="196"/>
      <c r="JE1060" s="196"/>
      <c r="JF1060" s="196"/>
      <c r="JG1060" s="196"/>
      <c r="JH1060" s="196"/>
      <c r="JI1060" s="196"/>
      <c r="JJ1060" s="196"/>
      <c r="JK1060" s="196"/>
      <c r="JL1060" s="196"/>
      <c r="JM1060" s="196"/>
      <c r="JN1060" s="196"/>
      <c r="JO1060" s="196"/>
      <c r="JP1060" s="196"/>
      <c r="JQ1060" s="196"/>
      <c r="JR1060" s="196"/>
      <c r="JS1060" s="196"/>
      <c r="JT1060" s="196"/>
      <c r="JU1060" s="196"/>
      <c r="JV1060" s="196"/>
      <c r="JW1060" s="196"/>
      <c r="JX1060" s="196"/>
      <c r="JY1060" s="196"/>
      <c r="JZ1060" s="196"/>
      <c r="KA1060" s="196"/>
      <c r="KB1060" s="196"/>
      <c r="KC1060" s="196"/>
      <c r="KD1060" s="196"/>
      <c r="KE1060" s="196"/>
      <c r="KF1060" s="196"/>
      <c r="KG1060" s="196"/>
      <c r="KH1060" s="196"/>
      <c r="KI1060" s="196"/>
      <c r="KJ1060" s="196"/>
      <c r="KK1060" s="196"/>
      <c r="KL1060" s="196"/>
      <c r="KM1060" s="196"/>
      <c r="KN1060" s="196"/>
      <c r="KO1060" s="196"/>
      <c r="KP1060" s="196"/>
      <c r="KQ1060" s="196"/>
      <c r="KR1060" s="196"/>
      <c r="KS1060" s="196"/>
      <c r="KT1060" s="196"/>
      <c r="KU1060" s="196"/>
      <c r="KV1060" s="196"/>
      <c r="KW1060" s="196"/>
      <c r="KX1060" s="196"/>
      <c r="KY1060" s="196"/>
      <c r="KZ1060" s="196"/>
      <c r="LA1060" s="196"/>
      <c r="LB1060" s="196"/>
      <c r="LC1060" s="196"/>
      <c r="LD1060" s="196"/>
      <c r="LE1060" s="196"/>
      <c r="LF1060" s="196"/>
      <c r="LG1060" s="196"/>
      <c r="LH1060" s="196"/>
      <c r="LI1060" s="196"/>
      <c r="LJ1060" s="196"/>
      <c r="LK1060" s="196"/>
      <c r="LL1060" s="196"/>
      <c r="LM1060" s="196"/>
      <c r="LN1060" s="196"/>
      <c r="LO1060" s="196"/>
      <c r="LP1060" s="196"/>
      <c r="LQ1060" s="196"/>
      <c r="LR1060" s="196"/>
      <c r="LS1060" s="196"/>
      <c r="LT1060" s="196"/>
      <c r="LU1060" s="196"/>
      <c r="LV1060" s="196"/>
      <c r="LW1060" s="196"/>
      <c r="LX1060" s="196"/>
      <c r="LY1060" s="196"/>
      <c r="LZ1060" s="196"/>
      <c r="MA1060" s="196"/>
      <c r="MB1060" s="196"/>
      <c r="MC1060" s="196"/>
      <c r="MD1060" s="196"/>
      <c r="ME1060" s="196"/>
      <c r="MF1060" s="196"/>
      <c r="MG1060" s="196"/>
      <c r="MH1060" s="196"/>
      <c r="MI1060" s="196"/>
      <c r="MJ1060" s="196"/>
      <c r="MK1060" s="196"/>
      <c r="ML1060" s="196"/>
      <c r="MM1060" s="196"/>
      <c r="MN1060" s="196"/>
      <c r="MO1060" s="196"/>
      <c r="MP1060" s="196"/>
      <c r="MQ1060" s="196"/>
      <c r="MR1060" s="196"/>
      <c r="MS1060" s="196"/>
      <c r="MT1060" s="196"/>
      <c r="MU1060" s="196"/>
      <c r="MV1060" s="196"/>
      <c r="MW1060" s="196"/>
      <c r="MX1060" s="196"/>
      <c r="MY1060" s="196"/>
      <c r="MZ1060" s="196"/>
      <c r="NA1060" s="196"/>
      <c r="NB1060" s="196"/>
      <c r="NC1060" s="196"/>
      <c r="ND1060" s="196"/>
      <c r="NE1060" s="196"/>
      <c r="NF1060" s="196"/>
      <c r="NG1060" s="196"/>
      <c r="NH1060" s="196"/>
      <c r="NI1060" s="196"/>
      <c r="NJ1060" s="196"/>
      <c r="NK1060" s="196"/>
      <c r="NL1060" s="196"/>
      <c r="NM1060" s="196"/>
      <c r="NN1060" s="196"/>
      <c r="NO1060" s="196"/>
      <c r="NP1060" s="196"/>
      <c r="NQ1060" s="196"/>
      <c r="NR1060" s="196"/>
      <c r="NS1060" s="196"/>
      <c r="NT1060" s="196"/>
      <c r="NU1060" s="196"/>
      <c r="NV1060" s="196"/>
      <c r="NW1060" s="196"/>
      <c r="NX1060" s="196"/>
      <c r="NY1060" s="196"/>
      <c r="NZ1060" s="196"/>
      <c r="OA1060" s="196"/>
      <c r="OB1060" s="196"/>
      <c r="OC1060" s="196"/>
      <c r="OD1060" s="196"/>
      <c r="OE1060" s="196"/>
      <c r="OF1060" s="196"/>
      <c r="OG1060" s="196"/>
      <c r="OH1060" s="196"/>
      <c r="OI1060" s="196"/>
      <c r="OJ1060" s="196"/>
      <c r="OK1060" s="196"/>
      <c r="OL1060" s="196"/>
      <c r="AFC1060" s="196"/>
      <c r="AFD1060" s="196"/>
      <c r="AFE1060" s="196"/>
      <c r="AFF1060" s="196"/>
      <c r="AFG1060" s="196"/>
      <c r="AFH1060" s="196"/>
      <c r="AFI1060" s="196"/>
      <c r="AFJ1060" s="196"/>
      <c r="AFK1060" s="196"/>
      <c r="AFL1060" s="196"/>
      <c r="AFM1060" s="196"/>
      <c r="AFN1060" s="196"/>
      <c r="AFO1060" s="196"/>
      <c r="AFP1060" s="196"/>
      <c r="AFQ1060" s="196"/>
      <c r="AFR1060" s="196"/>
      <c r="AFS1060" s="196"/>
      <c r="AFT1060" s="196"/>
      <c r="AFU1060" s="196"/>
      <c r="AFV1060" s="196"/>
      <c r="AFW1060" s="196"/>
      <c r="AFX1060" s="196"/>
      <c r="AFY1060" s="196"/>
      <c r="AFZ1060" s="196"/>
      <c r="AGA1060" s="196"/>
      <c r="AGB1060" s="196"/>
      <c r="AGC1060" s="196"/>
      <c r="AGD1060" s="196"/>
      <c r="AGE1060" s="196"/>
      <c r="AGF1060" s="196"/>
      <c r="AGG1060" s="196"/>
      <c r="AGH1060" s="196"/>
      <c r="AGI1060" s="196"/>
      <c r="AGJ1060" s="196"/>
      <c r="AGK1060" s="196"/>
      <c r="AGL1060" s="196"/>
      <c r="AGM1060" s="196"/>
      <c r="AGN1060" s="196"/>
      <c r="AGO1060" s="196"/>
      <c r="AGP1060" s="196"/>
    </row>
    <row r="1061" spans="1:874" ht="15.75" customHeight="1" x14ac:dyDescent="0.25">
      <c r="A1061" s="196"/>
      <c r="B1061" s="196"/>
      <c r="C1061" s="196"/>
      <c r="D1061" s="196"/>
      <c r="E1061" s="196"/>
      <c r="F1061" s="196"/>
      <c r="G1061" s="196"/>
      <c r="H1061" s="196"/>
      <c r="I1061" s="196"/>
      <c r="J1061" s="196"/>
      <c r="K1061" s="196"/>
      <c r="L1061" s="206"/>
      <c r="M1061" s="196"/>
      <c r="N1061" s="196"/>
      <c r="O1061" s="196"/>
      <c r="P1061" s="196"/>
      <c r="Q1061" s="196"/>
      <c r="R1061" s="196"/>
      <c r="S1061" s="196"/>
      <c r="T1061" s="196"/>
      <c r="U1061" s="196"/>
      <c r="V1061" s="196"/>
      <c r="W1061" s="196"/>
      <c r="X1061" s="196"/>
      <c r="Y1061" s="196"/>
      <c r="Z1061" s="196"/>
      <c r="AA1061" s="196"/>
      <c r="AB1061" s="196"/>
      <c r="AC1061" s="196"/>
      <c r="AD1061" s="196"/>
      <c r="AE1061" s="196"/>
      <c r="AF1061" s="196"/>
      <c r="AG1061" s="196"/>
      <c r="AH1061" s="196"/>
      <c r="AI1061" s="196"/>
      <c r="AJ1061" s="196"/>
      <c r="AK1061" s="196"/>
      <c r="AL1061" s="196"/>
      <c r="AM1061" s="196"/>
      <c r="AN1061" s="196"/>
      <c r="AO1061" s="196"/>
      <c r="AP1061" s="196"/>
      <c r="AQ1061" s="196"/>
      <c r="AR1061" s="196"/>
      <c r="AS1061" s="196"/>
      <c r="AT1061" s="196"/>
      <c r="AU1061" s="196"/>
      <c r="AV1061" s="196"/>
      <c r="AW1061" s="196"/>
      <c r="AX1061" s="196"/>
      <c r="AY1061" s="196"/>
      <c r="AZ1061" s="196"/>
      <c r="BA1061" s="196"/>
      <c r="BB1061" s="196"/>
      <c r="BC1061" s="196"/>
      <c r="BD1061" s="196"/>
      <c r="BE1061" s="196"/>
      <c r="BF1061" s="196"/>
      <c r="BG1061" s="196"/>
      <c r="BH1061" s="196"/>
      <c r="BI1061" s="196"/>
      <c r="BJ1061" s="196"/>
      <c r="BK1061" s="196"/>
      <c r="BL1061" s="196"/>
      <c r="BM1061" s="196"/>
      <c r="BN1061" s="196"/>
      <c r="BO1061" s="196"/>
      <c r="BP1061" s="196"/>
      <c r="BQ1061" s="196"/>
      <c r="BR1061" s="196"/>
      <c r="BS1061" s="196"/>
      <c r="BT1061" s="196"/>
      <c r="BU1061" s="196"/>
      <c r="BV1061" s="196"/>
      <c r="BW1061" s="196"/>
      <c r="BX1061" s="196"/>
      <c r="BY1061" s="196"/>
      <c r="BZ1061" s="196"/>
      <c r="CA1061" s="196"/>
      <c r="CB1061" s="196"/>
      <c r="CC1061" s="196"/>
      <c r="CD1061" s="196"/>
      <c r="CE1061" s="196"/>
      <c r="CF1061" s="196"/>
      <c r="CG1061" s="196"/>
      <c r="CH1061" s="196"/>
      <c r="CI1061" s="196"/>
      <c r="CJ1061" s="196"/>
      <c r="CK1061" s="196"/>
      <c r="CL1061" s="196"/>
      <c r="CM1061" s="196"/>
      <c r="CN1061" s="196"/>
      <c r="CO1061" s="196"/>
      <c r="CP1061" s="196"/>
      <c r="CQ1061" s="196"/>
      <c r="CR1061" s="196"/>
      <c r="CS1061" s="196"/>
      <c r="CT1061" s="196"/>
      <c r="CU1061" s="196"/>
      <c r="CV1061" s="196"/>
      <c r="CW1061" s="196"/>
      <c r="CX1061" s="196"/>
      <c r="CY1061" s="196"/>
      <c r="CZ1061" s="196"/>
      <c r="DA1061" s="196"/>
      <c r="DB1061" s="196"/>
      <c r="DC1061" s="196"/>
      <c r="DD1061" s="196"/>
      <c r="DE1061" s="196"/>
      <c r="DF1061" s="196"/>
      <c r="DG1061" s="196"/>
      <c r="DH1061" s="196"/>
      <c r="DI1061" s="196"/>
      <c r="DJ1061" s="196"/>
      <c r="DK1061" s="196"/>
      <c r="DL1061" s="196"/>
      <c r="DM1061" s="196"/>
      <c r="DN1061" s="196"/>
      <c r="DO1061" s="196"/>
      <c r="DP1061" s="196"/>
      <c r="DQ1061" s="196"/>
      <c r="DR1061" s="196"/>
      <c r="DS1061" s="196"/>
      <c r="DT1061" s="196"/>
      <c r="DU1061" s="196"/>
      <c r="DV1061" s="196"/>
      <c r="DW1061" s="196"/>
      <c r="DX1061" s="196"/>
      <c r="DY1061" s="196"/>
      <c r="DZ1061" s="196"/>
      <c r="EA1061" s="196"/>
      <c r="EB1061" s="196"/>
      <c r="EC1061" s="196"/>
      <c r="ED1061" s="196"/>
      <c r="EE1061" s="196"/>
      <c r="EF1061" s="196"/>
      <c r="EG1061" s="196"/>
      <c r="EH1061" s="196"/>
      <c r="EI1061" s="196"/>
      <c r="EJ1061" s="196"/>
      <c r="EK1061" s="196"/>
      <c r="EL1061" s="196"/>
      <c r="EM1061" s="196"/>
      <c r="EN1061" s="196"/>
      <c r="EO1061" s="196"/>
      <c r="EP1061" s="196"/>
      <c r="EQ1061" s="196"/>
      <c r="ER1061" s="196"/>
      <c r="ES1061" s="196"/>
      <c r="ET1061" s="196"/>
      <c r="EU1061" s="196"/>
      <c r="EV1061" s="196"/>
      <c r="EW1061" s="196"/>
      <c r="EX1061" s="196"/>
      <c r="EY1061" s="196"/>
      <c r="EZ1061" s="196"/>
      <c r="FA1061" s="196"/>
      <c r="FB1061" s="196"/>
      <c r="FC1061" s="196"/>
      <c r="FD1061" s="196"/>
      <c r="FE1061" s="196"/>
      <c r="FF1061" s="196"/>
      <c r="FG1061" s="196"/>
      <c r="FH1061" s="196"/>
      <c r="FI1061" s="196"/>
      <c r="FJ1061" s="196"/>
      <c r="FK1061" s="196"/>
      <c r="FL1061" s="196"/>
      <c r="FM1061" s="196"/>
      <c r="FN1061" s="196"/>
      <c r="FO1061" s="196"/>
      <c r="FP1061" s="196"/>
      <c r="FQ1061" s="196"/>
      <c r="FR1061" s="196"/>
      <c r="FS1061" s="196"/>
      <c r="FT1061" s="196"/>
      <c r="FU1061" s="196"/>
      <c r="FV1061" s="196"/>
      <c r="FW1061" s="196"/>
      <c r="FX1061" s="196"/>
      <c r="FY1061" s="196"/>
      <c r="FZ1061" s="196"/>
      <c r="GA1061" s="196"/>
      <c r="GB1061" s="196"/>
      <c r="GC1061" s="196"/>
      <c r="GD1061" s="196"/>
      <c r="GE1061" s="196"/>
      <c r="GF1061" s="196"/>
      <c r="GG1061" s="196"/>
      <c r="GH1061" s="196"/>
      <c r="GI1061" s="196"/>
      <c r="GJ1061" s="196"/>
      <c r="GK1061" s="196"/>
      <c r="GL1061" s="196"/>
      <c r="GM1061" s="196"/>
      <c r="GN1061" s="196"/>
      <c r="GO1061" s="196"/>
      <c r="GP1061" s="196"/>
      <c r="GQ1061" s="196"/>
      <c r="GR1061" s="196"/>
      <c r="GS1061" s="196"/>
      <c r="GT1061" s="196"/>
      <c r="GU1061" s="196"/>
      <c r="GV1061" s="196"/>
      <c r="GW1061" s="196"/>
      <c r="GX1061" s="196"/>
      <c r="GY1061" s="196"/>
      <c r="GZ1061" s="196"/>
      <c r="HA1061" s="196"/>
      <c r="HB1061" s="196"/>
      <c r="HC1061" s="196"/>
      <c r="HD1061" s="196"/>
      <c r="HE1061" s="196"/>
      <c r="HF1061" s="196"/>
      <c r="HG1061" s="196"/>
      <c r="HH1061" s="196"/>
      <c r="HI1061" s="196"/>
      <c r="HJ1061" s="196"/>
      <c r="HK1061" s="196"/>
      <c r="HL1061" s="196"/>
      <c r="HM1061" s="196"/>
      <c r="HN1061" s="196"/>
      <c r="HO1061" s="196"/>
      <c r="HP1061" s="196"/>
      <c r="HQ1061" s="196"/>
      <c r="HR1061" s="196"/>
      <c r="HS1061" s="196"/>
      <c r="HT1061" s="196"/>
      <c r="HU1061" s="196"/>
      <c r="HV1061" s="196"/>
      <c r="HW1061" s="196"/>
      <c r="HX1061" s="196"/>
      <c r="HY1061" s="196"/>
      <c r="HZ1061" s="196"/>
      <c r="IA1061" s="196"/>
      <c r="IB1061" s="196"/>
      <c r="IC1061" s="196"/>
      <c r="ID1061" s="196"/>
      <c r="IE1061" s="196"/>
      <c r="IF1061" s="196"/>
      <c r="IG1061" s="196"/>
      <c r="IH1061" s="196"/>
      <c r="II1061" s="196"/>
      <c r="IJ1061" s="196"/>
      <c r="IK1061" s="196"/>
      <c r="IL1061" s="196"/>
      <c r="IM1061" s="196"/>
      <c r="IN1061" s="196"/>
      <c r="IO1061" s="196"/>
      <c r="IP1061" s="196"/>
      <c r="IQ1061" s="196"/>
      <c r="IR1061" s="196"/>
      <c r="IS1061" s="196"/>
      <c r="IT1061" s="196"/>
      <c r="IU1061" s="196"/>
      <c r="IV1061" s="196"/>
      <c r="IW1061" s="196"/>
      <c r="IX1061" s="196"/>
      <c r="IY1061" s="196"/>
      <c r="IZ1061" s="196"/>
      <c r="JA1061" s="196"/>
      <c r="JB1061" s="196"/>
      <c r="JC1061" s="196"/>
      <c r="JD1061" s="196"/>
      <c r="JE1061" s="196"/>
      <c r="JF1061" s="196"/>
      <c r="JG1061" s="196"/>
      <c r="JH1061" s="196"/>
      <c r="JI1061" s="196"/>
      <c r="JJ1061" s="196"/>
      <c r="JK1061" s="196"/>
      <c r="JL1061" s="196"/>
      <c r="JM1061" s="196"/>
      <c r="JN1061" s="196"/>
      <c r="JO1061" s="196"/>
      <c r="JP1061" s="196"/>
      <c r="JQ1061" s="196"/>
      <c r="JR1061" s="196"/>
      <c r="JS1061" s="196"/>
      <c r="JT1061" s="196"/>
      <c r="JU1061" s="196"/>
      <c r="JV1061" s="196"/>
      <c r="JW1061" s="196"/>
      <c r="JX1061" s="196"/>
      <c r="JY1061" s="196"/>
      <c r="JZ1061" s="196"/>
      <c r="KA1061" s="196"/>
      <c r="KB1061" s="196"/>
      <c r="KC1061" s="196"/>
      <c r="KD1061" s="196"/>
      <c r="KE1061" s="196"/>
      <c r="KF1061" s="196"/>
      <c r="KG1061" s="196"/>
      <c r="KH1061" s="196"/>
      <c r="KI1061" s="196"/>
      <c r="KJ1061" s="196"/>
      <c r="KK1061" s="196"/>
      <c r="KL1061" s="196"/>
      <c r="KM1061" s="196"/>
      <c r="KN1061" s="196"/>
      <c r="KO1061" s="196"/>
      <c r="KP1061" s="196"/>
      <c r="KQ1061" s="196"/>
      <c r="KR1061" s="196"/>
      <c r="KS1061" s="196"/>
      <c r="KT1061" s="196"/>
      <c r="KU1061" s="196"/>
      <c r="KV1061" s="196"/>
      <c r="KW1061" s="196"/>
      <c r="KX1061" s="196"/>
      <c r="KY1061" s="196"/>
      <c r="KZ1061" s="196"/>
      <c r="LA1061" s="196"/>
      <c r="LB1061" s="196"/>
      <c r="LC1061" s="196"/>
      <c r="LD1061" s="196"/>
      <c r="LE1061" s="196"/>
      <c r="LF1061" s="196"/>
      <c r="LG1061" s="196"/>
      <c r="LH1061" s="196"/>
      <c r="LI1061" s="196"/>
      <c r="LJ1061" s="196"/>
      <c r="LK1061" s="196"/>
      <c r="LL1061" s="196"/>
      <c r="LM1061" s="196"/>
      <c r="LN1061" s="196"/>
      <c r="LO1061" s="196"/>
      <c r="LP1061" s="196"/>
      <c r="LQ1061" s="196"/>
      <c r="LR1061" s="196"/>
      <c r="LS1061" s="196"/>
      <c r="LT1061" s="196"/>
      <c r="LU1061" s="196"/>
      <c r="LV1061" s="196"/>
      <c r="LW1061" s="196"/>
      <c r="LX1061" s="196"/>
      <c r="LY1061" s="196"/>
      <c r="LZ1061" s="196"/>
      <c r="MA1061" s="196"/>
      <c r="MB1061" s="196"/>
      <c r="MC1061" s="196"/>
      <c r="MD1061" s="196"/>
      <c r="ME1061" s="196"/>
      <c r="MF1061" s="196"/>
      <c r="MG1061" s="196"/>
      <c r="MH1061" s="196"/>
      <c r="MI1061" s="196"/>
      <c r="MJ1061" s="196"/>
      <c r="MK1061" s="196"/>
      <c r="ML1061" s="196"/>
      <c r="MM1061" s="196"/>
      <c r="MN1061" s="196"/>
      <c r="MO1061" s="196"/>
      <c r="MP1061" s="196"/>
      <c r="MQ1061" s="196"/>
      <c r="MR1061" s="196"/>
      <c r="MS1061" s="196"/>
      <c r="MT1061" s="196"/>
      <c r="MU1061" s="196"/>
      <c r="MV1061" s="196"/>
      <c r="MW1061" s="196"/>
      <c r="MX1061" s="196"/>
      <c r="MY1061" s="196"/>
      <c r="MZ1061" s="196"/>
      <c r="NA1061" s="196"/>
      <c r="NB1061" s="196"/>
      <c r="NC1061" s="196"/>
      <c r="ND1061" s="196"/>
      <c r="NE1061" s="196"/>
      <c r="NF1061" s="196"/>
      <c r="NG1061" s="196"/>
      <c r="NH1061" s="196"/>
      <c r="NI1061" s="196"/>
      <c r="NJ1061" s="196"/>
      <c r="NK1061" s="196"/>
      <c r="NL1061" s="196"/>
      <c r="NM1061" s="196"/>
      <c r="NN1061" s="196"/>
      <c r="NO1061" s="196"/>
      <c r="NP1061" s="196"/>
      <c r="NQ1061" s="196"/>
      <c r="NR1061" s="196"/>
      <c r="NS1061" s="196"/>
      <c r="NT1061" s="196"/>
      <c r="NU1061" s="196"/>
      <c r="NV1061" s="196"/>
      <c r="NW1061" s="196"/>
      <c r="NX1061" s="196"/>
      <c r="NY1061" s="196"/>
      <c r="NZ1061" s="196"/>
      <c r="OA1061" s="196"/>
      <c r="OB1061" s="196"/>
      <c r="OC1061" s="196"/>
      <c r="OD1061" s="196"/>
      <c r="OE1061" s="196"/>
      <c r="OF1061" s="196"/>
      <c r="OG1061" s="196"/>
      <c r="OH1061" s="196"/>
      <c r="OI1061" s="196"/>
      <c r="OJ1061" s="196"/>
      <c r="OK1061" s="196"/>
      <c r="OL1061" s="196"/>
      <c r="AFC1061" s="196"/>
      <c r="AFD1061" s="196"/>
      <c r="AFE1061" s="196"/>
      <c r="AFF1061" s="196"/>
      <c r="AFG1061" s="196"/>
      <c r="AFH1061" s="196"/>
      <c r="AFI1061" s="196"/>
      <c r="AFJ1061" s="196"/>
      <c r="AFK1061" s="196"/>
      <c r="AFL1061" s="196"/>
      <c r="AFM1061" s="196"/>
      <c r="AFN1061" s="196"/>
      <c r="AFO1061" s="196"/>
      <c r="AFP1061" s="196"/>
      <c r="AFQ1061" s="196"/>
      <c r="AFR1061" s="196"/>
      <c r="AFS1061" s="196"/>
      <c r="AFT1061" s="196"/>
      <c r="AFU1061" s="196"/>
      <c r="AFV1061" s="196"/>
      <c r="AFW1061" s="196"/>
      <c r="AFX1061" s="196"/>
      <c r="AFY1061" s="196"/>
      <c r="AFZ1061" s="196"/>
      <c r="AGA1061" s="196"/>
      <c r="AGB1061" s="196"/>
      <c r="AGC1061" s="196"/>
      <c r="AGD1061" s="196"/>
      <c r="AGE1061" s="196"/>
      <c r="AGF1061" s="196"/>
      <c r="AGG1061" s="196"/>
      <c r="AGH1061" s="196"/>
      <c r="AGI1061" s="196"/>
      <c r="AGJ1061" s="196"/>
      <c r="AGK1061" s="196"/>
      <c r="AGL1061" s="196"/>
      <c r="AGM1061" s="196"/>
      <c r="AGN1061" s="196"/>
      <c r="AGO1061" s="196"/>
      <c r="AGP1061" s="196"/>
    </row>
    <row r="1062" spans="1:874" ht="15.75" customHeight="1" x14ac:dyDescent="0.25">
      <c r="A1062" s="196"/>
      <c r="B1062" s="196"/>
      <c r="C1062" s="196"/>
      <c r="D1062" s="196"/>
      <c r="E1062" s="196"/>
      <c r="F1062" s="196"/>
      <c r="G1062" s="196"/>
      <c r="H1062" s="196"/>
      <c r="I1062" s="196"/>
      <c r="J1062" s="196"/>
      <c r="K1062" s="196"/>
      <c r="L1062" s="206"/>
      <c r="M1062" s="196"/>
      <c r="N1062" s="196"/>
      <c r="O1062" s="196"/>
      <c r="P1062" s="196"/>
      <c r="Q1062" s="196"/>
      <c r="R1062" s="196"/>
      <c r="S1062" s="196"/>
      <c r="T1062" s="196"/>
      <c r="U1062" s="196"/>
      <c r="V1062" s="196"/>
      <c r="W1062" s="196"/>
      <c r="X1062" s="196"/>
      <c r="Y1062" s="196"/>
      <c r="Z1062" s="196"/>
      <c r="AA1062" s="196"/>
      <c r="AB1062" s="196"/>
      <c r="AC1062" s="196"/>
      <c r="AD1062" s="196"/>
      <c r="AE1062" s="196"/>
      <c r="AF1062" s="196"/>
      <c r="AG1062" s="196"/>
      <c r="AH1062" s="196"/>
      <c r="AI1062" s="196"/>
      <c r="AJ1062" s="196"/>
      <c r="AK1062" s="196"/>
      <c r="AL1062" s="196"/>
      <c r="AM1062" s="196"/>
      <c r="AN1062" s="196"/>
      <c r="AO1062" s="196"/>
      <c r="AP1062" s="196"/>
      <c r="AQ1062" s="196"/>
      <c r="AR1062" s="196"/>
      <c r="AS1062" s="196"/>
      <c r="AT1062" s="196"/>
      <c r="AU1062" s="196"/>
      <c r="AV1062" s="196"/>
      <c r="AW1062" s="196"/>
      <c r="AX1062" s="196"/>
      <c r="AY1062" s="196"/>
      <c r="AZ1062" s="196"/>
      <c r="BA1062" s="196"/>
      <c r="BB1062" s="196"/>
      <c r="BC1062" s="196"/>
      <c r="BD1062" s="196"/>
      <c r="BE1062" s="196"/>
      <c r="BF1062" s="196"/>
      <c r="BG1062" s="196"/>
      <c r="BH1062" s="196"/>
      <c r="BI1062" s="196"/>
      <c r="BJ1062" s="196"/>
      <c r="BK1062" s="196"/>
      <c r="BL1062" s="196"/>
      <c r="BM1062" s="196"/>
      <c r="BN1062" s="196"/>
      <c r="BO1062" s="196"/>
      <c r="BP1062" s="196"/>
      <c r="BQ1062" s="196"/>
      <c r="BR1062" s="196"/>
      <c r="BS1062" s="196"/>
      <c r="BT1062" s="196"/>
      <c r="BU1062" s="196"/>
      <c r="BV1062" s="196"/>
      <c r="BW1062" s="196"/>
      <c r="BX1062" s="196"/>
      <c r="BY1062" s="196"/>
      <c r="BZ1062" s="196"/>
      <c r="CA1062" s="196"/>
      <c r="CB1062" s="196"/>
      <c r="CC1062" s="196"/>
      <c r="CD1062" s="196"/>
      <c r="CE1062" s="196"/>
      <c r="CF1062" s="196"/>
      <c r="CG1062" s="196"/>
      <c r="CH1062" s="196"/>
      <c r="CI1062" s="196"/>
      <c r="CJ1062" s="196"/>
      <c r="CK1062" s="196"/>
      <c r="CL1062" s="196"/>
      <c r="CM1062" s="196"/>
      <c r="CN1062" s="196"/>
      <c r="CO1062" s="196"/>
      <c r="CP1062" s="196"/>
      <c r="CQ1062" s="196"/>
      <c r="CR1062" s="196"/>
      <c r="CS1062" s="196"/>
      <c r="CT1062" s="196"/>
      <c r="CU1062" s="196"/>
      <c r="CV1062" s="196"/>
      <c r="CW1062" s="196"/>
      <c r="CX1062" s="196"/>
      <c r="CY1062" s="196"/>
      <c r="CZ1062" s="196"/>
      <c r="DA1062" s="196"/>
      <c r="DB1062" s="196"/>
      <c r="DC1062" s="196"/>
      <c r="DD1062" s="196"/>
      <c r="DE1062" s="196"/>
      <c r="DF1062" s="196"/>
      <c r="DG1062" s="196"/>
      <c r="DH1062" s="196"/>
      <c r="DI1062" s="196"/>
      <c r="DJ1062" s="196"/>
      <c r="DK1062" s="196"/>
      <c r="DL1062" s="196"/>
      <c r="DM1062" s="196"/>
      <c r="DN1062" s="196"/>
      <c r="DO1062" s="196"/>
      <c r="DP1062" s="196"/>
      <c r="DQ1062" s="196"/>
      <c r="DR1062" s="196"/>
      <c r="DS1062" s="196"/>
      <c r="DT1062" s="196"/>
      <c r="DU1062" s="196"/>
      <c r="DV1062" s="196"/>
      <c r="DW1062" s="196"/>
      <c r="DX1062" s="196"/>
      <c r="DY1062" s="196"/>
      <c r="DZ1062" s="196"/>
      <c r="EA1062" s="196"/>
      <c r="EB1062" s="196"/>
      <c r="EC1062" s="196"/>
      <c r="ED1062" s="196"/>
      <c r="EE1062" s="196"/>
      <c r="EF1062" s="196"/>
      <c r="EG1062" s="196"/>
      <c r="EH1062" s="196"/>
      <c r="EI1062" s="196"/>
      <c r="EJ1062" s="196"/>
      <c r="EK1062" s="196"/>
      <c r="EL1062" s="196"/>
      <c r="EM1062" s="196"/>
      <c r="EN1062" s="196"/>
      <c r="EO1062" s="196"/>
      <c r="EP1062" s="196"/>
      <c r="EQ1062" s="196"/>
      <c r="ER1062" s="196"/>
      <c r="ES1062" s="196"/>
      <c r="ET1062" s="196"/>
      <c r="EU1062" s="196"/>
      <c r="EV1062" s="196"/>
      <c r="EW1062" s="196"/>
      <c r="EX1062" s="196"/>
      <c r="EY1062" s="196"/>
      <c r="EZ1062" s="196"/>
      <c r="FA1062" s="196"/>
      <c r="FB1062" s="196"/>
      <c r="FC1062" s="196"/>
      <c r="FD1062" s="196"/>
      <c r="FE1062" s="196"/>
      <c r="FF1062" s="196"/>
      <c r="FG1062" s="196"/>
      <c r="FH1062" s="196"/>
      <c r="FI1062" s="196"/>
      <c r="FJ1062" s="196"/>
      <c r="FK1062" s="196"/>
      <c r="FL1062" s="196"/>
      <c r="FM1062" s="196"/>
      <c r="FN1062" s="196"/>
      <c r="FO1062" s="196"/>
      <c r="FP1062" s="196"/>
      <c r="FQ1062" s="196"/>
      <c r="FR1062" s="196"/>
      <c r="FS1062" s="196"/>
      <c r="FT1062" s="196"/>
      <c r="FU1062" s="196"/>
      <c r="FV1062" s="196"/>
      <c r="FW1062" s="196"/>
      <c r="FX1062" s="196"/>
      <c r="FY1062" s="196"/>
      <c r="FZ1062" s="196"/>
      <c r="GA1062" s="196"/>
      <c r="GB1062" s="196"/>
      <c r="GC1062" s="196"/>
      <c r="GD1062" s="196"/>
      <c r="GE1062" s="196"/>
      <c r="GF1062" s="196"/>
      <c r="GG1062" s="196"/>
      <c r="GH1062" s="196"/>
      <c r="GI1062" s="196"/>
      <c r="GJ1062" s="196"/>
      <c r="GK1062" s="196"/>
      <c r="GL1062" s="196"/>
      <c r="GM1062" s="196"/>
      <c r="GN1062" s="196"/>
      <c r="GO1062" s="196"/>
      <c r="GP1062" s="196"/>
      <c r="GQ1062" s="196"/>
      <c r="GR1062" s="196"/>
      <c r="GS1062" s="196"/>
      <c r="GT1062" s="196"/>
      <c r="GU1062" s="196"/>
      <c r="GV1062" s="196"/>
      <c r="GW1062" s="196"/>
      <c r="GX1062" s="196"/>
      <c r="GY1062" s="196"/>
      <c r="GZ1062" s="196"/>
      <c r="HA1062" s="196"/>
      <c r="HB1062" s="196"/>
      <c r="HC1062" s="196"/>
      <c r="HD1062" s="196"/>
      <c r="HE1062" s="196"/>
      <c r="HF1062" s="196"/>
      <c r="HG1062" s="196"/>
      <c r="HH1062" s="196"/>
      <c r="HI1062" s="196"/>
      <c r="HJ1062" s="196"/>
      <c r="HK1062" s="196"/>
      <c r="HL1062" s="196"/>
      <c r="HM1062" s="196"/>
      <c r="HN1062" s="196"/>
      <c r="HO1062" s="196"/>
      <c r="HP1062" s="196"/>
      <c r="HQ1062" s="196"/>
      <c r="HR1062" s="196"/>
      <c r="HS1062" s="196"/>
      <c r="HT1062" s="196"/>
      <c r="HU1062" s="196"/>
      <c r="HV1062" s="196"/>
      <c r="HW1062" s="196"/>
      <c r="HX1062" s="196"/>
      <c r="HY1062" s="196"/>
      <c r="HZ1062" s="196"/>
      <c r="IA1062" s="196"/>
      <c r="IB1062" s="196"/>
      <c r="IC1062" s="196"/>
      <c r="ID1062" s="196"/>
      <c r="IE1062" s="196"/>
      <c r="IF1062" s="196"/>
      <c r="IG1062" s="196"/>
      <c r="IH1062" s="196"/>
      <c r="II1062" s="196"/>
      <c r="IJ1062" s="196"/>
      <c r="IK1062" s="196"/>
      <c r="IL1062" s="196"/>
      <c r="IM1062" s="196"/>
      <c r="IN1062" s="196"/>
      <c r="IO1062" s="196"/>
      <c r="IP1062" s="196"/>
      <c r="IQ1062" s="196"/>
      <c r="IR1062" s="196"/>
      <c r="IS1062" s="196"/>
      <c r="IT1062" s="196"/>
      <c r="IU1062" s="196"/>
      <c r="IV1062" s="196"/>
      <c r="IW1062" s="196"/>
      <c r="IX1062" s="196"/>
      <c r="IY1062" s="196"/>
      <c r="IZ1062" s="196"/>
      <c r="JA1062" s="196"/>
      <c r="JB1062" s="196"/>
      <c r="JC1062" s="196"/>
      <c r="JD1062" s="196"/>
      <c r="JE1062" s="196"/>
      <c r="JF1062" s="196"/>
      <c r="JG1062" s="196"/>
      <c r="JH1062" s="196"/>
      <c r="JI1062" s="196"/>
      <c r="JJ1062" s="196"/>
      <c r="JK1062" s="196"/>
      <c r="JL1062" s="196"/>
      <c r="JM1062" s="196"/>
      <c r="JN1062" s="196"/>
      <c r="JO1062" s="196"/>
      <c r="JP1062" s="196"/>
      <c r="JQ1062" s="196"/>
      <c r="JR1062" s="196"/>
      <c r="JS1062" s="196"/>
      <c r="JT1062" s="196"/>
      <c r="JU1062" s="196"/>
      <c r="JV1062" s="196"/>
      <c r="JW1062" s="196"/>
      <c r="JX1062" s="196"/>
      <c r="JY1062" s="196"/>
      <c r="JZ1062" s="196"/>
      <c r="KA1062" s="196"/>
      <c r="KB1062" s="196"/>
      <c r="KC1062" s="196"/>
      <c r="KD1062" s="196"/>
      <c r="KE1062" s="196"/>
      <c r="KF1062" s="196"/>
      <c r="KG1062" s="196"/>
      <c r="KH1062" s="196"/>
      <c r="KI1062" s="196"/>
      <c r="KJ1062" s="196"/>
      <c r="KK1062" s="196"/>
      <c r="KL1062" s="196"/>
      <c r="KM1062" s="196"/>
      <c r="KN1062" s="196"/>
      <c r="KO1062" s="196"/>
      <c r="KP1062" s="196"/>
      <c r="KQ1062" s="196"/>
      <c r="KR1062" s="196"/>
      <c r="KS1062" s="196"/>
      <c r="KT1062" s="196"/>
      <c r="KU1062" s="196"/>
      <c r="KV1062" s="196"/>
      <c r="KW1062" s="196"/>
      <c r="KX1062" s="196"/>
      <c r="KY1062" s="196"/>
      <c r="KZ1062" s="196"/>
      <c r="LA1062" s="196"/>
      <c r="LB1062" s="196"/>
      <c r="LC1062" s="196"/>
      <c r="LD1062" s="196"/>
      <c r="LE1062" s="196"/>
      <c r="LF1062" s="196"/>
      <c r="LG1062" s="196"/>
      <c r="LH1062" s="196"/>
      <c r="LI1062" s="196"/>
      <c r="LJ1062" s="196"/>
      <c r="LK1062" s="196"/>
      <c r="LL1062" s="196"/>
      <c r="LM1062" s="196"/>
      <c r="LN1062" s="196"/>
      <c r="LO1062" s="196"/>
      <c r="LP1062" s="196"/>
      <c r="LQ1062" s="196"/>
      <c r="LR1062" s="196"/>
      <c r="LS1062" s="196"/>
      <c r="LT1062" s="196"/>
      <c r="LU1062" s="196"/>
      <c r="LV1062" s="196"/>
      <c r="LW1062" s="196"/>
      <c r="LX1062" s="196"/>
      <c r="LY1062" s="196"/>
      <c r="LZ1062" s="196"/>
      <c r="MA1062" s="196"/>
      <c r="MB1062" s="196"/>
      <c r="MC1062" s="196"/>
      <c r="MD1062" s="196"/>
      <c r="ME1062" s="196"/>
      <c r="MF1062" s="196"/>
      <c r="MG1062" s="196"/>
      <c r="MH1062" s="196"/>
      <c r="MI1062" s="196"/>
      <c r="MJ1062" s="196"/>
      <c r="MK1062" s="196"/>
      <c r="ML1062" s="196"/>
      <c r="MM1062" s="196"/>
      <c r="MN1062" s="196"/>
      <c r="MO1062" s="196"/>
      <c r="MP1062" s="196"/>
      <c r="MQ1062" s="196"/>
      <c r="MR1062" s="196"/>
      <c r="MS1062" s="196"/>
      <c r="MT1062" s="196"/>
      <c r="MU1062" s="196"/>
      <c r="MV1062" s="196"/>
      <c r="MW1062" s="196"/>
      <c r="MX1062" s="196"/>
      <c r="MY1062" s="196"/>
      <c r="MZ1062" s="196"/>
      <c r="NA1062" s="196"/>
      <c r="NB1062" s="196"/>
      <c r="NC1062" s="196"/>
      <c r="ND1062" s="196"/>
      <c r="NE1062" s="196"/>
      <c r="NF1062" s="196"/>
      <c r="NG1062" s="196"/>
      <c r="NH1062" s="196"/>
      <c r="NI1062" s="196"/>
      <c r="NJ1062" s="196"/>
      <c r="NK1062" s="196"/>
      <c r="NL1062" s="196"/>
      <c r="NM1062" s="196"/>
      <c r="NN1062" s="196"/>
      <c r="NO1062" s="196"/>
      <c r="NP1062" s="196"/>
      <c r="NQ1062" s="196"/>
      <c r="NR1062" s="196"/>
      <c r="NS1062" s="196"/>
      <c r="NT1062" s="196"/>
      <c r="NU1062" s="196"/>
      <c r="NV1062" s="196"/>
      <c r="NW1062" s="196"/>
      <c r="NX1062" s="196"/>
      <c r="NY1062" s="196"/>
      <c r="NZ1062" s="196"/>
      <c r="OA1062" s="196"/>
      <c r="OB1062" s="196"/>
      <c r="OC1062" s="196"/>
      <c r="OD1062" s="196"/>
      <c r="OE1062" s="196"/>
      <c r="OF1062" s="196"/>
      <c r="OG1062" s="196"/>
      <c r="OH1062" s="196"/>
      <c r="OI1062" s="196"/>
      <c r="OJ1062" s="196"/>
      <c r="OK1062" s="196"/>
      <c r="OL1062" s="196"/>
      <c r="AFC1062" s="196"/>
      <c r="AFD1062" s="196"/>
      <c r="AFE1062" s="196"/>
      <c r="AFF1062" s="196"/>
      <c r="AFG1062" s="196"/>
      <c r="AFH1062" s="196"/>
      <c r="AFI1062" s="196"/>
      <c r="AFJ1062" s="196"/>
      <c r="AFK1062" s="196"/>
      <c r="AFL1062" s="196"/>
      <c r="AFM1062" s="196"/>
      <c r="AFN1062" s="196"/>
      <c r="AFO1062" s="196"/>
      <c r="AFP1062" s="196"/>
      <c r="AFQ1062" s="196"/>
      <c r="AFR1062" s="196"/>
      <c r="AFS1062" s="196"/>
      <c r="AFT1062" s="196"/>
      <c r="AFU1062" s="196"/>
      <c r="AFV1062" s="196"/>
      <c r="AFW1062" s="196"/>
      <c r="AFX1062" s="196"/>
      <c r="AFY1062" s="196"/>
      <c r="AFZ1062" s="196"/>
      <c r="AGA1062" s="196"/>
      <c r="AGB1062" s="196"/>
      <c r="AGC1062" s="196"/>
      <c r="AGD1062" s="196"/>
      <c r="AGE1062" s="196"/>
      <c r="AGF1062" s="196"/>
      <c r="AGG1062" s="196"/>
      <c r="AGH1062" s="196"/>
      <c r="AGI1062" s="196"/>
      <c r="AGJ1062" s="196"/>
      <c r="AGK1062" s="196"/>
      <c r="AGL1062" s="196"/>
      <c r="AGM1062" s="196"/>
      <c r="AGN1062" s="196"/>
      <c r="AGO1062" s="196"/>
      <c r="AGP1062" s="196"/>
    </row>
    <row r="1063" spans="1:874" ht="15.75" customHeight="1" x14ac:dyDescent="0.25">
      <c r="A1063" s="196"/>
      <c r="B1063" s="196"/>
      <c r="C1063" s="196"/>
      <c r="D1063" s="196"/>
      <c r="E1063" s="196"/>
      <c r="F1063" s="196"/>
      <c r="G1063" s="196"/>
      <c r="H1063" s="196"/>
      <c r="I1063" s="196"/>
      <c r="J1063" s="196"/>
      <c r="K1063" s="196"/>
      <c r="L1063" s="206"/>
      <c r="M1063" s="196"/>
      <c r="N1063" s="196"/>
      <c r="O1063" s="196"/>
      <c r="P1063" s="196"/>
      <c r="Q1063" s="196"/>
      <c r="R1063" s="196"/>
      <c r="S1063" s="196"/>
      <c r="T1063" s="196"/>
      <c r="U1063" s="196"/>
      <c r="V1063" s="196"/>
      <c r="W1063" s="196"/>
      <c r="X1063" s="196"/>
      <c r="Y1063" s="196"/>
      <c r="Z1063" s="196"/>
      <c r="AA1063" s="196"/>
      <c r="AB1063" s="196"/>
      <c r="AC1063" s="196"/>
      <c r="AD1063" s="196"/>
      <c r="AE1063" s="196"/>
      <c r="AF1063" s="196"/>
      <c r="AG1063" s="196"/>
      <c r="AH1063" s="196"/>
      <c r="AI1063" s="196"/>
      <c r="AJ1063" s="196"/>
      <c r="AK1063" s="196"/>
      <c r="AL1063" s="196"/>
      <c r="AM1063" s="196"/>
      <c r="AN1063" s="196"/>
      <c r="AO1063" s="196"/>
      <c r="AP1063" s="196"/>
      <c r="AQ1063" s="196"/>
      <c r="AR1063" s="196"/>
      <c r="AS1063" s="196"/>
      <c r="AT1063" s="196"/>
      <c r="AU1063" s="196"/>
      <c r="AV1063" s="196"/>
      <c r="AW1063" s="196"/>
      <c r="AX1063" s="196"/>
      <c r="AY1063" s="196"/>
      <c r="AZ1063" s="196"/>
      <c r="BA1063" s="196"/>
      <c r="BB1063" s="196"/>
      <c r="BC1063" s="196"/>
      <c r="BD1063" s="196"/>
      <c r="BE1063" s="196"/>
      <c r="BF1063" s="196"/>
      <c r="BG1063" s="196"/>
      <c r="BH1063" s="196"/>
      <c r="BI1063" s="196"/>
      <c r="BJ1063" s="196"/>
      <c r="BK1063" s="196"/>
      <c r="BL1063" s="196"/>
      <c r="BM1063" s="196"/>
      <c r="BN1063" s="196"/>
      <c r="BO1063" s="196"/>
      <c r="BP1063" s="196"/>
      <c r="BQ1063" s="196"/>
      <c r="BR1063" s="196"/>
      <c r="BS1063" s="196"/>
      <c r="BT1063" s="196"/>
      <c r="BU1063" s="196"/>
      <c r="BV1063" s="196"/>
      <c r="BW1063" s="196"/>
      <c r="BX1063" s="196"/>
      <c r="BY1063" s="196"/>
      <c r="BZ1063" s="196"/>
      <c r="CA1063" s="196"/>
      <c r="CB1063" s="196"/>
      <c r="CC1063" s="196"/>
      <c r="CD1063" s="196"/>
      <c r="CE1063" s="196"/>
      <c r="CF1063" s="196"/>
      <c r="CG1063" s="196"/>
      <c r="CH1063" s="196"/>
      <c r="CI1063" s="196"/>
      <c r="CJ1063" s="196"/>
      <c r="CK1063" s="196"/>
      <c r="CL1063" s="196"/>
      <c r="CM1063" s="196"/>
      <c r="CN1063" s="196"/>
      <c r="CO1063" s="196"/>
      <c r="CP1063" s="196"/>
      <c r="CQ1063" s="196"/>
      <c r="CR1063" s="196"/>
      <c r="CS1063" s="196"/>
      <c r="CT1063" s="196"/>
      <c r="CU1063" s="196"/>
      <c r="CV1063" s="196"/>
      <c r="CW1063" s="196"/>
      <c r="CX1063" s="196"/>
      <c r="CY1063" s="196"/>
      <c r="CZ1063" s="196"/>
      <c r="DA1063" s="196"/>
      <c r="DB1063" s="196"/>
      <c r="DC1063" s="196"/>
      <c r="DD1063" s="196"/>
      <c r="DE1063" s="196"/>
      <c r="DF1063" s="196"/>
      <c r="DG1063" s="196"/>
      <c r="DH1063" s="196"/>
      <c r="DI1063" s="196"/>
      <c r="DJ1063" s="196"/>
      <c r="DK1063" s="196"/>
      <c r="DL1063" s="196"/>
      <c r="DM1063" s="196"/>
      <c r="DN1063" s="196"/>
      <c r="DO1063" s="196"/>
      <c r="DP1063" s="196"/>
      <c r="DQ1063" s="196"/>
      <c r="DR1063" s="196"/>
      <c r="DS1063" s="196"/>
      <c r="DT1063" s="196"/>
      <c r="DU1063" s="196"/>
      <c r="DV1063" s="196"/>
      <c r="DW1063" s="196"/>
      <c r="DX1063" s="196"/>
      <c r="DY1063" s="196"/>
      <c r="DZ1063" s="196"/>
      <c r="EA1063" s="196"/>
      <c r="EB1063" s="196"/>
      <c r="EC1063" s="196"/>
      <c r="ED1063" s="196"/>
      <c r="EE1063" s="196"/>
      <c r="EF1063" s="196"/>
      <c r="EG1063" s="196"/>
      <c r="EH1063" s="196"/>
      <c r="EI1063" s="196"/>
      <c r="EJ1063" s="196"/>
      <c r="EK1063" s="196"/>
      <c r="EL1063" s="196"/>
      <c r="EM1063" s="196"/>
      <c r="EN1063" s="196"/>
      <c r="EO1063" s="196"/>
      <c r="EP1063" s="196"/>
      <c r="EQ1063" s="196"/>
      <c r="ER1063" s="196"/>
      <c r="ES1063" s="196"/>
      <c r="ET1063" s="196"/>
      <c r="EU1063" s="196"/>
      <c r="EV1063" s="196"/>
      <c r="EW1063" s="196"/>
      <c r="EX1063" s="196"/>
      <c r="EY1063" s="196"/>
      <c r="EZ1063" s="196"/>
      <c r="FA1063" s="196"/>
      <c r="FB1063" s="196"/>
      <c r="FC1063" s="196"/>
      <c r="FD1063" s="196"/>
      <c r="FE1063" s="196"/>
      <c r="FF1063" s="196"/>
      <c r="FG1063" s="196"/>
      <c r="FH1063" s="196"/>
      <c r="FI1063" s="196"/>
      <c r="FJ1063" s="196"/>
      <c r="FK1063" s="196"/>
      <c r="FL1063" s="196"/>
      <c r="FM1063" s="196"/>
      <c r="FN1063" s="196"/>
      <c r="FO1063" s="196"/>
      <c r="FP1063" s="196"/>
      <c r="FQ1063" s="196"/>
      <c r="FR1063" s="196"/>
      <c r="FS1063" s="196"/>
      <c r="FT1063" s="196"/>
      <c r="FU1063" s="196"/>
      <c r="FV1063" s="196"/>
      <c r="FW1063" s="196"/>
      <c r="FX1063" s="196"/>
      <c r="FY1063" s="196"/>
      <c r="FZ1063" s="196"/>
      <c r="GA1063" s="196"/>
      <c r="GB1063" s="196"/>
      <c r="GC1063" s="196"/>
      <c r="GD1063" s="196"/>
      <c r="GE1063" s="196"/>
      <c r="GF1063" s="196"/>
      <c r="GG1063" s="196"/>
      <c r="GH1063" s="196"/>
      <c r="GI1063" s="196"/>
      <c r="GJ1063" s="196"/>
      <c r="GK1063" s="196"/>
      <c r="GL1063" s="196"/>
      <c r="GM1063" s="196"/>
      <c r="GN1063" s="196"/>
      <c r="GO1063" s="196"/>
      <c r="GP1063" s="196"/>
      <c r="GQ1063" s="196"/>
      <c r="GR1063" s="196"/>
      <c r="GS1063" s="196"/>
      <c r="GT1063" s="196"/>
      <c r="GU1063" s="196"/>
      <c r="GV1063" s="196"/>
      <c r="GW1063" s="196"/>
      <c r="GX1063" s="196"/>
      <c r="GY1063" s="196"/>
      <c r="GZ1063" s="196"/>
      <c r="HA1063" s="196"/>
      <c r="HB1063" s="196"/>
      <c r="HC1063" s="196"/>
      <c r="HD1063" s="196"/>
      <c r="HE1063" s="196"/>
      <c r="HF1063" s="196"/>
      <c r="HG1063" s="196"/>
      <c r="HH1063" s="196"/>
      <c r="HI1063" s="196"/>
      <c r="HJ1063" s="196"/>
      <c r="HK1063" s="196"/>
      <c r="HL1063" s="196"/>
      <c r="HM1063" s="196"/>
      <c r="HN1063" s="196"/>
      <c r="HO1063" s="196"/>
      <c r="HP1063" s="196"/>
      <c r="HQ1063" s="196"/>
      <c r="HR1063" s="196"/>
      <c r="HS1063" s="196"/>
      <c r="HT1063" s="196"/>
      <c r="HU1063" s="196"/>
      <c r="HV1063" s="196"/>
      <c r="HW1063" s="196"/>
      <c r="HX1063" s="196"/>
      <c r="HY1063" s="196"/>
      <c r="HZ1063" s="196"/>
      <c r="IA1063" s="196"/>
      <c r="IB1063" s="196"/>
      <c r="IC1063" s="196"/>
      <c r="ID1063" s="196"/>
      <c r="IE1063" s="196"/>
      <c r="IF1063" s="196"/>
      <c r="IG1063" s="196"/>
      <c r="IH1063" s="196"/>
      <c r="II1063" s="196"/>
      <c r="IJ1063" s="196"/>
      <c r="IK1063" s="196"/>
      <c r="IL1063" s="196"/>
      <c r="IM1063" s="196"/>
      <c r="IN1063" s="196"/>
      <c r="IO1063" s="196"/>
      <c r="IP1063" s="196"/>
      <c r="IQ1063" s="196"/>
      <c r="IR1063" s="196"/>
      <c r="IS1063" s="196"/>
      <c r="IT1063" s="196"/>
      <c r="IU1063" s="196"/>
      <c r="IV1063" s="196"/>
      <c r="IW1063" s="196"/>
      <c r="IX1063" s="196"/>
      <c r="IY1063" s="196"/>
      <c r="IZ1063" s="196"/>
      <c r="JA1063" s="196"/>
      <c r="JB1063" s="196"/>
      <c r="JC1063" s="196"/>
      <c r="JD1063" s="196"/>
      <c r="JE1063" s="196"/>
      <c r="JF1063" s="196"/>
      <c r="JG1063" s="196"/>
      <c r="JH1063" s="196"/>
      <c r="JI1063" s="196"/>
      <c r="JJ1063" s="196"/>
      <c r="JK1063" s="196"/>
      <c r="JL1063" s="196"/>
      <c r="JM1063" s="196"/>
      <c r="JN1063" s="196"/>
      <c r="JO1063" s="196"/>
      <c r="JP1063" s="196"/>
      <c r="JQ1063" s="196"/>
      <c r="JR1063" s="196"/>
      <c r="JS1063" s="196"/>
      <c r="JT1063" s="196"/>
      <c r="JU1063" s="196"/>
      <c r="JV1063" s="196"/>
      <c r="JW1063" s="196"/>
      <c r="JX1063" s="196"/>
      <c r="JY1063" s="196"/>
      <c r="JZ1063" s="196"/>
      <c r="KA1063" s="196"/>
      <c r="KB1063" s="196"/>
      <c r="KC1063" s="196"/>
      <c r="KD1063" s="196"/>
      <c r="KE1063" s="196"/>
      <c r="KF1063" s="196"/>
      <c r="KG1063" s="196"/>
      <c r="KH1063" s="196"/>
      <c r="KI1063" s="196"/>
      <c r="KJ1063" s="196"/>
      <c r="KK1063" s="196"/>
      <c r="KL1063" s="196"/>
      <c r="KM1063" s="196"/>
      <c r="KN1063" s="196"/>
      <c r="KO1063" s="196"/>
      <c r="KP1063" s="196"/>
      <c r="KQ1063" s="196"/>
      <c r="KR1063" s="196"/>
      <c r="KS1063" s="196"/>
      <c r="KT1063" s="196"/>
      <c r="KU1063" s="196"/>
      <c r="KV1063" s="196"/>
      <c r="KW1063" s="196"/>
      <c r="KX1063" s="196"/>
      <c r="KY1063" s="196"/>
      <c r="KZ1063" s="196"/>
      <c r="LA1063" s="196"/>
      <c r="LB1063" s="196"/>
      <c r="LC1063" s="196"/>
      <c r="LD1063" s="196"/>
      <c r="LE1063" s="196"/>
      <c r="LF1063" s="196"/>
      <c r="LG1063" s="196"/>
      <c r="LH1063" s="196"/>
      <c r="LI1063" s="196"/>
      <c r="LJ1063" s="196"/>
      <c r="LK1063" s="196"/>
      <c r="LL1063" s="196"/>
      <c r="LM1063" s="196"/>
      <c r="LN1063" s="196"/>
      <c r="LO1063" s="196"/>
      <c r="LP1063" s="196"/>
      <c r="LQ1063" s="196"/>
      <c r="LR1063" s="196"/>
      <c r="LS1063" s="196"/>
      <c r="LT1063" s="196"/>
      <c r="LU1063" s="196"/>
      <c r="LV1063" s="196"/>
      <c r="LW1063" s="196"/>
      <c r="LX1063" s="196"/>
      <c r="LY1063" s="196"/>
      <c r="LZ1063" s="196"/>
      <c r="MA1063" s="196"/>
      <c r="MB1063" s="196"/>
      <c r="MC1063" s="196"/>
      <c r="MD1063" s="196"/>
      <c r="ME1063" s="196"/>
      <c r="MF1063" s="196"/>
      <c r="MG1063" s="196"/>
      <c r="MH1063" s="196"/>
      <c r="MI1063" s="196"/>
      <c r="MJ1063" s="196"/>
      <c r="MK1063" s="196"/>
      <c r="ML1063" s="196"/>
      <c r="MM1063" s="196"/>
      <c r="MN1063" s="196"/>
      <c r="MO1063" s="196"/>
      <c r="MP1063" s="196"/>
      <c r="MQ1063" s="196"/>
      <c r="MR1063" s="196"/>
      <c r="MS1063" s="196"/>
      <c r="MT1063" s="196"/>
      <c r="MU1063" s="196"/>
      <c r="MV1063" s="196"/>
      <c r="MW1063" s="196"/>
      <c r="MX1063" s="196"/>
      <c r="MY1063" s="196"/>
      <c r="MZ1063" s="196"/>
      <c r="NA1063" s="196"/>
      <c r="NB1063" s="196"/>
      <c r="NC1063" s="196"/>
      <c r="ND1063" s="196"/>
      <c r="NE1063" s="196"/>
      <c r="NF1063" s="196"/>
      <c r="NG1063" s="196"/>
      <c r="NH1063" s="196"/>
      <c r="NI1063" s="196"/>
      <c r="NJ1063" s="196"/>
      <c r="NK1063" s="196"/>
      <c r="NL1063" s="196"/>
      <c r="NM1063" s="196"/>
      <c r="NN1063" s="196"/>
      <c r="NO1063" s="196"/>
      <c r="NP1063" s="196"/>
      <c r="NQ1063" s="196"/>
      <c r="NR1063" s="196"/>
      <c r="NS1063" s="196"/>
      <c r="NT1063" s="196"/>
      <c r="NU1063" s="196"/>
      <c r="NV1063" s="196"/>
      <c r="NW1063" s="196"/>
      <c r="NX1063" s="196"/>
      <c r="NY1063" s="196"/>
      <c r="NZ1063" s="196"/>
      <c r="OA1063" s="196"/>
      <c r="OB1063" s="196"/>
      <c r="OC1063" s="196"/>
      <c r="OD1063" s="196"/>
      <c r="OE1063" s="196"/>
      <c r="OF1063" s="196"/>
      <c r="OG1063" s="196"/>
      <c r="OH1063" s="196"/>
      <c r="OI1063" s="196"/>
      <c r="OJ1063" s="196"/>
      <c r="OK1063" s="196"/>
      <c r="OL1063" s="196"/>
      <c r="AFC1063" s="196"/>
      <c r="AFD1063" s="196"/>
      <c r="AFE1063" s="196"/>
      <c r="AFF1063" s="196"/>
      <c r="AFG1063" s="196"/>
      <c r="AFH1063" s="196"/>
      <c r="AFI1063" s="196"/>
      <c r="AFJ1063" s="196"/>
      <c r="AFK1063" s="196"/>
      <c r="AFL1063" s="196"/>
      <c r="AFM1063" s="196"/>
      <c r="AFN1063" s="196"/>
      <c r="AFO1063" s="196"/>
      <c r="AFP1063" s="196"/>
      <c r="AFQ1063" s="196"/>
      <c r="AFR1063" s="196"/>
      <c r="AFS1063" s="196"/>
      <c r="AFT1063" s="196"/>
      <c r="AFU1063" s="196"/>
      <c r="AFV1063" s="196"/>
      <c r="AFW1063" s="196"/>
      <c r="AFX1063" s="196"/>
      <c r="AFY1063" s="196"/>
      <c r="AFZ1063" s="196"/>
      <c r="AGA1063" s="196"/>
      <c r="AGB1063" s="196"/>
      <c r="AGC1063" s="196"/>
      <c r="AGD1063" s="196"/>
      <c r="AGE1063" s="196"/>
      <c r="AGF1063" s="196"/>
      <c r="AGG1063" s="196"/>
      <c r="AGH1063" s="196"/>
      <c r="AGI1063" s="196"/>
      <c r="AGJ1063" s="196"/>
      <c r="AGK1063" s="196"/>
      <c r="AGL1063" s="196"/>
      <c r="AGM1063" s="196"/>
      <c r="AGN1063" s="196"/>
      <c r="AGO1063" s="196"/>
      <c r="AGP1063" s="196"/>
    </row>
    <row r="1064" spans="1:874" ht="15.75" customHeight="1" x14ac:dyDescent="0.25">
      <c r="A1064" s="196"/>
      <c r="B1064" s="196"/>
      <c r="C1064" s="196"/>
      <c r="D1064" s="196"/>
      <c r="E1064" s="196"/>
      <c r="F1064" s="196"/>
      <c r="G1064" s="196"/>
      <c r="H1064" s="196"/>
      <c r="I1064" s="196"/>
      <c r="J1064" s="196"/>
      <c r="K1064" s="196"/>
      <c r="L1064" s="206"/>
      <c r="M1064" s="196"/>
      <c r="N1064" s="196"/>
      <c r="O1064" s="196"/>
      <c r="P1064" s="196"/>
      <c r="Q1064" s="196"/>
      <c r="R1064" s="196"/>
      <c r="S1064" s="196"/>
      <c r="T1064" s="196"/>
      <c r="U1064" s="196"/>
      <c r="V1064" s="196"/>
      <c r="W1064" s="196"/>
      <c r="X1064" s="196"/>
      <c r="Y1064" s="196"/>
      <c r="Z1064" s="196"/>
      <c r="AA1064" s="196"/>
      <c r="AB1064" s="196"/>
      <c r="AC1064" s="196"/>
      <c r="AD1064" s="196"/>
      <c r="AE1064" s="196"/>
      <c r="AF1064" s="196"/>
      <c r="AG1064" s="196"/>
      <c r="AH1064" s="196"/>
      <c r="AI1064" s="196"/>
      <c r="AJ1064" s="196"/>
      <c r="AK1064" s="196"/>
      <c r="AL1064" s="196"/>
      <c r="AM1064" s="196"/>
      <c r="AN1064" s="196"/>
      <c r="AO1064" s="196"/>
      <c r="AP1064" s="196"/>
      <c r="AQ1064" s="196"/>
      <c r="AR1064" s="196"/>
      <c r="AS1064" s="196"/>
      <c r="AT1064" s="196"/>
      <c r="AU1064" s="196"/>
      <c r="AV1064" s="196"/>
      <c r="AW1064" s="196"/>
      <c r="AX1064" s="196"/>
      <c r="AY1064" s="196"/>
      <c r="AZ1064" s="196"/>
      <c r="BA1064" s="196"/>
      <c r="BB1064" s="196"/>
      <c r="BC1064" s="196"/>
      <c r="BD1064" s="196"/>
      <c r="BE1064" s="196"/>
      <c r="BF1064" s="196"/>
      <c r="BG1064" s="196"/>
      <c r="BH1064" s="196"/>
      <c r="BI1064" s="196"/>
      <c r="BJ1064" s="196"/>
      <c r="BK1064" s="196"/>
      <c r="BL1064" s="196"/>
      <c r="BM1064" s="196"/>
      <c r="BN1064" s="196"/>
      <c r="BO1064" s="196"/>
      <c r="BP1064" s="196"/>
      <c r="BQ1064" s="196"/>
      <c r="BR1064" s="196"/>
      <c r="BS1064" s="196"/>
      <c r="BT1064" s="196"/>
      <c r="BU1064" s="196"/>
      <c r="BV1064" s="196"/>
      <c r="BW1064" s="196"/>
      <c r="BX1064" s="196"/>
      <c r="BY1064" s="196"/>
      <c r="BZ1064" s="196"/>
      <c r="CA1064" s="196"/>
      <c r="CB1064" s="196"/>
      <c r="CC1064" s="196"/>
      <c r="CD1064" s="196"/>
      <c r="CE1064" s="196"/>
      <c r="CF1064" s="196"/>
      <c r="CG1064" s="196"/>
      <c r="CH1064" s="196"/>
      <c r="CI1064" s="196"/>
      <c r="CJ1064" s="196"/>
      <c r="CK1064" s="196"/>
      <c r="CL1064" s="196"/>
      <c r="CM1064" s="196"/>
      <c r="CN1064" s="196"/>
      <c r="CO1064" s="196"/>
      <c r="CP1064" s="196"/>
      <c r="CQ1064" s="196"/>
      <c r="CR1064" s="196"/>
      <c r="CS1064" s="196"/>
      <c r="CT1064" s="196"/>
      <c r="CU1064" s="196"/>
      <c r="CV1064" s="196"/>
      <c r="CW1064" s="196"/>
      <c r="CX1064" s="196"/>
      <c r="CY1064" s="196"/>
      <c r="CZ1064" s="196"/>
      <c r="DA1064" s="196"/>
      <c r="DB1064" s="196"/>
      <c r="DC1064" s="196"/>
      <c r="DD1064" s="196"/>
      <c r="DE1064" s="196"/>
      <c r="DF1064" s="196"/>
      <c r="DG1064" s="196"/>
      <c r="DH1064" s="196"/>
      <c r="DI1064" s="196"/>
      <c r="DJ1064" s="196"/>
      <c r="DK1064" s="196"/>
      <c r="DL1064" s="196"/>
      <c r="DM1064" s="196"/>
      <c r="DN1064" s="196"/>
      <c r="DO1064" s="196"/>
      <c r="DP1064" s="196"/>
      <c r="DQ1064" s="196"/>
      <c r="DR1064" s="196"/>
      <c r="DS1064" s="196"/>
      <c r="DT1064" s="196"/>
      <c r="DU1064" s="196"/>
      <c r="DV1064" s="196"/>
      <c r="DW1064" s="196"/>
      <c r="DX1064" s="196"/>
      <c r="DY1064" s="196"/>
      <c r="DZ1064" s="196"/>
      <c r="EA1064" s="196"/>
      <c r="EB1064" s="196"/>
      <c r="EC1064" s="196"/>
      <c r="ED1064" s="196"/>
      <c r="EE1064" s="196"/>
      <c r="EF1064" s="196"/>
      <c r="EG1064" s="196"/>
      <c r="EH1064" s="196"/>
      <c r="EI1064" s="196"/>
      <c r="EJ1064" s="196"/>
      <c r="EK1064" s="196"/>
      <c r="EL1064" s="196"/>
      <c r="EM1064" s="196"/>
      <c r="EN1064" s="196"/>
      <c r="EO1064" s="196"/>
      <c r="EP1064" s="196"/>
      <c r="EQ1064" s="196"/>
      <c r="ER1064" s="196"/>
      <c r="ES1064" s="196"/>
      <c r="ET1064" s="196"/>
      <c r="EU1064" s="196"/>
      <c r="EV1064" s="196"/>
      <c r="EW1064" s="196"/>
      <c r="EX1064" s="196"/>
      <c r="EY1064" s="196"/>
      <c r="EZ1064" s="196"/>
      <c r="FA1064" s="196"/>
      <c r="FB1064" s="196"/>
      <c r="FC1064" s="196"/>
      <c r="FD1064" s="196"/>
      <c r="FE1064" s="196"/>
      <c r="FF1064" s="196"/>
      <c r="FG1064" s="196"/>
      <c r="FH1064" s="196"/>
      <c r="FI1064" s="196"/>
      <c r="FJ1064" s="196"/>
      <c r="FK1064" s="196"/>
      <c r="FL1064" s="196"/>
      <c r="FM1064" s="196"/>
      <c r="FN1064" s="196"/>
      <c r="FO1064" s="196"/>
      <c r="FP1064" s="196"/>
      <c r="FQ1064" s="196"/>
      <c r="FR1064" s="196"/>
      <c r="FS1064" s="196"/>
      <c r="FT1064" s="196"/>
      <c r="FU1064" s="196"/>
      <c r="FV1064" s="196"/>
      <c r="FW1064" s="196"/>
      <c r="FX1064" s="196"/>
      <c r="FY1064" s="196"/>
      <c r="FZ1064" s="196"/>
      <c r="GA1064" s="196"/>
      <c r="GB1064" s="196"/>
      <c r="GC1064" s="196"/>
      <c r="GD1064" s="196"/>
      <c r="GE1064" s="196"/>
      <c r="GF1064" s="196"/>
      <c r="GG1064" s="196"/>
      <c r="GH1064" s="196"/>
      <c r="GI1064" s="196"/>
      <c r="GJ1064" s="196"/>
      <c r="GK1064" s="196"/>
      <c r="GL1064" s="196"/>
      <c r="GM1064" s="196"/>
      <c r="GN1064" s="196"/>
      <c r="GO1064" s="196"/>
      <c r="GP1064" s="196"/>
      <c r="GQ1064" s="196"/>
      <c r="GR1064" s="196"/>
      <c r="GS1064" s="196"/>
      <c r="GT1064" s="196"/>
      <c r="GU1064" s="196"/>
      <c r="GV1064" s="196"/>
      <c r="GW1064" s="196"/>
      <c r="GX1064" s="196"/>
      <c r="GY1064" s="196"/>
      <c r="GZ1064" s="196"/>
      <c r="HA1064" s="196"/>
      <c r="HB1064" s="196"/>
      <c r="HC1064" s="196"/>
      <c r="HD1064" s="196"/>
      <c r="HE1064" s="196"/>
      <c r="HF1064" s="196"/>
      <c r="HG1064" s="196"/>
      <c r="HH1064" s="196"/>
      <c r="HI1064" s="196"/>
      <c r="HJ1064" s="196"/>
      <c r="HK1064" s="196"/>
      <c r="HL1064" s="196"/>
      <c r="HM1064" s="196"/>
      <c r="HN1064" s="196"/>
      <c r="HO1064" s="196"/>
      <c r="HP1064" s="196"/>
      <c r="HQ1064" s="196"/>
      <c r="HR1064" s="196"/>
      <c r="HS1064" s="196"/>
      <c r="HT1064" s="196"/>
      <c r="HU1064" s="196"/>
      <c r="HV1064" s="196"/>
      <c r="HW1064" s="196"/>
      <c r="HX1064" s="196"/>
      <c r="HY1064" s="196"/>
      <c r="HZ1064" s="196"/>
      <c r="IA1064" s="196"/>
      <c r="IB1064" s="196"/>
      <c r="IC1064" s="196"/>
      <c r="ID1064" s="196"/>
      <c r="IE1064" s="196"/>
      <c r="IF1064" s="196"/>
      <c r="IG1064" s="196"/>
      <c r="IH1064" s="196"/>
      <c r="II1064" s="196"/>
      <c r="IJ1064" s="196"/>
      <c r="IK1064" s="196"/>
      <c r="IL1064" s="196"/>
      <c r="IM1064" s="196"/>
      <c r="IN1064" s="196"/>
      <c r="IO1064" s="196"/>
      <c r="IP1064" s="196"/>
      <c r="IQ1064" s="196"/>
      <c r="IR1064" s="196"/>
      <c r="IS1064" s="196"/>
      <c r="IT1064" s="196"/>
      <c r="IU1064" s="196"/>
      <c r="IV1064" s="196"/>
      <c r="IW1064" s="196"/>
      <c r="IX1064" s="196"/>
      <c r="IY1064" s="196"/>
      <c r="IZ1064" s="196"/>
      <c r="JA1064" s="196"/>
      <c r="JB1064" s="196"/>
      <c r="JC1064" s="196"/>
      <c r="JD1064" s="196"/>
      <c r="JE1064" s="196"/>
      <c r="JF1064" s="196"/>
      <c r="JG1064" s="196"/>
      <c r="JH1064" s="196"/>
      <c r="JI1064" s="196"/>
      <c r="JJ1064" s="196"/>
      <c r="JK1064" s="196"/>
      <c r="JL1064" s="196"/>
      <c r="JM1064" s="196"/>
      <c r="JN1064" s="196"/>
      <c r="JO1064" s="196"/>
      <c r="JP1064" s="196"/>
      <c r="JQ1064" s="196"/>
      <c r="JR1064" s="196"/>
      <c r="JS1064" s="196"/>
      <c r="JT1064" s="196"/>
      <c r="JU1064" s="196"/>
      <c r="JV1064" s="196"/>
      <c r="JW1064" s="196"/>
      <c r="JX1064" s="196"/>
      <c r="JY1064" s="196"/>
      <c r="JZ1064" s="196"/>
      <c r="KA1064" s="196"/>
      <c r="KB1064" s="196"/>
      <c r="KC1064" s="196"/>
      <c r="KD1064" s="196"/>
      <c r="KE1064" s="196"/>
      <c r="KF1064" s="196"/>
      <c r="KG1064" s="196"/>
      <c r="KH1064" s="196"/>
      <c r="KI1064" s="196"/>
      <c r="KJ1064" s="196"/>
      <c r="KK1064" s="196"/>
      <c r="KL1064" s="196"/>
      <c r="KM1064" s="196"/>
      <c r="KN1064" s="196"/>
      <c r="KO1064" s="196"/>
      <c r="KP1064" s="196"/>
      <c r="KQ1064" s="196"/>
      <c r="KR1064" s="196"/>
      <c r="KS1064" s="196"/>
      <c r="KT1064" s="196"/>
      <c r="KU1064" s="196"/>
      <c r="KV1064" s="196"/>
      <c r="KW1064" s="196"/>
      <c r="KX1064" s="196"/>
      <c r="KY1064" s="196"/>
      <c r="KZ1064" s="196"/>
      <c r="LA1064" s="196"/>
      <c r="LB1064" s="196"/>
      <c r="LC1064" s="196"/>
      <c r="LD1064" s="196"/>
      <c r="LE1064" s="196"/>
      <c r="LF1064" s="196"/>
      <c r="LG1064" s="196"/>
      <c r="LH1064" s="196"/>
      <c r="LI1064" s="196"/>
      <c r="LJ1064" s="196"/>
      <c r="LK1064" s="196"/>
      <c r="LL1064" s="196"/>
      <c r="LM1064" s="196"/>
      <c r="LN1064" s="196"/>
      <c r="LO1064" s="196"/>
      <c r="LP1064" s="196"/>
      <c r="LQ1064" s="196"/>
      <c r="LR1064" s="196"/>
      <c r="LS1064" s="196"/>
      <c r="LT1064" s="196"/>
      <c r="LU1064" s="196"/>
      <c r="LV1064" s="196"/>
      <c r="LW1064" s="196"/>
      <c r="LX1064" s="196"/>
      <c r="LY1064" s="196"/>
      <c r="LZ1064" s="196"/>
      <c r="MA1064" s="196"/>
      <c r="MB1064" s="196"/>
      <c r="MC1064" s="196"/>
      <c r="MD1064" s="196"/>
      <c r="ME1064" s="196"/>
      <c r="MF1064" s="196"/>
      <c r="MG1064" s="196"/>
      <c r="MH1064" s="196"/>
      <c r="MI1064" s="196"/>
      <c r="MJ1064" s="196"/>
      <c r="MK1064" s="196"/>
      <c r="ML1064" s="196"/>
      <c r="MM1064" s="196"/>
      <c r="MN1064" s="196"/>
      <c r="MO1064" s="196"/>
      <c r="MP1064" s="196"/>
      <c r="MQ1064" s="196"/>
      <c r="MR1064" s="196"/>
      <c r="MS1064" s="196"/>
      <c r="MT1064" s="196"/>
      <c r="MU1064" s="196"/>
      <c r="MV1064" s="196"/>
      <c r="MW1064" s="196"/>
      <c r="MX1064" s="196"/>
      <c r="MY1064" s="196"/>
      <c r="MZ1064" s="196"/>
      <c r="NA1064" s="196"/>
      <c r="NB1064" s="196"/>
      <c r="NC1064" s="196"/>
      <c r="ND1064" s="196"/>
      <c r="NE1064" s="196"/>
      <c r="NF1064" s="196"/>
      <c r="NG1064" s="196"/>
      <c r="NH1064" s="196"/>
      <c r="NI1064" s="196"/>
      <c r="NJ1064" s="196"/>
      <c r="NK1064" s="196"/>
      <c r="NL1064" s="196"/>
      <c r="NM1064" s="196"/>
      <c r="NN1064" s="196"/>
      <c r="NO1064" s="196"/>
      <c r="NP1064" s="196"/>
      <c r="NQ1064" s="196"/>
      <c r="NR1064" s="196"/>
      <c r="NS1064" s="196"/>
      <c r="NT1064" s="196"/>
      <c r="NU1064" s="196"/>
      <c r="NV1064" s="196"/>
      <c r="NW1064" s="196"/>
      <c r="NX1064" s="196"/>
      <c r="NY1064" s="196"/>
      <c r="NZ1064" s="196"/>
      <c r="OA1064" s="196"/>
      <c r="OB1064" s="196"/>
      <c r="OC1064" s="196"/>
      <c r="OD1064" s="196"/>
      <c r="OE1064" s="196"/>
      <c r="OF1064" s="196"/>
      <c r="OG1064" s="196"/>
      <c r="OH1064" s="196"/>
      <c r="OI1064" s="196"/>
      <c r="OJ1064" s="196"/>
      <c r="OK1064" s="196"/>
      <c r="OL1064" s="196"/>
      <c r="AFC1064" s="196"/>
      <c r="AFD1064" s="196"/>
      <c r="AFE1064" s="196"/>
      <c r="AFF1064" s="196"/>
      <c r="AFG1064" s="196"/>
      <c r="AFH1064" s="196"/>
      <c r="AFI1064" s="196"/>
      <c r="AFJ1064" s="196"/>
      <c r="AFK1064" s="196"/>
      <c r="AFL1064" s="196"/>
      <c r="AFM1064" s="196"/>
      <c r="AFN1064" s="196"/>
      <c r="AFO1064" s="196"/>
      <c r="AFP1064" s="196"/>
      <c r="AFQ1064" s="196"/>
      <c r="AFR1064" s="196"/>
      <c r="AFS1064" s="196"/>
      <c r="AFT1064" s="196"/>
      <c r="AFU1064" s="196"/>
      <c r="AFV1064" s="196"/>
      <c r="AFW1064" s="196"/>
      <c r="AFX1064" s="196"/>
      <c r="AFY1064" s="196"/>
      <c r="AFZ1064" s="196"/>
      <c r="AGA1064" s="196"/>
      <c r="AGB1064" s="196"/>
      <c r="AGC1064" s="196"/>
      <c r="AGD1064" s="196"/>
      <c r="AGE1064" s="196"/>
      <c r="AGF1064" s="196"/>
      <c r="AGG1064" s="196"/>
      <c r="AGH1064" s="196"/>
      <c r="AGI1064" s="196"/>
      <c r="AGJ1064" s="196"/>
      <c r="AGK1064" s="196"/>
      <c r="AGL1064" s="196"/>
      <c r="AGM1064" s="196"/>
      <c r="AGN1064" s="196"/>
      <c r="AGO1064" s="196"/>
      <c r="AGP1064" s="196"/>
    </row>
    <row r="1065" spans="1:874" ht="15.75" customHeight="1" x14ac:dyDescent="0.25">
      <c r="A1065" s="196"/>
      <c r="B1065" s="196"/>
      <c r="C1065" s="196"/>
      <c r="D1065" s="196"/>
      <c r="E1065" s="196"/>
      <c r="F1065" s="196"/>
      <c r="G1065" s="196"/>
      <c r="H1065" s="196"/>
      <c r="I1065" s="196"/>
      <c r="J1065" s="196"/>
      <c r="K1065" s="196"/>
      <c r="L1065" s="206"/>
      <c r="M1065" s="196"/>
      <c r="N1065" s="196"/>
      <c r="O1065" s="196"/>
      <c r="P1065" s="196"/>
      <c r="Q1065" s="196"/>
      <c r="R1065" s="196"/>
      <c r="S1065" s="196"/>
      <c r="T1065" s="196"/>
      <c r="U1065" s="196"/>
      <c r="V1065" s="196"/>
      <c r="W1065" s="196"/>
      <c r="X1065" s="196"/>
      <c r="Y1065" s="196"/>
      <c r="Z1065" s="196"/>
      <c r="AA1065" s="196"/>
      <c r="AB1065" s="196"/>
      <c r="AC1065" s="196"/>
      <c r="AD1065" s="196"/>
      <c r="AE1065" s="196"/>
      <c r="AF1065" s="196"/>
      <c r="AG1065" s="196"/>
      <c r="AH1065" s="196"/>
      <c r="AI1065" s="196"/>
      <c r="AJ1065" s="196"/>
      <c r="AK1065" s="196"/>
      <c r="AL1065" s="196"/>
      <c r="AM1065" s="196"/>
      <c r="AN1065" s="196"/>
      <c r="AO1065" s="196"/>
      <c r="AP1065" s="196"/>
      <c r="AQ1065" s="196"/>
      <c r="AR1065" s="196"/>
      <c r="AS1065" s="196"/>
      <c r="AT1065" s="196"/>
      <c r="AU1065" s="196"/>
      <c r="AV1065" s="196"/>
      <c r="AW1065" s="196"/>
      <c r="AX1065" s="196"/>
      <c r="AY1065" s="196"/>
      <c r="AZ1065" s="196"/>
      <c r="BA1065" s="196"/>
      <c r="BB1065" s="196"/>
      <c r="BC1065" s="196"/>
      <c r="BD1065" s="196"/>
      <c r="BE1065" s="196"/>
      <c r="BF1065" s="196"/>
      <c r="BG1065" s="196"/>
      <c r="BH1065" s="196"/>
      <c r="BI1065" s="196"/>
      <c r="BJ1065" s="196"/>
      <c r="BK1065" s="196"/>
      <c r="BL1065" s="196"/>
      <c r="BM1065" s="196"/>
      <c r="BN1065" s="196"/>
      <c r="BO1065" s="196"/>
      <c r="BP1065" s="196"/>
      <c r="BQ1065" s="196"/>
      <c r="BR1065" s="196"/>
      <c r="BS1065" s="196"/>
      <c r="BT1065" s="196"/>
      <c r="BU1065" s="196"/>
      <c r="BV1065" s="196"/>
      <c r="BW1065" s="196"/>
      <c r="BX1065" s="196"/>
      <c r="BY1065" s="196"/>
      <c r="BZ1065" s="196"/>
      <c r="CA1065" s="196"/>
      <c r="CB1065" s="196"/>
      <c r="CC1065" s="196"/>
      <c r="CD1065" s="196"/>
      <c r="CE1065" s="196"/>
      <c r="CF1065" s="196"/>
      <c r="CG1065" s="196"/>
      <c r="CH1065" s="196"/>
      <c r="CI1065" s="196"/>
      <c r="CJ1065" s="196"/>
      <c r="CK1065" s="196"/>
      <c r="CL1065" s="196"/>
      <c r="CM1065" s="196"/>
      <c r="CN1065" s="196"/>
      <c r="CO1065" s="196"/>
      <c r="CP1065" s="196"/>
      <c r="CQ1065" s="196"/>
      <c r="CR1065" s="196"/>
      <c r="CS1065" s="196"/>
      <c r="CT1065" s="196"/>
      <c r="CU1065" s="196"/>
      <c r="CV1065" s="196"/>
      <c r="CW1065" s="196"/>
      <c r="CX1065" s="196"/>
      <c r="CY1065" s="196"/>
      <c r="CZ1065" s="196"/>
      <c r="DA1065" s="196"/>
      <c r="DB1065" s="196"/>
      <c r="DC1065" s="196"/>
      <c r="DD1065" s="196"/>
      <c r="DE1065" s="196"/>
      <c r="DF1065" s="196"/>
      <c r="DG1065" s="196"/>
      <c r="DH1065" s="196"/>
      <c r="DI1065" s="196"/>
      <c r="DJ1065" s="196"/>
      <c r="DK1065" s="196"/>
      <c r="DL1065" s="196"/>
      <c r="DM1065" s="196"/>
      <c r="DN1065" s="196"/>
      <c r="DO1065" s="196"/>
      <c r="DP1065" s="196"/>
      <c r="DQ1065" s="196"/>
      <c r="DR1065" s="196"/>
      <c r="DS1065" s="196"/>
      <c r="DT1065" s="196"/>
      <c r="DU1065" s="196"/>
      <c r="DV1065" s="196"/>
      <c r="DW1065" s="196"/>
      <c r="DX1065" s="196"/>
      <c r="DY1065" s="196"/>
      <c r="DZ1065" s="196"/>
      <c r="EA1065" s="196"/>
      <c r="EB1065" s="196"/>
      <c r="EC1065" s="196"/>
      <c r="ED1065" s="196"/>
      <c r="EE1065" s="196"/>
      <c r="EF1065" s="196"/>
      <c r="EG1065" s="196"/>
      <c r="EH1065" s="196"/>
      <c r="EI1065" s="196"/>
      <c r="EJ1065" s="196"/>
      <c r="EK1065" s="196"/>
      <c r="EL1065" s="196"/>
      <c r="EM1065" s="196"/>
      <c r="EN1065" s="196"/>
      <c r="EO1065" s="196"/>
      <c r="EP1065" s="196"/>
      <c r="EQ1065" s="196"/>
      <c r="ER1065" s="196"/>
      <c r="ES1065" s="196"/>
      <c r="ET1065" s="196"/>
      <c r="EU1065" s="196"/>
      <c r="EV1065" s="196"/>
      <c r="EW1065" s="196"/>
      <c r="EX1065" s="196"/>
      <c r="EY1065" s="196"/>
      <c r="EZ1065" s="196"/>
      <c r="FA1065" s="196"/>
      <c r="FB1065" s="196"/>
      <c r="FC1065" s="196"/>
      <c r="FD1065" s="196"/>
      <c r="FE1065" s="196"/>
      <c r="FF1065" s="196"/>
      <c r="FG1065" s="196"/>
      <c r="FH1065" s="196"/>
      <c r="FI1065" s="196"/>
      <c r="FJ1065" s="196"/>
      <c r="FK1065" s="196"/>
      <c r="FL1065" s="196"/>
      <c r="FM1065" s="196"/>
      <c r="FN1065" s="196"/>
      <c r="FO1065" s="196"/>
      <c r="FP1065" s="196"/>
      <c r="FQ1065" s="196"/>
      <c r="FR1065" s="196"/>
      <c r="FS1065" s="196"/>
      <c r="FT1065" s="196"/>
      <c r="FU1065" s="196"/>
      <c r="FV1065" s="196"/>
      <c r="FW1065" s="196"/>
      <c r="FX1065" s="196"/>
      <c r="FY1065" s="196"/>
      <c r="FZ1065" s="196"/>
      <c r="GA1065" s="196"/>
      <c r="GB1065" s="196"/>
      <c r="GC1065" s="196"/>
      <c r="GD1065" s="196"/>
      <c r="GE1065" s="196"/>
      <c r="GF1065" s="196"/>
      <c r="GG1065" s="196"/>
      <c r="GH1065" s="196"/>
      <c r="GI1065" s="196"/>
      <c r="GJ1065" s="196"/>
      <c r="GK1065" s="196"/>
      <c r="GL1065" s="196"/>
      <c r="GM1065" s="196"/>
      <c r="GN1065" s="196"/>
      <c r="GO1065" s="196"/>
      <c r="GP1065" s="196"/>
      <c r="GQ1065" s="196"/>
      <c r="GR1065" s="196"/>
      <c r="GS1065" s="196"/>
      <c r="GT1065" s="196"/>
      <c r="GU1065" s="196"/>
      <c r="GV1065" s="196"/>
      <c r="GW1065" s="196"/>
      <c r="GX1065" s="196"/>
      <c r="GY1065" s="196"/>
      <c r="GZ1065" s="196"/>
      <c r="HA1065" s="196"/>
      <c r="HB1065" s="196"/>
      <c r="HC1065" s="196"/>
      <c r="HD1065" s="196"/>
      <c r="HE1065" s="196"/>
      <c r="HF1065" s="196"/>
      <c r="HG1065" s="196"/>
      <c r="HH1065" s="196"/>
      <c r="HI1065" s="196"/>
      <c r="HJ1065" s="196"/>
      <c r="HK1065" s="196"/>
      <c r="HL1065" s="196"/>
      <c r="HM1065" s="196"/>
      <c r="HN1065" s="196"/>
      <c r="HO1065" s="196"/>
      <c r="HP1065" s="196"/>
      <c r="HQ1065" s="196"/>
      <c r="HR1065" s="196"/>
      <c r="HS1065" s="196"/>
      <c r="HT1065" s="196"/>
      <c r="HU1065" s="196"/>
      <c r="HV1065" s="196"/>
      <c r="HW1065" s="196"/>
      <c r="HX1065" s="196"/>
      <c r="HY1065" s="196"/>
      <c r="HZ1065" s="196"/>
      <c r="IA1065" s="196"/>
      <c r="IB1065" s="196"/>
      <c r="IC1065" s="196"/>
      <c r="ID1065" s="196"/>
      <c r="IE1065" s="196"/>
      <c r="IF1065" s="196"/>
      <c r="IG1065" s="196"/>
      <c r="IH1065" s="196"/>
      <c r="II1065" s="196"/>
      <c r="IJ1065" s="196"/>
      <c r="IK1065" s="196"/>
      <c r="IL1065" s="196"/>
      <c r="IM1065" s="196"/>
      <c r="IN1065" s="196"/>
      <c r="IO1065" s="196"/>
      <c r="IP1065" s="196"/>
      <c r="IQ1065" s="196"/>
      <c r="IR1065" s="196"/>
      <c r="IS1065" s="196"/>
      <c r="IT1065" s="196"/>
      <c r="IU1065" s="196"/>
      <c r="IV1065" s="196"/>
      <c r="IW1065" s="196"/>
      <c r="IX1065" s="196"/>
      <c r="IY1065" s="196"/>
      <c r="IZ1065" s="196"/>
      <c r="JA1065" s="196"/>
      <c r="JB1065" s="196"/>
      <c r="JC1065" s="196"/>
      <c r="JD1065" s="196"/>
      <c r="JE1065" s="196"/>
      <c r="JF1065" s="196"/>
      <c r="JG1065" s="196"/>
      <c r="JH1065" s="196"/>
      <c r="JI1065" s="196"/>
      <c r="JJ1065" s="196"/>
      <c r="JK1065" s="196"/>
      <c r="JL1065" s="196"/>
      <c r="JM1065" s="196"/>
      <c r="JN1065" s="196"/>
      <c r="JO1065" s="196"/>
      <c r="JP1065" s="196"/>
      <c r="JQ1065" s="196"/>
      <c r="JR1065" s="196"/>
      <c r="JS1065" s="196"/>
      <c r="JT1065" s="196"/>
      <c r="JU1065" s="196"/>
      <c r="JV1065" s="196"/>
      <c r="JW1065" s="196"/>
      <c r="JX1065" s="196"/>
      <c r="JY1065" s="196"/>
      <c r="JZ1065" s="196"/>
      <c r="KA1065" s="196"/>
      <c r="KB1065" s="196"/>
      <c r="KC1065" s="196"/>
      <c r="KD1065" s="196"/>
      <c r="KE1065" s="196"/>
      <c r="KF1065" s="196"/>
      <c r="KG1065" s="196"/>
      <c r="KH1065" s="196"/>
      <c r="KI1065" s="196"/>
      <c r="KJ1065" s="196"/>
      <c r="KK1065" s="196"/>
      <c r="KL1065" s="196"/>
      <c r="KM1065" s="196"/>
      <c r="KN1065" s="196"/>
      <c r="KO1065" s="196"/>
      <c r="KP1065" s="196"/>
      <c r="KQ1065" s="196"/>
      <c r="KR1065" s="196"/>
      <c r="KS1065" s="196"/>
      <c r="KT1065" s="196"/>
      <c r="KU1065" s="196"/>
      <c r="KV1065" s="196"/>
      <c r="KW1065" s="196"/>
      <c r="KX1065" s="196"/>
      <c r="KY1065" s="196"/>
      <c r="KZ1065" s="196"/>
      <c r="LA1065" s="196"/>
      <c r="LB1065" s="196"/>
      <c r="LC1065" s="196"/>
      <c r="LD1065" s="196"/>
      <c r="LE1065" s="196"/>
      <c r="LF1065" s="196"/>
      <c r="LG1065" s="196"/>
      <c r="LH1065" s="196"/>
      <c r="LI1065" s="196"/>
      <c r="LJ1065" s="196"/>
      <c r="LK1065" s="196"/>
      <c r="LL1065" s="196"/>
      <c r="LM1065" s="196"/>
      <c r="LN1065" s="196"/>
      <c r="LO1065" s="196"/>
      <c r="LP1065" s="196"/>
      <c r="LQ1065" s="196"/>
      <c r="LR1065" s="196"/>
      <c r="LS1065" s="196"/>
      <c r="LT1065" s="196"/>
      <c r="LU1065" s="196"/>
      <c r="LV1065" s="196"/>
      <c r="LW1065" s="196"/>
      <c r="LX1065" s="196"/>
      <c r="LY1065" s="196"/>
      <c r="LZ1065" s="196"/>
      <c r="MA1065" s="196"/>
      <c r="MB1065" s="196"/>
      <c r="MC1065" s="196"/>
      <c r="MD1065" s="196"/>
      <c r="ME1065" s="196"/>
      <c r="MF1065" s="196"/>
      <c r="MG1065" s="196"/>
      <c r="MH1065" s="196"/>
      <c r="MI1065" s="196"/>
      <c r="MJ1065" s="196"/>
      <c r="MK1065" s="196"/>
      <c r="ML1065" s="196"/>
      <c r="MM1065" s="196"/>
      <c r="MN1065" s="196"/>
      <c r="MO1065" s="196"/>
      <c r="MP1065" s="196"/>
      <c r="MQ1065" s="196"/>
      <c r="MR1065" s="196"/>
      <c r="MS1065" s="196"/>
      <c r="MT1065" s="196"/>
      <c r="MU1065" s="196"/>
      <c r="MV1065" s="196"/>
      <c r="MW1065" s="196"/>
      <c r="MX1065" s="196"/>
      <c r="MY1065" s="196"/>
      <c r="MZ1065" s="196"/>
      <c r="NA1065" s="196"/>
      <c r="NB1065" s="196"/>
      <c r="NC1065" s="196"/>
      <c r="ND1065" s="196"/>
      <c r="NE1065" s="196"/>
      <c r="NF1065" s="196"/>
      <c r="NG1065" s="196"/>
      <c r="NH1065" s="196"/>
      <c r="NI1065" s="196"/>
      <c r="NJ1065" s="196"/>
      <c r="NK1065" s="196"/>
      <c r="NL1065" s="196"/>
      <c r="NM1065" s="196"/>
      <c r="NN1065" s="196"/>
      <c r="NO1065" s="196"/>
      <c r="NP1065" s="196"/>
      <c r="NQ1065" s="196"/>
      <c r="NR1065" s="196"/>
      <c r="NS1065" s="196"/>
      <c r="NT1065" s="196"/>
      <c r="NU1065" s="196"/>
      <c r="NV1065" s="196"/>
      <c r="NW1065" s="196"/>
      <c r="NX1065" s="196"/>
      <c r="NY1065" s="196"/>
      <c r="NZ1065" s="196"/>
      <c r="OA1065" s="196"/>
      <c r="OB1065" s="196"/>
      <c r="OC1065" s="196"/>
      <c r="OD1065" s="196"/>
      <c r="OE1065" s="196"/>
      <c r="OF1065" s="196"/>
      <c r="OG1065" s="196"/>
      <c r="OH1065" s="196"/>
      <c r="OI1065" s="196"/>
      <c r="OJ1065" s="196"/>
      <c r="OK1065" s="196"/>
      <c r="OL1065" s="196"/>
      <c r="AFC1065" s="196"/>
      <c r="AFD1065" s="196"/>
      <c r="AFE1065" s="196"/>
      <c r="AFF1065" s="196"/>
      <c r="AFG1065" s="196"/>
      <c r="AFH1065" s="196"/>
      <c r="AFI1065" s="196"/>
      <c r="AFJ1065" s="196"/>
      <c r="AFK1065" s="196"/>
      <c r="AFL1065" s="196"/>
      <c r="AFM1065" s="196"/>
      <c r="AFN1065" s="196"/>
      <c r="AFO1065" s="196"/>
      <c r="AFP1065" s="196"/>
      <c r="AFQ1065" s="196"/>
      <c r="AFR1065" s="196"/>
      <c r="AFS1065" s="196"/>
      <c r="AFT1065" s="196"/>
      <c r="AFU1065" s="196"/>
      <c r="AFV1065" s="196"/>
      <c r="AFW1065" s="196"/>
      <c r="AFX1065" s="196"/>
      <c r="AFY1065" s="196"/>
      <c r="AFZ1065" s="196"/>
      <c r="AGA1065" s="196"/>
      <c r="AGB1065" s="196"/>
      <c r="AGC1065" s="196"/>
      <c r="AGD1065" s="196"/>
      <c r="AGE1065" s="196"/>
      <c r="AGF1065" s="196"/>
      <c r="AGG1065" s="196"/>
      <c r="AGH1065" s="196"/>
      <c r="AGI1065" s="196"/>
      <c r="AGJ1065" s="196"/>
      <c r="AGK1065" s="196"/>
      <c r="AGL1065" s="196"/>
      <c r="AGM1065" s="196"/>
      <c r="AGN1065" s="196"/>
      <c r="AGO1065" s="196"/>
      <c r="AGP1065" s="196"/>
    </row>
    <row r="1066" spans="1:874" ht="15.75" customHeight="1" x14ac:dyDescent="0.25">
      <c r="A1066" s="196"/>
      <c r="B1066" s="196"/>
      <c r="C1066" s="196"/>
      <c r="D1066" s="196"/>
      <c r="E1066" s="196"/>
      <c r="F1066" s="196"/>
      <c r="G1066" s="196"/>
      <c r="H1066" s="196"/>
      <c r="I1066" s="196"/>
      <c r="J1066" s="196"/>
      <c r="K1066" s="196"/>
      <c r="L1066" s="206"/>
      <c r="M1066" s="196"/>
      <c r="N1066" s="196"/>
      <c r="O1066" s="196"/>
      <c r="P1066" s="196"/>
      <c r="Q1066" s="196"/>
      <c r="R1066" s="196"/>
      <c r="S1066" s="196"/>
      <c r="T1066" s="196"/>
      <c r="U1066" s="196"/>
      <c r="V1066" s="196"/>
      <c r="W1066" s="196"/>
      <c r="X1066" s="196"/>
      <c r="Y1066" s="196"/>
      <c r="Z1066" s="196"/>
      <c r="AA1066" s="196"/>
      <c r="AB1066" s="196"/>
      <c r="AC1066" s="196"/>
      <c r="AD1066" s="196"/>
      <c r="AE1066" s="196"/>
      <c r="AF1066" s="196"/>
      <c r="AG1066" s="196"/>
      <c r="AH1066" s="196"/>
      <c r="AI1066" s="196"/>
      <c r="AJ1066" s="196"/>
      <c r="AK1066" s="196"/>
      <c r="AL1066" s="196"/>
      <c r="AM1066" s="196"/>
      <c r="AN1066" s="196"/>
      <c r="AO1066" s="196"/>
      <c r="AP1066" s="196"/>
      <c r="AQ1066" s="196"/>
      <c r="AR1066" s="196"/>
      <c r="AS1066" s="196"/>
      <c r="AT1066" s="196"/>
      <c r="AU1066" s="196"/>
      <c r="AV1066" s="196"/>
      <c r="AW1066" s="196"/>
      <c r="AX1066" s="196"/>
      <c r="AY1066" s="196"/>
      <c r="AZ1066" s="196"/>
      <c r="BA1066" s="196"/>
      <c r="BB1066" s="196"/>
      <c r="BC1066" s="196"/>
      <c r="BD1066" s="196"/>
      <c r="BE1066" s="196"/>
      <c r="BF1066" s="196"/>
      <c r="BG1066" s="196"/>
      <c r="BH1066" s="196"/>
      <c r="BI1066" s="196"/>
      <c r="BJ1066" s="196"/>
      <c r="BK1066" s="196"/>
      <c r="BL1066" s="196"/>
      <c r="BM1066" s="196"/>
      <c r="BN1066" s="196"/>
      <c r="BO1066" s="196"/>
      <c r="BP1066" s="196"/>
      <c r="BQ1066" s="196"/>
      <c r="BR1066" s="196"/>
      <c r="BS1066" s="196"/>
      <c r="BT1066" s="196"/>
      <c r="BU1066" s="196"/>
      <c r="BV1066" s="196"/>
      <c r="BW1066" s="196"/>
      <c r="BX1066" s="196"/>
      <c r="BY1066" s="196"/>
      <c r="BZ1066" s="196"/>
      <c r="CA1066" s="196"/>
      <c r="CB1066" s="196"/>
      <c r="CC1066" s="196"/>
      <c r="CD1066" s="196"/>
      <c r="CE1066" s="196"/>
      <c r="CF1066" s="196"/>
      <c r="CG1066" s="196"/>
      <c r="CH1066" s="196"/>
      <c r="CI1066" s="196"/>
      <c r="CJ1066" s="196"/>
      <c r="CK1066" s="196"/>
      <c r="CL1066" s="196"/>
      <c r="CM1066" s="196"/>
      <c r="CN1066" s="196"/>
      <c r="CO1066" s="196"/>
      <c r="CP1066" s="196"/>
      <c r="CQ1066" s="196"/>
      <c r="CR1066" s="196"/>
      <c r="CS1066" s="196"/>
      <c r="CT1066" s="196"/>
      <c r="CU1066" s="196"/>
      <c r="CV1066" s="196"/>
      <c r="CW1066" s="196"/>
      <c r="CX1066" s="196"/>
      <c r="CY1066" s="196"/>
      <c r="CZ1066" s="196"/>
      <c r="DA1066" s="196"/>
      <c r="DB1066" s="196"/>
      <c r="DC1066" s="196"/>
      <c r="DD1066" s="196"/>
      <c r="DE1066" s="196"/>
      <c r="DF1066" s="196"/>
      <c r="DG1066" s="196"/>
      <c r="DH1066" s="196"/>
      <c r="DI1066" s="196"/>
      <c r="DJ1066" s="196"/>
      <c r="DK1066" s="196"/>
      <c r="DL1066" s="196"/>
      <c r="DM1066" s="196"/>
      <c r="DN1066" s="196"/>
      <c r="DO1066" s="196"/>
      <c r="DP1066" s="196"/>
      <c r="DQ1066" s="196"/>
      <c r="DR1066" s="196"/>
      <c r="DS1066" s="196"/>
      <c r="DT1066" s="196"/>
      <c r="DU1066" s="196"/>
      <c r="DV1066" s="196"/>
      <c r="DW1066" s="196"/>
      <c r="DX1066" s="196"/>
      <c r="DY1066" s="196"/>
      <c r="DZ1066" s="196"/>
      <c r="EA1066" s="196"/>
      <c r="EB1066" s="196"/>
      <c r="EC1066" s="196"/>
      <c r="ED1066" s="196"/>
      <c r="EE1066" s="196"/>
      <c r="EF1066" s="196"/>
      <c r="EG1066" s="196"/>
      <c r="EH1066" s="196"/>
      <c r="EI1066" s="196"/>
      <c r="EJ1066" s="196"/>
      <c r="EK1066" s="196"/>
      <c r="EL1066" s="196"/>
      <c r="EM1066" s="196"/>
      <c r="EN1066" s="196"/>
      <c r="EO1066" s="196"/>
      <c r="EP1066" s="196"/>
      <c r="EQ1066" s="196"/>
      <c r="ER1066" s="196"/>
      <c r="ES1066" s="196"/>
      <c r="ET1066" s="196"/>
      <c r="EU1066" s="196"/>
      <c r="EV1066" s="196"/>
      <c r="EW1066" s="196"/>
      <c r="EX1066" s="196"/>
      <c r="EY1066" s="196"/>
      <c r="EZ1066" s="196"/>
      <c r="FA1066" s="196"/>
      <c r="FB1066" s="196"/>
      <c r="FC1066" s="196"/>
      <c r="FD1066" s="196"/>
      <c r="FE1066" s="196"/>
      <c r="FF1066" s="196"/>
      <c r="FG1066" s="196"/>
      <c r="FH1066" s="196"/>
      <c r="FI1066" s="196"/>
      <c r="FJ1066" s="196"/>
      <c r="FK1066" s="196"/>
      <c r="FL1066" s="196"/>
      <c r="FM1066" s="196"/>
      <c r="FN1066" s="196"/>
      <c r="FO1066" s="196"/>
      <c r="FP1066" s="196"/>
      <c r="FQ1066" s="196"/>
      <c r="FR1066" s="196"/>
      <c r="FS1066" s="196"/>
      <c r="FT1066" s="196"/>
      <c r="FU1066" s="196"/>
      <c r="FV1066" s="196"/>
      <c r="FW1066" s="196"/>
      <c r="FX1066" s="196"/>
      <c r="FY1066" s="196"/>
      <c r="FZ1066" s="196"/>
      <c r="GA1066" s="196"/>
      <c r="GB1066" s="196"/>
      <c r="GC1066" s="196"/>
      <c r="GD1066" s="196"/>
      <c r="GE1066" s="196"/>
      <c r="GF1066" s="196"/>
      <c r="GG1066" s="196"/>
      <c r="GH1066" s="196"/>
      <c r="GI1066" s="196"/>
      <c r="GJ1066" s="196"/>
      <c r="GK1066" s="196"/>
      <c r="GL1066" s="196"/>
      <c r="GM1066" s="196"/>
      <c r="GN1066" s="196"/>
      <c r="GO1066" s="196"/>
      <c r="GP1066" s="196"/>
      <c r="GQ1066" s="196"/>
      <c r="GR1066" s="196"/>
      <c r="GS1066" s="196"/>
      <c r="GT1066" s="196"/>
      <c r="GU1066" s="196"/>
      <c r="GV1066" s="196"/>
      <c r="GW1066" s="196"/>
      <c r="GX1066" s="196"/>
      <c r="GY1066" s="196"/>
      <c r="GZ1066" s="196"/>
      <c r="HA1066" s="196"/>
      <c r="HB1066" s="196"/>
      <c r="HC1066" s="196"/>
      <c r="HD1066" s="196"/>
      <c r="HE1066" s="196"/>
      <c r="HF1066" s="196"/>
      <c r="HG1066" s="196"/>
      <c r="HH1066" s="196"/>
      <c r="HI1066" s="196"/>
      <c r="HJ1066" s="196"/>
      <c r="HK1066" s="196"/>
      <c r="HL1066" s="196"/>
      <c r="HM1066" s="196"/>
      <c r="HN1066" s="196"/>
      <c r="HO1066" s="196"/>
      <c r="HP1066" s="196"/>
      <c r="HQ1066" s="196"/>
      <c r="HR1066" s="196"/>
      <c r="HS1066" s="196"/>
      <c r="HT1066" s="196"/>
      <c r="HU1066" s="196"/>
      <c r="HV1066" s="196"/>
      <c r="HW1066" s="196"/>
      <c r="HX1066" s="196"/>
      <c r="HY1066" s="196"/>
      <c r="HZ1066" s="196"/>
      <c r="IA1066" s="196"/>
      <c r="IB1066" s="196"/>
      <c r="IC1066" s="196"/>
      <c r="ID1066" s="196"/>
      <c r="IE1066" s="196"/>
      <c r="IF1066" s="196"/>
      <c r="IG1066" s="196"/>
      <c r="IH1066" s="196"/>
      <c r="II1066" s="196"/>
      <c r="IJ1066" s="196"/>
      <c r="IK1066" s="196"/>
      <c r="IL1066" s="196"/>
      <c r="IM1066" s="196"/>
      <c r="IN1066" s="196"/>
      <c r="IO1066" s="196"/>
      <c r="IP1066" s="196"/>
      <c r="IQ1066" s="196"/>
      <c r="IR1066" s="196"/>
      <c r="IS1066" s="196"/>
      <c r="IT1066" s="196"/>
      <c r="IU1066" s="196"/>
      <c r="IV1066" s="196"/>
      <c r="IW1066" s="196"/>
      <c r="IX1066" s="196"/>
      <c r="IY1066" s="196"/>
      <c r="IZ1066" s="196"/>
      <c r="JA1066" s="196"/>
      <c r="JB1066" s="196"/>
      <c r="JC1066" s="196"/>
      <c r="JD1066" s="196"/>
      <c r="JE1066" s="196"/>
      <c r="JF1066" s="196"/>
      <c r="JG1066" s="196"/>
      <c r="JH1066" s="196"/>
      <c r="JI1066" s="196"/>
      <c r="JJ1066" s="196"/>
      <c r="JK1066" s="196"/>
      <c r="JL1066" s="196"/>
      <c r="JM1066" s="196"/>
      <c r="JN1066" s="196"/>
      <c r="JO1066" s="196"/>
      <c r="JP1066" s="196"/>
      <c r="JQ1066" s="196"/>
      <c r="JR1066" s="196"/>
      <c r="JS1066" s="196"/>
      <c r="JT1066" s="196"/>
      <c r="JU1066" s="196"/>
      <c r="JV1066" s="196"/>
      <c r="JW1066" s="196"/>
      <c r="JX1066" s="196"/>
      <c r="JY1066" s="196"/>
      <c r="JZ1066" s="196"/>
      <c r="KA1066" s="196"/>
      <c r="KB1066" s="196"/>
      <c r="KC1066" s="196"/>
      <c r="KD1066" s="196"/>
      <c r="KE1066" s="196"/>
      <c r="KF1066" s="196"/>
      <c r="KG1066" s="196"/>
      <c r="KH1066" s="196"/>
      <c r="KI1066" s="196"/>
      <c r="KJ1066" s="196"/>
      <c r="KK1066" s="196"/>
      <c r="KL1066" s="196"/>
      <c r="KM1066" s="196"/>
      <c r="KN1066" s="196"/>
      <c r="KO1066" s="196"/>
      <c r="KP1066" s="196"/>
      <c r="KQ1066" s="196"/>
      <c r="KR1066" s="196"/>
      <c r="KS1066" s="196"/>
      <c r="KT1066" s="196"/>
      <c r="KU1066" s="196"/>
      <c r="KV1066" s="196"/>
      <c r="KW1066" s="196"/>
      <c r="KX1066" s="196"/>
      <c r="KY1066" s="196"/>
      <c r="KZ1066" s="196"/>
      <c r="LA1066" s="196"/>
      <c r="LB1066" s="196"/>
      <c r="LC1066" s="196"/>
      <c r="LD1066" s="196"/>
      <c r="LE1066" s="196"/>
      <c r="LF1066" s="196"/>
      <c r="LG1066" s="196"/>
      <c r="LH1066" s="196"/>
      <c r="LI1066" s="196"/>
      <c r="LJ1066" s="196"/>
      <c r="LK1066" s="196"/>
      <c r="LL1066" s="196"/>
      <c r="LM1066" s="196"/>
      <c r="LN1066" s="196"/>
      <c r="LO1066" s="196"/>
      <c r="LP1066" s="196"/>
      <c r="LQ1066" s="196"/>
      <c r="LR1066" s="196"/>
      <c r="LS1066" s="196"/>
      <c r="LT1066" s="196"/>
      <c r="LU1066" s="196"/>
      <c r="LV1066" s="196"/>
      <c r="LW1066" s="196"/>
      <c r="LX1066" s="196"/>
      <c r="LY1066" s="196"/>
      <c r="LZ1066" s="196"/>
      <c r="MA1066" s="196"/>
      <c r="MB1066" s="196"/>
      <c r="MC1066" s="196"/>
      <c r="MD1066" s="196"/>
      <c r="ME1066" s="196"/>
      <c r="MF1066" s="196"/>
      <c r="MG1066" s="196"/>
      <c r="MH1066" s="196"/>
      <c r="MI1066" s="196"/>
      <c r="MJ1066" s="196"/>
      <c r="MK1066" s="196"/>
      <c r="ML1066" s="196"/>
      <c r="MM1066" s="196"/>
      <c r="MN1066" s="196"/>
      <c r="MO1066" s="196"/>
      <c r="MP1066" s="196"/>
      <c r="MQ1066" s="196"/>
      <c r="MR1066" s="196"/>
      <c r="MS1066" s="196"/>
      <c r="MT1066" s="196"/>
      <c r="MU1066" s="196"/>
      <c r="MV1066" s="196"/>
      <c r="MW1066" s="196"/>
      <c r="MX1066" s="196"/>
      <c r="MY1066" s="196"/>
      <c r="MZ1066" s="196"/>
      <c r="NA1066" s="196"/>
      <c r="NB1066" s="196"/>
      <c r="NC1066" s="196"/>
      <c r="ND1066" s="196"/>
      <c r="NE1066" s="196"/>
      <c r="NF1066" s="196"/>
      <c r="NG1066" s="196"/>
      <c r="NH1066" s="196"/>
      <c r="NI1066" s="196"/>
      <c r="NJ1066" s="196"/>
      <c r="NK1066" s="196"/>
      <c r="NL1066" s="196"/>
      <c r="NM1066" s="196"/>
      <c r="NN1066" s="196"/>
      <c r="NO1066" s="196"/>
      <c r="NP1066" s="196"/>
      <c r="NQ1066" s="196"/>
      <c r="NR1066" s="196"/>
      <c r="NS1066" s="196"/>
      <c r="NT1066" s="196"/>
      <c r="NU1066" s="196"/>
      <c r="NV1066" s="196"/>
      <c r="NW1066" s="196"/>
      <c r="NX1066" s="196"/>
      <c r="NY1066" s="196"/>
      <c r="NZ1066" s="196"/>
      <c r="OA1066" s="196"/>
      <c r="OB1066" s="196"/>
      <c r="OC1066" s="196"/>
      <c r="OD1066" s="196"/>
      <c r="OE1066" s="196"/>
      <c r="OF1066" s="196"/>
      <c r="OG1066" s="196"/>
      <c r="OH1066" s="196"/>
      <c r="OI1066" s="196"/>
      <c r="OJ1066" s="196"/>
      <c r="OK1066" s="196"/>
      <c r="OL1066" s="196"/>
      <c r="AFC1066" s="196"/>
      <c r="AFD1066" s="196"/>
      <c r="AFE1066" s="196"/>
      <c r="AFF1066" s="196"/>
      <c r="AFG1066" s="196"/>
      <c r="AFH1066" s="196"/>
      <c r="AFI1066" s="196"/>
      <c r="AFJ1066" s="196"/>
      <c r="AFK1066" s="196"/>
      <c r="AFL1066" s="196"/>
      <c r="AFM1066" s="196"/>
      <c r="AFN1066" s="196"/>
      <c r="AFO1066" s="196"/>
      <c r="AFP1066" s="196"/>
      <c r="AFQ1066" s="196"/>
      <c r="AFR1066" s="196"/>
      <c r="AFS1066" s="196"/>
      <c r="AFT1066" s="196"/>
      <c r="AFU1066" s="196"/>
      <c r="AFV1066" s="196"/>
      <c r="AFW1066" s="196"/>
      <c r="AFX1066" s="196"/>
      <c r="AFY1066" s="196"/>
      <c r="AFZ1066" s="196"/>
      <c r="AGA1066" s="196"/>
      <c r="AGB1066" s="196"/>
      <c r="AGC1066" s="196"/>
      <c r="AGD1066" s="196"/>
      <c r="AGE1066" s="196"/>
      <c r="AGF1066" s="196"/>
      <c r="AGG1066" s="196"/>
      <c r="AGH1066" s="196"/>
      <c r="AGI1066" s="196"/>
      <c r="AGJ1066" s="196"/>
      <c r="AGK1066" s="196"/>
      <c r="AGL1066" s="196"/>
      <c r="AGM1066" s="196"/>
      <c r="AGN1066" s="196"/>
      <c r="AGO1066" s="196"/>
      <c r="AGP1066" s="196"/>
    </row>
    <row r="1067" spans="1:874" ht="15.75" customHeight="1" x14ac:dyDescent="0.25">
      <c r="A1067" s="196"/>
      <c r="B1067" s="196"/>
      <c r="C1067" s="196"/>
      <c r="D1067" s="196"/>
      <c r="E1067" s="196"/>
      <c r="F1067" s="196"/>
      <c r="G1067" s="196"/>
      <c r="H1067" s="196"/>
      <c r="I1067" s="196"/>
      <c r="J1067" s="196"/>
      <c r="K1067" s="196"/>
      <c r="L1067" s="206"/>
      <c r="M1067" s="196"/>
      <c r="N1067" s="196"/>
      <c r="O1067" s="196"/>
      <c r="P1067" s="196"/>
      <c r="Q1067" s="196"/>
      <c r="R1067" s="196"/>
      <c r="S1067" s="196"/>
      <c r="T1067" s="196"/>
      <c r="U1067" s="196"/>
      <c r="V1067" s="196"/>
      <c r="W1067" s="196"/>
      <c r="X1067" s="196"/>
      <c r="Y1067" s="196"/>
      <c r="Z1067" s="196"/>
      <c r="AA1067" s="196"/>
      <c r="AB1067" s="196"/>
      <c r="AC1067" s="196"/>
      <c r="AD1067" s="196"/>
      <c r="AE1067" s="196"/>
      <c r="AF1067" s="196"/>
      <c r="AG1067" s="196"/>
      <c r="AH1067" s="196"/>
      <c r="AI1067" s="196"/>
      <c r="AJ1067" s="196"/>
      <c r="AK1067" s="196"/>
      <c r="AL1067" s="196"/>
      <c r="AM1067" s="196"/>
      <c r="AN1067" s="196"/>
      <c r="AO1067" s="196"/>
      <c r="AP1067" s="196"/>
      <c r="AQ1067" s="196"/>
      <c r="AR1067" s="196"/>
      <c r="AS1067" s="196"/>
      <c r="AT1067" s="196"/>
      <c r="AU1067" s="196"/>
      <c r="AV1067" s="196"/>
      <c r="AW1067" s="196"/>
      <c r="AX1067" s="196"/>
      <c r="AY1067" s="196"/>
      <c r="AZ1067" s="196"/>
      <c r="BA1067" s="196"/>
      <c r="BB1067" s="196"/>
      <c r="BC1067" s="196"/>
      <c r="BD1067" s="196"/>
      <c r="BE1067" s="196"/>
      <c r="BF1067" s="196"/>
      <c r="BG1067" s="196"/>
      <c r="BH1067" s="196"/>
      <c r="BI1067" s="196"/>
      <c r="BJ1067" s="196"/>
      <c r="BK1067" s="196"/>
      <c r="BL1067" s="196"/>
      <c r="BM1067" s="196"/>
      <c r="BN1067" s="196"/>
      <c r="BO1067" s="196"/>
      <c r="BP1067" s="196"/>
      <c r="BQ1067" s="196"/>
      <c r="BR1067" s="196"/>
      <c r="BS1067" s="196"/>
      <c r="BT1067" s="196"/>
      <c r="BU1067" s="196"/>
      <c r="BV1067" s="196"/>
      <c r="BW1067" s="196"/>
      <c r="BX1067" s="196"/>
      <c r="BY1067" s="196"/>
      <c r="BZ1067" s="196"/>
      <c r="CA1067" s="196"/>
      <c r="CB1067" s="196"/>
      <c r="CC1067" s="196"/>
      <c r="CD1067" s="196"/>
      <c r="CE1067" s="196"/>
      <c r="CF1067" s="196"/>
      <c r="CG1067" s="196"/>
      <c r="CH1067" s="196"/>
      <c r="CI1067" s="196"/>
      <c r="CJ1067" s="196"/>
      <c r="CK1067" s="196"/>
      <c r="CL1067" s="196"/>
      <c r="CM1067" s="196"/>
      <c r="CN1067" s="196"/>
      <c r="CO1067" s="196"/>
      <c r="CP1067" s="196"/>
      <c r="CQ1067" s="196"/>
      <c r="CR1067" s="196"/>
      <c r="CS1067" s="196"/>
      <c r="CT1067" s="196"/>
      <c r="CU1067" s="196"/>
      <c r="CV1067" s="196"/>
      <c r="CW1067" s="196"/>
      <c r="CX1067" s="196"/>
      <c r="CY1067" s="196"/>
      <c r="CZ1067" s="196"/>
      <c r="DA1067" s="196"/>
      <c r="DB1067" s="196"/>
      <c r="DC1067" s="196"/>
      <c r="DD1067" s="196"/>
      <c r="DE1067" s="196"/>
      <c r="DF1067" s="196"/>
      <c r="DG1067" s="196"/>
      <c r="DH1067" s="196"/>
      <c r="DI1067" s="196"/>
      <c r="DJ1067" s="196"/>
      <c r="DK1067" s="196"/>
      <c r="DL1067" s="196"/>
      <c r="DM1067" s="196"/>
      <c r="DN1067" s="196"/>
      <c r="DO1067" s="196"/>
      <c r="DP1067" s="196"/>
      <c r="DQ1067" s="196"/>
      <c r="DR1067" s="196"/>
      <c r="DS1067" s="196"/>
      <c r="DT1067" s="196"/>
      <c r="DU1067" s="196"/>
      <c r="DV1067" s="196"/>
      <c r="DW1067" s="196"/>
      <c r="DX1067" s="196"/>
      <c r="DY1067" s="196"/>
      <c r="DZ1067" s="196"/>
      <c r="EA1067" s="196"/>
      <c r="EB1067" s="196"/>
      <c r="EC1067" s="196"/>
      <c r="ED1067" s="196"/>
      <c r="EE1067" s="196"/>
      <c r="EF1067" s="196"/>
      <c r="EG1067" s="196"/>
      <c r="EH1067" s="196"/>
      <c r="EI1067" s="196"/>
      <c r="EJ1067" s="196"/>
      <c r="EK1067" s="196"/>
      <c r="EL1067" s="196"/>
      <c r="EM1067" s="196"/>
      <c r="EN1067" s="196"/>
      <c r="EO1067" s="196"/>
      <c r="EP1067" s="196"/>
      <c r="EQ1067" s="196"/>
      <c r="ER1067" s="196"/>
      <c r="ES1067" s="196"/>
      <c r="ET1067" s="196"/>
      <c r="EU1067" s="196"/>
      <c r="EV1067" s="196"/>
      <c r="EW1067" s="196"/>
      <c r="EX1067" s="196"/>
      <c r="EY1067" s="196"/>
      <c r="EZ1067" s="196"/>
      <c r="FA1067" s="196"/>
      <c r="FB1067" s="196"/>
      <c r="FC1067" s="196"/>
      <c r="FD1067" s="196"/>
      <c r="FE1067" s="196"/>
      <c r="FF1067" s="196"/>
      <c r="FG1067" s="196"/>
      <c r="FH1067" s="196"/>
      <c r="FI1067" s="196"/>
      <c r="FJ1067" s="196"/>
      <c r="FK1067" s="196"/>
      <c r="FL1067" s="196"/>
      <c r="FM1067" s="196"/>
      <c r="FN1067" s="196"/>
      <c r="FO1067" s="196"/>
      <c r="FP1067" s="196"/>
      <c r="FQ1067" s="196"/>
      <c r="FR1067" s="196"/>
      <c r="FS1067" s="196"/>
      <c r="FT1067" s="196"/>
      <c r="FU1067" s="196"/>
      <c r="FV1067" s="196"/>
      <c r="FW1067" s="196"/>
      <c r="FX1067" s="196"/>
      <c r="FY1067" s="196"/>
      <c r="FZ1067" s="196"/>
      <c r="GA1067" s="196"/>
      <c r="GB1067" s="196"/>
      <c r="GC1067" s="196"/>
      <c r="GD1067" s="196"/>
      <c r="GE1067" s="196"/>
      <c r="GF1067" s="196"/>
      <c r="GG1067" s="196"/>
      <c r="GH1067" s="196"/>
      <c r="GI1067" s="196"/>
      <c r="GJ1067" s="196"/>
      <c r="GK1067" s="196"/>
      <c r="GL1067" s="196"/>
      <c r="GM1067" s="196"/>
      <c r="GN1067" s="196"/>
      <c r="GO1067" s="196"/>
      <c r="GP1067" s="196"/>
      <c r="GQ1067" s="196"/>
      <c r="GR1067" s="196"/>
      <c r="GS1067" s="196"/>
      <c r="GT1067" s="196"/>
      <c r="GU1067" s="196"/>
      <c r="GV1067" s="196"/>
      <c r="GW1067" s="196"/>
      <c r="GX1067" s="196"/>
      <c r="GY1067" s="196"/>
      <c r="GZ1067" s="196"/>
      <c r="HA1067" s="196"/>
      <c r="HB1067" s="196"/>
      <c r="HC1067" s="196"/>
      <c r="HD1067" s="196"/>
      <c r="HE1067" s="196"/>
      <c r="HF1067" s="196"/>
      <c r="HG1067" s="196"/>
      <c r="HH1067" s="196"/>
      <c r="HI1067" s="196"/>
      <c r="HJ1067" s="196"/>
      <c r="HK1067" s="196"/>
      <c r="HL1067" s="196"/>
      <c r="HM1067" s="196"/>
      <c r="HN1067" s="196"/>
      <c r="HO1067" s="196"/>
      <c r="HP1067" s="196"/>
      <c r="HQ1067" s="196"/>
      <c r="HR1067" s="196"/>
      <c r="HS1067" s="196"/>
      <c r="HT1067" s="196"/>
      <c r="HU1067" s="196"/>
      <c r="HV1067" s="196"/>
      <c r="HW1067" s="196"/>
      <c r="HX1067" s="196"/>
      <c r="HY1067" s="196"/>
      <c r="HZ1067" s="196"/>
      <c r="IA1067" s="196"/>
      <c r="IB1067" s="196"/>
      <c r="IC1067" s="196"/>
      <c r="ID1067" s="196"/>
      <c r="IE1067" s="196"/>
      <c r="IF1067" s="196"/>
      <c r="IG1067" s="196"/>
      <c r="IH1067" s="196"/>
      <c r="II1067" s="196"/>
      <c r="IJ1067" s="196"/>
      <c r="IK1067" s="196"/>
      <c r="IL1067" s="196"/>
      <c r="IM1067" s="196"/>
      <c r="IN1067" s="196"/>
      <c r="IO1067" s="196"/>
      <c r="IP1067" s="196"/>
      <c r="IQ1067" s="196"/>
      <c r="IR1067" s="196"/>
      <c r="IS1067" s="196"/>
      <c r="IT1067" s="196"/>
      <c r="IU1067" s="196"/>
      <c r="IV1067" s="196"/>
      <c r="IW1067" s="196"/>
      <c r="IX1067" s="196"/>
      <c r="IY1067" s="196"/>
      <c r="IZ1067" s="196"/>
      <c r="JA1067" s="196"/>
      <c r="JB1067" s="196"/>
      <c r="JC1067" s="196"/>
      <c r="JD1067" s="196"/>
      <c r="JE1067" s="196"/>
      <c r="JF1067" s="196"/>
      <c r="JG1067" s="196"/>
      <c r="JH1067" s="196"/>
      <c r="JI1067" s="196"/>
      <c r="JJ1067" s="196"/>
      <c r="JK1067" s="196"/>
      <c r="JL1067" s="196"/>
      <c r="JM1067" s="196"/>
      <c r="JN1067" s="196"/>
      <c r="JO1067" s="196"/>
      <c r="JP1067" s="196"/>
      <c r="JQ1067" s="196"/>
      <c r="JR1067" s="196"/>
      <c r="JS1067" s="196"/>
      <c r="JT1067" s="196"/>
      <c r="JU1067" s="196"/>
      <c r="JV1067" s="196"/>
      <c r="JW1067" s="196"/>
      <c r="JX1067" s="196"/>
      <c r="JY1067" s="196"/>
      <c r="JZ1067" s="196"/>
      <c r="KA1067" s="196"/>
      <c r="KB1067" s="196"/>
      <c r="KC1067" s="196"/>
      <c r="KD1067" s="196"/>
      <c r="KE1067" s="196"/>
      <c r="KF1067" s="196"/>
      <c r="KG1067" s="196"/>
      <c r="KH1067" s="196"/>
      <c r="KI1067" s="196"/>
      <c r="KJ1067" s="196"/>
      <c r="KK1067" s="196"/>
      <c r="KL1067" s="196"/>
      <c r="KM1067" s="196"/>
      <c r="KN1067" s="196"/>
      <c r="KO1067" s="196"/>
      <c r="KP1067" s="196"/>
      <c r="KQ1067" s="196"/>
      <c r="KR1067" s="196"/>
      <c r="KS1067" s="196"/>
      <c r="KT1067" s="196"/>
      <c r="KU1067" s="196"/>
      <c r="KV1067" s="196"/>
      <c r="KW1067" s="196"/>
      <c r="KX1067" s="196"/>
      <c r="KY1067" s="196"/>
      <c r="KZ1067" s="196"/>
      <c r="LA1067" s="196"/>
      <c r="LB1067" s="196"/>
      <c r="LC1067" s="196"/>
      <c r="LD1067" s="196"/>
      <c r="LE1067" s="196"/>
      <c r="LF1067" s="196"/>
      <c r="LG1067" s="196"/>
      <c r="LH1067" s="196"/>
      <c r="LI1067" s="196"/>
      <c r="LJ1067" s="196"/>
      <c r="LK1067" s="196"/>
      <c r="LL1067" s="196"/>
      <c r="LM1067" s="196"/>
      <c r="LN1067" s="196"/>
      <c r="LO1067" s="196"/>
      <c r="LP1067" s="196"/>
      <c r="LQ1067" s="196"/>
      <c r="LR1067" s="196"/>
      <c r="LS1067" s="196"/>
      <c r="LT1067" s="196"/>
      <c r="LU1067" s="196"/>
      <c r="LV1067" s="196"/>
      <c r="LW1067" s="196"/>
      <c r="LX1067" s="196"/>
      <c r="LY1067" s="196"/>
      <c r="LZ1067" s="196"/>
      <c r="MA1067" s="196"/>
      <c r="MB1067" s="196"/>
      <c r="MC1067" s="196"/>
      <c r="MD1067" s="196"/>
      <c r="ME1067" s="196"/>
      <c r="MF1067" s="196"/>
      <c r="MG1067" s="196"/>
      <c r="MH1067" s="196"/>
      <c r="MI1067" s="196"/>
      <c r="MJ1067" s="196"/>
      <c r="MK1067" s="196"/>
      <c r="ML1067" s="196"/>
      <c r="MM1067" s="196"/>
      <c r="MN1067" s="196"/>
      <c r="MO1067" s="196"/>
      <c r="MP1067" s="196"/>
      <c r="MQ1067" s="196"/>
      <c r="MR1067" s="196"/>
      <c r="MS1067" s="196"/>
      <c r="MT1067" s="196"/>
      <c r="MU1067" s="196"/>
      <c r="MV1067" s="196"/>
      <c r="MW1067" s="196"/>
      <c r="MX1067" s="196"/>
      <c r="MY1067" s="196"/>
      <c r="MZ1067" s="196"/>
      <c r="NA1067" s="196"/>
      <c r="NB1067" s="196"/>
      <c r="NC1067" s="196"/>
      <c r="ND1067" s="196"/>
      <c r="NE1067" s="196"/>
      <c r="NF1067" s="196"/>
      <c r="NG1067" s="196"/>
      <c r="NH1067" s="196"/>
      <c r="NI1067" s="196"/>
      <c r="NJ1067" s="196"/>
      <c r="NK1067" s="196"/>
      <c r="NL1067" s="196"/>
      <c r="NM1067" s="196"/>
      <c r="NN1067" s="196"/>
      <c r="NO1067" s="196"/>
      <c r="NP1067" s="196"/>
      <c r="NQ1067" s="196"/>
      <c r="NR1067" s="196"/>
      <c r="NS1067" s="196"/>
      <c r="NT1067" s="196"/>
      <c r="NU1067" s="196"/>
      <c r="NV1067" s="196"/>
      <c r="NW1067" s="196"/>
      <c r="NX1067" s="196"/>
      <c r="NY1067" s="196"/>
      <c r="NZ1067" s="196"/>
      <c r="OA1067" s="196"/>
      <c r="OB1067" s="196"/>
      <c r="OC1067" s="196"/>
      <c r="OD1067" s="196"/>
      <c r="OE1067" s="196"/>
      <c r="OF1067" s="196"/>
      <c r="OG1067" s="196"/>
      <c r="OH1067" s="196"/>
      <c r="OI1067" s="196"/>
      <c r="OJ1067" s="196"/>
      <c r="OK1067" s="196"/>
      <c r="OL1067" s="196"/>
      <c r="AFC1067" s="196"/>
      <c r="AFD1067" s="196"/>
      <c r="AFE1067" s="196"/>
      <c r="AFF1067" s="196"/>
      <c r="AFG1067" s="196"/>
      <c r="AFH1067" s="196"/>
      <c r="AFI1067" s="196"/>
      <c r="AFJ1067" s="196"/>
      <c r="AFK1067" s="196"/>
      <c r="AFL1067" s="196"/>
      <c r="AFM1067" s="196"/>
      <c r="AFN1067" s="196"/>
      <c r="AFO1067" s="196"/>
      <c r="AFP1067" s="196"/>
      <c r="AFQ1067" s="196"/>
      <c r="AFR1067" s="196"/>
      <c r="AFS1067" s="196"/>
      <c r="AFT1067" s="196"/>
      <c r="AFU1067" s="196"/>
      <c r="AFV1067" s="196"/>
      <c r="AFW1067" s="196"/>
      <c r="AFX1067" s="196"/>
      <c r="AFY1067" s="196"/>
      <c r="AFZ1067" s="196"/>
      <c r="AGA1067" s="196"/>
      <c r="AGB1067" s="196"/>
      <c r="AGC1067" s="196"/>
      <c r="AGD1067" s="196"/>
      <c r="AGE1067" s="196"/>
      <c r="AGF1067" s="196"/>
      <c r="AGG1067" s="196"/>
      <c r="AGH1067" s="196"/>
      <c r="AGI1067" s="196"/>
      <c r="AGJ1067" s="196"/>
      <c r="AGK1067" s="196"/>
      <c r="AGL1067" s="196"/>
      <c r="AGM1067" s="196"/>
      <c r="AGN1067" s="196"/>
      <c r="AGO1067" s="196"/>
      <c r="AGP1067" s="196"/>
    </row>
    <row r="1068" spans="1:874" ht="15.75" customHeight="1" x14ac:dyDescent="0.25">
      <c r="A1068" s="196"/>
      <c r="B1068" s="196"/>
      <c r="C1068" s="196"/>
      <c r="D1068" s="196"/>
      <c r="E1068" s="196"/>
      <c r="F1068" s="196"/>
      <c r="G1068" s="196"/>
      <c r="H1068" s="196"/>
      <c r="I1068" s="196"/>
      <c r="J1068" s="196"/>
      <c r="K1068" s="196"/>
      <c r="L1068" s="206"/>
      <c r="M1068" s="196"/>
      <c r="N1068" s="196"/>
      <c r="O1068" s="196"/>
      <c r="P1068" s="196"/>
      <c r="Q1068" s="196"/>
      <c r="R1068" s="196"/>
      <c r="S1068" s="196"/>
      <c r="T1068" s="196"/>
      <c r="U1068" s="196"/>
      <c r="V1068" s="196"/>
      <c r="W1068" s="196"/>
      <c r="X1068" s="196"/>
      <c r="Y1068" s="196"/>
      <c r="Z1068" s="196"/>
      <c r="AA1068" s="196"/>
      <c r="AB1068" s="196"/>
      <c r="AC1068" s="196"/>
      <c r="AD1068" s="196"/>
      <c r="AE1068" s="196"/>
      <c r="AF1068" s="196"/>
      <c r="AG1068" s="196"/>
      <c r="AH1068" s="196"/>
      <c r="AI1068" s="196"/>
      <c r="AJ1068" s="196"/>
      <c r="AK1068" s="196"/>
      <c r="AL1068" s="196"/>
      <c r="AM1068" s="196"/>
      <c r="AN1068" s="196"/>
      <c r="AO1068" s="196"/>
      <c r="AP1068" s="196"/>
      <c r="AQ1068" s="196"/>
      <c r="AR1068" s="196"/>
      <c r="AS1068" s="196"/>
      <c r="AT1068" s="196"/>
      <c r="AU1068" s="196"/>
      <c r="AV1068" s="196"/>
      <c r="AW1068" s="196"/>
      <c r="AX1068" s="196"/>
      <c r="AY1068" s="196"/>
      <c r="AZ1068" s="196"/>
      <c r="BA1068" s="196"/>
      <c r="BB1068" s="196"/>
      <c r="BC1068" s="196"/>
      <c r="BD1068" s="196"/>
      <c r="BE1068" s="196"/>
      <c r="BF1068" s="196"/>
      <c r="BG1068" s="196"/>
      <c r="BH1068" s="196"/>
      <c r="BI1068" s="196"/>
      <c r="BJ1068" s="196"/>
      <c r="BK1068" s="196"/>
      <c r="BL1068" s="196"/>
      <c r="BM1068" s="196"/>
      <c r="BN1068" s="196"/>
      <c r="BO1068" s="196"/>
      <c r="BP1068" s="196"/>
      <c r="BQ1068" s="196"/>
      <c r="BR1068" s="196"/>
      <c r="BS1068" s="196"/>
      <c r="BT1068" s="196"/>
      <c r="BU1068" s="196"/>
      <c r="BV1068" s="196"/>
      <c r="BW1068" s="196"/>
      <c r="BX1068" s="196"/>
      <c r="BY1068" s="196"/>
      <c r="BZ1068" s="196"/>
      <c r="CA1068" s="196"/>
      <c r="CB1068" s="196"/>
      <c r="CC1068" s="196"/>
      <c r="CD1068" s="196"/>
      <c r="CE1068" s="196"/>
      <c r="CF1068" s="196"/>
      <c r="CG1068" s="196"/>
      <c r="CH1068" s="196"/>
      <c r="CI1068" s="196"/>
      <c r="CJ1068" s="196"/>
      <c r="CK1068" s="196"/>
      <c r="CL1068" s="196"/>
      <c r="CM1068" s="196"/>
      <c r="CN1068" s="196"/>
      <c r="CO1068" s="196"/>
      <c r="CP1068" s="196"/>
      <c r="CQ1068" s="196"/>
      <c r="CR1068" s="196"/>
      <c r="CS1068" s="196"/>
      <c r="CT1068" s="196"/>
      <c r="CU1068" s="196"/>
      <c r="CV1068" s="196"/>
      <c r="CW1068" s="196"/>
      <c r="CX1068" s="196"/>
      <c r="CY1068" s="196"/>
      <c r="CZ1068" s="196"/>
      <c r="DA1068" s="196"/>
      <c r="DB1068" s="196"/>
      <c r="DC1068" s="196"/>
      <c r="DD1068" s="196"/>
      <c r="DE1068" s="196"/>
      <c r="DF1068" s="196"/>
      <c r="DG1068" s="196"/>
      <c r="DH1068" s="196"/>
      <c r="DI1068" s="196"/>
      <c r="DJ1068" s="196"/>
      <c r="DK1068" s="196"/>
      <c r="DL1068" s="196"/>
      <c r="DM1068" s="196"/>
      <c r="DN1068" s="196"/>
      <c r="DO1068" s="196"/>
      <c r="DP1068" s="196"/>
      <c r="DQ1068" s="196"/>
      <c r="DR1068" s="196"/>
      <c r="DS1068" s="196"/>
      <c r="DT1068" s="196"/>
      <c r="DU1068" s="196"/>
      <c r="DV1068" s="196"/>
      <c r="DW1068" s="196"/>
      <c r="DX1068" s="196"/>
      <c r="DY1068" s="196"/>
      <c r="DZ1068" s="196"/>
      <c r="EA1068" s="196"/>
      <c r="EB1068" s="196"/>
      <c r="EC1068" s="196"/>
      <c r="ED1068" s="196"/>
      <c r="EE1068" s="196"/>
      <c r="EF1068" s="196"/>
      <c r="EG1068" s="196"/>
      <c r="EH1068" s="196"/>
      <c r="EI1068" s="196"/>
      <c r="EJ1068" s="196"/>
      <c r="EK1068" s="196"/>
      <c r="EL1068" s="196"/>
      <c r="EM1068" s="196"/>
      <c r="EN1068" s="196"/>
      <c r="EO1068" s="196"/>
      <c r="EP1068" s="196"/>
      <c r="EQ1068" s="196"/>
      <c r="ER1068" s="196"/>
      <c r="ES1068" s="196"/>
      <c r="ET1068" s="196"/>
      <c r="EU1068" s="196"/>
      <c r="EV1068" s="196"/>
      <c r="EW1068" s="196"/>
      <c r="EX1068" s="196"/>
      <c r="EY1068" s="196"/>
      <c r="EZ1068" s="196"/>
      <c r="FA1068" s="196"/>
      <c r="FB1068" s="196"/>
      <c r="FC1068" s="196"/>
      <c r="FD1068" s="196"/>
      <c r="FE1068" s="196"/>
      <c r="FF1068" s="196"/>
      <c r="FG1068" s="196"/>
      <c r="FH1068" s="196"/>
      <c r="FI1068" s="196"/>
      <c r="FJ1068" s="196"/>
      <c r="FK1068" s="196"/>
      <c r="FL1068" s="196"/>
      <c r="FM1068" s="196"/>
      <c r="FN1068" s="196"/>
      <c r="FO1068" s="196"/>
      <c r="FP1068" s="196"/>
      <c r="FQ1068" s="196"/>
      <c r="FR1068" s="196"/>
      <c r="FS1068" s="196"/>
      <c r="FT1068" s="196"/>
      <c r="FU1068" s="196"/>
      <c r="FV1068" s="196"/>
      <c r="FW1068" s="196"/>
      <c r="FX1068" s="196"/>
      <c r="FY1068" s="196"/>
      <c r="FZ1068" s="196"/>
      <c r="GA1068" s="196"/>
      <c r="GB1068" s="196"/>
      <c r="GC1068" s="196"/>
      <c r="GD1068" s="196"/>
      <c r="GE1068" s="196"/>
      <c r="GF1068" s="196"/>
      <c r="GG1068" s="196"/>
      <c r="GH1068" s="196"/>
      <c r="GI1068" s="196"/>
      <c r="GJ1068" s="196"/>
      <c r="GK1068" s="196"/>
      <c r="GL1068" s="196"/>
      <c r="GM1068" s="196"/>
      <c r="GN1068" s="196"/>
      <c r="GO1068" s="196"/>
      <c r="GP1068" s="196"/>
      <c r="GQ1068" s="196"/>
      <c r="GR1068" s="196"/>
      <c r="GS1068" s="196"/>
      <c r="GT1068" s="196"/>
      <c r="GU1068" s="196"/>
      <c r="GV1068" s="196"/>
      <c r="GW1068" s="196"/>
      <c r="GX1068" s="196"/>
      <c r="GY1068" s="196"/>
      <c r="GZ1068" s="196"/>
      <c r="HA1068" s="196"/>
      <c r="HB1068" s="196"/>
      <c r="HC1068" s="196"/>
      <c r="HD1068" s="196"/>
      <c r="HE1068" s="196"/>
      <c r="HF1068" s="196"/>
      <c r="HG1068" s="196"/>
      <c r="HH1068" s="196"/>
      <c r="HI1068" s="196"/>
      <c r="HJ1068" s="196"/>
      <c r="HK1068" s="196"/>
      <c r="HL1068" s="196"/>
      <c r="HM1068" s="196"/>
      <c r="HN1068" s="196"/>
      <c r="HO1068" s="196"/>
      <c r="HP1068" s="196"/>
      <c r="HQ1068" s="196"/>
      <c r="HR1068" s="196"/>
      <c r="HS1068" s="196"/>
      <c r="HT1068" s="196"/>
      <c r="HU1068" s="196"/>
      <c r="HV1068" s="196"/>
      <c r="HW1068" s="196"/>
      <c r="HX1068" s="196"/>
      <c r="HY1068" s="196"/>
      <c r="HZ1068" s="196"/>
      <c r="IA1068" s="196"/>
      <c r="IB1068" s="196"/>
      <c r="IC1068" s="196"/>
      <c r="ID1068" s="196"/>
      <c r="IE1068" s="196"/>
      <c r="IF1068" s="196"/>
      <c r="IG1068" s="196"/>
      <c r="IH1068" s="196"/>
      <c r="II1068" s="196"/>
      <c r="IJ1068" s="196"/>
      <c r="IK1068" s="196"/>
      <c r="IL1068" s="196"/>
      <c r="IM1068" s="196"/>
      <c r="IN1068" s="196"/>
      <c r="IO1068" s="196"/>
      <c r="IP1068" s="196"/>
      <c r="IQ1068" s="196"/>
      <c r="IR1068" s="196"/>
      <c r="IS1068" s="196"/>
      <c r="IT1068" s="196"/>
      <c r="IU1068" s="196"/>
      <c r="IV1068" s="196"/>
      <c r="IW1068" s="196"/>
      <c r="IX1068" s="196"/>
      <c r="IY1068" s="196"/>
      <c r="IZ1068" s="196"/>
      <c r="JA1068" s="196"/>
      <c r="JB1068" s="196"/>
      <c r="JC1068" s="196"/>
      <c r="JD1068" s="196"/>
      <c r="JE1068" s="196"/>
      <c r="JF1068" s="196"/>
      <c r="JG1068" s="196"/>
      <c r="JH1068" s="196"/>
      <c r="JI1068" s="196"/>
      <c r="JJ1068" s="196"/>
      <c r="JK1068" s="196"/>
      <c r="JL1068" s="196"/>
      <c r="JM1068" s="196"/>
      <c r="JN1068" s="196"/>
      <c r="JO1068" s="196"/>
      <c r="JP1068" s="196"/>
      <c r="JQ1068" s="196"/>
      <c r="JR1068" s="196"/>
      <c r="JS1068" s="196"/>
      <c r="JT1068" s="196"/>
      <c r="JU1068" s="196"/>
      <c r="JV1068" s="196"/>
      <c r="JW1068" s="196"/>
      <c r="JX1068" s="196"/>
      <c r="JY1068" s="196"/>
      <c r="JZ1068" s="196"/>
      <c r="KA1068" s="196"/>
      <c r="KB1068" s="196"/>
      <c r="KC1068" s="196"/>
      <c r="KD1068" s="196"/>
      <c r="KE1068" s="196"/>
      <c r="KF1068" s="196"/>
      <c r="KG1068" s="196"/>
      <c r="KH1068" s="196"/>
      <c r="KI1068" s="196"/>
      <c r="KJ1068" s="196"/>
      <c r="KK1068" s="196"/>
      <c r="KL1068" s="196"/>
      <c r="KM1068" s="196"/>
      <c r="KN1068" s="196"/>
      <c r="KO1068" s="196"/>
      <c r="KP1068" s="196"/>
      <c r="KQ1068" s="196"/>
      <c r="KR1068" s="196"/>
      <c r="KS1068" s="196"/>
      <c r="KT1068" s="196"/>
      <c r="KU1068" s="196"/>
      <c r="KV1068" s="196"/>
      <c r="KW1068" s="196"/>
      <c r="KX1068" s="196"/>
      <c r="KY1068" s="196"/>
      <c r="KZ1068" s="196"/>
      <c r="LA1068" s="196"/>
      <c r="LB1068" s="196"/>
      <c r="LC1068" s="196"/>
      <c r="LD1068" s="196"/>
      <c r="LE1068" s="196"/>
      <c r="LF1068" s="196"/>
      <c r="LG1068" s="196"/>
      <c r="LH1068" s="196"/>
      <c r="LI1068" s="196"/>
      <c r="LJ1068" s="196"/>
      <c r="LK1068" s="196"/>
      <c r="LL1068" s="196"/>
      <c r="LM1068" s="196"/>
      <c r="LN1068" s="196"/>
      <c r="LO1068" s="196"/>
      <c r="LP1068" s="196"/>
      <c r="LQ1068" s="196"/>
      <c r="LR1068" s="196"/>
      <c r="LS1068" s="196"/>
      <c r="LT1068" s="196"/>
      <c r="LU1068" s="196"/>
      <c r="LV1068" s="196"/>
      <c r="LW1068" s="196"/>
      <c r="LX1068" s="196"/>
      <c r="LY1068" s="196"/>
      <c r="LZ1068" s="196"/>
      <c r="MA1068" s="196"/>
      <c r="MB1068" s="196"/>
      <c r="MC1068" s="196"/>
      <c r="MD1068" s="196"/>
      <c r="ME1068" s="196"/>
      <c r="MF1068" s="196"/>
      <c r="MG1068" s="196"/>
      <c r="MH1068" s="196"/>
      <c r="MI1068" s="196"/>
      <c r="MJ1068" s="196"/>
      <c r="MK1068" s="196"/>
      <c r="ML1068" s="196"/>
      <c r="MM1068" s="196"/>
      <c r="MN1068" s="196"/>
      <c r="MO1068" s="196"/>
      <c r="MP1068" s="196"/>
      <c r="MQ1068" s="196"/>
      <c r="MR1068" s="196"/>
      <c r="MS1068" s="196"/>
      <c r="MT1068" s="196"/>
      <c r="MU1068" s="196"/>
      <c r="MV1068" s="196"/>
      <c r="MW1068" s="196"/>
      <c r="MX1068" s="196"/>
      <c r="MY1068" s="196"/>
      <c r="MZ1068" s="196"/>
      <c r="NA1068" s="196"/>
      <c r="NB1068" s="196"/>
      <c r="NC1068" s="196"/>
      <c r="ND1068" s="196"/>
      <c r="NE1068" s="196"/>
      <c r="NF1068" s="196"/>
      <c r="NG1068" s="196"/>
      <c r="NH1068" s="196"/>
      <c r="NI1068" s="196"/>
      <c r="NJ1068" s="196"/>
      <c r="NK1068" s="196"/>
      <c r="NL1068" s="196"/>
      <c r="NM1068" s="196"/>
      <c r="NN1068" s="196"/>
      <c r="NO1068" s="196"/>
      <c r="NP1068" s="196"/>
      <c r="NQ1068" s="196"/>
      <c r="NR1068" s="196"/>
      <c r="NS1068" s="196"/>
      <c r="NT1068" s="196"/>
      <c r="NU1068" s="196"/>
      <c r="NV1068" s="196"/>
      <c r="NW1068" s="196"/>
      <c r="NX1068" s="196"/>
      <c r="NY1068" s="196"/>
      <c r="NZ1068" s="196"/>
      <c r="OA1068" s="196"/>
      <c r="OB1068" s="196"/>
      <c r="OC1068" s="196"/>
      <c r="OD1068" s="196"/>
      <c r="OE1068" s="196"/>
      <c r="OF1068" s="196"/>
      <c r="OG1068" s="196"/>
      <c r="OH1068" s="196"/>
      <c r="OI1068" s="196"/>
      <c r="OJ1068" s="196"/>
      <c r="OK1068" s="196"/>
      <c r="OL1068" s="196"/>
      <c r="AFC1068" s="196"/>
      <c r="AFD1068" s="196"/>
      <c r="AFE1068" s="196"/>
      <c r="AFF1068" s="196"/>
      <c r="AFG1068" s="196"/>
      <c r="AFH1068" s="196"/>
      <c r="AFI1068" s="196"/>
      <c r="AFJ1068" s="196"/>
      <c r="AFK1068" s="196"/>
      <c r="AFL1068" s="196"/>
      <c r="AFM1068" s="196"/>
      <c r="AFN1068" s="196"/>
      <c r="AFO1068" s="196"/>
      <c r="AFP1068" s="196"/>
      <c r="AFQ1068" s="196"/>
      <c r="AFR1068" s="196"/>
      <c r="AFS1068" s="196"/>
      <c r="AFT1068" s="196"/>
      <c r="AFU1068" s="196"/>
      <c r="AFV1068" s="196"/>
      <c r="AFW1068" s="196"/>
      <c r="AFX1068" s="196"/>
      <c r="AFY1068" s="196"/>
      <c r="AFZ1068" s="196"/>
      <c r="AGA1068" s="196"/>
      <c r="AGB1068" s="196"/>
      <c r="AGC1068" s="196"/>
      <c r="AGD1068" s="196"/>
      <c r="AGE1068" s="196"/>
      <c r="AGF1068" s="196"/>
      <c r="AGG1068" s="196"/>
      <c r="AGH1068" s="196"/>
      <c r="AGI1068" s="196"/>
      <c r="AGJ1068" s="196"/>
      <c r="AGK1068" s="196"/>
      <c r="AGL1068" s="196"/>
      <c r="AGM1068" s="196"/>
      <c r="AGN1068" s="196"/>
      <c r="AGO1068" s="196"/>
      <c r="AGP1068" s="196"/>
    </row>
    <row r="1069" spans="1:874" ht="15.75" customHeight="1" x14ac:dyDescent="0.25">
      <c r="A1069" s="196"/>
      <c r="B1069" s="196"/>
      <c r="C1069" s="196"/>
      <c r="D1069" s="196"/>
      <c r="E1069" s="196"/>
      <c r="F1069" s="196"/>
      <c r="G1069" s="196"/>
      <c r="H1069" s="196"/>
      <c r="I1069" s="196"/>
      <c r="J1069" s="196"/>
      <c r="K1069" s="196"/>
      <c r="L1069" s="206"/>
      <c r="M1069" s="196"/>
      <c r="N1069" s="196"/>
      <c r="O1069" s="196"/>
      <c r="P1069" s="196"/>
      <c r="Q1069" s="196"/>
      <c r="R1069" s="196"/>
      <c r="S1069" s="196"/>
      <c r="T1069" s="196"/>
      <c r="U1069" s="196"/>
      <c r="V1069" s="196"/>
      <c r="W1069" s="196"/>
      <c r="X1069" s="196"/>
      <c r="Y1069" s="196"/>
      <c r="Z1069" s="196"/>
      <c r="AA1069" s="196"/>
      <c r="AB1069" s="196"/>
      <c r="AC1069" s="196"/>
      <c r="AD1069" s="196"/>
      <c r="AE1069" s="196"/>
      <c r="AF1069" s="196"/>
      <c r="AG1069" s="196"/>
      <c r="AH1069" s="196"/>
      <c r="AI1069" s="196"/>
      <c r="AJ1069" s="196"/>
      <c r="AK1069" s="196"/>
      <c r="AL1069" s="196"/>
      <c r="AM1069" s="196"/>
      <c r="AN1069" s="196"/>
      <c r="AO1069" s="196"/>
      <c r="AP1069" s="196"/>
      <c r="AQ1069" s="196"/>
      <c r="AR1069" s="196"/>
      <c r="AS1069" s="196"/>
      <c r="AT1069" s="196"/>
      <c r="AU1069" s="196"/>
      <c r="AV1069" s="196"/>
      <c r="AW1069" s="196"/>
      <c r="AX1069" s="196"/>
      <c r="AY1069" s="196"/>
      <c r="AZ1069" s="196"/>
      <c r="BA1069" s="196"/>
      <c r="BB1069" s="196"/>
      <c r="BC1069" s="196"/>
      <c r="BD1069" s="196"/>
      <c r="BE1069" s="196"/>
      <c r="BF1069" s="196"/>
      <c r="BG1069" s="196"/>
      <c r="BH1069" s="196"/>
      <c r="BI1069" s="196"/>
      <c r="BJ1069" s="196"/>
      <c r="BK1069" s="196"/>
      <c r="BL1069" s="196"/>
      <c r="BM1069" s="196"/>
      <c r="BN1069" s="196"/>
      <c r="BO1069" s="196"/>
      <c r="BP1069" s="196"/>
      <c r="BQ1069" s="196"/>
      <c r="BR1069" s="196"/>
      <c r="BS1069" s="196"/>
      <c r="BT1069" s="196"/>
      <c r="BU1069" s="196"/>
      <c r="BV1069" s="196"/>
      <c r="BW1069" s="196"/>
      <c r="BX1069" s="196"/>
      <c r="BY1069" s="196"/>
      <c r="BZ1069" s="196"/>
      <c r="CA1069" s="196"/>
      <c r="CB1069" s="196"/>
      <c r="CC1069" s="196"/>
      <c r="CD1069" s="196"/>
      <c r="CE1069" s="196"/>
      <c r="CF1069" s="196"/>
      <c r="CG1069" s="196"/>
      <c r="CH1069" s="196"/>
      <c r="CI1069" s="196"/>
      <c r="CJ1069" s="196"/>
      <c r="CK1069" s="196"/>
      <c r="CL1069" s="196"/>
      <c r="CM1069" s="196"/>
      <c r="CN1069" s="196"/>
      <c r="CO1069" s="196"/>
      <c r="CP1069" s="196"/>
      <c r="CQ1069" s="196"/>
      <c r="CR1069" s="196"/>
      <c r="CS1069" s="196"/>
      <c r="CT1069" s="196"/>
      <c r="CU1069" s="196"/>
      <c r="CV1069" s="196"/>
      <c r="CW1069" s="196"/>
      <c r="CX1069" s="196"/>
      <c r="CY1069" s="196"/>
      <c r="CZ1069" s="196"/>
      <c r="DA1069" s="196"/>
      <c r="DB1069" s="196"/>
      <c r="DC1069" s="196"/>
      <c r="DD1069" s="196"/>
      <c r="DE1069" s="196"/>
      <c r="DF1069" s="196"/>
      <c r="DG1069" s="196"/>
      <c r="DH1069" s="196"/>
      <c r="DI1069" s="196"/>
      <c r="DJ1069" s="196"/>
      <c r="DK1069" s="196"/>
      <c r="DL1069" s="196"/>
      <c r="DM1069" s="196"/>
      <c r="DN1069" s="196"/>
      <c r="DO1069" s="196"/>
      <c r="DP1069" s="196"/>
      <c r="DQ1069" s="196"/>
      <c r="DR1069" s="196"/>
      <c r="DS1069" s="196"/>
      <c r="DT1069" s="196"/>
      <c r="DU1069" s="196"/>
      <c r="DV1069" s="196"/>
      <c r="DW1069" s="196"/>
      <c r="DX1069" s="196"/>
      <c r="DY1069" s="196"/>
      <c r="DZ1069" s="196"/>
      <c r="EA1069" s="196"/>
      <c r="EB1069" s="196"/>
      <c r="EC1069" s="196"/>
      <c r="ED1069" s="196"/>
      <c r="EE1069" s="196"/>
      <c r="EF1069" s="196"/>
      <c r="EG1069" s="196"/>
      <c r="EH1069" s="196"/>
      <c r="EI1069" s="196"/>
      <c r="EJ1069" s="196"/>
      <c r="EK1069" s="196"/>
      <c r="EL1069" s="196"/>
      <c r="EM1069" s="196"/>
      <c r="EN1069" s="196"/>
      <c r="EO1069" s="196"/>
      <c r="EP1069" s="196"/>
      <c r="EQ1069" s="196"/>
      <c r="ER1069" s="196"/>
      <c r="ES1069" s="196"/>
      <c r="ET1069" s="196"/>
      <c r="EU1069" s="196"/>
      <c r="EV1069" s="196"/>
      <c r="EW1069" s="196"/>
      <c r="EX1069" s="196"/>
      <c r="EY1069" s="196"/>
      <c r="EZ1069" s="196"/>
      <c r="FA1069" s="196"/>
      <c r="FB1069" s="196"/>
      <c r="FC1069" s="196"/>
      <c r="FD1069" s="196"/>
      <c r="FE1069" s="196"/>
      <c r="FF1069" s="196"/>
      <c r="FG1069" s="196"/>
      <c r="FH1069" s="196"/>
      <c r="FI1069" s="196"/>
      <c r="FJ1069" s="196"/>
      <c r="FK1069" s="196"/>
      <c r="FL1069" s="196"/>
      <c r="FM1069" s="196"/>
      <c r="FN1069" s="196"/>
      <c r="FO1069" s="196"/>
      <c r="FP1069" s="196"/>
      <c r="FQ1069" s="196"/>
      <c r="FR1069" s="196"/>
      <c r="FS1069" s="196"/>
      <c r="FT1069" s="196"/>
      <c r="FU1069" s="196"/>
      <c r="FV1069" s="196"/>
      <c r="FW1069" s="196"/>
      <c r="FX1069" s="196"/>
      <c r="FY1069" s="196"/>
      <c r="FZ1069" s="196"/>
      <c r="GA1069" s="196"/>
      <c r="GB1069" s="196"/>
      <c r="GC1069" s="196"/>
      <c r="GD1069" s="196"/>
      <c r="GE1069" s="196"/>
      <c r="GF1069" s="196"/>
      <c r="GG1069" s="196"/>
      <c r="GH1069" s="196"/>
      <c r="GI1069" s="196"/>
      <c r="GJ1069" s="196"/>
      <c r="GK1069" s="196"/>
      <c r="GL1069" s="196"/>
      <c r="GM1069" s="196"/>
      <c r="GN1069" s="196"/>
      <c r="GO1069" s="196"/>
      <c r="GP1069" s="196"/>
      <c r="GQ1069" s="196"/>
      <c r="GR1069" s="196"/>
      <c r="GS1069" s="196"/>
      <c r="GT1069" s="196"/>
      <c r="GU1069" s="196"/>
      <c r="GV1069" s="196"/>
      <c r="GW1069" s="196"/>
      <c r="GX1069" s="196"/>
      <c r="GY1069" s="196"/>
      <c r="GZ1069" s="196"/>
      <c r="HA1069" s="196"/>
      <c r="HB1069" s="196"/>
      <c r="HC1069" s="196"/>
      <c r="HD1069" s="196"/>
      <c r="HE1069" s="196"/>
      <c r="HF1069" s="196"/>
      <c r="HG1069" s="196"/>
      <c r="HH1069" s="196"/>
      <c r="HI1069" s="196"/>
      <c r="HJ1069" s="196"/>
      <c r="HK1069" s="196"/>
      <c r="HL1069" s="196"/>
      <c r="HM1069" s="196"/>
      <c r="HN1069" s="196"/>
      <c r="HO1069" s="196"/>
      <c r="HP1069" s="196"/>
      <c r="HQ1069" s="196"/>
      <c r="HR1069" s="196"/>
      <c r="HS1069" s="196"/>
      <c r="HT1069" s="196"/>
      <c r="HU1069" s="196"/>
      <c r="HV1069" s="196"/>
      <c r="HW1069" s="196"/>
      <c r="HX1069" s="196"/>
      <c r="HY1069" s="196"/>
      <c r="HZ1069" s="196"/>
      <c r="IA1069" s="196"/>
      <c r="IB1069" s="196"/>
      <c r="IC1069" s="196"/>
      <c r="ID1069" s="196"/>
      <c r="IE1069" s="196"/>
      <c r="IF1069" s="196"/>
      <c r="IG1069" s="196"/>
      <c r="IH1069" s="196"/>
      <c r="II1069" s="196"/>
      <c r="IJ1069" s="196"/>
      <c r="IK1069" s="196"/>
      <c r="IL1069" s="196"/>
      <c r="IM1069" s="196"/>
      <c r="IN1069" s="196"/>
      <c r="IO1069" s="196"/>
      <c r="IP1069" s="196"/>
      <c r="IQ1069" s="196"/>
      <c r="IR1069" s="196"/>
      <c r="IS1069" s="196"/>
      <c r="IT1069" s="196"/>
      <c r="IU1069" s="196"/>
      <c r="IV1069" s="196"/>
      <c r="IW1069" s="196"/>
      <c r="IX1069" s="196"/>
      <c r="IY1069" s="196"/>
      <c r="IZ1069" s="196"/>
      <c r="JA1069" s="196"/>
      <c r="JB1069" s="196"/>
      <c r="JC1069" s="196"/>
      <c r="JD1069" s="196"/>
      <c r="JE1069" s="196"/>
      <c r="JF1069" s="196"/>
      <c r="JG1069" s="196"/>
      <c r="JH1069" s="196"/>
      <c r="JI1069" s="196"/>
      <c r="JJ1069" s="196"/>
      <c r="JK1069" s="196"/>
      <c r="JL1069" s="196"/>
      <c r="JM1069" s="196"/>
      <c r="JN1069" s="196"/>
      <c r="JO1069" s="196"/>
      <c r="JP1069" s="196"/>
      <c r="JQ1069" s="196"/>
      <c r="JR1069" s="196"/>
      <c r="JS1069" s="196"/>
      <c r="JT1069" s="196"/>
      <c r="JU1069" s="196"/>
      <c r="JV1069" s="196"/>
      <c r="JW1069" s="196"/>
      <c r="JX1069" s="196"/>
      <c r="JY1069" s="196"/>
      <c r="JZ1069" s="196"/>
      <c r="KA1069" s="196"/>
      <c r="KB1069" s="196"/>
      <c r="KC1069" s="196"/>
      <c r="KD1069" s="196"/>
      <c r="KE1069" s="196"/>
      <c r="KF1069" s="196"/>
      <c r="KG1069" s="196"/>
      <c r="KH1069" s="196"/>
      <c r="KI1069" s="196"/>
      <c r="KJ1069" s="196"/>
      <c r="KK1069" s="196"/>
      <c r="KL1069" s="196"/>
      <c r="KM1069" s="196"/>
      <c r="KN1069" s="196"/>
      <c r="KO1069" s="196"/>
      <c r="KP1069" s="196"/>
      <c r="KQ1069" s="196"/>
      <c r="KR1069" s="196"/>
      <c r="KS1069" s="196"/>
      <c r="KT1069" s="196"/>
      <c r="KU1069" s="196"/>
      <c r="KV1069" s="196"/>
      <c r="KW1069" s="196"/>
      <c r="KX1069" s="196"/>
      <c r="KY1069" s="196"/>
      <c r="KZ1069" s="196"/>
      <c r="LA1069" s="196"/>
      <c r="LB1069" s="196"/>
      <c r="LC1069" s="196"/>
      <c r="LD1069" s="196"/>
      <c r="LE1069" s="196"/>
      <c r="LF1069" s="196"/>
      <c r="LG1069" s="196"/>
      <c r="LH1069" s="196"/>
      <c r="LI1069" s="196"/>
      <c r="LJ1069" s="196"/>
      <c r="LK1069" s="196"/>
      <c r="LL1069" s="196"/>
      <c r="LM1069" s="196"/>
      <c r="LN1069" s="196"/>
      <c r="LO1069" s="196"/>
      <c r="LP1069" s="196"/>
      <c r="LQ1069" s="196"/>
      <c r="LR1069" s="196"/>
      <c r="LS1069" s="196"/>
      <c r="LT1069" s="196"/>
      <c r="LU1069" s="196"/>
      <c r="LV1069" s="196"/>
      <c r="LW1069" s="196"/>
      <c r="LX1069" s="196"/>
      <c r="LY1069" s="196"/>
      <c r="LZ1069" s="196"/>
      <c r="MA1069" s="196"/>
      <c r="MB1069" s="196"/>
      <c r="MC1069" s="196"/>
      <c r="MD1069" s="196"/>
      <c r="ME1069" s="196"/>
      <c r="MF1069" s="196"/>
      <c r="MG1069" s="196"/>
      <c r="MH1069" s="196"/>
      <c r="MI1069" s="196"/>
      <c r="MJ1069" s="196"/>
      <c r="MK1069" s="196"/>
      <c r="ML1069" s="196"/>
      <c r="MM1069" s="196"/>
      <c r="MN1069" s="196"/>
      <c r="MO1069" s="196"/>
      <c r="MP1069" s="196"/>
      <c r="MQ1069" s="196"/>
      <c r="MR1069" s="196"/>
      <c r="MS1069" s="196"/>
      <c r="MT1069" s="196"/>
      <c r="MU1069" s="196"/>
      <c r="MV1069" s="196"/>
      <c r="MW1069" s="196"/>
      <c r="MX1069" s="196"/>
      <c r="MY1069" s="196"/>
      <c r="MZ1069" s="196"/>
      <c r="NA1069" s="196"/>
      <c r="NB1069" s="196"/>
      <c r="NC1069" s="196"/>
      <c r="ND1069" s="196"/>
      <c r="NE1069" s="196"/>
      <c r="NF1069" s="196"/>
      <c r="NG1069" s="196"/>
      <c r="NH1069" s="196"/>
      <c r="NI1069" s="196"/>
      <c r="NJ1069" s="196"/>
      <c r="NK1069" s="196"/>
      <c r="NL1069" s="196"/>
      <c r="NM1069" s="196"/>
      <c r="NN1069" s="196"/>
      <c r="NO1069" s="196"/>
      <c r="NP1069" s="196"/>
      <c r="NQ1069" s="196"/>
      <c r="NR1069" s="196"/>
      <c r="NS1069" s="196"/>
      <c r="NT1069" s="196"/>
      <c r="NU1069" s="196"/>
      <c r="NV1069" s="196"/>
      <c r="NW1069" s="196"/>
      <c r="NX1069" s="196"/>
      <c r="NY1069" s="196"/>
      <c r="NZ1069" s="196"/>
      <c r="OA1069" s="196"/>
      <c r="OB1069" s="196"/>
      <c r="OC1069" s="196"/>
      <c r="OD1069" s="196"/>
      <c r="OE1069" s="196"/>
      <c r="OF1069" s="196"/>
      <c r="OG1069" s="196"/>
      <c r="OH1069" s="196"/>
      <c r="OI1069" s="196"/>
      <c r="OJ1069" s="196"/>
      <c r="OK1069" s="196"/>
      <c r="OL1069" s="196"/>
      <c r="AFC1069" s="196"/>
      <c r="AFD1069" s="196"/>
      <c r="AFE1069" s="196"/>
      <c r="AFF1069" s="196"/>
      <c r="AFG1069" s="196"/>
      <c r="AFH1069" s="196"/>
      <c r="AFI1069" s="196"/>
      <c r="AFJ1069" s="196"/>
      <c r="AFK1069" s="196"/>
      <c r="AFL1069" s="196"/>
      <c r="AFM1069" s="196"/>
      <c r="AFN1069" s="196"/>
      <c r="AFO1069" s="196"/>
      <c r="AFP1069" s="196"/>
      <c r="AFQ1069" s="196"/>
      <c r="AFR1069" s="196"/>
      <c r="AFS1069" s="196"/>
      <c r="AFT1069" s="196"/>
      <c r="AFU1069" s="196"/>
      <c r="AFV1069" s="196"/>
      <c r="AFW1069" s="196"/>
      <c r="AFX1069" s="196"/>
      <c r="AFY1069" s="196"/>
      <c r="AFZ1069" s="196"/>
      <c r="AGA1069" s="196"/>
      <c r="AGB1069" s="196"/>
      <c r="AGC1069" s="196"/>
      <c r="AGD1069" s="196"/>
      <c r="AGE1069" s="196"/>
      <c r="AGF1069" s="196"/>
      <c r="AGG1069" s="196"/>
      <c r="AGH1069" s="196"/>
      <c r="AGI1069" s="196"/>
      <c r="AGJ1069" s="196"/>
      <c r="AGK1069" s="196"/>
      <c r="AGL1069" s="196"/>
      <c r="AGM1069" s="196"/>
      <c r="AGN1069" s="196"/>
      <c r="AGO1069" s="196"/>
      <c r="AGP1069" s="196"/>
    </row>
    <row r="1070" spans="1:874" ht="15.75" customHeight="1" x14ac:dyDescent="0.25">
      <c r="A1070" s="196"/>
      <c r="B1070" s="196"/>
      <c r="C1070" s="196"/>
      <c r="D1070" s="196"/>
      <c r="E1070" s="196"/>
      <c r="F1070" s="196"/>
      <c r="G1070" s="196"/>
      <c r="H1070" s="196"/>
      <c r="I1070" s="196"/>
      <c r="J1070" s="196"/>
      <c r="K1070" s="196"/>
      <c r="L1070" s="206"/>
      <c r="M1070" s="196"/>
      <c r="N1070" s="196"/>
      <c r="O1070" s="196"/>
      <c r="P1070" s="196"/>
      <c r="Q1070" s="196"/>
      <c r="R1070" s="196"/>
      <c r="S1070" s="196"/>
      <c r="T1070" s="196"/>
      <c r="U1070" s="196"/>
      <c r="V1070" s="196"/>
      <c r="W1070" s="196"/>
      <c r="X1070" s="196"/>
      <c r="Y1070" s="196"/>
      <c r="Z1070" s="196"/>
      <c r="AA1070" s="196"/>
      <c r="AB1070" s="196"/>
      <c r="AC1070" s="196"/>
      <c r="AD1070" s="196"/>
      <c r="AE1070" s="196"/>
      <c r="AF1070" s="196"/>
      <c r="AG1070" s="196"/>
      <c r="AH1070" s="196"/>
      <c r="AI1070" s="196"/>
      <c r="AJ1070" s="196"/>
      <c r="AK1070" s="196"/>
      <c r="AL1070" s="196"/>
      <c r="AM1070" s="196"/>
      <c r="AN1070" s="196"/>
      <c r="AO1070" s="196"/>
      <c r="AP1070" s="196"/>
      <c r="AQ1070" s="196"/>
      <c r="AR1070" s="196"/>
      <c r="AS1070" s="196"/>
      <c r="AT1070" s="196"/>
      <c r="AU1070" s="196"/>
      <c r="AV1070" s="196"/>
      <c r="AW1070" s="196"/>
      <c r="AX1070" s="196"/>
      <c r="AY1070" s="196"/>
      <c r="AZ1070" s="196"/>
      <c r="BA1070" s="196"/>
      <c r="BB1070" s="196"/>
      <c r="BC1070" s="196"/>
      <c r="BD1070" s="196"/>
      <c r="BE1070" s="196"/>
      <c r="BF1070" s="196"/>
      <c r="BG1070" s="196"/>
      <c r="BH1070" s="196"/>
      <c r="BI1070" s="196"/>
      <c r="BJ1070" s="196"/>
      <c r="BK1070" s="196"/>
      <c r="BL1070" s="196"/>
      <c r="BM1070" s="196"/>
      <c r="BN1070" s="196"/>
      <c r="BO1070" s="196"/>
      <c r="BP1070" s="196"/>
      <c r="BQ1070" s="196"/>
      <c r="BR1070" s="196"/>
      <c r="BS1070" s="196"/>
      <c r="BT1070" s="196"/>
      <c r="BU1070" s="196"/>
      <c r="BV1070" s="196"/>
      <c r="BW1070" s="196"/>
      <c r="BX1070" s="196"/>
      <c r="BY1070" s="196"/>
      <c r="BZ1070" s="196"/>
      <c r="CA1070" s="196"/>
      <c r="CB1070" s="196"/>
      <c r="CC1070" s="196"/>
      <c r="CD1070" s="196"/>
      <c r="CE1070" s="196"/>
      <c r="CF1070" s="196"/>
      <c r="CG1070" s="196"/>
      <c r="CH1070" s="196"/>
      <c r="CI1070" s="196"/>
      <c r="CJ1070" s="196"/>
      <c r="CK1070" s="196"/>
      <c r="CL1070" s="196"/>
      <c r="CM1070" s="196"/>
      <c r="CN1070" s="196"/>
      <c r="CO1070" s="196"/>
      <c r="CP1070" s="196"/>
      <c r="CQ1070" s="196"/>
      <c r="CR1070" s="196"/>
      <c r="CS1070" s="196"/>
      <c r="CT1070" s="196"/>
      <c r="CU1070" s="196"/>
      <c r="CV1070" s="196"/>
      <c r="CW1070" s="196"/>
      <c r="CX1070" s="196"/>
      <c r="CY1070" s="196"/>
      <c r="CZ1070" s="196"/>
      <c r="DA1070" s="196"/>
      <c r="DB1070" s="196"/>
      <c r="DC1070" s="196"/>
      <c r="DD1070" s="196"/>
      <c r="DE1070" s="196"/>
      <c r="DF1070" s="196"/>
      <c r="DG1070" s="196"/>
      <c r="DH1070" s="196"/>
      <c r="DI1070" s="196"/>
      <c r="DJ1070" s="196"/>
      <c r="DK1070" s="196"/>
      <c r="DL1070" s="196"/>
      <c r="DM1070" s="196"/>
      <c r="DN1070" s="196"/>
      <c r="DO1070" s="196"/>
      <c r="DP1070" s="196"/>
      <c r="DQ1070" s="196"/>
      <c r="DR1070" s="196"/>
      <c r="DS1070" s="196"/>
      <c r="DT1070" s="196"/>
      <c r="DU1070" s="196"/>
      <c r="DV1070" s="196"/>
      <c r="DW1070" s="196"/>
      <c r="DX1070" s="196"/>
      <c r="DY1070" s="196"/>
      <c r="DZ1070" s="196"/>
      <c r="EA1070" s="196"/>
      <c r="EB1070" s="196"/>
      <c r="EC1070" s="196"/>
      <c r="ED1070" s="196"/>
      <c r="EE1070" s="196"/>
      <c r="EF1070" s="196"/>
      <c r="EG1070" s="196"/>
      <c r="EH1070" s="196"/>
      <c r="EI1070" s="196"/>
      <c r="EJ1070" s="196"/>
      <c r="EK1070" s="196"/>
      <c r="EL1070" s="196"/>
      <c r="EM1070" s="196"/>
      <c r="EN1070" s="196"/>
      <c r="EO1070" s="196"/>
      <c r="EP1070" s="196"/>
      <c r="EQ1070" s="196"/>
      <c r="ER1070" s="196"/>
      <c r="ES1070" s="196"/>
      <c r="ET1070" s="196"/>
      <c r="EU1070" s="196"/>
      <c r="EV1070" s="196"/>
      <c r="EW1070" s="196"/>
      <c r="EX1070" s="196"/>
      <c r="EY1070" s="196"/>
      <c r="EZ1070" s="196"/>
      <c r="FA1070" s="196"/>
      <c r="FB1070" s="196"/>
      <c r="FC1070" s="196"/>
      <c r="FD1070" s="196"/>
      <c r="FE1070" s="196"/>
      <c r="FF1070" s="196"/>
      <c r="FG1070" s="196"/>
      <c r="FH1070" s="196"/>
      <c r="FI1070" s="196"/>
      <c r="FJ1070" s="196"/>
      <c r="FK1070" s="196"/>
      <c r="FL1070" s="196"/>
      <c r="FM1070" s="196"/>
      <c r="FN1070" s="196"/>
      <c r="FO1070" s="196"/>
      <c r="FP1070" s="196"/>
      <c r="FQ1070" s="196"/>
      <c r="FR1070" s="196"/>
      <c r="FS1070" s="196"/>
      <c r="FT1070" s="196"/>
      <c r="FU1070" s="196"/>
      <c r="FV1070" s="196"/>
      <c r="FW1070" s="196"/>
      <c r="FX1070" s="196"/>
      <c r="FY1070" s="196"/>
      <c r="FZ1070" s="196"/>
      <c r="GA1070" s="196"/>
      <c r="GB1070" s="196"/>
      <c r="GC1070" s="196"/>
      <c r="GD1070" s="196"/>
      <c r="GE1070" s="196"/>
      <c r="GF1070" s="196"/>
      <c r="GG1070" s="196"/>
      <c r="GH1070" s="196"/>
      <c r="GI1070" s="196"/>
      <c r="GJ1070" s="196"/>
      <c r="GK1070" s="196"/>
      <c r="GL1070" s="196"/>
      <c r="GM1070" s="196"/>
      <c r="GN1070" s="196"/>
      <c r="GO1070" s="196"/>
      <c r="GP1070" s="196"/>
      <c r="GQ1070" s="196"/>
      <c r="GR1070" s="196"/>
      <c r="GS1070" s="196"/>
      <c r="GT1070" s="196"/>
      <c r="GU1070" s="196"/>
      <c r="GV1070" s="196"/>
      <c r="GW1070" s="196"/>
      <c r="GX1070" s="196"/>
      <c r="GY1070" s="196"/>
      <c r="GZ1070" s="196"/>
      <c r="HA1070" s="196"/>
      <c r="HB1070" s="196"/>
      <c r="HC1070" s="196"/>
      <c r="HD1070" s="196"/>
      <c r="HE1070" s="196"/>
      <c r="HF1070" s="196"/>
      <c r="HG1070" s="196"/>
      <c r="HH1070" s="196"/>
      <c r="HI1070" s="196"/>
      <c r="HJ1070" s="196"/>
      <c r="HK1070" s="196"/>
      <c r="HL1070" s="196"/>
      <c r="HM1070" s="196"/>
      <c r="HN1070" s="196"/>
      <c r="HO1070" s="196"/>
      <c r="HP1070" s="196"/>
      <c r="HQ1070" s="196"/>
      <c r="HR1070" s="196"/>
      <c r="HS1070" s="196"/>
      <c r="HT1070" s="196"/>
      <c r="HU1070" s="196"/>
      <c r="HV1070" s="196"/>
      <c r="HW1070" s="196"/>
      <c r="HX1070" s="196"/>
      <c r="HY1070" s="196"/>
      <c r="HZ1070" s="196"/>
      <c r="IA1070" s="196"/>
      <c r="IB1070" s="196"/>
      <c r="IC1070" s="196"/>
      <c r="ID1070" s="196"/>
      <c r="IE1070" s="196"/>
      <c r="IF1070" s="196"/>
      <c r="IG1070" s="196"/>
      <c r="IH1070" s="196"/>
      <c r="II1070" s="196"/>
      <c r="IJ1070" s="196"/>
      <c r="IK1070" s="196"/>
      <c r="IL1070" s="196"/>
      <c r="IM1070" s="196"/>
      <c r="IN1070" s="196"/>
      <c r="IO1070" s="196"/>
      <c r="IP1070" s="196"/>
      <c r="IQ1070" s="196"/>
      <c r="IR1070" s="196"/>
      <c r="IS1070" s="196"/>
      <c r="IT1070" s="196"/>
      <c r="IU1070" s="196"/>
      <c r="IV1070" s="196"/>
      <c r="IW1070" s="196"/>
      <c r="IX1070" s="196"/>
      <c r="IY1070" s="196"/>
      <c r="IZ1070" s="196"/>
      <c r="JA1070" s="196"/>
      <c r="JB1070" s="196"/>
      <c r="JC1070" s="196"/>
      <c r="JD1070" s="196"/>
      <c r="JE1070" s="196"/>
      <c r="JF1070" s="196"/>
      <c r="JG1070" s="196"/>
      <c r="JH1070" s="196"/>
      <c r="JI1070" s="196"/>
      <c r="JJ1070" s="196"/>
      <c r="JK1070" s="196"/>
      <c r="JL1070" s="196"/>
      <c r="JM1070" s="196"/>
      <c r="JN1070" s="196"/>
      <c r="JO1070" s="196"/>
      <c r="JP1070" s="196"/>
      <c r="JQ1070" s="196"/>
      <c r="JR1070" s="196"/>
      <c r="JS1070" s="196"/>
      <c r="JT1070" s="196"/>
      <c r="JU1070" s="196"/>
      <c r="JV1070" s="196"/>
      <c r="JW1070" s="196"/>
      <c r="JX1070" s="196"/>
      <c r="JY1070" s="196"/>
      <c r="JZ1070" s="196"/>
      <c r="KA1070" s="196"/>
      <c r="KB1070" s="196"/>
      <c r="KC1070" s="196"/>
      <c r="KD1070" s="196"/>
      <c r="KE1070" s="196"/>
      <c r="KF1070" s="196"/>
      <c r="KG1070" s="196"/>
      <c r="KH1070" s="196"/>
      <c r="KI1070" s="196"/>
      <c r="KJ1070" s="196"/>
      <c r="KK1070" s="196"/>
      <c r="KL1070" s="196"/>
      <c r="KM1070" s="196"/>
      <c r="KN1070" s="196"/>
      <c r="KO1070" s="196"/>
      <c r="KP1070" s="196"/>
      <c r="KQ1070" s="196"/>
      <c r="KR1070" s="196"/>
      <c r="KS1070" s="196"/>
      <c r="KT1070" s="196"/>
      <c r="KU1070" s="196"/>
      <c r="KV1070" s="196"/>
      <c r="KW1070" s="196"/>
      <c r="KX1070" s="196"/>
      <c r="KY1070" s="196"/>
      <c r="KZ1070" s="196"/>
      <c r="LA1070" s="196"/>
      <c r="LB1070" s="196"/>
      <c r="LC1070" s="196"/>
      <c r="LD1070" s="196"/>
      <c r="LE1070" s="196"/>
      <c r="LF1070" s="196"/>
      <c r="LG1070" s="196"/>
      <c r="LH1070" s="196"/>
      <c r="LI1070" s="196"/>
      <c r="LJ1070" s="196"/>
      <c r="LK1070" s="196"/>
      <c r="LL1070" s="196"/>
      <c r="LM1070" s="196"/>
      <c r="LN1070" s="196"/>
      <c r="LO1070" s="196"/>
      <c r="LP1070" s="196"/>
      <c r="LQ1070" s="196"/>
      <c r="LR1070" s="196"/>
      <c r="LS1070" s="196"/>
      <c r="LT1070" s="196"/>
      <c r="LU1070" s="196"/>
      <c r="LV1070" s="196"/>
      <c r="LW1070" s="196"/>
      <c r="LX1070" s="196"/>
      <c r="LY1070" s="196"/>
      <c r="LZ1070" s="196"/>
      <c r="MA1070" s="196"/>
      <c r="MB1070" s="196"/>
      <c r="MC1070" s="196"/>
      <c r="MD1070" s="196"/>
      <c r="ME1070" s="196"/>
      <c r="MF1070" s="196"/>
      <c r="MG1070" s="196"/>
      <c r="MH1070" s="196"/>
      <c r="MI1070" s="196"/>
      <c r="MJ1070" s="196"/>
      <c r="MK1070" s="196"/>
      <c r="ML1070" s="196"/>
      <c r="MM1070" s="196"/>
      <c r="MN1070" s="196"/>
      <c r="MO1070" s="196"/>
      <c r="MP1070" s="196"/>
      <c r="MQ1070" s="196"/>
      <c r="MR1070" s="196"/>
      <c r="MS1070" s="196"/>
      <c r="MT1070" s="196"/>
      <c r="MU1070" s="196"/>
      <c r="MV1070" s="196"/>
      <c r="MW1070" s="196"/>
      <c r="MX1070" s="196"/>
      <c r="MY1070" s="196"/>
      <c r="MZ1070" s="196"/>
      <c r="NA1070" s="196"/>
      <c r="NB1070" s="196"/>
      <c r="NC1070" s="196"/>
      <c r="ND1070" s="196"/>
      <c r="NE1070" s="196"/>
      <c r="NF1070" s="196"/>
      <c r="NG1070" s="196"/>
      <c r="NH1070" s="196"/>
      <c r="NI1070" s="196"/>
      <c r="NJ1070" s="196"/>
      <c r="NK1070" s="196"/>
      <c r="NL1070" s="196"/>
      <c r="NM1070" s="196"/>
      <c r="NN1070" s="196"/>
      <c r="NO1070" s="196"/>
      <c r="NP1070" s="196"/>
      <c r="NQ1070" s="196"/>
      <c r="NR1070" s="196"/>
      <c r="NS1070" s="196"/>
      <c r="NT1070" s="196"/>
      <c r="NU1070" s="196"/>
      <c r="NV1070" s="196"/>
      <c r="NW1070" s="196"/>
      <c r="NX1070" s="196"/>
      <c r="NY1070" s="196"/>
      <c r="NZ1070" s="196"/>
      <c r="OA1070" s="196"/>
      <c r="OB1070" s="196"/>
      <c r="OC1070" s="196"/>
      <c r="OD1070" s="196"/>
      <c r="OE1070" s="196"/>
      <c r="OF1070" s="196"/>
      <c r="OG1070" s="196"/>
      <c r="OH1070" s="196"/>
      <c r="OI1070" s="196"/>
      <c r="OJ1070" s="196"/>
      <c r="OK1070" s="196"/>
      <c r="OL1070" s="196"/>
      <c r="AFC1070" s="196"/>
      <c r="AFD1070" s="196"/>
      <c r="AFE1070" s="196"/>
      <c r="AFF1070" s="196"/>
      <c r="AFG1070" s="196"/>
      <c r="AFH1070" s="196"/>
      <c r="AFI1070" s="196"/>
      <c r="AFJ1070" s="196"/>
      <c r="AFK1070" s="196"/>
      <c r="AFL1070" s="196"/>
      <c r="AFM1070" s="196"/>
      <c r="AFN1070" s="196"/>
      <c r="AFO1070" s="196"/>
      <c r="AFP1070" s="196"/>
      <c r="AFQ1070" s="196"/>
      <c r="AFR1070" s="196"/>
      <c r="AFS1070" s="196"/>
      <c r="AFT1070" s="196"/>
      <c r="AFU1070" s="196"/>
      <c r="AFV1070" s="196"/>
      <c r="AFW1070" s="196"/>
      <c r="AFX1070" s="196"/>
      <c r="AFY1070" s="196"/>
      <c r="AFZ1070" s="196"/>
      <c r="AGA1070" s="196"/>
      <c r="AGB1070" s="196"/>
      <c r="AGC1070" s="196"/>
      <c r="AGD1070" s="196"/>
      <c r="AGE1070" s="196"/>
      <c r="AGF1070" s="196"/>
      <c r="AGG1070" s="196"/>
      <c r="AGH1070" s="196"/>
      <c r="AGI1070" s="196"/>
      <c r="AGJ1070" s="196"/>
      <c r="AGK1070" s="196"/>
      <c r="AGL1070" s="196"/>
      <c r="AGM1070" s="196"/>
      <c r="AGN1070" s="196"/>
      <c r="AGO1070" s="196"/>
      <c r="AGP1070" s="196"/>
    </row>
    <row r="1071" spans="1:874" ht="15.75" customHeight="1" x14ac:dyDescent="0.25">
      <c r="A1071" s="196"/>
      <c r="B1071" s="196"/>
      <c r="C1071" s="196"/>
      <c r="D1071" s="196"/>
      <c r="E1071" s="196"/>
      <c r="F1071" s="196"/>
      <c r="G1071" s="196"/>
      <c r="H1071" s="196"/>
      <c r="I1071" s="196"/>
      <c r="J1071" s="196"/>
      <c r="K1071" s="196"/>
      <c r="L1071" s="206"/>
      <c r="M1071" s="196"/>
      <c r="N1071" s="196"/>
      <c r="O1071" s="196"/>
      <c r="P1071" s="196"/>
      <c r="Q1071" s="196"/>
      <c r="R1071" s="196"/>
      <c r="S1071" s="196"/>
      <c r="T1071" s="196"/>
      <c r="U1071" s="196"/>
      <c r="V1071" s="196"/>
      <c r="W1071" s="196"/>
      <c r="X1071" s="196"/>
      <c r="Y1071" s="196"/>
      <c r="Z1071" s="196"/>
      <c r="AA1071" s="196"/>
      <c r="AB1071" s="196"/>
      <c r="AC1071" s="196"/>
      <c r="AD1071" s="196"/>
      <c r="AE1071" s="196"/>
      <c r="AF1071" s="196"/>
      <c r="AG1071" s="196"/>
      <c r="AH1071" s="196"/>
      <c r="AI1071" s="196"/>
      <c r="AJ1071" s="196"/>
      <c r="AK1071" s="196"/>
      <c r="AL1071" s="196"/>
      <c r="AM1071" s="196"/>
      <c r="AN1071" s="196"/>
      <c r="AO1071" s="196"/>
      <c r="AP1071" s="196"/>
      <c r="AQ1071" s="196"/>
      <c r="AR1071" s="196"/>
      <c r="AS1071" s="196"/>
      <c r="AT1071" s="196"/>
      <c r="AU1071" s="196"/>
      <c r="AV1071" s="196"/>
      <c r="AW1071" s="196"/>
      <c r="AX1071" s="196"/>
      <c r="AY1071" s="196"/>
      <c r="AZ1071" s="196"/>
      <c r="BA1071" s="196"/>
      <c r="BB1071" s="196"/>
      <c r="BC1071" s="196"/>
      <c r="BD1071" s="196"/>
      <c r="BE1071" s="196"/>
      <c r="BF1071" s="196"/>
      <c r="BG1071" s="196"/>
      <c r="BH1071" s="196"/>
      <c r="BI1071" s="196"/>
      <c r="BJ1071" s="196"/>
      <c r="BK1071" s="196"/>
      <c r="BL1071" s="196"/>
      <c r="BM1071" s="196"/>
      <c r="BN1071" s="196"/>
      <c r="BO1071" s="196"/>
      <c r="BP1071" s="196"/>
      <c r="BQ1071" s="196"/>
      <c r="BR1071" s="196"/>
      <c r="BS1071" s="196"/>
      <c r="BT1071" s="196"/>
      <c r="BU1071" s="196"/>
      <c r="BV1071" s="196"/>
      <c r="BW1071" s="196"/>
      <c r="BX1071" s="196"/>
      <c r="BY1071" s="196"/>
      <c r="BZ1071" s="196"/>
      <c r="CA1071" s="196"/>
      <c r="CB1071" s="196"/>
      <c r="CC1071" s="196"/>
      <c r="CD1071" s="196"/>
      <c r="CE1071" s="196"/>
      <c r="CF1071" s="196"/>
      <c r="CG1071" s="196"/>
      <c r="CH1071" s="196"/>
      <c r="CI1071" s="196"/>
      <c r="CJ1071" s="196"/>
      <c r="CK1071" s="196"/>
      <c r="CL1071" s="196"/>
      <c r="CM1071" s="196"/>
      <c r="CN1071" s="196"/>
      <c r="CO1071" s="196"/>
      <c r="CP1071" s="196"/>
      <c r="CQ1071" s="196"/>
      <c r="CR1071" s="196"/>
      <c r="CS1071" s="196"/>
      <c r="CT1071" s="196"/>
      <c r="CU1071" s="196"/>
      <c r="CV1071" s="196"/>
      <c r="CW1071" s="196"/>
      <c r="CX1071" s="196"/>
      <c r="CY1071" s="196"/>
      <c r="CZ1071" s="196"/>
      <c r="DA1071" s="196"/>
      <c r="DB1071" s="196"/>
      <c r="DC1071" s="196"/>
      <c r="DD1071" s="196"/>
      <c r="DE1071" s="196"/>
      <c r="DF1071" s="196"/>
      <c r="DG1071" s="196"/>
      <c r="DH1071" s="196"/>
      <c r="DI1071" s="196"/>
      <c r="DJ1071" s="196"/>
      <c r="DK1071" s="196"/>
      <c r="DL1071" s="196"/>
      <c r="DM1071" s="196"/>
      <c r="DN1071" s="196"/>
      <c r="DO1071" s="196"/>
      <c r="DP1071" s="196"/>
      <c r="DQ1071" s="196"/>
      <c r="DR1071" s="196"/>
      <c r="DS1071" s="196"/>
      <c r="DT1071" s="196"/>
      <c r="DU1071" s="196"/>
      <c r="DV1071" s="196"/>
      <c r="DW1071" s="196"/>
      <c r="DX1071" s="196"/>
      <c r="DY1071" s="196"/>
      <c r="DZ1071" s="196"/>
      <c r="EA1071" s="196"/>
      <c r="EB1071" s="196"/>
      <c r="EC1071" s="196"/>
      <c r="ED1071" s="196"/>
      <c r="EE1071" s="196"/>
      <c r="EF1071" s="196"/>
      <c r="EG1071" s="196"/>
      <c r="EH1071" s="196"/>
      <c r="EI1071" s="196"/>
      <c r="EJ1071" s="196"/>
      <c r="EK1071" s="196"/>
      <c r="EL1071" s="196"/>
      <c r="EM1071" s="196"/>
      <c r="EN1071" s="196"/>
      <c r="EO1071" s="196"/>
      <c r="EP1071" s="196"/>
      <c r="EQ1071" s="196"/>
      <c r="ER1071" s="196"/>
      <c r="ES1071" s="196"/>
      <c r="ET1071" s="196"/>
      <c r="EU1071" s="196"/>
      <c r="EV1071" s="196"/>
      <c r="EW1071" s="196"/>
      <c r="EX1071" s="196"/>
      <c r="EY1071" s="196"/>
      <c r="EZ1071" s="196"/>
      <c r="FA1071" s="196"/>
      <c r="FB1071" s="196"/>
      <c r="FC1071" s="196"/>
      <c r="FD1071" s="196"/>
      <c r="FE1071" s="196"/>
      <c r="FF1071" s="196"/>
      <c r="FG1071" s="196"/>
      <c r="FH1071" s="196"/>
      <c r="FI1071" s="196"/>
      <c r="FJ1071" s="196"/>
      <c r="FK1071" s="196"/>
      <c r="FL1071" s="196"/>
      <c r="FM1071" s="196"/>
      <c r="FN1071" s="196"/>
      <c r="FO1071" s="196"/>
      <c r="FP1071" s="196"/>
      <c r="FQ1071" s="196"/>
      <c r="FR1071" s="196"/>
      <c r="FS1071" s="196"/>
      <c r="FT1071" s="196"/>
      <c r="FU1071" s="196"/>
      <c r="FV1071" s="196"/>
      <c r="FW1071" s="196"/>
      <c r="FX1071" s="196"/>
      <c r="FY1071" s="196"/>
      <c r="FZ1071" s="196"/>
      <c r="GA1071" s="196"/>
      <c r="GB1071" s="196"/>
      <c r="GC1071" s="196"/>
      <c r="GD1071" s="196"/>
      <c r="GE1071" s="196"/>
      <c r="GF1071" s="196"/>
      <c r="GG1071" s="196"/>
      <c r="GH1071" s="196"/>
      <c r="GI1071" s="196"/>
      <c r="GJ1071" s="196"/>
      <c r="GK1071" s="196"/>
      <c r="GL1071" s="196"/>
      <c r="GM1071" s="196"/>
      <c r="GN1071" s="196"/>
      <c r="GO1071" s="196"/>
      <c r="GP1071" s="196"/>
      <c r="GQ1071" s="196"/>
      <c r="GR1071" s="196"/>
      <c r="GS1071" s="196"/>
      <c r="GT1071" s="196"/>
      <c r="GU1071" s="196"/>
      <c r="GV1071" s="196"/>
      <c r="GW1071" s="196"/>
      <c r="GX1071" s="196"/>
      <c r="GY1071" s="196"/>
      <c r="GZ1071" s="196"/>
      <c r="HA1071" s="196"/>
      <c r="HB1071" s="196"/>
      <c r="HC1071" s="196"/>
      <c r="HD1071" s="196"/>
      <c r="HE1071" s="196"/>
      <c r="HF1071" s="196"/>
      <c r="HG1071" s="196"/>
      <c r="HH1071" s="196"/>
      <c r="HI1071" s="196"/>
      <c r="HJ1071" s="196"/>
      <c r="HK1071" s="196"/>
      <c r="HL1071" s="196"/>
      <c r="HM1071" s="196"/>
      <c r="HN1071" s="196"/>
      <c r="HO1071" s="196"/>
      <c r="HP1071" s="196"/>
      <c r="HQ1071" s="196"/>
      <c r="HR1071" s="196"/>
      <c r="HS1071" s="196"/>
      <c r="HT1071" s="196"/>
      <c r="HU1071" s="196"/>
      <c r="HV1071" s="196"/>
      <c r="HW1071" s="196"/>
      <c r="HX1071" s="196"/>
      <c r="HY1071" s="196"/>
      <c r="HZ1071" s="196"/>
      <c r="IA1071" s="196"/>
      <c r="IB1071" s="196"/>
      <c r="IC1071" s="196"/>
      <c r="ID1071" s="196"/>
      <c r="IE1071" s="196"/>
      <c r="IF1071" s="196"/>
      <c r="IG1071" s="196"/>
      <c r="IH1071" s="196"/>
      <c r="II1071" s="196"/>
      <c r="IJ1071" s="196"/>
      <c r="IK1071" s="196"/>
      <c r="IL1071" s="196"/>
      <c r="IM1071" s="196"/>
      <c r="IN1071" s="196"/>
      <c r="IO1071" s="196"/>
      <c r="IP1071" s="196"/>
      <c r="IQ1071" s="196"/>
      <c r="IR1071" s="196"/>
      <c r="IS1071" s="196"/>
      <c r="IT1071" s="196"/>
      <c r="IU1071" s="196"/>
      <c r="IV1071" s="196"/>
      <c r="IW1071" s="196"/>
      <c r="IX1071" s="196"/>
      <c r="IY1071" s="196"/>
      <c r="IZ1071" s="196"/>
      <c r="JA1071" s="196"/>
      <c r="JB1071" s="196"/>
      <c r="JC1071" s="196"/>
      <c r="JD1071" s="196"/>
      <c r="JE1071" s="196"/>
      <c r="JF1071" s="196"/>
      <c r="JG1071" s="196"/>
      <c r="JH1071" s="196"/>
      <c r="JI1071" s="196"/>
      <c r="JJ1071" s="196"/>
      <c r="JK1071" s="196"/>
      <c r="JL1071" s="196"/>
      <c r="JM1071" s="196"/>
      <c r="JN1071" s="196"/>
      <c r="JO1071" s="196"/>
      <c r="JP1071" s="196"/>
      <c r="JQ1071" s="196"/>
      <c r="JR1071" s="196"/>
      <c r="JS1071" s="196"/>
      <c r="JT1071" s="196"/>
      <c r="JU1071" s="196"/>
      <c r="JV1071" s="196"/>
      <c r="JW1071" s="196"/>
      <c r="JX1071" s="196"/>
      <c r="JY1071" s="196"/>
      <c r="JZ1071" s="196"/>
      <c r="KA1071" s="196"/>
      <c r="KB1071" s="196"/>
      <c r="KC1071" s="196"/>
      <c r="KD1071" s="196"/>
      <c r="KE1071" s="196"/>
      <c r="KF1071" s="196"/>
      <c r="KG1071" s="196"/>
      <c r="KH1071" s="196"/>
      <c r="KI1071" s="196"/>
      <c r="KJ1071" s="196"/>
      <c r="KK1071" s="196"/>
      <c r="KL1071" s="196"/>
      <c r="KM1071" s="196"/>
      <c r="KN1071" s="196"/>
      <c r="KO1071" s="196"/>
      <c r="KP1071" s="196"/>
      <c r="KQ1071" s="196"/>
      <c r="KR1071" s="196"/>
      <c r="KS1071" s="196"/>
      <c r="KT1071" s="196"/>
      <c r="KU1071" s="196"/>
      <c r="KV1071" s="196"/>
      <c r="KW1071" s="196"/>
      <c r="KX1071" s="196"/>
      <c r="KY1071" s="196"/>
      <c r="KZ1071" s="196"/>
      <c r="LA1071" s="196"/>
      <c r="LB1071" s="196"/>
      <c r="LC1071" s="196"/>
      <c r="LD1071" s="196"/>
      <c r="LE1071" s="196"/>
      <c r="LF1071" s="196"/>
      <c r="LG1071" s="196"/>
      <c r="LH1071" s="196"/>
      <c r="LI1071" s="196"/>
      <c r="LJ1071" s="196"/>
      <c r="LK1071" s="196"/>
      <c r="LL1071" s="196"/>
      <c r="LM1071" s="196"/>
      <c r="LN1071" s="196"/>
      <c r="LO1071" s="196"/>
      <c r="LP1071" s="196"/>
      <c r="LQ1071" s="196"/>
      <c r="LR1071" s="196"/>
      <c r="LS1071" s="196"/>
      <c r="LT1071" s="196"/>
      <c r="LU1071" s="196"/>
      <c r="LV1071" s="196"/>
      <c r="LW1071" s="196"/>
      <c r="LX1071" s="196"/>
      <c r="LY1071" s="196"/>
      <c r="LZ1071" s="196"/>
      <c r="MA1071" s="196"/>
      <c r="MB1071" s="196"/>
      <c r="MC1071" s="196"/>
      <c r="MD1071" s="196"/>
      <c r="ME1071" s="196"/>
      <c r="MF1071" s="196"/>
      <c r="MG1071" s="196"/>
      <c r="MH1071" s="196"/>
      <c r="MI1071" s="196"/>
      <c r="MJ1071" s="196"/>
      <c r="MK1071" s="196"/>
      <c r="ML1071" s="196"/>
      <c r="MM1071" s="196"/>
      <c r="MN1071" s="196"/>
      <c r="MO1071" s="196"/>
      <c r="MP1071" s="196"/>
      <c r="MQ1071" s="196"/>
      <c r="MR1071" s="196"/>
      <c r="MS1071" s="196"/>
      <c r="MT1071" s="196"/>
      <c r="MU1071" s="196"/>
      <c r="MV1071" s="196"/>
      <c r="MW1071" s="196"/>
      <c r="MX1071" s="196"/>
      <c r="MY1071" s="196"/>
      <c r="MZ1071" s="196"/>
      <c r="NA1071" s="196"/>
      <c r="NB1071" s="196"/>
      <c r="NC1071" s="196"/>
      <c r="ND1071" s="196"/>
      <c r="NE1071" s="196"/>
      <c r="NF1071" s="196"/>
      <c r="NG1071" s="196"/>
      <c r="NH1071" s="196"/>
      <c r="NI1071" s="196"/>
      <c r="NJ1071" s="196"/>
      <c r="NK1071" s="196"/>
      <c r="NL1071" s="196"/>
      <c r="NM1071" s="196"/>
      <c r="NN1071" s="196"/>
      <c r="NO1071" s="196"/>
      <c r="NP1071" s="196"/>
      <c r="NQ1071" s="196"/>
      <c r="NR1071" s="196"/>
      <c r="NS1071" s="196"/>
      <c r="NT1071" s="196"/>
      <c r="NU1071" s="196"/>
      <c r="NV1071" s="196"/>
      <c r="NW1071" s="196"/>
      <c r="NX1071" s="196"/>
      <c r="NY1071" s="196"/>
      <c r="NZ1071" s="196"/>
      <c r="OA1071" s="196"/>
      <c r="OB1071" s="196"/>
      <c r="OC1071" s="196"/>
      <c r="OD1071" s="196"/>
      <c r="OE1071" s="196"/>
      <c r="OF1071" s="196"/>
      <c r="OG1071" s="196"/>
      <c r="OH1071" s="196"/>
      <c r="OI1071" s="196"/>
      <c r="OJ1071" s="196"/>
      <c r="OK1071" s="196"/>
      <c r="OL1071" s="196"/>
      <c r="AFC1071" s="196"/>
      <c r="AFD1071" s="196"/>
      <c r="AFE1071" s="196"/>
      <c r="AFF1071" s="196"/>
      <c r="AFG1071" s="196"/>
      <c r="AFH1071" s="196"/>
      <c r="AFI1071" s="196"/>
      <c r="AFJ1071" s="196"/>
      <c r="AFK1071" s="196"/>
      <c r="AFL1071" s="196"/>
      <c r="AFM1071" s="196"/>
      <c r="AFN1071" s="196"/>
      <c r="AFO1071" s="196"/>
      <c r="AFP1071" s="196"/>
      <c r="AFQ1071" s="196"/>
      <c r="AFR1071" s="196"/>
      <c r="AFS1071" s="196"/>
      <c r="AFT1071" s="196"/>
      <c r="AFU1071" s="196"/>
      <c r="AFV1071" s="196"/>
      <c r="AFW1071" s="196"/>
      <c r="AFX1071" s="196"/>
      <c r="AFY1071" s="196"/>
      <c r="AFZ1071" s="196"/>
      <c r="AGA1071" s="196"/>
      <c r="AGB1071" s="196"/>
      <c r="AGC1071" s="196"/>
      <c r="AGD1071" s="196"/>
      <c r="AGE1071" s="196"/>
      <c r="AGF1071" s="196"/>
      <c r="AGG1071" s="196"/>
      <c r="AGH1071" s="196"/>
      <c r="AGI1071" s="196"/>
      <c r="AGJ1071" s="196"/>
      <c r="AGK1071" s="196"/>
      <c r="AGL1071" s="196"/>
      <c r="AGM1071" s="196"/>
      <c r="AGN1071" s="196"/>
      <c r="AGO1071" s="196"/>
      <c r="AGP1071" s="196"/>
    </row>
    <row r="1072" spans="1:874" ht="15.75" customHeight="1" x14ac:dyDescent="0.25">
      <c r="A1072" s="196"/>
      <c r="B1072" s="196"/>
      <c r="C1072" s="196"/>
      <c r="D1072" s="196"/>
      <c r="E1072" s="196"/>
      <c r="F1072" s="196"/>
      <c r="G1072" s="196"/>
      <c r="H1072" s="196"/>
      <c r="I1072" s="196"/>
      <c r="J1072" s="196"/>
      <c r="K1072" s="196"/>
      <c r="L1072" s="206"/>
      <c r="M1072" s="196"/>
      <c r="N1072" s="196"/>
      <c r="O1072" s="196"/>
      <c r="P1072" s="196"/>
      <c r="Q1072" s="196"/>
      <c r="R1072" s="196"/>
      <c r="S1072" s="196"/>
      <c r="T1072" s="196"/>
      <c r="U1072" s="196"/>
      <c r="V1072" s="196"/>
      <c r="W1072" s="196"/>
      <c r="X1072" s="196"/>
      <c r="Y1072" s="196"/>
      <c r="Z1072" s="196"/>
      <c r="AA1072" s="196"/>
      <c r="AB1072" s="196"/>
      <c r="AC1072" s="196"/>
      <c r="AD1072" s="196"/>
      <c r="AE1072" s="196"/>
      <c r="AF1072" s="196"/>
      <c r="AG1072" s="196"/>
      <c r="AH1072" s="196"/>
      <c r="AI1072" s="196"/>
      <c r="AJ1072" s="196"/>
      <c r="AK1072" s="196"/>
      <c r="AL1072" s="196"/>
      <c r="AM1072" s="196"/>
      <c r="AN1072" s="196"/>
      <c r="AO1072" s="196"/>
      <c r="AP1072" s="196"/>
      <c r="AQ1072" s="196"/>
      <c r="AR1072" s="196"/>
      <c r="AS1072" s="196"/>
      <c r="AT1072" s="196"/>
      <c r="AU1072" s="196"/>
      <c r="AV1072" s="196"/>
      <c r="AW1072" s="196"/>
      <c r="AX1072" s="196"/>
      <c r="AY1072" s="196"/>
      <c r="AZ1072" s="196"/>
      <c r="BA1072" s="196"/>
      <c r="BB1072" s="196"/>
      <c r="BC1072" s="196"/>
      <c r="BD1072" s="196"/>
      <c r="BE1072" s="196"/>
      <c r="BF1072" s="196"/>
      <c r="BG1072" s="196"/>
      <c r="BH1072" s="196"/>
      <c r="BI1072" s="196"/>
      <c r="BJ1072" s="196"/>
      <c r="BK1072" s="196"/>
      <c r="BL1072" s="196"/>
      <c r="BM1072" s="196"/>
      <c r="BN1072" s="196"/>
      <c r="BO1072" s="196"/>
      <c r="BP1072" s="196"/>
      <c r="BQ1072" s="196"/>
      <c r="BR1072" s="196"/>
      <c r="BS1072" s="196"/>
      <c r="BT1072" s="196"/>
      <c r="BU1072" s="196"/>
      <c r="BV1072" s="196"/>
      <c r="BW1072" s="196"/>
      <c r="BX1072" s="196"/>
      <c r="BY1072" s="196"/>
      <c r="BZ1072" s="196"/>
      <c r="CA1072" s="196"/>
      <c r="CB1072" s="196"/>
      <c r="CC1072" s="196"/>
      <c r="CD1072" s="196"/>
      <c r="CE1072" s="196"/>
      <c r="CF1072" s="196"/>
      <c r="CG1072" s="196"/>
      <c r="CH1072" s="196"/>
      <c r="CI1072" s="196"/>
      <c r="CJ1072" s="196"/>
      <c r="CK1072" s="196"/>
      <c r="CL1072" s="196"/>
      <c r="CM1072" s="196"/>
      <c r="CN1072" s="196"/>
      <c r="CO1072" s="196"/>
      <c r="CP1072" s="196"/>
      <c r="CQ1072" s="196"/>
      <c r="CR1072" s="196"/>
      <c r="CS1072" s="196"/>
      <c r="CT1072" s="196"/>
      <c r="CU1072" s="196"/>
      <c r="CV1072" s="196"/>
      <c r="CW1072" s="196"/>
      <c r="CX1072" s="196"/>
      <c r="CY1072" s="196"/>
      <c r="CZ1072" s="196"/>
      <c r="DA1072" s="196"/>
      <c r="DB1072" s="196"/>
      <c r="DC1072" s="196"/>
      <c r="DD1072" s="196"/>
      <c r="DE1072" s="196"/>
      <c r="DF1072" s="196"/>
      <c r="DG1072" s="196"/>
      <c r="DH1072" s="196"/>
      <c r="DI1072" s="196"/>
      <c r="DJ1072" s="196"/>
      <c r="DK1072" s="196"/>
      <c r="DL1072" s="196"/>
      <c r="DM1072" s="196"/>
      <c r="DN1072" s="196"/>
      <c r="DO1072" s="196"/>
      <c r="DP1072" s="196"/>
      <c r="DQ1072" s="196"/>
      <c r="DR1072" s="196"/>
      <c r="DS1072" s="196"/>
      <c r="DT1072" s="196"/>
      <c r="DU1072" s="196"/>
      <c r="DV1072" s="196"/>
      <c r="DW1072" s="196"/>
      <c r="DX1072" s="196"/>
      <c r="DY1072" s="196"/>
      <c r="DZ1072" s="196"/>
      <c r="EA1072" s="196"/>
      <c r="EB1072" s="196"/>
      <c r="EC1072" s="196"/>
      <c r="ED1072" s="196"/>
      <c r="EE1072" s="196"/>
      <c r="EF1072" s="196"/>
      <c r="EG1072" s="196"/>
      <c r="EH1072" s="196"/>
      <c r="EI1072" s="196"/>
      <c r="EJ1072" s="196"/>
      <c r="EK1072" s="196"/>
      <c r="EL1072" s="196"/>
      <c r="EM1072" s="196"/>
      <c r="EN1072" s="196"/>
      <c r="EO1072" s="196"/>
      <c r="EP1072" s="196"/>
      <c r="EQ1072" s="196"/>
      <c r="ER1072" s="196"/>
      <c r="ES1072" s="196"/>
      <c r="ET1072" s="196"/>
      <c r="EU1072" s="196"/>
      <c r="EV1072" s="196"/>
      <c r="EW1072" s="196"/>
      <c r="EX1072" s="196"/>
      <c r="EY1072" s="196"/>
      <c r="EZ1072" s="196"/>
      <c r="FA1072" s="196"/>
      <c r="FB1072" s="196"/>
      <c r="FC1072" s="196"/>
      <c r="FD1072" s="196"/>
      <c r="FE1072" s="196"/>
      <c r="FF1072" s="196"/>
      <c r="FG1072" s="196"/>
      <c r="FH1072" s="196"/>
      <c r="FI1072" s="196"/>
      <c r="FJ1072" s="196"/>
      <c r="FK1072" s="196"/>
      <c r="FL1072" s="196"/>
      <c r="FM1072" s="196"/>
      <c r="FN1072" s="196"/>
      <c r="FO1072" s="196"/>
      <c r="FP1072" s="196"/>
      <c r="FQ1072" s="196"/>
      <c r="FR1072" s="196"/>
      <c r="FS1072" s="196"/>
      <c r="FT1072" s="196"/>
      <c r="FU1072" s="196"/>
      <c r="FV1072" s="196"/>
      <c r="FW1072" s="196"/>
      <c r="FX1072" s="196"/>
      <c r="FY1072" s="196"/>
      <c r="FZ1072" s="196"/>
      <c r="GA1072" s="196"/>
      <c r="GB1072" s="196"/>
      <c r="GC1072" s="196"/>
      <c r="GD1072" s="196"/>
      <c r="GE1072" s="196"/>
      <c r="GF1072" s="196"/>
      <c r="GG1072" s="196"/>
      <c r="GH1072" s="196"/>
      <c r="GI1072" s="196"/>
      <c r="GJ1072" s="196"/>
      <c r="GK1072" s="196"/>
      <c r="GL1072" s="196"/>
      <c r="GM1072" s="196"/>
      <c r="GN1072" s="196"/>
      <c r="GO1072" s="196"/>
      <c r="GP1072" s="196"/>
      <c r="GQ1072" s="196"/>
      <c r="GR1072" s="196"/>
      <c r="GS1072" s="196"/>
      <c r="GT1072" s="196"/>
      <c r="GU1072" s="196"/>
      <c r="GV1072" s="196"/>
      <c r="GW1072" s="196"/>
      <c r="GX1072" s="196"/>
      <c r="GY1072" s="196"/>
      <c r="GZ1072" s="196"/>
      <c r="HA1072" s="196"/>
      <c r="HB1072" s="196"/>
      <c r="HC1072" s="196"/>
      <c r="HD1072" s="196"/>
      <c r="HE1072" s="196"/>
      <c r="HF1072" s="196"/>
      <c r="HG1072" s="196"/>
      <c r="HH1072" s="196"/>
      <c r="HI1072" s="196"/>
      <c r="HJ1072" s="196"/>
      <c r="HK1072" s="196"/>
      <c r="HL1072" s="196"/>
      <c r="HM1072" s="196"/>
      <c r="HN1072" s="196"/>
      <c r="HO1072" s="196"/>
      <c r="HP1072" s="196"/>
      <c r="HQ1072" s="196"/>
      <c r="HR1072" s="196"/>
      <c r="HS1072" s="196"/>
      <c r="HT1072" s="196"/>
      <c r="HU1072" s="196"/>
      <c r="HV1072" s="196"/>
      <c r="HW1072" s="196"/>
      <c r="HX1072" s="196"/>
      <c r="HY1072" s="196"/>
      <c r="HZ1072" s="196"/>
      <c r="IA1072" s="196"/>
      <c r="IB1072" s="196"/>
      <c r="IC1072" s="196"/>
      <c r="ID1072" s="196"/>
      <c r="IE1072" s="196"/>
      <c r="IF1072" s="196"/>
      <c r="IG1072" s="196"/>
      <c r="IH1072" s="196"/>
      <c r="II1072" s="196"/>
      <c r="IJ1072" s="196"/>
      <c r="IK1072" s="196"/>
      <c r="IL1072" s="196"/>
      <c r="IM1072" s="196"/>
      <c r="IN1072" s="196"/>
      <c r="IO1072" s="196"/>
      <c r="IP1072" s="196"/>
      <c r="IQ1072" s="196"/>
      <c r="IR1072" s="196"/>
      <c r="IS1072" s="196"/>
      <c r="IT1072" s="196"/>
      <c r="IU1072" s="196"/>
      <c r="IV1072" s="196"/>
      <c r="IW1072" s="196"/>
      <c r="IX1072" s="196"/>
      <c r="IY1072" s="196"/>
      <c r="IZ1072" s="196"/>
      <c r="JA1072" s="196"/>
      <c r="JB1072" s="196"/>
      <c r="JC1072" s="196"/>
      <c r="JD1072" s="196"/>
      <c r="JE1072" s="196"/>
      <c r="JF1072" s="196"/>
      <c r="JG1072" s="196"/>
      <c r="JH1072" s="196"/>
      <c r="JI1072" s="196"/>
      <c r="JJ1072" s="196"/>
      <c r="JK1072" s="196"/>
      <c r="JL1072" s="196"/>
      <c r="JM1072" s="196"/>
      <c r="JN1072" s="196"/>
      <c r="JO1072" s="196"/>
      <c r="JP1072" s="196"/>
      <c r="JQ1072" s="196"/>
      <c r="JR1072" s="196"/>
      <c r="JS1072" s="196"/>
      <c r="JT1072" s="196"/>
      <c r="JU1072" s="196"/>
      <c r="JV1072" s="196"/>
      <c r="JW1072" s="196"/>
      <c r="JX1072" s="196"/>
      <c r="JY1072" s="196"/>
      <c r="JZ1072" s="196"/>
      <c r="KA1072" s="196"/>
      <c r="KB1072" s="196"/>
      <c r="KC1072" s="196"/>
      <c r="KD1072" s="196"/>
      <c r="KE1072" s="196"/>
      <c r="KF1072" s="196"/>
      <c r="KG1072" s="196"/>
      <c r="KH1072" s="196"/>
      <c r="KI1072" s="196"/>
      <c r="KJ1072" s="196"/>
      <c r="KK1072" s="196"/>
      <c r="KL1072" s="196"/>
      <c r="KM1072" s="196"/>
      <c r="KN1072" s="196"/>
      <c r="KO1072" s="196"/>
      <c r="KP1072" s="196"/>
      <c r="KQ1072" s="196"/>
      <c r="KR1072" s="196"/>
      <c r="KS1072" s="196"/>
      <c r="KT1072" s="196"/>
      <c r="KU1072" s="196"/>
      <c r="KV1072" s="196"/>
      <c r="KW1072" s="196"/>
      <c r="KX1072" s="196"/>
      <c r="KY1072" s="196"/>
      <c r="KZ1072" s="196"/>
      <c r="LA1072" s="196"/>
      <c r="LB1072" s="196"/>
      <c r="LC1072" s="196"/>
      <c r="LD1072" s="196"/>
      <c r="LE1072" s="196"/>
      <c r="LF1072" s="196"/>
      <c r="LG1072" s="196"/>
      <c r="LH1072" s="196"/>
      <c r="LI1072" s="196"/>
      <c r="LJ1072" s="196"/>
      <c r="LK1072" s="196"/>
      <c r="LL1072" s="196"/>
      <c r="LM1072" s="196"/>
      <c r="LN1072" s="196"/>
      <c r="LO1072" s="196"/>
      <c r="LP1072" s="196"/>
      <c r="LQ1072" s="196"/>
      <c r="LR1072" s="196"/>
      <c r="LS1072" s="196"/>
      <c r="LT1072" s="196"/>
      <c r="LU1072" s="196"/>
      <c r="LV1072" s="196"/>
      <c r="LW1072" s="196"/>
      <c r="LX1072" s="196"/>
      <c r="LY1072" s="196"/>
      <c r="LZ1072" s="196"/>
      <c r="MA1072" s="196"/>
      <c r="MB1072" s="196"/>
      <c r="MC1072" s="196"/>
      <c r="MD1072" s="196"/>
      <c r="ME1072" s="196"/>
      <c r="MF1072" s="196"/>
      <c r="MG1072" s="196"/>
      <c r="MH1072" s="196"/>
      <c r="MI1072" s="196"/>
      <c r="MJ1072" s="196"/>
      <c r="MK1072" s="196"/>
      <c r="ML1072" s="196"/>
      <c r="MM1072" s="196"/>
      <c r="MN1072" s="196"/>
      <c r="MO1072" s="196"/>
      <c r="MP1072" s="196"/>
      <c r="MQ1072" s="196"/>
      <c r="MR1072" s="196"/>
      <c r="MS1072" s="196"/>
      <c r="MT1072" s="196"/>
      <c r="MU1072" s="196"/>
      <c r="MV1072" s="196"/>
      <c r="MW1072" s="196"/>
      <c r="MX1072" s="196"/>
      <c r="MY1072" s="196"/>
      <c r="MZ1072" s="196"/>
      <c r="NA1072" s="196"/>
      <c r="NB1072" s="196"/>
      <c r="NC1072" s="196"/>
      <c r="ND1072" s="196"/>
      <c r="NE1072" s="196"/>
      <c r="NF1072" s="196"/>
      <c r="NG1072" s="196"/>
      <c r="NH1072" s="196"/>
      <c r="NI1072" s="196"/>
      <c r="NJ1072" s="196"/>
      <c r="NK1072" s="196"/>
      <c r="NL1072" s="196"/>
      <c r="NM1072" s="196"/>
      <c r="NN1072" s="196"/>
      <c r="NO1072" s="196"/>
      <c r="NP1072" s="196"/>
      <c r="NQ1072" s="196"/>
      <c r="NR1072" s="196"/>
      <c r="NS1072" s="196"/>
      <c r="NT1072" s="196"/>
      <c r="NU1072" s="196"/>
      <c r="NV1072" s="196"/>
      <c r="NW1072" s="196"/>
      <c r="NX1072" s="196"/>
      <c r="NY1072" s="196"/>
      <c r="NZ1072" s="196"/>
      <c r="OA1072" s="196"/>
      <c r="OB1072" s="196"/>
      <c r="OC1072" s="196"/>
      <c r="OD1072" s="196"/>
      <c r="OE1072" s="196"/>
      <c r="OF1072" s="196"/>
      <c r="OG1072" s="196"/>
      <c r="OH1072" s="196"/>
      <c r="OI1072" s="196"/>
      <c r="OJ1072" s="196"/>
      <c r="OK1072" s="196"/>
      <c r="OL1072" s="196"/>
      <c r="AFC1072" s="196"/>
      <c r="AFD1072" s="196"/>
      <c r="AFE1072" s="196"/>
      <c r="AFF1072" s="196"/>
      <c r="AFG1072" s="196"/>
      <c r="AFH1072" s="196"/>
      <c r="AFI1072" s="196"/>
      <c r="AFJ1072" s="196"/>
      <c r="AFK1072" s="196"/>
      <c r="AFL1072" s="196"/>
      <c r="AFM1072" s="196"/>
      <c r="AFN1072" s="196"/>
      <c r="AFO1072" s="196"/>
      <c r="AFP1072" s="196"/>
      <c r="AFQ1072" s="196"/>
      <c r="AFR1072" s="196"/>
      <c r="AFS1072" s="196"/>
      <c r="AFT1072" s="196"/>
      <c r="AFU1072" s="196"/>
      <c r="AFV1072" s="196"/>
      <c r="AFW1072" s="196"/>
      <c r="AFX1072" s="196"/>
      <c r="AFY1072" s="196"/>
      <c r="AFZ1072" s="196"/>
      <c r="AGA1072" s="196"/>
      <c r="AGB1072" s="196"/>
      <c r="AGC1072" s="196"/>
      <c r="AGD1072" s="196"/>
      <c r="AGE1072" s="196"/>
      <c r="AGF1072" s="196"/>
      <c r="AGG1072" s="196"/>
      <c r="AGH1072" s="196"/>
      <c r="AGI1072" s="196"/>
      <c r="AGJ1072" s="196"/>
      <c r="AGK1072" s="196"/>
      <c r="AGL1072" s="196"/>
      <c r="AGM1072" s="196"/>
      <c r="AGN1072" s="196"/>
      <c r="AGO1072" s="196"/>
      <c r="AGP1072" s="196"/>
    </row>
    <row r="1073" spans="1:874" ht="15.75" customHeight="1" x14ac:dyDescent="0.25">
      <c r="A1073" s="196"/>
      <c r="B1073" s="196"/>
      <c r="C1073" s="196"/>
      <c r="D1073" s="196"/>
      <c r="E1073" s="196"/>
      <c r="F1073" s="196"/>
      <c r="G1073" s="196"/>
      <c r="H1073" s="196"/>
      <c r="I1073" s="196"/>
      <c r="J1073" s="196"/>
      <c r="K1073" s="196"/>
      <c r="L1073" s="206"/>
      <c r="M1073" s="196"/>
      <c r="N1073" s="196"/>
      <c r="O1073" s="196"/>
      <c r="P1073" s="196"/>
      <c r="Q1073" s="196"/>
      <c r="R1073" s="196"/>
      <c r="S1073" s="196"/>
      <c r="T1073" s="196"/>
      <c r="U1073" s="196"/>
      <c r="V1073" s="196"/>
      <c r="W1073" s="196"/>
      <c r="X1073" s="196"/>
      <c r="Y1073" s="196"/>
      <c r="Z1073" s="196"/>
      <c r="AA1073" s="196"/>
      <c r="AB1073" s="196"/>
      <c r="AC1073" s="196"/>
      <c r="AD1073" s="196"/>
      <c r="AE1073" s="196"/>
      <c r="AF1073" s="196"/>
      <c r="AG1073" s="196"/>
      <c r="AH1073" s="196"/>
      <c r="AI1073" s="196"/>
      <c r="AJ1073" s="196"/>
      <c r="AK1073" s="196"/>
      <c r="AL1073" s="196"/>
      <c r="AM1073" s="196"/>
      <c r="AN1073" s="196"/>
      <c r="AO1073" s="196"/>
      <c r="AP1073" s="196"/>
      <c r="AQ1073" s="196"/>
      <c r="AR1073" s="196"/>
      <c r="AS1073" s="196"/>
      <c r="AT1073" s="196"/>
      <c r="AU1073" s="196"/>
      <c r="AV1073" s="196"/>
      <c r="AW1073" s="196"/>
      <c r="AX1073" s="196"/>
      <c r="AY1073" s="196"/>
      <c r="AZ1073" s="196"/>
      <c r="BA1073" s="196"/>
      <c r="BB1073" s="196"/>
      <c r="BC1073" s="196"/>
      <c r="BD1073" s="196"/>
      <c r="BE1073" s="196"/>
      <c r="BF1073" s="196"/>
      <c r="BG1073" s="196"/>
      <c r="BH1073" s="196"/>
      <c r="BI1073" s="196"/>
      <c r="BJ1073" s="196"/>
      <c r="BK1073" s="196"/>
      <c r="BL1073" s="196"/>
      <c r="BM1073" s="196"/>
      <c r="BN1073" s="196"/>
      <c r="BO1073" s="196"/>
      <c r="BP1073" s="196"/>
      <c r="BQ1073" s="196"/>
      <c r="BR1073" s="196"/>
      <c r="BS1073" s="196"/>
      <c r="BT1073" s="196"/>
      <c r="BU1073" s="196"/>
      <c r="BV1073" s="196"/>
      <c r="BW1073" s="196"/>
      <c r="BX1073" s="196"/>
      <c r="BY1073" s="196"/>
      <c r="BZ1073" s="196"/>
      <c r="CA1073" s="196"/>
      <c r="CB1073" s="196"/>
      <c r="CC1073" s="196"/>
      <c r="CD1073" s="196"/>
      <c r="CE1073" s="196"/>
      <c r="CF1073" s="196"/>
      <c r="CG1073" s="196"/>
      <c r="CH1073" s="196"/>
      <c r="CI1073" s="196"/>
      <c r="CJ1073" s="196"/>
      <c r="CK1073" s="196"/>
      <c r="CL1073" s="196"/>
      <c r="CM1073" s="196"/>
      <c r="CN1073" s="196"/>
      <c r="CO1073" s="196"/>
      <c r="CP1073" s="196"/>
      <c r="CQ1073" s="196"/>
      <c r="CR1073" s="196"/>
      <c r="CS1073" s="196"/>
      <c r="CT1073" s="196"/>
      <c r="CU1073" s="196"/>
      <c r="CV1073" s="196"/>
      <c r="CW1073" s="196"/>
      <c r="CX1073" s="196"/>
      <c r="CY1073" s="196"/>
      <c r="CZ1073" s="196"/>
      <c r="DA1073" s="196"/>
      <c r="DB1073" s="196"/>
      <c r="DC1073" s="196"/>
      <c r="DD1073" s="196"/>
      <c r="DE1073" s="196"/>
      <c r="DF1073" s="196"/>
      <c r="DG1073" s="196"/>
      <c r="DH1073" s="196"/>
      <c r="DI1073" s="196"/>
      <c r="DJ1073" s="196"/>
      <c r="DK1073" s="196"/>
      <c r="DL1073" s="196"/>
      <c r="DM1073" s="196"/>
      <c r="DN1073" s="196"/>
      <c r="DO1073" s="196"/>
      <c r="DP1073" s="196"/>
      <c r="DQ1073" s="196"/>
      <c r="DR1073" s="196"/>
      <c r="DS1073" s="196"/>
      <c r="DT1073" s="196"/>
      <c r="DU1073" s="196"/>
      <c r="DV1073" s="196"/>
      <c r="DW1073" s="196"/>
      <c r="DX1073" s="196"/>
      <c r="DY1073" s="196"/>
      <c r="DZ1073" s="196"/>
      <c r="EA1073" s="196"/>
      <c r="EB1073" s="196"/>
      <c r="EC1073" s="196"/>
      <c r="ED1073" s="196"/>
      <c r="EE1073" s="196"/>
      <c r="EF1073" s="196"/>
      <c r="EG1073" s="196"/>
      <c r="EH1073" s="196"/>
      <c r="EI1073" s="196"/>
      <c r="EJ1073" s="196"/>
      <c r="EK1073" s="196"/>
      <c r="EL1073" s="196"/>
      <c r="EM1073" s="196"/>
      <c r="EN1073" s="196"/>
      <c r="EO1073" s="196"/>
      <c r="EP1073" s="196"/>
      <c r="EQ1073" s="196"/>
      <c r="ER1073" s="196"/>
      <c r="ES1073" s="196"/>
      <c r="ET1073" s="196"/>
      <c r="EU1073" s="196"/>
      <c r="EV1073" s="196"/>
      <c r="EW1073" s="196"/>
      <c r="EX1073" s="196"/>
      <c r="EY1073" s="196"/>
      <c r="EZ1073" s="196"/>
      <c r="FA1073" s="196"/>
      <c r="FB1073" s="196"/>
      <c r="FC1073" s="196"/>
      <c r="FD1073" s="196"/>
      <c r="FE1073" s="196"/>
      <c r="FF1073" s="196"/>
      <c r="FG1073" s="196"/>
      <c r="FH1073" s="196"/>
      <c r="FI1073" s="196"/>
      <c r="FJ1073" s="196"/>
      <c r="FK1073" s="196"/>
      <c r="FL1073" s="196"/>
      <c r="FM1073" s="196"/>
      <c r="FN1073" s="196"/>
      <c r="FO1073" s="196"/>
      <c r="FP1073" s="196"/>
      <c r="FQ1073" s="196"/>
      <c r="FR1073" s="196"/>
      <c r="FS1073" s="196"/>
      <c r="FT1073" s="196"/>
      <c r="FU1073" s="196"/>
      <c r="FV1073" s="196"/>
      <c r="FW1073" s="196"/>
      <c r="FX1073" s="196"/>
      <c r="FY1073" s="196"/>
      <c r="FZ1073" s="196"/>
      <c r="GA1073" s="196"/>
      <c r="GB1073" s="196"/>
      <c r="GC1073" s="196"/>
      <c r="GD1073" s="196"/>
      <c r="GE1073" s="196"/>
      <c r="GF1073" s="196"/>
      <c r="GG1073" s="196"/>
      <c r="GH1073" s="196"/>
      <c r="GI1073" s="196"/>
      <c r="GJ1073" s="196"/>
      <c r="GK1073" s="196"/>
      <c r="GL1073" s="196"/>
      <c r="GM1073" s="196"/>
      <c r="GN1073" s="196"/>
      <c r="GO1073" s="196"/>
      <c r="GP1073" s="196"/>
      <c r="GQ1073" s="196"/>
      <c r="GR1073" s="196"/>
      <c r="GS1073" s="196"/>
      <c r="GT1073" s="196"/>
      <c r="GU1073" s="196"/>
      <c r="GV1073" s="196"/>
      <c r="GW1073" s="196"/>
      <c r="GX1073" s="196"/>
      <c r="GY1073" s="196"/>
      <c r="GZ1073" s="196"/>
      <c r="HA1073" s="196"/>
      <c r="HB1073" s="196"/>
      <c r="HC1073" s="196"/>
      <c r="HD1073" s="196"/>
      <c r="HE1073" s="196"/>
      <c r="HF1073" s="196"/>
      <c r="HG1073" s="196"/>
      <c r="HH1073" s="196"/>
      <c r="HI1073" s="196"/>
      <c r="HJ1073" s="196"/>
      <c r="HK1073" s="196"/>
      <c r="HL1073" s="196"/>
      <c r="HM1073" s="196"/>
      <c r="HN1073" s="196"/>
      <c r="HO1073" s="196"/>
      <c r="HP1073" s="196"/>
      <c r="HQ1073" s="196"/>
      <c r="HR1073" s="196"/>
      <c r="HS1073" s="196"/>
      <c r="HT1073" s="196"/>
      <c r="HU1073" s="196"/>
      <c r="HV1073" s="196"/>
      <c r="HW1073" s="196"/>
      <c r="HX1073" s="196"/>
      <c r="HY1073" s="196"/>
      <c r="HZ1073" s="196"/>
      <c r="IA1073" s="196"/>
      <c r="IB1073" s="196"/>
      <c r="IC1073" s="196"/>
      <c r="ID1073" s="196"/>
      <c r="IE1073" s="196"/>
      <c r="IF1073" s="196"/>
      <c r="IG1073" s="196"/>
      <c r="IH1073" s="196"/>
      <c r="II1073" s="196"/>
      <c r="IJ1073" s="196"/>
      <c r="IK1073" s="196"/>
      <c r="IL1073" s="196"/>
      <c r="IM1073" s="196"/>
      <c r="IN1073" s="196"/>
      <c r="IO1073" s="196"/>
      <c r="IP1073" s="196"/>
      <c r="IQ1073" s="196"/>
      <c r="IR1073" s="196"/>
      <c r="IS1073" s="196"/>
      <c r="IT1073" s="196"/>
      <c r="IU1073" s="196"/>
      <c r="IV1073" s="196"/>
      <c r="IW1073" s="196"/>
      <c r="IX1073" s="196"/>
      <c r="IY1073" s="196"/>
      <c r="IZ1073" s="196"/>
      <c r="JA1073" s="196"/>
      <c r="JB1073" s="196"/>
      <c r="JC1073" s="196"/>
      <c r="JD1073" s="196"/>
      <c r="JE1073" s="196"/>
      <c r="JF1073" s="196"/>
      <c r="JG1073" s="196"/>
      <c r="JH1073" s="196"/>
      <c r="JI1073" s="196"/>
      <c r="JJ1073" s="196"/>
      <c r="JK1073" s="196"/>
      <c r="JL1073" s="196"/>
      <c r="JM1073" s="196"/>
      <c r="JN1073" s="196"/>
      <c r="JO1073" s="196"/>
      <c r="JP1073" s="196"/>
      <c r="JQ1073" s="196"/>
      <c r="JR1073" s="196"/>
      <c r="JS1073" s="196"/>
      <c r="JT1073" s="196"/>
      <c r="JU1073" s="196"/>
      <c r="JV1073" s="196"/>
      <c r="JW1073" s="196"/>
      <c r="JX1073" s="196"/>
      <c r="JY1073" s="196"/>
      <c r="JZ1073" s="196"/>
      <c r="KA1073" s="196"/>
      <c r="KB1073" s="196"/>
      <c r="KC1073" s="196"/>
      <c r="KD1073" s="196"/>
      <c r="KE1073" s="196"/>
      <c r="KF1073" s="196"/>
      <c r="KG1073" s="196"/>
      <c r="KH1073" s="196"/>
      <c r="KI1073" s="196"/>
      <c r="KJ1073" s="196"/>
      <c r="KK1073" s="196"/>
      <c r="KL1073" s="196"/>
      <c r="KM1073" s="196"/>
      <c r="KN1073" s="196"/>
      <c r="KO1073" s="196"/>
      <c r="KP1073" s="196"/>
      <c r="KQ1073" s="196"/>
      <c r="KR1073" s="196"/>
      <c r="KS1073" s="196"/>
      <c r="KT1073" s="196"/>
      <c r="KU1073" s="196"/>
      <c r="KV1073" s="196"/>
      <c r="KW1073" s="196"/>
      <c r="KX1073" s="196"/>
      <c r="KY1073" s="196"/>
      <c r="KZ1073" s="196"/>
      <c r="LA1073" s="196"/>
      <c r="LB1073" s="196"/>
      <c r="LC1073" s="196"/>
      <c r="LD1073" s="196"/>
      <c r="LE1073" s="196"/>
      <c r="LF1073" s="196"/>
      <c r="LG1073" s="196"/>
      <c r="LH1073" s="196"/>
      <c r="LI1073" s="196"/>
      <c r="LJ1073" s="196"/>
      <c r="LK1073" s="196"/>
      <c r="LL1073" s="196"/>
      <c r="LM1073" s="196"/>
      <c r="LN1073" s="196"/>
      <c r="LO1073" s="196"/>
      <c r="LP1073" s="196"/>
      <c r="LQ1073" s="196"/>
      <c r="LR1073" s="196"/>
      <c r="LS1073" s="196"/>
      <c r="LT1073" s="196"/>
      <c r="LU1073" s="196"/>
      <c r="LV1073" s="196"/>
      <c r="LW1073" s="196"/>
      <c r="LX1073" s="196"/>
      <c r="LY1073" s="196"/>
      <c r="LZ1073" s="196"/>
      <c r="MA1073" s="196"/>
      <c r="MB1073" s="196"/>
      <c r="MC1073" s="196"/>
      <c r="MD1073" s="196"/>
      <c r="ME1073" s="196"/>
      <c r="MF1073" s="196"/>
      <c r="MG1073" s="196"/>
      <c r="MH1073" s="196"/>
      <c r="MI1073" s="196"/>
      <c r="MJ1073" s="196"/>
      <c r="MK1073" s="196"/>
      <c r="ML1073" s="196"/>
      <c r="MM1073" s="196"/>
      <c r="MN1073" s="196"/>
      <c r="MO1073" s="196"/>
      <c r="MP1073" s="196"/>
      <c r="MQ1073" s="196"/>
      <c r="MR1073" s="196"/>
      <c r="MS1073" s="196"/>
      <c r="MT1073" s="196"/>
      <c r="MU1073" s="196"/>
      <c r="MV1073" s="196"/>
      <c r="MW1073" s="196"/>
      <c r="MX1073" s="196"/>
      <c r="MY1073" s="196"/>
      <c r="MZ1073" s="196"/>
      <c r="NA1073" s="196"/>
      <c r="NB1073" s="196"/>
      <c r="NC1073" s="196"/>
      <c r="ND1073" s="196"/>
      <c r="NE1073" s="196"/>
      <c r="NF1073" s="196"/>
      <c r="NG1073" s="196"/>
      <c r="NH1073" s="196"/>
      <c r="NI1073" s="196"/>
      <c r="NJ1073" s="196"/>
      <c r="NK1073" s="196"/>
      <c r="NL1073" s="196"/>
      <c r="NM1073" s="196"/>
      <c r="NN1073" s="196"/>
      <c r="NO1073" s="196"/>
      <c r="NP1073" s="196"/>
      <c r="NQ1073" s="196"/>
      <c r="NR1073" s="196"/>
      <c r="NS1073" s="196"/>
      <c r="NT1073" s="196"/>
      <c r="NU1073" s="196"/>
      <c r="NV1073" s="196"/>
      <c r="NW1073" s="196"/>
      <c r="NX1073" s="196"/>
      <c r="NY1073" s="196"/>
      <c r="NZ1073" s="196"/>
      <c r="OA1073" s="196"/>
      <c r="OB1073" s="196"/>
      <c r="OC1073" s="196"/>
      <c r="OD1073" s="196"/>
      <c r="OE1073" s="196"/>
      <c r="OF1073" s="196"/>
      <c r="OG1073" s="196"/>
      <c r="OH1073" s="196"/>
      <c r="OI1073" s="196"/>
      <c r="OJ1073" s="196"/>
      <c r="OK1073" s="196"/>
      <c r="OL1073" s="196"/>
      <c r="AFC1073" s="196"/>
      <c r="AFD1073" s="196"/>
      <c r="AFE1073" s="196"/>
      <c r="AFF1073" s="196"/>
      <c r="AFG1073" s="196"/>
      <c r="AFH1073" s="196"/>
      <c r="AFI1073" s="196"/>
      <c r="AFJ1073" s="196"/>
      <c r="AFK1073" s="196"/>
      <c r="AFL1073" s="196"/>
      <c r="AFM1073" s="196"/>
      <c r="AFN1073" s="196"/>
      <c r="AFO1073" s="196"/>
      <c r="AFP1073" s="196"/>
      <c r="AFQ1073" s="196"/>
      <c r="AFR1073" s="196"/>
      <c r="AFS1073" s="196"/>
      <c r="AFT1073" s="196"/>
      <c r="AFU1073" s="196"/>
      <c r="AFV1073" s="196"/>
      <c r="AFW1073" s="196"/>
      <c r="AFX1073" s="196"/>
      <c r="AFY1073" s="196"/>
      <c r="AFZ1073" s="196"/>
      <c r="AGA1073" s="196"/>
      <c r="AGB1073" s="196"/>
      <c r="AGC1073" s="196"/>
      <c r="AGD1073" s="196"/>
      <c r="AGE1073" s="196"/>
      <c r="AGF1073" s="196"/>
      <c r="AGG1073" s="196"/>
      <c r="AGH1073" s="196"/>
      <c r="AGI1073" s="196"/>
      <c r="AGJ1073" s="196"/>
      <c r="AGK1073" s="196"/>
      <c r="AGL1073" s="196"/>
      <c r="AGM1073" s="196"/>
      <c r="AGN1073" s="196"/>
      <c r="AGO1073" s="196"/>
      <c r="AGP1073" s="196"/>
    </row>
    <row r="1074" spans="1:874" ht="15.75" customHeight="1" x14ac:dyDescent="0.25">
      <c r="A1074" s="196"/>
      <c r="B1074" s="196"/>
      <c r="C1074" s="196"/>
      <c r="D1074" s="196"/>
      <c r="E1074" s="196"/>
      <c r="F1074" s="196"/>
      <c r="G1074" s="196"/>
      <c r="H1074" s="196"/>
      <c r="I1074" s="196"/>
      <c r="J1074" s="196"/>
      <c r="K1074" s="196"/>
      <c r="L1074" s="206"/>
      <c r="M1074" s="196"/>
      <c r="N1074" s="196"/>
      <c r="O1074" s="196"/>
      <c r="P1074" s="196"/>
      <c r="Q1074" s="196"/>
      <c r="R1074" s="196"/>
      <c r="S1074" s="196"/>
      <c r="T1074" s="196"/>
      <c r="U1074" s="196"/>
      <c r="V1074" s="196"/>
      <c r="W1074" s="196"/>
      <c r="X1074" s="196"/>
      <c r="Y1074" s="196"/>
      <c r="Z1074" s="196"/>
      <c r="AA1074" s="196"/>
      <c r="AB1074" s="196"/>
      <c r="AC1074" s="196"/>
      <c r="AD1074" s="196"/>
      <c r="AE1074" s="196"/>
      <c r="AF1074" s="196"/>
      <c r="AG1074" s="196"/>
      <c r="AH1074" s="196"/>
      <c r="AI1074" s="196"/>
      <c r="AJ1074" s="196"/>
      <c r="AK1074" s="196"/>
      <c r="AL1074" s="196"/>
      <c r="AM1074" s="196"/>
      <c r="AN1074" s="196"/>
      <c r="AO1074" s="196"/>
      <c r="AP1074" s="196"/>
      <c r="AQ1074" s="196"/>
      <c r="AR1074" s="196"/>
      <c r="AS1074" s="196"/>
      <c r="AT1074" s="196"/>
      <c r="AU1074" s="196"/>
      <c r="AV1074" s="196"/>
      <c r="AW1074" s="196"/>
      <c r="AX1074" s="196"/>
      <c r="AY1074" s="196"/>
      <c r="AZ1074" s="196"/>
      <c r="BA1074" s="196"/>
      <c r="BB1074" s="196"/>
      <c r="BC1074" s="196"/>
      <c r="BD1074" s="196"/>
      <c r="BE1074" s="196"/>
      <c r="BF1074" s="196"/>
      <c r="BG1074" s="196"/>
      <c r="BH1074" s="196"/>
      <c r="BI1074" s="196"/>
      <c r="BJ1074" s="196"/>
      <c r="BK1074" s="196"/>
      <c r="BL1074" s="196"/>
      <c r="BM1074" s="196"/>
      <c r="BN1074" s="196"/>
      <c r="BO1074" s="196"/>
      <c r="BP1074" s="196"/>
      <c r="BQ1074" s="196"/>
      <c r="BR1074" s="196"/>
      <c r="BS1074" s="196"/>
      <c r="BT1074" s="196"/>
      <c r="BU1074" s="196"/>
      <c r="BV1074" s="196"/>
      <c r="BW1074" s="196"/>
      <c r="BX1074" s="196"/>
      <c r="BY1074" s="196"/>
      <c r="BZ1074" s="196"/>
      <c r="CA1074" s="196"/>
      <c r="CB1074" s="196"/>
      <c r="CC1074" s="196"/>
      <c r="CD1074" s="196"/>
      <c r="CE1074" s="196"/>
      <c r="CF1074" s="196"/>
      <c r="CG1074" s="196"/>
      <c r="CH1074" s="196"/>
      <c r="CI1074" s="196"/>
      <c r="CJ1074" s="196"/>
      <c r="CK1074" s="196"/>
      <c r="CL1074" s="196"/>
      <c r="CM1074" s="196"/>
      <c r="CN1074" s="196"/>
      <c r="CO1074" s="196"/>
      <c r="CP1074" s="196"/>
      <c r="CQ1074" s="196"/>
      <c r="CR1074" s="196"/>
      <c r="CS1074" s="196"/>
      <c r="CT1074" s="196"/>
      <c r="CU1074" s="196"/>
      <c r="CV1074" s="196"/>
      <c r="CW1074" s="196"/>
      <c r="CX1074" s="196"/>
      <c r="CY1074" s="196"/>
      <c r="CZ1074" s="196"/>
      <c r="DA1074" s="196"/>
      <c r="DB1074" s="196"/>
      <c r="DC1074" s="196"/>
      <c r="DD1074" s="196"/>
      <c r="DE1074" s="196"/>
      <c r="DF1074" s="196"/>
      <c r="DG1074" s="196"/>
      <c r="DH1074" s="196"/>
      <c r="DI1074" s="196"/>
      <c r="DJ1074" s="196"/>
      <c r="DK1074" s="196"/>
      <c r="DL1074" s="196"/>
      <c r="DM1074" s="196"/>
      <c r="DN1074" s="196"/>
      <c r="DO1074" s="196"/>
      <c r="DP1074" s="196"/>
      <c r="DQ1074" s="196"/>
      <c r="DR1074" s="196"/>
      <c r="DS1074" s="196"/>
      <c r="DT1074" s="196"/>
      <c r="DU1074" s="196"/>
      <c r="DV1074" s="196"/>
      <c r="DW1074" s="196"/>
      <c r="DX1074" s="196"/>
      <c r="DY1074" s="196"/>
      <c r="DZ1074" s="196"/>
      <c r="EA1074" s="196"/>
      <c r="EB1074" s="196"/>
      <c r="EC1074" s="196"/>
      <c r="ED1074" s="196"/>
      <c r="EE1074" s="196"/>
      <c r="EF1074" s="196"/>
      <c r="EG1074" s="196"/>
      <c r="EH1074" s="196"/>
      <c r="EI1074" s="196"/>
      <c r="EJ1074" s="196"/>
      <c r="EK1074" s="196"/>
      <c r="EL1074" s="196"/>
      <c r="EM1074" s="196"/>
      <c r="EN1074" s="196"/>
      <c r="EO1074" s="196"/>
      <c r="EP1074" s="196"/>
      <c r="EQ1074" s="196"/>
      <c r="ER1074" s="196"/>
      <c r="ES1074" s="196"/>
      <c r="ET1074" s="196"/>
      <c r="EU1074" s="196"/>
      <c r="EV1074" s="196"/>
      <c r="EW1074" s="196"/>
      <c r="EX1074" s="196"/>
      <c r="EY1074" s="196"/>
      <c r="EZ1074" s="196"/>
      <c r="FA1074" s="196"/>
      <c r="FB1074" s="196"/>
      <c r="FC1074" s="196"/>
      <c r="FD1074" s="196"/>
      <c r="FE1074" s="196"/>
      <c r="FF1074" s="196"/>
      <c r="FG1074" s="196"/>
      <c r="FH1074" s="196"/>
      <c r="FI1074" s="196"/>
      <c r="FJ1074" s="196"/>
      <c r="FK1074" s="196"/>
      <c r="FL1074" s="196"/>
      <c r="FM1074" s="196"/>
      <c r="FN1074" s="196"/>
      <c r="FO1074" s="196"/>
      <c r="FP1074" s="196"/>
      <c r="FQ1074" s="196"/>
      <c r="FR1074" s="196"/>
      <c r="FS1074" s="196"/>
      <c r="FT1074" s="196"/>
      <c r="FU1074" s="196"/>
      <c r="FV1074" s="196"/>
      <c r="FW1074" s="196"/>
      <c r="FX1074" s="196"/>
      <c r="FY1074" s="196"/>
      <c r="FZ1074" s="196"/>
      <c r="GA1074" s="196"/>
      <c r="GB1074" s="196"/>
      <c r="GC1074" s="196"/>
      <c r="GD1074" s="196"/>
      <c r="GE1074" s="196"/>
      <c r="GF1074" s="196"/>
      <c r="GG1074" s="196"/>
      <c r="GH1074" s="196"/>
      <c r="GI1074" s="196"/>
      <c r="GJ1074" s="196"/>
      <c r="GK1074" s="196"/>
      <c r="GL1074" s="196"/>
      <c r="GM1074" s="196"/>
      <c r="GN1074" s="196"/>
      <c r="GO1074" s="196"/>
      <c r="GP1074" s="196"/>
      <c r="GQ1074" s="196"/>
      <c r="GR1074" s="196"/>
      <c r="GS1074" s="196"/>
      <c r="GT1074" s="196"/>
      <c r="GU1074" s="196"/>
      <c r="GV1074" s="196"/>
      <c r="GW1074" s="196"/>
      <c r="GX1074" s="196"/>
      <c r="GY1074" s="196"/>
      <c r="GZ1074" s="196"/>
      <c r="HA1074" s="196"/>
      <c r="HB1074" s="196"/>
      <c r="HC1074" s="196"/>
      <c r="HD1074" s="196"/>
      <c r="HE1074" s="196"/>
      <c r="HF1074" s="196"/>
      <c r="HG1074" s="196"/>
      <c r="HH1074" s="196"/>
      <c r="HI1074" s="196"/>
      <c r="HJ1074" s="196"/>
      <c r="HK1074" s="196"/>
      <c r="HL1074" s="196"/>
      <c r="HM1074" s="196"/>
      <c r="HN1074" s="196"/>
      <c r="HO1074" s="196"/>
      <c r="HP1074" s="196"/>
      <c r="HQ1074" s="196"/>
      <c r="HR1074" s="196"/>
      <c r="HS1074" s="196"/>
      <c r="HT1074" s="196"/>
      <c r="HU1074" s="196"/>
      <c r="HV1074" s="196"/>
      <c r="HW1074" s="196"/>
      <c r="HX1074" s="196"/>
      <c r="HY1074" s="196"/>
      <c r="HZ1074" s="196"/>
      <c r="IA1074" s="196"/>
      <c r="IB1074" s="196"/>
      <c r="IC1074" s="196"/>
      <c r="ID1074" s="196"/>
      <c r="IE1074" s="196"/>
      <c r="IF1074" s="196"/>
      <c r="IG1074" s="196"/>
      <c r="IH1074" s="196"/>
      <c r="II1074" s="196"/>
      <c r="IJ1074" s="196"/>
      <c r="IK1074" s="196"/>
      <c r="IL1074" s="196"/>
      <c r="IM1074" s="196"/>
      <c r="IN1074" s="196"/>
      <c r="IO1074" s="196"/>
      <c r="IP1074" s="196"/>
      <c r="IQ1074" s="196"/>
      <c r="IR1074" s="196"/>
      <c r="IS1074" s="196"/>
      <c r="IT1074" s="196"/>
      <c r="IU1074" s="196"/>
      <c r="IV1074" s="196"/>
      <c r="IW1074" s="196"/>
      <c r="IX1074" s="196"/>
      <c r="IY1074" s="196"/>
      <c r="IZ1074" s="196"/>
      <c r="JA1074" s="196"/>
      <c r="JB1074" s="196"/>
      <c r="JC1074" s="196"/>
      <c r="JD1074" s="196"/>
      <c r="JE1074" s="196"/>
      <c r="JF1074" s="196"/>
      <c r="JG1074" s="196"/>
      <c r="JH1074" s="196"/>
      <c r="JI1074" s="196"/>
      <c r="JJ1074" s="196"/>
      <c r="JK1074" s="196"/>
      <c r="JL1074" s="196"/>
      <c r="JM1074" s="196"/>
      <c r="JN1074" s="196"/>
      <c r="JO1074" s="196"/>
      <c r="JP1074" s="196"/>
      <c r="JQ1074" s="196"/>
      <c r="JR1074" s="196"/>
      <c r="JS1074" s="196"/>
      <c r="JT1074" s="196"/>
      <c r="JU1074" s="196"/>
      <c r="JV1074" s="196"/>
      <c r="JW1074" s="196"/>
      <c r="JX1074" s="196"/>
      <c r="JY1074" s="196"/>
      <c r="JZ1074" s="196"/>
      <c r="KA1074" s="196"/>
      <c r="KB1074" s="196"/>
      <c r="KC1074" s="196"/>
      <c r="KD1074" s="196"/>
      <c r="KE1074" s="196"/>
      <c r="KF1074" s="196"/>
      <c r="KG1074" s="196"/>
      <c r="KH1074" s="196"/>
      <c r="KI1074" s="196"/>
      <c r="KJ1074" s="196"/>
      <c r="KK1074" s="196"/>
      <c r="KL1074" s="196"/>
      <c r="KM1074" s="196"/>
      <c r="KN1074" s="196"/>
      <c r="KO1074" s="196"/>
      <c r="KP1074" s="196"/>
      <c r="KQ1074" s="196"/>
      <c r="KR1074" s="196"/>
      <c r="KS1074" s="196"/>
      <c r="KT1074" s="196"/>
      <c r="KU1074" s="196"/>
      <c r="KV1074" s="196"/>
      <c r="KW1074" s="196"/>
      <c r="KX1074" s="196"/>
      <c r="KY1074" s="196"/>
      <c r="KZ1074" s="196"/>
      <c r="LA1074" s="196"/>
      <c r="LB1074" s="196"/>
      <c r="LC1074" s="196"/>
      <c r="LD1074" s="196"/>
      <c r="LE1074" s="196"/>
      <c r="LF1074" s="196"/>
      <c r="LG1074" s="196"/>
      <c r="LH1074" s="196"/>
      <c r="LI1074" s="196"/>
      <c r="LJ1074" s="196"/>
      <c r="LK1074" s="196"/>
      <c r="LL1074" s="196"/>
      <c r="LM1074" s="196"/>
      <c r="LN1074" s="196"/>
      <c r="LO1074" s="196"/>
      <c r="LP1074" s="196"/>
      <c r="LQ1074" s="196"/>
      <c r="LR1074" s="196"/>
      <c r="LS1074" s="196"/>
      <c r="LT1074" s="196"/>
      <c r="LU1074" s="196"/>
      <c r="LV1074" s="196"/>
      <c r="LW1074" s="196"/>
      <c r="LX1074" s="196"/>
      <c r="LY1074" s="196"/>
      <c r="LZ1074" s="196"/>
      <c r="MA1074" s="196"/>
      <c r="MB1074" s="196"/>
      <c r="MC1074" s="196"/>
      <c r="MD1074" s="196"/>
      <c r="ME1074" s="196"/>
      <c r="MF1074" s="196"/>
      <c r="MG1074" s="196"/>
      <c r="MH1074" s="196"/>
      <c r="MI1074" s="196"/>
      <c r="MJ1074" s="196"/>
      <c r="MK1074" s="196"/>
      <c r="ML1074" s="196"/>
      <c r="MM1074" s="196"/>
      <c r="MN1074" s="196"/>
      <c r="MO1074" s="196"/>
      <c r="MP1074" s="196"/>
      <c r="MQ1074" s="196"/>
      <c r="MR1074" s="196"/>
      <c r="MS1074" s="196"/>
      <c r="MT1074" s="196"/>
      <c r="MU1074" s="196"/>
      <c r="MV1074" s="196"/>
      <c r="MW1074" s="196"/>
      <c r="MX1074" s="196"/>
      <c r="MY1074" s="196"/>
      <c r="MZ1074" s="196"/>
      <c r="NA1074" s="196"/>
      <c r="NB1074" s="196"/>
      <c r="NC1074" s="196"/>
      <c r="ND1074" s="196"/>
      <c r="NE1074" s="196"/>
      <c r="NF1074" s="196"/>
      <c r="NG1074" s="196"/>
      <c r="NH1074" s="196"/>
      <c r="NI1074" s="196"/>
      <c r="NJ1074" s="196"/>
      <c r="NK1074" s="196"/>
      <c r="NL1074" s="196"/>
      <c r="NM1074" s="196"/>
      <c r="NN1074" s="196"/>
      <c r="NO1074" s="196"/>
      <c r="NP1074" s="196"/>
      <c r="NQ1074" s="196"/>
      <c r="NR1074" s="196"/>
      <c r="NS1074" s="196"/>
      <c r="NT1074" s="196"/>
      <c r="NU1074" s="196"/>
      <c r="NV1074" s="196"/>
      <c r="NW1074" s="196"/>
      <c r="NX1074" s="196"/>
      <c r="NY1074" s="196"/>
      <c r="NZ1074" s="196"/>
      <c r="OA1074" s="196"/>
      <c r="OB1074" s="196"/>
      <c r="OC1074" s="196"/>
      <c r="OD1074" s="196"/>
      <c r="OE1074" s="196"/>
      <c r="OF1074" s="196"/>
      <c r="OG1074" s="196"/>
      <c r="OH1074" s="196"/>
      <c r="OI1074" s="196"/>
      <c r="OJ1074" s="196"/>
      <c r="OK1074" s="196"/>
      <c r="OL1074" s="196"/>
      <c r="AFC1074" s="196"/>
      <c r="AFD1074" s="196"/>
      <c r="AFE1074" s="196"/>
      <c r="AFF1074" s="196"/>
      <c r="AFG1074" s="196"/>
      <c r="AFH1074" s="196"/>
      <c r="AFI1074" s="196"/>
      <c r="AFJ1074" s="196"/>
      <c r="AFK1074" s="196"/>
      <c r="AFL1074" s="196"/>
      <c r="AFM1074" s="196"/>
      <c r="AFN1074" s="196"/>
      <c r="AFO1074" s="196"/>
      <c r="AFP1074" s="196"/>
      <c r="AFQ1074" s="196"/>
      <c r="AFR1074" s="196"/>
      <c r="AFS1074" s="196"/>
      <c r="AFT1074" s="196"/>
      <c r="AFU1074" s="196"/>
      <c r="AFV1074" s="196"/>
      <c r="AFW1074" s="196"/>
      <c r="AFX1074" s="196"/>
      <c r="AFY1074" s="196"/>
      <c r="AFZ1074" s="196"/>
      <c r="AGA1074" s="196"/>
      <c r="AGB1074" s="196"/>
      <c r="AGC1074" s="196"/>
      <c r="AGD1074" s="196"/>
      <c r="AGE1074" s="196"/>
      <c r="AGF1074" s="196"/>
      <c r="AGG1074" s="196"/>
      <c r="AGH1074" s="196"/>
      <c r="AGI1074" s="196"/>
      <c r="AGJ1074" s="196"/>
      <c r="AGK1074" s="196"/>
      <c r="AGL1074" s="196"/>
      <c r="AGM1074" s="196"/>
      <c r="AGN1074" s="196"/>
      <c r="AGO1074" s="196"/>
      <c r="AGP1074" s="196"/>
    </row>
    <row r="1075" spans="1:874" ht="15.75" customHeight="1" x14ac:dyDescent="0.25">
      <c r="A1075" s="196"/>
      <c r="B1075" s="196"/>
      <c r="C1075" s="196"/>
      <c r="D1075" s="196"/>
      <c r="E1075" s="196"/>
      <c r="F1075" s="196"/>
      <c r="G1075" s="196"/>
      <c r="H1075" s="196"/>
      <c r="I1075" s="196"/>
      <c r="J1075" s="196"/>
      <c r="K1075" s="196"/>
      <c r="L1075" s="206"/>
      <c r="M1075" s="196"/>
      <c r="N1075" s="196"/>
      <c r="O1075" s="196"/>
      <c r="P1075" s="196"/>
      <c r="Q1075" s="196"/>
      <c r="R1075" s="196"/>
      <c r="S1075" s="196"/>
      <c r="T1075" s="196"/>
      <c r="U1075" s="196"/>
      <c r="V1075" s="196"/>
      <c r="W1075" s="196"/>
      <c r="X1075" s="196"/>
      <c r="Y1075" s="196"/>
      <c r="Z1075" s="196"/>
      <c r="AA1075" s="196"/>
      <c r="AB1075" s="196"/>
      <c r="AC1075" s="196"/>
      <c r="AD1075" s="196"/>
      <c r="AE1075" s="196"/>
      <c r="AF1075" s="196"/>
      <c r="AG1075" s="196"/>
      <c r="AH1075" s="196"/>
      <c r="AI1075" s="196"/>
      <c r="AJ1075" s="196"/>
      <c r="AK1075" s="196"/>
      <c r="AL1075" s="196"/>
      <c r="AM1075" s="196"/>
      <c r="AN1075" s="196"/>
      <c r="AO1075" s="196"/>
      <c r="AP1075" s="196"/>
      <c r="AQ1075" s="196"/>
      <c r="AR1075" s="196"/>
      <c r="AS1075" s="196"/>
      <c r="AT1075" s="196"/>
      <c r="AU1075" s="196"/>
      <c r="AV1075" s="196"/>
      <c r="AW1075" s="196"/>
      <c r="AX1075" s="196"/>
      <c r="AY1075" s="196"/>
      <c r="AZ1075" s="196"/>
      <c r="BA1075" s="196"/>
      <c r="BB1075" s="196"/>
      <c r="BC1075" s="196"/>
      <c r="BD1075" s="196"/>
      <c r="BE1075" s="196"/>
      <c r="BF1075" s="196"/>
      <c r="BG1075" s="196"/>
      <c r="BH1075" s="196"/>
      <c r="BI1075" s="196"/>
      <c r="BJ1075" s="196"/>
      <c r="BK1075" s="196"/>
      <c r="BL1075" s="196"/>
      <c r="BM1075" s="196"/>
      <c r="BN1075" s="196"/>
      <c r="BO1075" s="196"/>
      <c r="BP1075" s="196"/>
      <c r="BQ1075" s="196"/>
      <c r="BR1075" s="196"/>
      <c r="BS1075" s="196"/>
      <c r="BT1075" s="196"/>
      <c r="BU1075" s="196"/>
      <c r="BV1075" s="196"/>
      <c r="BW1075" s="196"/>
      <c r="BX1075" s="196"/>
      <c r="BY1075" s="196"/>
      <c r="BZ1075" s="196"/>
      <c r="CA1075" s="196"/>
      <c r="CB1075" s="196"/>
      <c r="CC1075" s="196"/>
      <c r="CD1075" s="196"/>
      <c r="CE1075" s="196"/>
      <c r="CF1075" s="196"/>
      <c r="CG1075" s="196"/>
      <c r="CH1075" s="196"/>
      <c r="CI1075" s="196"/>
      <c r="CJ1075" s="196"/>
      <c r="CK1075" s="196"/>
      <c r="CL1075" s="196"/>
      <c r="CM1075" s="196"/>
      <c r="CN1075" s="196"/>
      <c r="CO1075" s="196"/>
      <c r="CP1075" s="196"/>
      <c r="CQ1075" s="196"/>
      <c r="CR1075" s="196"/>
      <c r="CS1075" s="196"/>
      <c r="CT1075" s="196"/>
      <c r="CU1075" s="196"/>
      <c r="CV1075" s="196"/>
      <c r="CW1075" s="196"/>
      <c r="CX1075" s="196"/>
      <c r="CY1075" s="196"/>
      <c r="CZ1075" s="196"/>
      <c r="DA1075" s="196"/>
      <c r="DB1075" s="196"/>
      <c r="DC1075" s="196"/>
      <c r="DD1075" s="196"/>
      <c r="DE1075" s="196"/>
      <c r="DF1075" s="196"/>
      <c r="DG1075" s="196"/>
      <c r="DH1075" s="196"/>
      <c r="DI1075" s="196"/>
      <c r="DJ1075" s="196"/>
      <c r="DK1075" s="196"/>
      <c r="DL1075" s="196"/>
      <c r="DM1075" s="196"/>
      <c r="DN1075" s="196"/>
      <c r="DO1075" s="196"/>
      <c r="DP1075" s="196"/>
      <c r="DQ1075" s="196"/>
      <c r="DR1075" s="196"/>
      <c r="DS1075" s="196"/>
      <c r="DT1075" s="196"/>
      <c r="DU1075" s="196"/>
      <c r="DV1075" s="196"/>
      <c r="DW1075" s="196"/>
      <c r="DX1075" s="196"/>
      <c r="DY1075" s="196"/>
      <c r="DZ1075" s="196"/>
      <c r="EA1075" s="196"/>
      <c r="EB1075" s="196"/>
      <c r="EC1075" s="196"/>
      <c r="ED1075" s="196"/>
      <c r="EE1075" s="196"/>
      <c r="EF1075" s="196"/>
      <c r="EG1075" s="196"/>
      <c r="EH1075" s="196"/>
      <c r="EI1075" s="196"/>
      <c r="EJ1075" s="196"/>
      <c r="EK1075" s="196"/>
      <c r="EL1075" s="196"/>
      <c r="EM1075" s="196"/>
      <c r="EN1075" s="196"/>
      <c r="EO1075" s="196"/>
      <c r="EP1075" s="196"/>
      <c r="EQ1075" s="196"/>
      <c r="ER1075" s="196"/>
      <c r="ES1075" s="196"/>
      <c r="ET1075" s="196"/>
      <c r="EU1075" s="196"/>
      <c r="EV1075" s="196"/>
      <c r="EW1075" s="196"/>
      <c r="EX1075" s="196"/>
      <c r="EY1075" s="196"/>
      <c r="EZ1075" s="196"/>
      <c r="FA1075" s="196"/>
      <c r="FB1075" s="196"/>
      <c r="FC1075" s="196"/>
      <c r="FD1075" s="196"/>
      <c r="FE1075" s="196"/>
      <c r="FF1075" s="196"/>
      <c r="FG1075" s="196"/>
      <c r="FH1075" s="196"/>
      <c r="FI1075" s="196"/>
      <c r="FJ1075" s="196"/>
      <c r="FK1075" s="196"/>
      <c r="FL1075" s="196"/>
      <c r="FM1075" s="196"/>
      <c r="FN1075" s="196"/>
      <c r="FO1075" s="196"/>
      <c r="FP1075" s="196"/>
      <c r="FQ1075" s="196"/>
      <c r="FR1075" s="196"/>
      <c r="FS1075" s="196"/>
      <c r="FT1075" s="196"/>
      <c r="FU1075" s="196"/>
      <c r="FV1075" s="196"/>
      <c r="FW1075" s="196"/>
      <c r="FX1075" s="196"/>
      <c r="FY1075" s="196"/>
      <c r="FZ1075" s="196"/>
      <c r="GA1075" s="196"/>
      <c r="GB1075" s="196"/>
      <c r="GC1075" s="196"/>
      <c r="GD1075" s="196"/>
      <c r="GE1075" s="196"/>
      <c r="GF1075" s="196"/>
      <c r="GG1075" s="196"/>
      <c r="GH1075" s="196"/>
      <c r="GI1075" s="196"/>
      <c r="GJ1075" s="196"/>
      <c r="GK1075" s="196"/>
      <c r="GL1075" s="196"/>
      <c r="GM1075" s="196"/>
      <c r="GN1075" s="196"/>
      <c r="GO1075" s="196"/>
      <c r="GP1075" s="196"/>
      <c r="GQ1075" s="196"/>
      <c r="GR1075" s="196"/>
      <c r="GS1075" s="196"/>
      <c r="GT1075" s="196"/>
      <c r="GU1075" s="196"/>
      <c r="GV1075" s="196"/>
      <c r="GW1075" s="196"/>
      <c r="GX1075" s="196"/>
      <c r="GY1075" s="196"/>
      <c r="GZ1075" s="196"/>
      <c r="HA1075" s="196"/>
      <c r="HB1075" s="196"/>
      <c r="HC1075" s="196"/>
      <c r="HD1075" s="196"/>
      <c r="HE1075" s="196"/>
      <c r="HF1075" s="196"/>
      <c r="HG1075" s="196"/>
      <c r="HH1075" s="196"/>
      <c r="HI1075" s="196"/>
      <c r="HJ1075" s="196"/>
      <c r="HK1075" s="196"/>
      <c r="HL1075" s="196"/>
      <c r="HM1075" s="196"/>
      <c r="HN1075" s="196"/>
      <c r="HO1075" s="196"/>
      <c r="HP1075" s="196"/>
      <c r="HQ1075" s="196"/>
      <c r="HR1075" s="196"/>
      <c r="HS1075" s="196"/>
      <c r="HT1075" s="196"/>
      <c r="HU1075" s="196"/>
      <c r="HV1075" s="196"/>
      <c r="HW1075" s="196"/>
      <c r="HX1075" s="196"/>
      <c r="HY1075" s="196"/>
      <c r="HZ1075" s="196"/>
      <c r="IA1075" s="196"/>
      <c r="IB1075" s="196"/>
      <c r="IC1075" s="196"/>
      <c r="ID1075" s="196"/>
      <c r="IE1075" s="196"/>
      <c r="IF1075" s="196"/>
      <c r="IG1075" s="196"/>
      <c r="IH1075" s="196"/>
      <c r="II1075" s="196"/>
      <c r="IJ1075" s="196"/>
      <c r="IK1075" s="196"/>
      <c r="IL1075" s="196"/>
      <c r="IM1075" s="196"/>
      <c r="IN1075" s="196"/>
      <c r="IO1075" s="196"/>
      <c r="IP1075" s="196"/>
      <c r="IQ1075" s="196"/>
      <c r="IR1075" s="196"/>
      <c r="IS1075" s="196"/>
      <c r="IT1075" s="196"/>
      <c r="IU1075" s="196"/>
      <c r="IV1075" s="196"/>
      <c r="IW1075" s="196"/>
      <c r="IX1075" s="196"/>
      <c r="IY1075" s="196"/>
      <c r="IZ1075" s="196"/>
      <c r="JA1075" s="196"/>
      <c r="JB1075" s="196"/>
      <c r="JC1075" s="196"/>
      <c r="JD1075" s="196"/>
      <c r="JE1075" s="196"/>
      <c r="JF1075" s="196"/>
      <c r="JG1075" s="196"/>
      <c r="JH1075" s="196"/>
      <c r="JI1075" s="196"/>
      <c r="JJ1075" s="196"/>
      <c r="JK1075" s="196"/>
      <c r="JL1075" s="196"/>
      <c r="JM1075" s="196"/>
      <c r="JN1075" s="196"/>
      <c r="JO1075" s="196"/>
      <c r="JP1075" s="196"/>
      <c r="JQ1075" s="196"/>
      <c r="JR1075" s="196"/>
      <c r="JS1075" s="196"/>
      <c r="JT1075" s="196"/>
      <c r="JU1075" s="196"/>
      <c r="JV1075" s="196"/>
      <c r="JW1075" s="196"/>
      <c r="JX1075" s="196"/>
      <c r="JY1075" s="196"/>
      <c r="JZ1075" s="196"/>
      <c r="KA1075" s="196"/>
      <c r="KB1075" s="196"/>
      <c r="KC1075" s="196"/>
      <c r="KD1075" s="196"/>
      <c r="KE1075" s="196"/>
      <c r="KF1075" s="196"/>
      <c r="KG1075" s="196"/>
      <c r="KH1075" s="196"/>
      <c r="KI1075" s="196"/>
      <c r="KJ1075" s="196"/>
      <c r="KK1075" s="196"/>
      <c r="KL1075" s="196"/>
      <c r="KM1075" s="196"/>
      <c r="KN1075" s="196"/>
      <c r="KO1075" s="196"/>
      <c r="KP1075" s="196"/>
      <c r="KQ1075" s="196"/>
      <c r="KR1075" s="196"/>
      <c r="KS1075" s="196"/>
      <c r="KT1075" s="196"/>
      <c r="KU1075" s="196"/>
      <c r="KV1075" s="196"/>
      <c r="KW1075" s="196"/>
      <c r="KX1075" s="196"/>
      <c r="KY1075" s="196"/>
      <c r="KZ1075" s="196"/>
      <c r="LA1075" s="196"/>
      <c r="LB1075" s="196"/>
      <c r="LC1075" s="196"/>
      <c r="LD1075" s="196"/>
      <c r="LE1075" s="196"/>
      <c r="LF1075" s="196"/>
      <c r="LG1075" s="196"/>
      <c r="LH1075" s="196"/>
      <c r="LI1075" s="196"/>
      <c r="LJ1075" s="196"/>
      <c r="LK1075" s="196"/>
      <c r="LL1075" s="196"/>
      <c r="LM1075" s="196"/>
      <c r="LN1075" s="196"/>
      <c r="LO1075" s="196"/>
      <c r="LP1075" s="196"/>
      <c r="LQ1075" s="196"/>
      <c r="LR1075" s="196"/>
      <c r="LS1075" s="196"/>
      <c r="LT1075" s="196"/>
      <c r="LU1075" s="196"/>
      <c r="LV1075" s="196"/>
      <c r="LW1075" s="196"/>
      <c r="LX1075" s="196"/>
      <c r="LY1075" s="196"/>
      <c r="LZ1075" s="196"/>
      <c r="MA1075" s="196"/>
      <c r="MB1075" s="196"/>
      <c r="MC1075" s="196"/>
      <c r="MD1075" s="196"/>
      <c r="ME1075" s="196"/>
      <c r="MF1075" s="196"/>
      <c r="MG1075" s="196"/>
      <c r="MH1075" s="196"/>
      <c r="MI1075" s="196"/>
      <c r="MJ1075" s="196"/>
      <c r="MK1075" s="196"/>
      <c r="ML1075" s="196"/>
      <c r="MM1075" s="196"/>
      <c r="MN1075" s="196"/>
      <c r="MO1075" s="196"/>
      <c r="MP1075" s="196"/>
      <c r="MQ1075" s="196"/>
      <c r="MR1075" s="196"/>
      <c r="MS1075" s="196"/>
      <c r="MT1075" s="196"/>
      <c r="MU1075" s="196"/>
      <c r="MV1075" s="196"/>
      <c r="MW1075" s="196"/>
      <c r="MX1075" s="196"/>
      <c r="MY1075" s="196"/>
      <c r="MZ1075" s="196"/>
      <c r="NA1075" s="196"/>
      <c r="NB1075" s="196"/>
      <c r="NC1075" s="196"/>
      <c r="ND1075" s="196"/>
      <c r="NE1075" s="196"/>
      <c r="NF1075" s="196"/>
      <c r="NG1075" s="196"/>
      <c r="NH1075" s="196"/>
      <c r="NI1075" s="196"/>
      <c r="NJ1075" s="196"/>
      <c r="NK1075" s="196"/>
      <c r="NL1075" s="196"/>
      <c r="NM1075" s="196"/>
      <c r="NN1075" s="196"/>
      <c r="NO1075" s="196"/>
      <c r="NP1075" s="196"/>
      <c r="NQ1075" s="196"/>
      <c r="NR1075" s="196"/>
      <c r="NS1075" s="196"/>
      <c r="NT1075" s="196"/>
      <c r="NU1075" s="196"/>
      <c r="NV1075" s="196"/>
      <c r="NW1075" s="196"/>
      <c r="NX1075" s="196"/>
      <c r="NY1075" s="196"/>
      <c r="NZ1075" s="196"/>
      <c r="OA1075" s="196"/>
      <c r="OB1075" s="196"/>
      <c r="OC1075" s="196"/>
      <c r="OD1075" s="196"/>
      <c r="OE1075" s="196"/>
      <c r="OF1075" s="196"/>
      <c r="OG1075" s="196"/>
      <c r="OH1075" s="196"/>
      <c r="OI1075" s="196"/>
      <c r="OJ1075" s="196"/>
      <c r="OK1075" s="196"/>
      <c r="OL1075" s="196"/>
      <c r="AFC1075" s="196"/>
      <c r="AFD1075" s="196"/>
      <c r="AFE1075" s="196"/>
      <c r="AFF1075" s="196"/>
      <c r="AFG1075" s="196"/>
      <c r="AFH1075" s="196"/>
      <c r="AFI1075" s="196"/>
      <c r="AFJ1075" s="196"/>
      <c r="AFK1075" s="196"/>
      <c r="AFL1075" s="196"/>
      <c r="AFM1075" s="196"/>
      <c r="AFN1075" s="196"/>
      <c r="AFO1075" s="196"/>
      <c r="AFP1075" s="196"/>
      <c r="AFQ1075" s="196"/>
      <c r="AFR1075" s="196"/>
      <c r="AFS1075" s="196"/>
      <c r="AFT1075" s="196"/>
      <c r="AFU1075" s="196"/>
      <c r="AFV1075" s="196"/>
      <c r="AFW1075" s="196"/>
      <c r="AFX1075" s="196"/>
      <c r="AFY1075" s="196"/>
      <c r="AFZ1075" s="196"/>
      <c r="AGA1075" s="196"/>
      <c r="AGB1075" s="196"/>
      <c r="AGC1075" s="196"/>
      <c r="AGD1075" s="196"/>
      <c r="AGE1075" s="196"/>
      <c r="AGF1075" s="196"/>
      <c r="AGG1075" s="196"/>
      <c r="AGH1075" s="196"/>
      <c r="AGI1075" s="196"/>
      <c r="AGJ1075" s="196"/>
      <c r="AGK1075" s="196"/>
      <c r="AGL1075" s="196"/>
      <c r="AGM1075" s="196"/>
      <c r="AGN1075" s="196"/>
      <c r="AGO1075" s="196"/>
      <c r="AGP1075" s="196"/>
    </row>
    <row r="1076" spans="1:874" ht="15.75" customHeight="1" x14ac:dyDescent="0.25">
      <c r="A1076" s="196"/>
      <c r="B1076" s="196"/>
      <c r="C1076" s="196"/>
      <c r="D1076" s="196"/>
      <c r="E1076" s="196"/>
      <c r="F1076" s="196"/>
      <c r="G1076" s="196"/>
      <c r="H1076" s="196"/>
      <c r="I1076" s="196"/>
      <c r="J1076" s="196"/>
      <c r="K1076" s="196"/>
      <c r="L1076" s="206"/>
      <c r="M1076" s="196"/>
      <c r="N1076" s="196"/>
      <c r="O1076" s="196"/>
      <c r="P1076" s="196"/>
      <c r="Q1076" s="196"/>
      <c r="R1076" s="196"/>
      <c r="S1076" s="196"/>
      <c r="T1076" s="196"/>
      <c r="U1076" s="196"/>
      <c r="V1076" s="196"/>
      <c r="W1076" s="196"/>
      <c r="X1076" s="196"/>
      <c r="Y1076" s="196"/>
      <c r="Z1076" s="196"/>
      <c r="AA1076" s="196"/>
      <c r="AB1076" s="196"/>
      <c r="AC1076" s="196"/>
      <c r="AD1076" s="196"/>
      <c r="AE1076" s="196"/>
      <c r="AF1076" s="196"/>
      <c r="AG1076" s="196"/>
      <c r="AH1076" s="196"/>
      <c r="AI1076" s="196"/>
      <c r="AJ1076" s="196"/>
      <c r="AK1076" s="196"/>
      <c r="AL1076" s="196"/>
      <c r="AM1076" s="196"/>
      <c r="AN1076" s="196"/>
      <c r="AO1076" s="196"/>
      <c r="AP1076" s="196"/>
      <c r="AQ1076" s="196"/>
      <c r="AR1076" s="196"/>
      <c r="AS1076" s="196"/>
      <c r="AT1076" s="196"/>
      <c r="AU1076" s="196"/>
      <c r="AV1076" s="196"/>
      <c r="AW1076" s="196"/>
      <c r="AX1076" s="196"/>
      <c r="AY1076" s="196"/>
      <c r="AZ1076" s="196"/>
      <c r="BA1076" s="196"/>
      <c r="BB1076" s="196"/>
      <c r="BC1076" s="196"/>
      <c r="BD1076" s="196"/>
      <c r="BE1076" s="196"/>
      <c r="BF1076" s="196"/>
      <c r="BG1076" s="196"/>
      <c r="BH1076" s="196"/>
      <c r="BI1076" s="196"/>
      <c r="BJ1076" s="196"/>
      <c r="BK1076" s="196"/>
      <c r="BL1076" s="196"/>
      <c r="BM1076" s="196"/>
      <c r="BN1076" s="196"/>
      <c r="BO1076" s="196"/>
      <c r="BP1076" s="196"/>
      <c r="BQ1076" s="196"/>
      <c r="BR1076" s="196"/>
      <c r="BS1076" s="196"/>
      <c r="BT1076" s="196"/>
      <c r="BU1076" s="196"/>
      <c r="BV1076" s="196"/>
      <c r="BW1076" s="196"/>
      <c r="BX1076" s="196"/>
      <c r="BY1076" s="196"/>
      <c r="BZ1076" s="196"/>
      <c r="CA1076" s="196"/>
      <c r="CB1076" s="196"/>
      <c r="CC1076" s="196"/>
      <c r="CD1076" s="196"/>
      <c r="CE1076" s="196"/>
      <c r="CF1076" s="196"/>
      <c r="CG1076" s="196"/>
      <c r="CH1076" s="196"/>
      <c r="CI1076" s="196"/>
      <c r="CJ1076" s="196"/>
      <c r="CK1076" s="196"/>
      <c r="CL1076" s="196"/>
      <c r="CM1076" s="196"/>
      <c r="CN1076" s="196"/>
      <c r="CO1076" s="196"/>
      <c r="CP1076" s="196"/>
      <c r="CQ1076" s="196"/>
      <c r="CR1076" s="196"/>
      <c r="CS1076" s="196"/>
      <c r="CT1076" s="196"/>
      <c r="CU1076" s="196"/>
      <c r="CV1076" s="196"/>
      <c r="CW1076" s="196"/>
      <c r="CX1076" s="196"/>
      <c r="CY1076" s="196"/>
      <c r="CZ1076" s="196"/>
      <c r="DA1076" s="196"/>
      <c r="DB1076" s="196"/>
      <c r="DC1076" s="196"/>
      <c r="DD1076" s="196"/>
      <c r="DE1076" s="196"/>
      <c r="DF1076" s="196"/>
      <c r="DG1076" s="196"/>
      <c r="DH1076" s="196"/>
      <c r="DI1076" s="196"/>
      <c r="DJ1076" s="196"/>
      <c r="DK1076" s="196"/>
      <c r="DL1076" s="196"/>
      <c r="DM1076" s="196"/>
      <c r="DN1076" s="196"/>
      <c r="DO1076" s="196"/>
      <c r="DP1076" s="196"/>
      <c r="DQ1076" s="196"/>
      <c r="DR1076" s="196"/>
      <c r="DS1076" s="196"/>
      <c r="DT1076" s="196"/>
      <c r="DU1076" s="196"/>
      <c r="DV1076" s="196"/>
      <c r="DW1076" s="196"/>
      <c r="DX1076" s="196"/>
      <c r="DY1076" s="196"/>
      <c r="DZ1076" s="196"/>
      <c r="EA1076" s="196"/>
      <c r="EB1076" s="196"/>
      <c r="EC1076" s="196"/>
      <c r="ED1076" s="196"/>
      <c r="EE1076" s="196"/>
      <c r="EF1076" s="196"/>
      <c r="EG1076" s="196"/>
      <c r="EH1076" s="196"/>
      <c r="EI1076" s="196"/>
      <c r="EJ1076" s="196"/>
      <c r="EK1076" s="196"/>
      <c r="EL1076" s="196"/>
      <c r="EM1076" s="196"/>
      <c r="EN1076" s="196"/>
      <c r="EO1076" s="196"/>
      <c r="EP1076" s="196"/>
      <c r="EQ1076" s="196"/>
      <c r="ER1076" s="196"/>
      <c r="ES1076" s="196"/>
      <c r="ET1076" s="196"/>
      <c r="EU1076" s="196"/>
      <c r="EV1076" s="196"/>
      <c r="EW1076" s="196"/>
      <c r="EX1076" s="196"/>
      <c r="EY1076" s="196"/>
      <c r="EZ1076" s="196"/>
      <c r="FA1076" s="196"/>
      <c r="FB1076" s="196"/>
      <c r="FC1076" s="196"/>
      <c r="FD1076" s="196"/>
      <c r="FE1076" s="196"/>
      <c r="FF1076" s="196"/>
      <c r="FG1076" s="196"/>
      <c r="FH1076" s="196"/>
      <c r="FI1076" s="196"/>
      <c r="FJ1076" s="196"/>
      <c r="FK1076" s="196"/>
      <c r="FL1076" s="196"/>
      <c r="FM1076" s="196"/>
      <c r="FN1076" s="196"/>
      <c r="FO1076" s="196"/>
      <c r="FP1076" s="196"/>
      <c r="FQ1076" s="196"/>
      <c r="FR1076" s="196"/>
      <c r="FS1076" s="196"/>
      <c r="FT1076" s="196"/>
      <c r="FU1076" s="196"/>
      <c r="FV1076" s="196"/>
      <c r="FW1076" s="196"/>
      <c r="FX1076" s="196"/>
      <c r="FY1076" s="196"/>
      <c r="FZ1076" s="196"/>
      <c r="GA1076" s="196"/>
      <c r="GB1076" s="196"/>
      <c r="GC1076" s="196"/>
      <c r="GD1076" s="196"/>
      <c r="GE1076" s="196"/>
      <c r="GF1076" s="196"/>
      <c r="GG1076" s="196"/>
      <c r="GH1076" s="196"/>
      <c r="GI1076" s="196"/>
      <c r="GJ1076" s="196"/>
      <c r="GK1076" s="196"/>
      <c r="GL1076" s="196"/>
      <c r="GM1076" s="196"/>
      <c r="GN1076" s="196"/>
      <c r="GO1076" s="196"/>
      <c r="GP1076" s="196"/>
      <c r="GQ1076" s="196"/>
      <c r="GR1076" s="196"/>
      <c r="GS1076" s="196"/>
      <c r="GT1076" s="196"/>
      <c r="GU1076" s="196"/>
      <c r="GV1076" s="196"/>
      <c r="GW1076" s="196"/>
      <c r="GX1076" s="196"/>
      <c r="GY1076" s="196"/>
      <c r="GZ1076" s="196"/>
      <c r="HA1076" s="196"/>
      <c r="HB1076" s="196"/>
      <c r="HC1076" s="196"/>
      <c r="HD1076" s="196"/>
      <c r="HE1076" s="196"/>
      <c r="HF1076" s="196"/>
      <c r="HG1076" s="196"/>
      <c r="HH1076" s="196"/>
      <c r="HI1076" s="196"/>
      <c r="HJ1076" s="196"/>
      <c r="HK1076" s="196"/>
      <c r="HL1076" s="196"/>
      <c r="HM1076" s="196"/>
      <c r="HN1076" s="196"/>
      <c r="HO1076" s="196"/>
      <c r="HP1076" s="196"/>
      <c r="HQ1076" s="196"/>
      <c r="HR1076" s="196"/>
      <c r="HS1076" s="196"/>
      <c r="HT1076" s="196"/>
      <c r="HU1076" s="196"/>
      <c r="HV1076" s="196"/>
      <c r="HW1076" s="196"/>
      <c r="HX1076" s="196"/>
      <c r="HY1076" s="196"/>
      <c r="HZ1076" s="196"/>
      <c r="IA1076" s="196"/>
      <c r="IB1076" s="196"/>
      <c r="IC1076" s="196"/>
      <c r="ID1076" s="196"/>
      <c r="IE1076" s="196"/>
      <c r="IF1076" s="196"/>
      <c r="IG1076" s="196"/>
      <c r="IH1076" s="196"/>
      <c r="II1076" s="196"/>
      <c r="IJ1076" s="196"/>
      <c r="IK1076" s="196"/>
      <c r="IL1076" s="196"/>
      <c r="IM1076" s="196"/>
      <c r="IN1076" s="196"/>
      <c r="IO1076" s="196"/>
      <c r="IP1076" s="196"/>
      <c r="IQ1076" s="196"/>
      <c r="IR1076" s="196"/>
      <c r="IS1076" s="196"/>
      <c r="IT1076" s="196"/>
      <c r="IU1076" s="196"/>
      <c r="IV1076" s="196"/>
      <c r="IW1076" s="196"/>
      <c r="IX1076" s="196"/>
      <c r="IY1076" s="196"/>
      <c r="IZ1076" s="196"/>
      <c r="JA1076" s="196"/>
      <c r="JB1076" s="196"/>
      <c r="JC1076" s="196"/>
      <c r="JD1076" s="196"/>
      <c r="JE1076" s="196"/>
      <c r="JF1076" s="196"/>
      <c r="JG1076" s="196"/>
      <c r="JH1076" s="196"/>
      <c r="JI1076" s="196"/>
      <c r="JJ1076" s="196"/>
      <c r="JK1076" s="196"/>
      <c r="JL1076" s="196"/>
      <c r="JM1076" s="196"/>
      <c r="JN1076" s="196"/>
      <c r="JO1076" s="196"/>
      <c r="JP1076" s="196"/>
      <c r="JQ1076" s="196"/>
      <c r="JR1076" s="196"/>
      <c r="JS1076" s="196"/>
      <c r="JT1076" s="196"/>
      <c r="JU1076" s="196"/>
      <c r="JV1076" s="196"/>
      <c r="JW1076" s="196"/>
      <c r="JX1076" s="196"/>
      <c r="JY1076" s="196"/>
      <c r="JZ1076" s="196"/>
      <c r="KA1076" s="196"/>
      <c r="KB1076" s="196"/>
      <c r="KC1076" s="196"/>
      <c r="KD1076" s="196"/>
      <c r="KE1076" s="196"/>
      <c r="KF1076" s="196"/>
      <c r="KG1076" s="196"/>
      <c r="KH1076" s="196"/>
      <c r="KI1076" s="196"/>
      <c r="KJ1076" s="196"/>
      <c r="KK1076" s="196"/>
      <c r="KL1076" s="196"/>
      <c r="KM1076" s="196"/>
      <c r="KN1076" s="196"/>
      <c r="KO1076" s="196"/>
      <c r="KP1076" s="196"/>
      <c r="KQ1076" s="196"/>
      <c r="KR1076" s="196"/>
      <c r="KS1076" s="196"/>
      <c r="KT1076" s="196"/>
      <c r="KU1076" s="196"/>
      <c r="KV1076" s="196"/>
      <c r="KW1076" s="196"/>
      <c r="KX1076" s="196"/>
      <c r="KY1076" s="196"/>
      <c r="KZ1076" s="196"/>
      <c r="LA1076" s="196"/>
      <c r="LB1076" s="196"/>
      <c r="LC1076" s="196"/>
      <c r="LD1076" s="196"/>
      <c r="LE1076" s="196"/>
      <c r="LF1076" s="196"/>
      <c r="LG1076" s="196"/>
      <c r="LH1076" s="196"/>
      <c r="LI1076" s="196"/>
      <c r="LJ1076" s="196"/>
      <c r="LK1076" s="196"/>
      <c r="LL1076" s="196"/>
      <c r="LM1076" s="196"/>
      <c r="LN1076" s="196"/>
      <c r="LO1076" s="196"/>
      <c r="LP1076" s="196"/>
      <c r="LQ1076" s="196"/>
      <c r="LR1076" s="196"/>
      <c r="LS1076" s="196"/>
      <c r="LT1076" s="196"/>
      <c r="LU1076" s="196"/>
      <c r="LV1076" s="196"/>
      <c r="LW1076" s="196"/>
      <c r="LX1076" s="196"/>
      <c r="LY1076" s="196"/>
      <c r="LZ1076" s="196"/>
      <c r="MA1076" s="196"/>
      <c r="MB1076" s="196"/>
      <c r="MC1076" s="196"/>
      <c r="MD1076" s="196"/>
      <c r="ME1076" s="196"/>
      <c r="MF1076" s="196"/>
      <c r="MG1076" s="196"/>
      <c r="MH1076" s="196"/>
      <c r="MI1076" s="196"/>
      <c r="MJ1076" s="196"/>
      <c r="MK1076" s="196"/>
      <c r="ML1076" s="196"/>
      <c r="MM1076" s="196"/>
      <c r="MN1076" s="196"/>
      <c r="MO1076" s="196"/>
      <c r="MP1076" s="196"/>
      <c r="MQ1076" s="196"/>
      <c r="MR1076" s="196"/>
      <c r="MS1076" s="196"/>
      <c r="MT1076" s="196"/>
      <c r="MU1076" s="196"/>
      <c r="MV1076" s="196"/>
      <c r="MW1076" s="196"/>
      <c r="MX1076" s="196"/>
      <c r="MY1076" s="196"/>
      <c r="MZ1076" s="196"/>
      <c r="NA1076" s="196"/>
      <c r="NB1076" s="196"/>
      <c r="NC1076" s="196"/>
      <c r="ND1076" s="196"/>
      <c r="NE1076" s="196"/>
      <c r="NF1076" s="196"/>
      <c r="NG1076" s="196"/>
      <c r="NH1076" s="196"/>
      <c r="NI1076" s="196"/>
      <c r="NJ1076" s="196"/>
      <c r="NK1076" s="196"/>
      <c r="NL1076" s="196"/>
      <c r="NM1076" s="196"/>
      <c r="NN1076" s="196"/>
      <c r="NO1076" s="196"/>
      <c r="NP1076" s="196"/>
      <c r="NQ1076" s="196"/>
      <c r="NR1076" s="196"/>
      <c r="NS1076" s="196"/>
      <c r="NT1076" s="196"/>
      <c r="NU1076" s="196"/>
      <c r="NV1076" s="196"/>
      <c r="NW1076" s="196"/>
      <c r="NX1076" s="196"/>
      <c r="NY1076" s="196"/>
      <c r="NZ1076" s="196"/>
      <c r="OA1076" s="196"/>
      <c r="OB1076" s="196"/>
      <c r="OC1076" s="196"/>
      <c r="OD1076" s="196"/>
      <c r="OE1076" s="196"/>
      <c r="OF1076" s="196"/>
      <c r="OG1076" s="196"/>
      <c r="OH1076" s="196"/>
      <c r="OI1076" s="196"/>
      <c r="OJ1076" s="196"/>
      <c r="OK1076" s="196"/>
      <c r="OL1076" s="196"/>
      <c r="AFC1076" s="196"/>
      <c r="AFD1076" s="196"/>
      <c r="AFE1076" s="196"/>
      <c r="AFF1076" s="196"/>
      <c r="AFG1076" s="196"/>
      <c r="AFH1076" s="196"/>
      <c r="AFI1076" s="196"/>
      <c r="AFJ1076" s="196"/>
      <c r="AFK1076" s="196"/>
      <c r="AFL1076" s="196"/>
      <c r="AFM1076" s="196"/>
      <c r="AFN1076" s="196"/>
      <c r="AFO1076" s="196"/>
      <c r="AFP1076" s="196"/>
      <c r="AFQ1076" s="196"/>
      <c r="AFR1076" s="196"/>
      <c r="AFS1076" s="196"/>
      <c r="AFT1076" s="196"/>
      <c r="AFU1076" s="196"/>
      <c r="AFV1076" s="196"/>
      <c r="AFW1076" s="196"/>
      <c r="AFX1076" s="196"/>
      <c r="AFY1076" s="196"/>
      <c r="AFZ1076" s="196"/>
      <c r="AGA1076" s="196"/>
      <c r="AGB1076" s="196"/>
      <c r="AGC1076" s="196"/>
      <c r="AGD1076" s="196"/>
      <c r="AGE1076" s="196"/>
      <c r="AGF1076" s="196"/>
      <c r="AGG1076" s="196"/>
      <c r="AGH1076" s="196"/>
      <c r="AGI1076" s="196"/>
      <c r="AGJ1076" s="196"/>
      <c r="AGK1076" s="196"/>
      <c r="AGL1076" s="196"/>
      <c r="AGM1076" s="196"/>
      <c r="AGN1076" s="196"/>
      <c r="AGO1076" s="196"/>
      <c r="AGP1076" s="196"/>
    </row>
    <row r="1077" spans="1:874" ht="15.75" customHeight="1" x14ac:dyDescent="0.25">
      <c r="A1077" s="196"/>
      <c r="B1077" s="196"/>
      <c r="C1077" s="196"/>
      <c r="D1077" s="196"/>
      <c r="E1077" s="196"/>
      <c r="F1077" s="196"/>
      <c r="G1077" s="196"/>
      <c r="H1077" s="196"/>
      <c r="I1077" s="196"/>
      <c r="J1077" s="196"/>
      <c r="K1077" s="196"/>
      <c r="L1077" s="206"/>
      <c r="M1077" s="196"/>
      <c r="N1077" s="196"/>
      <c r="O1077" s="196"/>
      <c r="P1077" s="196"/>
      <c r="Q1077" s="196"/>
      <c r="R1077" s="196"/>
      <c r="S1077" s="196"/>
      <c r="T1077" s="196"/>
      <c r="U1077" s="196"/>
      <c r="V1077" s="196"/>
      <c r="W1077" s="196"/>
      <c r="X1077" s="196"/>
      <c r="Y1077" s="196"/>
      <c r="Z1077" s="196"/>
      <c r="AA1077" s="196"/>
      <c r="AB1077" s="196"/>
      <c r="AC1077" s="196"/>
      <c r="AD1077" s="196"/>
      <c r="AE1077" s="196"/>
      <c r="AF1077" s="196"/>
      <c r="AG1077" s="196"/>
      <c r="AH1077" s="196"/>
      <c r="AI1077" s="196"/>
      <c r="AJ1077" s="196"/>
      <c r="AK1077" s="196"/>
      <c r="AL1077" s="196"/>
      <c r="AM1077" s="196"/>
      <c r="AN1077" s="196"/>
      <c r="AO1077" s="196"/>
      <c r="AP1077" s="196"/>
      <c r="AQ1077" s="196"/>
      <c r="AR1077" s="196"/>
      <c r="AS1077" s="196"/>
      <c r="AT1077" s="196"/>
      <c r="AU1077" s="196"/>
      <c r="AV1077" s="196"/>
      <c r="AW1077" s="196"/>
      <c r="AX1077" s="196"/>
      <c r="AY1077" s="196"/>
      <c r="AZ1077" s="196"/>
      <c r="BA1077" s="196"/>
      <c r="BB1077" s="196"/>
      <c r="BC1077" s="196"/>
      <c r="BD1077" s="196"/>
      <c r="BE1077" s="196"/>
      <c r="BF1077" s="196"/>
      <c r="BG1077" s="196"/>
      <c r="BH1077" s="196"/>
      <c r="BI1077" s="196"/>
      <c r="BJ1077" s="196"/>
      <c r="BK1077" s="196"/>
      <c r="BL1077" s="196"/>
      <c r="BM1077" s="196"/>
      <c r="BN1077" s="196"/>
      <c r="BO1077" s="196"/>
      <c r="BP1077" s="196"/>
      <c r="BQ1077" s="196"/>
      <c r="BR1077" s="196"/>
      <c r="BS1077" s="196"/>
      <c r="BT1077" s="196"/>
      <c r="BU1077" s="196"/>
      <c r="BV1077" s="196"/>
      <c r="BW1077" s="196"/>
      <c r="BX1077" s="196"/>
      <c r="BY1077" s="196"/>
      <c r="BZ1077" s="196"/>
      <c r="CA1077" s="196"/>
      <c r="CB1077" s="196"/>
      <c r="CC1077" s="196"/>
      <c r="CD1077" s="196"/>
      <c r="CE1077" s="196"/>
      <c r="CF1077" s="196"/>
      <c r="CG1077" s="196"/>
      <c r="CH1077" s="196"/>
      <c r="CI1077" s="196"/>
      <c r="CJ1077" s="196"/>
      <c r="CK1077" s="196"/>
      <c r="CL1077" s="196"/>
      <c r="CM1077" s="196"/>
      <c r="CN1077" s="196"/>
      <c r="CO1077" s="196"/>
      <c r="CP1077" s="196"/>
      <c r="CQ1077" s="196"/>
      <c r="CR1077" s="196"/>
      <c r="CS1077" s="196"/>
      <c r="CT1077" s="196"/>
      <c r="CU1077" s="196"/>
      <c r="CV1077" s="196"/>
      <c r="CW1077" s="196"/>
      <c r="CX1077" s="196"/>
      <c r="CY1077" s="196"/>
      <c r="CZ1077" s="196"/>
      <c r="DA1077" s="196"/>
      <c r="DB1077" s="196"/>
      <c r="DC1077" s="196"/>
      <c r="DD1077" s="196"/>
      <c r="DE1077" s="196"/>
      <c r="DF1077" s="196"/>
      <c r="DG1077" s="196"/>
      <c r="DH1077" s="196"/>
      <c r="DI1077" s="196"/>
      <c r="DJ1077" s="196"/>
      <c r="DK1077" s="196"/>
      <c r="DL1077" s="196"/>
      <c r="DM1077" s="196"/>
      <c r="DN1077" s="196"/>
      <c r="DO1077" s="196"/>
      <c r="DP1077" s="196"/>
      <c r="DQ1077" s="196"/>
      <c r="DR1077" s="196"/>
      <c r="DS1077" s="196"/>
      <c r="DT1077" s="196"/>
      <c r="DU1077" s="196"/>
      <c r="DV1077" s="196"/>
      <c r="DW1077" s="196"/>
      <c r="DX1077" s="196"/>
      <c r="DY1077" s="196"/>
      <c r="DZ1077" s="196"/>
      <c r="EA1077" s="196"/>
      <c r="EB1077" s="196"/>
      <c r="EC1077" s="196"/>
      <c r="ED1077" s="196"/>
      <c r="EE1077" s="196"/>
      <c r="EF1077" s="196"/>
      <c r="EG1077" s="196"/>
      <c r="EH1077" s="196"/>
      <c r="EI1077" s="196"/>
      <c r="EJ1077" s="196"/>
      <c r="EK1077" s="196"/>
      <c r="EL1077" s="196"/>
      <c r="EM1077" s="196"/>
      <c r="EN1077" s="196"/>
      <c r="EO1077" s="196"/>
      <c r="EP1077" s="196"/>
      <c r="EQ1077" s="196"/>
      <c r="ER1077" s="196"/>
      <c r="ES1077" s="196"/>
      <c r="ET1077" s="196"/>
      <c r="EU1077" s="196"/>
      <c r="EV1077" s="196"/>
      <c r="EW1077" s="196"/>
      <c r="EX1077" s="196"/>
      <c r="EY1077" s="196"/>
      <c r="EZ1077" s="196"/>
      <c r="FA1077" s="196"/>
      <c r="FB1077" s="196"/>
      <c r="FC1077" s="196"/>
      <c r="FD1077" s="196"/>
      <c r="FE1077" s="196"/>
      <c r="FF1077" s="196"/>
      <c r="FG1077" s="196"/>
      <c r="FH1077" s="196"/>
      <c r="FI1077" s="196"/>
      <c r="FJ1077" s="196"/>
      <c r="FK1077" s="196"/>
      <c r="FL1077" s="196"/>
      <c r="FM1077" s="196"/>
      <c r="FN1077" s="196"/>
      <c r="FO1077" s="196"/>
      <c r="FP1077" s="196"/>
      <c r="FQ1077" s="196"/>
      <c r="FR1077" s="196"/>
      <c r="FS1077" s="196"/>
      <c r="FT1077" s="196"/>
      <c r="FU1077" s="196"/>
      <c r="FV1077" s="196"/>
      <c r="FW1077" s="196"/>
      <c r="FX1077" s="196"/>
      <c r="FY1077" s="196"/>
      <c r="FZ1077" s="196"/>
      <c r="GA1077" s="196"/>
      <c r="GB1077" s="196"/>
      <c r="GC1077" s="196"/>
      <c r="GD1077" s="196"/>
      <c r="GE1077" s="196"/>
      <c r="GF1077" s="196"/>
      <c r="GG1077" s="196"/>
      <c r="GH1077" s="196"/>
      <c r="GI1077" s="196"/>
      <c r="GJ1077" s="196"/>
      <c r="GK1077" s="196"/>
      <c r="GL1077" s="196"/>
      <c r="GM1077" s="196"/>
      <c r="GN1077" s="196"/>
      <c r="GO1077" s="196"/>
      <c r="GP1077" s="196"/>
      <c r="GQ1077" s="196"/>
      <c r="GR1077" s="196"/>
      <c r="GS1077" s="196"/>
      <c r="GT1077" s="196"/>
      <c r="GU1077" s="196"/>
      <c r="GV1077" s="196"/>
      <c r="GW1077" s="196"/>
      <c r="GX1077" s="196"/>
      <c r="GY1077" s="196"/>
      <c r="GZ1077" s="196"/>
      <c r="HA1077" s="196"/>
      <c r="HB1077" s="196"/>
      <c r="HC1077" s="196"/>
      <c r="HD1077" s="196"/>
      <c r="HE1077" s="196"/>
      <c r="HF1077" s="196"/>
      <c r="HG1077" s="196"/>
      <c r="HH1077" s="196"/>
      <c r="HI1077" s="196"/>
      <c r="HJ1077" s="196"/>
      <c r="HK1077" s="196"/>
      <c r="HL1077" s="196"/>
      <c r="HM1077" s="196"/>
      <c r="HN1077" s="196"/>
      <c r="HO1077" s="196"/>
      <c r="HP1077" s="196"/>
      <c r="HQ1077" s="196"/>
      <c r="HR1077" s="196"/>
      <c r="HS1077" s="196"/>
      <c r="HT1077" s="196"/>
      <c r="HU1077" s="196"/>
      <c r="HV1077" s="196"/>
      <c r="HW1077" s="196"/>
      <c r="HX1077" s="196"/>
      <c r="HY1077" s="196"/>
      <c r="HZ1077" s="196"/>
      <c r="IA1077" s="196"/>
      <c r="IB1077" s="196"/>
      <c r="IC1077" s="196"/>
      <c r="ID1077" s="196"/>
      <c r="IE1077" s="196"/>
      <c r="IF1077" s="196"/>
      <c r="IG1077" s="196"/>
      <c r="IH1077" s="196"/>
      <c r="II1077" s="196"/>
      <c r="IJ1077" s="196"/>
      <c r="IK1077" s="196"/>
      <c r="IL1077" s="196"/>
      <c r="IM1077" s="196"/>
      <c r="IN1077" s="196"/>
      <c r="IO1077" s="196"/>
      <c r="IP1077" s="196"/>
      <c r="IQ1077" s="196"/>
      <c r="IR1077" s="196"/>
      <c r="IS1077" s="196"/>
      <c r="IT1077" s="196"/>
      <c r="IU1077" s="196"/>
      <c r="IV1077" s="196"/>
      <c r="IW1077" s="196"/>
      <c r="IX1077" s="196"/>
      <c r="IY1077" s="196"/>
      <c r="IZ1077" s="196"/>
      <c r="JA1077" s="196"/>
      <c r="JB1077" s="196"/>
      <c r="JC1077" s="196"/>
      <c r="JD1077" s="196"/>
      <c r="JE1077" s="196"/>
      <c r="JF1077" s="196"/>
      <c r="JG1077" s="196"/>
      <c r="JH1077" s="196"/>
      <c r="JI1077" s="196"/>
      <c r="JJ1077" s="196"/>
      <c r="JK1077" s="196"/>
      <c r="JL1077" s="196"/>
      <c r="JM1077" s="196"/>
      <c r="JN1077" s="196"/>
      <c r="JO1077" s="196"/>
      <c r="JP1077" s="196"/>
      <c r="JQ1077" s="196"/>
      <c r="JR1077" s="196"/>
      <c r="JS1077" s="196"/>
      <c r="JT1077" s="196"/>
      <c r="JU1077" s="196"/>
      <c r="JV1077" s="196"/>
      <c r="JW1077" s="196"/>
      <c r="JX1077" s="196"/>
      <c r="JY1077" s="196"/>
      <c r="JZ1077" s="196"/>
      <c r="KA1077" s="196"/>
      <c r="KB1077" s="196"/>
      <c r="KC1077" s="196"/>
      <c r="KD1077" s="196"/>
      <c r="KE1077" s="196"/>
      <c r="KF1077" s="196"/>
      <c r="KG1077" s="196"/>
      <c r="KH1077" s="196"/>
      <c r="KI1077" s="196"/>
      <c r="KJ1077" s="196"/>
      <c r="KK1077" s="196"/>
      <c r="KL1077" s="196"/>
      <c r="KM1077" s="196"/>
      <c r="KN1077" s="196"/>
      <c r="KO1077" s="196"/>
      <c r="KP1077" s="196"/>
      <c r="KQ1077" s="196"/>
      <c r="KR1077" s="196"/>
      <c r="KS1077" s="196"/>
      <c r="KT1077" s="196"/>
      <c r="KU1077" s="196"/>
      <c r="KV1077" s="196"/>
      <c r="KW1077" s="196"/>
      <c r="KX1077" s="196"/>
      <c r="KY1077" s="196"/>
      <c r="KZ1077" s="196"/>
      <c r="LA1077" s="196"/>
      <c r="LB1077" s="196"/>
      <c r="LC1077" s="196"/>
      <c r="LD1077" s="196"/>
      <c r="LE1077" s="196"/>
      <c r="LF1077" s="196"/>
      <c r="LG1077" s="196"/>
      <c r="LH1077" s="196"/>
      <c r="LI1077" s="196"/>
      <c r="LJ1077" s="196"/>
      <c r="LK1077" s="196"/>
      <c r="LL1077" s="196"/>
      <c r="LM1077" s="196"/>
      <c r="LN1077" s="196"/>
      <c r="LO1077" s="196"/>
      <c r="LP1077" s="196"/>
      <c r="LQ1077" s="196"/>
      <c r="LR1077" s="196"/>
      <c r="LS1077" s="196"/>
      <c r="LT1077" s="196"/>
      <c r="LU1077" s="196"/>
      <c r="LV1077" s="196"/>
      <c r="LW1077" s="196"/>
      <c r="LX1077" s="196"/>
      <c r="LY1077" s="196"/>
      <c r="LZ1077" s="196"/>
      <c r="MA1077" s="196"/>
      <c r="MB1077" s="196"/>
      <c r="MC1077" s="196"/>
      <c r="MD1077" s="196"/>
      <c r="ME1077" s="196"/>
      <c r="MF1077" s="196"/>
      <c r="MG1077" s="196"/>
      <c r="MH1077" s="196"/>
      <c r="MI1077" s="196"/>
      <c r="MJ1077" s="196"/>
      <c r="MK1077" s="196"/>
      <c r="ML1077" s="196"/>
      <c r="MM1077" s="196"/>
      <c r="MN1077" s="196"/>
      <c r="MO1077" s="196"/>
      <c r="MP1077" s="196"/>
      <c r="MQ1077" s="196"/>
      <c r="MR1077" s="196"/>
      <c r="MS1077" s="196"/>
      <c r="MT1077" s="196"/>
      <c r="MU1077" s="196"/>
      <c r="MV1077" s="196"/>
      <c r="MW1077" s="196"/>
      <c r="MX1077" s="196"/>
      <c r="MY1077" s="196"/>
      <c r="MZ1077" s="196"/>
      <c r="NA1077" s="196"/>
      <c r="NB1077" s="196"/>
      <c r="NC1077" s="196"/>
      <c r="ND1077" s="196"/>
      <c r="NE1077" s="196"/>
      <c r="NF1077" s="196"/>
      <c r="NG1077" s="196"/>
      <c r="NH1077" s="196"/>
      <c r="NI1077" s="196"/>
      <c r="NJ1077" s="196"/>
      <c r="NK1077" s="196"/>
      <c r="NL1077" s="196"/>
      <c r="NM1077" s="196"/>
      <c r="NN1077" s="196"/>
      <c r="NO1077" s="196"/>
      <c r="NP1077" s="196"/>
      <c r="NQ1077" s="196"/>
      <c r="NR1077" s="196"/>
      <c r="NS1077" s="196"/>
      <c r="NT1077" s="196"/>
      <c r="NU1077" s="196"/>
      <c r="NV1077" s="196"/>
      <c r="NW1077" s="196"/>
      <c r="NX1077" s="196"/>
      <c r="NY1077" s="196"/>
      <c r="NZ1077" s="196"/>
      <c r="OA1077" s="196"/>
      <c r="OB1077" s="196"/>
      <c r="OC1077" s="196"/>
      <c r="OD1077" s="196"/>
      <c r="OE1077" s="196"/>
      <c r="OF1077" s="196"/>
      <c r="OG1077" s="196"/>
      <c r="OH1077" s="196"/>
      <c r="OI1077" s="196"/>
      <c r="OJ1077" s="196"/>
      <c r="OK1077" s="196"/>
      <c r="OL1077" s="196"/>
      <c r="AFC1077" s="196"/>
      <c r="AFD1077" s="196"/>
      <c r="AFE1077" s="196"/>
      <c r="AFF1077" s="196"/>
      <c r="AFG1077" s="196"/>
      <c r="AFH1077" s="196"/>
      <c r="AFI1077" s="196"/>
      <c r="AFJ1077" s="196"/>
      <c r="AFK1077" s="196"/>
      <c r="AFL1077" s="196"/>
      <c r="AFM1077" s="196"/>
      <c r="AFN1077" s="196"/>
      <c r="AFO1077" s="196"/>
      <c r="AFP1077" s="196"/>
      <c r="AFQ1077" s="196"/>
      <c r="AFR1077" s="196"/>
      <c r="AFS1077" s="196"/>
      <c r="AFT1077" s="196"/>
      <c r="AFU1077" s="196"/>
      <c r="AFV1077" s="196"/>
      <c r="AFW1077" s="196"/>
      <c r="AFX1077" s="196"/>
      <c r="AFY1077" s="196"/>
      <c r="AFZ1077" s="196"/>
      <c r="AGA1077" s="196"/>
      <c r="AGB1077" s="196"/>
      <c r="AGC1077" s="196"/>
      <c r="AGD1077" s="196"/>
      <c r="AGE1077" s="196"/>
      <c r="AGF1077" s="196"/>
      <c r="AGG1077" s="196"/>
      <c r="AGH1077" s="196"/>
      <c r="AGI1077" s="196"/>
      <c r="AGJ1077" s="196"/>
      <c r="AGK1077" s="196"/>
      <c r="AGL1077" s="196"/>
      <c r="AGM1077" s="196"/>
      <c r="AGN1077" s="196"/>
      <c r="AGO1077" s="196"/>
      <c r="AGP1077" s="196"/>
    </row>
    <row r="1078" spans="1:874" ht="15.75" customHeight="1" x14ac:dyDescent="0.25">
      <c r="A1078" s="196"/>
      <c r="B1078" s="196"/>
      <c r="C1078" s="196"/>
      <c r="D1078" s="196"/>
      <c r="E1078" s="196"/>
      <c r="F1078" s="196"/>
      <c r="G1078" s="196"/>
      <c r="H1078" s="196"/>
      <c r="I1078" s="196"/>
      <c r="J1078" s="196"/>
      <c r="K1078" s="196"/>
      <c r="L1078" s="206"/>
      <c r="M1078" s="196"/>
      <c r="N1078" s="196"/>
      <c r="O1078" s="196"/>
      <c r="P1078" s="196"/>
      <c r="Q1078" s="196"/>
      <c r="R1078" s="196"/>
      <c r="S1078" s="196"/>
      <c r="T1078" s="196"/>
      <c r="U1078" s="196"/>
      <c r="V1078" s="196"/>
      <c r="W1078" s="196"/>
      <c r="X1078" s="196"/>
      <c r="Y1078" s="196"/>
      <c r="Z1078" s="196"/>
      <c r="AA1078" s="196"/>
      <c r="AB1078" s="196"/>
      <c r="AC1078" s="196"/>
      <c r="AD1078" s="196"/>
      <c r="AE1078" s="196"/>
      <c r="AF1078" s="196"/>
      <c r="AG1078" s="196"/>
      <c r="AH1078" s="196"/>
      <c r="AI1078" s="196"/>
      <c r="AJ1078" s="196"/>
      <c r="AK1078" s="196"/>
      <c r="AL1078" s="196"/>
      <c r="AM1078" s="196"/>
      <c r="AN1078" s="196"/>
      <c r="AO1078" s="196"/>
      <c r="AP1078" s="196"/>
      <c r="AQ1078" s="196"/>
      <c r="AR1078" s="196"/>
      <c r="AS1078" s="196"/>
      <c r="AT1078" s="196"/>
      <c r="AU1078" s="196"/>
      <c r="AV1078" s="196"/>
      <c r="AW1078" s="196"/>
      <c r="AX1078" s="196"/>
      <c r="AY1078" s="196"/>
      <c r="AZ1078" s="196"/>
      <c r="BA1078" s="196"/>
      <c r="BB1078" s="196"/>
      <c r="BC1078" s="196"/>
      <c r="BD1078" s="196"/>
      <c r="BE1078" s="196"/>
      <c r="BF1078" s="196"/>
      <c r="BG1078" s="196"/>
      <c r="BH1078" s="196"/>
      <c r="BI1078" s="196"/>
      <c r="BJ1078" s="196"/>
      <c r="BK1078" s="196"/>
      <c r="BL1078" s="196"/>
      <c r="BM1078" s="196"/>
      <c r="BN1078" s="196"/>
      <c r="BO1078" s="196"/>
      <c r="BP1078" s="196"/>
      <c r="BQ1078" s="196"/>
      <c r="BR1078" s="196"/>
      <c r="BS1078" s="196"/>
      <c r="BT1078" s="196"/>
      <c r="BU1078" s="196"/>
      <c r="BV1078" s="196"/>
      <c r="BW1078" s="196"/>
      <c r="BX1078" s="196"/>
      <c r="BY1078" s="196"/>
      <c r="BZ1078" s="196"/>
      <c r="CA1078" s="196"/>
      <c r="CB1078" s="196"/>
      <c r="CC1078" s="196"/>
      <c r="CD1078" s="196"/>
      <c r="CE1078" s="196"/>
      <c r="CF1078" s="196"/>
      <c r="CG1078" s="196"/>
      <c r="CH1078" s="196"/>
      <c r="CI1078" s="196"/>
      <c r="CJ1078" s="196"/>
      <c r="CK1078" s="196"/>
      <c r="CL1078" s="196"/>
      <c r="CM1078" s="196"/>
      <c r="CN1078" s="196"/>
      <c r="CO1078" s="196"/>
      <c r="CP1078" s="196"/>
      <c r="CQ1078" s="196"/>
      <c r="CR1078" s="196"/>
      <c r="CS1078" s="196"/>
      <c r="CT1078" s="196"/>
      <c r="CU1078" s="196"/>
      <c r="CV1078" s="196"/>
      <c r="CW1078" s="196"/>
      <c r="CX1078" s="196"/>
      <c r="CY1078" s="196"/>
      <c r="CZ1078" s="196"/>
      <c r="DA1078" s="196"/>
      <c r="DB1078" s="196"/>
      <c r="DC1078" s="196"/>
      <c r="DD1078" s="196"/>
      <c r="DE1078" s="196"/>
      <c r="DF1078" s="196"/>
      <c r="DG1078" s="196"/>
      <c r="DH1078" s="196"/>
      <c r="DI1078" s="196"/>
      <c r="DJ1078" s="196"/>
      <c r="DK1078" s="196"/>
      <c r="DL1078" s="196"/>
      <c r="DM1078" s="196"/>
      <c r="DN1078" s="196"/>
      <c r="DO1078" s="196"/>
      <c r="DP1078" s="196"/>
      <c r="DQ1078" s="196"/>
      <c r="DR1078" s="196"/>
      <c r="DS1078" s="196"/>
      <c r="DT1078" s="196"/>
      <c r="DU1078" s="196"/>
      <c r="DV1078" s="196"/>
      <c r="DW1078" s="196"/>
      <c r="DX1078" s="196"/>
      <c r="DY1078" s="196"/>
      <c r="DZ1078" s="196"/>
      <c r="EA1078" s="196"/>
      <c r="EB1078" s="196"/>
      <c r="EC1078" s="196"/>
      <c r="ED1078" s="196"/>
      <c r="EE1078" s="196"/>
      <c r="EF1078" s="196"/>
      <c r="EG1078" s="196"/>
      <c r="EH1078" s="196"/>
      <c r="EI1078" s="196"/>
      <c r="EJ1078" s="196"/>
      <c r="EK1078" s="196"/>
      <c r="EL1078" s="196"/>
      <c r="EM1078" s="196"/>
      <c r="EN1078" s="196"/>
      <c r="EO1078" s="196"/>
      <c r="EP1078" s="196"/>
      <c r="EQ1078" s="196"/>
      <c r="ER1078" s="196"/>
      <c r="ES1078" s="196"/>
      <c r="ET1078" s="196"/>
      <c r="EU1078" s="196"/>
      <c r="EV1078" s="196"/>
      <c r="EW1078" s="196"/>
      <c r="EX1078" s="196"/>
      <c r="EY1078" s="196"/>
      <c r="EZ1078" s="196"/>
      <c r="FA1078" s="196"/>
      <c r="FB1078" s="196"/>
      <c r="FC1078" s="196"/>
      <c r="FD1078" s="196"/>
      <c r="FE1078" s="196"/>
      <c r="FF1078" s="196"/>
      <c r="FG1078" s="196"/>
      <c r="FH1078" s="196"/>
      <c r="FI1078" s="196"/>
      <c r="FJ1078" s="196"/>
      <c r="FK1078" s="196"/>
      <c r="FL1078" s="196"/>
      <c r="FM1078" s="196"/>
      <c r="FN1078" s="196"/>
      <c r="FO1078" s="196"/>
      <c r="FP1078" s="196"/>
      <c r="FQ1078" s="196"/>
      <c r="FR1078" s="196"/>
      <c r="FS1078" s="196"/>
      <c r="FT1078" s="196"/>
      <c r="FU1078" s="196"/>
      <c r="FV1078" s="196"/>
      <c r="FW1078" s="196"/>
      <c r="FX1078" s="196"/>
      <c r="FY1078" s="196"/>
      <c r="FZ1078" s="196"/>
      <c r="GA1078" s="196"/>
      <c r="GB1078" s="196"/>
      <c r="GC1078" s="196"/>
      <c r="GD1078" s="196"/>
      <c r="GE1078" s="196"/>
      <c r="GF1078" s="196"/>
      <c r="GG1078" s="196"/>
      <c r="GH1078" s="196"/>
      <c r="GI1078" s="196"/>
      <c r="GJ1078" s="196"/>
      <c r="GK1078" s="196"/>
      <c r="GL1078" s="196"/>
      <c r="GM1078" s="196"/>
      <c r="GN1078" s="196"/>
      <c r="GO1078" s="196"/>
      <c r="GP1078" s="196"/>
      <c r="GQ1078" s="196"/>
      <c r="GR1078" s="196"/>
      <c r="GS1078" s="196"/>
      <c r="GT1078" s="196"/>
      <c r="GU1078" s="196"/>
      <c r="GV1078" s="196"/>
      <c r="GW1078" s="196"/>
      <c r="GX1078" s="196"/>
      <c r="GY1078" s="196"/>
      <c r="GZ1078" s="196"/>
      <c r="HA1078" s="196"/>
      <c r="HB1078" s="196"/>
      <c r="HC1078" s="196"/>
      <c r="HD1078" s="196"/>
      <c r="HE1078" s="196"/>
      <c r="HF1078" s="196"/>
      <c r="HG1078" s="196"/>
      <c r="HH1078" s="196"/>
      <c r="HI1078" s="196"/>
      <c r="HJ1078" s="196"/>
      <c r="HK1078" s="196"/>
      <c r="HL1078" s="196"/>
      <c r="HM1078" s="196"/>
      <c r="HN1078" s="196"/>
      <c r="HO1078" s="196"/>
      <c r="HP1078" s="196"/>
      <c r="HQ1078" s="196"/>
      <c r="HR1078" s="196"/>
      <c r="HS1078" s="196"/>
      <c r="HT1078" s="196"/>
      <c r="HU1078" s="196"/>
      <c r="HV1078" s="196"/>
      <c r="HW1078" s="196"/>
      <c r="HX1078" s="196"/>
      <c r="HY1078" s="196"/>
      <c r="HZ1078" s="196"/>
      <c r="IA1078" s="196"/>
      <c r="IB1078" s="196"/>
      <c r="IC1078" s="196"/>
      <c r="ID1078" s="196"/>
      <c r="IE1078" s="196"/>
      <c r="IF1078" s="196"/>
      <c r="IG1078" s="196"/>
      <c r="IH1078" s="196"/>
      <c r="II1078" s="196"/>
      <c r="IJ1078" s="196"/>
      <c r="IK1078" s="196"/>
      <c r="IL1078" s="196"/>
      <c r="IM1078" s="196"/>
      <c r="IN1078" s="196"/>
      <c r="IO1078" s="196"/>
      <c r="IP1078" s="196"/>
      <c r="IQ1078" s="196"/>
      <c r="IR1078" s="196"/>
      <c r="IS1078" s="196"/>
      <c r="IT1078" s="196"/>
      <c r="IU1078" s="196"/>
      <c r="IV1078" s="196"/>
      <c r="IW1078" s="196"/>
      <c r="IX1078" s="196"/>
      <c r="IY1078" s="196"/>
      <c r="IZ1078" s="196"/>
      <c r="JA1078" s="196"/>
      <c r="JB1078" s="196"/>
      <c r="JC1078" s="196"/>
      <c r="JD1078" s="196"/>
      <c r="JE1078" s="196"/>
      <c r="JF1078" s="196"/>
      <c r="JG1078" s="196"/>
      <c r="JH1078" s="196"/>
      <c r="JI1078" s="196"/>
      <c r="JJ1078" s="196"/>
      <c r="JK1078" s="196"/>
      <c r="JL1078" s="196"/>
      <c r="JM1078" s="196"/>
      <c r="JN1078" s="196"/>
      <c r="JO1078" s="196"/>
      <c r="JP1078" s="196"/>
      <c r="JQ1078" s="196"/>
      <c r="JR1078" s="196"/>
      <c r="JS1078" s="196"/>
      <c r="JT1078" s="196"/>
      <c r="JU1078" s="196"/>
      <c r="JV1078" s="196"/>
      <c r="JW1078" s="196"/>
      <c r="JX1078" s="196"/>
      <c r="JY1078" s="196"/>
      <c r="JZ1078" s="196"/>
      <c r="KA1078" s="196"/>
      <c r="KB1078" s="196"/>
      <c r="KC1078" s="196"/>
      <c r="KD1078" s="196"/>
      <c r="KE1078" s="196"/>
      <c r="KF1078" s="196"/>
      <c r="KG1078" s="196"/>
      <c r="KH1078" s="196"/>
      <c r="KI1078" s="196"/>
      <c r="KJ1078" s="196"/>
      <c r="KK1078" s="196"/>
      <c r="KL1078" s="196"/>
      <c r="KM1078" s="196"/>
      <c r="KN1078" s="196"/>
      <c r="KO1078" s="196"/>
      <c r="KP1078" s="196"/>
      <c r="KQ1078" s="196"/>
      <c r="KR1078" s="196"/>
      <c r="KS1078" s="196"/>
      <c r="KT1078" s="196"/>
      <c r="KU1078" s="196"/>
      <c r="KV1078" s="196"/>
      <c r="KW1078" s="196"/>
      <c r="KX1078" s="196"/>
      <c r="KY1078" s="196"/>
      <c r="KZ1078" s="196"/>
      <c r="LA1078" s="196"/>
      <c r="LB1078" s="196"/>
      <c r="LC1078" s="196"/>
      <c r="LD1078" s="196"/>
      <c r="LE1078" s="196"/>
      <c r="LF1078" s="196"/>
      <c r="LG1078" s="196"/>
      <c r="LH1078" s="196"/>
      <c r="LI1078" s="196"/>
      <c r="LJ1078" s="196"/>
      <c r="LK1078" s="196"/>
      <c r="LL1078" s="196"/>
      <c r="LM1078" s="196"/>
      <c r="LN1078" s="196"/>
      <c r="LO1078" s="196"/>
      <c r="LP1078" s="196"/>
      <c r="LQ1078" s="196"/>
      <c r="LR1078" s="196"/>
      <c r="LS1078" s="196"/>
      <c r="LT1078" s="196"/>
      <c r="LU1078" s="196"/>
      <c r="LV1078" s="196"/>
      <c r="LW1078" s="196"/>
      <c r="LX1078" s="196"/>
      <c r="LY1078" s="196"/>
      <c r="LZ1078" s="196"/>
      <c r="MA1078" s="196"/>
      <c r="MB1078" s="196"/>
      <c r="MC1078" s="196"/>
      <c r="MD1078" s="196"/>
      <c r="ME1078" s="196"/>
      <c r="MF1078" s="196"/>
      <c r="MG1078" s="196"/>
      <c r="MH1078" s="196"/>
      <c r="MI1078" s="196"/>
      <c r="MJ1078" s="196"/>
      <c r="MK1078" s="196"/>
      <c r="ML1078" s="196"/>
      <c r="MM1078" s="196"/>
      <c r="MN1078" s="196"/>
      <c r="MO1078" s="196"/>
      <c r="MP1078" s="196"/>
      <c r="MQ1078" s="196"/>
      <c r="MR1078" s="196"/>
      <c r="MS1078" s="196"/>
      <c r="MT1078" s="196"/>
      <c r="MU1078" s="196"/>
      <c r="MV1078" s="196"/>
      <c r="MW1078" s="196"/>
      <c r="MX1078" s="196"/>
      <c r="MY1078" s="196"/>
      <c r="MZ1078" s="196"/>
      <c r="NA1078" s="196"/>
      <c r="NB1078" s="196"/>
      <c r="NC1078" s="196"/>
      <c r="ND1078" s="196"/>
      <c r="NE1078" s="196"/>
      <c r="NF1078" s="196"/>
      <c r="NG1078" s="196"/>
      <c r="NH1078" s="196"/>
      <c r="NI1078" s="196"/>
      <c r="NJ1078" s="196"/>
      <c r="NK1078" s="196"/>
      <c r="NL1078" s="196"/>
      <c r="NM1078" s="196"/>
      <c r="NN1078" s="196"/>
      <c r="NO1078" s="196"/>
      <c r="NP1078" s="196"/>
      <c r="NQ1078" s="196"/>
      <c r="NR1078" s="196"/>
      <c r="NS1078" s="196"/>
      <c r="NT1078" s="196"/>
      <c r="NU1078" s="196"/>
      <c r="NV1078" s="196"/>
      <c r="NW1078" s="196"/>
      <c r="NX1078" s="196"/>
      <c r="NY1078" s="196"/>
      <c r="NZ1078" s="196"/>
      <c r="OA1078" s="196"/>
      <c r="OB1078" s="196"/>
      <c r="OC1078" s="196"/>
      <c r="OD1078" s="196"/>
      <c r="OE1078" s="196"/>
      <c r="OF1078" s="196"/>
      <c r="OG1078" s="196"/>
      <c r="OH1078" s="196"/>
      <c r="OI1078" s="196"/>
      <c r="OJ1078" s="196"/>
      <c r="OK1078" s="196"/>
      <c r="OL1078" s="196"/>
      <c r="AFC1078" s="196"/>
      <c r="AFD1078" s="196"/>
      <c r="AFE1078" s="196"/>
      <c r="AFF1078" s="196"/>
      <c r="AFG1078" s="196"/>
      <c r="AFH1078" s="196"/>
      <c r="AFI1078" s="196"/>
      <c r="AFJ1078" s="196"/>
      <c r="AFK1078" s="196"/>
      <c r="AFL1078" s="196"/>
      <c r="AFM1078" s="196"/>
      <c r="AFN1078" s="196"/>
      <c r="AFO1078" s="196"/>
      <c r="AFP1078" s="196"/>
      <c r="AFQ1078" s="196"/>
      <c r="AFR1078" s="196"/>
      <c r="AFS1078" s="196"/>
      <c r="AFT1078" s="196"/>
      <c r="AFU1078" s="196"/>
      <c r="AFV1078" s="196"/>
      <c r="AFW1078" s="196"/>
      <c r="AFX1078" s="196"/>
      <c r="AFY1078" s="196"/>
      <c r="AFZ1078" s="196"/>
      <c r="AGA1078" s="196"/>
      <c r="AGB1078" s="196"/>
      <c r="AGC1078" s="196"/>
      <c r="AGD1078" s="196"/>
      <c r="AGE1078" s="196"/>
      <c r="AGF1078" s="196"/>
      <c r="AGG1078" s="196"/>
      <c r="AGH1078" s="196"/>
      <c r="AGI1078" s="196"/>
      <c r="AGJ1078" s="196"/>
      <c r="AGK1078" s="196"/>
      <c r="AGL1078" s="196"/>
      <c r="AGM1078" s="196"/>
      <c r="AGN1078" s="196"/>
      <c r="AGO1078" s="196"/>
      <c r="AGP1078" s="196"/>
    </row>
    <row r="1079" spans="1:874" ht="15.75" customHeight="1" x14ac:dyDescent="0.25">
      <c r="A1079" s="196"/>
      <c r="B1079" s="196"/>
      <c r="C1079" s="196"/>
      <c r="D1079" s="196"/>
      <c r="E1079" s="196"/>
      <c r="F1079" s="196"/>
      <c r="G1079" s="196"/>
      <c r="H1079" s="196"/>
      <c r="I1079" s="196"/>
      <c r="J1079" s="196"/>
      <c r="K1079" s="196"/>
      <c r="L1079" s="206"/>
      <c r="M1079" s="196"/>
      <c r="N1079" s="196"/>
      <c r="O1079" s="196"/>
      <c r="P1079" s="196"/>
      <c r="Q1079" s="196"/>
      <c r="R1079" s="196"/>
      <c r="S1079" s="196"/>
      <c r="T1079" s="196"/>
      <c r="U1079" s="196"/>
      <c r="V1079" s="196"/>
      <c r="W1079" s="196"/>
      <c r="X1079" s="196"/>
      <c r="Y1079" s="196"/>
      <c r="Z1079" s="196"/>
      <c r="AA1079" s="196"/>
      <c r="AB1079" s="196"/>
      <c r="AC1079" s="196"/>
      <c r="AD1079" s="196"/>
      <c r="AE1079" s="196"/>
      <c r="AF1079" s="196"/>
      <c r="AG1079" s="196"/>
      <c r="AH1079" s="196"/>
      <c r="AI1079" s="196"/>
      <c r="AJ1079" s="196"/>
      <c r="AK1079" s="196"/>
      <c r="AL1079" s="196"/>
      <c r="AM1079" s="196"/>
      <c r="AN1079" s="196"/>
      <c r="AO1079" s="196"/>
      <c r="AP1079" s="196"/>
      <c r="AQ1079" s="196"/>
      <c r="AR1079" s="196"/>
      <c r="AS1079" s="196"/>
      <c r="AT1079" s="196"/>
      <c r="AU1079" s="196"/>
      <c r="AV1079" s="196"/>
      <c r="AW1079" s="196"/>
      <c r="AX1079" s="196"/>
      <c r="AY1079" s="196"/>
      <c r="AZ1079" s="196"/>
      <c r="BA1079" s="196"/>
      <c r="BB1079" s="196"/>
      <c r="BC1079" s="196"/>
      <c r="BD1079" s="196"/>
      <c r="BE1079" s="196"/>
      <c r="BF1079" s="196"/>
      <c r="BG1079" s="196"/>
      <c r="BH1079" s="196"/>
      <c r="BI1079" s="196"/>
      <c r="BJ1079" s="196"/>
      <c r="BK1079" s="196"/>
      <c r="BL1079" s="196"/>
      <c r="BM1079" s="196"/>
      <c r="BN1079" s="196"/>
      <c r="BO1079" s="196"/>
      <c r="BP1079" s="196"/>
      <c r="BQ1079" s="196"/>
      <c r="BR1079" s="196"/>
      <c r="BS1079" s="196"/>
      <c r="BT1079" s="196"/>
      <c r="BU1079" s="196"/>
      <c r="BV1079" s="196"/>
      <c r="BW1079" s="196"/>
      <c r="BX1079" s="196"/>
      <c r="BY1079" s="196"/>
      <c r="BZ1079" s="196"/>
      <c r="CA1079" s="196"/>
      <c r="CB1079" s="196"/>
      <c r="CC1079" s="196"/>
      <c r="CD1079" s="196"/>
      <c r="CE1079" s="196"/>
      <c r="CF1079" s="196"/>
      <c r="CG1079" s="196"/>
      <c r="CH1079" s="196"/>
      <c r="CI1079" s="196"/>
      <c r="CJ1079" s="196"/>
      <c r="CK1079" s="196"/>
      <c r="CL1079" s="196"/>
      <c r="CM1079" s="196"/>
      <c r="CN1079" s="196"/>
      <c r="CO1079" s="196"/>
      <c r="CP1079" s="196"/>
      <c r="CQ1079" s="196"/>
      <c r="CR1079" s="196"/>
      <c r="CS1079" s="196"/>
      <c r="CT1079" s="196"/>
      <c r="CU1079" s="196"/>
      <c r="CV1079" s="196"/>
      <c r="CW1079" s="196"/>
      <c r="CX1079" s="196"/>
      <c r="CY1079" s="196"/>
      <c r="CZ1079" s="196"/>
      <c r="DA1079" s="196"/>
      <c r="DB1079" s="196"/>
      <c r="DC1079" s="196"/>
      <c r="DD1079" s="196"/>
      <c r="DE1079" s="196"/>
      <c r="DF1079" s="196"/>
      <c r="DG1079" s="196"/>
      <c r="DH1079" s="196"/>
      <c r="DI1079" s="196"/>
      <c r="DJ1079" s="196"/>
      <c r="DK1079" s="196"/>
      <c r="DL1079" s="196"/>
      <c r="DM1079" s="196"/>
      <c r="DN1079" s="196"/>
      <c r="DO1079" s="196"/>
      <c r="DP1079" s="196"/>
      <c r="DQ1079" s="196"/>
      <c r="DR1079" s="196"/>
      <c r="DS1079" s="196"/>
      <c r="DT1079" s="196"/>
      <c r="DU1079" s="196"/>
      <c r="DV1079" s="196"/>
      <c r="DW1079" s="196"/>
      <c r="DX1079" s="196"/>
      <c r="DY1079" s="196"/>
      <c r="DZ1079" s="196"/>
      <c r="EA1079" s="196"/>
      <c r="EB1079" s="196"/>
      <c r="EC1079" s="196"/>
      <c r="ED1079" s="196"/>
      <c r="EE1079" s="196"/>
      <c r="EF1079" s="196"/>
      <c r="EG1079" s="196"/>
      <c r="EH1079" s="196"/>
      <c r="EI1079" s="196"/>
      <c r="EJ1079" s="196"/>
      <c r="EK1079" s="196"/>
      <c r="EL1079" s="196"/>
      <c r="EM1079" s="196"/>
      <c r="EN1079" s="196"/>
      <c r="EO1079" s="196"/>
      <c r="EP1079" s="196"/>
      <c r="EQ1079" s="196"/>
      <c r="ER1079" s="196"/>
      <c r="ES1079" s="196"/>
      <c r="ET1079" s="196"/>
      <c r="EU1079" s="196"/>
      <c r="EV1079" s="196"/>
      <c r="EW1079" s="196"/>
      <c r="EX1079" s="196"/>
      <c r="EY1079" s="196"/>
      <c r="EZ1079" s="196"/>
      <c r="FA1079" s="196"/>
      <c r="FB1079" s="196"/>
      <c r="FC1079" s="196"/>
      <c r="FD1079" s="196"/>
      <c r="FE1079" s="196"/>
      <c r="FF1079" s="196"/>
      <c r="FG1079" s="196"/>
      <c r="FH1079" s="196"/>
      <c r="FI1079" s="196"/>
      <c r="FJ1079" s="196"/>
      <c r="FK1079" s="196"/>
      <c r="FL1079" s="196"/>
      <c r="FM1079" s="196"/>
      <c r="FN1079" s="196"/>
      <c r="FO1079" s="196"/>
      <c r="FP1079" s="196"/>
      <c r="FQ1079" s="196"/>
      <c r="FR1079" s="196"/>
      <c r="FS1079" s="196"/>
      <c r="FT1079" s="196"/>
      <c r="FU1079" s="196"/>
      <c r="FV1079" s="196"/>
      <c r="FW1079" s="196"/>
      <c r="FX1079" s="196"/>
      <c r="FY1079" s="196"/>
      <c r="FZ1079" s="196"/>
      <c r="GA1079" s="196"/>
      <c r="GB1079" s="196"/>
      <c r="GC1079" s="196"/>
      <c r="GD1079" s="196"/>
      <c r="GE1079" s="196"/>
      <c r="GF1079" s="196"/>
      <c r="GG1079" s="196"/>
      <c r="GH1079" s="196"/>
      <c r="GI1079" s="196"/>
      <c r="GJ1079" s="196"/>
      <c r="GK1079" s="196"/>
      <c r="GL1079" s="196"/>
      <c r="GM1079" s="196"/>
      <c r="GN1079" s="196"/>
      <c r="GO1079" s="196"/>
      <c r="GP1079" s="196"/>
      <c r="GQ1079" s="196"/>
      <c r="GR1079" s="196"/>
      <c r="GS1079" s="196"/>
      <c r="GT1079" s="196"/>
      <c r="GU1079" s="196"/>
      <c r="GV1079" s="196"/>
      <c r="GW1079" s="196"/>
      <c r="GX1079" s="196"/>
      <c r="GY1079" s="196"/>
      <c r="GZ1079" s="196"/>
      <c r="HA1079" s="196"/>
      <c r="HB1079" s="196"/>
      <c r="HC1079" s="196"/>
      <c r="HD1079" s="196"/>
      <c r="HE1079" s="196"/>
      <c r="HF1079" s="196"/>
      <c r="HG1079" s="196"/>
      <c r="HH1079" s="196"/>
      <c r="HI1079" s="196"/>
      <c r="HJ1079" s="196"/>
      <c r="HK1079" s="196"/>
      <c r="HL1079" s="196"/>
      <c r="HM1079" s="196"/>
      <c r="HN1079" s="196"/>
      <c r="HO1079" s="196"/>
      <c r="HP1079" s="196"/>
      <c r="HQ1079" s="196"/>
      <c r="HR1079" s="196"/>
      <c r="HS1079" s="196"/>
      <c r="HT1079" s="196"/>
      <c r="HU1079" s="196"/>
      <c r="HV1079" s="196"/>
      <c r="HW1079" s="196"/>
      <c r="HX1079" s="196"/>
      <c r="HY1079" s="196"/>
      <c r="HZ1079" s="196"/>
      <c r="IA1079" s="196"/>
      <c r="IB1079" s="196"/>
      <c r="IC1079" s="196"/>
      <c r="ID1079" s="196"/>
      <c r="IE1079" s="196"/>
      <c r="IF1079" s="196"/>
      <c r="IG1079" s="196"/>
      <c r="IH1079" s="196"/>
      <c r="II1079" s="196"/>
      <c r="IJ1079" s="196"/>
      <c r="IK1079" s="196"/>
      <c r="IL1079" s="196"/>
      <c r="IM1079" s="196"/>
      <c r="IN1079" s="196"/>
      <c r="IO1079" s="196"/>
      <c r="IP1079" s="196"/>
      <c r="IQ1079" s="196"/>
      <c r="IR1079" s="196"/>
      <c r="IS1079" s="196"/>
      <c r="IT1079" s="196"/>
      <c r="IU1079" s="196"/>
      <c r="IV1079" s="196"/>
      <c r="IW1079" s="196"/>
      <c r="IX1079" s="196"/>
      <c r="IY1079" s="196"/>
      <c r="IZ1079" s="196"/>
      <c r="JA1079" s="196"/>
      <c r="JB1079" s="196"/>
      <c r="JC1079" s="196"/>
      <c r="JD1079" s="196"/>
      <c r="JE1079" s="196"/>
      <c r="JF1079" s="196"/>
      <c r="JG1079" s="196"/>
      <c r="JH1079" s="196"/>
      <c r="JI1079" s="196"/>
      <c r="JJ1079" s="196"/>
      <c r="JK1079" s="196"/>
      <c r="JL1079" s="196"/>
      <c r="JM1079" s="196"/>
      <c r="JN1079" s="196"/>
      <c r="JO1079" s="196"/>
      <c r="JP1079" s="196"/>
      <c r="JQ1079" s="196"/>
      <c r="JR1079" s="196"/>
      <c r="JS1079" s="196"/>
      <c r="JT1079" s="196"/>
      <c r="JU1079" s="196"/>
      <c r="JV1079" s="196"/>
      <c r="JW1079" s="196"/>
      <c r="JX1079" s="196"/>
      <c r="JY1079" s="196"/>
      <c r="JZ1079" s="196"/>
      <c r="KA1079" s="196"/>
      <c r="KB1079" s="196"/>
      <c r="KC1079" s="196"/>
      <c r="KD1079" s="196"/>
      <c r="KE1079" s="196"/>
      <c r="KF1079" s="196"/>
      <c r="KG1079" s="196"/>
      <c r="KH1079" s="196"/>
      <c r="KI1079" s="196"/>
      <c r="KJ1079" s="196"/>
      <c r="KK1079" s="196"/>
      <c r="KL1079" s="196"/>
      <c r="KM1079" s="196"/>
      <c r="KN1079" s="196"/>
      <c r="KO1079" s="196"/>
      <c r="KP1079" s="196"/>
      <c r="KQ1079" s="196"/>
      <c r="KR1079" s="196"/>
      <c r="KS1079" s="196"/>
      <c r="KT1079" s="196"/>
      <c r="KU1079" s="196"/>
      <c r="KV1079" s="196"/>
      <c r="KW1079" s="196"/>
      <c r="KX1079" s="196"/>
      <c r="KY1079" s="196"/>
      <c r="KZ1079" s="196"/>
      <c r="LA1079" s="196"/>
      <c r="LB1079" s="196"/>
      <c r="LC1079" s="196"/>
      <c r="LD1079" s="196"/>
      <c r="LE1079" s="196"/>
      <c r="LF1079" s="196"/>
      <c r="LG1079" s="196"/>
      <c r="LH1079" s="196"/>
      <c r="LI1079" s="196"/>
      <c r="LJ1079" s="196"/>
      <c r="LK1079" s="196"/>
      <c r="LL1079" s="196"/>
      <c r="LM1079" s="196"/>
      <c r="LN1079" s="196"/>
      <c r="LO1079" s="196"/>
      <c r="LP1079" s="196"/>
      <c r="LQ1079" s="196"/>
      <c r="LR1079" s="196"/>
      <c r="LS1079" s="196"/>
      <c r="LT1079" s="196"/>
      <c r="LU1079" s="196"/>
      <c r="LV1079" s="196"/>
      <c r="LW1079" s="196"/>
      <c r="LX1079" s="196"/>
      <c r="LY1079" s="196"/>
      <c r="LZ1079" s="196"/>
      <c r="MA1079" s="196"/>
      <c r="MB1079" s="196"/>
      <c r="MC1079" s="196"/>
      <c r="MD1079" s="196"/>
      <c r="ME1079" s="196"/>
      <c r="MF1079" s="196"/>
      <c r="MG1079" s="196"/>
      <c r="MH1079" s="196"/>
      <c r="MI1079" s="196"/>
      <c r="MJ1079" s="196"/>
      <c r="MK1079" s="196"/>
      <c r="ML1079" s="196"/>
      <c r="MM1079" s="196"/>
      <c r="MN1079" s="196"/>
      <c r="MO1079" s="196"/>
      <c r="MP1079" s="196"/>
      <c r="MQ1079" s="196"/>
      <c r="MR1079" s="196"/>
      <c r="MS1079" s="196"/>
      <c r="MT1079" s="196"/>
      <c r="MU1079" s="196"/>
      <c r="MV1079" s="196"/>
      <c r="MW1079" s="196"/>
      <c r="MX1079" s="196"/>
      <c r="MY1079" s="196"/>
      <c r="MZ1079" s="196"/>
      <c r="NA1079" s="196"/>
      <c r="NB1079" s="196"/>
      <c r="NC1079" s="196"/>
      <c r="ND1079" s="196"/>
      <c r="NE1079" s="196"/>
      <c r="NF1079" s="196"/>
      <c r="NG1079" s="196"/>
      <c r="NH1079" s="196"/>
      <c r="NI1079" s="196"/>
      <c r="NJ1079" s="196"/>
      <c r="NK1079" s="196"/>
      <c r="NL1079" s="196"/>
      <c r="NM1079" s="196"/>
      <c r="NN1079" s="196"/>
      <c r="NO1079" s="196"/>
      <c r="NP1079" s="196"/>
      <c r="NQ1079" s="196"/>
      <c r="NR1079" s="196"/>
      <c r="NS1079" s="196"/>
      <c r="NT1079" s="196"/>
      <c r="NU1079" s="196"/>
      <c r="NV1079" s="196"/>
      <c r="NW1079" s="196"/>
      <c r="NX1079" s="196"/>
      <c r="NY1079" s="196"/>
      <c r="NZ1079" s="196"/>
      <c r="OA1079" s="196"/>
      <c r="OB1079" s="196"/>
      <c r="OC1079" s="196"/>
      <c r="OD1079" s="196"/>
      <c r="OE1079" s="196"/>
      <c r="OF1079" s="196"/>
      <c r="OG1079" s="196"/>
      <c r="OH1079" s="196"/>
      <c r="OI1079" s="196"/>
      <c r="OJ1079" s="196"/>
      <c r="OK1079" s="196"/>
      <c r="OL1079" s="196"/>
      <c r="AFC1079" s="196"/>
      <c r="AFD1079" s="196"/>
      <c r="AFE1079" s="196"/>
      <c r="AFF1079" s="196"/>
      <c r="AFG1079" s="196"/>
      <c r="AFH1079" s="196"/>
      <c r="AFI1079" s="196"/>
      <c r="AFJ1079" s="196"/>
      <c r="AFK1079" s="196"/>
      <c r="AFL1079" s="196"/>
      <c r="AFM1079" s="196"/>
      <c r="AFN1079" s="196"/>
      <c r="AFO1079" s="196"/>
      <c r="AFP1079" s="196"/>
      <c r="AFQ1079" s="196"/>
      <c r="AFR1079" s="196"/>
      <c r="AFS1079" s="196"/>
      <c r="AFT1079" s="196"/>
      <c r="AFU1079" s="196"/>
      <c r="AFV1079" s="196"/>
      <c r="AFW1079" s="196"/>
      <c r="AFX1079" s="196"/>
      <c r="AFY1079" s="196"/>
      <c r="AFZ1079" s="196"/>
      <c r="AGA1079" s="196"/>
      <c r="AGB1079" s="196"/>
      <c r="AGC1079" s="196"/>
      <c r="AGD1079" s="196"/>
      <c r="AGE1079" s="196"/>
      <c r="AGF1079" s="196"/>
      <c r="AGG1079" s="196"/>
      <c r="AGH1079" s="196"/>
      <c r="AGI1079" s="196"/>
      <c r="AGJ1079" s="196"/>
      <c r="AGK1079" s="196"/>
      <c r="AGL1079" s="196"/>
      <c r="AGM1079" s="196"/>
      <c r="AGN1079" s="196"/>
      <c r="AGO1079" s="196"/>
      <c r="AGP1079" s="196"/>
    </row>
    <row r="1080" spans="1:874" ht="15.75" customHeight="1" x14ac:dyDescent="0.25">
      <c r="A1080" s="196"/>
      <c r="B1080" s="196"/>
      <c r="C1080" s="196"/>
      <c r="D1080" s="196"/>
      <c r="E1080" s="196"/>
      <c r="F1080" s="196"/>
      <c r="G1080" s="196"/>
      <c r="H1080" s="196"/>
      <c r="I1080" s="196"/>
      <c r="J1080" s="196"/>
      <c r="K1080" s="196"/>
      <c r="L1080" s="206"/>
      <c r="M1080" s="196"/>
      <c r="N1080" s="196"/>
      <c r="O1080" s="196"/>
      <c r="P1080" s="196"/>
      <c r="Q1080" s="196"/>
      <c r="R1080" s="196"/>
      <c r="S1080" s="196"/>
      <c r="T1080" s="196"/>
      <c r="U1080" s="196"/>
      <c r="V1080" s="196"/>
      <c r="W1080" s="196"/>
      <c r="X1080" s="196"/>
      <c r="Y1080" s="196"/>
      <c r="Z1080" s="196"/>
      <c r="AA1080" s="196"/>
      <c r="AB1080" s="196"/>
      <c r="AC1080" s="196"/>
      <c r="AD1080" s="196"/>
      <c r="AE1080" s="196"/>
      <c r="AF1080" s="196"/>
      <c r="AG1080" s="196"/>
      <c r="AH1080" s="196"/>
      <c r="AI1080" s="196"/>
      <c r="AJ1080" s="196"/>
      <c r="AK1080" s="196"/>
      <c r="AL1080" s="196"/>
      <c r="AM1080" s="196"/>
      <c r="AN1080" s="196"/>
      <c r="AO1080" s="196"/>
      <c r="AP1080" s="196"/>
      <c r="AQ1080" s="196"/>
      <c r="AR1080" s="196"/>
      <c r="AS1080" s="196"/>
      <c r="AT1080" s="196"/>
      <c r="AU1080" s="196"/>
      <c r="AV1080" s="196"/>
      <c r="AW1080" s="196"/>
      <c r="AX1080" s="196"/>
      <c r="AY1080" s="196"/>
      <c r="AZ1080" s="196"/>
      <c r="BA1080" s="196"/>
      <c r="BB1080" s="196"/>
      <c r="BC1080" s="196"/>
      <c r="BD1080" s="196"/>
      <c r="BE1080" s="196"/>
      <c r="BF1080" s="196"/>
      <c r="BG1080" s="196"/>
      <c r="BH1080" s="196"/>
      <c r="BI1080" s="196"/>
      <c r="BJ1080" s="196"/>
      <c r="BK1080" s="196"/>
      <c r="BL1080" s="196"/>
      <c r="BM1080" s="196"/>
      <c r="BN1080" s="196"/>
      <c r="BO1080" s="196"/>
      <c r="BP1080" s="196"/>
      <c r="BQ1080" s="196"/>
      <c r="BR1080" s="196"/>
      <c r="BS1080" s="196"/>
      <c r="BT1080" s="196"/>
      <c r="BU1080" s="196"/>
      <c r="BV1080" s="196"/>
      <c r="BW1080" s="196"/>
      <c r="BX1080" s="196"/>
      <c r="BY1080" s="196"/>
      <c r="BZ1080" s="196"/>
      <c r="CA1080" s="196"/>
      <c r="CB1080" s="196"/>
      <c r="CC1080" s="196"/>
      <c r="CD1080" s="196"/>
      <c r="CE1080" s="196"/>
      <c r="CF1080" s="196"/>
      <c r="CG1080" s="196"/>
      <c r="CH1080" s="196"/>
      <c r="CI1080" s="196"/>
      <c r="CJ1080" s="196"/>
      <c r="CK1080" s="196"/>
      <c r="CL1080" s="196"/>
      <c r="CM1080" s="196"/>
      <c r="CN1080" s="196"/>
      <c r="CO1080" s="196"/>
      <c r="CP1080" s="196"/>
      <c r="CQ1080" s="196"/>
      <c r="CR1080" s="196"/>
      <c r="CS1080" s="196"/>
      <c r="CT1080" s="196"/>
      <c r="CU1080" s="196"/>
      <c r="CV1080" s="196"/>
      <c r="CW1080" s="196"/>
      <c r="CX1080" s="196"/>
      <c r="CY1080" s="196"/>
      <c r="CZ1080" s="196"/>
      <c r="DA1080" s="196"/>
      <c r="DB1080" s="196"/>
      <c r="DC1080" s="196"/>
      <c r="DD1080" s="196"/>
      <c r="DE1080" s="196"/>
      <c r="DF1080" s="196"/>
      <c r="DG1080" s="196"/>
      <c r="DH1080" s="196"/>
      <c r="DI1080" s="196"/>
      <c r="DJ1080" s="196"/>
      <c r="DK1080" s="196"/>
      <c r="DL1080" s="196"/>
      <c r="DM1080" s="196"/>
      <c r="DN1080" s="196"/>
      <c r="DO1080" s="196"/>
      <c r="DP1080" s="196"/>
      <c r="DQ1080" s="196"/>
      <c r="DR1080" s="196"/>
      <c r="DS1080" s="196"/>
      <c r="DT1080" s="196"/>
      <c r="DU1080" s="196"/>
      <c r="DV1080" s="196"/>
      <c r="DW1080" s="196"/>
      <c r="DX1080" s="196"/>
      <c r="DY1080" s="196"/>
      <c r="DZ1080" s="196"/>
      <c r="EA1080" s="196"/>
      <c r="EB1080" s="196"/>
      <c r="EC1080" s="196"/>
      <c r="ED1080" s="196"/>
      <c r="EE1080" s="196"/>
      <c r="EF1080" s="196"/>
      <c r="EG1080" s="196"/>
      <c r="EH1080" s="196"/>
      <c r="EI1080" s="196"/>
      <c r="EJ1080" s="196"/>
      <c r="EK1080" s="196"/>
      <c r="EL1080" s="196"/>
      <c r="EM1080" s="196"/>
      <c r="EN1080" s="196"/>
      <c r="EO1080" s="196"/>
      <c r="EP1080" s="196"/>
      <c r="EQ1080" s="196"/>
      <c r="ER1080" s="196"/>
      <c r="ES1080" s="196"/>
      <c r="ET1080" s="196"/>
      <c r="EU1080" s="196"/>
      <c r="EV1080" s="196"/>
      <c r="EW1080" s="196"/>
      <c r="EX1080" s="196"/>
      <c r="EY1080" s="196"/>
      <c r="EZ1080" s="196"/>
      <c r="FA1080" s="196"/>
      <c r="FB1080" s="196"/>
      <c r="FC1080" s="196"/>
      <c r="FD1080" s="196"/>
      <c r="FE1080" s="196"/>
      <c r="FF1080" s="196"/>
      <c r="FG1080" s="196"/>
      <c r="FH1080" s="196"/>
      <c r="FI1080" s="196"/>
      <c r="FJ1080" s="196"/>
      <c r="FK1080" s="196"/>
      <c r="FL1080" s="196"/>
      <c r="FM1080" s="196"/>
      <c r="FN1080" s="196"/>
      <c r="FO1080" s="196"/>
      <c r="FP1080" s="196"/>
      <c r="FQ1080" s="196"/>
      <c r="FR1080" s="196"/>
      <c r="FS1080" s="196"/>
      <c r="FT1080" s="196"/>
      <c r="FU1080" s="196"/>
      <c r="FV1080" s="196"/>
      <c r="FW1080" s="196"/>
      <c r="FX1080" s="196"/>
      <c r="FY1080" s="196"/>
      <c r="FZ1080" s="196"/>
      <c r="GA1080" s="196"/>
      <c r="GB1080" s="196"/>
      <c r="GC1080" s="196"/>
      <c r="GD1080" s="196"/>
      <c r="GE1080" s="196"/>
      <c r="GF1080" s="196"/>
      <c r="GG1080" s="196"/>
      <c r="GH1080" s="196"/>
      <c r="GI1080" s="196"/>
      <c r="GJ1080" s="196"/>
      <c r="GK1080" s="196"/>
      <c r="GL1080" s="196"/>
      <c r="GM1080" s="196"/>
      <c r="GN1080" s="196"/>
      <c r="GO1080" s="196"/>
      <c r="GP1080" s="196"/>
      <c r="GQ1080" s="196"/>
      <c r="GR1080" s="196"/>
      <c r="GS1080" s="196"/>
      <c r="GT1080" s="196"/>
      <c r="GU1080" s="196"/>
      <c r="GV1080" s="196"/>
      <c r="GW1080" s="196"/>
      <c r="GX1080" s="196"/>
      <c r="GY1080" s="196"/>
      <c r="GZ1080" s="196"/>
      <c r="HA1080" s="196"/>
      <c r="HB1080" s="196"/>
      <c r="HC1080" s="196"/>
      <c r="HD1080" s="196"/>
      <c r="HE1080" s="196"/>
      <c r="HF1080" s="196"/>
      <c r="HG1080" s="196"/>
      <c r="HH1080" s="196"/>
      <c r="HI1080" s="196"/>
      <c r="HJ1080" s="196"/>
      <c r="HK1080" s="196"/>
      <c r="HL1080" s="196"/>
      <c r="HM1080" s="196"/>
      <c r="HN1080" s="196"/>
      <c r="HO1080" s="196"/>
      <c r="HP1080" s="196"/>
      <c r="HQ1080" s="196"/>
      <c r="HR1080" s="196"/>
      <c r="HS1080" s="196"/>
      <c r="HT1080" s="196"/>
      <c r="HU1080" s="196"/>
      <c r="HV1080" s="196"/>
      <c r="HW1080" s="196"/>
      <c r="HX1080" s="196"/>
      <c r="HY1080" s="196"/>
      <c r="HZ1080" s="196"/>
      <c r="IA1080" s="196"/>
      <c r="IB1080" s="196"/>
      <c r="IC1080" s="196"/>
      <c r="ID1080" s="196"/>
      <c r="IE1080" s="196"/>
      <c r="IF1080" s="196"/>
      <c r="IG1080" s="196"/>
      <c r="IH1080" s="196"/>
      <c r="II1080" s="196"/>
      <c r="IJ1080" s="196"/>
      <c r="IK1080" s="196"/>
      <c r="IL1080" s="196"/>
      <c r="IM1080" s="196"/>
      <c r="IN1080" s="196"/>
      <c r="IO1080" s="196"/>
      <c r="IP1080" s="196"/>
      <c r="IQ1080" s="196"/>
      <c r="IR1080" s="196"/>
      <c r="IS1080" s="196"/>
      <c r="IT1080" s="196"/>
      <c r="IU1080" s="196"/>
      <c r="IV1080" s="196"/>
      <c r="IW1080" s="196"/>
      <c r="IX1080" s="196"/>
      <c r="IY1080" s="196"/>
      <c r="IZ1080" s="196"/>
      <c r="JA1080" s="196"/>
      <c r="JB1080" s="196"/>
      <c r="JC1080" s="196"/>
      <c r="JD1080" s="196"/>
      <c r="JE1080" s="196"/>
      <c r="JF1080" s="196"/>
      <c r="JG1080" s="196"/>
      <c r="JH1080" s="196"/>
      <c r="JI1080" s="196"/>
      <c r="JJ1080" s="196"/>
      <c r="JK1080" s="196"/>
      <c r="JL1080" s="196"/>
      <c r="JM1080" s="196"/>
      <c r="JN1080" s="196"/>
      <c r="JO1080" s="196"/>
      <c r="JP1080" s="196"/>
      <c r="JQ1080" s="196"/>
      <c r="JR1080" s="196"/>
      <c r="JS1080" s="196"/>
      <c r="JT1080" s="196"/>
      <c r="JU1080" s="196"/>
      <c r="JV1080" s="196"/>
      <c r="JW1080" s="196"/>
      <c r="JX1080" s="196"/>
      <c r="JY1080" s="196"/>
      <c r="JZ1080" s="196"/>
      <c r="KA1080" s="196"/>
      <c r="KB1080" s="196"/>
      <c r="KC1080" s="196"/>
      <c r="KD1080" s="196"/>
      <c r="KE1080" s="196"/>
      <c r="KF1080" s="196"/>
      <c r="KG1080" s="196"/>
      <c r="KH1080" s="196"/>
      <c r="KI1080" s="196"/>
      <c r="KJ1080" s="196"/>
      <c r="KK1080" s="196"/>
      <c r="KL1080" s="196"/>
      <c r="KM1080" s="196"/>
      <c r="KN1080" s="196"/>
      <c r="KO1080" s="196"/>
      <c r="KP1080" s="196"/>
      <c r="KQ1080" s="196"/>
      <c r="KR1080" s="196"/>
      <c r="KS1080" s="196"/>
      <c r="KT1080" s="196"/>
      <c r="KU1080" s="196"/>
      <c r="KV1080" s="196"/>
      <c r="KW1080" s="196"/>
      <c r="KX1080" s="196"/>
      <c r="KY1080" s="196"/>
      <c r="KZ1080" s="196"/>
      <c r="LA1080" s="196"/>
      <c r="LB1080" s="196"/>
      <c r="LC1080" s="196"/>
      <c r="LD1080" s="196"/>
      <c r="LE1080" s="196"/>
      <c r="LF1080" s="196"/>
      <c r="LG1080" s="196"/>
      <c r="LH1080" s="196"/>
      <c r="LI1080" s="196"/>
      <c r="LJ1080" s="196"/>
      <c r="LK1080" s="196"/>
      <c r="LL1080" s="196"/>
      <c r="LM1080" s="196"/>
      <c r="LN1080" s="196"/>
      <c r="LO1080" s="196"/>
      <c r="LP1080" s="196"/>
      <c r="LQ1080" s="196"/>
      <c r="LR1080" s="196"/>
      <c r="LS1080" s="196"/>
      <c r="LT1080" s="196"/>
      <c r="LU1080" s="196"/>
      <c r="LV1080" s="196"/>
      <c r="LW1080" s="196"/>
      <c r="LX1080" s="196"/>
      <c r="LY1080" s="196"/>
      <c r="LZ1080" s="196"/>
      <c r="MA1080" s="196"/>
      <c r="MB1080" s="196"/>
      <c r="MC1080" s="196"/>
      <c r="MD1080" s="196"/>
      <c r="ME1080" s="196"/>
      <c r="MF1080" s="196"/>
      <c r="MG1080" s="196"/>
      <c r="MH1080" s="196"/>
      <c r="MI1080" s="196"/>
      <c r="MJ1080" s="196"/>
      <c r="MK1080" s="196"/>
      <c r="ML1080" s="196"/>
      <c r="MM1080" s="196"/>
      <c r="MN1080" s="196"/>
      <c r="MO1080" s="196"/>
      <c r="MP1080" s="196"/>
      <c r="MQ1080" s="196"/>
      <c r="MR1080" s="196"/>
      <c r="MS1080" s="196"/>
      <c r="MT1080" s="196"/>
      <c r="MU1080" s="196"/>
      <c r="MV1080" s="196"/>
      <c r="MW1080" s="196"/>
      <c r="MX1080" s="196"/>
      <c r="MY1080" s="196"/>
      <c r="MZ1080" s="196"/>
      <c r="NA1080" s="196"/>
      <c r="NB1080" s="196"/>
      <c r="NC1080" s="196"/>
      <c r="ND1080" s="196"/>
      <c r="NE1080" s="196"/>
      <c r="NF1080" s="196"/>
      <c r="NG1080" s="196"/>
      <c r="NH1080" s="196"/>
      <c r="NI1080" s="196"/>
      <c r="NJ1080" s="196"/>
      <c r="NK1080" s="196"/>
      <c r="NL1080" s="196"/>
      <c r="NM1080" s="196"/>
      <c r="NN1080" s="196"/>
      <c r="NO1080" s="196"/>
      <c r="NP1080" s="196"/>
      <c r="NQ1080" s="196"/>
      <c r="NR1080" s="196"/>
      <c r="NS1080" s="196"/>
      <c r="NT1080" s="196"/>
      <c r="NU1080" s="196"/>
      <c r="NV1080" s="196"/>
      <c r="NW1080" s="196"/>
      <c r="NX1080" s="196"/>
      <c r="NY1080" s="196"/>
      <c r="NZ1080" s="196"/>
      <c r="OA1080" s="196"/>
      <c r="OB1080" s="196"/>
      <c r="OC1080" s="196"/>
      <c r="OD1080" s="196"/>
      <c r="OE1080" s="196"/>
      <c r="OF1080" s="196"/>
      <c r="OG1080" s="196"/>
      <c r="OH1080" s="196"/>
      <c r="OI1080" s="196"/>
      <c r="OJ1080" s="196"/>
      <c r="OK1080" s="196"/>
      <c r="OL1080" s="196"/>
      <c r="AFC1080" s="196"/>
      <c r="AFD1080" s="196"/>
      <c r="AFE1080" s="196"/>
      <c r="AFF1080" s="196"/>
      <c r="AFG1080" s="196"/>
      <c r="AFH1080" s="196"/>
      <c r="AFI1080" s="196"/>
      <c r="AFJ1080" s="196"/>
      <c r="AFK1080" s="196"/>
      <c r="AFL1080" s="196"/>
      <c r="AFM1080" s="196"/>
      <c r="AFN1080" s="196"/>
      <c r="AFO1080" s="196"/>
      <c r="AFP1080" s="196"/>
      <c r="AFQ1080" s="196"/>
      <c r="AFR1080" s="196"/>
      <c r="AFS1080" s="196"/>
      <c r="AFT1080" s="196"/>
      <c r="AFU1080" s="196"/>
      <c r="AFV1080" s="196"/>
      <c r="AFW1080" s="196"/>
      <c r="AFX1080" s="196"/>
      <c r="AFY1080" s="196"/>
      <c r="AFZ1080" s="196"/>
      <c r="AGA1080" s="196"/>
      <c r="AGB1080" s="196"/>
      <c r="AGC1080" s="196"/>
      <c r="AGD1080" s="196"/>
      <c r="AGE1080" s="196"/>
      <c r="AGF1080" s="196"/>
      <c r="AGG1080" s="196"/>
      <c r="AGH1080" s="196"/>
      <c r="AGI1080" s="196"/>
      <c r="AGJ1080" s="196"/>
      <c r="AGK1080" s="196"/>
      <c r="AGL1080" s="196"/>
      <c r="AGM1080" s="196"/>
      <c r="AGN1080" s="196"/>
      <c r="AGO1080" s="196"/>
      <c r="AGP1080" s="196"/>
    </row>
    <row r="1081" spans="1:874" ht="15.75" customHeight="1" x14ac:dyDescent="0.25">
      <c r="A1081" s="196"/>
      <c r="B1081" s="196"/>
      <c r="C1081" s="196"/>
      <c r="D1081" s="196"/>
      <c r="E1081" s="196"/>
      <c r="F1081" s="196"/>
      <c r="G1081" s="196"/>
      <c r="H1081" s="196"/>
      <c r="I1081" s="196"/>
      <c r="J1081" s="196"/>
      <c r="K1081" s="196"/>
      <c r="L1081" s="206"/>
      <c r="M1081" s="196"/>
      <c r="N1081" s="196"/>
      <c r="O1081" s="196"/>
      <c r="P1081" s="196"/>
      <c r="Q1081" s="196"/>
      <c r="R1081" s="196"/>
      <c r="S1081" s="196"/>
      <c r="T1081" s="196"/>
      <c r="U1081" s="196"/>
      <c r="V1081" s="196"/>
      <c r="W1081" s="196"/>
      <c r="X1081" s="196"/>
      <c r="Y1081" s="196"/>
      <c r="Z1081" s="196"/>
      <c r="AA1081" s="196"/>
      <c r="AB1081" s="196"/>
      <c r="AC1081" s="196"/>
      <c r="AD1081" s="196"/>
      <c r="AE1081" s="196"/>
      <c r="AF1081" s="196"/>
      <c r="AG1081" s="196"/>
      <c r="AH1081" s="196"/>
      <c r="AI1081" s="196"/>
      <c r="AJ1081" s="196"/>
      <c r="AK1081" s="196"/>
      <c r="AL1081" s="196"/>
      <c r="AM1081" s="196"/>
      <c r="AN1081" s="196"/>
      <c r="AO1081" s="196"/>
      <c r="AP1081" s="196"/>
      <c r="AQ1081" s="196"/>
      <c r="AR1081" s="196"/>
      <c r="AS1081" s="196"/>
      <c r="AT1081" s="196"/>
      <c r="AU1081" s="196"/>
      <c r="AV1081" s="196"/>
      <c r="AW1081" s="196"/>
      <c r="AX1081" s="196"/>
      <c r="AY1081" s="196"/>
      <c r="AZ1081" s="196"/>
      <c r="BA1081" s="196"/>
      <c r="BB1081" s="196"/>
      <c r="BC1081" s="196"/>
      <c r="BD1081" s="196"/>
      <c r="BE1081" s="196"/>
      <c r="BF1081" s="196"/>
      <c r="BG1081" s="196"/>
      <c r="BH1081" s="196"/>
      <c r="BI1081" s="196"/>
      <c r="BJ1081" s="196"/>
      <c r="BK1081" s="196"/>
      <c r="BL1081" s="196"/>
      <c r="BM1081" s="196"/>
      <c r="BN1081" s="196"/>
      <c r="BO1081" s="196"/>
      <c r="BP1081" s="196"/>
      <c r="BQ1081" s="196"/>
      <c r="BR1081" s="196"/>
      <c r="BS1081" s="196"/>
      <c r="BT1081" s="196"/>
      <c r="BU1081" s="196"/>
      <c r="BV1081" s="196"/>
      <c r="BW1081" s="196"/>
      <c r="BX1081" s="196"/>
      <c r="BY1081" s="196"/>
      <c r="BZ1081" s="196"/>
      <c r="CA1081" s="196"/>
      <c r="CB1081" s="196"/>
      <c r="CC1081" s="196"/>
      <c r="CD1081" s="196"/>
      <c r="CE1081" s="196"/>
      <c r="CF1081" s="196"/>
      <c r="CG1081" s="196"/>
      <c r="CH1081" s="196"/>
      <c r="CI1081" s="196"/>
      <c r="CJ1081" s="196"/>
      <c r="CK1081" s="196"/>
      <c r="CL1081" s="196"/>
      <c r="CM1081" s="196"/>
      <c r="CN1081" s="196"/>
      <c r="CO1081" s="196"/>
      <c r="CP1081" s="196"/>
      <c r="CQ1081" s="196"/>
      <c r="CR1081" s="196"/>
      <c r="CS1081" s="196"/>
      <c r="CT1081" s="196"/>
      <c r="CU1081" s="196"/>
      <c r="CV1081" s="196"/>
      <c r="CW1081" s="196"/>
      <c r="CX1081" s="196"/>
      <c r="CY1081" s="196"/>
      <c r="CZ1081" s="196"/>
      <c r="DA1081" s="196"/>
      <c r="DB1081" s="196"/>
      <c r="DC1081" s="196"/>
      <c r="DD1081" s="196"/>
      <c r="DE1081" s="196"/>
      <c r="DF1081" s="196"/>
      <c r="DG1081" s="196"/>
      <c r="DH1081" s="196"/>
      <c r="DI1081" s="196"/>
      <c r="DJ1081" s="196"/>
      <c r="DK1081" s="196"/>
      <c r="DL1081" s="196"/>
      <c r="DM1081" s="196"/>
      <c r="DN1081" s="196"/>
      <c r="DO1081" s="196"/>
      <c r="DP1081" s="196"/>
      <c r="DQ1081" s="196"/>
      <c r="DR1081" s="196"/>
      <c r="DS1081" s="196"/>
      <c r="DT1081" s="196"/>
      <c r="DU1081" s="196"/>
      <c r="DV1081" s="196"/>
      <c r="DW1081" s="196"/>
      <c r="DX1081" s="196"/>
      <c r="DY1081" s="196"/>
      <c r="DZ1081" s="196"/>
      <c r="EA1081" s="196"/>
      <c r="EB1081" s="196"/>
      <c r="EC1081" s="196"/>
      <c r="ED1081" s="196"/>
      <c r="EE1081" s="196"/>
      <c r="EF1081" s="196"/>
      <c r="EG1081" s="196"/>
      <c r="EH1081" s="196"/>
      <c r="EI1081" s="196"/>
      <c r="EJ1081" s="196"/>
      <c r="EK1081" s="196"/>
      <c r="EL1081" s="196"/>
      <c r="EM1081" s="196"/>
      <c r="EN1081" s="196"/>
      <c r="EO1081" s="196"/>
      <c r="EP1081" s="196"/>
      <c r="EQ1081" s="196"/>
      <c r="ER1081" s="196"/>
      <c r="ES1081" s="196"/>
      <c r="ET1081" s="196"/>
      <c r="EU1081" s="196"/>
      <c r="EV1081" s="196"/>
      <c r="EW1081" s="196"/>
      <c r="EX1081" s="196"/>
      <c r="EY1081" s="196"/>
      <c r="EZ1081" s="196"/>
      <c r="FA1081" s="196"/>
      <c r="FB1081" s="196"/>
      <c r="FC1081" s="196"/>
      <c r="FD1081" s="196"/>
      <c r="FE1081" s="196"/>
      <c r="FF1081" s="196"/>
      <c r="FG1081" s="196"/>
      <c r="FH1081" s="196"/>
      <c r="FI1081" s="196"/>
      <c r="FJ1081" s="196"/>
      <c r="FK1081" s="196"/>
      <c r="FL1081" s="196"/>
      <c r="FM1081" s="196"/>
      <c r="FN1081" s="196"/>
      <c r="FO1081" s="196"/>
      <c r="FP1081" s="196"/>
      <c r="FQ1081" s="196"/>
      <c r="FR1081" s="196"/>
      <c r="FS1081" s="196"/>
      <c r="FT1081" s="196"/>
      <c r="FU1081" s="196"/>
      <c r="FV1081" s="196"/>
      <c r="FW1081" s="196"/>
      <c r="FX1081" s="196"/>
      <c r="FY1081" s="196"/>
      <c r="FZ1081" s="196"/>
      <c r="GA1081" s="196"/>
      <c r="GB1081" s="196"/>
      <c r="GC1081" s="196"/>
      <c r="GD1081" s="196"/>
      <c r="GE1081" s="196"/>
      <c r="GF1081" s="196"/>
      <c r="GG1081" s="196"/>
      <c r="GH1081" s="196"/>
      <c r="GI1081" s="196"/>
      <c r="GJ1081" s="196"/>
      <c r="GK1081" s="196"/>
      <c r="GL1081" s="196"/>
      <c r="GM1081" s="196"/>
      <c r="GN1081" s="196"/>
      <c r="GO1081" s="196"/>
      <c r="GP1081" s="196"/>
      <c r="GQ1081" s="196"/>
      <c r="GR1081" s="196"/>
      <c r="GS1081" s="196"/>
      <c r="GT1081" s="196"/>
      <c r="GU1081" s="196"/>
      <c r="GV1081" s="196"/>
      <c r="GW1081" s="196"/>
      <c r="GX1081" s="196"/>
      <c r="GY1081" s="196"/>
      <c r="GZ1081" s="196"/>
      <c r="HA1081" s="196"/>
      <c r="HB1081" s="196"/>
      <c r="HC1081" s="196"/>
      <c r="HD1081" s="196"/>
      <c r="HE1081" s="196"/>
      <c r="HF1081" s="196"/>
      <c r="HG1081" s="196"/>
      <c r="HH1081" s="196"/>
      <c r="HI1081" s="196"/>
      <c r="HJ1081" s="196"/>
      <c r="HK1081" s="196"/>
      <c r="HL1081" s="196"/>
      <c r="HM1081" s="196"/>
      <c r="HN1081" s="196"/>
      <c r="HO1081" s="196"/>
      <c r="HP1081" s="196"/>
      <c r="HQ1081" s="196"/>
      <c r="HR1081" s="196"/>
      <c r="HS1081" s="196"/>
      <c r="HT1081" s="196"/>
      <c r="HU1081" s="196"/>
      <c r="HV1081" s="196"/>
      <c r="HW1081" s="196"/>
      <c r="HX1081" s="196"/>
      <c r="HY1081" s="196"/>
      <c r="HZ1081" s="196"/>
      <c r="IA1081" s="196"/>
      <c r="IB1081" s="196"/>
      <c r="IC1081" s="196"/>
      <c r="ID1081" s="196"/>
      <c r="IE1081" s="196"/>
      <c r="IF1081" s="196"/>
      <c r="IG1081" s="196"/>
      <c r="IH1081" s="196"/>
      <c r="II1081" s="196"/>
      <c r="IJ1081" s="196"/>
      <c r="IK1081" s="196"/>
      <c r="IL1081" s="196"/>
      <c r="IM1081" s="196"/>
      <c r="IN1081" s="196"/>
      <c r="IO1081" s="196"/>
      <c r="IP1081" s="196"/>
      <c r="IQ1081" s="196"/>
      <c r="IR1081" s="196"/>
      <c r="IS1081" s="196"/>
      <c r="IT1081" s="196"/>
      <c r="IU1081" s="196"/>
      <c r="IV1081" s="196"/>
      <c r="IW1081" s="196"/>
      <c r="IX1081" s="196"/>
      <c r="IY1081" s="196"/>
      <c r="IZ1081" s="196"/>
      <c r="JA1081" s="196"/>
      <c r="JB1081" s="196"/>
      <c r="JC1081" s="196"/>
      <c r="JD1081" s="196"/>
      <c r="JE1081" s="196"/>
      <c r="JF1081" s="196"/>
      <c r="JG1081" s="196"/>
      <c r="JH1081" s="196"/>
      <c r="JI1081" s="196"/>
      <c r="JJ1081" s="196"/>
      <c r="JK1081" s="196"/>
      <c r="JL1081" s="196"/>
      <c r="JM1081" s="196"/>
      <c r="JN1081" s="196"/>
      <c r="JO1081" s="196"/>
      <c r="JP1081" s="196"/>
      <c r="JQ1081" s="196"/>
      <c r="JR1081" s="196"/>
      <c r="JS1081" s="196"/>
      <c r="JT1081" s="196"/>
      <c r="JU1081" s="196"/>
      <c r="JV1081" s="196"/>
      <c r="JW1081" s="196"/>
      <c r="JX1081" s="196"/>
      <c r="JY1081" s="196"/>
      <c r="JZ1081" s="196"/>
      <c r="KA1081" s="196"/>
      <c r="KB1081" s="196"/>
      <c r="KC1081" s="196"/>
      <c r="KD1081" s="196"/>
      <c r="KE1081" s="196"/>
      <c r="KF1081" s="196"/>
      <c r="KG1081" s="196"/>
      <c r="KH1081" s="196"/>
      <c r="KI1081" s="196"/>
      <c r="KJ1081" s="196"/>
      <c r="KK1081" s="196"/>
      <c r="KL1081" s="196"/>
      <c r="KM1081" s="196"/>
      <c r="KN1081" s="196"/>
      <c r="KO1081" s="196"/>
      <c r="KP1081" s="196"/>
      <c r="KQ1081" s="196"/>
      <c r="KR1081" s="196"/>
      <c r="KS1081" s="196"/>
      <c r="KT1081" s="196"/>
      <c r="KU1081" s="196"/>
      <c r="KV1081" s="196"/>
      <c r="KW1081" s="196"/>
      <c r="KX1081" s="196"/>
      <c r="KY1081" s="196"/>
      <c r="KZ1081" s="196"/>
      <c r="LA1081" s="196"/>
      <c r="LB1081" s="196"/>
      <c r="LC1081" s="196"/>
      <c r="LD1081" s="196"/>
      <c r="LE1081" s="196"/>
      <c r="LF1081" s="196"/>
      <c r="LG1081" s="196"/>
      <c r="LH1081" s="196"/>
      <c r="LI1081" s="196"/>
      <c r="LJ1081" s="196"/>
      <c r="LK1081" s="196"/>
      <c r="LL1081" s="196"/>
      <c r="LM1081" s="196"/>
      <c r="LN1081" s="196"/>
      <c r="LO1081" s="196"/>
      <c r="LP1081" s="196"/>
      <c r="LQ1081" s="196"/>
      <c r="LR1081" s="196"/>
      <c r="LS1081" s="196"/>
      <c r="LT1081" s="196"/>
      <c r="LU1081" s="196"/>
      <c r="LV1081" s="196"/>
      <c r="LW1081" s="196"/>
      <c r="LX1081" s="196"/>
      <c r="LY1081" s="196"/>
      <c r="LZ1081" s="196"/>
      <c r="MA1081" s="196"/>
      <c r="MB1081" s="196"/>
      <c r="MC1081" s="196"/>
      <c r="MD1081" s="196"/>
      <c r="ME1081" s="196"/>
      <c r="MF1081" s="196"/>
      <c r="MG1081" s="196"/>
      <c r="MH1081" s="196"/>
      <c r="MI1081" s="196"/>
      <c r="MJ1081" s="196"/>
      <c r="MK1081" s="196"/>
      <c r="ML1081" s="196"/>
      <c r="MM1081" s="196"/>
      <c r="MN1081" s="196"/>
      <c r="MO1081" s="196"/>
      <c r="MP1081" s="196"/>
      <c r="MQ1081" s="196"/>
      <c r="MR1081" s="196"/>
      <c r="MS1081" s="196"/>
      <c r="MT1081" s="196"/>
      <c r="MU1081" s="196"/>
      <c r="MV1081" s="196"/>
      <c r="MW1081" s="196"/>
      <c r="MX1081" s="196"/>
      <c r="MY1081" s="196"/>
      <c r="MZ1081" s="196"/>
      <c r="NA1081" s="196"/>
      <c r="NB1081" s="196"/>
      <c r="NC1081" s="196"/>
      <c r="ND1081" s="196"/>
      <c r="NE1081" s="196"/>
      <c r="NF1081" s="196"/>
      <c r="NG1081" s="196"/>
      <c r="NH1081" s="196"/>
      <c r="NI1081" s="196"/>
      <c r="NJ1081" s="196"/>
      <c r="NK1081" s="196"/>
      <c r="NL1081" s="196"/>
      <c r="NM1081" s="196"/>
      <c r="NN1081" s="196"/>
      <c r="NO1081" s="196"/>
      <c r="NP1081" s="196"/>
      <c r="NQ1081" s="196"/>
      <c r="NR1081" s="196"/>
      <c r="NS1081" s="196"/>
      <c r="NT1081" s="196"/>
      <c r="NU1081" s="196"/>
      <c r="NV1081" s="196"/>
      <c r="NW1081" s="196"/>
      <c r="NX1081" s="196"/>
      <c r="NY1081" s="196"/>
      <c r="NZ1081" s="196"/>
      <c r="OA1081" s="196"/>
      <c r="OB1081" s="196"/>
      <c r="OC1081" s="196"/>
      <c r="OD1081" s="196"/>
      <c r="OE1081" s="196"/>
      <c r="OF1081" s="196"/>
      <c r="OG1081" s="196"/>
      <c r="OH1081" s="196"/>
      <c r="OI1081" s="196"/>
      <c r="OJ1081" s="196"/>
      <c r="OK1081" s="196"/>
      <c r="OL1081" s="196"/>
      <c r="AFC1081" s="196"/>
      <c r="AFD1081" s="196"/>
      <c r="AFE1081" s="196"/>
      <c r="AFF1081" s="196"/>
      <c r="AFG1081" s="196"/>
      <c r="AFH1081" s="196"/>
      <c r="AFI1081" s="196"/>
      <c r="AFJ1081" s="196"/>
      <c r="AFK1081" s="196"/>
      <c r="AFL1081" s="196"/>
      <c r="AFM1081" s="196"/>
      <c r="AFN1081" s="196"/>
      <c r="AFO1081" s="196"/>
      <c r="AFP1081" s="196"/>
      <c r="AFQ1081" s="196"/>
      <c r="AFR1081" s="196"/>
      <c r="AFS1081" s="196"/>
      <c r="AFT1081" s="196"/>
      <c r="AFU1081" s="196"/>
      <c r="AFV1081" s="196"/>
      <c r="AFW1081" s="196"/>
      <c r="AFX1081" s="196"/>
      <c r="AFY1081" s="196"/>
      <c r="AFZ1081" s="196"/>
      <c r="AGA1081" s="196"/>
      <c r="AGB1081" s="196"/>
      <c r="AGC1081" s="196"/>
      <c r="AGD1081" s="196"/>
      <c r="AGE1081" s="196"/>
      <c r="AGF1081" s="196"/>
      <c r="AGG1081" s="196"/>
      <c r="AGH1081" s="196"/>
      <c r="AGI1081" s="196"/>
      <c r="AGJ1081" s="196"/>
      <c r="AGK1081" s="196"/>
      <c r="AGL1081" s="196"/>
      <c r="AGM1081" s="196"/>
      <c r="AGN1081" s="196"/>
      <c r="AGO1081" s="196"/>
      <c r="AGP1081" s="196"/>
    </row>
    <row r="1082" spans="1:874" ht="15.75" customHeight="1" x14ac:dyDescent="0.25">
      <c r="A1082" s="196"/>
      <c r="B1082" s="196"/>
      <c r="C1082" s="196"/>
      <c r="D1082" s="196"/>
      <c r="E1082" s="196"/>
      <c r="F1082" s="196"/>
      <c r="G1082" s="196"/>
      <c r="H1082" s="196"/>
      <c r="I1082" s="196"/>
      <c r="J1082" s="196"/>
      <c r="K1082" s="196"/>
      <c r="L1082" s="206"/>
      <c r="M1082" s="196"/>
      <c r="N1082" s="196"/>
      <c r="O1082" s="196"/>
      <c r="P1082" s="196"/>
      <c r="Q1082" s="196"/>
      <c r="R1082" s="196"/>
      <c r="S1082" s="196"/>
      <c r="T1082" s="196"/>
      <c r="U1082" s="196"/>
      <c r="V1082" s="196"/>
      <c r="W1082" s="196"/>
      <c r="X1082" s="196"/>
      <c r="Y1082" s="196"/>
      <c r="Z1082" s="196"/>
      <c r="AA1082" s="196"/>
      <c r="AB1082" s="196"/>
      <c r="AC1082" s="196"/>
      <c r="AD1082" s="196"/>
      <c r="AE1082" s="196"/>
      <c r="AF1082" s="196"/>
      <c r="AG1082" s="196"/>
      <c r="AH1082" s="196"/>
      <c r="AI1082" s="196"/>
      <c r="AJ1082" s="196"/>
      <c r="AK1082" s="196"/>
      <c r="AL1082" s="196"/>
      <c r="AM1082" s="196"/>
      <c r="AN1082" s="196"/>
      <c r="AO1082" s="196"/>
      <c r="AP1082" s="196"/>
      <c r="AQ1082" s="196"/>
      <c r="AR1082" s="196"/>
      <c r="AS1082" s="196"/>
      <c r="AT1082" s="196"/>
      <c r="AU1082" s="196"/>
      <c r="AV1082" s="196"/>
      <c r="AW1082" s="196"/>
      <c r="AX1082" s="196"/>
      <c r="AY1082" s="196"/>
      <c r="AZ1082" s="196"/>
      <c r="BA1082" s="196"/>
      <c r="BB1082" s="196"/>
      <c r="BC1082" s="196"/>
      <c r="BD1082" s="196"/>
      <c r="BE1082" s="196"/>
      <c r="BF1082" s="196"/>
      <c r="BG1082" s="196"/>
      <c r="BH1082" s="196"/>
      <c r="BI1082" s="196"/>
      <c r="BJ1082" s="196"/>
      <c r="BK1082" s="196"/>
      <c r="BL1082" s="196"/>
      <c r="BM1082" s="196"/>
      <c r="BN1082" s="196"/>
      <c r="BO1082" s="196"/>
      <c r="BP1082" s="196"/>
      <c r="BQ1082" s="196"/>
      <c r="BR1082" s="196"/>
      <c r="BS1082" s="196"/>
      <c r="BT1082" s="196"/>
      <c r="BU1082" s="196"/>
      <c r="BV1082" s="196"/>
      <c r="BW1082" s="196"/>
      <c r="BX1082" s="196"/>
      <c r="BY1082" s="196"/>
      <c r="BZ1082" s="196"/>
      <c r="CA1082" s="196"/>
      <c r="CB1082" s="196"/>
      <c r="CC1082" s="196"/>
      <c r="CD1082" s="196"/>
      <c r="CE1082" s="196"/>
      <c r="CF1082" s="196"/>
      <c r="CG1082" s="196"/>
      <c r="CH1082" s="196"/>
      <c r="CI1082" s="196"/>
      <c r="CJ1082" s="196"/>
      <c r="CK1082" s="196"/>
      <c r="CL1082" s="196"/>
      <c r="CM1082" s="196"/>
      <c r="CN1082" s="196"/>
      <c r="CO1082" s="196"/>
      <c r="CP1082" s="196"/>
      <c r="CQ1082" s="196"/>
      <c r="CR1082" s="196"/>
      <c r="CS1082" s="196"/>
      <c r="CT1082" s="196"/>
      <c r="CU1082" s="196"/>
      <c r="CV1082" s="196"/>
      <c r="CW1082" s="196"/>
      <c r="CX1082" s="196"/>
      <c r="CY1082" s="196"/>
      <c r="CZ1082" s="196"/>
      <c r="DA1082" s="196"/>
      <c r="DB1082" s="196"/>
      <c r="DC1082" s="196"/>
      <c r="DD1082" s="196"/>
      <c r="DE1082" s="196"/>
      <c r="DF1082" s="196"/>
      <c r="DG1082" s="196"/>
      <c r="DH1082" s="196"/>
      <c r="DI1082" s="196"/>
      <c r="DJ1082" s="196"/>
      <c r="DK1082" s="196"/>
      <c r="DL1082" s="196"/>
      <c r="DM1082" s="196"/>
      <c r="DN1082" s="196"/>
      <c r="DO1082" s="196"/>
      <c r="DP1082" s="196"/>
      <c r="DQ1082" s="196"/>
      <c r="DR1082" s="196"/>
      <c r="DS1082" s="196"/>
      <c r="DT1082" s="196"/>
      <c r="DU1082" s="196"/>
      <c r="DV1082" s="196"/>
      <c r="DW1082" s="196"/>
      <c r="DX1082" s="196"/>
      <c r="DY1082" s="196"/>
      <c r="DZ1082" s="196"/>
      <c r="EA1082" s="196"/>
      <c r="EB1082" s="196"/>
      <c r="EC1082" s="196"/>
      <c r="ED1082" s="196"/>
      <c r="EE1082" s="196"/>
      <c r="EF1082" s="196"/>
      <c r="EG1082" s="196"/>
      <c r="EH1082" s="196"/>
      <c r="EI1082" s="196"/>
      <c r="EJ1082" s="196"/>
      <c r="EK1082" s="196"/>
      <c r="EL1082" s="196"/>
      <c r="EM1082" s="196"/>
      <c r="EN1082" s="196"/>
      <c r="EO1082" s="196"/>
      <c r="EP1082" s="196"/>
      <c r="EQ1082" s="196"/>
      <c r="ER1082" s="196"/>
      <c r="ES1082" s="196"/>
      <c r="ET1082" s="196"/>
      <c r="EU1082" s="196"/>
      <c r="EV1082" s="196"/>
      <c r="EW1082" s="196"/>
      <c r="EX1082" s="196"/>
      <c r="EY1082" s="196"/>
      <c r="EZ1082" s="196"/>
      <c r="FA1082" s="196"/>
      <c r="FB1082" s="196"/>
      <c r="FC1082" s="196"/>
      <c r="FD1082" s="196"/>
      <c r="FE1082" s="196"/>
      <c r="FF1082" s="196"/>
      <c r="FG1082" s="196"/>
      <c r="FH1082" s="196"/>
      <c r="FI1082" s="196"/>
      <c r="FJ1082" s="196"/>
      <c r="FK1082" s="196"/>
      <c r="FL1082" s="196"/>
      <c r="FM1082" s="196"/>
      <c r="FN1082" s="196"/>
      <c r="FO1082" s="196"/>
      <c r="FP1082" s="196"/>
      <c r="FQ1082" s="196"/>
      <c r="FR1082" s="196"/>
      <c r="FS1082" s="196"/>
      <c r="FT1082" s="196"/>
      <c r="FU1082" s="196"/>
      <c r="FV1082" s="196"/>
      <c r="FW1082" s="196"/>
      <c r="FX1082" s="196"/>
      <c r="FY1082" s="196"/>
      <c r="FZ1082" s="196"/>
      <c r="GA1082" s="196"/>
      <c r="GB1082" s="196"/>
      <c r="GC1082" s="196"/>
      <c r="GD1082" s="196"/>
      <c r="GE1082" s="196"/>
      <c r="GF1082" s="196"/>
      <c r="GG1082" s="196"/>
      <c r="GH1082" s="196"/>
      <c r="GI1082" s="196"/>
      <c r="GJ1082" s="196"/>
      <c r="GK1082" s="196"/>
      <c r="GL1082" s="196"/>
      <c r="GM1082" s="196"/>
      <c r="GN1082" s="196"/>
      <c r="GO1082" s="196"/>
      <c r="GP1082" s="196"/>
      <c r="GQ1082" s="196"/>
      <c r="GR1082" s="196"/>
      <c r="GS1082" s="196"/>
      <c r="GT1082" s="196"/>
      <c r="GU1082" s="196"/>
      <c r="GV1082" s="196"/>
      <c r="GW1082" s="196"/>
      <c r="GX1082" s="196"/>
      <c r="GY1082" s="196"/>
      <c r="GZ1082" s="196"/>
      <c r="HA1082" s="196"/>
      <c r="HB1082" s="196"/>
      <c r="HC1082" s="196"/>
      <c r="HD1082" s="196"/>
      <c r="HE1082" s="196"/>
      <c r="HF1082" s="196"/>
      <c r="HG1082" s="196"/>
      <c r="HH1082" s="196"/>
      <c r="HI1082" s="196"/>
      <c r="HJ1082" s="196"/>
      <c r="HK1082" s="196"/>
      <c r="HL1082" s="196"/>
      <c r="HM1082" s="196"/>
      <c r="HN1082" s="196"/>
      <c r="HO1082" s="196"/>
      <c r="HP1082" s="196"/>
      <c r="HQ1082" s="196"/>
      <c r="HR1082" s="196"/>
      <c r="HS1082" s="196"/>
      <c r="HT1082" s="196"/>
      <c r="HU1082" s="196"/>
      <c r="HV1082" s="196"/>
      <c r="HW1082" s="196"/>
      <c r="HX1082" s="196"/>
      <c r="HY1082" s="196"/>
      <c r="HZ1082" s="196"/>
      <c r="IA1082" s="196"/>
      <c r="IB1082" s="196"/>
      <c r="IC1082" s="196"/>
      <c r="ID1082" s="196"/>
      <c r="IE1082" s="196"/>
      <c r="IF1082" s="196"/>
      <c r="IG1082" s="196"/>
      <c r="IH1082" s="196"/>
      <c r="II1082" s="196"/>
      <c r="IJ1082" s="196"/>
      <c r="IK1082" s="196"/>
      <c r="IL1082" s="196"/>
      <c r="IM1082" s="196"/>
      <c r="IN1082" s="196"/>
      <c r="IO1082" s="196"/>
      <c r="IP1082" s="196"/>
      <c r="IQ1082" s="196"/>
      <c r="IR1082" s="196"/>
      <c r="IS1082" s="196"/>
      <c r="IT1082" s="196"/>
      <c r="IU1082" s="196"/>
      <c r="IV1082" s="196"/>
      <c r="IW1082" s="196"/>
      <c r="IX1082" s="196"/>
      <c r="IY1082" s="196"/>
      <c r="IZ1082" s="196"/>
      <c r="JA1082" s="196"/>
      <c r="JB1082" s="196"/>
      <c r="JC1082" s="196"/>
      <c r="JD1082" s="196"/>
      <c r="JE1082" s="196"/>
      <c r="JF1082" s="196"/>
      <c r="JG1082" s="196"/>
      <c r="JH1082" s="196"/>
      <c r="JI1082" s="196"/>
      <c r="JJ1082" s="196"/>
      <c r="JK1082" s="196"/>
      <c r="JL1082" s="196"/>
      <c r="JM1082" s="196"/>
      <c r="JN1082" s="196"/>
      <c r="JO1082" s="196"/>
      <c r="JP1082" s="196"/>
      <c r="JQ1082" s="196"/>
      <c r="JR1082" s="196"/>
      <c r="JS1082" s="196"/>
      <c r="JT1082" s="196"/>
      <c r="JU1082" s="196"/>
      <c r="JV1082" s="196"/>
      <c r="JW1082" s="196"/>
      <c r="JX1082" s="196"/>
      <c r="JY1082" s="196"/>
      <c r="JZ1082" s="196"/>
      <c r="KA1082" s="196"/>
      <c r="KB1082" s="196"/>
      <c r="KC1082" s="196"/>
      <c r="KD1082" s="196"/>
      <c r="KE1082" s="196"/>
      <c r="KF1082" s="196"/>
      <c r="KG1082" s="196"/>
      <c r="KH1082" s="196"/>
      <c r="KI1082" s="196"/>
      <c r="KJ1082" s="196"/>
      <c r="KK1082" s="196"/>
      <c r="KL1082" s="196"/>
      <c r="KM1082" s="196"/>
      <c r="KN1082" s="196"/>
      <c r="KO1082" s="196"/>
      <c r="KP1082" s="196"/>
      <c r="KQ1082" s="196"/>
      <c r="KR1082" s="196"/>
      <c r="KS1082" s="196"/>
      <c r="KT1082" s="196"/>
      <c r="KU1082" s="196"/>
      <c r="KV1082" s="196"/>
      <c r="KW1082" s="196"/>
      <c r="KX1082" s="196"/>
      <c r="KY1082" s="196"/>
      <c r="KZ1082" s="196"/>
      <c r="LA1082" s="196"/>
      <c r="LB1082" s="196"/>
      <c r="LC1082" s="196"/>
      <c r="LD1082" s="196"/>
      <c r="LE1082" s="196"/>
      <c r="LF1082" s="196"/>
      <c r="LG1082" s="196"/>
      <c r="LH1082" s="196"/>
      <c r="LI1082" s="196"/>
      <c r="LJ1082" s="196"/>
      <c r="LK1082" s="196"/>
      <c r="LL1082" s="196"/>
      <c r="LM1082" s="196"/>
      <c r="LN1082" s="196"/>
      <c r="LO1082" s="196"/>
      <c r="LP1082" s="196"/>
      <c r="LQ1082" s="196"/>
      <c r="LR1082" s="196"/>
      <c r="LS1082" s="196"/>
      <c r="LT1082" s="196"/>
      <c r="LU1082" s="196"/>
      <c r="LV1082" s="196"/>
      <c r="LW1082" s="196"/>
      <c r="LX1082" s="196"/>
      <c r="LY1082" s="196"/>
      <c r="LZ1082" s="196"/>
      <c r="MA1082" s="196"/>
      <c r="MB1082" s="196"/>
      <c r="MC1082" s="196"/>
      <c r="MD1082" s="196"/>
      <c r="ME1082" s="196"/>
      <c r="MF1082" s="196"/>
      <c r="MG1082" s="196"/>
      <c r="MH1082" s="196"/>
      <c r="MI1082" s="196"/>
      <c r="MJ1082" s="196"/>
      <c r="MK1082" s="196"/>
      <c r="ML1082" s="196"/>
      <c r="MM1082" s="196"/>
      <c r="MN1082" s="196"/>
      <c r="MO1082" s="196"/>
      <c r="MP1082" s="196"/>
      <c r="MQ1082" s="196"/>
      <c r="MR1082" s="196"/>
      <c r="MS1082" s="196"/>
      <c r="MT1082" s="196"/>
      <c r="MU1082" s="196"/>
      <c r="MV1082" s="196"/>
      <c r="MW1082" s="196"/>
      <c r="MX1082" s="196"/>
      <c r="MY1082" s="196"/>
      <c r="MZ1082" s="196"/>
      <c r="NA1082" s="196"/>
      <c r="NB1082" s="196"/>
      <c r="NC1082" s="196"/>
      <c r="ND1082" s="196"/>
      <c r="NE1082" s="196"/>
      <c r="NF1082" s="196"/>
      <c r="NG1082" s="196"/>
      <c r="NH1082" s="196"/>
      <c r="NI1082" s="196"/>
      <c r="NJ1082" s="196"/>
      <c r="NK1082" s="196"/>
      <c r="NL1082" s="196"/>
      <c r="NM1082" s="196"/>
      <c r="NN1082" s="196"/>
      <c r="NO1082" s="196"/>
      <c r="NP1082" s="196"/>
      <c r="NQ1082" s="196"/>
      <c r="NR1082" s="196"/>
      <c r="NS1082" s="196"/>
      <c r="NT1082" s="196"/>
      <c r="NU1082" s="196"/>
      <c r="NV1082" s="196"/>
      <c r="NW1082" s="196"/>
      <c r="NX1082" s="196"/>
      <c r="NY1082" s="196"/>
      <c r="NZ1082" s="196"/>
      <c r="OA1082" s="196"/>
      <c r="OB1082" s="196"/>
      <c r="OC1082" s="196"/>
      <c r="OD1082" s="196"/>
      <c r="OE1082" s="196"/>
      <c r="OF1082" s="196"/>
      <c r="OG1082" s="196"/>
      <c r="OH1082" s="196"/>
      <c r="OI1082" s="196"/>
      <c r="OJ1082" s="196"/>
      <c r="OK1082" s="196"/>
      <c r="OL1082" s="196"/>
      <c r="AFC1082" s="196"/>
      <c r="AFD1082" s="196"/>
      <c r="AFE1082" s="196"/>
      <c r="AFF1082" s="196"/>
      <c r="AFG1082" s="196"/>
      <c r="AFH1082" s="196"/>
      <c r="AFI1082" s="196"/>
      <c r="AFJ1082" s="196"/>
      <c r="AFK1082" s="196"/>
      <c r="AFL1082" s="196"/>
      <c r="AFM1082" s="196"/>
      <c r="AFN1082" s="196"/>
      <c r="AFO1082" s="196"/>
      <c r="AFP1082" s="196"/>
      <c r="AFQ1082" s="196"/>
      <c r="AFR1082" s="196"/>
      <c r="AFS1082" s="196"/>
      <c r="AFT1082" s="196"/>
      <c r="AFU1082" s="196"/>
      <c r="AFV1082" s="196"/>
      <c r="AFW1082" s="196"/>
      <c r="AFX1082" s="196"/>
      <c r="AFY1082" s="196"/>
      <c r="AFZ1082" s="196"/>
      <c r="AGA1082" s="196"/>
      <c r="AGB1082" s="196"/>
      <c r="AGC1082" s="196"/>
      <c r="AGD1082" s="196"/>
      <c r="AGE1082" s="196"/>
      <c r="AGF1082" s="196"/>
      <c r="AGG1082" s="196"/>
      <c r="AGH1082" s="196"/>
      <c r="AGI1082" s="196"/>
      <c r="AGJ1082" s="196"/>
      <c r="AGK1082" s="196"/>
      <c r="AGL1082" s="196"/>
      <c r="AGM1082" s="196"/>
      <c r="AGN1082" s="196"/>
      <c r="AGO1082" s="196"/>
      <c r="AGP1082" s="196"/>
    </row>
    <row r="1083" spans="1:874" ht="15.75" customHeight="1" x14ac:dyDescent="0.25">
      <c r="A1083" s="196"/>
      <c r="B1083" s="196"/>
      <c r="C1083" s="196"/>
      <c r="D1083" s="196"/>
      <c r="E1083" s="196"/>
      <c r="F1083" s="196"/>
      <c r="G1083" s="196"/>
      <c r="H1083" s="196"/>
      <c r="I1083" s="196"/>
      <c r="J1083" s="196"/>
      <c r="K1083" s="196"/>
      <c r="L1083" s="206"/>
      <c r="M1083" s="196"/>
      <c r="N1083" s="196"/>
      <c r="O1083" s="196"/>
      <c r="P1083" s="196"/>
      <c r="Q1083" s="196"/>
      <c r="R1083" s="196"/>
      <c r="S1083" s="196"/>
      <c r="T1083" s="196"/>
      <c r="U1083" s="196"/>
      <c r="V1083" s="196"/>
      <c r="W1083" s="196"/>
      <c r="X1083" s="196"/>
      <c r="Y1083" s="196"/>
      <c r="Z1083" s="196"/>
      <c r="AA1083" s="196"/>
      <c r="AB1083" s="196"/>
      <c r="AC1083" s="196"/>
      <c r="AD1083" s="196"/>
      <c r="AE1083" s="196"/>
      <c r="AF1083" s="196"/>
      <c r="AG1083" s="196"/>
      <c r="AH1083" s="196"/>
      <c r="AI1083" s="196"/>
      <c r="AJ1083" s="196"/>
      <c r="AK1083" s="196"/>
      <c r="AL1083" s="196"/>
      <c r="AM1083" s="196"/>
      <c r="AN1083" s="196"/>
      <c r="AO1083" s="196"/>
      <c r="AP1083" s="196"/>
      <c r="AQ1083" s="196"/>
      <c r="AR1083" s="196"/>
      <c r="AS1083" s="196"/>
      <c r="AT1083" s="196"/>
      <c r="AU1083" s="196"/>
      <c r="AV1083" s="196"/>
      <c r="AW1083" s="196"/>
      <c r="AX1083" s="196"/>
      <c r="AY1083" s="196"/>
      <c r="AZ1083" s="196"/>
      <c r="BA1083" s="196"/>
      <c r="BB1083" s="196"/>
      <c r="BC1083" s="196"/>
      <c r="BD1083" s="196"/>
      <c r="BE1083" s="196"/>
      <c r="BF1083" s="196"/>
      <c r="BG1083" s="196"/>
      <c r="BH1083" s="196"/>
      <c r="BI1083" s="196"/>
      <c r="BJ1083" s="196"/>
      <c r="BK1083" s="196"/>
      <c r="BL1083" s="196"/>
      <c r="BM1083" s="196"/>
      <c r="BN1083" s="196"/>
      <c r="BO1083" s="196"/>
      <c r="BP1083" s="196"/>
      <c r="BQ1083" s="196"/>
      <c r="BR1083" s="196"/>
      <c r="BS1083" s="196"/>
      <c r="BT1083" s="196"/>
      <c r="BU1083" s="196"/>
      <c r="BV1083" s="196"/>
      <c r="BW1083" s="196"/>
      <c r="BX1083" s="196"/>
      <c r="BY1083" s="196"/>
      <c r="BZ1083" s="196"/>
      <c r="CA1083" s="196"/>
      <c r="CB1083" s="196"/>
      <c r="CC1083" s="196"/>
      <c r="CD1083" s="196"/>
      <c r="CE1083" s="196"/>
      <c r="CF1083" s="196"/>
      <c r="CG1083" s="196"/>
      <c r="CH1083" s="196"/>
      <c r="CI1083" s="196"/>
      <c r="CJ1083" s="196"/>
      <c r="CK1083" s="196"/>
      <c r="CL1083" s="196"/>
      <c r="CM1083" s="196"/>
      <c r="CN1083" s="196"/>
      <c r="CO1083" s="196"/>
      <c r="CP1083" s="196"/>
      <c r="CQ1083" s="196"/>
      <c r="CR1083" s="196"/>
      <c r="CS1083" s="196"/>
      <c r="CT1083" s="196"/>
      <c r="CU1083" s="196"/>
      <c r="CV1083" s="196"/>
      <c r="CW1083" s="196"/>
      <c r="CX1083" s="196"/>
      <c r="CY1083" s="196"/>
      <c r="CZ1083" s="196"/>
      <c r="DA1083" s="196"/>
      <c r="DB1083" s="196"/>
      <c r="DC1083" s="196"/>
      <c r="DD1083" s="196"/>
      <c r="DE1083" s="196"/>
      <c r="DF1083" s="196"/>
      <c r="DG1083" s="196"/>
      <c r="DH1083" s="196"/>
      <c r="DI1083" s="196"/>
      <c r="DJ1083" s="196"/>
      <c r="DK1083" s="196"/>
      <c r="DL1083" s="196"/>
      <c r="DM1083" s="196"/>
      <c r="DN1083" s="196"/>
      <c r="DO1083" s="196"/>
      <c r="DP1083" s="196"/>
      <c r="DQ1083" s="196"/>
      <c r="DR1083" s="196"/>
      <c r="DS1083" s="196"/>
      <c r="DT1083" s="196"/>
      <c r="DU1083" s="196"/>
      <c r="DV1083" s="196"/>
      <c r="DW1083" s="196"/>
      <c r="DX1083" s="196"/>
      <c r="DY1083" s="196"/>
      <c r="DZ1083" s="196"/>
      <c r="EA1083" s="196"/>
      <c r="EB1083" s="196"/>
      <c r="EC1083" s="196"/>
      <c r="ED1083" s="196"/>
      <c r="EE1083" s="196"/>
      <c r="EF1083" s="196"/>
      <c r="EG1083" s="196"/>
      <c r="EH1083" s="196"/>
      <c r="EI1083" s="196"/>
      <c r="EJ1083" s="196"/>
      <c r="EK1083" s="196"/>
      <c r="EL1083" s="196"/>
      <c r="EM1083" s="196"/>
      <c r="EN1083" s="196"/>
      <c r="EO1083" s="196"/>
      <c r="EP1083" s="196"/>
      <c r="EQ1083" s="196"/>
      <c r="ER1083" s="196"/>
      <c r="ES1083" s="196"/>
      <c r="ET1083" s="196"/>
      <c r="EU1083" s="196"/>
      <c r="EV1083" s="196"/>
      <c r="EW1083" s="196"/>
      <c r="EX1083" s="196"/>
      <c r="EY1083" s="196"/>
      <c r="EZ1083" s="196"/>
      <c r="FA1083" s="196"/>
      <c r="FB1083" s="196"/>
      <c r="FC1083" s="196"/>
      <c r="FD1083" s="196"/>
      <c r="FE1083" s="196"/>
      <c r="FF1083" s="196"/>
      <c r="FG1083" s="196"/>
      <c r="FH1083" s="196"/>
      <c r="FI1083" s="196"/>
      <c r="FJ1083" s="196"/>
      <c r="FK1083" s="196"/>
      <c r="FL1083" s="196"/>
      <c r="FM1083" s="196"/>
      <c r="FN1083" s="196"/>
      <c r="FO1083" s="196"/>
      <c r="FP1083" s="196"/>
      <c r="FQ1083" s="196"/>
      <c r="FR1083" s="196"/>
      <c r="FS1083" s="196"/>
      <c r="FT1083" s="196"/>
      <c r="FU1083" s="196"/>
      <c r="FV1083" s="196"/>
      <c r="FW1083" s="196"/>
      <c r="FX1083" s="196"/>
      <c r="FY1083" s="196"/>
      <c r="FZ1083" s="196"/>
      <c r="GA1083" s="196"/>
      <c r="GB1083" s="196"/>
      <c r="GC1083" s="196"/>
      <c r="GD1083" s="196"/>
      <c r="GE1083" s="196"/>
      <c r="GF1083" s="196"/>
      <c r="GG1083" s="196"/>
      <c r="GH1083" s="196"/>
      <c r="GI1083" s="196"/>
      <c r="GJ1083" s="196"/>
      <c r="GK1083" s="196"/>
      <c r="GL1083" s="196"/>
      <c r="GM1083" s="196"/>
      <c r="GN1083" s="196"/>
      <c r="GO1083" s="196"/>
      <c r="GP1083" s="196"/>
      <c r="GQ1083" s="196"/>
      <c r="GR1083" s="196"/>
      <c r="GS1083" s="196"/>
      <c r="GT1083" s="196"/>
      <c r="GU1083" s="196"/>
      <c r="GV1083" s="196"/>
      <c r="GW1083" s="196"/>
      <c r="GX1083" s="196"/>
      <c r="GY1083" s="196"/>
      <c r="GZ1083" s="196"/>
      <c r="HA1083" s="196"/>
      <c r="HB1083" s="196"/>
      <c r="HC1083" s="196"/>
      <c r="HD1083" s="196"/>
      <c r="HE1083" s="196"/>
      <c r="HF1083" s="196"/>
      <c r="HG1083" s="196"/>
      <c r="HH1083" s="196"/>
      <c r="HI1083" s="196"/>
      <c r="HJ1083" s="196"/>
      <c r="HK1083" s="196"/>
      <c r="HL1083" s="196"/>
      <c r="HM1083" s="196"/>
      <c r="HN1083" s="196"/>
      <c r="HO1083" s="196"/>
      <c r="HP1083" s="196"/>
      <c r="HQ1083" s="196"/>
      <c r="HR1083" s="196"/>
      <c r="HS1083" s="196"/>
      <c r="HT1083" s="196"/>
      <c r="HU1083" s="196"/>
      <c r="HV1083" s="196"/>
      <c r="HW1083" s="196"/>
      <c r="HX1083" s="196"/>
      <c r="HY1083" s="196"/>
      <c r="HZ1083" s="196"/>
      <c r="IA1083" s="196"/>
      <c r="IB1083" s="196"/>
      <c r="IC1083" s="196"/>
      <c r="ID1083" s="196"/>
      <c r="IE1083" s="196"/>
      <c r="IF1083" s="196"/>
      <c r="IG1083" s="196"/>
      <c r="IH1083" s="196"/>
      <c r="II1083" s="196"/>
      <c r="IJ1083" s="196"/>
      <c r="IK1083" s="196"/>
      <c r="IL1083" s="196"/>
      <c r="IM1083" s="196"/>
      <c r="IN1083" s="196"/>
      <c r="IO1083" s="196"/>
      <c r="IP1083" s="196"/>
      <c r="IQ1083" s="196"/>
      <c r="IR1083" s="196"/>
      <c r="IS1083" s="196"/>
      <c r="IT1083" s="196"/>
      <c r="IU1083" s="196"/>
      <c r="IV1083" s="196"/>
      <c r="IW1083" s="196"/>
      <c r="IX1083" s="196"/>
      <c r="IY1083" s="196"/>
      <c r="IZ1083" s="196"/>
      <c r="JA1083" s="196"/>
      <c r="JB1083" s="196"/>
      <c r="JC1083" s="196"/>
      <c r="JD1083" s="196"/>
      <c r="JE1083" s="196"/>
      <c r="JF1083" s="196"/>
      <c r="JG1083" s="196"/>
      <c r="JH1083" s="196"/>
      <c r="JI1083" s="196"/>
      <c r="JJ1083" s="196"/>
      <c r="JK1083" s="196"/>
      <c r="JL1083" s="196"/>
      <c r="JM1083" s="196"/>
      <c r="JN1083" s="196"/>
      <c r="JO1083" s="196"/>
      <c r="JP1083" s="196"/>
      <c r="JQ1083" s="196"/>
      <c r="JR1083" s="196"/>
      <c r="JS1083" s="196"/>
      <c r="JT1083" s="196"/>
      <c r="JU1083" s="196"/>
      <c r="JV1083" s="196"/>
      <c r="JW1083" s="196"/>
      <c r="JX1083" s="196"/>
      <c r="JY1083" s="196"/>
      <c r="JZ1083" s="196"/>
      <c r="KA1083" s="196"/>
      <c r="KB1083" s="196"/>
      <c r="KC1083" s="196"/>
      <c r="KD1083" s="196"/>
      <c r="KE1083" s="196"/>
      <c r="KF1083" s="196"/>
      <c r="KG1083" s="196"/>
      <c r="KH1083" s="196"/>
      <c r="KI1083" s="196"/>
      <c r="KJ1083" s="196"/>
      <c r="KK1083" s="196"/>
      <c r="KL1083" s="196"/>
      <c r="KM1083" s="196"/>
      <c r="KN1083" s="196"/>
      <c r="KO1083" s="196"/>
      <c r="KP1083" s="196"/>
      <c r="KQ1083" s="196"/>
      <c r="KR1083" s="196"/>
      <c r="KS1083" s="196"/>
      <c r="KT1083" s="196"/>
      <c r="KU1083" s="196"/>
      <c r="KV1083" s="196"/>
      <c r="KW1083" s="196"/>
      <c r="KX1083" s="196"/>
      <c r="KY1083" s="196"/>
      <c r="KZ1083" s="196"/>
      <c r="LA1083" s="196"/>
      <c r="LB1083" s="196"/>
      <c r="LC1083" s="196"/>
      <c r="LD1083" s="196"/>
      <c r="LE1083" s="196"/>
      <c r="LF1083" s="196"/>
      <c r="LG1083" s="196"/>
      <c r="LH1083" s="196"/>
      <c r="LI1083" s="196"/>
      <c r="LJ1083" s="196"/>
      <c r="LK1083" s="196"/>
      <c r="LL1083" s="196"/>
      <c r="LM1083" s="196"/>
      <c r="LN1083" s="196"/>
      <c r="LO1083" s="196"/>
      <c r="LP1083" s="196"/>
      <c r="LQ1083" s="196"/>
      <c r="LR1083" s="196"/>
      <c r="LS1083" s="196"/>
      <c r="LT1083" s="196"/>
      <c r="LU1083" s="196"/>
      <c r="LV1083" s="196"/>
      <c r="LW1083" s="196"/>
      <c r="LX1083" s="196"/>
      <c r="LY1083" s="196"/>
      <c r="LZ1083" s="196"/>
      <c r="MA1083" s="196"/>
      <c r="MB1083" s="196"/>
      <c r="MC1083" s="196"/>
      <c r="MD1083" s="196"/>
      <c r="ME1083" s="196"/>
      <c r="MF1083" s="196"/>
      <c r="MG1083" s="196"/>
      <c r="MH1083" s="196"/>
      <c r="MI1083" s="196"/>
      <c r="MJ1083" s="196"/>
      <c r="MK1083" s="196"/>
      <c r="ML1083" s="196"/>
      <c r="MM1083" s="196"/>
      <c r="MN1083" s="196"/>
      <c r="MO1083" s="196"/>
      <c r="MP1083" s="196"/>
      <c r="MQ1083" s="196"/>
      <c r="MR1083" s="196"/>
      <c r="MS1083" s="196"/>
      <c r="MT1083" s="196"/>
      <c r="MU1083" s="196"/>
      <c r="MV1083" s="196"/>
      <c r="MW1083" s="196"/>
      <c r="MX1083" s="196"/>
      <c r="MY1083" s="196"/>
      <c r="MZ1083" s="196"/>
      <c r="NA1083" s="196"/>
      <c r="NB1083" s="196"/>
      <c r="NC1083" s="196"/>
      <c r="ND1083" s="196"/>
      <c r="NE1083" s="196"/>
      <c r="NF1083" s="196"/>
      <c r="NG1083" s="196"/>
      <c r="NH1083" s="196"/>
      <c r="NI1083" s="196"/>
      <c r="NJ1083" s="196"/>
      <c r="NK1083" s="196"/>
      <c r="NL1083" s="196"/>
      <c r="NM1083" s="196"/>
      <c r="NN1083" s="196"/>
      <c r="NO1083" s="196"/>
      <c r="NP1083" s="196"/>
      <c r="NQ1083" s="196"/>
      <c r="NR1083" s="196"/>
      <c r="NS1083" s="196"/>
      <c r="NT1083" s="196"/>
      <c r="NU1083" s="196"/>
      <c r="NV1083" s="196"/>
      <c r="NW1083" s="196"/>
      <c r="NX1083" s="196"/>
      <c r="NY1083" s="196"/>
      <c r="NZ1083" s="196"/>
      <c r="OA1083" s="196"/>
      <c r="OB1083" s="196"/>
      <c r="OC1083" s="196"/>
      <c r="OD1083" s="196"/>
      <c r="OE1083" s="196"/>
      <c r="OF1083" s="196"/>
      <c r="OG1083" s="196"/>
      <c r="OH1083" s="196"/>
      <c r="OI1083" s="196"/>
      <c r="OJ1083" s="196"/>
      <c r="OK1083" s="196"/>
      <c r="OL1083" s="196"/>
      <c r="AFC1083" s="196"/>
      <c r="AFD1083" s="196"/>
      <c r="AFE1083" s="196"/>
      <c r="AFF1083" s="196"/>
      <c r="AFG1083" s="196"/>
      <c r="AFH1083" s="196"/>
      <c r="AFI1083" s="196"/>
      <c r="AFJ1083" s="196"/>
      <c r="AFK1083" s="196"/>
      <c r="AFL1083" s="196"/>
      <c r="AFM1083" s="196"/>
      <c r="AFN1083" s="196"/>
      <c r="AFO1083" s="196"/>
      <c r="AFP1083" s="196"/>
      <c r="AFQ1083" s="196"/>
      <c r="AFR1083" s="196"/>
      <c r="AFS1083" s="196"/>
      <c r="AFT1083" s="196"/>
      <c r="AFU1083" s="196"/>
      <c r="AFV1083" s="196"/>
      <c r="AFW1083" s="196"/>
      <c r="AFX1083" s="196"/>
      <c r="AFY1083" s="196"/>
      <c r="AFZ1083" s="196"/>
      <c r="AGA1083" s="196"/>
      <c r="AGB1083" s="196"/>
      <c r="AGC1083" s="196"/>
      <c r="AGD1083" s="196"/>
      <c r="AGE1083" s="196"/>
      <c r="AGF1083" s="196"/>
      <c r="AGG1083" s="196"/>
      <c r="AGH1083" s="196"/>
      <c r="AGI1083" s="196"/>
      <c r="AGJ1083" s="196"/>
      <c r="AGK1083" s="196"/>
      <c r="AGL1083" s="196"/>
      <c r="AGM1083" s="196"/>
      <c r="AGN1083" s="196"/>
      <c r="AGO1083" s="196"/>
      <c r="AGP1083" s="196"/>
    </row>
    <row r="1084" spans="1:874" ht="15.75" customHeight="1" x14ac:dyDescent="0.25">
      <c r="A1084" s="196"/>
      <c r="B1084" s="196"/>
      <c r="C1084" s="196"/>
      <c r="D1084" s="196"/>
      <c r="E1084" s="196"/>
      <c r="F1084" s="196"/>
      <c r="G1084" s="196"/>
      <c r="H1084" s="196"/>
      <c r="I1084" s="196"/>
      <c r="J1084" s="196"/>
      <c r="K1084" s="196"/>
      <c r="L1084" s="206"/>
      <c r="M1084" s="196"/>
      <c r="N1084" s="196"/>
      <c r="O1084" s="196"/>
      <c r="P1084" s="196"/>
      <c r="Q1084" s="196"/>
      <c r="R1084" s="196"/>
      <c r="S1084" s="196"/>
      <c r="T1084" s="196"/>
      <c r="U1084" s="196"/>
      <c r="V1084" s="196"/>
      <c r="W1084" s="196"/>
      <c r="X1084" s="196"/>
      <c r="Y1084" s="196"/>
      <c r="Z1084" s="196"/>
      <c r="AA1084" s="196"/>
      <c r="AB1084" s="196"/>
      <c r="AC1084" s="196"/>
      <c r="AD1084" s="196"/>
      <c r="AE1084" s="196"/>
      <c r="AF1084" s="196"/>
      <c r="AG1084" s="196"/>
      <c r="AH1084" s="196"/>
      <c r="AI1084" s="196"/>
      <c r="AJ1084" s="196"/>
      <c r="AK1084" s="196"/>
      <c r="AL1084" s="196"/>
      <c r="AM1084" s="196"/>
      <c r="AN1084" s="196"/>
      <c r="AO1084" s="196"/>
      <c r="AP1084" s="196"/>
      <c r="AQ1084" s="196"/>
      <c r="AR1084" s="196"/>
      <c r="AS1084" s="196"/>
      <c r="AT1084" s="196"/>
      <c r="AU1084" s="196"/>
      <c r="AV1084" s="196"/>
      <c r="AW1084" s="196"/>
      <c r="AX1084" s="196"/>
      <c r="AY1084" s="196"/>
      <c r="AZ1084" s="196"/>
      <c r="BA1084" s="196"/>
      <c r="BB1084" s="196"/>
      <c r="BC1084" s="196"/>
      <c r="BD1084" s="196"/>
      <c r="BE1084" s="196"/>
      <c r="BF1084" s="196"/>
      <c r="BG1084" s="196"/>
      <c r="BH1084" s="196"/>
      <c r="BI1084" s="196"/>
      <c r="BJ1084" s="196"/>
      <c r="BK1084" s="196"/>
      <c r="BL1084" s="196"/>
      <c r="BM1084" s="196"/>
      <c r="BN1084" s="196"/>
      <c r="BO1084" s="196"/>
      <c r="BP1084" s="196"/>
      <c r="BQ1084" s="196"/>
      <c r="BR1084" s="196"/>
      <c r="BS1084" s="196"/>
      <c r="BT1084" s="196"/>
      <c r="BU1084" s="196"/>
      <c r="BV1084" s="196"/>
      <c r="BW1084" s="196"/>
      <c r="BX1084" s="196"/>
      <c r="BY1084" s="196"/>
      <c r="BZ1084" s="196"/>
      <c r="CA1084" s="196"/>
      <c r="CB1084" s="196"/>
      <c r="CC1084" s="196"/>
      <c r="CD1084" s="196"/>
      <c r="CE1084" s="196"/>
      <c r="CF1084" s="196"/>
      <c r="CG1084" s="196"/>
      <c r="CH1084" s="196"/>
      <c r="CI1084" s="196"/>
      <c r="CJ1084" s="196"/>
      <c r="CK1084" s="196"/>
      <c r="CL1084" s="196"/>
      <c r="CM1084" s="196"/>
      <c r="CN1084" s="196"/>
      <c r="CO1084" s="196"/>
      <c r="CP1084" s="196"/>
      <c r="CQ1084" s="196"/>
      <c r="CR1084" s="196"/>
      <c r="CS1084" s="196"/>
      <c r="CT1084" s="196"/>
      <c r="CU1084" s="196"/>
      <c r="CV1084" s="196"/>
      <c r="CW1084" s="196"/>
      <c r="CX1084" s="196"/>
      <c r="CY1084" s="196"/>
      <c r="CZ1084" s="196"/>
      <c r="DA1084" s="196"/>
      <c r="DB1084" s="196"/>
      <c r="DC1084" s="196"/>
      <c r="DD1084" s="196"/>
      <c r="DE1084" s="196"/>
      <c r="DF1084" s="196"/>
      <c r="DG1084" s="196"/>
      <c r="DH1084" s="196"/>
      <c r="DI1084" s="196"/>
      <c r="DJ1084" s="196"/>
      <c r="DK1084" s="196"/>
      <c r="DL1084" s="196"/>
      <c r="DM1084" s="196"/>
      <c r="DN1084" s="196"/>
      <c r="DO1084" s="196"/>
      <c r="DP1084" s="196"/>
      <c r="DQ1084" s="196"/>
      <c r="DR1084" s="196"/>
      <c r="DS1084" s="196"/>
      <c r="DT1084" s="196"/>
      <c r="DU1084" s="196"/>
      <c r="DV1084" s="196"/>
      <c r="DW1084" s="196"/>
      <c r="DX1084" s="196"/>
      <c r="DY1084" s="196"/>
      <c r="DZ1084" s="196"/>
      <c r="EA1084" s="196"/>
      <c r="EB1084" s="196"/>
      <c r="EC1084" s="196"/>
      <c r="ED1084" s="196"/>
      <c r="EE1084" s="196"/>
      <c r="EF1084" s="196"/>
      <c r="EG1084" s="196"/>
      <c r="EH1084" s="196"/>
      <c r="EI1084" s="196"/>
      <c r="EJ1084" s="196"/>
      <c r="EK1084" s="196"/>
      <c r="EL1084" s="196"/>
      <c r="EM1084" s="196"/>
      <c r="EN1084" s="196"/>
      <c r="EO1084" s="196"/>
      <c r="EP1084" s="196"/>
      <c r="EQ1084" s="196"/>
      <c r="ER1084" s="196"/>
      <c r="ES1084" s="196"/>
      <c r="ET1084" s="196"/>
      <c r="EU1084" s="196"/>
      <c r="EV1084" s="196"/>
      <c r="EW1084" s="196"/>
      <c r="EX1084" s="196"/>
      <c r="EY1084" s="196"/>
      <c r="EZ1084" s="196"/>
      <c r="FA1084" s="196"/>
      <c r="FB1084" s="196"/>
      <c r="FC1084" s="196"/>
      <c r="FD1084" s="196"/>
      <c r="FE1084" s="196"/>
      <c r="FF1084" s="196"/>
      <c r="FG1084" s="196"/>
      <c r="FH1084" s="196"/>
      <c r="FI1084" s="196"/>
      <c r="FJ1084" s="196"/>
      <c r="FK1084" s="196"/>
      <c r="FL1084" s="196"/>
      <c r="FM1084" s="196"/>
      <c r="FN1084" s="196"/>
      <c r="FO1084" s="196"/>
      <c r="FP1084" s="196"/>
      <c r="FQ1084" s="196"/>
      <c r="FR1084" s="196"/>
      <c r="FS1084" s="196"/>
      <c r="FT1084" s="196"/>
      <c r="FU1084" s="196"/>
      <c r="FV1084" s="196"/>
      <c r="FW1084" s="196"/>
      <c r="FX1084" s="196"/>
      <c r="FY1084" s="196"/>
      <c r="FZ1084" s="196"/>
      <c r="GA1084" s="196"/>
      <c r="GB1084" s="196"/>
      <c r="GC1084" s="196"/>
      <c r="GD1084" s="196"/>
      <c r="GE1084" s="196"/>
      <c r="GF1084" s="196"/>
      <c r="GG1084" s="196"/>
      <c r="GH1084" s="196"/>
      <c r="GI1084" s="196"/>
      <c r="GJ1084" s="196"/>
      <c r="GK1084" s="196"/>
      <c r="GL1084" s="196"/>
      <c r="GM1084" s="196"/>
      <c r="GN1084" s="196"/>
      <c r="GO1084" s="196"/>
      <c r="GP1084" s="196"/>
      <c r="GQ1084" s="196"/>
      <c r="GR1084" s="196"/>
      <c r="GS1084" s="196"/>
      <c r="GT1084" s="196"/>
      <c r="GU1084" s="196"/>
      <c r="GV1084" s="196"/>
      <c r="GW1084" s="196"/>
      <c r="GX1084" s="196"/>
      <c r="GY1084" s="196"/>
      <c r="GZ1084" s="196"/>
      <c r="HA1084" s="196"/>
      <c r="HB1084" s="196"/>
      <c r="HC1084" s="196"/>
      <c r="HD1084" s="196"/>
      <c r="HE1084" s="196"/>
      <c r="HF1084" s="196"/>
      <c r="HG1084" s="196"/>
      <c r="HH1084" s="196"/>
      <c r="HI1084" s="196"/>
      <c r="HJ1084" s="196"/>
      <c r="HK1084" s="196"/>
      <c r="HL1084" s="196"/>
      <c r="HM1084" s="196"/>
      <c r="HN1084" s="196"/>
      <c r="HO1084" s="196"/>
      <c r="HP1084" s="196"/>
      <c r="HQ1084" s="196"/>
      <c r="HR1084" s="196"/>
      <c r="HS1084" s="196"/>
      <c r="HT1084" s="196"/>
      <c r="HU1084" s="196"/>
      <c r="HV1084" s="196"/>
      <c r="HW1084" s="196"/>
      <c r="HX1084" s="196"/>
      <c r="HY1084" s="196"/>
      <c r="HZ1084" s="196"/>
      <c r="IA1084" s="196"/>
      <c r="IB1084" s="196"/>
      <c r="IC1084" s="196"/>
      <c r="ID1084" s="196"/>
      <c r="IE1084" s="196"/>
      <c r="IF1084" s="196"/>
      <c r="IG1084" s="196"/>
      <c r="IH1084" s="196"/>
      <c r="II1084" s="196"/>
      <c r="IJ1084" s="196"/>
      <c r="IK1084" s="196"/>
      <c r="IL1084" s="196"/>
      <c r="IM1084" s="196"/>
      <c r="IN1084" s="196"/>
      <c r="IO1084" s="196"/>
      <c r="IP1084" s="196"/>
      <c r="IQ1084" s="196"/>
      <c r="IR1084" s="196"/>
      <c r="IS1084" s="196"/>
      <c r="IT1084" s="196"/>
      <c r="IU1084" s="196"/>
      <c r="IV1084" s="196"/>
      <c r="IW1084" s="196"/>
      <c r="IX1084" s="196"/>
      <c r="IY1084" s="196"/>
      <c r="IZ1084" s="196"/>
      <c r="JA1084" s="196"/>
      <c r="JB1084" s="196"/>
      <c r="JC1084" s="196"/>
      <c r="JD1084" s="196"/>
      <c r="JE1084" s="196"/>
      <c r="JF1084" s="196"/>
      <c r="JG1084" s="196"/>
      <c r="JH1084" s="196"/>
      <c r="JI1084" s="196"/>
      <c r="JJ1084" s="196"/>
      <c r="JK1084" s="196"/>
      <c r="JL1084" s="196"/>
      <c r="JM1084" s="196"/>
      <c r="JN1084" s="196"/>
      <c r="JO1084" s="196"/>
      <c r="JP1084" s="196"/>
      <c r="JQ1084" s="196"/>
      <c r="JR1084" s="196"/>
      <c r="JS1084" s="196"/>
      <c r="JT1084" s="196"/>
      <c r="JU1084" s="196"/>
      <c r="JV1084" s="196"/>
      <c r="JW1084" s="196"/>
      <c r="JX1084" s="196"/>
      <c r="JY1084" s="196"/>
      <c r="JZ1084" s="196"/>
      <c r="KA1084" s="196"/>
      <c r="KB1084" s="196"/>
      <c r="KC1084" s="196"/>
      <c r="KD1084" s="196"/>
      <c r="KE1084" s="196"/>
      <c r="KF1084" s="196"/>
      <c r="KG1084" s="196"/>
      <c r="KH1084" s="196"/>
      <c r="KI1084" s="196"/>
      <c r="KJ1084" s="196"/>
      <c r="KK1084" s="196"/>
      <c r="KL1084" s="196"/>
      <c r="KM1084" s="196"/>
      <c r="KN1084" s="196"/>
      <c r="KO1084" s="196"/>
      <c r="KP1084" s="196"/>
      <c r="KQ1084" s="196"/>
      <c r="KR1084" s="196"/>
      <c r="KS1084" s="196"/>
      <c r="KT1084" s="196"/>
      <c r="KU1084" s="196"/>
      <c r="KV1084" s="196"/>
      <c r="KW1084" s="196"/>
      <c r="KX1084" s="196"/>
      <c r="KY1084" s="196"/>
      <c r="KZ1084" s="196"/>
      <c r="LA1084" s="196"/>
      <c r="LB1084" s="196"/>
      <c r="LC1084" s="196"/>
      <c r="LD1084" s="196"/>
      <c r="LE1084" s="196"/>
      <c r="LF1084" s="196"/>
      <c r="LG1084" s="196"/>
      <c r="LH1084" s="196"/>
      <c r="LI1084" s="196"/>
      <c r="LJ1084" s="196"/>
      <c r="LK1084" s="196"/>
      <c r="LL1084" s="196"/>
      <c r="LM1084" s="196"/>
      <c r="LN1084" s="196"/>
      <c r="LO1084" s="196"/>
      <c r="LP1084" s="196"/>
      <c r="LQ1084" s="196"/>
      <c r="LR1084" s="196"/>
      <c r="LS1084" s="196"/>
      <c r="LT1084" s="196"/>
      <c r="LU1084" s="196"/>
      <c r="LV1084" s="196"/>
      <c r="LW1084" s="196"/>
      <c r="LX1084" s="196"/>
      <c r="LY1084" s="196"/>
      <c r="LZ1084" s="196"/>
      <c r="MA1084" s="196"/>
      <c r="MB1084" s="196"/>
      <c r="MC1084" s="196"/>
      <c r="MD1084" s="196"/>
      <c r="ME1084" s="196"/>
      <c r="MF1084" s="196"/>
      <c r="MG1084" s="196"/>
      <c r="MH1084" s="196"/>
      <c r="MI1084" s="196"/>
      <c r="MJ1084" s="196"/>
      <c r="MK1084" s="196"/>
      <c r="ML1084" s="196"/>
      <c r="MM1084" s="196"/>
      <c r="MN1084" s="196"/>
      <c r="MO1084" s="196"/>
      <c r="MP1084" s="196"/>
      <c r="MQ1084" s="196"/>
      <c r="MR1084" s="196"/>
      <c r="MS1084" s="196"/>
      <c r="MT1084" s="196"/>
      <c r="MU1084" s="196"/>
      <c r="MV1084" s="196"/>
      <c r="MW1084" s="196"/>
      <c r="MX1084" s="196"/>
      <c r="MY1084" s="196"/>
      <c r="MZ1084" s="196"/>
      <c r="NA1084" s="196"/>
      <c r="NB1084" s="196"/>
      <c r="NC1084" s="196"/>
      <c r="ND1084" s="196"/>
      <c r="NE1084" s="196"/>
      <c r="NF1084" s="196"/>
      <c r="NG1084" s="196"/>
      <c r="NH1084" s="196"/>
      <c r="NI1084" s="196"/>
      <c r="NJ1084" s="196"/>
      <c r="NK1084" s="196"/>
      <c r="NL1084" s="196"/>
      <c r="NM1084" s="196"/>
      <c r="NN1084" s="196"/>
      <c r="NO1084" s="196"/>
      <c r="NP1084" s="196"/>
      <c r="NQ1084" s="196"/>
      <c r="NR1084" s="196"/>
      <c r="NS1084" s="196"/>
      <c r="NT1084" s="196"/>
      <c r="NU1084" s="196"/>
      <c r="NV1084" s="196"/>
      <c r="NW1084" s="196"/>
      <c r="NX1084" s="196"/>
      <c r="NY1084" s="196"/>
      <c r="NZ1084" s="196"/>
      <c r="OA1084" s="196"/>
      <c r="OB1084" s="196"/>
      <c r="OC1084" s="196"/>
      <c r="OD1084" s="196"/>
      <c r="OE1084" s="196"/>
      <c r="OF1084" s="196"/>
      <c r="OG1084" s="196"/>
      <c r="OH1084" s="196"/>
      <c r="OI1084" s="196"/>
      <c r="OJ1084" s="196"/>
      <c r="OK1084" s="196"/>
      <c r="OL1084" s="196"/>
      <c r="AFC1084" s="196"/>
      <c r="AFD1084" s="196"/>
      <c r="AFE1084" s="196"/>
      <c r="AFF1084" s="196"/>
      <c r="AFG1084" s="196"/>
      <c r="AFH1084" s="196"/>
      <c r="AFI1084" s="196"/>
      <c r="AFJ1084" s="196"/>
      <c r="AFK1084" s="196"/>
      <c r="AFL1084" s="196"/>
      <c r="AFM1084" s="196"/>
      <c r="AFN1084" s="196"/>
      <c r="AFO1084" s="196"/>
      <c r="AFP1084" s="196"/>
      <c r="AFQ1084" s="196"/>
      <c r="AFR1084" s="196"/>
      <c r="AFS1084" s="196"/>
      <c r="AFT1084" s="196"/>
      <c r="AFU1084" s="196"/>
      <c r="AFV1084" s="196"/>
      <c r="AFW1084" s="196"/>
      <c r="AFX1084" s="196"/>
      <c r="AFY1084" s="196"/>
      <c r="AFZ1084" s="196"/>
      <c r="AGA1084" s="196"/>
      <c r="AGB1084" s="196"/>
      <c r="AGC1084" s="196"/>
      <c r="AGD1084" s="196"/>
      <c r="AGE1084" s="196"/>
      <c r="AGF1084" s="196"/>
      <c r="AGG1084" s="196"/>
      <c r="AGH1084" s="196"/>
      <c r="AGI1084" s="196"/>
      <c r="AGJ1084" s="196"/>
      <c r="AGK1084" s="196"/>
      <c r="AGL1084" s="196"/>
      <c r="AGM1084" s="196"/>
      <c r="AGN1084" s="196"/>
      <c r="AGO1084" s="196"/>
      <c r="AGP1084" s="196"/>
    </row>
    <row r="1085" spans="1:874" ht="15.75" customHeight="1" x14ac:dyDescent="0.25">
      <c r="A1085" s="196"/>
      <c r="B1085" s="196"/>
      <c r="C1085" s="196"/>
      <c r="D1085" s="196"/>
      <c r="E1085" s="196"/>
      <c r="F1085" s="196"/>
      <c r="G1085" s="196"/>
      <c r="H1085" s="196"/>
      <c r="I1085" s="196"/>
      <c r="J1085" s="196"/>
      <c r="K1085" s="196"/>
      <c r="L1085" s="206"/>
      <c r="M1085" s="196"/>
      <c r="N1085" s="196"/>
      <c r="O1085" s="196"/>
      <c r="P1085" s="196"/>
      <c r="Q1085" s="196"/>
      <c r="R1085" s="196"/>
      <c r="S1085" s="196"/>
      <c r="T1085" s="196"/>
      <c r="U1085" s="196"/>
      <c r="V1085" s="196"/>
      <c r="W1085" s="196"/>
      <c r="X1085" s="196"/>
      <c r="Y1085" s="196"/>
      <c r="Z1085" s="196"/>
      <c r="AA1085" s="196"/>
      <c r="AB1085" s="196"/>
      <c r="AC1085" s="196"/>
      <c r="AD1085" s="196"/>
      <c r="AE1085" s="196"/>
      <c r="AF1085" s="196"/>
      <c r="AG1085" s="196"/>
      <c r="AH1085" s="196"/>
      <c r="AI1085" s="196"/>
      <c r="AJ1085" s="196"/>
      <c r="AK1085" s="196"/>
      <c r="AL1085" s="196"/>
      <c r="AM1085" s="196"/>
      <c r="AN1085" s="196"/>
      <c r="AO1085" s="196"/>
      <c r="AP1085" s="196"/>
      <c r="AQ1085" s="196"/>
      <c r="AR1085" s="196"/>
      <c r="AS1085" s="196"/>
      <c r="AT1085" s="196"/>
      <c r="AU1085" s="196"/>
      <c r="AV1085" s="196"/>
      <c r="AW1085" s="196"/>
      <c r="AX1085" s="196"/>
      <c r="AY1085" s="196"/>
      <c r="AZ1085" s="196"/>
      <c r="BA1085" s="196"/>
      <c r="BB1085" s="196"/>
      <c r="BC1085" s="196"/>
      <c r="BD1085" s="196"/>
      <c r="BE1085" s="196"/>
      <c r="BF1085" s="196"/>
      <c r="BG1085" s="196"/>
      <c r="BH1085" s="196"/>
      <c r="BI1085" s="196"/>
      <c r="BJ1085" s="196"/>
      <c r="BK1085" s="196"/>
      <c r="BL1085" s="196"/>
      <c r="BM1085" s="196"/>
      <c r="BN1085" s="196"/>
      <c r="BO1085" s="196"/>
      <c r="BP1085" s="196"/>
      <c r="BQ1085" s="196"/>
      <c r="BR1085" s="196"/>
      <c r="BS1085" s="196"/>
      <c r="BT1085" s="196"/>
      <c r="BU1085" s="196"/>
      <c r="BV1085" s="196"/>
      <c r="BW1085" s="196"/>
      <c r="BX1085" s="196"/>
      <c r="BY1085" s="196"/>
      <c r="BZ1085" s="196"/>
      <c r="CA1085" s="196"/>
      <c r="CB1085" s="196"/>
      <c r="CC1085" s="196"/>
      <c r="CD1085" s="196"/>
      <c r="CE1085" s="196"/>
      <c r="CF1085" s="196"/>
      <c r="CG1085" s="196"/>
      <c r="CH1085" s="196"/>
      <c r="CI1085" s="196"/>
      <c r="CJ1085" s="196"/>
      <c r="CK1085" s="196"/>
      <c r="CL1085" s="196"/>
      <c r="CM1085" s="196"/>
      <c r="CN1085" s="196"/>
      <c r="CO1085" s="196"/>
      <c r="CP1085" s="196"/>
      <c r="CQ1085" s="196"/>
      <c r="CR1085" s="196"/>
      <c r="CS1085" s="196"/>
      <c r="CT1085" s="196"/>
      <c r="CU1085" s="196"/>
      <c r="CV1085" s="196"/>
      <c r="CW1085" s="196"/>
      <c r="CX1085" s="196"/>
      <c r="CY1085" s="196"/>
      <c r="CZ1085" s="196"/>
      <c r="DA1085" s="196"/>
      <c r="DB1085" s="196"/>
      <c r="DC1085" s="196"/>
      <c r="DD1085" s="196"/>
      <c r="DE1085" s="196"/>
      <c r="DF1085" s="196"/>
      <c r="DG1085" s="196"/>
      <c r="DH1085" s="196"/>
      <c r="DI1085" s="196"/>
      <c r="DJ1085" s="196"/>
      <c r="DK1085" s="196"/>
      <c r="DL1085" s="196"/>
      <c r="DM1085" s="196"/>
      <c r="DN1085" s="196"/>
      <c r="DO1085" s="196"/>
      <c r="DP1085" s="196"/>
      <c r="DQ1085" s="196"/>
      <c r="DR1085" s="196"/>
      <c r="DS1085" s="196"/>
      <c r="DT1085" s="196"/>
      <c r="DU1085" s="196"/>
      <c r="DV1085" s="196"/>
      <c r="DW1085" s="196"/>
      <c r="DX1085" s="196"/>
      <c r="DY1085" s="196"/>
      <c r="DZ1085" s="196"/>
      <c r="EA1085" s="196"/>
      <c r="EB1085" s="196"/>
      <c r="EC1085" s="196"/>
      <c r="ED1085" s="196"/>
      <c r="EE1085" s="196"/>
      <c r="EF1085" s="196"/>
      <c r="EG1085" s="196"/>
      <c r="EH1085" s="196"/>
      <c r="EI1085" s="196"/>
      <c r="EJ1085" s="196"/>
      <c r="EK1085" s="196"/>
      <c r="EL1085" s="196"/>
      <c r="EM1085" s="196"/>
      <c r="EN1085" s="196"/>
      <c r="EO1085" s="196"/>
      <c r="EP1085" s="196"/>
      <c r="EQ1085" s="196"/>
      <c r="ER1085" s="196"/>
      <c r="ES1085" s="196"/>
      <c r="ET1085" s="196"/>
      <c r="EU1085" s="196"/>
      <c r="EV1085" s="196"/>
      <c r="EW1085" s="196"/>
      <c r="EX1085" s="196"/>
      <c r="EY1085" s="196"/>
      <c r="EZ1085" s="196"/>
      <c r="FA1085" s="196"/>
      <c r="FB1085" s="196"/>
      <c r="FC1085" s="196"/>
      <c r="FD1085" s="196"/>
      <c r="FE1085" s="196"/>
      <c r="FF1085" s="196"/>
      <c r="FG1085" s="196"/>
      <c r="FH1085" s="196"/>
      <c r="FI1085" s="196"/>
      <c r="FJ1085" s="196"/>
      <c r="FK1085" s="196"/>
      <c r="FL1085" s="196"/>
      <c r="FM1085" s="196"/>
      <c r="FN1085" s="196"/>
      <c r="FO1085" s="196"/>
      <c r="FP1085" s="196"/>
      <c r="FQ1085" s="196"/>
      <c r="FR1085" s="196"/>
      <c r="FS1085" s="196"/>
      <c r="FT1085" s="196"/>
      <c r="FU1085" s="196"/>
      <c r="FV1085" s="196"/>
      <c r="FW1085" s="196"/>
      <c r="FX1085" s="196"/>
      <c r="FY1085" s="196"/>
      <c r="FZ1085" s="196"/>
      <c r="GA1085" s="196"/>
      <c r="GB1085" s="196"/>
      <c r="GC1085" s="196"/>
      <c r="GD1085" s="196"/>
      <c r="GE1085" s="196"/>
      <c r="GF1085" s="196"/>
      <c r="GG1085" s="196"/>
      <c r="GH1085" s="196"/>
      <c r="GI1085" s="196"/>
      <c r="GJ1085" s="196"/>
      <c r="GK1085" s="196"/>
      <c r="GL1085" s="196"/>
      <c r="GM1085" s="196"/>
      <c r="GN1085" s="196"/>
      <c r="GO1085" s="196"/>
      <c r="GP1085" s="196"/>
      <c r="GQ1085" s="196"/>
      <c r="GR1085" s="196"/>
      <c r="GS1085" s="196"/>
      <c r="GT1085" s="196"/>
      <c r="GU1085" s="196"/>
      <c r="GV1085" s="196"/>
      <c r="GW1085" s="196"/>
      <c r="GX1085" s="196"/>
      <c r="GY1085" s="196"/>
      <c r="GZ1085" s="196"/>
      <c r="HA1085" s="196"/>
      <c r="HB1085" s="196"/>
      <c r="HC1085" s="196"/>
      <c r="HD1085" s="196"/>
      <c r="HE1085" s="196"/>
      <c r="HF1085" s="196"/>
      <c r="HG1085" s="196"/>
      <c r="HH1085" s="196"/>
      <c r="HI1085" s="196"/>
      <c r="HJ1085" s="196"/>
      <c r="HK1085" s="196"/>
      <c r="HL1085" s="196"/>
      <c r="HM1085" s="196"/>
      <c r="HN1085" s="196"/>
      <c r="HO1085" s="196"/>
      <c r="HP1085" s="196"/>
      <c r="HQ1085" s="196"/>
      <c r="HR1085" s="196"/>
      <c r="HS1085" s="196"/>
      <c r="HT1085" s="196"/>
      <c r="HU1085" s="196"/>
      <c r="HV1085" s="196"/>
      <c r="HW1085" s="196"/>
      <c r="HX1085" s="196"/>
      <c r="HY1085" s="196"/>
      <c r="HZ1085" s="196"/>
      <c r="IA1085" s="196"/>
      <c r="IB1085" s="196"/>
      <c r="IC1085" s="196"/>
      <c r="ID1085" s="196"/>
      <c r="IE1085" s="196"/>
      <c r="IF1085" s="196"/>
      <c r="IG1085" s="196"/>
      <c r="IH1085" s="196"/>
      <c r="II1085" s="196"/>
      <c r="IJ1085" s="196"/>
      <c r="IK1085" s="196"/>
      <c r="IL1085" s="196"/>
      <c r="IM1085" s="196"/>
      <c r="IN1085" s="196"/>
      <c r="IO1085" s="196"/>
      <c r="IP1085" s="196"/>
      <c r="IQ1085" s="196"/>
      <c r="IR1085" s="196"/>
      <c r="IS1085" s="196"/>
      <c r="IT1085" s="196"/>
      <c r="IU1085" s="196"/>
      <c r="IV1085" s="196"/>
      <c r="IW1085" s="196"/>
      <c r="IX1085" s="196"/>
      <c r="IY1085" s="196"/>
      <c r="IZ1085" s="196"/>
      <c r="JA1085" s="196"/>
      <c r="JB1085" s="196"/>
      <c r="JC1085" s="196"/>
      <c r="JD1085" s="196"/>
      <c r="JE1085" s="196"/>
      <c r="JF1085" s="196"/>
      <c r="JG1085" s="196"/>
      <c r="JH1085" s="196"/>
      <c r="JI1085" s="196"/>
      <c r="JJ1085" s="196"/>
      <c r="JK1085" s="196"/>
      <c r="JL1085" s="196"/>
      <c r="JM1085" s="196"/>
      <c r="JN1085" s="196"/>
      <c r="JO1085" s="196"/>
      <c r="JP1085" s="196"/>
      <c r="JQ1085" s="196"/>
      <c r="JR1085" s="196"/>
      <c r="JS1085" s="196"/>
      <c r="JT1085" s="196"/>
      <c r="JU1085" s="196"/>
      <c r="JV1085" s="196"/>
      <c r="JW1085" s="196"/>
      <c r="JX1085" s="196"/>
      <c r="JY1085" s="196"/>
      <c r="JZ1085" s="196"/>
      <c r="KA1085" s="196"/>
      <c r="KB1085" s="196"/>
      <c r="KC1085" s="196"/>
      <c r="KD1085" s="196"/>
      <c r="KE1085" s="196"/>
      <c r="KF1085" s="196"/>
      <c r="KG1085" s="196"/>
      <c r="KH1085" s="196"/>
      <c r="KI1085" s="196"/>
      <c r="KJ1085" s="196"/>
      <c r="KK1085" s="196"/>
      <c r="KL1085" s="196"/>
      <c r="KM1085" s="196"/>
      <c r="KN1085" s="196"/>
      <c r="KO1085" s="196"/>
      <c r="KP1085" s="196"/>
      <c r="KQ1085" s="196"/>
      <c r="KR1085" s="196"/>
      <c r="KS1085" s="196"/>
      <c r="KT1085" s="196"/>
      <c r="KU1085" s="196"/>
      <c r="KV1085" s="196"/>
      <c r="KW1085" s="196"/>
      <c r="KX1085" s="196"/>
      <c r="KY1085" s="196"/>
      <c r="KZ1085" s="196"/>
      <c r="LA1085" s="196"/>
      <c r="LB1085" s="196"/>
      <c r="LC1085" s="196"/>
      <c r="LD1085" s="196"/>
      <c r="LE1085" s="196"/>
      <c r="LF1085" s="196"/>
      <c r="LG1085" s="196"/>
      <c r="LH1085" s="196"/>
      <c r="LI1085" s="196"/>
      <c r="LJ1085" s="196"/>
      <c r="LK1085" s="196"/>
      <c r="LL1085" s="196"/>
      <c r="LM1085" s="196"/>
      <c r="LN1085" s="196"/>
      <c r="LO1085" s="196"/>
      <c r="LP1085" s="196"/>
      <c r="LQ1085" s="196"/>
      <c r="LR1085" s="196"/>
      <c r="LS1085" s="196"/>
      <c r="LT1085" s="196"/>
      <c r="LU1085" s="196"/>
      <c r="LV1085" s="196"/>
      <c r="LW1085" s="196"/>
      <c r="LX1085" s="196"/>
      <c r="LY1085" s="196"/>
      <c r="LZ1085" s="196"/>
      <c r="MA1085" s="196"/>
      <c r="MB1085" s="196"/>
      <c r="MC1085" s="196"/>
      <c r="MD1085" s="196"/>
      <c r="ME1085" s="196"/>
      <c r="MF1085" s="196"/>
      <c r="MG1085" s="196"/>
      <c r="MH1085" s="196"/>
      <c r="MI1085" s="196"/>
      <c r="MJ1085" s="196"/>
      <c r="MK1085" s="196"/>
      <c r="ML1085" s="196"/>
      <c r="MM1085" s="196"/>
      <c r="MN1085" s="196"/>
      <c r="MO1085" s="196"/>
      <c r="MP1085" s="196"/>
      <c r="MQ1085" s="196"/>
      <c r="MR1085" s="196"/>
      <c r="MS1085" s="196"/>
      <c r="MT1085" s="196"/>
      <c r="MU1085" s="196"/>
      <c r="MV1085" s="196"/>
      <c r="MW1085" s="196"/>
      <c r="MX1085" s="196"/>
      <c r="MY1085" s="196"/>
      <c r="MZ1085" s="196"/>
      <c r="NA1085" s="196"/>
      <c r="NB1085" s="196"/>
      <c r="NC1085" s="196"/>
      <c r="ND1085" s="196"/>
      <c r="NE1085" s="196"/>
      <c r="NF1085" s="196"/>
      <c r="NG1085" s="196"/>
      <c r="NH1085" s="196"/>
      <c r="NI1085" s="196"/>
      <c r="NJ1085" s="196"/>
      <c r="NK1085" s="196"/>
      <c r="NL1085" s="196"/>
      <c r="NM1085" s="196"/>
      <c r="NN1085" s="196"/>
      <c r="NO1085" s="196"/>
      <c r="NP1085" s="196"/>
      <c r="NQ1085" s="196"/>
      <c r="NR1085" s="196"/>
      <c r="NS1085" s="196"/>
      <c r="NT1085" s="196"/>
      <c r="NU1085" s="196"/>
      <c r="NV1085" s="196"/>
      <c r="NW1085" s="196"/>
      <c r="NX1085" s="196"/>
      <c r="NY1085" s="196"/>
      <c r="NZ1085" s="196"/>
      <c r="OA1085" s="196"/>
      <c r="OB1085" s="196"/>
      <c r="OC1085" s="196"/>
      <c r="OD1085" s="196"/>
      <c r="OE1085" s="196"/>
      <c r="OF1085" s="196"/>
      <c r="OG1085" s="196"/>
      <c r="OH1085" s="196"/>
      <c r="OI1085" s="196"/>
      <c r="OJ1085" s="196"/>
      <c r="OK1085" s="196"/>
      <c r="OL1085" s="196"/>
      <c r="AFC1085" s="196"/>
      <c r="AFD1085" s="196"/>
      <c r="AFE1085" s="196"/>
      <c r="AFF1085" s="196"/>
      <c r="AFG1085" s="196"/>
      <c r="AFH1085" s="196"/>
      <c r="AFI1085" s="196"/>
      <c r="AFJ1085" s="196"/>
      <c r="AFK1085" s="196"/>
      <c r="AFL1085" s="196"/>
      <c r="AFM1085" s="196"/>
      <c r="AFN1085" s="196"/>
      <c r="AFO1085" s="196"/>
      <c r="AFP1085" s="196"/>
      <c r="AFQ1085" s="196"/>
      <c r="AFR1085" s="196"/>
      <c r="AFS1085" s="196"/>
      <c r="AFT1085" s="196"/>
      <c r="AFU1085" s="196"/>
      <c r="AFV1085" s="196"/>
      <c r="AFW1085" s="196"/>
      <c r="AFX1085" s="196"/>
      <c r="AFY1085" s="196"/>
      <c r="AFZ1085" s="196"/>
      <c r="AGA1085" s="196"/>
      <c r="AGB1085" s="196"/>
      <c r="AGC1085" s="196"/>
      <c r="AGD1085" s="196"/>
      <c r="AGE1085" s="196"/>
      <c r="AGF1085" s="196"/>
      <c r="AGG1085" s="196"/>
      <c r="AGH1085" s="196"/>
      <c r="AGI1085" s="196"/>
      <c r="AGJ1085" s="196"/>
      <c r="AGK1085" s="196"/>
      <c r="AGL1085" s="196"/>
      <c r="AGM1085" s="196"/>
      <c r="AGN1085" s="196"/>
      <c r="AGO1085" s="196"/>
      <c r="AGP1085" s="196"/>
    </row>
    <row r="1086" spans="1:874" ht="15.75" customHeight="1" x14ac:dyDescent="0.25">
      <c r="A1086" s="196"/>
      <c r="B1086" s="196"/>
      <c r="C1086" s="196"/>
      <c r="D1086" s="196"/>
      <c r="E1086" s="196"/>
      <c r="F1086" s="196"/>
      <c r="G1086" s="196"/>
      <c r="H1086" s="196"/>
      <c r="I1086" s="196"/>
      <c r="J1086" s="196"/>
      <c r="K1086" s="196"/>
      <c r="L1086" s="206"/>
      <c r="M1086" s="196"/>
      <c r="N1086" s="196"/>
      <c r="O1086" s="196"/>
      <c r="P1086" s="196"/>
      <c r="Q1086" s="196"/>
      <c r="R1086" s="196"/>
      <c r="S1086" s="196"/>
      <c r="T1086" s="196"/>
      <c r="U1086" s="196"/>
      <c r="V1086" s="196"/>
      <c r="W1086" s="196"/>
      <c r="X1086" s="196"/>
      <c r="Y1086" s="196"/>
      <c r="Z1086" s="196"/>
      <c r="AA1086" s="196"/>
      <c r="AB1086" s="196"/>
      <c r="AC1086" s="196"/>
      <c r="AD1086" s="196"/>
      <c r="AE1086" s="196"/>
      <c r="AF1086" s="196"/>
      <c r="AG1086" s="196"/>
      <c r="AH1086" s="196"/>
      <c r="AI1086" s="196"/>
      <c r="AJ1086" s="196"/>
      <c r="AK1086" s="196"/>
      <c r="AL1086" s="196"/>
      <c r="AM1086" s="196"/>
      <c r="AN1086" s="196"/>
      <c r="AO1086" s="196"/>
      <c r="AP1086" s="196"/>
      <c r="AQ1086" s="196"/>
      <c r="AR1086" s="196"/>
      <c r="AS1086" s="196"/>
      <c r="AT1086" s="196"/>
      <c r="AU1086" s="196"/>
      <c r="AV1086" s="196"/>
      <c r="AW1086" s="196"/>
      <c r="AX1086" s="196"/>
      <c r="AY1086" s="196"/>
      <c r="AZ1086" s="196"/>
      <c r="BA1086" s="196"/>
      <c r="BB1086" s="196"/>
      <c r="BC1086" s="196"/>
      <c r="BD1086" s="196"/>
      <c r="BE1086" s="196"/>
      <c r="BF1086" s="196"/>
      <c r="BG1086" s="196"/>
      <c r="BH1086" s="196"/>
      <c r="BI1086" s="196"/>
      <c r="BJ1086" s="196"/>
      <c r="BK1086" s="196"/>
      <c r="BL1086" s="196"/>
      <c r="BM1086" s="196"/>
      <c r="BN1086" s="196"/>
      <c r="BO1086" s="196"/>
      <c r="BP1086" s="196"/>
      <c r="BQ1086" s="196"/>
      <c r="BR1086" s="196"/>
      <c r="BS1086" s="196"/>
      <c r="BT1086" s="196"/>
      <c r="BU1086" s="196"/>
      <c r="BV1086" s="196"/>
      <c r="BW1086" s="196"/>
      <c r="BX1086" s="196"/>
      <c r="BY1086" s="196"/>
      <c r="BZ1086" s="196"/>
      <c r="CA1086" s="196"/>
      <c r="CB1086" s="196"/>
      <c r="CC1086" s="196"/>
      <c r="CD1086" s="196"/>
      <c r="CE1086" s="196"/>
      <c r="CF1086" s="196"/>
      <c r="CG1086" s="196"/>
      <c r="CH1086" s="196"/>
      <c r="CI1086" s="196"/>
      <c r="CJ1086" s="196"/>
      <c r="CK1086" s="196"/>
      <c r="CL1086" s="196"/>
      <c r="CM1086" s="196"/>
      <c r="CN1086" s="196"/>
      <c r="CO1086" s="196"/>
      <c r="CP1086" s="196"/>
      <c r="CQ1086" s="196"/>
      <c r="CR1086" s="196"/>
      <c r="CS1086" s="196"/>
      <c r="CT1086" s="196"/>
      <c r="CU1086" s="196"/>
      <c r="CV1086" s="196"/>
      <c r="CW1086" s="196"/>
      <c r="CX1086" s="196"/>
      <c r="CY1086" s="196"/>
      <c r="CZ1086" s="196"/>
      <c r="DA1086" s="196"/>
      <c r="DB1086" s="196"/>
      <c r="DC1086" s="196"/>
      <c r="DD1086" s="196"/>
      <c r="DE1086" s="196"/>
      <c r="DF1086" s="196"/>
      <c r="DG1086" s="196"/>
      <c r="DH1086" s="196"/>
      <c r="DI1086" s="196"/>
      <c r="DJ1086" s="196"/>
      <c r="DK1086" s="196"/>
      <c r="DL1086" s="196"/>
      <c r="DM1086" s="196"/>
      <c r="DN1086" s="196"/>
      <c r="DO1086" s="196"/>
      <c r="DP1086" s="196"/>
      <c r="DQ1086" s="196"/>
      <c r="DR1086" s="196"/>
      <c r="DS1086" s="196"/>
      <c r="DT1086" s="196"/>
      <c r="DU1086" s="196"/>
      <c r="DV1086" s="196"/>
      <c r="DW1086" s="196"/>
      <c r="DX1086" s="196"/>
      <c r="DY1086" s="196"/>
      <c r="DZ1086" s="196"/>
      <c r="EA1086" s="196"/>
      <c r="EB1086" s="196"/>
      <c r="EC1086" s="196"/>
      <c r="ED1086" s="196"/>
      <c r="EE1086" s="196"/>
      <c r="EF1086" s="196"/>
      <c r="EG1086" s="196"/>
      <c r="EH1086" s="196"/>
      <c r="EI1086" s="196"/>
      <c r="EJ1086" s="196"/>
      <c r="EK1086" s="196"/>
      <c r="EL1086" s="196"/>
      <c r="EM1086" s="196"/>
      <c r="EN1086" s="196"/>
      <c r="EO1086" s="196"/>
      <c r="EP1086" s="196"/>
      <c r="EQ1086" s="196"/>
      <c r="ER1086" s="196"/>
      <c r="ES1086" s="196"/>
      <c r="ET1086" s="196"/>
      <c r="EU1086" s="196"/>
      <c r="EV1086" s="196"/>
      <c r="EW1086" s="196"/>
      <c r="EX1086" s="196"/>
      <c r="EY1086" s="196"/>
      <c r="EZ1086" s="196"/>
      <c r="FA1086" s="196"/>
      <c r="FB1086" s="196"/>
      <c r="FC1086" s="196"/>
      <c r="FD1086" s="196"/>
      <c r="FE1086" s="196"/>
      <c r="FF1086" s="196"/>
      <c r="FG1086" s="196"/>
      <c r="FH1086" s="196"/>
      <c r="FI1086" s="196"/>
      <c r="FJ1086" s="196"/>
      <c r="FK1086" s="196"/>
      <c r="FL1086" s="196"/>
      <c r="FM1086" s="196"/>
      <c r="FN1086" s="196"/>
      <c r="FO1086" s="196"/>
      <c r="FP1086" s="196"/>
      <c r="FQ1086" s="196"/>
      <c r="FR1086" s="196"/>
      <c r="FS1086" s="196"/>
      <c r="FT1086" s="196"/>
      <c r="FU1086" s="196"/>
      <c r="FV1086" s="196"/>
      <c r="FW1086" s="196"/>
      <c r="FX1086" s="196"/>
      <c r="FY1086" s="196"/>
      <c r="FZ1086" s="196"/>
      <c r="GA1086" s="196"/>
      <c r="GB1086" s="196"/>
      <c r="GC1086" s="196"/>
      <c r="GD1086" s="196"/>
      <c r="GE1086" s="196"/>
      <c r="GF1086" s="196"/>
      <c r="GG1086" s="196"/>
      <c r="GH1086" s="196"/>
      <c r="GI1086" s="196"/>
      <c r="GJ1086" s="196"/>
      <c r="GK1086" s="196"/>
      <c r="GL1086" s="196"/>
      <c r="GM1086" s="196"/>
      <c r="GN1086" s="196"/>
      <c r="GO1086" s="196"/>
      <c r="GP1086" s="196"/>
      <c r="GQ1086" s="196"/>
      <c r="GR1086" s="196"/>
      <c r="GS1086" s="196"/>
      <c r="GT1086" s="196"/>
      <c r="GU1086" s="196"/>
      <c r="GV1086" s="196"/>
      <c r="GW1086" s="196"/>
      <c r="GX1086" s="196"/>
      <c r="GY1086" s="196"/>
      <c r="GZ1086" s="196"/>
      <c r="HA1086" s="196"/>
      <c r="HB1086" s="196"/>
      <c r="HC1086" s="196"/>
      <c r="HD1086" s="196"/>
      <c r="HE1086" s="196"/>
      <c r="HF1086" s="196"/>
      <c r="HG1086" s="196"/>
      <c r="HH1086" s="196"/>
      <c r="HI1086" s="196"/>
      <c r="HJ1086" s="196"/>
      <c r="HK1086" s="196"/>
      <c r="HL1086" s="196"/>
      <c r="HM1086" s="196"/>
      <c r="HN1086" s="196"/>
      <c r="HO1086" s="196"/>
      <c r="HP1086" s="196"/>
      <c r="HQ1086" s="196"/>
      <c r="HR1086" s="196"/>
      <c r="HS1086" s="196"/>
      <c r="HT1086" s="196"/>
      <c r="HU1086" s="196"/>
      <c r="HV1086" s="196"/>
      <c r="HW1086" s="196"/>
      <c r="HX1086" s="196"/>
      <c r="HY1086" s="196"/>
      <c r="HZ1086" s="196"/>
      <c r="IA1086" s="196"/>
      <c r="IB1086" s="196"/>
      <c r="IC1086" s="196"/>
      <c r="ID1086" s="196"/>
      <c r="IE1086" s="196"/>
      <c r="IF1086" s="196"/>
      <c r="IG1086" s="196"/>
      <c r="IH1086" s="196"/>
      <c r="II1086" s="196"/>
      <c r="IJ1086" s="196"/>
      <c r="IK1086" s="196"/>
      <c r="IL1086" s="196"/>
      <c r="IM1086" s="196"/>
      <c r="IN1086" s="196"/>
      <c r="IO1086" s="196"/>
      <c r="IP1086" s="196"/>
      <c r="IQ1086" s="196"/>
      <c r="IR1086" s="196"/>
      <c r="IS1086" s="196"/>
      <c r="IT1086" s="196"/>
      <c r="IU1086" s="196"/>
      <c r="IV1086" s="196"/>
      <c r="IW1086" s="196"/>
      <c r="IX1086" s="196"/>
      <c r="IY1086" s="196"/>
      <c r="IZ1086" s="196"/>
      <c r="JA1086" s="196"/>
      <c r="JB1086" s="196"/>
      <c r="JC1086" s="196"/>
      <c r="JD1086" s="196"/>
      <c r="JE1086" s="196"/>
      <c r="JF1086" s="196"/>
      <c r="JG1086" s="196"/>
      <c r="JH1086" s="196"/>
      <c r="JI1086" s="196"/>
      <c r="JJ1086" s="196"/>
      <c r="JK1086" s="196"/>
      <c r="JL1086" s="196"/>
      <c r="JM1086" s="196"/>
      <c r="JN1086" s="196"/>
      <c r="JO1086" s="196"/>
      <c r="JP1086" s="196"/>
      <c r="JQ1086" s="196"/>
      <c r="JR1086" s="196"/>
      <c r="JS1086" s="196"/>
      <c r="JT1086" s="196"/>
      <c r="JU1086" s="196"/>
      <c r="JV1086" s="196"/>
      <c r="JW1086" s="196"/>
      <c r="JX1086" s="196"/>
      <c r="JY1086" s="196"/>
      <c r="JZ1086" s="196"/>
      <c r="KA1086" s="196"/>
      <c r="KB1086" s="196"/>
      <c r="KC1086" s="196"/>
      <c r="KD1086" s="196"/>
      <c r="KE1086" s="196"/>
      <c r="KF1086" s="196"/>
      <c r="KG1086" s="196"/>
      <c r="KH1086" s="196"/>
      <c r="KI1086" s="196"/>
      <c r="KJ1086" s="196"/>
      <c r="KK1086" s="196"/>
      <c r="KL1086" s="196"/>
      <c r="KM1086" s="196"/>
      <c r="KN1086" s="196"/>
      <c r="KO1086" s="196"/>
      <c r="KP1086" s="196"/>
      <c r="KQ1086" s="196"/>
      <c r="KR1086" s="196"/>
      <c r="KS1086" s="196"/>
      <c r="KT1086" s="196"/>
      <c r="KU1086" s="196"/>
      <c r="KV1086" s="196"/>
      <c r="KW1086" s="196"/>
      <c r="KX1086" s="196"/>
      <c r="KY1086" s="196"/>
      <c r="KZ1086" s="196"/>
      <c r="LA1086" s="196"/>
      <c r="LB1086" s="196"/>
      <c r="LC1086" s="196"/>
      <c r="LD1086" s="196"/>
      <c r="LE1086" s="196"/>
      <c r="LF1086" s="196"/>
      <c r="LG1086" s="196"/>
      <c r="LH1086" s="196"/>
      <c r="LI1086" s="196"/>
      <c r="LJ1086" s="196"/>
      <c r="LK1086" s="196"/>
      <c r="LL1086" s="196"/>
      <c r="LM1086" s="196"/>
      <c r="LN1086" s="196"/>
      <c r="LO1086" s="196"/>
      <c r="LP1086" s="196"/>
      <c r="LQ1086" s="196"/>
      <c r="LR1086" s="196"/>
      <c r="LS1086" s="196"/>
      <c r="LT1086" s="196"/>
      <c r="LU1086" s="196"/>
      <c r="LV1086" s="196"/>
      <c r="LW1086" s="196"/>
      <c r="LX1086" s="196"/>
      <c r="LY1086" s="196"/>
      <c r="LZ1086" s="196"/>
      <c r="MA1086" s="196"/>
      <c r="MB1086" s="196"/>
      <c r="MC1086" s="196"/>
      <c r="MD1086" s="196"/>
      <c r="ME1086" s="196"/>
      <c r="MF1086" s="196"/>
      <c r="MG1086" s="196"/>
      <c r="MH1086" s="196"/>
      <c r="MI1086" s="196"/>
      <c r="MJ1086" s="196"/>
      <c r="MK1086" s="196"/>
      <c r="ML1086" s="196"/>
      <c r="MM1086" s="196"/>
      <c r="MN1086" s="196"/>
      <c r="MO1086" s="196"/>
      <c r="MP1086" s="196"/>
      <c r="MQ1086" s="196"/>
      <c r="MR1086" s="196"/>
      <c r="MS1086" s="196"/>
      <c r="MT1086" s="196"/>
      <c r="MU1086" s="196"/>
      <c r="MV1086" s="196"/>
      <c r="MW1086" s="196"/>
      <c r="MX1086" s="196"/>
      <c r="MY1086" s="196"/>
      <c r="MZ1086" s="196"/>
      <c r="NA1086" s="196"/>
      <c r="NB1086" s="196"/>
      <c r="NC1086" s="196"/>
      <c r="ND1086" s="196"/>
      <c r="NE1086" s="196"/>
      <c r="NF1086" s="196"/>
      <c r="NG1086" s="196"/>
      <c r="NH1086" s="196"/>
      <c r="NI1086" s="196"/>
      <c r="NJ1086" s="196"/>
      <c r="NK1086" s="196"/>
      <c r="NL1086" s="196"/>
      <c r="NM1086" s="196"/>
      <c r="NN1086" s="196"/>
      <c r="NO1086" s="196"/>
      <c r="NP1086" s="196"/>
      <c r="NQ1086" s="196"/>
      <c r="NR1086" s="196"/>
      <c r="NS1086" s="196"/>
      <c r="NT1086" s="196"/>
      <c r="NU1086" s="196"/>
      <c r="NV1086" s="196"/>
      <c r="NW1086" s="196"/>
      <c r="NX1086" s="196"/>
      <c r="NY1086" s="196"/>
      <c r="NZ1086" s="196"/>
      <c r="OA1086" s="196"/>
      <c r="OB1086" s="196"/>
      <c r="OC1086" s="196"/>
      <c r="OD1086" s="196"/>
      <c r="OE1086" s="196"/>
      <c r="OF1086" s="196"/>
      <c r="OG1086" s="196"/>
      <c r="OH1086" s="196"/>
      <c r="OI1086" s="196"/>
      <c r="OJ1086" s="196"/>
      <c r="OK1086" s="196"/>
      <c r="OL1086" s="196"/>
      <c r="AFC1086" s="196"/>
      <c r="AFD1086" s="196"/>
      <c r="AFE1086" s="196"/>
      <c r="AFF1086" s="196"/>
      <c r="AFG1086" s="196"/>
      <c r="AFH1086" s="196"/>
      <c r="AFI1086" s="196"/>
      <c r="AFJ1086" s="196"/>
      <c r="AFK1086" s="196"/>
      <c r="AFL1086" s="196"/>
      <c r="AFM1086" s="196"/>
      <c r="AFN1086" s="196"/>
      <c r="AFO1086" s="196"/>
      <c r="AFP1086" s="196"/>
      <c r="AFQ1086" s="196"/>
      <c r="AFR1086" s="196"/>
      <c r="AFS1086" s="196"/>
      <c r="AFT1086" s="196"/>
      <c r="AFU1086" s="196"/>
      <c r="AFV1086" s="196"/>
      <c r="AFW1086" s="196"/>
      <c r="AFX1086" s="196"/>
      <c r="AFY1086" s="196"/>
      <c r="AFZ1086" s="196"/>
      <c r="AGA1086" s="196"/>
      <c r="AGB1086" s="196"/>
      <c r="AGC1086" s="196"/>
      <c r="AGD1086" s="196"/>
      <c r="AGE1086" s="196"/>
      <c r="AGF1086" s="196"/>
      <c r="AGG1086" s="196"/>
      <c r="AGH1086" s="196"/>
      <c r="AGI1086" s="196"/>
      <c r="AGJ1086" s="196"/>
      <c r="AGK1086" s="196"/>
      <c r="AGL1086" s="196"/>
      <c r="AGM1086" s="196"/>
      <c r="AGN1086" s="196"/>
      <c r="AGO1086" s="196"/>
      <c r="AGP1086" s="196"/>
    </row>
    <row r="1087" spans="1:874" ht="15.75" customHeight="1" x14ac:dyDescent="0.25">
      <c r="A1087" s="196"/>
      <c r="B1087" s="196"/>
      <c r="C1087" s="196"/>
      <c r="D1087" s="196"/>
      <c r="E1087" s="196"/>
      <c r="F1087" s="196"/>
      <c r="G1087" s="196"/>
      <c r="H1087" s="196"/>
      <c r="I1087" s="196"/>
      <c r="J1087" s="196"/>
      <c r="K1087" s="196"/>
      <c r="L1087" s="206"/>
      <c r="M1087" s="196"/>
      <c r="N1087" s="196"/>
      <c r="O1087" s="196"/>
      <c r="P1087" s="196"/>
      <c r="Q1087" s="196"/>
      <c r="R1087" s="196"/>
      <c r="S1087" s="196"/>
      <c r="T1087" s="196"/>
      <c r="U1087" s="196"/>
      <c r="V1087" s="196"/>
      <c r="W1087" s="196"/>
      <c r="X1087" s="196"/>
      <c r="Y1087" s="196"/>
      <c r="Z1087" s="196"/>
      <c r="AA1087" s="196"/>
      <c r="AB1087" s="196"/>
      <c r="AC1087" s="196"/>
      <c r="AD1087" s="196"/>
      <c r="AE1087" s="196"/>
      <c r="AF1087" s="196"/>
      <c r="AG1087" s="196"/>
      <c r="AH1087" s="196"/>
      <c r="AI1087" s="196"/>
      <c r="AJ1087" s="196"/>
      <c r="AK1087" s="196"/>
      <c r="AL1087" s="196"/>
      <c r="AM1087" s="196"/>
      <c r="AN1087" s="196"/>
      <c r="AO1087" s="196"/>
      <c r="AP1087" s="196"/>
      <c r="AQ1087" s="196"/>
      <c r="AR1087" s="196"/>
      <c r="AS1087" s="196"/>
      <c r="AT1087" s="196"/>
      <c r="AU1087" s="196"/>
      <c r="AV1087" s="196"/>
      <c r="AW1087" s="196"/>
      <c r="AX1087" s="196"/>
      <c r="AY1087" s="196"/>
      <c r="AZ1087" s="196"/>
      <c r="BA1087" s="196"/>
      <c r="BB1087" s="196"/>
      <c r="BC1087" s="196"/>
      <c r="BD1087" s="196"/>
      <c r="BE1087" s="196"/>
      <c r="BF1087" s="196"/>
      <c r="BG1087" s="196"/>
      <c r="BH1087" s="196"/>
      <c r="BI1087" s="196"/>
      <c r="BJ1087" s="196"/>
      <c r="BK1087" s="196"/>
      <c r="BL1087" s="196"/>
      <c r="BM1087" s="196"/>
      <c r="BN1087" s="196"/>
      <c r="BO1087" s="196"/>
      <c r="BP1087" s="196"/>
      <c r="BQ1087" s="196"/>
      <c r="BR1087" s="196"/>
      <c r="BS1087" s="196"/>
      <c r="BT1087" s="196"/>
      <c r="BU1087" s="196"/>
      <c r="BV1087" s="196"/>
      <c r="BW1087" s="196"/>
      <c r="BX1087" s="196"/>
      <c r="BY1087" s="196"/>
      <c r="BZ1087" s="196"/>
      <c r="CA1087" s="196"/>
      <c r="CB1087" s="196"/>
      <c r="CC1087" s="196"/>
      <c r="CD1087" s="196"/>
      <c r="CE1087" s="196"/>
      <c r="CF1087" s="196"/>
      <c r="CG1087" s="196"/>
      <c r="CH1087" s="196"/>
      <c r="CI1087" s="196"/>
      <c r="CJ1087" s="196"/>
      <c r="CK1087" s="196"/>
      <c r="CL1087" s="196"/>
      <c r="CM1087" s="196"/>
      <c r="CN1087" s="196"/>
      <c r="CO1087" s="196"/>
      <c r="CP1087" s="196"/>
      <c r="CQ1087" s="196"/>
      <c r="CR1087" s="196"/>
      <c r="CS1087" s="196"/>
      <c r="CT1087" s="196"/>
      <c r="CU1087" s="196"/>
      <c r="CV1087" s="196"/>
      <c r="CW1087" s="196"/>
      <c r="CX1087" s="196"/>
      <c r="CY1087" s="196"/>
      <c r="CZ1087" s="196"/>
      <c r="DA1087" s="196"/>
      <c r="DB1087" s="196"/>
      <c r="DC1087" s="196"/>
      <c r="DD1087" s="196"/>
      <c r="DE1087" s="196"/>
      <c r="DF1087" s="196"/>
      <c r="DG1087" s="196"/>
      <c r="DH1087" s="196"/>
      <c r="DI1087" s="196"/>
      <c r="DJ1087" s="196"/>
      <c r="DK1087" s="196"/>
      <c r="DL1087" s="196"/>
      <c r="DM1087" s="196"/>
      <c r="DN1087" s="196"/>
      <c r="DO1087" s="196"/>
      <c r="DP1087" s="196"/>
      <c r="DQ1087" s="196"/>
      <c r="DR1087" s="196"/>
      <c r="DS1087" s="196"/>
      <c r="DT1087" s="196"/>
      <c r="DU1087" s="196"/>
      <c r="DV1087" s="196"/>
      <c r="DW1087" s="196"/>
      <c r="DX1087" s="196"/>
      <c r="DY1087" s="196"/>
      <c r="DZ1087" s="196"/>
      <c r="EA1087" s="196"/>
      <c r="EB1087" s="196"/>
      <c r="EC1087" s="196"/>
      <c r="ED1087" s="196"/>
      <c r="EE1087" s="196"/>
      <c r="EF1087" s="196"/>
      <c r="EG1087" s="196"/>
      <c r="EH1087" s="196"/>
      <c r="EI1087" s="196"/>
      <c r="EJ1087" s="196"/>
      <c r="EK1087" s="196"/>
      <c r="EL1087" s="196"/>
      <c r="EM1087" s="196"/>
      <c r="EN1087" s="196"/>
      <c r="EO1087" s="196"/>
      <c r="EP1087" s="196"/>
      <c r="EQ1087" s="196"/>
      <c r="ER1087" s="196"/>
      <c r="ES1087" s="196"/>
      <c r="ET1087" s="196"/>
      <c r="EU1087" s="196"/>
      <c r="EV1087" s="196"/>
      <c r="EW1087" s="196"/>
      <c r="EX1087" s="196"/>
      <c r="EY1087" s="196"/>
      <c r="EZ1087" s="196"/>
      <c r="FA1087" s="196"/>
      <c r="FB1087" s="196"/>
      <c r="FC1087" s="196"/>
      <c r="FD1087" s="196"/>
      <c r="FE1087" s="196"/>
      <c r="FF1087" s="196"/>
      <c r="FG1087" s="196"/>
      <c r="FH1087" s="196"/>
      <c r="FI1087" s="196"/>
      <c r="FJ1087" s="196"/>
      <c r="FK1087" s="196"/>
      <c r="FL1087" s="196"/>
      <c r="FM1087" s="196"/>
      <c r="FN1087" s="196"/>
      <c r="FO1087" s="196"/>
      <c r="FP1087" s="196"/>
      <c r="FQ1087" s="196"/>
      <c r="FR1087" s="196"/>
      <c r="FS1087" s="196"/>
      <c r="FT1087" s="196"/>
      <c r="FU1087" s="196"/>
      <c r="FV1087" s="196"/>
      <c r="FW1087" s="196"/>
      <c r="FX1087" s="196"/>
      <c r="FY1087" s="196"/>
      <c r="FZ1087" s="196"/>
      <c r="GA1087" s="196"/>
      <c r="GB1087" s="196"/>
      <c r="GC1087" s="196"/>
      <c r="GD1087" s="196"/>
      <c r="GE1087" s="196"/>
      <c r="GF1087" s="196"/>
      <c r="GG1087" s="196"/>
      <c r="GH1087" s="196"/>
      <c r="GI1087" s="196"/>
      <c r="GJ1087" s="196"/>
      <c r="GK1087" s="196"/>
      <c r="GL1087" s="196"/>
      <c r="GM1087" s="196"/>
      <c r="GN1087" s="196"/>
      <c r="GO1087" s="196"/>
      <c r="GP1087" s="196"/>
      <c r="GQ1087" s="196"/>
      <c r="GR1087" s="196"/>
      <c r="GS1087" s="196"/>
      <c r="GT1087" s="196"/>
      <c r="GU1087" s="196"/>
      <c r="GV1087" s="196"/>
      <c r="GW1087" s="196"/>
      <c r="GX1087" s="196"/>
      <c r="GY1087" s="196"/>
      <c r="GZ1087" s="196"/>
      <c r="HA1087" s="196"/>
      <c r="HB1087" s="196"/>
      <c r="HC1087" s="196"/>
      <c r="HD1087" s="196"/>
      <c r="HE1087" s="196"/>
      <c r="HF1087" s="196"/>
      <c r="HG1087" s="196"/>
      <c r="HH1087" s="196"/>
      <c r="HI1087" s="196"/>
      <c r="HJ1087" s="196"/>
      <c r="HK1087" s="196"/>
      <c r="HL1087" s="196"/>
      <c r="HM1087" s="196"/>
      <c r="HN1087" s="196"/>
      <c r="HO1087" s="196"/>
      <c r="HP1087" s="196"/>
      <c r="HQ1087" s="196"/>
      <c r="HR1087" s="196"/>
      <c r="HS1087" s="196"/>
      <c r="HT1087" s="196"/>
      <c r="HU1087" s="196"/>
      <c r="HV1087" s="196"/>
      <c r="HW1087" s="196"/>
      <c r="HX1087" s="196"/>
      <c r="HY1087" s="196"/>
      <c r="HZ1087" s="196"/>
      <c r="IA1087" s="196"/>
      <c r="IB1087" s="196"/>
      <c r="IC1087" s="196"/>
      <c r="ID1087" s="196"/>
      <c r="IE1087" s="196"/>
      <c r="IF1087" s="196"/>
      <c r="IG1087" s="196"/>
      <c r="IH1087" s="196"/>
      <c r="II1087" s="196"/>
      <c r="IJ1087" s="196"/>
      <c r="IK1087" s="196"/>
      <c r="IL1087" s="196"/>
      <c r="IM1087" s="196"/>
      <c r="IN1087" s="196"/>
      <c r="IO1087" s="196"/>
      <c r="IP1087" s="196"/>
      <c r="IQ1087" s="196"/>
      <c r="IR1087" s="196"/>
      <c r="IS1087" s="196"/>
      <c r="IT1087" s="196"/>
      <c r="IU1087" s="196"/>
      <c r="IV1087" s="196"/>
      <c r="IW1087" s="196"/>
      <c r="IX1087" s="196"/>
      <c r="IY1087" s="196"/>
      <c r="IZ1087" s="196"/>
      <c r="JA1087" s="196"/>
      <c r="JB1087" s="196"/>
      <c r="JC1087" s="196"/>
      <c r="JD1087" s="196"/>
      <c r="JE1087" s="196"/>
      <c r="JF1087" s="196"/>
      <c r="JG1087" s="196"/>
      <c r="JH1087" s="196"/>
      <c r="JI1087" s="196"/>
      <c r="JJ1087" s="196"/>
      <c r="JK1087" s="196"/>
      <c r="JL1087" s="196"/>
      <c r="JM1087" s="196"/>
      <c r="JN1087" s="196"/>
      <c r="JO1087" s="196"/>
      <c r="JP1087" s="196"/>
      <c r="JQ1087" s="196"/>
      <c r="JR1087" s="196"/>
      <c r="JS1087" s="196"/>
      <c r="JT1087" s="196"/>
      <c r="JU1087" s="196"/>
      <c r="JV1087" s="196"/>
      <c r="JW1087" s="196"/>
      <c r="JX1087" s="196"/>
      <c r="JY1087" s="196"/>
      <c r="JZ1087" s="196"/>
      <c r="KA1087" s="196"/>
      <c r="KB1087" s="196"/>
      <c r="KC1087" s="196"/>
      <c r="KD1087" s="196"/>
      <c r="KE1087" s="196"/>
      <c r="KF1087" s="196"/>
      <c r="KG1087" s="196"/>
      <c r="KH1087" s="196"/>
      <c r="KI1087" s="196"/>
      <c r="KJ1087" s="196"/>
      <c r="KK1087" s="196"/>
      <c r="KL1087" s="196"/>
      <c r="KM1087" s="196"/>
      <c r="KN1087" s="196"/>
      <c r="KO1087" s="196"/>
      <c r="KP1087" s="196"/>
      <c r="KQ1087" s="196"/>
      <c r="KR1087" s="196"/>
      <c r="KS1087" s="196"/>
      <c r="KT1087" s="196"/>
      <c r="KU1087" s="196"/>
      <c r="KV1087" s="196"/>
      <c r="KW1087" s="196"/>
      <c r="KX1087" s="196"/>
      <c r="KY1087" s="196"/>
      <c r="KZ1087" s="196"/>
      <c r="LA1087" s="196"/>
      <c r="LB1087" s="196"/>
      <c r="LC1087" s="196"/>
      <c r="LD1087" s="196"/>
      <c r="LE1087" s="196"/>
      <c r="LF1087" s="196"/>
      <c r="LG1087" s="196"/>
      <c r="LH1087" s="196"/>
      <c r="LI1087" s="196"/>
      <c r="LJ1087" s="196"/>
      <c r="LK1087" s="196"/>
      <c r="LL1087" s="196"/>
      <c r="LM1087" s="196"/>
      <c r="LN1087" s="196"/>
      <c r="LO1087" s="196"/>
      <c r="LP1087" s="196"/>
      <c r="LQ1087" s="196"/>
      <c r="LR1087" s="196"/>
      <c r="LS1087" s="196"/>
      <c r="LT1087" s="196"/>
      <c r="LU1087" s="196"/>
      <c r="LV1087" s="196"/>
      <c r="LW1087" s="196"/>
      <c r="LX1087" s="196"/>
      <c r="LY1087" s="196"/>
      <c r="LZ1087" s="196"/>
      <c r="MA1087" s="196"/>
      <c r="MB1087" s="196"/>
      <c r="MC1087" s="196"/>
      <c r="MD1087" s="196"/>
      <c r="ME1087" s="196"/>
      <c r="MF1087" s="196"/>
      <c r="MG1087" s="196"/>
      <c r="MH1087" s="196"/>
      <c r="MI1087" s="196"/>
      <c r="MJ1087" s="196"/>
      <c r="MK1087" s="196"/>
      <c r="ML1087" s="196"/>
      <c r="MM1087" s="196"/>
      <c r="MN1087" s="196"/>
      <c r="MO1087" s="196"/>
      <c r="MP1087" s="196"/>
      <c r="MQ1087" s="196"/>
      <c r="MR1087" s="196"/>
      <c r="MS1087" s="196"/>
      <c r="MT1087" s="196"/>
      <c r="MU1087" s="196"/>
      <c r="MV1087" s="196"/>
      <c r="MW1087" s="196"/>
      <c r="MX1087" s="196"/>
      <c r="MY1087" s="196"/>
      <c r="MZ1087" s="196"/>
      <c r="NA1087" s="196"/>
      <c r="NB1087" s="196"/>
      <c r="NC1087" s="196"/>
      <c r="ND1087" s="196"/>
      <c r="NE1087" s="196"/>
      <c r="NF1087" s="196"/>
      <c r="NG1087" s="196"/>
      <c r="NH1087" s="196"/>
      <c r="NI1087" s="196"/>
      <c r="NJ1087" s="196"/>
      <c r="NK1087" s="196"/>
      <c r="NL1087" s="196"/>
      <c r="NM1087" s="196"/>
      <c r="NN1087" s="196"/>
      <c r="NO1087" s="196"/>
      <c r="NP1087" s="196"/>
      <c r="NQ1087" s="196"/>
      <c r="NR1087" s="196"/>
      <c r="NS1087" s="196"/>
      <c r="NT1087" s="196"/>
      <c r="NU1087" s="196"/>
      <c r="NV1087" s="196"/>
      <c r="NW1087" s="196"/>
      <c r="NX1087" s="196"/>
      <c r="NY1087" s="196"/>
      <c r="NZ1087" s="196"/>
      <c r="OA1087" s="196"/>
      <c r="OB1087" s="196"/>
      <c r="OC1087" s="196"/>
      <c r="OD1087" s="196"/>
      <c r="OE1087" s="196"/>
      <c r="OF1087" s="196"/>
      <c r="OG1087" s="196"/>
      <c r="OH1087" s="196"/>
      <c r="OI1087" s="196"/>
      <c r="OJ1087" s="196"/>
      <c r="OK1087" s="196"/>
      <c r="OL1087" s="196"/>
      <c r="AFC1087" s="196"/>
      <c r="AFD1087" s="196"/>
      <c r="AFE1087" s="196"/>
      <c r="AFF1087" s="196"/>
      <c r="AFG1087" s="196"/>
      <c r="AFH1087" s="196"/>
      <c r="AFI1087" s="196"/>
      <c r="AFJ1087" s="196"/>
      <c r="AFK1087" s="196"/>
      <c r="AFL1087" s="196"/>
      <c r="AFM1087" s="196"/>
      <c r="AFN1087" s="196"/>
      <c r="AFO1087" s="196"/>
      <c r="AFP1087" s="196"/>
      <c r="AFQ1087" s="196"/>
      <c r="AFR1087" s="196"/>
      <c r="AFS1087" s="196"/>
      <c r="AFT1087" s="196"/>
      <c r="AFU1087" s="196"/>
      <c r="AFV1087" s="196"/>
      <c r="AFW1087" s="196"/>
      <c r="AFX1087" s="196"/>
      <c r="AFY1087" s="196"/>
      <c r="AFZ1087" s="196"/>
      <c r="AGA1087" s="196"/>
      <c r="AGB1087" s="196"/>
      <c r="AGC1087" s="196"/>
      <c r="AGD1087" s="196"/>
      <c r="AGE1087" s="196"/>
      <c r="AGF1087" s="196"/>
      <c r="AGG1087" s="196"/>
      <c r="AGH1087" s="196"/>
      <c r="AGI1087" s="196"/>
      <c r="AGJ1087" s="196"/>
      <c r="AGK1087" s="196"/>
      <c r="AGL1087" s="196"/>
      <c r="AGM1087" s="196"/>
      <c r="AGN1087" s="196"/>
      <c r="AGO1087" s="196"/>
      <c r="AGP1087" s="196"/>
    </row>
    <row r="1088" spans="1:874" ht="15.75" customHeight="1" x14ac:dyDescent="0.25">
      <c r="A1088" s="196"/>
      <c r="B1088" s="196"/>
      <c r="C1088" s="196"/>
      <c r="D1088" s="196"/>
      <c r="E1088" s="196"/>
      <c r="F1088" s="196"/>
      <c r="G1088" s="196"/>
      <c r="H1088" s="196"/>
      <c r="I1088" s="196"/>
      <c r="J1088" s="196"/>
      <c r="K1088" s="196"/>
      <c r="L1088" s="206"/>
      <c r="M1088" s="196"/>
      <c r="N1088" s="196"/>
      <c r="O1088" s="196"/>
      <c r="P1088" s="196"/>
      <c r="Q1088" s="196"/>
      <c r="R1088" s="196"/>
      <c r="S1088" s="196"/>
      <c r="T1088" s="196"/>
      <c r="U1088" s="196"/>
      <c r="V1088" s="196"/>
      <c r="W1088" s="196"/>
      <c r="X1088" s="196"/>
      <c r="Y1088" s="196"/>
      <c r="Z1088" s="196"/>
      <c r="AA1088" s="196"/>
      <c r="AB1088" s="196"/>
      <c r="AC1088" s="196"/>
      <c r="AD1088" s="196"/>
      <c r="AE1088" s="196"/>
      <c r="AF1088" s="196"/>
      <c r="AG1088" s="196"/>
      <c r="AH1088" s="196"/>
      <c r="AI1088" s="196"/>
      <c r="AJ1088" s="196"/>
      <c r="AK1088" s="196"/>
      <c r="AL1088" s="196"/>
      <c r="AM1088" s="196"/>
      <c r="AN1088" s="196"/>
      <c r="AO1088" s="196"/>
      <c r="AP1088" s="196"/>
      <c r="AQ1088" s="196"/>
      <c r="AR1088" s="196"/>
      <c r="AS1088" s="196"/>
      <c r="AT1088" s="196"/>
      <c r="AU1088" s="196"/>
      <c r="AV1088" s="196"/>
      <c r="AW1088" s="196"/>
      <c r="AX1088" s="196"/>
      <c r="AY1088" s="196"/>
      <c r="AZ1088" s="196"/>
      <c r="BA1088" s="196"/>
      <c r="BB1088" s="196"/>
      <c r="BC1088" s="196"/>
      <c r="BD1088" s="196"/>
      <c r="BE1088" s="196"/>
      <c r="BF1088" s="196"/>
      <c r="BG1088" s="196"/>
      <c r="BH1088" s="196"/>
      <c r="BI1088" s="196"/>
      <c r="BJ1088" s="196"/>
      <c r="BK1088" s="196"/>
      <c r="BL1088" s="196"/>
      <c r="BM1088" s="196"/>
      <c r="BN1088" s="196"/>
      <c r="BO1088" s="196"/>
      <c r="BP1088" s="196"/>
      <c r="BQ1088" s="196"/>
      <c r="BR1088" s="196"/>
      <c r="BS1088" s="196"/>
      <c r="BT1088" s="196"/>
      <c r="BU1088" s="196"/>
      <c r="BV1088" s="196"/>
      <c r="BW1088" s="196"/>
      <c r="BX1088" s="196"/>
      <c r="BY1088" s="196"/>
      <c r="BZ1088" s="196"/>
      <c r="CA1088" s="196"/>
      <c r="CB1088" s="196"/>
      <c r="CC1088" s="196"/>
      <c r="CD1088" s="196"/>
      <c r="CE1088" s="196"/>
      <c r="CF1088" s="196"/>
      <c r="CG1088" s="196"/>
      <c r="CH1088" s="196"/>
      <c r="CI1088" s="196"/>
      <c r="CJ1088" s="196"/>
      <c r="CK1088" s="196"/>
      <c r="CL1088" s="196"/>
      <c r="CM1088" s="196"/>
      <c r="CN1088" s="196"/>
      <c r="CO1088" s="196"/>
      <c r="CP1088" s="196"/>
      <c r="CQ1088" s="196"/>
      <c r="CR1088" s="196"/>
      <c r="CS1088" s="196"/>
      <c r="CT1088" s="196"/>
      <c r="CU1088" s="196"/>
      <c r="CV1088" s="196"/>
      <c r="CW1088" s="196"/>
      <c r="CX1088" s="196"/>
      <c r="CY1088" s="196"/>
      <c r="CZ1088" s="196"/>
      <c r="DA1088" s="196"/>
      <c r="DB1088" s="196"/>
      <c r="DC1088" s="196"/>
      <c r="DD1088" s="196"/>
      <c r="DE1088" s="196"/>
      <c r="DF1088" s="196"/>
      <c r="DG1088" s="196"/>
      <c r="DH1088" s="196"/>
      <c r="DI1088" s="196"/>
      <c r="DJ1088" s="196"/>
      <c r="DK1088" s="196"/>
      <c r="DL1088" s="196"/>
      <c r="DM1088" s="196"/>
      <c r="DN1088" s="196"/>
      <c r="DO1088" s="196"/>
      <c r="DP1088" s="196"/>
      <c r="DQ1088" s="196"/>
      <c r="DR1088" s="196"/>
      <c r="DS1088" s="196"/>
      <c r="DT1088" s="196"/>
      <c r="DU1088" s="196"/>
      <c r="DV1088" s="196"/>
      <c r="DW1088" s="196"/>
      <c r="DX1088" s="196"/>
      <c r="DY1088" s="196"/>
      <c r="DZ1088" s="196"/>
      <c r="EA1088" s="196"/>
      <c r="EB1088" s="196"/>
      <c r="EC1088" s="196"/>
      <c r="ED1088" s="196"/>
      <c r="EE1088" s="196"/>
      <c r="EF1088" s="196"/>
      <c r="EG1088" s="196"/>
      <c r="EH1088" s="196"/>
      <c r="EI1088" s="196"/>
      <c r="EJ1088" s="196"/>
      <c r="EK1088" s="196"/>
      <c r="EL1088" s="196"/>
      <c r="EM1088" s="196"/>
      <c r="EN1088" s="196"/>
      <c r="EO1088" s="196"/>
      <c r="EP1088" s="196"/>
      <c r="EQ1088" s="196"/>
      <c r="ER1088" s="196"/>
      <c r="ES1088" s="196"/>
      <c r="ET1088" s="196"/>
      <c r="EU1088" s="196"/>
      <c r="EV1088" s="196"/>
      <c r="EW1088" s="196"/>
      <c r="EX1088" s="196"/>
      <c r="EY1088" s="196"/>
      <c r="EZ1088" s="196"/>
      <c r="FA1088" s="196"/>
      <c r="FB1088" s="196"/>
      <c r="FC1088" s="196"/>
      <c r="FD1088" s="196"/>
      <c r="FE1088" s="196"/>
      <c r="FF1088" s="196"/>
      <c r="FG1088" s="196"/>
      <c r="FH1088" s="196"/>
      <c r="FI1088" s="196"/>
      <c r="FJ1088" s="196"/>
      <c r="FK1088" s="196"/>
      <c r="FL1088" s="196"/>
      <c r="FM1088" s="196"/>
      <c r="FN1088" s="196"/>
      <c r="FO1088" s="196"/>
      <c r="FP1088" s="196"/>
      <c r="FQ1088" s="196"/>
      <c r="FR1088" s="196"/>
      <c r="FS1088" s="196"/>
      <c r="FT1088" s="196"/>
      <c r="FU1088" s="196"/>
      <c r="FV1088" s="196"/>
      <c r="FW1088" s="196"/>
      <c r="FX1088" s="196"/>
      <c r="FY1088" s="196"/>
      <c r="FZ1088" s="196"/>
      <c r="GA1088" s="196"/>
      <c r="GB1088" s="196"/>
      <c r="GC1088" s="196"/>
      <c r="GD1088" s="196"/>
      <c r="GE1088" s="196"/>
      <c r="GF1088" s="196"/>
      <c r="GG1088" s="196"/>
      <c r="GH1088" s="196"/>
      <c r="GI1088" s="196"/>
      <c r="GJ1088" s="196"/>
      <c r="GK1088" s="196"/>
      <c r="GL1088" s="196"/>
      <c r="GM1088" s="196"/>
      <c r="GN1088" s="196"/>
      <c r="GO1088" s="196"/>
      <c r="GP1088" s="196"/>
      <c r="GQ1088" s="196"/>
      <c r="GR1088" s="196"/>
      <c r="GS1088" s="196"/>
      <c r="GT1088" s="196"/>
      <c r="GU1088" s="196"/>
      <c r="GV1088" s="196"/>
      <c r="GW1088" s="196"/>
      <c r="GX1088" s="196"/>
      <c r="GY1088" s="196"/>
      <c r="GZ1088" s="196"/>
      <c r="HA1088" s="196"/>
      <c r="HB1088" s="196"/>
      <c r="HC1088" s="196"/>
      <c r="HD1088" s="196"/>
      <c r="HE1088" s="196"/>
      <c r="HF1088" s="196"/>
      <c r="HG1088" s="196"/>
      <c r="HH1088" s="196"/>
      <c r="HI1088" s="196"/>
      <c r="HJ1088" s="196"/>
      <c r="HK1088" s="196"/>
      <c r="HL1088" s="196"/>
      <c r="HM1088" s="196"/>
      <c r="HN1088" s="196"/>
      <c r="HO1088" s="196"/>
      <c r="HP1088" s="196"/>
      <c r="HQ1088" s="196"/>
      <c r="HR1088" s="196"/>
      <c r="HS1088" s="196"/>
      <c r="HT1088" s="196"/>
      <c r="HU1088" s="196"/>
      <c r="HV1088" s="196"/>
      <c r="HW1088" s="196"/>
      <c r="HX1088" s="196"/>
      <c r="HY1088" s="196"/>
      <c r="HZ1088" s="196"/>
      <c r="IA1088" s="196"/>
      <c r="IB1088" s="196"/>
      <c r="IC1088" s="196"/>
      <c r="ID1088" s="196"/>
      <c r="IE1088" s="196"/>
      <c r="IF1088" s="196"/>
      <c r="IG1088" s="196"/>
      <c r="IH1088" s="196"/>
      <c r="II1088" s="196"/>
      <c r="IJ1088" s="196"/>
      <c r="IK1088" s="196"/>
      <c r="IL1088" s="196"/>
      <c r="IM1088" s="196"/>
      <c r="IN1088" s="196"/>
      <c r="IO1088" s="196"/>
      <c r="IP1088" s="196"/>
      <c r="IQ1088" s="196"/>
      <c r="IR1088" s="196"/>
      <c r="IS1088" s="196"/>
      <c r="IT1088" s="196"/>
      <c r="IU1088" s="196"/>
      <c r="IV1088" s="196"/>
      <c r="IW1088" s="196"/>
      <c r="IX1088" s="196"/>
      <c r="IY1088" s="196"/>
      <c r="IZ1088" s="196"/>
      <c r="JA1088" s="196"/>
      <c r="JB1088" s="196"/>
      <c r="JC1088" s="196"/>
      <c r="JD1088" s="196"/>
      <c r="JE1088" s="196"/>
      <c r="JF1088" s="196"/>
      <c r="JG1088" s="196"/>
      <c r="JH1088" s="196"/>
      <c r="JI1088" s="196"/>
      <c r="JJ1088" s="196"/>
      <c r="JK1088" s="196"/>
      <c r="JL1088" s="196"/>
      <c r="JM1088" s="196"/>
      <c r="JN1088" s="196"/>
      <c r="JO1088" s="196"/>
      <c r="JP1088" s="196"/>
      <c r="JQ1088" s="196"/>
      <c r="JR1088" s="196"/>
      <c r="JS1088" s="196"/>
      <c r="JT1088" s="196"/>
      <c r="JU1088" s="196"/>
      <c r="JV1088" s="196"/>
      <c r="JW1088" s="196"/>
      <c r="JX1088" s="196"/>
      <c r="JY1088" s="196"/>
      <c r="JZ1088" s="196"/>
      <c r="KA1088" s="196"/>
      <c r="KB1088" s="196"/>
      <c r="KC1088" s="196"/>
      <c r="KD1088" s="196"/>
      <c r="KE1088" s="196"/>
      <c r="KF1088" s="196"/>
      <c r="KG1088" s="196"/>
      <c r="KH1088" s="196"/>
      <c r="KI1088" s="196"/>
      <c r="KJ1088" s="196"/>
      <c r="KK1088" s="196"/>
      <c r="KL1088" s="196"/>
      <c r="KM1088" s="196"/>
      <c r="KN1088" s="196"/>
      <c r="KO1088" s="196"/>
      <c r="KP1088" s="196"/>
      <c r="KQ1088" s="196"/>
      <c r="KR1088" s="196"/>
      <c r="KS1088" s="196"/>
      <c r="KT1088" s="196"/>
      <c r="KU1088" s="196"/>
      <c r="KV1088" s="196"/>
      <c r="KW1088" s="196"/>
      <c r="KX1088" s="196"/>
      <c r="KY1088" s="196"/>
      <c r="KZ1088" s="196"/>
      <c r="LA1088" s="196"/>
      <c r="LB1088" s="196"/>
      <c r="LC1088" s="196"/>
      <c r="LD1088" s="196"/>
      <c r="LE1088" s="196"/>
      <c r="LF1088" s="196"/>
      <c r="LG1088" s="196"/>
      <c r="LH1088" s="196"/>
      <c r="LI1088" s="196"/>
      <c r="LJ1088" s="196"/>
      <c r="LK1088" s="196"/>
      <c r="LL1088" s="196"/>
      <c r="LM1088" s="196"/>
      <c r="LN1088" s="196"/>
      <c r="LO1088" s="196"/>
      <c r="LP1088" s="196"/>
      <c r="LQ1088" s="196"/>
      <c r="LR1088" s="196"/>
      <c r="LS1088" s="196"/>
      <c r="LT1088" s="196"/>
      <c r="LU1088" s="196"/>
      <c r="LV1088" s="196"/>
      <c r="LW1088" s="196"/>
      <c r="LX1088" s="196"/>
      <c r="LY1088" s="196"/>
      <c r="LZ1088" s="196"/>
      <c r="MA1088" s="196"/>
      <c r="MB1088" s="196"/>
      <c r="MC1088" s="196"/>
      <c r="MD1088" s="196"/>
      <c r="ME1088" s="196"/>
      <c r="MF1088" s="196"/>
      <c r="MG1088" s="196"/>
      <c r="MH1088" s="196"/>
      <c r="MI1088" s="196"/>
      <c r="MJ1088" s="196"/>
      <c r="MK1088" s="196"/>
      <c r="ML1088" s="196"/>
      <c r="MM1088" s="196"/>
      <c r="MN1088" s="196"/>
      <c r="MO1088" s="196"/>
      <c r="MP1088" s="196"/>
      <c r="MQ1088" s="196"/>
      <c r="MR1088" s="196"/>
      <c r="MS1088" s="196"/>
      <c r="MT1088" s="196"/>
      <c r="MU1088" s="196"/>
      <c r="MV1088" s="196"/>
      <c r="MW1088" s="196"/>
      <c r="MX1088" s="196"/>
      <c r="MY1088" s="196"/>
      <c r="MZ1088" s="196"/>
      <c r="NA1088" s="196"/>
      <c r="NB1088" s="196"/>
      <c r="NC1088" s="196"/>
      <c r="ND1088" s="196"/>
      <c r="NE1088" s="196"/>
      <c r="NF1088" s="196"/>
      <c r="NG1088" s="196"/>
      <c r="NH1088" s="196"/>
      <c r="NI1088" s="196"/>
      <c r="NJ1088" s="196"/>
      <c r="NK1088" s="196"/>
      <c r="NL1088" s="196"/>
      <c r="NM1088" s="196"/>
      <c r="NN1088" s="196"/>
      <c r="NO1088" s="196"/>
      <c r="NP1088" s="196"/>
      <c r="NQ1088" s="196"/>
      <c r="NR1088" s="196"/>
      <c r="NS1088" s="196"/>
      <c r="NT1088" s="196"/>
      <c r="NU1088" s="196"/>
      <c r="NV1088" s="196"/>
      <c r="NW1088" s="196"/>
      <c r="NX1088" s="196"/>
      <c r="NY1088" s="196"/>
      <c r="NZ1088" s="196"/>
      <c r="OA1088" s="196"/>
      <c r="OB1088" s="196"/>
      <c r="OC1088" s="196"/>
      <c r="OD1088" s="196"/>
      <c r="OE1088" s="196"/>
      <c r="OF1088" s="196"/>
      <c r="OG1088" s="196"/>
      <c r="OH1088" s="196"/>
      <c r="OI1088" s="196"/>
      <c r="OJ1088" s="196"/>
      <c r="OK1088" s="196"/>
      <c r="OL1088" s="196"/>
      <c r="AFC1088" s="196"/>
      <c r="AFD1088" s="196"/>
      <c r="AFE1088" s="196"/>
      <c r="AFF1088" s="196"/>
      <c r="AFG1088" s="196"/>
      <c r="AFH1088" s="196"/>
      <c r="AFI1088" s="196"/>
      <c r="AFJ1088" s="196"/>
      <c r="AFK1088" s="196"/>
      <c r="AFL1088" s="196"/>
      <c r="AFM1088" s="196"/>
      <c r="AFN1088" s="196"/>
      <c r="AFO1088" s="196"/>
      <c r="AFP1088" s="196"/>
      <c r="AFQ1088" s="196"/>
      <c r="AFR1088" s="196"/>
      <c r="AFS1088" s="196"/>
      <c r="AFT1088" s="196"/>
      <c r="AFU1088" s="196"/>
      <c r="AFV1088" s="196"/>
      <c r="AFW1088" s="196"/>
      <c r="AFX1088" s="196"/>
      <c r="AFY1088" s="196"/>
      <c r="AFZ1088" s="196"/>
      <c r="AGA1088" s="196"/>
      <c r="AGB1088" s="196"/>
      <c r="AGC1088" s="196"/>
      <c r="AGD1088" s="196"/>
      <c r="AGE1088" s="196"/>
      <c r="AGF1088" s="196"/>
      <c r="AGG1088" s="196"/>
      <c r="AGH1088" s="196"/>
      <c r="AGI1088" s="196"/>
      <c r="AGJ1088" s="196"/>
      <c r="AGK1088" s="196"/>
      <c r="AGL1088" s="196"/>
      <c r="AGM1088" s="196"/>
      <c r="AGN1088" s="196"/>
      <c r="AGO1088" s="196"/>
      <c r="AGP1088" s="196"/>
    </row>
    <row r="1089" spans="1:874" ht="15.75" customHeight="1" x14ac:dyDescent="0.25">
      <c r="A1089" s="196"/>
      <c r="B1089" s="196"/>
      <c r="C1089" s="196"/>
      <c r="D1089" s="196"/>
      <c r="E1089" s="196"/>
      <c r="F1089" s="196"/>
      <c r="G1089" s="196"/>
      <c r="H1089" s="196"/>
      <c r="I1089" s="196"/>
      <c r="J1089" s="196"/>
      <c r="K1089" s="196"/>
      <c r="L1089" s="206"/>
      <c r="M1089" s="196"/>
      <c r="N1089" s="196"/>
      <c r="O1089" s="196"/>
      <c r="P1089" s="196"/>
      <c r="Q1089" s="196"/>
      <c r="R1089" s="196"/>
      <c r="S1089" s="196"/>
      <c r="T1089" s="196"/>
      <c r="U1089" s="196"/>
      <c r="V1089" s="196"/>
      <c r="W1089" s="196"/>
      <c r="X1089" s="196"/>
      <c r="Y1089" s="196"/>
      <c r="Z1089" s="196"/>
      <c r="AA1089" s="196"/>
      <c r="AB1089" s="196"/>
      <c r="AC1089" s="196"/>
      <c r="AD1089" s="196"/>
      <c r="AE1089" s="196"/>
      <c r="AF1089" s="196"/>
      <c r="AG1089" s="196"/>
      <c r="AH1089" s="196"/>
      <c r="AI1089" s="196"/>
      <c r="AJ1089" s="196"/>
      <c r="AK1089" s="196"/>
      <c r="AL1089" s="196"/>
      <c r="AM1089" s="196"/>
      <c r="AN1089" s="196"/>
      <c r="AO1089" s="196"/>
      <c r="AP1089" s="196"/>
      <c r="AQ1089" s="196"/>
      <c r="AR1089" s="196"/>
      <c r="AS1089" s="196"/>
      <c r="AT1089" s="196"/>
      <c r="AU1089" s="196"/>
      <c r="AV1089" s="196"/>
      <c r="AW1089" s="196"/>
      <c r="AX1089" s="196"/>
      <c r="AY1089" s="196"/>
      <c r="AZ1089" s="196"/>
      <c r="BA1089" s="196"/>
      <c r="BB1089" s="196"/>
      <c r="BC1089" s="196"/>
      <c r="BD1089" s="196"/>
      <c r="BE1089" s="196"/>
      <c r="BF1089" s="196"/>
      <c r="BG1089" s="196"/>
      <c r="BH1089" s="196"/>
      <c r="BI1089" s="196"/>
      <c r="BJ1089" s="196"/>
      <c r="BK1089" s="196"/>
      <c r="BL1089" s="196"/>
      <c r="BM1089" s="196"/>
      <c r="BN1089" s="196"/>
      <c r="BO1089" s="196"/>
      <c r="BP1089" s="196"/>
      <c r="BQ1089" s="196"/>
      <c r="BR1089" s="196"/>
      <c r="BS1089" s="196"/>
      <c r="BT1089" s="196"/>
      <c r="BU1089" s="196"/>
      <c r="BV1089" s="196"/>
      <c r="BW1089" s="196"/>
      <c r="BX1089" s="196"/>
      <c r="BY1089" s="196"/>
      <c r="BZ1089" s="196"/>
      <c r="CA1089" s="196"/>
      <c r="CB1089" s="196"/>
      <c r="CC1089" s="196"/>
      <c r="CD1089" s="196"/>
      <c r="CE1089" s="196"/>
      <c r="CF1089" s="196"/>
      <c r="CG1089" s="196"/>
      <c r="CH1089" s="196"/>
      <c r="CI1089" s="196"/>
      <c r="CJ1089" s="196"/>
      <c r="CK1089" s="196"/>
      <c r="CL1089" s="196"/>
      <c r="CM1089" s="196"/>
      <c r="CN1089" s="196"/>
      <c r="CO1089" s="196"/>
      <c r="CP1089" s="196"/>
      <c r="CQ1089" s="196"/>
      <c r="CR1089" s="196"/>
      <c r="CS1089" s="196"/>
      <c r="CT1089" s="196"/>
      <c r="CU1089" s="196"/>
      <c r="CV1089" s="196"/>
      <c r="CW1089" s="196"/>
      <c r="CX1089" s="196"/>
      <c r="CY1089" s="196"/>
      <c r="CZ1089" s="196"/>
      <c r="DA1089" s="196"/>
      <c r="DB1089" s="196"/>
      <c r="DC1089" s="196"/>
      <c r="DD1089" s="196"/>
      <c r="DE1089" s="196"/>
      <c r="DF1089" s="196"/>
      <c r="DG1089" s="196"/>
      <c r="DH1089" s="196"/>
      <c r="DI1089" s="196"/>
      <c r="DJ1089" s="196"/>
      <c r="DK1089" s="196"/>
      <c r="DL1089" s="196"/>
      <c r="DM1089" s="196"/>
      <c r="DN1089" s="196"/>
      <c r="DO1089" s="196"/>
      <c r="DP1089" s="196"/>
      <c r="DQ1089" s="196"/>
      <c r="DR1089" s="196"/>
      <c r="DS1089" s="196"/>
      <c r="DT1089" s="196"/>
      <c r="DU1089" s="196"/>
      <c r="DV1089" s="196"/>
      <c r="DW1089" s="196"/>
      <c r="DX1089" s="196"/>
      <c r="DY1089" s="196"/>
      <c r="DZ1089" s="196"/>
      <c r="EA1089" s="196"/>
      <c r="EB1089" s="196"/>
      <c r="EC1089" s="196"/>
      <c r="ED1089" s="196"/>
      <c r="EE1089" s="196"/>
      <c r="EF1089" s="196"/>
      <c r="EG1089" s="196"/>
      <c r="EH1089" s="196"/>
      <c r="EI1089" s="196"/>
      <c r="EJ1089" s="196"/>
      <c r="EK1089" s="196"/>
      <c r="EL1089" s="196"/>
      <c r="EM1089" s="196"/>
      <c r="EN1089" s="196"/>
      <c r="EO1089" s="196"/>
      <c r="EP1089" s="196"/>
      <c r="EQ1089" s="196"/>
      <c r="ER1089" s="196"/>
      <c r="ES1089" s="196"/>
      <c r="ET1089" s="196"/>
      <c r="EU1089" s="196"/>
      <c r="EV1089" s="196"/>
      <c r="EW1089" s="196"/>
      <c r="EX1089" s="196"/>
      <c r="EY1089" s="196"/>
      <c r="EZ1089" s="196"/>
      <c r="FA1089" s="196"/>
      <c r="FB1089" s="196"/>
      <c r="FC1089" s="196"/>
      <c r="FD1089" s="196"/>
      <c r="FE1089" s="196"/>
      <c r="FF1089" s="196"/>
      <c r="FG1089" s="196"/>
      <c r="FH1089" s="196"/>
      <c r="FI1089" s="196"/>
      <c r="FJ1089" s="196"/>
      <c r="FK1089" s="196"/>
      <c r="FL1089" s="196"/>
      <c r="FM1089" s="196"/>
      <c r="FN1089" s="196"/>
      <c r="FO1089" s="196"/>
      <c r="FP1089" s="196"/>
      <c r="FQ1089" s="196"/>
      <c r="FR1089" s="196"/>
      <c r="FS1089" s="196"/>
      <c r="FT1089" s="196"/>
      <c r="FU1089" s="196"/>
      <c r="FV1089" s="196"/>
      <c r="FW1089" s="196"/>
      <c r="FX1089" s="196"/>
      <c r="FY1089" s="196"/>
      <c r="FZ1089" s="196"/>
      <c r="GA1089" s="196"/>
      <c r="GB1089" s="196"/>
      <c r="GC1089" s="196"/>
      <c r="GD1089" s="196"/>
      <c r="GE1089" s="196"/>
      <c r="GF1089" s="196"/>
      <c r="GG1089" s="196"/>
      <c r="GH1089" s="196"/>
      <c r="GI1089" s="196"/>
      <c r="GJ1089" s="196"/>
      <c r="GK1089" s="196"/>
      <c r="GL1089" s="196"/>
      <c r="GM1089" s="196"/>
      <c r="GN1089" s="196"/>
      <c r="GO1089" s="196"/>
      <c r="GP1089" s="196"/>
      <c r="GQ1089" s="196"/>
      <c r="GR1089" s="196"/>
      <c r="GS1089" s="196"/>
      <c r="GT1089" s="196"/>
      <c r="GU1089" s="196"/>
      <c r="GV1089" s="196"/>
      <c r="GW1089" s="196"/>
      <c r="GX1089" s="196"/>
      <c r="GY1089" s="196"/>
      <c r="GZ1089" s="196"/>
      <c r="HA1089" s="196"/>
      <c r="HB1089" s="196"/>
      <c r="HC1089" s="196"/>
      <c r="HD1089" s="196"/>
      <c r="HE1089" s="196"/>
      <c r="HF1089" s="196"/>
      <c r="HG1089" s="196"/>
      <c r="HH1089" s="196"/>
      <c r="HI1089" s="196"/>
      <c r="HJ1089" s="196"/>
      <c r="HK1089" s="196"/>
      <c r="HL1089" s="196"/>
      <c r="HM1089" s="196"/>
      <c r="HN1089" s="196"/>
      <c r="HO1089" s="196"/>
      <c r="HP1089" s="196"/>
      <c r="HQ1089" s="196"/>
      <c r="HR1089" s="196"/>
      <c r="HS1089" s="196"/>
      <c r="HT1089" s="196"/>
      <c r="HU1089" s="196"/>
      <c r="HV1089" s="196"/>
      <c r="HW1089" s="196"/>
      <c r="HX1089" s="196"/>
      <c r="HY1089" s="196"/>
      <c r="HZ1089" s="196"/>
      <c r="IA1089" s="196"/>
      <c r="IB1089" s="196"/>
      <c r="IC1089" s="196"/>
      <c r="ID1089" s="196"/>
      <c r="IE1089" s="196"/>
      <c r="IF1089" s="196"/>
      <c r="IG1089" s="196"/>
      <c r="IH1089" s="196"/>
      <c r="II1089" s="196"/>
      <c r="IJ1089" s="196"/>
      <c r="IK1089" s="196"/>
      <c r="IL1089" s="196"/>
      <c r="IM1089" s="196"/>
      <c r="IN1089" s="196"/>
      <c r="IO1089" s="196"/>
      <c r="IP1089" s="196"/>
      <c r="IQ1089" s="196"/>
      <c r="IR1089" s="196"/>
      <c r="IS1089" s="196"/>
      <c r="IT1089" s="196"/>
      <c r="IU1089" s="196"/>
      <c r="IV1089" s="196"/>
      <c r="IW1089" s="196"/>
      <c r="IX1089" s="196"/>
      <c r="IY1089" s="196"/>
      <c r="IZ1089" s="196"/>
      <c r="JA1089" s="196"/>
      <c r="JB1089" s="196"/>
      <c r="JC1089" s="196"/>
      <c r="JD1089" s="196"/>
      <c r="JE1089" s="196"/>
      <c r="JF1089" s="196"/>
      <c r="JG1089" s="196"/>
      <c r="JH1089" s="196"/>
      <c r="JI1089" s="196"/>
      <c r="JJ1089" s="196"/>
      <c r="JK1089" s="196"/>
      <c r="JL1089" s="196"/>
      <c r="JM1089" s="196"/>
      <c r="JN1089" s="196"/>
      <c r="JO1089" s="196"/>
      <c r="JP1089" s="196"/>
      <c r="JQ1089" s="196"/>
      <c r="JR1089" s="196"/>
      <c r="JS1089" s="196"/>
      <c r="JT1089" s="196"/>
      <c r="JU1089" s="196"/>
      <c r="JV1089" s="196"/>
      <c r="JW1089" s="196"/>
      <c r="JX1089" s="196"/>
      <c r="JY1089" s="196"/>
      <c r="JZ1089" s="196"/>
      <c r="KA1089" s="196"/>
      <c r="KB1089" s="196"/>
      <c r="KC1089" s="196"/>
      <c r="KD1089" s="196"/>
      <c r="KE1089" s="196"/>
      <c r="KF1089" s="196"/>
      <c r="KG1089" s="196"/>
      <c r="KH1089" s="196"/>
      <c r="KI1089" s="196"/>
      <c r="KJ1089" s="196"/>
      <c r="KK1089" s="196"/>
      <c r="KL1089" s="196"/>
      <c r="KM1089" s="196"/>
      <c r="KN1089" s="196"/>
      <c r="KO1089" s="196"/>
      <c r="KP1089" s="196"/>
      <c r="KQ1089" s="196"/>
      <c r="KR1089" s="196"/>
      <c r="KS1089" s="196"/>
      <c r="KT1089" s="196"/>
      <c r="KU1089" s="196"/>
      <c r="KV1089" s="196"/>
      <c r="KW1089" s="196"/>
      <c r="KX1089" s="196"/>
      <c r="KY1089" s="196"/>
      <c r="KZ1089" s="196"/>
      <c r="LA1089" s="196"/>
      <c r="LB1089" s="196"/>
      <c r="LC1089" s="196"/>
      <c r="LD1089" s="196"/>
      <c r="LE1089" s="196"/>
      <c r="LF1089" s="196"/>
      <c r="LG1089" s="196"/>
      <c r="LH1089" s="196"/>
      <c r="LI1089" s="196"/>
      <c r="LJ1089" s="196"/>
      <c r="LK1089" s="196"/>
      <c r="LL1089" s="196"/>
      <c r="LM1089" s="196"/>
      <c r="LN1089" s="196"/>
      <c r="LO1089" s="196"/>
      <c r="LP1089" s="196"/>
      <c r="LQ1089" s="196"/>
      <c r="LR1089" s="196"/>
      <c r="LS1089" s="196"/>
      <c r="LT1089" s="196"/>
      <c r="LU1089" s="196"/>
      <c r="LV1089" s="196"/>
      <c r="LW1089" s="196"/>
      <c r="LX1089" s="196"/>
      <c r="LY1089" s="196"/>
      <c r="LZ1089" s="196"/>
      <c r="MA1089" s="196"/>
      <c r="MB1089" s="196"/>
      <c r="MC1089" s="196"/>
      <c r="MD1089" s="196"/>
      <c r="ME1089" s="196"/>
      <c r="MF1089" s="196"/>
      <c r="MG1089" s="196"/>
      <c r="MH1089" s="196"/>
      <c r="MI1089" s="196"/>
      <c r="MJ1089" s="196"/>
      <c r="MK1089" s="196"/>
      <c r="ML1089" s="196"/>
      <c r="MM1089" s="196"/>
      <c r="MN1089" s="196"/>
      <c r="MO1089" s="196"/>
      <c r="MP1089" s="196"/>
      <c r="MQ1089" s="196"/>
      <c r="MR1089" s="196"/>
      <c r="MS1089" s="196"/>
      <c r="MT1089" s="196"/>
      <c r="MU1089" s="196"/>
      <c r="MV1089" s="196"/>
      <c r="MW1089" s="196"/>
      <c r="MX1089" s="196"/>
      <c r="MY1089" s="196"/>
      <c r="MZ1089" s="196"/>
      <c r="NA1089" s="196"/>
      <c r="NB1089" s="196"/>
      <c r="NC1089" s="196"/>
      <c r="ND1089" s="196"/>
      <c r="NE1089" s="196"/>
      <c r="NF1089" s="196"/>
      <c r="NG1089" s="196"/>
      <c r="NH1089" s="196"/>
      <c r="NI1089" s="196"/>
      <c r="NJ1089" s="196"/>
      <c r="NK1089" s="196"/>
      <c r="NL1089" s="196"/>
      <c r="NM1089" s="196"/>
      <c r="NN1089" s="196"/>
      <c r="NO1089" s="196"/>
      <c r="NP1089" s="196"/>
      <c r="NQ1089" s="196"/>
      <c r="NR1089" s="196"/>
      <c r="NS1089" s="196"/>
      <c r="NT1089" s="196"/>
      <c r="NU1089" s="196"/>
      <c r="NV1089" s="196"/>
      <c r="NW1089" s="196"/>
      <c r="NX1089" s="196"/>
      <c r="NY1089" s="196"/>
      <c r="NZ1089" s="196"/>
      <c r="OA1089" s="196"/>
      <c r="OB1089" s="196"/>
      <c r="OC1089" s="196"/>
      <c r="OD1089" s="196"/>
      <c r="OE1089" s="196"/>
      <c r="OF1089" s="196"/>
      <c r="OG1089" s="196"/>
      <c r="OH1089" s="196"/>
      <c r="OI1089" s="196"/>
      <c r="OJ1089" s="196"/>
      <c r="OK1089" s="196"/>
      <c r="OL1089" s="196"/>
      <c r="AFC1089" s="196"/>
      <c r="AFD1089" s="196"/>
      <c r="AFE1089" s="196"/>
      <c r="AFF1089" s="196"/>
      <c r="AFG1089" s="196"/>
      <c r="AFH1089" s="196"/>
      <c r="AFI1089" s="196"/>
      <c r="AFJ1089" s="196"/>
      <c r="AFK1089" s="196"/>
      <c r="AFL1089" s="196"/>
      <c r="AFM1089" s="196"/>
      <c r="AFN1089" s="196"/>
      <c r="AFO1089" s="196"/>
      <c r="AFP1089" s="196"/>
      <c r="AFQ1089" s="196"/>
      <c r="AFR1089" s="196"/>
      <c r="AFS1089" s="196"/>
      <c r="AFT1089" s="196"/>
      <c r="AFU1089" s="196"/>
      <c r="AFV1089" s="196"/>
      <c r="AFW1089" s="196"/>
      <c r="AFX1089" s="196"/>
      <c r="AFY1089" s="196"/>
      <c r="AFZ1089" s="196"/>
      <c r="AGA1089" s="196"/>
      <c r="AGB1089" s="196"/>
      <c r="AGC1089" s="196"/>
      <c r="AGD1089" s="196"/>
      <c r="AGE1089" s="196"/>
      <c r="AGF1089" s="196"/>
      <c r="AGG1089" s="196"/>
      <c r="AGH1089" s="196"/>
      <c r="AGI1089" s="196"/>
      <c r="AGJ1089" s="196"/>
      <c r="AGK1089" s="196"/>
      <c r="AGL1089" s="196"/>
      <c r="AGM1089" s="196"/>
      <c r="AGN1089" s="196"/>
      <c r="AGO1089" s="196"/>
      <c r="AGP1089" s="196"/>
    </row>
    <row r="1090" spans="1:874" ht="15.75" customHeight="1" x14ac:dyDescent="0.25">
      <c r="A1090" s="196"/>
      <c r="B1090" s="196"/>
      <c r="C1090" s="196"/>
      <c r="D1090" s="196"/>
      <c r="E1090" s="196"/>
      <c r="F1090" s="196"/>
      <c r="G1090" s="196"/>
      <c r="H1090" s="196"/>
      <c r="I1090" s="196"/>
      <c r="J1090" s="196"/>
      <c r="K1090" s="196"/>
      <c r="L1090" s="206"/>
      <c r="M1090" s="196"/>
      <c r="N1090" s="196"/>
      <c r="O1090" s="196"/>
      <c r="P1090" s="196"/>
      <c r="Q1090" s="196"/>
      <c r="R1090" s="196"/>
      <c r="S1090" s="196"/>
      <c r="T1090" s="196"/>
      <c r="U1090" s="196"/>
      <c r="V1090" s="196"/>
      <c r="W1090" s="196"/>
      <c r="X1090" s="196"/>
      <c r="Y1090" s="196"/>
      <c r="Z1090" s="196"/>
      <c r="AA1090" s="196"/>
      <c r="AB1090" s="196"/>
      <c r="AC1090" s="196"/>
      <c r="AD1090" s="196"/>
      <c r="AE1090" s="196"/>
      <c r="AF1090" s="196"/>
      <c r="AG1090" s="196"/>
      <c r="AH1090" s="196"/>
      <c r="AI1090" s="196"/>
      <c r="AJ1090" s="196"/>
      <c r="AK1090" s="196"/>
      <c r="AL1090" s="196"/>
      <c r="AM1090" s="196"/>
      <c r="AN1090" s="196"/>
      <c r="AO1090" s="196"/>
      <c r="AP1090" s="196"/>
      <c r="AQ1090" s="196"/>
      <c r="AR1090" s="196"/>
      <c r="AS1090" s="196"/>
      <c r="AT1090" s="196"/>
      <c r="AU1090" s="196"/>
      <c r="AV1090" s="196"/>
      <c r="AW1090" s="196"/>
      <c r="AX1090" s="196"/>
      <c r="AY1090" s="196"/>
      <c r="AZ1090" s="196"/>
      <c r="BA1090" s="196"/>
      <c r="BB1090" s="196"/>
      <c r="BC1090" s="196"/>
      <c r="BD1090" s="196"/>
      <c r="BE1090" s="196"/>
      <c r="BF1090" s="196"/>
      <c r="BG1090" s="196"/>
      <c r="BH1090" s="196"/>
      <c r="BI1090" s="196"/>
      <c r="BJ1090" s="196"/>
      <c r="BK1090" s="196"/>
      <c r="BL1090" s="196"/>
      <c r="BM1090" s="196"/>
      <c r="BN1090" s="196"/>
      <c r="BO1090" s="196"/>
      <c r="BP1090" s="196"/>
      <c r="BQ1090" s="196"/>
      <c r="BR1090" s="196"/>
      <c r="BS1090" s="196"/>
      <c r="BT1090" s="196"/>
      <c r="BU1090" s="196"/>
      <c r="BV1090" s="196"/>
      <c r="BW1090" s="196"/>
      <c r="BX1090" s="196"/>
      <c r="BY1090" s="196"/>
      <c r="BZ1090" s="196"/>
      <c r="CA1090" s="196"/>
      <c r="CB1090" s="196"/>
      <c r="CC1090" s="196"/>
      <c r="CD1090" s="196"/>
      <c r="CE1090" s="196"/>
      <c r="CF1090" s="196"/>
      <c r="CG1090" s="196"/>
      <c r="CH1090" s="196"/>
      <c r="CI1090" s="196"/>
      <c r="CJ1090" s="196"/>
      <c r="CK1090" s="196"/>
      <c r="CL1090" s="196"/>
      <c r="CM1090" s="196"/>
      <c r="CN1090" s="196"/>
      <c r="CO1090" s="196"/>
      <c r="CP1090" s="196"/>
      <c r="CQ1090" s="196"/>
      <c r="CR1090" s="196"/>
      <c r="CS1090" s="196"/>
      <c r="CT1090" s="196"/>
      <c r="CU1090" s="196"/>
      <c r="CV1090" s="196"/>
      <c r="CW1090" s="196"/>
      <c r="CX1090" s="196"/>
      <c r="CY1090" s="196"/>
      <c r="CZ1090" s="196"/>
      <c r="DA1090" s="196"/>
      <c r="DB1090" s="196"/>
      <c r="DC1090" s="196"/>
      <c r="DD1090" s="196"/>
      <c r="DE1090" s="196"/>
      <c r="DF1090" s="196"/>
      <c r="DG1090" s="196"/>
      <c r="DH1090" s="196"/>
      <c r="DI1090" s="196"/>
      <c r="DJ1090" s="196"/>
      <c r="DK1090" s="196"/>
      <c r="DL1090" s="196"/>
      <c r="DM1090" s="196"/>
      <c r="DN1090" s="196"/>
      <c r="DO1090" s="196"/>
      <c r="DP1090" s="196"/>
      <c r="DQ1090" s="196"/>
      <c r="DR1090" s="196"/>
      <c r="DS1090" s="196"/>
      <c r="DT1090" s="196"/>
      <c r="DU1090" s="196"/>
      <c r="DV1090" s="196"/>
      <c r="DW1090" s="196"/>
      <c r="DX1090" s="196"/>
      <c r="DY1090" s="196"/>
      <c r="DZ1090" s="196"/>
      <c r="EA1090" s="196"/>
      <c r="EB1090" s="196"/>
      <c r="EC1090" s="196"/>
      <c r="ED1090" s="196"/>
      <c r="EE1090" s="196"/>
      <c r="EF1090" s="196"/>
      <c r="EG1090" s="196"/>
      <c r="EH1090" s="196"/>
      <c r="EI1090" s="196"/>
      <c r="EJ1090" s="196"/>
      <c r="EK1090" s="196"/>
      <c r="EL1090" s="196"/>
      <c r="EM1090" s="196"/>
      <c r="EN1090" s="196"/>
      <c r="EO1090" s="196"/>
      <c r="EP1090" s="196"/>
      <c r="EQ1090" s="196"/>
      <c r="ER1090" s="196"/>
      <c r="ES1090" s="196"/>
      <c r="ET1090" s="196"/>
      <c r="EU1090" s="196"/>
      <c r="EV1090" s="196"/>
      <c r="EW1090" s="196"/>
      <c r="EX1090" s="196"/>
      <c r="EY1090" s="196"/>
      <c r="EZ1090" s="196"/>
      <c r="FA1090" s="196"/>
      <c r="FB1090" s="196"/>
      <c r="FC1090" s="196"/>
      <c r="FD1090" s="196"/>
      <c r="FE1090" s="196"/>
      <c r="FF1090" s="196"/>
      <c r="FG1090" s="196"/>
      <c r="FH1090" s="196"/>
      <c r="FI1090" s="196"/>
      <c r="FJ1090" s="196"/>
      <c r="FK1090" s="196"/>
      <c r="FL1090" s="196"/>
      <c r="FM1090" s="196"/>
      <c r="FN1090" s="196"/>
      <c r="FO1090" s="196"/>
      <c r="FP1090" s="196"/>
      <c r="FQ1090" s="196"/>
      <c r="FR1090" s="196"/>
      <c r="FS1090" s="196"/>
      <c r="FT1090" s="196"/>
      <c r="FU1090" s="196"/>
      <c r="FV1090" s="196"/>
      <c r="FW1090" s="196"/>
      <c r="FX1090" s="196"/>
      <c r="FY1090" s="196"/>
      <c r="FZ1090" s="196"/>
      <c r="GA1090" s="196"/>
      <c r="GB1090" s="196"/>
      <c r="GC1090" s="196"/>
      <c r="GD1090" s="196"/>
      <c r="GE1090" s="196"/>
      <c r="GF1090" s="196"/>
      <c r="GG1090" s="196"/>
      <c r="GH1090" s="196"/>
      <c r="GI1090" s="196"/>
      <c r="GJ1090" s="196"/>
      <c r="GK1090" s="196"/>
      <c r="GL1090" s="196"/>
      <c r="GM1090" s="196"/>
      <c r="GN1090" s="196"/>
      <c r="GO1090" s="196"/>
      <c r="GP1090" s="196"/>
      <c r="GQ1090" s="196"/>
      <c r="GR1090" s="196"/>
      <c r="GS1090" s="196"/>
      <c r="GT1090" s="196"/>
      <c r="GU1090" s="196"/>
      <c r="GV1090" s="196"/>
      <c r="GW1090" s="196"/>
      <c r="GX1090" s="196"/>
      <c r="GY1090" s="196"/>
      <c r="GZ1090" s="196"/>
      <c r="HA1090" s="196"/>
      <c r="HB1090" s="196"/>
      <c r="HC1090" s="196"/>
      <c r="HD1090" s="196"/>
      <c r="HE1090" s="196"/>
      <c r="HF1090" s="196"/>
      <c r="HG1090" s="196"/>
      <c r="HH1090" s="196"/>
      <c r="HI1090" s="196"/>
      <c r="HJ1090" s="196"/>
      <c r="HK1090" s="196"/>
      <c r="HL1090" s="196"/>
      <c r="HM1090" s="196"/>
      <c r="HN1090" s="196"/>
      <c r="HO1090" s="196"/>
      <c r="HP1090" s="196"/>
      <c r="HQ1090" s="196"/>
      <c r="HR1090" s="196"/>
      <c r="HS1090" s="196"/>
      <c r="HT1090" s="196"/>
      <c r="HU1090" s="196"/>
      <c r="HV1090" s="196"/>
      <c r="HW1090" s="196"/>
      <c r="HX1090" s="196"/>
      <c r="HY1090" s="196"/>
      <c r="HZ1090" s="196"/>
      <c r="IA1090" s="196"/>
      <c r="IB1090" s="196"/>
      <c r="IC1090" s="196"/>
      <c r="ID1090" s="196"/>
      <c r="IE1090" s="196"/>
      <c r="IF1090" s="196"/>
      <c r="IG1090" s="196"/>
      <c r="IH1090" s="196"/>
      <c r="II1090" s="196"/>
      <c r="IJ1090" s="196"/>
      <c r="IK1090" s="196"/>
      <c r="IL1090" s="196"/>
      <c r="IM1090" s="196"/>
      <c r="IN1090" s="196"/>
      <c r="IO1090" s="196"/>
      <c r="IP1090" s="196"/>
      <c r="IQ1090" s="196"/>
      <c r="IR1090" s="196"/>
      <c r="IS1090" s="196"/>
      <c r="IT1090" s="196"/>
      <c r="IU1090" s="196"/>
      <c r="IV1090" s="196"/>
      <c r="IW1090" s="196"/>
      <c r="IX1090" s="196"/>
      <c r="IY1090" s="196"/>
      <c r="IZ1090" s="196"/>
      <c r="JA1090" s="196"/>
      <c r="JB1090" s="196"/>
      <c r="JC1090" s="196"/>
      <c r="JD1090" s="196"/>
      <c r="JE1090" s="196"/>
      <c r="JF1090" s="196"/>
      <c r="JG1090" s="196"/>
      <c r="JH1090" s="196"/>
      <c r="JI1090" s="196"/>
      <c r="JJ1090" s="196"/>
      <c r="JK1090" s="196"/>
      <c r="JL1090" s="196"/>
      <c r="JM1090" s="196"/>
      <c r="JN1090" s="196"/>
      <c r="JO1090" s="196"/>
      <c r="JP1090" s="196"/>
      <c r="JQ1090" s="196"/>
      <c r="JR1090" s="196"/>
      <c r="JS1090" s="196"/>
      <c r="JT1090" s="196"/>
      <c r="JU1090" s="196"/>
      <c r="JV1090" s="196"/>
      <c r="JW1090" s="196"/>
      <c r="JX1090" s="196"/>
      <c r="JY1090" s="196"/>
      <c r="JZ1090" s="196"/>
      <c r="KA1090" s="196"/>
      <c r="KB1090" s="196"/>
      <c r="KC1090" s="196"/>
      <c r="KD1090" s="196"/>
      <c r="KE1090" s="196"/>
      <c r="KF1090" s="196"/>
      <c r="KG1090" s="196"/>
      <c r="KH1090" s="196"/>
      <c r="KI1090" s="196"/>
      <c r="KJ1090" s="196"/>
      <c r="KK1090" s="196"/>
      <c r="KL1090" s="196"/>
      <c r="KM1090" s="196"/>
      <c r="KN1090" s="196"/>
      <c r="KO1090" s="196"/>
      <c r="KP1090" s="196"/>
      <c r="KQ1090" s="196"/>
      <c r="KR1090" s="196"/>
      <c r="KS1090" s="196"/>
      <c r="KT1090" s="196"/>
      <c r="KU1090" s="196"/>
      <c r="KV1090" s="196"/>
      <c r="KW1090" s="196"/>
      <c r="KX1090" s="196"/>
      <c r="KY1090" s="196"/>
      <c r="KZ1090" s="196"/>
      <c r="LA1090" s="196"/>
      <c r="LB1090" s="196"/>
      <c r="LC1090" s="196"/>
      <c r="LD1090" s="196"/>
      <c r="LE1090" s="196"/>
      <c r="LF1090" s="196"/>
      <c r="LG1090" s="196"/>
      <c r="LH1090" s="196"/>
      <c r="LI1090" s="196"/>
      <c r="LJ1090" s="196"/>
      <c r="LK1090" s="196"/>
      <c r="LL1090" s="196"/>
      <c r="LM1090" s="196"/>
      <c r="LN1090" s="196"/>
      <c r="LO1090" s="196"/>
      <c r="LP1090" s="196"/>
      <c r="LQ1090" s="196"/>
      <c r="LR1090" s="196"/>
      <c r="LS1090" s="196"/>
      <c r="LT1090" s="196"/>
      <c r="LU1090" s="196"/>
      <c r="LV1090" s="196"/>
      <c r="LW1090" s="196"/>
      <c r="LX1090" s="196"/>
      <c r="LY1090" s="196"/>
      <c r="LZ1090" s="196"/>
      <c r="MA1090" s="196"/>
      <c r="MB1090" s="196"/>
      <c r="MC1090" s="196"/>
      <c r="MD1090" s="196"/>
      <c r="ME1090" s="196"/>
      <c r="MF1090" s="196"/>
      <c r="MG1090" s="196"/>
      <c r="MH1090" s="196"/>
      <c r="MI1090" s="196"/>
      <c r="MJ1090" s="196"/>
      <c r="MK1090" s="196"/>
      <c r="ML1090" s="196"/>
      <c r="MM1090" s="196"/>
      <c r="MN1090" s="196"/>
      <c r="MO1090" s="196"/>
      <c r="MP1090" s="196"/>
      <c r="MQ1090" s="196"/>
      <c r="MR1090" s="196"/>
      <c r="MS1090" s="196"/>
      <c r="MT1090" s="196"/>
      <c r="MU1090" s="196"/>
      <c r="MV1090" s="196"/>
      <c r="MW1090" s="196"/>
      <c r="MX1090" s="196"/>
      <c r="MY1090" s="196"/>
      <c r="MZ1090" s="196"/>
      <c r="NA1090" s="196"/>
      <c r="NB1090" s="196"/>
      <c r="NC1090" s="196"/>
      <c r="ND1090" s="196"/>
      <c r="NE1090" s="196"/>
      <c r="NF1090" s="196"/>
      <c r="NG1090" s="196"/>
      <c r="NH1090" s="196"/>
      <c r="NI1090" s="196"/>
      <c r="NJ1090" s="196"/>
      <c r="NK1090" s="196"/>
      <c r="NL1090" s="196"/>
      <c r="NM1090" s="196"/>
      <c r="NN1090" s="196"/>
      <c r="NO1090" s="196"/>
      <c r="NP1090" s="196"/>
      <c r="NQ1090" s="196"/>
      <c r="NR1090" s="196"/>
      <c r="NS1090" s="196"/>
      <c r="NT1090" s="196"/>
      <c r="NU1090" s="196"/>
      <c r="NV1090" s="196"/>
      <c r="NW1090" s="196"/>
      <c r="NX1090" s="196"/>
      <c r="NY1090" s="196"/>
      <c r="NZ1090" s="196"/>
      <c r="OA1090" s="196"/>
      <c r="OB1090" s="196"/>
      <c r="OC1090" s="196"/>
      <c r="OD1090" s="196"/>
      <c r="OE1090" s="196"/>
      <c r="OF1090" s="196"/>
      <c r="OG1090" s="196"/>
      <c r="OH1090" s="196"/>
      <c r="OI1090" s="196"/>
      <c r="OJ1090" s="196"/>
      <c r="OK1090" s="196"/>
      <c r="OL1090" s="196"/>
      <c r="AFC1090" s="196"/>
      <c r="AFD1090" s="196"/>
      <c r="AFE1090" s="196"/>
      <c r="AFF1090" s="196"/>
      <c r="AFG1090" s="196"/>
      <c r="AFH1090" s="196"/>
      <c r="AFI1090" s="196"/>
      <c r="AFJ1090" s="196"/>
      <c r="AFK1090" s="196"/>
      <c r="AFL1090" s="196"/>
      <c r="AFM1090" s="196"/>
      <c r="AFN1090" s="196"/>
      <c r="AFO1090" s="196"/>
      <c r="AFP1090" s="196"/>
      <c r="AFQ1090" s="196"/>
      <c r="AFR1090" s="196"/>
      <c r="AFS1090" s="196"/>
      <c r="AFT1090" s="196"/>
      <c r="AFU1090" s="196"/>
      <c r="AFV1090" s="196"/>
      <c r="AFW1090" s="196"/>
      <c r="AFX1090" s="196"/>
      <c r="AFY1090" s="196"/>
      <c r="AFZ1090" s="196"/>
      <c r="AGA1090" s="196"/>
      <c r="AGB1090" s="196"/>
      <c r="AGC1090" s="196"/>
      <c r="AGD1090" s="196"/>
      <c r="AGE1090" s="196"/>
      <c r="AGF1090" s="196"/>
      <c r="AGG1090" s="196"/>
      <c r="AGH1090" s="196"/>
      <c r="AGI1090" s="196"/>
      <c r="AGJ1090" s="196"/>
      <c r="AGK1090" s="196"/>
      <c r="AGL1090" s="196"/>
      <c r="AGM1090" s="196"/>
      <c r="AGN1090" s="196"/>
      <c r="AGO1090" s="196"/>
      <c r="AGP1090" s="196"/>
    </row>
    <row r="1091" spans="1:874" ht="15.75" customHeight="1" x14ac:dyDescent="0.25">
      <c r="A1091" s="196"/>
      <c r="B1091" s="196"/>
      <c r="C1091" s="196"/>
      <c r="D1091" s="196"/>
      <c r="E1091" s="196"/>
      <c r="F1091" s="196"/>
      <c r="G1091" s="196"/>
      <c r="H1091" s="196"/>
      <c r="I1091" s="196"/>
      <c r="J1091" s="196"/>
      <c r="K1091" s="196"/>
      <c r="L1091" s="206"/>
      <c r="M1091" s="196"/>
      <c r="N1091" s="196"/>
      <c r="O1091" s="196"/>
      <c r="P1091" s="196"/>
      <c r="Q1091" s="196"/>
      <c r="R1091" s="196"/>
      <c r="S1091" s="196"/>
      <c r="T1091" s="196"/>
      <c r="U1091" s="196"/>
      <c r="V1091" s="196"/>
      <c r="W1091" s="196"/>
      <c r="X1091" s="196"/>
      <c r="Y1091" s="196"/>
      <c r="Z1091" s="196"/>
      <c r="AA1091" s="196"/>
      <c r="AB1091" s="196"/>
      <c r="AC1091" s="196"/>
      <c r="AD1091" s="196"/>
      <c r="AE1091" s="196"/>
      <c r="AF1091" s="196"/>
      <c r="AG1091" s="196"/>
      <c r="AH1091" s="196"/>
      <c r="AI1091" s="196"/>
      <c r="AJ1091" s="196"/>
      <c r="AK1091" s="196"/>
      <c r="AL1091" s="196"/>
      <c r="AM1091" s="196"/>
      <c r="AN1091" s="196"/>
      <c r="AO1091" s="196"/>
      <c r="AP1091" s="196"/>
      <c r="AQ1091" s="196"/>
      <c r="AR1091" s="196"/>
      <c r="AS1091" s="196"/>
      <c r="AT1091" s="196"/>
      <c r="AU1091" s="196"/>
      <c r="AV1091" s="196"/>
      <c r="AW1091" s="196"/>
      <c r="AX1091" s="196"/>
      <c r="AY1091" s="196"/>
      <c r="AZ1091" s="196"/>
      <c r="BA1091" s="196"/>
      <c r="BB1091" s="196"/>
      <c r="BC1091" s="196"/>
      <c r="BD1091" s="196"/>
      <c r="BE1091" s="196"/>
      <c r="BF1091" s="196"/>
      <c r="BG1091" s="196"/>
      <c r="BH1091" s="196"/>
      <c r="BI1091" s="196"/>
      <c r="BJ1091" s="196"/>
      <c r="BK1091" s="196"/>
      <c r="BL1091" s="196"/>
      <c r="BM1091" s="196"/>
      <c r="BN1091" s="196"/>
      <c r="BO1091" s="196"/>
      <c r="BP1091" s="196"/>
      <c r="BQ1091" s="196"/>
      <c r="BR1091" s="196"/>
      <c r="BS1091" s="196"/>
      <c r="BT1091" s="196"/>
      <c r="BU1091" s="196"/>
      <c r="BV1091" s="196"/>
      <c r="BW1091" s="196"/>
      <c r="BX1091" s="196"/>
      <c r="BY1091" s="196"/>
      <c r="BZ1091" s="196"/>
      <c r="CA1091" s="196"/>
      <c r="CB1091" s="196"/>
      <c r="CC1091" s="196"/>
      <c r="CD1091" s="196"/>
      <c r="CE1091" s="196"/>
      <c r="CF1091" s="196"/>
      <c r="CG1091" s="196"/>
      <c r="CH1091" s="196"/>
      <c r="CI1091" s="196"/>
      <c r="CJ1091" s="196"/>
      <c r="CK1091" s="196"/>
      <c r="CL1091" s="196"/>
      <c r="CM1091" s="196"/>
      <c r="CN1091" s="196"/>
      <c r="CO1091" s="196"/>
      <c r="CP1091" s="196"/>
      <c r="CQ1091" s="196"/>
      <c r="CR1091" s="196"/>
      <c r="CS1091" s="196"/>
      <c r="CT1091" s="196"/>
      <c r="CU1091" s="196"/>
      <c r="CV1091" s="196"/>
      <c r="CW1091" s="196"/>
      <c r="CX1091" s="196"/>
      <c r="CY1091" s="196"/>
      <c r="CZ1091" s="196"/>
      <c r="DA1091" s="196"/>
      <c r="DB1091" s="196"/>
      <c r="DC1091" s="196"/>
      <c r="DD1091" s="196"/>
      <c r="DE1091" s="196"/>
      <c r="DF1091" s="196"/>
      <c r="DG1091" s="196"/>
      <c r="DH1091" s="196"/>
      <c r="DI1091" s="196"/>
      <c r="DJ1091" s="196"/>
      <c r="DK1091" s="196"/>
      <c r="DL1091" s="196"/>
      <c r="DM1091" s="196"/>
      <c r="DN1091" s="196"/>
      <c r="DO1091" s="196"/>
      <c r="DP1091" s="196"/>
      <c r="DQ1091" s="196"/>
      <c r="DR1091" s="196"/>
      <c r="DS1091" s="196"/>
      <c r="DT1091" s="196"/>
      <c r="DU1091" s="196"/>
      <c r="DV1091" s="196"/>
      <c r="DW1091" s="196"/>
      <c r="DX1091" s="196"/>
      <c r="DY1091" s="196"/>
      <c r="DZ1091" s="196"/>
      <c r="EA1091" s="196"/>
      <c r="EB1091" s="196"/>
      <c r="EC1091" s="196"/>
      <c r="ED1091" s="196"/>
      <c r="EE1091" s="196"/>
      <c r="EF1091" s="196"/>
      <c r="EG1091" s="196"/>
      <c r="EH1091" s="196"/>
      <c r="EI1091" s="196"/>
      <c r="EJ1091" s="196"/>
      <c r="EK1091" s="196"/>
      <c r="EL1091" s="196"/>
      <c r="EM1091" s="196"/>
      <c r="EN1091" s="196"/>
      <c r="EO1091" s="196"/>
      <c r="EP1091" s="196"/>
      <c r="EQ1091" s="196"/>
      <c r="ER1091" s="196"/>
      <c r="ES1091" s="196"/>
      <c r="ET1091" s="196"/>
      <c r="EU1091" s="196"/>
      <c r="EV1091" s="196"/>
      <c r="EW1091" s="196"/>
      <c r="EX1091" s="196"/>
      <c r="EY1091" s="196"/>
      <c r="EZ1091" s="196"/>
      <c r="FA1091" s="196"/>
      <c r="FB1091" s="196"/>
      <c r="FC1091" s="196"/>
      <c r="FD1091" s="196"/>
      <c r="FE1091" s="196"/>
      <c r="FF1091" s="196"/>
      <c r="FG1091" s="196"/>
      <c r="FH1091" s="196"/>
      <c r="FI1091" s="196"/>
      <c r="FJ1091" s="196"/>
      <c r="FK1091" s="196"/>
      <c r="FL1091" s="196"/>
      <c r="FM1091" s="196"/>
      <c r="FN1091" s="196"/>
      <c r="FO1091" s="196"/>
      <c r="FP1091" s="196"/>
      <c r="FQ1091" s="196"/>
      <c r="FR1091" s="196"/>
      <c r="FS1091" s="196"/>
      <c r="FT1091" s="196"/>
      <c r="FU1091" s="196"/>
      <c r="FV1091" s="196"/>
      <c r="FW1091" s="196"/>
      <c r="FX1091" s="196"/>
      <c r="FY1091" s="196"/>
      <c r="FZ1091" s="196"/>
      <c r="GA1091" s="196"/>
      <c r="GB1091" s="196"/>
      <c r="GC1091" s="196"/>
      <c r="GD1091" s="196"/>
      <c r="GE1091" s="196"/>
      <c r="GF1091" s="196"/>
      <c r="GG1091" s="196"/>
      <c r="GH1091" s="196"/>
      <c r="GI1091" s="196"/>
      <c r="GJ1091" s="196"/>
      <c r="GK1091" s="196"/>
      <c r="GL1091" s="196"/>
      <c r="GM1091" s="196"/>
      <c r="GN1091" s="196"/>
      <c r="GO1091" s="196"/>
      <c r="GP1091" s="196"/>
      <c r="GQ1091" s="196"/>
      <c r="GR1091" s="196"/>
      <c r="GS1091" s="196"/>
      <c r="GT1091" s="196"/>
      <c r="GU1091" s="196"/>
      <c r="GV1091" s="196"/>
      <c r="GW1091" s="196"/>
      <c r="GX1091" s="196"/>
      <c r="GY1091" s="196"/>
      <c r="GZ1091" s="196"/>
      <c r="HA1091" s="196"/>
      <c r="HB1091" s="196"/>
      <c r="HC1091" s="196"/>
      <c r="HD1091" s="196"/>
      <c r="HE1091" s="196"/>
      <c r="HF1091" s="196"/>
      <c r="HG1091" s="196"/>
      <c r="HH1091" s="196"/>
      <c r="HI1091" s="196"/>
      <c r="HJ1091" s="196"/>
      <c r="HK1091" s="196"/>
      <c r="HL1091" s="196"/>
      <c r="HM1091" s="196"/>
      <c r="HN1091" s="196"/>
      <c r="HO1091" s="196"/>
      <c r="HP1091" s="196"/>
      <c r="HQ1091" s="196"/>
      <c r="HR1091" s="196"/>
      <c r="HS1091" s="196"/>
      <c r="HT1091" s="196"/>
      <c r="HU1091" s="196"/>
      <c r="HV1091" s="196"/>
      <c r="HW1091" s="196"/>
      <c r="HX1091" s="196"/>
      <c r="HY1091" s="196"/>
      <c r="HZ1091" s="196"/>
      <c r="IA1091" s="196"/>
      <c r="IB1091" s="196"/>
      <c r="IC1091" s="196"/>
      <c r="ID1091" s="196"/>
      <c r="IE1091" s="196"/>
      <c r="IF1091" s="196"/>
      <c r="IG1091" s="196"/>
      <c r="IH1091" s="196"/>
      <c r="II1091" s="196"/>
      <c r="IJ1091" s="196"/>
      <c r="IK1091" s="196"/>
      <c r="IL1091" s="196"/>
      <c r="IM1091" s="196"/>
      <c r="IN1091" s="196"/>
      <c r="IO1091" s="196"/>
      <c r="IP1091" s="196"/>
      <c r="IQ1091" s="196"/>
      <c r="IR1091" s="196"/>
      <c r="IS1091" s="196"/>
      <c r="IT1091" s="196"/>
      <c r="IU1091" s="196"/>
      <c r="IV1091" s="196"/>
      <c r="IW1091" s="196"/>
      <c r="IX1091" s="196"/>
      <c r="IY1091" s="196"/>
      <c r="IZ1091" s="196"/>
      <c r="JA1091" s="196"/>
      <c r="JB1091" s="196"/>
      <c r="JC1091" s="196"/>
      <c r="JD1091" s="196"/>
      <c r="JE1091" s="196"/>
      <c r="JF1091" s="196"/>
      <c r="JG1091" s="196"/>
      <c r="JH1091" s="196"/>
      <c r="JI1091" s="196"/>
      <c r="JJ1091" s="196"/>
      <c r="JK1091" s="196"/>
      <c r="JL1091" s="196"/>
      <c r="JM1091" s="196"/>
      <c r="JN1091" s="196"/>
      <c r="JO1091" s="196"/>
      <c r="JP1091" s="196"/>
      <c r="JQ1091" s="196"/>
      <c r="JR1091" s="196"/>
      <c r="JS1091" s="196"/>
      <c r="JT1091" s="196"/>
      <c r="JU1091" s="196"/>
      <c r="JV1091" s="196"/>
      <c r="JW1091" s="196"/>
      <c r="JX1091" s="196"/>
      <c r="JY1091" s="196"/>
      <c r="JZ1091" s="196"/>
      <c r="KA1091" s="196"/>
      <c r="KB1091" s="196"/>
      <c r="KC1091" s="196"/>
      <c r="KD1091" s="196"/>
      <c r="KE1091" s="196"/>
      <c r="KF1091" s="196"/>
      <c r="KG1091" s="196"/>
      <c r="KH1091" s="196"/>
      <c r="KI1091" s="196"/>
      <c r="KJ1091" s="196"/>
      <c r="KK1091" s="196"/>
      <c r="KL1091" s="196"/>
      <c r="KM1091" s="196"/>
      <c r="KN1091" s="196"/>
      <c r="KO1091" s="196"/>
      <c r="KP1091" s="196"/>
      <c r="KQ1091" s="196"/>
      <c r="KR1091" s="196"/>
      <c r="KS1091" s="196"/>
      <c r="KT1091" s="196"/>
      <c r="KU1091" s="196"/>
      <c r="KV1091" s="196"/>
      <c r="KW1091" s="196"/>
      <c r="KX1091" s="196"/>
      <c r="KY1091" s="196"/>
      <c r="KZ1091" s="196"/>
      <c r="LA1091" s="196"/>
      <c r="LB1091" s="196"/>
      <c r="LC1091" s="196"/>
      <c r="LD1091" s="196"/>
      <c r="LE1091" s="196"/>
      <c r="LF1091" s="196"/>
      <c r="LG1091" s="196"/>
      <c r="LH1091" s="196"/>
      <c r="LI1091" s="196"/>
      <c r="LJ1091" s="196"/>
      <c r="LK1091" s="196"/>
      <c r="LL1091" s="196"/>
      <c r="LM1091" s="196"/>
      <c r="LN1091" s="196"/>
      <c r="LO1091" s="196"/>
      <c r="LP1091" s="196"/>
      <c r="LQ1091" s="196"/>
      <c r="LR1091" s="196"/>
      <c r="LS1091" s="196"/>
      <c r="LT1091" s="196"/>
      <c r="LU1091" s="196"/>
      <c r="LV1091" s="196"/>
      <c r="LW1091" s="196"/>
      <c r="LX1091" s="196"/>
      <c r="LY1091" s="196"/>
      <c r="LZ1091" s="196"/>
      <c r="MA1091" s="196"/>
      <c r="MB1091" s="196"/>
      <c r="MC1091" s="196"/>
      <c r="MD1091" s="196"/>
      <c r="ME1091" s="196"/>
      <c r="MF1091" s="196"/>
      <c r="MG1091" s="196"/>
      <c r="MH1091" s="196"/>
      <c r="MI1091" s="196"/>
      <c r="MJ1091" s="196"/>
      <c r="MK1091" s="196"/>
      <c r="ML1091" s="196"/>
      <c r="MM1091" s="196"/>
      <c r="MN1091" s="196"/>
      <c r="MO1091" s="196"/>
      <c r="MP1091" s="196"/>
      <c r="MQ1091" s="196"/>
      <c r="MR1091" s="196"/>
      <c r="MS1091" s="196"/>
      <c r="MT1091" s="196"/>
      <c r="MU1091" s="196"/>
      <c r="MV1091" s="196"/>
      <c r="MW1091" s="196"/>
      <c r="MX1091" s="196"/>
      <c r="MY1091" s="196"/>
      <c r="MZ1091" s="196"/>
      <c r="NA1091" s="196"/>
      <c r="NB1091" s="196"/>
      <c r="NC1091" s="196"/>
      <c r="ND1091" s="196"/>
      <c r="NE1091" s="196"/>
      <c r="NF1091" s="196"/>
      <c r="NG1091" s="196"/>
      <c r="NH1091" s="196"/>
      <c r="NI1091" s="196"/>
      <c r="NJ1091" s="196"/>
      <c r="NK1091" s="196"/>
      <c r="NL1091" s="196"/>
      <c r="NM1091" s="196"/>
      <c r="NN1091" s="196"/>
      <c r="NO1091" s="196"/>
      <c r="NP1091" s="196"/>
      <c r="NQ1091" s="196"/>
      <c r="NR1091" s="196"/>
      <c r="NS1091" s="196"/>
      <c r="NT1091" s="196"/>
      <c r="NU1091" s="196"/>
      <c r="NV1091" s="196"/>
      <c r="NW1091" s="196"/>
      <c r="NX1091" s="196"/>
      <c r="NY1091" s="196"/>
      <c r="NZ1091" s="196"/>
      <c r="OA1091" s="196"/>
      <c r="OB1091" s="196"/>
      <c r="OC1091" s="196"/>
      <c r="OD1091" s="196"/>
      <c r="OE1091" s="196"/>
      <c r="OF1091" s="196"/>
      <c r="OG1091" s="196"/>
      <c r="OH1091" s="196"/>
      <c r="OI1091" s="196"/>
      <c r="OJ1091" s="196"/>
      <c r="OK1091" s="196"/>
      <c r="OL1091" s="196"/>
      <c r="AFC1091" s="196"/>
      <c r="AFD1091" s="196"/>
      <c r="AFE1091" s="196"/>
      <c r="AFF1091" s="196"/>
      <c r="AFG1091" s="196"/>
      <c r="AFH1091" s="196"/>
      <c r="AFI1091" s="196"/>
      <c r="AFJ1091" s="196"/>
      <c r="AFK1091" s="196"/>
      <c r="AFL1091" s="196"/>
      <c r="AFM1091" s="196"/>
      <c r="AFN1091" s="196"/>
      <c r="AFO1091" s="196"/>
      <c r="AFP1091" s="196"/>
      <c r="AFQ1091" s="196"/>
      <c r="AFR1091" s="196"/>
      <c r="AFS1091" s="196"/>
      <c r="AFT1091" s="196"/>
      <c r="AFU1091" s="196"/>
      <c r="AFV1091" s="196"/>
      <c r="AFW1091" s="196"/>
      <c r="AFX1091" s="196"/>
      <c r="AFY1091" s="196"/>
      <c r="AFZ1091" s="196"/>
      <c r="AGA1091" s="196"/>
      <c r="AGB1091" s="196"/>
      <c r="AGC1091" s="196"/>
      <c r="AGD1091" s="196"/>
      <c r="AGE1091" s="196"/>
      <c r="AGF1091" s="196"/>
      <c r="AGG1091" s="196"/>
      <c r="AGH1091" s="196"/>
      <c r="AGI1091" s="196"/>
      <c r="AGJ1091" s="196"/>
      <c r="AGK1091" s="196"/>
      <c r="AGL1091" s="196"/>
      <c r="AGM1091" s="196"/>
      <c r="AGN1091" s="196"/>
      <c r="AGO1091" s="196"/>
      <c r="AGP1091" s="196"/>
    </row>
    <row r="1092" spans="1:874" ht="15.75" customHeight="1" x14ac:dyDescent="0.25">
      <c r="A1092" s="196"/>
      <c r="B1092" s="196"/>
      <c r="C1092" s="196"/>
      <c r="D1092" s="196"/>
      <c r="E1092" s="196"/>
      <c r="F1092" s="196"/>
      <c r="G1092" s="196"/>
      <c r="H1092" s="196"/>
      <c r="I1092" s="196"/>
      <c r="J1092" s="196"/>
      <c r="K1092" s="196"/>
      <c r="L1092" s="206"/>
      <c r="M1092" s="196"/>
      <c r="N1092" s="196"/>
      <c r="O1092" s="196"/>
      <c r="P1092" s="196"/>
      <c r="Q1092" s="196"/>
      <c r="R1092" s="196"/>
      <c r="S1092" s="196"/>
      <c r="T1092" s="196"/>
      <c r="U1092" s="196"/>
      <c r="V1092" s="196"/>
      <c r="W1092" s="196"/>
      <c r="X1092" s="196"/>
      <c r="Y1092" s="196"/>
      <c r="Z1092" s="196"/>
      <c r="AA1092" s="196"/>
      <c r="AB1092" s="196"/>
      <c r="AC1092" s="196"/>
      <c r="AD1092" s="196"/>
      <c r="AE1092" s="196"/>
      <c r="AF1092" s="196"/>
      <c r="AG1092" s="196"/>
      <c r="AH1092" s="196"/>
      <c r="AI1092" s="196"/>
      <c r="AJ1092" s="196"/>
      <c r="AK1092" s="196"/>
      <c r="AL1092" s="196"/>
      <c r="AM1092" s="196"/>
      <c r="AN1092" s="196"/>
      <c r="AO1092" s="196"/>
      <c r="AP1092" s="196"/>
      <c r="AQ1092" s="196"/>
      <c r="AR1092" s="196"/>
      <c r="AS1092" s="196"/>
      <c r="AT1092" s="196"/>
      <c r="AU1092" s="196"/>
      <c r="AV1092" s="196"/>
      <c r="AW1092" s="196"/>
      <c r="AX1092" s="196"/>
      <c r="AY1092" s="196"/>
      <c r="AZ1092" s="196"/>
      <c r="BA1092" s="196"/>
      <c r="BB1092" s="196"/>
      <c r="BC1092" s="196"/>
      <c r="BD1092" s="196"/>
      <c r="BE1092" s="196"/>
      <c r="BF1092" s="196"/>
      <c r="BG1092" s="196"/>
      <c r="BH1092" s="196"/>
      <c r="BI1092" s="196"/>
      <c r="BJ1092" s="196"/>
      <c r="BK1092" s="196"/>
      <c r="BL1092" s="196"/>
      <c r="BM1092" s="196"/>
      <c r="BN1092" s="196"/>
      <c r="BO1092" s="196"/>
      <c r="BP1092" s="196"/>
      <c r="BQ1092" s="196"/>
      <c r="BR1092" s="196"/>
      <c r="BS1092" s="196"/>
      <c r="BT1092" s="196"/>
      <c r="BU1092" s="196"/>
      <c r="BV1092" s="196"/>
      <c r="BW1092" s="196"/>
      <c r="BX1092" s="196"/>
      <c r="BY1092" s="196"/>
      <c r="BZ1092" s="196"/>
      <c r="CA1092" s="196"/>
      <c r="CB1092" s="196"/>
      <c r="CC1092" s="196"/>
      <c r="CD1092" s="196"/>
      <c r="CE1092" s="196"/>
      <c r="CF1092" s="196"/>
      <c r="CG1092" s="196"/>
      <c r="CH1092" s="196"/>
      <c r="CI1092" s="196"/>
      <c r="CJ1092" s="196"/>
      <c r="CK1092" s="196"/>
      <c r="CL1092" s="196"/>
      <c r="CM1092" s="196"/>
      <c r="CN1092" s="196"/>
      <c r="CO1092" s="196"/>
      <c r="CP1092" s="196"/>
      <c r="CQ1092" s="196"/>
      <c r="CR1092" s="196"/>
      <c r="CS1092" s="196"/>
      <c r="CT1092" s="196"/>
      <c r="CU1092" s="196"/>
      <c r="CV1092" s="196"/>
      <c r="CW1092" s="196"/>
      <c r="CX1092" s="196"/>
      <c r="CY1092" s="196"/>
      <c r="CZ1092" s="196"/>
      <c r="DA1092" s="196"/>
      <c r="DB1092" s="196"/>
      <c r="DC1092" s="196"/>
      <c r="DD1092" s="196"/>
      <c r="DE1092" s="196"/>
      <c r="DF1092" s="196"/>
      <c r="DG1092" s="196"/>
      <c r="DH1092" s="196"/>
      <c r="DI1092" s="196"/>
      <c r="DJ1092" s="196"/>
      <c r="DK1092" s="196"/>
      <c r="DL1092" s="196"/>
      <c r="DM1092" s="196"/>
      <c r="DN1092" s="196"/>
      <c r="DO1092" s="196"/>
      <c r="DP1092" s="196"/>
      <c r="DQ1092" s="196"/>
      <c r="DR1092" s="196"/>
      <c r="DS1092" s="196"/>
      <c r="DT1092" s="196"/>
      <c r="DU1092" s="196"/>
      <c r="DV1092" s="196"/>
      <c r="DW1092" s="196"/>
      <c r="DX1092" s="196"/>
      <c r="DY1092" s="196"/>
      <c r="DZ1092" s="196"/>
      <c r="EA1092" s="196"/>
      <c r="EB1092" s="196"/>
      <c r="EC1092" s="196"/>
      <c r="ED1092" s="196"/>
      <c r="EE1092" s="196"/>
      <c r="EF1092" s="196"/>
      <c r="EG1092" s="196"/>
      <c r="EH1092" s="196"/>
      <c r="EI1092" s="196"/>
      <c r="EJ1092" s="196"/>
      <c r="EK1092" s="196"/>
      <c r="EL1092" s="196"/>
      <c r="EM1092" s="196"/>
      <c r="EN1092" s="196"/>
      <c r="EO1092" s="196"/>
      <c r="EP1092" s="196"/>
      <c r="EQ1092" s="196"/>
      <c r="ER1092" s="196"/>
      <c r="ES1092" s="196"/>
      <c r="ET1092" s="196"/>
      <c r="EU1092" s="196"/>
      <c r="EV1092" s="196"/>
      <c r="EW1092" s="196"/>
      <c r="EX1092" s="196"/>
      <c r="EY1092" s="196"/>
      <c r="EZ1092" s="196"/>
      <c r="FA1092" s="196"/>
      <c r="FB1092" s="196"/>
      <c r="FC1092" s="196"/>
      <c r="FD1092" s="196"/>
      <c r="FE1092" s="196"/>
      <c r="FF1092" s="196"/>
      <c r="FG1092" s="196"/>
      <c r="FH1092" s="196"/>
      <c r="FI1092" s="196"/>
      <c r="FJ1092" s="196"/>
      <c r="FK1092" s="196"/>
      <c r="FL1092" s="196"/>
      <c r="FM1092" s="196"/>
      <c r="FN1092" s="196"/>
      <c r="FO1092" s="196"/>
      <c r="FP1092" s="196"/>
      <c r="FQ1092" s="196"/>
      <c r="FR1092" s="196"/>
      <c r="FS1092" s="196"/>
      <c r="FT1092" s="196"/>
      <c r="FU1092" s="196"/>
      <c r="FV1092" s="196"/>
      <c r="FW1092" s="196"/>
      <c r="FX1092" s="196"/>
      <c r="FY1092" s="196"/>
      <c r="FZ1092" s="196"/>
      <c r="GA1092" s="196"/>
      <c r="GB1092" s="196"/>
      <c r="GC1092" s="196"/>
      <c r="GD1092" s="196"/>
      <c r="GE1092" s="196"/>
      <c r="GF1092" s="196"/>
      <c r="GG1092" s="196"/>
      <c r="GH1092" s="196"/>
      <c r="GI1092" s="196"/>
      <c r="GJ1092" s="196"/>
      <c r="GK1092" s="196"/>
      <c r="GL1092" s="196"/>
      <c r="GM1092" s="196"/>
      <c r="GN1092" s="196"/>
      <c r="GO1092" s="196"/>
      <c r="GP1092" s="196"/>
      <c r="GQ1092" s="196"/>
      <c r="GR1092" s="196"/>
      <c r="GS1092" s="196"/>
      <c r="GT1092" s="196"/>
      <c r="GU1092" s="196"/>
      <c r="GV1092" s="196"/>
      <c r="GW1092" s="196"/>
      <c r="GX1092" s="196"/>
      <c r="GY1092" s="196"/>
      <c r="GZ1092" s="196"/>
      <c r="HA1092" s="196"/>
      <c r="HB1092" s="196"/>
      <c r="HC1092" s="196"/>
      <c r="HD1092" s="196"/>
      <c r="HE1092" s="196"/>
      <c r="HF1092" s="196"/>
      <c r="HG1092" s="196"/>
      <c r="HH1092" s="196"/>
      <c r="HI1092" s="196"/>
      <c r="HJ1092" s="196"/>
      <c r="HK1092" s="196"/>
      <c r="HL1092" s="196"/>
      <c r="HM1092" s="196"/>
      <c r="HN1092" s="196"/>
      <c r="HO1092" s="196"/>
      <c r="HP1092" s="196"/>
      <c r="HQ1092" s="196"/>
      <c r="HR1092" s="196"/>
      <c r="HS1092" s="196"/>
      <c r="HT1092" s="196"/>
      <c r="HU1092" s="196"/>
      <c r="HV1092" s="196"/>
      <c r="HW1092" s="196"/>
      <c r="HX1092" s="196"/>
      <c r="HY1092" s="196"/>
      <c r="HZ1092" s="196"/>
      <c r="IA1092" s="196"/>
      <c r="IB1092" s="196"/>
      <c r="IC1092" s="196"/>
      <c r="ID1092" s="196"/>
      <c r="IE1092" s="196"/>
      <c r="IF1092" s="196"/>
      <c r="IG1092" s="196"/>
      <c r="IH1092" s="196"/>
      <c r="II1092" s="196"/>
      <c r="IJ1092" s="196"/>
      <c r="IK1092" s="196"/>
      <c r="IL1092" s="196"/>
      <c r="IM1092" s="196"/>
      <c r="IN1092" s="196"/>
      <c r="IO1092" s="196"/>
      <c r="IP1092" s="196"/>
      <c r="IQ1092" s="196"/>
      <c r="IR1092" s="196"/>
      <c r="IS1092" s="196"/>
      <c r="IT1092" s="196"/>
      <c r="IU1092" s="196"/>
      <c r="IV1092" s="196"/>
      <c r="IW1092" s="196"/>
      <c r="IX1092" s="196"/>
      <c r="IY1092" s="196"/>
      <c r="IZ1092" s="196"/>
      <c r="JA1092" s="196"/>
      <c r="JB1092" s="196"/>
      <c r="JC1092" s="196"/>
      <c r="JD1092" s="196"/>
      <c r="JE1092" s="196"/>
      <c r="JF1092" s="196"/>
      <c r="JG1092" s="196"/>
      <c r="JH1092" s="196"/>
      <c r="JI1092" s="196"/>
      <c r="JJ1092" s="196"/>
      <c r="JK1092" s="196"/>
      <c r="JL1092" s="196"/>
      <c r="JM1092" s="196"/>
      <c r="JN1092" s="196"/>
      <c r="JO1092" s="196"/>
      <c r="JP1092" s="196"/>
      <c r="JQ1092" s="196"/>
      <c r="JR1092" s="196"/>
      <c r="JS1092" s="196"/>
      <c r="JT1092" s="196"/>
      <c r="JU1092" s="196"/>
      <c r="JV1092" s="196"/>
      <c r="JW1092" s="196"/>
      <c r="JX1092" s="196"/>
      <c r="JY1092" s="196"/>
      <c r="JZ1092" s="196"/>
      <c r="KA1092" s="196"/>
      <c r="KB1092" s="196"/>
      <c r="KC1092" s="196"/>
      <c r="KD1092" s="196"/>
      <c r="KE1092" s="196"/>
      <c r="KF1092" s="196"/>
      <c r="KG1092" s="196"/>
      <c r="KH1092" s="196"/>
      <c r="KI1092" s="196"/>
      <c r="KJ1092" s="196"/>
      <c r="KK1092" s="196"/>
      <c r="KL1092" s="196"/>
      <c r="KM1092" s="196"/>
      <c r="KN1092" s="196"/>
      <c r="KO1092" s="196"/>
      <c r="KP1092" s="196"/>
      <c r="KQ1092" s="196"/>
      <c r="KR1092" s="196"/>
      <c r="KS1092" s="196"/>
      <c r="KT1092" s="196"/>
      <c r="KU1092" s="196"/>
      <c r="KV1092" s="196"/>
      <c r="KW1092" s="196"/>
      <c r="KX1092" s="196"/>
      <c r="KY1092" s="196"/>
      <c r="KZ1092" s="196"/>
      <c r="LA1092" s="196"/>
      <c r="LB1092" s="196"/>
      <c r="LC1092" s="196"/>
      <c r="LD1092" s="196"/>
      <c r="LE1092" s="196"/>
      <c r="LF1092" s="196"/>
      <c r="LG1092" s="196"/>
      <c r="LH1092" s="196"/>
      <c r="LI1092" s="196"/>
      <c r="LJ1092" s="196"/>
      <c r="LK1092" s="196"/>
      <c r="LL1092" s="196"/>
      <c r="LM1092" s="196"/>
      <c r="LN1092" s="196"/>
      <c r="LO1092" s="196"/>
      <c r="LP1092" s="196"/>
      <c r="LQ1092" s="196"/>
      <c r="LR1092" s="196"/>
      <c r="LS1092" s="196"/>
      <c r="LT1092" s="196"/>
      <c r="LU1092" s="196"/>
      <c r="LV1092" s="196"/>
      <c r="LW1092" s="196"/>
      <c r="LX1092" s="196"/>
      <c r="LY1092" s="196"/>
      <c r="LZ1092" s="196"/>
      <c r="MA1092" s="196"/>
      <c r="MB1092" s="196"/>
      <c r="MC1092" s="196"/>
      <c r="MD1092" s="196"/>
      <c r="ME1092" s="196"/>
      <c r="MF1092" s="196"/>
      <c r="MG1092" s="196"/>
      <c r="MH1092" s="196"/>
      <c r="MI1092" s="196"/>
      <c r="MJ1092" s="196"/>
      <c r="MK1092" s="196"/>
      <c r="ML1092" s="196"/>
      <c r="MM1092" s="196"/>
      <c r="MN1092" s="196"/>
      <c r="MO1092" s="196"/>
      <c r="MP1092" s="196"/>
      <c r="MQ1092" s="196"/>
      <c r="MR1092" s="196"/>
      <c r="MS1092" s="196"/>
      <c r="MT1092" s="196"/>
      <c r="MU1092" s="196"/>
      <c r="MV1092" s="196"/>
      <c r="MW1092" s="196"/>
      <c r="MX1092" s="196"/>
      <c r="MY1092" s="196"/>
      <c r="MZ1092" s="196"/>
      <c r="NA1092" s="196"/>
      <c r="NB1092" s="196"/>
      <c r="NC1092" s="196"/>
      <c r="ND1092" s="196"/>
      <c r="NE1092" s="196"/>
      <c r="NF1092" s="196"/>
      <c r="NG1092" s="196"/>
      <c r="NH1092" s="196"/>
      <c r="NI1092" s="196"/>
      <c r="NJ1092" s="196"/>
      <c r="NK1092" s="196"/>
      <c r="NL1092" s="196"/>
      <c r="NM1092" s="196"/>
      <c r="NN1092" s="196"/>
      <c r="NO1092" s="196"/>
      <c r="NP1092" s="196"/>
      <c r="NQ1092" s="196"/>
      <c r="NR1092" s="196"/>
      <c r="NS1092" s="196"/>
      <c r="NT1092" s="196"/>
      <c r="NU1092" s="196"/>
      <c r="NV1092" s="196"/>
      <c r="NW1092" s="196"/>
      <c r="NX1092" s="196"/>
      <c r="NY1092" s="196"/>
      <c r="NZ1092" s="196"/>
      <c r="OA1092" s="196"/>
      <c r="OB1092" s="196"/>
      <c r="OC1092" s="196"/>
      <c r="OD1092" s="196"/>
      <c r="OE1092" s="196"/>
      <c r="OF1092" s="196"/>
      <c r="OG1092" s="196"/>
      <c r="OH1092" s="196"/>
      <c r="OI1092" s="196"/>
      <c r="OJ1092" s="196"/>
      <c r="OK1092" s="196"/>
      <c r="OL1092" s="196"/>
      <c r="AFC1092" s="196"/>
      <c r="AFD1092" s="196"/>
      <c r="AFE1092" s="196"/>
      <c r="AFF1092" s="196"/>
      <c r="AFG1092" s="196"/>
      <c r="AFH1092" s="196"/>
      <c r="AFI1092" s="196"/>
      <c r="AFJ1092" s="196"/>
      <c r="AFK1092" s="196"/>
      <c r="AFL1092" s="196"/>
      <c r="AFM1092" s="196"/>
      <c r="AFN1092" s="196"/>
      <c r="AFO1092" s="196"/>
      <c r="AFP1092" s="196"/>
      <c r="AFQ1092" s="196"/>
      <c r="AFR1092" s="196"/>
      <c r="AFS1092" s="196"/>
      <c r="AFT1092" s="196"/>
      <c r="AFU1092" s="196"/>
      <c r="AFV1092" s="196"/>
      <c r="AFW1092" s="196"/>
      <c r="AFX1092" s="196"/>
      <c r="AFY1092" s="196"/>
      <c r="AFZ1092" s="196"/>
      <c r="AGA1092" s="196"/>
      <c r="AGB1092" s="196"/>
      <c r="AGC1092" s="196"/>
      <c r="AGD1092" s="196"/>
      <c r="AGE1092" s="196"/>
      <c r="AGF1092" s="196"/>
      <c r="AGG1092" s="196"/>
      <c r="AGH1092" s="196"/>
      <c r="AGI1092" s="196"/>
      <c r="AGJ1092" s="196"/>
      <c r="AGK1092" s="196"/>
      <c r="AGL1092" s="196"/>
      <c r="AGM1092" s="196"/>
      <c r="AGN1092" s="196"/>
      <c r="AGO1092" s="196"/>
      <c r="AGP1092" s="196"/>
    </row>
    <row r="1093" spans="1:874" ht="15.75" customHeight="1" x14ac:dyDescent="0.25">
      <c r="A1093" s="196"/>
      <c r="B1093" s="196"/>
      <c r="C1093" s="196"/>
      <c r="D1093" s="196"/>
      <c r="E1093" s="196"/>
      <c r="F1093" s="196"/>
      <c r="G1093" s="196"/>
      <c r="H1093" s="196"/>
      <c r="I1093" s="196"/>
      <c r="J1093" s="196"/>
      <c r="K1093" s="196"/>
      <c r="L1093" s="206"/>
      <c r="M1093" s="196"/>
      <c r="N1093" s="196"/>
      <c r="O1093" s="196"/>
      <c r="P1093" s="196"/>
      <c r="Q1093" s="196"/>
      <c r="R1093" s="196"/>
      <c r="S1093" s="196"/>
      <c r="T1093" s="196"/>
      <c r="U1093" s="196"/>
      <c r="V1093" s="196"/>
      <c r="W1093" s="196"/>
      <c r="X1093" s="196"/>
      <c r="Y1093" s="196"/>
      <c r="Z1093" s="196"/>
      <c r="AA1093" s="196"/>
      <c r="AB1093" s="196"/>
      <c r="AC1093" s="196"/>
      <c r="AD1093" s="196"/>
      <c r="AE1093" s="196"/>
      <c r="AF1093" s="196"/>
      <c r="AG1093" s="196"/>
      <c r="AH1093" s="196"/>
      <c r="AI1093" s="196"/>
      <c r="AJ1093" s="196"/>
      <c r="AK1093" s="196"/>
      <c r="AL1093" s="196"/>
      <c r="AM1093" s="196"/>
      <c r="AN1093" s="196"/>
      <c r="AO1093" s="196"/>
      <c r="AP1093" s="196"/>
      <c r="AQ1093" s="196"/>
      <c r="AR1093" s="196"/>
      <c r="AS1093" s="196"/>
      <c r="AT1093" s="196"/>
      <c r="AU1093" s="196"/>
      <c r="AV1093" s="196"/>
      <c r="AW1093" s="196"/>
      <c r="AX1093" s="196"/>
      <c r="AY1093" s="196"/>
      <c r="AZ1093" s="196"/>
      <c r="BA1093" s="196"/>
      <c r="BB1093" s="196"/>
      <c r="BC1093" s="196"/>
      <c r="BD1093" s="196"/>
      <c r="BE1093" s="196"/>
      <c r="BF1093" s="196"/>
      <c r="BG1093" s="196"/>
      <c r="BH1093" s="196"/>
      <c r="BI1093" s="196"/>
      <c r="BJ1093" s="196"/>
      <c r="BK1093" s="196"/>
      <c r="BL1093" s="196"/>
      <c r="BM1093" s="196"/>
      <c r="BN1093" s="196"/>
      <c r="BO1093" s="196"/>
      <c r="BP1093" s="196"/>
      <c r="BQ1093" s="196"/>
      <c r="BR1093" s="196"/>
      <c r="BS1093" s="196"/>
      <c r="BT1093" s="196"/>
      <c r="BU1093" s="196"/>
      <c r="BV1093" s="196"/>
      <c r="BW1093" s="196"/>
      <c r="BX1093" s="196"/>
      <c r="BY1093" s="196"/>
      <c r="BZ1093" s="196"/>
      <c r="CA1093" s="196"/>
      <c r="CB1093" s="196"/>
      <c r="CC1093" s="196"/>
      <c r="CD1093" s="196"/>
      <c r="CE1093" s="196"/>
      <c r="CF1093" s="196"/>
      <c r="CG1093" s="196"/>
      <c r="CH1093" s="196"/>
      <c r="CI1093" s="196"/>
      <c r="CJ1093" s="196"/>
      <c r="CK1093" s="196"/>
      <c r="CL1093" s="196"/>
      <c r="CM1093" s="196"/>
      <c r="CN1093" s="196"/>
      <c r="CO1093" s="196"/>
      <c r="CP1093" s="196"/>
      <c r="CQ1093" s="196"/>
      <c r="CR1093" s="196"/>
      <c r="CS1093" s="196"/>
      <c r="CT1093" s="196"/>
      <c r="CU1093" s="196"/>
      <c r="CV1093" s="196"/>
      <c r="CW1093" s="196"/>
      <c r="CX1093" s="196"/>
      <c r="CY1093" s="196"/>
      <c r="CZ1093" s="196"/>
      <c r="DA1093" s="196"/>
      <c r="DB1093" s="196"/>
      <c r="DC1093" s="196"/>
      <c r="DD1093" s="196"/>
      <c r="DE1093" s="196"/>
      <c r="DF1093" s="196"/>
      <c r="DG1093" s="196"/>
      <c r="DH1093" s="196"/>
      <c r="DI1093" s="196"/>
      <c r="DJ1093" s="196"/>
      <c r="DK1093" s="196"/>
      <c r="DL1093" s="196"/>
      <c r="DM1093" s="196"/>
      <c r="DN1093" s="196"/>
      <c r="DO1093" s="196"/>
      <c r="DP1093" s="196"/>
      <c r="DQ1093" s="196"/>
      <c r="DR1093" s="196"/>
      <c r="DS1093" s="196"/>
      <c r="DT1093" s="196"/>
      <c r="DU1093" s="196"/>
      <c r="DV1093" s="196"/>
      <c r="DW1093" s="196"/>
      <c r="DX1093" s="196"/>
      <c r="DY1093" s="196"/>
      <c r="DZ1093" s="196"/>
      <c r="EA1093" s="196"/>
      <c r="EB1093" s="196"/>
      <c r="EC1093" s="196"/>
      <c r="ED1093" s="196"/>
      <c r="EE1093" s="196"/>
      <c r="EF1093" s="196"/>
      <c r="EG1093" s="196"/>
      <c r="EH1093" s="196"/>
      <c r="EI1093" s="196"/>
      <c r="EJ1093" s="196"/>
      <c r="EK1093" s="196"/>
      <c r="EL1093" s="196"/>
      <c r="EM1093" s="196"/>
      <c r="EN1093" s="196"/>
      <c r="EO1093" s="196"/>
      <c r="EP1093" s="196"/>
      <c r="EQ1093" s="196"/>
      <c r="ER1093" s="196"/>
      <c r="ES1093" s="196"/>
      <c r="ET1093" s="196"/>
      <c r="EU1093" s="196"/>
      <c r="EV1093" s="196"/>
      <c r="EW1093" s="196"/>
      <c r="EX1093" s="196"/>
      <c r="EY1093" s="196"/>
      <c r="EZ1093" s="196"/>
      <c r="FA1093" s="196"/>
      <c r="FB1093" s="196"/>
      <c r="FC1093" s="196"/>
      <c r="FD1093" s="196"/>
      <c r="FE1093" s="196"/>
      <c r="FF1093" s="196"/>
      <c r="FG1093" s="196"/>
      <c r="FH1093" s="196"/>
      <c r="FI1093" s="196"/>
      <c r="FJ1093" s="196"/>
      <c r="FK1093" s="196"/>
      <c r="FL1093" s="196"/>
      <c r="FM1093" s="196"/>
      <c r="FN1093" s="196"/>
      <c r="FO1093" s="196"/>
      <c r="FP1093" s="196"/>
      <c r="FQ1093" s="196"/>
      <c r="FR1093" s="196"/>
      <c r="FS1093" s="196"/>
      <c r="FT1093" s="196"/>
      <c r="FU1093" s="196"/>
      <c r="FV1093" s="196"/>
      <c r="FW1093" s="196"/>
      <c r="FX1093" s="196"/>
      <c r="FY1093" s="196"/>
      <c r="FZ1093" s="196"/>
      <c r="GA1093" s="196"/>
      <c r="GB1093" s="196"/>
      <c r="GC1093" s="196"/>
      <c r="GD1093" s="196"/>
      <c r="GE1093" s="196"/>
      <c r="GF1093" s="196"/>
      <c r="GG1093" s="196"/>
      <c r="GH1093" s="196"/>
      <c r="GI1093" s="196"/>
      <c r="GJ1093" s="196"/>
      <c r="GK1093" s="196"/>
      <c r="GL1093" s="196"/>
      <c r="GM1093" s="196"/>
      <c r="GN1093" s="196"/>
      <c r="GO1093" s="196"/>
      <c r="GP1093" s="196"/>
      <c r="GQ1093" s="196"/>
      <c r="GR1093" s="196"/>
      <c r="GS1093" s="196"/>
      <c r="GT1093" s="196"/>
      <c r="GU1093" s="196"/>
      <c r="GV1093" s="196"/>
      <c r="GW1093" s="196"/>
      <c r="GX1093" s="196"/>
      <c r="GY1093" s="196"/>
      <c r="GZ1093" s="196"/>
      <c r="HA1093" s="196"/>
      <c r="HB1093" s="196"/>
      <c r="HC1093" s="196"/>
      <c r="HD1093" s="196"/>
      <c r="HE1093" s="196"/>
      <c r="HF1093" s="196"/>
      <c r="HG1093" s="196"/>
      <c r="HH1093" s="196"/>
      <c r="HI1093" s="196"/>
      <c r="HJ1093" s="196"/>
      <c r="HK1093" s="196"/>
      <c r="HL1093" s="196"/>
      <c r="HM1093" s="196"/>
      <c r="HN1093" s="196"/>
      <c r="HO1093" s="196"/>
      <c r="HP1093" s="196"/>
      <c r="HQ1093" s="196"/>
      <c r="HR1093" s="196"/>
      <c r="HS1093" s="196"/>
      <c r="HT1093" s="196"/>
      <c r="HU1093" s="196"/>
      <c r="HV1093" s="196"/>
      <c r="HW1093" s="196"/>
      <c r="HX1093" s="196"/>
      <c r="HY1093" s="196"/>
      <c r="HZ1093" s="196"/>
      <c r="IA1093" s="196"/>
      <c r="IB1093" s="196"/>
      <c r="IC1093" s="196"/>
      <c r="ID1093" s="196"/>
      <c r="IE1093" s="196"/>
      <c r="IF1093" s="196"/>
      <c r="IG1093" s="196"/>
      <c r="IH1093" s="196"/>
      <c r="II1093" s="196"/>
      <c r="IJ1093" s="196"/>
      <c r="IK1093" s="196"/>
      <c r="IL1093" s="196"/>
      <c r="IM1093" s="196"/>
      <c r="IN1093" s="196"/>
      <c r="IO1093" s="196"/>
      <c r="IP1093" s="196"/>
      <c r="IQ1093" s="196"/>
      <c r="IR1093" s="196"/>
      <c r="IS1093" s="196"/>
      <c r="IT1093" s="196"/>
      <c r="IU1093" s="196"/>
      <c r="IV1093" s="196"/>
      <c r="IW1093" s="196"/>
      <c r="IX1093" s="196"/>
      <c r="IY1093" s="196"/>
      <c r="IZ1093" s="196"/>
      <c r="JA1093" s="196"/>
      <c r="JB1093" s="196"/>
      <c r="JC1093" s="196"/>
      <c r="JD1093" s="196"/>
      <c r="JE1093" s="196"/>
      <c r="JF1093" s="196"/>
      <c r="JG1093" s="196"/>
      <c r="JH1093" s="196"/>
      <c r="JI1093" s="196"/>
      <c r="JJ1093" s="196"/>
      <c r="JK1093" s="196"/>
      <c r="JL1093" s="196"/>
      <c r="JM1093" s="196"/>
      <c r="JN1093" s="196"/>
      <c r="JO1093" s="196"/>
      <c r="JP1093" s="196"/>
      <c r="JQ1093" s="196"/>
      <c r="JR1093" s="196"/>
      <c r="JS1093" s="196"/>
      <c r="JT1093" s="196"/>
      <c r="JU1093" s="196"/>
      <c r="JV1093" s="196"/>
      <c r="JW1093" s="196"/>
      <c r="JX1093" s="196"/>
      <c r="JY1093" s="196"/>
      <c r="JZ1093" s="196"/>
      <c r="KA1093" s="196"/>
      <c r="KB1093" s="196"/>
      <c r="KC1093" s="196"/>
      <c r="KD1093" s="196"/>
      <c r="KE1093" s="196"/>
      <c r="KF1093" s="196"/>
      <c r="KG1093" s="196"/>
      <c r="KH1093" s="196"/>
      <c r="KI1093" s="196"/>
      <c r="KJ1093" s="196"/>
      <c r="KK1093" s="196"/>
      <c r="KL1093" s="196"/>
      <c r="KM1093" s="196"/>
      <c r="KN1093" s="196"/>
      <c r="KO1093" s="196"/>
      <c r="KP1093" s="196"/>
      <c r="KQ1093" s="196"/>
      <c r="KR1093" s="196"/>
      <c r="KS1093" s="196"/>
      <c r="KT1093" s="196"/>
      <c r="KU1093" s="196"/>
      <c r="KV1093" s="196"/>
      <c r="KW1093" s="196"/>
      <c r="KX1093" s="196"/>
      <c r="KY1093" s="196"/>
      <c r="KZ1093" s="196"/>
      <c r="LA1093" s="196"/>
      <c r="LB1093" s="196"/>
      <c r="LC1093" s="196"/>
      <c r="LD1093" s="196"/>
      <c r="LE1093" s="196"/>
      <c r="LF1093" s="196"/>
      <c r="LG1093" s="196"/>
      <c r="LH1093" s="196"/>
      <c r="LI1093" s="196"/>
      <c r="LJ1093" s="196"/>
      <c r="LK1093" s="196"/>
      <c r="LL1093" s="196"/>
      <c r="LM1093" s="196"/>
      <c r="LN1093" s="196"/>
      <c r="LO1093" s="196"/>
      <c r="LP1093" s="196"/>
      <c r="LQ1093" s="196"/>
      <c r="LR1093" s="196"/>
      <c r="LS1093" s="196"/>
      <c r="LT1093" s="196"/>
      <c r="LU1093" s="196"/>
      <c r="LV1093" s="196"/>
      <c r="LW1093" s="196"/>
      <c r="LX1093" s="196"/>
      <c r="LY1093" s="196"/>
      <c r="LZ1093" s="196"/>
      <c r="MA1093" s="196"/>
      <c r="MB1093" s="196"/>
      <c r="MC1093" s="196"/>
      <c r="MD1093" s="196"/>
      <c r="ME1093" s="196"/>
      <c r="MF1093" s="196"/>
      <c r="MG1093" s="196"/>
      <c r="MH1093" s="196"/>
      <c r="MI1093" s="196"/>
      <c r="MJ1093" s="196"/>
      <c r="MK1093" s="196"/>
      <c r="ML1093" s="196"/>
      <c r="MM1093" s="196"/>
      <c r="MN1093" s="196"/>
      <c r="MO1093" s="196"/>
      <c r="MP1093" s="196"/>
      <c r="MQ1093" s="196"/>
      <c r="MR1093" s="196"/>
      <c r="MS1093" s="196"/>
      <c r="MT1093" s="196"/>
      <c r="MU1093" s="196"/>
      <c r="MV1093" s="196"/>
      <c r="MW1093" s="196"/>
      <c r="MX1093" s="196"/>
      <c r="MY1093" s="196"/>
      <c r="MZ1093" s="196"/>
      <c r="NA1093" s="196"/>
      <c r="NB1093" s="196"/>
      <c r="NC1093" s="196"/>
      <c r="ND1093" s="196"/>
      <c r="NE1093" s="196"/>
      <c r="NF1093" s="196"/>
      <c r="NG1093" s="196"/>
      <c r="NH1093" s="196"/>
      <c r="NI1093" s="196"/>
      <c r="NJ1093" s="196"/>
      <c r="NK1093" s="196"/>
      <c r="NL1093" s="196"/>
      <c r="NM1093" s="196"/>
      <c r="NN1093" s="196"/>
      <c r="NO1093" s="196"/>
      <c r="NP1093" s="196"/>
      <c r="NQ1093" s="196"/>
      <c r="NR1093" s="196"/>
      <c r="NS1093" s="196"/>
      <c r="NT1093" s="196"/>
      <c r="NU1093" s="196"/>
      <c r="NV1093" s="196"/>
      <c r="NW1093" s="196"/>
      <c r="NX1093" s="196"/>
      <c r="NY1093" s="196"/>
      <c r="NZ1093" s="196"/>
      <c r="OA1093" s="196"/>
      <c r="OB1093" s="196"/>
      <c r="OC1093" s="196"/>
      <c r="OD1093" s="196"/>
      <c r="OE1093" s="196"/>
      <c r="OF1093" s="196"/>
      <c r="OG1093" s="196"/>
      <c r="OH1093" s="196"/>
      <c r="OI1093" s="196"/>
      <c r="OJ1093" s="196"/>
      <c r="OK1093" s="196"/>
      <c r="OL1093" s="196"/>
      <c r="AFC1093" s="196"/>
      <c r="AFD1093" s="196"/>
      <c r="AFE1093" s="196"/>
      <c r="AFF1093" s="196"/>
      <c r="AFG1093" s="196"/>
      <c r="AFH1093" s="196"/>
      <c r="AFI1093" s="196"/>
      <c r="AFJ1093" s="196"/>
      <c r="AFK1093" s="196"/>
      <c r="AFL1093" s="196"/>
      <c r="AFM1093" s="196"/>
      <c r="AFN1093" s="196"/>
      <c r="AFO1093" s="196"/>
      <c r="AFP1093" s="196"/>
      <c r="AFQ1093" s="196"/>
      <c r="AFR1093" s="196"/>
      <c r="AFS1093" s="196"/>
      <c r="AFT1093" s="196"/>
      <c r="AFU1093" s="196"/>
      <c r="AFV1093" s="196"/>
      <c r="AFW1093" s="196"/>
      <c r="AFX1093" s="196"/>
      <c r="AFY1093" s="196"/>
      <c r="AFZ1093" s="196"/>
      <c r="AGA1093" s="196"/>
      <c r="AGB1093" s="196"/>
      <c r="AGC1093" s="196"/>
      <c r="AGD1093" s="196"/>
      <c r="AGE1093" s="196"/>
      <c r="AGF1093" s="196"/>
      <c r="AGG1093" s="196"/>
      <c r="AGH1093" s="196"/>
      <c r="AGI1093" s="196"/>
      <c r="AGJ1093" s="196"/>
      <c r="AGK1093" s="196"/>
      <c r="AGL1093" s="196"/>
      <c r="AGM1093" s="196"/>
      <c r="AGN1093" s="196"/>
      <c r="AGO1093" s="196"/>
      <c r="AGP1093" s="196"/>
    </row>
    <row r="1094" spans="1:874" ht="15.75" customHeight="1" x14ac:dyDescent="0.25">
      <c r="A1094" s="196"/>
      <c r="B1094" s="196"/>
      <c r="C1094" s="196"/>
      <c r="D1094" s="196"/>
      <c r="E1094" s="196"/>
      <c r="F1094" s="196"/>
      <c r="G1094" s="196"/>
      <c r="H1094" s="196"/>
      <c r="I1094" s="196"/>
      <c r="J1094" s="196"/>
      <c r="K1094" s="196"/>
      <c r="L1094" s="206"/>
      <c r="M1094" s="196"/>
      <c r="N1094" s="196"/>
      <c r="O1094" s="196"/>
      <c r="P1094" s="196"/>
      <c r="Q1094" s="196"/>
      <c r="R1094" s="196"/>
      <c r="S1094" s="196"/>
      <c r="T1094" s="196"/>
      <c r="U1094" s="196"/>
      <c r="V1094" s="196"/>
      <c r="W1094" s="196"/>
      <c r="X1094" s="196"/>
      <c r="Y1094" s="196"/>
      <c r="Z1094" s="196"/>
      <c r="AA1094" s="196"/>
      <c r="AB1094" s="196"/>
      <c r="AC1094" s="196"/>
      <c r="AD1094" s="196"/>
      <c r="AE1094" s="196"/>
      <c r="AF1094" s="196"/>
      <c r="AG1094" s="196"/>
      <c r="AH1094" s="196"/>
      <c r="AI1094" s="196"/>
      <c r="AJ1094" s="196"/>
      <c r="AK1094" s="196"/>
      <c r="AL1094" s="196"/>
      <c r="AM1094" s="196"/>
      <c r="AN1094" s="196"/>
      <c r="AO1094" s="196"/>
      <c r="AP1094" s="196"/>
      <c r="AQ1094" s="196"/>
      <c r="AR1094" s="196"/>
      <c r="AS1094" s="196"/>
      <c r="AT1094" s="196"/>
      <c r="AU1094" s="196"/>
      <c r="AV1094" s="196"/>
      <c r="AW1094" s="196"/>
      <c r="AX1094" s="196"/>
      <c r="AY1094" s="196"/>
      <c r="AZ1094" s="196"/>
      <c r="BA1094" s="196"/>
      <c r="BB1094" s="196"/>
      <c r="BC1094" s="196"/>
      <c r="BD1094" s="196"/>
      <c r="BE1094" s="196"/>
      <c r="BF1094" s="196"/>
      <c r="BG1094" s="196"/>
      <c r="BH1094" s="196"/>
      <c r="BI1094" s="196"/>
      <c r="BJ1094" s="196"/>
      <c r="BK1094" s="196"/>
      <c r="BL1094" s="196"/>
      <c r="BM1094" s="196"/>
      <c r="BN1094" s="196"/>
      <c r="BO1094" s="196"/>
      <c r="BP1094" s="196"/>
      <c r="BQ1094" s="196"/>
      <c r="BR1094" s="196"/>
      <c r="BS1094" s="196"/>
      <c r="BT1094" s="196"/>
      <c r="BU1094" s="196"/>
      <c r="BV1094" s="196"/>
      <c r="BW1094" s="196"/>
      <c r="BX1094" s="196"/>
      <c r="BY1094" s="196"/>
      <c r="BZ1094" s="196"/>
      <c r="CA1094" s="196"/>
      <c r="CB1094" s="196"/>
      <c r="CC1094" s="196"/>
      <c r="CD1094" s="196"/>
      <c r="CE1094" s="196"/>
      <c r="CF1094" s="196"/>
      <c r="CG1094" s="196"/>
      <c r="CH1094" s="196"/>
      <c r="CI1094" s="196"/>
      <c r="CJ1094" s="196"/>
      <c r="CK1094" s="196"/>
      <c r="CL1094" s="196"/>
      <c r="CM1094" s="196"/>
      <c r="CN1094" s="196"/>
      <c r="CO1094" s="196"/>
      <c r="CP1094" s="196"/>
      <c r="CQ1094" s="196"/>
      <c r="CR1094" s="196"/>
      <c r="CS1094" s="196"/>
      <c r="CT1094" s="196"/>
      <c r="CU1094" s="196"/>
      <c r="CV1094" s="196"/>
      <c r="CW1094" s="196"/>
      <c r="CX1094" s="196"/>
      <c r="CY1094" s="196"/>
      <c r="CZ1094" s="196"/>
      <c r="DA1094" s="196"/>
      <c r="DB1094" s="196"/>
      <c r="DC1094" s="196"/>
      <c r="DD1094" s="196"/>
      <c r="DE1094" s="196"/>
      <c r="DF1094" s="196"/>
      <c r="DG1094" s="196"/>
      <c r="DH1094" s="196"/>
      <c r="DI1094" s="196"/>
      <c r="DJ1094" s="196"/>
      <c r="DK1094" s="196"/>
      <c r="DL1094" s="196"/>
      <c r="DM1094" s="196"/>
      <c r="DN1094" s="196"/>
      <c r="DO1094" s="196"/>
      <c r="DP1094" s="196"/>
      <c r="DQ1094" s="196"/>
      <c r="DR1094" s="196"/>
      <c r="DS1094" s="196"/>
      <c r="DT1094" s="196"/>
      <c r="DU1094" s="196"/>
      <c r="DV1094" s="196"/>
      <c r="DW1094" s="196"/>
      <c r="DX1094" s="196"/>
      <c r="DY1094" s="196"/>
      <c r="DZ1094" s="196"/>
      <c r="EA1094" s="196"/>
      <c r="EB1094" s="196"/>
      <c r="EC1094" s="196"/>
      <c r="ED1094" s="196"/>
      <c r="EE1094" s="196"/>
      <c r="EF1094" s="196"/>
      <c r="EG1094" s="196"/>
      <c r="EH1094" s="196"/>
      <c r="EI1094" s="196"/>
      <c r="EJ1094" s="196"/>
      <c r="EK1094" s="196"/>
      <c r="EL1094" s="196"/>
      <c r="EM1094" s="196"/>
      <c r="EN1094" s="196"/>
      <c r="EO1094" s="196"/>
      <c r="EP1094" s="196"/>
      <c r="EQ1094" s="196"/>
      <c r="ER1094" s="196"/>
      <c r="ES1094" s="196"/>
      <c r="ET1094" s="196"/>
      <c r="EU1094" s="196"/>
      <c r="EV1094" s="196"/>
      <c r="EW1094" s="196"/>
      <c r="EX1094" s="196"/>
      <c r="EY1094" s="196"/>
      <c r="EZ1094" s="196"/>
      <c r="FA1094" s="196"/>
      <c r="FB1094" s="196"/>
      <c r="FC1094" s="196"/>
      <c r="FD1094" s="196"/>
      <c r="FE1094" s="196"/>
      <c r="FF1094" s="196"/>
      <c r="FG1094" s="196"/>
      <c r="FH1094" s="196"/>
      <c r="FI1094" s="196"/>
      <c r="FJ1094" s="196"/>
      <c r="FK1094" s="196"/>
      <c r="FL1094" s="196"/>
      <c r="FM1094" s="196"/>
      <c r="FN1094" s="196"/>
      <c r="FO1094" s="196"/>
      <c r="FP1094" s="196"/>
      <c r="FQ1094" s="196"/>
      <c r="FR1094" s="196"/>
      <c r="FS1094" s="196"/>
      <c r="FT1094" s="196"/>
      <c r="FU1094" s="196"/>
      <c r="FV1094" s="196"/>
      <c r="FW1094" s="196"/>
      <c r="FX1094" s="196"/>
      <c r="FY1094" s="196"/>
      <c r="FZ1094" s="196"/>
      <c r="GA1094" s="196"/>
      <c r="GB1094" s="196"/>
      <c r="GC1094" s="196"/>
      <c r="GD1094" s="196"/>
      <c r="GE1094" s="196"/>
      <c r="GF1094" s="196"/>
      <c r="GG1094" s="196"/>
      <c r="GH1094" s="196"/>
      <c r="GI1094" s="196"/>
      <c r="GJ1094" s="196"/>
      <c r="GK1094" s="196"/>
      <c r="GL1094" s="196"/>
      <c r="GM1094" s="196"/>
      <c r="GN1094" s="196"/>
      <c r="GO1094" s="196"/>
      <c r="GP1094" s="196"/>
      <c r="GQ1094" s="196"/>
      <c r="GR1094" s="196"/>
      <c r="GS1094" s="196"/>
      <c r="GT1094" s="196"/>
      <c r="GU1094" s="196"/>
      <c r="GV1094" s="196"/>
      <c r="GW1094" s="196"/>
      <c r="GX1094" s="196"/>
      <c r="GY1094" s="196"/>
      <c r="GZ1094" s="196"/>
      <c r="HA1094" s="196"/>
      <c r="HB1094" s="196"/>
      <c r="HC1094" s="196"/>
      <c r="HD1094" s="196"/>
      <c r="HE1094" s="196"/>
      <c r="HF1094" s="196"/>
      <c r="HG1094" s="196"/>
      <c r="HH1094" s="196"/>
      <c r="HI1094" s="196"/>
      <c r="HJ1094" s="196"/>
      <c r="HK1094" s="196"/>
      <c r="HL1094" s="196"/>
      <c r="HM1094" s="196"/>
      <c r="HN1094" s="196"/>
      <c r="HO1094" s="196"/>
      <c r="HP1094" s="196"/>
      <c r="HQ1094" s="196"/>
      <c r="HR1094" s="196"/>
      <c r="HS1094" s="196"/>
      <c r="HT1094" s="196"/>
      <c r="HU1094" s="196"/>
      <c r="HV1094" s="196"/>
      <c r="HW1094" s="196"/>
      <c r="HX1094" s="196"/>
      <c r="HY1094" s="196"/>
      <c r="HZ1094" s="196"/>
      <c r="IA1094" s="196"/>
      <c r="IB1094" s="196"/>
      <c r="IC1094" s="196"/>
      <c r="ID1094" s="196"/>
      <c r="IE1094" s="196"/>
      <c r="IF1094" s="196"/>
      <c r="IG1094" s="196"/>
      <c r="IH1094" s="196"/>
      <c r="II1094" s="196"/>
      <c r="IJ1094" s="196"/>
      <c r="IK1094" s="196"/>
      <c r="IL1094" s="196"/>
      <c r="IM1094" s="196"/>
      <c r="IN1094" s="196"/>
      <c r="IO1094" s="196"/>
      <c r="IP1094" s="196"/>
      <c r="IQ1094" s="196"/>
      <c r="IR1094" s="196"/>
      <c r="IS1094" s="196"/>
      <c r="IT1094" s="196"/>
      <c r="IU1094" s="196"/>
      <c r="IV1094" s="196"/>
      <c r="IW1094" s="196"/>
      <c r="IX1094" s="196"/>
      <c r="IY1094" s="196"/>
      <c r="IZ1094" s="196"/>
      <c r="JA1094" s="196"/>
      <c r="JB1094" s="196"/>
      <c r="JC1094" s="196"/>
      <c r="JD1094" s="196"/>
      <c r="JE1094" s="196"/>
      <c r="JF1094" s="196"/>
      <c r="JG1094" s="196"/>
      <c r="JH1094" s="196"/>
      <c r="JI1094" s="196"/>
      <c r="JJ1094" s="196"/>
      <c r="JK1094" s="196"/>
      <c r="JL1094" s="196"/>
      <c r="JM1094" s="196"/>
      <c r="JN1094" s="196"/>
      <c r="JO1094" s="196"/>
      <c r="JP1094" s="196"/>
      <c r="JQ1094" s="196"/>
      <c r="JR1094" s="196"/>
      <c r="JS1094" s="196"/>
      <c r="JT1094" s="196"/>
      <c r="JU1094" s="196"/>
      <c r="JV1094" s="196"/>
      <c r="JW1094" s="196"/>
      <c r="JX1094" s="196"/>
      <c r="JY1094" s="196"/>
      <c r="JZ1094" s="196"/>
      <c r="KA1094" s="196"/>
      <c r="KB1094" s="196"/>
      <c r="KC1094" s="196"/>
      <c r="KD1094" s="196"/>
      <c r="KE1094" s="196"/>
      <c r="KF1094" s="196"/>
      <c r="KG1094" s="196"/>
      <c r="KH1094" s="196"/>
      <c r="KI1094" s="196"/>
      <c r="KJ1094" s="196"/>
      <c r="KK1094" s="196"/>
      <c r="KL1094" s="196"/>
      <c r="KM1094" s="196"/>
      <c r="KN1094" s="196"/>
      <c r="KO1094" s="196"/>
      <c r="KP1094" s="196"/>
      <c r="KQ1094" s="196"/>
      <c r="KR1094" s="196"/>
      <c r="KS1094" s="196"/>
      <c r="KT1094" s="196"/>
      <c r="KU1094" s="196"/>
      <c r="KV1094" s="196"/>
      <c r="KW1094" s="196"/>
      <c r="KX1094" s="196"/>
      <c r="KY1094" s="196"/>
      <c r="KZ1094" s="196"/>
      <c r="LA1094" s="196"/>
      <c r="LB1094" s="196"/>
      <c r="LC1094" s="196"/>
      <c r="LD1094" s="196"/>
      <c r="LE1094" s="196"/>
      <c r="LF1094" s="196"/>
      <c r="LG1094" s="196"/>
      <c r="LH1094" s="196"/>
      <c r="LI1094" s="196"/>
      <c r="LJ1094" s="196"/>
      <c r="LK1094" s="196"/>
      <c r="LL1094" s="196"/>
      <c r="LM1094" s="196"/>
      <c r="LN1094" s="196"/>
      <c r="LO1094" s="196"/>
      <c r="LP1094" s="196"/>
      <c r="LQ1094" s="196"/>
      <c r="LR1094" s="196"/>
      <c r="LS1094" s="196"/>
      <c r="LT1094" s="196"/>
      <c r="LU1094" s="196"/>
      <c r="LV1094" s="196"/>
      <c r="LW1094" s="196"/>
      <c r="LX1094" s="196"/>
      <c r="LY1094" s="196"/>
      <c r="LZ1094" s="196"/>
      <c r="MA1094" s="196"/>
      <c r="MB1094" s="196"/>
      <c r="MC1094" s="196"/>
      <c r="MD1094" s="196"/>
      <c r="ME1094" s="196"/>
      <c r="MF1094" s="196"/>
      <c r="MG1094" s="196"/>
      <c r="MH1094" s="196"/>
      <c r="MI1094" s="196"/>
      <c r="MJ1094" s="196"/>
      <c r="MK1094" s="196"/>
      <c r="ML1094" s="196"/>
      <c r="MM1094" s="196"/>
      <c r="MN1094" s="196"/>
      <c r="MO1094" s="196"/>
      <c r="MP1094" s="196"/>
      <c r="MQ1094" s="196"/>
      <c r="MR1094" s="196"/>
      <c r="MS1094" s="196"/>
      <c r="MT1094" s="196"/>
      <c r="MU1094" s="196"/>
      <c r="MV1094" s="196"/>
      <c r="MW1094" s="196"/>
      <c r="MX1094" s="196"/>
      <c r="MY1094" s="196"/>
      <c r="MZ1094" s="196"/>
      <c r="NA1094" s="196"/>
      <c r="NB1094" s="196"/>
      <c r="NC1094" s="196"/>
      <c r="ND1094" s="196"/>
      <c r="NE1094" s="196"/>
      <c r="NF1094" s="196"/>
      <c r="NG1094" s="196"/>
      <c r="NH1094" s="196"/>
      <c r="NI1094" s="196"/>
      <c r="NJ1094" s="196"/>
      <c r="NK1094" s="196"/>
      <c r="NL1094" s="196"/>
      <c r="NM1094" s="196"/>
      <c r="NN1094" s="196"/>
      <c r="NO1094" s="196"/>
      <c r="NP1094" s="196"/>
      <c r="NQ1094" s="196"/>
      <c r="NR1094" s="196"/>
      <c r="NS1094" s="196"/>
      <c r="NT1094" s="196"/>
      <c r="NU1094" s="196"/>
      <c r="NV1094" s="196"/>
      <c r="NW1094" s="196"/>
      <c r="NX1094" s="196"/>
      <c r="NY1094" s="196"/>
      <c r="NZ1094" s="196"/>
      <c r="OA1094" s="196"/>
      <c r="OB1094" s="196"/>
      <c r="OC1094" s="196"/>
      <c r="OD1094" s="196"/>
      <c r="OE1094" s="196"/>
      <c r="OF1094" s="196"/>
      <c r="OG1094" s="196"/>
      <c r="OH1094" s="196"/>
      <c r="OI1094" s="196"/>
      <c r="OJ1094" s="196"/>
      <c r="OK1094" s="196"/>
      <c r="OL1094" s="196"/>
      <c r="AFC1094" s="196"/>
      <c r="AFD1094" s="196"/>
      <c r="AFE1094" s="196"/>
      <c r="AFF1094" s="196"/>
      <c r="AFG1094" s="196"/>
      <c r="AFH1094" s="196"/>
      <c r="AFI1094" s="196"/>
      <c r="AFJ1094" s="196"/>
      <c r="AFK1094" s="196"/>
      <c r="AFL1094" s="196"/>
      <c r="AFM1094" s="196"/>
      <c r="AFN1094" s="196"/>
      <c r="AFO1094" s="196"/>
      <c r="AFP1094" s="196"/>
      <c r="AFQ1094" s="196"/>
      <c r="AFR1094" s="196"/>
      <c r="AFS1094" s="196"/>
      <c r="AFT1094" s="196"/>
      <c r="AFU1094" s="196"/>
      <c r="AFV1094" s="196"/>
      <c r="AFW1094" s="196"/>
      <c r="AFX1094" s="196"/>
      <c r="AFY1094" s="196"/>
      <c r="AFZ1094" s="196"/>
      <c r="AGA1094" s="196"/>
      <c r="AGB1094" s="196"/>
      <c r="AGC1094" s="196"/>
      <c r="AGD1094" s="196"/>
      <c r="AGE1094" s="196"/>
      <c r="AGF1094" s="196"/>
      <c r="AGG1094" s="196"/>
      <c r="AGH1094" s="196"/>
      <c r="AGI1094" s="196"/>
      <c r="AGJ1094" s="196"/>
      <c r="AGK1094" s="196"/>
      <c r="AGL1094" s="196"/>
      <c r="AGM1094" s="196"/>
      <c r="AGN1094" s="196"/>
      <c r="AGO1094" s="196"/>
      <c r="AGP1094" s="196"/>
    </row>
    <row r="1095" spans="1:874" ht="15.75" customHeight="1" x14ac:dyDescent="0.25">
      <c r="A1095" s="196"/>
      <c r="B1095" s="196"/>
      <c r="C1095" s="196"/>
      <c r="D1095" s="196"/>
      <c r="E1095" s="196"/>
      <c r="F1095" s="196"/>
      <c r="G1095" s="196"/>
      <c r="H1095" s="196"/>
      <c r="I1095" s="196"/>
      <c r="J1095" s="196"/>
      <c r="K1095" s="196"/>
      <c r="L1095" s="206"/>
      <c r="M1095" s="196"/>
      <c r="N1095" s="196"/>
      <c r="O1095" s="196"/>
      <c r="P1095" s="196"/>
      <c r="Q1095" s="196"/>
      <c r="R1095" s="196"/>
      <c r="S1095" s="196"/>
      <c r="T1095" s="196"/>
      <c r="U1095" s="196"/>
      <c r="V1095" s="196"/>
      <c r="W1095" s="196"/>
      <c r="X1095" s="196"/>
      <c r="Y1095" s="196"/>
      <c r="Z1095" s="196"/>
      <c r="AA1095" s="196"/>
      <c r="AB1095" s="196"/>
      <c r="AC1095" s="196"/>
      <c r="AD1095" s="196"/>
      <c r="AE1095" s="196"/>
      <c r="AF1095" s="196"/>
      <c r="AG1095" s="196"/>
      <c r="AH1095" s="196"/>
      <c r="AI1095" s="196"/>
      <c r="AJ1095" s="196"/>
      <c r="AK1095" s="196"/>
      <c r="AL1095" s="196"/>
      <c r="AM1095" s="196"/>
      <c r="AN1095" s="196"/>
      <c r="AO1095" s="196"/>
      <c r="AP1095" s="196"/>
      <c r="AQ1095" s="196"/>
      <c r="AR1095" s="196"/>
      <c r="AS1095" s="196"/>
      <c r="AT1095" s="196"/>
      <c r="AU1095" s="196"/>
      <c r="AV1095" s="196"/>
      <c r="AW1095" s="196"/>
      <c r="AX1095" s="196"/>
      <c r="AY1095" s="196"/>
      <c r="AZ1095" s="196"/>
      <c r="BA1095" s="196"/>
      <c r="BB1095" s="196"/>
      <c r="BC1095" s="196"/>
      <c r="BD1095" s="196"/>
      <c r="BE1095" s="196"/>
      <c r="BF1095" s="196"/>
      <c r="BG1095" s="196"/>
      <c r="BH1095" s="196"/>
      <c r="BI1095" s="196"/>
      <c r="BJ1095" s="196"/>
      <c r="BK1095" s="196"/>
      <c r="BL1095" s="196"/>
      <c r="BM1095" s="196"/>
      <c r="BN1095" s="196"/>
      <c r="BO1095" s="196"/>
      <c r="BP1095" s="196"/>
      <c r="BQ1095" s="196"/>
      <c r="BR1095" s="196"/>
      <c r="BS1095" s="196"/>
      <c r="BT1095" s="196"/>
      <c r="BU1095" s="196"/>
      <c r="BV1095" s="196"/>
      <c r="BW1095" s="196"/>
      <c r="BX1095" s="196"/>
      <c r="BY1095" s="196"/>
      <c r="BZ1095" s="196"/>
      <c r="CA1095" s="196"/>
      <c r="CB1095" s="196"/>
      <c r="CC1095" s="196"/>
      <c r="CD1095" s="196"/>
      <c r="CE1095" s="196"/>
      <c r="CF1095" s="196"/>
      <c r="CG1095" s="196"/>
      <c r="CH1095" s="196"/>
      <c r="CI1095" s="196"/>
      <c r="CJ1095" s="196"/>
      <c r="CK1095" s="196"/>
      <c r="CL1095" s="196"/>
      <c r="CM1095" s="196"/>
      <c r="CN1095" s="196"/>
      <c r="CO1095" s="196"/>
      <c r="CP1095" s="196"/>
      <c r="CQ1095" s="196"/>
      <c r="CR1095" s="196"/>
      <c r="CS1095" s="196"/>
      <c r="CT1095" s="196"/>
      <c r="CU1095" s="196"/>
      <c r="CV1095" s="196"/>
      <c r="CW1095" s="196"/>
      <c r="CX1095" s="196"/>
      <c r="CY1095" s="196"/>
      <c r="CZ1095" s="196"/>
      <c r="DA1095" s="196"/>
      <c r="DB1095" s="196"/>
      <c r="DC1095" s="196"/>
      <c r="DD1095" s="196"/>
      <c r="DE1095" s="196"/>
      <c r="DF1095" s="196"/>
      <c r="DG1095" s="196"/>
      <c r="DH1095" s="196"/>
      <c r="DI1095" s="196"/>
      <c r="DJ1095" s="196"/>
      <c r="DK1095" s="196"/>
      <c r="DL1095" s="196"/>
      <c r="DM1095" s="196"/>
      <c r="DN1095" s="196"/>
      <c r="DO1095" s="196"/>
      <c r="DP1095" s="196"/>
      <c r="DQ1095" s="196"/>
      <c r="DR1095" s="196"/>
      <c r="DS1095" s="196"/>
      <c r="DT1095" s="196"/>
      <c r="DU1095" s="196"/>
      <c r="DV1095" s="196"/>
      <c r="DW1095" s="196"/>
      <c r="DX1095" s="196"/>
      <c r="DY1095" s="196"/>
      <c r="DZ1095" s="196"/>
      <c r="EA1095" s="196"/>
      <c r="EB1095" s="196"/>
      <c r="EC1095" s="196"/>
      <c r="ED1095" s="196"/>
      <c r="EE1095" s="196"/>
      <c r="EF1095" s="196"/>
      <c r="EG1095" s="196"/>
      <c r="EH1095" s="196"/>
      <c r="EI1095" s="196"/>
      <c r="EJ1095" s="196"/>
      <c r="EK1095" s="196"/>
      <c r="EL1095" s="196"/>
      <c r="EM1095" s="196"/>
      <c r="EN1095" s="196"/>
      <c r="EO1095" s="196"/>
      <c r="EP1095" s="196"/>
      <c r="EQ1095" s="196"/>
      <c r="ER1095" s="196"/>
      <c r="ES1095" s="196"/>
      <c r="ET1095" s="196"/>
      <c r="EU1095" s="196"/>
      <c r="EV1095" s="196"/>
      <c r="EW1095" s="196"/>
      <c r="EX1095" s="196"/>
      <c r="EY1095" s="196"/>
      <c r="EZ1095" s="196"/>
      <c r="FA1095" s="196"/>
      <c r="FB1095" s="196"/>
      <c r="FC1095" s="196"/>
      <c r="FD1095" s="196"/>
      <c r="FE1095" s="196"/>
      <c r="FF1095" s="196"/>
      <c r="FG1095" s="196"/>
      <c r="FH1095" s="196"/>
      <c r="FI1095" s="196"/>
      <c r="FJ1095" s="196"/>
      <c r="FK1095" s="196"/>
      <c r="FL1095" s="196"/>
      <c r="FM1095" s="196"/>
      <c r="FN1095" s="196"/>
      <c r="FO1095" s="196"/>
      <c r="FP1095" s="196"/>
      <c r="FQ1095" s="196"/>
      <c r="FR1095" s="196"/>
      <c r="FS1095" s="196"/>
      <c r="FT1095" s="196"/>
      <c r="FU1095" s="196"/>
      <c r="FV1095" s="196"/>
      <c r="FW1095" s="196"/>
      <c r="FX1095" s="196"/>
      <c r="FY1095" s="196"/>
      <c r="FZ1095" s="196"/>
      <c r="GA1095" s="196"/>
      <c r="GB1095" s="196"/>
      <c r="GC1095" s="196"/>
      <c r="GD1095" s="196"/>
      <c r="GE1095" s="196"/>
      <c r="GF1095" s="196"/>
      <c r="GG1095" s="196"/>
      <c r="GH1095" s="196"/>
      <c r="GI1095" s="196"/>
      <c r="GJ1095" s="196"/>
      <c r="GK1095" s="196"/>
      <c r="GL1095" s="196"/>
      <c r="GM1095" s="196"/>
      <c r="GN1095" s="196"/>
      <c r="GO1095" s="196"/>
      <c r="GP1095" s="196"/>
      <c r="GQ1095" s="196"/>
      <c r="GR1095" s="196"/>
      <c r="GS1095" s="196"/>
      <c r="GT1095" s="196"/>
      <c r="GU1095" s="196"/>
      <c r="GV1095" s="196"/>
      <c r="GW1095" s="196"/>
      <c r="GX1095" s="196"/>
      <c r="GY1095" s="196"/>
      <c r="GZ1095" s="196"/>
      <c r="HA1095" s="196"/>
      <c r="HB1095" s="196"/>
      <c r="HC1095" s="196"/>
      <c r="HD1095" s="196"/>
      <c r="HE1095" s="196"/>
      <c r="HF1095" s="196"/>
      <c r="HG1095" s="196"/>
      <c r="HH1095" s="196"/>
      <c r="HI1095" s="196"/>
      <c r="HJ1095" s="196"/>
      <c r="HK1095" s="196"/>
      <c r="HL1095" s="196"/>
      <c r="HM1095" s="196"/>
      <c r="HN1095" s="196"/>
      <c r="HO1095" s="196"/>
      <c r="HP1095" s="196"/>
      <c r="HQ1095" s="196"/>
      <c r="HR1095" s="196"/>
      <c r="HS1095" s="196"/>
      <c r="HT1095" s="196"/>
      <c r="HU1095" s="196"/>
      <c r="HV1095" s="196"/>
      <c r="HW1095" s="196"/>
      <c r="HX1095" s="196"/>
      <c r="HY1095" s="196"/>
      <c r="HZ1095" s="196"/>
      <c r="IA1095" s="196"/>
      <c r="IB1095" s="196"/>
      <c r="IC1095" s="196"/>
      <c r="ID1095" s="196"/>
      <c r="IE1095" s="196"/>
      <c r="IF1095" s="196"/>
      <c r="IG1095" s="196"/>
      <c r="IH1095" s="196"/>
      <c r="II1095" s="196"/>
      <c r="IJ1095" s="196"/>
      <c r="IK1095" s="196"/>
      <c r="IL1095" s="196"/>
      <c r="IM1095" s="196"/>
      <c r="IN1095" s="196"/>
      <c r="IO1095" s="196"/>
      <c r="IP1095" s="196"/>
      <c r="IQ1095" s="196"/>
      <c r="IR1095" s="196"/>
      <c r="IS1095" s="196"/>
      <c r="IT1095" s="196"/>
      <c r="IU1095" s="196"/>
      <c r="IV1095" s="196"/>
      <c r="IW1095" s="196"/>
      <c r="IX1095" s="196"/>
      <c r="IY1095" s="196"/>
      <c r="IZ1095" s="196"/>
      <c r="JA1095" s="196"/>
      <c r="JB1095" s="196"/>
      <c r="JC1095" s="196"/>
      <c r="JD1095" s="196"/>
      <c r="JE1095" s="196"/>
      <c r="JF1095" s="196"/>
      <c r="JG1095" s="196"/>
      <c r="JH1095" s="196"/>
      <c r="JI1095" s="196"/>
      <c r="JJ1095" s="196"/>
      <c r="JK1095" s="196"/>
      <c r="JL1095" s="196"/>
      <c r="JM1095" s="196"/>
      <c r="JN1095" s="196"/>
      <c r="JO1095" s="196"/>
      <c r="JP1095" s="196"/>
      <c r="JQ1095" s="196"/>
      <c r="JR1095" s="196"/>
      <c r="JS1095" s="196"/>
      <c r="JT1095" s="196"/>
      <c r="JU1095" s="196"/>
      <c r="JV1095" s="196"/>
      <c r="JW1095" s="196"/>
      <c r="JX1095" s="196"/>
      <c r="JY1095" s="196"/>
      <c r="JZ1095" s="196"/>
      <c r="KA1095" s="196"/>
      <c r="KB1095" s="196"/>
      <c r="KC1095" s="196"/>
      <c r="KD1095" s="196"/>
      <c r="KE1095" s="196"/>
      <c r="KF1095" s="196"/>
      <c r="KG1095" s="196"/>
      <c r="KH1095" s="196"/>
      <c r="KI1095" s="196"/>
      <c r="KJ1095" s="196"/>
      <c r="KK1095" s="196"/>
      <c r="KL1095" s="196"/>
      <c r="KM1095" s="196"/>
      <c r="KN1095" s="196"/>
      <c r="KO1095" s="196"/>
      <c r="KP1095" s="196"/>
      <c r="KQ1095" s="196"/>
      <c r="KR1095" s="196"/>
      <c r="KS1095" s="196"/>
      <c r="KT1095" s="196"/>
      <c r="KU1095" s="196"/>
      <c r="KV1095" s="196"/>
      <c r="KW1095" s="196"/>
      <c r="KX1095" s="196"/>
      <c r="KY1095" s="196"/>
      <c r="KZ1095" s="196"/>
      <c r="LA1095" s="196"/>
      <c r="LB1095" s="196"/>
      <c r="LC1095" s="196"/>
      <c r="LD1095" s="196"/>
      <c r="LE1095" s="196"/>
      <c r="LF1095" s="196"/>
      <c r="LG1095" s="196"/>
      <c r="LH1095" s="196"/>
      <c r="LI1095" s="196"/>
      <c r="LJ1095" s="196"/>
      <c r="LK1095" s="196"/>
      <c r="LL1095" s="196"/>
      <c r="LM1095" s="196"/>
      <c r="LN1095" s="196"/>
      <c r="LO1095" s="196"/>
      <c r="LP1095" s="196"/>
      <c r="LQ1095" s="196"/>
      <c r="LR1095" s="196"/>
      <c r="LS1095" s="196"/>
      <c r="LT1095" s="196"/>
      <c r="LU1095" s="196"/>
      <c r="LV1095" s="196"/>
      <c r="LW1095" s="196"/>
      <c r="LX1095" s="196"/>
      <c r="LY1095" s="196"/>
      <c r="LZ1095" s="196"/>
      <c r="MA1095" s="196"/>
      <c r="MB1095" s="196"/>
      <c r="MC1095" s="196"/>
      <c r="MD1095" s="196"/>
      <c r="ME1095" s="196"/>
      <c r="MF1095" s="196"/>
      <c r="MG1095" s="196"/>
      <c r="MH1095" s="196"/>
      <c r="MI1095" s="196"/>
      <c r="MJ1095" s="196"/>
      <c r="MK1095" s="196"/>
      <c r="ML1095" s="196"/>
      <c r="MM1095" s="196"/>
      <c r="MN1095" s="196"/>
      <c r="MO1095" s="196"/>
      <c r="MP1095" s="196"/>
      <c r="MQ1095" s="196"/>
      <c r="MR1095" s="196"/>
      <c r="MS1095" s="196"/>
      <c r="MT1095" s="196"/>
      <c r="MU1095" s="196"/>
      <c r="MV1095" s="196"/>
      <c r="MW1095" s="196"/>
      <c r="MX1095" s="196"/>
      <c r="MY1095" s="196"/>
      <c r="MZ1095" s="196"/>
      <c r="NA1095" s="196"/>
      <c r="NB1095" s="196"/>
      <c r="NC1095" s="196"/>
      <c r="ND1095" s="196"/>
      <c r="NE1095" s="196"/>
      <c r="NF1095" s="196"/>
      <c r="NG1095" s="196"/>
      <c r="NH1095" s="196"/>
      <c r="NI1095" s="196"/>
      <c r="NJ1095" s="196"/>
      <c r="NK1095" s="196"/>
      <c r="NL1095" s="196"/>
      <c r="NM1095" s="196"/>
      <c r="NN1095" s="196"/>
      <c r="NO1095" s="196"/>
      <c r="NP1095" s="196"/>
      <c r="NQ1095" s="196"/>
      <c r="NR1095" s="196"/>
      <c r="NS1095" s="196"/>
      <c r="NT1095" s="196"/>
      <c r="NU1095" s="196"/>
      <c r="NV1095" s="196"/>
      <c r="NW1095" s="196"/>
      <c r="NX1095" s="196"/>
      <c r="NY1095" s="196"/>
      <c r="NZ1095" s="196"/>
      <c r="OA1095" s="196"/>
      <c r="OB1095" s="196"/>
      <c r="OC1095" s="196"/>
      <c r="OD1095" s="196"/>
      <c r="OE1095" s="196"/>
      <c r="OF1095" s="196"/>
      <c r="OG1095" s="196"/>
      <c r="OH1095" s="196"/>
      <c r="OI1095" s="196"/>
      <c r="OJ1095" s="196"/>
      <c r="OK1095" s="196"/>
      <c r="OL1095" s="196"/>
      <c r="AFC1095" s="196"/>
      <c r="AFD1095" s="196"/>
      <c r="AFE1095" s="196"/>
      <c r="AFF1095" s="196"/>
      <c r="AFG1095" s="196"/>
      <c r="AFH1095" s="196"/>
      <c r="AFI1095" s="196"/>
      <c r="AFJ1095" s="196"/>
      <c r="AFK1095" s="196"/>
      <c r="AFL1095" s="196"/>
      <c r="AFM1095" s="196"/>
      <c r="AFN1095" s="196"/>
      <c r="AFO1095" s="196"/>
      <c r="AFP1095" s="196"/>
      <c r="AFQ1095" s="196"/>
      <c r="AFR1095" s="196"/>
      <c r="AFS1095" s="196"/>
      <c r="AFT1095" s="196"/>
      <c r="AFU1095" s="196"/>
      <c r="AFV1095" s="196"/>
      <c r="AFW1095" s="196"/>
      <c r="AFX1095" s="196"/>
      <c r="AFY1095" s="196"/>
      <c r="AFZ1095" s="196"/>
      <c r="AGA1095" s="196"/>
      <c r="AGB1095" s="196"/>
      <c r="AGC1095" s="196"/>
      <c r="AGD1095" s="196"/>
      <c r="AGE1095" s="196"/>
      <c r="AGF1095" s="196"/>
      <c r="AGG1095" s="196"/>
      <c r="AGH1095" s="196"/>
      <c r="AGI1095" s="196"/>
      <c r="AGJ1095" s="196"/>
      <c r="AGK1095" s="196"/>
      <c r="AGL1095" s="196"/>
      <c r="AGM1095" s="196"/>
      <c r="AGN1095" s="196"/>
      <c r="AGO1095" s="196"/>
      <c r="AGP1095" s="196"/>
    </row>
    <row r="1096" spans="1:874" ht="15.75" customHeight="1" x14ac:dyDescent="0.25">
      <c r="A1096" s="196"/>
      <c r="B1096" s="196"/>
      <c r="C1096" s="196"/>
      <c r="D1096" s="196"/>
      <c r="E1096" s="196"/>
      <c r="F1096" s="196"/>
      <c r="G1096" s="196"/>
      <c r="H1096" s="196"/>
      <c r="I1096" s="196"/>
      <c r="J1096" s="196"/>
      <c r="K1096" s="196"/>
      <c r="L1096" s="206"/>
      <c r="M1096" s="196"/>
      <c r="N1096" s="196"/>
      <c r="O1096" s="196"/>
      <c r="P1096" s="196"/>
      <c r="Q1096" s="196"/>
      <c r="R1096" s="196"/>
      <c r="S1096" s="196"/>
      <c r="T1096" s="196"/>
      <c r="U1096" s="196"/>
      <c r="V1096" s="196"/>
      <c r="W1096" s="196"/>
      <c r="X1096" s="196"/>
      <c r="Y1096" s="196"/>
      <c r="Z1096" s="196"/>
      <c r="AA1096" s="196"/>
      <c r="AB1096" s="196"/>
      <c r="AC1096" s="196"/>
      <c r="AD1096" s="196"/>
      <c r="AE1096" s="196"/>
      <c r="AF1096" s="196"/>
      <c r="AG1096" s="196"/>
      <c r="AH1096" s="196"/>
      <c r="AI1096" s="196"/>
      <c r="AJ1096" s="196"/>
      <c r="AK1096" s="196"/>
      <c r="AL1096" s="196"/>
      <c r="AM1096" s="196"/>
      <c r="AN1096" s="196"/>
      <c r="AO1096" s="196"/>
      <c r="AP1096" s="196"/>
      <c r="AQ1096" s="196"/>
      <c r="AR1096" s="196"/>
      <c r="AS1096" s="196"/>
      <c r="AT1096" s="196"/>
      <c r="AU1096" s="196"/>
      <c r="AV1096" s="196"/>
      <c r="AW1096" s="196"/>
      <c r="AX1096" s="196"/>
      <c r="AY1096" s="196"/>
      <c r="AZ1096" s="196"/>
      <c r="BA1096" s="196"/>
      <c r="BB1096" s="196"/>
      <c r="BC1096" s="196"/>
      <c r="BD1096" s="196"/>
      <c r="BE1096" s="196"/>
      <c r="BF1096" s="196"/>
      <c r="BG1096" s="196"/>
      <c r="BH1096" s="196"/>
      <c r="BI1096" s="196"/>
      <c r="BJ1096" s="196"/>
      <c r="BK1096" s="196"/>
      <c r="BL1096" s="196"/>
      <c r="BM1096" s="196"/>
      <c r="BN1096" s="196"/>
      <c r="BO1096" s="196"/>
      <c r="BP1096" s="196"/>
      <c r="BQ1096" s="196"/>
      <c r="BR1096" s="196"/>
      <c r="BS1096" s="196"/>
      <c r="BT1096" s="196"/>
      <c r="BU1096" s="196"/>
      <c r="BV1096" s="196"/>
      <c r="BW1096" s="196"/>
      <c r="BX1096" s="196"/>
      <c r="BY1096" s="196"/>
      <c r="BZ1096" s="196"/>
      <c r="CA1096" s="196"/>
      <c r="CB1096" s="196"/>
      <c r="CC1096" s="196"/>
      <c r="CD1096" s="196"/>
      <c r="CE1096" s="196"/>
      <c r="CF1096" s="196"/>
      <c r="CG1096" s="196"/>
      <c r="CH1096" s="196"/>
      <c r="CI1096" s="196"/>
      <c r="CJ1096" s="196"/>
      <c r="CK1096" s="196"/>
      <c r="CL1096" s="196"/>
      <c r="CM1096" s="196"/>
      <c r="CN1096" s="196"/>
      <c r="CO1096" s="196"/>
      <c r="CP1096" s="196"/>
      <c r="CQ1096" s="196"/>
      <c r="CR1096" s="196"/>
      <c r="CS1096" s="196"/>
      <c r="CT1096" s="196"/>
      <c r="CU1096" s="196"/>
      <c r="CV1096" s="196"/>
      <c r="CW1096" s="196"/>
      <c r="CX1096" s="196"/>
      <c r="CY1096" s="196"/>
      <c r="CZ1096" s="196"/>
      <c r="DA1096" s="196"/>
      <c r="DB1096" s="196"/>
      <c r="DC1096" s="196"/>
      <c r="DD1096" s="196"/>
      <c r="DE1096" s="196"/>
      <c r="DF1096" s="196"/>
      <c r="DG1096" s="196"/>
      <c r="DH1096" s="196"/>
      <c r="DI1096" s="196"/>
      <c r="DJ1096" s="196"/>
      <c r="DK1096" s="196"/>
      <c r="DL1096" s="196"/>
      <c r="DM1096" s="196"/>
      <c r="DN1096" s="196"/>
      <c r="DO1096" s="196"/>
      <c r="DP1096" s="196"/>
      <c r="DQ1096" s="196"/>
      <c r="DR1096" s="196"/>
      <c r="DS1096" s="196"/>
      <c r="DT1096" s="196"/>
      <c r="DU1096" s="196"/>
      <c r="DV1096" s="196"/>
      <c r="DW1096" s="196"/>
      <c r="DX1096" s="196"/>
      <c r="DY1096" s="196"/>
      <c r="DZ1096" s="196"/>
      <c r="EA1096" s="196"/>
      <c r="EB1096" s="196"/>
      <c r="EC1096" s="196"/>
      <c r="ED1096" s="196"/>
      <c r="EE1096" s="196"/>
      <c r="EF1096" s="196"/>
      <c r="EG1096" s="196"/>
      <c r="EH1096" s="196"/>
      <c r="EI1096" s="196"/>
      <c r="EJ1096" s="196"/>
      <c r="EK1096" s="196"/>
      <c r="EL1096" s="196"/>
      <c r="EM1096" s="196"/>
      <c r="EN1096" s="196"/>
      <c r="EO1096" s="196"/>
      <c r="EP1096" s="196"/>
      <c r="EQ1096" s="196"/>
      <c r="ER1096" s="196"/>
      <c r="ES1096" s="196"/>
      <c r="ET1096" s="196"/>
      <c r="EU1096" s="196"/>
      <c r="EV1096" s="196"/>
      <c r="EW1096" s="196"/>
      <c r="EX1096" s="196"/>
      <c r="EY1096" s="196"/>
      <c r="EZ1096" s="196"/>
      <c r="FA1096" s="196"/>
      <c r="FB1096" s="196"/>
      <c r="FC1096" s="196"/>
      <c r="FD1096" s="196"/>
      <c r="FE1096" s="196"/>
      <c r="FF1096" s="196"/>
      <c r="FG1096" s="196"/>
      <c r="FH1096" s="196"/>
      <c r="FI1096" s="196"/>
      <c r="FJ1096" s="196"/>
      <c r="FK1096" s="196"/>
      <c r="FL1096" s="196"/>
      <c r="FM1096" s="196"/>
      <c r="FN1096" s="196"/>
      <c r="FO1096" s="196"/>
      <c r="FP1096" s="196"/>
      <c r="FQ1096" s="196"/>
      <c r="FR1096" s="196"/>
      <c r="FS1096" s="196"/>
      <c r="FT1096" s="196"/>
      <c r="FU1096" s="196"/>
      <c r="FV1096" s="196"/>
      <c r="FW1096" s="196"/>
      <c r="FX1096" s="196"/>
      <c r="FY1096" s="196"/>
      <c r="FZ1096" s="196"/>
      <c r="GA1096" s="196"/>
      <c r="GB1096" s="196"/>
      <c r="GC1096" s="196"/>
      <c r="GD1096" s="196"/>
      <c r="GE1096" s="196"/>
      <c r="GF1096" s="196"/>
      <c r="GG1096" s="196"/>
      <c r="GH1096" s="196"/>
      <c r="GI1096" s="196"/>
      <c r="GJ1096" s="196"/>
      <c r="GK1096" s="196"/>
      <c r="GL1096" s="196"/>
      <c r="GM1096" s="196"/>
      <c r="GN1096" s="196"/>
      <c r="GO1096" s="196"/>
      <c r="GP1096" s="196"/>
      <c r="GQ1096" s="196"/>
      <c r="GR1096" s="196"/>
      <c r="GS1096" s="196"/>
      <c r="GT1096" s="196"/>
      <c r="GU1096" s="196"/>
      <c r="GV1096" s="196"/>
      <c r="GW1096" s="196"/>
      <c r="GX1096" s="196"/>
      <c r="GY1096" s="196"/>
      <c r="GZ1096" s="196"/>
      <c r="HA1096" s="196"/>
      <c r="HB1096" s="196"/>
      <c r="HC1096" s="196"/>
      <c r="HD1096" s="196"/>
      <c r="HE1096" s="196"/>
      <c r="HF1096" s="196"/>
      <c r="HG1096" s="196"/>
      <c r="HH1096" s="196"/>
      <c r="HI1096" s="196"/>
      <c r="HJ1096" s="196"/>
      <c r="HK1096" s="196"/>
      <c r="HL1096" s="196"/>
      <c r="HM1096" s="196"/>
      <c r="HN1096" s="196"/>
      <c r="HO1096" s="196"/>
      <c r="HP1096" s="196"/>
      <c r="HQ1096" s="196"/>
      <c r="HR1096" s="196"/>
      <c r="HS1096" s="196"/>
      <c r="HT1096" s="196"/>
      <c r="HU1096" s="196"/>
      <c r="HV1096" s="196"/>
      <c r="HW1096" s="196"/>
      <c r="HX1096" s="196"/>
      <c r="HY1096" s="196"/>
      <c r="HZ1096" s="196"/>
      <c r="IA1096" s="196"/>
      <c r="IB1096" s="196"/>
      <c r="IC1096" s="196"/>
      <c r="ID1096" s="196"/>
      <c r="IE1096" s="196"/>
      <c r="IF1096" s="196"/>
      <c r="IG1096" s="196"/>
      <c r="IH1096" s="196"/>
      <c r="II1096" s="196"/>
      <c r="IJ1096" s="196"/>
      <c r="IK1096" s="196"/>
      <c r="IL1096" s="196"/>
      <c r="IM1096" s="196"/>
      <c r="IN1096" s="196"/>
      <c r="IO1096" s="196"/>
      <c r="IP1096" s="196"/>
      <c r="IQ1096" s="196"/>
      <c r="IR1096" s="196"/>
      <c r="IS1096" s="196"/>
      <c r="IT1096" s="196"/>
      <c r="IU1096" s="196"/>
      <c r="IV1096" s="196"/>
      <c r="IW1096" s="196"/>
      <c r="IX1096" s="196"/>
      <c r="IY1096" s="196"/>
      <c r="IZ1096" s="196"/>
      <c r="JA1096" s="196"/>
      <c r="JB1096" s="196"/>
      <c r="JC1096" s="196"/>
      <c r="JD1096" s="196"/>
      <c r="JE1096" s="196"/>
      <c r="JF1096" s="196"/>
      <c r="JG1096" s="196"/>
      <c r="JH1096" s="196"/>
      <c r="JI1096" s="196"/>
      <c r="JJ1096" s="196"/>
      <c r="JK1096" s="196"/>
      <c r="JL1096" s="196"/>
      <c r="JM1096" s="196"/>
      <c r="JN1096" s="196"/>
      <c r="JO1096" s="196"/>
      <c r="JP1096" s="196"/>
      <c r="JQ1096" s="196"/>
      <c r="JR1096" s="196"/>
      <c r="JS1096" s="196"/>
      <c r="JT1096" s="196"/>
      <c r="JU1096" s="196"/>
      <c r="JV1096" s="196"/>
      <c r="JW1096" s="196"/>
      <c r="JX1096" s="196"/>
      <c r="JY1096" s="196"/>
      <c r="JZ1096" s="196"/>
      <c r="KA1096" s="196"/>
      <c r="KB1096" s="196"/>
      <c r="KC1096" s="196"/>
      <c r="KD1096" s="196"/>
      <c r="KE1096" s="196"/>
      <c r="KF1096" s="196"/>
      <c r="KG1096" s="196"/>
      <c r="KH1096" s="196"/>
      <c r="KI1096" s="196"/>
      <c r="KJ1096" s="196"/>
      <c r="KK1096" s="196"/>
      <c r="KL1096" s="196"/>
      <c r="KM1096" s="196"/>
      <c r="KN1096" s="196"/>
      <c r="KO1096" s="196"/>
      <c r="KP1096" s="196"/>
      <c r="KQ1096" s="196"/>
      <c r="KR1096" s="196"/>
      <c r="KS1096" s="196"/>
      <c r="KT1096" s="196"/>
      <c r="KU1096" s="196"/>
      <c r="KV1096" s="196"/>
      <c r="KW1096" s="196"/>
      <c r="KX1096" s="196"/>
      <c r="KY1096" s="196"/>
      <c r="KZ1096" s="196"/>
      <c r="LA1096" s="196"/>
      <c r="LB1096" s="196"/>
      <c r="LC1096" s="196"/>
      <c r="LD1096" s="196"/>
      <c r="LE1096" s="196"/>
      <c r="LF1096" s="196"/>
      <c r="LG1096" s="196"/>
      <c r="LH1096" s="196"/>
      <c r="LI1096" s="196"/>
      <c r="LJ1096" s="196"/>
      <c r="LK1096" s="196"/>
      <c r="LL1096" s="196"/>
      <c r="LM1096" s="196"/>
      <c r="LN1096" s="196"/>
      <c r="LO1096" s="196"/>
      <c r="LP1096" s="196"/>
      <c r="LQ1096" s="196"/>
      <c r="LR1096" s="196"/>
      <c r="LS1096" s="196"/>
      <c r="LT1096" s="196"/>
      <c r="LU1096" s="196"/>
      <c r="LV1096" s="196"/>
      <c r="LW1096" s="196"/>
      <c r="LX1096" s="196"/>
      <c r="LY1096" s="196"/>
      <c r="LZ1096" s="196"/>
      <c r="MA1096" s="196"/>
      <c r="MB1096" s="196"/>
      <c r="MC1096" s="196"/>
      <c r="MD1096" s="196"/>
      <c r="ME1096" s="196"/>
      <c r="MF1096" s="196"/>
      <c r="MG1096" s="196"/>
      <c r="MH1096" s="196"/>
      <c r="MI1096" s="196"/>
      <c r="MJ1096" s="196"/>
      <c r="MK1096" s="196"/>
      <c r="ML1096" s="196"/>
      <c r="MM1096" s="196"/>
      <c r="MN1096" s="196"/>
      <c r="MO1096" s="196"/>
      <c r="MP1096" s="196"/>
      <c r="MQ1096" s="196"/>
      <c r="MR1096" s="196"/>
      <c r="MS1096" s="196"/>
      <c r="MT1096" s="196"/>
      <c r="MU1096" s="196"/>
      <c r="MV1096" s="196"/>
      <c r="MW1096" s="196"/>
      <c r="MX1096" s="196"/>
      <c r="MY1096" s="196"/>
      <c r="MZ1096" s="196"/>
      <c r="NA1096" s="196"/>
      <c r="NB1096" s="196"/>
      <c r="NC1096" s="196"/>
      <c r="ND1096" s="196"/>
      <c r="NE1096" s="196"/>
      <c r="NF1096" s="196"/>
      <c r="NG1096" s="196"/>
      <c r="NH1096" s="196"/>
      <c r="NI1096" s="196"/>
      <c r="NJ1096" s="196"/>
      <c r="NK1096" s="196"/>
      <c r="NL1096" s="196"/>
      <c r="NM1096" s="196"/>
      <c r="NN1096" s="196"/>
      <c r="NO1096" s="196"/>
      <c r="NP1096" s="196"/>
      <c r="NQ1096" s="196"/>
      <c r="NR1096" s="196"/>
      <c r="NS1096" s="196"/>
      <c r="NT1096" s="196"/>
      <c r="NU1096" s="196"/>
      <c r="NV1096" s="196"/>
      <c r="NW1096" s="196"/>
      <c r="NX1096" s="196"/>
      <c r="NY1096" s="196"/>
      <c r="NZ1096" s="196"/>
      <c r="OA1096" s="196"/>
      <c r="OB1096" s="196"/>
      <c r="OC1096" s="196"/>
      <c r="OD1096" s="196"/>
      <c r="OE1096" s="196"/>
      <c r="OF1096" s="196"/>
      <c r="OG1096" s="196"/>
      <c r="OH1096" s="196"/>
      <c r="OI1096" s="196"/>
      <c r="OJ1096" s="196"/>
      <c r="OK1096" s="196"/>
      <c r="OL1096" s="196"/>
      <c r="AFC1096" s="196"/>
      <c r="AFD1096" s="196"/>
      <c r="AFE1096" s="196"/>
      <c r="AFF1096" s="196"/>
      <c r="AFG1096" s="196"/>
      <c r="AFH1096" s="196"/>
      <c r="AFI1096" s="196"/>
      <c r="AFJ1096" s="196"/>
      <c r="AFK1096" s="196"/>
      <c r="AFL1096" s="196"/>
      <c r="AFM1096" s="196"/>
      <c r="AFN1096" s="196"/>
      <c r="AFO1096" s="196"/>
      <c r="AFP1096" s="196"/>
      <c r="AFQ1096" s="196"/>
      <c r="AFR1096" s="196"/>
      <c r="AFS1096" s="196"/>
      <c r="AFT1096" s="196"/>
      <c r="AFU1096" s="196"/>
      <c r="AFV1096" s="196"/>
      <c r="AFW1096" s="196"/>
      <c r="AFX1096" s="196"/>
      <c r="AFY1096" s="196"/>
      <c r="AFZ1096" s="196"/>
      <c r="AGA1096" s="196"/>
      <c r="AGB1096" s="196"/>
      <c r="AGC1096" s="196"/>
      <c r="AGD1096" s="196"/>
      <c r="AGE1096" s="196"/>
      <c r="AGF1096" s="196"/>
      <c r="AGG1096" s="196"/>
      <c r="AGH1096" s="196"/>
      <c r="AGI1096" s="196"/>
      <c r="AGJ1096" s="196"/>
      <c r="AGK1096" s="196"/>
      <c r="AGL1096" s="196"/>
      <c r="AGM1096" s="196"/>
      <c r="AGN1096" s="196"/>
      <c r="AGO1096" s="196"/>
      <c r="AGP1096" s="196"/>
    </row>
    <row r="1097" spans="1:874" ht="15.75" customHeight="1" x14ac:dyDescent="0.25">
      <c r="A1097" s="196"/>
      <c r="B1097" s="196"/>
      <c r="C1097" s="196"/>
      <c r="D1097" s="196"/>
      <c r="E1097" s="196"/>
      <c r="F1097" s="196"/>
      <c r="G1097" s="196"/>
      <c r="H1097" s="196"/>
      <c r="I1097" s="196"/>
      <c r="J1097" s="196"/>
      <c r="K1097" s="196"/>
      <c r="L1097" s="206"/>
      <c r="M1097" s="196"/>
      <c r="N1097" s="196"/>
      <c r="O1097" s="196"/>
      <c r="P1097" s="196"/>
      <c r="Q1097" s="196"/>
      <c r="R1097" s="196"/>
      <c r="S1097" s="196"/>
      <c r="T1097" s="196"/>
      <c r="U1097" s="196"/>
      <c r="V1097" s="196"/>
      <c r="W1097" s="196"/>
      <c r="X1097" s="196"/>
      <c r="Y1097" s="196"/>
      <c r="Z1097" s="196"/>
      <c r="AA1097" s="196"/>
      <c r="AB1097" s="196"/>
      <c r="AC1097" s="196"/>
      <c r="AD1097" s="196"/>
      <c r="AE1097" s="196"/>
      <c r="AF1097" s="196"/>
      <c r="AG1097" s="196"/>
      <c r="AH1097" s="196"/>
      <c r="AI1097" s="196"/>
      <c r="AJ1097" s="196"/>
      <c r="AK1097" s="196"/>
      <c r="AL1097" s="196"/>
      <c r="AM1097" s="196"/>
      <c r="AN1097" s="196"/>
      <c r="AO1097" s="196"/>
      <c r="AP1097" s="196"/>
      <c r="AQ1097" s="196"/>
      <c r="AR1097" s="196"/>
      <c r="AS1097" s="196"/>
      <c r="AT1097" s="196"/>
      <c r="AU1097" s="196"/>
      <c r="AV1097" s="196"/>
      <c r="AW1097" s="196"/>
      <c r="AX1097" s="196"/>
      <c r="AY1097" s="196"/>
      <c r="AZ1097" s="196"/>
      <c r="BA1097" s="196"/>
      <c r="BB1097" s="196"/>
      <c r="BC1097" s="196"/>
      <c r="BD1097" s="196"/>
      <c r="BE1097" s="196"/>
      <c r="BF1097" s="196"/>
      <c r="BG1097" s="196"/>
      <c r="BH1097" s="196"/>
      <c r="BI1097" s="196"/>
      <c r="BJ1097" s="196"/>
      <c r="BK1097" s="196"/>
      <c r="BL1097" s="196"/>
      <c r="BM1097" s="196"/>
      <c r="BN1097" s="196"/>
      <c r="BO1097" s="196"/>
      <c r="BP1097" s="196"/>
      <c r="BQ1097" s="196"/>
      <c r="BR1097" s="196"/>
      <c r="BS1097" s="196"/>
      <c r="BT1097" s="196"/>
      <c r="BU1097" s="196"/>
      <c r="BV1097" s="196"/>
      <c r="BW1097" s="196"/>
      <c r="BX1097" s="196"/>
      <c r="BY1097" s="196"/>
      <c r="BZ1097" s="196"/>
      <c r="CA1097" s="196"/>
      <c r="CB1097" s="196"/>
      <c r="CC1097" s="196"/>
      <c r="CD1097" s="196"/>
      <c r="CE1097" s="196"/>
      <c r="CF1097" s="196"/>
      <c r="CG1097" s="196"/>
      <c r="CH1097" s="196"/>
      <c r="CI1097" s="196"/>
      <c r="CJ1097" s="196"/>
      <c r="CK1097" s="196"/>
      <c r="CL1097" s="196"/>
      <c r="CM1097" s="196"/>
      <c r="CN1097" s="196"/>
      <c r="CO1097" s="196"/>
      <c r="CP1097" s="196"/>
      <c r="CQ1097" s="196"/>
      <c r="CR1097" s="196"/>
      <c r="CS1097" s="196"/>
      <c r="CT1097" s="196"/>
      <c r="CU1097" s="196"/>
      <c r="CV1097" s="196"/>
      <c r="CW1097" s="196"/>
      <c r="CX1097" s="196"/>
      <c r="CY1097" s="196"/>
      <c r="CZ1097" s="196"/>
      <c r="DA1097" s="196"/>
      <c r="DB1097" s="196"/>
      <c r="DC1097" s="196"/>
      <c r="DD1097" s="196"/>
      <c r="DE1097" s="196"/>
      <c r="DF1097" s="196"/>
      <c r="DG1097" s="196"/>
      <c r="DH1097" s="196"/>
      <c r="DI1097" s="196"/>
      <c r="DJ1097" s="196"/>
      <c r="DK1097" s="196"/>
      <c r="DL1097" s="196"/>
      <c r="DM1097" s="196"/>
      <c r="DN1097" s="196"/>
      <c r="DO1097" s="196"/>
      <c r="DP1097" s="196"/>
      <c r="DQ1097" s="196"/>
      <c r="DR1097" s="196"/>
      <c r="DS1097" s="196"/>
      <c r="DT1097" s="196"/>
      <c r="DU1097" s="196"/>
      <c r="DV1097" s="196"/>
      <c r="DW1097" s="196"/>
      <c r="DX1097" s="196"/>
      <c r="DY1097" s="196"/>
      <c r="DZ1097" s="196"/>
      <c r="EA1097" s="196"/>
      <c r="EB1097" s="196"/>
      <c r="EC1097" s="196"/>
      <c r="ED1097" s="196"/>
      <c r="EE1097" s="196"/>
      <c r="EF1097" s="196"/>
      <c r="EG1097" s="196"/>
      <c r="EH1097" s="196"/>
      <c r="EI1097" s="196"/>
      <c r="EJ1097" s="196"/>
      <c r="EK1097" s="196"/>
      <c r="EL1097" s="196"/>
      <c r="EM1097" s="196"/>
      <c r="EN1097" s="196"/>
      <c r="EO1097" s="196"/>
      <c r="EP1097" s="196"/>
      <c r="EQ1097" s="196"/>
      <c r="ER1097" s="196"/>
      <c r="ES1097" s="196"/>
      <c r="ET1097" s="196"/>
      <c r="EU1097" s="196"/>
      <c r="EV1097" s="196"/>
      <c r="EW1097" s="196"/>
      <c r="EX1097" s="196"/>
      <c r="EY1097" s="196"/>
      <c r="EZ1097" s="196"/>
      <c r="FA1097" s="196"/>
      <c r="FB1097" s="196"/>
      <c r="FC1097" s="196"/>
      <c r="FD1097" s="196"/>
      <c r="FE1097" s="196"/>
      <c r="FF1097" s="196"/>
      <c r="FG1097" s="196"/>
      <c r="FH1097" s="196"/>
      <c r="FI1097" s="196"/>
      <c r="FJ1097" s="196"/>
      <c r="FK1097" s="196"/>
      <c r="FL1097" s="196"/>
      <c r="FM1097" s="196"/>
      <c r="FN1097" s="196"/>
      <c r="FO1097" s="196"/>
      <c r="FP1097" s="196"/>
      <c r="FQ1097" s="196"/>
      <c r="FR1097" s="196"/>
      <c r="FS1097" s="196"/>
      <c r="FT1097" s="196"/>
      <c r="FU1097" s="196"/>
      <c r="FV1097" s="196"/>
      <c r="FW1097" s="196"/>
      <c r="FX1097" s="196"/>
      <c r="FY1097" s="196"/>
      <c r="FZ1097" s="196"/>
      <c r="GA1097" s="196"/>
      <c r="GB1097" s="196"/>
      <c r="GC1097" s="196"/>
      <c r="GD1097" s="196"/>
      <c r="GE1097" s="196"/>
      <c r="GF1097" s="196"/>
      <c r="GG1097" s="196"/>
      <c r="GH1097" s="196"/>
      <c r="GI1097" s="196"/>
      <c r="GJ1097" s="196"/>
      <c r="GK1097" s="196"/>
      <c r="GL1097" s="196"/>
      <c r="GM1097" s="196"/>
      <c r="GN1097" s="196"/>
      <c r="GO1097" s="196"/>
      <c r="GP1097" s="196"/>
      <c r="GQ1097" s="196"/>
      <c r="GR1097" s="196"/>
      <c r="GS1097" s="196"/>
      <c r="GT1097" s="196"/>
      <c r="GU1097" s="196"/>
      <c r="GV1097" s="196"/>
      <c r="GW1097" s="196"/>
      <c r="GX1097" s="196"/>
      <c r="GY1097" s="196"/>
      <c r="GZ1097" s="196"/>
      <c r="HA1097" s="196"/>
      <c r="HB1097" s="196"/>
      <c r="HC1097" s="196"/>
      <c r="HD1097" s="196"/>
      <c r="HE1097" s="196"/>
      <c r="HF1097" s="196"/>
      <c r="HG1097" s="196"/>
      <c r="HH1097" s="196"/>
      <c r="HI1097" s="196"/>
      <c r="HJ1097" s="196"/>
      <c r="HK1097" s="196"/>
      <c r="HL1097" s="196"/>
      <c r="HM1097" s="196"/>
      <c r="HN1097" s="196"/>
      <c r="HO1097" s="196"/>
      <c r="HP1097" s="196"/>
      <c r="HQ1097" s="196"/>
      <c r="HR1097" s="196"/>
      <c r="HS1097" s="196"/>
      <c r="HT1097" s="196"/>
      <c r="HU1097" s="196"/>
      <c r="HV1097" s="196"/>
      <c r="HW1097" s="196"/>
      <c r="HX1097" s="196"/>
      <c r="HY1097" s="196"/>
      <c r="HZ1097" s="196"/>
      <c r="IA1097" s="196"/>
      <c r="IB1097" s="196"/>
      <c r="IC1097" s="196"/>
      <c r="ID1097" s="196"/>
      <c r="IE1097" s="196"/>
      <c r="IF1097" s="196"/>
      <c r="IG1097" s="196"/>
      <c r="IH1097" s="196"/>
      <c r="II1097" s="196"/>
      <c r="IJ1097" s="196"/>
      <c r="IK1097" s="196"/>
      <c r="IL1097" s="196"/>
      <c r="IM1097" s="196"/>
      <c r="IN1097" s="196"/>
      <c r="IO1097" s="196"/>
      <c r="IP1097" s="196"/>
      <c r="IQ1097" s="196"/>
      <c r="IR1097" s="196"/>
      <c r="IS1097" s="196"/>
      <c r="IT1097" s="196"/>
      <c r="IU1097" s="196"/>
      <c r="IV1097" s="196"/>
      <c r="IW1097" s="196"/>
      <c r="IX1097" s="196"/>
      <c r="IY1097" s="196"/>
      <c r="IZ1097" s="196"/>
      <c r="JA1097" s="196"/>
      <c r="JB1097" s="196"/>
      <c r="JC1097" s="196"/>
      <c r="JD1097" s="196"/>
      <c r="JE1097" s="196"/>
      <c r="JF1097" s="196"/>
      <c r="JG1097" s="196"/>
      <c r="JH1097" s="196"/>
      <c r="JI1097" s="196"/>
      <c r="JJ1097" s="196"/>
      <c r="JK1097" s="196"/>
      <c r="JL1097" s="196"/>
      <c r="JM1097" s="196"/>
      <c r="JN1097" s="196"/>
      <c r="JO1097" s="196"/>
      <c r="JP1097" s="196"/>
      <c r="JQ1097" s="196"/>
      <c r="JR1097" s="196"/>
      <c r="JS1097" s="196"/>
      <c r="JT1097" s="196"/>
      <c r="JU1097" s="196"/>
      <c r="JV1097" s="196"/>
      <c r="JW1097" s="196"/>
      <c r="JX1097" s="196"/>
      <c r="JY1097" s="196"/>
      <c r="JZ1097" s="196"/>
      <c r="KA1097" s="196"/>
      <c r="KB1097" s="196"/>
      <c r="KC1097" s="196"/>
      <c r="KD1097" s="196"/>
      <c r="KE1097" s="196"/>
      <c r="KF1097" s="196"/>
      <c r="KG1097" s="196"/>
      <c r="KH1097" s="196"/>
      <c r="KI1097" s="196"/>
      <c r="KJ1097" s="196"/>
      <c r="KK1097" s="196"/>
      <c r="KL1097" s="196"/>
      <c r="KM1097" s="196"/>
      <c r="KN1097" s="196"/>
      <c r="KO1097" s="196"/>
      <c r="KP1097" s="196"/>
      <c r="KQ1097" s="196"/>
      <c r="KR1097" s="196"/>
      <c r="KS1097" s="196"/>
      <c r="KT1097" s="196"/>
      <c r="KU1097" s="196"/>
      <c r="KV1097" s="196"/>
      <c r="KW1097" s="196"/>
      <c r="KX1097" s="196"/>
      <c r="KY1097" s="196"/>
      <c r="KZ1097" s="196"/>
      <c r="LA1097" s="196"/>
      <c r="LB1097" s="196"/>
      <c r="LC1097" s="196"/>
      <c r="LD1097" s="196"/>
      <c r="LE1097" s="196"/>
      <c r="LF1097" s="196"/>
      <c r="LG1097" s="196"/>
      <c r="LH1097" s="196"/>
      <c r="LI1097" s="196"/>
      <c r="LJ1097" s="196"/>
      <c r="LK1097" s="196"/>
      <c r="LL1097" s="196"/>
      <c r="LM1097" s="196"/>
      <c r="LN1097" s="196"/>
      <c r="LO1097" s="196"/>
      <c r="LP1097" s="196"/>
      <c r="LQ1097" s="196"/>
      <c r="LR1097" s="196"/>
      <c r="LS1097" s="196"/>
      <c r="LT1097" s="196"/>
      <c r="LU1097" s="196"/>
      <c r="LV1097" s="196"/>
      <c r="LW1097" s="196"/>
      <c r="LX1097" s="196"/>
      <c r="LY1097" s="196"/>
      <c r="LZ1097" s="196"/>
      <c r="MA1097" s="196"/>
      <c r="MB1097" s="196"/>
      <c r="MC1097" s="196"/>
      <c r="MD1097" s="196"/>
      <c r="ME1097" s="196"/>
      <c r="MF1097" s="196"/>
      <c r="MG1097" s="196"/>
      <c r="MH1097" s="196"/>
      <c r="MI1097" s="196"/>
      <c r="MJ1097" s="196"/>
      <c r="MK1097" s="196"/>
      <c r="ML1097" s="196"/>
      <c r="MM1097" s="196"/>
      <c r="MN1097" s="196"/>
      <c r="MO1097" s="196"/>
      <c r="MP1097" s="196"/>
      <c r="MQ1097" s="196"/>
      <c r="MR1097" s="196"/>
      <c r="MS1097" s="196"/>
      <c r="MT1097" s="196"/>
      <c r="MU1097" s="196"/>
      <c r="MV1097" s="196"/>
      <c r="MW1097" s="196"/>
      <c r="MX1097" s="196"/>
      <c r="MY1097" s="196"/>
      <c r="MZ1097" s="196"/>
      <c r="NA1097" s="196"/>
      <c r="NB1097" s="196"/>
      <c r="NC1097" s="196"/>
      <c r="ND1097" s="196"/>
      <c r="NE1097" s="196"/>
      <c r="NF1097" s="196"/>
      <c r="NG1097" s="196"/>
      <c r="NH1097" s="196"/>
      <c r="NI1097" s="196"/>
      <c r="NJ1097" s="196"/>
      <c r="NK1097" s="196"/>
      <c r="NL1097" s="196"/>
      <c r="NM1097" s="196"/>
      <c r="NN1097" s="196"/>
      <c r="NO1097" s="196"/>
      <c r="NP1097" s="196"/>
      <c r="NQ1097" s="196"/>
      <c r="NR1097" s="196"/>
      <c r="NS1097" s="196"/>
      <c r="NT1097" s="196"/>
      <c r="NU1097" s="196"/>
      <c r="NV1097" s="196"/>
      <c r="NW1097" s="196"/>
      <c r="NX1097" s="196"/>
      <c r="NY1097" s="196"/>
      <c r="NZ1097" s="196"/>
      <c r="OA1097" s="196"/>
      <c r="OB1097" s="196"/>
      <c r="OC1097" s="196"/>
      <c r="OD1097" s="196"/>
      <c r="OE1097" s="196"/>
      <c r="OF1097" s="196"/>
      <c r="OG1097" s="196"/>
      <c r="OH1097" s="196"/>
      <c r="OI1097" s="196"/>
      <c r="OJ1097" s="196"/>
      <c r="OK1097" s="196"/>
      <c r="OL1097" s="196"/>
      <c r="AFC1097" s="196"/>
      <c r="AFD1097" s="196"/>
      <c r="AFE1097" s="196"/>
      <c r="AFF1097" s="196"/>
      <c r="AFG1097" s="196"/>
      <c r="AFH1097" s="196"/>
      <c r="AFI1097" s="196"/>
      <c r="AFJ1097" s="196"/>
      <c r="AFK1097" s="196"/>
      <c r="AFL1097" s="196"/>
      <c r="AFM1097" s="196"/>
      <c r="AFN1097" s="196"/>
      <c r="AFO1097" s="196"/>
      <c r="AFP1097" s="196"/>
      <c r="AFQ1097" s="196"/>
      <c r="AFR1097" s="196"/>
      <c r="AFS1097" s="196"/>
      <c r="AFT1097" s="196"/>
      <c r="AFU1097" s="196"/>
      <c r="AFV1097" s="196"/>
      <c r="AFW1097" s="196"/>
      <c r="AFX1097" s="196"/>
      <c r="AFY1097" s="196"/>
      <c r="AFZ1097" s="196"/>
      <c r="AGA1097" s="196"/>
      <c r="AGB1097" s="196"/>
      <c r="AGC1097" s="196"/>
      <c r="AGD1097" s="196"/>
      <c r="AGE1097" s="196"/>
      <c r="AGF1097" s="196"/>
      <c r="AGG1097" s="196"/>
      <c r="AGH1097" s="196"/>
      <c r="AGI1097" s="196"/>
      <c r="AGJ1097" s="196"/>
      <c r="AGK1097" s="196"/>
      <c r="AGL1097" s="196"/>
      <c r="AGM1097" s="196"/>
      <c r="AGN1097" s="196"/>
      <c r="AGO1097" s="196"/>
      <c r="AGP1097" s="196"/>
    </row>
    <row r="1098" spans="1:874" ht="15.75" customHeight="1" x14ac:dyDescent="0.25">
      <c r="A1098" s="196"/>
      <c r="B1098" s="196"/>
      <c r="C1098" s="196"/>
      <c r="D1098" s="196"/>
      <c r="E1098" s="196"/>
      <c r="F1098" s="196"/>
      <c r="G1098" s="196"/>
      <c r="H1098" s="196"/>
      <c r="I1098" s="196"/>
      <c r="J1098" s="196"/>
      <c r="K1098" s="196"/>
      <c r="L1098" s="206"/>
      <c r="M1098" s="196"/>
      <c r="N1098" s="196"/>
      <c r="O1098" s="196"/>
      <c r="P1098" s="196"/>
      <c r="Q1098" s="196"/>
      <c r="R1098" s="196"/>
      <c r="S1098" s="196"/>
      <c r="T1098" s="196"/>
      <c r="U1098" s="196"/>
      <c r="V1098" s="196"/>
      <c r="W1098" s="196"/>
      <c r="X1098" s="196"/>
      <c r="Y1098" s="196"/>
      <c r="Z1098" s="196"/>
      <c r="AA1098" s="196"/>
      <c r="AB1098" s="196"/>
      <c r="AC1098" s="196"/>
      <c r="AD1098" s="196"/>
      <c r="AE1098" s="196"/>
      <c r="AF1098" s="196"/>
      <c r="AG1098" s="196"/>
      <c r="AH1098" s="196"/>
      <c r="AI1098" s="196"/>
      <c r="AJ1098" s="196"/>
      <c r="AK1098" s="196"/>
      <c r="AL1098" s="196"/>
      <c r="AM1098" s="196"/>
      <c r="AN1098" s="196"/>
      <c r="AO1098" s="196"/>
      <c r="AP1098" s="196"/>
      <c r="AQ1098" s="196"/>
      <c r="AR1098" s="196"/>
      <c r="AS1098" s="196"/>
      <c r="AT1098" s="196"/>
      <c r="AU1098" s="196"/>
      <c r="AV1098" s="196"/>
      <c r="AW1098" s="196"/>
      <c r="AX1098" s="196"/>
      <c r="AY1098" s="196"/>
      <c r="AZ1098" s="196"/>
      <c r="BA1098" s="196"/>
      <c r="BB1098" s="196"/>
      <c r="BC1098" s="196"/>
      <c r="BD1098" s="196"/>
      <c r="BE1098" s="196"/>
      <c r="BF1098" s="196"/>
      <c r="BG1098" s="196"/>
      <c r="BH1098" s="196"/>
      <c r="BI1098" s="196"/>
      <c r="BJ1098" s="196"/>
      <c r="BK1098" s="196"/>
      <c r="BL1098" s="196"/>
      <c r="BM1098" s="196"/>
      <c r="BN1098" s="196"/>
      <c r="BO1098" s="196"/>
      <c r="BP1098" s="196"/>
      <c r="BQ1098" s="196"/>
      <c r="BR1098" s="196"/>
      <c r="BS1098" s="196"/>
      <c r="BT1098" s="196"/>
      <c r="BU1098" s="196"/>
      <c r="BV1098" s="196"/>
      <c r="BW1098" s="196"/>
      <c r="BX1098" s="196"/>
      <c r="BY1098" s="196"/>
      <c r="BZ1098" s="196"/>
      <c r="CA1098" s="196"/>
      <c r="CB1098" s="196"/>
      <c r="CC1098" s="196"/>
      <c r="CD1098" s="196"/>
      <c r="CE1098" s="196"/>
      <c r="CF1098" s="196"/>
      <c r="CG1098" s="196"/>
      <c r="CH1098" s="196"/>
      <c r="CI1098" s="196"/>
      <c r="CJ1098" s="196"/>
      <c r="CK1098" s="196"/>
      <c r="CL1098" s="196"/>
      <c r="CM1098" s="196"/>
      <c r="CN1098" s="196"/>
      <c r="CO1098" s="196"/>
      <c r="CP1098" s="196"/>
      <c r="CQ1098" s="196"/>
      <c r="CR1098" s="196"/>
      <c r="CS1098" s="196"/>
      <c r="CT1098" s="196"/>
      <c r="CU1098" s="196"/>
      <c r="CV1098" s="196"/>
      <c r="CW1098" s="196"/>
      <c r="CX1098" s="196"/>
      <c r="CY1098" s="196"/>
      <c r="CZ1098" s="196"/>
      <c r="DA1098" s="196"/>
      <c r="DB1098" s="196"/>
      <c r="DC1098" s="196"/>
      <c r="DD1098" s="196"/>
      <c r="DE1098" s="196"/>
      <c r="DF1098" s="196"/>
      <c r="DG1098" s="196"/>
      <c r="DH1098" s="196"/>
      <c r="DI1098" s="196"/>
      <c r="DJ1098" s="196"/>
      <c r="DK1098" s="196"/>
      <c r="DL1098" s="196"/>
      <c r="DM1098" s="196"/>
      <c r="DN1098" s="196"/>
      <c r="DO1098" s="196"/>
      <c r="DP1098" s="196"/>
      <c r="DQ1098" s="196"/>
      <c r="DR1098" s="196"/>
      <c r="DS1098" s="196"/>
      <c r="DT1098" s="196"/>
      <c r="DU1098" s="196"/>
      <c r="DV1098" s="196"/>
      <c r="DW1098" s="196"/>
      <c r="DX1098" s="196"/>
      <c r="DY1098" s="196"/>
      <c r="DZ1098" s="196"/>
      <c r="EA1098" s="196"/>
      <c r="EB1098" s="196"/>
      <c r="EC1098" s="196"/>
      <c r="ED1098" s="196"/>
      <c r="EE1098" s="196"/>
      <c r="EF1098" s="196"/>
      <c r="EG1098" s="196"/>
      <c r="EH1098" s="196"/>
      <c r="EI1098" s="196"/>
      <c r="EJ1098" s="196"/>
      <c r="EK1098" s="196"/>
      <c r="EL1098" s="196"/>
      <c r="EM1098" s="196"/>
      <c r="EN1098" s="196"/>
      <c r="EO1098" s="196"/>
      <c r="EP1098" s="196"/>
      <c r="EQ1098" s="196"/>
      <c r="ER1098" s="196"/>
      <c r="ES1098" s="196"/>
      <c r="ET1098" s="196"/>
      <c r="EU1098" s="196"/>
      <c r="EV1098" s="196"/>
      <c r="EW1098" s="196"/>
      <c r="EX1098" s="196"/>
      <c r="EY1098" s="196"/>
      <c r="EZ1098" s="196"/>
      <c r="FA1098" s="196"/>
      <c r="FB1098" s="196"/>
      <c r="FC1098" s="196"/>
      <c r="FD1098" s="196"/>
      <c r="FE1098" s="196"/>
      <c r="FF1098" s="196"/>
      <c r="FG1098" s="196"/>
      <c r="FH1098" s="196"/>
      <c r="FI1098" s="196"/>
      <c r="FJ1098" s="196"/>
      <c r="FK1098" s="196"/>
      <c r="FL1098" s="196"/>
      <c r="FM1098" s="196"/>
      <c r="FN1098" s="196"/>
      <c r="FO1098" s="196"/>
      <c r="FP1098" s="196"/>
      <c r="FQ1098" s="196"/>
      <c r="FR1098" s="196"/>
      <c r="FS1098" s="196"/>
      <c r="FT1098" s="196"/>
      <c r="FU1098" s="196"/>
      <c r="FV1098" s="196"/>
      <c r="FW1098" s="196"/>
      <c r="FX1098" s="196"/>
      <c r="FY1098" s="196"/>
      <c r="FZ1098" s="196"/>
      <c r="GA1098" s="196"/>
      <c r="GB1098" s="196"/>
      <c r="GC1098" s="196"/>
      <c r="GD1098" s="196"/>
      <c r="GE1098" s="196"/>
      <c r="GF1098" s="196"/>
      <c r="GG1098" s="196"/>
      <c r="GH1098" s="196"/>
      <c r="GI1098" s="196"/>
      <c r="GJ1098" s="196"/>
      <c r="GK1098" s="196"/>
      <c r="GL1098" s="196"/>
      <c r="GM1098" s="196"/>
      <c r="GN1098" s="196"/>
      <c r="GO1098" s="196"/>
      <c r="GP1098" s="196"/>
      <c r="GQ1098" s="196"/>
      <c r="GR1098" s="196"/>
      <c r="GS1098" s="196"/>
      <c r="GT1098" s="196"/>
      <c r="GU1098" s="196"/>
      <c r="GV1098" s="196"/>
      <c r="GW1098" s="196"/>
      <c r="GX1098" s="196"/>
      <c r="GY1098" s="196"/>
      <c r="GZ1098" s="196"/>
      <c r="HA1098" s="196"/>
      <c r="HB1098" s="196"/>
      <c r="HC1098" s="196"/>
      <c r="HD1098" s="196"/>
      <c r="HE1098" s="196"/>
      <c r="HF1098" s="196"/>
      <c r="HG1098" s="196"/>
      <c r="HH1098" s="196"/>
      <c r="HI1098" s="196"/>
      <c r="HJ1098" s="196"/>
      <c r="HK1098" s="196"/>
      <c r="HL1098" s="196"/>
      <c r="HM1098" s="196"/>
      <c r="HN1098" s="196"/>
      <c r="HO1098" s="196"/>
      <c r="HP1098" s="196"/>
      <c r="HQ1098" s="196"/>
      <c r="HR1098" s="196"/>
      <c r="HS1098" s="196"/>
      <c r="HT1098" s="196"/>
      <c r="HU1098" s="196"/>
      <c r="HV1098" s="196"/>
      <c r="HW1098" s="196"/>
      <c r="HX1098" s="196"/>
      <c r="HY1098" s="196"/>
      <c r="HZ1098" s="196"/>
      <c r="IA1098" s="196"/>
      <c r="IB1098" s="196"/>
      <c r="IC1098" s="196"/>
      <c r="ID1098" s="196"/>
      <c r="IE1098" s="196"/>
      <c r="IF1098" s="196"/>
      <c r="IG1098" s="196"/>
      <c r="IH1098" s="196"/>
      <c r="II1098" s="196"/>
      <c r="IJ1098" s="196"/>
      <c r="IK1098" s="196"/>
      <c r="IL1098" s="196"/>
      <c r="IM1098" s="196"/>
      <c r="IN1098" s="196"/>
      <c r="IO1098" s="196"/>
      <c r="IP1098" s="196"/>
      <c r="IQ1098" s="196"/>
      <c r="IR1098" s="196"/>
      <c r="IS1098" s="196"/>
      <c r="IT1098" s="196"/>
      <c r="IU1098" s="196"/>
      <c r="IV1098" s="196"/>
      <c r="IW1098" s="196"/>
      <c r="IX1098" s="196"/>
      <c r="IY1098" s="196"/>
      <c r="IZ1098" s="196"/>
      <c r="JA1098" s="196"/>
      <c r="JB1098" s="196"/>
      <c r="JC1098" s="196"/>
      <c r="JD1098" s="196"/>
      <c r="JE1098" s="196"/>
      <c r="JF1098" s="196"/>
      <c r="JG1098" s="196"/>
      <c r="JH1098" s="196"/>
      <c r="JI1098" s="196"/>
      <c r="JJ1098" s="196"/>
      <c r="JK1098" s="196"/>
      <c r="JL1098" s="196"/>
      <c r="JM1098" s="196"/>
      <c r="JN1098" s="196"/>
      <c r="JO1098" s="196"/>
      <c r="JP1098" s="196"/>
      <c r="JQ1098" s="196"/>
      <c r="JR1098" s="196"/>
      <c r="JS1098" s="196"/>
      <c r="JT1098" s="196"/>
      <c r="JU1098" s="196"/>
      <c r="JV1098" s="196"/>
      <c r="JW1098" s="196"/>
      <c r="JX1098" s="196"/>
      <c r="JY1098" s="196"/>
      <c r="JZ1098" s="196"/>
      <c r="KA1098" s="196"/>
      <c r="KB1098" s="196"/>
      <c r="KC1098" s="196"/>
      <c r="KD1098" s="196"/>
      <c r="KE1098" s="196"/>
      <c r="KF1098" s="196"/>
      <c r="KG1098" s="196"/>
      <c r="KH1098" s="196"/>
      <c r="KI1098" s="196"/>
      <c r="KJ1098" s="196"/>
      <c r="KK1098" s="196"/>
      <c r="KL1098" s="196"/>
      <c r="KM1098" s="196"/>
      <c r="KN1098" s="196"/>
      <c r="KO1098" s="196"/>
      <c r="KP1098" s="196"/>
      <c r="KQ1098" s="196"/>
      <c r="KR1098" s="196"/>
      <c r="KS1098" s="196"/>
      <c r="KT1098" s="196"/>
      <c r="KU1098" s="196"/>
      <c r="KV1098" s="196"/>
      <c r="KW1098" s="196"/>
      <c r="KX1098" s="196"/>
      <c r="KY1098" s="196"/>
      <c r="KZ1098" s="196"/>
      <c r="LA1098" s="196"/>
      <c r="LB1098" s="196"/>
      <c r="LC1098" s="196"/>
      <c r="LD1098" s="196"/>
      <c r="LE1098" s="196"/>
      <c r="LF1098" s="196"/>
      <c r="LG1098" s="196"/>
      <c r="LH1098" s="196"/>
      <c r="LI1098" s="196"/>
      <c r="LJ1098" s="196"/>
      <c r="LK1098" s="196"/>
      <c r="LL1098" s="196"/>
      <c r="LM1098" s="196"/>
      <c r="LN1098" s="196"/>
      <c r="LO1098" s="196"/>
      <c r="LP1098" s="196"/>
      <c r="LQ1098" s="196"/>
      <c r="LR1098" s="196"/>
      <c r="LS1098" s="196"/>
      <c r="LT1098" s="196"/>
      <c r="LU1098" s="196"/>
      <c r="LV1098" s="196"/>
      <c r="LW1098" s="196"/>
      <c r="LX1098" s="196"/>
      <c r="LY1098" s="196"/>
      <c r="LZ1098" s="196"/>
      <c r="MA1098" s="196"/>
      <c r="MB1098" s="196"/>
      <c r="MC1098" s="196"/>
      <c r="MD1098" s="196"/>
      <c r="ME1098" s="196"/>
      <c r="MF1098" s="196"/>
      <c r="MG1098" s="196"/>
      <c r="MH1098" s="196"/>
      <c r="MI1098" s="196"/>
      <c r="MJ1098" s="196"/>
      <c r="MK1098" s="196"/>
      <c r="ML1098" s="196"/>
      <c r="MM1098" s="196"/>
      <c r="MN1098" s="196"/>
      <c r="MO1098" s="196"/>
      <c r="MP1098" s="196"/>
      <c r="MQ1098" s="196"/>
      <c r="MR1098" s="196"/>
      <c r="MS1098" s="196"/>
      <c r="MT1098" s="196"/>
      <c r="MU1098" s="196"/>
      <c r="MV1098" s="196"/>
      <c r="MW1098" s="196"/>
      <c r="MX1098" s="196"/>
      <c r="MY1098" s="196"/>
      <c r="MZ1098" s="196"/>
      <c r="NA1098" s="196"/>
      <c r="NB1098" s="196"/>
      <c r="NC1098" s="196"/>
      <c r="ND1098" s="196"/>
      <c r="NE1098" s="196"/>
      <c r="NF1098" s="196"/>
      <c r="NG1098" s="196"/>
      <c r="NH1098" s="196"/>
      <c r="NI1098" s="196"/>
      <c r="NJ1098" s="196"/>
      <c r="NK1098" s="196"/>
      <c r="NL1098" s="196"/>
      <c r="NM1098" s="196"/>
      <c r="NN1098" s="196"/>
      <c r="NO1098" s="196"/>
      <c r="NP1098" s="196"/>
      <c r="NQ1098" s="196"/>
      <c r="NR1098" s="196"/>
      <c r="NS1098" s="196"/>
      <c r="NT1098" s="196"/>
      <c r="NU1098" s="196"/>
      <c r="NV1098" s="196"/>
      <c r="NW1098" s="196"/>
      <c r="NX1098" s="196"/>
      <c r="NY1098" s="196"/>
      <c r="NZ1098" s="196"/>
      <c r="OA1098" s="196"/>
      <c r="OB1098" s="196"/>
      <c r="OC1098" s="196"/>
      <c r="OD1098" s="196"/>
      <c r="OE1098" s="196"/>
      <c r="OF1098" s="196"/>
      <c r="OG1098" s="196"/>
      <c r="OH1098" s="196"/>
      <c r="OI1098" s="196"/>
      <c r="OJ1098" s="196"/>
      <c r="OK1098" s="196"/>
      <c r="OL1098" s="196"/>
      <c r="AFC1098" s="196"/>
      <c r="AFD1098" s="196"/>
      <c r="AFE1098" s="196"/>
      <c r="AFF1098" s="196"/>
      <c r="AFG1098" s="196"/>
      <c r="AFH1098" s="196"/>
      <c r="AFI1098" s="196"/>
      <c r="AFJ1098" s="196"/>
      <c r="AFK1098" s="196"/>
      <c r="AFL1098" s="196"/>
      <c r="AFM1098" s="196"/>
      <c r="AFN1098" s="196"/>
      <c r="AFO1098" s="196"/>
      <c r="AFP1098" s="196"/>
      <c r="AFQ1098" s="196"/>
      <c r="AFR1098" s="196"/>
      <c r="AFS1098" s="196"/>
      <c r="AFT1098" s="196"/>
      <c r="AFU1098" s="196"/>
      <c r="AFV1098" s="196"/>
      <c r="AFW1098" s="196"/>
      <c r="AFX1098" s="196"/>
      <c r="AFY1098" s="196"/>
      <c r="AFZ1098" s="196"/>
      <c r="AGA1098" s="196"/>
      <c r="AGB1098" s="196"/>
      <c r="AGC1098" s="196"/>
      <c r="AGD1098" s="196"/>
      <c r="AGE1098" s="196"/>
      <c r="AGF1098" s="196"/>
      <c r="AGG1098" s="196"/>
      <c r="AGH1098" s="196"/>
      <c r="AGI1098" s="196"/>
      <c r="AGJ1098" s="196"/>
      <c r="AGK1098" s="196"/>
      <c r="AGL1098" s="196"/>
      <c r="AGM1098" s="196"/>
      <c r="AGN1098" s="196"/>
      <c r="AGO1098" s="196"/>
      <c r="AGP1098" s="196"/>
    </row>
    <row r="1099" spans="1:874" ht="15.75" customHeight="1" x14ac:dyDescent="0.25">
      <c r="A1099" s="196"/>
      <c r="B1099" s="196"/>
      <c r="C1099" s="196"/>
      <c r="D1099" s="196"/>
      <c r="E1099" s="196"/>
      <c r="F1099" s="196"/>
      <c r="G1099" s="196"/>
      <c r="H1099" s="196"/>
      <c r="I1099" s="196"/>
      <c r="J1099" s="196"/>
      <c r="K1099" s="196"/>
      <c r="L1099" s="206"/>
      <c r="M1099" s="196"/>
      <c r="N1099" s="196"/>
      <c r="O1099" s="196"/>
      <c r="P1099" s="196"/>
      <c r="Q1099" s="196"/>
      <c r="R1099" s="196"/>
      <c r="S1099" s="196"/>
      <c r="T1099" s="196"/>
      <c r="U1099" s="196"/>
      <c r="V1099" s="196"/>
      <c r="W1099" s="196"/>
      <c r="X1099" s="196"/>
      <c r="Y1099" s="196"/>
      <c r="Z1099" s="196"/>
      <c r="AA1099" s="196"/>
      <c r="AB1099" s="196"/>
      <c r="AC1099" s="196"/>
      <c r="AD1099" s="196"/>
      <c r="AE1099" s="196"/>
      <c r="AF1099" s="196"/>
      <c r="AG1099" s="196"/>
      <c r="AH1099" s="196"/>
      <c r="AI1099" s="196"/>
      <c r="AJ1099" s="196"/>
      <c r="AK1099" s="196"/>
      <c r="AL1099" s="196"/>
      <c r="AM1099" s="196"/>
      <c r="AN1099" s="196"/>
      <c r="AO1099" s="196"/>
      <c r="AP1099" s="196"/>
      <c r="AQ1099" s="196"/>
      <c r="AR1099" s="196"/>
      <c r="AS1099" s="196"/>
      <c r="AT1099" s="196"/>
      <c r="AU1099" s="196"/>
      <c r="AV1099" s="196"/>
      <c r="AW1099" s="196"/>
      <c r="AX1099" s="196"/>
      <c r="AY1099" s="196"/>
      <c r="AZ1099" s="196"/>
      <c r="BA1099" s="196"/>
      <c r="BB1099" s="196"/>
      <c r="BC1099" s="196"/>
      <c r="BD1099" s="196"/>
      <c r="BE1099" s="196"/>
      <c r="BF1099" s="196"/>
      <c r="BG1099" s="196"/>
      <c r="BH1099" s="196"/>
      <c r="BI1099" s="196"/>
      <c r="BJ1099" s="196"/>
      <c r="BK1099" s="196"/>
      <c r="BL1099" s="196"/>
      <c r="BM1099" s="196"/>
      <c r="BN1099" s="196"/>
      <c r="BO1099" s="196"/>
      <c r="BP1099" s="196"/>
      <c r="BQ1099" s="196"/>
      <c r="BR1099" s="196"/>
      <c r="BS1099" s="196"/>
      <c r="BT1099" s="196"/>
      <c r="BU1099" s="196"/>
      <c r="BV1099" s="196"/>
      <c r="BW1099" s="196"/>
      <c r="BX1099" s="196"/>
      <c r="BY1099" s="196"/>
      <c r="BZ1099" s="196"/>
      <c r="CA1099" s="196"/>
      <c r="CB1099" s="196"/>
      <c r="CC1099" s="196"/>
      <c r="CD1099" s="196"/>
      <c r="CE1099" s="196"/>
      <c r="CF1099" s="196"/>
      <c r="CG1099" s="196"/>
      <c r="CH1099" s="196"/>
      <c r="CI1099" s="196"/>
      <c r="CJ1099" s="196"/>
      <c r="CK1099" s="196"/>
      <c r="CL1099" s="196"/>
      <c r="CM1099" s="196"/>
      <c r="CN1099" s="196"/>
      <c r="CO1099" s="196"/>
      <c r="CP1099" s="196"/>
      <c r="CQ1099" s="196"/>
      <c r="CR1099" s="196"/>
      <c r="CS1099" s="196"/>
      <c r="CT1099" s="196"/>
      <c r="CU1099" s="196"/>
      <c r="CV1099" s="196"/>
      <c r="CW1099" s="196"/>
      <c r="CX1099" s="196"/>
      <c r="CY1099" s="196"/>
      <c r="CZ1099" s="196"/>
      <c r="DA1099" s="196"/>
      <c r="DB1099" s="196"/>
      <c r="DC1099" s="196"/>
      <c r="DD1099" s="196"/>
      <c r="DE1099" s="196"/>
      <c r="DF1099" s="196"/>
      <c r="DG1099" s="196"/>
      <c r="DH1099" s="196"/>
      <c r="DI1099" s="196"/>
      <c r="DJ1099" s="196"/>
      <c r="DK1099" s="196"/>
      <c r="DL1099" s="196"/>
      <c r="DM1099" s="196"/>
      <c r="DN1099" s="196"/>
      <c r="DO1099" s="196"/>
      <c r="DP1099" s="196"/>
      <c r="DQ1099" s="196"/>
      <c r="DR1099" s="196"/>
      <c r="DS1099" s="196"/>
      <c r="DT1099" s="196"/>
      <c r="DU1099" s="196"/>
      <c r="DV1099" s="196"/>
      <c r="DW1099" s="196"/>
      <c r="DX1099" s="196"/>
      <c r="DY1099" s="196"/>
      <c r="DZ1099" s="196"/>
      <c r="EA1099" s="196"/>
      <c r="EB1099" s="196"/>
      <c r="EC1099" s="196"/>
      <c r="ED1099" s="196"/>
      <c r="EE1099" s="196"/>
      <c r="EF1099" s="196"/>
      <c r="EG1099" s="196"/>
      <c r="EH1099" s="196"/>
      <c r="EI1099" s="196"/>
      <c r="EJ1099" s="196"/>
      <c r="EK1099" s="196"/>
      <c r="EL1099" s="196"/>
      <c r="EM1099" s="196"/>
      <c r="EN1099" s="196"/>
      <c r="EO1099" s="196"/>
      <c r="EP1099" s="196"/>
      <c r="EQ1099" s="196"/>
      <c r="ER1099" s="196"/>
      <c r="ES1099" s="196"/>
      <c r="ET1099" s="196"/>
      <c r="EU1099" s="196"/>
      <c r="EV1099" s="196"/>
      <c r="EW1099" s="196"/>
      <c r="EX1099" s="196"/>
      <c r="EY1099" s="196"/>
      <c r="EZ1099" s="196"/>
      <c r="FA1099" s="196"/>
      <c r="FB1099" s="196"/>
      <c r="FC1099" s="196"/>
      <c r="FD1099" s="196"/>
      <c r="FE1099" s="196"/>
      <c r="FF1099" s="196"/>
      <c r="FG1099" s="196"/>
      <c r="FH1099" s="196"/>
      <c r="FI1099" s="196"/>
      <c r="FJ1099" s="196"/>
      <c r="FK1099" s="196"/>
      <c r="FL1099" s="196"/>
      <c r="FM1099" s="196"/>
      <c r="FN1099" s="196"/>
      <c r="FO1099" s="196"/>
      <c r="FP1099" s="196"/>
      <c r="FQ1099" s="196"/>
      <c r="FR1099" s="196"/>
      <c r="FS1099" s="196"/>
      <c r="FT1099" s="196"/>
      <c r="FU1099" s="196"/>
      <c r="FV1099" s="196"/>
      <c r="FW1099" s="196"/>
      <c r="FX1099" s="196"/>
      <c r="FY1099" s="196"/>
      <c r="FZ1099" s="196"/>
      <c r="GA1099" s="196"/>
      <c r="GB1099" s="196"/>
      <c r="GC1099" s="196"/>
      <c r="GD1099" s="196"/>
      <c r="GE1099" s="196"/>
      <c r="GF1099" s="196"/>
      <c r="GG1099" s="196"/>
      <c r="GH1099" s="196"/>
      <c r="GI1099" s="196"/>
      <c r="GJ1099" s="196"/>
      <c r="GK1099" s="196"/>
      <c r="GL1099" s="196"/>
      <c r="GM1099" s="196"/>
      <c r="GN1099" s="196"/>
      <c r="GO1099" s="196"/>
      <c r="GP1099" s="196"/>
      <c r="GQ1099" s="196"/>
      <c r="GR1099" s="196"/>
      <c r="GS1099" s="196"/>
      <c r="GT1099" s="196"/>
      <c r="GU1099" s="196"/>
      <c r="GV1099" s="196"/>
      <c r="GW1099" s="196"/>
      <c r="GX1099" s="196"/>
      <c r="GY1099" s="196"/>
      <c r="GZ1099" s="196"/>
      <c r="HA1099" s="196"/>
      <c r="HB1099" s="196"/>
      <c r="HC1099" s="196"/>
      <c r="HD1099" s="196"/>
      <c r="HE1099" s="196"/>
      <c r="HF1099" s="196"/>
      <c r="HG1099" s="196"/>
      <c r="HH1099" s="196"/>
      <c r="HI1099" s="196"/>
      <c r="HJ1099" s="196"/>
      <c r="HK1099" s="196"/>
      <c r="HL1099" s="196"/>
      <c r="HM1099" s="196"/>
      <c r="HN1099" s="196"/>
      <c r="HO1099" s="196"/>
      <c r="HP1099" s="196"/>
      <c r="HQ1099" s="196"/>
      <c r="HR1099" s="196"/>
      <c r="HS1099" s="196"/>
      <c r="HT1099" s="196"/>
      <c r="HU1099" s="196"/>
      <c r="HV1099" s="196"/>
      <c r="HW1099" s="196"/>
      <c r="HX1099" s="196"/>
      <c r="HY1099" s="196"/>
      <c r="HZ1099" s="196"/>
      <c r="IA1099" s="196"/>
      <c r="IB1099" s="196"/>
      <c r="IC1099" s="196"/>
      <c r="ID1099" s="196"/>
      <c r="IE1099" s="196"/>
      <c r="IF1099" s="196"/>
      <c r="IG1099" s="196"/>
      <c r="IH1099" s="196"/>
      <c r="II1099" s="196"/>
      <c r="IJ1099" s="196"/>
      <c r="IK1099" s="196"/>
      <c r="IL1099" s="196"/>
      <c r="IM1099" s="196"/>
      <c r="IN1099" s="196"/>
      <c r="IO1099" s="196"/>
      <c r="IP1099" s="196"/>
      <c r="IQ1099" s="196"/>
      <c r="IR1099" s="196"/>
      <c r="IS1099" s="196"/>
      <c r="IT1099" s="196"/>
      <c r="IU1099" s="196"/>
      <c r="IV1099" s="196"/>
      <c r="IW1099" s="196"/>
      <c r="IX1099" s="196"/>
      <c r="IY1099" s="196"/>
      <c r="IZ1099" s="196"/>
      <c r="JA1099" s="196"/>
      <c r="JB1099" s="196"/>
      <c r="JC1099" s="196"/>
      <c r="JD1099" s="196"/>
      <c r="JE1099" s="196"/>
      <c r="JF1099" s="196"/>
      <c r="JG1099" s="196"/>
      <c r="JH1099" s="196"/>
      <c r="JI1099" s="196"/>
      <c r="JJ1099" s="196"/>
      <c r="JK1099" s="196"/>
      <c r="JL1099" s="196"/>
      <c r="JM1099" s="196"/>
      <c r="JN1099" s="196"/>
      <c r="JO1099" s="196"/>
      <c r="JP1099" s="196"/>
      <c r="JQ1099" s="196"/>
      <c r="JR1099" s="196"/>
      <c r="JS1099" s="196"/>
      <c r="JT1099" s="196"/>
      <c r="JU1099" s="196"/>
      <c r="JV1099" s="196"/>
      <c r="JW1099" s="196"/>
      <c r="JX1099" s="196"/>
      <c r="JY1099" s="196"/>
      <c r="JZ1099" s="196"/>
      <c r="KA1099" s="196"/>
      <c r="KB1099" s="196"/>
      <c r="KC1099" s="196"/>
      <c r="KD1099" s="196"/>
      <c r="KE1099" s="196"/>
      <c r="KF1099" s="196"/>
      <c r="KG1099" s="196"/>
      <c r="KH1099" s="196"/>
      <c r="KI1099" s="196"/>
      <c r="KJ1099" s="196"/>
      <c r="KK1099" s="196"/>
      <c r="KL1099" s="196"/>
      <c r="KM1099" s="196"/>
      <c r="KN1099" s="196"/>
      <c r="KO1099" s="196"/>
      <c r="KP1099" s="196"/>
      <c r="KQ1099" s="196"/>
      <c r="KR1099" s="196"/>
      <c r="KS1099" s="196"/>
      <c r="KT1099" s="196"/>
      <c r="KU1099" s="196"/>
      <c r="KV1099" s="196"/>
      <c r="KW1099" s="196"/>
      <c r="KX1099" s="196"/>
      <c r="KY1099" s="196"/>
      <c r="KZ1099" s="196"/>
      <c r="LA1099" s="196"/>
      <c r="LB1099" s="196"/>
      <c r="LC1099" s="196"/>
      <c r="LD1099" s="196"/>
      <c r="LE1099" s="196"/>
      <c r="LF1099" s="196"/>
      <c r="LG1099" s="196"/>
      <c r="LH1099" s="196"/>
      <c r="LI1099" s="196"/>
      <c r="LJ1099" s="196"/>
      <c r="LK1099" s="196"/>
      <c r="LL1099" s="196"/>
      <c r="LM1099" s="196"/>
      <c r="LN1099" s="196"/>
      <c r="LO1099" s="196"/>
      <c r="LP1099" s="196"/>
      <c r="LQ1099" s="196"/>
      <c r="LR1099" s="196"/>
      <c r="LS1099" s="196"/>
      <c r="LT1099" s="196"/>
      <c r="LU1099" s="196"/>
      <c r="LV1099" s="196"/>
      <c r="LW1099" s="196"/>
      <c r="LX1099" s="196"/>
      <c r="LY1099" s="196"/>
      <c r="LZ1099" s="196"/>
      <c r="MA1099" s="196"/>
      <c r="MB1099" s="196"/>
      <c r="MC1099" s="196"/>
      <c r="MD1099" s="196"/>
      <c r="ME1099" s="196"/>
      <c r="MF1099" s="196"/>
      <c r="MG1099" s="196"/>
      <c r="MH1099" s="196"/>
      <c r="MI1099" s="196"/>
      <c r="MJ1099" s="196"/>
      <c r="MK1099" s="196"/>
      <c r="ML1099" s="196"/>
      <c r="MM1099" s="196"/>
      <c r="MN1099" s="196"/>
      <c r="MO1099" s="196"/>
      <c r="MP1099" s="196"/>
      <c r="MQ1099" s="196"/>
      <c r="MR1099" s="196"/>
      <c r="MS1099" s="196"/>
      <c r="MT1099" s="196"/>
      <c r="MU1099" s="196"/>
      <c r="MV1099" s="196"/>
      <c r="MW1099" s="196"/>
      <c r="MX1099" s="196"/>
      <c r="MY1099" s="196"/>
      <c r="MZ1099" s="196"/>
      <c r="NA1099" s="196"/>
      <c r="NB1099" s="196"/>
      <c r="NC1099" s="196"/>
      <c r="ND1099" s="196"/>
      <c r="NE1099" s="196"/>
      <c r="NF1099" s="196"/>
      <c r="NG1099" s="196"/>
      <c r="NH1099" s="196"/>
      <c r="NI1099" s="196"/>
      <c r="NJ1099" s="196"/>
      <c r="NK1099" s="196"/>
      <c r="NL1099" s="196"/>
      <c r="NM1099" s="196"/>
      <c r="NN1099" s="196"/>
      <c r="NO1099" s="196"/>
      <c r="NP1099" s="196"/>
      <c r="NQ1099" s="196"/>
      <c r="NR1099" s="196"/>
      <c r="NS1099" s="196"/>
      <c r="NT1099" s="196"/>
      <c r="NU1099" s="196"/>
      <c r="NV1099" s="196"/>
      <c r="NW1099" s="196"/>
      <c r="NX1099" s="196"/>
      <c r="NY1099" s="196"/>
      <c r="NZ1099" s="196"/>
      <c r="OA1099" s="196"/>
      <c r="OB1099" s="196"/>
      <c r="OC1099" s="196"/>
      <c r="OD1099" s="196"/>
      <c r="OE1099" s="196"/>
      <c r="OF1099" s="196"/>
      <c r="OG1099" s="196"/>
      <c r="OH1099" s="196"/>
      <c r="OI1099" s="196"/>
      <c r="OJ1099" s="196"/>
      <c r="OK1099" s="196"/>
      <c r="OL1099" s="196"/>
      <c r="AFC1099" s="196"/>
      <c r="AFD1099" s="196"/>
      <c r="AFE1099" s="196"/>
      <c r="AFF1099" s="196"/>
      <c r="AFG1099" s="196"/>
      <c r="AFH1099" s="196"/>
      <c r="AFI1099" s="196"/>
      <c r="AFJ1099" s="196"/>
      <c r="AFK1099" s="196"/>
      <c r="AFL1099" s="196"/>
      <c r="AFM1099" s="196"/>
      <c r="AFN1099" s="196"/>
      <c r="AFO1099" s="196"/>
      <c r="AFP1099" s="196"/>
      <c r="AFQ1099" s="196"/>
      <c r="AFR1099" s="196"/>
      <c r="AFS1099" s="196"/>
      <c r="AFT1099" s="196"/>
      <c r="AFU1099" s="196"/>
      <c r="AFV1099" s="196"/>
      <c r="AFW1099" s="196"/>
      <c r="AFX1099" s="196"/>
      <c r="AFY1099" s="196"/>
      <c r="AFZ1099" s="196"/>
      <c r="AGA1099" s="196"/>
      <c r="AGB1099" s="196"/>
      <c r="AGC1099" s="196"/>
      <c r="AGD1099" s="196"/>
      <c r="AGE1099" s="196"/>
      <c r="AGF1099" s="196"/>
      <c r="AGG1099" s="196"/>
      <c r="AGH1099" s="196"/>
      <c r="AGI1099" s="196"/>
      <c r="AGJ1099" s="196"/>
      <c r="AGK1099" s="196"/>
      <c r="AGL1099" s="196"/>
      <c r="AGM1099" s="196"/>
      <c r="AGN1099" s="196"/>
      <c r="AGO1099" s="196"/>
      <c r="AGP1099" s="196"/>
    </row>
    <row r="1100" spans="1:874" ht="15.75" customHeight="1" x14ac:dyDescent="0.25">
      <c r="A1100" s="196"/>
      <c r="B1100" s="196"/>
      <c r="C1100" s="196"/>
      <c r="D1100" s="196"/>
      <c r="E1100" s="196"/>
      <c r="F1100" s="196"/>
      <c r="G1100" s="196"/>
      <c r="H1100" s="196"/>
      <c r="I1100" s="196"/>
      <c r="J1100" s="196"/>
      <c r="K1100" s="196"/>
      <c r="L1100" s="206"/>
      <c r="M1100" s="196"/>
      <c r="N1100" s="196"/>
      <c r="O1100" s="196"/>
      <c r="P1100" s="196"/>
      <c r="Q1100" s="196"/>
      <c r="R1100" s="196"/>
      <c r="S1100" s="196"/>
      <c r="T1100" s="196"/>
      <c r="U1100" s="196"/>
      <c r="V1100" s="196"/>
      <c r="W1100" s="196"/>
      <c r="X1100" s="196"/>
      <c r="Y1100" s="196"/>
      <c r="Z1100" s="196"/>
      <c r="AA1100" s="196"/>
      <c r="AB1100" s="196"/>
      <c r="AC1100" s="196"/>
      <c r="AD1100" s="196"/>
      <c r="AE1100" s="196"/>
      <c r="AF1100" s="196"/>
      <c r="AG1100" s="196"/>
      <c r="AH1100" s="196"/>
      <c r="AI1100" s="196"/>
      <c r="AJ1100" s="196"/>
      <c r="AK1100" s="196"/>
      <c r="AL1100" s="196"/>
      <c r="AM1100" s="196"/>
      <c r="AN1100" s="196"/>
      <c r="AO1100" s="196"/>
      <c r="AP1100" s="196"/>
      <c r="AQ1100" s="196"/>
      <c r="AR1100" s="196"/>
      <c r="AS1100" s="196"/>
      <c r="AT1100" s="196"/>
      <c r="AU1100" s="196"/>
      <c r="AV1100" s="196"/>
      <c r="AW1100" s="196"/>
      <c r="AX1100" s="196"/>
      <c r="AY1100" s="196"/>
      <c r="AZ1100" s="196"/>
      <c r="BA1100" s="196"/>
      <c r="BB1100" s="196"/>
      <c r="BC1100" s="196"/>
      <c r="BD1100" s="196"/>
      <c r="BE1100" s="196"/>
      <c r="BF1100" s="196"/>
      <c r="BG1100" s="196"/>
      <c r="BH1100" s="196"/>
      <c r="BI1100" s="196"/>
      <c r="BJ1100" s="196"/>
      <c r="BK1100" s="196"/>
      <c r="BL1100" s="196"/>
      <c r="BM1100" s="196"/>
      <c r="BN1100" s="196"/>
      <c r="BO1100" s="196"/>
      <c r="BP1100" s="196"/>
      <c r="BQ1100" s="196"/>
      <c r="BR1100" s="196"/>
      <c r="BS1100" s="196"/>
      <c r="BT1100" s="196"/>
      <c r="BU1100" s="196"/>
      <c r="BV1100" s="196"/>
      <c r="BW1100" s="196"/>
      <c r="BX1100" s="196"/>
      <c r="BY1100" s="196"/>
      <c r="BZ1100" s="196"/>
      <c r="CA1100" s="196"/>
      <c r="CB1100" s="196"/>
      <c r="CC1100" s="196"/>
      <c r="CD1100" s="196"/>
      <c r="CE1100" s="196"/>
      <c r="CF1100" s="196"/>
      <c r="CG1100" s="196"/>
      <c r="CH1100" s="196"/>
      <c r="CI1100" s="196"/>
      <c r="CJ1100" s="196"/>
      <c r="CK1100" s="196"/>
      <c r="CL1100" s="196"/>
      <c r="CM1100" s="196"/>
      <c r="CN1100" s="196"/>
      <c r="CO1100" s="196"/>
      <c r="CP1100" s="196"/>
      <c r="CQ1100" s="196"/>
      <c r="CR1100" s="196"/>
      <c r="CS1100" s="196"/>
      <c r="CT1100" s="196"/>
      <c r="CU1100" s="196"/>
      <c r="CV1100" s="196"/>
      <c r="CW1100" s="196"/>
      <c r="CX1100" s="196"/>
      <c r="CY1100" s="196"/>
      <c r="CZ1100" s="196"/>
      <c r="DA1100" s="196"/>
      <c r="DB1100" s="196"/>
      <c r="DC1100" s="196"/>
      <c r="DD1100" s="196"/>
      <c r="DE1100" s="196"/>
      <c r="DF1100" s="196"/>
      <c r="DG1100" s="196"/>
      <c r="DH1100" s="196"/>
      <c r="DI1100" s="196"/>
      <c r="DJ1100" s="196"/>
      <c r="DK1100" s="196"/>
      <c r="DL1100" s="196"/>
      <c r="DM1100" s="196"/>
      <c r="DN1100" s="196"/>
      <c r="DO1100" s="196"/>
      <c r="DP1100" s="196"/>
      <c r="DQ1100" s="196"/>
      <c r="DR1100" s="196"/>
      <c r="DS1100" s="196"/>
      <c r="DT1100" s="196"/>
      <c r="DU1100" s="196"/>
      <c r="DV1100" s="196"/>
      <c r="DW1100" s="196"/>
      <c r="DX1100" s="196"/>
      <c r="DY1100" s="196"/>
      <c r="DZ1100" s="196"/>
      <c r="EA1100" s="196"/>
      <c r="EB1100" s="196"/>
      <c r="EC1100" s="196"/>
      <c r="ED1100" s="196"/>
      <c r="EE1100" s="196"/>
      <c r="EF1100" s="196"/>
      <c r="EG1100" s="196"/>
      <c r="EH1100" s="196"/>
      <c r="EI1100" s="196"/>
      <c r="EJ1100" s="196"/>
      <c r="EK1100" s="196"/>
      <c r="EL1100" s="196"/>
      <c r="EM1100" s="196"/>
      <c r="EN1100" s="196"/>
      <c r="EO1100" s="196"/>
      <c r="EP1100" s="196"/>
      <c r="EQ1100" s="196"/>
      <c r="ER1100" s="196"/>
      <c r="ES1100" s="196"/>
      <c r="ET1100" s="196"/>
      <c r="EU1100" s="196"/>
      <c r="EV1100" s="196"/>
      <c r="EW1100" s="196"/>
      <c r="EX1100" s="196"/>
      <c r="EY1100" s="196"/>
      <c r="EZ1100" s="196"/>
      <c r="FA1100" s="196"/>
      <c r="FB1100" s="196"/>
      <c r="FC1100" s="196"/>
      <c r="FD1100" s="196"/>
      <c r="FE1100" s="196"/>
      <c r="FF1100" s="196"/>
      <c r="FG1100" s="196"/>
      <c r="FH1100" s="196"/>
      <c r="FI1100" s="196"/>
      <c r="FJ1100" s="196"/>
      <c r="FK1100" s="196"/>
      <c r="FL1100" s="196"/>
      <c r="FM1100" s="196"/>
      <c r="FN1100" s="196"/>
      <c r="FO1100" s="196"/>
      <c r="FP1100" s="196"/>
      <c r="FQ1100" s="196"/>
      <c r="FR1100" s="196"/>
      <c r="FS1100" s="196"/>
      <c r="FT1100" s="196"/>
      <c r="FU1100" s="196"/>
      <c r="FV1100" s="196"/>
      <c r="FW1100" s="196"/>
      <c r="FX1100" s="196"/>
      <c r="FY1100" s="196"/>
      <c r="FZ1100" s="196"/>
      <c r="GA1100" s="196"/>
      <c r="GB1100" s="196"/>
      <c r="GC1100" s="196"/>
      <c r="GD1100" s="196"/>
      <c r="GE1100" s="196"/>
      <c r="GF1100" s="196"/>
      <c r="GG1100" s="196"/>
      <c r="GH1100" s="196"/>
      <c r="GI1100" s="196"/>
      <c r="GJ1100" s="196"/>
      <c r="GK1100" s="196"/>
      <c r="GL1100" s="196"/>
      <c r="GM1100" s="196"/>
      <c r="GN1100" s="196"/>
      <c r="GO1100" s="196"/>
      <c r="GP1100" s="196"/>
      <c r="GQ1100" s="196"/>
      <c r="GR1100" s="196"/>
      <c r="GS1100" s="196"/>
      <c r="GT1100" s="196"/>
      <c r="GU1100" s="196"/>
      <c r="GV1100" s="196"/>
      <c r="GW1100" s="196"/>
      <c r="GX1100" s="196"/>
      <c r="GY1100" s="196"/>
      <c r="GZ1100" s="196"/>
      <c r="HA1100" s="196"/>
      <c r="HB1100" s="196"/>
      <c r="HC1100" s="196"/>
      <c r="HD1100" s="196"/>
      <c r="HE1100" s="196"/>
      <c r="HF1100" s="196"/>
      <c r="HG1100" s="196"/>
      <c r="HH1100" s="196"/>
      <c r="HI1100" s="196"/>
      <c r="HJ1100" s="196"/>
      <c r="HK1100" s="196"/>
      <c r="HL1100" s="196"/>
      <c r="HM1100" s="196"/>
      <c r="HN1100" s="196"/>
      <c r="HO1100" s="196"/>
      <c r="HP1100" s="196"/>
      <c r="HQ1100" s="196"/>
      <c r="HR1100" s="196"/>
      <c r="HS1100" s="196"/>
      <c r="HT1100" s="196"/>
      <c r="HU1100" s="196"/>
      <c r="HV1100" s="196"/>
      <c r="HW1100" s="196"/>
      <c r="HX1100" s="196"/>
      <c r="HY1100" s="196"/>
      <c r="HZ1100" s="196"/>
      <c r="IA1100" s="196"/>
      <c r="IB1100" s="196"/>
      <c r="IC1100" s="196"/>
      <c r="ID1100" s="196"/>
      <c r="IE1100" s="196"/>
      <c r="IF1100" s="196"/>
      <c r="IG1100" s="196"/>
      <c r="IH1100" s="196"/>
      <c r="II1100" s="196"/>
      <c r="IJ1100" s="196"/>
      <c r="IK1100" s="196"/>
      <c r="IL1100" s="196"/>
      <c r="IM1100" s="196"/>
      <c r="IN1100" s="196"/>
      <c r="IO1100" s="196"/>
      <c r="IP1100" s="196"/>
      <c r="IQ1100" s="196"/>
      <c r="IR1100" s="196"/>
      <c r="IS1100" s="196"/>
      <c r="IT1100" s="196"/>
      <c r="IU1100" s="196"/>
      <c r="IV1100" s="196"/>
      <c r="IW1100" s="196"/>
      <c r="IX1100" s="196"/>
      <c r="IY1100" s="196"/>
      <c r="IZ1100" s="196"/>
      <c r="JA1100" s="196"/>
      <c r="JB1100" s="196"/>
      <c r="JC1100" s="196"/>
      <c r="JD1100" s="196"/>
      <c r="JE1100" s="196"/>
      <c r="JF1100" s="196"/>
      <c r="JG1100" s="196"/>
      <c r="JH1100" s="196"/>
      <c r="JI1100" s="196"/>
      <c r="JJ1100" s="196"/>
      <c r="JK1100" s="196"/>
      <c r="JL1100" s="196"/>
      <c r="JM1100" s="196"/>
      <c r="JN1100" s="196"/>
      <c r="JO1100" s="196"/>
      <c r="JP1100" s="196"/>
      <c r="JQ1100" s="196"/>
      <c r="JR1100" s="196"/>
      <c r="JS1100" s="196"/>
      <c r="JT1100" s="196"/>
      <c r="JU1100" s="196"/>
      <c r="JV1100" s="196"/>
      <c r="JW1100" s="196"/>
      <c r="JX1100" s="196"/>
      <c r="JY1100" s="196"/>
      <c r="JZ1100" s="196"/>
      <c r="KA1100" s="196"/>
      <c r="KB1100" s="196"/>
      <c r="KC1100" s="196"/>
      <c r="KD1100" s="196"/>
      <c r="KE1100" s="196"/>
      <c r="KF1100" s="196"/>
      <c r="KG1100" s="196"/>
      <c r="KH1100" s="196"/>
      <c r="KI1100" s="196"/>
      <c r="KJ1100" s="196"/>
      <c r="KK1100" s="196"/>
      <c r="KL1100" s="196"/>
      <c r="KM1100" s="196"/>
      <c r="KN1100" s="196"/>
      <c r="KO1100" s="196"/>
      <c r="KP1100" s="196"/>
      <c r="KQ1100" s="196"/>
      <c r="KR1100" s="196"/>
      <c r="KS1100" s="196"/>
      <c r="KT1100" s="196"/>
      <c r="KU1100" s="196"/>
      <c r="KV1100" s="196"/>
      <c r="KW1100" s="196"/>
      <c r="KX1100" s="196"/>
      <c r="KY1100" s="196"/>
      <c r="KZ1100" s="196"/>
      <c r="LA1100" s="196"/>
      <c r="LB1100" s="196"/>
      <c r="LC1100" s="196"/>
      <c r="LD1100" s="196"/>
      <c r="LE1100" s="196"/>
      <c r="LF1100" s="196"/>
      <c r="LG1100" s="196"/>
      <c r="LH1100" s="196"/>
      <c r="LI1100" s="196"/>
      <c r="LJ1100" s="196"/>
      <c r="LK1100" s="196"/>
      <c r="LL1100" s="196"/>
      <c r="LM1100" s="196"/>
      <c r="LN1100" s="196"/>
      <c r="LO1100" s="196"/>
      <c r="LP1100" s="196"/>
      <c r="LQ1100" s="196"/>
      <c r="LR1100" s="196"/>
      <c r="LS1100" s="196"/>
      <c r="LT1100" s="196"/>
      <c r="LU1100" s="196"/>
      <c r="LV1100" s="196"/>
      <c r="LW1100" s="196"/>
      <c r="LX1100" s="196"/>
      <c r="LY1100" s="196"/>
      <c r="LZ1100" s="196"/>
      <c r="MA1100" s="196"/>
      <c r="MB1100" s="196"/>
      <c r="MC1100" s="196"/>
      <c r="MD1100" s="196"/>
      <c r="ME1100" s="196"/>
      <c r="MF1100" s="196"/>
      <c r="MG1100" s="196"/>
      <c r="MH1100" s="196"/>
      <c r="MI1100" s="196"/>
      <c r="MJ1100" s="196"/>
      <c r="MK1100" s="196"/>
      <c r="ML1100" s="196"/>
      <c r="MM1100" s="196"/>
      <c r="MN1100" s="196"/>
      <c r="MO1100" s="196"/>
      <c r="MP1100" s="196"/>
      <c r="MQ1100" s="196"/>
      <c r="MR1100" s="196"/>
      <c r="MS1100" s="196"/>
      <c r="MT1100" s="196"/>
      <c r="MU1100" s="196"/>
      <c r="MV1100" s="196"/>
      <c r="MW1100" s="196"/>
      <c r="MX1100" s="196"/>
      <c r="MY1100" s="196"/>
      <c r="MZ1100" s="196"/>
      <c r="NA1100" s="196"/>
      <c r="NB1100" s="196"/>
      <c r="NC1100" s="196"/>
      <c r="ND1100" s="196"/>
      <c r="NE1100" s="196"/>
      <c r="NF1100" s="196"/>
      <c r="NG1100" s="196"/>
      <c r="NH1100" s="196"/>
      <c r="NI1100" s="196"/>
      <c r="NJ1100" s="196"/>
      <c r="NK1100" s="196"/>
      <c r="NL1100" s="196"/>
      <c r="NM1100" s="196"/>
      <c r="NN1100" s="196"/>
      <c r="NO1100" s="196"/>
      <c r="NP1100" s="196"/>
      <c r="NQ1100" s="196"/>
      <c r="NR1100" s="196"/>
      <c r="NS1100" s="196"/>
      <c r="NT1100" s="196"/>
      <c r="NU1100" s="196"/>
      <c r="NV1100" s="196"/>
      <c r="NW1100" s="196"/>
      <c r="NX1100" s="196"/>
      <c r="NY1100" s="196"/>
      <c r="NZ1100" s="196"/>
      <c r="OA1100" s="196"/>
      <c r="OB1100" s="196"/>
      <c r="OC1100" s="196"/>
      <c r="OD1100" s="196"/>
      <c r="OE1100" s="196"/>
      <c r="OF1100" s="196"/>
      <c r="OG1100" s="196"/>
      <c r="OH1100" s="196"/>
      <c r="OI1100" s="196"/>
      <c r="OJ1100" s="196"/>
      <c r="OK1100" s="196"/>
      <c r="OL1100" s="196"/>
      <c r="AFC1100" s="196"/>
      <c r="AFD1100" s="196"/>
      <c r="AFE1100" s="196"/>
      <c r="AFF1100" s="196"/>
      <c r="AFG1100" s="196"/>
      <c r="AFH1100" s="196"/>
      <c r="AFI1100" s="196"/>
      <c r="AFJ1100" s="196"/>
      <c r="AFK1100" s="196"/>
      <c r="AFL1100" s="196"/>
      <c r="AFM1100" s="196"/>
      <c r="AFN1100" s="196"/>
      <c r="AFO1100" s="196"/>
      <c r="AFP1100" s="196"/>
      <c r="AFQ1100" s="196"/>
      <c r="AFR1100" s="196"/>
      <c r="AFS1100" s="196"/>
      <c r="AFT1100" s="196"/>
      <c r="AFU1100" s="196"/>
      <c r="AFV1100" s="196"/>
      <c r="AFW1100" s="196"/>
      <c r="AFX1100" s="196"/>
      <c r="AFY1100" s="196"/>
      <c r="AFZ1100" s="196"/>
      <c r="AGA1100" s="196"/>
      <c r="AGB1100" s="196"/>
      <c r="AGC1100" s="196"/>
      <c r="AGD1100" s="196"/>
      <c r="AGE1100" s="196"/>
      <c r="AGF1100" s="196"/>
      <c r="AGG1100" s="196"/>
      <c r="AGH1100" s="196"/>
      <c r="AGI1100" s="196"/>
      <c r="AGJ1100" s="196"/>
      <c r="AGK1100" s="196"/>
      <c r="AGL1100" s="196"/>
      <c r="AGM1100" s="196"/>
      <c r="AGN1100" s="196"/>
      <c r="AGO1100" s="196"/>
      <c r="AGP1100" s="196"/>
    </row>
    <row r="1101" spans="1:874" ht="15.75" customHeight="1" x14ac:dyDescent="0.25">
      <c r="A1101" s="196"/>
      <c r="B1101" s="196"/>
      <c r="C1101" s="196"/>
      <c r="D1101" s="196"/>
      <c r="E1101" s="196"/>
      <c r="F1101" s="196"/>
      <c r="G1101" s="196"/>
      <c r="H1101" s="196"/>
      <c r="I1101" s="196"/>
      <c r="J1101" s="196"/>
      <c r="K1101" s="196"/>
      <c r="L1101" s="20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c r="AG1101" s="196"/>
      <c r="AH1101" s="196"/>
      <c r="AI1101" s="196"/>
      <c r="AJ1101" s="196"/>
      <c r="AK1101" s="196"/>
      <c r="AL1101" s="196"/>
      <c r="AM1101" s="196"/>
      <c r="AN1101" s="196"/>
      <c r="AO1101" s="196"/>
      <c r="AP1101" s="196"/>
      <c r="AQ1101" s="196"/>
      <c r="AR1101" s="196"/>
      <c r="AS1101" s="196"/>
      <c r="AT1101" s="196"/>
      <c r="AU1101" s="196"/>
      <c r="AV1101" s="196"/>
      <c r="AW1101" s="196"/>
      <c r="AX1101" s="196"/>
      <c r="AY1101" s="196"/>
      <c r="AZ1101" s="196"/>
      <c r="BA1101" s="196"/>
      <c r="BB1101" s="196"/>
      <c r="BC1101" s="196"/>
      <c r="BD1101" s="196"/>
      <c r="BE1101" s="196"/>
      <c r="BF1101" s="196"/>
      <c r="BG1101" s="196"/>
      <c r="BH1101" s="196"/>
      <c r="BI1101" s="196"/>
      <c r="BJ1101" s="196"/>
      <c r="BK1101" s="196"/>
      <c r="BL1101" s="196"/>
      <c r="BM1101" s="196"/>
      <c r="BN1101" s="196"/>
      <c r="BO1101" s="196"/>
      <c r="BP1101" s="196"/>
      <c r="BQ1101" s="196"/>
      <c r="BR1101" s="196"/>
      <c r="BS1101" s="196"/>
      <c r="BT1101" s="196"/>
      <c r="BU1101" s="196"/>
      <c r="BV1101" s="196"/>
      <c r="BW1101" s="196"/>
      <c r="BX1101" s="196"/>
      <c r="BY1101" s="196"/>
      <c r="BZ1101" s="196"/>
      <c r="CA1101" s="196"/>
      <c r="CB1101" s="196"/>
      <c r="CC1101" s="196"/>
      <c r="CD1101" s="196"/>
      <c r="CE1101" s="196"/>
      <c r="CF1101" s="196"/>
      <c r="CG1101" s="196"/>
      <c r="CH1101" s="196"/>
      <c r="CI1101" s="196"/>
      <c r="CJ1101" s="196"/>
      <c r="CK1101" s="196"/>
      <c r="CL1101" s="196"/>
      <c r="CM1101" s="196"/>
      <c r="CN1101" s="196"/>
      <c r="CO1101" s="196"/>
      <c r="CP1101" s="196"/>
      <c r="CQ1101" s="196"/>
      <c r="CR1101" s="196"/>
      <c r="CS1101" s="196"/>
      <c r="CT1101" s="196"/>
      <c r="CU1101" s="196"/>
      <c r="CV1101" s="196"/>
      <c r="CW1101" s="196"/>
      <c r="CX1101" s="196"/>
      <c r="CY1101" s="196"/>
      <c r="CZ1101" s="196"/>
      <c r="DA1101" s="196"/>
      <c r="DB1101" s="196"/>
      <c r="DC1101" s="196"/>
      <c r="DD1101" s="196"/>
      <c r="DE1101" s="196"/>
      <c r="DF1101" s="196"/>
      <c r="DG1101" s="196"/>
      <c r="DH1101" s="196"/>
      <c r="DI1101" s="196"/>
      <c r="DJ1101" s="196"/>
      <c r="DK1101" s="196"/>
      <c r="DL1101" s="196"/>
      <c r="DM1101" s="196"/>
      <c r="DN1101" s="196"/>
      <c r="DO1101" s="196"/>
      <c r="DP1101" s="196"/>
      <c r="DQ1101" s="196"/>
      <c r="DR1101" s="196"/>
      <c r="DS1101" s="196"/>
      <c r="DT1101" s="196"/>
      <c r="DU1101" s="196"/>
      <c r="DV1101" s="196"/>
      <c r="DW1101" s="196"/>
      <c r="DX1101" s="196"/>
      <c r="DY1101" s="196"/>
      <c r="DZ1101" s="196"/>
      <c r="EA1101" s="196"/>
      <c r="EB1101" s="196"/>
      <c r="EC1101" s="196"/>
      <c r="ED1101" s="196"/>
      <c r="EE1101" s="196"/>
      <c r="EF1101" s="196"/>
      <c r="EG1101" s="196"/>
      <c r="EH1101" s="196"/>
      <c r="EI1101" s="196"/>
      <c r="EJ1101" s="196"/>
      <c r="EK1101" s="196"/>
      <c r="EL1101" s="196"/>
      <c r="EM1101" s="196"/>
      <c r="EN1101" s="196"/>
      <c r="EO1101" s="196"/>
      <c r="EP1101" s="196"/>
      <c r="EQ1101" s="196"/>
      <c r="ER1101" s="196"/>
      <c r="ES1101" s="196"/>
      <c r="ET1101" s="196"/>
      <c r="EU1101" s="196"/>
      <c r="EV1101" s="196"/>
      <c r="EW1101" s="196"/>
      <c r="EX1101" s="196"/>
      <c r="EY1101" s="196"/>
      <c r="EZ1101" s="196"/>
      <c r="FA1101" s="196"/>
      <c r="FB1101" s="196"/>
      <c r="FC1101" s="196"/>
      <c r="FD1101" s="196"/>
      <c r="FE1101" s="196"/>
      <c r="FF1101" s="196"/>
      <c r="FG1101" s="196"/>
      <c r="FH1101" s="196"/>
      <c r="FI1101" s="196"/>
      <c r="FJ1101" s="196"/>
      <c r="FK1101" s="196"/>
      <c r="FL1101" s="196"/>
      <c r="FM1101" s="196"/>
      <c r="FN1101" s="196"/>
      <c r="FO1101" s="196"/>
      <c r="FP1101" s="196"/>
      <c r="FQ1101" s="196"/>
      <c r="FR1101" s="196"/>
      <c r="FS1101" s="196"/>
      <c r="FT1101" s="196"/>
      <c r="FU1101" s="196"/>
      <c r="FV1101" s="196"/>
      <c r="FW1101" s="196"/>
      <c r="FX1101" s="196"/>
      <c r="FY1101" s="196"/>
      <c r="FZ1101" s="196"/>
      <c r="GA1101" s="196"/>
      <c r="GB1101" s="196"/>
      <c r="GC1101" s="196"/>
      <c r="GD1101" s="196"/>
      <c r="GE1101" s="196"/>
      <c r="GF1101" s="196"/>
      <c r="GG1101" s="196"/>
      <c r="GH1101" s="196"/>
      <c r="GI1101" s="196"/>
      <c r="GJ1101" s="196"/>
      <c r="GK1101" s="196"/>
      <c r="GL1101" s="196"/>
      <c r="GM1101" s="196"/>
      <c r="GN1101" s="196"/>
      <c r="GO1101" s="196"/>
      <c r="GP1101" s="196"/>
      <c r="GQ1101" s="196"/>
      <c r="GR1101" s="196"/>
      <c r="GS1101" s="196"/>
      <c r="GT1101" s="196"/>
      <c r="GU1101" s="196"/>
      <c r="GV1101" s="196"/>
      <c r="GW1101" s="196"/>
      <c r="GX1101" s="196"/>
      <c r="GY1101" s="196"/>
      <c r="GZ1101" s="196"/>
      <c r="HA1101" s="196"/>
      <c r="HB1101" s="196"/>
      <c r="HC1101" s="196"/>
      <c r="HD1101" s="196"/>
      <c r="HE1101" s="196"/>
      <c r="HF1101" s="196"/>
      <c r="HG1101" s="196"/>
      <c r="HH1101" s="196"/>
      <c r="HI1101" s="196"/>
      <c r="HJ1101" s="196"/>
      <c r="HK1101" s="196"/>
      <c r="HL1101" s="196"/>
      <c r="HM1101" s="196"/>
      <c r="HN1101" s="196"/>
      <c r="HO1101" s="196"/>
      <c r="HP1101" s="196"/>
      <c r="HQ1101" s="196"/>
      <c r="HR1101" s="196"/>
      <c r="HS1101" s="196"/>
      <c r="HT1101" s="196"/>
      <c r="HU1101" s="196"/>
      <c r="HV1101" s="196"/>
      <c r="HW1101" s="196"/>
      <c r="HX1101" s="196"/>
      <c r="HY1101" s="196"/>
      <c r="HZ1101" s="196"/>
      <c r="IA1101" s="196"/>
      <c r="IB1101" s="196"/>
      <c r="IC1101" s="196"/>
      <c r="ID1101" s="196"/>
      <c r="IE1101" s="196"/>
      <c r="IF1101" s="196"/>
      <c r="IG1101" s="196"/>
      <c r="IH1101" s="196"/>
      <c r="II1101" s="196"/>
      <c r="IJ1101" s="196"/>
      <c r="IK1101" s="196"/>
      <c r="IL1101" s="196"/>
      <c r="IM1101" s="196"/>
      <c r="IN1101" s="196"/>
      <c r="IO1101" s="196"/>
      <c r="IP1101" s="196"/>
      <c r="IQ1101" s="196"/>
      <c r="IR1101" s="196"/>
      <c r="IS1101" s="196"/>
      <c r="IT1101" s="196"/>
      <c r="IU1101" s="196"/>
      <c r="IV1101" s="196"/>
      <c r="IW1101" s="196"/>
      <c r="IX1101" s="196"/>
      <c r="IY1101" s="196"/>
      <c r="IZ1101" s="196"/>
      <c r="JA1101" s="196"/>
      <c r="JB1101" s="196"/>
      <c r="JC1101" s="196"/>
      <c r="JD1101" s="196"/>
      <c r="JE1101" s="196"/>
      <c r="JF1101" s="196"/>
      <c r="JG1101" s="196"/>
      <c r="JH1101" s="196"/>
      <c r="JI1101" s="196"/>
      <c r="JJ1101" s="196"/>
      <c r="JK1101" s="196"/>
      <c r="JL1101" s="196"/>
      <c r="JM1101" s="196"/>
      <c r="JN1101" s="196"/>
      <c r="JO1101" s="196"/>
      <c r="JP1101" s="196"/>
      <c r="JQ1101" s="196"/>
      <c r="JR1101" s="196"/>
      <c r="JS1101" s="196"/>
      <c r="JT1101" s="196"/>
      <c r="JU1101" s="196"/>
      <c r="JV1101" s="196"/>
      <c r="JW1101" s="196"/>
      <c r="JX1101" s="196"/>
      <c r="JY1101" s="196"/>
      <c r="JZ1101" s="196"/>
      <c r="KA1101" s="196"/>
      <c r="KB1101" s="196"/>
      <c r="KC1101" s="196"/>
      <c r="KD1101" s="196"/>
      <c r="KE1101" s="196"/>
      <c r="KF1101" s="196"/>
      <c r="KG1101" s="196"/>
      <c r="KH1101" s="196"/>
      <c r="KI1101" s="196"/>
      <c r="KJ1101" s="196"/>
      <c r="KK1101" s="196"/>
      <c r="KL1101" s="196"/>
      <c r="KM1101" s="196"/>
      <c r="KN1101" s="196"/>
      <c r="KO1101" s="196"/>
      <c r="KP1101" s="196"/>
      <c r="KQ1101" s="196"/>
      <c r="KR1101" s="196"/>
      <c r="KS1101" s="196"/>
      <c r="KT1101" s="196"/>
      <c r="KU1101" s="196"/>
      <c r="KV1101" s="196"/>
      <c r="KW1101" s="196"/>
      <c r="KX1101" s="196"/>
      <c r="KY1101" s="196"/>
      <c r="KZ1101" s="196"/>
      <c r="LA1101" s="196"/>
      <c r="LB1101" s="196"/>
      <c r="LC1101" s="196"/>
      <c r="LD1101" s="196"/>
      <c r="LE1101" s="196"/>
      <c r="LF1101" s="196"/>
      <c r="LG1101" s="196"/>
      <c r="LH1101" s="196"/>
      <c r="LI1101" s="196"/>
      <c r="LJ1101" s="196"/>
      <c r="LK1101" s="196"/>
      <c r="LL1101" s="196"/>
      <c r="LM1101" s="196"/>
      <c r="LN1101" s="196"/>
      <c r="LO1101" s="196"/>
      <c r="LP1101" s="196"/>
      <c r="LQ1101" s="196"/>
      <c r="LR1101" s="196"/>
      <c r="LS1101" s="196"/>
      <c r="LT1101" s="196"/>
      <c r="LU1101" s="196"/>
      <c r="LV1101" s="196"/>
      <c r="LW1101" s="196"/>
      <c r="LX1101" s="196"/>
      <c r="LY1101" s="196"/>
      <c r="LZ1101" s="196"/>
      <c r="MA1101" s="196"/>
      <c r="MB1101" s="196"/>
      <c r="MC1101" s="196"/>
      <c r="MD1101" s="196"/>
      <c r="ME1101" s="196"/>
      <c r="MF1101" s="196"/>
      <c r="MG1101" s="196"/>
      <c r="MH1101" s="196"/>
      <c r="MI1101" s="196"/>
      <c r="MJ1101" s="196"/>
      <c r="MK1101" s="196"/>
      <c r="ML1101" s="196"/>
      <c r="MM1101" s="196"/>
      <c r="MN1101" s="196"/>
      <c r="MO1101" s="196"/>
      <c r="MP1101" s="196"/>
      <c r="MQ1101" s="196"/>
      <c r="MR1101" s="196"/>
      <c r="MS1101" s="196"/>
      <c r="MT1101" s="196"/>
      <c r="MU1101" s="196"/>
      <c r="MV1101" s="196"/>
      <c r="MW1101" s="196"/>
      <c r="MX1101" s="196"/>
      <c r="MY1101" s="196"/>
      <c r="MZ1101" s="196"/>
      <c r="NA1101" s="196"/>
      <c r="NB1101" s="196"/>
      <c r="NC1101" s="196"/>
      <c r="ND1101" s="196"/>
      <c r="NE1101" s="196"/>
      <c r="NF1101" s="196"/>
      <c r="NG1101" s="196"/>
      <c r="NH1101" s="196"/>
      <c r="NI1101" s="196"/>
      <c r="NJ1101" s="196"/>
      <c r="NK1101" s="196"/>
      <c r="NL1101" s="196"/>
      <c r="NM1101" s="196"/>
      <c r="NN1101" s="196"/>
      <c r="NO1101" s="196"/>
      <c r="NP1101" s="196"/>
      <c r="NQ1101" s="196"/>
      <c r="NR1101" s="196"/>
      <c r="NS1101" s="196"/>
      <c r="NT1101" s="196"/>
      <c r="NU1101" s="196"/>
      <c r="NV1101" s="196"/>
      <c r="NW1101" s="196"/>
      <c r="NX1101" s="196"/>
      <c r="NY1101" s="196"/>
      <c r="NZ1101" s="196"/>
      <c r="OA1101" s="196"/>
      <c r="OB1101" s="196"/>
      <c r="OC1101" s="196"/>
      <c r="OD1101" s="196"/>
      <c r="OE1101" s="196"/>
      <c r="OF1101" s="196"/>
      <c r="OG1101" s="196"/>
      <c r="OH1101" s="196"/>
      <c r="OI1101" s="196"/>
      <c r="OJ1101" s="196"/>
      <c r="OK1101" s="196"/>
      <c r="OL1101" s="196"/>
      <c r="AFC1101" s="196"/>
      <c r="AFD1101" s="196"/>
      <c r="AFE1101" s="196"/>
      <c r="AFF1101" s="196"/>
      <c r="AFG1101" s="196"/>
      <c r="AFH1101" s="196"/>
      <c r="AFI1101" s="196"/>
      <c r="AFJ1101" s="196"/>
      <c r="AFK1101" s="196"/>
      <c r="AFL1101" s="196"/>
      <c r="AFM1101" s="196"/>
      <c r="AFN1101" s="196"/>
      <c r="AFO1101" s="196"/>
      <c r="AFP1101" s="196"/>
      <c r="AFQ1101" s="196"/>
      <c r="AFR1101" s="196"/>
      <c r="AFS1101" s="196"/>
      <c r="AFT1101" s="196"/>
      <c r="AFU1101" s="196"/>
      <c r="AFV1101" s="196"/>
      <c r="AFW1101" s="196"/>
      <c r="AFX1101" s="196"/>
      <c r="AFY1101" s="196"/>
      <c r="AFZ1101" s="196"/>
      <c r="AGA1101" s="196"/>
      <c r="AGB1101" s="196"/>
      <c r="AGC1101" s="196"/>
      <c r="AGD1101" s="196"/>
      <c r="AGE1101" s="196"/>
      <c r="AGF1101" s="196"/>
      <c r="AGG1101" s="196"/>
      <c r="AGH1101" s="196"/>
      <c r="AGI1101" s="196"/>
      <c r="AGJ1101" s="196"/>
      <c r="AGK1101" s="196"/>
      <c r="AGL1101" s="196"/>
      <c r="AGM1101" s="196"/>
      <c r="AGN1101" s="196"/>
      <c r="AGO1101" s="196"/>
      <c r="AGP1101" s="196"/>
    </row>
    <row r="1102" spans="1:874" ht="15.75" customHeight="1" x14ac:dyDescent="0.25">
      <c r="A1102" s="196"/>
      <c r="B1102" s="196"/>
      <c r="C1102" s="196"/>
      <c r="D1102" s="196"/>
      <c r="E1102" s="196"/>
      <c r="F1102" s="196"/>
      <c r="G1102" s="196"/>
      <c r="H1102" s="196"/>
      <c r="I1102" s="196"/>
      <c r="J1102" s="196"/>
      <c r="K1102" s="196"/>
      <c r="L1102" s="206"/>
      <c r="M1102" s="196"/>
      <c r="N1102" s="196"/>
      <c r="O1102" s="196"/>
      <c r="P1102" s="196"/>
      <c r="Q1102" s="196"/>
      <c r="R1102" s="196"/>
      <c r="S1102" s="196"/>
      <c r="T1102" s="196"/>
      <c r="U1102" s="196"/>
      <c r="V1102" s="196"/>
      <c r="W1102" s="196"/>
      <c r="X1102" s="196"/>
      <c r="Y1102" s="196"/>
      <c r="Z1102" s="196"/>
      <c r="AA1102" s="196"/>
      <c r="AB1102" s="196"/>
      <c r="AC1102" s="196"/>
      <c r="AD1102" s="196"/>
      <c r="AE1102" s="196"/>
      <c r="AF1102" s="196"/>
      <c r="AG1102" s="196"/>
      <c r="AH1102" s="196"/>
      <c r="AI1102" s="196"/>
      <c r="AJ1102" s="196"/>
      <c r="AK1102" s="196"/>
      <c r="AL1102" s="196"/>
      <c r="AM1102" s="196"/>
      <c r="AN1102" s="196"/>
      <c r="AO1102" s="196"/>
      <c r="AP1102" s="196"/>
      <c r="AQ1102" s="196"/>
      <c r="AR1102" s="196"/>
      <c r="AS1102" s="196"/>
      <c r="AT1102" s="196"/>
      <c r="AU1102" s="196"/>
      <c r="AV1102" s="196"/>
      <c r="AW1102" s="196"/>
      <c r="AX1102" s="196"/>
      <c r="AY1102" s="196"/>
      <c r="AZ1102" s="196"/>
      <c r="BA1102" s="196"/>
      <c r="BB1102" s="196"/>
      <c r="BC1102" s="196"/>
      <c r="BD1102" s="196"/>
      <c r="BE1102" s="196"/>
      <c r="BF1102" s="196"/>
      <c r="BG1102" s="196"/>
      <c r="BH1102" s="196"/>
      <c r="BI1102" s="196"/>
      <c r="BJ1102" s="196"/>
      <c r="BK1102" s="196"/>
      <c r="BL1102" s="196"/>
      <c r="BM1102" s="196"/>
      <c r="BN1102" s="196"/>
      <c r="BO1102" s="196"/>
      <c r="BP1102" s="196"/>
      <c r="BQ1102" s="196"/>
      <c r="BR1102" s="196"/>
      <c r="BS1102" s="196"/>
      <c r="BT1102" s="196"/>
      <c r="BU1102" s="196"/>
      <c r="BV1102" s="196"/>
      <c r="BW1102" s="196"/>
      <c r="BX1102" s="196"/>
      <c r="BY1102" s="196"/>
      <c r="BZ1102" s="196"/>
      <c r="CA1102" s="196"/>
      <c r="CB1102" s="196"/>
      <c r="CC1102" s="196"/>
      <c r="CD1102" s="196"/>
      <c r="CE1102" s="196"/>
      <c r="CF1102" s="196"/>
      <c r="CG1102" s="196"/>
      <c r="CH1102" s="196"/>
      <c r="CI1102" s="196"/>
      <c r="CJ1102" s="196"/>
      <c r="CK1102" s="196"/>
      <c r="CL1102" s="196"/>
      <c r="CM1102" s="196"/>
      <c r="CN1102" s="196"/>
      <c r="CO1102" s="196"/>
      <c r="CP1102" s="196"/>
      <c r="CQ1102" s="196"/>
      <c r="CR1102" s="196"/>
      <c r="CS1102" s="196"/>
      <c r="CT1102" s="196"/>
      <c r="CU1102" s="196"/>
      <c r="CV1102" s="196"/>
      <c r="CW1102" s="196"/>
      <c r="CX1102" s="196"/>
      <c r="CY1102" s="196"/>
      <c r="CZ1102" s="196"/>
      <c r="DA1102" s="196"/>
      <c r="DB1102" s="196"/>
      <c r="DC1102" s="196"/>
      <c r="DD1102" s="196"/>
      <c r="DE1102" s="196"/>
      <c r="DF1102" s="196"/>
      <c r="DG1102" s="196"/>
      <c r="DH1102" s="196"/>
      <c r="DI1102" s="196"/>
      <c r="DJ1102" s="196"/>
      <c r="DK1102" s="196"/>
      <c r="DL1102" s="196"/>
      <c r="DM1102" s="196"/>
      <c r="DN1102" s="196"/>
      <c r="DO1102" s="196"/>
      <c r="DP1102" s="196"/>
      <c r="DQ1102" s="196"/>
      <c r="DR1102" s="196"/>
      <c r="DS1102" s="196"/>
      <c r="DT1102" s="196"/>
      <c r="DU1102" s="196"/>
      <c r="DV1102" s="196"/>
      <c r="DW1102" s="196"/>
      <c r="DX1102" s="196"/>
      <c r="DY1102" s="196"/>
      <c r="DZ1102" s="196"/>
      <c r="EA1102" s="196"/>
      <c r="EB1102" s="196"/>
      <c r="EC1102" s="196"/>
      <c r="ED1102" s="196"/>
      <c r="EE1102" s="196"/>
      <c r="EF1102" s="196"/>
      <c r="EG1102" s="196"/>
      <c r="EH1102" s="196"/>
      <c r="EI1102" s="196"/>
      <c r="EJ1102" s="196"/>
      <c r="EK1102" s="196"/>
      <c r="EL1102" s="196"/>
      <c r="EM1102" s="196"/>
      <c r="EN1102" s="196"/>
      <c r="EO1102" s="196"/>
      <c r="EP1102" s="196"/>
      <c r="EQ1102" s="196"/>
      <c r="ER1102" s="196"/>
      <c r="ES1102" s="196"/>
      <c r="ET1102" s="196"/>
      <c r="EU1102" s="196"/>
      <c r="EV1102" s="196"/>
      <c r="EW1102" s="196"/>
      <c r="EX1102" s="196"/>
      <c r="EY1102" s="196"/>
      <c r="EZ1102" s="196"/>
      <c r="FA1102" s="196"/>
      <c r="FB1102" s="196"/>
      <c r="FC1102" s="196"/>
      <c r="FD1102" s="196"/>
      <c r="FE1102" s="196"/>
      <c r="FF1102" s="196"/>
      <c r="FG1102" s="196"/>
      <c r="FH1102" s="196"/>
      <c r="FI1102" s="196"/>
      <c r="FJ1102" s="196"/>
      <c r="FK1102" s="196"/>
      <c r="FL1102" s="196"/>
      <c r="FM1102" s="196"/>
      <c r="FN1102" s="196"/>
      <c r="FO1102" s="196"/>
      <c r="FP1102" s="196"/>
      <c r="FQ1102" s="196"/>
      <c r="FR1102" s="196"/>
      <c r="FS1102" s="196"/>
      <c r="FT1102" s="196"/>
      <c r="FU1102" s="196"/>
      <c r="FV1102" s="196"/>
      <c r="FW1102" s="196"/>
      <c r="FX1102" s="196"/>
      <c r="FY1102" s="196"/>
      <c r="FZ1102" s="196"/>
      <c r="GA1102" s="196"/>
      <c r="GB1102" s="196"/>
      <c r="GC1102" s="196"/>
      <c r="GD1102" s="196"/>
      <c r="GE1102" s="196"/>
      <c r="GF1102" s="196"/>
      <c r="GG1102" s="196"/>
      <c r="GH1102" s="196"/>
      <c r="GI1102" s="196"/>
      <c r="GJ1102" s="196"/>
      <c r="GK1102" s="196"/>
      <c r="GL1102" s="196"/>
      <c r="GM1102" s="196"/>
      <c r="GN1102" s="196"/>
      <c r="GO1102" s="196"/>
      <c r="GP1102" s="196"/>
      <c r="GQ1102" s="196"/>
      <c r="GR1102" s="196"/>
      <c r="GS1102" s="196"/>
      <c r="GT1102" s="196"/>
      <c r="GU1102" s="196"/>
      <c r="GV1102" s="196"/>
      <c r="GW1102" s="196"/>
      <c r="GX1102" s="196"/>
      <c r="GY1102" s="196"/>
      <c r="GZ1102" s="196"/>
      <c r="HA1102" s="196"/>
      <c r="HB1102" s="196"/>
      <c r="HC1102" s="196"/>
      <c r="HD1102" s="196"/>
      <c r="HE1102" s="196"/>
      <c r="HF1102" s="196"/>
      <c r="HG1102" s="196"/>
      <c r="HH1102" s="196"/>
      <c r="HI1102" s="196"/>
      <c r="HJ1102" s="196"/>
      <c r="HK1102" s="196"/>
      <c r="HL1102" s="196"/>
      <c r="HM1102" s="196"/>
      <c r="HN1102" s="196"/>
      <c r="HO1102" s="196"/>
      <c r="HP1102" s="196"/>
      <c r="HQ1102" s="196"/>
      <c r="HR1102" s="196"/>
      <c r="HS1102" s="209"/>
      <c r="HT1102" s="196"/>
      <c r="HU1102" s="196"/>
      <c r="HV1102" s="196"/>
      <c r="HW1102" s="196"/>
      <c r="HX1102" s="196"/>
      <c r="HY1102" s="196"/>
      <c r="HZ1102" s="196"/>
      <c r="IA1102" s="196"/>
      <c r="IB1102" s="196"/>
      <c r="IC1102" s="196"/>
      <c r="ID1102" s="196"/>
      <c r="IE1102" s="196"/>
      <c r="IF1102" s="196"/>
      <c r="IG1102" s="196"/>
      <c r="IH1102" s="196"/>
      <c r="II1102" s="196"/>
      <c r="IJ1102" s="196"/>
      <c r="IK1102" s="196"/>
      <c r="IL1102" s="196"/>
      <c r="IM1102" s="196"/>
      <c r="IN1102" s="196"/>
      <c r="IO1102" s="196"/>
      <c r="IP1102" s="196"/>
      <c r="IQ1102" s="196"/>
      <c r="IR1102" s="196"/>
      <c r="IS1102" s="196"/>
      <c r="IT1102" s="196"/>
      <c r="IU1102" s="209"/>
      <c r="IV1102" s="196"/>
      <c r="IW1102" s="196"/>
      <c r="IX1102" s="196"/>
      <c r="IY1102" s="196"/>
      <c r="IZ1102" s="196"/>
      <c r="JA1102" s="196"/>
      <c r="JB1102" s="196"/>
      <c r="JC1102" s="196"/>
      <c r="JD1102" s="196"/>
      <c r="JE1102" s="196"/>
      <c r="JF1102" s="196"/>
      <c r="JG1102" s="196"/>
      <c r="JH1102" s="196"/>
      <c r="JI1102" s="196"/>
      <c r="JJ1102" s="196"/>
      <c r="JK1102" s="196"/>
      <c r="JL1102" s="196"/>
      <c r="JM1102" s="196"/>
      <c r="JN1102" s="196"/>
      <c r="JO1102" s="209"/>
      <c r="JP1102" s="196"/>
      <c r="JQ1102" s="196"/>
      <c r="JR1102" s="196"/>
      <c r="JS1102" s="196"/>
      <c r="JT1102" s="196"/>
      <c r="JU1102" s="196"/>
      <c r="JV1102" s="196"/>
      <c r="JW1102" s="196"/>
      <c r="JX1102" s="196"/>
      <c r="JY1102" s="196"/>
      <c r="JZ1102" s="196"/>
      <c r="KA1102" s="196"/>
      <c r="KB1102" s="196"/>
      <c r="KC1102" s="196"/>
      <c r="KD1102" s="196"/>
      <c r="KE1102" s="196"/>
      <c r="KF1102" s="196"/>
      <c r="KG1102" s="196"/>
      <c r="KH1102" s="196"/>
      <c r="KI1102" s="209"/>
      <c r="KJ1102" s="196"/>
      <c r="KK1102" s="196"/>
      <c r="KL1102" s="196"/>
      <c r="KM1102" s="196"/>
      <c r="KN1102" s="196"/>
      <c r="KO1102" s="196"/>
      <c r="KP1102" s="196"/>
      <c r="KQ1102" s="196"/>
      <c r="KR1102" s="196"/>
      <c r="KS1102" s="196"/>
      <c r="KT1102" s="196"/>
      <c r="KU1102" s="196"/>
      <c r="KV1102" s="196"/>
      <c r="KW1102" s="196"/>
      <c r="KX1102" s="196"/>
      <c r="KY1102" s="196"/>
      <c r="KZ1102" s="196"/>
      <c r="LA1102" s="196"/>
      <c r="LB1102" s="196"/>
      <c r="LC1102" s="196"/>
      <c r="LD1102" s="196"/>
      <c r="LE1102" s="196"/>
      <c r="LF1102" s="196"/>
      <c r="LG1102" s="196"/>
      <c r="LH1102" s="196"/>
      <c r="LI1102" s="196"/>
      <c r="LJ1102" s="196"/>
      <c r="LK1102" s="196"/>
      <c r="LL1102" s="196"/>
      <c r="LM1102" s="196"/>
      <c r="LN1102" s="196"/>
      <c r="LO1102" s="196"/>
      <c r="LP1102" s="196"/>
      <c r="LQ1102" s="196"/>
      <c r="LR1102" s="196"/>
      <c r="LS1102" s="196"/>
      <c r="LT1102" s="196"/>
      <c r="LU1102" s="196"/>
      <c r="LV1102" s="196"/>
      <c r="LW1102" s="196"/>
      <c r="LX1102" s="196"/>
      <c r="LY1102" s="196"/>
      <c r="LZ1102" s="196"/>
      <c r="MA1102" s="196"/>
      <c r="MB1102" s="196"/>
      <c r="MC1102" s="196"/>
      <c r="MD1102" s="196"/>
      <c r="ME1102" s="196"/>
      <c r="MF1102" s="196"/>
      <c r="MG1102" s="196"/>
      <c r="MH1102" s="196"/>
      <c r="MI1102" s="196"/>
      <c r="MJ1102" s="196"/>
      <c r="MK1102" s="196"/>
      <c r="ML1102" s="196"/>
      <c r="MM1102" s="196"/>
      <c r="MN1102" s="196"/>
      <c r="MO1102" s="196"/>
      <c r="MP1102" s="196"/>
      <c r="MQ1102" s="196"/>
      <c r="MR1102" s="196"/>
      <c r="MS1102" s="196"/>
      <c r="MT1102" s="196"/>
      <c r="MU1102" s="196"/>
      <c r="MV1102" s="196"/>
      <c r="MW1102" s="196"/>
      <c r="MX1102" s="196"/>
      <c r="MY1102" s="196"/>
      <c r="MZ1102" s="196"/>
      <c r="NA1102" s="196"/>
      <c r="NB1102" s="196"/>
      <c r="NC1102" s="196"/>
      <c r="ND1102" s="196"/>
      <c r="NE1102" s="196"/>
      <c r="NF1102" s="196"/>
      <c r="NG1102" s="196"/>
      <c r="NH1102" s="196"/>
      <c r="NI1102" s="196"/>
      <c r="NJ1102" s="196"/>
      <c r="NK1102" s="196"/>
      <c r="NL1102" s="196"/>
      <c r="NM1102" s="196"/>
      <c r="NN1102" s="196"/>
      <c r="NO1102" s="196"/>
      <c r="NP1102" s="196"/>
      <c r="NQ1102" s="196"/>
      <c r="NR1102" s="196"/>
      <c r="NS1102" s="196"/>
      <c r="NT1102" s="196"/>
      <c r="NU1102" s="196"/>
      <c r="NV1102" s="196"/>
      <c r="NW1102" s="196"/>
      <c r="NX1102" s="196"/>
      <c r="NY1102" s="196"/>
      <c r="NZ1102" s="196"/>
      <c r="OA1102" s="196"/>
      <c r="OB1102" s="196"/>
      <c r="OC1102" s="196"/>
      <c r="OD1102" s="196"/>
      <c r="OE1102" s="196"/>
      <c r="OF1102" s="196"/>
      <c r="OG1102" s="196"/>
      <c r="OH1102" s="196"/>
      <c r="OI1102" s="196"/>
      <c r="OJ1102" s="196"/>
      <c r="OK1102" s="196"/>
      <c r="OL1102" s="196"/>
      <c r="AFC1102" s="196"/>
      <c r="AFD1102" s="196"/>
      <c r="AFE1102" s="196"/>
      <c r="AFF1102" s="196"/>
      <c r="AFG1102" s="196"/>
      <c r="AFH1102" s="196"/>
      <c r="AFI1102" s="196"/>
      <c r="AFJ1102" s="196"/>
      <c r="AFK1102" s="196"/>
      <c r="AFL1102" s="196"/>
      <c r="AFM1102" s="196"/>
      <c r="AFN1102" s="196"/>
      <c r="AFO1102" s="196"/>
      <c r="AFP1102" s="196"/>
      <c r="AFQ1102" s="196"/>
      <c r="AFR1102" s="196"/>
      <c r="AFS1102" s="196"/>
      <c r="AFT1102" s="196"/>
      <c r="AFU1102" s="196"/>
      <c r="AFV1102" s="196"/>
      <c r="AFW1102" s="196"/>
      <c r="AFX1102" s="196"/>
      <c r="AFY1102" s="196"/>
      <c r="AFZ1102" s="196"/>
      <c r="AGA1102" s="196"/>
      <c r="AGB1102" s="196"/>
      <c r="AGC1102" s="196"/>
      <c r="AGD1102" s="196"/>
      <c r="AGE1102" s="196"/>
      <c r="AGF1102" s="196"/>
      <c r="AGG1102" s="196"/>
      <c r="AGH1102" s="196"/>
      <c r="AGI1102" s="196"/>
      <c r="AGJ1102" s="196"/>
      <c r="AGK1102" s="196"/>
      <c r="AGL1102" s="196"/>
      <c r="AGM1102" s="196"/>
      <c r="AGN1102" s="196"/>
      <c r="AGO1102" s="196"/>
      <c r="AGP1102" s="196"/>
    </row>
    <row r="1103" spans="1:874" ht="15.75" customHeight="1" x14ac:dyDescent="0.25">
      <c r="A1103" s="196"/>
      <c r="B1103" s="196"/>
      <c r="C1103" s="196"/>
      <c r="D1103" s="196"/>
      <c r="E1103" s="196"/>
      <c r="F1103" s="196"/>
      <c r="G1103" s="196"/>
      <c r="H1103" s="196"/>
      <c r="I1103" s="196"/>
      <c r="J1103" s="196"/>
      <c r="K1103" s="196"/>
      <c r="L1103" s="206"/>
      <c r="M1103" s="196"/>
      <c r="N1103" s="196"/>
      <c r="O1103" s="196"/>
      <c r="P1103" s="196"/>
      <c r="Q1103" s="196"/>
      <c r="R1103" s="196"/>
      <c r="S1103" s="196"/>
      <c r="T1103" s="196"/>
      <c r="U1103" s="196"/>
      <c r="V1103" s="196"/>
      <c r="W1103" s="196"/>
      <c r="X1103" s="196"/>
      <c r="Y1103" s="196"/>
      <c r="Z1103" s="196"/>
      <c r="AA1103" s="196"/>
      <c r="AB1103" s="196"/>
      <c r="AC1103" s="196"/>
      <c r="AD1103" s="196"/>
      <c r="AE1103" s="196"/>
      <c r="AF1103" s="196"/>
      <c r="AG1103" s="196"/>
      <c r="AH1103" s="196"/>
      <c r="AI1103" s="196"/>
      <c r="AJ1103" s="196"/>
      <c r="AK1103" s="196"/>
      <c r="AL1103" s="196"/>
      <c r="AM1103" s="196"/>
      <c r="AN1103" s="196"/>
      <c r="AO1103" s="196"/>
      <c r="AP1103" s="196"/>
      <c r="AQ1103" s="196"/>
      <c r="AR1103" s="196"/>
      <c r="AS1103" s="196"/>
      <c r="AT1103" s="196"/>
      <c r="AU1103" s="196"/>
      <c r="AV1103" s="196"/>
      <c r="AW1103" s="196"/>
      <c r="AX1103" s="196"/>
      <c r="AY1103" s="196"/>
      <c r="AZ1103" s="196"/>
      <c r="BA1103" s="196"/>
      <c r="BB1103" s="196"/>
      <c r="BC1103" s="196"/>
      <c r="BD1103" s="196"/>
      <c r="BE1103" s="196"/>
      <c r="BF1103" s="196"/>
      <c r="BG1103" s="196"/>
      <c r="BH1103" s="196"/>
      <c r="BI1103" s="196"/>
      <c r="BJ1103" s="196"/>
      <c r="BK1103" s="196"/>
      <c r="BL1103" s="196"/>
      <c r="BM1103" s="196"/>
      <c r="BN1103" s="196"/>
      <c r="BO1103" s="196"/>
      <c r="BP1103" s="196"/>
      <c r="BQ1103" s="196"/>
      <c r="BR1103" s="196"/>
      <c r="BS1103" s="196"/>
      <c r="BT1103" s="196"/>
      <c r="BU1103" s="196"/>
      <c r="BV1103" s="196"/>
      <c r="BW1103" s="196"/>
      <c r="BX1103" s="196"/>
      <c r="BY1103" s="196"/>
      <c r="BZ1103" s="196"/>
      <c r="CA1103" s="196"/>
      <c r="CB1103" s="196"/>
      <c r="CC1103" s="196"/>
      <c r="CD1103" s="196"/>
      <c r="CE1103" s="196"/>
      <c r="CF1103" s="196"/>
      <c r="CG1103" s="196"/>
      <c r="CH1103" s="196"/>
      <c r="CI1103" s="196"/>
      <c r="CJ1103" s="196"/>
      <c r="CK1103" s="196"/>
      <c r="CL1103" s="196"/>
      <c r="CM1103" s="196"/>
      <c r="CN1103" s="196"/>
      <c r="CO1103" s="196"/>
      <c r="CP1103" s="196"/>
      <c r="CQ1103" s="196"/>
      <c r="CR1103" s="196"/>
      <c r="CS1103" s="196"/>
      <c r="CT1103" s="196"/>
      <c r="CU1103" s="196"/>
      <c r="CV1103" s="196"/>
      <c r="CW1103" s="196"/>
      <c r="CX1103" s="196"/>
      <c r="CY1103" s="196"/>
      <c r="CZ1103" s="196"/>
      <c r="DA1103" s="196"/>
      <c r="DB1103" s="196"/>
      <c r="DC1103" s="196"/>
      <c r="DD1103" s="196"/>
      <c r="DE1103" s="196"/>
      <c r="DF1103" s="196"/>
      <c r="DG1103" s="196"/>
      <c r="DH1103" s="196"/>
      <c r="DI1103" s="196"/>
      <c r="DJ1103" s="196"/>
      <c r="DK1103" s="196"/>
      <c r="DL1103" s="196"/>
      <c r="DM1103" s="196"/>
      <c r="DN1103" s="196"/>
      <c r="DO1103" s="196"/>
      <c r="DP1103" s="196"/>
      <c r="DQ1103" s="196"/>
      <c r="DR1103" s="196"/>
      <c r="DS1103" s="196"/>
      <c r="DT1103" s="196"/>
      <c r="DU1103" s="196"/>
      <c r="DV1103" s="196"/>
      <c r="DW1103" s="196"/>
      <c r="DX1103" s="196"/>
      <c r="DY1103" s="196"/>
      <c r="DZ1103" s="196"/>
      <c r="EA1103" s="196"/>
      <c r="EB1103" s="196"/>
      <c r="EC1103" s="196"/>
      <c r="ED1103" s="196"/>
      <c r="EE1103" s="196"/>
      <c r="EF1103" s="196"/>
      <c r="EG1103" s="196"/>
      <c r="EH1103" s="196"/>
      <c r="EI1103" s="196"/>
      <c r="EJ1103" s="196"/>
      <c r="EK1103" s="196"/>
      <c r="EL1103" s="196"/>
      <c r="EM1103" s="196"/>
      <c r="EN1103" s="196"/>
      <c r="EO1103" s="196"/>
      <c r="EP1103" s="196"/>
      <c r="EQ1103" s="196"/>
      <c r="ER1103" s="196"/>
      <c r="ES1103" s="196"/>
      <c r="ET1103" s="196"/>
      <c r="EU1103" s="196"/>
      <c r="EV1103" s="196"/>
      <c r="EW1103" s="196"/>
      <c r="EX1103" s="196"/>
      <c r="EY1103" s="196"/>
      <c r="EZ1103" s="196"/>
      <c r="FA1103" s="196"/>
      <c r="FB1103" s="196"/>
      <c r="FC1103" s="196"/>
      <c r="FD1103" s="196"/>
      <c r="FE1103" s="196"/>
      <c r="FF1103" s="196"/>
      <c r="FG1103" s="196"/>
      <c r="FH1103" s="196"/>
      <c r="FI1103" s="196"/>
      <c r="FJ1103" s="196"/>
      <c r="FK1103" s="196"/>
      <c r="FL1103" s="196"/>
      <c r="FM1103" s="196"/>
      <c r="FN1103" s="196"/>
      <c r="FO1103" s="196"/>
      <c r="FP1103" s="196"/>
      <c r="FQ1103" s="196"/>
      <c r="FR1103" s="196"/>
      <c r="FS1103" s="196"/>
      <c r="FT1103" s="196"/>
      <c r="FU1103" s="196"/>
      <c r="FV1103" s="196"/>
      <c r="FW1103" s="196"/>
      <c r="FX1103" s="196"/>
      <c r="FY1103" s="196"/>
      <c r="FZ1103" s="196"/>
      <c r="GA1103" s="196"/>
      <c r="GB1103" s="196"/>
      <c r="GC1103" s="196"/>
      <c r="GD1103" s="196"/>
      <c r="GE1103" s="196"/>
      <c r="GF1103" s="196"/>
      <c r="GG1103" s="196"/>
      <c r="GH1103" s="196"/>
      <c r="GI1103" s="196"/>
      <c r="GJ1103" s="196"/>
      <c r="GK1103" s="196"/>
      <c r="GL1103" s="196"/>
      <c r="GM1103" s="196"/>
      <c r="GN1103" s="196"/>
      <c r="GO1103" s="196"/>
      <c r="GP1103" s="196"/>
      <c r="GQ1103" s="196"/>
      <c r="GR1103" s="196"/>
      <c r="GS1103" s="196"/>
      <c r="GT1103" s="196"/>
      <c r="GU1103" s="196"/>
      <c r="GV1103" s="196"/>
      <c r="GW1103" s="196"/>
      <c r="GX1103" s="196"/>
      <c r="GY1103" s="196"/>
      <c r="GZ1103" s="196"/>
      <c r="HA1103" s="196"/>
      <c r="HB1103" s="196"/>
      <c r="HC1103" s="196"/>
      <c r="HD1103" s="196"/>
      <c r="HE1103" s="196"/>
      <c r="HF1103" s="196"/>
      <c r="HG1103" s="196"/>
      <c r="HH1103" s="196"/>
      <c r="HI1103" s="196"/>
      <c r="HJ1103" s="196"/>
      <c r="HK1103" s="196"/>
      <c r="HL1103" s="196"/>
      <c r="HM1103" s="196"/>
      <c r="HN1103" s="196"/>
      <c r="HO1103" s="196"/>
      <c r="HP1103" s="196"/>
      <c r="HQ1103" s="196"/>
      <c r="HR1103" s="196"/>
      <c r="HS1103" s="196"/>
      <c r="HT1103" s="196"/>
      <c r="HU1103" s="196"/>
      <c r="HV1103" s="196"/>
      <c r="HW1103" s="196"/>
      <c r="HX1103" s="196"/>
      <c r="HY1103" s="196"/>
      <c r="HZ1103" s="196"/>
      <c r="IA1103" s="196"/>
      <c r="IB1103" s="196"/>
      <c r="IC1103" s="196"/>
      <c r="ID1103" s="196"/>
      <c r="IE1103" s="196"/>
      <c r="IF1103" s="196"/>
      <c r="IG1103" s="196"/>
      <c r="IH1103" s="196"/>
      <c r="II1103" s="196"/>
      <c r="IJ1103" s="196"/>
      <c r="IK1103" s="196"/>
      <c r="IL1103" s="196"/>
      <c r="IM1103" s="196"/>
      <c r="IN1103" s="196"/>
      <c r="IO1103" s="196"/>
      <c r="IP1103" s="196"/>
      <c r="IQ1103" s="196"/>
      <c r="IR1103" s="196"/>
      <c r="IS1103" s="196"/>
      <c r="IT1103" s="196"/>
      <c r="IU1103" s="196"/>
      <c r="IV1103" s="196"/>
      <c r="IW1103" s="196"/>
      <c r="IX1103" s="196"/>
      <c r="IY1103" s="196"/>
      <c r="IZ1103" s="196"/>
      <c r="JA1103" s="196"/>
      <c r="JB1103" s="196"/>
      <c r="JC1103" s="196"/>
      <c r="JD1103" s="196"/>
      <c r="JE1103" s="196"/>
      <c r="JF1103" s="196"/>
      <c r="JG1103" s="196"/>
      <c r="JH1103" s="196"/>
      <c r="JI1103" s="196"/>
      <c r="JJ1103" s="196"/>
      <c r="JK1103" s="196"/>
      <c r="JL1103" s="196"/>
      <c r="JM1103" s="196"/>
      <c r="JN1103" s="196"/>
      <c r="JO1103" s="196"/>
      <c r="JP1103" s="196"/>
      <c r="JQ1103" s="196"/>
      <c r="JR1103" s="196"/>
      <c r="JS1103" s="196"/>
      <c r="JT1103" s="196"/>
      <c r="JU1103" s="196"/>
      <c r="JV1103" s="196"/>
      <c r="JW1103" s="196"/>
      <c r="JX1103" s="196"/>
      <c r="JY1103" s="196"/>
      <c r="JZ1103" s="196"/>
      <c r="KA1103" s="209"/>
      <c r="KB1103" s="196"/>
      <c r="KC1103" s="196"/>
      <c r="KD1103" s="196"/>
      <c r="KE1103" s="196"/>
      <c r="KF1103" s="196"/>
      <c r="KG1103" s="196"/>
      <c r="KH1103" s="196"/>
      <c r="KI1103" s="209"/>
      <c r="KJ1103" s="196"/>
      <c r="KK1103" s="196"/>
      <c r="KL1103" s="196"/>
      <c r="KM1103" s="196"/>
      <c r="KN1103" s="196"/>
      <c r="KO1103" s="196"/>
      <c r="KP1103" s="196"/>
      <c r="KQ1103" s="196"/>
      <c r="KR1103" s="196"/>
      <c r="KS1103" s="196"/>
      <c r="KT1103" s="196"/>
      <c r="KU1103" s="196"/>
      <c r="KV1103" s="196"/>
      <c r="KW1103" s="196"/>
      <c r="KX1103" s="196"/>
      <c r="KY1103" s="196"/>
      <c r="KZ1103" s="196"/>
      <c r="LA1103" s="196"/>
      <c r="LB1103" s="196"/>
      <c r="LC1103" s="196"/>
      <c r="LD1103" s="196"/>
      <c r="LE1103" s="196"/>
      <c r="LF1103" s="196"/>
      <c r="LG1103" s="196"/>
      <c r="LH1103" s="196"/>
      <c r="LI1103" s="196"/>
      <c r="LJ1103" s="196"/>
      <c r="LK1103" s="196"/>
      <c r="LL1103" s="196"/>
      <c r="LM1103" s="196"/>
      <c r="LN1103" s="196"/>
      <c r="LO1103" s="196"/>
      <c r="LP1103" s="196"/>
      <c r="LQ1103" s="196"/>
      <c r="LR1103" s="196"/>
      <c r="LS1103" s="196"/>
      <c r="LT1103" s="196"/>
      <c r="LU1103" s="196"/>
      <c r="LV1103" s="196"/>
      <c r="LW1103" s="196"/>
      <c r="LX1103" s="196"/>
      <c r="LY1103" s="196"/>
      <c r="LZ1103" s="196"/>
      <c r="MA1103" s="209"/>
      <c r="MB1103" s="196"/>
      <c r="MC1103" s="196"/>
      <c r="MD1103" s="196"/>
      <c r="ME1103" s="196"/>
      <c r="MF1103" s="196"/>
      <c r="MG1103" s="196"/>
      <c r="MH1103" s="196"/>
      <c r="MI1103" s="196"/>
      <c r="MJ1103" s="196"/>
      <c r="MK1103" s="196"/>
      <c r="ML1103" s="196"/>
      <c r="MM1103" s="196"/>
      <c r="MN1103" s="196"/>
      <c r="MO1103" s="196"/>
      <c r="MP1103" s="196"/>
      <c r="MQ1103" s="196"/>
      <c r="MR1103" s="196"/>
      <c r="MS1103" s="196"/>
      <c r="MT1103" s="196"/>
      <c r="MU1103" s="196"/>
      <c r="MV1103" s="196"/>
      <c r="MW1103" s="196"/>
      <c r="MX1103" s="196"/>
      <c r="MY1103" s="196"/>
      <c r="MZ1103" s="196"/>
      <c r="NA1103" s="196"/>
      <c r="NB1103" s="196"/>
      <c r="NC1103" s="196"/>
      <c r="ND1103" s="196"/>
      <c r="NE1103" s="196"/>
      <c r="NF1103" s="196"/>
      <c r="NG1103" s="196"/>
      <c r="NH1103" s="196"/>
      <c r="NI1103" s="196"/>
      <c r="NJ1103" s="196"/>
      <c r="NK1103" s="196"/>
      <c r="NL1103" s="196"/>
      <c r="NM1103" s="196"/>
      <c r="NN1103" s="196"/>
      <c r="NO1103" s="196"/>
      <c r="NP1103" s="196"/>
      <c r="NQ1103" s="196"/>
      <c r="NR1103" s="196"/>
      <c r="NS1103" s="196"/>
      <c r="NT1103" s="196"/>
      <c r="NU1103" s="196"/>
      <c r="NV1103" s="196"/>
      <c r="NW1103" s="196"/>
      <c r="NX1103" s="196"/>
      <c r="NY1103" s="196"/>
      <c r="NZ1103" s="196"/>
      <c r="OA1103" s="196"/>
      <c r="OB1103" s="196"/>
      <c r="OC1103" s="196"/>
      <c r="OD1103" s="196"/>
      <c r="OE1103" s="196"/>
      <c r="OF1103" s="196"/>
      <c r="OG1103" s="196"/>
      <c r="OH1103" s="196"/>
      <c r="OI1103" s="196"/>
      <c r="OJ1103" s="209"/>
      <c r="OK1103" s="196"/>
      <c r="OL1103" s="196"/>
      <c r="AFC1103" s="196"/>
      <c r="AFD1103" s="196"/>
      <c r="AFE1103" s="196"/>
      <c r="AFF1103" s="196"/>
      <c r="AFG1103" s="196"/>
      <c r="AFH1103" s="196"/>
      <c r="AFI1103" s="196"/>
      <c r="AFJ1103" s="196"/>
      <c r="AFK1103" s="196"/>
      <c r="AFL1103" s="196"/>
      <c r="AFM1103" s="196"/>
      <c r="AFN1103" s="196"/>
      <c r="AFO1103" s="196"/>
      <c r="AFP1103" s="196"/>
      <c r="AFQ1103" s="196"/>
      <c r="AFR1103" s="196"/>
      <c r="AFS1103" s="196"/>
      <c r="AFT1103" s="196"/>
      <c r="AFU1103" s="196"/>
      <c r="AFV1103" s="196"/>
      <c r="AFW1103" s="196"/>
      <c r="AFX1103" s="196"/>
      <c r="AFY1103" s="196"/>
      <c r="AFZ1103" s="196"/>
      <c r="AGA1103" s="196"/>
      <c r="AGB1103" s="196"/>
      <c r="AGC1103" s="196"/>
      <c r="AGD1103" s="196"/>
      <c r="AGE1103" s="196"/>
      <c r="AGF1103" s="196"/>
      <c r="AGG1103" s="196"/>
      <c r="AGH1103" s="196"/>
      <c r="AGI1103" s="196"/>
      <c r="AGJ1103" s="196"/>
      <c r="AGK1103" s="196"/>
      <c r="AGL1103" s="196"/>
      <c r="AGM1103" s="196"/>
      <c r="AGN1103" s="196"/>
      <c r="AGO1103" s="196"/>
      <c r="AGP1103" s="196"/>
    </row>
    <row r="1104" spans="1:874" ht="15.75" customHeight="1" x14ac:dyDescent="0.25">
      <c r="A1104" s="196"/>
      <c r="B1104" s="196"/>
      <c r="C1104" s="196"/>
      <c r="D1104" s="196"/>
      <c r="E1104" s="196"/>
      <c r="F1104" s="196"/>
      <c r="G1104" s="196"/>
      <c r="H1104" s="196"/>
      <c r="I1104" s="196"/>
      <c r="J1104" s="196"/>
      <c r="K1104" s="196"/>
      <c r="L1104" s="206"/>
      <c r="M1104" s="196"/>
      <c r="N1104" s="196"/>
      <c r="O1104" s="196"/>
      <c r="P1104" s="196"/>
      <c r="Q1104" s="196"/>
      <c r="R1104" s="196"/>
      <c r="S1104" s="196"/>
      <c r="T1104" s="196"/>
      <c r="U1104" s="196"/>
      <c r="V1104" s="196"/>
      <c r="W1104" s="196"/>
      <c r="X1104" s="196"/>
      <c r="Y1104" s="196"/>
      <c r="Z1104" s="196"/>
      <c r="AA1104" s="196"/>
      <c r="AB1104" s="196"/>
      <c r="AC1104" s="196"/>
      <c r="AD1104" s="196"/>
      <c r="AE1104" s="196"/>
      <c r="AF1104" s="196"/>
      <c r="AG1104" s="196"/>
      <c r="AH1104" s="196"/>
      <c r="AI1104" s="196"/>
      <c r="AJ1104" s="196"/>
      <c r="AK1104" s="196"/>
      <c r="AL1104" s="196"/>
      <c r="AM1104" s="196"/>
      <c r="AN1104" s="196"/>
      <c r="AO1104" s="196"/>
      <c r="AP1104" s="196"/>
      <c r="AQ1104" s="196"/>
      <c r="AR1104" s="196"/>
      <c r="AS1104" s="196"/>
      <c r="AT1104" s="196"/>
      <c r="AU1104" s="196"/>
      <c r="AV1104" s="196"/>
      <c r="AW1104" s="196"/>
      <c r="AX1104" s="196"/>
      <c r="AY1104" s="196"/>
      <c r="AZ1104" s="196"/>
      <c r="BA1104" s="196"/>
      <c r="BB1104" s="196"/>
      <c r="BC1104" s="196"/>
      <c r="BD1104" s="196"/>
      <c r="BE1104" s="196"/>
      <c r="BF1104" s="196"/>
      <c r="BG1104" s="196"/>
      <c r="BH1104" s="196"/>
      <c r="BI1104" s="196"/>
      <c r="BJ1104" s="196"/>
      <c r="BK1104" s="196"/>
      <c r="BL1104" s="196"/>
      <c r="BM1104" s="196"/>
      <c r="BN1104" s="196"/>
      <c r="BO1104" s="196"/>
      <c r="BP1104" s="196"/>
      <c r="BQ1104" s="196"/>
      <c r="BR1104" s="196"/>
      <c r="BS1104" s="196"/>
      <c r="BT1104" s="196"/>
      <c r="BU1104" s="196"/>
      <c r="BV1104" s="196"/>
      <c r="BW1104" s="196"/>
      <c r="BX1104" s="196"/>
      <c r="BY1104" s="196"/>
      <c r="BZ1104" s="196"/>
      <c r="CA1104" s="196"/>
      <c r="CB1104" s="196"/>
      <c r="CC1104" s="196"/>
      <c r="CD1104" s="196"/>
      <c r="CE1104" s="196"/>
      <c r="CF1104" s="196"/>
      <c r="CG1104" s="196"/>
      <c r="CH1104" s="196"/>
      <c r="CI1104" s="196"/>
      <c r="CJ1104" s="196"/>
      <c r="CK1104" s="196"/>
      <c r="CL1104" s="196"/>
      <c r="CM1104" s="196"/>
      <c r="CN1104" s="196"/>
      <c r="CO1104" s="196"/>
      <c r="CP1104" s="196"/>
      <c r="CQ1104" s="196"/>
      <c r="CR1104" s="196"/>
      <c r="CS1104" s="196"/>
      <c r="CT1104" s="196"/>
      <c r="CU1104" s="196"/>
      <c r="CV1104" s="196"/>
      <c r="CW1104" s="196"/>
      <c r="CX1104" s="196"/>
      <c r="CY1104" s="196"/>
      <c r="CZ1104" s="196"/>
      <c r="DA1104" s="196"/>
      <c r="DB1104" s="196"/>
      <c r="DC1104" s="196"/>
      <c r="DD1104" s="196"/>
      <c r="DE1104" s="196"/>
      <c r="DF1104" s="196"/>
      <c r="DG1104" s="196"/>
      <c r="DH1104" s="196"/>
      <c r="DI1104" s="196"/>
      <c r="DJ1104" s="196"/>
      <c r="DK1104" s="196"/>
      <c r="DL1104" s="196"/>
      <c r="DM1104" s="196"/>
      <c r="DN1104" s="196"/>
      <c r="DO1104" s="196"/>
      <c r="DP1104" s="196"/>
      <c r="DQ1104" s="196"/>
      <c r="DR1104" s="196"/>
      <c r="DS1104" s="196"/>
      <c r="DT1104" s="196"/>
      <c r="DU1104" s="196"/>
      <c r="DV1104" s="196"/>
      <c r="DW1104" s="196"/>
      <c r="DX1104" s="196"/>
      <c r="DY1104" s="196"/>
      <c r="DZ1104" s="196"/>
      <c r="EA1104" s="196"/>
      <c r="EB1104" s="196"/>
      <c r="EC1104" s="196"/>
      <c r="ED1104" s="196"/>
      <c r="EE1104" s="196"/>
      <c r="EF1104" s="196"/>
      <c r="EG1104" s="196"/>
      <c r="EH1104" s="196"/>
      <c r="EI1104" s="196"/>
      <c r="EJ1104" s="196"/>
      <c r="EK1104" s="196"/>
      <c r="EL1104" s="196"/>
      <c r="EM1104" s="196"/>
      <c r="EN1104" s="196"/>
      <c r="EO1104" s="196"/>
      <c r="EP1104" s="196"/>
      <c r="EQ1104" s="196"/>
      <c r="ER1104" s="196"/>
      <c r="ES1104" s="196"/>
      <c r="ET1104" s="196"/>
      <c r="EU1104" s="196"/>
      <c r="EV1104" s="196"/>
      <c r="EW1104" s="196"/>
      <c r="EX1104" s="196"/>
      <c r="EY1104" s="196"/>
      <c r="EZ1104" s="196"/>
      <c r="FA1104" s="196"/>
      <c r="FB1104" s="196"/>
      <c r="FC1104" s="196"/>
      <c r="FD1104" s="196"/>
      <c r="FE1104" s="196"/>
      <c r="FF1104" s="196"/>
      <c r="FG1104" s="196"/>
      <c r="FH1104" s="196"/>
      <c r="FI1104" s="196"/>
      <c r="FJ1104" s="196"/>
      <c r="FK1104" s="196"/>
      <c r="FL1104" s="196"/>
      <c r="FM1104" s="196"/>
      <c r="FN1104" s="196"/>
      <c r="FO1104" s="196"/>
      <c r="FP1104" s="196"/>
      <c r="FQ1104" s="196"/>
      <c r="FR1104" s="196"/>
      <c r="FS1104" s="196"/>
      <c r="FT1104" s="196"/>
      <c r="FU1104" s="196"/>
      <c r="FV1104" s="196"/>
      <c r="FW1104" s="196"/>
      <c r="FX1104" s="196"/>
      <c r="FY1104" s="196"/>
      <c r="FZ1104" s="196"/>
      <c r="GA1104" s="196"/>
      <c r="GB1104" s="196"/>
      <c r="GC1104" s="196"/>
      <c r="GD1104" s="196"/>
      <c r="GE1104" s="196"/>
      <c r="GF1104" s="196"/>
      <c r="GG1104" s="196"/>
      <c r="GH1104" s="196"/>
      <c r="GI1104" s="196"/>
      <c r="GJ1104" s="196"/>
      <c r="GK1104" s="196"/>
      <c r="GL1104" s="196"/>
      <c r="GM1104" s="196"/>
      <c r="GN1104" s="196"/>
      <c r="GO1104" s="196"/>
      <c r="GP1104" s="196"/>
      <c r="GQ1104" s="196"/>
      <c r="GR1104" s="196"/>
      <c r="GS1104" s="196"/>
      <c r="GT1104" s="196"/>
      <c r="GU1104" s="196"/>
      <c r="GV1104" s="196"/>
      <c r="GW1104" s="196"/>
      <c r="GX1104" s="196"/>
      <c r="GY1104" s="196"/>
      <c r="GZ1104" s="196"/>
      <c r="HA1104" s="196"/>
      <c r="HB1104" s="196"/>
      <c r="HC1104" s="196"/>
      <c r="HD1104" s="196"/>
      <c r="HE1104" s="196"/>
      <c r="HF1104" s="196"/>
      <c r="HG1104" s="196"/>
      <c r="HH1104" s="196"/>
      <c r="HI1104" s="196"/>
      <c r="HJ1104" s="196"/>
      <c r="HK1104" s="196"/>
      <c r="HL1104" s="196"/>
      <c r="HM1104" s="196"/>
      <c r="HN1104" s="196"/>
      <c r="HO1104" s="196"/>
      <c r="HP1104" s="196"/>
      <c r="HQ1104" s="196"/>
      <c r="HR1104" s="196"/>
      <c r="HS1104" s="196"/>
      <c r="HT1104" s="196"/>
      <c r="HU1104" s="196"/>
      <c r="HV1104" s="196"/>
      <c r="HW1104" s="196"/>
      <c r="HX1104" s="196"/>
      <c r="HY1104" s="196"/>
      <c r="HZ1104" s="196"/>
      <c r="IA1104" s="196"/>
      <c r="IB1104" s="196"/>
      <c r="IC1104" s="196"/>
      <c r="ID1104" s="196"/>
      <c r="IE1104" s="196"/>
      <c r="IF1104" s="196"/>
      <c r="IG1104" s="196"/>
      <c r="IH1104" s="196"/>
      <c r="II1104" s="196"/>
      <c r="IJ1104" s="196"/>
      <c r="IK1104" s="196"/>
      <c r="IL1104" s="196"/>
      <c r="IM1104" s="196"/>
      <c r="IN1104" s="196"/>
      <c r="IO1104" s="196"/>
      <c r="IP1104" s="196"/>
      <c r="IQ1104" s="196"/>
      <c r="IR1104" s="196"/>
      <c r="IS1104" s="196"/>
      <c r="IT1104" s="196"/>
      <c r="IU1104" s="196"/>
      <c r="IV1104" s="196"/>
      <c r="IW1104" s="196"/>
      <c r="IX1104" s="196"/>
      <c r="IY1104" s="196"/>
      <c r="IZ1104" s="196"/>
      <c r="JA1104" s="196"/>
      <c r="JB1104" s="196"/>
      <c r="JC1104" s="196"/>
      <c r="JD1104" s="196"/>
      <c r="JE1104" s="196"/>
      <c r="JF1104" s="196"/>
      <c r="JG1104" s="196"/>
      <c r="JH1104" s="196"/>
      <c r="JI1104" s="196"/>
      <c r="JJ1104" s="196"/>
      <c r="JK1104" s="196"/>
      <c r="JL1104" s="196"/>
      <c r="JM1104" s="196"/>
      <c r="JN1104" s="196"/>
      <c r="JO1104" s="196"/>
      <c r="JP1104" s="196"/>
      <c r="JQ1104" s="196"/>
      <c r="JR1104" s="196"/>
      <c r="JS1104" s="196"/>
      <c r="JT1104" s="196"/>
      <c r="JU1104" s="196"/>
      <c r="JV1104" s="196"/>
      <c r="JW1104" s="196"/>
      <c r="JX1104" s="196"/>
      <c r="JY1104" s="196"/>
      <c r="JZ1104" s="196"/>
      <c r="KA1104" s="196"/>
      <c r="KB1104" s="196"/>
      <c r="KC1104" s="196"/>
      <c r="KD1104" s="196"/>
      <c r="KE1104" s="196"/>
      <c r="KF1104" s="196"/>
      <c r="KG1104" s="196"/>
      <c r="KH1104" s="196"/>
      <c r="KI1104" s="196"/>
      <c r="KJ1104" s="196"/>
      <c r="KK1104" s="196"/>
      <c r="KL1104" s="196"/>
      <c r="KM1104" s="196"/>
      <c r="KN1104" s="196"/>
      <c r="KO1104" s="196"/>
      <c r="KP1104" s="196"/>
      <c r="KQ1104" s="196"/>
      <c r="KR1104" s="196"/>
      <c r="KS1104" s="196"/>
      <c r="KT1104" s="196"/>
      <c r="KU1104" s="196"/>
      <c r="KV1104" s="196"/>
      <c r="KW1104" s="196"/>
      <c r="KX1104" s="196"/>
      <c r="KY1104" s="196"/>
      <c r="KZ1104" s="196"/>
      <c r="LA1104" s="196"/>
      <c r="LB1104" s="196"/>
      <c r="LC1104" s="196"/>
      <c r="LD1104" s="196"/>
      <c r="LE1104" s="196"/>
      <c r="LF1104" s="196"/>
      <c r="LG1104" s="196"/>
      <c r="LH1104" s="196"/>
      <c r="LI1104" s="196"/>
      <c r="LJ1104" s="196"/>
      <c r="LK1104" s="196"/>
      <c r="LL1104" s="196"/>
      <c r="LM1104" s="196"/>
      <c r="LN1104" s="196"/>
      <c r="LO1104" s="196"/>
      <c r="LP1104" s="196"/>
      <c r="LQ1104" s="196"/>
      <c r="LR1104" s="196"/>
      <c r="LS1104" s="196"/>
      <c r="LT1104" s="196"/>
      <c r="LU1104" s="196"/>
      <c r="LV1104" s="196"/>
      <c r="LW1104" s="196"/>
      <c r="LX1104" s="196"/>
      <c r="LY1104" s="196"/>
      <c r="LZ1104" s="196"/>
      <c r="MA1104" s="196"/>
      <c r="MB1104" s="196"/>
      <c r="MC1104" s="196"/>
      <c r="MD1104" s="196"/>
      <c r="ME1104" s="196"/>
      <c r="MF1104" s="196"/>
      <c r="MG1104" s="196"/>
      <c r="MH1104" s="196"/>
      <c r="MI1104" s="196"/>
      <c r="MJ1104" s="196"/>
      <c r="MK1104" s="196"/>
      <c r="ML1104" s="196"/>
      <c r="MM1104" s="196"/>
      <c r="MN1104" s="196"/>
      <c r="MO1104" s="196"/>
      <c r="MP1104" s="196"/>
      <c r="MQ1104" s="196"/>
      <c r="MR1104" s="196"/>
      <c r="MS1104" s="196"/>
      <c r="MT1104" s="196"/>
      <c r="MU1104" s="196"/>
      <c r="MV1104" s="196"/>
      <c r="MW1104" s="196"/>
      <c r="MX1104" s="196"/>
      <c r="MY1104" s="196"/>
      <c r="MZ1104" s="196"/>
      <c r="NA1104" s="196"/>
      <c r="NB1104" s="196"/>
      <c r="NC1104" s="196"/>
      <c r="ND1104" s="196"/>
      <c r="NE1104" s="196"/>
      <c r="NF1104" s="196"/>
      <c r="NG1104" s="196"/>
      <c r="NH1104" s="196"/>
      <c r="NI1104" s="196"/>
      <c r="NJ1104" s="196"/>
      <c r="NK1104" s="196"/>
      <c r="NL1104" s="196"/>
      <c r="NM1104" s="196"/>
      <c r="NN1104" s="196"/>
      <c r="NO1104" s="196"/>
      <c r="NP1104" s="196"/>
      <c r="NQ1104" s="196"/>
      <c r="NR1104" s="196"/>
      <c r="NS1104" s="196"/>
      <c r="NT1104" s="196"/>
      <c r="NU1104" s="196"/>
      <c r="NV1104" s="196"/>
      <c r="NW1104" s="196"/>
      <c r="NX1104" s="196"/>
      <c r="NY1104" s="196"/>
      <c r="NZ1104" s="196"/>
      <c r="OA1104" s="196"/>
      <c r="OB1104" s="196"/>
      <c r="OC1104" s="196"/>
      <c r="OD1104" s="196"/>
      <c r="OE1104" s="196"/>
      <c r="OF1104" s="196"/>
      <c r="OG1104" s="196"/>
      <c r="OH1104" s="196"/>
      <c r="OI1104" s="196"/>
      <c r="OJ1104" s="196"/>
      <c r="OK1104" s="196"/>
      <c r="OL1104" s="196"/>
      <c r="AFC1104" s="196"/>
      <c r="AFD1104" s="196"/>
      <c r="AFE1104" s="196"/>
      <c r="AFF1104" s="196"/>
      <c r="AFG1104" s="196"/>
      <c r="AFH1104" s="196"/>
      <c r="AFI1104" s="196"/>
      <c r="AFJ1104" s="196"/>
      <c r="AFK1104" s="196"/>
      <c r="AFL1104" s="196"/>
      <c r="AFM1104" s="196"/>
      <c r="AFN1104" s="196"/>
      <c r="AFO1104" s="196"/>
      <c r="AFP1104" s="196"/>
      <c r="AFQ1104" s="196"/>
      <c r="AFR1104" s="196"/>
      <c r="AFS1104" s="196"/>
      <c r="AFT1104" s="196"/>
      <c r="AFU1104" s="196"/>
      <c r="AFV1104" s="196"/>
      <c r="AFW1104" s="196"/>
      <c r="AFX1104" s="196"/>
      <c r="AFY1104" s="196"/>
      <c r="AFZ1104" s="196"/>
      <c r="AGA1104" s="196"/>
      <c r="AGB1104" s="196"/>
      <c r="AGC1104" s="196"/>
      <c r="AGD1104" s="196"/>
      <c r="AGE1104" s="196"/>
      <c r="AGF1104" s="196"/>
      <c r="AGG1104" s="196"/>
      <c r="AGH1104" s="196"/>
      <c r="AGI1104" s="196"/>
      <c r="AGJ1104" s="196"/>
      <c r="AGK1104" s="196"/>
      <c r="AGL1104" s="196"/>
      <c r="AGM1104" s="196"/>
      <c r="AGN1104" s="196"/>
      <c r="AGO1104" s="196"/>
      <c r="AGP1104" s="196"/>
    </row>
    <row r="1105" spans="1:874" ht="15.75" customHeight="1" x14ac:dyDescent="0.25">
      <c r="A1105" s="196"/>
      <c r="B1105" s="196"/>
      <c r="C1105" s="196"/>
      <c r="D1105" s="196"/>
      <c r="E1105" s="196"/>
      <c r="F1105" s="196"/>
      <c r="G1105" s="196"/>
      <c r="H1105" s="196"/>
      <c r="I1105" s="196"/>
      <c r="J1105" s="196"/>
      <c r="K1105" s="196"/>
      <c r="L1105" s="206"/>
      <c r="M1105" s="196"/>
      <c r="N1105" s="196"/>
      <c r="O1105" s="196"/>
      <c r="P1105" s="196"/>
      <c r="Q1105" s="196"/>
      <c r="R1105" s="196"/>
      <c r="S1105" s="196"/>
      <c r="T1105" s="196"/>
      <c r="U1105" s="196"/>
      <c r="V1105" s="196"/>
      <c r="W1105" s="196"/>
      <c r="X1105" s="196"/>
      <c r="Y1105" s="196"/>
      <c r="Z1105" s="196"/>
      <c r="AA1105" s="196"/>
      <c r="AB1105" s="196"/>
      <c r="AC1105" s="196"/>
      <c r="AD1105" s="196"/>
      <c r="AE1105" s="196"/>
      <c r="AF1105" s="196"/>
      <c r="AG1105" s="196"/>
      <c r="AH1105" s="196"/>
      <c r="AI1105" s="196"/>
      <c r="AJ1105" s="196"/>
      <c r="AK1105" s="196"/>
      <c r="AL1105" s="196"/>
      <c r="AM1105" s="196"/>
      <c r="AN1105" s="196"/>
      <c r="AO1105" s="196"/>
      <c r="AP1105" s="196"/>
      <c r="AQ1105" s="196"/>
      <c r="AR1105" s="196"/>
      <c r="AS1105" s="196"/>
      <c r="AT1105" s="196"/>
      <c r="AU1105" s="196"/>
      <c r="AV1105" s="196"/>
      <c r="AW1105" s="196"/>
      <c r="AX1105" s="196"/>
      <c r="AY1105" s="196"/>
      <c r="AZ1105" s="196"/>
      <c r="BA1105" s="196"/>
      <c r="BB1105" s="196"/>
      <c r="BC1105" s="196"/>
      <c r="BD1105" s="196"/>
      <c r="BE1105" s="196"/>
      <c r="BF1105" s="196"/>
      <c r="BG1105" s="196"/>
      <c r="BH1105" s="196"/>
      <c r="BI1105" s="196"/>
      <c r="BJ1105" s="196"/>
      <c r="BK1105" s="196"/>
      <c r="BL1105" s="196"/>
      <c r="BM1105" s="196"/>
      <c r="BN1105" s="196"/>
      <c r="BO1105" s="196"/>
      <c r="BP1105" s="196"/>
      <c r="BQ1105" s="196"/>
      <c r="BR1105" s="196"/>
      <c r="BS1105" s="196"/>
      <c r="BT1105" s="196"/>
      <c r="BU1105" s="196"/>
      <c r="BV1105" s="196"/>
      <c r="BW1105" s="196"/>
      <c r="BX1105" s="196"/>
      <c r="BY1105" s="196"/>
      <c r="BZ1105" s="196"/>
      <c r="CA1105" s="196"/>
      <c r="CB1105" s="196"/>
      <c r="CC1105" s="196"/>
      <c r="CD1105" s="196"/>
      <c r="CE1105" s="196"/>
      <c r="CF1105" s="196"/>
      <c r="CG1105" s="196"/>
      <c r="CH1105" s="196"/>
      <c r="CI1105" s="196"/>
      <c r="CJ1105" s="196"/>
      <c r="CK1105" s="196"/>
      <c r="CL1105" s="196"/>
      <c r="CM1105" s="196"/>
      <c r="CN1105" s="196"/>
      <c r="CO1105" s="196"/>
      <c r="CP1105" s="196"/>
      <c r="CQ1105" s="196"/>
      <c r="CR1105" s="196"/>
      <c r="CS1105" s="196"/>
      <c r="CT1105" s="196"/>
      <c r="CU1105" s="196"/>
      <c r="CV1105" s="196"/>
      <c r="CW1105" s="196"/>
      <c r="CX1105" s="196"/>
      <c r="CY1105" s="196"/>
      <c r="CZ1105" s="196"/>
      <c r="DA1105" s="196"/>
      <c r="DB1105" s="196"/>
      <c r="DC1105" s="196"/>
      <c r="DD1105" s="196"/>
      <c r="DE1105" s="196"/>
      <c r="DF1105" s="196"/>
      <c r="DG1105" s="196"/>
      <c r="DH1105" s="196"/>
      <c r="DI1105" s="196"/>
      <c r="DJ1105" s="196"/>
      <c r="DK1105" s="196"/>
      <c r="DL1105" s="196"/>
      <c r="DM1105" s="196"/>
      <c r="DN1105" s="196"/>
      <c r="DO1105" s="196"/>
      <c r="DP1105" s="196"/>
      <c r="DQ1105" s="196"/>
      <c r="DR1105" s="196"/>
      <c r="DS1105" s="196"/>
      <c r="DT1105" s="196"/>
      <c r="DU1105" s="196"/>
      <c r="DV1105" s="196"/>
      <c r="DW1105" s="196"/>
      <c r="DX1105" s="196"/>
      <c r="DY1105" s="196"/>
      <c r="DZ1105" s="196"/>
      <c r="EA1105" s="196"/>
      <c r="EB1105" s="196"/>
      <c r="EC1105" s="196"/>
      <c r="ED1105" s="196"/>
      <c r="EE1105" s="196"/>
      <c r="EF1105" s="196"/>
      <c r="EG1105" s="196"/>
      <c r="EH1105" s="196"/>
      <c r="EI1105" s="196"/>
      <c r="EJ1105" s="196"/>
      <c r="EK1105" s="196"/>
      <c r="EL1105" s="196"/>
      <c r="EM1105" s="196"/>
      <c r="EN1105" s="196"/>
      <c r="EO1105" s="196"/>
      <c r="EP1105" s="196"/>
      <c r="EQ1105" s="196"/>
      <c r="ER1105" s="196"/>
      <c r="ES1105" s="196"/>
      <c r="ET1105" s="196"/>
      <c r="EU1105" s="196"/>
      <c r="EV1105" s="196"/>
      <c r="EW1105" s="196"/>
      <c r="EX1105" s="196"/>
      <c r="EY1105" s="196"/>
      <c r="EZ1105" s="196"/>
      <c r="FA1105" s="196"/>
      <c r="FB1105" s="196"/>
      <c r="FC1105" s="196"/>
      <c r="FD1105" s="196"/>
      <c r="FE1105" s="196"/>
      <c r="FF1105" s="196"/>
      <c r="FG1105" s="196"/>
      <c r="FH1105" s="196"/>
      <c r="FI1105" s="196"/>
      <c r="FJ1105" s="196"/>
      <c r="FK1105" s="196"/>
      <c r="FL1105" s="196"/>
      <c r="FM1105" s="196"/>
      <c r="FN1105" s="196"/>
      <c r="FO1105" s="196"/>
      <c r="FP1105" s="196"/>
      <c r="FQ1105" s="196"/>
      <c r="FR1105" s="196"/>
      <c r="FS1105" s="196"/>
      <c r="FT1105" s="196"/>
      <c r="FU1105" s="196"/>
      <c r="FV1105" s="196"/>
      <c r="FW1105" s="196"/>
      <c r="FX1105" s="196"/>
      <c r="FY1105" s="196"/>
      <c r="FZ1105" s="196"/>
      <c r="GA1105" s="196"/>
      <c r="GB1105" s="196"/>
      <c r="GC1105" s="196"/>
      <c r="GD1105" s="196"/>
      <c r="GE1105" s="196"/>
      <c r="GF1105" s="196"/>
      <c r="GG1105" s="196"/>
      <c r="GH1105" s="196"/>
      <c r="GI1105" s="196"/>
      <c r="GJ1105" s="196"/>
      <c r="GK1105" s="196"/>
      <c r="GL1105" s="196"/>
      <c r="GM1105" s="196"/>
      <c r="GN1105" s="196"/>
      <c r="GO1105" s="196"/>
      <c r="GP1105" s="196"/>
      <c r="GQ1105" s="196"/>
      <c r="GR1105" s="196"/>
      <c r="GS1105" s="196"/>
      <c r="GT1105" s="196"/>
      <c r="GU1105" s="196"/>
      <c r="GV1105" s="196"/>
      <c r="GW1105" s="196"/>
      <c r="GX1105" s="196"/>
      <c r="GY1105" s="196"/>
      <c r="GZ1105" s="196"/>
      <c r="HA1105" s="196"/>
      <c r="HB1105" s="196"/>
      <c r="HC1105" s="196"/>
      <c r="HD1105" s="196"/>
      <c r="HE1105" s="196"/>
      <c r="HF1105" s="196"/>
      <c r="HG1105" s="196"/>
      <c r="HH1105" s="196"/>
      <c r="HI1105" s="196"/>
      <c r="HJ1105" s="196"/>
      <c r="HK1105" s="196"/>
      <c r="HL1105" s="196"/>
      <c r="HM1105" s="196"/>
      <c r="HN1105" s="196"/>
      <c r="HO1105" s="196"/>
      <c r="HP1105" s="196"/>
      <c r="HQ1105" s="196"/>
      <c r="HR1105" s="196"/>
      <c r="HS1105" s="196"/>
      <c r="HT1105" s="196"/>
      <c r="HU1105" s="196"/>
      <c r="HV1105" s="196"/>
      <c r="HW1105" s="196"/>
      <c r="HX1105" s="196"/>
      <c r="HY1105" s="196"/>
      <c r="HZ1105" s="196"/>
      <c r="IA1105" s="196"/>
      <c r="IB1105" s="196"/>
      <c r="IC1105" s="196"/>
      <c r="ID1105" s="196"/>
      <c r="IE1105" s="196"/>
      <c r="IF1105" s="196"/>
      <c r="IG1105" s="196"/>
      <c r="IH1105" s="196"/>
      <c r="II1105" s="196"/>
      <c r="IJ1105" s="196"/>
      <c r="IK1105" s="196"/>
      <c r="IL1105" s="196"/>
      <c r="IM1105" s="196"/>
      <c r="IN1105" s="196"/>
      <c r="IO1105" s="196"/>
      <c r="IP1105" s="196"/>
      <c r="IQ1105" s="196"/>
      <c r="IR1105" s="196"/>
      <c r="IS1105" s="196"/>
      <c r="IT1105" s="196"/>
      <c r="IU1105" s="196"/>
      <c r="IV1105" s="196"/>
      <c r="IW1105" s="196"/>
      <c r="IX1105" s="196"/>
      <c r="IY1105" s="196"/>
      <c r="IZ1105" s="196"/>
      <c r="JA1105" s="196"/>
      <c r="JB1105" s="196"/>
      <c r="JC1105" s="196"/>
      <c r="JD1105" s="196"/>
      <c r="JE1105" s="196"/>
      <c r="JF1105" s="196"/>
      <c r="JG1105" s="196"/>
      <c r="JH1105" s="196"/>
      <c r="JI1105" s="196"/>
      <c r="JJ1105" s="196"/>
      <c r="JK1105" s="196"/>
      <c r="JL1105" s="196"/>
      <c r="JM1105" s="196"/>
      <c r="JN1105" s="196"/>
      <c r="JO1105" s="196"/>
      <c r="JP1105" s="196"/>
      <c r="JQ1105" s="196"/>
      <c r="JR1105" s="196"/>
      <c r="JS1105" s="196"/>
      <c r="JT1105" s="196"/>
      <c r="JU1105" s="196"/>
      <c r="JV1105" s="196"/>
      <c r="JW1105" s="196"/>
      <c r="JX1105" s="196"/>
      <c r="JY1105" s="196"/>
      <c r="JZ1105" s="196"/>
      <c r="KA1105" s="196"/>
      <c r="KB1105" s="196"/>
      <c r="KC1105" s="196"/>
      <c r="KD1105" s="196"/>
      <c r="KE1105" s="196"/>
      <c r="KF1105" s="196"/>
      <c r="KG1105" s="196"/>
      <c r="KH1105" s="196"/>
      <c r="KI1105" s="196"/>
      <c r="KJ1105" s="196"/>
      <c r="KK1105" s="196"/>
      <c r="KL1105" s="196"/>
      <c r="KM1105" s="196"/>
      <c r="KN1105" s="196"/>
      <c r="KO1105" s="196"/>
      <c r="KP1105" s="196"/>
      <c r="KQ1105" s="196"/>
      <c r="KR1105" s="196"/>
      <c r="KS1105" s="196"/>
      <c r="KT1105" s="196"/>
      <c r="KU1105" s="196"/>
      <c r="KV1105" s="196"/>
      <c r="KW1105" s="196"/>
      <c r="KX1105" s="196"/>
      <c r="KY1105" s="196"/>
      <c r="KZ1105" s="196"/>
      <c r="LA1105" s="196"/>
      <c r="LB1105" s="196"/>
      <c r="LC1105" s="196"/>
      <c r="LD1105" s="196"/>
      <c r="LE1105" s="196"/>
      <c r="LF1105" s="196"/>
      <c r="LG1105" s="196"/>
      <c r="LH1105" s="196"/>
      <c r="LI1105" s="196"/>
      <c r="LJ1105" s="196"/>
      <c r="LK1105" s="196"/>
      <c r="LL1105" s="196"/>
      <c r="LM1105" s="196"/>
      <c r="LN1105" s="196"/>
      <c r="LO1105" s="196"/>
      <c r="LP1105" s="196"/>
      <c r="LQ1105" s="196"/>
      <c r="LR1105" s="196"/>
      <c r="LS1105" s="196"/>
      <c r="LT1105" s="196"/>
      <c r="LU1105" s="196"/>
      <c r="LV1105" s="196"/>
      <c r="LW1105" s="196"/>
      <c r="LX1105" s="196"/>
      <c r="LY1105" s="196"/>
      <c r="LZ1105" s="196"/>
      <c r="MA1105" s="196"/>
      <c r="MB1105" s="196"/>
      <c r="MC1105" s="196"/>
      <c r="MD1105" s="196"/>
      <c r="ME1105" s="196"/>
      <c r="MF1105" s="196"/>
      <c r="MG1105" s="196"/>
      <c r="MH1105" s="196"/>
      <c r="MI1105" s="196"/>
      <c r="MJ1105" s="196"/>
      <c r="MK1105" s="196"/>
      <c r="ML1105" s="196"/>
      <c r="MM1105" s="196"/>
      <c r="MN1105" s="196"/>
      <c r="MO1105" s="196"/>
      <c r="MP1105" s="196"/>
      <c r="MQ1105" s="196"/>
      <c r="MR1105" s="196"/>
      <c r="MS1105" s="196"/>
      <c r="MT1105" s="196"/>
      <c r="MU1105" s="196"/>
      <c r="MV1105" s="196"/>
      <c r="MW1105" s="196"/>
      <c r="MX1105" s="196"/>
      <c r="MY1105" s="196"/>
      <c r="MZ1105" s="196"/>
      <c r="NA1105" s="196"/>
      <c r="NB1105" s="196"/>
      <c r="NC1105" s="196"/>
      <c r="ND1105" s="196"/>
      <c r="NE1105" s="196"/>
      <c r="NF1105" s="196"/>
      <c r="NG1105" s="196"/>
      <c r="NH1105" s="196"/>
      <c r="NI1105" s="196"/>
      <c r="NJ1105" s="196"/>
      <c r="NK1105" s="196"/>
      <c r="NL1105" s="196"/>
      <c r="NM1105" s="196"/>
      <c r="NN1105" s="196"/>
      <c r="NO1105" s="196"/>
      <c r="NP1105" s="196"/>
      <c r="NQ1105" s="196"/>
      <c r="NR1105" s="196"/>
      <c r="NS1105" s="196"/>
      <c r="NT1105" s="196"/>
      <c r="NU1105" s="196"/>
      <c r="NV1105" s="196"/>
      <c r="NW1105" s="196"/>
      <c r="NX1105" s="196"/>
      <c r="NY1105" s="196"/>
      <c r="NZ1105" s="196"/>
      <c r="OA1105" s="196"/>
      <c r="OB1105" s="196"/>
      <c r="OC1105" s="196"/>
      <c r="OD1105" s="196"/>
      <c r="OE1105" s="196"/>
      <c r="OF1105" s="196"/>
      <c r="OG1105" s="196"/>
      <c r="OH1105" s="196"/>
      <c r="OI1105" s="196"/>
      <c r="OJ1105" s="196"/>
      <c r="OK1105" s="196"/>
      <c r="OL1105" s="196"/>
      <c r="AFC1105" s="196"/>
      <c r="AFD1105" s="196"/>
      <c r="AFE1105" s="196"/>
      <c r="AFF1105" s="196"/>
      <c r="AFG1105" s="196"/>
      <c r="AFH1105" s="196"/>
      <c r="AFI1105" s="196"/>
      <c r="AFJ1105" s="196"/>
      <c r="AFK1105" s="196"/>
      <c r="AFL1105" s="196"/>
      <c r="AFM1105" s="196"/>
      <c r="AFN1105" s="196"/>
      <c r="AFO1105" s="196"/>
      <c r="AFP1105" s="196"/>
      <c r="AFQ1105" s="196"/>
      <c r="AFR1105" s="196"/>
      <c r="AFS1105" s="196"/>
      <c r="AFT1105" s="196"/>
      <c r="AFU1105" s="196"/>
      <c r="AFV1105" s="196"/>
      <c r="AFW1105" s="196"/>
      <c r="AFX1105" s="196"/>
      <c r="AFY1105" s="196"/>
      <c r="AFZ1105" s="196"/>
      <c r="AGA1105" s="196"/>
      <c r="AGB1105" s="196"/>
      <c r="AGC1105" s="196"/>
      <c r="AGD1105" s="196"/>
      <c r="AGE1105" s="196"/>
      <c r="AGF1105" s="196"/>
      <c r="AGG1105" s="196"/>
      <c r="AGH1105" s="196"/>
      <c r="AGI1105" s="196"/>
      <c r="AGJ1105" s="196"/>
      <c r="AGK1105" s="196"/>
      <c r="AGL1105" s="196"/>
      <c r="AGM1105" s="196"/>
      <c r="AGN1105" s="196"/>
      <c r="AGO1105" s="196"/>
      <c r="AGP1105" s="196"/>
    </row>
    <row r="1106" spans="1:874" ht="15.75" customHeight="1" x14ac:dyDescent="0.25">
      <c r="A1106" s="196"/>
      <c r="B1106" s="196"/>
      <c r="C1106" s="196"/>
      <c r="D1106" s="196"/>
      <c r="E1106" s="196"/>
      <c r="F1106" s="196"/>
      <c r="G1106" s="196"/>
      <c r="H1106" s="196"/>
      <c r="I1106" s="196"/>
      <c r="J1106" s="196"/>
      <c r="K1106" s="196"/>
      <c r="L1106" s="206"/>
      <c r="M1106" s="196"/>
      <c r="N1106" s="196"/>
      <c r="O1106" s="196"/>
      <c r="P1106" s="196"/>
      <c r="Q1106" s="196"/>
      <c r="R1106" s="196"/>
      <c r="S1106" s="196"/>
      <c r="T1106" s="196"/>
      <c r="U1106" s="196"/>
      <c r="V1106" s="196"/>
      <c r="W1106" s="196"/>
      <c r="X1106" s="196"/>
      <c r="Y1106" s="196"/>
      <c r="Z1106" s="196"/>
      <c r="AA1106" s="196"/>
      <c r="AB1106" s="196"/>
      <c r="AC1106" s="196"/>
      <c r="AD1106" s="196"/>
      <c r="AE1106" s="196"/>
      <c r="AF1106" s="196"/>
      <c r="AG1106" s="196"/>
      <c r="AH1106" s="196"/>
      <c r="AI1106" s="196"/>
      <c r="AJ1106" s="196"/>
      <c r="AK1106" s="196"/>
      <c r="AL1106" s="196"/>
      <c r="AM1106" s="196"/>
      <c r="AN1106" s="196"/>
      <c r="AO1106" s="196"/>
      <c r="AP1106" s="196"/>
      <c r="AQ1106" s="196"/>
      <c r="AR1106" s="196"/>
      <c r="AS1106" s="196"/>
      <c r="AT1106" s="196"/>
      <c r="AU1106" s="196"/>
      <c r="AV1106" s="196"/>
      <c r="AW1106" s="196"/>
      <c r="AX1106" s="196"/>
      <c r="AY1106" s="196"/>
      <c r="AZ1106" s="196"/>
      <c r="BA1106" s="196"/>
      <c r="BB1106" s="196"/>
      <c r="BC1106" s="196"/>
      <c r="BD1106" s="196"/>
      <c r="BE1106" s="196"/>
      <c r="BF1106" s="196"/>
      <c r="BG1106" s="196"/>
      <c r="BH1106" s="196"/>
      <c r="BI1106" s="196"/>
      <c r="BJ1106" s="196"/>
      <c r="BK1106" s="196"/>
      <c r="BL1106" s="196"/>
      <c r="BM1106" s="196"/>
      <c r="BN1106" s="196"/>
      <c r="BO1106" s="196"/>
      <c r="BP1106" s="196"/>
      <c r="BQ1106" s="196"/>
      <c r="BR1106" s="196"/>
      <c r="BS1106" s="196"/>
      <c r="BT1106" s="196"/>
      <c r="BU1106" s="196"/>
      <c r="BV1106" s="196"/>
      <c r="BW1106" s="196"/>
      <c r="BX1106" s="196"/>
      <c r="BY1106" s="196"/>
      <c r="BZ1106" s="196"/>
      <c r="CA1106" s="196"/>
      <c r="CB1106" s="196"/>
      <c r="CC1106" s="196"/>
      <c r="CD1106" s="196"/>
      <c r="CE1106" s="196"/>
      <c r="CF1106" s="196"/>
      <c r="CG1106" s="196"/>
      <c r="CH1106" s="196"/>
      <c r="CI1106" s="196"/>
      <c r="CJ1106" s="196"/>
      <c r="CK1106" s="196"/>
      <c r="CL1106" s="196"/>
      <c r="CM1106" s="196"/>
      <c r="CN1106" s="196"/>
      <c r="CO1106" s="196"/>
      <c r="CP1106" s="196"/>
      <c r="CQ1106" s="196"/>
      <c r="CR1106" s="196"/>
      <c r="CS1106" s="196"/>
      <c r="CT1106" s="196"/>
      <c r="CU1106" s="196"/>
      <c r="CV1106" s="196"/>
      <c r="CW1106" s="196"/>
      <c r="CX1106" s="196"/>
      <c r="CY1106" s="196"/>
      <c r="CZ1106" s="196"/>
      <c r="DA1106" s="196"/>
      <c r="DB1106" s="196"/>
      <c r="DC1106" s="196"/>
      <c r="DD1106" s="196"/>
      <c r="DE1106" s="196"/>
      <c r="DF1106" s="196"/>
      <c r="DG1106" s="196"/>
      <c r="DH1106" s="196"/>
      <c r="DI1106" s="196"/>
      <c r="DJ1106" s="196"/>
      <c r="DK1106" s="196"/>
      <c r="DL1106" s="196"/>
      <c r="DM1106" s="196"/>
      <c r="DN1106" s="196"/>
      <c r="DO1106" s="196"/>
      <c r="DP1106" s="196"/>
      <c r="DQ1106" s="196"/>
      <c r="DR1106" s="196"/>
      <c r="DS1106" s="196"/>
      <c r="DT1106" s="196"/>
      <c r="DU1106" s="196"/>
      <c r="DV1106" s="196"/>
      <c r="DW1106" s="196"/>
      <c r="DX1106" s="196"/>
      <c r="DY1106" s="196"/>
      <c r="DZ1106" s="196"/>
      <c r="EA1106" s="196"/>
      <c r="EB1106" s="196"/>
      <c r="EC1106" s="196"/>
      <c r="ED1106" s="196"/>
      <c r="EE1106" s="196"/>
      <c r="EF1106" s="196"/>
      <c r="EG1106" s="196"/>
      <c r="EH1106" s="196"/>
      <c r="EI1106" s="196"/>
      <c r="EJ1106" s="196"/>
      <c r="EK1106" s="196"/>
      <c r="EL1106" s="196"/>
      <c r="EM1106" s="196"/>
      <c r="EN1106" s="196"/>
      <c r="EO1106" s="196"/>
      <c r="EP1106" s="196"/>
      <c r="EQ1106" s="196"/>
      <c r="ER1106" s="196"/>
      <c r="ES1106" s="196"/>
      <c r="ET1106" s="196"/>
      <c r="EU1106" s="196"/>
      <c r="EV1106" s="196"/>
      <c r="EW1106" s="196"/>
      <c r="EX1106" s="196"/>
      <c r="EY1106" s="196"/>
      <c r="EZ1106" s="196"/>
      <c r="FA1106" s="196"/>
      <c r="FB1106" s="196"/>
      <c r="FC1106" s="196"/>
      <c r="FD1106" s="196"/>
      <c r="FE1106" s="196"/>
      <c r="FF1106" s="196"/>
      <c r="FG1106" s="196"/>
      <c r="FH1106" s="196"/>
      <c r="FI1106" s="196"/>
      <c r="FJ1106" s="196"/>
      <c r="FK1106" s="196"/>
      <c r="FL1106" s="196"/>
      <c r="FM1106" s="196"/>
      <c r="FN1106" s="196"/>
      <c r="FO1106" s="196"/>
      <c r="FP1106" s="196"/>
      <c r="FQ1106" s="196"/>
      <c r="FR1106" s="196"/>
      <c r="FS1106" s="196"/>
      <c r="FT1106" s="196"/>
      <c r="FU1106" s="196"/>
      <c r="FV1106" s="196"/>
      <c r="FW1106" s="196"/>
      <c r="FX1106" s="196"/>
      <c r="FY1106" s="196"/>
      <c r="FZ1106" s="196"/>
      <c r="GA1106" s="196"/>
      <c r="GB1106" s="196"/>
      <c r="GC1106" s="196"/>
      <c r="GD1106" s="196"/>
      <c r="GE1106" s="196"/>
      <c r="GF1106" s="196"/>
      <c r="GG1106" s="196"/>
      <c r="GH1106" s="196"/>
      <c r="GI1106" s="196"/>
      <c r="GJ1106" s="196"/>
      <c r="GK1106" s="196"/>
      <c r="GL1106" s="196"/>
      <c r="GM1106" s="196"/>
      <c r="GN1106" s="196"/>
      <c r="GO1106" s="196"/>
      <c r="GP1106" s="196"/>
      <c r="GQ1106" s="196"/>
      <c r="GR1106" s="196"/>
      <c r="GS1106" s="196"/>
      <c r="GT1106" s="196"/>
      <c r="GU1106" s="196"/>
      <c r="GV1106" s="196"/>
      <c r="GW1106" s="196"/>
      <c r="GX1106" s="196"/>
      <c r="GY1106" s="196"/>
      <c r="GZ1106" s="196"/>
      <c r="HA1106" s="196"/>
      <c r="HB1106" s="196"/>
      <c r="HC1106" s="196"/>
      <c r="HD1106" s="196"/>
      <c r="HE1106" s="196"/>
      <c r="HF1106" s="196"/>
      <c r="HG1106" s="196"/>
      <c r="HH1106" s="196"/>
      <c r="HI1106" s="196"/>
      <c r="HJ1106" s="196"/>
      <c r="HK1106" s="196"/>
      <c r="HL1106" s="196"/>
      <c r="HM1106" s="196"/>
      <c r="HN1106" s="196"/>
      <c r="HO1106" s="196"/>
      <c r="HP1106" s="196"/>
      <c r="HQ1106" s="196"/>
      <c r="HR1106" s="196"/>
      <c r="HS1106" s="196"/>
      <c r="HT1106" s="196"/>
      <c r="HU1106" s="196"/>
      <c r="HV1106" s="196"/>
      <c r="HW1106" s="196"/>
      <c r="HX1106" s="196"/>
      <c r="HY1106" s="196"/>
      <c r="HZ1106" s="196"/>
      <c r="IA1106" s="196"/>
      <c r="IB1106" s="196"/>
      <c r="IC1106" s="196"/>
      <c r="ID1106" s="196"/>
      <c r="IE1106" s="196"/>
      <c r="IF1106" s="196"/>
      <c r="IG1106" s="196"/>
      <c r="IH1106" s="196"/>
      <c r="II1106" s="196"/>
      <c r="IJ1106" s="196"/>
      <c r="IK1106" s="196"/>
      <c r="IL1106" s="196"/>
      <c r="IM1106" s="196"/>
      <c r="IN1106" s="196"/>
      <c r="IO1106" s="196"/>
      <c r="IP1106" s="196"/>
      <c r="IQ1106" s="196"/>
      <c r="IR1106" s="196"/>
      <c r="IS1106" s="196"/>
      <c r="IT1106" s="196"/>
      <c r="IU1106" s="196"/>
      <c r="IV1106" s="196"/>
      <c r="IW1106" s="196"/>
      <c r="IX1106" s="196"/>
      <c r="IY1106" s="196"/>
      <c r="IZ1106" s="196"/>
      <c r="JA1106" s="196"/>
      <c r="JB1106" s="196"/>
      <c r="JC1106" s="196"/>
      <c r="JD1106" s="196"/>
      <c r="JE1106" s="196"/>
      <c r="JF1106" s="196"/>
      <c r="JG1106" s="196"/>
      <c r="JH1106" s="196"/>
      <c r="JI1106" s="196"/>
      <c r="JJ1106" s="196"/>
      <c r="JK1106" s="196"/>
      <c r="JL1106" s="196"/>
      <c r="JM1106" s="196"/>
      <c r="JN1106" s="196"/>
      <c r="JO1106" s="196"/>
      <c r="JP1106" s="196"/>
      <c r="JQ1106" s="196"/>
      <c r="JR1106" s="196"/>
      <c r="JS1106" s="196"/>
      <c r="JT1106" s="196"/>
      <c r="JU1106" s="196"/>
      <c r="JV1106" s="196"/>
      <c r="JW1106" s="196"/>
      <c r="JX1106" s="196"/>
      <c r="JY1106" s="196"/>
      <c r="JZ1106" s="196"/>
      <c r="KA1106" s="196"/>
      <c r="KB1106" s="196"/>
      <c r="KC1106" s="196"/>
      <c r="KD1106" s="196"/>
      <c r="KE1106" s="196"/>
      <c r="KF1106" s="196"/>
      <c r="KG1106" s="196"/>
      <c r="KH1106" s="196"/>
      <c r="KI1106" s="196"/>
      <c r="KJ1106" s="196"/>
      <c r="KK1106" s="196"/>
      <c r="KL1106" s="196"/>
      <c r="KM1106" s="196"/>
      <c r="KN1106" s="196"/>
      <c r="KO1106" s="196"/>
      <c r="KP1106" s="196"/>
      <c r="KQ1106" s="196"/>
      <c r="KR1106" s="196"/>
      <c r="KS1106" s="196"/>
      <c r="KT1106" s="196"/>
      <c r="KU1106" s="196"/>
      <c r="KV1106" s="196"/>
      <c r="KW1106" s="196"/>
      <c r="KX1106" s="196"/>
      <c r="KY1106" s="196"/>
      <c r="KZ1106" s="196"/>
      <c r="LA1106" s="196"/>
      <c r="LB1106" s="196"/>
      <c r="LC1106" s="196"/>
      <c r="LD1106" s="196"/>
      <c r="LE1106" s="196"/>
      <c r="LF1106" s="196"/>
      <c r="LG1106" s="196"/>
      <c r="LH1106" s="196"/>
      <c r="LI1106" s="196"/>
      <c r="LJ1106" s="196"/>
      <c r="LK1106" s="196"/>
      <c r="LL1106" s="196"/>
      <c r="LM1106" s="196"/>
      <c r="LN1106" s="196"/>
      <c r="LO1106" s="196"/>
      <c r="LP1106" s="196"/>
      <c r="LQ1106" s="196"/>
      <c r="LR1106" s="196"/>
      <c r="LS1106" s="196"/>
      <c r="LT1106" s="196"/>
      <c r="LU1106" s="196"/>
      <c r="LV1106" s="196"/>
      <c r="LW1106" s="196"/>
      <c r="LX1106" s="196"/>
      <c r="LY1106" s="196"/>
      <c r="LZ1106" s="196"/>
      <c r="MA1106" s="196"/>
      <c r="MB1106" s="196"/>
      <c r="MC1106" s="196"/>
      <c r="MD1106" s="196"/>
      <c r="ME1106" s="196"/>
      <c r="MF1106" s="196"/>
      <c r="MG1106" s="196"/>
      <c r="MH1106" s="196"/>
      <c r="MI1106" s="196"/>
      <c r="MJ1106" s="196"/>
      <c r="MK1106" s="196"/>
      <c r="ML1106" s="196"/>
      <c r="MM1106" s="196"/>
      <c r="MN1106" s="196"/>
      <c r="MO1106" s="196"/>
      <c r="MP1106" s="196"/>
      <c r="MQ1106" s="196"/>
      <c r="MR1106" s="196"/>
      <c r="MS1106" s="196"/>
      <c r="MT1106" s="196"/>
      <c r="MU1106" s="196"/>
      <c r="MV1106" s="196"/>
      <c r="MW1106" s="196"/>
      <c r="MX1106" s="196"/>
      <c r="MY1106" s="196"/>
      <c r="MZ1106" s="196"/>
      <c r="NA1106" s="196"/>
      <c r="NB1106" s="196"/>
      <c r="NC1106" s="196"/>
      <c r="ND1106" s="196"/>
      <c r="NE1106" s="196"/>
      <c r="NF1106" s="196"/>
      <c r="NG1106" s="196"/>
      <c r="NH1106" s="196"/>
      <c r="NI1106" s="196"/>
      <c r="NJ1106" s="196"/>
      <c r="NK1106" s="196"/>
      <c r="NL1106" s="196"/>
      <c r="NM1106" s="196"/>
      <c r="NN1106" s="196"/>
      <c r="NO1106" s="196"/>
      <c r="NP1106" s="196"/>
      <c r="NQ1106" s="196"/>
      <c r="NR1106" s="196"/>
      <c r="NS1106" s="196"/>
      <c r="NT1106" s="196"/>
      <c r="NU1106" s="196"/>
      <c r="NV1106" s="196"/>
      <c r="NW1106" s="196"/>
      <c r="NX1106" s="196"/>
      <c r="NY1106" s="196"/>
      <c r="NZ1106" s="196"/>
      <c r="OA1106" s="196"/>
      <c r="OB1106" s="196"/>
      <c r="OC1106" s="196"/>
      <c r="OD1106" s="196"/>
      <c r="OE1106" s="196"/>
      <c r="OF1106" s="196"/>
      <c r="OG1106" s="196"/>
      <c r="OH1106" s="196"/>
      <c r="OI1106" s="196"/>
      <c r="OJ1106" s="196"/>
      <c r="OK1106" s="196"/>
      <c r="OL1106" s="196"/>
      <c r="AFC1106" s="196"/>
      <c r="AFD1106" s="196"/>
      <c r="AFE1106" s="196"/>
      <c r="AFF1106" s="196"/>
      <c r="AFG1106" s="196"/>
      <c r="AFH1106" s="196"/>
      <c r="AFI1106" s="196"/>
      <c r="AFJ1106" s="196"/>
      <c r="AFK1106" s="196"/>
      <c r="AFL1106" s="196"/>
      <c r="AFM1106" s="196"/>
      <c r="AFN1106" s="196"/>
      <c r="AFO1106" s="196"/>
      <c r="AFP1106" s="196"/>
      <c r="AFQ1106" s="196"/>
      <c r="AFR1106" s="196"/>
      <c r="AFS1106" s="196"/>
      <c r="AFT1106" s="196"/>
      <c r="AFU1106" s="196"/>
      <c r="AFV1106" s="196"/>
      <c r="AFW1106" s="196"/>
      <c r="AFX1106" s="196"/>
      <c r="AFY1106" s="196"/>
      <c r="AFZ1106" s="196"/>
      <c r="AGA1106" s="196"/>
      <c r="AGB1106" s="196"/>
      <c r="AGC1106" s="196"/>
      <c r="AGD1106" s="196"/>
      <c r="AGE1106" s="196"/>
      <c r="AGF1106" s="196"/>
      <c r="AGG1106" s="196"/>
      <c r="AGH1106" s="196"/>
      <c r="AGI1106" s="196"/>
      <c r="AGJ1106" s="196"/>
      <c r="AGK1106" s="196"/>
      <c r="AGL1106" s="196"/>
      <c r="AGM1106" s="196"/>
      <c r="AGN1106" s="196"/>
      <c r="AGO1106" s="196"/>
      <c r="AGP1106" s="196"/>
    </row>
    <row r="1107" spans="1:874" ht="15.75" customHeight="1" x14ac:dyDescent="0.25">
      <c r="A1107" s="196"/>
      <c r="B1107" s="196"/>
      <c r="C1107" s="196"/>
      <c r="D1107" s="196"/>
      <c r="E1107" s="196"/>
      <c r="F1107" s="196"/>
      <c r="G1107" s="196"/>
      <c r="H1107" s="196"/>
      <c r="I1107" s="196"/>
      <c r="J1107" s="196"/>
      <c r="K1107" s="196"/>
      <c r="L1107" s="206"/>
      <c r="M1107" s="196"/>
      <c r="N1107" s="196"/>
      <c r="O1107" s="196"/>
      <c r="P1107" s="196"/>
      <c r="Q1107" s="196"/>
      <c r="R1107" s="196"/>
      <c r="S1107" s="196"/>
      <c r="T1107" s="196"/>
      <c r="U1107" s="196"/>
      <c r="V1107" s="196"/>
      <c r="W1107" s="196"/>
      <c r="X1107" s="196"/>
      <c r="Y1107" s="196"/>
      <c r="Z1107" s="196"/>
      <c r="AA1107" s="196"/>
      <c r="AB1107" s="196"/>
      <c r="AC1107" s="196"/>
      <c r="AD1107" s="196"/>
      <c r="AE1107" s="196"/>
      <c r="AF1107" s="196"/>
      <c r="AG1107" s="196"/>
      <c r="AH1107" s="196"/>
      <c r="AI1107" s="196"/>
      <c r="AJ1107" s="196"/>
      <c r="AK1107" s="196"/>
      <c r="AL1107" s="196"/>
      <c r="AM1107" s="196"/>
      <c r="AN1107" s="196"/>
      <c r="AO1107" s="196"/>
      <c r="AP1107" s="196"/>
      <c r="AQ1107" s="196"/>
      <c r="AR1107" s="196"/>
      <c r="AS1107" s="196"/>
      <c r="AT1107" s="196"/>
      <c r="AU1107" s="196"/>
      <c r="AV1107" s="196"/>
      <c r="AW1107" s="196"/>
      <c r="AX1107" s="196"/>
      <c r="AY1107" s="196"/>
      <c r="AZ1107" s="196"/>
      <c r="BA1107" s="196"/>
      <c r="BB1107" s="196"/>
      <c r="BC1107" s="196"/>
      <c r="BD1107" s="196"/>
      <c r="BE1107" s="196"/>
      <c r="BF1107" s="196"/>
      <c r="BG1107" s="196"/>
      <c r="BH1107" s="196"/>
      <c r="BI1107" s="196"/>
      <c r="BJ1107" s="196"/>
      <c r="BK1107" s="196"/>
      <c r="BL1107" s="196"/>
      <c r="BM1107" s="196"/>
      <c r="BN1107" s="196"/>
      <c r="BO1107" s="196"/>
      <c r="BP1107" s="196"/>
      <c r="BQ1107" s="196"/>
      <c r="BR1107" s="196"/>
      <c r="BS1107" s="196"/>
      <c r="BT1107" s="196"/>
      <c r="BU1107" s="196"/>
      <c r="BV1107" s="196"/>
      <c r="BW1107" s="196"/>
      <c r="BX1107" s="196"/>
      <c r="BY1107" s="196"/>
      <c r="BZ1107" s="196"/>
      <c r="CA1107" s="196"/>
      <c r="CB1107" s="196"/>
      <c r="CC1107" s="196"/>
      <c r="CD1107" s="196"/>
      <c r="CE1107" s="196"/>
      <c r="CF1107" s="196"/>
      <c r="CG1107" s="196"/>
      <c r="CH1107" s="196"/>
      <c r="CI1107" s="196"/>
      <c r="CJ1107" s="196"/>
      <c r="CK1107" s="196"/>
      <c r="CL1107" s="196"/>
      <c r="CM1107" s="196"/>
      <c r="CN1107" s="196"/>
      <c r="CO1107" s="196"/>
      <c r="CP1107" s="196"/>
      <c r="CQ1107" s="196"/>
      <c r="CR1107" s="196"/>
      <c r="CS1107" s="196"/>
      <c r="CT1107" s="196"/>
      <c r="CU1107" s="196"/>
      <c r="CV1107" s="196"/>
      <c r="CW1107" s="196"/>
      <c r="CX1107" s="196"/>
      <c r="CY1107" s="196"/>
      <c r="CZ1107" s="196"/>
      <c r="DA1107" s="196"/>
      <c r="DB1107" s="196"/>
      <c r="DC1107" s="196"/>
      <c r="DD1107" s="196"/>
      <c r="DE1107" s="196"/>
      <c r="DF1107" s="196"/>
      <c r="DG1107" s="196"/>
      <c r="DH1107" s="196"/>
      <c r="DI1107" s="196"/>
      <c r="DJ1107" s="196"/>
      <c r="DK1107" s="196"/>
      <c r="DL1107" s="196"/>
      <c r="DM1107" s="196"/>
      <c r="DN1107" s="196"/>
      <c r="DO1107" s="196"/>
      <c r="DP1107" s="196"/>
      <c r="DQ1107" s="196"/>
      <c r="DR1107" s="196"/>
      <c r="DS1107" s="196"/>
      <c r="DT1107" s="196"/>
      <c r="DU1107" s="196"/>
      <c r="DV1107" s="196"/>
      <c r="DW1107" s="196"/>
      <c r="DX1107" s="196"/>
      <c r="DY1107" s="196"/>
      <c r="DZ1107" s="196"/>
      <c r="EA1107" s="196"/>
      <c r="EB1107" s="196"/>
      <c r="EC1107" s="196"/>
      <c r="ED1107" s="196"/>
      <c r="EE1107" s="196"/>
      <c r="EF1107" s="196"/>
      <c r="EG1107" s="196"/>
      <c r="EH1107" s="196"/>
      <c r="EI1107" s="196"/>
      <c r="EJ1107" s="196"/>
      <c r="EK1107" s="196"/>
      <c r="EL1107" s="196"/>
      <c r="EM1107" s="196"/>
      <c r="EN1107" s="196"/>
      <c r="EO1107" s="196"/>
      <c r="EP1107" s="196"/>
      <c r="EQ1107" s="196"/>
      <c r="ER1107" s="196"/>
      <c r="ES1107" s="196"/>
      <c r="ET1107" s="196"/>
      <c r="EU1107" s="196"/>
      <c r="EV1107" s="196"/>
      <c r="EW1107" s="196"/>
      <c r="EX1107" s="196"/>
      <c r="EY1107" s="196"/>
      <c r="EZ1107" s="196"/>
      <c r="FA1107" s="196"/>
      <c r="FB1107" s="196"/>
      <c r="FC1107" s="196"/>
      <c r="FD1107" s="196"/>
      <c r="FE1107" s="196"/>
      <c r="FF1107" s="196"/>
      <c r="FG1107" s="196"/>
      <c r="FH1107" s="196"/>
      <c r="FI1107" s="196"/>
      <c r="FJ1107" s="196"/>
      <c r="FK1107" s="196"/>
      <c r="FL1107" s="196"/>
      <c r="FM1107" s="196"/>
      <c r="FN1107" s="196"/>
      <c r="FO1107" s="196"/>
      <c r="FP1107" s="196"/>
      <c r="FQ1107" s="196"/>
      <c r="FR1107" s="196"/>
      <c r="FS1107" s="196"/>
      <c r="FT1107" s="196"/>
      <c r="FU1107" s="196"/>
      <c r="FV1107" s="196"/>
      <c r="FW1107" s="196"/>
      <c r="FX1107" s="196"/>
      <c r="FY1107" s="196"/>
      <c r="FZ1107" s="196"/>
      <c r="GA1107" s="196"/>
      <c r="GB1107" s="196"/>
      <c r="GC1107" s="196"/>
      <c r="GD1107" s="196"/>
      <c r="GE1107" s="196"/>
      <c r="GF1107" s="196"/>
      <c r="GG1107" s="196"/>
      <c r="GH1107" s="196"/>
      <c r="GI1107" s="196"/>
      <c r="GJ1107" s="196"/>
      <c r="GK1107" s="196"/>
      <c r="GL1107" s="196"/>
      <c r="GM1107" s="196"/>
      <c r="GN1107" s="196"/>
      <c r="GO1107" s="196"/>
      <c r="GP1107" s="196"/>
      <c r="GQ1107" s="196"/>
      <c r="GR1107" s="196"/>
      <c r="GS1107" s="196"/>
      <c r="GT1107" s="196"/>
      <c r="GU1107" s="196"/>
      <c r="GV1107" s="196"/>
      <c r="GW1107" s="196"/>
      <c r="GX1107" s="196"/>
      <c r="GY1107" s="196"/>
      <c r="GZ1107" s="196"/>
      <c r="HA1107" s="196"/>
      <c r="HB1107" s="196"/>
      <c r="HC1107" s="196"/>
      <c r="HD1107" s="196"/>
      <c r="HE1107" s="196"/>
      <c r="HF1107" s="196"/>
      <c r="HG1107" s="196"/>
      <c r="HH1107" s="196"/>
      <c r="HI1107" s="196"/>
      <c r="HJ1107" s="196"/>
      <c r="HK1107" s="196"/>
      <c r="HL1107" s="196"/>
      <c r="HM1107" s="196"/>
      <c r="HN1107" s="196"/>
      <c r="HO1107" s="196"/>
      <c r="HP1107" s="196"/>
      <c r="HQ1107" s="196"/>
      <c r="HR1107" s="196"/>
      <c r="HS1107" s="196"/>
      <c r="HT1107" s="196"/>
      <c r="HU1107" s="196"/>
      <c r="HV1107" s="196"/>
      <c r="HW1107" s="196"/>
      <c r="HX1107" s="196"/>
      <c r="HY1107" s="196"/>
      <c r="HZ1107" s="196"/>
      <c r="IA1107" s="196"/>
      <c r="IB1107" s="196"/>
      <c r="IC1107" s="196"/>
      <c r="ID1107" s="196"/>
      <c r="IE1107" s="196"/>
      <c r="IF1107" s="196"/>
      <c r="IG1107" s="196"/>
      <c r="IH1107" s="196"/>
      <c r="II1107" s="196"/>
      <c r="IJ1107" s="196"/>
      <c r="IK1107" s="196"/>
      <c r="IL1107" s="196"/>
      <c r="IM1107" s="196"/>
      <c r="IN1107" s="196"/>
      <c r="IO1107" s="196"/>
      <c r="IP1107" s="196"/>
      <c r="IQ1107" s="196"/>
      <c r="IR1107" s="196"/>
      <c r="IS1107" s="196"/>
      <c r="IT1107" s="196"/>
      <c r="IU1107" s="196"/>
      <c r="IV1107" s="196"/>
      <c r="IW1107" s="196"/>
      <c r="IX1107" s="196"/>
      <c r="IY1107" s="196"/>
      <c r="IZ1107" s="196"/>
      <c r="JA1107" s="196"/>
      <c r="JB1107" s="196"/>
      <c r="JC1107" s="196"/>
      <c r="JD1107" s="196"/>
      <c r="JE1107" s="196"/>
      <c r="JF1107" s="196"/>
      <c r="JG1107" s="196"/>
      <c r="JH1107" s="196"/>
      <c r="JI1107" s="196"/>
      <c r="JJ1107" s="196"/>
      <c r="JK1107" s="196"/>
      <c r="JL1107" s="196"/>
      <c r="JM1107" s="196"/>
      <c r="JN1107" s="196"/>
      <c r="JO1107" s="196"/>
      <c r="JP1107" s="196"/>
      <c r="JQ1107" s="196"/>
      <c r="JR1107" s="196"/>
      <c r="JS1107" s="196"/>
      <c r="JT1107" s="196"/>
      <c r="JU1107" s="196"/>
      <c r="JV1107" s="196"/>
      <c r="JW1107" s="196"/>
      <c r="JX1107" s="196"/>
      <c r="JY1107" s="196"/>
      <c r="JZ1107" s="196"/>
      <c r="KA1107" s="196"/>
      <c r="KB1107" s="196"/>
      <c r="KC1107" s="196"/>
      <c r="KD1107" s="196"/>
      <c r="KE1107" s="196"/>
      <c r="KF1107" s="196"/>
      <c r="KG1107" s="196"/>
      <c r="KH1107" s="196"/>
      <c r="KI1107" s="196"/>
      <c r="KJ1107" s="196"/>
      <c r="KK1107" s="196"/>
      <c r="KL1107" s="196"/>
      <c r="KM1107" s="196"/>
      <c r="KN1107" s="196"/>
      <c r="KO1107" s="196"/>
      <c r="KP1107" s="196"/>
      <c r="KQ1107" s="196"/>
      <c r="KR1107" s="196"/>
      <c r="KS1107" s="196"/>
      <c r="KT1107" s="196"/>
      <c r="KU1107" s="196"/>
      <c r="KV1107" s="196"/>
      <c r="KW1107" s="196"/>
      <c r="KX1107" s="196"/>
      <c r="KY1107" s="196"/>
      <c r="KZ1107" s="196"/>
      <c r="LA1107" s="196"/>
      <c r="LB1107" s="196"/>
      <c r="LC1107" s="196"/>
      <c r="LD1107" s="196"/>
      <c r="LE1107" s="196"/>
      <c r="LF1107" s="196"/>
      <c r="LG1107" s="196"/>
      <c r="LH1107" s="196"/>
      <c r="LI1107" s="196"/>
      <c r="LJ1107" s="196"/>
      <c r="LK1107" s="196"/>
      <c r="LL1107" s="196"/>
      <c r="LM1107" s="196"/>
      <c r="LN1107" s="196"/>
      <c r="LO1107" s="196"/>
      <c r="LP1107" s="196"/>
      <c r="LQ1107" s="196"/>
      <c r="LR1107" s="196"/>
      <c r="LS1107" s="196"/>
      <c r="LT1107" s="196"/>
      <c r="LU1107" s="196"/>
      <c r="LV1107" s="196"/>
      <c r="LW1107" s="196"/>
      <c r="LX1107" s="196"/>
      <c r="LY1107" s="196"/>
      <c r="LZ1107" s="196"/>
      <c r="MA1107" s="196"/>
      <c r="MB1107" s="196"/>
      <c r="MC1107" s="196"/>
      <c r="MD1107" s="196"/>
      <c r="ME1107" s="196"/>
      <c r="MF1107" s="196"/>
      <c r="MG1107" s="196"/>
      <c r="MH1107" s="196"/>
      <c r="MI1107" s="196"/>
      <c r="MJ1107" s="196"/>
      <c r="MK1107" s="196"/>
      <c r="ML1107" s="196"/>
      <c r="MM1107" s="196"/>
      <c r="MN1107" s="196"/>
      <c r="MO1107" s="196"/>
      <c r="MP1107" s="196"/>
      <c r="MQ1107" s="196"/>
      <c r="MR1107" s="196"/>
      <c r="MS1107" s="196"/>
      <c r="MT1107" s="196"/>
      <c r="MU1107" s="196"/>
      <c r="MV1107" s="196"/>
      <c r="MW1107" s="196"/>
      <c r="MX1107" s="196"/>
      <c r="MY1107" s="196"/>
      <c r="MZ1107" s="196"/>
      <c r="NA1107" s="196"/>
      <c r="NB1107" s="196"/>
      <c r="NC1107" s="196"/>
      <c r="ND1107" s="196"/>
      <c r="NE1107" s="196"/>
      <c r="NF1107" s="196"/>
      <c r="NG1107" s="196"/>
      <c r="NH1107" s="196"/>
      <c r="NI1107" s="196"/>
      <c r="NJ1107" s="196"/>
      <c r="NK1107" s="196"/>
      <c r="NL1107" s="196"/>
      <c r="NM1107" s="196"/>
      <c r="NN1107" s="196"/>
      <c r="NO1107" s="196"/>
      <c r="NP1107" s="196"/>
      <c r="NQ1107" s="196"/>
      <c r="NR1107" s="196"/>
      <c r="NS1107" s="196"/>
      <c r="NT1107" s="196"/>
      <c r="NU1107" s="196"/>
      <c r="NV1107" s="196"/>
      <c r="NW1107" s="196"/>
      <c r="NX1107" s="196"/>
      <c r="NY1107" s="196"/>
      <c r="NZ1107" s="196"/>
      <c r="OA1107" s="196"/>
      <c r="OB1107" s="196"/>
      <c r="OC1107" s="196"/>
      <c r="OD1107" s="196"/>
      <c r="OE1107" s="196"/>
      <c r="OF1107" s="196"/>
      <c r="OG1107" s="196"/>
      <c r="OH1107" s="196"/>
      <c r="OI1107" s="196"/>
      <c r="OJ1107" s="196"/>
      <c r="OK1107" s="196"/>
      <c r="OL1107" s="196"/>
      <c r="AFC1107" s="196"/>
      <c r="AFD1107" s="196"/>
      <c r="AFE1107" s="196"/>
      <c r="AFF1107" s="196"/>
      <c r="AFG1107" s="196"/>
      <c r="AFH1107" s="196"/>
      <c r="AFI1107" s="196"/>
      <c r="AFJ1107" s="196"/>
      <c r="AFK1107" s="196"/>
      <c r="AFL1107" s="196"/>
      <c r="AFM1107" s="196"/>
      <c r="AFN1107" s="196"/>
      <c r="AFO1107" s="196"/>
      <c r="AFP1107" s="196"/>
      <c r="AFQ1107" s="196"/>
      <c r="AFR1107" s="196"/>
      <c r="AFS1107" s="196"/>
      <c r="AFT1107" s="196"/>
      <c r="AFU1107" s="196"/>
      <c r="AFV1107" s="196"/>
      <c r="AFW1107" s="196"/>
      <c r="AFX1107" s="196"/>
      <c r="AFY1107" s="196"/>
      <c r="AFZ1107" s="196"/>
      <c r="AGA1107" s="196"/>
      <c r="AGB1107" s="196"/>
      <c r="AGC1107" s="196"/>
      <c r="AGD1107" s="196"/>
      <c r="AGE1107" s="196"/>
      <c r="AGF1107" s="196"/>
      <c r="AGG1107" s="196"/>
      <c r="AGH1107" s="196"/>
      <c r="AGI1107" s="196"/>
      <c r="AGJ1107" s="196"/>
      <c r="AGK1107" s="196"/>
      <c r="AGL1107" s="196"/>
      <c r="AGM1107" s="196"/>
      <c r="AGN1107" s="196"/>
      <c r="AGO1107" s="196"/>
      <c r="AGP1107" s="196"/>
    </row>
    <row r="1108" spans="1:874" ht="15.75" customHeight="1" x14ac:dyDescent="0.25">
      <c r="A1108" s="196"/>
      <c r="B1108" s="196"/>
      <c r="C1108" s="196"/>
      <c r="D1108" s="196"/>
      <c r="E1108" s="196"/>
      <c r="F1108" s="196"/>
      <c r="G1108" s="196"/>
      <c r="H1108" s="196"/>
      <c r="I1108" s="196"/>
      <c r="J1108" s="196"/>
      <c r="K1108" s="196"/>
      <c r="L1108" s="206"/>
      <c r="M1108" s="196"/>
      <c r="N1108" s="196"/>
      <c r="O1108" s="196"/>
      <c r="P1108" s="196"/>
      <c r="Q1108" s="196"/>
      <c r="R1108" s="196"/>
      <c r="S1108" s="196"/>
      <c r="T1108" s="196"/>
      <c r="U1108" s="196"/>
      <c r="V1108" s="196"/>
      <c r="W1108" s="196"/>
      <c r="X1108" s="196"/>
      <c r="Y1108" s="196"/>
      <c r="Z1108" s="196"/>
      <c r="AA1108" s="196"/>
      <c r="AB1108" s="196"/>
      <c r="AC1108" s="196"/>
      <c r="AD1108" s="196"/>
      <c r="AE1108" s="196"/>
      <c r="AF1108" s="196"/>
      <c r="AG1108" s="196"/>
      <c r="AH1108" s="196"/>
      <c r="AI1108" s="196"/>
      <c r="AJ1108" s="196"/>
      <c r="AK1108" s="196"/>
      <c r="AL1108" s="196"/>
      <c r="AM1108" s="196"/>
      <c r="AN1108" s="196"/>
      <c r="AO1108" s="196"/>
      <c r="AP1108" s="196"/>
      <c r="AQ1108" s="196"/>
      <c r="AR1108" s="196"/>
      <c r="AS1108" s="196"/>
      <c r="AT1108" s="196"/>
      <c r="AU1108" s="196"/>
      <c r="AV1108" s="196"/>
      <c r="AW1108" s="196"/>
      <c r="AX1108" s="196"/>
      <c r="AY1108" s="196"/>
      <c r="AZ1108" s="196"/>
      <c r="BA1108" s="196"/>
      <c r="BB1108" s="196"/>
      <c r="BC1108" s="196"/>
      <c r="BD1108" s="196"/>
      <c r="BE1108" s="196"/>
      <c r="BF1108" s="196"/>
      <c r="BG1108" s="196"/>
      <c r="BH1108" s="196"/>
      <c r="BI1108" s="196"/>
      <c r="BJ1108" s="196"/>
      <c r="BK1108" s="196"/>
      <c r="BL1108" s="196"/>
      <c r="BM1108" s="196"/>
      <c r="BN1108" s="196"/>
      <c r="BO1108" s="196"/>
      <c r="BP1108" s="196"/>
      <c r="BQ1108" s="196"/>
      <c r="BR1108" s="196"/>
      <c r="BS1108" s="196"/>
      <c r="BT1108" s="196"/>
      <c r="BU1108" s="196"/>
      <c r="BV1108" s="196"/>
      <c r="BW1108" s="196"/>
      <c r="BX1108" s="196"/>
      <c r="BY1108" s="196"/>
      <c r="BZ1108" s="196"/>
      <c r="CA1108" s="196"/>
      <c r="CB1108" s="196"/>
      <c r="CC1108" s="196"/>
      <c r="CD1108" s="196"/>
      <c r="CE1108" s="196"/>
      <c r="CF1108" s="196"/>
      <c r="CG1108" s="196"/>
      <c r="CH1108" s="196"/>
      <c r="CI1108" s="196"/>
      <c r="CJ1108" s="196"/>
      <c r="CK1108" s="196"/>
      <c r="CL1108" s="196"/>
      <c r="CM1108" s="196"/>
      <c r="CN1108" s="196"/>
      <c r="CO1108" s="196"/>
      <c r="CP1108" s="196"/>
      <c r="CQ1108" s="196"/>
      <c r="CR1108" s="196"/>
      <c r="CS1108" s="196"/>
      <c r="CT1108" s="196"/>
      <c r="CU1108" s="196"/>
      <c r="CV1108" s="196"/>
      <c r="CW1108" s="196"/>
      <c r="CX1108" s="196"/>
      <c r="CY1108" s="196"/>
      <c r="CZ1108" s="196"/>
      <c r="DA1108" s="196"/>
      <c r="DB1108" s="196"/>
      <c r="DC1108" s="196"/>
      <c r="DD1108" s="196"/>
      <c r="DE1108" s="196"/>
      <c r="DF1108" s="196"/>
      <c r="DG1108" s="196"/>
      <c r="DH1108" s="196"/>
      <c r="DI1108" s="196"/>
      <c r="DJ1108" s="196"/>
      <c r="DK1108" s="196"/>
      <c r="DL1108" s="196"/>
      <c r="DM1108" s="196"/>
      <c r="DN1108" s="196"/>
      <c r="DO1108" s="196"/>
      <c r="DP1108" s="196"/>
      <c r="DQ1108" s="196"/>
      <c r="DR1108" s="196"/>
      <c r="DS1108" s="196"/>
      <c r="DT1108" s="196"/>
      <c r="DU1108" s="196"/>
      <c r="DV1108" s="196"/>
      <c r="DW1108" s="196"/>
      <c r="DX1108" s="196"/>
      <c r="DY1108" s="196"/>
      <c r="DZ1108" s="196"/>
      <c r="EA1108" s="196"/>
      <c r="EB1108" s="196"/>
      <c r="EC1108" s="196"/>
      <c r="ED1108" s="196"/>
      <c r="EE1108" s="196"/>
      <c r="EF1108" s="196"/>
      <c r="EG1108" s="196"/>
      <c r="EH1108" s="196"/>
      <c r="EI1108" s="196"/>
      <c r="EJ1108" s="196"/>
      <c r="EK1108" s="196"/>
      <c r="EL1108" s="196"/>
      <c r="EM1108" s="196"/>
      <c r="EN1108" s="196"/>
      <c r="EO1108" s="196"/>
      <c r="EP1108" s="196"/>
      <c r="EQ1108" s="196"/>
      <c r="ER1108" s="196"/>
      <c r="ES1108" s="196"/>
      <c r="ET1108" s="196"/>
      <c r="EU1108" s="196"/>
      <c r="EV1108" s="196"/>
      <c r="EW1108" s="196"/>
      <c r="EX1108" s="196"/>
      <c r="EY1108" s="196"/>
      <c r="EZ1108" s="196"/>
      <c r="FA1108" s="196"/>
      <c r="FB1108" s="196"/>
      <c r="FC1108" s="196"/>
      <c r="FD1108" s="196"/>
      <c r="FE1108" s="196"/>
      <c r="FF1108" s="196"/>
      <c r="FG1108" s="196"/>
      <c r="FH1108" s="196"/>
      <c r="FI1108" s="196"/>
      <c r="FJ1108" s="196"/>
      <c r="FK1108" s="196"/>
      <c r="FL1108" s="196"/>
      <c r="FM1108" s="196"/>
      <c r="FN1108" s="196"/>
      <c r="FO1108" s="196"/>
      <c r="FP1108" s="196"/>
      <c r="FQ1108" s="196"/>
      <c r="FR1108" s="196"/>
      <c r="FS1108" s="196"/>
      <c r="FT1108" s="196"/>
      <c r="FU1108" s="196"/>
      <c r="FV1108" s="196"/>
      <c r="FW1108" s="196"/>
      <c r="FX1108" s="196"/>
      <c r="FY1108" s="196"/>
      <c r="FZ1108" s="196"/>
      <c r="GA1108" s="196"/>
      <c r="GB1108" s="196"/>
      <c r="GC1108" s="196"/>
      <c r="GD1108" s="196"/>
      <c r="GE1108" s="196"/>
      <c r="GF1108" s="196"/>
      <c r="GG1108" s="196"/>
      <c r="GH1108" s="196"/>
      <c r="GI1108" s="196"/>
      <c r="GJ1108" s="196"/>
      <c r="GK1108" s="196"/>
      <c r="GL1108" s="196"/>
      <c r="GM1108" s="196"/>
      <c r="GN1108" s="196"/>
      <c r="GO1108" s="196"/>
      <c r="GP1108" s="196"/>
      <c r="GQ1108" s="196"/>
      <c r="GR1108" s="196"/>
      <c r="GS1108" s="196"/>
      <c r="GT1108" s="196"/>
      <c r="GU1108" s="196"/>
      <c r="GV1108" s="196"/>
      <c r="GW1108" s="196"/>
      <c r="GX1108" s="196"/>
      <c r="GY1108" s="196"/>
      <c r="GZ1108" s="196"/>
      <c r="HA1108" s="196"/>
      <c r="HB1108" s="196"/>
      <c r="HC1108" s="196"/>
      <c r="HD1108" s="196"/>
      <c r="HE1108" s="196"/>
      <c r="HF1108" s="196"/>
      <c r="HG1108" s="196"/>
      <c r="HH1108" s="196"/>
      <c r="HI1108" s="196"/>
      <c r="HJ1108" s="196"/>
      <c r="HK1108" s="196"/>
      <c r="HL1108" s="196"/>
      <c r="HM1108" s="196"/>
      <c r="HN1108" s="196"/>
      <c r="HO1108" s="196"/>
      <c r="HP1108" s="196"/>
      <c r="HQ1108" s="196"/>
      <c r="HR1108" s="196"/>
      <c r="HS1108" s="196"/>
      <c r="HT1108" s="196"/>
      <c r="HU1108" s="196"/>
      <c r="HV1108" s="196"/>
      <c r="HW1108" s="196"/>
      <c r="HX1108" s="196"/>
      <c r="HY1108" s="196"/>
      <c r="HZ1108" s="196"/>
      <c r="IA1108" s="196"/>
      <c r="IB1108" s="196"/>
      <c r="IC1108" s="196"/>
      <c r="ID1108" s="196"/>
      <c r="IE1108" s="196"/>
      <c r="IF1108" s="196"/>
      <c r="IG1108" s="196"/>
      <c r="IH1108" s="196"/>
      <c r="II1108" s="196"/>
      <c r="IJ1108" s="196"/>
      <c r="IK1108" s="196"/>
      <c r="IL1108" s="196"/>
      <c r="IM1108" s="196"/>
      <c r="IN1108" s="196"/>
      <c r="IO1108" s="196"/>
      <c r="IP1108" s="196"/>
      <c r="IQ1108" s="196"/>
      <c r="IR1108" s="196"/>
      <c r="IS1108" s="196"/>
      <c r="IT1108" s="196"/>
      <c r="IU1108" s="196"/>
      <c r="IV1108" s="196"/>
      <c r="IW1108" s="196"/>
      <c r="IX1108" s="196"/>
      <c r="IY1108" s="196"/>
      <c r="IZ1108" s="196"/>
      <c r="JA1108" s="196"/>
      <c r="JB1108" s="196"/>
      <c r="JC1108" s="196"/>
      <c r="JD1108" s="196"/>
      <c r="JE1108" s="196"/>
      <c r="JF1108" s="196"/>
      <c r="JG1108" s="196"/>
      <c r="JH1108" s="196"/>
      <c r="JI1108" s="196"/>
      <c r="JJ1108" s="196"/>
      <c r="JK1108" s="196"/>
      <c r="JL1108" s="196"/>
      <c r="JM1108" s="196"/>
      <c r="JN1108" s="196"/>
      <c r="JO1108" s="196"/>
      <c r="JP1108" s="196"/>
      <c r="JQ1108" s="196"/>
      <c r="JR1108" s="196"/>
      <c r="JS1108" s="196"/>
      <c r="JT1108" s="196"/>
      <c r="JU1108" s="196"/>
      <c r="JV1108" s="196"/>
      <c r="JW1108" s="196"/>
      <c r="JX1108" s="196"/>
      <c r="JY1108" s="196"/>
      <c r="JZ1108" s="196"/>
      <c r="KA1108" s="196"/>
      <c r="KB1108" s="196"/>
      <c r="KC1108" s="196"/>
      <c r="KD1108" s="196"/>
      <c r="KE1108" s="196"/>
      <c r="KF1108" s="196"/>
      <c r="KG1108" s="196"/>
      <c r="KH1108" s="196"/>
      <c r="KI1108" s="196"/>
      <c r="KJ1108" s="196"/>
      <c r="KK1108" s="196"/>
      <c r="KL1108" s="196"/>
      <c r="KM1108" s="196"/>
      <c r="KN1108" s="196"/>
      <c r="KO1108" s="196"/>
      <c r="KP1108" s="196"/>
      <c r="KQ1108" s="196"/>
      <c r="KR1108" s="196"/>
      <c r="KS1108" s="196"/>
      <c r="KT1108" s="196"/>
      <c r="KU1108" s="196"/>
      <c r="KV1108" s="196"/>
      <c r="KW1108" s="196"/>
      <c r="KX1108" s="196"/>
      <c r="KY1108" s="196"/>
      <c r="KZ1108" s="196"/>
      <c r="LA1108" s="196"/>
      <c r="LB1108" s="196"/>
      <c r="LC1108" s="196"/>
      <c r="LD1108" s="196"/>
      <c r="LE1108" s="196"/>
      <c r="LF1108" s="196"/>
      <c r="LG1108" s="196"/>
      <c r="LH1108" s="196"/>
      <c r="LI1108" s="196"/>
      <c r="LJ1108" s="196"/>
      <c r="LK1108" s="196"/>
      <c r="LL1108" s="196"/>
      <c r="LM1108" s="196"/>
      <c r="LN1108" s="196"/>
      <c r="LO1108" s="196"/>
      <c r="LP1108" s="196"/>
      <c r="LQ1108" s="196"/>
      <c r="LR1108" s="196"/>
      <c r="LS1108" s="196"/>
      <c r="LT1108" s="196"/>
      <c r="LU1108" s="196"/>
      <c r="LV1108" s="196"/>
      <c r="LW1108" s="196"/>
      <c r="LX1108" s="196"/>
      <c r="LY1108" s="196"/>
      <c r="LZ1108" s="196"/>
      <c r="MA1108" s="196"/>
      <c r="MB1108" s="196"/>
      <c r="MC1108" s="196"/>
      <c r="MD1108" s="196"/>
      <c r="ME1108" s="196"/>
      <c r="MF1108" s="196"/>
      <c r="MG1108" s="196"/>
      <c r="MH1108" s="196"/>
      <c r="MI1108" s="196"/>
      <c r="MJ1108" s="196"/>
      <c r="MK1108" s="196"/>
      <c r="ML1108" s="196"/>
      <c r="MM1108" s="196"/>
      <c r="MN1108" s="196"/>
      <c r="MO1108" s="196"/>
      <c r="MP1108" s="196"/>
      <c r="MQ1108" s="196"/>
      <c r="MR1108" s="196"/>
      <c r="MS1108" s="196"/>
      <c r="MT1108" s="196"/>
      <c r="MU1108" s="196"/>
      <c r="MV1108" s="196"/>
      <c r="MW1108" s="196"/>
      <c r="MX1108" s="196"/>
      <c r="MY1108" s="196"/>
      <c r="MZ1108" s="196"/>
      <c r="NA1108" s="196"/>
      <c r="NB1108" s="196"/>
      <c r="NC1108" s="196"/>
      <c r="ND1108" s="196"/>
      <c r="NE1108" s="196"/>
      <c r="NF1108" s="196"/>
      <c r="NG1108" s="196"/>
      <c r="NH1108" s="196"/>
      <c r="NI1108" s="196"/>
      <c r="NJ1108" s="196"/>
      <c r="NK1108" s="196"/>
      <c r="NL1108" s="196"/>
      <c r="NM1108" s="196"/>
      <c r="NN1108" s="196"/>
      <c r="NO1108" s="196"/>
      <c r="NP1108" s="196"/>
      <c r="NQ1108" s="196"/>
      <c r="NR1108" s="196"/>
      <c r="NS1108" s="196"/>
      <c r="NT1108" s="196"/>
      <c r="NU1108" s="196"/>
      <c r="NV1108" s="196"/>
      <c r="NW1108" s="196"/>
      <c r="NX1108" s="196"/>
      <c r="NY1108" s="196"/>
      <c r="NZ1108" s="196"/>
      <c r="OA1108" s="196"/>
      <c r="OB1108" s="196"/>
      <c r="OC1108" s="196"/>
      <c r="OD1108" s="196"/>
      <c r="OE1108" s="196"/>
      <c r="OF1108" s="196"/>
      <c r="OG1108" s="196"/>
      <c r="OH1108" s="196"/>
      <c r="OI1108" s="196"/>
      <c r="OJ1108" s="196"/>
      <c r="OK1108" s="196"/>
      <c r="OL1108" s="196"/>
      <c r="AFC1108" s="196"/>
      <c r="AFD1108" s="196"/>
      <c r="AFE1108" s="196"/>
      <c r="AFF1108" s="196"/>
      <c r="AFG1108" s="196"/>
      <c r="AFH1108" s="196"/>
      <c r="AFI1108" s="196"/>
      <c r="AFJ1108" s="196"/>
      <c r="AFK1108" s="196"/>
      <c r="AFL1108" s="196"/>
      <c r="AFM1108" s="196"/>
      <c r="AFN1108" s="196"/>
      <c r="AFO1108" s="196"/>
      <c r="AFP1108" s="196"/>
      <c r="AFQ1108" s="196"/>
      <c r="AFR1108" s="196"/>
      <c r="AFS1108" s="196"/>
      <c r="AFT1108" s="196"/>
      <c r="AFU1108" s="196"/>
      <c r="AFV1108" s="196"/>
      <c r="AFW1108" s="196"/>
      <c r="AFX1108" s="196"/>
      <c r="AFY1108" s="196"/>
      <c r="AFZ1108" s="196"/>
      <c r="AGA1108" s="196"/>
      <c r="AGB1108" s="196"/>
      <c r="AGC1108" s="196"/>
      <c r="AGD1108" s="196"/>
      <c r="AGE1108" s="196"/>
      <c r="AGF1108" s="196"/>
      <c r="AGG1108" s="196"/>
      <c r="AGH1108" s="196"/>
      <c r="AGI1108" s="196"/>
      <c r="AGJ1108" s="196"/>
      <c r="AGK1108" s="196"/>
      <c r="AGL1108" s="196"/>
      <c r="AGM1108" s="196"/>
      <c r="AGN1108" s="196"/>
      <c r="AGO1108" s="196"/>
      <c r="AGP1108" s="196"/>
    </row>
    <row r="1109" spans="1:874" ht="15.75" customHeight="1" x14ac:dyDescent="0.25">
      <c r="A1109" s="196"/>
      <c r="B1109" s="196"/>
      <c r="C1109" s="196"/>
      <c r="D1109" s="196"/>
      <c r="E1109" s="196"/>
      <c r="F1109" s="196"/>
      <c r="G1109" s="196"/>
      <c r="H1109" s="196"/>
      <c r="I1109" s="196"/>
      <c r="J1109" s="196"/>
      <c r="K1109" s="196"/>
      <c r="L1109" s="206"/>
      <c r="M1109" s="196"/>
      <c r="N1109" s="196"/>
      <c r="O1109" s="196"/>
      <c r="P1109" s="196"/>
      <c r="Q1109" s="196"/>
      <c r="R1109" s="196"/>
      <c r="S1109" s="196"/>
      <c r="T1109" s="196"/>
      <c r="U1109" s="196"/>
      <c r="V1109" s="196"/>
      <c r="W1109" s="196"/>
      <c r="X1109" s="196"/>
      <c r="Y1109" s="196"/>
      <c r="Z1109" s="196"/>
      <c r="AA1109" s="196"/>
      <c r="AB1109" s="196"/>
      <c r="AC1109" s="196"/>
      <c r="AD1109" s="196"/>
      <c r="AE1109" s="196"/>
      <c r="AF1109" s="196"/>
      <c r="AG1109" s="196"/>
      <c r="AH1109" s="196"/>
      <c r="AI1109" s="196"/>
      <c r="AJ1109" s="196"/>
      <c r="AK1109" s="196"/>
      <c r="AL1109" s="196"/>
      <c r="AM1109" s="196"/>
      <c r="AN1109" s="196"/>
      <c r="AO1109" s="196"/>
      <c r="AP1109" s="196"/>
      <c r="AQ1109" s="196"/>
      <c r="AR1109" s="196"/>
      <c r="AS1109" s="196"/>
      <c r="AT1109" s="196"/>
      <c r="AU1109" s="196"/>
      <c r="AV1109" s="196"/>
      <c r="AW1109" s="196"/>
      <c r="AX1109" s="196"/>
      <c r="AY1109" s="196"/>
      <c r="AZ1109" s="196"/>
      <c r="BA1109" s="196"/>
      <c r="BB1109" s="196"/>
      <c r="BC1109" s="196"/>
      <c r="BD1109" s="196"/>
      <c r="BE1109" s="196"/>
      <c r="BF1109" s="196"/>
      <c r="BG1109" s="196"/>
      <c r="BH1109" s="196"/>
      <c r="BI1109" s="196"/>
      <c r="BJ1109" s="196"/>
      <c r="BK1109" s="196"/>
      <c r="BL1109" s="196"/>
      <c r="BM1109" s="196"/>
      <c r="BN1109" s="196"/>
      <c r="BO1109" s="196"/>
      <c r="BP1109" s="196"/>
      <c r="BQ1109" s="196"/>
      <c r="BR1109" s="196"/>
      <c r="BS1109" s="196"/>
      <c r="BT1109" s="196"/>
      <c r="BU1109" s="196"/>
      <c r="BV1109" s="196"/>
      <c r="BW1109" s="196"/>
      <c r="BX1109" s="196"/>
      <c r="BY1109" s="196"/>
      <c r="BZ1109" s="196"/>
      <c r="CA1109" s="196"/>
      <c r="CB1109" s="196"/>
      <c r="CC1109" s="196"/>
      <c r="CD1109" s="196"/>
      <c r="CE1109" s="196"/>
      <c r="CF1109" s="196"/>
      <c r="CG1109" s="196"/>
      <c r="CH1109" s="196"/>
      <c r="CI1109" s="196"/>
      <c r="CJ1109" s="196"/>
      <c r="CK1109" s="196"/>
      <c r="CL1109" s="196"/>
      <c r="CM1109" s="196"/>
      <c r="CN1109" s="196"/>
      <c r="CO1109" s="196"/>
      <c r="CP1109" s="196"/>
      <c r="CQ1109" s="196"/>
      <c r="CR1109" s="196"/>
      <c r="CS1109" s="196"/>
      <c r="CT1109" s="196"/>
      <c r="CU1109" s="196"/>
      <c r="CV1109" s="196"/>
      <c r="CW1109" s="196"/>
      <c r="CX1109" s="196"/>
      <c r="CY1109" s="196"/>
      <c r="CZ1109" s="196"/>
      <c r="DA1109" s="196"/>
      <c r="DB1109" s="196"/>
      <c r="DC1109" s="196"/>
      <c r="DD1109" s="196"/>
      <c r="DE1109" s="196"/>
      <c r="DF1109" s="196"/>
      <c r="DG1109" s="196"/>
      <c r="DH1109" s="196"/>
      <c r="DI1109" s="196"/>
      <c r="DJ1109" s="196"/>
      <c r="DK1109" s="196"/>
      <c r="DL1109" s="196"/>
      <c r="DM1109" s="196"/>
      <c r="DN1109" s="196"/>
      <c r="DO1109" s="196"/>
      <c r="DP1109" s="196"/>
      <c r="DQ1109" s="196"/>
      <c r="DR1109" s="196"/>
      <c r="DS1109" s="196"/>
      <c r="DT1109" s="196"/>
      <c r="DU1109" s="196"/>
      <c r="DV1109" s="196"/>
      <c r="DW1109" s="196"/>
      <c r="DX1109" s="196"/>
      <c r="DY1109" s="196"/>
      <c r="DZ1109" s="196"/>
      <c r="EA1109" s="196"/>
      <c r="EB1109" s="196"/>
      <c r="EC1109" s="196"/>
      <c r="ED1109" s="196"/>
      <c r="EE1109" s="196"/>
      <c r="EF1109" s="196"/>
      <c r="EG1109" s="196"/>
      <c r="EH1109" s="196"/>
      <c r="EI1109" s="196"/>
      <c r="EJ1109" s="196"/>
      <c r="EK1109" s="196"/>
      <c r="EL1109" s="196"/>
      <c r="EM1109" s="196"/>
      <c r="EN1109" s="196"/>
      <c r="EO1109" s="196"/>
      <c r="EP1109" s="196"/>
      <c r="EQ1109" s="196"/>
      <c r="ER1109" s="196"/>
      <c r="ES1109" s="196"/>
      <c r="ET1109" s="196"/>
      <c r="EU1109" s="196"/>
      <c r="EV1109" s="196"/>
      <c r="EW1109" s="196"/>
      <c r="EX1109" s="196"/>
      <c r="EY1109" s="196"/>
      <c r="EZ1109" s="196"/>
      <c r="FA1109" s="196"/>
      <c r="FB1109" s="196"/>
      <c r="FC1109" s="196"/>
      <c r="FD1109" s="196"/>
      <c r="FE1109" s="196"/>
      <c r="FF1109" s="196"/>
      <c r="FG1109" s="196"/>
      <c r="FH1109" s="196"/>
      <c r="FI1109" s="196"/>
      <c r="FJ1109" s="196"/>
      <c r="FK1109" s="196"/>
      <c r="FL1109" s="196"/>
      <c r="FM1109" s="196"/>
      <c r="FN1109" s="196"/>
      <c r="FO1109" s="196"/>
      <c r="FP1109" s="196"/>
      <c r="FQ1109" s="196"/>
      <c r="FR1109" s="196"/>
      <c r="FS1109" s="196"/>
      <c r="FT1109" s="196"/>
      <c r="FU1109" s="196"/>
      <c r="FV1109" s="196"/>
      <c r="FW1109" s="196"/>
      <c r="FX1109" s="196"/>
      <c r="FY1109" s="196"/>
      <c r="FZ1109" s="196"/>
      <c r="GA1109" s="196"/>
      <c r="GB1109" s="196"/>
      <c r="GC1109" s="196"/>
      <c r="GD1109" s="196"/>
      <c r="GE1109" s="196"/>
      <c r="GF1109" s="196"/>
      <c r="GG1109" s="196"/>
      <c r="GH1109" s="196"/>
      <c r="GI1109" s="196"/>
      <c r="GJ1109" s="196"/>
      <c r="GK1109" s="196"/>
      <c r="GL1109" s="196"/>
      <c r="GM1109" s="196"/>
      <c r="GN1109" s="196"/>
      <c r="GO1109" s="196"/>
      <c r="GP1109" s="196"/>
      <c r="GQ1109" s="196"/>
      <c r="GR1109" s="196"/>
      <c r="GS1109" s="196"/>
      <c r="GT1109" s="196"/>
      <c r="GU1109" s="196"/>
      <c r="GV1109" s="196"/>
      <c r="GW1109" s="196"/>
      <c r="GX1109" s="196"/>
      <c r="GY1109" s="196"/>
      <c r="GZ1109" s="196"/>
      <c r="HA1109" s="196"/>
      <c r="HB1109" s="196"/>
      <c r="HC1109" s="196"/>
      <c r="HD1109" s="196"/>
      <c r="HE1109" s="196"/>
      <c r="HF1109" s="196"/>
      <c r="HG1109" s="196"/>
      <c r="HH1109" s="196"/>
      <c r="HI1109" s="196"/>
      <c r="HJ1109" s="196"/>
      <c r="HK1109" s="196"/>
      <c r="HL1109" s="196"/>
      <c r="HM1109" s="196"/>
      <c r="HN1109" s="196"/>
      <c r="HO1109" s="196"/>
      <c r="HP1109" s="196"/>
      <c r="HQ1109" s="196"/>
      <c r="HR1109" s="196"/>
      <c r="HS1109" s="196"/>
      <c r="HT1109" s="196"/>
      <c r="HU1109" s="196"/>
      <c r="HV1109" s="196"/>
      <c r="HW1109" s="196"/>
      <c r="HX1109" s="196"/>
      <c r="HY1109" s="196"/>
      <c r="HZ1109" s="196"/>
      <c r="IA1109" s="196"/>
      <c r="IB1109" s="196"/>
      <c r="IC1109" s="196"/>
      <c r="ID1109" s="196"/>
      <c r="IE1109" s="196"/>
      <c r="IF1109" s="196"/>
      <c r="IG1109" s="196"/>
      <c r="IH1109" s="196"/>
      <c r="II1109" s="196"/>
      <c r="IJ1109" s="196"/>
      <c r="IK1109" s="196"/>
      <c r="IL1109" s="196"/>
      <c r="IM1109" s="196"/>
      <c r="IN1109" s="196"/>
      <c r="IO1109" s="196"/>
      <c r="IP1109" s="196"/>
      <c r="IQ1109" s="196"/>
      <c r="IR1109" s="196"/>
      <c r="IS1109" s="196"/>
      <c r="IT1109" s="196"/>
      <c r="IU1109" s="196"/>
      <c r="IV1109" s="196"/>
      <c r="IW1109" s="196"/>
      <c r="IX1109" s="196"/>
      <c r="IY1109" s="196"/>
      <c r="IZ1109" s="196"/>
      <c r="JA1109" s="196"/>
      <c r="JB1109" s="196"/>
      <c r="JC1109" s="196"/>
      <c r="JD1109" s="196"/>
      <c r="JE1109" s="196"/>
      <c r="JF1109" s="196"/>
      <c r="JG1109" s="196"/>
      <c r="JH1109" s="196"/>
      <c r="JI1109" s="196"/>
      <c r="JJ1109" s="196"/>
      <c r="JK1109" s="196"/>
      <c r="JL1109" s="196"/>
      <c r="JM1109" s="196"/>
      <c r="JN1109" s="196"/>
      <c r="JO1109" s="196"/>
      <c r="JP1109" s="196"/>
      <c r="JQ1109" s="196"/>
      <c r="JR1109" s="196"/>
      <c r="JS1109" s="196"/>
      <c r="JT1109" s="196"/>
      <c r="JU1109" s="196"/>
      <c r="JV1109" s="196"/>
      <c r="JW1109" s="196"/>
      <c r="JX1109" s="196"/>
      <c r="JY1109" s="196"/>
      <c r="JZ1109" s="196"/>
      <c r="KA1109" s="196"/>
      <c r="KB1109" s="196"/>
      <c r="KC1109" s="196"/>
      <c r="KD1109" s="196"/>
      <c r="KE1109" s="196"/>
      <c r="KF1109" s="196"/>
      <c r="KG1109" s="196"/>
      <c r="KH1109" s="196"/>
      <c r="KI1109" s="196"/>
      <c r="KJ1109" s="196"/>
      <c r="KK1109" s="196"/>
      <c r="KL1109" s="196"/>
      <c r="KM1109" s="196"/>
      <c r="KN1109" s="196"/>
      <c r="KO1109" s="196"/>
      <c r="KP1109" s="196"/>
      <c r="KQ1109" s="196"/>
      <c r="KR1109" s="196"/>
      <c r="KS1109" s="196"/>
      <c r="KT1109" s="196"/>
      <c r="KU1109" s="196"/>
      <c r="KV1109" s="196"/>
      <c r="KW1109" s="196"/>
      <c r="KX1109" s="196"/>
      <c r="KY1109" s="196"/>
      <c r="KZ1109" s="196"/>
      <c r="LA1109" s="196"/>
      <c r="LB1109" s="196"/>
      <c r="LC1109" s="196"/>
      <c r="LD1109" s="196"/>
      <c r="LE1109" s="196"/>
      <c r="LF1109" s="196"/>
      <c r="LG1109" s="196"/>
      <c r="LH1109" s="196"/>
      <c r="LI1109" s="196"/>
      <c r="LJ1109" s="196"/>
      <c r="LK1109" s="196"/>
      <c r="LL1109" s="196"/>
      <c r="LM1109" s="196"/>
      <c r="LN1109" s="196"/>
      <c r="LO1109" s="196"/>
      <c r="LP1109" s="196"/>
      <c r="LQ1109" s="196"/>
      <c r="LR1109" s="196"/>
      <c r="LS1109" s="196"/>
      <c r="LT1109" s="196"/>
      <c r="LU1109" s="196"/>
      <c r="LV1109" s="196"/>
      <c r="LW1109" s="196"/>
      <c r="LX1109" s="196"/>
      <c r="LY1109" s="196"/>
      <c r="LZ1109" s="196"/>
      <c r="MA1109" s="196"/>
      <c r="MB1109" s="196"/>
      <c r="MC1109" s="196"/>
      <c r="MD1109" s="196"/>
      <c r="ME1109" s="196"/>
      <c r="MF1109" s="196"/>
      <c r="MG1109" s="196"/>
      <c r="MH1109" s="196"/>
      <c r="MI1109" s="196"/>
      <c r="MJ1109" s="196"/>
      <c r="MK1109" s="196"/>
      <c r="ML1109" s="196"/>
      <c r="MM1109" s="196"/>
      <c r="MN1109" s="196"/>
      <c r="MO1109" s="196"/>
      <c r="MP1109" s="196"/>
      <c r="MQ1109" s="196"/>
      <c r="MR1109" s="196"/>
      <c r="MS1109" s="196"/>
      <c r="MT1109" s="196"/>
      <c r="MU1109" s="196"/>
      <c r="MV1109" s="196"/>
      <c r="MW1109" s="196"/>
      <c r="MX1109" s="196"/>
      <c r="MY1109" s="196"/>
      <c r="MZ1109" s="196"/>
      <c r="NA1109" s="196"/>
      <c r="NB1109" s="196"/>
      <c r="NC1109" s="196"/>
      <c r="ND1109" s="196"/>
      <c r="NE1109" s="196"/>
      <c r="NF1109" s="196"/>
      <c r="NG1109" s="196"/>
      <c r="NH1109" s="196"/>
      <c r="NI1109" s="196"/>
      <c r="NJ1109" s="196"/>
      <c r="NK1109" s="196"/>
      <c r="NL1109" s="196"/>
      <c r="NM1109" s="196"/>
      <c r="NN1109" s="196"/>
      <c r="NO1109" s="196"/>
      <c r="NP1109" s="196"/>
      <c r="NQ1109" s="196"/>
      <c r="NR1109" s="196"/>
      <c r="NS1109" s="196"/>
      <c r="NT1109" s="196"/>
      <c r="NU1109" s="196"/>
      <c r="NV1109" s="196"/>
      <c r="NW1109" s="196"/>
      <c r="NX1109" s="196"/>
      <c r="NY1109" s="196"/>
      <c r="NZ1109" s="196"/>
      <c r="OA1109" s="196"/>
      <c r="OB1109" s="196"/>
      <c r="OC1109" s="196"/>
      <c r="OD1109" s="196"/>
      <c r="OE1109" s="196"/>
      <c r="OF1109" s="196"/>
      <c r="OG1109" s="196"/>
      <c r="OH1109" s="196"/>
      <c r="OI1109" s="196"/>
      <c r="OJ1109" s="196"/>
      <c r="OK1109" s="196"/>
      <c r="OL1109" s="196"/>
      <c r="AFC1109" s="196"/>
      <c r="AFD1109" s="196"/>
      <c r="AFE1109" s="196"/>
      <c r="AFF1109" s="196"/>
      <c r="AFG1109" s="196"/>
      <c r="AFH1109" s="196"/>
      <c r="AFI1109" s="196"/>
      <c r="AFJ1109" s="196"/>
      <c r="AFK1109" s="196"/>
      <c r="AFL1109" s="196"/>
      <c r="AFM1109" s="196"/>
      <c r="AFN1109" s="196"/>
      <c r="AFO1109" s="196"/>
      <c r="AFP1109" s="196"/>
      <c r="AFQ1109" s="196"/>
      <c r="AFR1109" s="196"/>
      <c r="AFS1109" s="196"/>
      <c r="AFT1109" s="196"/>
      <c r="AFU1109" s="196"/>
      <c r="AFV1109" s="196"/>
      <c r="AFW1109" s="196"/>
      <c r="AFX1109" s="196"/>
      <c r="AFY1109" s="196"/>
      <c r="AFZ1109" s="196"/>
      <c r="AGA1109" s="196"/>
      <c r="AGB1109" s="196"/>
      <c r="AGC1109" s="196"/>
      <c r="AGD1109" s="196"/>
      <c r="AGE1109" s="196"/>
      <c r="AGF1109" s="196"/>
      <c r="AGG1109" s="196"/>
      <c r="AGH1109" s="196"/>
      <c r="AGI1109" s="196"/>
      <c r="AGJ1109" s="196"/>
      <c r="AGK1109" s="196"/>
      <c r="AGL1109" s="196"/>
      <c r="AGM1109" s="196"/>
      <c r="AGN1109" s="196"/>
      <c r="AGO1109" s="196"/>
      <c r="AGP1109" s="196"/>
    </row>
    <row r="1110" spans="1:874" ht="15.75" customHeight="1" x14ac:dyDescent="0.25">
      <c r="A1110" s="196"/>
      <c r="B1110" s="196"/>
      <c r="C1110" s="196"/>
      <c r="D1110" s="196"/>
      <c r="E1110" s="196"/>
      <c r="F1110" s="196"/>
      <c r="G1110" s="196"/>
      <c r="H1110" s="196"/>
      <c r="I1110" s="196"/>
      <c r="J1110" s="196"/>
      <c r="K1110" s="196"/>
      <c r="L1110" s="206"/>
      <c r="M1110" s="196"/>
      <c r="N1110" s="196"/>
      <c r="O1110" s="196"/>
      <c r="P1110" s="196"/>
      <c r="Q1110" s="196"/>
      <c r="R1110" s="196"/>
      <c r="S1110" s="196"/>
      <c r="T1110" s="196"/>
      <c r="U1110" s="196"/>
      <c r="V1110" s="196"/>
      <c r="W1110" s="196"/>
      <c r="X1110" s="196"/>
      <c r="Y1110" s="196"/>
      <c r="Z1110" s="196"/>
      <c r="AA1110" s="196"/>
      <c r="AB1110" s="196"/>
      <c r="AC1110" s="196"/>
      <c r="AD1110" s="196"/>
      <c r="AE1110" s="196"/>
      <c r="AF1110" s="196"/>
      <c r="AG1110" s="196"/>
      <c r="AH1110" s="196"/>
      <c r="AI1110" s="196"/>
      <c r="AJ1110" s="196"/>
      <c r="AK1110" s="196"/>
      <c r="AL1110" s="196"/>
      <c r="AM1110" s="196"/>
      <c r="AN1110" s="196"/>
      <c r="AO1110" s="196"/>
      <c r="AP1110" s="196"/>
      <c r="AQ1110" s="196"/>
      <c r="AR1110" s="196"/>
      <c r="AS1110" s="196"/>
      <c r="AT1110" s="196"/>
      <c r="AU1110" s="196"/>
      <c r="AV1110" s="196"/>
      <c r="AW1110" s="196"/>
      <c r="AX1110" s="196"/>
      <c r="AY1110" s="196"/>
      <c r="AZ1110" s="196"/>
      <c r="BA1110" s="196"/>
      <c r="BB1110" s="196"/>
      <c r="BC1110" s="196"/>
      <c r="BD1110" s="196"/>
      <c r="BE1110" s="196"/>
      <c r="BF1110" s="196"/>
      <c r="BG1110" s="196"/>
      <c r="BH1110" s="196"/>
      <c r="BI1110" s="196"/>
      <c r="BJ1110" s="196"/>
      <c r="BK1110" s="196"/>
      <c r="BL1110" s="196"/>
      <c r="BM1110" s="196"/>
      <c r="BN1110" s="196"/>
      <c r="BO1110" s="196"/>
      <c r="BP1110" s="196"/>
      <c r="BQ1110" s="196"/>
      <c r="BR1110" s="196"/>
      <c r="BS1110" s="196"/>
      <c r="BT1110" s="196"/>
      <c r="BU1110" s="196"/>
      <c r="BV1110" s="196"/>
      <c r="BW1110" s="196"/>
      <c r="BX1110" s="196"/>
      <c r="BY1110" s="196"/>
      <c r="BZ1110" s="196"/>
      <c r="CA1110" s="196"/>
      <c r="CB1110" s="196"/>
      <c r="CC1110" s="196"/>
      <c r="CD1110" s="196"/>
      <c r="CE1110" s="196"/>
      <c r="CF1110" s="196"/>
      <c r="CG1110" s="196"/>
      <c r="CH1110" s="196"/>
      <c r="CI1110" s="196"/>
      <c r="CJ1110" s="196"/>
      <c r="CK1110" s="196"/>
      <c r="CL1110" s="196"/>
      <c r="CM1110" s="196"/>
      <c r="CN1110" s="196"/>
      <c r="CO1110" s="196"/>
      <c r="CP1110" s="196"/>
      <c r="CQ1110" s="196"/>
      <c r="CR1110" s="196"/>
      <c r="CS1110" s="196"/>
      <c r="CT1110" s="196"/>
      <c r="CU1110" s="196"/>
      <c r="CV1110" s="196"/>
      <c r="CW1110" s="196"/>
      <c r="CX1110" s="196"/>
      <c r="CY1110" s="196"/>
      <c r="CZ1110" s="196"/>
      <c r="DA1110" s="196"/>
      <c r="DB1110" s="196"/>
      <c r="DC1110" s="196"/>
      <c r="DD1110" s="196"/>
      <c r="DE1110" s="196"/>
      <c r="DF1110" s="196"/>
      <c r="DG1110" s="196"/>
      <c r="DH1110" s="196"/>
      <c r="DI1110" s="196"/>
      <c r="DJ1110" s="196"/>
      <c r="DK1110" s="196"/>
      <c r="DL1110" s="196"/>
      <c r="DM1110" s="196"/>
      <c r="DN1110" s="196"/>
      <c r="DO1110" s="196"/>
      <c r="DP1110" s="196"/>
      <c r="DQ1110" s="196"/>
      <c r="DR1110" s="196"/>
      <c r="DS1110" s="196"/>
      <c r="DT1110" s="196"/>
      <c r="DU1110" s="196"/>
      <c r="DV1110" s="196"/>
      <c r="DW1110" s="196"/>
      <c r="DX1110" s="196"/>
      <c r="DY1110" s="196"/>
      <c r="DZ1110" s="196"/>
      <c r="EA1110" s="196"/>
      <c r="EB1110" s="196"/>
      <c r="EC1110" s="196"/>
      <c r="ED1110" s="196"/>
      <c r="EE1110" s="196"/>
      <c r="EF1110" s="196"/>
      <c r="EG1110" s="196"/>
      <c r="EH1110" s="196"/>
      <c r="EI1110" s="196"/>
      <c r="EJ1110" s="196"/>
      <c r="EK1110" s="196"/>
      <c r="EL1110" s="196"/>
      <c r="EM1110" s="196"/>
      <c r="EN1110" s="196"/>
      <c r="EO1110" s="196"/>
      <c r="EP1110" s="196"/>
      <c r="EQ1110" s="196"/>
      <c r="ER1110" s="196"/>
      <c r="ES1110" s="196"/>
      <c r="ET1110" s="196"/>
      <c r="EU1110" s="196"/>
      <c r="EV1110" s="196"/>
      <c r="EW1110" s="196"/>
      <c r="EX1110" s="196"/>
      <c r="EY1110" s="196"/>
      <c r="EZ1110" s="196"/>
      <c r="FA1110" s="196"/>
      <c r="FB1110" s="196"/>
      <c r="FC1110" s="196"/>
      <c r="FD1110" s="196"/>
      <c r="FE1110" s="196"/>
      <c r="FF1110" s="196"/>
      <c r="FG1110" s="196"/>
      <c r="FH1110" s="196"/>
      <c r="FI1110" s="196"/>
      <c r="FJ1110" s="196"/>
      <c r="FK1110" s="196"/>
      <c r="FL1110" s="196"/>
      <c r="FM1110" s="196"/>
      <c r="FN1110" s="196"/>
      <c r="FO1110" s="196"/>
      <c r="FP1110" s="196"/>
      <c r="FQ1110" s="196"/>
      <c r="FR1110" s="196"/>
      <c r="FS1110" s="196"/>
      <c r="FT1110" s="196"/>
      <c r="FU1110" s="196"/>
      <c r="FV1110" s="196"/>
      <c r="FW1110" s="196"/>
      <c r="FX1110" s="196"/>
      <c r="FY1110" s="196"/>
      <c r="FZ1110" s="196"/>
      <c r="GA1110" s="196"/>
      <c r="GB1110" s="196"/>
      <c r="GC1110" s="196"/>
      <c r="GD1110" s="196"/>
      <c r="GE1110" s="196"/>
      <c r="GF1110" s="196"/>
      <c r="GG1110" s="196"/>
      <c r="GH1110" s="196"/>
      <c r="GI1110" s="196"/>
      <c r="GJ1110" s="196"/>
      <c r="GK1110" s="196"/>
      <c r="GL1110" s="196"/>
      <c r="GM1110" s="196"/>
      <c r="GN1110" s="196"/>
      <c r="GO1110" s="196"/>
      <c r="GP1110" s="196"/>
      <c r="GQ1110" s="196"/>
      <c r="GR1110" s="196"/>
      <c r="GS1110" s="196"/>
      <c r="GT1110" s="196"/>
      <c r="GU1110" s="196"/>
      <c r="GV1110" s="196"/>
      <c r="GW1110" s="196"/>
      <c r="GX1110" s="196"/>
      <c r="GY1110" s="196"/>
      <c r="GZ1110" s="196"/>
      <c r="HA1110" s="196"/>
      <c r="HB1110" s="196"/>
      <c r="HC1110" s="196"/>
      <c r="HD1110" s="196"/>
      <c r="HE1110" s="196"/>
      <c r="HF1110" s="196"/>
      <c r="HG1110" s="196"/>
      <c r="HH1110" s="196"/>
      <c r="HI1110" s="196"/>
      <c r="HJ1110" s="196"/>
      <c r="HK1110" s="196"/>
      <c r="HL1110" s="196"/>
      <c r="HM1110" s="196"/>
      <c r="HN1110" s="196"/>
      <c r="HO1110" s="196"/>
      <c r="HP1110" s="196"/>
      <c r="HQ1110" s="196"/>
      <c r="HR1110" s="196"/>
      <c r="HS1110" s="196"/>
      <c r="HT1110" s="196"/>
      <c r="HU1110" s="196"/>
      <c r="HV1110" s="196"/>
      <c r="HW1110" s="196"/>
      <c r="HX1110" s="196"/>
      <c r="HY1110" s="196"/>
      <c r="HZ1110" s="196"/>
      <c r="IA1110" s="196"/>
      <c r="IB1110" s="196"/>
      <c r="IC1110" s="196"/>
      <c r="ID1110" s="196"/>
      <c r="IE1110" s="196"/>
      <c r="IF1110" s="196"/>
      <c r="IG1110" s="196"/>
      <c r="IH1110" s="196"/>
      <c r="II1110" s="196"/>
      <c r="IJ1110" s="196"/>
      <c r="IK1110" s="196"/>
      <c r="IL1110" s="196"/>
      <c r="IM1110" s="196"/>
      <c r="IN1110" s="196"/>
      <c r="IO1110" s="196"/>
      <c r="IP1110" s="196"/>
      <c r="IQ1110" s="196"/>
      <c r="IR1110" s="196"/>
      <c r="IS1110" s="196"/>
      <c r="IT1110" s="196"/>
      <c r="IU1110" s="196"/>
      <c r="IV1110" s="196"/>
      <c r="IW1110" s="196"/>
      <c r="IX1110" s="196"/>
      <c r="IY1110" s="196"/>
      <c r="IZ1110" s="196"/>
      <c r="JA1110" s="196"/>
      <c r="JB1110" s="196"/>
      <c r="JC1110" s="196"/>
      <c r="JD1110" s="196"/>
      <c r="JE1110" s="196"/>
      <c r="JF1110" s="196"/>
      <c r="JG1110" s="196"/>
      <c r="JH1110" s="196"/>
      <c r="JI1110" s="196"/>
      <c r="JJ1110" s="196"/>
      <c r="JK1110" s="196"/>
      <c r="JL1110" s="196"/>
      <c r="JM1110" s="196"/>
      <c r="JN1110" s="196"/>
      <c r="JO1110" s="196"/>
      <c r="JP1110" s="196"/>
      <c r="JQ1110" s="196"/>
      <c r="JR1110" s="196"/>
      <c r="JS1110" s="196"/>
      <c r="JT1110" s="196"/>
      <c r="JU1110" s="196"/>
      <c r="JV1110" s="196"/>
      <c r="JW1110" s="196"/>
      <c r="JX1110" s="196"/>
      <c r="JY1110" s="196"/>
      <c r="JZ1110" s="196"/>
      <c r="KA1110" s="196"/>
      <c r="KB1110" s="196"/>
      <c r="KC1110" s="196"/>
      <c r="KD1110" s="196"/>
      <c r="KE1110" s="196"/>
      <c r="KF1110" s="196"/>
      <c r="KG1110" s="196"/>
      <c r="KH1110" s="196"/>
      <c r="KI1110" s="196"/>
      <c r="KJ1110" s="196"/>
      <c r="KK1110" s="196"/>
      <c r="KL1110" s="196"/>
      <c r="KM1110" s="196"/>
      <c r="KN1110" s="196"/>
      <c r="KO1110" s="196"/>
      <c r="KP1110" s="196"/>
      <c r="KQ1110" s="196"/>
      <c r="KR1110" s="196"/>
      <c r="KS1110" s="196"/>
      <c r="KT1110" s="196"/>
      <c r="KU1110" s="196"/>
      <c r="KV1110" s="196"/>
      <c r="KW1110" s="196"/>
      <c r="KX1110" s="196"/>
      <c r="KY1110" s="196"/>
      <c r="KZ1110" s="196"/>
      <c r="LA1110" s="196"/>
      <c r="LB1110" s="196"/>
      <c r="LC1110" s="196"/>
      <c r="LD1110" s="196"/>
      <c r="LE1110" s="196"/>
      <c r="LF1110" s="196"/>
      <c r="LG1110" s="196"/>
      <c r="LH1110" s="196"/>
      <c r="LI1110" s="196"/>
      <c r="LJ1110" s="196"/>
      <c r="LK1110" s="196"/>
      <c r="LL1110" s="196"/>
      <c r="LM1110" s="196"/>
      <c r="LN1110" s="196"/>
      <c r="LO1110" s="196"/>
      <c r="LP1110" s="196"/>
      <c r="LQ1110" s="196"/>
      <c r="LR1110" s="196"/>
      <c r="LS1110" s="196"/>
      <c r="LT1110" s="196"/>
      <c r="LU1110" s="196"/>
      <c r="LV1110" s="196"/>
      <c r="LW1110" s="196"/>
      <c r="LX1110" s="196"/>
      <c r="LY1110" s="196"/>
      <c r="LZ1110" s="196"/>
      <c r="MA1110" s="196"/>
      <c r="MB1110" s="196"/>
      <c r="MC1110" s="196"/>
      <c r="MD1110" s="196"/>
      <c r="ME1110" s="196"/>
      <c r="MF1110" s="196"/>
      <c r="MG1110" s="196"/>
      <c r="MH1110" s="196"/>
      <c r="MI1110" s="196"/>
      <c r="MJ1110" s="196"/>
      <c r="MK1110" s="196"/>
      <c r="ML1110" s="196"/>
      <c r="MM1110" s="196"/>
      <c r="MN1110" s="196"/>
      <c r="MO1110" s="196"/>
      <c r="MP1110" s="196"/>
      <c r="MQ1110" s="196"/>
      <c r="MR1110" s="196"/>
      <c r="MS1110" s="196"/>
      <c r="MT1110" s="196"/>
      <c r="MU1110" s="196"/>
      <c r="MV1110" s="196"/>
      <c r="MW1110" s="196"/>
      <c r="MX1110" s="196"/>
      <c r="MY1110" s="196"/>
      <c r="MZ1110" s="196"/>
      <c r="NA1110" s="196"/>
      <c r="NB1110" s="196"/>
      <c r="NC1110" s="196"/>
      <c r="ND1110" s="196"/>
      <c r="NE1110" s="196"/>
      <c r="NF1110" s="196"/>
      <c r="NG1110" s="196"/>
      <c r="NH1110" s="196"/>
      <c r="NI1110" s="196"/>
      <c r="NJ1110" s="196"/>
      <c r="NK1110" s="196"/>
      <c r="NL1110" s="196"/>
      <c r="NM1110" s="196"/>
      <c r="NN1110" s="196"/>
      <c r="NO1110" s="196"/>
      <c r="NP1110" s="196"/>
      <c r="NQ1110" s="196"/>
      <c r="NR1110" s="196"/>
      <c r="NS1110" s="196"/>
      <c r="NT1110" s="196"/>
      <c r="NU1110" s="196"/>
      <c r="NV1110" s="196"/>
      <c r="NW1110" s="196"/>
      <c r="NX1110" s="196"/>
      <c r="NY1110" s="196"/>
      <c r="NZ1110" s="196"/>
      <c r="OA1110" s="196"/>
      <c r="OB1110" s="196"/>
      <c r="OC1110" s="196"/>
      <c r="OD1110" s="196"/>
      <c r="OE1110" s="196"/>
      <c r="OF1110" s="196"/>
      <c r="OG1110" s="196"/>
      <c r="OH1110" s="196"/>
      <c r="OI1110" s="196"/>
      <c r="OJ1110" s="196"/>
      <c r="OK1110" s="196"/>
      <c r="OL1110" s="196"/>
      <c r="AFC1110" s="196"/>
      <c r="AFD1110" s="196"/>
      <c r="AFE1110" s="196"/>
      <c r="AFF1110" s="196"/>
      <c r="AFG1110" s="196"/>
      <c r="AFH1110" s="196"/>
      <c r="AFI1110" s="196"/>
      <c r="AFJ1110" s="196"/>
      <c r="AFK1110" s="196"/>
      <c r="AFL1110" s="196"/>
      <c r="AFM1110" s="196"/>
      <c r="AFN1110" s="196"/>
      <c r="AFO1110" s="196"/>
      <c r="AFP1110" s="196"/>
      <c r="AFQ1110" s="196"/>
      <c r="AFR1110" s="196"/>
      <c r="AFS1110" s="196"/>
      <c r="AFT1110" s="196"/>
      <c r="AFU1110" s="196"/>
      <c r="AFV1110" s="196"/>
      <c r="AFW1110" s="196"/>
      <c r="AFX1110" s="196"/>
      <c r="AFY1110" s="196"/>
      <c r="AFZ1110" s="196"/>
      <c r="AGA1110" s="196"/>
      <c r="AGB1110" s="196"/>
      <c r="AGC1110" s="196"/>
      <c r="AGD1110" s="196"/>
      <c r="AGE1110" s="196"/>
      <c r="AGF1110" s="196"/>
      <c r="AGG1110" s="196"/>
      <c r="AGH1110" s="196"/>
      <c r="AGI1110" s="196"/>
      <c r="AGJ1110" s="196"/>
      <c r="AGK1110" s="196"/>
      <c r="AGL1110" s="196"/>
      <c r="AGM1110" s="196"/>
      <c r="AGN1110" s="196"/>
      <c r="AGO1110" s="196"/>
      <c r="AGP1110" s="196"/>
    </row>
    <row r="1111" spans="1:874" ht="15.75" customHeight="1" x14ac:dyDescent="0.25">
      <c r="A1111" s="196"/>
      <c r="B1111" s="196"/>
      <c r="C1111" s="196"/>
      <c r="D1111" s="196"/>
      <c r="E1111" s="196"/>
      <c r="F1111" s="196"/>
      <c r="G1111" s="196"/>
      <c r="H1111" s="196"/>
      <c r="I1111" s="196"/>
      <c r="J1111" s="196"/>
      <c r="K1111" s="196"/>
      <c r="L1111" s="206"/>
      <c r="M1111" s="196"/>
      <c r="N1111" s="196"/>
      <c r="O1111" s="196"/>
      <c r="P1111" s="196"/>
      <c r="Q1111" s="196"/>
      <c r="R1111" s="196"/>
      <c r="S1111" s="196"/>
      <c r="T1111" s="196"/>
      <c r="U1111" s="196"/>
      <c r="V1111" s="196"/>
      <c r="W1111" s="196"/>
      <c r="X1111" s="196"/>
      <c r="Y1111" s="196"/>
      <c r="Z1111" s="196"/>
      <c r="AA1111" s="196"/>
      <c r="AB1111" s="196"/>
      <c r="AC1111" s="196"/>
      <c r="AD1111" s="196"/>
      <c r="AE1111" s="196"/>
      <c r="AF1111" s="196"/>
      <c r="AG1111" s="196"/>
      <c r="AH1111" s="196"/>
      <c r="AI1111" s="196"/>
      <c r="AJ1111" s="196"/>
      <c r="AK1111" s="196"/>
      <c r="AL1111" s="196"/>
      <c r="AM1111" s="196"/>
      <c r="AN1111" s="196"/>
      <c r="AO1111" s="196"/>
      <c r="AP1111" s="196"/>
      <c r="AQ1111" s="196"/>
      <c r="AR1111" s="196"/>
      <c r="AS1111" s="196"/>
      <c r="AT1111" s="196"/>
      <c r="AU1111" s="196"/>
      <c r="AV1111" s="196"/>
      <c r="AW1111" s="196"/>
      <c r="AX1111" s="196"/>
      <c r="AY1111" s="196"/>
      <c r="AZ1111" s="196"/>
      <c r="BA1111" s="196"/>
      <c r="BB1111" s="196"/>
      <c r="BC1111" s="196"/>
      <c r="BD1111" s="196"/>
      <c r="BE1111" s="196"/>
      <c r="BF1111" s="196"/>
      <c r="BG1111" s="196"/>
      <c r="BH1111" s="196"/>
      <c r="BI1111" s="196"/>
      <c r="BJ1111" s="196"/>
      <c r="BK1111" s="196"/>
      <c r="BL1111" s="196"/>
      <c r="BM1111" s="196"/>
      <c r="BN1111" s="196"/>
      <c r="BO1111" s="196"/>
      <c r="BP1111" s="196"/>
      <c r="BQ1111" s="196"/>
      <c r="BR1111" s="196"/>
      <c r="BS1111" s="196"/>
      <c r="BT1111" s="196"/>
      <c r="BU1111" s="196"/>
      <c r="BV1111" s="196"/>
      <c r="BW1111" s="196"/>
      <c r="BX1111" s="196"/>
      <c r="BY1111" s="196"/>
      <c r="BZ1111" s="196"/>
      <c r="CA1111" s="196"/>
      <c r="CB1111" s="196"/>
      <c r="CC1111" s="196"/>
      <c r="CD1111" s="196"/>
      <c r="CE1111" s="196"/>
      <c r="CF1111" s="196"/>
      <c r="CG1111" s="196"/>
      <c r="CH1111" s="196"/>
      <c r="CI1111" s="196"/>
      <c r="CJ1111" s="196"/>
      <c r="CK1111" s="196"/>
      <c r="CL1111" s="196"/>
      <c r="CM1111" s="196"/>
      <c r="CN1111" s="196"/>
      <c r="CO1111" s="196"/>
      <c r="CP1111" s="196"/>
      <c r="CQ1111" s="196"/>
      <c r="CR1111" s="196"/>
      <c r="CS1111" s="196"/>
      <c r="CT1111" s="196"/>
      <c r="CU1111" s="196"/>
      <c r="CV1111" s="196"/>
      <c r="CW1111" s="196"/>
      <c r="CX1111" s="196"/>
      <c r="CY1111" s="196"/>
      <c r="CZ1111" s="196"/>
      <c r="DA1111" s="196"/>
      <c r="DB1111" s="196"/>
      <c r="DC1111" s="196"/>
      <c r="DD1111" s="196"/>
      <c r="DE1111" s="196"/>
      <c r="DF1111" s="196"/>
      <c r="DG1111" s="196"/>
      <c r="DH1111" s="196"/>
      <c r="DI1111" s="196"/>
      <c r="DJ1111" s="196"/>
      <c r="DK1111" s="196"/>
      <c r="DL1111" s="196"/>
      <c r="DM1111" s="196"/>
      <c r="DN1111" s="196"/>
      <c r="DO1111" s="196"/>
      <c r="DP1111" s="196"/>
      <c r="DQ1111" s="196"/>
      <c r="DR1111" s="196"/>
      <c r="DS1111" s="196"/>
      <c r="DT1111" s="196"/>
      <c r="DU1111" s="196"/>
      <c r="DV1111" s="196"/>
      <c r="DW1111" s="196"/>
      <c r="DX1111" s="196"/>
      <c r="DY1111" s="196"/>
      <c r="DZ1111" s="196"/>
      <c r="EA1111" s="196"/>
      <c r="EB1111" s="196"/>
      <c r="EC1111" s="196"/>
      <c r="ED1111" s="196"/>
      <c r="EE1111" s="196"/>
      <c r="EF1111" s="196"/>
      <c r="EG1111" s="196"/>
      <c r="EH1111" s="196"/>
      <c r="EI1111" s="196"/>
      <c r="EJ1111" s="196"/>
      <c r="EK1111" s="196"/>
      <c r="EL1111" s="196"/>
      <c r="EM1111" s="196"/>
      <c r="EN1111" s="196"/>
      <c r="EO1111" s="196"/>
      <c r="EP1111" s="196"/>
      <c r="EQ1111" s="196"/>
      <c r="ER1111" s="196"/>
      <c r="ES1111" s="196"/>
      <c r="ET1111" s="196"/>
      <c r="EU1111" s="196"/>
      <c r="EV1111" s="196"/>
      <c r="EW1111" s="196"/>
      <c r="EX1111" s="196"/>
      <c r="EY1111" s="196"/>
      <c r="EZ1111" s="196"/>
      <c r="FA1111" s="196"/>
      <c r="FB1111" s="196"/>
      <c r="FC1111" s="196"/>
      <c r="FD1111" s="196"/>
      <c r="FE1111" s="196"/>
      <c r="FF1111" s="196"/>
      <c r="FG1111" s="196"/>
      <c r="FH1111" s="196"/>
      <c r="FI1111" s="196"/>
      <c r="FJ1111" s="196"/>
      <c r="FK1111" s="196"/>
      <c r="FL1111" s="196"/>
      <c r="FM1111" s="196"/>
      <c r="FN1111" s="196"/>
      <c r="FO1111" s="196"/>
      <c r="FP1111" s="196"/>
      <c r="FQ1111" s="196"/>
      <c r="FR1111" s="196"/>
      <c r="FS1111" s="196"/>
      <c r="FT1111" s="196"/>
      <c r="FU1111" s="196"/>
      <c r="FV1111" s="196"/>
      <c r="FW1111" s="196"/>
      <c r="FX1111" s="196"/>
      <c r="FY1111" s="196"/>
      <c r="FZ1111" s="196"/>
      <c r="GA1111" s="196"/>
      <c r="GB1111" s="196"/>
      <c r="GC1111" s="196"/>
      <c r="GD1111" s="196"/>
      <c r="GE1111" s="196"/>
      <c r="GF1111" s="196"/>
      <c r="GG1111" s="196"/>
      <c r="GH1111" s="196"/>
      <c r="GI1111" s="196"/>
      <c r="GJ1111" s="196"/>
      <c r="GK1111" s="196"/>
      <c r="GL1111" s="196"/>
      <c r="GM1111" s="196"/>
      <c r="GN1111" s="196"/>
      <c r="GO1111" s="196"/>
      <c r="GP1111" s="196"/>
      <c r="GQ1111" s="196"/>
      <c r="GR1111" s="196"/>
      <c r="GS1111" s="196"/>
      <c r="GT1111" s="196"/>
      <c r="GU1111" s="196"/>
      <c r="GV1111" s="196"/>
      <c r="GW1111" s="196"/>
      <c r="GX1111" s="196"/>
      <c r="GY1111" s="196"/>
      <c r="GZ1111" s="196"/>
      <c r="HA1111" s="196"/>
      <c r="HB1111" s="196"/>
      <c r="HC1111" s="196"/>
      <c r="HD1111" s="196"/>
      <c r="HE1111" s="196"/>
      <c r="HF1111" s="196"/>
      <c r="HG1111" s="196"/>
      <c r="HH1111" s="196"/>
      <c r="HI1111" s="196"/>
      <c r="HJ1111" s="196"/>
      <c r="HK1111" s="196"/>
      <c r="HL1111" s="196"/>
      <c r="HM1111" s="196"/>
      <c r="HN1111" s="196"/>
      <c r="HO1111" s="196"/>
      <c r="HP1111" s="196"/>
      <c r="HQ1111" s="196"/>
      <c r="HR1111" s="196"/>
      <c r="HS1111" s="196"/>
      <c r="HT1111" s="196"/>
      <c r="HU1111" s="196"/>
      <c r="HV1111" s="196"/>
      <c r="HW1111" s="196"/>
      <c r="HX1111" s="196"/>
      <c r="HY1111" s="196"/>
      <c r="HZ1111" s="196"/>
      <c r="IA1111" s="196"/>
      <c r="IB1111" s="196"/>
      <c r="IC1111" s="196"/>
      <c r="ID1111" s="196"/>
      <c r="IE1111" s="196"/>
      <c r="IF1111" s="196"/>
      <c r="IG1111" s="196"/>
      <c r="IH1111" s="196"/>
      <c r="II1111" s="196"/>
      <c r="IJ1111" s="196"/>
      <c r="IK1111" s="196"/>
      <c r="IL1111" s="196"/>
      <c r="IM1111" s="196"/>
      <c r="IN1111" s="196"/>
      <c r="IO1111" s="196"/>
      <c r="IP1111" s="196"/>
      <c r="IQ1111" s="196"/>
      <c r="IR1111" s="196"/>
      <c r="IS1111" s="196"/>
      <c r="IT1111" s="196"/>
      <c r="IU1111" s="196"/>
      <c r="IV1111" s="196"/>
      <c r="IW1111" s="196"/>
      <c r="IX1111" s="196"/>
      <c r="IY1111" s="196"/>
      <c r="IZ1111" s="196"/>
      <c r="JA1111" s="196"/>
      <c r="JB1111" s="196"/>
      <c r="JC1111" s="196"/>
      <c r="JD1111" s="196"/>
      <c r="JE1111" s="196"/>
      <c r="JF1111" s="196"/>
      <c r="JG1111" s="196"/>
      <c r="JH1111" s="196"/>
      <c r="JI1111" s="196"/>
      <c r="JJ1111" s="196"/>
      <c r="JK1111" s="196"/>
      <c r="JL1111" s="196"/>
      <c r="JM1111" s="196"/>
      <c r="JN1111" s="196"/>
      <c r="JO1111" s="196"/>
      <c r="JP1111" s="196"/>
      <c r="JQ1111" s="196"/>
      <c r="JR1111" s="196"/>
      <c r="JS1111" s="196"/>
      <c r="JT1111" s="196"/>
      <c r="JU1111" s="196"/>
      <c r="JV1111" s="196"/>
      <c r="JW1111" s="196"/>
      <c r="JX1111" s="196"/>
      <c r="JY1111" s="196"/>
      <c r="JZ1111" s="196"/>
      <c r="KA1111" s="196"/>
      <c r="KB1111" s="196"/>
      <c r="KC1111" s="196"/>
      <c r="KD1111" s="196"/>
      <c r="KE1111" s="196"/>
      <c r="KF1111" s="196"/>
      <c r="KG1111" s="196"/>
      <c r="KH1111" s="196"/>
      <c r="KI1111" s="196"/>
      <c r="KJ1111" s="196"/>
      <c r="KK1111" s="196"/>
      <c r="KL1111" s="196"/>
      <c r="KM1111" s="196"/>
      <c r="KN1111" s="196"/>
      <c r="KO1111" s="196"/>
      <c r="KP1111" s="196"/>
      <c r="KQ1111" s="196"/>
      <c r="KR1111" s="196"/>
      <c r="KS1111" s="196"/>
      <c r="KT1111" s="196"/>
      <c r="KU1111" s="196"/>
      <c r="KV1111" s="196"/>
      <c r="KW1111" s="196"/>
      <c r="KX1111" s="196"/>
      <c r="KY1111" s="196"/>
      <c r="KZ1111" s="196"/>
      <c r="LA1111" s="196"/>
      <c r="LB1111" s="196"/>
      <c r="LC1111" s="196"/>
      <c r="LD1111" s="196"/>
      <c r="LE1111" s="196"/>
      <c r="LF1111" s="196"/>
      <c r="LG1111" s="196"/>
      <c r="LH1111" s="196"/>
      <c r="LI1111" s="196"/>
      <c r="LJ1111" s="196"/>
      <c r="LK1111" s="196"/>
      <c r="LL1111" s="196"/>
      <c r="LM1111" s="196"/>
      <c r="LN1111" s="196"/>
      <c r="LO1111" s="196"/>
      <c r="LP1111" s="196"/>
      <c r="LQ1111" s="196"/>
      <c r="LR1111" s="196"/>
      <c r="LS1111" s="196"/>
      <c r="LT1111" s="196"/>
      <c r="LU1111" s="196"/>
      <c r="LV1111" s="196"/>
      <c r="LW1111" s="196"/>
      <c r="LX1111" s="196"/>
      <c r="LY1111" s="196"/>
      <c r="LZ1111" s="196"/>
      <c r="MA1111" s="196"/>
      <c r="MB1111" s="196"/>
      <c r="MC1111" s="196"/>
      <c r="MD1111" s="196"/>
      <c r="ME1111" s="196"/>
      <c r="MF1111" s="196"/>
      <c r="MG1111" s="196"/>
      <c r="MH1111" s="196"/>
      <c r="MI1111" s="196"/>
      <c r="MJ1111" s="196"/>
      <c r="MK1111" s="196"/>
      <c r="ML1111" s="196"/>
      <c r="MM1111" s="196"/>
      <c r="MN1111" s="196"/>
      <c r="MO1111" s="196"/>
      <c r="MP1111" s="196"/>
      <c r="MQ1111" s="196"/>
      <c r="MR1111" s="196"/>
      <c r="MS1111" s="196"/>
      <c r="MT1111" s="196"/>
      <c r="MU1111" s="196"/>
      <c r="MV1111" s="196"/>
      <c r="MW1111" s="196"/>
      <c r="MX1111" s="196"/>
      <c r="MY1111" s="196"/>
      <c r="MZ1111" s="196"/>
      <c r="NA1111" s="196"/>
      <c r="NB1111" s="196"/>
      <c r="NC1111" s="196"/>
      <c r="ND1111" s="196"/>
      <c r="NE1111" s="196"/>
      <c r="NF1111" s="196"/>
      <c r="NG1111" s="196"/>
      <c r="NH1111" s="196"/>
      <c r="NI1111" s="196"/>
      <c r="NJ1111" s="196"/>
      <c r="NK1111" s="196"/>
      <c r="NL1111" s="196"/>
      <c r="NM1111" s="196"/>
      <c r="NN1111" s="196"/>
      <c r="NO1111" s="196"/>
      <c r="NP1111" s="196"/>
      <c r="NQ1111" s="196"/>
      <c r="NR1111" s="196"/>
      <c r="NS1111" s="196"/>
      <c r="NT1111" s="196"/>
      <c r="NU1111" s="196"/>
      <c r="NV1111" s="196"/>
      <c r="NW1111" s="196"/>
      <c r="NX1111" s="196"/>
      <c r="NY1111" s="196"/>
      <c r="NZ1111" s="196"/>
      <c r="OA1111" s="196"/>
      <c r="OB1111" s="196"/>
      <c r="OC1111" s="196"/>
      <c r="OD1111" s="196"/>
      <c r="OE1111" s="196"/>
      <c r="OF1111" s="196"/>
      <c r="OG1111" s="196"/>
      <c r="OH1111" s="196"/>
      <c r="OI1111" s="196"/>
      <c r="OJ1111" s="196"/>
      <c r="OK1111" s="196"/>
      <c r="OL1111" s="196"/>
      <c r="AFC1111" s="196"/>
      <c r="AFD1111" s="196"/>
      <c r="AFE1111" s="196"/>
      <c r="AFF1111" s="196"/>
      <c r="AFG1111" s="196"/>
      <c r="AFH1111" s="196"/>
      <c r="AFI1111" s="196"/>
      <c r="AFJ1111" s="196"/>
      <c r="AFK1111" s="196"/>
      <c r="AFL1111" s="196"/>
      <c r="AFM1111" s="196"/>
      <c r="AFN1111" s="196"/>
      <c r="AFO1111" s="196"/>
      <c r="AFP1111" s="196"/>
      <c r="AFQ1111" s="196"/>
      <c r="AFR1111" s="196"/>
      <c r="AFS1111" s="196"/>
      <c r="AFT1111" s="196"/>
      <c r="AFU1111" s="196"/>
      <c r="AFV1111" s="196"/>
      <c r="AFW1111" s="196"/>
      <c r="AFX1111" s="196"/>
      <c r="AFY1111" s="196"/>
      <c r="AFZ1111" s="196"/>
      <c r="AGA1111" s="196"/>
      <c r="AGB1111" s="196"/>
      <c r="AGC1111" s="196"/>
      <c r="AGD1111" s="196"/>
      <c r="AGE1111" s="196"/>
      <c r="AGF1111" s="196"/>
      <c r="AGG1111" s="196"/>
      <c r="AGH1111" s="196"/>
      <c r="AGI1111" s="196"/>
      <c r="AGJ1111" s="196"/>
      <c r="AGK1111" s="196"/>
      <c r="AGL1111" s="196"/>
      <c r="AGM1111" s="196"/>
      <c r="AGN1111" s="196"/>
      <c r="AGO1111" s="196"/>
      <c r="AGP1111" s="196"/>
    </row>
    <row r="1112" spans="1:874" ht="15.75" customHeight="1" x14ac:dyDescent="0.25">
      <c r="A1112" s="196"/>
      <c r="B1112" s="196"/>
      <c r="C1112" s="196"/>
      <c r="D1112" s="196"/>
      <c r="E1112" s="196"/>
      <c r="F1112" s="196"/>
      <c r="G1112" s="196"/>
      <c r="H1112" s="196"/>
      <c r="I1112" s="196"/>
      <c r="J1112" s="196"/>
      <c r="K1112" s="196"/>
      <c r="L1112" s="206"/>
      <c r="M1112" s="196"/>
      <c r="N1112" s="196"/>
      <c r="O1112" s="196"/>
      <c r="P1112" s="196"/>
      <c r="Q1112" s="196"/>
      <c r="R1112" s="196"/>
      <c r="S1112" s="196"/>
      <c r="T1112" s="196"/>
      <c r="U1112" s="196"/>
      <c r="V1112" s="196"/>
      <c r="W1112" s="196"/>
      <c r="X1112" s="196"/>
      <c r="Y1112" s="196"/>
      <c r="Z1112" s="196"/>
      <c r="AA1112" s="196"/>
      <c r="AB1112" s="196"/>
      <c r="AC1112" s="196"/>
      <c r="AD1112" s="196"/>
      <c r="AE1112" s="196"/>
      <c r="AF1112" s="196"/>
      <c r="AG1112" s="196"/>
      <c r="AH1112" s="196"/>
      <c r="AI1112" s="196"/>
      <c r="AJ1112" s="196"/>
      <c r="AK1112" s="196"/>
      <c r="AL1112" s="196"/>
      <c r="AM1112" s="196"/>
      <c r="AN1112" s="196"/>
      <c r="AO1112" s="196"/>
      <c r="AP1112" s="196"/>
      <c r="AQ1112" s="196"/>
      <c r="AR1112" s="196"/>
      <c r="AS1112" s="196"/>
      <c r="AT1112" s="196"/>
      <c r="AU1112" s="196"/>
      <c r="AV1112" s="196"/>
      <c r="AW1112" s="196"/>
      <c r="AX1112" s="196"/>
      <c r="AY1112" s="196"/>
      <c r="AZ1112" s="196"/>
      <c r="BA1112" s="196"/>
      <c r="BB1112" s="196"/>
      <c r="BC1112" s="196"/>
      <c r="BD1112" s="196"/>
      <c r="BE1112" s="196"/>
      <c r="BF1112" s="196"/>
      <c r="BG1112" s="196"/>
      <c r="BH1112" s="196"/>
      <c r="BI1112" s="196"/>
      <c r="BJ1112" s="196"/>
      <c r="BK1112" s="196"/>
      <c r="BL1112" s="196"/>
      <c r="BM1112" s="196"/>
      <c r="BN1112" s="196"/>
      <c r="BO1112" s="196"/>
      <c r="BP1112" s="196"/>
      <c r="BQ1112" s="196"/>
      <c r="BR1112" s="196"/>
      <c r="BS1112" s="196"/>
      <c r="BT1112" s="196"/>
      <c r="BU1112" s="196"/>
      <c r="BV1112" s="196"/>
      <c r="BW1112" s="196"/>
      <c r="BX1112" s="196"/>
      <c r="BY1112" s="196"/>
      <c r="BZ1112" s="196"/>
      <c r="CA1112" s="196"/>
      <c r="CB1112" s="196"/>
      <c r="CC1112" s="196"/>
      <c r="CD1112" s="196"/>
      <c r="CE1112" s="196"/>
      <c r="CF1112" s="196"/>
      <c r="CG1112" s="196"/>
      <c r="CH1112" s="196"/>
      <c r="CI1112" s="196"/>
      <c r="CJ1112" s="196"/>
      <c r="CK1112" s="196"/>
      <c r="CL1112" s="196"/>
      <c r="CM1112" s="196"/>
      <c r="CN1112" s="196"/>
      <c r="CO1112" s="196"/>
      <c r="CP1112" s="196"/>
      <c r="CQ1112" s="196"/>
      <c r="CR1112" s="196"/>
      <c r="CS1112" s="196"/>
      <c r="CT1112" s="196"/>
      <c r="CU1112" s="196"/>
      <c r="CV1112" s="196"/>
      <c r="CW1112" s="196"/>
      <c r="CX1112" s="196"/>
      <c r="CY1112" s="196"/>
      <c r="CZ1112" s="196"/>
      <c r="DA1112" s="196"/>
      <c r="DB1112" s="196"/>
      <c r="DC1112" s="196"/>
      <c r="DD1112" s="196"/>
      <c r="DE1112" s="196"/>
      <c r="DF1112" s="196"/>
      <c r="DG1112" s="196"/>
      <c r="DH1112" s="196"/>
      <c r="DI1112" s="196"/>
      <c r="DJ1112" s="196"/>
      <c r="DK1112" s="196"/>
      <c r="DL1112" s="196"/>
      <c r="DM1112" s="196"/>
      <c r="DN1112" s="196"/>
      <c r="DO1112" s="196"/>
      <c r="DP1112" s="196"/>
      <c r="DQ1112" s="196"/>
      <c r="DR1112" s="196"/>
      <c r="DS1112" s="196"/>
      <c r="DT1112" s="196"/>
      <c r="DU1112" s="196"/>
      <c r="DV1112" s="196"/>
      <c r="DW1112" s="196"/>
      <c r="DX1112" s="196"/>
      <c r="DY1112" s="196"/>
      <c r="DZ1112" s="196"/>
      <c r="EA1112" s="196"/>
      <c r="EB1112" s="196"/>
      <c r="EC1112" s="196"/>
      <c r="ED1112" s="196"/>
      <c r="EE1112" s="196"/>
      <c r="EF1112" s="196"/>
      <c r="EG1112" s="196"/>
      <c r="EH1112" s="196"/>
      <c r="EI1112" s="196"/>
      <c r="EJ1112" s="196"/>
      <c r="EK1112" s="196"/>
      <c r="EL1112" s="196"/>
      <c r="EM1112" s="196"/>
      <c r="EN1112" s="196"/>
      <c r="EO1112" s="196"/>
      <c r="EP1112" s="196"/>
      <c r="EQ1112" s="196"/>
      <c r="ER1112" s="196"/>
      <c r="ES1112" s="196"/>
      <c r="ET1112" s="196"/>
      <c r="EU1112" s="196"/>
      <c r="EV1112" s="196"/>
      <c r="EW1112" s="196"/>
      <c r="EX1112" s="196"/>
      <c r="EY1112" s="196"/>
      <c r="EZ1112" s="196"/>
      <c r="FA1112" s="196"/>
      <c r="FB1112" s="196"/>
      <c r="FC1112" s="196"/>
      <c r="FD1112" s="196"/>
      <c r="FE1112" s="196"/>
      <c r="FF1112" s="196"/>
      <c r="FG1112" s="196"/>
      <c r="FH1112" s="196"/>
      <c r="FI1112" s="196"/>
      <c r="FJ1112" s="196"/>
      <c r="FK1112" s="196"/>
      <c r="FL1112" s="196"/>
      <c r="FM1112" s="196"/>
      <c r="FN1112" s="196"/>
      <c r="FO1112" s="196"/>
      <c r="FP1112" s="196"/>
      <c r="FQ1112" s="196"/>
      <c r="FR1112" s="196"/>
      <c r="FS1112" s="196"/>
      <c r="FT1112" s="196"/>
      <c r="FU1112" s="196"/>
      <c r="FV1112" s="196"/>
      <c r="FW1112" s="196"/>
      <c r="FX1112" s="196"/>
      <c r="FY1112" s="196"/>
      <c r="FZ1112" s="196"/>
      <c r="GA1112" s="196"/>
      <c r="GB1112" s="196"/>
      <c r="GC1112" s="196"/>
      <c r="GD1112" s="196"/>
      <c r="GE1112" s="196"/>
      <c r="GF1112" s="196"/>
      <c r="GG1112" s="196"/>
      <c r="GH1112" s="196"/>
      <c r="GI1112" s="196"/>
      <c r="GJ1112" s="196"/>
      <c r="GK1112" s="196"/>
      <c r="GL1112" s="196"/>
      <c r="GM1112" s="196"/>
      <c r="GN1112" s="196"/>
      <c r="GO1112" s="196"/>
      <c r="GP1112" s="196"/>
      <c r="GQ1112" s="196"/>
      <c r="GR1112" s="196"/>
      <c r="GS1112" s="196"/>
      <c r="GT1112" s="196"/>
      <c r="GU1112" s="196"/>
      <c r="GV1112" s="196"/>
      <c r="GW1112" s="196"/>
      <c r="GX1112" s="196"/>
      <c r="GY1112" s="196"/>
      <c r="GZ1112" s="196"/>
      <c r="HA1112" s="196"/>
      <c r="HB1112" s="196"/>
      <c r="HC1112" s="196"/>
      <c r="HD1112" s="196"/>
      <c r="HE1112" s="196"/>
      <c r="HF1112" s="196"/>
      <c r="HG1112" s="196"/>
      <c r="HH1112" s="196"/>
      <c r="HI1112" s="196"/>
      <c r="HJ1112" s="196"/>
      <c r="HK1112" s="196"/>
      <c r="HL1112" s="196"/>
      <c r="HM1112" s="196"/>
      <c r="HN1112" s="196"/>
      <c r="HO1112" s="196"/>
      <c r="HP1112" s="196"/>
      <c r="HQ1112" s="196"/>
      <c r="HR1112" s="196"/>
      <c r="HS1112" s="196"/>
      <c r="HT1112" s="196"/>
      <c r="HU1112" s="196"/>
      <c r="HV1112" s="196"/>
      <c r="HW1112" s="196"/>
      <c r="HX1112" s="196"/>
      <c r="HY1112" s="196"/>
      <c r="HZ1112" s="196"/>
      <c r="IA1112" s="196"/>
      <c r="IB1112" s="196"/>
      <c r="IC1112" s="196"/>
      <c r="ID1112" s="196"/>
      <c r="IE1112" s="196"/>
      <c r="IF1112" s="196"/>
      <c r="IG1112" s="196"/>
      <c r="IH1112" s="196"/>
      <c r="II1112" s="196"/>
      <c r="IJ1112" s="196"/>
      <c r="IK1112" s="196"/>
      <c r="IL1112" s="196"/>
      <c r="IM1112" s="196"/>
      <c r="IN1112" s="196"/>
      <c r="IO1112" s="196"/>
      <c r="IP1112" s="196"/>
      <c r="IQ1112" s="196"/>
      <c r="IR1112" s="196"/>
      <c r="IS1112" s="196"/>
      <c r="IT1112" s="196"/>
      <c r="IU1112" s="196"/>
      <c r="IV1112" s="196"/>
      <c r="IW1112" s="196"/>
      <c r="IX1112" s="196"/>
      <c r="IY1112" s="196"/>
      <c r="IZ1112" s="196"/>
      <c r="JA1112" s="196"/>
      <c r="JB1112" s="196"/>
      <c r="JC1112" s="196"/>
      <c r="JD1112" s="196"/>
      <c r="JE1112" s="196"/>
      <c r="JF1112" s="196"/>
      <c r="JG1112" s="196"/>
      <c r="JH1112" s="196"/>
      <c r="JI1112" s="196"/>
      <c r="JJ1112" s="196"/>
      <c r="JK1112" s="196"/>
      <c r="JL1112" s="196"/>
      <c r="JM1112" s="196"/>
      <c r="JN1112" s="196"/>
      <c r="JO1112" s="196"/>
      <c r="JP1112" s="196"/>
      <c r="JQ1112" s="196"/>
      <c r="JR1112" s="196"/>
      <c r="JS1112" s="196"/>
      <c r="JT1112" s="196"/>
      <c r="JU1112" s="196"/>
      <c r="JV1112" s="196"/>
      <c r="JW1112" s="196"/>
      <c r="JX1112" s="196"/>
      <c r="JY1112" s="196"/>
      <c r="JZ1112" s="196"/>
      <c r="KA1112" s="196"/>
      <c r="KB1112" s="196"/>
      <c r="KC1112" s="196"/>
      <c r="KD1112" s="196"/>
      <c r="KE1112" s="196"/>
      <c r="KF1112" s="196"/>
      <c r="KG1112" s="196"/>
      <c r="KH1112" s="196"/>
      <c r="KI1112" s="196"/>
      <c r="KJ1112" s="196"/>
      <c r="KK1112" s="196"/>
      <c r="KL1112" s="196"/>
      <c r="KM1112" s="196"/>
      <c r="KN1112" s="196"/>
      <c r="KO1112" s="196"/>
      <c r="KP1112" s="196"/>
      <c r="KQ1112" s="196"/>
      <c r="KR1112" s="196"/>
      <c r="KS1112" s="196"/>
      <c r="KT1112" s="196"/>
      <c r="KU1112" s="196"/>
      <c r="KV1112" s="196"/>
      <c r="KW1112" s="196"/>
      <c r="KX1112" s="196"/>
      <c r="KY1112" s="196"/>
      <c r="KZ1112" s="196"/>
      <c r="LA1112" s="196"/>
      <c r="LB1112" s="196"/>
      <c r="LC1112" s="196"/>
      <c r="LD1112" s="196"/>
      <c r="LE1112" s="196"/>
      <c r="LF1112" s="196"/>
      <c r="LG1112" s="196"/>
      <c r="LH1112" s="196"/>
      <c r="LI1112" s="196"/>
      <c r="LJ1112" s="196"/>
      <c r="LK1112" s="196"/>
      <c r="LL1112" s="196"/>
      <c r="LM1112" s="196"/>
      <c r="LN1112" s="196"/>
      <c r="LO1112" s="196"/>
      <c r="LP1112" s="196"/>
      <c r="LQ1112" s="196"/>
      <c r="LR1112" s="196"/>
      <c r="LS1112" s="196"/>
      <c r="LT1112" s="196"/>
      <c r="LU1112" s="196"/>
      <c r="LV1112" s="196"/>
      <c r="LW1112" s="196"/>
      <c r="LX1112" s="196"/>
      <c r="LY1112" s="196"/>
      <c r="LZ1112" s="196"/>
      <c r="MA1112" s="196"/>
      <c r="MB1112" s="196"/>
      <c r="MC1112" s="196"/>
      <c r="MD1112" s="196"/>
      <c r="ME1112" s="196"/>
      <c r="MF1112" s="196"/>
      <c r="MG1112" s="196"/>
      <c r="MH1112" s="196"/>
      <c r="MI1112" s="196"/>
      <c r="MJ1112" s="196"/>
      <c r="MK1112" s="196"/>
      <c r="ML1112" s="196"/>
      <c r="MM1112" s="196"/>
      <c r="MN1112" s="196"/>
      <c r="MO1112" s="196"/>
      <c r="MP1112" s="196"/>
      <c r="MQ1112" s="196"/>
      <c r="MR1112" s="196"/>
      <c r="MS1112" s="196"/>
      <c r="MT1112" s="196"/>
      <c r="MU1112" s="196"/>
      <c r="MV1112" s="196"/>
      <c r="MW1112" s="196"/>
      <c r="MX1112" s="196"/>
      <c r="MY1112" s="196"/>
      <c r="MZ1112" s="196"/>
      <c r="NA1112" s="196"/>
      <c r="NB1112" s="196"/>
      <c r="NC1112" s="196"/>
      <c r="ND1112" s="196"/>
      <c r="NE1112" s="196"/>
      <c r="NF1112" s="196"/>
      <c r="NG1112" s="196"/>
      <c r="NH1112" s="196"/>
      <c r="NI1112" s="196"/>
      <c r="NJ1112" s="196"/>
      <c r="NK1112" s="196"/>
      <c r="NL1112" s="196"/>
      <c r="NM1112" s="196"/>
      <c r="NN1112" s="196"/>
      <c r="NO1112" s="196"/>
      <c r="NP1112" s="196"/>
      <c r="NQ1112" s="196"/>
      <c r="NR1112" s="196"/>
      <c r="NS1112" s="196"/>
      <c r="NT1112" s="196"/>
      <c r="NU1112" s="196"/>
      <c r="NV1112" s="196"/>
      <c r="NW1112" s="196"/>
      <c r="NX1112" s="196"/>
      <c r="NY1112" s="196"/>
      <c r="NZ1112" s="196"/>
      <c r="OA1112" s="196"/>
      <c r="OB1112" s="196"/>
      <c r="OC1112" s="196"/>
      <c r="OD1112" s="196"/>
      <c r="OE1112" s="196"/>
      <c r="OF1112" s="196"/>
      <c r="OG1112" s="196"/>
      <c r="OH1112" s="196"/>
      <c r="OI1112" s="196"/>
      <c r="OJ1112" s="196"/>
      <c r="OK1112" s="196"/>
      <c r="OL1112" s="196"/>
      <c r="AFC1112" s="196"/>
      <c r="AFD1112" s="196"/>
      <c r="AFE1112" s="196"/>
      <c r="AFF1112" s="196"/>
      <c r="AFG1112" s="196"/>
      <c r="AFH1112" s="196"/>
      <c r="AFI1112" s="196"/>
      <c r="AFJ1112" s="196"/>
      <c r="AFK1112" s="196"/>
      <c r="AFL1112" s="196"/>
      <c r="AFM1112" s="196"/>
      <c r="AFN1112" s="196"/>
      <c r="AFO1112" s="196"/>
      <c r="AFP1112" s="196"/>
      <c r="AFQ1112" s="196"/>
      <c r="AFR1112" s="196"/>
      <c r="AFS1112" s="196"/>
      <c r="AFT1112" s="196"/>
      <c r="AFU1112" s="196"/>
      <c r="AFV1112" s="196"/>
      <c r="AFW1112" s="196"/>
      <c r="AFX1112" s="196"/>
      <c r="AFY1112" s="196"/>
      <c r="AFZ1112" s="196"/>
      <c r="AGA1112" s="196"/>
      <c r="AGB1112" s="196"/>
      <c r="AGC1112" s="196"/>
      <c r="AGD1112" s="196"/>
      <c r="AGE1112" s="196"/>
      <c r="AGF1112" s="196"/>
      <c r="AGG1112" s="196"/>
      <c r="AGH1112" s="196"/>
      <c r="AGI1112" s="196"/>
      <c r="AGJ1112" s="196"/>
      <c r="AGK1112" s="196"/>
      <c r="AGL1112" s="196"/>
      <c r="AGM1112" s="196"/>
      <c r="AGN1112" s="196"/>
      <c r="AGO1112" s="196"/>
      <c r="AGP1112" s="196"/>
    </row>
    <row r="1113" spans="1:874" ht="15.75" customHeight="1" x14ac:dyDescent="0.25">
      <c r="A1113" s="196"/>
      <c r="B1113" s="196"/>
      <c r="C1113" s="196"/>
      <c r="D1113" s="196"/>
      <c r="E1113" s="196"/>
      <c r="F1113" s="196"/>
      <c r="G1113" s="196"/>
      <c r="H1113" s="196"/>
      <c r="I1113" s="196"/>
      <c r="J1113" s="196"/>
      <c r="K1113" s="196"/>
      <c r="L1113" s="206"/>
      <c r="M1113" s="196"/>
      <c r="N1113" s="196"/>
      <c r="O1113" s="196"/>
      <c r="P1113" s="196"/>
      <c r="Q1113" s="196"/>
      <c r="R1113" s="196"/>
      <c r="S1113" s="196"/>
      <c r="T1113" s="196"/>
      <c r="U1113" s="196"/>
      <c r="V1113" s="196"/>
      <c r="W1113" s="196"/>
      <c r="X1113" s="196"/>
      <c r="Y1113" s="196"/>
      <c r="Z1113" s="196"/>
      <c r="AA1113" s="196"/>
      <c r="AB1113" s="196"/>
      <c r="AC1113" s="196"/>
      <c r="AD1113" s="196"/>
      <c r="AE1113" s="196"/>
      <c r="AF1113" s="196"/>
      <c r="AG1113" s="196"/>
      <c r="AH1113" s="196"/>
      <c r="AI1113" s="196"/>
      <c r="AJ1113" s="196"/>
      <c r="AK1113" s="196"/>
      <c r="AL1113" s="196"/>
      <c r="AM1113" s="196"/>
      <c r="AN1113" s="196"/>
      <c r="AO1113" s="196"/>
      <c r="AP1113" s="196"/>
      <c r="AQ1113" s="196"/>
      <c r="AR1113" s="196"/>
      <c r="AS1113" s="196"/>
      <c r="AT1113" s="196"/>
      <c r="AU1113" s="196"/>
      <c r="AV1113" s="196"/>
      <c r="AW1113" s="196"/>
      <c r="AX1113" s="196"/>
      <c r="AY1113" s="196"/>
      <c r="AZ1113" s="196"/>
      <c r="BA1113" s="196"/>
      <c r="BB1113" s="196"/>
      <c r="BC1113" s="196"/>
      <c r="BD1113" s="196"/>
      <c r="BE1113" s="196"/>
      <c r="BF1113" s="196"/>
      <c r="BG1113" s="196"/>
      <c r="BH1113" s="196"/>
      <c r="BI1113" s="196"/>
      <c r="BJ1113" s="196"/>
      <c r="BK1113" s="196"/>
      <c r="BL1113" s="196"/>
      <c r="BM1113" s="196"/>
      <c r="BN1113" s="196"/>
      <c r="BO1113" s="196"/>
      <c r="BP1113" s="196"/>
      <c r="BQ1113" s="196"/>
      <c r="BR1113" s="196"/>
      <c r="BS1113" s="196"/>
      <c r="BT1113" s="196"/>
      <c r="BU1113" s="196"/>
      <c r="BV1113" s="196"/>
      <c r="BW1113" s="196"/>
      <c r="BX1113" s="196"/>
      <c r="BY1113" s="196"/>
      <c r="BZ1113" s="196"/>
      <c r="CA1113" s="196"/>
      <c r="CB1113" s="196"/>
      <c r="CC1113" s="196"/>
      <c r="CD1113" s="196"/>
      <c r="CE1113" s="196"/>
      <c r="CF1113" s="196"/>
      <c r="CG1113" s="196"/>
      <c r="CH1113" s="196"/>
      <c r="CI1113" s="196"/>
      <c r="CJ1113" s="196"/>
      <c r="CK1113" s="196"/>
      <c r="CL1113" s="196"/>
      <c r="CM1113" s="196"/>
      <c r="CN1113" s="196"/>
      <c r="CO1113" s="196"/>
      <c r="CP1113" s="196"/>
      <c r="CQ1113" s="196"/>
      <c r="CR1113" s="196"/>
      <c r="CS1113" s="196"/>
      <c r="CT1113" s="196"/>
      <c r="CU1113" s="196"/>
      <c r="CV1113" s="196"/>
      <c r="CW1113" s="196"/>
      <c r="CX1113" s="196"/>
      <c r="CY1113" s="196"/>
      <c r="CZ1113" s="196"/>
      <c r="DA1113" s="196"/>
      <c r="DB1113" s="196"/>
      <c r="DC1113" s="196"/>
      <c r="DD1113" s="196"/>
      <c r="DE1113" s="196"/>
      <c r="DF1113" s="196"/>
      <c r="DG1113" s="196"/>
      <c r="DH1113" s="196"/>
      <c r="DI1113" s="196"/>
      <c r="DJ1113" s="196"/>
      <c r="DK1113" s="196"/>
      <c r="DL1113" s="196"/>
      <c r="DM1113" s="196"/>
      <c r="DN1113" s="196"/>
      <c r="DO1113" s="196"/>
      <c r="DP1113" s="196"/>
      <c r="DQ1113" s="196"/>
      <c r="DR1113" s="196"/>
      <c r="DS1113" s="196"/>
      <c r="DT1113" s="196"/>
      <c r="DU1113" s="196"/>
      <c r="DV1113" s="196"/>
      <c r="DW1113" s="196"/>
      <c r="DX1113" s="196"/>
      <c r="DY1113" s="196"/>
      <c r="DZ1113" s="196"/>
      <c r="EA1113" s="196"/>
      <c r="EB1113" s="196"/>
      <c r="EC1113" s="196"/>
      <c r="ED1113" s="196"/>
      <c r="EE1113" s="196"/>
      <c r="EF1113" s="196"/>
      <c r="EG1113" s="196"/>
      <c r="EH1113" s="196"/>
      <c r="EI1113" s="196"/>
      <c r="EJ1113" s="196"/>
      <c r="EK1113" s="196"/>
      <c r="EL1113" s="196"/>
      <c r="EM1113" s="196"/>
      <c r="EN1113" s="196"/>
      <c r="EO1113" s="196"/>
      <c r="EP1113" s="196"/>
      <c r="EQ1113" s="196"/>
      <c r="ER1113" s="196"/>
      <c r="ES1113" s="196"/>
      <c r="ET1113" s="196"/>
      <c r="EU1113" s="196"/>
      <c r="EV1113" s="196"/>
      <c r="EW1113" s="196"/>
      <c r="EX1113" s="196"/>
      <c r="EY1113" s="196"/>
      <c r="EZ1113" s="196"/>
      <c r="FA1113" s="196"/>
      <c r="FB1113" s="196"/>
      <c r="FC1113" s="196"/>
      <c r="FD1113" s="196"/>
      <c r="FE1113" s="196"/>
      <c r="FF1113" s="196"/>
      <c r="FG1113" s="196"/>
      <c r="FH1113" s="196"/>
      <c r="FI1113" s="196"/>
      <c r="FJ1113" s="196"/>
      <c r="FK1113" s="196"/>
      <c r="FL1113" s="196"/>
      <c r="FM1113" s="196"/>
      <c r="FN1113" s="196"/>
      <c r="FO1113" s="196"/>
      <c r="FP1113" s="196"/>
      <c r="FQ1113" s="196"/>
      <c r="FR1113" s="196"/>
      <c r="FS1113" s="196"/>
      <c r="FT1113" s="196"/>
      <c r="FU1113" s="196"/>
      <c r="FV1113" s="196"/>
      <c r="FW1113" s="196"/>
      <c r="FX1113" s="196"/>
      <c r="FY1113" s="196"/>
      <c r="FZ1113" s="196"/>
      <c r="GA1113" s="196"/>
      <c r="GB1113" s="196"/>
      <c r="GC1113" s="196"/>
      <c r="GD1113" s="196"/>
      <c r="GE1113" s="196"/>
      <c r="GF1113" s="196"/>
      <c r="GG1113" s="196"/>
      <c r="GH1113" s="196"/>
      <c r="GI1113" s="196"/>
      <c r="GJ1113" s="196"/>
      <c r="GK1113" s="196"/>
      <c r="GL1113" s="196"/>
      <c r="GM1113" s="196"/>
      <c r="GN1113" s="196"/>
      <c r="GO1113" s="196"/>
      <c r="GP1113" s="196"/>
      <c r="GQ1113" s="196"/>
      <c r="GR1113" s="196"/>
      <c r="GS1113" s="196"/>
      <c r="GT1113" s="196"/>
      <c r="GU1113" s="196"/>
      <c r="GV1113" s="196"/>
      <c r="GW1113" s="196"/>
      <c r="GX1113" s="196"/>
      <c r="GY1113" s="196"/>
      <c r="GZ1113" s="196"/>
      <c r="HA1113" s="196"/>
      <c r="HB1113" s="196"/>
      <c r="HC1113" s="196"/>
      <c r="HD1113" s="196"/>
      <c r="HE1113" s="196"/>
      <c r="HF1113" s="196"/>
      <c r="HG1113" s="196"/>
      <c r="HH1113" s="196"/>
      <c r="HI1113" s="196"/>
      <c r="HJ1113" s="196"/>
      <c r="HK1113" s="196"/>
      <c r="HL1113" s="196"/>
      <c r="HM1113" s="196"/>
      <c r="HN1113" s="196"/>
      <c r="HO1113" s="196"/>
      <c r="HP1113" s="196"/>
      <c r="HQ1113" s="196"/>
      <c r="HR1113" s="196"/>
      <c r="HS1113" s="196"/>
      <c r="HT1113" s="196"/>
      <c r="HU1113" s="196"/>
      <c r="HV1113" s="196"/>
      <c r="HW1113" s="196"/>
      <c r="HX1113" s="196"/>
      <c r="HY1113" s="196"/>
      <c r="HZ1113" s="196"/>
      <c r="IA1113" s="196"/>
      <c r="IB1113" s="196"/>
      <c r="IC1113" s="196"/>
      <c r="ID1113" s="196"/>
      <c r="IE1113" s="196"/>
      <c r="IF1113" s="196"/>
      <c r="IG1113" s="196"/>
      <c r="IH1113" s="196"/>
      <c r="II1113" s="196"/>
      <c r="IJ1113" s="196"/>
      <c r="IK1113" s="196"/>
      <c r="IL1113" s="196"/>
      <c r="IM1113" s="196"/>
      <c r="IN1113" s="196"/>
      <c r="IO1113" s="196"/>
      <c r="IP1113" s="196"/>
      <c r="IQ1113" s="196"/>
      <c r="IR1113" s="196"/>
      <c r="IS1113" s="196"/>
      <c r="IT1113" s="196"/>
      <c r="IU1113" s="196"/>
      <c r="IV1113" s="196"/>
      <c r="IW1113" s="196"/>
      <c r="IX1113" s="196"/>
      <c r="IY1113" s="196"/>
      <c r="IZ1113" s="196"/>
      <c r="JA1113" s="196"/>
      <c r="JB1113" s="196"/>
      <c r="JC1113" s="196"/>
      <c r="JD1113" s="196"/>
      <c r="JE1113" s="196"/>
      <c r="JF1113" s="196"/>
      <c r="JG1113" s="196"/>
      <c r="JH1113" s="196"/>
      <c r="JI1113" s="196"/>
      <c r="JJ1113" s="196"/>
      <c r="JK1113" s="196"/>
      <c r="JL1113" s="196"/>
      <c r="JM1113" s="196"/>
      <c r="JN1113" s="196"/>
      <c r="JO1113" s="196"/>
      <c r="JP1113" s="196"/>
      <c r="JQ1113" s="196"/>
      <c r="JR1113" s="196"/>
      <c r="JS1113" s="196"/>
      <c r="JT1113" s="196"/>
      <c r="JU1113" s="196"/>
      <c r="JV1113" s="196"/>
      <c r="JW1113" s="196"/>
      <c r="JX1113" s="196"/>
      <c r="JY1113" s="196"/>
      <c r="JZ1113" s="196"/>
      <c r="KA1113" s="196"/>
      <c r="KB1113" s="196"/>
      <c r="KC1113" s="196"/>
      <c r="KD1113" s="196"/>
      <c r="KE1113" s="196"/>
      <c r="KF1113" s="196"/>
      <c r="KG1113" s="196"/>
      <c r="KH1113" s="196"/>
      <c r="KI1113" s="196"/>
      <c r="KJ1113" s="196"/>
      <c r="KK1113" s="196"/>
      <c r="KL1113" s="196"/>
      <c r="KM1113" s="196"/>
      <c r="KN1113" s="196"/>
      <c r="KO1113" s="196"/>
      <c r="KP1113" s="196"/>
      <c r="KQ1113" s="196"/>
      <c r="KR1113" s="196"/>
      <c r="KS1113" s="196"/>
      <c r="KT1113" s="196"/>
      <c r="KU1113" s="196"/>
      <c r="KV1113" s="196"/>
      <c r="KW1113" s="196"/>
      <c r="KX1113" s="196"/>
      <c r="KY1113" s="196"/>
      <c r="KZ1113" s="196"/>
      <c r="LA1113" s="196"/>
      <c r="LB1113" s="196"/>
      <c r="LC1113" s="196"/>
      <c r="LD1113" s="196"/>
      <c r="LE1113" s="196"/>
      <c r="LF1113" s="196"/>
      <c r="LG1113" s="196"/>
      <c r="LH1113" s="196"/>
      <c r="LI1113" s="196"/>
      <c r="LJ1113" s="196"/>
      <c r="LK1113" s="196"/>
      <c r="LL1113" s="196"/>
      <c r="LM1113" s="196"/>
      <c r="LN1113" s="196"/>
      <c r="LO1113" s="196"/>
      <c r="LP1113" s="196"/>
      <c r="LQ1113" s="196"/>
      <c r="LR1113" s="196"/>
      <c r="LS1113" s="196"/>
      <c r="LT1113" s="196"/>
      <c r="LU1113" s="196"/>
      <c r="LV1113" s="196"/>
      <c r="LW1113" s="196"/>
      <c r="LX1113" s="196"/>
      <c r="LY1113" s="196"/>
      <c r="LZ1113" s="196"/>
      <c r="MA1113" s="196"/>
      <c r="MB1113" s="196"/>
      <c r="MC1113" s="196"/>
      <c r="MD1113" s="196"/>
      <c r="ME1113" s="196"/>
      <c r="MF1113" s="196"/>
      <c r="MG1113" s="196"/>
      <c r="MH1113" s="196"/>
      <c r="MI1113" s="196"/>
      <c r="MJ1113" s="196"/>
      <c r="MK1113" s="196"/>
      <c r="ML1113" s="196"/>
      <c r="MM1113" s="196"/>
      <c r="MN1113" s="196"/>
      <c r="MO1113" s="196"/>
      <c r="MP1113" s="196"/>
      <c r="MQ1113" s="196"/>
      <c r="MR1113" s="196"/>
      <c r="MS1113" s="196"/>
      <c r="MT1113" s="196"/>
      <c r="MU1113" s="196"/>
      <c r="MV1113" s="196"/>
      <c r="MW1113" s="196"/>
      <c r="MX1113" s="196"/>
      <c r="MY1113" s="196"/>
      <c r="MZ1113" s="196"/>
      <c r="NA1113" s="196"/>
      <c r="NB1113" s="196"/>
      <c r="NC1113" s="196"/>
      <c r="ND1113" s="196"/>
      <c r="NE1113" s="196"/>
      <c r="NF1113" s="196"/>
      <c r="NG1113" s="196"/>
      <c r="NH1113" s="196"/>
      <c r="NI1113" s="196"/>
      <c r="NJ1113" s="196"/>
      <c r="NK1113" s="196"/>
      <c r="NL1113" s="196"/>
      <c r="NM1113" s="196"/>
      <c r="NN1113" s="196"/>
      <c r="NO1113" s="196"/>
      <c r="NP1113" s="196"/>
      <c r="NQ1113" s="196"/>
      <c r="NR1113" s="196"/>
      <c r="NS1113" s="196"/>
      <c r="NT1113" s="196"/>
      <c r="NU1113" s="196"/>
      <c r="NV1113" s="196"/>
      <c r="NW1113" s="196"/>
      <c r="NX1113" s="196"/>
      <c r="NY1113" s="196"/>
      <c r="NZ1113" s="196"/>
      <c r="OA1113" s="196"/>
      <c r="OB1113" s="196"/>
      <c r="OC1113" s="196"/>
      <c r="OD1113" s="196"/>
      <c r="OE1113" s="196"/>
      <c r="OF1113" s="196"/>
      <c r="OG1113" s="196"/>
      <c r="OH1113" s="196"/>
      <c r="OI1113" s="196"/>
      <c r="OJ1113" s="196"/>
      <c r="OK1113" s="196"/>
      <c r="OL1113" s="196"/>
      <c r="AFC1113" s="196"/>
      <c r="AFD1113" s="196"/>
      <c r="AFE1113" s="196"/>
      <c r="AFF1113" s="196"/>
      <c r="AFG1113" s="196"/>
      <c r="AFH1113" s="196"/>
      <c r="AFI1113" s="196"/>
      <c r="AFJ1113" s="196"/>
      <c r="AFK1113" s="196"/>
      <c r="AFL1113" s="196"/>
      <c r="AFM1113" s="196"/>
      <c r="AFN1113" s="196"/>
      <c r="AFO1113" s="196"/>
      <c r="AFP1113" s="196"/>
      <c r="AFQ1113" s="196"/>
      <c r="AFR1113" s="196"/>
      <c r="AFS1113" s="196"/>
      <c r="AFT1113" s="196"/>
      <c r="AFU1113" s="196"/>
      <c r="AFV1113" s="196"/>
      <c r="AFW1113" s="196"/>
      <c r="AFX1113" s="196"/>
      <c r="AFY1113" s="196"/>
      <c r="AFZ1113" s="196"/>
      <c r="AGA1113" s="196"/>
      <c r="AGB1113" s="196"/>
      <c r="AGC1113" s="196"/>
      <c r="AGD1113" s="196"/>
      <c r="AGE1113" s="196"/>
      <c r="AGF1113" s="196"/>
      <c r="AGG1113" s="196"/>
      <c r="AGH1113" s="196"/>
      <c r="AGI1113" s="196"/>
      <c r="AGJ1113" s="196"/>
      <c r="AGK1113" s="196"/>
      <c r="AGL1113" s="196"/>
      <c r="AGM1113" s="196"/>
      <c r="AGN1113" s="196"/>
      <c r="AGO1113" s="196"/>
      <c r="AGP1113" s="196"/>
    </row>
    <row r="1114" spans="1:874" ht="15.75" customHeight="1" x14ac:dyDescent="0.25">
      <c r="A1114" s="196"/>
      <c r="B1114" s="196"/>
      <c r="C1114" s="196"/>
      <c r="D1114" s="196"/>
      <c r="E1114" s="196"/>
      <c r="F1114" s="196"/>
      <c r="G1114" s="196"/>
      <c r="H1114" s="196"/>
      <c r="I1114" s="196"/>
      <c r="J1114" s="196"/>
      <c r="K1114" s="196"/>
      <c r="L1114" s="206"/>
      <c r="M1114" s="196"/>
      <c r="N1114" s="196"/>
      <c r="O1114" s="196"/>
      <c r="P1114" s="196"/>
      <c r="Q1114" s="196"/>
      <c r="R1114" s="196"/>
      <c r="S1114" s="196"/>
      <c r="T1114" s="196"/>
      <c r="U1114" s="196"/>
      <c r="V1114" s="196"/>
      <c r="W1114" s="196"/>
      <c r="X1114" s="196"/>
      <c r="Y1114" s="196"/>
      <c r="Z1114" s="196"/>
      <c r="AA1114" s="196"/>
      <c r="AB1114" s="196"/>
      <c r="AC1114" s="196"/>
      <c r="AD1114" s="196"/>
      <c r="AE1114" s="196"/>
      <c r="AF1114" s="196"/>
      <c r="AG1114" s="196"/>
      <c r="AH1114" s="196"/>
      <c r="AI1114" s="196"/>
      <c r="AJ1114" s="196"/>
      <c r="AK1114" s="196"/>
      <c r="AL1114" s="196"/>
      <c r="AM1114" s="196"/>
      <c r="AN1114" s="196"/>
      <c r="AO1114" s="196"/>
      <c r="AP1114" s="196"/>
      <c r="AQ1114" s="196"/>
      <c r="AR1114" s="196"/>
      <c r="AS1114" s="196"/>
      <c r="AT1114" s="196"/>
      <c r="AU1114" s="196"/>
      <c r="AV1114" s="196"/>
      <c r="AW1114" s="196"/>
      <c r="AX1114" s="196"/>
      <c r="AY1114" s="196"/>
      <c r="AZ1114" s="196"/>
      <c r="BA1114" s="196"/>
      <c r="BB1114" s="196"/>
      <c r="BC1114" s="196"/>
      <c r="BD1114" s="196"/>
      <c r="BE1114" s="196"/>
      <c r="BF1114" s="196"/>
      <c r="BG1114" s="196"/>
      <c r="BH1114" s="196"/>
      <c r="BI1114" s="196"/>
      <c r="BJ1114" s="196"/>
      <c r="BK1114" s="196"/>
      <c r="BL1114" s="196"/>
      <c r="BM1114" s="196"/>
      <c r="BN1114" s="196"/>
      <c r="BO1114" s="196"/>
      <c r="BP1114" s="196"/>
      <c r="BQ1114" s="196"/>
      <c r="BR1114" s="196"/>
      <c r="BS1114" s="196"/>
      <c r="BT1114" s="196"/>
      <c r="BU1114" s="196"/>
      <c r="BV1114" s="196"/>
      <c r="BW1114" s="196"/>
      <c r="BX1114" s="196"/>
      <c r="BY1114" s="196"/>
      <c r="BZ1114" s="196"/>
      <c r="CA1114" s="196"/>
      <c r="CB1114" s="196"/>
      <c r="CC1114" s="196"/>
      <c r="CD1114" s="196"/>
      <c r="CE1114" s="196"/>
      <c r="CF1114" s="196"/>
      <c r="CG1114" s="196"/>
      <c r="CH1114" s="196"/>
      <c r="CI1114" s="196"/>
      <c r="CJ1114" s="196"/>
      <c r="CK1114" s="196"/>
      <c r="CL1114" s="196"/>
      <c r="CM1114" s="196"/>
      <c r="CN1114" s="196"/>
      <c r="CO1114" s="196"/>
      <c r="CP1114" s="196"/>
      <c r="CQ1114" s="196"/>
      <c r="CR1114" s="196"/>
      <c r="CS1114" s="196"/>
      <c r="CT1114" s="196"/>
      <c r="CU1114" s="196"/>
      <c r="CV1114" s="196"/>
      <c r="CW1114" s="196"/>
      <c r="CX1114" s="196"/>
      <c r="CY1114" s="196"/>
      <c r="CZ1114" s="196"/>
      <c r="DA1114" s="196"/>
      <c r="DB1114" s="196"/>
      <c r="DC1114" s="196"/>
      <c r="DD1114" s="196"/>
      <c r="DE1114" s="196"/>
      <c r="DF1114" s="196"/>
      <c r="DG1114" s="196"/>
      <c r="DH1114" s="196"/>
      <c r="DI1114" s="196"/>
      <c r="DJ1114" s="196"/>
      <c r="DK1114" s="196"/>
      <c r="DL1114" s="196"/>
      <c r="DM1114" s="196"/>
      <c r="DN1114" s="196"/>
      <c r="DO1114" s="196"/>
      <c r="DP1114" s="196"/>
      <c r="DQ1114" s="196"/>
      <c r="DR1114" s="196"/>
      <c r="DS1114" s="196"/>
      <c r="DT1114" s="196"/>
      <c r="DU1114" s="196"/>
      <c r="DV1114" s="196"/>
      <c r="DW1114" s="196"/>
      <c r="DX1114" s="196"/>
      <c r="DY1114" s="196"/>
      <c r="DZ1114" s="196"/>
      <c r="EA1114" s="196"/>
      <c r="EB1114" s="196"/>
      <c r="EC1114" s="196"/>
      <c r="ED1114" s="196"/>
      <c r="EE1114" s="196"/>
      <c r="EF1114" s="196"/>
      <c r="EG1114" s="196"/>
      <c r="EH1114" s="196"/>
      <c r="EI1114" s="196"/>
      <c r="EJ1114" s="196"/>
      <c r="EK1114" s="196"/>
      <c r="EL1114" s="196"/>
      <c r="EM1114" s="196"/>
      <c r="EN1114" s="196"/>
      <c r="EO1114" s="196"/>
      <c r="EP1114" s="196"/>
      <c r="EQ1114" s="196"/>
      <c r="ER1114" s="196"/>
      <c r="ES1114" s="196"/>
      <c r="ET1114" s="196"/>
      <c r="EU1114" s="196"/>
      <c r="EV1114" s="196"/>
      <c r="EW1114" s="196"/>
      <c r="EX1114" s="196"/>
      <c r="EY1114" s="196"/>
      <c r="EZ1114" s="196"/>
      <c r="FA1114" s="196"/>
      <c r="FB1114" s="196"/>
      <c r="FC1114" s="196"/>
      <c r="FD1114" s="196"/>
      <c r="FE1114" s="196"/>
      <c r="FF1114" s="196"/>
      <c r="FG1114" s="196"/>
      <c r="FH1114" s="196"/>
      <c r="FI1114" s="196"/>
      <c r="FJ1114" s="196"/>
      <c r="FK1114" s="196"/>
      <c r="FL1114" s="196"/>
      <c r="FM1114" s="196"/>
      <c r="FN1114" s="196"/>
      <c r="FO1114" s="196"/>
      <c r="FP1114" s="196"/>
      <c r="FQ1114" s="196"/>
      <c r="FR1114" s="196"/>
      <c r="FS1114" s="196"/>
      <c r="FT1114" s="196"/>
      <c r="FU1114" s="196"/>
      <c r="FV1114" s="196"/>
      <c r="FW1114" s="196"/>
      <c r="FX1114" s="196"/>
      <c r="FY1114" s="196"/>
      <c r="FZ1114" s="196"/>
      <c r="GA1114" s="196"/>
      <c r="GB1114" s="196"/>
      <c r="GC1114" s="196"/>
      <c r="GD1114" s="196"/>
      <c r="GE1114" s="196"/>
      <c r="GF1114" s="196"/>
      <c r="GG1114" s="196"/>
      <c r="GH1114" s="196"/>
      <c r="GI1114" s="196"/>
      <c r="GJ1114" s="196"/>
      <c r="GK1114" s="196"/>
      <c r="GL1114" s="196"/>
      <c r="GM1114" s="196"/>
      <c r="GN1114" s="196"/>
      <c r="GO1114" s="196"/>
      <c r="GP1114" s="196"/>
      <c r="GQ1114" s="196"/>
      <c r="GR1114" s="196"/>
      <c r="GS1114" s="196"/>
      <c r="GT1114" s="196"/>
      <c r="GU1114" s="196"/>
      <c r="GV1114" s="196"/>
      <c r="GW1114" s="196"/>
      <c r="GX1114" s="196"/>
      <c r="GY1114" s="196"/>
      <c r="GZ1114" s="196"/>
      <c r="HA1114" s="196"/>
      <c r="HB1114" s="196"/>
      <c r="HC1114" s="196"/>
      <c r="HD1114" s="196"/>
      <c r="HE1114" s="196"/>
      <c r="HF1114" s="196"/>
      <c r="HG1114" s="196"/>
      <c r="HH1114" s="196"/>
      <c r="HI1114" s="196"/>
      <c r="HJ1114" s="196"/>
      <c r="HK1114" s="196"/>
      <c r="HL1114" s="196"/>
      <c r="HM1114" s="196"/>
      <c r="HN1114" s="196"/>
      <c r="HO1114" s="196"/>
      <c r="HP1114" s="196"/>
      <c r="HQ1114" s="196"/>
      <c r="HR1114" s="196"/>
      <c r="HS1114" s="196"/>
      <c r="HT1114" s="196"/>
      <c r="HU1114" s="196"/>
      <c r="HV1114" s="196"/>
      <c r="HW1114" s="196"/>
      <c r="HX1114" s="196"/>
      <c r="HY1114" s="196"/>
      <c r="HZ1114" s="196"/>
      <c r="IA1114" s="196"/>
      <c r="IB1114" s="196"/>
      <c r="IC1114" s="196"/>
      <c r="ID1114" s="196"/>
      <c r="IE1114" s="196"/>
      <c r="IF1114" s="196"/>
      <c r="IG1114" s="196"/>
      <c r="IH1114" s="196"/>
      <c r="II1114" s="196"/>
      <c r="IJ1114" s="196"/>
      <c r="IK1114" s="196"/>
      <c r="IL1114" s="196"/>
      <c r="IM1114" s="196"/>
      <c r="IN1114" s="196"/>
      <c r="IO1114" s="196"/>
      <c r="IP1114" s="196"/>
      <c r="IQ1114" s="196"/>
      <c r="IR1114" s="196"/>
      <c r="IS1114" s="196"/>
      <c r="IT1114" s="196"/>
      <c r="IU1114" s="196"/>
      <c r="IV1114" s="196"/>
      <c r="IW1114" s="196"/>
      <c r="IX1114" s="196"/>
      <c r="IY1114" s="196"/>
      <c r="IZ1114" s="196"/>
      <c r="JA1114" s="196"/>
      <c r="JB1114" s="196"/>
      <c r="JC1114" s="196"/>
      <c r="JD1114" s="196"/>
      <c r="JE1114" s="196"/>
      <c r="JF1114" s="196"/>
      <c r="JG1114" s="196"/>
      <c r="JH1114" s="196"/>
      <c r="JI1114" s="196"/>
      <c r="JJ1114" s="196"/>
      <c r="JK1114" s="196"/>
      <c r="JL1114" s="196"/>
      <c r="JM1114" s="196"/>
      <c r="JN1114" s="196"/>
      <c r="JO1114" s="196"/>
      <c r="JP1114" s="196"/>
      <c r="JQ1114" s="196"/>
      <c r="JR1114" s="196"/>
      <c r="JS1114" s="196"/>
      <c r="JT1114" s="196"/>
      <c r="JU1114" s="196"/>
      <c r="JV1114" s="196"/>
      <c r="JW1114" s="196"/>
      <c r="JX1114" s="196"/>
      <c r="JY1114" s="196"/>
      <c r="JZ1114" s="196"/>
      <c r="KA1114" s="196"/>
      <c r="KB1114" s="196"/>
      <c r="KC1114" s="196"/>
      <c r="KD1114" s="196"/>
      <c r="KE1114" s="196"/>
      <c r="KF1114" s="196"/>
      <c r="KG1114" s="196"/>
      <c r="KH1114" s="196"/>
      <c r="KI1114" s="196"/>
      <c r="KJ1114" s="196"/>
      <c r="KK1114" s="196"/>
      <c r="KL1114" s="196"/>
      <c r="KM1114" s="196"/>
      <c r="KN1114" s="196"/>
      <c r="KO1114" s="196"/>
      <c r="KP1114" s="196"/>
      <c r="KQ1114" s="196"/>
      <c r="KR1114" s="196"/>
      <c r="KS1114" s="196"/>
      <c r="KT1114" s="196"/>
      <c r="KU1114" s="196"/>
      <c r="KV1114" s="196"/>
      <c r="KW1114" s="196"/>
      <c r="KX1114" s="196"/>
      <c r="KY1114" s="196"/>
      <c r="KZ1114" s="196"/>
      <c r="LA1114" s="196"/>
      <c r="LB1114" s="196"/>
      <c r="LC1114" s="196"/>
      <c r="LD1114" s="196"/>
      <c r="LE1114" s="196"/>
      <c r="LF1114" s="196"/>
      <c r="LG1114" s="196"/>
      <c r="LH1114" s="196"/>
      <c r="LI1114" s="196"/>
      <c r="LJ1114" s="196"/>
      <c r="LK1114" s="196"/>
      <c r="LL1114" s="196"/>
      <c r="LM1114" s="196"/>
      <c r="LN1114" s="196"/>
      <c r="LO1114" s="196"/>
      <c r="LP1114" s="196"/>
      <c r="LQ1114" s="196"/>
      <c r="LR1114" s="196"/>
      <c r="LS1114" s="196"/>
      <c r="LT1114" s="196"/>
      <c r="LU1114" s="196"/>
      <c r="LV1114" s="196"/>
      <c r="LW1114" s="196"/>
      <c r="LX1114" s="196"/>
      <c r="LY1114" s="196"/>
      <c r="LZ1114" s="196"/>
      <c r="MA1114" s="196"/>
      <c r="MB1114" s="196"/>
      <c r="MC1114" s="196"/>
      <c r="MD1114" s="196"/>
      <c r="ME1114" s="196"/>
      <c r="MF1114" s="196"/>
      <c r="MG1114" s="196"/>
      <c r="MH1114" s="196"/>
      <c r="MI1114" s="196"/>
      <c r="MJ1114" s="196"/>
      <c r="MK1114" s="196"/>
      <c r="ML1114" s="196"/>
      <c r="MM1114" s="196"/>
      <c r="MN1114" s="196"/>
      <c r="MO1114" s="196"/>
      <c r="MP1114" s="196"/>
      <c r="MQ1114" s="196"/>
      <c r="MR1114" s="196"/>
      <c r="MS1114" s="196"/>
      <c r="MT1114" s="196"/>
      <c r="MU1114" s="196"/>
      <c r="MV1114" s="196"/>
      <c r="MW1114" s="196"/>
      <c r="MX1114" s="196"/>
      <c r="MY1114" s="196"/>
      <c r="MZ1114" s="196"/>
      <c r="NA1114" s="196"/>
      <c r="NB1114" s="196"/>
      <c r="NC1114" s="196"/>
      <c r="ND1114" s="196"/>
      <c r="NE1114" s="196"/>
      <c r="NF1114" s="196"/>
      <c r="NG1114" s="196"/>
      <c r="NH1114" s="196"/>
      <c r="NI1114" s="196"/>
      <c r="NJ1114" s="196"/>
      <c r="NK1114" s="196"/>
      <c r="NL1114" s="196"/>
      <c r="NM1114" s="196"/>
      <c r="NN1114" s="196"/>
      <c r="NO1114" s="196"/>
      <c r="NP1114" s="196"/>
      <c r="NQ1114" s="196"/>
      <c r="NR1114" s="196"/>
      <c r="NS1114" s="196"/>
      <c r="NT1114" s="196"/>
      <c r="NU1114" s="196"/>
      <c r="NV1114" s="196"/>
      <c r="NW1114" s="196"/>
      <c r="NX1114" s="196"/>
      <c r="NY1114" s="196"/>
      <c r="NZ1114" s="196"/>
      <c r="OA1114" s="196"/>
      <c r="OB1114" s="196"/>
      <c r="OC1114" s="196"/>
      <c r="OD1114" s="196"/>
      <c r="OE1114" s="196"/>
      <c r="OF1114" s="196"/>
      <c r="OG1114" s="196"/>
      <c r="OH1114" s="196"/>
      <c r="OI1114" s="196"/>
      <c r="OJ1114" s="196"/>
      <c r="OK1114" s="196"/>
      <c r="OL1114" s="196"/>
      <c r="AFC1114" s="196"/>
      <c r="AFD1114" s="196"/>
      <c r="AFE1114" s="196"/>
      <c r="AFF1114" s="196"/>
      <c r="AFG1114" s="196"/>
      <c r="AFH1114" s="196"/>
      <c r="AFI1114" s="196"/>
      <c r="AFJ1114" s="196"/>
      <c r="AFK1114" s="196"/>
      <c r="AFL1114" s="196"/>
      <c r="AFM1114" s="196"/>
      <c r="AFN1114" s="196"/>
      <c r="AFO1114" s="196"/>
      <c r="AFP1114" s="196"/>
      <c r="AFQ1114" s="196"/>
      <c r="AFR1114" s="196"/>
      <c r="AFS1114" s="196"/>
      <c r="AFT1114" s="196"/>
      <c r="AFU1114" s="196"/>
      <c r="AFV1114" s="196"/>
      <c r="AFW1114" s="196"/>
      <c r="AFX1114" s="196"/>
      <c r="AFY1114" s="196"/>
      <c r="AFZ1114" s="196"/>
      <c r="AGA1114" s="196"/>
      <c r="AGB1114" s="196"/>
      <c r="AGC1114" s="196"/>
      <c r="AGD1114" s="196"/>
      <c r="AGE1114" s="196"/>
      <c r="AGF1114" s="196"/>
      <c r="AGG1114" s="196"/>
      <c r="AGH1114" s="196"/>
      <c r="AGI1114" s="196"/>
      <c r="AGJ1114" s="196"/>
      <c r="AGK1114" s="196"/>
      <c r="AGL1114" s="196"/>
      <c r="AGM1114" s="196"/>
      <c r="AGN1114" s="196"/>
      <c r="AGO1114" s="196"/>
      <c r="AGP1114" s="196"/>
    </row>
    <row r="1115" spans="1:874" ht="15.75" customHeight="1" x14ac:dyDescent="0.25">
      <c r="A1115" s="196"/>
      <c r="B1115" s="196"/>
      <c r="C1115" s="196"/>
      <c r="D1115" s="196"/>
      <c r="E1115" s="196"/>
      <c r="F1115" s="196"/>
      <c r="G1115" s="196"/>
      <c r="H1115" s="196"/>
      <c r="I1115" s="196"/>
      <c r="J1115" s="196"/>
      <c r="K1115" s="196"/>
      <c r="L1115" s="206"/>
      <c r="M1115" s="196"/>
      <c r="N1115" s="196"/>
      <c r="O1115" s="196"/>
      <c r="P1115" s="196"/>
      <c r="Q1115" s="196"/>
      <c r="R1115" s="196"/>
      <c r="S1115" s="196"/>
      <c r="T1115" s="196"/>
      <c r="U1115" s="196"/>
      <c r="V1115" s="196"/>
      <c r="W1115" s="196"/>
      <c r="X1115" s="196"/>
      <c r="Y1115" s="196"/>
      <c r="Z1115" s="196"/>
      <c r="AA1115" s="196"/>
      <c r="AB1115" s="196"/>
      <c r="AC1115" s="196"/>
      <c r="AD1115" s="196"/>
      <c r="AE1115" s="196"/>
      <c r="AF1115" s="196"/>
      <c r="AG1115" s="196"/>
      <c r="AH1115" s="196"/>
      <c r="AI1115" s="196"/>
      <c r="AJ1115" s="196"/>
      <c r="AK1115" s="196"/>
      <c r="AL1115" s="196"/>
      <c r="AM1115" s="196"/>
      <c r="AN1115" s="196"/>
      <c r="AO1115" s="196"/>
      <c r="AP1115" s="196"/>
      <c r="AQ1115" s="196"/>
      <c r="AR1115" s="196"/>
      <c r="AS1115" s="196"/>
      <c r="AT1115" s="196"/>
      <c r="AU1115" s="196"/>
      <c r="AV1115" s="196"/>
      <c r="AW1115" s="196"/>
      <c r="AX1115" s="196"/>
      <c r="AY1115" s="196"/>
      <c r="AZ1115" s="196"/>
      <c r="BA1115" s="196"/>
      <c r="BB1115" s="196"/>
      <c r="BC1115" s="196"/>
      <c r="BD1115" s="196"/>
      <c r="BE1115" s="196"/>
      <c r="BF1115" s="196"/>
      <c r="BG1115" s="196"/>
      <c r="BH1115" s="196"/>
      <c r="BI1115" s="196"/>
      <c r="BJ1115" s="196"/>
      <c r="BK1115" s="196"/>
      <c r="BL1115" s="196"/>
      <c r="BM1115" s="196"/>
      <c r="BN1115" s="196"/>
      <c r="BO1115" s="196"/>
      <c r="BP1115" s="196"/>
      <c r="BQ1115" s="196"/>
      <c r="BR1115" s="196"/>
      <c r="BS1115" s="196"/>
      <c r="BT1115" s="196"/>
      <c r="BU1115" s="196"/>
      <c r="BV1115" s="196"/>
      <c r="BW1115" s="196"/>
      <c r="BX1115" s="196"/>
      <c r="BY1115" s="196"/>
      <c r="BZ1115" s="196"/>
      <c r="CA1115" s="196"/>
      <c r="CB1115" s="196"/>
      <c r="CC1115" s="196"/>
      <c r="CD1115" s="196"/>
      <c r="CE1115" s="196"/>
      <c r="CF1115" s="196"/>
      <c r="CG1115" s="196"/>
      <c r="CH1115" s="196"/>
      <c r="CI1115" s="196"/>
      <c r="CJ1115" s="196"/>
      <c r="CK1115" s="196"/>
      <c r="CL1115" s="196"/>
      <c r="CM1115" s="196"/>
      <c r="CN1115" s="196"/>
      <c r="CO1115" s="196"/>
      <c r="CP1115" s="196"/>
      <c r="CQ1115" s="196"/>
      <c r="CR1115" s="196"/>
      <c r="CS1115" s="196"/>
      <c r="CT1115" s="196"/>
      <c r="CU1115" s="196"/>
      <c r="CV1115" s="196"/>
      <c r="CW1115" s="196"/>
      <c r="CX1115" s="196"/>
      <c r="CY1115" s="196"/>
      <c r="CZ1115" s="196"/>
      <c r="DA1115" s="196"/>
      <c r="DB1115" s="196"/>
      <c r="DC1115" s="196"/>
      <c r="DD1115" s="196"/>
      <c r="DE1115" s="196"/>
      <c r="DF1115" s="196"/>
      <c r="DG1115" s="196"/>
      <c r="DH1115" s="196"/>
      <c r="DI1115" s="196"/>
      <c r="DJ1115" s="196"/>
      <c r="DK1115" s="196"/>
      <c r="DL1115" s="196"/>
      <c r="DM1115" s="196"/>
      <c r="DN1115" s="196"/>
      <c r="DO1115" s="196"/>
      <c r="DP1115" s="196"/>
      <c r="DQ1115" s="196"/>
      <c r="DR1115" s="196"/>
      <c r="DS1115" s="196"/>
      <c r="DT1115" s="196"/>
      <c r="DU1115" s="196"/>
      <c r="DV1115" s="196"/>
      <c r="DW1115" s="196"/>
      <c r="DX1115" s="196"/>
      <c r="DY1115" s="196"/>
      <c r="DZ1115" s="196"/>
      <c r="EA1115" s="196"/>
      <c r="EB1115" s="196"/>
      <c r="EC1115" s="196"/>
      <c r="ED1115" s="196"/>
      <c r="EE1115" s="196"/>
      <c r="EF1115" s="196"/>
      <c r="EG1115" s="196"/>
      <c r="EH1115" s="196"/>
      <c r="EI1115" s="196"/>
      <c r="EJ1115" s="196"/>
      <c r="EK1115" s="196"/>
      <c r="EL1115" s="196"/>
      <c r="EM1115" s="196"/>
      <c r="EN1115" s="196"/>
      <c r="EO1115" s="196"/>
      <c r="EP1115" s="196"/>
      <c r="EQ1115" s="196"/>
      <c r="ER1115" s="196"/>
      <c r="ES1115" s="196"/>
      <c r="ET1115" s="196"/>
      <c r="EU1115" s="196"/>
      <c r="EV1115" s="196"/>
      <c r="EW1115" s="196"/>
      <c r="EX1115" s="196"/>
      <c r="EY1115" s="196"/>
      <c r="EZ1115" s="196"/>
      <c r="FA1115" s="196"/>
      <c r="FB1115" s="196"/>
      <c r="FC1115" s="196"/>
      <c r="FD1115" s="196"/>
      <c r="FE1115" s="196"/>
      <c r="FF1115" s="196"/>
      <c r="FG1115" s="196"/>
      <c r="FH1115" s="196"/>
      <c r="FI1115" s="196"/>
      <c r="FJ1115" s="196"/>
      <c r="FK1115" s="196"/>
      <c r="FL1115" s="196"/>
      <c r="FM1115" s="196"/>
      <c r="FN1115" s="196"/>
      <c r="FO1115" s="196"/>
      <c r="FP1115" s="196"/>
      <c r="FQ1115" s="196"/>
      <c r="FR1115" s="196"/>
      <c r="FS1115" s="196"/>
      <c r="FT1115" s="196"/>
      <c r="FU1115" s="196"/>
      <c r="FV1115" s="196"/>
      <c r="FW1115" s="196"/>
      <c r="FX1115" s="196"/>
      <c r="FY1115" s="196"/>
      <c r="FZ1115" s="196"/>
      <c r="GA1115" s="196"/>
      <c r="GB1115" s="196"/>
      <c r="GC1115" s="196"/>
      <c r="GD1115" s="196"/>
      <c r="GE1115" s="196"/>
      <c r="GF1115" s="196"/>
      <c r="GG1115" s="196"/>
      <c r="GH1115" s="196"/>
      <c r="GI1115" s="196"/>
      <c r="GJ1115" s="196"/>
      <c r="GK1115" s="196"/>
      <c r="GL1115" s="196"/>
      <c r="GM1115" s="196"/>
      <c r="GN1115" s="196"/>
      <c r="GO1115" s="196"/>
      <c r="GP1115" s="196"/>
      <c r="GQ1115" s="196"/>
      <c r="GR1115" s="196"/>
      <c r="GS1115" s="196"/>
      <c r="GT1115" s="196"/>
      <c r="GU1115" s="196"/>
      <c r="GV1115" s="196"/>
      <c r="GW1115" s="196"/>
      <c r="GX1115" s="196"/>
      <c r="GY1115" s="196"/>
      <c r="GZ1115" s="196"/>
      <c r="HA1115" s="196"/>
      <c r="HB1115" s="196"/>
      <c r="HC1115" s="196"/>
      <c r="HD1115" s="196"/>
      <c r="HE1115" s="196"/>
      <c r="HF1115" s="196"/>
      <c r="HG1115" s="196"/>
      <c r="HH1115" s="196"/>
      <c r="HI1115" s="196"/>
      <c r="HJ1115" s="196"/>
      <c r="HK1115" s="196"/>
      <c r="HL1115" s="196"/>
      <c r="HM1115" s="196"/>
      <c r="HN1115" s="196"/>
      <c r="HO1115" s="196"/>
      <c r="HP1115" s="196"/>
      <c r="HQ1115" s="196"/>
      <c r="HR1115" s="196"/>
      <c r="HS1115" s="196"/>
      <c r="HT1115" s="196"/>
      <c r="HU1115" s="196"/>
      <c r="HV1115" s="196"/>
      <c r="HW1115" s="196"/>
      <c r="HX1115" s="196"/>
      <c r="HY1115" s="196"/>
      <c r="HZ1115" s="196"/>
      <c r="IA1115" s="196"/>
      <c r="IB1115" s="196"/>
      <c r="IC1115" s="196"/>
      <c r="ID1115" s="196"/>
      <c r="IE1115" s="196"/>
      <c r="IF1115" s="196"/>
      <c r="IG1115" s="196"/>
      <c r="IH1115" s="196"/>
      <c r="II1115" s="196"/>
      <c r="IJ1115" s="196"/>
      <c r="IK1115" s="196"/>
      <c r="IL1115" s="196"/>
      <c r="IM1115" s="196"/>
      <c r="IN1115" s="196"/>
      <c r="IO1115" s="196"/>
      <c r="IP1115" s="196"/>
      <c r="IQ1115" s="196"/>
      <c r="IR1115" s="196"/>
      <c r="IS1115" s="196"/>
      <c r="IT1115" s="196"/>
      <c r="IU1115" s="196"/>
      <c r="IV1115" s="196"/>
      <c r="IW1115" s="196"/>
      <c r="IX1115" s="196"/>
      <c r="IY1115" s="196"/>
      <c r="IZ1115" s="196"/>
      <c r="JA1115" s="196"/>
      <c r="JB1115" s="196"/>
      <c r="JC1115" s="196"/>
      <c r="JD1115" s="196"/>
      <c r="JE1115" s="196"/>
      <c r="JF1115" s="196"/>
      <c r="JG1115" s="196"/>
      <c r="JH1115" s="196"/>
      <c r="JI1115" s="196"/>
      <c r="JJ1115" s="196"/>
      <c r="JK1115" s="196"/>
      <c r="JL1115" s="196"/>
      <c r="JM1115" s="196"/>
      <c r="JN1115" s="196"/>
      <c r="JO1115" s="196"/>
      <c r="JP1115" s="196"/>
      <c r="JQ1115" s="196"/>
      <c r="JR1115" s="196"/>
      <c r="JS1115" s="196"/>
      <c r="JT1115" s="196"/>
      <c r="JU1115" s="196"/>
      <c r="JV1115" s="196"/>
      <c r="JW1115" s="196"/>
      <c r="JX1115" s="196"/>
      <c r="JY1115" s="196"/>
      <c r="JZ1115" s="196"/>
      <c r="KA1115" s="196"/>
      <c r="KB1115" s="196"/>
      <c r="KC1115" s="196"/>
      <c r="KD1115" s="196"/>
      <c r="KE1115" s="196"/>
      <c r="KF1115" s="196"/>
      <c r="KG1115" s="196"/>
      <c r="KH1115" s="196"/>
      <c r="KI1115" s="196"/>
      <c r="KJ1115" s="196"/>
      <c r="KK1115" s="196"/>
      <c r="KL1115" s="196"/>
      <c r="KM1115" s="196"/>
      <c r="KN1115" s="196"/>
      <c r="KO1115" s="196"/>
      <c r="KP1115" s="196"/>
      <c r="KQ1115" s="196"/>
      <c r="KR1115" s="196"/>
      <c r="KS1115" s="196"/>
      <c r="KT1115" s="196"/>
      <c r="KU1115" s="196"/>
      <c r="KV1115" s="196"/>
      <c r="KW1115" s="196"/>
      <c r="KX1115" s="196"/>
      <c r="KY1115" s="196"/>
      <c r="KZ1115" s="196"/>
      <c r="LA1115" s="196"/>
      <c r="LB1115" s="196"/>
      <c r="LC1115" s="196"/>
      <c r="LD1115" s="196"/>
      <c r="LE1115" s="196"/>
      <c r="LF1115" s="196"/>
      <c r="LG1115" s="196"/>
      <c r="LH1115" s="196"/>
      <c r="LI1115" s="196"/>
      <c r="LJ1115" s="196"/>
      <c r="LK1115" s="196"/>
      <c r="LL1115" s="196"/>
      <c r="LM1115" s="196"/>
      <c r="LN1115" s="196"/>
      <c r="LO1115" s="196"/>
      <c r="LP1115" s="196"/>
      <c r="LQ1115" s="196"/>
      <c r="LR1115" s="196"/>
      <c r="LS1115" s="196"/>
      <c r="LT1115" s="196"/>
      <c r="LU1115" s="196"/>
      <c r="LV1115" s="196"/>
      <c r="LW1115" s="196"/>
      <c r="LX1115" s="196"/>
      <c r="LY1115" s="196"/>
      <c r="LZ1115" s="196"/>
      <c r="MA1115" s="196"/>
      <c r="MB1115" s="196"/>
      <c r="MC1115" s="196"/>
      <c r="MD1115" s="196"/>
      <c r="ME1115" s="196"/>
      <c r="MF1115" s="196"/>
      <c r="MG1115" s="196"/>
      <c r="MH1115" s="196"/>
      <c r="MI1115" s="196"/>
      <c r="MJ1115" s="196"/>
      <c r="MK1115" s="196"/>
      <c r="ML1115" s="196"/>
      <c r="MM1115" s="196"/>
      <c r="MN1115" s="196"/>
      <c r="MO1115" s="196"/>
      <c r="MP1115" s="196"/>
      <c r="MQ1115" s="196"/>
      <c r="MR1115" s="196"/>
      <c r="MS1115" s="196"/>
      <c r="MT1115" s="196"/>
      <c r="MU1115" s="196"/>
      <c r="MV1115" s="196"/>
      <c r="MW1115" s="196"/>
      <c r="MX1115" s="196"/>
      <c r="MY1115" s="196"/>
      <c r="MZ1115" s="196"/>
      <c r="NA1115" s="196"/>
      <c r="NB1115" s="196"/>
      <c r="NC1115" s="196"/>
      <c r="ND1115" s="196"/>
      <c r="NE1115" s="196"/>
      <c r="NF1115" s="196"/>
      <c r="NG1115" s="196"/>
      <c r="NH1115" s="196"/>
      <c r="NI1115" s="196"/>
      <c r="NJ1115" s="196"/>
      <c r="NK1115" s="196"/>
      <c r="NL1115" s="196"/>
      <c r="NM1115" s="196"/>
      <c r="NN1115" s="196"/>
      <c r="NO1115" s="196"/>
      <c r="NP1115" s="196"/>
      <c r="NQ1115" s="196"/>
      <c r="NR1115" s="196"/>
      <c r="NS1115" s="196"/>
      <c r="NT1115" s="196"/>
      <c r="NU1115" s="196"/>
      <c r="NV1115" s="196"/>
      <c r="NW1115" s="196"/>
      <c r="NX1115" s="196"/>
      <c r="NY1115" s="196"/>
      <c r="NZ1115" s="196"/>
      <c r="OA1115" s="196"/>
      <c r="OB1115" s="196"/>
      <c r="OC1115" s="196"/>
      <c r="OD1115" s="196"/>
      <c r="OE1115" s="196"/>
      <c r="OF1115" s="196"/>
      <c r="OG1115" s="196"/>
      <c r="OH1115" s="196"/>
      <c r="OI1115" s="196"/>
      <c r="OJ1115" s="196"/>
      <c r="OK1115" s="196"/>
      <c r="OL1115" s="196"/>
      <c r="AFC1115" s="196"/>
      <c r="AFD1115" s="196"/>
      <c r="AFE1115" s="196"/>
      <c r="AFF1115" s="196"/>
      <c r="AFG1115" s="196"/>
      <c r="AFH1115" s="196"/>
      <c r="AFI1115" s="196"/>
      <c r="AFJ1115" s="196"/>
      <c r="AFK1115" s="196"/>
      <c r="AFL1115" s="196"/>
      <c r="AFM1115" s="196"/>
      <c r="AFN1115" s="196"/>
      <c r="AFO1115" s="196"/>
      <c r="AFP1115" s="196"/>
      <c r="AFQ1115" s="196"/>
      <c r="AFR1115" s="196"/>
      <c r="AFS1115" s="196"/>
      <c r="AFT1115" s="196"/>
      <c r="AFU1115" s="196"/>
      <c r="AFV1115" s="196"/>
      <c r="AFW1115" s="196"/>
      <c r="AFX1115" s="196"/>
      <c r="AFY1115" s="196"/>
      <c r="AFZ1115" s="196"/>
      <c r="AGA1115" s="196"/>
      <c r="AGB1115" s="196"/>
      <c r="AGC1115" s="196"/>
      <c r="AGD1115" s="196"/>
      <c r="AGE1115" s="196"/>
      <c r="AGF1115" s="196"/>
      <c r="AGG1115" s="196"/>
      <c r="AGH1115" s="196"/>
      <c r="AGI1115" s="196"/>
      <c r="AGJ1115" s="196"/>
      <c r="AGK1115" s="196"/>
      <c r="AGL1115" s="196"/>
      <c r="AGM1115" s="196"/>
      <c r="AGN1115" s="196"/>
      <c r="AGO1115" s="196"/>
      <c r="AGP1115" s="196"/>
    </row>
    <row r="1116" spans="1:874" ht="15.75" customHeight="1" x14ac:dyDescent="0.25">
      <c r="A1116" s="196"/>
      <c r="B1116" s="196"/>
      <c r="C1116" s="196"/>
      <c r="D1116" s="196"/>
      <c r="E1116" s="196"/>
      <c r="F1116" s="196"/>
      <c r="G1116" s="196"/>
      <c r="H1116" s="196"/>
      <c r="I1116" s="196"/>
      <c r="J1116" s="196"/>
      <c r="K1116" s="196"/>
      <c r="L1116" s="206"/>
      <c r="M1116" s="196"/>
      <c r="N1116" s="196"/>
      <c r="O1116" s="196"/>
      <c r="P1116" s="196"/>
      <c r="Q1116" s="196"/>
      <c r="R1116" s="196"/>
      <c r="S1116" s="196"/>
      <c r="T1116" s="196"/>
      <c r="U1116" s="196"/>
      <c r="V1116" s="196"/>
      <c r="W1116" s="196"/>
      <c r="X1116" s="196"/>
      <c r="Y1116" s="196"/>
      <c r="Z1116" s="196"/>
      <c r="AA1116" s="196"/>
      <c r="AB1116" s="196"/>
      <c r="AC1116" s="196"/>
      <c r="AD1116" s="196"/>
      <c r="AE1116" s="196"/>
      <c r="AF1116" s="196"/>
      <c r="AG1116" s="196"/>
      <c r="AH1116" s="196"/>
      <c r="AI1116" s="196"/>
      <c r="AJ1116" s="196"/>
      <c r="AK1116" s="196"/>
      <c r="AL1116" s="196"/>
      <c r="AM1116" s="196"/>
      <c r="AN1116" s="196"/>
      <c r="AO1116" s="196"/>
      <c r="AP1116" s="196"/>
      <c r="AQ1116" s="196"/>
      <c r="AR1116" s="196"/>
      <c r="AS1116" s="196"/>
      <c r="AT1116" s="196"/>
      <c r="AU1116" s="196"/>
      <c r="AV1116" s="196"/>
      <c r="AW1116" s="196"/>
      <c r="AX1116" s="196"/>
      <c r="AY1116" s="196"/>
      <c r="AZ1116" s="196"/>
      <c r="BA1116" s="196"/>
      <c r="BB1116" s="196"/>
      <c r="BC1116" s="196"/>
      <c r="BD1116" s="196"/>
      <c r="BE1116" s="196"/>
      <c r="BF1116" s="196"/>
      <c r="BG1116" s="196"/>
      <c r="BH1116" s="196"/>
      <c r="BI1116" s="196"/>
      <c r="BJ1116" s="196"/>
      <c r="BK1116" s="196"/>
      <c r="BL1116" s="196"/>
      <c r="BM1116" s="196"/>
      <c r="BN1116" s="196"/>
      <c r="BO1116" s="196"/>
      <c r="BP1116" s="196"/>
      <c r="BQ1116" s="196"/>
      <c r="BR1116" s="196"/>
      <c r="BS1116" s="196"/>
      <c r="BT1116" s="196"/>
      <c r="BU1116" s="196"/>
      <c r="BV1116" s="196"/>
      <c r="BW1116" s="196"/>
      <c r="BX1116" s="196"/>
      <c r="BY1116" s="196"/>
      <c r="BZ1116" s="196"/>
      <c r="CA1116" s="196"/>
      <c r="CB1116" s="196"/>
      <c r="CC1116" s="196"/>
      <c r="CD1116" s="196"/>
      <c r="CE1116" s="196"/>
      <c r="CF1116" s="196"/>
      <c r="CG1116" s="196"/>
      <c r="CH1116" s="196"/>
      <c r="CI1116" s="196"/>
      <c r="CJ1116" s="196"/>
      <c r="CK1116" s="196"/>
      <c r="CL1116" s="196"/>
      <c r="CM1116" s="196"/>
      <c r="CN1116" s="196"/>
      <c r="CO1116" s="196"/>
      <c r="CP1116" s="196"/>
      <c r="CQ1116" s="196"/>
      <c r="CR1116" s="196"/>
      <c r="CS1116" s="196"/>
      <c r="CT1116" s="196"/>
      <c r="CU1116" s="196"/>
      <c r="CV1116" s="196"/>
      <c r="CW1116" s="196"/>
      <c r="CX1116" s="196"/>
      <c r="CY1116" s="196"/>
      <c r="CZ1116" s="196"/>
      <c r="DA1116" s="196"/>
      <c r="DB1116" s="196"/>
      <c r="DC1116" s="196"/>
      <c r="DD1116" s="196"/>
      <c r="DE1116" s="196"/>
      <c r="DF1116" s="196"/>
      <c r="DG1116" s="196"/>
      <c r="DH1116" s="196"/>
      <c r="DI1116" s="196"/>
      <c r="DJ1116" s="196"/>
      <c r="DK1116" s="196"/>
      <c r="DL1116" s="196"/>
      <c r="DM1116" s="196"/>
      <c r="DN1116" s="196"/>
      <c r="DO1116" s="196"/>
      <c r="DP1116" s="196"/>
      <c r="DQ1116" s="196"/>
      <c r="DR1116" s="196"/>
      <c r="DS1116" s="196"/>
      <c r="DT1116" s="196"/>
      <c r="DU1116" s="196"/>
      <c r="DV1116" s="196"/>
      <c r="DW1116" s="196"/>
      <c r="DX1116" s="196"/>
      <c r="DY1116" s="196"/>
      <c r="DZ1116" s="196"/>
      <c r="EA1116" s="196"/>
      <c r="EB1116" s="196"/>
      <c r="EC1116" s="196"/>
      <c r="ED1116" s="196"/>
      <c r="EE1116" s="196"/>
      <c r="EF1116" s="196"/>
      <c r="EG1116" s="196"/>
      <c r="EH1116" s="196"/>
      <c r="EI1116" s="196"/>
      <c r="EJ1116" s="196"/>
      <c r="EK1116" s="196"/>
      <c r="EL1116" s="196"/>
      <c r="EM1116" s="196"/>
      <c r="EN1116" s="196"/>
      <c r="EO1116" s="196"/>
      <c r="EP1116" s="196"/>
      <c r="EQ1116" s="196"/>
      <c r="ER1116" s="196"/>
      <c r="ES1116" s="196"/>
      <c r="ET1116" s="196"/>
      <c r="EU1116" s="196"/>
      <c r="EV1116" s="196"/>
      <c r="EW1116" s="196"/>
      <c r="EX1116" s="196"/>
      <c r="EY1116" s="196"/>
      <c r="EZ1116" s="196"/>
      <c r="FA1116" s="196"/>
      <c r="FB1116" s="196"/>
      <c r="FC1116" s="196"/>
      <c r="FD1116" s="196"/>
      <c r="FE1116" s="196"/>
      <c r="FF1116" s="196"/>
      <c r="FG1116" s="196"/>
      <c r="FH1116" s="196"/>
      <c r="FI1116" s="196"/>
      <c r="FJ1116" s="196"/>
      <c r="FK1116" s="196"/>
      <c r="FL1116" s="196"/>
      <c r="FM1116" s="196"/>
      <c r="FN1116" s="196"/>
      <c r="FO1116" s="196"/>
      <c r="FP1116" s="196"/>
      <c r="FQ1116" s="196"/>
      <c r="FR1116" s="196"/>
      <c r="FS1116" s="196"/>
      <c r="FT1116" s="196"/>
      <c r="FU1116" s="196"/>
      <c r="FV1116" s="196"/>
      <c r="FW1116" s="196"/>
      <c r="FX1116" s="196"/>
      <c r="FY1116" s="196"/>
      <c r="FZ1116" s="196"/>
      <c r="GA1116" s="196"/>
      <c r="GB1116" s="196"/>
      <c r="GC1116" s="196"/>
      <c r="GD1116" s="196"/>
      <c r="GE1116" s="196"/>
      <c r="GF1116" s="196"/>
      <c r="GG1116" s="196"/>
      <c r="GH1116" s="196"/>
      <c r="GI1116" s="196"/>
      <c r="GJ1116" s="196"/>
      <c r="GK1116" s="196"/>
      <c r="GL1116" s="196"/>
      <c r="GM1116" s="196"/>
      <c r="GN1116" s="196"/>
      <c r="GO1116" s="196"/>
      <c r="GP1116" s="196"/>
      <c r="GQ1116" s="196"/>
      <c r="GR1116" s="196"/>
      <c r="GS1116" s="196"/>
      <c r="GT1116" s="196"/>
      <c r="GU1116" s="196"/>
      <c r="GV1116" s="196"/>
      <c r="GW1116" s="196"/>
      <c r="GX1116" s="196"/>
      <c r="GY1116" s="196"/>
      <c r="GZ1116" s="196"/>
      <c r="HA1116" s="196"/>
      <c r="HB1116" s="196"/>
      <c r="HC1116" s="196"/>
      <c r="HD1116" s="196"/>
      <c r="HE1116" s="196"/>
      <c r="HF1116" s="196"/>
      <c r="HG1116" s="196"/>
      <c r="HH1116" s="196"/>
      <c r="HI1116" s="196"/>
      <c r="HJ1116" s="196"/>
      <c r="HK1116" s="196"/>
      <c r="HL1116" s="196"/>
      <c r="HM1116" s="196"/>
      <c r="HN1116" s="196"/>
      <c r="HO1116" s="196"/>
      <c r="HP1116" s="196"/>
      <c r="HQ1116" s="196"/>
      <c r="HR1116" s="196"/>
      <c r="HS1116" s="196"/>
      <c r="HT1116" s="196"/>
      <c r="HU1116" s="196"/>
      <c r="HV1116" s="196"/>
      <c r="HW1116" s="196"/>
      <c r="HX1116" s="196"/>
      <c r="HY1116" s="196"/>
      <c r="HZ1116" s="196"/>
      <c r="IA1116" s="196"/>
      <c r="IB1116" s="196"/>
      <c r="IC1116" s="196"/>
      <c r="ID1116" s="196"/>
      <c r="IE1116" s="196"/>
      <c r="IF1116" s="196"/>
      <c r="IG1116" s="196"/>
      <c r="IH1116" s="196"/>
      <c r="II1116" s="196"/>
      <c r="IJ1116" s="196"/>
      <c r="IK1116" s="196"/>
      <c r="IL1116" s="196"/>
      <c r="IM1116" s="196"/>
      <c r="IN1116" s="196"/>
      <c r="IO1116" s="196"/>
      <c r="IP1116" s="196"/>
      <c r="IQ1116" s="196"/>
      <c r="IR1116" s="196"/>
      <c r="IS1116" s="196"/>
      <c r="IT1116" s="196"/>
      <c r="IU1116" s="196"/>
      <c r="IV1116" s="196"/>
      <c r="IW1116" s="196"/>
      <c r="IX1116" s="196"/>
      <c r="IY1116" s="196"/>
      <c r="IZ1116" s="196"/>
      <c r="JA1116" s="196"/>
      <c r="JB1116" s="196"/>
      <c r="JC1116" s="196"/>
      <c r="JD1116" s="196"/>
      <c r="JE1116" s="196"/>
      <c r="JF1116" s="196"/>
      <c r="JG1116" s="196"/>
      <c r="JH1116" s="196"/>
      <c r="JI1116" s="196"/>
      <c r="JJ1116" s="196"/>
      <c r="JK1116" s="196"/>
      <c r="JL1116" s="196"/>
      <c r="JM1116" s="196"/>
      <c r="JN1116" s="196"/>
      <c r="JO1116" s="196"/>
      <c r="JP1116" s="196"/>
      <c r="JQ1116" s="196"/>
      <c r="JR1116" s="196"/>
      <c r="JS1116" s="196"/>
      <c r="JT1116" s="196"/>
      <c r="JU1116" s="196"/>
      <c r="JV1116" s="196"/>
      <c r="JW1116" s="196"/>
      <c r="JX1116" s="196"/>
      <c r="JY1116" s="196"/>
      <c r="JZ1116" s="196"/>
      <c r="KA1116" s="196"/>
      <c r="KB1116" s="196"/>
      <c r="KC1116" s="196"/>
      <c r="KD1116" s="196"/>
      <c r="KE1116" s="196"/>
      <c r="KF1116" s="196"/>
      <c r="KG1116" s="196"/>
      <c r="KH1116" s="196"/>
      <c r="KI1116" s="196"/>
      <c r="KJ1116" s="196"/>
      <c r="KK1116" s="196"/>
      <c r="KL1116" s="196"/>
      <c r="KM1116" s="196"/>
      <c r="KN1116" s="196"/>
      <c r="KO1116" s="196"/>
      <c r="KP1116" s="196"/>
      <c r="KQ1116" s="196"/>
      <c r="KR1116" s="196"/>
      <c r="KS1116" s="196"/>
      <c r="KT1116" s="196"/>
      <c r="KU1116" s="196"/>
      <c r="KV1116" s="196"/>
      <c r="KW1116" s="196"/>
      <c r="KX1116" s="196"/>
      <c r="KY1116" s="196"/>
      <c r="KZ1116" s="196"/>
      <c r="LA1116" s="196"/>
      <c r="LB1116" s="196"/>
      <c r="LC1116" s="196"/>
      <c r="LD1116" s="196"/>
      <c r="LE1116" s="196"/>
      <c r="LF1116" s="196"/>
      <c r="LG1116" s="196"/>
      <c r="LH1116" s="196"/>
      <c r="LI1116" s="196"/>
      <c r="LJ1116" s="196"/>
      <c r="LK1116" s="196"/>
      <c r="LL1116" s="196"/>
      <c r="LM1116" s="196"/>
      <c r="LN1116" s="196"/>
      <c r="LO1116" s="196"/>
      <c r="LP1116" s="196"/>
      <c r="LQ1116" s="196"/>
      <c r="LR1116" s="196"/>
      <c r="LS1116" s="196"/>
      <c r="LT1116" s="196"/>
      <c r="LU1116" s="196"/>
      <c r="LV1116" s="196"/>
      <c r="LW1116" s="196"/>
      <c r="LX1116" s="196"/>
      <c r="LY1116" s="196"/>
      <c r="LZ1116" s="196"/>
      <c r="MA1116" s="196"/>
      <c r="MB1116" s="196"/>
      <c r="MC1116" s="196"/>
      <c r="MD1116" s="196"/>
      <c r="ME1116" s="196"/>
      <c r="MF1116" s="196"/>
      <c r="MG1116" s="196"/>
      <c r="MH1116" s="196"/>
      <c r="MI1116" s="196"/>
      <c r="MJ1116" s="196"/>
      <c r="MK1116" s="196"/>
      <c r="ML1116" s="196"/>
      <c r="MM1116" s="196"/>
      <c r="MN1116" s="196"/>
      <c r="MO1116" s="196"/>
      <c r="MP1116" s="196"/>
      <c r="MQ1116" s="196"/>
      <c r="MR1116" s="196"/>
      <c r="MS1116" s="196"/>
      <c r="MT1116" s="196"/>
      <c r="MU1116" s="196"/>
      <c r="MV1116" s="196"/>
      <c r="MW1116" s="196"/>
      <c r="MX1116" s="196"/>
      <c r="MY1116" s="196"/>
      <c r="MZ1116" s="196"/>
      <c r="NA1116" s="196"/>
      <c r="NB1116" s="196"/>
      <c r="NC1116" s="196"/>
      <c r="ND1116" s="196"/>
      <c r="NE1116" s="196"/>
      <c r="NF1116" s="196"/>
      <c r="NG1116" s="196"/>
      <c r="NH1116" s="196"/>
      <c r="NI1116" s="196"/>
      <c r="NJ1116" s="196"/>
      <c r="NK1116" s="196"/>
      <c r="NL1116" s="196"/>
      <c r="NM1116" s="196"/>
      <c r="NN1116" s="196"/>
      <c r="NO1116" s="196"/>
      <c r="NP1116" s="196"/>
      <c r="NQ1116" s="196"/>
      <c r="NR1116" s="196"/>
      <c r="NS1116" s="196"/>
      <c r="NT1116" s="196"/>
      <c r="NU1116" s="196"/>
      <c r="NV1116" s="196"/>
      <c r="NW1116" s="196"/>
      <c r="NX1116" s="196"/>
      <c r="NY1116" s="196"/>
      <c r="NZ1116" s="196"/>
      <c r="OA1116" s="196"/>
      <c r="OB1116" s="196"/>
      <c r="OC1116" s="196"/>
      <c r="OD1116" s="196"/>
      <c r="OE1116" s="196"/>
      <c r="OF1116" s="196"/>
      <c r="OG1116" s="196"/>
      <c r="OH1116" s="196"/>
      <c r="OI1116" s="196"/>
      <c r="OJ1116" s="196"/>
      <c r="OK1116" s="196"/>
      <c r="OL1116" s="196"/>
      <c r="AFC1116" s="196"/>
      <c r="AFD1116" s="196"/>
      <c r="AFE1116" s="196"/>
      <c r="AFF1116" s="196"/>
      <c r="AFG1116" s="196"/>
      <c r="AFH1116" s="196"/>
      <c r="AFI1116" s="196"/>
      <c r="AFJ1116" s="196"/>
      <c r="AFK1116" s="196"/>
      <c r="AFL1116" s="196"/>
      <c r="AFM1116" s="196"/>
      <c r="AFN1116" s="196"/>
      <c r="AFO1116" s="196"/>
      <c r="AFP1116" s="196"/>
      <c r="AFQ1116" s="196"/>
      <c r="AFR1116" s="196"/>
      <c r="AFS1116" s="196"/>
      <c r="AFT1116" s="196"/>
      <c r="AFU1116" s="196"/>
      <c r="AFV1116" s="196"/>
      <c r="AFW1116" s="196"/>
      <c r="AFX1116" s="196"/>
      <c r="AFY1116" s="196"/>
      <c r="AFZ1116" s="196"/>
      <c r="AGA1116" s="196"/>
      <c r="AGB1116" s="196"/>
      <c r="AGC1116" s="196"/>
      <c r="AGD1116" s="196"/>
      <c r="AGE1116" s="196"/>
      <c r="AGF1116" s="196"/>
      <c r="AGG1116" s="196"/>
      <c r="AGH1116" s="196"/>
      <c r="AGI1116" s="196"/>
      <c r="AGJ1116" s="196"/>
      <c r="AGK1116" s="196"/>
      <c r="AGL1116" s="196"/>
      <c r="AGM1116" s="196"/>
      <c r="AGN1116" s="196"/>
      <c r="AGO1116" s="196"/>
      <c r="AGP1116" s="196"/>
    </row>
    <row r="1117" spans="1:874" ht="15.75" customHeight="1" x14ac:dyDescent="0.25">
      <c r="A1117" s="196"/>
      <c r="B1117" s="196"/>
      <c r="C1117" s="196"/>
      <c r="D1117" s="196"/>
      <c r="E1117" s="196"/>
      <c r="F1117" s="196"/>
      <c r="G1117" s="196"/>
      <c r="H1117" s="196"/>
      <c r="I1117" s="196"/>
      <c r="J1117" s="196"/>
      <c r="K1117" s="196"/>
      <c r="L1117" s="206"/>
      <c r="M1117" s="196"/>
      <c r="N1117" s="196"/>
      <c r="O1117" s="196"/>
      <c r="P1117" s="196"/>
      <c r="Q1117" s="196"/>
      <c r="R1117" s="196"/>
      <c r="S1117" s="196"/>
      <c r="T1117" s="196"/>
      <c r="U1117" s="196"/>
      <c r="V1117" s="196"/>
      <c r="W1117" s="196"/>
      <c r="X1117" s="196"/>
      <c r="Y1117" s="196"/>
      <c r="Z1117" s="196"/>
      <c r="AA1117" s="196"/>
      <c r="AB1117" s="196"/>
      <c r="AC1117" s="196"/>
      <c r="AD1117" s="196"/>
      <c r="AE1117" s="196"/>
      <c r="AF1117" s="196"/>
      <c r="AG1117" s="196"/>
      <c r="AH1117" s="196"/>
      <c r="AI1117" s="196"/>
      <c r="AJ1117" s="196"/>
      <c r="AK1117" s="196"/>
      <c r="AL1117" s="196"/>
      <c r="AM1117" s="196"/>
      <c r="AN1117" s="196"/>
      <c r="AO1117" s="196"/>
      <c r="AP1117" s="196"/>
      <c r="AQ1117" s="196"/>
      <c r="AR1117" s="196"/>
      <c r="AS1117" s="196"/>
      <c r="AT1117" s="196"/>
      <c r="AU1117" s="196"/>
      <c r="AV1117" s="196"/>
      <c r="AW1117" s="196"/>
      <c r="AX1117" s="196"/>
      <c r="AY1117" s="196"/>
      <c r="AZ1117" s="196"/>
      <c r="BA1117" s="196"/>
      <c r="BB1117" s="196"/>
      <c r="BC1117" s="196"/>
      <c r="BD1117" s="196"/>
      <c r="BE1117" s="196"/>
      <c r="BF1117" s="196"/>
      <c r="BG1117" s="196"/>
      <c r="BH1117" s="196"/>
      <c r="BI1117" s="196"/>
      <c r="BJ1117" s="196"/>
      <c r="BK1117" s="196"/>
      <c r="BL1117" s="196"/>
      <c r="BM1117" s="196"/>
      <c r="BN1117" s="196"/>
      <c r="BO1117" s="196"/>
      <c r="BP1117" s="196"/>
      <c r="BQ1117" s="196"/>
      <c r="BR1117" s="196"/>
      <c r="BS1117" s="196"/>
      <c r="BT1117" s="196"/>
      <c r="BU1117" s="196"/>
      <c r="BV1117" s="196"/>
      <c r="BW1117" s="196"/>
      <c r="BX1117" s="196"/>
      <c r="BY1117" s="196"/>
      <c r="BZ1117" s="196"/>
      <c r="CA1117" s="196"/>
      <c r="CB1117" s="196"/>
      <c r="CC1117" s="196"/>
      <c r="CD1117" s="196"/>
      <c r="CE1117" s="196"/>
      <c r="CF1117" s="196"/>
      <c r="CG1117" s="196"/>
      <c r="CH1117" s="196"/>
      <c r="CI1117" s="196"/>
      <c r="CJ1117" s="196"/>
      <c r="CK1117" s="196"/>
      <c r="CL1117" s="196"/>
      <c r="CM1117" s="196"/>
      <c r="CN1117" s="196"/>
      <c r="CO1117" s="196"/>
      <c r="CP1117" s="196"/>
      <c r="CQ1117" s="196"/>
      <c r="CR1117" s="196"/>
      <c r="CS1117" s="196"/>
      <c r="CT1117" s="196"/>
      <c r="CU1117" s="196"/>
      <c r="CV1117" s="196"/>
      <c r="CW1117" s="196"/>
      <c r="CX1117" s="196"/>
      <c r="CY1117" s="196"/>
      <c r="CZ1117" s="196"/>
      <c r="DA1117" s="196"/>
      <c r="DB1117" s="196"/>
      <c r="DC1117" s="196"/>
      <c r="DD1117" s="196"/>
      <c r="DE1117" s="196"/>
      <c r="DF1117" s="196"/>
      <c r="DG1117" s="196"/>
      <c r="DH1117" s="196"/>
      <c r="DI1117" s="196"/>
      <c r="DJ1117" s="196"/>
      <c r="DK1117" s="196"/>
      <c r="DL1117" s="196"/>
      <c r="DM1117" s="196"/>
      <c r="DN1117" s="196"/>
      <c r="DO1117" s="196"/>
      <c r="DP1117" s="196"/>
      <c r="DQ1117" s="196"/>
      <c r="DR1117" s="196"/>
      <c r="DS1117" s="196"/>
      <c r="DT1117" s="196"/>
      <c r="DU1117" s="196"/>
      <c r="DV1117" s="196"/>
      <c r="DW1117" s="196"/>
      <c r="DX1117" s="196"/>
      <c r="DY1117" s="196"/>
      <c r="DZ1117" s="196"/>
      <c r="EA1117" s="196"/>
      <c r="EB1117" s="196"/>
      <c r="EC1117" s="196"/>
      <c r="ED1117" s="196"/>
      <c r="EE1117" s="196"/>
      <c r="EF1117" s="196"/>
      <c r="EG1117" s="196"/>
      <c r="EH1117" s="196"/>
      <c r="EI1117" s="196"/>
      <c r="EJ1117" s="196"/>
      <c r="EK1117" s="196"/>
      <c r="EL1117" s="196"/>
      <c r="EM1117" s="196"/>
      <c r="EN1117" s="196"/>
      <c r="EO1117" s="196"/>
      <c r="EP1117" s="196"/>
      <c r="EQ1117" s="196"/>
      <c r="ER1117" s="196"/>
      <c r="ES1117" s="196"/>
      <c r="ET1117" s="196"/>
      <c r="EU1117" s="196"/>
      <c r="EV1117" s="196"/>
      <c r="EW1117" s="196"/>
      <c r="EX1117" s="196"/>
      <c r="EY1117" s="196"/>
      <c r="EZ1117" s="196"/>
      <c r="FA1117" s="196"/>
      <c r="FB1117" s="196"/>
      <c r="FC1117" s="196"/>
      <c r="FD1117" s="196"/>
      <c r="FE1117" s="196"/>
      <c r="FF1117" s="196"/>
      <c r="FG1117" s="196"/>
      <c r="FH1117" s="196"/>
      <c r="FI1117" s="196"/>
      <c r="FJ1117" s="196"/>
      <c r="FK1117" s="196"/>
      <c r="FL1117" s="196"/>
      <c r="FM1117" s="196"/>
      <c r="FN1117" s="196"/>
      <c r="FO1117" s="196"/>
      <c r="FP1117" s="196"/>
      <c r="FQ1117" s="196"/>
      <c r="FR1117" s="196"/>
      <c r="FS1117" s="196"/>
      <c r="FT1117" s="196"/>
      <c r="FU1117" s="196"/>
      <c r="FV1117" s="196"/>
      <c r="FW1117" s="196"/>
      <c r="FX1117" s="196"/>
      <c r="FY1117" s="196"/>
      <c r="FZ1117" s="196"/>
      <c r="GA1117" s="196"/>
      <c r="GB1117" s="196"/>
      <c r="GC1117" s="196"/>
      <c r="GD1117" s="196"/>
      <c r="GE1117" s="196"/>
      <c r="GF1117" s="196"/>
      <c r="GG1117" s="196"/>
      <c r="GH1117" s="196"/>
      <c r="GI1117" s="196"/>
      <c r="GJ1117" s="196"/>
      <c r="GK1117" s="196"/>
      <c r="GL1117" s="196"/>
      <c r="GM1117" s="196"/>
      <c r="GN1117" s="196"/>
      <c r="GO1117" s="196"/>
      <c r="GP1117" s="196"/>
      <c r="GQ1117" s="196"/>
      <c r="GR1117" s="196"/>
      <c r="GS1117" s="196"/>
      <c r="GT1117" s="196"/>
      <c r="GU1117" s="196"/>
      <c r="GV1117" s="196"/>
      <c r="GW1117" s="196"/>
      <c r="GX1117" s="196"/>
      <c r="GY1117" s="196"/>
      <c r="GZ1117" s="196"/>
      <c r="HA1117" s="196"/>
      <c r="HB1117" s="196"/>
      <c r="HC1117" s="196"/>
      <c r="HD1117" s="196"/>
      <c r="HE1117" s="196"/>
      <c r="HF1117" s="196"/>
      <c r="HG1117" s="196"/>
      <c r="HH1117" s="196"/>
      <c r="HI1117" s="196"/>
      <c r="HJ1117" s="196"/>
      <c r="HK1117" s="196"/>
      <c r="HL1117" s="196"/>
      <c r="HM1117" s="196"/>
      <c r="HN1117" s="196"/>
      <c r="HO1117" s="196"/>
      <c r="HP1117" s="196"/>
      <c r="HQ1117" s="196"/>
      <c r="HR1117" s="196"/>
      <c r="HS1117" s="196"/>
      <c r="HT1117" s="196"/>
      <c r="HU1117" s="196"/>
      <c r="HV1117" s="196"/>
      <c r="HW1117" s="196"/>
      <c r="HX1117" s="196"/>
      <c r="HY1117" s="196"/>
      <c r="HZ1117" s="196"/>
      <c r="IA1117" s="196"/>
      <c r="IB1117" s="196"/>
      <c r="IC1117" s="196"/>
      <c r="ID1117" s="196"/>
      <c r="IE1117" s="196"/>
      <c r="IF1117" s="196"/>
      <c r="IG1117" s="196"/>
      <c r="IH1117" s="196"/>
      <c r="II1117" s="196"/>
      <c r="IJ1117" s="196"/>
      <c r="IK1117" s="196"/>
      <c r="IL1117" s="196"/>
      <c r="IM1117" s="196"/>
      <c r="IN1117" s="196"/>
      <c r="IO1117" s="196"/>
      <c r="IP1117" s="196"/>
      <c r="IQ1117" s="196"/>
      <c r="IR1117" s="196"/>
      <c r="IS1117" s="196"/>
      <c r="IT1117" s="196"/>
      <c r="IU1117" s="196"/>
      <c r="IV1117" s="196"/>
      <c r="IW1117" s="196"/>
      <c r="IX1117" s="196"/>
      <c r="IY1117" s="196"/>
      <c r="IZ1117" s="196"/>
      <c r="JA1117" s="196"/>
      <c r="JB1117" s="196"/>
      <c r="JC1117" s="196"/>
      <c r="JD1117" s="196"/>
      <c r="JE1117" s="196"/>
      <c r="JF1117" s="196"/>
      <c r="JG1117" s="196"/>
      <c r="JH1117" s="196"/>
      <c r="JI1117" s="196"/>
      <c r="JJ1117" s="196"/>
      <c r="JK1117" s="196"/>
      <c r="JL1117" s="196"/>
      <c r="JM1117" s="196"/>
      <c r="JN1117" s="196"/>
      <c r="JO1117" s="196"/>
      <c r="JP1117" s="196"/>
      <c r="JQ1117" s="196"/>
      <c r="JR1117" s="196"/>
      <c r="JS1117" s="196"/>
      <c r="JT1117" s="196"/>
      <c r="JU1117" s="196"/>
      <c r="JV1117" s="196"/>
      <c r="JW1117" s="196"/>
      <c r="JX1117" s="196"/>
      <c r="JY1117" s="196"/>
      <c r="JZ1117" s="196"/>
      <c r="KA1117" s="196"/>
      <c r="KB1117" s="196"/>
      <c r="KC1117" s="196"/>
      <c r="KD1117" s="196"/>
      <c r="KE1117" s="196"/>
      <c r="KF1117" s="196"/>
      <c r="KG1117" s="196"/>
      <c r="KH1117" s="196"/>
      <c r="KI1117" s="196"/>
      <c r="KJ1117" s="196"/>
      <c r="KK1117" s="196"/>
      <c r="KL1117" s="196"/>
      <c r="KM1117" s="196"/>
      <c r="KN1117" s="196"/>
      <c r="KO1117" s="196"/>
      <c r="KP1117" s="196"/>
      <c r="KQ1117" s="196"/>
      <c r="KR1117" s="196"/>
      <c r="KS1117" s="196"/>
      <c r="KT1117" s="196"/>
      <c r="KU1117" s="196"/>
      <c r="KV1117" s="196"/>
      <c r="KW1117" s="196"/>
      <c r="KX1117" s="196"/>
      <c r="KY1117" s="196"/>
      <c r="KZ1117" s="196"/>
      <c r="LA1117" s="196"/>
      <c r="LB1117" s="196"/>
      <c r="LC1117" s="196"/>
      <c r="LD1117" s="196"/>
      <c r="LE1117" s="196"/>
      <c r="LF1117" s="196"/>
      <c r="LG1117" s="196"/>
      <c r="LH1117" s="196"/>
      <c r="LI1117" s="196"/>
      <c r="LJ1117" s="196"/>
      <c r="LK1117" s="196"/>
      <c r="LL1117" s="196"/>
      <c r="LM1117" s="196"/>
      <c r="LN1117" s="196"/>
      <c r="LO1117" s="196"/>
      <c r="LP1117" s="196"/>
      <c r="LQ1117" s="196"/>
      <c r="LR1117" s="196"/>
      <c r="LS1117" s="196"/>
      <c r="LT1117" s="196"/>
      <c r="LU1117" s="196"/>
      <c r="LV1117" s="196"/>
      <c r="LW1117" s="196"/>
      <c r="LX1117" s="196"/>
      <c r="LY1117" s="196"/>
      <c r="LZ1117" s="196"/>
      <c r="MA1117" s="196"/>
      <c r="MB1117" s="196"/>
      <c r="MC1117" s="196"/>
      <c r="MD1117" s="196"/>
      <c r="ME1117" s="196"/>
      <c r="MF1117" s="196"/>
      <c r="MG1117" s="196"/>
      <c r="MH1117" s="196"/>
      <c r="MI1117" s="196"/>
      <c r="MJ1117" s="196"/>
      <c r="MK1117" s="196"/>
      <c r="ML1117" s="196"/>
      <c r="MM1117" s="196"/>
      <c r="MN1117" s="196"/>
      <c r="MO1117" s="196"/>
      <c r="MP1117" s="196"/>
      <c r="MQ1117" s="196"/>
      <c r="MR1117" s="196"/>
      <c r="MS1117" s="196"/>
      <c r="MT1117" s="196"/>
      <c r="MU1117" s="196"/>
      <c r="MV1117" s="196"/>
      <c r="MW1117" s="196"/>
      <c r="MX1117" s="196"/>
      <c r="MY1117" s="196"/>
      <c r="MZ1117" s="196"/>
      <c r="NA1117" s="196"/>
      <c r="NB1117" s="196"/>
      <c r="NC1117" s="196"/>
      <c r="ND1117" s="196"/>
      <c r="NE1117" s="196"/>
      <c r="NF1117" s="196"/>
      <c r="NG1117" s="196"/>
      <c r="NH1117" s="196"/>
      <c r="NI1117" s="196"/>
      <c r="NJ1117" s="196"/>
      <c r="NK1117" s="196"/>
      <c r="NL1117" s="196"/>
      <c r="NM1117" s="196"/>
      <c r="NN1117" s="196"/>
      <c r="NO1117" s="196"/>
      <c r="NP1117" s="196"/>
      <c r="NQ1117" s="196"/>
      <c r="NR1117" s="196"/>
      <c r="NS1117" s="196"/>
      <c r="NT1117" s="196"/>
      <c r="NU1117" s="196"/>
      <c r="NV1117" s="196"/>
      <c r="NW1117" s="196"/>
      <c r="NX1117" s="196"/>
      <c r="NY1117" s="196"/>
      <c r="NZ1117" s="196"/>
      <c r="OA1117" s="196"/>
      <c r="OB1117" s="196"/>
      <c r="OC1117" s="196"/>
      <c r="OD1117" s="196"/>
      <c r="OE1117" s="196"/>
      <c r="OF1117" s="196"/>
      <c r="OG1117" s="196"/>
      <c r="OH1117" s="196"/>
      <c r="OI1117" s="196"/>
      <c r="OJ1117" s="196"/>
      <c r="OK1117" s="196"/>
      <c r="OL1117" s="196"/>
      <c r="AFC1117" s="196"/>
      <c r="AFD1117" s="196"/>
      <c r="AFE1117" s="196"/>
      <c r="AFF1117" s="196"/>
      <c r="AFG1117" s="196"/>
      <c r="AFH1117" s="196"/>
      <c r="AFI1117" s="196"/>
      <c r="AFJ1117" s="196"/>
      <c r="AFK1117" s="196"/>
      <c r="AFL1117" s="196"/>
      <c r="AFM1117" s="196"/>
      <c r="AFN1117" s="196"/>
      <c r="AFO1117" s="196"/>
      <c r="AFP1117" s="196"/>
      <c r="AFQ1117" s="196"/>
      <c r="AFR1117" s="196"/>
      <c r="AFS1117" s="196"/>
      <c r="AFT1117" s="196"/>
      <c r="AFU1117" s="196"/>
      <c r="AFV1117" s="196"/>
      <c r="AFW1117" s="196"/>
      <c r="AFX1117" s="196"/>
      <c r="AFY1117" s="196"/>
      <c r="AFZ1117" s="196"/>
      <c r="AGA1117" s="196"/>
      <c r="AGB1117" s="196"/>
      <c r="AGC1117" s="196"/>
      <c r="AGD1117" s="196"/>
      <c r="AGE1117" s="196"/>
      <c r="AGF1117" s="196"/>
      <c r="AGG1117" s="196"/>
      <c r="AGH1117" s="196"/>
      <c r="AGI1117" s="196"/>
      <c r="AGJ1117" s="196"/>
      <c r="AGK1117" s="196"/>
      <c r="AGL1117" s="196"/>
      <c r="AGM1117" s="196"/>
      <c r="AGN1117" s="196"/>
      <c r="AGO1117" s="196"/>
      <c r="AGP1117" s="196"/>
    </row>
    <row r="1118" spans="1:874" ht="15.75" customHeight="1" x14ac:dyDescent="0.25">
      <c r="A1118" s="196"/>
      <c r="B1118" s="196"/>
      <c r="C1118" s="196"/>
      <c r="D1118" s="196"/>
      <c r="E1118" s="196"/>
      <c r="F1118" s="196"/>
      <c r="G1118" s="196"/>
      <c r="H1118" s="196"/>
      <c r="I1118" s="196"/>
      <c r="J1118" s="196"/>
      <c r="K1118" s="196"/>
      <c r="L1118" s="206"/>
      <c r="M1118" s="196"/>
      <c r="N1118" s="196"/>
      <c r="O1118" s="196"/>
      <c r="P1118" s="196"/>
      <c r="Q1118" s="196"/>
      <c r="R1118" s="196"/>
      <c r="S1118" s="196"/>
      <c r="T1118" s="196"/>
      <c r="U1118" s="196"/>
      <c r="V1118" s="196"/>
      <c r="W1118" s="196"/>
      <c r="X1118" s="196"/>
      <c r="Y1118" s="196"/>
      <c r="Z1118" s="196"/>
      <c r="AA1118" s="196"/>
      <c r="AB1118" s="196"/>
      <c r="AC1118" s="196"/>
      <c r="AD1118" s="196"/>
      <c r="AE1118" s="196"/>
      <c r="AF1118" s="196"/>
      <c r="AG1118" s="196"/>
      <c r="AH1118" s="196"/>
      <c r="AI1118" s="196"/>
      <c r="AJ1118" s="196"/>
      <c r="AK1118" s="196"/>
      <c r="AL1118" s="196"/>
      <c r="AM1118" s="196"/>
      <c r="AN1118" s="196"/>
      <c r="AO1118" s="196"/>
      <c r="AP1118" s="196"/>
      <c r="AQ1118" s="196"/>
      <c r="AR1118" s="196"/>
      <c r="AS1118" s="196"/>
      <c r="AT1118" s="196"/>
      <c r="AU1118" s="196"/>
      <c r="AV1118" s="196"/>
      <c r="AW1118" s="196"/>
      <c r="AX1118" s="196"/>
      <c r="AY1118" s="196"/>
      <c r="AZ1118" s="196"/>
      <c r="BA1118" s="196"/>
      <c r="BB1118" s="196"/>
      <c r="BC1118" s="196"/>
      <c r="BD1118" s="196"/>
      <c r="BE1118" s="196"/>
      <c r="BF1118" s="196"/>
      <c r="BG1118" s="196"/>
      <c r="BH1118" s="196"/>
      <c r="BI1118" s="196"/>
      <c r="BJ1118" s="196"/>
      <c r="BK1118" s="196"/>
      <c r="BL1118" s="196"/>
      <c r="BM1118" s="196"/>
      <c r="BN1118" s="196"/>
      <c r="BO1118" s="196"/>
      <c r="BP1118" s="196"/>
      <c r="BQ1118" s="196"/>
      <c r="BR1118" s="196"/>
      <c r="BS1118" s="196"/>
      <c r="BT1118" s="196"/>
      <c r="BU1118" s="196"/>
      <c r="BV1118" s="196"/>
      <c r="BW1118" s="196"/>
      <c r="BX1118" s="196"/>
      <c r="BY1118" s="196"/>
      <c r="BZ1118" s="196"/>
      <c r="CA1118" s="196"/>
      <c r="CB1118" s="196"/>
      <c r="CC1118" s="196"/>
      <c r="CD1118" s="196"/>
      <c r="CE1118" s="196"/>
      <c r="CF1118" s="196"/>
      <c r="CG1118" s="196"/>
      <c r="CH1118" s="196"/>
      <c r="CI1118" s="196"/>
      <c r="CJ1118" s="196"/>
      <c r="CK1118" s="196"/>
      <c r="CL1118" s="196"/>
      <c r="CM1118" s="196"/>
      <c r="CN1118" s="196"/>
      <c r="CO1118" s="196"/>
      <c r="CP1118" s="196"/>
      <c r="CQ1118" s="196"/>
      <c r="CR1118" s="196"/>
      <c r="CS1118" s="196"/>
      <c r="CT1118" s="196"/>
      <c r="CU1118" s="196"/>
      <c r="CV1118" s="196"/>
      <c r="CW1118" s="196"/>
      <c r="CX1118" s="196"/>
      <c r="CY1118" s="196"/>
      <c r="CZ1118" s="196"/>
      <c r="DA1118" s="196"/>
      <c r="DB1118" s="196"/>
      <c r="DC1118" s="196"/>
      <c r="DD1118" s="196"/>
      <c r="DE1118" s="196"/>
      <c r="DF1118" s="196"/>
      <c r="DG1118" s="196"/>
      <c r="DH1118" s="196"/>
      <c r="DI1118" s="196"/>
      <c r="DJ1118" s="196"/>
      <c r="DK1118" s="196"/>
      <c r="DL1118" s="196"/>
      <c r="DM1118" s="196"/>
      <c r="DN1118" s="196"/>
      <c r="DO1118" s="196"/>
      <c r="DP1118" s="196"/>
      <c r="DQ1118" s="196"/>
      <c r="DR1118" s="196"/>
      <c r="DS1118" s="196"/>
      <c r="DT1118" s="196"/>
      <c r="DU1118" s="196"/>
      <c r="DV1118" s="196"/>
      <c r="DW1118" s="196"/>
      <c r="DX1118" s="196"/>
      <c r="DY1118" s="196"/>
      <c r="DZ1118" s="196"/>
      <c r="EA1118" s="196"/>
      <c r="EB1118" s="196"/>
      <c r="EC1118" s="196"/>
      <c r="ED1118" s="196"/>
      <c r="EE1118" s="196"/>
      <c r="EF1118" s="196"/>
      <c r="EG1118" s="196"/>
      <c r="EH1118" s="196"/>
      <c r="EI1118" s="196"/>
      <c r="EJ1118" s="196"/>
      <c r="EK1118" s="196"/>
      <c r="EL1118" s="196"/>
      <c r="EM1118" s="196"/>
      <c r="EN1118" s="196"/>
      <c r="EO1118" s="196"/>
      <c r="EP1118" s="196"/>
      <c r="EQ1118" s="196"/>
      <c r="ER1118" s="196"/>
      <c r="ES1118" s="196"/>
      <c r="ET1118" s="196"/>
      <c r="EU1118" s="196"/>
      <c r="EV1118" s="196"/>
      <c r="EW1118" s="196"/>
      <c r="EX1118" s="196"/>
      <c r="EY1118" s="196"/>
      <c r="EZ1118" s="196"/>
      <c r="FA1118" s="196"/>
      <c r="FB1118" s="196"/>
      <c r="FC1118" s="196"/>
      <c r="FD1118" s="196"/>
      <c r="FE1118" s="196"/>
      <c r="FF1118" s="196"/>
      <c r="FG1118" s="196"/>
      <c r="FH1118" s="196"/>
      <c r="FI1118" s="196"/>
      <c r="FJ1118" s="196"/>
      <c r="FK1118" s="196"/>
      <c r="FL1118" s="196"/>
      <c r="FM1118" s="196"/>
      <c r="FN1118" s="196"/>
      <c r="FO1118" s="196"/>
      <c r="FP1118" s="196"/>
      <c r="FQ1118" s="196"/>
      <c r="FR1118" s="196"/>
      <c r="FS1118" s="196"/>
      <c r="FT1118" s="196"/>
      <c r="FU1118" s="196"/>
      <c r="FV1118" s="196"/>
      <c r="FW1118" s="196"/>
      <c r="FX1118" s="196"/>
      <c r="FY1118" s="196"/>
      <c r="FZ1118" s="196"/>
      <c r="GA1118" s="196"/>
      <c r="GB1118" s="196"/>
      <c r="GC1118" s="196"/>
      <c r="GD1118" s="196"/>
      <c r="GE1118" s="196"/>
      <c r="GF1118" s="196"/>
      <c r="GG1118" s="196"/>
      <c r="GH1118" s="196"/>
      <c r="GI1118" s="196"/>
      <c r="GJ1118" s="196"/>
      <c r="GK1118" s="196"/>
      <c r="GL1118" s="196"/>
      <c r="GM1118" s="196"/>
      <c r="GN1118" s="196"/>
      <c r="GO1118" s="196"/>
      <c r="GP1118" s="196"/>
      <c r="GQ1118" s="196"/>
      <c r="GR1118" s="196"/>
      <c r="GS1118" s="196"/>
      <c r="GT1118" s="196"/>
      <c r="GU1118" s="196"/>
      <c r="GV1118" s="196"/>
      <c r="GW1118" s="196"/>
      <c r="GX1118" s="196"/>
      <c r="GY1118" s="196"/>
      <c r="GZ1118" s="196"/>
      <c r="HA1118" s="196"/>
      <c r="HB1118" s="196"/>
      <c r="HC1118" s="196"/>
      <c r="HD1118" s="196"/>
      <c r="HE1118" s="196"/>
      <c r="HF1118" s="196"/>
      <c r="HG1118" s="196"/>
      <c r="HH1118" s="196"/>
      <c r="HI1118" s="196"/>
      <c r="HJ1118" s="196"/>
      <c r="HK1118" s="196"/>
      <c r="HL1118" s="196"/>
      <c r="HM1118" s="196"/>
      <c r="HN1118" s="196"/>
      <c r="HO1118" s="196"/>
      <c r="HP1118" s="196"/>
      <c r="HQ1118" s="196"/>
      <c r="HR1118" s="196"/>
      <c r="HS1118" s="196"/>
      <c r="HT1118" s="196"/>
      <c r="HU1118" s="196"/>
      <c r="HV1118" s="196"/>
      <c r="HW1118" s="196"/>
      <c r="HX1118" s="196"/>
      <c r="HY1118" s="196"/>
      <c r="HZ1118" s="196"/>
      <c r="IA1118" s="196"/>
      <c r="IB1118" s="196"/>
      <c r="IC1118" s="196"/>
      <c r="ID1118" s="196"/>
      <c r="IE1118" s="196"/>
      <c r="IF1118" s="196"/>
      <c r="IG1118" s="196"/>
      <c r="IH1118" s="196"/>
      <c r="II1118" s="196"/>
      <c r="IJ1118" s="196"/>
      <c r="IK1118" s="196"/>
      <c r="IL1118" s="196"/>
      <c r="IM1118" s="196"/>
      <c r="IN1118" s="196"/>
      <c r="IO1118" s="196"/>
      <c r="IP1118" s="196"/>
      <c r="IQ1118" s="196"/>
      <c r="IR1118" s="196"/>
      <c r="IS1118" s="196"/>
      <c r="IT1118" s="196"/>
      <c r="IU1118" s="196"/>
      <c r="IV1118" s="196"/>
      <c r="IW1118" s="196"/>
      <c r="IX1118" s="196"/>
      <c r="IY1118" s="196"/>
      <c r="IZ1118" s="196"/>
      <c r="JA1118" s="196"/>
      <c r="JB1118" s="196"/>
      <c r="JC1118" s="196"/>
      <c r="JD1118" s="196"/>
      <c r="JE1118" s="196"/>
      <c r="JF1118" s="196"/>
      <c r="JG1118" s="196"/>
      <c r="JH1118" s="196"/>
      <c r="JI1118" s="196"/>
      <c r="JJ1118" s="196"/>
      <c r="JK1118" s="196"/>
      <c r="JL1118" s="196"/>
      <c r="JM1118" s="196"/>
      <c r="JN1118" s="196"/>
      <c r="JO1118" s="196"/>
      <c r="JP1118" s="196"/>
      <c r="JQ1118" s="196"/>
      <c r="JR1118" s="196"/>
      <c r="JS1118" s="196"/>
      <c r="JT1118" s="196"/>
      <c r="JU1118" s="196"/>
      <c r="JV1118" s="196"/>
      <c r="JW1118" s="196"/>
      <c r="JX1118" s="196"/>
      <c r="JY1118" s="196"/>
      <c r="JZ1118" s="196"/>
      <c r="KA1118" s="196"/>
      <c r="KB1118" s="196"/>
      <c r="KC1118" s="196"/>
      <c r="KD1118" s="196"/>
      <c r="KE1118" s="196"/>
      <c r="KF1118" s="196"/>
      <c r="KG1118" s="196"/>
      <c r="KH1118" s="196"/>
      <c r="KI1118" s="196"/>
      <c r="KJ1118" s="196"/>
      <c r="KK1118" s="196"/>
      <c r="KL1118" s="196"/>
      <c r="KM1118" s="196"/>
      <c r="KN1118" s="196"/>
      <c r="KO1118" s="196"/>
      <c r="KP1118" s="196"/>
      <c r="KQ1118" s="196"/>
      <c r="KR1118" s="196"/>
      <c r="KS1118" s="196"/>
      <c r="KT1118" s="196"/>
      <c r="KU1118" s="196"/>
      <c r="KV1118" s="196"/>
      <c r="KW1118" s="196"/>
      <c r="KX1118" s="196"/>
      <c r="KY1118" s="196"/>
      <c r="KZ1118" s="196"/>
      <c r="LA1118" s="196"/>
      <c r="LB1118" s="196"/>
      <c r="LC1118" s="196"/>
      <c r="LD1118" s="196"/>
      <c r="LE1118" s="196"/>
      <c r="LF1118" s="196"/>
      <c r="LG1118" s="196"/>
      <c r="LH1118" s="196"/>
      <c r="LI1118" s="196"/>
      <c r="LJ1118" s="196"/>
      <c r="LK1118" s="196"/>
      <c r="LL1118" s="196"/>
      <c r="LM1118" s="196"/>
      <c r="LN1118" s="196"/>
      <c r="LO1118" s="196"/>
      <c r="LP1118" s="196"/>
      <c r="LQ1118" s="196"/>
      <c r="LR1118" s="196"/>
      <c r="LS1118" s="196"/>
      <c r="LT1118" s="196"/>
      <c r="LU1118" s="196"/>
      <c r="LV1118" s="196"/>
      <c r="LW1118" s="196"/>
      <c r="LX1118" s="196"/>
      <c r="LY1118" s="196"/>
      <c r="LZ1118" s="196"/>
      <c r="MA1118" s="209"/>
      <c r="MB1118" s="196"/>
      <c r="MC1118" s="196"/>
      <c r="MD1118" s="196"/>
      <c r="ME1118" s="196"/>
      <c r="MF1118" s="196"/>
      <c r="MG1118" s="196"/>
      <c r="MH1118" s="196"/>
      <c r="MI1118" s="196"/>
      <c r="MJ1118" s="196"/>
      <c r="MK1118" s="196"/>
      <c r="ML1118" s="196"/>
      <c r="MM1118" s="196"/>
      <c r="MN1118" s="196"/>
      <c r="MO1118" s="196"/>
      <c r="MP1118" s="196"/>
      <c r="MQ1118" s="196"/>
      <c r="MR1118" s="196"/>
      <c r="MS1118" s="196"/>
      <c r="MT1118" s="196"/>
      <c r="MU1118" s="196"/>
      <c r="MV1118" s="196"/>
      <c r="MW1118" s="196"/>
      <c r="MX1118" s="196"/>
      <c r="MY1118" s="196"/>
      <c r="MZ1118" s="196"/>
      <c r="NA1118" s="196"/>
      <c r="NB1118" s="196"/>
      <c r="NC1118" s="196"/>
      <c r="ND1118" s="196"/>
      <c r="NE1118" s="196"/>
      <c r="NF1118" s="196"/>
      <c r="NG1118" s="196"/>
      <c r="NH1118" s="196"/>
      <c r="NI1118" s="196"/>
      <c r="NJ1118" s="196"/>
      <c r="NK1118" s="196"/>
      <c r="NL1118" s="196"/>
      <c r="NM1118" s="196"/>
      <c r="NN1118" s="196"/>
      <c r="NO1118" s="196"/>
      <c r="NP1118" s="196"/>
      <c r="NQ1118" s="196"/>
      <c r="NR1118" s="196"/>
      <c r="NS1118" s="196"/>
      <c r="NT1118" s="196"/>
      <c r="NU1118" s="196"/>
      <c r="NV1118" s="196"/>
      <c r="NW1118" s="196"/>
      <c r="NX1118" s="196"/>
      <c r="NY1118" s="196"/>
      <c r="NZ1118" s="196"/>
      <c r="OA1118" s="196"/>
      <c r="OB1118" s="196"/>
      <c r="OC1118" s="196"/>
      <c r="OD1118" s="196"/>
      <c r="OE1118" s="196"/>
      <c r="OF1118" s="196"/>
      <c r="OG1118" s="196"/>
      <c r="OH1118" s="196"/>
      <c r="OI1118" s="196"/>
      <c r="OJ1118" s="196"/>
      <c r="OK1118" s="196"/>
      <c r="OL1118" s="196"/>
      <c r="AFC1118" s="196"/>
      <c r="AFD1118" s="196"/>
      <c r="AFE1118" s="196"/>
      <c r="AFF1118" s="196"/>
      <c r="AFG1118" s="196"/>
      <c r="AFH1118" s="196"/>
      <c r="AFI1118" s="196"/>
      <c r="AFJ1118" s="196"/>
      <c r="AFK1118" s="196"/>
      <c r="AFL1118" s="196"/>
      <c r="AFM1118" s="196"/>
      <c r="AFN1118" s="196"/>
      <c r="AFO1118" s="196"/>
      <c r="AFP1118" s="196"/>
      <c r="AFQ1118" s="196"/>
      <c r="AFR1118" s="196"/>
      <c r="AFS1118" s="196"/>
      <c r="AFT1118" s="196"/>
      <c r="AFU1118" s="196"/>
      <c r="AFV1118" s="196"/>
      <c r="AFW1118" s="196"/>
      <c r="AFX1118" s="196"/>
      <c r="AFY1118" s="196"/>
      <c r="AFZ1118" s="196"/>
      <c r="AGA1118" s="196"/>
      <c r="AGB1118" s="196"/>
      <c r="AGC1118" s="196"/>
      <c r="AGD1118" s="196"/>
      <c r="AGE1118" s="196"/>
      <c r="AGF1118" s="196"/>
      <c r="AGG1118" s="196"/>
      <c r="AGH1118" s="196"/>
      <c r="AGI1118" s="196"/>
      <c r="AGJ1118" s="196"/>
      <c r="AGK1118" s="196"/>
      <c r="AGL1118" s="196"/>
      <c r="AGM1118" s="196"/>
      <c r="AGN1118" s="196"/>
      <c r="AGO1118" s="196"/>
      <c r="AGP1118" s="196"/>
    </row>
    <row r="1119" spans="1:874" ht="15.75" customHeight="1" x14ac:dyDescent="0.25">
      <c r="A1119" s="196"/>
      <c r="B1119" s="196"/>
      <c r="C1119" s="196"/>
      <c r="D1119" s="196"/>
      <c r="E1119" s="196"/>
      <c r="F1119" s="196"/>
      <c r="G1119" s="196"/>
      <c r="H1119" s="196"/>
      <c r="I1119" s="196"/>
      <c r="J1119" s="196"/>
      <c r="K1119" s="196"/>
      <c r="L1119" s="206"/>
      <c r="M1119" s="196"/>
      <c r="N1119" s="196"/>
      <c r="O1119" s="196"/>
      <c r="P1119" s="196"/>
      <c r="Q1119" s="196"/>
      <c r="R1119" s="196"/>
      <c r="S1119" s="196"/>
      <c r="T1119" s="196"/>
      <c r="U1119" s="196"/>
      <c r="V1119" s="196"/>
      <c r="W1119" s="196"/>
      <c r="X1119" s="196"/>
      <c r="Y1119" s="196"/>
      <c r="Z1119" s="196"/>
      <c r="AA1119" s="196"/>
      <c r="AB1119" s="196"/>
      <c r="AC1119" s="196"/>
      <c r="AD1119" s="196"/>
      <c r="AE1119" s="196"/>
      <c r="AF1119" s="196"/>
      <c r="AG1119" s="196"/>
      <c r="AH1119" s="196"/>
      <c r="AI1119" s="196"/>
      <c r="AJ1119" s="196"/>
      <c r="AK1119" s="196"/>
      <c r="AL1119" s="196"/>
      <c r="AM1119" s="196"/>
      <c r="AN1119" s="196"/>
      <c r="AO1119" s="196"/>
      <c r="AP1119" s="196"/>
      <c r="AQ1119" s="196"/>
      <c r="AR1119" s="196"/>
      <c r="AS1119" s="196"/>
      <c r="AT1119" s="196"/>
      <c r="AU1119" s="196"/>
      <c r="AV1119" s="196"/>
      <c r="AW1119" s="196"/>
      <c r="AX1119" s="196"/>
      <c r="AY1119" s="196"/>
      <c r="AZ1119" s="196"/>
      <c r="BA1119" s="196"/>
      <c r="BB1119" s="196"/>
      <c r="BC1119" s="196"/>
      <c r="BD1119" s="196"/>
      <c r="BE1119" s="196"/>
      <c r="BF1119" s="196"/>
      <c r="BG1119" s="196"/>
      <c r="BH1119" s="196"/>
      <c r="BI1119" s="196"/>
      <c r="BJ1119" s="196"/>
      <c r="BK1119" s="196"/>
      <c r="BL1119" s="196"/>
      <c r="BM1119" s="196"/>
      <c r="BN1119" s="196"/>
      <c r="BO1119" s="196"/>
      <c r="BP1119" s="196"/>
      <c r="BQ1119" s="196"/>
      <c r="BR1119" s="196"/>
      <c r="BS1119" s="196"/>
      <c r="BT1119" s="196"/>
      <c r="BU1119" s="196"/>
      <c r="BV1119" s="196"/>
      <c r="BW1119" s="196"/>
      <c r="BX1119" s="196"/>
      <c r="BY1119" s="196"/>
      <c r="BZ1119" s="196"/>
      <c r="CA1119" s="196"/>
      <c r="CB1119" s="196"/>
      <c r="CC1119" s="196"/>
      <c r="CD1119" s="196"/>
      <c r="CE1119" s="196"/>
      <c r="CF1119" s="196"/>
      <c r="CG1119" s="196"/>
      <c r="CH1119" s="196"/>
      <c r="CI1119" s="196"/>
      <c r="CJ1119" s="196"/>
      <c r="CK1119" s="196"/>
      <c r="CL1119" s="196"/>
      <c r="CM1119" s="196"/>
      <c r="CN1119" s="196"/>
      <c r="CO1119" s="196"/>
      <c r="CP1119" s="196"/>
      <c r="CQ1119" s="196"/>
      <c r="CR1119" s="196"/>
      <c r="CS1119" s="196"/>
      <c r="CT1119" s="196"/>
      <c r="CU1119" s="196"/>
      <c r="CV1119" s="196"/>
      <c r="CW1119" s="196"/>
      <c r="CX1119" s="196"/>
      <c r="CY1119" s="196"/>
      <c r="CZ1119" s="196"/>
      <c r="DA1119" s="196"/>
      <c r="DB1119" s="196"/>
      <c r="DC1119" s="196"/>
      <c r="DD1119" s="196"/>
      <c r="DE1119" s="196"/>
      <c r="DF1119" s="196"/>
      <c r="DG1119" s="196"/>
      <c r="DH1119" s="196"/>
      <c r="DI1119" s="196"/>
      <c r="DJ1119" s="196"/>
      <c r="DK1119" s="196"/>
      <c r="DL1119" s="196"/>
      <c r="DM1119" s="196"/>
      <c r="DN1119" s="196"/>
      <c r="DO1119" s="196"/>
      <c r="DP1119" s="196"/>
      <c r="DQ1119" s="196"/>
      <c r="DR1119" s="196"/>
      <c r="DS1119" s="196"/>
      <c r="DT1119" s="196"/>
      <c r="DU1119" s="196"/>
      <c r="DV1119" s="196"/>
      <c r="DW1119" s="196"/>
      <c r="DX1119" s="196"/>
      <c r="DY1119" s="196"/>
      <c r="DZ1119" s="196"/>
      <c r="EA1119" s="196"/>
      <c r="EB1119" s="196"/>
      <c r="EC1119" s="196"/>
      <c r="ED1119" s="196"/>
      <c r="EE1119" s="196"/>
      <c r="EF1119" s="196"/>
      <c r="EG1119" s="196"/>
      <c r="EH1119" s="196"/>
      <c r="EI1119" s="196"/>
      <c r="EJ1119" s="196"/>
      <c r="EK1119" s="196"/>
      <c r="EL1119" s="196"/>
      <c r="EM1119" s="196"/>
      <c r="EN1119" s="196"/>
      <c r="EO1119" s="196"/>
      <c r="EP1119" s="196"/>
      <c r="EQ1119" s="196"/>
      <c r="ER1119" s="196"/>
      <c r="ES1119" s="196"/>
      <c r="ET1119" s="196"/>
      <c r="EU1119" s="196"/>
      <c r="EV1119" s="196"/>
      <c r="EW1119" s="196"/>
      <c r="EX1119" s="196"/>
      <c r="EY1119" s="196"/>
      <c r="EZ1119" s="196"/>
      <c r="FA1119" s="196"/>
      <c r="FB1119" s="196"/>
      <c r="FC1119" s="196"/>
      <c r="FD1119" s="196"/>
      <c r="FE1119" s="196"/>
      <c r="FF1119" s="196"/>
      <c r="FG1119" s="196"/>
      <c r="FH1119" s="196"/>
      <c r="FI1119" s="196"/>
      <c r="FJ1119" s="196"/>
      <c r="FK1119" s="196"/>
      <c r="FL1119" s="196"/>
      <c r="FM1119" s="196"/>
      <c r="FN1119" s="196"/>
      <c r="FO1119" s="196"/>
      <c r="FP1119" s="196"/>
      <c r="FQ1119" s="196"/>
      <c r="FR1119" s="196"/>
      <c r="FS1119" s="196"/>
      <c r="FT1119" s="196"/>
      <c r="FU1119" s="196"/>
      <c r="FV1119" s="196"/>
      <c r="FW1119" s="196"/>
      <c r="FX1119" s="196"/>
      <c r="FY1119" s="196"/>
      <c r="FZ1119" s="196"/>
      <c r="GA1119" s="196"/>
      <c r="GB1119" s="196"/>
      <c r="GC1119" s="196"/>
      <c r="GD1119" s="196"/>
      <c r="GE1119" s="196"/>
      <c r="GF1119" s="196"/>
      <c r="GG1119" s="196"/>
      <c r="GH1119" s="196"/>
      <c r="GI1119" s="196"/>
      <c r="GJ1119" s="196"/>
      <c r="GK1119" s="196"/>
      <c r="GL1119" s="196"/>
      <c r="GM1119" s="196"/>
      <c r="GN1119" s="196"/>
      <c r="GO1119" s="196"/>
      <c r="GP1119" s="196"/>
      <c r="GQ1119" s="196"/>
      <c r="GR1119" s="196"/>
      <c r="GS1119" s="196"/>
      <c r="GT1119" s="196"/>
      <c r="GU1119" s="196"/>
      <c r="GV1119" s="196"/>
      <c r="GW1119" s="196"/>
      <c r="GX1119" s="196"/>
      <c r="GY1119" s="196"/>
      <c r="GZ1119" s="196"/>
      <c r="HA1119" s="196"/>
      <c r="HB1119" s="196"/>
      <c r="HC1119" s="196"/>
      <c r="HD1119" s="196"/>
      <c r="HE1119" s="196"/>
      <c r="HF1119" s="196"/>
      <c r="HG1119" s="196"/>
      <c r="HH1119" s="196"/>
      <c r="HI1119" s="196"/>
      <c r="HJ1119" s="196"/>
      <c r="HK1119" s="196"/>
      <c r="HL1119" s="196"/>
      <c r="HM1119" s="196"/>
      <c r="HN1119" s="196"/>
      <c r="HO1119" s="196"/>
      <c r="HP1119" s="196"/>
      <c r="HQ1119" s="196"/>
      <c r="HR1119" s="196"/>
      <c r="HS1119" s="196"/>
      <c r="HT1119" s="196"/>
      <c r="HU1119" s="196"/>
      <c r="HV1119" s="196"/>
      <c r="HW1119" s="196"/>
      <c r="HX1119" s="196"/>
      <c r="HY1119" s="196"/>
      <c r="HZ1119" s="196"/>
      <c r="IA1119" s="196"/>
      <c r="IB1119" s="196"/>
      <c r="IC1119" s="196"/>
      <c r="ID1119" s="196"/>
      <c r="IE1119" s="196"/>
      <c r="IF1119" s="196"/>
      <c r="IG1119" s="196"/>
      <c r="IH1119" s="196"/>
      <c r="II1119" s="196"/>
      <c r="IJ1119" s="196"/>
      <c r="IK1119" s="196"/>
      <c r="IL1119" s="196"/>
      <c r="IM1119" s="196"/>
      <c r="IN1119" s="196"/>
      <c r="IO1119" s="196"/>
      <c r="IP1119" s="196"/>
      <c r="IQ1119" s="196"/>
      <c r="IR1119" s="196"/>
      <c r="IS1119" s="196"/>
      <c r="IT1119" s="196"/>
      <c r="IU1119" s="196"/>
      <c r="IV1119" s="196"/>
      <c r="IW1119" s="196"/>
      <c r="IX1119" s="196"/>
      <c r="IY1119" s="196"/>
      <c r="IZ1119" s="196"/>
      <c r="JA1119" s="196"/>
      <c r="JB1119" s="196"/>
      <c r="JC1119" s="196"/>
      <c r="JD1119" s="196"/>
      <c r="JE1119" s="196"/>
      <c r="JF1119" s="196"/>
      <c r="JG1119" s="196"/>
      <c r="JH1119" s="196"/>
      <c r="JI1119" s="196"/>
      <c r="JJ1119" s="196"/>
      <c r="JK1119" s="196"/>
      <c r="JL1119" s="196"/>
      <c r="JM1119" s="196"/>
      <c r="JN1119" s="196"/>
      <c r="JO1119" s="196"/>
      <c r="JP1119" s="196"/>
      <c r="JQ1119" s="196"/>
      <c r="JR1119" s="196"/>
      <c r="JS1119" s="196"/>
      <c r="JT1119" s="196"/>
      <c r="JU1119" s="196"/>
      <c r="JV1119" s="196"/>
      <c r="JW1119" s="196"/>
      <c r="JX1119" s="196"/>
      <c r="JY1119" s="196"/>
      <c r="JZ1119" s="196"/>
      <c r="KA1119" s="196"/>
      <c r="KB1119" s="196"/>
      <c r="KC1119" s="196"/>
      <c r="KD1119" s="196"/>
      <c r="KE1119" s="196"/>
      <c r="KF1119" s="196"/>
      <c r="KG1119" s="196"/>
      <c r="KH1119" s="196"/>
      <c r="KI1119" s="196"/>
      <c r="KJ1119" s="196"/>
      <c r="KK1119" s="196"/>
      <c r="KL1119" s="196"/>
      <c r="KM1119" s="196"/>
      <c r="KN1119" s="196"/>
      <c r="KO1119" s="196"/>
      <c r="KP1119" s="196"/>
      <c r="KQ1119" s="196"/>
      <c r="KR1119" s="196"/>
      <c r="KS1119" s="196"/>
      <c r="KT1119" s="196"/>
      <c r="KU1119" s="196"/>
      <c r="KV1119" s="196"/>
      <c r="KW1119" s="196"/>
      <c r="KX1119" s="196"/>
      <c r="KY1119" s="196"/>
      <c r="KZ1119" s="196"/>
      <c r="LA1119" s="196"/>
      <c r="LB1119" s="196"/>
      <c r="LC1119" s="196"/>
      <c r="LD1119" s="196"/>
      <c r="LE1119" s="196"/>
      <c r="LF1119" s="196"/>
      <c r="LG1119" s="196"/>
      <c r="LH1119" s="196"/>
      <c r="LI1119" s="196"/>
      <c r="LJ1119" s="196"/>
      <c r="LK1119" s="196"/>
      <c r="LL1119" s="196"/>
      <c r="LM1119" s="196"/>
      <c r="LN1119" s="196"/>
      <c r="LO1119" s="196"/>
      <c r="LP1119" s="196"/>
      <c r="LQ1119" s="196"/>
      <c r="LR1119" s="196"/>
      <c r="LS1119" s="196"/>
      <c r="LT1119" s="196"/>
      <c r="LU1119" s="196"/>
      <c r="LV1119" s="196"/>
      <c r="LW1119" s="196"/>
      <c r="LX1119" s="196"/>
      <c r="LY1119" s="196"/>
      <c r="LZ1119" s="196"/>
      <c r="MA1119" s="196"/>
      <c r="MB1119" s="196"/>
      <c r="MC1119" s="196"/>
      <c r="MD1119" s="196"/>
      <c r="ME1119" s="196"/>
      <c r="MF1119" s="196"/>
      <c r="MG1119" s="196"/>
      <c r="MH1119" s="196"/>
      <c r="MI1119" s="196"/>
      <c r="MJ1119" s="196"/>
      <c r="MK1119" s="196"/>
      <c r="ML1119" s="196"/>
      <c r="MM1119" s="196"/>
      <c r="MN1119" s="196"/>
      <c r="MO1119" s="196"/>
      <c r="MP1119" s="196"/>
      <c r="MQ1119" s="196"/>
      <c r="MR1119" s="196"/>
      <c r="MS1119" s="196"/>
      <c r="MT1119" s="196"/>
      <c r="MU1119" s="196"/>
      <c r="MV1119" s="196"/>
      <c r="MW1119" s="196"/>
      <c r="MX1119" s="196"/>
      <c r="MY1119" s="196"/>
      <c r="MZ1119" s="196"/>
      <c r="NA1119" s="196"/>
      <c r="NB1119" s="196"/>
      <c r="NC1119" s="196"/>
      <c r="ND1119" s="196"/>
      <c r="NE1119" s="196"/>
      <c r="NF1119" s="196"/>
      <c r="NG1119" s="196"/>
      <c r="NH1119" s="196"/>
      <c r="NI1119" s="196"/>
      <c r="NJ1119" s="196"/>
      <c r="NK1119" s="196"/>
      <c r="NL1119" s="196"/>
      <c r="NM1119" s="196"/>
      <c r="NN1119" s="196"/>
      <c r="NO1119" s="196"/>
      <c r="NP1119" s="196"/>
      <c r="NQ1119" s="196"/>
      <c r="NR1119" s="196"/>
      <c r="NS1119" s="196"/>
      <c r="NT1119" s="196"/>
      <c r="NU1119" s="196"/>
      <c r="NV1119" s="196"/>
      <c r="NW1119" s="196"/>
      <c r="NX1119" s="196"/>
      <c r="NY1119" s="196"/>
      <c r="NZ1119" s="196"/>
      <c r="OA1119" s="196"/>
      <c r="OB1119" s="196"/>
      <c r="OC1119" s="196"/>
      <c r="OD1119" s="196"/>
      <c r="OE1119" s="196"/>
      <c r="OF1119" s="196"/>
      <c r="OG1119" s="196"/>
      <c r="OH1119" s="196"/>
      <c r="OI1119" s="196"/>
      <c r="OJ1119" s="196"/>
      <c r="OK1119" s="196"/>
      <c r="OL1119" s="196"/>
      <c r="AFC1119" s="196"/>
      <c r="AFD1119" s="196"/>
      <c r="AFE1119" s="196"/>
      <c r="AFF1119" s="196"/>
      <c r="AFG1119" s="196"/>
      <c r="AFH1119" s="196"/>
      <c r="AFI1119" s="196"/>
      <c r="AFJ1119" s="196"/>
      <c r="AFK1119" s="196"/>
      <c r="AFL1119" s="196"/>
      <c r="AFM1119" s="196"/>
      <c r="AFN1119" s="196"/>
      <c r="AFO1119" s="196"/>
      <c r="AFP1119" s="196"/>
      <c r="AFQ1119" s="196"/>
      <c r="AFR1119" s="196"/>
      <c r="AFS1119" s="196"/>
      <c r="AFT1119" s="196"/>
      <c r="AFU1119" s="196"/>
      <c r="AFV1119" s="196"/>
      <c r="AFW1119" s="196"/>
      <c r="AFX1119" s="196"/>
      <c r="AFY1119" s="196"/>
      <c r="AFZ1119" s="196"/>
      <c r="AGA1119" s="196"/>
      <c r="AGB1119" s="196"/>
      <c r="AGC1119" s="196"/>
      <c r="AGD1119" s="196"/>
      <c r="AGE1119" s="196"/>
      <c r="AGF1119" s="196"/>
      <c r="AGG1119" s="196"/>
      <c r="AGH1119" s="196"/>
      <c r="AGI1119" s="196"/>
      <c r="AGJ1119" s="196"/>
      <c r="AGK1119" s="196"/>
      <c r="AGL1119" s="196"/>
      <c r="AGM1119" s="196"/>
      <c r="AGN1119" s="196"/>
      <c r="AGO1119" s="196"/>
      <c r="AGP1119" s="196"/>
    </row>
    <row r="1120" spans="1:874" ht="15.75" customHeight="1" x14ac:dyDescent="0.25">
      <c r="A1120" s="196"/>
      <c r="B1120" s="196"/>
      <c r="C1120" s="196"/>
      <c r="D1120" s="196"/>
      <c r="E1120" s="196"/>
      <c r="F1120" s="196"/>
      <c r="G1120" s="196"/>
      <c r="H1120" s="196"/>
      <c r="I1120" s="196"/>
      <c r="J1120" s="196"/>
      <c r="K1120" s="196"/>
      <c r="L1120" s="206"/>
      <c r="M1120" s="196"/>
      <c r="N1120" s="196"/>
      <c r="O1120" s="196"/>
      <c r="P1120" s="196"/>
      <c r="Q1120" s="196"/>
      <c r="R1120" s="196"/>
      <c r="S1120" s="196"/>
      <c r="T1120" s="196"/>
      <c r="U1120" s="196"/>
      <c r="V1120" s="196"/>
      <c r="W1120" s="196"/>
      <c r="X1120" s="196"/>
      <c r="Y1120" s="196"/>
      <c r="Z1120" s="196"/>
      <c r="AA1120" s="196"/>
      <c r="AB1120" s="196"/>
      <c r="AC1120" s="196"/>
      <c r="AD1120" s="196"/>
      <c r="AE1120" s="196"/>
      <c r="AF1120" s="196"/>
      <c r="AG1120" s="196"/>
      <c r="AH1120" s="196"/>
      <c r="AI1120" s="196"/>
      <c r="AJ1120" s="196"/>
      <c r="AK1120" s="196"/>
      <c r="AL1120" s="196"/>
      <c r="AM1120" s="196"/>
      <c r="AN1120" s="196"/>
      <c r="AO1120" s="196"/>
      <c r="AP1120" s="196"/>
      <c r="AQ1120" s="196"/>
      <c r="AR1120" s="196"/>
      <c r="AS1120" s="196"/>
      <c r="AT1120" s="196"/>
      <c r="AU1120" s="196"/>
      <c r="AV1120" s="196"/>
      <c r="AW1120" s="196"/>
      <c r="AX1120" s="196"/>
      <c r="AY1120" s="196"/>
      <c r="AZ1120" s="196"/>
      <c r="BA1120" s="196"/>
      <c r="BB1120" s="196"/>
      <c r="BC1120" s="196"/>
      <c r="BD1120" s="196"/>
      <c r="BE1120" s="196"/>
      <c r="BF1120" s="196"/>
      <c r="BG1120" s="196"/>
      <c r="BH1120" s="196"/>
      <c r="BI1120" s="196"/>
      <c r="BJ1120" s="196"/>
      <c r="BK1120" s="196"/>
      <c r="BL1120" s="196"/>
      <c r="BM1120" s="196"/>
      <c r="BN1120" s="196"/>
      <c r="BO1120" s="196"/>
      <c r="BP1120" s="196"/>
      <c r="BQ1120" s="196"/>
      <c r="BR1120" s="196"/>
      <c r="BS1120" s="196"/>
      <c r="BT1120" s="196"/>
      <c r="BU1120" s="196"/>
      <c r="BV1120" s="196"/>
      <c r="BW1120" s="196"/>
      <c r="BX1120" s="196"/>
      <c r="BY1120" s="196"/>
      <c r="BZ1120" s="196"/>
      <c r="CA1120" s="196"/>
      <c r="CB1120" s="196"/>
      <c r="CC1120" s="196"/>
      <c r="CD1120" s="196"/>
      <c r="CE1120" s="196"/>
      <c r="CF1120" s="196"/>
      <c r="CG1120" s="196"/>
      <c r="CH1120" s="196"/>
      <c r="CI1120" s="196"/>
      <c r="CJ1120" s="196"/>
      <c r="CK1120" s="196"/>
      <c r="CL1120" s="196"/>
      <c r="CM1120" s="196"/>
      <c r="CN1120" s="196"/>
      <c r="CO1120" s="196"/>
      <c r="CP1120" s="196"/>
      <c r="CQ1120" s="196"/>
      <c r="CR1120" s="196"/>
      <c r="CS1120" s="196"/>
      <c r="CT1120" s="196"/>
      <c r="CU1120" s="196"/>
      <c r="CV1120" s="196"/>
      <c r="CW1120" s="196"/>
      <c r="CX1120" s="196"/>
      <c r="CY1120" s="196"/>
      <c r="CZ1120" s="196"/>
      <c r="DA1120" s="196"/>
      <c r="DB1120" s="196"/>
      <c r="DC1120" s="196"/>
      <c r="DD1120" s="196"/>
      <c r="DE1120" s="196"/>
      <c r="DF1120" s="196"/>
      <c r="DG1120" s="196"/>
      <c r="DH1120" s="196"/>
      <c r="DI1120" s="196"/>
      <c r="DJ1120" s="196"/>
      <c r="DK1120" s="196"/>
      <c r="DL1120" s="196"/>
      <c r="DM1120" s="196"/>
      <c r="DN1120" s="196"/>
      <c r="DO1120" s="196"/>
      <c r="DP1120" s="196"/>
      <c r="DQ1120" s="196"/>
      <c r="DR1120" s="196"/>
      <c r="DS1120" s="196"/>
      <c r="DT1120" s="196"/>
      <c r="DU1120" s="196"/>
      <c r="DV1120" s="196"/>
      <c r="DW1120" s="196"/>
      <c r="DX1120" s="196"/>
      <c r="DY1120" s="196"/>
      <c r="DZ1120" s="196"/>
      <c r="EA1120" s="196"/>
      <c r="EB1120" s="196"/>
      <c r="EC1120" s="196"/>
      <c r="ED1120" s="196"/>
      <c r="EE1120" s="196"/>
      <c r="EF1120" s="196"/>
      <c r="EG1120" s="196"/>
      <c r="EH1120" s="196"/>
      <c r="EI1120" s="196"/>
      <c r="EJ1120" s="196"/>
      <c r="EK1120" s="196"/>
      <c r="EL1120" s="196"/>
      <c r="EM1120" s="196"/>
      <c r="EN1120" s="196"/>
      <c r="EO1120" s="196"/>
      <c r="EP1120" s="196"/>
      <c r="EQ1120" s="196"/>
      <c r="ER1120" s="196"/>
      <c r="ES1120" s="196"/>
      <c r="ET1120" s="196"/>
      <c r="EU1120" s="196"/>
      <c r="EV1120" s="196"/>
      <c r="EW1120" s="196"/>
      <c r="EX1120" s="196"/>
      <c r="EY1120" s="196"/>
      <c r="EZ1120" s="196"/>
      <c r="FA1120" s="196"/>
      <c r="FB1120" s="196"/>
      <c r="FC1120" s="196"/>
      <c r="FD1120" s="196"/>
      <c r="FE1120" s="196"/>
      <c r="FF1120" s="196"/>
      <c r="FG1120" s="196"/>
      <c r="FH1120" s="196"/>
      <c r="FI1120" s="196"/>
      <c r="FJ1120" s="196"/>
      <c r="FK1120" s="196"/>
      <c r="FL1120" s="196"/>
      <c r="FM1120" s="196"/>
      <c r="FN1120" s="196"/>
      <c r="FO1120" s="196"/>
      <c r="FP1120" s="196"/>
      <c r="FQ1120" s="196"/>
      <c r="FR1120" s="196"/>
      <c r="FS1120" s="196"/>
      <c r="FT1120" s="196"/>
      <c r="FU1120" s="196"/>
      <c r="FV1120" s="196"/>
      <c r="FW1120" s="196"/>
      <c r="FX1120" s="196"/>
      <c r="FY1120" s="196"/>
      <c r="FZ1120" s="196"/>
      <c r="GA1120" s="196"/>
      <c r="GB1120" s="196"/>
      <c r="GC1120" s="196"/>
      <c r="GD1120" s="196"/>
      <c r="GE1120" s="196"/>
      <c r="GF1120" s="196"/>
      <c r="GG1120" s="196"/>
      <c r="GH1120" s="196"/>
      <c r="GI1120" s="196"/>
      <c r="GJ1120" s="196"/>
      <c r="GK1120" s="196"/>
      <c r="GL1120" s="196"/>
      <c r="GM1120" s="196"/>
      <c r="GN1120" s="196"/>
      <c r="GO1120" s="196"/>
      <c r="GP1120" s="196"/>
      <c r="GQ1120" s="196"/>
      <c r="GR1120" s="196"/>
      <c r="GS1120" s="196"/>
      <c r="GT1120" s="196"/>
      <c r="GU1120" s="196"/>
      <c r="GV1120" s="196"/>
      <c r="GW1120" s="196"/>
      <c r="GX1120" s="196"/>
      <c r="GY1120" s="196"/>
      <c r="GZ1120" s="196"/>
      <c r="HA1120" s="196"/>
      <c r="HB1120" s="196"/>
      <c r="HC1120" s="196"/>
      <c r="HD1120" s="196"/>
      <c r="HE1120" s="196"/>
      <c r="HF1120" s="196"/>
      <c r="HG1120" s="196"/>
      <c r="HH1120" s="196"/>
      <c r="HI1120" s="196"/>
      <c r="HJ1120" s="196"/>
      <c r="HK1120" s="196"/>
      <c r="HL1120" s="196"/>
      <c r="HM1120" s="196"/>
      <c r="HN1120" s="196"/>
      <c r="HO1120" s="196"/>
      <c r="HP1120" s="196"/>
      <c r="HQ1120" s="196"/>
      <c r="HR1120" s="196"/>
      <c r="HS1120" s="196"/>
      <c r="HT1120" s="196"/>
      <c r="HU1120" s="196"/>
      <c r="HV1120" s="196"/>
      <c r="HW1120" s="196"/>
      <c r="HX1120" s="196"/>
      <c r="HY1120" s="196"/>
      <c r="HZ1120" s="196"/>
      <c r="IA1120" s="196"/>
      <c r="IB1120" s="196"/>
      <c r="IC1120" s="196"/>
      <c r="ID1120" s="196"/>
      <c r="IE1120" s="196"/>
      <c r="IF1120" s="196"/>
      <c r="IG1120" s="196"/>
      <c r="IH1120" s="196"/>
      <c r="II1120" s="196"/>
      <c r="IJ1120" s="196"/>
      <c r="IK1120" s="196"/>
      <c r="IL1120" s="196"/>
      <c r="IM1120" s="196"/>
      <c r="IN1120" s="196"/>
      <c r="IO1120" s="196"/>
      <c r="IP1120" s="196"/>
      <c r="IQ1120" s="196"/>
      <c r="IR1120" s="196"/>
      <c r="IS1120" s="196"/>
      <c r="IT1120" s="196"/>
      <c r="IU1120" s="196"/>
      <c r="IV1120" s="196"/>
      <c r="IW1120" s="196"/>
      <c r="IX1120" s="196"/>
      <c r="IY1120" s="196"/>
      <c r="IZ1120" s="196"/>
      <c r="JA1120" s="196"/>
      <c r="JB1120" s="196"/>
      <c r="JC1120" s="196"/>
      <c r="JD1120" s="196"/>
      <c r="JE1120" s="196"/>
      <c r="JF1120" s="196"/>
      <c r="JG1120" s="196"/>
      <c r="JH1120" s="196"/>
      <c r="JI1120" s="196"/>
      <c r="JJ1120" s="196"/>
      <c r="JK1120" s="196"/>
      <c r="JL1120" s="196"/>
      <c r="JM1120" s="196"/>
      <c r="JN1120" s="196"/>
      <c r="JO1120" s="196"/>
      <c r="JP1120" s="196"/>
      <c r="JQ1120" s="196"/>
      <c r="JR1120" s="196"/>
      <c r="JS1120" s="196"/>
      <c r="JT1120" s="196"/>
      <c r="JU1120" s="196"/>
      <c r="JV1120" s="196"/>
      <c r="JW1120" s="196"/>
      <c r="JX1120" s="196"/>
      <c r="JY1120" s="196"/>
      <c r="JZ1120" s="196"/>
      <c r="KA1120" s="196"/>
      <c r="KB1120" s="196"/>
      <c r="KC1120" s="196"/>
      <c r="KD1120" s="196"/>
      <c r="KE1120" s="196"/>
      <c r="KF1120" s="196"/>
      <c r="KG1120" s="196"/>
      <c r="KH1120" s="196"/>
      <c r="KI1120" s="196"/>
      <c r="KJ1120" s="196"/>
      <c r="KK1120" s="196"/>
      <c r="KL1120" s="196"/>
      <c r="KM1120" s="196"/>
      <c r="KN1120" s="196"/>
      <c r="KO1120" s="196"/>
      <c r="KP1120" s="196"/>
      <c r="KQ1120" s="196"/>
      <c r="KR1120" s="196"/>
      <c r="KS1120" s="196"/>
      <c r="KT1120" s="196"/>
      <c r="KU1120" s="196"/>
      <c r="KV1120" s="196"/>
      <c r="KW1120" s="196"/>
      <c r="KX1120" s="196"/>
      <c r="KY1120" s="196"/>
      <c r="KZ1120" s="196"/>
      <c r="LA1120" s="196"/>
      <c r="LB1120" s="196"/>
      <c r="LC1120" s="196"/>
      <c r="LD1120" s="196"/>
      <c r="LE1120" s="196"/>
      <c r="LF1120" s="196"/>
      <c r="LG1120" s="196"/>
      <c r="LH1120" s="196"/>
      <c r="LI1120" s="196"/>
      <c r="LJ1120" s="196"/>
      <c r="LK1120" s="196"/>
      <c r="LL1120" s="196"/>
      <c r="LM1120" s="196"/>
      <c r="LN1120" s="196"/>
      <c r="LO1120" s="196"/>
      <c r="LP1120" s="196"/>
      <c r="LQ1120" s="196"/>
      <c r="LR1120" s="196"/>
      <c r="LS1120" s="196"/>
      <c r="LT1120" s="196"/>
      <c r="LU1120" s="196"/>
      <c r="LV1120" s="196"/>
      <c r="LW1120" s="196"/>
      <c r="LX1120" s="196"/>
      <c r="LY1120" s="196"/>
      <c r="LZ1120" s="196"/>
      <c r="MA1120" s="196"/>
      <c r="MB1120" s="196"/>
      <c r="MC1120" s="196"/>
      <c r="MD1120" s="196"/>
      <c r="ME1120" s="196"/>
      <c r="MF1120" s="196"/>
      <c r="MG1120" s="196"/>
      <c r="MH1120" s="196"/>
      <c r="MI1120" s="196"/>
      <c r="MJ1120" s="196"/>
      <c r="MK1120" s="196"/>
      <c r="ML1120" s="196"/>
      <c r="MM1120" s="196"/>
      <c r="MN1120" s="196"/>
      <c r="MO1120" s="196"/>
      <c r="MP1120" s="196"/>
      <c r="MQ1120" s="196"/>
      <c r="MR1120" s="196"/>
      <c r="MS1120" s="196"/>
      <c r="MT1120" s="196"/>
      <c r="MU1120" s="196"/>
      <c r="MV1120" s="196"/>
      <c r="MW1120" s="196"/>
      <c r="MX1120" s="196"/>
      <c r="MY1120" s="196"/>
      <c r="MZ1120" s="196"/>
      <c r="NA1120" s="196"/>
      <c r="NB1120" s="196"/>
      <c r="NC1120" s="196"/>
      <c r="ND1120" s="196"/>
      <c r="NE1120" s="196"/>
      <c r="NF1120" s="196"/>
      <c r="NG1120" s="196"/>
      <c r="NH1120" s="196"/>
      <c r="NI1120" s="196"/>
      <c r="NJ1120" s="196"/>
      <c r="NK1120" s="196"/>
      <c r="NL1120" s="196"/>
      <c r="NM1120" s="196"/>
      <c r="NN1120" s="196"/>
      <c r="NO1120" s="196"/>
      <c r="NP1120" s="196"/>
      <c r="NQ1120" s="196"/>
      <c r="NR1120" s="196"/>
      <c r="NS1120" s="196"/>
      <c r="NT1120" s="196"/>
      <c r="NU1120" s="196"/>
      <c r="NV1120" s="196"/>
      <c r="NW1120" s="196"/>
      <c r="NX1120" s="196"/>
      <c r="NY1120" s="196"/>
      <c r="NZ1120" s="196"/>
      <c r="OA1120" s="196"/>
      <c r="OB1120" s="196"/>
      <c r="OC1120" s="196"/>
      <c r="OD1120" s="196"/>
      <c r="OE1120" s="196"/>
      <c r="OF1120" s="196"/>
      <c r="OG1120" s="196"/>
      <c r="OH1120" s="196"/>
      <c r="OI1120" s="196"/>
      <c r="OJ1120" s="196"/>
      <c r="OK1120" s="196"/>
      <c r="OL1120" s="196"/>
      <c r="AFC1120" s="196"/>
      <c r="AFD1120" s="196"/>
      <c r="AFE1120" s="196"/>
      <c r="AFF1120" s="196"/>
      <c r="AFG1120" s="196"/>
      <c r="AFH1120" s="196"/>
      <c r="AFI1120" s="196"/>
      <c r="AFJ1120" s="196"/>
      <c r="AFK1120" s="196"/>
      <c r="AFL1120" s="196"/>
      <c r="AFM1120" s="196"/>
      <c r="AFN1120" s="196"/>
      <c r="AFO1120" s="196"/>
      <c r="AFP1120" s="196"/>
      <c r="AFQ1120" s="196"/>
      <c r="AFR1120" s="196"/>
      <c r="AFS1120" s="196"/>
      <c r="AFT1120" s="196"/>
      <c r="AFU1120" s="196"/>
      <c r="AFV1120" s="196"/>
      <c r="AFW1120" s="196"/>
      <c r="AFX1120" s="196"/>
      <c r="AFY1120" s="196"/>
      <c r="AFZ1120" s="196"/>
      <c r="AGA1120" s="196"/>
      <c r="AGB1120" s="196"/>
      <c r="AGC1120" s="196"/>
      <c r="AGD1120" s="196"/>
      <c r="AGE1120" s="196"/>
      <c r="AGF1120" s="196"/>
      <c r="AGG1120" s="196"/>
      <c r="AGH1120" s="196"/>
      <c r="AGI1120" s="196"/>
      <c r="AGJ1120" s="196"/>
      <c r="AGK1120" s="196"/>
      <c r="AGL1120" s="196"/>
      <c r="AGM1120" s="196"/>
      <c r="AGN1120" s="196"/>
      <c r="AGO1120" s="196"/>
      <c r="AGP1120" s="196"/>
    </row>
    <row r="1121" spans="1:874" ht="15.75" customHeight="1" x14ac:dyDescent="0.25">
      <c r="A1121" s="196"/>
      <c r="B1121" s="196"/>
      <c r="C1121" s="196"/>
      <c r="D1121" s="196"/>
      <c r="E1121" s="196"/>
      <c r="F1121" s="196"/>
      <c r="G1121" s="196"/>
      <c r="H1121" s="196"/>
      <c r="I1121" s="196"/>
      <c r="J1121" s="196"/>
      <c r="K1121" s="196"/>
      <c r="L1121" s="206"/>
      <c r="M1121" s="196"/>
      <c r="N1121" s="196"/>
      <c r="O1121" s="196"/>
      <c r="P1121" s="196"/>
      <c r="Q1121" s="196"/>
      <c r="R1121" s="196"/>
      <c r="S1121" s="196"/>
      <c r="T1121" s="196"/>
      <c r="U1121" s="196"/>
      <c r="V1121" s="196"/>
      <c r="W1121" s="196"/>
      <c r="X1121" s="196"/>
      <c r="Y1121" s="196"/>
      <c r="Z1121" s="196"/>
      <c r="AA1121" s="196"/>
      <c r="AB1121" s="196"/>
      <c r="AC1121" s="196"/>
      <c r="AD1121" s="196"/>
      <c r="AE1121" s="196"/>
      <c r="AF1121" s="196"/>
      <c r="AG1121" s="196"/>
      <c r="AH1121" s="196"/>
      <c r="AI1121" s="196"/>
      <c r="AJ1121" s="196"/>
      <c r="AK1121" s="196"/>
      <c r="AL1121" s="196"/>
      <c r="AM1121" s="196"/>
      <c r="AN1121" s="196"/>
      <c r="AO1121" s="196"/>
      <c r="AP1121" s="196"/>
      <c r="AQ1121" s="196"/>
      <c r="AR1121" s="196"/>
      <c r="AS1121" s="196"/>
      <c r="AT1121" s="196"/>
      <c r="AU1121" s="196"/>
      <c r="AV1121" s="196"/>
      <c r="AW1121" s="196"/>
      <c r="AX1121" s="196"/>
      <c r="AY1121" s="196"/>
      <c r="AZ1121" s="196"/>
      <c r="BA1121" s="196"/>
      <c r="BB1121" s="196"/>
      <c r="BC1121" s="196"/>
      <c r="BD1121" s="196"/>
      <c r="BE1121" s="196"/>
      <c r="BF1121" s="196"/>
      <c r="BG1121" s="196"/>
      <c r="BH1121" s="196"/>
      <c r="BI1121" s="196"/>
      <c r="BJ1121" s="196"/>
      <c r="BK1121" s="196"/>
      <c r="BL1121" s="196"/>
      <c r="BM1121" s="196"/>
      <c r="BN1121" s="196"/>
      <c r="BO1121" s="196"/>
      <c r="BP1121" s="196"/>
      <c r="BQ1121" s="196"/>
      <c r="BR1121" s="196"/>
      <c r="BS1121" s="196"/>
      <c r="BT1121" s="196"/>
      <c r="BU1121" s="196"/>
      <c r="BV1121" s="196"/>
      <c r="BW1121" s="196"/>
      <c r="BX1121" s="196"/>
      <c r="BY1121" s="196"/>
      <c r="BZ1121" s="196"/>
      <c r="CA1121" s="196"/>
      <c r="CB1121" s="196"/>
      <c r="CC1121" s="196"/>
      <c r="CD1121" s="196"/>
      <c r="CE1121" s="196"/>
      <c r="CF1121" s="196"/>
      <c r="CG1121" s="196"/>
      <c r="CH1121" s="196"/>
      <c r="CI1121" s="196"/>
      <c r="CJ1121" s="196"/>
      <c r="CK1121" s="196"/>
      <c r="CL1121" s="196"/>
      <c r="CM1121" s="196"/>
      <c r="CN1121" s="196"/>
      <c r="CO1121" s="196"/>
      <c r="CP1121" s="196"/>
      <c r="CQ1121" s="196"/>
      <c r="CR1121" s="196"/>
      <c r="CS1121" s="196"/>
      <c r="CT1121" s="196"/>
      <c r="CU1121" s="196"/>
      <c r="CV1121" s="196"/>
      <c r="CW1121" s="196"/>
      <c r="CX1121" s="196"/>
      <c r="CY1121" s="196"/>
      <c r="CZ1121" s="196"/>
      <c r="DA1121" s="196"/>
      <c r="DB1121" s="196"/>
      <c r="DC1121" s="196"/>
      <c r="DD1121" s="196"/>
      <c r="DE1121" s="196"/>
      <c r="DF1121" s="196"/>
      <c r="DG1121" s="196"/>
      <c r="DH1121" s="196"/>
      <c r="DI1121" s="196"/>
      <c r="DJ1121" s="196"/>
      <c r="DK1121" s="196"/>
      <c r="DL1121" s="196"/>
      <c r="DM1121" s="196"/>
      <c r="DN1121" s="196"/>
      <c r="DO1121" s="196"/>
      <c r="DP1121" s="196"/>
      <c r="DQ1121" s="196"/>
      <c r="DR1121" s="196"/>
      <c r="DS1121" s="196"/>
      <c r="DT1121" s="196"/>
      <c r="DU1121" s="196"/>
      <c r="DV1121" s="196"/>
      <c r="DW1121" s="196"/>
      <c r="DX1121" s="196"/>
      <c r="DY1121" s="196"/>
      <c r="DZ1121" s="196"/>
      <c r="EA1121" s="196"/>
      <c r="EB1121" s="196"/>
      <c r="EC1121" s="196"/>
      <c r="ED1121" s="196"/>
      <c r="EE1121" s="196"/>
      <c r="EF1121" s="196"/>
      <c r="EG1121" s="196"/>
      <c r="EH1121" s="196"/>
      <c r="EI1121" s="196"/>
      <c r="EJ1121" s="196"/>
      <c r="EK1121" s="196"/>
      <c r="EL1121" s="196"/>
      <c r="EM1121" s="196"/>
      <c r="EN1121" s="196"/>
      <c r="EO1121" s="196"/>
      <c r="EP1121" s="196"/>
      <c r="EQ1121" s="196"/>
      <c r="ER1121" s="196"/>
      <c r="ES1121" s="196"/>
      <c r="ET1121" s="196"/>
      <c r="EU1121" s="196"/>
      <c r="EV1121" s="196"/>
      <c r="EW1121" s="196"/>
      <c r="EX1121" s="196"/>
      <c r="EY1121" s="196"/>
      <c r="EZ1121" s="196"/>
      <c r="FA1121" s="196"/>
      <c r="FB1121" s="196"/>
      <c r="FC1121" s="196"/>
      <c r="FD1121" s="196"/>
      <c r="FE1121" s="196"/>
      <c r="FF1121" s="196"/>
      <c r="FG1121" s="196"/>
      <c r="FH1121" s="196"/>
      <c r="FI1121" s="196"/>
      <c r="FJ1121" s="196"/>
      <c r="FK1121" s="196"/>
      <c r="FL1121" s="196"/>
      <c r="FM1121" s="196"/>
      <c r="FN1121" s="196"/>
      <c r="FO1121" s="196"/>
      <c r="FP1121" s="196"/>
      <c r="FQ1121" s="196"/>
      <c r="FR1121" s="196"/>
      <c r="FS1121" s="196"/>
      <c r="FT1121" s="196"/>
      <c r="FU1121" s="196"/>
      <c r="FV1121" s="196"/>
      <c r="FW1121" s="196"/>
      <c r="FX1121" s="196"/>
      <c r="FY1121" s="196"/>
      <c r="FZ1121" s="196"/>
      <c r="GA1121" s="196"/>
      <c r="GB1121" s="196"/>
      <c r="GC1121" s="196"/>
      <c r="GD1121" s="196"/>
      <c r="GE1121" s="196"/>
      <c r="GF1121" s="196"/>
      <c r="GG1121" s="196"/>
      <c r="GH1121" s="196"/>
      <c r="GI1121" s="196"/>
      <c r="GJ1121" s="196"/>
      <c r="GK1121" s="196"/>
      <c r="GL1121" s="196"/>
      <c r="GM1121" s="196"/>
      <c r="GN1121" s="196"/>
      <c r="GO1121" s="196"/>
      <c r="GP1121" s="196"/>
      <c r="GQ1121" s="196"/>
      <c r="GR1121" s="196"/>
      <c r="GS1121" s="196"/>
      <c r="GT1121" s="196"/>
      <c r="GU1121" s="196"/>
      <c r="GV1121" s="196"/>
      <c r="GW1121" s="196"/>
      <c r="GX1121" s="196"/>
      <c r="GY1121" s="196"/>
      <c r="GZ1121" s="196"/>
      <c r="HA1121" s="196"/>
      <c r="HB1121" s="196"/>
      <c r="HC1121" s="196"/>
      <c r="HD1121" s="196"/>
      <c r="HE1121" s="196"/>
      <c r="HF1121" s="196"/>
      <c r="HG1121" s="196"/>
      <c r="HH1121" s="196"/>
      <c r="HI1121" s="196"/>
      <c r="HJ1121" s="196"/>
      <c r="HK1121" s="196"/>
      <c r="HL1121" s="196"/>
      <c r="HM1121" s="196"/>
      <c r="HN1121" s="196"/>
      <c r="HO1121" s="196"/>
      <c r="HP1121" s="196"/>
      <c r="HQ1121" s="196"/>
      <c r="HR1121" s="196"/>
      <c r="HS1121" s="196"/>
      <c r="HT1121" s="196"/>
      <c r="HU1121" s="196"/>
      <c r="HV1121" s="196"/>
      <c r="HW1121" s="196"/>
      <c r="HX1121" s="196"/>
      <c r="HY1121" s="196"/>
      <c r="HZ1121" s="196"/>
      <c r="IA1121" s="196"/>
      <c r="IB1121" s="196"/>
      <c r="IC1121" s="196"/>
      <c r="ID1121" s="196"/>
      <c r="IE1121" s="196"/>
      <c r="IF1121" s="196"/>
      <c r="IG1121" s="196"/>
      <c r="IH1121" s="196"/>
      <c r="II1121" s="196"/>
      <c r="IJ1121" s="196"/>
      <c r="IK1121" s="196"/>
      <c r="IL1121" s="196"/>
      <c r="IM1121" s="196"/>
      <c r="IN1121" s="196"/>
      <c r="IO1121" s="196"/>
      <c r="IP1121" s="196"/>
      <c r="IQ1121" s="196"/>
      <c r="IR1121" s="196"/>
      <c r="IS1121" s="196"/>
      <c r="IT1121" s="196"/>
      <c r="IU1121" s="196"/>
      <c r="IV1121" s="196"/>
      <c r="IW1121" s="196"/>
      <c r="IX1121" s="196"/>
      <c r="IY1121" s="196"/>
      <c r="IZ1121" s="196"/>
      <c r="JA1121" s="196"/>
      <c r="JB1121" s="196"/>
      <c r="JC1121" s="196"/>
      <c r="JD1121" s="196"/>
      <c r="JE1121" s="196"/>
      <c r="JF1121" s="196"/>
      <c r="JG1121" s="196"/>
      <c r="JH1121" s="196"/>
      <c r="JI1121" s="196"/>
      <c r="JJ1121" s="196"/>
      <c r="JK1121" s="196"/>
      <c r="JL1121" s="196"/>
      <c r="JM1121" s="196"/>
      <c r="JN1121" s="196"/>
      <c r="JO1121" s="196"/>
      <c r="JP1121" s="196"/>
      <c r="JQ1121" s="196"/>
      <c r="JR1121" s="196"/>
      <c r="JS1121" s="196"/>
      <c r="JT1121" s="196"/>
      <c r="JU1121" s="196"/>
      <c r="JV1121" s="196"/>
      <c r="JW1121" s="196"/>
      <c r="JX1121" s="196"/>
      <c r="JY1121" s="196"/>
      <c r="JZ1121" s="196"/>
      <c r="KA1121" s="196"/>
      <c r="KB1121" s="196"/>
      <c r="KC1121" s="196"/>
      <c r="KD1121" s="196"/>
      <c r="KE1121" s="196"/>
      <c r="KF1121" s="196"/>
      <c r="KG1121" s="196"/>
      <c r="KH1121" s="196"/>
      <c r="KI1121" s="196"/>
      <c r="KJ1121" s="196"/>
      <c r="KK1121" s="196"/>
      <c r="KL1121" s="196"/>
      <c r="KM1121" s="196"/>
      <c r="KN1121" s="196"/>
      <c r="KO1121" s="196"/>
      <c r="KP1121" s="196"/>
      <c r="KQ1121" s="196"/>
      <c r="KR1121" s="196"/>
      <c r="KS1121" s="196"/>
      <c r="KT1121" s="196"/>
      <c r="KU1121" s="196"/>
      <c r="KV1121" s="196"/>
      <c r="KW1121" s="196"/>
      <c r="KX1121" s="196"/>
      <c r="KY1121" s="196"/>
      <c r="KZ1121" s="196"/>
      <c r="LA1121" s="196"/>
      <c r="LB1121" s="196"/>
      <c r="LC1121" s="196"/>
      <c r="LD1121" s="196"/>
      <c r="LE1121" s="196"/>
      <c r="LF1121" s="196"/>
      <c r="LG1121" s="196"/>
      <c r="LH1121" s="196"/>
      <c r="LI1121" s="196"/>
      <c r="LJ1121" s="196"/>
      <c r="LK1121" s="196"/>
      <c r="LL1121" s="196"/>
      <c r="LM1121" s="196"/>
      <c r="LN1121" s="196"/>
      <c r="LO1121" s="196"/>
      <c r="LP1121" s="196"/>
      <c r="LQ1121" s="196"/>
      <c r="LR1121" s="196"/>
      <c r="LS1121" s="196"/>
      <c r="LT1121" s="196"/>
      <c r="LU1121" s="196"/>
      <c r="LV1121" s="196"/>
      <c r="LW1121" s="196"/>
      <c r="LX1121" s="196"/>
      <c r="LY1121" s="196"/>
      <c r="LZ1121" s="196"/>
      <c r="MA1121" s="196"/>
      <c r="MB1121" s="196"/>
      <c r="MC1121" s="196"/>
      <c r="MD1121" s="196"/>
      <c r="ME1121" s="196"/>
      <c r="MF1121" s="196"/>
      <c r="MG1121" s="196"/>
      <c r="MH1121" s="196"/>
      <c r="MI1121" s="196"/>
      <c r="MJ1121" s="196"/>
      <c r="MK1121" s="196"/>
      <c r="ML1121" s="196"/>
      <c r="MM1121" s="196"/>
      <c r="MN1121" s="196"/>
      <c r="MO1121" s="196"/>
      <c r="MP1121" s="196"/>
      <c r="MQ1121" s="196"/>
      <c r="MR1121" s="196"/>
      <c r="MS1121" s="196"/>
      <c r="MT1121" s="196"/>
      <c r="MU1121" s="196"/>
      <c r="MV1121" s="196"/>
      <c r="MW1121" s="196"/>
      <c r="MX1121" s="196"/>
      <c r="MY1121" s="196"/>
      <c r="MZ1121" s="196"/>
      <c r="NA1121" s="196"/>
      <c r="NB1121" s="196"/>
      <c r="NC1121" s="196"/>
      <c r="ND1121" s="196"/>
      <c r="NE1121" s="196"/>
      <c r="NF1121" s="196"/>
      <c r="NG1121" s="196"/>
      <c r="NH1121" s="196"/>
      <c r="NI1121" s="196"/>
      <c r="NJ1121" s="196"/>
      <c r="NK1121" s="196"/>
      <c r="NL1121" s="196"/>
      <c r="NM1121" s="196"/>
      <c r="NN1121" s="196"/>
      <c r="NO1121" s="196"/>
      <c r="NP1121" s="196"/>
      <c r="NQ1121" s="196"/>
      <c r="NR1121" s="196"/>
      <c r="NS1121" s="196"/>
      <c r="NT1121" s="196"/>
      <c r="NU1121" s="196"/>
      <c r="NV1121" s="196"/>
      <c r="NW1121" s="196"/>
      <c r="NX1121" s="196"/>
      <c r="NY1121" s="196"/>
      <c r="NZ1121" s="196"/>
      <c r="OA1121" s="196"/>
      <c r="OB1121" s="196"/>
      <c r="OC1121" s="196"/>
      <c r="OD1121" s="196"/>
      <c r="OE1121" s="196"/>
      <c r="OF1121" s="196"/>
      <c r="OG1121" s="196"/>
      <c r="OH1121" s="196"/>
      <c r="OI1121" s="196"/>
      <c r="OJ1121" s="196"/>
      <c r="OK1121" s="196"/>
      <c r="OL1121" s="196"/>
      <c r="AFC1121" s="196"/>
      <c r="AFD1121" s="196"/>
      <c r="AFE1121" s="196"/>
      <c r="AFF1121" s="196"/>
      <c r="AFG1121" s="196"/>
      <c r="AFH1121" s="196"/>
      <c r="AFI1121" s="196"/>
      <c r="AFJ1121" s="196"/>
      <c r="AFK1121" s="196"/>
      <c r="AFL1121" s="196"/>
      <c r="AFM1121" s="196"/>
      <c r="AFN1121" s="196"/>
      <c r="AFO1121" s="196"/>
      <c r="AFP1121" s="196"/>
      <c r="AFQ1121" s="196"/>
      <c r="AFR1121" s="196"/>
      <c r="AFS1121" s="196"/>
      <c r="AFT1121" s="196"/>
      <c r="AFU1121" s="196"/>
      <c r="AFV1121" s="196"/>
      <c r="AFW1121" s="196"/>
      <c r="AFX1121" s="196"/>
      <c r="AFY1121" s="196"/>
      <c r="AFZ1121" s="196"/>
      <c r="AGA1121" s="196"/>
      <c r="AGB1121" s="196"/>
      <c r="AGC1121" s="196"/>
      <c r="AGD1121" s="196"/>
      <c r="AGE1121" s="196"/>
      <c r="AGF1121" s="196"/>
      <c r="AGG1121" s="196"/>
      <c r="AGH1121" s="196"/>
      <c r="AGI1121" s="196"/>
      <c r="AGJ1121" s="196"/>
      <c r="AGK1121" s="196"/>
      <c r="AGL1121" s="196"/>
      <c r="AGM1121" s="196"/>
      <c r="AGN1121" s="196"/>
      <c r="AGO1121" s="196"/>
      <c r="AGP1121" s="196"/>
    </row>
    <row r="1122" spans="1:874" ht="15.75" customHeight="1" x14ac:dyDescent="0.25">
      <c r="A1122" s="196"/>
      <c r="B1122" s="196"/>
      <c r="C1122" s="196"/>
      <c r="D1122" s="196"/>
      <c r="E1122" s="196"/>
      <c r="F1122" s="196"/>
      <c r="G1122" s="196"/>
      <c r="H1122" s="196"/>
      <c r="I1122" s="196"/>
      <c r="J1122" s="196"/>
      <c r="K1122" s="196"/>
      <c r="L1122" s="206"/>
      <c r="M1122" s="196"/>
      <c r="N1122" s="196"/>
      <c r="O1122" s="196"/>
      <c r="P1122" s="196"/>
      <c r="Q1122" s="196"/>
      <c r="R1122" s="196"/>
      <c r="S1122" s="196"/>
      <c r="T1122" s="196"/>
      <c r="U1122" s="196"/>
      <c r="V1122" s="196"/>
      <c r="W1122" s="196"/>
      <c r="X1122" s="196"/>
      <c r="Y1122" s="196"/>
      <c r="Z1122" s="196"/>
      <c r="AA1122" s="196"/>
      <c r="AB1122" s="196"/>
      <c r="AC1122" s="196"/>
      <c r="AD1122" s="196"/>
      <c r="AE1122" s="196"/>
      <c r="AF1122" s="196"/>
      <c r="AG1122" s="196"/>
      <c r="AH1122" s="196"/>
      <c r="AI1122" s="196"/>
      <c r="AJ1122" s="196"/>
      <c r="AK1122" s="196"/>
      <c r="AL1122" s="196"/>
      <c r="AM1122" s="196"/>
      <c r="AN1122" s="196"/>
      <c r="AO1122" s="196"/>
      <c r="AP1122" s="196"/>
      <c r="AQ1122" s="196"/>
      <c r="AR1122" s="196"/>
      <c r="AS1122" s="196"/>
      <c r="AT1122" s="196"/>
      <c r="AU1122" s="196"/>
      <c r="AV1122" s="196"/>
      <c r="AW1122" s="196"/>
      <c r="AX1122" s="196"/>
      <c r="AY1122" s="196"/>
      <c r="AZ1122" s="196"/>
      <c r="BA1122" s="196"/>
      <c r="BB1122" s="196"/>
      <c r="BC1122" s="196"/>
      <c r="BD1122" s="196"/>
      <c r="BE1122" s="196"/>
      <c r="BF1122" s="196"/>
      <c r="BG1122" s="196"/>
      <c r="BH1122" s="196"/>
      <c r="BI1122" s="196"/>
      <c r="BJ1122" s="196"/>
      <c r="BK1122" s="196"/>
      <c r="BL1122" s="196"/>
      <c r="BM1122" s="196"/>
      <c r="BN1122" s="196"/>
      <c r="BO1122" s="196"/>
      <c r="BP1122" s="196"/>
      <c r="BQ1122" s="196"/>
      <c r="BR1122" s="196"/>
      <c r="BS1122" s="196"/>
      <c r="BT1122" s="196"/>
      <c r="BU1122" s="196"/>
      <c r="BV1122" s="196"/>
      <c r="BW1122" s="196"/>
      <c r="BX1122" s="196"/>
      <c r="BY1122" s="196"/>
      <c r="BZ1122" s="196"/>
      <c r="CA1122" s="196"/>
      <c r="CB1122" s="196"/>
      <c r="CC1122" s="196"/>
      <c r="CD1122" s="196"/>
      <c r="CE1122" s="196"/>
      <c r="CF1122" s="196"/>
      <c r="CG1122" s="196"/>
      <c r="CH1122" s="196"/>
      <c r="CI1122" s="196"/>
      <c r="CJ1122" s="196"/>
      <c r="CK1122" s="196"/>
      <c r="CL1122" s="196"/>
      <c r="CM1122" s="196"/>
      <c r="CN1122" s="196"/>
      <c r="CO1122" s="196"/>
      <c r="CP1122" s="196"/>
      <c r="CQ1122" s="196"/>
      <c r="CR1122" s="196"/>
      <c r="CS1122" s="196"/>
      <c r="CT1122" s="196"/>
      <c r="CU1122" s="196"/>
      <c r="CV1122" s="196"/>
      <c r="CW1122" s="196"/>
      <c r="CX1122" s="196"/>
      <c r="CY1122" s="196"/>
      <c r="CZ1122" s="196"/>
      <c r="DA1122" s="196"/>
      <c r="DB1122" s="196"/>
      <c r="DC1122" s="196"/>
      <c r="DD1122" s="196"/>
      <c r="DE1122" s="196"/>
      <c r="DF1122" s="196"/>
      <c r="DG1122" s="196"/>
      <c r="DH1122" s="196"/>
      <c r="DI1122" s="196"/>
      <c r="DJ1122" s="196"/>
      <c r="DK1122" s="196"/>
      <c r="DL1122" s="196"/>
      <c r="DM1122" s="196"/>
      <c r="DN1122" s="196"/>
      <c r="DO1122" s="196"/>
      <c r="DP1122" s="196"/>
      <c r="DQ1122" s="196"/>
      <c r="DR1122" s="196"/>
      <c r="DS1122" s="196"/>
      <c r="DT1122" s="196"/>
      <c r="DU1122" s="196"/>
      <c r="DV1122" s="196"/>
      <c r="DW1122" s="196"/>
      <c r="DX1122" s="196"/>
      <c r="DY1122" s="196"/>
      <c r="DZ1122" s="196"/>
      <c r="EA1122" s="196"/>
      <c r="EB1122" s="196"/>
      <c r="EC1122" s="196"/>
      <c r="ED1122" s="196"/>
      <c r="EE1122" s="196"/>
      <c r="EF1122" s="196"/>
      <c r="EG1122" s="196"/>
      <c r="EH1122" s="196"/>
      <c r="EI1122" s="196"/>
      <c r="EJ1122" s="196"/>
      <c r="EK1122" s="196"/>
      <c r="EL1122" s="196"/>
      <c r="EM1122" s="196"/>
      <c r="EN1122" s="196"/>
      <c r="EO1122" s="196"/>
      <c r="EP1122" s="196"/>
      <c r="EQ1122" s="196"/>
      <c r="ER1122" s="196"/>
      <c r="ES1122" s="196"/>
      <c r="ET1122" s="196"/>
      <c r="EU1122" s="196"/>
      <c r="EV1122" s="196"/>
      <c r="EW1122" s="196"/>
      <c r="EX1122" s="196"/>
      <c r="EY1122" s="196"/>
      <c r="EZ1122" s="196"/>
      <c r="FA1122" s="196"/>
      <c r="FB1122" s="196"/>
      <c r="FC1122" s="196"/>
      <c r="FD1122" s="196"/>
      <c r="FE1122" s="196"/>
      <c r="FF1122" s="196"/>
      <c r="FG1122" s="196"/>
      <c r="FH1122" s="196"/>
      <c r="FI1122" s="196"/>
      <c r="FJ1122" s="196"/>
      <c r="FK1122" s="196"/>
      <c r="FL1122" s="196"/>
      <c r="FM1122" s="196"/>
      <c r="FN1122" s="196"/>
      <c r="FO1122" s="196"/>
      <c r="FP1122" s="196"/>
      <c r="FQ1122" s="196"/>
      <c r="FR1122" s="196"/>
      <c r="FS1122" s="196"/>
      <c r="FT1122" s="196"/>
      <c r="FU1122" s="196"/>
      <c r="FV1122" s="196"/>
      <c r="FW1122" s="196"/>
      <c r="FX1122" s="196"/>
      <c r="FY1122" s="196"/>
      <c r="FZ1122" s="196"/>
      <c r="GA1122" s="196"/>
      <c r="GB1122" s="196"/>
      <c r="GC1122" s="196"/>
      <c r="GD1122" s="196"/>
      <c r="GE1122" s="196"/>
      <c r="GF1122" s="196"/>
      <c r="GG1122" s="196"/>
      <c r="GH1122" s="196"/>
      <c r="GI1122" s="196"/>
      <c r="GJ1122" s="196"/>
      <c r="GK1122" s="196"/>
      <c r="GL1122" s="196"/>
      <c r="GM1122" s="196"/>
      <c r="GN1122" s="196"/>
      <c r="GO1122" s="196"/>
      <c r="GP1122" s="196"/>
      <c r="GQ1122" s="196"/>
      <c r="GR1122" s="196"/>
      <c r="GS1122" s="196"/>
      <c r="GT1122" s="196"/>
      <c r="GU1122" s="196"/>
      <c r="GV1122" s="196"/>
      <c r="GW1122" s="196"/>
      <c r="GX1122" s="196"/>
      <c r="GY1122" s="196"/>
      <c r="GZ1122" s="196"/>
      <c r="HA1122" s="196"/>
      <c r="HB1122" s="196"/>
      <c r="HC1122" s="196"/>
      <c r="HD1122" s="196"/>
      <c r="HE1122" s="196"/>
      <c r="HF1122" s="196"/>
      <c r="HG1122" s="196"/>
      <c r="HH1122" s="196"/>
      <c r="HI1122" s="196"/>
      <c r="HJ1122" s="196"/>
      <c r="HK1122" s="196"/>
      <c r="HL1122" s="196"/>
      <c r="HM1122" s="196"/>
      <c r="HN1122" s="196"/>
      <c r="HO1122" s="196"/>
      <c r="HP1122" s="196"/>
      <c r="HQ1122" s="196"/>
      <c r="HR1122" s="196"/>
      <c r="HS1122" s="196"/>
      <c r="HT1122" s="196"/>
      <c r="HU1122" s="196"/>
      <c r="HV1122" s="196"/>
      <c r="HW1122" s="196"/>
      <c r="HX1122" s="196"/>
      <c r="HY1122" s="196"/>
      <c r="HZ1122" s="196"/>
      <c r="IA1122" s="196"/>
      <c r="IB1122" s="196"/>
      <c r="IC1122" s="196"/>
      <c r="ID1122" s="196"/>
      <c r="IE1122" s="196"/>
      <c r="IF1122" s="196"/>
      <c r="IG1122" s="196"/>
      <c r="IH1122" s="196"/>
      <c r="II1122" s="196"/>
      <c r="IJ1122" s="196"/>
      <c r="IK1122" s="196"/>
      <c r="IL1122" s="196"/>
      <c r="IM1122" s="196"/>
      <c r="IN1122" s="196"/>
      <c r="IO1122" s="196"/>
      <c r="IP1122" s="196"/>
      <c r="IQ1122" s="196"/>
      <c r="IR1122" s="196"/>
      <c r="IS1122" s="196"/>
      <c r="IT1122" s="196"/>
      <c r="IU1122" s="196"/>
      <c r="IV1122" s="196"/>
      <c r="IW1122" s="196"/>
      <c r="IX1122" s="196"/>
      <c r="IY1122" s="196"/>
      <c r="IZ1122" s="196"/>
      <c r="JA1122" s="196"/>
      <c r="JB1122" s="196"/>
      <c r="JC1122" s="196"/>
      <c r="JD1122" s="196"/>
      <c r="JE1122" s="196"/>
      <c r="JF1122" s="196"/>
      <c r="JG1122" s="196"/>
      <c r="JH1122" s="196"/>
      <c r="JI1122" s="196"/>
      <c r="JJ1122" s="196"/>
      <c r="JK1122" s="196"/>
      <c r="JL1122" s="196"/>
      <c r="JM1122" s="196"/>
      <c r="JN1122" s="196"/>
      <c r="JO1122" s="196"/>
      <c r="JP1122" s="196"/>
      <c r="JQ1122" s="196"/>
      <c r="JR1122" s="196"/>
      <c r="JS1122" s="196"/>
      <c r="JT1122" s="196"/>
      <c r="JU1122" s="196"/>
      <c r="JV1122" s="196"/>
      <c r="JW1122" s="196"/>
      <c r="JX1122" s="196"/>
      <c r="JY1122" s="196"/>
      <c r="JZ1122" s="196"/>
      <c r="KA1122" s="196"/>
      <c r="KB1122" s="196"/>
      <c r="KC1122" s="196"/>
      <c r="KD1122" s="196"/>
      <c r="KE1122" s="196"/>
      <c r="KF1122" s="196"/>
      <c r="KG1122" s="196"/>
      <c r="KH1122" s="196"/>
      <c r="KI1122" s="196"/>
      <c r="KJ1122" s="196"/>
      <c r="KK1122" s="196"/>
      <c r="KL1122" s="196"/>
      <c r="KM1122" s="196"/>
      <c r="KN1122" s="196"/>
      <c r="KO1122" s="196"/>
      <c r="KP1122" s="196"/>
      <c r="KQ1122" s="196"/>
      <c r="KR1122" s="196"/>
      <c r="KS1122" s="196"/>
      <c r="KT1122" s="196"/>
      <c r="KU1122" s="196"/>
      <c r="KV1122" s="196"/>
      <c r="KW1122" s="196"/>
      <c r="KX1122" s="196"/>
      <c r="KY1122" s="196"/>
      <c r="KZ1122" s="196"/>
      <c r="LA1122" s="196"/>
      <c r="LB1122" s="196"/>
      <c r="LC1122" s="196"/>
      <c r="LD1122" s="196"/>
      <c r="LE1122" s="196"/>
      <c r="LF1122" s="196"/>
      <c r="LG1122" s="196"/>
      <c r="LH1122" s="196"/>
      <c r="LI1122" s="196"/>
      <c r="LJ1122" s="196"/>
      <c r="LK1122" s="196"/>
      <c r="LL1122" s="196"/>
      <c r="LM1122" s="196"/>
      <c r="LN1122" s="196"/>
      <c r="LO1122" s="196"/>
      <c r="LP1122" s="196"/>
      <c r="LQ1122" s="196"/>
      <c r="LR1122" s="196"/>
      <c r="LS1122" s="196"/>
      <c r="LT1122" s="196"/>
      <c r="LU1122" s="196"/>
      <c r="LV1122" s="196"/>
      <c r="LW1122" s="196"/>
      <c r="LX1122" s="196"/>
      <c r="LY1122" s="196"/>
      <c r="LZ1122" s="196"/>
      <c r="MA1122" s="196"/>
      <c r="MB1122" s="196"/>
      <c r="MC1122" s="196"/>
      <c r="MD1122" s="196"/>
      <c r="ME1122" s="196"/>
      <c r="MF1122" s="196"/>
      <c r="MG1122" s="196"/>
      <c r="MH1122" s="196"/>
      <c r="MI1122" s="196"/>
      <c r="MJ1122" s="196"/>
      <c r="MK1122" s="196"/>
      <c r="ML1122" s="196"/>
      <c r="MM1122" s="196"/>
      <c r="MN1122" s="196"/>
      <c r="MO1122" s="196"/>
      <c r="MP1122" s="196"/>
      <c r="MQ1122" s="196"/>
      <c r="MR1122" s="196"/>
      <c r="MS1122" s="196"/>
      <c r="MT1122" s="196"/>
      <c r="MU1122" s="196"/>
      <c r="MV1122" s="196"/>
      <c r="MW1122" s="196"/>
      <c r="MX1122" s="196"/>
      <c r="MY1122" s="196"/>
      <c r="MZ1122" s="196"/>
      <c r="NA1122" s="196"/>
      <c r="NB1122" s="196"/>
      <c r="NC1122" s="196"/>
      <c r="ND1122" s="196"/>
      <c r="NE1122" s="196"/>
      <c r="NF1122" s="196"/>
      <c r="NG1122" s="196"/>
      <c r="NH1122" s="196"/>
      <c r="NI1122" s="196"/>
      <c r="NJ1122" s="196"/>
      <c r="NK1122" s="196"/>
      <c r="NL1122" s="196"/>
      <c r="NM1122" s="196"/>
      <c r="NN1122" s="196"/>
      <c r="NO1122" s="196"/>
      <c r="NP1122" s="196"/>
      <c r="NQ1122" s="196"/>
      <c r="NR1122" s="196"/>
      <c r="NS1122" s="196"/>
      <c r="NT1122" s="196"/>
      <c r="NU1122" s="196"/>
      <c r="NV1122" s="196"/>
      <c r="NW1122" s="196"/>
      <c r="NX1122" s="196"/>
      <c r="NY1122" s="196"/>
      <c r="NZ1122" s="196"/>
      <c r="OA1122" s="196"/>
      <c r="OB1122" s="196"/>
      <c r="OC1122" s="196"/>
      <c r="OD1122" s="196"/>
      <c r="OE1122" s="196"/>
      <c r="OF1122" s="196"/>
      <c r="OG1122" s="196"/>
      <c r="OH1122" s="196"/>
      <c r="OI1122" s="196"/>
      <c r="OJ1122" s="196"/>
      <c r="OK1122" s="196"/>
      <c r="OL1122" s="196"/>
      <c r="AFC1122" s="196"/>
      <c r="AFD1122" s="196"/>
      <c r="AFE1122" s="196"/>
      <c r="AFF1122" s="196"/>
      <c r="AFG1122" s="196"/>
      <c r="AFH1122" s="196"/>
      <c r="AFI1122" s="196"/>
      <c r="AFJ1122" s="196"/>
      <c r="AFK1122" s="196"/>
      <c r="AFL1122" s="196"/>
      <c r="AFM1122" s="196"/>
      <c r="AFN1122" s="196"/>
      <c r="AFO1122" s="196"/>
      <c r="AFP1122" s="196"/>
      <c r="AFQ1122" s="196"/>
      <c r="AFR1122" s="196"/>
      <c r="AFS1122" s="196"/>
      <c r="AFT1122" s="196"/>
      <c r="AFU1122" s="196"/>
      <c r="AFV1122" s="196"/>
      <c r="AFW1122" s="196"/>
      <c r="AFX1122" s="196"/>
      <c r="AFY1122" s="196"/>
      <c r="AFZ1122" s="196"/>
      <c r="AGA1122" s="196"/>
      <c r="AGB1122" s="196"/>
      <c r="AGC1122" s="196"/>
      <c r="AGD1122" s="196"/>
      <c r="AGE1122" s="196"/>
      <c r="AGF1122" s="196"/>
      <c r="AGG1122" s="196"/>
      <c r="AGH1122" s="196"/>
      <c r="AGI1122" s="196"/>
      <c r="AGJ1122" s="196"/>
      <c r="AGK1122" s="196"/>
      <c r="AGL1122" s="196"/>
      <c r="AGM1122" s="196"/>
      <c r="AGN1122" s="196"/>
      <c r="AGO1122" s="196"/>
      <c r="AGP1122" s="196"/>
    </row>
    <row r="1123" spans="1:874" ht="15.75" customHeight="1" x14ac:dyDescent="0.25">
      <c r="A1123" s="196"/>
      <c r="B1123" s="196"/>
      <c r="C1123" s="196"/>
      <c r="D1123" s="196"/>
      <c r="E1123" s="196"/>
      <c r="F1123" s="196"/>
      <c r="G1123" s="196"/>
      <c r="H1123" s="196"/>
      <c r="I1123" s="196"/>
      <c r="J1123" s="196"/>
      <c r="K1123" s="196"/>
      <c r="L1123" s="206"/>
      <c r="M1123" s="196"/>
      <c r="N1123" s="196"/>
      <c r="O1123" s="196"/>
      <c r="P1123" s="196"/>
      <c r="Q1123" s="196"/>
      <c r="R1123" s="196"/>
      <c r="S1123" s="196"/>
      <c r="T1123" s="196"/>
      <c r="U1123" s="196"/>
      <c r="V1123" s="196"/>
      <c r="W1123" s="196"/>
      <c r="X1123" s="196"/>
      <c r="Y1123" s="196"/>
      <c r="Z1123" s="196"/>
      <c r="AA1123" s="196"/>
      <c r="AB1123" s="196"/>
      <c r="AC1123" s="196"/>
      <c r="AD1123" s="196"/>
      <c r="AE1123" s="196"/>
      <c r="AF1123" s="196"/>
      <c r="AG1123" s="196"/>
      <c r="AH1123" s="196"/>
      <c r="AI1123" s="196"/>
      <c r="AJ1123" s="196"/>
      <c r="AK1123" s="196"/>
      <c r="AL1123" s="196"/>
      <c r="AM1123" s="196"/>
      <c r="AN1123" s="196"/>
      <c r="AO1123" s="196"/>
      <c r="AP1123" s="196"/>
      <c r="AQ1123" s="196"/>
      <c r="AR1123" s="196"/>
      <c r="AS1123" s="196"/>
      <c r="AT1123" s="196"/>
      <c r="AU1123" s="196"/>
      <c r="AV1123" s="196"/>
      <c r="AW1123" s="196"/>
      <c r="AX1123" s="196"/>
      <c r="AY1123" s="196"/>
      <c r="AZ1123" s="196"/>
      <c r="BA1123" s="196"/>
      <c r="BB1123" s="196"/>
      <c r="BC1123" s="196"/>
      <c r="BD1123" s="196"/>
      <c r="BE1123" s="196"/>
      <c r="BF1123" s="196"/>
      <c r="BG1123" s="196"/>
      <c r="BH1123" s="196"/>
      <c r="BI1123" s="196"/>
      <c r="BJ1123" s="196"/>
      <c r="BK1123" s="196"/>
      <c r="BL1123" s="196"/>
      <c r="BM1123" s="196"/>
      <c r="BN1123" s="196"/>
      <c r="BO1123" s="196"/>
      <c r="BP1123" s="196"/>
      <c r="BQ1123" s="196"/>
      <c r="BR1123" s="196"/>
      <c r="BS1123" s="196"/>
      <c r="BT1123" s="196"/>
      <c r="BU1123" s="196"/>
      <c r="BV1123" s="196"/>
      <c r="BW1123" s="196"/>
      <c r="BX1123" s="196"/>
      <c r="BY1123" s="196"/>
      <c r="BZ1123" s="196"/>
      <c r="CA1123" s="196"/>
      <c r="CB1123" s="196"/>
      <c r="CC1123" s="196"/>
      <c r="CD1123" s="196"/>
      <c r="CE1123" s="196"/>
      <c r="CF1123" s="196"/>
      <c r="CG1123" s="196"/>
      <c r="CH1123" s="196"/>
      <c r="CI1123" s="196"/>
      <c r="CJ1123" s="196"/>
      <c r="CK1123" s="196"/>
      <c r="CL1123" s="196"/>
      <c r="CM1123" s="196"/>
      <c r="CN1123" s="196"/>
      <c r="CO1123" s="196"/>
      <c r="CP1123" s="196"/>
      <c r="CQ1123" s="196"/>
      <c r="CR1123" s="196"/>
      <c r="CS1123" s="196"/>
      <c r="CT1123" s="196"/>
      <c r="CU1123" s="196"/>
      <c r="CV1123" s="196"/>
      <c r="CW1123" s="196"/>
      <c r="CX1123" s="196"/>
      <c r="CY1123" s="196"/>
      <c r="CZ1123" s="196"/>
      <c r="DA1123" s="196"/>
      <c r="DB1123" s="196"/>
      <c r="DC1123" s="196"/>
      <c r="DD1123" s="196"/>
      <c r="DE1123" s="196"/>
      <c r="DF1123" s="196"/>
      <c r="DG1123" s="196"/>
      <c r="DH1123" s="196"/>
      <c r="DI1123" s="196"/>
      <c r="DJ1123" s="196"/>
      <c r="DK1123" s="196"/>
      <c r="DL1123" s="196"/>
      <c r="DM1123" s="196"/>
      <c r="DN1123" s="196"/>
      <c r="DO1123" s="196"/>
      <c r="DP1123" s="196"/>
      <c r="DQ1123" s="196"/>
      <c r="DR1123" s="196"/>
      <c r="DS1123" s="196"/>
      <c r="DT1123" s="196"/>
      <c r="DU1123" s="196"/>
      <c r="DV1123" s="196"/>
      <c r="DW1123" s="196"/>
      <c r="DX1123" s="196"/>
      <c r="DY1123" s="196"/>
      <c r="DZ1123" s="196"/>
      <c r="EA1123" s="196"/>
      <c r="EB1123" s="196"/>
      <c r="EC1123" s="196"/>
      <c r="ED1123" s="196"/>
      <c r="EE1123" s="196"/>
      <c r="EF1123" s="196"/>
      <c r="EG1123" s="196"/>
      <c r="EH1123" s="196"/>
      <c r="EI1123" s="196"/>
      <c r="EJ1123" s="196"/>
      <c r="EK1123" s="196"/>
      <c r="EL1123" s="196"/>
      <c r="EM1123" s="196"/>
      <c r="EN1123" s="196"/>
      <c r="EO1123" s="196"/>
      <c r="EP1123" s="196"/>
      <c r="EQ1123" s="196"/>
      <c r="ER1123" s="196"/>
      <c r="ES1123" s="196"/>
      <c r="ET1123" s="196"/>
      <c r="EU1123" s="196"/>
      <c r="EV1123" s="196"/>
      <c r="EW1123" s="196"/>
      <c r="EX1123" s="196"/>
      <c r="EY1123" s="196"/>
      <c r="EZ1123" s="196"/>
      <c r="FA1123" s="196"/>
      <c r="FB1123" s="196"/>
      <c r="FC1123" s="196"/>
      <c r="FD1123" s="196"/>
      <c r="FE1123" s="196"/>
      <c r="FF1123" s="196"/>
      <c r="FG1123" s="196"/>
      <c r="FH1123" s="196"/>
      <c r="FI1123" s="196"/>
      <c r="FJ1123" s="196"/>
      <c r="FK1123" s="196"/>
      <c r="FL1123" s="196"/>
      <c r="FM1123" s="196"/>
      <c r="FN1123" s="196"/>
      <c r="FO1123" s="196"/>
      <c r="FP1123" s="196"/>
      <c r="FQ1123" s="196"/>
      <c r="FR1123" s="196"/>
      <c r="FS1123" s="196"/>
      <c r="FT1123" s="196"/>
      <c r="FU1123" s="196"/>
      <c r="FV1123" s="196"/>
      <c r="FW1123" s="196"/>
      <c r="FX1123" s="196"/>
      <c r="FY1123" s="196"/>
      <c r="FZ1123" s="196"/>
      <c r="GA1123" s="196"/>
      <c r="GB1123" s="196"/>
      <c r="GC1123" s="196"/>
      <c r="GD1123" s="196"/>
      <c r="GE1123" s="196"/>
      <c r="GF1123" s="196"/>
      <c r="GG1123" s="196"/>
      <c r="GH1123" s="196"/>
      <c r="GI1123" s="196"/>
      <c r="GJ1123" s="196"/>
      <c r="GK1123" s="196"/>
      <c r="GL1123" s="196"/>
      <c r="GM1123" s="196"/>
      <c r="GN1123" s="196"/>
      <c r="GO1123" s="196"/>
      <c r="GP1123" s="196"/>
      <c r="GQ1123" s="196"/>
      <c r="GR1123" s="196"/>
      <c r="GS1123" s="196"/>
      <c r="GT1123" s="196"/>
      <c r="GU1123" s="196"/>
      <c r="GV1123" s="196"/>
      <c r="GW1123" s="196"/>
      <c r="GX1123" s="196"/>
      <c r="GY1123" s="196"/>
      <c r="GZ1123" s="196"/>
      <c r="HA1123" s="196"/>
      <c r="HB1123" s="196"/>
      <c r="HC1123" s="196"/>
      <c r="HD1123" s="196"/>
      <c r="HE1123" s="196"/>
      <c r="HF1123" s="196"/>
      <c r="HG1123" s="196"/>
      <c r="HH1123" s="196"/>
      <c r="HI1123" s="196"/>
      <c r="HJ1123" s="196"/>
      <c r="HK1123" s="196"/>
      <c r="HL1123" s="196"/>
      <c r="HM1123" s="196"/>
      <c r="HN1123" s="196"/>
      <c r="HO1123" s="196"/>
      <c r="HP1123" s="196"/>
      <c r="HQ1123" s="196"/>
      <c r="HR1123" s="196"/>
      <c r="HS1123" s="196"/>
      <c r="HT1123" s="196"/>
      <c r="HU1123" s="196"/>
      <c r="HV1123" s="196"/>
      <c r="HW1123" s="196"/>
      <c r="HX1123" s="196"/>
      <c r="HY1123" s="196"/>
      <c r="HZ1123" s="196"/>
      <c r="IA1123" s="196"/>
      <c r="IB1123" s="196"/>
      <c r="IC1123" s="196"/>
      <c r="ID1123" s="196"/>
      <c r="IE1123" s="196"/>
      <c r="IF1123" s="196"/>
      <c r="IG1123" s="196"/>
      <c r="IH1123" s="196"/>
      <c r="II1123" s="196"/>
      <c r="IJ1123" s="196"/>
      <c r="IK1123" s="196"/>
      <c r="IL1123" s="196"/>
      <c r="IM1123" s="196"/>
      <c r="IN1123" s="196"/>
      <c r="IO1123" s="196"/>
      <c r="IP1123" s="196"/>
      <c r="IQ1123" s="196"/>
      <c r="IR1123" s="196"/>
      <c r="IS1123" s="196"/>
      <c r="IT1123" s="196"/>
      <c r="IU1123" s="196"/>
      <c r="IV1123" s="196"/>
      <c r="IW1123" s="196"/>
      <c r="IX1123" s="196"/>
      <c r="IY1123" s="196"/>
      <c r="IZ1123" s="196"/>
      <c r="JA1123" s="196"/>
      <c r="JB1123" s="196"/>
      <c r="JC1123" s="196"/>
      <c r="JD1123" s="196"/>
      <c r="JE1123" s="196"/>
      <c r="JF1123" s="196"/>
      <c r="JG1123" s="196"/>
      <c r="JH1123" s="196"/>
      <c r="JI1123" s="196"/>
      <c r="JJ1123" s="196"/>
      <c r="JK1123" s="196"/>
      <c r="JL1123" s="196"/>
      <c r="JM1123" s="196"/>
      <c r="JN1123" s="196"/>
      <c r="JO1123" s="196"/>
      <c r="JP1123" s="196"/>
      <c r="JQ1123" s="196"/>
      <c r="JR1123" s="196"/>
      <c r="JS1123" s="196"/>
      <c r="JT1123" s="196"/>
      <c r="JU1123" s="196"/>
      <c r="JV1123" s="196"/>
      <c r="JW1123" s="196"/>
      <c r="JX1123" s="196"/>
      <c r="JY1123" s="196"/>
      <c r="JZ1123" s="196"/>
      <c r="KA1123" s="196"/>
      <c r="KB1123" s="196"/>
      <c r="KC1123" s="196"/>
      <c r="KD1123" s="196"/>
      <c r="KE1123" s="196"/>
      <c r="KF1123" s="196"/>
      <c r="KG1123" s="196"/>
      <c r="KH1123" s="196"/>
      <c r="KI1123" s="196"/>
      <c r="KJ1123" s="196"/>
      <c r="KK1123" s="196"/>
      <c r="KL1123" s="196"/>
      <c r="KM1123" s="196"/>
      <c r="KN1123" s="196"/>
      <c r="KO1123" s="196"/>
      <c r="KP1123" s="196"/>
      <c r="KQ1123" s="196"/>
      <c r="KR1123" s="196"/>
      <c r="KS1123" s="196"/>
      <c r="KT1123" s="196"/>
      <c r="KU1123" s="196"/>
      <c r="KV1123" s="196"/>
      <c r="KW1123" s="196"/>
      <c r="KX1123" s="196"/>
      <c r="KY1123" s="196"/>
      <c r="KZ1123" s="196"/>
      <c r="LA1123" s="196"/>
      <c r="LB1123" s="196"/>
      <c r="LC1123" s="196"/>
      <c r="LD1123" s="196"/>
      <c r="LE1123" s="196"/>
      <c r="LF1123" s="196"/>
      <c r="LG1123" s="196"/>
      <c r="LH1123" s="196"/>
      <c r="LI1123" s="196"/>
      <c r="LJ1123" s="196"/>
      <c r="LK1123" s="196"/>
      <c r="LL1123" s="196"/>
      <c r="LM1123" s="196"/>
      <c r="LN1123" s="196"/>
      <c r="LO1123" s="196"/>
      <c r="LP1123" s="196"/>
      <c r="LQ1123" s="196"/>
      <c r="LR1123" s="196"/>
      <c r="LS1123" s="196"/>
      <c r="LT1123" s="196"/>
      <c r="LU1123" s="196"/>
      <c r="LV1123" s="196"/>
      <c r="LW1123" s="196"/>
      <c r="LX1123" s="196"/>
      <c r="LY1123" s="196"/>
      <c r="LZ1123" s="196"/>
      <c r="MA1123" s="196"/>
      <c r="MB1123" s="196"/>
      <c r="MC1123" s="196"/>
      <c r="MD1123" s="196"/>
      <c r="ME1123" s="196"/>
      <c r="MF1123" s="196"/>
      <c r="MG1123" s="196"/>
      <c r="MH1123" s="196"/>
      <c r="MI1123" s="196"/>
      <c r="MJ1123" s="196"/>
      <c r="MK1123" s="196"/>
      <c r="ML1123" s="196"/>
      <c r="MM1123" s="196"/>
      <c r="MN1123" s="196"/>
      <c r="MO1123" s="196"/>
      <c r="MP1123" s="196"/>
      <c r="MQ1123" s="196"/>
      <c r="MR1123" s="196"/>
      <c r="MS1123" s="196"/>
      <c r="MT1123" s="196"/>
      <c r="MU1123" s="196"/>
      <c r="MV1123" s="196"/>
      <c r="MW1123" s="196"/>
      <c r="MX1123" s="196"/>
      <c r="MY1123" s="196"/>
      <c r="MZ1123" s="196"/>
      <c r="NA1123" s="196"/>
      <c r="NB1123" s="196"/>
      <c r="NC1123" s="196"/>
      <c r="ND1123" s="196"/>
      <c r="NE1123" s="196"/>
      <c r="NF1123" s="196"/>
      <c r="NG1123" s="196"/>
      <c r="NH1123" s="196"/>
      <c r="NI1123" s="196"/>
      <c r="NJ1123" s="196"/>
      <c r="NK1123" s="196"/>
      <c r="NL1123" s="196"/>
      <c r="NM1123" s="196"/>
      <c r="NN1123" s="196"/>
      <c r="NO1123" s="196"/>
      <c r="NP1123" s="196"/>
      <c r="NQ1123" s="196"/>
      <c r="NR1123" s="196"/>
      <c r="NS1123" s="196"/>
      <c r="NT1123" s="196"/>
      <c r="NU1123" s="196"/>
      <c r="NV1123" s="196"/>
      <c r="NW1123" s="196"/>
      <c r="NX1123" s="196"/>
      <c r="NY1123" s="196"/>
      <c r="NZ1123" s="196"/>
      <c r="OA1123" s="196"/>
      <c r="OB1123" s="196"/>
      <c r="OC1123" s="196"/>
      <c r="OD1123" s="196"/>
      <c r="OE1123" s="196"/>
      <c r="OF1123" s="196"/>
      <c r="OG1123" s="196"/>
      <c r="OH1123" s="196"/>
      <c r="OI1123" s="196"/>
      <c r="OJ1123" s="196"/>
      <c r="OK1123" s="196"/>
      <c r="OL1123" s="196"/>
      <c r="AFC1123" s="196"/>
      <c r="AFD1123" s="196"/>
      <c r="AFE1123" s="196"/>
      <c r="AFF1123" s="196"/>
      <c r="AFG1123" s="196"/>
      <c r="AFH1123" s="196"/>
      <c r="AFI1123" s="196"/>
      <c r="AFJ1123" s="196"/>
      <c r="AFK1123" s="196"/>
      <c r="AFL1123" s="196"/>
      <c r="AFM1123" s="196"/>
      <c r="AFN1123" s="196"/>
      <c r="AFO1123" s="196"/>
      <c r="AFP1123" s="196"/>
      <c r="AFQ1123" s="196"/>
      <c r="AFR1123" s="196"/>
      <c r="AFS1123" s="196"/>
      <c r="AFT1123" s="196"/>
      <c r="AFU1123" s="196"/>
      <c r="AFV1123" s="196"/>
      <c r="AFW1123" s="196"/>
      <c r="AFX1123" s="196"/>
      <c r="AFY1123" s="196"/>
      <c r="AFZ1123" s="196"/>
      <c r="AGA1123" s="196"/>
      <c r="AGB1123" s="196"/>
      <c r="AGC1123" s="196"/>
      <c r="AGD1123" s="196"/>
      <c r="AGE1123" s="196"/>
      <c r="AGF1123" s="196"/>
      <c r="AGG1123" s="196"/>
      <c r="AGH1123" s="196"/>
      <c r="AGI1123" s="196"/>
      <c r="AGJ1123" s="196"/>
      <c r="AGK1123" s="196"/>
      <c r="AGL1123" s="196"/>
      <c r="AGM1123" s="196"/>
      <c r="AGN1123" s="196"/>
      <c r="AGO1123" s="196"/>
      <c r="AGP1123" s="196"/>
    </row>
    <row r="1124" spans="1:874" ht="15.75" customHeight="1" x14ac:dyDescent="0.25">
      <c r="A1124" s="196"/>
      <c r="B1124" s="196"/>
      <c r="C1124" s="196"/>
      <c r="D1124" s="196"/>
      <c r="E1124" s="196"/>
      <c r="F1124" s="196"/>
      <c r="G1124" s="196"/>
      <c r="H1124" s="196"/>
      <c r="I1124" s="196"/>
      <c r="J1124" s="196"/>
      <c r="K1124" s="196"/>
      <c r="L1124" s="206"/>
      <c r="M1124" s="196"/>
      <c r="N1124" s="196"/>
      <c r="O1124" s="196"/>
      <c r="P1124" s="196"/>
      <c r="Q1124" s="196"/>
      <c r="R1124" s="196"/>
      <c r="S1124" s="196"/>
      <c r="T1124" s="196"/>
      <c r="U1124" s="196"/>
      <c r="V1124" s="196"/>
      <c r="W1124" s="196"/>
      <c r="X1124" s="196"/>
      <c r="Y1124" s="196"/>
      <c r="Z1124" s="196"/>
      <c r="AA1124" s="196"/>
      <c r="AB1124" s="196"/>
      <c r="AC1124" s="196"/>
      <c r="AD1124" s="196"/>
      <c r="AE1124" s="196"/>
      <c r="AF1124" s="196"/>
      <c r="AG1124" s="196"/>
      <c r="AH1124" s="196"/>
      <c r="AI1124" s="196"/>
      <c r="AJ1124" s="196"/>
      <c r="AK1124" s="196"/>
      <c r="AL1124" s="196"/>
      <c r="AM1124" s="196"/>
      <c r="AN1124" s="196"/>
      <c r="AO1124" s="196"/>
      <c r="AP1124" s="196"/>
      <c r="AQ1124" s="196"/>
      <c r="AR1124" s="196"/>
      <c r="AS1124" s="196"/>
      <c r="AT1124" s="196"/>
      <c r="AU1124" s="196"/>
      <c r="AV1124" s="196"/>
      <c r="AW1124" s="196"/>
      <c r="AX1124" s="196"/>
      <c r="AY1124" s="196"/>
      <c r="AZ1124" s="196"/>
      <c r="BA1124" s="196"/>
      <c r="BB1124" s="196"/>
      <c r="BC1124" s="196"/>
      <c r="BD1124" s="196"/>
      <c r="BE1124" s="196"/>
      <c r="BF1124" s="196"/>
      <c r="BG1124" s="196"/>
      <c r="BH1124" s="196"/>
      <c r="BI1124" s="196"/>
      <c r="BJ1124" s="196"/>
      <c r="BK1124" s="196"/>
      <c r="BL1124" s="196"/>
      <c r="BM1124" s="196"/>
      <c r="BN1124" s="196"/>
      <c r="BO1124" s="196"/>
      <c r="BP1124" s="196"/>
      <c r="BQ1124" s="196"/>
      <c r="BR1124" s="196"/>
      <c r="BS1124" s="196"/>
      <c r="BT1124" s="196"/>
      <c r="BU1124" s="196"/>
      <c r="BV1124" s="196"/>
      <c r="BW1124" s="196"/>
      <c r="BX1124" s="196"/>
      <c r="BY1124" s="196"/>
      <c r="BZ1124" s="196"/>
      <c r="CA1124" s="196"/>
      <c r="CB1124" s="196"/>
      <c r="CC1124" s="196"/>
      <c r="CD1124" s="196"/>
      <c r="CE1124" s="196"/>
      <c r="CF1124" s="196"/>
      <c r="CG1124" s="196"/>
      <c r="CH1124" s="196"/>
      <c r="CI1124" s="196"/>
      <c r="CJ1124" s="196"/>
      <c r="CK1124" s="196"/>
      <c r="CL1124" s="196"/>
      <c r="CM1124" s="196"/>
      <c r="CN1124" s="196"/>
      <c r="CO1124" s="196"/>
      <c r="CP1124" s="196"/>
      <c r="CQ1124" s="196"/>
      <c r="CR1124" s="196"/>
      <c r="CS1124" s="196"/>
      <c r="CT1124" s="196"/>
      <c r="CU1124" s="196"/>
      <c r="CV1124" s="196"/>
      <c r="CW1124" s="196"/>
      <c r="CX1124" s="196"/>
      <c r="CY1124" s="196"/>
      <c r="CZ1124" s="196"/>
      <c r="DA1124" s="196"/>
      <c r="DB1124" s="196"/>
      <c r="DC1124" s="196"/>
      <c r="DD1124" s="196"/>
      <c r="DE1124" s="196"/>
      <c r="DF1124" s="196"/>
      <c r="DG1124" s="196"/>
      <c r="DH1124" s="196"/>
      <c r="DI1124" s="196"/>
      <c r="DJ1124" s="196"/>
      <c r="DK1124" s="196"/>
      <c r="DL1124" s="196"/>
      <c r="DM1124" s="196"/>
      <c r="DN1124" s="196"/>
      <c r="DO1124" s="196"/>
      <c r="DP1124" s="196"/>
      <c r="DQ1124" s="196"/>
      <c r="DR1124" s="196"/>
      <c r="DS1124" s="196"/>
      <c r="DT1124" s="196"/>
      <c r="DU1124" s="196"/>
      <c r="DV1124" s="196"/>
      <c r="DW1124" s="196"/>
      <c r="DX1124" s="196"/>
      <c r="DY1124" s="196"/>
      <c r="DZ1124" s="196"/>
      <c r="EA1124" s="196"/>
      <c r="EB1124" s="196"/>
      <c r="EC1124" s="196"/>
      <c r="ED1124" s="196"/>
      <c r="EE1124" s="196"/>
      <c r="EF1124" s="196"/>
      <c r="EG1124" s="196"/>
      <c r="EH1124" s="196"/>
      <c r="EI1124" s="196"/>
      <c r="EJ1124" s="196"/>
      <c r="EK1124" s="196"/>
      <c r="EL1124" s="196"/>
      <c r="EM1124" s="196"/>
      <c r="EN1124" s="196"/>
      <c r="EO1124" s="196"/>
      <c r="EP1124" s="196"/>
      <c r="EQ1124" s="196"/>
      <c r="ER1124" s="196"/>
      <c r="ES1124" s="196"/>
      <c r="ET1124" s="196"/>
      <c r="EU1124" s="196"/>
      <c r="EV1124" s="196"/>
      <c r="EW1124" s="196"/>
      <c r="EX1124" s="196"/>
      <c r="EY1124" s="196"/>
      <c r="EZ1124" s="196"/>
      <c r="FA1124" s="196"/>
      <c r="FB1124" s="196"/>
      <c r="FC1124" s="196"/>
      <c r="FD1124" s="196"/>
      <c r="FE1124" s="196"/>
      <c r="FF1124" s="196"/>
      <c r="FG1124" s="196"/>
      <c r="FH1124" s="196"/>
      <c r="FI1124" s="196"/>
      <c r="FJ1124" s="196"/>
      <c r="FK1124" s="196"/>
      <c r="FL1124" s="196"/>
      <c r="FM1124" s="196"/>
      <c r="FN1124" s="196"/>
      <c r="FO1124" s="196"/>
      <c r="FP1124" s="196"/>
      <c r="FQ1124" s="196"/>
      <c r="FR1124" s="196"/>
      <c r="FS1124" s="196"/>
      <c r="FT1124" s="196"/>
      <c r="FU1124" s="196"/>
      <c r="FV1124" s="196"/>
      <c r="FW1124" s="196"/>
      <c r="FX1124" s="196"/>
      <c r="FY1124" s="196"/>
      <c r="FZ1124" s="196"/>
      <c r="GA1124" s="196"/>
      <c r="GB1124" s="196"/>
      <c r="GC1124" s="196"/>
      <c r="GD1124" s="196"/>
      <c r="GE1124" s="196"/>
      <c r="GF1124" s="196"/>
      <c r="GG1124" s="196"/>
      <c r="GH1124" s="196"/>
      <c r="GI1124" s="196"/>
      <c r="GJ1124" s="196"/>
      <c r="GK1124" s="196"/>
      <c r="GL1124" s="196"/>
      <c r="GM1124" s="196"/>
      <c r="GN1124" s="196"/>
      <c r="GO1124" s="196"/>
      <c r="GP1124" s="196"/>
      <c r="GQ1124" s="196"/>
      <c r="GR1124" s="196"/>
      <c r="GS1124" s="196"/>
      <c r="GT1124" s="196"/>
      <c r="GU1124" s="196"/>
      <c r="GV1124" s="196"/>
      <c r="GW1124" s="196"/>
      <c r="GX1124" s="196"/>
      <c r="GY1124" s="196"/>
      <c r="GZ1124" s="196"/>
      <c r="HA1124" s="196"/>
      <c r="HB1124" s="196"/>
      <c r="HC1124" s="196"/>
      <c r="HD1124" s="196"/>
      <c r="HE1124" s="196"/>
      <c r="HF1124" s="196"/>
      <c r="HG1124" s="196"/>
      <c r="HH1124" s="196"/>
      <c r="HI1124" s="196"/>
      <c r="HJ1124" s="196"/>
      <c r="HK1124" s="196"/>
      <c r="HL1124" s="196"/>
      <c r="HM1124" s="196"/>
      <c r="HN1124" s="196"/>
      <c r="HO1124" s="196"/>
      <c r="HP1124" s="196"/>
      <c r="HQ1124" s="196"/>
      <c r="HR1124" s="196"/>
      <c r="HS1124" s="196"/>
      <c r="HT1124" s="196"/>
      <c r="HU1124" s="196"/>
      <c r="HV1124" s="196"/>
      <c r="HW1124" s="196"/>
      <c r="HX1124" s="196"/>
      <c r="HY1124" s="196"/>
      <c r="HZ1124" s="196"/>
      <c r="IA1124" s="196"/>
      <c r="IB1124" s="196"/>
      <c r="IC1124" s="196"/>
      <c r="ID1124" s="196"/>
      <c r="IE1124" s="209"/>
      <c r="IF1124" s="196"/>
      <c r="IG1124" s="196"/>
      <c r="IH1124" s="196"/>
      <c r="II1124" s="196"/>
      <c r="IJ1124" s="196"/>
      <c r="IK1124" s="196"/>
      <c r="IL1124" s="196"/>
      <c r="IM1124" s="196"/>
      <c r="IN1124" s="196"/>
      <c r="IO1124" s="196"/>
      <c r="IP1124" s="196"/>
      <c r="IQ1124" s="196"/>
      <c r="IR1124" s="196"/>
      <c r="IS1124" s="196"/>
      <c r="IT1124" s="196"/>
      <c r="IU1124" s="196"/>
      <c r="IV1124" s="196"/>
      <c r="IW1124" s="196"/>
      <c r="IX1124" s="196"/>
      <c r="IY1124" s="196"/>
      <c r="IZ1124" s="196"/>
      <c r="JA1124" s="196"/>
      <c r="JB1124" s="196"/>
      <c r="JC1124" s="196"/>
      <c r="JD1124" s="196"/>
      <c r="JE1124" s="196"/>
      <c r="JF1124" s="196"/>
      <c r="JG1124" s="196"/>
      <c r="JH1124" s="196"/>
      <c r="JI1124" s="196"/>
      <c r="JJ1124" s="196"/>
      <c r="JK1124" s="196"/>
      <c r="JL1124" s="196"/>
      <c r="JM1124" s="196"/>
      <c r="JN1124" s="196"/>
      <c r="JO1124" s="196"/>
      <c r="JP1124" s="196"/>
      <c r="JQ1124" s="196"/>
      <c r="JR1124" s="196"/>
      <c r="JS1124" s="196"/>
      <c r="JT1124" s="196"/>
      <c r="JU1124" s="196"/>
      <c r="JV1124" s="196"/>
      <c r="JW1124" s="196"/>
      <c r="JX1124" s="196"/>
      <c r="JY1124" s="196"/>
      <c r="JZ1124" s="196"/>
      <c r="KA1124" s="196"/>
      <c r="KB1124" s="196"/>
      <c r="KC1124" s="196"/>
      <c r="KD1124" s="196"/>
      <c r="KE1124" s="196"/>
      <c r="KF1124" s="196"/>
      <c r="KG1124" s="196"/>
      <c r="KH1124" s="196"/>
      <c r="KI1124" s="209"/>
      <c r="KJ1124" s="196"/>
      <c r="KK1124" s="196"/>
      <c r="KL1124" s="196"/>
      <c r="KM1124" s="196"/>
      <c r="KN1124" s="196"/>
      <c r="KO1124" s="196"/>
      <c r="KP1124" s="196"/>
      <c r="KQ1124" s="196"/>
      <c r="KR1124" s="196"/>
      <c r="KS1124" s="196"/>
      <c r="KT1124" s="196"/>
      <c r="KU1124" s="196"/>
      <c r="KV1124" s="196"/>
      <c r="KW1124" s="196"/>
      <c r="KX1124" s="196"/>
      <c r="KY1124" s="196"/>
      <c r="KZ1124" s="196"/>
      <c r="LA1124" s="196"/>
      <c r="LB1124" s="196"/>
      <c r="LC1124" s="196"/>
      <c r="LD1124" s="196"/>
      <c r="LE1124" s="196"/>
      <c r="LF1124" s="196"/>
      <c r="LG1124" s="196"/>
      <c r="LH1124" s="196"/>
      <c r="LI1124" s="196"/>
      <c r="LJ1124" s="196"/>
      <c r="LK1124" s="196"/>
      <c r="LL1124" s="196"/>
      <c r="LM1124" s="196"/>
      <c r="LN1124" s="196"/>
      <c r="LO1124" s="196"/>
      <c r="LP1124" s="196"/>
      <c r="LQ1124" s="196"/>
      <c r="LR1124" s="196"/>
      <c r="LS1124" s="196"/>
      <c r="LT1124" s="196"/>
      <c r="LU1124" s="196"/>
      <c r="LV1124" s="196"/>
      <c r="LW1124" s="196"/>
      <c r="LX1124" s="196"/>
      <c r="LY1124" s="196"/>
      <c r="LZ1124" s="196"/>
      <c r="MA1124" s="196"/>
      <c r="MB1124" s="196"/>
      <c r="MC1124" s="196"/>
      <c r="MD1124" s="196"/>
      <c r="ME1124" s="196"/>
      <c r="MF1124" s="196"/>
      <c r="MG1124" s="196"/>
      <c r="MH1124" s="196"/>
      <c r="MI1124" s="196"/>
      <c r="MJ1124" s="196"/>
      <c r="MK1124" s="196"/>
      <c r="ML1124" s="196"/>
      <c r="MM1124" s="196"/>
      <c r="MN1124" s="196"/>
      <c r="MO1124" s="196"/>
      <c r="MP1124" s="196"/>
      <c r="MQ1124" s="196"/>
      <c r="MR1124" s="196"/>
      <c r="MS1124" s="196"/>
      <c r="MT1124" s="196"/>
      <c r="MU1124" s="196"/>
      <c r="MV1124" s="196"/>
      <c r="MW1124" s="196"/>
      <c r="MX1124" s="196"/>
      <c r="MY1124" s="196"/>
      <c r="MZ1124" s="196"/>
      <c r="NA1124" s="196"/>
      <c r="NB1124" s="196"/>
      <c r="NC1124" s="196"/>
      <c r="ND1124" s="196"/>
      <c r="NE1124" s="196"/>
      <c r="NF1124" s="196"/>
      <c r="NG1124" s="196"/>
      <c r="NH1124" s="196"/>
      <c r="NI1124" s="196"/>
      <c r="NJ1124" s="196"/>
      <c r="NK1124" s="196"/>
      <c r="NL1124" s="196"/>
      <c r="NM1124" s="196"/>
      <c r="NN1124" s="196"/>
      <c r="NO1124" s="196"/>
      <c r="NP1124" s="196"/>
      <c r="NQ1124" s="196"/>
      <c r="NR1124" s="196"/>
      <c r="NS1124" s="196"/>
      <c r="NT1124" s="196"/>
      <c r="NU1124" s="196"/>
      <c r="NV1124" s="196"/>
      <c r="NW1124" s="196"/>
      <c r="NX1124" s="196"/>
      <c r="NY1124" s="196"/>
      <c r="NZ1124" s="196"/>
      <c r="OA1124" s="196"/>
      <c r="OB1124" s="196"/>
      <c r="OC1124" s="196"/>
      <c r="OD1124" s="196"/>
      <c r="OE1124" s="196"/>
      <c r="OF1124" s="196"/>
      <c r="OG1124" s="196"/>
      <c r="OH1124" s="196"/>
      <c r="OI1124" s="196"/>
      <c r="OJ1124" s="209"/>
      <c r="OK1124" s="196"/>
      <c r="OL1124" s="196"/>
      <c r="AFC1124" s="196"/>
      <c r="AFD1124" s="196"/>
      <c r="AFE1124" s="196"/>
      <c r="AFF1124" s="196"/>
      <c r="AFG1124" s="196"/>
      <c r="AFH1124" s="196"/>
      <c r="AFI1124" s="196"/>
      <c r="AFJ1124" s="196"/>
      <c r="AFK1124" s="196"/>
      <c r="AFL1124" s="196"/>
      <c r="AFM1124" s="196"/>
      <c r="AFN1124" s="196"/>
      <c r="AFO1124" s="196"/>
      <c r="AFP1124" s="196"/>
      <c r="AFQ1124" s="196"/>
      <c r="AFR1124" s="196"/>
      <c r="AFS1124" s="196"/>
      <c r="AFT1124" s="196"/>
      <c r="AFU1124" s="196"/>
      <c r="AFV1124" s="196"/>
      <c r="AFW1124" s="196"/>
      <c r="AFX1124" s="196"/>
      <c r="AFY1124" s="196"/>
      <c r="AFZ1124" s="196"/>
      <c r="AGA1124" s="196"/>
      <c r="AGB1124" s="196"/>
      <c r="AGC1124" s="196"/>
      <c r="AGD1124" s="196"/>
      <c r="AGE1124" s="196"/>
      <c r="AGF1124" s="196"/>
      <c r="AGG1124" s="196"/>
      <c r="AGH1124" s="196"/>
      <c r="AGI1124" s="196"/>
      <c r="AGJ1124" s="196"/>
      <c r="AGK1124" s="196"/>
      <c r="AGL1124" s="196"/>
      <c r="AGM1124" s="196"/>
      <c r="AGN1124" s="196"/>
      <c r="AGO1124" s="196"/>
      <c r="AGP1124" s="196"/>
    </row>
    <row r="1125" spans="1:874" ht="15.75" customHeight="1" x14ac:dyDescent="0.25">
      <c r="A1125" s="196"/>
      <c r="B1125" s="196"/>
      <c r="C1125" s="196"/>
      <c r="D1125" s="196"/>
      <c r="E1125" s="196"/>
      <c r="F1125" s="196"/>
      <c r="G1125" s="196"/>
      <c r="H1125" s="196"/>
      <c r="I1125" s="196"/>
      <c r="J1125" s="196"/>
      <c r="K1125" s="196"/>
      <c r="L1125" s="206"/>
      <c r="M1125" s="196"/>
      <c r="N1125" s="196"/>
      <c r="O1125" s="196"/>
      <c r="P1125" s="196"/>
      <c r="Q1125" s="196"/>
      <c r="R1125" s="196"/>
      <c r="S1125" s="196"/>
      <c r="T1125" s="196"/>
      <c r="U1125" s="196"/>
      <c r="V1125" s="196"/>
      <c r="W1125" s="196"/>
      <c r="X1125" s="196"/>
      <c r="Y1125" s="196"/>
      <c r="Z1125" s="196"/>
      <c r="AA1125" s="196"/>
      <c r="AB1125" s="196"/>
      <c r="AC1125" s="196"/>
      <c r="AD1125" s="196"/>
      <c r="AE1125" s="196"/>
      <c r="AF1125" s="196"/>
      <c r="AG1125" s="196"/>
      <c r="AH1125" s="196"/>
      <c r="AI1125" s="196"/>
      <c r="AJ1125" s="196"/>
      <c r="AK1125" s="196"/>
      <c r="AL1125" s="196"/>
      <c r="AM1125" s="196"/>
      <c r="AN1125" s="196"/>
      <c r="AO1125" s="196"/>
      <c r="AP1125" s="196"/>
      <c r="AQ1125" s="196"/>
      <c r="AR1125" s="196"/>
      <c r="AS1125" s="196"/>
      <c r="AT1125" s="196"/>
      <c r="AU1125" s="196"/>
      <c r="AV1125" s="196"/>
      <c r="AW1125" s="196"/>
      <c r="AX1125" s="196"/>
      <c r="AY1125" s="196"/>
      <c r="AZ1125" s="196"/>
      <c r="BA1125" s="196"/>
      <c r="BB1125" s="196"/>
      <c r="BC1125" s="196"/>
      <c r="BD1125" s="196"/>
      <c r="BE1125" s="196"/>
      <c r="BF1125" s="196"/>
      <c r="BG1125" s="196"/>
      <c r="BH1125" s="196"/>
      <c r="BI1125" s="196"/>
      <c r="BJ1125" s="196"/>
      <c r="BK1125" s="196"/>
      <c r="BL1125" s="196"/>
      <c r="BM1125" s="196"/>
      <c r="BN1125" s="196"/>
      <c r="BO1125" s="196"/>
      <c r="BP1125" s="196"/>
      <c r="BQ1125" s="196"/>
      <c r="BR1125" s="196"/>
      <c r="BS1125" s="196"/>
      <c r="BT1125" s="196"/>
      <c r="BU1125" s="196"/>
      <c r="BV1125" s="196"/>
      <c r="BW1125" s="196"/>
      <c r="BX1125" s="196"/>
      <c r="BY1125" s="196"/>
      <c r="BZ1125" s="196"/>
      <c r="CA1125" s="196"/>
      <c r="CB1125" s="196"/>
      <c r="CC1125" s="196"/>
      <c r="CD1125" s="196"/>
      <c r="CE1125" s="196"/>
      <c r="CF1125" s="196"/>
      <c r="CG1125" s="196"/>
      <c r="CH1125" s="196"/>
      <c r="CI1125" s="196"/>
      <c r="CJ1125" s="196"/>
      <c r="CK1125" s="196"/>
      <c r="CL1125" s="196"/>
      <c r="CM1125" s="196"/>
      <c r="CN1125" s="196"/>
      <c r="CO1125" s="196"/>
      <c r="CP1125" s="196"/>
      <c r="CQ1125" s="196"/>
      <c r="CR1125" s="196"/>
      <c r="CS1125" s="196"/>
      <c r="CT1125" s="196"/>
      <c r="CU1125" s="196"/>
      <c r="CV1125" s="196"/>
      <c r="CW1125" s="196"/>
      <c r="CX1125" s="196"/>
      <c r="CY1125" s="196"/>
      <c r="CZ1125" s="196"/>
      <c r="DA1125" s="196"/>
      <c r="DB1125" s="196"/>
      <c r="DC1125" s="196"/>
      <c r="DD1125" s="196"/>
      <c r="DE1125" s="196"/>
      <c r="DF1125" s="196"/>
      <c r="DG1125" s="196"/>
      <c r="DH1125" s="196"/>
      <c r="DI1125" s="196"/>
      <c r="DJ1125" s="196"/>
      <c r="DK1125" s="196"/>
      <c r="DL1125" s="196"/>
      <c r="DM1125" s="196"/>
      <c r="DN1125" s="196"/>
      <c r="DO1125" s="196"/>
      <c r="DP1125" s="196"/>
      <c r="DQ1125" s="196"/>
      <c r="DR1125" s="196"/>
      <c r="DS1125" s="196"/>
      <c r="DT1125" s="196"/>
      <c r="DU1125" s="196"/>
      <c r="DV1125" s="196"/>
      <c r="DW1125" s="196"/>
      <c r="DX1125" s="196"/>
      <c r="DY1125" s="196"/>
      <c r="DZ1125" s="196"/>
      <c r="EA1125" s="196"/>
      <c r="EB1125" s="196"/>
      <c r="EC1125" s="196"/>
      <c r="ED1125" s="196"/>
      <c r="EE1125" s="196"/>
      <c r="EF1125" s="196"/>
      <c r="EG1125" s="196"/>
      <c r="EH1125" s="196"/>
      <c r="EI1125" s="196"/>
      <c r="EJ1125" s="196"/>
      <c r="EK1125" s="196"/>
      <c r="EL1125" s="196"/>
      <c r="EM1125" s="196"/>
      <c r="EN1125" s="196"/>
      <c r="EO1125" s="196"/>
      <c r="EP1125" s="196"/>
      <c r="EQ1125" s="196"/>
      <c r="ER1125" s="196"/>
      <c r="ES1125" s="196"/>
      <c r="ET1125" s="196"/>
      <c r="EU1125" s="196"/>
      <c r="EV1125" s="196"/>
      <c r="EW1125" s="196"/>
      <c r="EX1125" s="196"/>
      <c r="EY1125" s="196"/>
      <c r="EZ1125" s="196"/>
      <c r="FA1125" s="196"/>
      <c r="FB1125" s="196"/>
      <c r="FC1125" s="196"/>
      <c r="FD1125" s="196"/>
      <c r="FE1125" s="196"/>
      <c r="FF1125" s="196"/>
      <c r="FG1125" s="196"/>
      <c r="FH1125" s="196"/>
      <c r="FI1125" s="196"/>
      <c r="FJ1125" s="196"/>
      <c r="FK1125" s="196"/>
      <c r="FL1125" s="196"/>
      <c r="FM1125" s="196"/>
      <c r="FN1125" s="196"/>
      <c r="FO1125" s="196"/>
      <c r="FP1125" s="196"/>
      <c r="FQ1125" s="196"/>
      <c r="FR1125" s="196"/>
      <c r="FS1125" s="196"/>
      <c r="FT1125" s="196"/>
      <c r="FU1125" s="196"/>
      <c r="FV1125" s="196"/>
      <c r="FW1125" s="196"/>
      <c r="FX1125" s="196"/>
      <c r="FY1125" s="196"/>
      <c r="FZ1125" s="196"/>
      <c r="GA1125" s="196"/>
      <c r="GB1125" s="196"/>
      <c r="GC1125" s="196"/>
      <c r="GD1125" s="196"/>
      <c r="GE1125" s="196"/>
      <c r="GF1125" s="196"/>
      <c r="GG1125" s="196"/>
      <c r="GH1125" s="196"/>
      <c r="GI1125" s="196"/>
      <c r="GJ1125" s="196"/>
      <c r="GK1125" s="196"/>
      <c r="GL1125" s="196"/>
      <c r="GM1125" s="196"/>
      <c r="GN1125" s="196"/>
      <c r="GO1125" s="196"/>
      <c r="GP1125" s="196"/>
      <c r="GQ1125" s="196"/>
      <c r="GR1125" s="196"/>
      <c r="GS1125" s="196"/>
      <c r="GT1125" s="196"/>
      <c r="GU1125" s="196"/>
      <c r="GV1125" s="196"/>
      <c r="GW1125" s="196"/>
      <c r="GX1125" s="196"/>
      <c r="GY1125" s="196"/>
      <c r="GZ1125" s="196"/>
      <c r="HA1125" s="196"/>
      <c r="HB1125" s="196"/>
      <c r="HC1125" s="196"/>
      <c r="HD1125" s="196"/>
      <c r="HE1125" s="196"/>
      <c r="HF1125" s="196"/>
      <c r="HG1125" s="196"/>
      <c r="HH1125" s="196"/>
      <c r="HI1125" s="196"/>
      <c r="HJ1125" s="196"/>
      <c r="HK1125" s="196"/>
      <c r="HL1125" s="196"/>
      <c r="HM1125" s="196"/>
      <c r="HN1125" s="196"/>
      <c r="HO1125" s="196"/>
      <c r="HP1125" s="196"/>
      <c r="HQ1125" s="196"/>
      <c r="HR1125" s="196"/>
      <c r="HS1125" s="196"/>
      <c r="HT1125" s="196"/>
      <c r="HU1125" s="196"/>
      <c r="HV1125" s="196"/>
      <c r="HW1125" s="196"/>
      <c r="HX1125" s="196"/>
      <c r="HY1125" s="196"/>
      <c r="HZ1125" s="196"/>
      <c r="IA1125" s="196"/>
      <c r="IB1125" s="196"/>
      <c r="IC1125" s="196"/>
      <c r="ID1125" s="196"/>
      <c r="IE1125" s="196"/>
      <c r="IF1125" s="196"/>
      <c r="IG1125" s="196"/>
      <c r="IH1125" s="196"/>
      <c r="II1125" s="196"/>
      <c r="IJ1125" s="196"/>
      <c r="IK1125" s="196"/>
      <c r="IL1125" s="196"/>
      <c r="IM1125" s="196"/>
      <c r="IN1125" s="196"/>
      <c r="IO1125" s="196"/>
      <c r="IP1125" s="196"/>
      <c r="IQ1125" s="196"/>
      <c r="IR1125" s="196"/>
      <c r="IS1125" s="196"/>
      <c r="IT1125" s="196"/>
      <c r="IU1125" s="196"/>
      <c r="IV1125" s="196"/>
      <c r="IW1125" s="196"/>
      <c r="IX1125" s="196"/>
      <c r="IY1125" s="196"/>
      <c r="IZ1125" s="196"/>
      <c r="JA1125" s="196"/>
      <c r="JB1125" s="196"/>
      <c r="JC1125" s="196"/>
      <c r="JD1125" s="196"/>
      <c r="JE1125" s="196"/>
      <c r="JF1125" s="196"/>
      <c r="JG1125" s="196"/>
      <c r="JH1125" s="196"/>
      <c r="JI1125" s="196"/>
      <c r="JJ1125" s="196"/>
      <c r="JK1125" s="196"/>
      <c r="JL1125" s="196"/>
      <c r="JM1125" s="196"/>
      <c r="JN1125" s="196"/>
      <c r="JO1125" s="196"/>
      <c r="JP1125" s="196"/>
      <c r="JQ1125" s="196"/>
      <c r="JR1125" s="196"/>
      <c r="JS1125" s="196"/>
      <c r="JT1125" s="196"/>
      <c r="JU1125" s="196"/>
      <c r="JV1125" s="196"/>
      <c r="JW1125" s="196"/>
      <c r="JX1125" s="196"/>
      <c r="JY1125" s="196"/>
      <c r="JZ1125" s="196"/>
      <c r="KA1125" s="196"/>
      <c r="KB1125" s="196"/>
      <c r="KC1125" s="196"/>
      <c r="KD1125" s="196"/>
      <c r="KE1125" s="196"/>
      <c r="KF1125" s="196"/>
      <c r="KG1125" s="196"/>
      <c r="KH1125" s="196"/>
      <c r="KI1125" s="196"/>
      <c r="KJ1125" s="196"/>
      <c r="KK1125" s="196"/>
      <c r="KL1125" s="196"/>
      <c r="KM1125" s="196"/>
      <c r="KN1125" s="196"/>
      <c r="KO1125" s="196"/>
      <c r="KP1125" s="196"/>
      <c r="KQ1125" s="196"/>
      <c r="KR1125" s="196"/>
      <c r="KS1125" s="196"/>
      <c r="KT1125" s="196"/>
      <c r="KU1125" s="196"/>
      <c r="KV1125" s="196"/>
      <c r="KW1125" s="196"/>
      <c r="KX1125" s="196"/>
      <c r="KY1125" s="196"/>
      <c r="KZ1125" s="196"/>
      <c r="LA1125" s="196"/>
      <c r="LB1125" s="196"/>
      <c r="LC1125" s="196"/>
      <c r="LD1125" s="196"/>
      <c r="LE1125" s="196"/>
      <c r="LF1125" s="196"/>
      <c r="LG1125" s="196"/>
      <c r="LH1125" s="196"/>
      <c r="LI1125" s="196"/>
      <c r="LJ1125" s="196"/>
      <c r="LK1125" s="196"/>
      <c r="LL1125" s="196"/>
      <c r="LM1125" s="196"/>
      <c r="LN1125" s="196"/>
      <c r="LO1125" s="196"/>
      <c r="LP1125" s="196"/>
      <c r="LQ1125" s="196"/>
      <c r="LR1125" s="196"/>
      <c r="LS1125" s="196"/>
      <c r="LT1125" s="196"/>
      <c r="LU1125" s="196"/>
      <c r="LV1125" s="196"/>
      <c r="LW1125" s="196"/>
      <c r="LX1125" s="196"/>
      <c r="LY1125" s="196"/>
      <c r="LZ1125" s="196"/>
      <c r="MA1125" s="196"/>
      <c r="MB1125" s="196"/>
      <c r="MC1125" s="196"/>
      <c r="MD1125" s="196"/>
      <c r="ME1125" s="196"/>
      <c r="MF1125" s="196"/>
      <c r="MG1125" s="196"/>
      <c r="MH1125" s="196"/>
      <c r="MI1125" s="196"/>
      <c r="MJ1125" s="196"/>
      <c r="MK1125" s="196"/>
      <c r="ML1125" s="196"/>
      <c r="MM1125" s="196"/>
      <c r="MN1125" s="196"/>
      <c r="MO1125" s="196"/>
      <c r="MP1125" s="196"/>
      <c r="MQ1125" s="196"/>
      <c r="MR1125" s="196"/>
      <c r="MS1125" s="196"/>
      <c r="MT1125" s="196"/>
      <c r="MU1125" s="196"/>
      <c r="MV1125" s="196"/>
      <c r="MW1125" s="196"/>
      <c r="MX1125" s="196"/>
      <c r="MY1125" s="196"/>
      <c r="MZ1125" s="196"/>
      <c r="NA1125" s="196"/>
      <c r="NB1125" s="196"/>
      <c r="NC1125" s="196"/>
      <c r="ND1125" s="196"/>
      <c r="NE1125" s="196"/>
      <c r="NF1125" s="196"/>
      <c r="NG1125" s="196"/>
      <c r="NH1125" s="196"/>
      <c r="NI1125" s="196"/>
      <c r="NJ1125" s="196"/>
      <c r="NK1125" s="196"/>
      <c r="NL1125" s="196"/>
      <c r="NM1125" s="196"/>
      <c r="NN1125" s="196"/>
      <c r="NO1125" s="196"/>
      <c r="NP1125" s="196"/>
      <c r="NQ1125" s="196"/>
      <c r="NR1125" s="196"/>
      <c r="NS1125" s="196"/>
      <c r="NT1125" s="196"/>
      <c r="NU1125" s="196"/>
      <c r="NV1125" s="196"/>
      <c r="NW1125" s="196"/>
      <c r="NX1125" s="196"/>
      <c r="NY1125" s="196"/>
      <c r="NZ1125" s="196"/>
      <c r="OA1125" s="196"/>
      <c r="OB1125" s="196"/>
      <c r="OC1125" s="196"/>
      <c r="OD1125" s="196"/>
      <c r="OE1125" s="196"/>
      <c r="OF1125" s="196"/>
      <c r="OG1125" s="196"/>
      <c r="OH1125" s="196"/>
      <c r="OI1125" s="196"/>
      <c r="OJ1125" s="196"/>
      <c r="OK1125" s="196"/>
      <c r="OL1125" s="196"/>
      <c r="AFC1125" s="196"/>
      <c r="AFD1125" s="196"/>
      <c r="AFE1125" s="196"/>
      <c r="AFF1125" s="196"/>
      <c r="AFG1125" s="196"/>
      <c r="AFH1125" s="196"/>
      <c r="AFI1125" s="196"/>
      <c r="AFJ1125" s="196"/>
      <c r="AFK1125" s="196"/>
      <c r="AFL1125" s="196"/>
      <c r="AFM1125" s="196"/>
      <c r="AFN1125" s="196"/>
      <c r="AFO1125" s="196"/>
      <c r="AFP1125" s="196"/>
      <c r="AFQ1125" s="196"/>
      <c r="AFR1125" s="196"/>
      <c r="AFS1125" s="196"/>
      <c r="AFT1125" s="196"/>
      <c r="AFU1125" s="196"/>
      <c r="AFV1125" s="196"/>
      <c r="AFW1125" s="196"/>
      <c r="AFX1125" s="196"/>
      <c r="AFY1125" s="196"/>
      <c r="AFZ1125" s="196"/>
      <c r="AGA1125" s="196"/>
      <c r="AGB1125" s="196"/>
      <c r="AGC1125" s="196"/>
      <c r="AGD1125" s="196"/>
      <c r="AGE1125" s="196"/>
      <c r="AGF1125" s="196"/>
      <c r="AGG1125" s="196"/>
      <c r="AGH1125" s="196"/>
      <c r="AGI1125" s="196"/>
      <c r="AGJ1125" s="196"/>
      <c r="AGK1125" s="196"/>
      <c r="AGL1125" s="196"/>
      <c r="AGM1125" s="196"/>
      <c r="AGN1125" s="196"/>
      <c r="AGO1125" s="196"/>
      <c r="AGP1125" s="196"/>
    </row>
    <row r="1126" spans="1:874" ht="15.75" customHeight="1" x14ac:dyDescent="0.25">
      <c r="A1126" s="196"/>
      <c r="B1126" s="196"/>
      <c r="C1126" s="196"/>
      <c r="D1126" s="196"/>
      <c r="E1126" s="196"/>
      <c r="F1126" s="196"/>
      <c r="G1126" s="196"/>
      <c r="H1126" s="196"/>
      <c r="I1126" s="196"/>
      <c r="J1126" s="196"/>
      <c r="K1126" s="196"/>
      <c r="L1126" s="206"/>
      <c r="M1126" s="196"/>
      <c r="N1126" s="196"/>
      <c r="O1126" s="196"/>
      <c r="P1126" s="196"/>
      <c r="Q1126" s="196"/>
      <c r="R1126" s="196"/>
      <c r="S1126" s="196"/>
      <c r="T1126" s="196"/>
      <c r="U1126" s="196"/>
      <c r="V1126" s="196"/>
      <c r="W1126" s="196"/>
      <c r="X1126" s="196"/>
      <c r="Y1126" s="196"/>
      <c r="Z1126" s="196"/>
      <c r="AA1126" s="196"/>
      <c r="AB1126" s="196"/>
      <c r="AC1126" s="196"/>
      <c r="AD1126" s="196"/>
      <c r="AE1126" s="196"/>
      <c r="AF1126" s="196"/>
      <c r="AG1126" s="196"/>
      <c r="AH1126" s="196"/>
      <c r="AI1126" s="196"/>
      <c r="AJ1126" s="196"/>
      <c r="AK1126" s="196"/>
      <c r="AL1126" s="196"/>
      <c r="AM1126" s="196"/>
      <c r="AN1126" s="196"/>
      <c r="AO1126" s="196"/>
      <c r="AP1126" s="196"/>
      <c r="AQ1126" s="196"/>
      <c r="AR1126" s="196"/>
      <c r="AS1126" s="196"/>
      <c r="AT1126" s="196"/>
      <c r="AU1126" s="196"/>
      <c r="AV1126" s="196"/>
      <c r="AW1126" s="196"/>
      <c r="AX1126" s="196"/>
      <c r="AY1126" s="196"/>
      <c r="AZ1126" s="196"/>
      <c r="BA1126" s="196"/>
      <c r="BB1126" s="196"/>
      <c r="BC1126" s="196"/>
      <c r="BD1126" s="196"/>
      <c r="BE1126" s="196"/>
      <c r="BF1126" s="196"/>
      <c r="BG1126" s="196"/>
      <c r="BH1126" s="196"/>
      <c r="BI1126" s="196"/>
      <c r="BJ1126" s="196"/>
      <c r="BK1126" s="196"/>
      <c r="BL1126" s="196"/>
      <c r="BM1126" s="196"/>
      <c r="BN1126" s="196"/>
      <c r="BO1126" s="196"/>
      <c r="BP1126" s="196"/>
      <c r="BQ1126" s="196"/>
      <c r="BR1126" s="196"/>
      <c r="BS1126" s="196"/>
      <c r="BT1126" s="196"/>
      <c r="BU1126" s="196"/>
      <c r="BV1126" s="196"/>
      <c r="BW1126" s="196"/>
      <c r="BX1126" s="196"/>
      <c r="BY1126" s="196"/>
      <c r="BZ1126" s="196"/>
      <c r="CA1126" s="196"/>
      <c r="CB1126" s="196"/>
      <c r="CC1126" s="196"/>
      <c r="CD1126" s="196"/>
      <c r="CE1126" s="196"/>
      <c r="CF1126" s="196"/>
      <c r="CG1126" s="196"/>
      <c r="CH1126" s="196"/>
      <c r="CI1126" s="196"/>
      <c r="CJ1126" s="196"/>
      <c r="CK1126" s="196"/>
      <c r="CL1126" s="196"/>
      <c r="CM1126" s="196"/>
      <c r="CN1126" s="196"/>
      <c r="CO1126" s="196"/>
      <c r="CP1126" s="196"/>
      <c r="CQ1126" s="196"/>
      <c r="CR1126" s="196"/>
      <c r="CS1126" s="196"/>
      <c r="CT1126" s="196"/>
      <c r="CU1126" s="196"/>
      <c r="CV1126" s="196"/>
      <c r="CW1126" s="196"/>
      <c r="CX1126" s="196"/>
      <c r="CY1126" s="196"/>
      <c r="CZ1126" s="196"/>
      <c r="DA1126" s="196"/>
      <c r="DB1126" s="196"/>
      <c r="DC1126" s="196"/>
      <c r="DD1126" s="196"/>
      <c r="DE1126" s="196"/>
      <c r="DF1126" s="196"/>
      <c r="DG1126" s="196"/>
      <c r="DH1126" s="196"/>
      <c r="DI1126" s="196"/>
      <c r="DJ1126" s="196"/>
      <c r="DK1126" s="196"/>
      <c r="DL1126" s="196"/>
      <c r="DM1126" s="196"/>
      <c r="DN1126" s="196"/>
      <c r="DO1126" s="196"/>
      <c r="DP1126" s="196"/>
      <c r="DQ1126" s="196"/>
      <c r="DR1126" s="196"/>
      <c r="DS1126" s="196"/>
      <c r="DT1126" s="196"/>
      <c r="DU1126" s="196"/>
      <c r="DV1126" s="196"/>
      <c r="DW1126" s="196"/>
      <c r="DX1126" s="196"/>
      <c r="DY1126" s="196"/>
      <c r="DZ1126" s="196"/>
      <c r="EA1126" s="196"/>
      <c r="EB1126" s="196"/>
      <c r="EC1126" s="196"/>
      <c r="ED1126" s="196"/>
      <c r="EE1126" s="196"/>
      <c r="EF1126" s="196"/>
      <c r="EG1126" s="196"/>
      <c r="EH1126" s="196"/>
      <c r="EI1126" s="196"/>
      <c r="EJ1126" s="196"/>
      <c r="EK1126" s="196"/>
      <c r="EL1126" s="196"/>
      <c r="EM1126" s="196"/>
      <c r="EN1126" s="196"/>
      <c r="EO1126" s="196"/>
      <c r="EP1126" s="196"/>
      <c r="EQ1126" s="196"/>
      <c r="ER1126" s="196"/>
      <c r="ES1126" s="196"/>
      <c r="ET1126" s="196"/>
      <c r="EU1126" s="196"/>
      <c r="EV1126" s="196"/>
      <c r="EW1126" s="196"/>
      <c r="EX1126" s="196"/>
      <c r="EY1126" s="196"/>
      <c r="EZ1126" s="196"/>
      <c r="FA1126" s="196"/>
      <c r="FB1126" s="196"/>
      <c r="FC1126" s="196"/>
      <c r="FD1126" s="196"/>
      <c r="FE1126" s="196"/>
      <c r="FF1126" s="196"/>
      <c r="FG1126" s="196"/>
      <c r="FH1126" s="196"/>
      <c r="FI1126" s="196"/>
      <c r="FJ1126" s="196"/>
      <c r="FK1126" s="196"/>
      <c r="FL1126" s="196"/>
      <c r="FM1126" s="196"/>
      <c r="FN1126" s="196"/>
      <c r="FO1126" s="196"/>
      <c r="FP1126" s="196"/>
      <c r="FQ1126" s="196"/>
      <c r="FR1126" s="196"/>
      <c r="FS1126" s="196"/>
      <c r="FT1126" s="196"/>
      <c r="FU1126" s="196"/>
      <c r="FV1126" s="196"/>
      <c r="FW1126" s="196"/>
      <c r="FX1126" s="196"/>
      <c r="FY1126" s="196"/>
      <c r="FZ1126" s="196"/>
      <c r="GA1126" s="196"/>
      <c r="GB1126" s="196"/>
      <c r="GC1126" s="196"/>
      <c r="GD1126" s="196"/>
      <c r="GE1126" s="196"/>
      <c r="GF1126" s="196"/>
      <c r="GG1126" s="196"/>
      <c r="GH1126" s="196"/>
      <c r="GI1126" s="196"/>
      <c r="GJ1126" s="196"/>
      <c r="GK1126" s="196"/>
      <c r="GL1126" s="196"/>
      <c r="GM1126" s="196"/>
      <c r="GN1126" s="196"/>
      <c r="GO1126" s="196"/>
      <c r="GP1126" s="196"/>
      <c r="GQ1126" s="196"/>
      <c r="GR1126" s="196"/>
      <c r="GS1126" s="196"/>
      <c r="GT1126" s="196"/>
      <c r="GU1126" s="196"/>
      <c r="GV1126" s="196"/>
      <c r="GW1126" s="196"/>
      <c r="GX1126" s="196"/>
      <c r="GY1126" s="196"/>
      <c r="GZ1126" s="196"/>
      <c r="HA1126" s="196"/>
      <c r="HB1126" s="196"/>
      <c r="HC1126" s="196"/>
      <c r="HD1126" s="196"/>
      <c r="HE1126" s="196"/>
      <c r="HF1126" s="196"/>
      <c r="HG1126" s="196"/>
      <c r="HH1126" s="196"/>
      <c r="HI1126" s="196"/>
      <c r="HJ1126" s="196"/>
      <c r="HK1126" s="196"/>
      <c r="HL1126" s="196"/>
      <c r="HM1126" s="196"/>
      <c r="HN1126" s="196"/>
      <c r="HO1126" s="196"/>
      <c r="HP1126" s="196"/>
      <c r="HQ1126" s="196"/>
      <c r="HR1126" s="196"/>
      <c r="HS1126" s="196"/>
      <c r="HT1126" s="196"/>
      <c r="HU1126" s="196"/>
      <c r="HV1126" s="196"/>
      <c r="HW1126" s="196"/>
      <c r="HX1126" s="196"/>
      <c r="HY1126" s="196"/>
      <c r="HZ1126" s="196"/>
      <c r="IA1126" s="196"/>
      <c r="IB1126" s="196"/>
      <c r="IC1126" s="196"/>
      <c r="ID1126" s="196"/>
      <c r="IE1126" s="196"/>
      <c r="IF1126" s="196"/>
      <c r="IG1126" s="196"/>
      <c r="IH1126" s="196"/>
      <c r="II1126" s="196"/>
      <c r="IJ1126" s="196"/>
      <c r="IK1126" s="196"/>
      <c r="IL1126" s="196"/>
      <c r="IM1126" s="196"/>
      <c r="IN1126" s="196"/>
      <c r="IO1126" s="196"/>
      <c r="IP1126" s="196"/>
      <c r="IQ1126" s="196"/>
      <c r="IR1126" s="196"/>
      <c r="IS1126" s="196"/>
      <c r="IT1126" s="196"/>
      <c r="IU1126" s="196"/>
      <c r="IV1126" s="196"/>
      <c r="IW1126" s="196"/>
      <c r="IX1126" s="196"/>
      <c r="IY1126" s="196"/>
      <c r="IZ1126" s="196"/>
      <c r="JA1126" s="196"/>
      <c r="JB1126" s="196"/>
      <c r="JC1126" s="196"/>
      <c r="JD1126" s="196"/>
      <c r="JE1126" s="196"/>
      <c r="JF1126" s="196"/>
      <c r="JG1126" s="196"/>
      <c r="JH1126" s="196"/>
      <c r="JI1126" s="196"/>
      <c r="JJ1126" s="196"/>
      <c r="JK1126" s="196"/>
      <c r="JL1126" s="196"/>
      <c r="JM1126" s="196"/>
      <c r="JN1126" s="196"/>
      <c r="JO1126" s="196"/>
      <c r="JP1126" s="196"/>
      <c r="JQ1126" s="196"/>
      <c r="JR1126" s="196"/>
      <c r="JS1126" s="196"/>
      <c r="JT1126" s="196"/>
      <c r="JU1126" s="196"/>
      <c r="JV1126" s="196"/>
      <c r="JW1126" s="196"/>
      <c r="JX1126" s="196"/>
      <c r="JY1126" s="196"/>
      <c r="JZ1126" s="196"/>
      <c r="KA1126" s="196"/>
      <c r="KB1126" s="196"/>
      <c r="KC1126" s="196"/>
      <c r="KD1126" s="196"/>
      <c r="KE1126" s="196"/>
      <c r="KF1126" s="196"/>
      <c r="KG1126" s="196"/>
      <c r="KH1126" s="196"/>
      <c r="KI1126" s="196"/>
      <c r="KJ1126" s="196"/>
      <c r="KK1126" s="196"/>
      <c r="KL1126" s="196"/>
      <c r="KM1126" s="196"/>
      <c r="KN1126" s="196"/>
      <c r="KO1126" s="196"/>
      <c r="KP1126" s="196"/>
      <c r="KQ1126" s="196"/>
      <c r="KR1126" s="196"/>
      <c r="KS1126" s="196"/>
      <c r="KT1126" s="196"/>
      <c r="KU1126" s="196"/>
      <c r="KV1126" s="196"/>
      <c r="KW1126" s="196"/>
      <c r="KX1126" s="196"/>
      <c r="KY1126" s="196"/>
      <c r="KZ1126" s="196"/>
      <c r="LA1126" s="196"/>
      <c r="LB1126" s="196"/>
      <c r="LC1126" s="196"/>
      <c r="LD1126" s="196"/>
      <c r="LE1126" s="196"/>
      <c r="LF1126" s="196"/>
      <c r="LG1126" s="196"/>
      <c r="LH1126" s="196"/>
      <c r="LI1126" s="196"/>
      <c r="LJ1126" s="196"/>
      <c r="LK1126" s="196"/>
      <c r="LL1126" s="196"/>
      <c r="LM1126" s="196"/>
      <c r="LN1126" s="196"/>
      <c r="LO1126" s="196"/>
      <c r="LP1126" s="196"/>
      <c r="LQ1126" s="196"/>
      <c r="LR1126" s="196"/>
      <c r="LS1126" s="196"/>
      <c r="LT1126" s="196"/>
      <c r="LU1126" s="196"/>
      <c r="LV1126" s="196"/>
      <c r="LW1126" s="196"/>
      <c r="LX1126" s="196"/>
      <c r="LY1126" s="196"/>
      <c r="LZ1126" s="196"/>
      <c r="MA1126" s="196"/>
      <c r="MB1126" s="196"/>
      <c r="MC1126" s="196"/>
      <c r="MD1126" s="196"/>
      <c r="ME1126" s="196"/>
      <c r="MF1126" s="196"/>
      <c r="MG1126" s="196"/>
      <c r="MH1126" s="196"/>
      <c r="MI1126" s="196"/>
      <c r="MJ1126" s="196"/>
      <c r="MK1126" s="196"/>
      <c r="ML1126" s="196"/>
      <c r="MM1126" s="196"/>
      <c r="MN1126" s="196"/>
      <c r="MO1126" s="196"/>
      <c r="MP1126" s="196"/>
      <c r="MQ1126" s="196"/>
      <c r="MR1126" s="196"/>
      <c r="MS1126" s="196"/>
      <c r="MT1126" s="196"/>
      <c r="MU1126" s="196"/>
      <c r="MV1126" s="196"/>
      <c r="MW1126" s="196"/>
      <c r="MX1126" s="196"/>
      <c r="MY1126" s="196"/>
      <c r="MZ1126" s="196"/>
      <c r="NA1126" s="196"/>
      <c r="NB1126" s="196"/>
      <c r="NC1126" s="196"/>
      <c r="ND1126" s="196"/>
      <c r="NE1126" s="196"/>
      <c r="NF1126" s="196"/>
      <c r="NG1126" s="196"/>
      <c r="NH1126" s="196"/>
      <c r="NI1126" s="196"/>
      <c r="NJ1126" s="196"/>
      <c r="NK1126" s="196"/>
      <c r="NL1126" s="196"/>
      <c r="NM1126" s="196"/>
      <c r="NN1126" s="196"/>
      <c r="NO1126" s="196"/>
      <c r="NP1126" s="196"/>
      <c r="NQ1126" s="196"/>
      <c r="NR1126" s="196"/>
      <c r="NS1126" s="196"/>
      <c r="NT1126" s="196"/>
      <c r="NU1126" s="196"/>
      <c r="NV1126" s="196"/>
      <c r="NW1126" s="196"/>
      <c r="NX1126" s="196"/>
      <c r="NY1126" s="196"/>
      <c r="NZ1126" s="196"/>
      <c r="OA1126" s="196"/>
      <c r="OB1126" s="196"/>
      <c r="OC1126" s="196"/>
      <c r="OD1126" s="196"/>
      <c r="OE1126" s="196"/>
      <c r="OF1126" s="196"/>
      <c r="OG1126" s="196"/>
      <c r="OH1126" s="196"/>
      <c r="OI1126" s="196"/>
      <c r="OJ1126" s="196"/>
      <c r="OK1126" s="196"/>
      <c r="OL1126" s="196"/>
      <c r="AFC1126" s="196"/>
      <c r="AFD1126" s="196"/>
      <c r="AFE1126" s="196"/>
      <c r="AFF1126" s="196"/>
      <c r="AFG1126" s="196"/>
      <c r="AFH1126" s="196"/>
      <c r="AFI1126" s="196"/>
      <c r="AFJ1126" s="196"/>
      <c r="AFK1126" s="196"/>
      <c r="AFL1126" s="196"/>
      <c r="AFM1126" s="196"/>
      <c r="AFN1126" s="196"/>
      <c r="AFO1126" s="196"/>
      <c r="AFP1126" s="196"/>
      <c r="AFQ1126" s="196"/>
      <c r="AFR1126" s="196"/>
      <c r="AFS1126" s="196"/>
      <c r="AFT1126" s="196"/>
      <c r="AFU1126" s="196"/>
      <c r="AFV1126" s="196"/>
      <c r="AFW1126" s="196"/>
      <c r="AFX1126" s="196"/>
      <c r="AFY1126" s="196"/>
      <c r="AFZ1126" s="196"/>
      <c r="AGA1126" s="196"/>
      <c r="AGB1126" s="196"/>
      <c r="AGC1126" s="196"/>
      <c r="AGD1126" s="196"/>
      <c r="AGE1126" s="196"/>
      <c r="AGF1126" s="196"/>
      <c r="AGG1126" s="196"/>
      <c r="AGH1126" s="196"/>
      <c r="AGI1126" s="196"/>
      <c r="AGJ1126" s="196"/>
      <c r="AGK1126" s="196"/>
      <c r="AGL1126" s="196"/>
      <c r="AGM1126" s="196"/>
      <c r="AGN1126" s="196"/>
      <c r="AGO1126" s="196"/>
      <c r="AGP1126" s="196"/>
    </row>
    <row r="1127" spans="1:874" ht="15.75" customHeight="1" x14ac:dyDescent="0.25">
      <c r="A1127" s="196"/>
      <c r="B1127" s="196"/>
      <c r="C1127" s="196"/>
      <c r="D1127" s="196"/>
      <c r="E1127" s="196"/>
      <c r="F1127" s="196"/>
      <c r="G1127" s="196"/>
      <c r="H1127" s="196"/>
      <c r="I1127" s="196"/>
      <c r="J1127" s="196"/>
      <c r="K1127" s="196"/>
      <c r="L1127" s="206"/>
      <c r="M1127" s="196"/>
      <c r="N1127" s="196"/>
      <c r="O1127" s="196"/>
      <c r="P1127" s="196"/>
      <c r="Q1127" s="196"/>
      <c r="R1127" s="196"/>
      <c r="S1127" s="196"/>
      <c r="T1127" s="196"/>
      <c r="U1127" s="196"/>
      <c r="V1127" s="196"/>
      <c r="W1127" s="196"/>
      <c r="X1127" s="196"/>
      <c r="Y1127" s="196"/>
      <c r="Z1127" s="196"/>
      <c r="AA1127" s="196"/>
      <c r="AB1127" s="196"/>
      <c r="AC1127" s="196"/>
      <c r="AD1127" s="196"/>
      <c r="AE1127" s="196"/>
      <c r="AF1127" s="196"/>
      <c r="AG1127" s="196"/>
      <c r="AH1127" s="196"/>
      <c r="AI1127" s="196"/>
      <c r="AJ1127" s="196"/>
      <c r="AK1127" s="196"/>
      <c r="AL1127" s="196"/>
      <c r="AM1127" s="196"/>
      <c r="AN1127" s="196"/>
      <c r="AO1127" s="196"/>
      <c r="AP1127" s="196"/>
      <c r="AQ1127" s="196"/>
      <c r="AR1127" s="196"/>
      <c r="AS1127" s="196"/>
      <c r="AT1127" s="196"/>
      <c r="AU1127" s="196"/>
      <c r="AV1127" s="196"/>
      <c r="AW1127" s="196"/>
      <c r="AX1127" s="196"/>
      <c r="AY1127" s="196"/>
      <c r="AZ1127" s="196"/>
      <c r="BA1127" s="196"/>
      <c r="BB1127" s="196"/>
      <c r="BC1127" s="196"/>
      <c r="BD1127" s="196"/>
      <c r="BE1127" s="196"/>
      <c r="BF1127" s="196"/>
      <c r="BG1127" s="196"/>
      <c r="BH1127" s="196"/>
      <c r="BI1127" s="196"/>
      <c r="BJ1127" s="196"/>
      <c r="BK1127" s="196"/>
      <c r="BL1127" s="196"/>
      <c r="BM1127" s="196"/>
      <c r="BN1127" s="196"/>
      <c r="BO1127" s="196"/>
      <c r="BP1127" s="196"/>
      <c r="BQ1127" s="196"/>
      <c r="BR1127" s="196"/>
      <c r="BS1127" s="196"/>
      <c r="BT1127" s="196"/>
      <c r="BU1127" s="196"/>
      <c r="BV1127" s="196"/>
      <c r="BW1127" s="196"/>
      <c r="BX1127" s="196"/>
      <c r="BY1127" s="196"/>
      <c r="BZ1127" s="196"/>
      <c r="CA1127" s="196"/>
      <c r="CB1127" s="196"/>
      <c r="CC1127" s="196"/>
      <c r="CD1127" s="196"/>
      <c r="CE1127" s="196"/>
      <c r="CF1127" s="196"/>
      <c r="CG1127" s="196"/>
      <c r="CH1127" s="196"/>
      <c r="CI1127" s="196"/>
      <c r="CJ1127" s="196"/>
      <c r="CK1127" s="196"/>
      <c r="CL1127" s="196"/>
      <c r="CM1127" s="196"/>
      <c r="CN1127" s="196"/>
      <c r="CO1127" s="196"/>
      <c r="CP1127" s="196"/>
      <c r="CQ1127" s="196"/>
      <c r="CR1127" s="196"/>
      <c r="CS1127" s="196"/>
      <c r="CT1127" s="196"/>
      <c r="CU1127" s="196"/>
      <c r="CV1127" s="196"/>
      <c r="CW1127" s="196"/>
      <c r="CX1127" s="196"/>
      <c r="CY1127" s="196"/>
      <c r="CZ1127" s="196"/>
      <c r="DA1127" s="196"/>
      <c r="DB1127" s="196"/>
      <c r="DC1127" s="196"/>
      <c r="DD1127" s="196"/>
      <c r="DE1127" s="196"/>
      <c r="DF1127" s="196"/>
      <c r="DG1127" s="196"/>
      <c r="DH1127" s="196"/>
      <c r="DI1127" s="196"/>
      <c r="DJ1127" s="196"/>
      <c r="DK1127" s="196"/>
      <c r="DL1127" s="196"/>
      <c r="DM1127" s="196"/>
      <c r="DN1127" s="196"/>
      <c r="DO1127" s="196"/>
      <c r="DP1127" s="196"/>
      <c r="DQ1127" s="196"/>
      <c r="DR1127" s="196"/>
      <c r="DS1127" s="196"/>
      <c r="DT1127" s="196"/>
      <c r="DU1127" s="196"/>
      <c r="DV1127" s="196"/>
      <c r="DW1127" s="196"/>
      <c r="DX1127" s="196"/>
      <c r="DY1127" s="196"/>
      <c r="DZ1127" s="196"/>
      <c r="EA1127" s="196"/>
      <c r="EB1127" s="196"/>
      <c r="EC1127" s="196"/>
      <c r="ED1127" s="196"/>
      <c r="EE1127" s="196"/>
      <c r="EF1127" s="196"/>
      <c r="EG1127" s="196"/>
      <c r="EH1127" s="196"/>
      <c r="EI1127" s="196"/>
      <c r="EJ1127" s="196"/>
      <c r="EK1127" s="196"/>
      <c r="EL1127" s="196"/>
      <c r="EM1127" s="196"/>
      <c r="EN1127" s="196"/>
      <c r="EO1127" s="196"/>
      <c r="EP1127" s="196"/>
      <c r="EQ1127" s="196"/>
      <c r="ER1127" s="196"/>
      <c r="ES1127" s="196"/>
      <c r="ET1127" s="196"/>
      <c r="EU1127" s="196"/>
      <c r="EV1127" s="196"/>
      <c r="EW1127" s="196"/>
      <c r="EX1127" s="196"/>
      <c r="EY1127" s="196"/>
      <c r="EZ1127" s="196"/>
      <c r="FA1127" s="196"/>
      <c r="FB1127" s="196"/>
      <c r="FC1127" s="196"/>
      <c r="FD1127" s="196"/>
      <c r="FE1127" s="196"/>
      <c r="FF1127" s="196"/>
      <c r="FG1127" s="196"/>
      <c r="FH1127" s="196"/>
      <c r="FI1127" s="196"/>
      <c r="FJ1127" s="196"/>
      <c r="FK1127" s="196"/>
      <c r="FL1127" s="196"/>
      <c r="FM1127" s="196"/>
      <c r="FN1127" s="196"/>
      <c r="FO1127" s="196"/>
      <c r="FP1127" s="196"/>
      <c r="FQ1127" s="196"/>
      <c r="FR1127" s="196"/>
      <c r="FS1127" s="196"/>
      <c r="FT1127" s="196"/>
      <c r="FU1127" s="196"/>
      <c r="FV1127" s="196"/>
      <c r="FW1127" s="196"/>
      <c r="FX1127" s="196"/>
      <c r="FY1127" s="196"/>
      <c r="FZ1127" s="196"/>
      <c r="GA1127" s="196"/>
      <c r="GB1127" s="196"/>
      <c r="GC1127" s="196"/>
      <c r="GD1127" s="196"/>
      <c r="GE1127" s="196"/>
      <c r="GF1127" s="196"/>
      <c r="GG1127" s="196"/>
      <c r="GH1127" s="196"/>
      <c r="GI1127" s="196"/>
      <c r="GJ1127" s="196"/>
      <c r="GK1127" s="196"/>
      <c r="GL1127" s="196"/>
      <c r="GM1127" s="196"/>
      <c r="GN1127" s="196"/>
      <c r="GO1127" s="196"/>
      <c r="GP1127" s="196"/>
      <c r="GQ1127" s="196"/>
      <c r="GR1127" s="196"/>
      <c r="GS1127" s="196"/>
      <c r="GT1127" s="196"/>
      <c r="GU1127" s="196"/>
      <c r="GV1127" s="196"/>
      <c r="GW1127" s="196"/>
      <c r="GX1127" s="196"/>
      <c r="GY1127" s="196"/>
      <c r="GZ1127" s="196"/>
      <c r="HA1127" s="196"/>
      <c r="HB1127" s="196"/>
      <c r="HC1127" s="196"/>
      <c r="HD1127" s="196"/>
      <c r="HE1127" s="196"/>
      <c r="HF1127" s="196"/>
      <c r="HG1127" s="196"/>
      <c r="HH1127" s="196"/>
      <c r="HI1127" s="196"/>
      <c r="HJ1127" s="196"/>
      <c r="HK1127" s="196"/>
      <c r="HL1127" s="196"/>
      <c r="HM1127" s="196"/>
      <c r="HN1127" s="196"/>
      <c r="HO1127" s="196"/>
      <c r="HP1127" s="196"/>
      <c r="HQ1127" s="196"/>
      <c r="HR1127" s="196"/>
      <c r="HS1127" s="196"/>
      <c r="HT1127" s="196"/>
      <c r="HU1127" s="196"/>
      <c r="HV1127" s="196"/>
      <c r="HW1127" s="196"/>
      <c r="HX1127" s="196"/>
      <c r="HY1127" s="196"/>
      <c r="HZ1127" s="196"/>
      <c r="IA1127" s="196"/>
      <c r="IB1127" s="196"/>
      <c r="IC1127" s="196"/>
      <c r="ID1127" s="196"/>
      <c r="IE1127" s="196"/>
      <c r="IF1127" s="196"/>
      <c r="IG1127" s="196"/>
      <c r="IH1127" s="196"/>
      <c r="II1127" s="196"/>
      <c r="IJ1127" s="196"/>
      <c r="IK1127" s="196"/>
      <c r="IL1127" s="196"/>
      <c r="IM1127" s="196"/>
      <c r="IN1127" s="196"/>
      <c r="IO1127" s="196"/>
      <c r="IP1127" s="196"/>
      <c r="IQ1127" s="196"/>
      <c r="IR1127" s="196"/>
      <c r="IS1127" s="196"/>
      <c r="IT1127" s="196"/>
      <c r="IU1127" s="196"/>
      <c r="IV1127" s="196"/>
      <c r="IW1127" s="196"/>
      <c r="IX1127" s="196"/>
      <c r="IY1127" s="196"/>
      <c r="IZ1127" s="196"/>
      <c r="JA1127" s="196"/>
      <c r="JB1127" s="196"/>
      <c r="JC1127" s="196"/>
      <c r="JD1127" s="196"/>
      <c r="JE1127" s="196"/>
      <c r="JF1127" s="196"/>
      <c r="JG1127" s="196"/>
      <c r="JH1127" s="196"/>
      <c r="JI1127" s="196"/>
      <c r="JJ1127" s="196"/>
      <c r="JK1127" s="196"/>
      <c r="JL1127" s="196"/>
      <c r="JM1127" s="196"/>
      <c r="JN1127" s="196"/>
      <c r="JO1127" s="196"/>
      <c r="JP1127" s="196"/>
      <c r="JQ1127" s="196"/>
      <c r="JR1127" s="196"/>
      <c r="JS1127" s="196"/>
      <c r="JT1127" s="196"/>
      <c r="JU1127" s="196"/>
      <c r="JV1127" s="196"/>
      <c r="JW1127" s="196"/>
      <c r="JX1127" s="196"/>
      <c r="JY1127" s="196"/>
      <c r="JZ1127" s="196"/>
      <c r="KA1127" s="196"/>
      <c r="KB1127" s="196"/>
      <c r="KC1127" s="196"/>
      <c r="KD1127" s="196"/>
      <c r="KE1127" s="196"/>
      <c r="KF1127" s="196"/>
      <c r="KG1127" s="196"/>
      <c r="KH1127" s="196"/>
      <c r="KI1127" s="196"/>
      <c r="KJ1127" s="196"/>
      <c r="KK1127" s="196"/>
      <c r="KL1127" s="196"/>
      <c r="KM1127" s="196"/>
      <c r="KN1127" s="196"/>
      <c r="KO1127" s="196"/>
      <c r="KP1127" s="196"/>
      <c r="KQ1127" s="196"/>
      <c r="KR1127" s="196"/>
      <c r="KS1127" s="196"/>
      <c r="KT1127" s="196"/>
      <c r="KU1127" s="196"/>
      <c r="KV1127" s="196"/>
      <c r="KW1127" s="196"/>
      <c r="KX1127" s="196"/>
      <c r="KY1127" s="196"/>
      <c r="KZ1127" s="196"/>
      <c r="LA1127" s="196"/>
      <c r="LB1127" s="196"/>
      <c r="LC1127" s="196"/>
      <c r="LD1127" s="196"/>
      <c r="LE1127" s="196"/>
      <c r="LF1127" s="196"/>
      <c r="LG1127" s="196"/>
      <c r="LH1127" s="196"/>
      <c r="LI1127" s="196"/>
      <c r="LJ1127" s="196"/>
      <c r="LK1127" s="196"/>
      <c r="LL1127" s="196"/>
      <c r="LM1127" s="196"/>
      <c r="LN1127" s="196"/>
      <c r="LO1127" s="196"/>
      <c r="LP1127" s="196"/>
      <c r="LQ1127" s="196"/>
      <c r="LR1127" s="196"/>
      <c r="LS1127" s="196"/>
      <c r="LT1127" s="196"/>
      <c r="LU1127" s="196"/>
      <c r="LV1127" s="196"/>
      <c r="LW1127" s="196"/>
      <c r="LX1127" s="196"/>
      <c r="LY1127" s="196"/>
      <c r="LZ1127" s="196"/>
      <c r="MA1127" s="196"/>
      <c r="MB1127" s="196"/>
      <c r="MC1127" s="196"/>
      <c r="MD1127" s="196"/>
      <c r="ME1127" s="196"/>
      <c r="MF1127" s="196"/>
      <c r="MG1127" s="196"/>
      <c r="MH1127" s="196"/>
      <c r="MI1127" s="196"/>
      <c r="MJ1127" s="196"/>
      <c r="MK1127" s="196"/>
      <c r="ML1127" s="196"/>
      <c r="MM1127" s="196"/>
      <c r="MN1127" s="196"/>
      <c r="MO1127" s="196"/>
      <c r="MP1127" s="196"/>
      <c r="MQ1127" s="196"/>
      <c r="MR1127" s="196"/>
      <c r="MS1127" s="196"/>
      <c r="MT1127" s="196"/>
      <c r="MU1127" s="196"/>
      <c r="MV1127" s="196"/>
      <c r="MW1127" s="196"/>
      <c r="MX1127" s="196"/>
      <c r="MY1127" s="196"/>
      <c r="MZ1127" s="196"/>
      <c r="NA1127" s="196"/>
      <c r="NB1127" s="196"/>
      <c r="NC1127" s="196"/>
      <c r="ND1127" s="196"/>
      <c r="NE1127" s="196"/>
      <c r="NF1127" s="196"/>
      <c r="NG1127" s="196"/>
      <c r="NH1127" s="196"/>
      <c r="NI1127" s="196"/>
      <c r="NJ1127" s="196"/>
      <c r="NK1127" s="196"/>
      <c r="NL1127" s="196"/>
      <c r="NM1127" s="196"/>
      <c r="NN1127" s="196"/>
      <c r="NO1127" s="196"/>
      <c r="NP1127" s="196"/>
      <c r="NQ1127" s="196"/>
      <c r="NR1127" s="196"/>
      <c r="NS1127" s="196"/>
      <c r="NT1127" s="196"/>
      <c r="NU1127" s="196"/>
      <c r="NV1127" s="196"/>
      <c r="NW1127" s="196"/>
      <c r="NX1127" s="196"/>
      <c r="NY1127" s="196"/>
      <c r="NZ1127" s="196"/>
      <c r="OA1127" s="196"/>
      <c r="OB1127" s="196"/>
      <c r="OC1127" s="196"/>
      <c r="OD1127" s="196"/>
      <c r="OE1127" s="196"/>
      <c r="OF1127" s="196"/>
      <c r="OG1127" s="196"/>
      <c r="OH1127" s="196"/>
      <c r="OI1127" s="196"/>
      <c r="OJ1127" s="196"/>
      <c r="OK1127" s="196"/>
      <c r="OL1127" s="196"/>
      <c r="AFC1127" s="196"/>
      <c r="AFD1127" s="196"/>
      <c r="AFE1127" s="196"/>
      <c r="AFF1127" s="196"/>
      <c r="AFG1127" s="196"/>
      <c r="AFH1127" s="196"/>
      <c r="AFI1127" s="196"/>
      <c r="AFJ1127" s="196"/>
      <c r="AFK1127" s="196"/>
      <c r="AFL1127" s="196"/>
      <c r="AFM1127" s="196"/>
      <c r="AFN1127" s="196"/>
      <c r="AFO1127" s="196"/>
      <c r="AFP1127" s="196"/>
      <c r="AFQ1127" s="196"/>
      <c r="AFR1127" s="196"/>
      <c r="AFS1127" s="196"/>
      <c r="AFT1127" s="196"/>
      <c r="AFU1127" s="196"/>
      <c r="AFV1127" s="196"/>
      <c r="AFW1127" s="196"/>
      <c r="AFX1127" s="196"/>
      <c r="AFY1127" s="196"/>
      <c r="AFZ1127" s="196"/>
      <c r="AGA1127" s="196"/>
      <c r="AGB1127" s="196"/>
      <c r="AGC1127" s="196"/>
      <c r="AGD1127" s="196"/>
      <c r="AGE1127" s="196"/>
      <c r="AGF1127" s="196"/>
      <c r="AGG1127" s="196"/>
      <c r="AGH1127" s="196"/>
      <c r="AGI1127" s="196"/>
      <c r="AGJ1127" s="196"/>
      <c r="AGK1127" s="196"/>
      <c r="AGL1127" s="196"/>
      <c r="AGM1127" s="196"/>
      <c r="AGN1127" s="196"/>
      <c r="AGO1127" s="196"/>
      <c r="AGP1127" s="196"/>
    </row>
    <row r="1128" spans="1:874" ht="15.75" customHeight="1" x14ac:dyDescent="0.25">
      <c r="A1128" s="196"/>
      <c r="B1128" s="196"/>
      <c r="C1128" s="196"/>
      <c r="D1128" s="196"/>
      <c r="E1128" s="196"/>
      <c r="F1128" s="196"/>
      <c r="G1128" s="196"/>
      <c r="H1128" s="196"/>
      <c r="I1128" s="196"/>
      <c r="J1128" s="196"/>
      <c r="K1128" s="196"/>
      <c r="L1128" s="206"/>
      <c r="M1128" s="196"/>
      <c r="N1128" s="196"/>
      <c r="O1128" s="196"/>
      <c r="P1128" s="196"/>
      <c r="Q1128" s="196"/>
      <c r="R1128" s="196"/>
      <c r="S1128" s="196"/>
      <c r="T1128" s="196"/>
      <c r="U1128" s="196"/>
      <c r="V1128" s="196"/>
      <c r="W1128" s="196"/>
      <c r="X1128" s="196"/>
      <c r="Y1128" s="196"/>
      <c r="Z1128" s="196"/>
      <c r="AA1128" s="196"/>
      <c r="AB1128" s="196"/>
      <c r="AC1128" s="196"/>
      <c r="AD1128" s="196"/>
      <c r="AE1128" s="196"/>
      <c r="AF1128" s="196"/>
      <c r="AG1128" s="196"/>
      <c r="AH1128" s="196"/>
      <c r="AI1128" s="196"/>
      <c r="AJ1128" s="196"/>
      <c r="AK1128" s="196"/>
      <c r="AL1128" s="196"/>
      <c r="AM1128" s="196"/>
      <c r="AN1128" s="196"/>
      <c r="AO1128" s="196"/>
      <c r="AP1128" s="196"/>
      <c r="AQ1128" s="196"/>
      <c r="AR1128" s="196"/>
      <c r="AS1128" s="196"/>
      <c r="AT1128" s="196"/>
      <c r="AU1128" s="196"/>
      <c r="AV1128" s="196"/>
      <c r="AW1128" s="196"/>
      <c r="AX1128" s="196"/>
      <c r="AY1128" s="196"/>
      <c r="AZ1128" s="196"/>
      <c r="BA1128" s="196"/>
      <c r="BB1128" s="196"/>
      <c r="BC1128" s="196"/>
      <c r="BD1128" s="196"/>
      <c r="BE1128" s="196"/>
      <c r="BF1128" s="196"/>
      <c r="BG1128" s="196"/>
      <c r="BH1128" s="196"/>
      <c r="BI1128" s="196"/>
      <c r="BJ1128" s="196"/>
      <c r="BK1128" s="196"/>
      <c r="BL1128" s="196"/>
      <c r="BM1128" s="196"/>
      <c r="BN1128" s="196"/>
      <c r="BO1128" s="196"/>
      <c r="BP1128" s="196"/>
      <c r="BQ1128" s="196"/>
      <c r="BR1128" s="196"/>
      <c r="BS1128" s="196"/>
      <c r="BT1128" s="196"/>
      <c r="BU1128" s="196"/>
      <c r="BV1128" s="196"/>
      <c r="BW1128" s="196"/>
      <c r="BX1128" s="196"/>
      <c r="BY1128" s="196"/>
      <c r="BZ1128" s="196"/>
      <c r="CA1128" s="196"/>
      <c r="CB1128" s="196"/>
      <c r="CC1128" s="196"/>
      <c r="CD1128" s="196"/>
      <c r="CE1128" s="196"/>
      <c r="CF1128" s="196"/>
      <c r="CG1128" s="196"/>
      <c r="CH1128" s="196"/>
      <c r="CI1128" s="196"/>
      <c r="CJ1128" s="196"/>
      <c r="CK1128" s="196"/>
      <c r="CL1128" s="196"/>
      <c r="CM1128" s="196"/>
      <c r="CN1128" s="196"/>
      <c r="CO1128" s="196"/>
      <c r="CP1128" s="196"/>
      <c r="CQ1128" s="196"/>
      <c r="CR1128" s="196"/>
      <c r="CS1128" s="196"/>
      <c r="CT1128" s="196"/>
      <c r="CU1128" s="196"/>
      <c r="CV1128" s="196"/>
      <c r="CW1128" s="196"/>
      <c r="CX1128" s="196"/>
      <c r="CY1128" s="196"/>
      <c r="CZ1128" s="196"/>
      <c r="DA1128" s="196"/>
      <c r="DB1128" s="196"/>
      <c r="DC1128" s="196"/>
      <c r="DD1128" s="196"/>
      <c r="DE1128" s="196"/>
      <c r="DF1128" s="196"/>
      <c r="DG1128" s="196"/>
      <c r="DH1128" s="196"/>
      <c r="DI1128" s="196"/>
      <c r="DJ1128" s="196"/>
      <c r="DK1128" s="196"/>
      <c r="DL1128" s="196"/>
      <c r="DM1128" s="196"/>
      <c r="DN1128" s="196"/>
      <c r="DO1128" s="196"/>
      <c r="DP1128" s="196"/>
      <c r="DQ1128" s="196"/>
      <c r="DR1128" s="196"/>
      <c r="DS1128" s="196"/>
      <c r="DT1128" s="196"/>
      <c r="DU1128" s="196"/>
      <c r="DV1128" s="196"/>
      <c r="DW1128" s="196"/>
      <c r="DX1128" s="196"/>
      <c r="DY1128" s="196"/>
      <c r="DZ1128" s="196"/>
      <c r="EA1128" s="196"/>
      <c r="EB1128" s="196"/>
      <c r="EC1128" s="196"/>
      <c r="ED1128" s="196"/>
      <c r="EE1128" s="196"/>
      <c r="EF1128" s="196"/>
      <c r="EG1128" s="196"/>
      <c r="EH1128" s="196"/>
      <c r="EI1128" s="196"/>
      <c r="EJ1128" s="196"/>
      <c r="EK1128" s="196"/>
      <c r="EL1128" s="196"/>
      <c r="EM1128" s="196"/>
      <c r="EN1128" s="196"/>
      <c r="EO1128" s="196"/>
      <c r="EP1128" s="196"/>
      <c r="EQ1128" s="196"/>
      <c r="ER1128" s="196"/>
      <c r="ES1128" s="196"/>
      <c r="ET1128" s="196"/>
      <c r="EU1128" s="196"/>
      <c r="EV1128" s="196"/>
      <c r="EW1128" s="196"/>
      <c r="EX1128" s="196"/>
      <c r="EY1128" s="196"/>
      <c r="EZ1128" s="196"/>
      <c r="FA1128" s="196"/>
      <c r="FB1128" s="196"/>
      <c r="FC1128" s="196"/>
      <c r="FD1128" s="196"/>
      <c r="FE1128" s="196"/>
      <c r="FF1128" s="196"/>
      <c r="FG1128" s="196"/>
      <c r="FH1128" s="196"/>
      <c r="FI1128" s="196"/>
      <c r="FJ1128" s="196"/>
      <c r="FK1128" s="196"/>
      <c r="FL1128" s="196"/>
      <c r="FM1128" s="196"/>
      <c r="FN1128" s="196"/>
      <c r="FO1128" s="196"/>
      <c r="FP1128" s="196"/>
      <c r="FQ1128" s="196"/>
      <c r="FR1128" s="196"/>
      <c r="FS1128" s="196"/>
      <c r="FT1128" s="196"/>
      <c r="FU1128" s="196"/>
      <c r="FV1128" s="196"/>
      <c r="FW1128" s="196"/>
      <c r="FX1128" s="196"/>
      <c r="FY1128" s="196"/>
      <c r="FZ1128" s="196"/>
      <c r="GA1128" s="196"/>
      <c r="GB1128" s="196"/>
      <c r="GC1128" s="196"/>
      <c r="GD1128" s="196"/>
      <c r="GE1128" s="196"/>
      <c r="GF1128" s="196"/>
      <c r="GG1128" s="196"/>
      <c r="GH1128" s="196"/>
      <c r="GI1128" s="196"/>
      <c r="GJ1128" s="196"/>
      <c r="GK1128" s="196"/>
      <c r="GL1128" s="196"/>
      <c r="GM1128" s="196"/>
      <c r="GN1128" s="196"/>
      <c r="GO1128" s="196"/>
      <c r="GP1128" s="196"/>
      <c r="GQ1128" s="196"/>
      <c r="GR1128" s="196"/>
      <c r="GS1128" s="196"/>
      <c r="GT1128" s="196"/>
      <c r="GU1128" s="196"/>
      <c r="GV1128" s="196"/>
      <c r="GW1128" s="196"/>
      <c r="GX1128" s="196"/>
      <c r="GY1128" s="196"/>
      <c r="GZ1128" s="196"/>
      <c r="HA1128" s="196"/>
      <c r="HB1128" s="196"/>
      <c r="HC1128" s="196"/>
      <c r="HD1128" s="196"/>
      <c r="HE1128" s="196"/>
      <c r="HF1128" s="196"/>
      <c r="HG1128" s="196"/>
      <c r="HH1128" s="196"/>
      <c r="HI1128" s="196"/>
      <c r="HJ1128" s="196"/>
      <c r="HK1128" s="196"/>
      <c r="HL1128" s="196"/>
      <c r="HM1128" s="196"/>
      <c r="HN1128" s="196"/>
      <c r="HO1128" s="196"/>
      <c r="HP1128" s="196"/>
      <c r="HQ1128" s="196"/>
      <c r="HR1128" s="196"/>
      <c r="HS1128" s="196"/>
      <c r="HT1128" s="196"/>
      <c r="HU1128" s="196"/>
      <c r="HV1128" s="196"/>
      <c r="HW1128" s="196"/>
      <c r="HX1128" s="196"/>
      <c r="HY1128" s="196"/>
      <c r="HZ1128" s="196"/>
      <c r="IA1128" s="196"/>
      <c r="IB1128" s="196"/>
      <c r="IC1128" s="196"/>
      <c r="ID1128" s="196"/>
      <c r="IE1128" s="196"/>
      <c r="IF1128" s="196"/>
      <c r="IG1128" s="196"/>
      <c r="IH1128" s="196"/>
      <c r="II1128" s="196"/>
      <c r="IJ1128" s="196"/>
      <c r="IK1128" s="196"/>
      <c r="IL1128" s="196"/>
      <c r="IM1128" s="196"/>
      <c r="IN1128" s="196"/>
      <c r="IO1128" s="196"/>
      <c r="IP1128" s="196"/>
      <c r="IQ1128" s="196"/>
      <c r="IR1128" s="196"/>
      <c r="IS1128" s="196"/>
      <c r="IT1128" s="196"/>
      <c r="IU1128" s="196"/>
      <c r="IV1128" s="196"/>
      <c r="IW1128" s="196"/>
      <c r="IX1128" s="196"/>
      <c r="IY1128" s="196"/>
      <c r="IZ1128" s="196"/>
      <c r="JA1128" s="196"/>
      <c r="JB1128" s="196"/>
      <c r="JC1128" s="196"/>
      <c r="JD1128" s="196"/>
      <c r="JE1128" s="196"/>
      <c r="JF1128" s="196"/>
      <c r="JG1128" s="196"/>
      <c r="JH1128" s="196"/>
      <c r="JI1128" s="196"/>
      <c r="JJ1128" s="196"/>
      <c r="JK1128" s="196"/>
      <c r="JL1128" s="196"/>
      <c r="JM1128" s="196"/>
      <c r="JN1128" s="196"/>
      <c r="JO1128" s="196"/>
      <c r="JP1128" s="196"/>
      <c r="JQ1128" s="196"/>
      <c r="JR1128" s="196"/>
      <c r="JS1128" s="196"/>
      <c r="JT1128" s="196"/>
      <c r="JU1128" s="196"/>
      <c r="JV1128" s="196"/>
      <c r="JW1128" s="196"/>
      <c r="JX1128" s="196"/>
      <c r="JY1128" s="196"/>
      <c r="JZ1128" s="196"/>
      <c r="KA1128" s="196"/>
      <c r="KB1128" s="196"/>
      <c r="KC1128" s="196"/>
      <c r="KD1128" s="196"/>
      <c r="KE1128" s="196"/>
      <c r="KF1128" s="196"/>
      <c r="KG1128" s="196"/>
      <c r="KH1128" s="196"/>
      <c r="KI1128" s="196"/>
      <c r="KJ1128" s="196"/>
      <c r="KK1128" s="196"/>
      <c r="KL1128" s="196"/>
      <c r="KM1128" s="196"/>
      <c r="KN1128" s="196"/>
      <c r="KO1128" s="196"/>
      <c r="KP1128" s="196"/>
      <c r="KQ1128" s="196"/>
      <c r="KR1128" s="196"/>
      <c r="KS1128" s="196"/>
      <c r="KT1128" s="196"/>
      <c r="KU1128" s="196"/>
      <c r="KV1128" s="196"/>
      <c r="KW1128" s="196"/>
      <c r="KX1128" s="196"/>
      <c r="KY1128" s="196"/>
      <c r="KZ1128" s="196"/>
      <c r="LA1128" s="196"/>
      <c r="LB1128" s="196"/>
      <c r="LC1128" s="196"/>
      <c r="LD1128" s="196"/>
      <c r="LE1128" s="196"/>
      <c r="LF1128" s="196"/>
      <c r="LG1128" s="196"/>
      <c r="LH1128" s="196"/>
      <c r="LI1128" s="196"/>
      <c r="LJ1128" s="196"/>
      <c r="LK1128" s="196"/>
      <c r="LL1128" s="196"/>
      <c r="LM1128" s="196"/>
      <c r="LN1128" s="196"/>
      <c r="LO1128" s="196"/>
      <c r="LP1128" s="196"/>
      <c r="LQ1128" s="196"/>
      <c r="LR1128" s="196"/>
      <c r="LS1128" s="196"/>
      <c r="LT1128" s="196"/>
      <c r="LU1128" s="196"/>
      <c r="LV1128" s="196"/>
      <c r="LW1128" s="196"/>
      <c r="LX1128" s="196"/>
      <c r="LY1128" s="196"/>
      <c r="LZ1128" s="196"/>
      <c r="MA1128" s="196"/>
      <c r="MB1128" s="196"/>
      <c r="MC1128" s="196"/>
      <c r="MD1128" s="196"/>
      <c r="ME1128" s="196"/>
      <c r="MF1128" s="196"/>
      <c r="MG1128" s="196"/>
      <c r="MH1128" s="196"/>
      <c r="MI1128" s="196"/>
      <c r="MJ1128" s="196"/>
      <c r="MK1128" s="196"/>
      <c r="ML1128" s="196"/>
      <c r="MM1128" s="196"/>
      <c r="MN1128" s="196"/>
      <c r="MO1128" s="196"/>
      <c r="MP1128" s="196"/>
      <c r="MQ1128" s="196"/>
      <c r="MR1128" s="196"/>
      <c r="MS1128" s="196"/>
      <c r="MT1128" s="196"/>
      <c r="MU1128" s="196"/>
      <c r="MV1128" s="196"/>
      <c r="MW1128" s="196"/>
      <c r="MX1128" s="196"/>
      <c r="MY1128" s="196"/>
      <c r="MZ1128" s="196"/>
      <c r="NA1128" s="196"/>
      <c r="NB1128" s="196"/>
      <c r="NC1128" s="196"/>
      <c r="ND1128" s="196"/>
      <c r="NE1128" s="196"/>
      <c r="NF1128" s="196"/>
      <c r="NG1128" s="196"/>
      <c r="NH1128" s="196"/>
      <c r="NI1128" s="196"/>
      <c r="NJ1128" s="196"/>
      <c r="NK1128" s="196"/>
      <c r="NL1128" s="196"/>
      <c r="NM1128" s="196"/>
      <c r="NN1128" s="196"/>
      <c r="NO1128" s="196"/>
      <c r="NP1128" s="196"/>
      <c r="NQ1128" s="196"/>
      <c r="NR1128" s="196"/>
      <c r="NS1128" s="196"/>
      <c r="NT1128" s="196"/>
      <c r="NU1128" s="196"/>
      <c r="NV1128" s="196"/>
      <c r="NW1128" s="196"/>
      <c r="NX1128" s="196"/>
      <c r="NY1128" s="196"/>
      <c r="NZ1128" s="196"/>
      <c r="OA1128" s="196"/>
      <c r="OB1128" s="196"/>
      <c r="OC1128" s="196"/>
      <c r="OD1128" s="196"/>
      <c r="OE1128" s="196"/>
      <c r="OF1128" s="196"/>
      <c r="OG1128" s="196"/>
      <c r="OH1128" s="196"/>
      <c r="OI1128" s="196"/>
      <c r="OJ1128" s="196"/>
      <c r="OK1128" s="196"/>
      <c r="OL1128" s="196"/>
      <c r="AFC1128" s="196"/>
      <c r="AFD1128" s="196"/>
      <c r="AFE1128" s="196"/>
      <c r="AFF1128" s="196"/>
      <c r="AFG1128" s="196"/>
      <c r="AFH1128" s="196"/>
      <c r="AFI1128" s="196"/>
      <c r="AFJ1128" s="196"/>
      <c r="AFK1128" s="196"/>
      <c r="AFL1128" s="196"/>
      <c r="AFM1128" s="196"/>
      <c r="AFN1128" s="196"/>
      <c r="AFO1128" s="196"/>
      <c r="AFP1128" s="196"/>
      <c r="AFQ1128" s="196"/>
      <c r="AFR1128" s="196"/>
      <c r="AFS1128" s="196"/>
      <c r="AFT1128" s="196"/>
      <c r="AFU1128" s="196"/>
      <c r="AFV1128" s="196"/>
      <c r="AFW1128" s="196"/>
      <c r="AFX1128" s="196"/>
      <c r="AFY1128" s="196"/>
      <c r="AFZ1128" s="196"/>
      <c r="AGA1128" s="196"/>
      <c r="AGB1128" s="196"/>
      <c r="AGC1128" s="196"/>
      <c r="AGD1128" s="196"/>
      <c r="AGE1128" s="196"/>
      <c r="AGF1128" s="196"/>
      <c r="AGG1128" s="196"/>
      <c r="AGH1128" s="196"/>
      <c r="AGI1128" s="196"/>
      <c r="AGJ1128" s="196"/>
      <c r="AGK1128" s="196"/>
      <c r="AGL1128" s="196"/>
      <c r="AGM1128" s="196"/>
      <c r="AGN1128" s="196"/>
      <c r="AGO1128" s="196"/>
      <c r="AGP1128" s="196"/>
    </row>
    <row r="1129" spans="1:874" ht="15.75" customHeight="1" x14ac:dyDescent="0.25">
      <c r="A1129" s="196"/>
      <c r="B1129" s="196"/>
      <c r="C1129" s="196"/>
      <c r="D1129" s="196"/>
      <c r="E1129" s="196"/>
      <c r="F1129" s="196"/>
      <c r="G1129" s="196"/>
      <c r="H1129" s="196"/>
      <c r="I1129" s="196"/>
      <c r="J1129" s="196"/>
      <c r="K1129" s="196"/>
      <c r="L1129" s="206"/>
      <c r="M1129" s="196"/>
      <c r="N1129" s="196"/>
      <c r="O1129" s="196"/>
      <c r="P1129" s="196"/>
      <c r="Q1129" s="196"/>
      <c r="R1129" s="196"/>
      <c r="S1129" s="196"/>
      <c r="T1129" s="196"/>
      <c r="U1129" s="196"/>
      <c r="V1129" s="196"/>
      <c r="W1129" s="196"/>
      <c r="X1129" s="196"/>
      <c r="Y1129" s="196"/>
      <c r="Z1129" s="196"/>
      <c r="AA1129" s="196"/>
      <c r="AB1129" s="196"/>
      <c r="AC1129" s="196"/>
      <c r="AD1129" s="196"/>
      <c r="AE1129" s="196"/>
      <c r="AF1129" s="196"/>
      <c r="AG1129" s="196"/>
      <c r="AH1129" s="196"/>
      <c r="AI1129" s="196"/>
      <c r="AJ1129" s="196"/>
      <c r="AK1129" s="196"/>
      <c r="AL1129" s="196"/>
      <c r="AM1129" s="196"/>
      <c r="AN1129" s="196"/>
      <c r="AO1129" s="196"/>
      <c r="AP1129" s="196"/>
      <c r="AQ1129" s="196"/>
      <c r="AR1129" s="196"/>
      <c r="AS1129" s="196"/>
      <c r="AT1129" s="196"/>
      <c r="AU1129" s="196"/>
      <c r="AV1129" s="196"/>
      <c r="AW1129" s="196"/>
      <c r="AX1129" s="196"/>
      <c r="AY1129" s="196"/>
      <c r="AZ1129" s="196"/>
      <c r="BA1129" s="196"/>
      <c r="BB1129" s="196"/>
      <c r="BC1129" s="196"/>
      <c r="BD1129" s="196"/>
      <c r="BE1129" s="196"/>
      <c r="BF1129" s="196"/>
      <c r="BG1129" s="196"/>
      <c r="BH1129" s="196"/>
      <c r="BI1129" s="196"/>
      <c r="BJ1129" s="196"/>
      <c r="BK1129" s="196"/>
      <c r="BL1129" s="196"/>
      <c r="BM1129" s="196"/>
      <c r="BN1129" s="196"/>
      <c r="BO1129" s="196"/>
      <c r="BP1129" s="196"/>
      <c r="BQ1129" s="196"/>
      <c r="BR1129" s="196"/>
      <c r="BS1129" s="196"/>
      <c r="BT1129" s="196"/>
      <c r="BU1129" s="196"/>
      <c r="BV1129" s="196"/>
      <c r="BW1129" s="196"/>
      <c r="BX1129" s="196"/>
      <c r="BY1129" s="196"/>
      <c r="BZ1129" s="196"/>
      <c r="CA1129" s="196"/>
      <c r="CB1129" s="196"/>
      <c r="CC1129" s="196"/>
      <c r="CD1129" s="196"/>
      <c r="CE1129" s="196"/>
      <c r="CF1129" s="196"/>
      <c r="CG1129" s="196"/>
      <c r="CH1129" s="196"/>
      <c r="CI1129" s="196"/>
      <c r="CJ1129" s="196"/>
      <c r="CK1129" s="196"/>
      <c r="CL1129" s="196"/>
      <c r="CM1129" s="196"/>
      <c r="CN1129" s="196"/>
      <c r="CO1129" s="196"/>
      <c r="CP1129" s="196"/>
      <c r="CQ1129" s="196"/>
      <c r="CR1129" s="196"/>
      <c r="CS1129" s="196"/>
      <c r="CT1129" s="196"/>
      <c r="CU1129" s="196"/>
      <c r="CV1129" s="196"/>
      <c r="CW1129" s="196"/>
      <c r="CX1129" s="196"/>
      <c r="CY1129" s="196"/>
      <c r="CZ1129" s="196"/>
      <c r="DA1129" s="196"/>
      <c r="DB1129" s="196"/>
      <c r="DC1129" s="196"/>
      <c r="DD1129" s="196"/>
      <c r="DE1129" s="196"/>
      <c r="DF1129" s="196"/>
      <c r="DG1129" s="196"/>
      <c r="DH1129" s="196"/>
      <c r="DI1129" s="196"/>
      <c r="DJ1129" s="196"/>
      <c r="DK1129" s="196"/>
      <c r="DL1129" s="196"/>
      <c r="DM1129" s="196"/>
      <c r="DN1129" s="196"/>
      <c r="DO1129" s="196"/>
      <c r="DP1129" s="196"/>
      <c r="DQ1129" s="196"/>
      <c r="DR1129" s="196"/>
      <c r="DS1129" s="196"/>
      <c r="DT1129" s="196"/>
      <c r="DU1129" s="196"/>
      <c r="DV1129" s="196"/>
      <c r="DW1129" s="196"/>
      <c r="DX1129" s="196"/>
      <c r="DY1129" s="196"/>
      <c r="DZ1129" s="196"/>
      <c r="EA1129" s="196"/>
      <c r="EB1129" s="196"/>
      <c r="EC1129" s="196"/>
      <c r="ED1129" s="196"/>
      <c r="EE1129" s="196"/>
      <c r="EF1129" s="196"/>
      <c r="EG1129" s="196"/>
      <c r="EH1129" s="196"/>
      <c r="EI1129" s="196"/>
      <c r="EJ1129" s="196"/>
      <c r="EK1129" s="196"/>
      <c r="EL1129" s="196"/>
      <c r="EM1129" s="196"/>
      <c r="EN1129" s="196"/>
      <c r="EO1129" s="196"/>
      <c r="EP1129" s="196"/>
      <c r="EQ1129" s="196"/>
      <c r="ER1129" s="196"/>
      <c r="ES1129" s="196"/>
      <c r="ET1129" s="196"/>
      <c r="EU1129" s="196"/>
      <c r="EV1129" s="196"/>
      <c r="EW1129" s="196"/>
      <c r="EX1129" s="196"/>
      <c r="EY1129" s="196"/>
      <c r="EZ1129" s="196"/>
      <c r="FA1129" s="196"/>
      <c r="FB1129" s="196"/>
      <c r="FC1129" s="196"/>
      <c r="FD1129" s="196"/>
      <c r="FE1129" s="196"/>
      <c r="FF1129" s="196"/>
      <c r="FG1129" s="196"/>
      <c r="FH1129" s="196"/>
      <c r="FI1129" s="196"/>
      <c r="FJ1129" s="196"/>
      <c r="FK1129" s="196"/>
      <c r="FL1129" s="196"/>
      <c r="FM1129" s="196"/>
      <c r="FN1129" s="196"/>
      <c r="FO1129" s="196"/>
      <c r="FP1129" s="196"/>
      <c r="FQ1129" s="196"/>
      <c r="FR1129" s="196"/>
      <c r="FS1129" s="196"/>
      <c r="FT1129" s="196"/>
      <c r="FU1129" s="196"/>
      <c r="FV1129" s="196"/>
      <c r="FW1129" s="196"/>
      <c r="FX1129" s="196"/>
      <c r="FY1129" s="196"/>
      <c r="FZ1129" s="196"/>
      <c r="GA1129" s="196"/>
      <c r="GB1129" s="196"/>
      <c r="GC1129" s="196"/>
      <c r="GD1129" s="196"/>
      <c r="GE1129" s="196"/>
      <c r="GF1129" s="196"/>
      <c r="GG1129" s="196"/>
      <c r="GH1129" s="196"/>
      <c r="GI1129" s="196"/>
      <c r="GJ1129" s="196"/>
      <c r="GK1129" s="196"/>
      <c r="GL1129" s="196"/>
      <c r="GM1129" s="196"/>
      <c r="GN1129" s="196"/>
      <c r="GO1129" s="196"/>
      <c r="GP1129" s="196"/>
      <c r="GQ1129" s="196"/>
      <c r="GR1129" s="196"/>
      <c r="GS1129" s="196"/>
      <c r="GT1129" s="196"/>
      <c r="GU1129" s="196"/>
      <c r="GV1129" s="196"/>
      <c r="GW1129" s="196"/>
      <c r="GX1129" s="196"/>
      <c r="GY1129" s="196"/>
      <c r="GZ1129" s="196"/>
      <c r="HA1129" s="196"/>
      <c r="HB1129" s="196"/>
      <c r="HC1129" s="196"/>
      <c r="HD1129" s="196"/>
      <c r="HE1129" s="196"/>
      <c r="HF1129" s="196"/>
      <c r="HG1129" s="196"/>
      <c r="HH1129" s="196"/>
      <c r="HI1129" s="196"/>
      <c r="HJ1129" s="196"/>
      <c r="HK1129" s="196"/>
      <c r="HL1129" s="196"/>
      <c r="HM1129" s="196"/>
      <c r="HN1129" s="196"/>
      <c r="HO1129" s="196"/>
      <c r="HP1129" s="196"/>
      <c r="HQ1129" s="196"/>
      <c r="HR1129" s="196"/>
      <c r="HS1129" s="196"/>
      <c r="HT1129" s="196"/>
      <c r="HU1129" s="196"/>
      <c r="HV1129" s="196"/>
      <c r="HW1129" s="196"/>
      <c r="HX1129" s="196"/>
      <c r="HY1129" s="196"/>
      <c r="HZ1129" s="196"/>
      <c r="IA1129" s="196"/>
      <c r="IB1129" s="196"/>
      <c r="IC1129" s="196"/>
      <c r="ID1129" s="196"/>
      <c r="IE1129" s="196"/>
      <c r="IF1129" s="196"/>
      <c r="IG1129" s="196"/>
      <c r="IH1129" s="196"/>
      <c r="II1129" s="196"/>
      <c r="IJ1129" s="196"/>
      <c r="IK1129" s="196"/>
      <c r="IL1129" s="196"/>
      <c r="IM1129" s="196"/>
      <c r="IN1129" s="196"/>
      <c r="IO1129" s="196"/>
      <c r="IP1129" s="196"/>
      <c r="IQ1129" s="196"/>
      <c r="IR1129" s="196"/>
      <c r="IS1129" s="196"/>
      <c r="IT1129" s="196"/>
      <c r="IU1129" s="196"/>
      <c r="IV1129" s="196"/>
      <c r="IW1129" s="196"/>
      <c r="IX1129" s="196"/>
      <c r="IY1129" s="196"/>
      <c r="IZ1129" s="196"/>
      <c r="JA1129" s="196"/>
      <c r="JB1129" s="196"/>
      <c r="JC1129" s="196"/>
      <c r="JD1129" s="196"/>
      <c r="JE1129" s="196"/>
      <c r="JF1129" s="196"/>
      <c r="JG1129" s="196"/>
      <c r="JH1129" s="196"/>
      <c r="JI1129" s="196"/>
      <c r="JJ1129" s="196"/>
      <c r="JK1129" s="196"/>
      <c r="JL1129" s="196"/>
      <c r="JM1129" s="196"/>
      <c r="JN1129" s="196"/>
      <c r="JO1129" s="196"/>
      <c r="JP1129" s="196"/>
      <c r="JQ1129" s="196"/>
      <c r="JR1129" s="196"/>
      <c r="JS1129" s="196"/>
      <c r="JT1129" s="196"/>
      <c r="JU1129" s="196"/>
      <c r="JV1129" s="196"/>
      <c r="JW1129" s="196"/>
      <c r="JX1129" s="196"/>
      <c r="JY1129" s="196"/>
      <c r="JZ1129" s="196"/>
      <c r="KA1129" s="196"/>
      <c r="KB1129" s="196"/>
      <c r="KC1129" s="196"/>
      <c r="KD1129" s="196"/>
      <c r="KE1129" s="196"/>
      <c r="KF1129" s="196"/>
      <c r="KG1129" s="196"/>
      <c r="KH1129" s="196"/>
      <c r="KI1129" s="196"/>
      <c r="KJ1129" s="196"/>
      <c r="KK1129" s="196"/>
      <c r="KL1129" s="196"/>
      <c r="KM1129" s="196"/>
      <c r="KN1129" s="196"/>
      <c r="KO1129" s="196"/>
      <c r="KP1129" s="196"/>
      <c r="KQ1129" s="196"/>
      <c r="KR1129" s="196"/>
      <c r="KS1129" s="196"/>
      <c r="KT1129" s="196"/>
      <c r="KU1129" s="196"/>
      <c r="KV1129" s="196"/>
      <c r="KW1129" s="196"/>
      <c r="KX1129" s="196"/>
      <c r="KY1129" s="196"/>
      <c r="KZ1129" s="196"/>
      <c r="LA1129" s="196"/>
      <c r="LB1129" s="196"/>
      <c r="LC1129" s="196"/>
      <c r="LD1129" s="196"/>
      <c r="LE1129" s="196"/>
      <c r="LF1129" s="196"/>
      <c r="LG1129" s="196"/>
      <c r="LH1129" s="196"/>
      <c r="LI1129" s="196"/>
      <c r="LJ1129" s="196"/>
      <c r="LK1129" s="196"/>
      <c r="LL1129" s="196"/>
      <c r="LM1129" s="196"/>
      <c r="LN1129" s="196"/>
      <c r="LO1129" s="196"/>
      <c r="LP1129" s="196"/>
      <c r="LQ1129" s="196"/>
      <c r="LR1129" s="196"/>
      <c r="LS1129" s="196"/>
      <c r="LT1129" s="196"/>
      <c r="LU1129" s="196"/>
      <c r="LV1129" s="196"/>
      <c r="LW1129" s="196"/>
      <c r="LX1129" s="196"/>
      <c r="LY1129" s="196"/>
      <c r="LZ1129" s="196"/>
      <c r="MA1129" s="196"/>
      <c r="MB1129" s="196"/>
      <c r="MC1129" s="196"/>
      <c r="MD1129" s="196"/>
      <c r="ME1129" s="196"/>
      <c r="MF1129" s="196"/>
      <c r="MG1129" s="196"/>
      <c r="MH1129" s="196"/>
      <c r="MI1129" s="196"/>
      <c r="MJ1129" s="196"/>
      <c r="MK1129" s="196"/>
      <c r="ML1129" s="196"/>
      <c r="MM1129" s="196"/>
      <c r="MN1129" s="196"/>
      <c r="MO1129" s="196"/>
      <c r="MP1129" s="196"/>
      <c r="MQ1129" s="196"/>
      <c r="MR1129" s="196"/>
      <c r="MS1129" s="196"/>
      <c r="MT1129" s="196"/>
      <c r="MU1129" s="196"/>
      <c r="MV1129" s="196"/>
      <c r="MW1129" s="196"/>
      <c r="MX1129" s="196"/>
      <c r="MY1129" s="196"/>
      <c r="MZ1129" s="196"/>
      <c r="NA1129" s="196"/>
      <c r="NB1129" s="196"/>
      <c r="NC1129" s="196"/>
      <c r="ND1129" s="196"/>
      <c r="NE1129" s="196"/>
      <c r="NF1129" s="196"/>
      <c r="NG1129" s="196"/>
      <c r="NH1129" s="196"/>
      <c r="NI1129" s="196"/>
      <c r="NJ1129" s="196"/>
      <c r="NK1129" s="196"/>
      <c r="NL1129" s="196"/>
      <c r="NM1129" s="196"/>
      <c r="NN1129" s="196"/>
      <c r="NO1129" s="196"/>
      <c r="NP1129" s="196"/>
      <c r="NQ1129" s="196"/>
      <c r="NR1129" s="196"/>
      <c r="NS1129" s="196"/>
      <c r="NT1129" s="196"/>
      <c r="NU1129" s="196"/>
      <c r="NV1129" s="196"/>
      <c r="NW1129" s="196"/>
      <c r="NX1129" s="196"/>
      <c r="NY1129" s="196"/>
      <c r="NZ1129" s="196"/>
      <c r="OA1129" s="196"/>
      <c r="OB1129" s="196"/>
      <c r="OC1129" s="196"/>
      <c r="OD1129" s="196"/>
      <c r="OE1129" s="196"/>
      <c r="OF1129" s="196"/>
      <c r="OG1129" s="196"/>
      <c r="OH1129" s="196"/>
      <c r="OI1129" s="196"/>
      <c r="OJ1129" s="196"/>
      <c r="OK1129" s="196"/>
      <c r="OL1129" s="196"/>
      <c r="AFC1129" s="196"/>
      <c r="AFD1129" s="196"/>
      <c r="AFE1129" s="196"/>
      <c r="AFF1129" s="196"/>
      <c r="AFG1129" s="196"/>
      <c r="AFH1129" s="196"/>
      <c r="AFI1129" s="196"/>
      <c r="AFJ1129" s="196"/>
      <c r="AFK1129" s="196"/>
      <c r="AFL1129" s="196"/>
      <c r="AFM1129" s="196"/>
      <c r="AFN1129" s="196"/>
      <c r="AFO1129" s="196"/>
      <c r="AFP1129" s="196"/>
      <c r="AFQ1129" s="196"/>
      <c r="AFR1129" s="196"/>
      <c r="AFS1129" s="196"/>
      <c r="AFT1129" s="196"/>
      <c r="AFU1129" s="196"/>
      <c r="AFV1129" s="196"/>
      <c r="AFW1129" s="196"/>
      <c r="AFX1129" s="196"/>
      <c r="AFY1129" s="196"/>
      <c r="AFZ1129" s="196"/>
      <c r="AGA1129" s="196"/>
      <c r="AGB1129" s="196"/>
      <c r="AGC1129" s="196"/>
      <c r="AGD1129" s="196"/>
      <c r="AGE1129" s="196"/>
      <c r="AGF1129" s="196"/>
      <c r="AGG1129" s="196"/>
      <c r="AGH1129" s="196"/>
      <c r="AGI1129" s="196"/>
      <c r="AGJ1129" s="196"/>
      <c r="AGK1129" s="196"/>
      <c r="AGL1129" s="196"/>
      <c r="AGM1129" s="196"/>
      <c r="AGN1129" s="196"/>
      <c r="AGO1129" s="196"/>
      <c r="AGP1129" s="196"/>
    </row>
    <row r="1130" spans="1:874" ht="15.75" customHeight="1" x14ac:dyDescent="0.25">
      <c r="A1130" s="196"/>
      <c r="B1130" s="196"/>
      <c r="C1130" s="196"/>
      <c r="D1130" s="196"/>
      <c r="E1130" s="196"/>
      <c r="F1130" s="196"/>
      <c r="G1130" s="196"/>
      <c r="H1130" s="196"/>
      <c r="I1130" s="196"/>
      <c r="J1130" s="196"/>
      <c r="K1130" s="196"/>
      <c r="L1130" s="206"/>
      <c r="M1130" s="196"/>
      <c r="N1130" s="196"/>
      <c r="O1130" s="196"/>
      <c r="P1130" s="196"/>
      <c r="Q1130" s="196"/>
      <c r="R1130" s="196"/>
      <c r="S1130" s="196"/>
      <c r="T1130" s="196"/>
      <c r="U1130" s="196"/>
      <c r="V1130" s="196"/>
      <c r="W1130" s="196"/>
      <c r="X1130" s="196"/>
      <c r="Y1130" s="196"/>
      <c r="Z1130" s="196"/>
      <c r="AA1130" s="196"/>
      <c r="AB1130" s="196"/>
      <c r="AC1130" s="196"/>
      <c r="AD1130" s="196"/>
      <c r="AE1130" s="196"/>
      <c r="AF1130" s="196"/>
      <c r="AG1130" s="196"/>
      <c r="AH1130" s="196"/>
      <c r="AI1130" s="196"/>
      <c r="AJ1130" s="196"/>
      <c r="AK1130" s="196"/>
      <c r="AL1130" s="196"/>
      <c r="AM1130" s="196"/>
      <c r="AN1130" s="196"/>
      <c r="AO1130" s="196"/>
      <c r="AP1130" s="196"/>
      <c r="AQ1130" s="196"/>
      <c r="AR1130" s="196"/>
      <c r="AS1130" s="196"/>
      <c r="AT1130" s="196"/>
      <c r="AU1130" s="196"/>
      <c r="AV1130" s="196"/>
      <c r="AW1130" s="196"/>
      <c r="AX1130" s="196"/>
      <c r="AY1130" s="196"/>
      <c r="AZ1130" s="196"/>
      <c r="BA1130" s="196"/>
      <c r="BB1130" s="196"/>
      <c r="BC1130" s="196"/>
      <c r="BD1130" s="196"/>
      <c r="BE1130" s="196"/>
      <c r="BF1130" s="196"/>
      <c r="BG1130" s="196"/>
      <c r="BH1130" s="196"/>
      <c r="BI1130" s="196"/>
      <c r="BJ1130" s="196"/>
      <c r="BK1130" s="196"/>
      <c r="BL1130" s="196"/>
      <c r="BM1130" s="196"/>
      <c r="BN1130" s="196"/>
      <c r="BO1130" s="196"/>
      <c r="BP1130" s="196"/>
      <c r="BQ1130" s="196"/>
      <c r="BR1130" s="196"/>
      <c r="BS1130" s="196"/>
      <c r="BT1130" s="196"/>
      <c r="BU1130" s="196"/>
      <c r="BV1130" s="196"/>
      <c r="BW1130" s="196"/>
      <c r="BX1130" s="196"/>
      <c r="BY1130" s="196"/>
      <c r="BZ1130" s="196"/>
      <c r="CA1130" s="196"/>
      <c r="CB1130" s="196"/>
      <c r="CC1130" s="196"/>
      <c r="CD1130" s="196"/>
      <c r="CE1130" s="196"/>
      <c r="CF1130" s="196"/>
      <c r="CG1130" s="196"/>
      <c r="CH1130" s="196"/>
      <c r="CI1130" s="196"/>
      <c r="CJ1130" s="196"/>
      <c r="CK1130" s="196"/>
      <c r="CL1130" s="196"/>
      <c r="CM1130" s="196"/>
      <c r="CN1130" s="196"/>
      <c r="CO1130" s="196"/>
      <c r="CP1130" s="196"/>
      <c r="CQ1130" s="196"/>
      <c r="CR1130" s="196"/>
      <c r="CS1130" s="196"/>
      <c r="CT1130" s="196"/>
      <c r="CU1130" s="196"/>
      <c r="CV1130" s="196"/>
      <c r="CW1130" s="196"/>
      <c r="CX1130" s="196"/>
      <c r="CY1130" s="196"/>
      <c r="CZ1130" s="196"/>
      <c r="DA1130" s="196"/>
      <c r="DB1130" s="196"/>
      <c r="DC1130" s="196"/>
      <c r="DD1130" s="196"/>
      <c r="DE1130" s="196"/>
      <c r="DF1130" s="196"/>
      <c r="DG1130" s="196"/>
      <c r="DH1130" s="196"/>
      <c r="DI1130" s="196"/>
      <c r="DJ1130" s="196"/>
      <c r="DK1130" s="196"/>
      <c r="DL1130" s="196"/>
      <c r="DM1130" s="196"/>
      <c r="DN1130" s="196"/>
      <c r="DO1130" s="196"/>
      <c r="DP1130" s="196"/>
      <c r="DQ1130" s="196"/>
      <c r="DR1130" s="196"/>
      <c r="DS1130" s="196"/>
      <c r="DT1130" s="196"/>
      <c r="DU1130" s="196"/>
      <c r="DV1130" s="196"/>
      <c r="DW1130" s="196"/>
      <c r="DX1130" s="196"/>
      <c r="DY1130" s="196"/>
      <c r="DZ1130" s="196"/>
      <c r="EA1130" s="196"/>
      <c r="EB1130" s="196"/>
      <c r="EC1130" s="196"/>
      <c r="ED1130" s="196"/>
      <c r="EE1130" s="196"/>
      <c r="EF1130" s="196"/>
      <c r="EG1130" s="196"/>
      <c r="EH1130" s="196"/>
      <c r="EI1130" s="196"/>
      <c r="EJ1130" s="196"/>
      <c r="EK1130" s="196"/>
      <c r="EL1130" s="196"/>
      <c r="EM1130" s="196"/>
      <c r="EN1130" s="196"/>
      <c r="EO1130" s="196"/>
      <c r="EP1130" s="196"/>
      <c r="EQ1130" s="196"/>
      <c r="ER1130" s="196"/>
      <c r="ES1130" s="196"/>
      <c r="ET1130" s="196"/>
      <c r="EU1130" s="196"/>
      <c r="EV1130" s="196"/>
      <c r="EW1130" s="196"/>
      <c r="EX1130" s="196"/>
      <c r="EY1130" s="196"/>
      <c r="EZ1130" s="196"/>
      <c r="FA1130" s="196"/>
      <c r="FB1130" s="196"/>
      <c r="FC1130" s="196"/>
      <c r="FD1130" s="196"/>
      <c r="FE1130" s="196"/>
      <c r="FF1130" s="196"/>
      <c r="FG1130" s="196"/>
      <c r="FH1130" s="196"/>
      <c r="FI1130" s="196"/>
      <c r="FJ1130" s="196"/>
      <c r="FK1130" s="196"/>
      <c r="FL1130" s="196"/>
      <c r="FM1130" s="196"/>
      <c r="FN1130" s="196"/>
      <c r="FO1130" s="196"/>
      <c r="FP1130" s="196"/>
      <c r="FQ1130" s="196"/>
      <c r="FR1130" s="196"/>
      <c r="FS1130" s="196"/>
      <c r="FT1130" s="196"/>
      <c r="FU1130" s="196"/>
      <c r="FV1130" s="196"/>
      <c r="FW1130" s="196"/>
      <c r="FX1130" s="196"/>
      <c r="FY1130" s="196"/>
      <c r="FZ1130" s="196"/>
      <c r="GA1130" s="196"/>
      <c r="GB1130" s="196"/>
      <c r="GC1130" s="196"/>
      <c r="GD1130" s="196"/>
      <c r="GE1130" s="196"/>
      <c r="GF1130" s="196"/>
      <c r="GG1130" s="196"/>
      <c r="GH1130" s="196"/>
      <c r="GI1130" s="196"/>
      <c r="GJ1130" s="196"/>
      <c r="GK1130" s="196"/>
      <c r="GL1130" s="196"/>
      <c r="GM1130" s="196"/>
      <c r="GN1130" s="196"/>
      <c r="GO1130" s="196"/>
      <c r="GP1130" s="196"/>
      <c r="GQ1130" s="196"/>
      <c r="GR1130" s="196"/>
      <c r="GS1130" s="196"/>
      <c r="GT1130" s="196"/>
      <c r="GU1130" s="196"/>
      <c r="GV1130" s="196"/>
      <c r="GW1130" s="196"/>
      <c r="GX1130" s="196"/>
      <c r="GY1130" s="196"/>
      <c r="GZ1130" s="196"/>
      <c r="HA1130" s="196"/>
      <c r="HB1130" s="196"/>
      <c r="HC1130" s="196"/>
      <c r="HD1130" s="196"/>
      <c r="HE1130" s="196"/>
      <c r="HF1130" s="196"/>
      <c r="HG1130" s="196"/>
      <c r="HH1130" s="196"/>
      <c r="HI1130" s="196"/>
      <c r="HJ1130" s="196"/>
      <c r="HK1130" s="196"/>
      <c r="HL1130" s="196"/>
      <c r="HM1130" s="196"/>
      <c r="HN1130" s="196"/>
      <c r="HO1130" s="196"/>
      <c r="HP1130" s="196"/>
      <c r="HQ1130" s="196"/>
      <c r="HR1130" s="196"/>
      <c r="HS1130" s="196"/>
      <c r="HT1130" s="196"/>
      <c r="HU1130" s="196"/>
      <c r="HV1130" s="196"/>
      <c r="HW1130" s="196"/>
      <c r="HX1130" s="196"/>
      <c r="HY1130" s="196"/>
      <c r="HZ1130" s="196"/>
      <c r="IA1130" s="196"/>
      <c r="IB1130" s="196"/>
      <c r="IC1130" s="196"/>
      <c r="ID1130" s="196"/>
      <c r="IE1130" s="196"/>
      <c r="IF1130" s="196"/>
      <c r="IG1130" s="196"/>
      <c r="IH1130" s="196"/>
      <c r="II1130" s="196"/>
      <c r="IJ1130" s="196"/>
      <c r="IK1130" s="196"/>
      <c r="IL1130" s="196"/>
      <c r="IM1130" s="196"/>
      <c r="IN1130" s="196"/>
      <c r="IO1130" s="196"/>
      <c r="IP1130" s="196"/>
      <c r="IQ1130" s="196"/>
      <c r="IR1130" s="196"/>
      <c r="IS1130" s="196"/>
      <c r="IT1130" s="196"/>
      <c r="IU1130" s="196"/>
      <c r="IV1130" s="196"/>
      <c r="IW1130" s="196"/>
      <c r="IX1130" s="196"/>
      <c r="IY1130" s="196"/>
      <c r="IZ1130" s="196"/>
      <c r="JA1130" s="196"/>
      <c r="JB1130" s="196"/>
      <c r="JC1130" s="196"/>
      <c r="JD1130" s="196"/>
      <c r="JE1130" s="196"/>
      <c r="JF1130" s="196"/>
      <c r="JG1130" s="196"/>
      <c r="JH1130" s="196"/>
      <c r="JI1130" s="196"/>
      <c r="JJ1130" s="196"/>
      <c r="JK1130" s="196"/>
      <c r="JL1130" s="196"/>
      <c r="JM1130" s="196"/>
      <c r="JN1130" s="196"/>
      <c r="JO1130" s="196"/>
      <c r="JP1130" s="196"/>
      <c r="JQ1130" s="196"/>
      <c r="JR1130" s="196"/>
      <c r="JS1130" s="196"/>
      <c r="JT1130" s="196"/>
      <c r="JU1130" s="196"/>
      <c r="JV1130" s="196"/>
      <c r="JW1130" s="196"/>
      <c r="JX1130" s="196"/>
      <c r="JY1130" s="196"/>
      <c r="JZ1130" s="196"/>
      <c r="KA1130" s="196"/>
      <c r="KB1130" s="196"/>
      <c r="KC1130" s="196"/>
      <c r="KD1130" s="196"/>
      <c r="KE1130" s="196"/>
      <c r="KF1130" s="196"/>
      <c r="KG1130" s="196"/>
      <c r="KH1130" s="196"/>
      <c r="KI1130" s="196"/>
      <c r="KJ1130" s="196"/>
      <c r="KK1130" s="196"/>
      <c r="KL1130" s="196"/>
      <c r="KM1130" s="196"/>
      <c r="KN1130" s="196"/>
      <c r="KO1130" s="196"/>
      <c r="KP1130" s="196"/>
      <c r="KQ1130" s="196"/>
      <c r="KR1130" s="196"/>
      <c r="KS1130" s="196"/>
      <c r="KT1130" s="196"/>
      <c r="KU1130" s="196"/>
      <c r="KV1130" s="196"/>
      <c r="KW1130" s="196"/>
      <c r="KX1130" s="196"/>
      <c r="KY1130" s="196"/>
      <c r="KZ1130" s="196"/>
      <c r="LA1130" s="196"/>
      <c r="LB1130" s="196"/>
      <c r="LC1130" s="196"/>
      <c r="LD1130" s="196"/>
      <c r="LE1130" s="196"/>
      <c r="LF1130" s="196"/>
      <c r="LG1130" s="196"/>
      <c r="LH1130" s="196"/>
      <c r="LI1130" s="196"/>
      <c r="LJ1130" s="196"/>
      <c r="LK1130" s="196"/>
      <c r="LL1130" s="196"/>
      <c r="LM1130" s="196"/>
      <c r="LN1130" s="196"/>
      <c r="LO1130" s="196"/>
      <c r="LP1130" s="196"/>
      <c r="LQ1130" s="196"/>
      <c r="LR1130" s="196"/>
      <c r="LS1130" s="196"/>
      <c r="LT1130" s="196"/>
      <c r="LU1130" s="196"/>
      <c r="LV1130" s="196"/>
      <c r="LW1130" s="196"/>
      <c r="LX1130" s="196"/>
      <c r="LY1130" s="196"/>
      <c r="LZ1130" s="196"/>
      <c r="MA1130" s="196"/>
      <c r="MB1130" s="196"/>
      <c r="MC1130" s="196"/>
      <c r="MD1130" s="196"/>
      <c r="ME1130" s="196"/>
      <c r="MF1130" s="196"/>
      <c r="MG1130" s="196"/>
      <c r="MH1130" s="196"/>
      <c r="MI1130" s="196"/>
      <c r="MJ1130" s="196"/>
      <c r="MK1130" s="196"/>
      <c r="ML1130" s="196"/>
      <c r="MM1130" s="196"/>
      <c r="MN1130" s="196"/>
      <c r="MO1130" s="196"/>
      <c r="MP1130" s="196"/>
      <c r="MQ1130" s="196"/>
      <c r="MR1130" s="196"/>
      <c r="MS1130" s="196"/>
      <c r="MT1130" s="196"/>
      <c r="MU1130" s="196"/>
      <c r="MV1130" s="196"/>
      <c r="MW1130" s="196"/>
      <c r="MX1130" s="196"/>
      <c r="MY1130" s="196"/>
      <c r="MZ1130" s="196"/>
      <c r="NA1130" s="196"/>
      <c r="NB1130" s="196"/>
      <c r="NC1130" s="196"/>
      <c r="ND1130" s="196"/>
      <c r="NE1130" s="196"/>
      <c r="NF1130" s="196"/>
      <c r="NG1130" s="196"/>
      <c r="NH1130" s="196"/>
      <c r="NI1130" s="196"/>
      <c r="NJ1130" s="196"/>
      <c r="NK1130" s="196"/>
      <c r="NL1130" s="196"/>
      <c r="NM1130" s="196"/>
      <c r="NN1130" s="196"/>
      <c r="NO1130" s="196"/>
      <c r="NP1130" s="196"/>
      <c r="NQ1130" s="196"/>
      <c r="NR1130" s="196"/>
      <c r="NS1130" s="196"/>
      <c r="NT1130" s="196"/>
      <c r="NU1130" s="196"/>
      <c r="NV1130" s="196"/>
      <c r="NW1130" s="196"/>
      <c r="NX1130" s="196"/>
      <c r="NY1130" s="196"/>
      <c r="NZ1130" s="196"/>
      <c r="OA1130" s="196"/>
      <c r="OB1130" s="196"/>
      <c r="OC1130" s="196"/>
      <c r="OD1130" s="196"/>
      <c r="OE1130" s="196"/>
      <c r="OF1130" s="196"/>
      <c r="OG1130" s="196"/>
      <c r="OH1130" s="196"/>
      <c r="OI1130" s="196"/>
      <c r="OJ1130" s="196"/>
      <c r="OK1130" s="196"/>
      <c r="OL1130" s="196"/>
      <c r="AFC1130" s="196"/>
      <c r="AFD1130" s="196"/>
      <c r="AFE1130" s="196"/>
      <c r="AFF1130" s="196"/>
      <c r="AFG1130" s="196"/>
      <c r="AFH1130" s="196"/>
      <c r="AFI1130" s="196"/>
      <c r="AFJ1130" s="196"/>
      <c r="AFK1130" s="196"/>
      <c r="AFL1130" s="196"/>
      <c r="AFM1130" s="196"/>
      <c r="AFN1130" s="196"/>
      <c r="AFO1130" s="196"/>
      <c r="AFP1130" s="196"/>
      <c r="AFQ1130" s="196"/>
      <c r="AFR1130" s="196"/>
      <c r="AFS1130" s="196"/>
      <c r="AFT1130" s="196"/>
      <c r="AFU1130" s="196"/>
      <c r="AFV1130" s="196"/>
      <c r="AFW1130" s="196"/>
      <c r="AFX1130" s="196"/>
      <c r="AFY1130" s="196"/>
      <c r="AFZ1130" s="196"/>
      <c r="AGA1130" s="196"/>
      <c r="AGB1130" s="196"/>
      <c r="AGC1130" s="196"/>
      <c r="AGD1130" s="196"/>
      <c r="AGE1130" s="196"/>
      <c r="AGF1130" s="196"/>
      <c r="AGG1130" s="196"/>
      <c r="AGH1130" s="196"/>
      <c r="AGI1130" s="196"/>
      <c r="AGJ1130" s="196"/>
      <c r="AGK1130" s="196"/>
      <c r="AGL1130" s="196"/>
      <c r="AGM1130" s="196"/>
      <c r="AGN1130" s="196"/>
      <c r="AGO1130" s="196"/>
      <c r="AGP1130" s="196"/>
    </row>
    <row r="1131" spans="1:874" ht="15.75" customHeight="1" x14ac:dyDescent="0.25">
      <c r="A1131" s="196"/>
      <c r="B1131" s="196"/>
      <c r="C1131" s="196"/>
      <c r="D1131" s="196"/>
      <c r="E1131" s="196"/>
      <c r="F1131" s="196"/>
      <c r="G1131" s="196"/>
      <c r="H1131" s="196"/>
      <c r="I1131" s="196"/>
      <c r="J1131" s="196"/>
      <c r="K1131" s="196"/>
      <c r="L1131" s="206"/>
      <c r="M1131" s="196"/>
      <c r="N1131" s="196"/>
      <c r="O1131" s="196"/>
      <c r="P1131" s="196"/>
      <c r="Q1131" s="196"/>
      <c r="R1131" s="196"/>
      <c r="S1131" s="196"/>
      <c r="T1131" s="196"/>
      <c r="U1131" s="196"/>
      <c r="V1131" s="196"/>
      <c r="W1131" s="196"/>
      <c r="X1131" s="196"/>
      <c r="Y1131" s="196"/>
      <c r="Z1131" s="196"/>
      <c r="AA1131" s="196"/>
      <c r="AB1131" s="196"/>
      <c r="AC1131" s="196"/>
      <c r="AD1131" s="196"/>
      <c r="AE1131" s="196"/>
      <c r="AF1131" s="196"/>
      <c r="AG1131" s="196"/>
      <c r="AH1131" s="196"/>
      <c r="AI1131" s="196"/>
      <c r="AJ1131" s="196"/>
      <c r="AK1131" s="196"/>
      <c r="AL1131" s="196"/>
      <c r="AM1131" s="196"/>
      <c r="AN1131" s="196"/>
      <c r="AO1131" s="196"/>
      <c r="AP1131" s="196"/>
      <c r="AQ1131" s="196"/>
      <c r="AR1131" s="196"/>
      <c r="AS1131" s="196"/>
      <c r="AT1131" s="196"/>
      <c r="AU1131" s="196"/>
      <c r="AV1131" s="196"/>
      <c r="AW1131" s="196"/>
      <c r="AX1131" s="196"/>
      <c r="AY1131" s="196"/>
      <c r="AZ1131" s="196"/>
      <c r="BA1131" s="196"/>
      <c r="BB1131" s="196"/>
      <c r="BC1131" s="196"/>
      <c r="BD1131" s="196"/>
      <c r="BE1131" s="196"/>
      <c r="BF1131" s="196"/>
      <c r="BG1131" s="196"/>
      <c r="BH1131" s="196"/>
      <c r="BI1131" s="196"/>
      <c r="BJ1131" s="196"/>
      <c r="BK1131" s="196"/>
      <c r="BL1131" s="196"/>
      <c r="BM1131" s="196"/>
      <c r="BN1131" s="196"/>
      <c r="BO1131" s="196"/>
      <c r="BP1131" s="196"/>
      <c r="BQ1131" s="196"/>
      <c r="BR1131" s="196"/>
      <c r="BS1131" s="196"/>
      <c r="BT1131" s="196"/>
      <c r="BU1131" s="196"/>
      <c r="BV1131" s="196"/>
      <c r="BW1131" s="196"/>
      <c r="BX1131" s="196"/>
      <c r="BY1131" s="196"/>
      <c r="BZ1131" s="196"/>
      <c r="CA1131" s="196"/>
      <c r="CB1131" s="196"/>
      <c r="CC1131" s="196"/>
      <c r="CD1131" s="196"/>
      <c r="CE1131" s="196"/>
      <c r="CF1131" s="196"/>
      <c r="CG1131" s="196"/>
      <c r="CH1131" s="196"/>
      <c r="CI1131" s="196"/>
      <c r="CJ1131" s="196"/>
      <c r="CK1131" s="196"/>
      <c r="CL1131" s="196"/>
      <c r="CM1131" s="196"/>
      <c r="CN1131" s="196"/>
      <c r="CO1131" s="196"/>
      <c r="CP1131" s="196"/>
      <c r="CQ1131" s="196"/>
      <c r="CR1131" s="196"/>
      <c r="CS1131" s="196"/>
      <c r="CT1131" s="196"/>
      <c r="CU1131" s="196"/>
      <c r="CV1131" s="196"/>
      <c r="CW1131" s="196"/>
      <c r="CX1131" s="196"/>
      <c r="CY1131" s="196"/>
      <c r="CZ1131" s="196"/>
      <c r="DA1131" s="196"/>
      <c r="DB1131" s="196"/>
      <c r="DC1131" s="196"/>
      <c r="DD1131" s="196"/>
      <c r="DE1131" s="196"/>
      <c r="DF1131" s="196"/>
      <c r="DG1131" s="196"/>
      <c r="DH1131" s="196"/>
      <c r="DI1131" s="196"/>
      <c r="DJ1131" s="196"/>
      <c r="DK1131" s="196"/>
      <c r="DL1131" s="196"/>
      <c r="DM1131" s="196"/>
      <c r="DN1131" s="196"/>
      <c r="DO1131" s="196"/>
      <c r="DP1131" s="196"/>
      <c r="DQ1131" s="196"/>
      <c r="DR1131" s="196"/>
      <c r="DS1131" s="196"/>
      <c r="DT1131" s="196"/>
      <c r="DU1131" s="196"/>
      <c r="DV1131" s="196"/>
      <c r="DW1131" s="196"/>
      <c r="DX1131" s="196"/>
      <c r="DY1131" s="196"/>
      <c r="DZ1131" s="196"/>
      <c r="EA1131" s="196"/>
      <c r="EB1131" s="196"/>
      <c r="EC1131" s="196"/>
      <c r="ED1131" s="196"/>
      <c r="EE1131" s="196"/>
      <c r="EF1131" s="196"/>
      <c r="EG1131" s="196"/>
      <c r="EH1131" s="196"/>
      <c r="EI1131" s="196"/>
      <c r="EJ1131" s="196"/>
      <c r="EK1131" s="196"/>
      <c r="EL1131" s="196"/>
      <c r="EM1131" s="196"/>
      <c r="EN1131" s="196"/>
      <c r="EO1131" s="196"/>
      <c r="EP1131" s="196"/>
      <c r="EQ1131" s="196"/>
      <c r="ER1131" s="196"/>
      <c r="ES1131" s="196"/>
      <c r="ET1131" s="196"/>
      <c r="EU1131" s="196"/>
      <c r="EV1131" s="196"/>
      <c r="EW1131" s="196"/>
      <c r="EX1131" s="196"/>
      <c r="EY1131" s="196"/>
      <c r="EZ1131" s="196"/>
      <c r="FA1131" s="196"/>
      <c r="FB1131" s="196"/>
      <c r="FC1131" s="196"/>
      <c r="FD1131" s="196"/>
      <c r="FE1131" s="196"/>
      <c r="FF1131" s="196"/>
      <c r="FG1131" s="196"/>
      <c r="FH1131" s="196"/>
      <c r="FI1131" s="196"/>
      <c r="FJ1131" s="196"/>
      <c r="FK1131" s="196"/>
      <c r="FL1131" s="196"/>
      <c r="FM1131" s="196"/>
      <c r="FN1131" s="196"/>
      <c r="FO1131" s="196"/>
      <c r="FP1131" s="196"/>
      <c r="FQ1131" s="196"/>
      <c r="FR1131" s="196"/>
      <c r="FS1131" s="196"/>
      <c r="FT1131" s="196"/>
      <c r="FU1131" s="196"/>
      <c r="FV1131" s="196"/>
      <c r="FW1131" s="196"/>
      <c r="FX1131" s="196"/>
      <c r="FY1131" s="196"/>
      <c r="FZ1131" s="196"/>
      <c r="GA1131" s="196"/>
      <c r="GB1131" s="196"/>
      <c r="GC1131" s="196"/>
      <c r="GD1131" s="196"/>
      <c r="GE1131" s="196"/>
      <c r="GF1131" s="196"/>
      <c r="GG1131" s="196"/>
      <c r="GH1131" s="196"/>
      <c r="GI1131" s="196"/>
      <c r="GJ1131" s="196"/>
      <c r="GK1131" s="196"/>
      <c r="GL1131" s="196"/>
      <c r="GM1131" s="196"/>
      <c r="GN1131" s="196"/>
      <c r="GO1131" s="196"/>
      <c r="GP1131" s="196"/>
      <c r="GQ1131" s="196"/>
      <c r="GR1131" s="196"/>
      <c r="GS1131" s="196"/>
      <c r="GT1131" s="196"/>
      <c r="GU1131" s="196"/>
      <c r="GV1131" s="196"/>
      <c r="GW1131" s="196"/>
      <c r="GX1131" s="196"/>
      <c r="GY1131" s="196"/>
      <c r="GZ1131" s="196"/>
      <c r="HA1131" s="196"/>
      <c r="HB1131" s="196"/>
      <c r="HC1131" s="196"/>
      <c r="HD1131" s="196"/>
      <c r="HE1131" s="196"/>
      <c r="HF1131" s="196"/>
      <c r="HG1131" s="196"/>
      <c r="HH1131" s="196"/>
      <c r="HI1131" s="196"/>
      <c r="HJ1131" s="196"/>
      <c r="HK1131" s="196"/>
      <c r="HL1131" s="196"/>
      <c r="HM1131" s="196"/>
      <c r="HN1131" s="196"/>
      <c r="HO1131" s="196"/>
      <c r="HP1131" s="196"/>
      <c r="HQ1131" s="196"/>
      <c r="HR1131" s="196"/>
      <c r="HS1131" s="196"/>
      <c r="HT1131" s="196"/>
      <c r="HU1131" s="196"/>
      <c r="HV1131" s="196"/>
      <c r="HW1131" s="196"/>
      <c r="HX1131" s="196"/>
      <c r="HY1131" s="196"/>
      <c r="HZ1131" s="196"/>
      <c r="IA1131" s="196"/>
      <c r="IB1131" s="196"/>
      <c r="IC1131" s="196"/>
      <c r="ID1131" s="196"/>
      <c r="IE1131" s="196"/>
      <c r="IF1131" s="196"/>
      <c r="IG1131" s="196"/>
      <c r="IH1131" s="196"/>
      <c r="II1131" s="196"/>
      <c r="IJ1131" s="196"/>
      <c r="IK1131" s="196"/>
      <c r="IL1131" s="196"/>
      <c r="IM1131" s="196"/>
      <c r="IN1131" s="196"/>
      <c r="IO1131" s="196"/>
      <c r="IP1131" s="196"/>
      <c r="IQ1131" s="196"/>
      <c r="IR1131" s="196"/>
      <c r="IS1131" s="196"/>
      <c r="IT1131" s="196"/>
      <c r="IU1131" s="196"/>
      <c r="IV1131" s="196"/>
      <c r="IW1131" s="196"/>
      <c r="IX1131" s="196"/>
      <c r="IY1131" s="196"/>
      <c r="IZ1131" s="196"/>
      <c r="JA1131" s="196"/>
      <c r="JB1131" s="196"/>
      <c r="JC1131" s="196"/>
      <c r="JD1131" s="196"/>
      <c r="JE1131" s="196"/>
      <c r="JF1131" s="196"/>
      <c r="JG1131" s="196"/>
      <c r="JH1131" s="196"/>
      <c r="JI1131" s="196"/>
      <c r="JJ1131" s="196"/>
      <c r="JK1131" s="196"/>
      <c r="JL1131" s="196"/>
      <c r="JM1131" s="196"/>
      <c r="JN1131" s="196"/>
      <c r="JO1131" s="196"/>
      <c r="JP1131" s="196"/>
      <c r="JQ1131" s="196"/>
      <c r="JR1131" s="196"/>
      <c r="JS1131" s="196"/>
      <c r="JT1131" s="196"/>
      <c r="JU1131" s="196"/>
      <c r="JV1131" s="196"/>
      <c r="JW1131" s="196"/>
      <c r="JX1131" s="196"/>
      <c r="JY1131" s="196"/>
      <c r="JZ1131" s="196"/>
      <c r="KA1131" s="196"/>
      <c r="KB1131" s="196"/>
      <c r="KC1131" s="196"/>
      <c r="KD1131" s="196"/>
      <c r="KE1131" s="196"/>
      <c r="KF1131" s="196"/>
      <c r="KG1131" s="196"/>
      <c r="KH1131" s="196"/>
      <c r="KI1131" s="196"/>
      <c r="KJ1131" s="196"/>
      <c r="KK1131" s="196"/>
      <c r="KL1131" s="196"/>
      <c r="KM1131" s="196"/>
      <c r="KN1131" s="196"/>
      <c r="KO1131" s="196"/>
      <c r="KP1131" s="196"/>
      <c r="KQ1131" s="196"/>
      <c r="KR1131" s="196"/>
      <c r="KS1131" s="196"/>
      <c r="KT1131" s="196"/>
      <c r="KU1131" s="196"/>
      <c r="KV1131" s="196"/>
      <c r="KW1131" s="196"/>
      <c r="KX1131" s="196"/>
      <c r="KY1131" s="196"/>
      <c r="KZ1131" s="196"/>
      <c r="LA1131" s="196"/>
      <c r="LB1131" s="196"/>
      <c r="LC1131" s="196"/>
      <c r="LD1131" s="196"/>
      <c r="LE1131" s="196"/>
      <c r="LF1131" s="196"/>
      <c r="LG1131" s="196"/>
      <c r="LH1131" s="196"/>
      <c r="LI1131" s="196"/>
      <c r="LJ1131" s="196"/>
      <c r="LK1131" s="196"/>
      <c r="LL1131" s="196"/>
      <c r="LM1131" s="196"/>
      <c r="LN1131" s="196"/>
      <c r="LO1131" s="196"/>
      <c r="LP1131" s="196"/>
      <c r="LQ1131" s="196"/>
      <c r="LR1131" s="196"/>
      <c r="LS1131" s="196"/>
      <c r="LT1131" s="196"/>
      <c r="LU1131" s="196"/>
      <c r="LV1131" s="196"/>
      <c r="LW1131" s="196"/>
      <c r="LX1131" s="196"/>
      <c r="LY1131" s="196"/>
      <c r="LZ1131" s="196"/>
      <c r="MA1131" s="196"/>
      <c r="MB1131" s="196"/>
      <c r="MC1131" s="196"/>
      <c r="MD1131" s="196"/>
      <c r="ME1131" s="196"/>
      <c r="MF1131" s="196"/>
      <c r="MG1131" s="196"/>
      <c r="MH1131" s="196"/>
      <c r="MI1131" s="196"/>
      <c r="MJ1131" s="196"/>
      <c r="MK1131" s="196"/>
      <c r="ML1131" s="196"/>
      <c r="MM1131" s="196"/>
      <c r="MN1131" s="196"/>
      <c r="MO1131" s="196"/>
      <c r="MP1131" s="196"/>
      <c r="MQ1131" s="196"/>
      <c r="MR1131" s="196"/>
      <c r="MS1131" s="196"/>
      <c r="MT1131" s="196"/>
      <c r="MU1131" s="196"/>
      <c r="MV1131" s="196"/>
      <c r="MW1131" s="196"/>
      <c r="MX1131" s="196"/>
      <c r="MY1131" s="196"/>
      <c r="MZ1131" s="196"/>
      <c r="NA1131" s="196"/>
      <c r="NB1131" s="196"/>
      <c r="NC1131" s="196"/>
      <c r="ND1131" s="196"/>
      <c r="NE1131" s="196"/>
      <c r="NF1131" s="196"/>
      <c r="NG1131" s="196"/>
      <c r="NH1131" s="196"/>
      <c r="NI1131" s="196"/>
      <c r="NJ1131" s="196"/>
      <c r="NK1131" s="196"/>
      <c r="NL1131" s="196"/>
      <c r="NM1131" s="196"/>
      <c r="NN1131" s="196"/>
      <c r="NO1131" s="196"/>
      <c r="NP1131" s="196"/>
      <c r="NQ1131" s="196"/>
      <c r="NR1131" s="196"/>
      <c r="NS1131" s="196"/>
      <c r="NT1131" s="196"/>
      <c r="NU1131" s="196"/>
      <c r="NV1131" s="196"/>
      <c r="NW1131" s="196"/>
      <c r="NX1131" s="196"/>
      <c r="NY1131" s="196"/>
      <c r="NZ1131" s="196"/>
      <c r="OA1131" s="196"/>
      <c r="OB1131" s="196"/>
      <c r="OC1131" s="196"/>
      <c r="OD1131" s="196"/>
      <c r="OE1131" s="196"/>
      <c r="OF1131" s="196"/>
      <c r="OG1131" s="196"/>
      <c r="OH1131" s="196"/>
      <c r="OI1131" s="196"/>
      <c r="OJ1131" s="196"/>
      <c r="OK1131" s="196"/>
      <c r="OL1131" s="196"/>
      <c r="AFC1131" s="196"/>
      <c r="AFD1131" s="196"/>
      <c r="AFE1131" s="196"/>
      <c r="AFF1131" s="196"/>
      <c r="AFG1131" s="196"/>
      <c r="AFH1131" s="196"/>
      <c r="AFI1131" s="196"/>
      <c r="AFJ1131" s="196"/>
      <c r="AFK1131" s="196"/>
      <c r="AFL1131" s="196"/>
      <c r="AFM1131" s="196"/>
      <c r="AFN1131" s="196"/>
      <c r="AFO1131" s="196"/>
      <c r="AFP1131" s="196"/>
      <c r="AFQ1131" s="196"/>
      <c r="AFR1131" s="196"/>
      <c r="AFS1131" s="196"/>
      <c r="AFT1131" s="196"/>
      <c r="AFU1131" s="196"/>
      <c r="AFV1131" s="196"/>
      <c r="AFW1131" s="196"/>
      <c r="AFX1131" s="196"/>
      <c r="AFY1131" s="196"/>
      <c r="AFZ1131" s="196"/>
      <c r="AGA1131" s="196"/>
      <c r="AGB1131" s="196"/>
      <c r="AGC1131" s="196"/>
      <c r="AGD1131" s="196"/>
      <c r="AGE1131" s="196"/>
      <c r="AGF1131" s="196"/>
      <c r="AGG1131" s="196"/>
      <c r="AGH1131" s="196"/>
      <c r="AGI1131" s="196"/>
      <c r="AGJ1131" s="196"/>
      <c r="AGK1131" s="196"/>
      <c r="AGL1131" s="196"/>
      <c r="AGM1131" s="196"/>
      <c r="AGN1131" s="196"/>
      <c r="AGO1131" s="196"/>
      <c r="AGP1131" s="196"/>
    </row>
    <row r="1132" spans="1:874" ht="15.75" customHeight="1" x14ac:dyDescent="0.25">
      <c r="A1132" s="196"/>
      <c r="B1132" s="196"/>
      <c r="C1132" s="196"/>
      <c r="D1132" s="196"/>
      <c r="E1132" s="196"/>
      <c r="F1132" s="196"/>
      <c r="G1132" s="196"/>
      <c r="H1132" s="196"/>
      <c r="I1132" s="196"/>
      <c r="J1132" s="196"/>
      <c r="K1132" s="196"/>
      <c r="L1132" s="206"/>
      <c r="M1132" s="196"/>
      <c r="N1132" s="196"/>
      <c r="O1132" s="196"/>
      <c r="P1132" s="196"/>
      <c r="Q1132" s="196"/>
      <c r="R1132" s="196"/>
      <c r="S1132" s="196"/>
      <c r="T1132" s="196"/>
      <c r="U1132" s="196"/>
      <c r="V1132" s="196"/>
      <c r="W1132" s="196"/>
      <c r="X1132" s="196"/>
      <c r="Y1132" s="196"/>
      <c r="Z1132" s="196"/>
      <c r="AA1132" s="196"/>
      <c r="AB1132" s="196"/>
      <c r="AC1132" s="196"/>
      <c r="AD1132" s="196"/>
      <c r="AE1132" s="196"/>
      <c r="AF1132" s="196"/>
      <c r="AG1132" s="196"/>
      <c r="AH1132" s="196"/>
      <c r="AI1132" s="196"/>
      <c r="AJ1132" s="196"/>
      <c r="AK1132" s="196"/>
      <c r="AL1132" s="196"/>
      <c r="AM1132" s="196"/>
      <c r="AN1132" s="196"/>
      <c r="AO1132" s="196"/>
      <c r="AP1132" s="196"/>
      <c r="AQ1132" s="196"/>
      <c r="AR1132" s="196"/>
      <c r="AS1132" s="196"/>
      <c r="AT1132" s="196"/>
      <c r="AU1132" s="196"/>
      <c r="AV1132" s="196"/>
      <c r="AW1132" s="196"/>
      <c r="AX1132" s="196"/>
      <c r="AY1132" s="196"/>
      <c r="AZ1132" s="196"/>
      <c r="BA1132" s="196"/>
      <c r="BB1132" s="196"/>
      <c r="BC1132" s="196"/>
      <c r="BD1132" s="196"/>
      <c r="BE1132" s="196"/>
      <c r="BF1132" s="196"/>
      <c r="BG1132" s="196"/>
      <c r="BH1132" s="196"/>
      <c r="BI1132" s="196"/>
      <c r="BJ1132" s="196"/>
      <c r="BK1132" s="196"/>
      <c r="BL1132" s="196"/>
      <c r="BM1132" s="196"/>
      <c r="BN1132" s="196"/>
      <c r="BO1132" s="196"/>
      <c r="BP1132" s="196"/>
      <c r="BQ1132" s="196"/>
      <c r="BR1132" s="196"/>
      <c r="BS1132" s="196"/>
      <c r="BT1132" s="196"/>
      <c r="BU1132" s="196"/>
      <c r="BV1132" s="196"/>
      <c r="BW1132" s="196"/>
      <c r="BX1132" s="196"/>
      <c r="BY1132" s="196"/>
      <c r="BZ1132" s="196"/>
      <c r="CA1132" s="196"/>
      <c r="CB1132" s="196"/>
      <c r="CC1132" s="196"/>
      <c r="CD1132" s="196"/>
      <c r="CE1132" s="196"/>
      <c r="CF1132" s="196"/>
      <c r="CG1132" s="196"/>
      <c r="CH1132" s="196"/>
      <c r="CI1132" s="196"/>
      <c r="CJ1132" s="196"/>
      <c r="CK1132" s="196"/>
      <c r="CL1132" s="196"/>
      <c r="CM1132" s="196"/>
      <c r="CN1132" s="196"/>
      <c r="CO1132" s="196"/>
      <c r="CP1132" s="196"/>
      <c r="CQ1132" s="196"/>
      <c r="CR1132" s="196"/>
      <c r="CS1132" s="196"/>
      <c r="CT1132" s="196"/>
      <c r="CU1132" s="196"/>
      <c r="CV1132" s="196"/>
      <c r="CW1132" s="196"/>
      <c r="CX1132" s="196"/>
      <c r="CY1132" s="196"/>
      <c r="CZ1132" s="196"/>
      <c r="DA1132" s="196"/>
      <c r="DB1132" s="196"/>
      <c r="DC1132" s="196"/>
      <c r="DD1132" s="196"/>
      <c r="DE1132" s="196"/>
      <c r="DF1132" s="196"/>
      <c r="DG1132" s="196"/>
      <c r="DH1132" s="196"/>
      <c r="DI1132" s="196"/>
      <c r="DJ1132" s="196"/>
      <c r="DK1132" s="196"/>
      <c r="DL1132" s="196"/>
      <c r="DM1132" s="196"/>
      <c r="DN1132" s="196"/>
      <c r="DO1132" s="196"/>
      <c r="DP1132" s="196"/>
      <c r="DQ1132" s="196"/>
      <c r="DR1132" s="196"/>
      <c r="DS1132" s="196"/>
      <c r="DT1132" s="196"/>
      <c r="DU1132" s="196"/>
      <c r="DV1132" s="196"/>
      <c r="DW1132" s="196"/>
      <c r="DX1132" s="196"/>
      <c r="DY1132" s="196"/>
      <c r="DZ1132" s="196"/>
      <c r="EA1132" s="196"/>
      <c r="EB1132" s="196"/>
      <c r="EC1132" s="196"/>
      <c r="ED1132" s="196"/>
      <c r="EE1132" s="196"/>
      <c r="EF1132" s="196"/>
      <c r="EG1132" s="196"/>
      <c r="EH1132" s="196"/>
      <c r="EI1132" s="196"/>
      <c r="EJ1132" s="196"/>
      <c r="EK1132" s="196"/>
      <c r="EL1132" s="196"/>
      <c r="EM1132" s="196"/>
      <c r="EN1132" s="196"/>
      <c r="EO1132" s="196"/>
      <c r="EP1132" s="196"/>
      <c r="EQ1132" s="196"/>
      <c r="ER1132" s="196"/>
      <c r="ES1132" s="196"/>
      <c r="ET1132" s="196"/>
      <c r="EU1132" s="196"/>
      <c r="EV1132" s="196"/>
      <c r="EW1132" s="196"/>
      <c r="EX1132" s="196"/>
      <c r="EY1132" s="196"/>
      <c r="EZ1132" s="196"/>
      <c r="FA1132" s="196"/>
      <c r="FB1132" s="196"/>
      <c r="FC1132" s="196"/>
      <c r="FD1132" s="196"/>
      <c r="FE1132" s="196"/>
      <c r="FF1132" s="196"/>
      <c r="FG1132" s="196"/>
      <c r="FH1132" s="196"/>
      <c r="FI1132" s="196"/>
      <c r="FJ1132" s="196"/>
      <c r="FK1132" s="196"/>
      <c r="FL1132" s="196"/>
      <c r="FM1132" s="196"/>
      <c r="FN1132" s="196"/>
      <c r="FO1132" s="196"/>
      <c r="FP1132" s="196"/>
      <c r="FQ1132" s="196"/>
      <c r="FR1132" s="196"/>
      <c r="FS1132" s="196"/>
      <c r="FT1132" s="196"/>
      <c r="FU1132" s="196"/>
      <c r="FV1132" s="196"/>
      <c r="FW1132" s="196"/>
      <c r="FX1132" s="196"/>
      <c r="FY1132" s="196"/>
      <c r="FZ1132" s="196"/>
      <c r="GA1132" s="196"/>
      <c r="GB1132" s="196"/>
      <c r="GC1132" s="196"/>
      <c r="GD1132" s="196"/>
      <c r="GE1132" s="196"/>
      <c r="GF1132" s="196"/>
      <c r="GG1132" s="196"/>
      <c r="GH1132" s="196"/>
      <c r="GI1132" s="196"/>
      <c r="GJ1132" s="196"/>
      <c r="GK1132" s="196"/>
      <c r="GL1132" s="196"/>
      <c r="GM1132" s="196"/>
      <c r="GN1132" s="196"/>
      <c r="GO1132" s="196"/>
      <c r="GP1132" s="196"/>
      <c r="GQ1132" s="196"/>
      <c r="GR1132" s="196"/>
      <c r="GS1132" s="196"/>
      <c r="GT1132" s="196"/>
      <c r="GU1132" s="196"/>
      <c r="GV1132" s="196"/>
      <c r="GW1132" s="196"/>
      <c r="GX1132" s="196"/>
      <c r="GY1132" s="196"/>
      <c r="GZ1132" s="196"/>
      <c r="HA1132" s="196"/>
      <c r="HB1132" s="196"/>
      <c r="HC1132" s="196"/>
      <c r="HD1132" s="196"/>
      <c r="HE1132" s="196"/>
      <c r="HF1132" s="196"/>
      <c r="HG1132" s="196"/>
      <c r="HH1132" s="196"/>
      <c r="HI1132" s="196"/>
      <c r="HJ1132" s="196"/>
      <c r="HK1132" s="196"/>
      <c r="HL1132" s="196"/>
      <c r="HM1132" s="196"/>
      <c r="HN1132" s="196"/>
      <c r="HO1132" s="196"/>
      <c r="HP1132" s="196"/>
      <c r="HQ1132" s="196"/>
      <c r="HR1132" s="196"/>
      <c r="HS1132" s="196"/>
      <c r="HT1132" s="196"/>
      <c r="HU1132" s="196"/>
      <c r="HV1132" s="196"/>
      <c r="HW1132" s="196"/>
      <c r="HX1132" s="196"/>
      <c r="HY1132" s="196"/>
      <c r="HZ1132" s="196"/>
      <c r="IA1132" s="196"/>
      <c r="IB1132" s="196"/>
      <c r="IC1132" s="196"/>
      <c r="ID1132" s="196"/>
      <c r="IE1132" s="196"/>
      <c r="IF1132" s="196"/>
      <c r="IG1132" s="196"/>
      <c r="IH1132" s="196"/>
      <c r="II1132" s="196"/>
      <c r="IJ1132" s="196"/>
      <c r="IK1132" s="196"/>
      <c r="IL1132" s="196"/>
      <c r="IM1132" s="196"/>
      <c r="IN1132" s="196"/>
      <c r="IO1132" s="196"/>
      <c r="IP1132" s="196"/>
      <c r="IQ1132" s="196"/>
      <c r="IR1132" s="196"/>
      <c r="IS1132" s="196"/>
      <c r="IT1132" s="196"/>
      <c r="IU1132" s="196"/>
      <c r="IV1132" s="196"/>
      <c r="IW1132" s="196"/>
      <c r="IX1132" s="196"/>
      <c r="IY1132" s="196"/>
      <c r="IZ1132" s="196"/>
      <c r="JA1132" s="196"/>
      <c r="JB1132" s="196"/>
      <c r="JC1132" s="196"/>
      <c r="JD1132" s="196"/>
      <c r="JE1132" s="196"/>
      <c r="JF1132" s="196"/>
      <c r="JG1132" s="196"/>
      <c r="JH1132" s="196"/>
      <c r="JI1132" s="196"/>
      <c r="JJ1132" s="196"/>
      <c r="JK1132" s="196"/>
      <c r="JL1132" s="196"/>
      <c r="JM1132" s="196"/>
      <c r="JN1132" s="196"/>
      <c r="JO1132" s="196"/>
      <c r="JP1132" s="196"/>
      <c r="JQ1132" s="196"/>
      <c r="JR1132" s="196"/>
      <c r="JS1132" s="196"/>
      <c r="JT1132" s="196"/>
      <c r="JU1132" s="196"/>
      <c r="JV1132" s="196"/>
      <c r="JW1132" s="196"/>
      <c r="JX1132" s="196"/>
      <c r="JY1132" s="196"/>
      <c r="JZ1132" s="196"/>
      <c r="KA1132" s="196"/>
      <c r="KB1132" s="196"/>
      <c r="KC1132" s="196"/>
      <c r="KD1132" s="196"/>
      <c r="KE1132" s="196"/>
      <c r="KF1132" s="196"/>
      <c r="KG1132" s="196"/>
      <c r="KH1132" s="196"/>
      <c r="KI1132" s="196"/>
      <c r="KJ1132" s="196"/>
      <c r="KK1132" s="196"/>
      <c r="KL1132" s="196"/>
      <c r="KM1132" s="196"/>
      <c r="KN1132" s="196"/>
      <c r="KO1132" s="196"/>
      <c r="KP1132" s="196"/>
      <c r="KQ1132" s="196"/>
      <c r="KR1132" s="196"/>
      <c r="KS1132" s="196"/>
      <c r="KT1132" s="196"/>
      <c r="KU1132" s="196"/>
      <c r="KV1132" s="196"/>
      <c r="KW1132" s="196"/>
      <c r="KX1132" s="196"/>
      <c r="KY1132" s="196"/>
      <c r="KZ1132" s="196"/>
      <c r="LA1132" s="196"/>
      <c r="LB1132" s="196"/>
      <c r="LC1132" s="196"/>
      <c r="LD1132" s="196"/>
      <c r="LE1132" s="196"/>
      <c r="LF1132" s="196"/>
      <c r="LG1132" s="196"/>
      <c r="LH1132" s="196"/>
      <c r="LI1132" s="196"/>
      <c r="LJ1132" s="196"/>
      <c r="LK1132" s="196"/>
      <c r="LL1132" s="196"/>
      <c r="LM1132" s="196"/>
      <c r="LN1132" s="196"/>
      <c r="LO1132" s="196"/>
      <c r="LP1132" s="196"/>
      <c r="LQ1132" s="196"/>
      <c r="LR1132" s="196"/>
      <c r="LS1132" s="196"/>
      <c r="LT1132" s="196"/>
      <c r="LU1132" s="196"/>
      <c r="LV1132" s="196"/>
      <c r="LW1132" s="196"/>
      <c r="LX1132" s="196"/>
      <c r="LY1132" s="196"/>
      <c r="LZ1132" s="196"/>
      <c r="MA1132" s="196"/>
      <c r="MB1132" s="196"/>
      <c r="MC1132" s="196"/>
      <c r="MD1132" s="196"/>
      <c r="ME1132" s="196"/>
      <c r="MF1132" s="196"/>
      <c r="MG1132" s="196"/>
      <c r="MH1132" s="196"/>
      <c r="MI1132" s="196"/>
      <c r="MJ1132" s="196"/>
      <c r="MK1132" s="196"/>
      <c r="ML1132" s="196"/>
      <c r="MM1132" s="196"/>
      <c r="MN1132" s="196"/>
      <c r="MO1132" s="196"/>
      <c r="MP1132" s="196"/>
      <c r="MQ1132" s="196"/>
      <c r="MR1132" s="196"/>
      <c r="MS1132" s="196"/>
      <c r="MT1132" s="196"/>
      <c r="MU1132" s="196"/>
      <c r="MV1132" s="196"/>
      <c r="MW1132" s="196"/>
      <c r="MX1132" s="196"/>
      <c r="MY1132" s="196"/>
      <c r="MZ1132" s="196"/>
      <c r="NA1132" s="196"/>
      <c r="NB1132" s="196"/>
      <c r="NC1132" s="196"/>
      <c r="ND1132" s="196"/>
      <c r="NE1132" s="196"/>
      <c r="NF1132" s="196"/>
      <c r="NG1132" s="196"/>
      <c r="NH1132" s="196"/>
      <c r="NI1132" s="196"/>
      <c r="NJ1132" s="196"/>
      <c r="NK1132" s="196"/>
      <c r="NL1132" s="196"/>
      <c r="NM1132" s="196"/>
      <c r="NN1132" s="196"/>
      <c r="NO1132" s="196"/>
      <c r="NP1132" s="196"/>
      <c r="NQ1132" s="196"/>
      <c r="NR1132" s="196"/>
      <c r="NS1132" s="196"/>
      <c r="NT1132" s="196"/>
      <c r="NU1132" s="196"/>
      <c r="NV1132" s="196"/>
      <c r="NW1132" s="196"/>
      <c r="NX1132" s="196"/>
      <c r="NY1132" s="196"/>
      <c r="NZ1132" s="196"/>
      <c r="OA1132" s="196"/>
      <c r="OB1132" s="196"/>
      <c r="OC1132" s="196"/>
      <c r="OD1132" s="196"/>
      <c r="OE1132" s="196"/>
      <c r="OF1132" s="196"/>
      <c r="OG1132" s="196"/>
      <c r="OH1132" s="196"/>
      <c r="OI1132" s="196"/>
      <c r="OJ1132" s="196"/>
      <c r="OK1132" s="196"/>
      <c r="OL1132" s="196"/>
      <c r="AFC1132" s="196"/>
      <c r="AFD1132" s="196"/>
      <c r="AFE1132" s="196"/>
      <c r="AFF1132" s="196"/>
      <c r="AFG1132" s="196"/>
      <c r="AFH1132" s="196"/>
      <c r="AFI1132" s="196"/>
      <c r="AFJ1132" s="196"/>
      <c r="AFK1132" s="196"/>
      <c r="AFL1132" s="196"/>
      <c r="AFM1132" s="196"/>
      <c r="AFN1132" s="196"/>
      <c r="AFO1132" s="196"/>
      <c r="AFP1132" s="196"/>
      <c r="AFQ1132" s="196"/>
      <c r="AFR1132" s="196"/>
      <c r="AFS1132" s="196"/>
      <c r="AFT1132" s="196"/>
      <c r="AFU1132" s="196"/>
      <c r="AFV1132" s="196"/>
      <c r="AFW1132" s="196"/>
      <c r="AFX1132" s="196"/>
      <c r="AFY1132" s="196"/>
      <c r="AFZ1132" s="196"/>
      <c r="AGA1132" s="196"/>
      <c r="AGB1132" s="196"/>
      <c r="AGC1132" s="196"/>
      <c r="AGD1132" s="196"/>
      <c r="AGE1132" s="196"/>
      <c r="AGF1132" s="196"/>
      <c r="AGG1132" s="196"/>
      <c r="AGH1132" s="196"/>
      <c r="AGI1132" s="196"/>
      <c r="AGJ1132" s="196"/>
      <c r="AGK1132" s="196"/>
      <c r="AGL1132" s="196"/>
      <c r="AGM1132" s="196"/>
      <c r="AGN1132" s="196"/>
      <c r="AGO1132" s="196"/>
      <c r="AGP1132" s="196"/>
    </row>
    <row r="1133" spans="1:874" ht="15.75" customHeight="1" x14ac:dyDescent="0.25">
      <c r="A1133" s="196"/>
      <c r="B1133" s="196"/>
      <c r="C1133" s="196"/>
      <c r="D1133" s="196"/>
      <c r="E1133" s="196"/>
      <c r="F1133" s="196"/>
      <c r="G1133" s="196"/>
      <c r="H1133" s="196"/>
      <c r="I1133" s="196"/>
      <c r="J1133" s="196"/>
      <c r="K1133" s="196"/>
      <c r="L1133" s="206"/>
      <c r="M1133" s="196"/>
      <c r="N1133" s="196"/>
      <c r="O1133" s="196"/>
      <c r="P1133" s="196"/>
      <c r="Q1133" s="196"/>
      <c r="R1133" s="196"/>
      <c r="S1133" s="196"/>
      <c r="T1133" s="196"/>
      <c r="U1133" s="196"/>
      <c r="V1133" s="196"/>
      <c r="W1133" s="196"/>
      <c r="X1133" s="196"/>
      <c r="Y1133" s="196"/>
      <c r="Z1133" s="196"/>
      <c r="AA1133" s="196"/>
      <c r="AB1133" s="196"/>
      <c r="AC1133" s="196"/>
      <c r="AD1133" s="196"/>
      <c r="AE1133" s="196"/>
      <c r="AF1133" s="196"/>
      <c r="AG1133" s="196"/>
      <c r="AH1133" s="196"/>
      <c r="AI1133" s="196"/>
      <c r="AJ1133" s="196"/>
      <c r="AK1133" s="196"/>
      <c r="AL1133" s="196"/>
      <c r="AM1133" s="196"/>
      <c r="AN1133" s="196"/>
      <c r="AO1133" s="196"/>
      <c r="AP1133" s="196"/>
      <c r="AQ1133" s="196"/>
      <c r="AR1133" s="196"/>
      <c r="AS1133" s="196"/>
      <c r="AT1133" s="196"/>
      <c r="AU1133" s="196"/>
      <c r="AV1133" s="196"/>
      <c r="AW1133" s="196"/>
      <c r="AX1133" s="196"/>
      <c r="AY1133" s="196"/>
      <c r="AZ1133" s="196"/>
      <c r="BA1133" s="196"/>
      <c r="BB1133" s="196"/>
      <c r="BC1133" s="196"/>
      <c r="BD1133" s="196"/>
      <c r="BE1133" s="196"/>
      <c r="BF1133" s="196"/>
      <c r="BG1133" s="196"/>
      <c r="BH1133" s="196"/>
      <c r="BI1133" s="196"/>
      <c r="BJ1133" s="196"/>
      <c r="BK1133" s="196"/>
      <c r="BL1133" s="196"/>
      <c r="BM1133" s="196"/>
      <c r="BN1133" s="196"/>
      <c r="BO1133" s="196"/>
      <c r="BP1133" s="196"/>
      <c r="BQ1133" s="209"/>
      <c r="BR1133" s="196"/>
      <c r="BS1133" s="196"/>
      <c r="BT1133" s="196"/>
      <c r="BU1133" s="196"/>
      <c r="BV1133" s="196"/>
      <c r="BW1133" s="196"/>
      <c r="BX1133" s="196"/>
      <c r="BY1133" s="196"/>
      <c r="BZ1133" s="196"/>
      <c r="CA1133" s="196"/>
      <c r="CB1133" s="196"/>
      <c r="CC1133" s="196"/>
      <c r="CD1133" s="196"/>
      <c r="CE1133" s="196"/>
      <c r="CF1133" s="196"/>
      <c r="CG1133" s="196"/>
      <c r="CH1133" s="196"/>
      <c r="CI1133" s="196"/>
      <c r="CJ1133" s="196"/>
      <c r="CK1133" s="196"/>
      <c r="CL1133" s="196"/>
      <c r="CM1133" s="196"/>
      <c r="CN1133" s="196"/>
      <c r="CO1133" s="196"/>
      <c r="CP1133" s="196"/>
      <c r="CQ1133" s="196"/>
      <c r="CR1133" s="196"/>
      <c r="CS1133" s="196"/>
      <c r="CT1133" s="196"/>
      <c r="CU1133" s="196"/>
      <c r="CV1133" s="196"/>
      <c r="CW1133" s="196"/>
      <c r="CX1133" s="196"/>
      <c r="CY1133" s="196"/>
      <c r="CZ1133" s="196"/>
      <c r="DA1133" s="196"/>
      <c r="DB1133" s="196"/>
      <c r="DC1133" s="196"/>
      <c r="DD1133" s="196"/>
      <c r="DE1133" s="196"/>
      <c r="DF1133" s="196"/>
      <c r="DG1133" s="196"/>
      <c r="DH1133" s="196"/>
      <c r="DI1133" s="196"/>
      <c r="DJ1133" s="196"/>
      <c r="DK1133" s="196"/>
      <c r="DL1133" s="196"/>
      <c r="DM1133" s="196"/>
      <c r="DN1133" s="196"/>
      <c r="DO1133" s="196"/>
      <c r="DP1133" s="196"/>
      <c r="DQ1133" s="196"/>
      <c r="DR1133" s="196"/>
      <c r="DS1133" s="196"/>
      <c r="DT1133" s="196"/>
      <c r="DU1133" s="196"/>
      <c r="DV1133" s="196"/>
      <c r="DW1133" s="196"/>
      <c r="DX1133" s="196"/>
      <c r="DY1133" s="196"/>
      <c r="DZ1133" s="196"/>
      <c r="EA1133" s="196"/>
      <c r="EB1133" s="196"/>
      <c r="EC1133" s="196"/>
      <c r="ED1133" s="196"/>
      <c r="EE1133" s="196"/>
      <c r="EF1133" s="196"/>
      <c r="EG1133" s="196"/>
      <c r="EH1133" s="196"/>
      <c r="EI1133" s="196"/>
      <c r="EJ1133" s="196"/>
      <c r="EK1133" s="196"/>
      <c r="EL1133" s="196"/>
      <c r="EM1133" s="196"/>
      <c r="EN1133" s="196"/>
      <c r="EO1133" s="196"/>
      <c r="EP1133" s="196"/>
      <c r="EQ1133" s="196"/>
      <c r="ER1133" s="196"/>
      <c r="ES1133" s="196"/>
      <c r="ET1133" s="196"/>
      <c r="EU1133" s="196"/>
      <c r="EV1133" s="196"/>
      <c r="EW1133" s="196"/>
      <c r="EX1133" s="196"/>
      <c r="EY1133" s="196"/>
      <c r="EZ1133" s="196"/>
      <c r="FA1133" s="196"/>
      <c r="FB1133" s="196"/>
      <c r="FC1133" s="196"/>
      <c r="FD1133" s="196"/>
      <c r="FE1133" s="196"/>
      <c r="FF1133" s="196"/>
      <c r="FG1133" s="196"/>
      <c r="FH1133" s="196"/>
      <c r="FI1133" s="196"/>
      <c r="FJ1133" s="196"/>
      <c r="FK1133" s="196"/>
      <c r="FL1133" s="196"/>
      <c r="FM1133" s="196"/>
      <c r="FN1133" s="196"/>
      <c r="FO1133" s="196"/>
      <c r="FP1133" s="196"/>
      <c r="FQ1133" s="196"/>
      <c r="FR1133" s="196"/>
      <c r="FS1133" s="196"/>
      <c r="FT1133" s="196"/>
      <c r="FU1133" s="196"/>
      <c r="FV1133" s="196"/>
      <c r="FW1133" s="196"/>
      <c r="FX1133" s="196"/>
      <c r="FY1133" s="196"/>
      <c r="FZ1133" s="196"/>
      <c r="GA1133" s="196"/>
      <c r="GB1133" s="196"/>
      <c r="GC1133" s="196"/>
      <c r="GD1133" s="196"/>
      <c r="GE1133" s="196"/>
      <c r="GF1133" s="196"/>
      <c r="GG1133" s="196"/>
      <c r="GH1133" s="196"/>
      <c r="GI1133" s="196"/>
      <c r="GJ1133" s="196"/>
      <c r="GK1133" s="196"/>
      <c r="GL1133" s="196"/>
      <c r="GM1133" s="196"/>
      <c r="GN1133" s="196"/>
      <c r="GO1133" s="196"/>
      <c r="GP1133" s="196"/>
      <c r="GQ1133" s="196"/>
      <c r="GR1133" s="196"/>
      <c r="GS1133" s="196"/>
      <c r="GT1133" s="196"/>
      <c r="GU1133" s="196"/>
      <c r="GV1133" s="196"/>
      <c r="GW1133" s="196"/>
      <c r="GX1133" s="196"/>
      <c r="GY1133" s="196"/>
      <c r="GZ1133" s="196"/>
      <c r="HA1133" s="196"/>
      <c r="HB1133" s="196"/>
      <c r="HC1133" s="196"/>
      <c r="HD1133" s="196"/>
      <c r="HE1133" s="196"/>
      <c r="HF1133" s="196"/>
      <c r="HG1133" s="196"/>
      <c r="HH1133" s="196"/>
      <c r="HI1133" s="196"/>
      <c r="HJ1133" s="196"/>
      <c r="HK1133" s="196"/>
      <c r="HL1133" s="196"/>
      <c r="HM1133" s="196"/>
      <c r="HN1133" s="196"/>
      <c r="HO1133" s="196"/>
      <c r="HP1133" s="196"/>
      <c r="HQ1133" s="196"/>
      <c r="HR1133" s="196"/>
      <c r="HS1133" s="196"/>
      <c r="HT1133" s="196"/>
      <c r="HU1133" s="196"/>
      <c r="HV1133" s="196"/>
      <c r="HW1133" s="196"/>
      <c r="HX1133" s="196"/>
      <c r="HY1133" s="196"/>
      <c r="HZ1133" s="196"/>
      <c r="IA1133" s="196"/>
      <c r="IB1133" s="196"/>
      <c r="IC1133" s="196"/>
      <c r="ID1133" s="196"/>
      <c r="IE1133" s="196"/>
      <c r="IF1133" s="196"/>
      <c r="IG1133" s="196"/>
      <c r="IH1133" s="196"/>
      <c r="II1133" s="196"/>
      <c r="IJ1133" s="196"/>
      <c r="IK1133" s="196"/>
      <c r="IL1133" s="196"/>
      <c r="IM1133" s="196"/>
      <c r="IN1133" s="196"/>
      <c r="IO1133" s="196"/>
      <c r="IP1133" s="196"/>
      <c r="IQ1133" s="196"/>
      <c r="IR1133" s="196"/>
      <c r="IS1133" s="196"/>
      <c r="IT1133" s="196"/>
      <c r="IU1133" s="196"/>
      <c r="IV1133" s="196"/>
      <c r="IW1133" s="196"/>
      <c r="IX1133" s="196"/>
      <c r="IY1133" s="196"/>
      <c r="IZ1133" s="196"/>
      <c r="JA1133" s="196"/>
      <c r="JB1133" s="196"/>
      <c r="JC1133" s="196"/>
      <c r="JD1133" s="196"/>
      <c r="JE1133" s="196"/>
      <c r="JF1133" s="196"/>
      <c r="JG1133" s="196"/>
      <c r="JH1133" s="196"/>
      <c r="JI1133" s="196"/>
      <c r="JJ1133" s="196"/>
      <c r="JK1133" s="196"/>
      <c r="JL1133" s="196"/>
      <c r="JM1133" s="196"/>
      <c r="JN1133" s="196"/>
      <c r="JO1133" s="196"/>
      <c r="JP1133" s="196"/>
      <c r="JQ1133" s="196"/>
      <c r="JR1133" s="196"/>
      <c r="JS1133" s="196"/>
      <c r="JT1133" s="196"/>
      <c r="JU1133" s="196"/>
      <c r="JV1133" s="196"/>
      <c r="JW1133" s="196"/>
      <c r="JX1133" s="196"/>
      <c r="JY1133" s="196"/>
      <c r="JZ1133" s="196"/>
      <c r="KA1133" s="196"/>
      <c r="KB1133" s="196"/>
      <c r="KC1133" s="196"/>
      <c r="KD1133" s="196"/>
      <c r="KE1133" s="196"/>
      <c r="KF1133" s="196"/>
      <c r="KG1133" s="196"/>
      <c r="KH1133" s="196"/>
      <c r="KI1133" s="196"/>
      <c r="KJ1133" s="196"/>
      <c r="KK1133" s="196"/>
      <c r="KL1133" s="196"/>
      <c r="KM1133" s="196"/>
      <c r="KN1133" s="196"/>
      <c r="KO1133" s="196"/>
      <c r="KP1133" s="196"/>
      <c r="KQ1133" s="196"/>
      <c r="KR1133" s="196"/>
      <c r="KS1133" s="196"/>
      <c r="KT1133" s="196"/>
      <c r="KU1133" s="196"/>
      <c r="KV1133" s="196"/>
      <c r="KW1133" s="196"/>
      <c r="KX1133" s="196"/>
      <c r="KY1133" s="196"/>
      <c r="KZ1133" s="196"/>
      <c r="LA1133" s="196"/>
      <c r="LB1133" s="196"/>
      <c r="LC1133" s="196"/>
      <c r="LD1133" s="196"/>
      <c r="LE1133" s="196"/>
      <c r="LF1133" s="196"/>
      <c r="LG1133" s="196"/>
      <c r="LH1133" s="196"/>
      <c r="LI1133" s="196"/>
      <c r="LJ1133" s="196"/>
      <c r="LK1133" s="196"/>
      <c r="LL1133" s="196"/>
      <c r="LM1133" s="196"/>
      <c r="LN1133" s="196"/>
      <c r="LO1133" s="196"/>
      <c r="LP1133" s="196"/>
      <c r="LQ1133" s="196"/>
      <c r="LR1133" s="196"/>
      <c r="LS1133" s="196"/>
      <c r="LT1133" s="196"/>
      <c r="LU1133" s="196"/>
      <c r="LV1133" s="196"/>
      <c r="LW1133" s="196"/>
      <c r="LX1133" s="196"/>
      <c r="LY1133" s="196"/>
      <c r="LZ1133" s="196"/>
      <c r="MA1133" s="196"/>
      <c r="MB1133" s="196"/>
      <c r="MC1133" s="196"/>
      <c r="MD1133" s="196"/>
      <c r="ME1133" s="196"/>
      <c r="MF1133" s="196"/>
      <c r="MG1133" s="196"/>
      <c r="MH1133" s="196"/>
      <c r="MI1133" s="196"/>
      <c r="MJ1133" s="196"/>
      <c r="MK1133" s="196"/>
      <c r="ML1133" s="196"/>
      <c r="MM1133" s="196"/>
      <c r="MN1133" s="196"/>
      <c r="MO1133" s="196"/>
      <c r="MP1133" s="196"/>
      <c r="MQ1133" s="196"/>
      <c r="MR1133" s="196"/>
      <c r="MS1133" s="196"/>
      <c r="MT1133" s="196"/>
      <c r="MU1133" s="196"/>
      <c r="MV1133" s="196"/>
      <c r="MW1133" s="196"/>
      <c r="MX1133" s="196"/>
      <c r="MY1133" s="196"/>
      <c r="MZ1133" s="196"/>
      <c r="NA1133" s="196"/>
      <c r="NB1133" s="196"/>
      <c r="NC1133" s="196"/>
      <c r="ND1133" s="196"/>
      <c r="NE1133" s="196"/>
      <c r="NF1133" s="196"/>
      <c r="NG1133" s="196"/>
      <c r="NH1133" s="196"/>
      <c r="NI1133" s="196"/>
      <c r="NJ1133" s="196"/>
      <c r="NK1133" s="196"/>
      <c r="NL1133" s="196"/>
      <c r="NM1133" s="196"/>
      <c r="NN1133" s="196"/>
      <c r="NO1133" s="196"/>
      <c r="NP1133" s="196"/>
      <c r="NQ1133" s="196"/>
      <c r="NR1133" s="196"/>
      <c r="NS1133" s="196"/>
      <c r="NT1133" s="196"/>
      <c r="NU1133" s="196"/>
      <c r="NV1133" s="196"/>
      <c r="NW1133" s="196"/>
      <c r="NX1133" s="196"/>
      <c r="NY1133" s="196"/>
      <c r="NZ1133" s="196"/>
      <c r="OA1133" s="196"/>
      <c r="OB1133" s="196"/>
      <c r="OC1133" s="196"/>
      <c r="OD1133" s="196"/>
      <c r="OE1133" s="196"/>
      <c r="OF1133" s="196"/>
      <c r="OG1133" s="196"/>
      <c r="OH1133" s="196"/>
      <c r="OI1133" s="196"/>
      <c r="OJ1133" s="196"/>
      <c r="OK1133" s="196"/>
      <c r="OL1133" s="196"/>
      <c r="AFC1133" s="196"/>
      <c r="AFD1133" s="196"/>
      <c r="AFE1133" s="196"/>
      <c r="AFF1133" s="196"/>
      <c r="AFG1133" s="196"/>
      <c r="AFH1133" s="196"/>
      <c r="AFI1133" s="196"/>
      <c r="AFJ1133" s="196"/>
      <c r="AFK1133" s="196"/>
      <c r="AFL1133" s="196"/>
      <c r="AFM1133" s="196"/>
      <c r="AFN1133" s="196"/>
      <c r="AFO1133" s="196"/>
      <c r="AFP1133" s="196"/>
      <c r="AFQ1133" s="196"/>
      <c r="AFR1133" s="196"/>
      <c r="AFS1133" s="196"/>
      <c r="AFT1133" s="196"/>
      <c r="AFU1133" s="196"/>
      <c r="AFV1133" s="196"/>
      <c r="AFW1133" s="196"/>
      <c r="AFX1133" s="196"/>
      <c r="AFY1133" s="196"/>
      <c r="AFZ1133" s="196"/>
      <c r="AGA1133" s="196"/>
      <c r="AGB1133" s="196"/>
      <c r="AGC1133" s="196"/>
      <c r="AGD1133" s="196"/>
      <c r="AGE1133" s="196"/>
      <c r="AGF1133" s="196"/>
      <c r="AGG1133" s="196"/>
      <c r="AGH1133" s="196"/>
      <c r="AGI1133" s="196"/>
      <c r="AGJ1133" s="196"/>
      <c r="AGK1133" s="196"/>
      <c r="AGL1133" s="196"/>
      <c r="AGM1133" s="196"/>
      <c r="AGN1133" s="196"/>
      <c r="AGO1133" s="196"/>
      <c r="AGP1133" s="196"/>
    </row>
    <row r="1134" spans="1:874" ht="15.75" customHeight="1" x14ac:dyDescent="0.25">
      <c r="A1134" s="196"/>
      <c r="B1134" s="196"/>
      <c r="C1134" s="196"/>
      <c r="D1134" s="196"/>
      <c r="E1134" s="196"/>
      <c r="F1134" s="196"/>
      <c r="G1134" s="196"/>
      <c r="H1134" s="196"/>
      <c r="I1134" s="196"/>
      <c r="J1134" s="196"/>
      <c r="K1134" s="196"/>
      <c r="L1134" s="206"/>
      <c r="M1134" s="196"/>
      <c r="N1134" s="196"/>
      <c r="O1134" s="196"/>
      <c r="P1134" s="196"/>
      <c r="Q1134" s="196"/>
      <c r="R1134" s="196"/>
      <c r="S1134" s="196"/>
      <c r="T1134" s="196"/>
      <c r="U1134" s="196"/>
      <c r="V1134" s="196"/>
      <c r="W1134" s="196"/>
      <c r="X1134" s="196"/>
      <c r="Y1134" s="196"/>
      <c r="Z1134" s="196"/>
      <c r="AA1134" s="196"/>
      <c r="AB1134" s="196"/>
      <c r="AC1134" s="196"/>
      <c r="AD1134" s="196"/>
      <c r="AE1134" s="196"/>
      <c r="AF1134" s="196"/>
      <c r="AG1134" s="196"/>
      <c r="AH1134" s="196"/>
      <c r="AI1134" s="196"/>
      <c r="AJ1134" s="196"/>
      <c r="AK1134" s="196"/>
      <c r="AL1134" s="196"/>
      <c r="AM1134" s="196"/>
      <c r="AN1134" s="196"/>
      <c r="AO1134" s="196"/>
      <c r="AP1134" s="196"/>
      <c r="AQ1134" s="196"/>
      <c r="AR1134" s="196"/>
      <c r="AS1134" s="196"/>
      <c r="AT1134" s="196"/>
      <c r="AU1134" s="196"/>
      <c r="AV1134" s="196"/>
      <c r="AW1134" s="196"/>
      <c r="AX1134" s="196"/>
      <c r="AY1134" s="196"/>
      <c r="AZ1134" s="196"/>
      <c r="BA1134" s="196"/>
      <c r="BB1134" s="196"/>
      <c r="BC1134" s="196"/>
      <c r="BD1134" s="196"/>
      <c r="BE1134" s="196"/>
      <c r="BF1134" s="196"/>
      <c r="BG1134" s="196"/>
      <c r="BH1134" s="196"/>
      <c r="BI1134" s="196"/>
      <c r="BJ1134" s="196"/>
      <c r="BK1134" s="196"/>
      <c r="BL1134" s="196"/>
      <c r="BM1134" s="196"/>
      <c r="BN1134" s="196"/>
      <c r="BO1134" s="196"/>
      <c r="BP1134" s="196"/>
      <c r="BQ1134" s="196"/>
      <c r="BR1134" s="196"/>
      <c r="BS1134" s="196"/>
      <c r="BT1134" s="196"/>
      <c r="BU1134" s="196"/>
      <c r="BV1134" s="196"/>
      <c r="BW1134" s="196"/>
      <c r="BX1134" s="196"/>
      <c r="BY1134" s="196"/>
      <c r="BZ1134" s="196"/>
      <c r="CA1134" s="196"/>
      <c r="CB1134" s="196"/>
      <c r="CC1134" s="196"/>
      <c r="CD1134" s="196"/>
      <c r="CE1134" s="196"/>
      <c r="CF1134" s="196"/>
      <c r="CG1134" s="196"/>
      <c r="CH1134" s="196"/>
      <c r="CI1134" s="196"/>
      <c r="CJ1134" s="196"/>
      <c r="CK1134" s="196"/>
      <c r="CL1134" s="196"/>
      <c r="CM1134" s="196"/>
      <c r="CN1134" s="196"/>
      <c r="CO1134" s="196"/>
      <c r="CP1134" s="196"/>
      <c r="CQ1134" s="196"/>
      <c r="CR1134" s="196"/>
      <c r="CS1134" s="196"/>
      <c r="CT1134" s="196"/>
      <c r="CU1134" s="196"/>
      <c r="CV1134" s="196"/>
      <c r="CW1134" s="196"/>
      <c r="CX1134" s="196"/>
      <c r="CY1134" s="196"/>
      <c r="CZ1134" s="196"/>
      <c r="DA1134" s="196"/>
      <c r="DB1134" s="196"/>
      <c r="DC1134" s="196"/>
      <c r="DD1134" s="196"/>
      <c r="DE1134" s="196"/>
      <c r="DF1134" s="196"/>
      <c r="DG1134" s="196"/>
      <c r="DH1134" s="196"/>
      <c r="DI1134" s="196"/>
      <c r="DJ1134" s="196"/>
      <c r="DK1134" s="196"/>
      <c r="DL1134" s="196"/>
      <c r="DM1134" s="196"/>
      <c r="DN1134" s="196"/>
      <c r="DO1134" s="196"/>
      <c r="DP1134" s="196"/>
      <c r="DQ1134" s="196"/>
      <c r="DR1134" s="196"/>
      <c r="DS1134" s="196"/>
      <c r="DT1134" s="196"/>
      <c r="DU1134" s="196"/>
      <c r="DV1134" s="196"/>
      <c r="DW1134" s="196"/>
      <c r="DX1134" s="196"/>
      <c r="DY1134" s="196"/>
      <c r="DZ1134" s="196"/>
      <c r="EA1134" s="196"/>
      <c r="EB1134" s="196"/>
      <c r="EC1134" s="196"/>
      <c r="ED1134" s="196"/>
      <c r="EE1134" s="196"/>
      <c r="EF1134" s="196"/>
      <c r="EG1134" s="196"/>
      <c r="EH1134" s="196"/>
      <c r="EI1134" s="196"/>
      <c r="EJ1134" s="196"/>
      <c r="EK1134" s="196"/>
      <c r="EL1134" s="196"/>
      <c r="EM1134" s="196"/>
      <c r="EN1134" s="196"/>
      <c r="EO1134" s="196"/>
      <c r="EP1134" s="196"/>
      <c r="EQ1134" s="196"/>
      <c r="ER1134" s="196"/>
      <c r="ES1134" s="196"/>
      <c r="ET1134" s="196"/>
      <c r="EU1134" s="196"/>
      <c r="EV1134" s="196"/>
      <c r="EW1134" s="196"/>
      <c r="EX1134" s="196"/>
      <c r="EY1134" s="196"/>
      <c r="EZ1134" s="196"/>
      <c r="FA1134" s="196"/>
      <c r="FB1134" s="196"/>
      <c r="FC1134" s="196"/>
      <c r="FD1134" s="196"/>
      <c r="FE1134" s="196"/>
      <c r="FF1134" s="196"/>
      <c r="FG1134" s="196"/>
      <c r="FH1134" s="196"/>
      <c r="FI1134" s="196"/>
      <c r="FJ1134" s="196"/>
      <c r="FK1134" s="196"/>
      <c r="FL1134" s="196"/>
      <c r="FM1134" s="196"/>
      <c r="FN1134" s="196"/>
      <c r="FO1134" s="196"/>
      <c r="FP1134" s="196"/>
      <c r="FQ1134" s="196"/>
      <c r="FR1134" s="196"/>
      <c r="FS1134" s="196"/>
      <c r="FT1134" s="196"/>
      <c r="FU1134" s="196"/>
      <c r="FV1134" s="196"/>
      <c r="FW1134" s="196"/>
      <c r="FX1134" s="196"/>
      <c r="FY1134" s="196"/>
      <c r="FZ1134" s="196"/>
      <c r="GA1134" s="196"/>
      <c r="GB1134" s="196"/>
      <c r="GC1134" s="196"/>
      <c r="GD1134" s="196"/>
      <c r="GE1134" s="196"/>
      <c r="GF1134" s="196"/>
      <c r="GG1134" s="196"/>
      <c r="GH1134" s="196"/>
      <c r="GI1134" s="196"/>
      <c r="GJ1134" s="196"/>
      <c r="GK1134" s="196"/>
      <c r="GL1134" s="196"/>
      <c r="GM1134" s="196"/>
      <c r="GN1134" s="196"/>
      <c r="GO1134" s="196"/>
      <c r="GP1134" s="196"/>
      <c r="GQ1134" s="196"/>
      <c r="GR1134" s="196"/>
      <c r="GS1134" s="196"/>
      <c r="GT1134" s="196"/>
      <c r="GU1134" s="196"/>
      <c r="GV1134" s="196"/>
      <c r="GW1134" s="196"/>
      <c r="GX1134" s="196"/>
      <c r="GY1134" s="196"/>
      <c r="GZ1134" s="196"/>
      <c r="HA1134" s="196"/>
      <c r="HB1134" s="196"/>
      <c r="HC1134" s="196"/>
      <c r="HD1134" s="196"/>
      <c r="HE1134" s="196"/>
      <c r="HF1134" s="196"/>
      <c r="HG1134" s="196"/>
      <c r="HH1134" s="196"/>
      <c r="HI1134" s="196"/>
      <c r="HJ1134" s="196"/>
      <c r="HK1134" s="196"/>
      <c r="HL1134" s="196"/>
      <c r="HM1134" s="196"/>
      <c r="HN1134" s="196"/>
      <c r="HO1134" s="196"/>
      <c r="HP1134" s="196"/>
      <c r="HQ1134" s="196"/>
      <c r="HR1134" s="196"/>
      <c r="HS1134" s="196"/>
      <c r="HT1134" s="196"/>
      <c r="HU1134" s="196"/>
      <c r="HV1134" s="196"/>
      <c r="HW1134" s="196"/>
      <c r="HX1134" s="196"/>
      <c r="HY1134" s="196"/>
      <c r="HZ1134" s="196"/>
      <c r="IA1134" s="196"/>
      <c r="IB1134" s="196"/>
      <c r="IC1134" s="196"/>
      <c r="ID1134" s="196"/>
      <c r="IE1134" s="196"/>
      <c r="IF1134" s="196"/>
      <c r="IG1134" s="196"/>
      <c r="IH1134" s="196"/>
      <c r="II1134" s="196"/>
      <c r="IJ1134" s="196"/>
      <c r="IK1134" s="196"/>
      <c r="IL1134" s="196"/>
      <c r="IM1134" s="196"/>
      <c r="IN1134" s="196"/>
      <c r="IO1134" s="196"/>
      <c r="IP1134" s="196"/>
      <c r="IQ1134" s="196"/>
      <c r="IR1134" s="196"/>
      <c r="IS1134" s="196"/>
      <c r="IT1134" s="196"/>
      <c r="IU1134" s="196"/>
      <c r="IV1134" s="196"/>
      <c r="IW1134" s="196"/>
      <c r="IX1134" s="196"/>
      <c r="IY1134" s="196"/>
      <c r="IZ1134" s="196"/>
      <c r="JA1134" s="196"/>
      <c r="JB1134" s="196"/>
      <c r="JC1134" s="196"/>
      <c r="JD1134" s="196"/>
      <c r="JE1134" s="196"/>
      <c r="JF1134" s="196"/>
      <c r="JG1134" s="196"/>
      <c r="JH1134" s="196"/>
      <c r="JI1134" s="196"/>
      <c r="JJ1134" s="196"/>
      <c r="JK1134" s="196"/>
      <c r="JL1134" s="196"/>
      <c r="JM1134" s="196"/>
      <c r="JN1134" s="196"/>
      <c r="JO1134" s="196"/>
      <c r="JP1134" s="196"/>
      <c r="JQ1134" s="196"/>
      <c r="JR1134" s="196"/>
      <c r="JS1134" s="196"/>
      <c r="JT1134" s="196"/>
      <c r="JU1134" s="196"/>
      <c r="JV1134" s="196"/>
      <c r="JW1134" s="196"/>
      <c r="JX1134" s="196"/>
      <c r="JY1134" s="196"/>
      <c r="JZ1134" s="196"/>
      <c r="KA1134" s="196"/>
      <c r="KB1134" s="196"/>
      <c r="KC1134" s="196"/>
      <c r="KD1134" s="196"/>
      <c r="KE1134" s="196"/>
      <c r="KF1134" s="196"/>
      <c r="KG1134" s="196"/>
      <c r="KH1134" s="196"/>
      <c r="KI1134" s="196"/>
      <c r="KJ1134" s="196"/>
      <c r="KK1134" s="196"/>
      <c r="KL1134" s="196"/>
      <c r="KM1134" s="196"/>
      <c r="KN1134" s="196"/>
      <c r="KO1134" s="196"/>
      <c r="KP1134" s="196"/>
      <c r="KQ1134" s="196"/>
      <c r="KR1134" s="196"/>
      <c r="KS1134" s="196"/>
      <c r="KT1134" s="196"/>
      <c r="KU1134" s="196"/>
      <c r="KV1134" s="196"/>
      <c r="KW1134" s="196"/>
      <c r="KX1134" s="196"/>
      <c r="KY1134" s="196"/>
      <c r="KZ1134" s="196"/>
      <c r="LA1134" s="196"/>
      <c r="LB1134" s="196"/>
      <c r="LC1134" s="196"/>
      <c r="LD1134" s="196"/>
      <c r="LE1134" s="196"/>
      <c r="LF1134" s="196"/>
      <c r="LG1134" s="196"/>
      <c r="LH1134" s="196"/>
      <c r="LI1134" s="196"/>
      <c r="LJ1134" s="196"/>
      <c r="LK1134" s="196"/>
      <c r="LL1134" s="196"/>
      <c r="LM1134" s="196"/>
      <c r="LN1134" s="196"/>
      <c r="LO1134" s="196"/>
      <c r="LP1134" s="196"/>
      <c r="LQ1134" s="196"/>
      <c r="LR1134" s="196"/>
      <c r="LS1134" s="196"/>
      <c r="LT1134" s="196"/>
      <c r="LU1134" s="196"/>
      <c r="LV1134" s="196"/>
      <c r="LW1134" s="196"/>
      <c r="LX1134" s="196"/>
      <c r="LY1134" s="196"/>
      <c r="LZ1134" s="196"/>
      <c r="MA1134" s="196"/>
      <c r="MB1134" s="196"/>
      <c r="MC1134" s="196"/>
      <c r="MD1134" s="196"/>
      <c r="ME1134" s="196"/>
      <c r="MF1134" s="196"/>
      <c r="MG1134" s="196"/>
      <c r="MH1134" s="196"/>
      <c r="MI1134" s="196"/>
      <c r="MJ1134" s="196"/>
      <c r="MK1134" s="196"/>
      <c r="ML1134" s="196"/>
      <c r="MM1134" s="196"/>
      <c r="MN1134" s="196"/>
      <c r="MO1134" s="196"/>
      <c r="MP1134" s="196"/>
      <c r="MQ1134" s="196"/>
      <c r="MR1134" s="196"/>
      <c r="MS1134" s="196"/>
      <c r="MT1134" s="196"/>
      <c r="MU1134" s="196"/>
      <c r="MV1134" s="196"/>
      <c r="MW1134" s="196"/>
      <c r="MX1134" s="196"/>
      <c r="MY1134" s="196"/>
      <c r="MZ1134" s="196"/>
      <c r="NA1134" s="196"/>
      <c r="NB1134" s="196"/>
      <c r="NC1134" s="196"/>
      <c r="ND1134" s="196"/>
      <c r="NE1134" s="196"/>
      <c r="NF1134" s="196"/>
      <c r="NG1134" s="196"/>
      <c r="NH1134" s="196"/>
      <c r="NI1134" s="196"/>
      <c r="NJ1134" s="196"/>
      <c r="NK1134" s="196"/>
      <c r="NL1134" s="196"/>
      <c r="NM1134" s="196"/>
      <c r="NN1134" s="196"/>
      <c r="NO1134" s="196"/>
      <c r="NP1134" s="196"/>
      <c r="NQ1134" s="196"/>
      <c r="NR1134" s="196"/>
      <c r="NS1134" s="196"/>
      <c r="NT1134" s="196"/>
      <c r="NU1134" s="196"/>
      <c r="NV1134" s="196"/>
      <c r="NW1134" s="196"/>
      <c r="NX1134" s="196"/>
      <c r="NY1134" s="196"/>
      <c r="NZ1134" s="196"/>
      <c r="OA1134" s="196"/>
      <c r="OB1134" s="196"/>
      <c r="OC1134" s="196"/>
      <c r="OD1134" s="196"/>
      <c r="OE1134" s="196"/>
      <c r="OF1134" s="196"/>
      <c r="OG1134" s="196"/>
      <c r="OH1134" s="196"/>
      <c r="OI1134" s="196"/>
      <c r="OJ1134" s="196"/>
      <c r="OK1134" s="196"/>
      <c r="OL1134" s="196"/>
      <c r="AFC1134" s="196"/>
      <c r="AFD1134" s="196"/>
      <c r="AFE1134" s="196"/>
      <c r="AFF1134" s="196"/>
      <c r="AFG1134" s="196"/>
      <c r="AFH1134" s="196"/>
      <c r="AFI1134" s="196"/>
      <c r="AFJ1134" s="196"/>
      <c r="AFK1134" s="196"/>
      <c r="AFL1134" s="196"/>
      <c r="AFM1134" s="196"/>
      <c r="AFN1134" s="196"/>
      <c r="AFO1134" s="196"/>
      <c r="AFP1134" s="196"/>
      <c r="AFQ1134" s="196"/>
      <c r="AFR1134" s="196"/>
      <c r="AFS1134" s="196"/>
      <c r="AFT1134" s="196"/>
      <c r="AFU1134" s="196"/>
      <c r="AFV1134" s="196"/>
      <c r="AFW1134" s="196"/>
      <c r="AFX1134" s="196"/>
      <c r="AFY1134" s="196"/>
      <c r="AFZ1134" s="196"/>
      <c r="AGA1134" s="196"/>
      <c r="AGB1134" s="196"/>
      <c r="AGC1134" s="196"/>
      <c r="AGD1134" s="196"/>
      <c r="AGE1134" s="196"/>
      <c r="AGF1134" s="196"/>
      <c r="AGG1134" s="196"/>
      <c r="AGH1134" s="196"/>
      <c r="AGI1134" s="196"/>
      <c r="AGJ1134" s="196"/>
      <c r="AGK1134" s="196"/>
      <c r="AGL1134" s="196"/>
      <c r="AGM1134" s="196"/>
      <c r="AGN1134" s="196"/>
      <c r="AGO1134" s="196"/>
      <c r="AGP1134" s="196"/>
    </row>
    <row r="1135" spans="1:874" ht="15.75" customHeight="1" x14ac:dyDescent="0.25">
      <c r="A1135" s="196"/>
      <c r="B1135" s="196"/>
      <c r="C1135" s="196"/>
      <c r="D1135" s="196"/>
      <c r="E1135" s="196"/>
      <c r="F1135" s="196"/>
      <c r="G1135" s="196"/>
      <c r="H1135" s="196"/>
      <c r="I1135" s="196"/>
      <c r="J1135" s="196"/>
      <c r="K1135" s="196"/>
      <c r="L1135" s="206"/>
      <c r="M1135" s="196"/>
      <c r="N1135" s="196"/>
      <c r="O1135" s="196"/>
      <c r="P1135" s="196"/>
      <c r="Q1135" s="196"/>
      <c r="R1135" s="196"/>
      <c r="S1135" s="196"/>
      <c r="T1135" s="196"/>
      <c r="U1135" s="196"/>
      <c r="V1135" s="196"/>
      <c r="W1135" s="196"/>
      <c r="X1135" s="196"/>
      <c r="Y1135" s="196"/>
      <c r="Z1135" s="196"/>
      <c r="AA1135" s="196"/>
      <c r="AB1135" s="196"/>
      <c r="AC1135" s="196"/>
      <c r="AD1135" s="196"/>
      <c r="AE1135" s="196"/>
      <c r="AF1135" s="196"/>
      <c r="AG1135" s="196"/>
      <c r="AH1135" s="196"/>
      <c r="AI1135" s="196"/>
      <c r="AJ1135" s="196"/>
      <c r="AK1135" s="196"/>
      <c r="AL1135" s="196"/>
      <c r="AM1135" s="196"/>
      <c r="AN1135" s="196"/>
      <c r="AO1135" s="196"/>
      <c r="AP1135" s="196"/>
      <c r="AQ1135" s="196"/>
      <c r="AR1135" s="196"/>
      <c r="AS1135" s="196"/>
      <c r="AT1135" s="196"/>
      <c r="AU1135" s="196"/>
      <c r="AV1135" s="196"/>
      <c r="AW1135" s="196"/>
      <c r="AX1135" s="196"/>
      <c r="AY1135" s="196"/>
      <c r="AZ1135" s="196"/>
      <c r="BA1135" s="196"/>
      <c r="BB1135" s="196"/>
      <c r="BC1135" s="196"/>
      <c r="BD1135" s="196"/>
      <c r="BE1135" s="196"/>
      <c r="BF1135" s="196"/>
      <c r="BG1135" s="196"/>
      <c r="BH1135" s="196"/>
      <c r="BI1135" s="196"/>
      <c r="BJ1135" s="196"/>
      <c r="BK1135" s="196"/>
      <c r="BL1135" s="196"/>
      <c r="BM1135" s="196"/>
      <c r="BN1135" s="196"/>
      <c r="BO1135" s="196"/>
      <c r="BP1135" s="196"/>
      <c r="BQ1135" s="196"/>
      <c r="BR1135" s="196"/>
      <c r="BS1135" s="196"/>
      <c r="BT1135" s="196"/>
      <c r="BU1135" s="196"/>
      <c r="BV1135" s="196"/>
      <c r="BW1135" s="196"/>
      <c r="BX1135" s="196"/>
      <c r="BY1135" s="196"/>
      <c r="BZ1135" s="196"/>
      <c r="CA1135" s="196"/>
      <c r="CB1135" s="196"/>
      <c r="CC1135" s="196"/>
      <c r="CD1135" s="196"/>
      <c r="CE1135" s="196"/>
      <c r="CF1135" s="196"/>
      <c r="CG1135" s="196"/>
      <c r="CH1135" s="196"/>
      <c r="CI1135" s="196"/>
      <c r="CJ1135" s="196"/>
      <c r="CK1135" s="196"/>
      <c r="CL1135" s="196"/>
      <c r="CM1135" s="196"/>
      <c r="CN1135" s="196"/>
      <c r="CO1135" s="196"/>
      <c r="CP1135" s="196"/>
      <c r="CQ1135" s="196"/>
      <c r="CR1135" s="196"/>
      <c r="CS1135" s="196"/>
      <c r="CT1135" s="196"/>
      <c r="CU1135" s="196"/>
      <c r="CV1135" s="196"/>
      <c r="CW1135" s="196"/>
      <c r="CX1135" s="196"/>
      <c r="CY1135" s="196"/>
      <c r="CZ1135" s="196"/>
      <c r="DA1135" s="196"/>
      <c r="DB1135" s="196"/>
      <c r="DC1135" s="196"/>
      <c r="DD1135" s="196"/>
      <c r="DE1135" s="196"/>
      <c r="DF1135" s="196"/>
      <c r="DG1135" s="196"/>
      <c r="DH1135" s="196"/>
      <c r="DI1135" s="196"/>
      <c r="DJ1135" s="196"/>
      <c r="DK1135" s="196"/>
      <c r="DL1135" s="196"/>
      <c r="DM1135" s="196"/>
      <c r="DN1135" s="196"/>
      <c r="DO1135" s="196"/>
      <c r="DP1135" s="196"/>
      <c r="DQ1135" s="196"/>
      <c r="DR1135" s="196"/>
      <c r="DS1135" s="196"/>
      <c r="DT1135" s="196"/>
      <c r="DU1135" s="196"/>
      <c r="DV1135" s="196"/>
      <c r="DW1135" s="196"/>
      <c r="DX1135" s="196"/>
      <c r="DY1135" s="196"/>
      <c r="DZ1135" s="196"/>
      <c r="EA1135" s="196"/>
      <c r="EB1135" s="196"/>
      <c r="EC1135" s="196"/>
      <c r="ED1135" s="196"/>
      <c r="EE1135" s="196"/>
      <c r="EF1135" s="196"/>
      <c r="EG1135" s="196"/>
      <c r="EH1135" s="196"/>
      <c r="EI1135" s="196"/>
      <c r="EJ1135" s="196"/>
      <c r="EK1135" s="196"/>
      <c r="EL1135" s="196"/>
      <c r="EM1135" s="196"/>
      <c r="EN1135" s="196"/>
      <c r="EO1135" s="196"/>
      <c r="EP1135" s="196"/>
      <c r="EQ1135" s="196"/>
      <c r="ER1135" s="196"/>
      <c r="ES1135" s="196"/>
      <c r="ET1135" s="196"/>
      <c r="EU1135" s="196"/>
      <c r="EV1135" s="196"/>
      <c r="EW1135" s="196"/>
      <c r="EX1135" s="196"/>
      <c r="EY1135" s="196"/>
      <c r="EZ1135" s="196"/>
      <c r="FA1135" s="196"/>
      <c r="FB1135" s="196"/>
      <c r="FC1135" s="196"/>
      <c r="FD1135" s="196"/>
      <c r="FE1135" s="196"/>
      <c r="FF1135" s="196"/>
      <c r="FG1135" s="196"/>
      <c r="FH1135" s="196"/>
      <c r="FI1135" s="196"/>
      <c r="FJ1135" s="196"/>
      <c r="FK1135" s="196"/>
      <c r="FL1135" s="196"/>
      <c r="FM1135" s="196"/>
      <c r="FN1135" s="196"/>
      <c r="FO1135" s="196"/>
      <c r="FP1135" s="196"/>
      <c r="FQ1135" s="196"/>
      <c r="FR1135" s="196"/>
      <c r="FS1135" s="196"/>
      <c r="FT1135" s="196"/>
      <c r="FU1135" s="196"/>
      <c r="FV1135" s="196"/>
      <c r="FW1135" s="196"/>
      <c r="FX1135" s="196"/>
      <c r="FY1135" s="196"/>
      <c r="FZ1135" s="196"/>
      <c r="GA1135" s="196"/>
      <c r="GB1135" s="196"/>
      <c r="GC1135" s="196"/>
      <c r="GD1135" s="196"/>
      <c r="GE1135" s="196"/>
      <c r="GF1135" s="196"/>
      <c r="GG1135" s="196"/>
      <c r="GH1135" s="196"/>
      <c r="GI1135" s="196"/>
      <c r="GJ1135" s="196"/>
      <c r="GK1135" s="196"/>
      <c r="GL1135" s="196"/>
      <c r="GM1135" s="196"/>
      <c r="GN1135" s="196"/>
      <c r="GO1135" s="196"/>
      <c r="GP1135" s="196"/>
      <c r="GQ1135" s="196"/>
      <c r="GR1135" s="196"/>
      <c r="GS1135" s="196"/>
      <c r="GT1135" s="196"/>
      <c r="GU1135" s="196"/>
      <c r="GV1135" s="196"/>
      <c r="GW1135" s="196"/>
      <c r="GX1135" s="196"/>
      <c r="GY1135" s="196"/>
      <c r="GZ1135" s="196"/>
      <c r="HA1135" s="196"/>
      <c r="HB1135" s="196"/>
      <c r="HC1135" s="196"/>
      <c r="HD1135" s="196"/>
      <c r="HE1135" s="196"/>
      <c r="HF1135" s="196"/>
      <c r="HG1135" s="196"/>
      <c r="HH1135" s="196"/>
      <c r="HI1135" s="196"/>
      <c r="HJ1135" s="196"/>
      <c r="HK1135" s="196"/>
      <c r="HL1135" s="196"/>
      <c r="HM1135" s="196"/>
      <c r="HN1135" s="196"/>
      <c r="HO1135" s="196"/>
      <c r="HP1135" s="196"/>
      <c r="HQ1135" s="196"/>
      <c r="HR1135" s="196"/>
      <c r="HS1135" s="196"/>
      <c r="HT1135" s="196"/>
      <c r="HU1135" s="196"/>
      <c r="HV1135" s="196"/>
      <c r="HW1135" s="196"/>
      <c r="HX1135" s="196"/>
      <c r="HY1135" s="196"/>
      <c r="HZ1135" s="196"/>
      <c r="IA1135" s="196"/>
      <c r="IB1135" s="196"/>
      <c r="IC1135" s="196"/>
      <c r="ID1135" s="196"/>
      <c r="IE1135" s="196"/>
      <c r="IF1135" s="196"/>
      <c r="IG1135" s="196"/>
      <c r="IH1135" s="196"/>
      <c r="II1135" s="196"/>
      <c r="IJ1135" s="196"/>
      <c r="IK1135" s="196"/>
      <c r="IL1135" s="196"/>
      <c r="IM1135" s="196"/>
      <c r="IN1135" s="196"/>
      <c r="IO1135" s="196"/>
      <c r="IP1135" s="196"/>
      <c r="IQ1135" s="196"/>
      <c r="IR1135" s="196"/>
      <c r="IS1135" s="196"/>
      <c r="IT1135" s="196"/>
      <c r="IU1135" s="196"/>
      <c r="IV1135" s="196"/>
      <c r="IW1135" s="196"/>
      <c r="IX1135" s="196"/>
      <c r="IY1135" s="196"/>
      <c r="IZ1135" s="196"/>
      <c r="JA1135" s="196"/>
      <c r="JB1135" s="196"/>
      <c r="JC1135" s="196"/>
      <c r="JD1135" s="196"/>
      <c r="JE1135" s="196"/>
      <c r="JF1135" s="196"/>
      <c r="JG1135" s="196"/>
      <c r="JH1135" s="196"/>
      <c r="JI1135" s="196"/>
      <c r="JJ1135" s="196"/>
      <c r="JK1135" s="196"/>
      <c r="JL1135" s="196"/>
      <c r="JM1135" s="196"/>
      <c r="JN1135" s="196"/>
      <c r="JO1135" s="196"/>
      <c r="JP1135" s="196"/>
      <c r="JQ1135" s="196"/>
      <c r="JR1135" s="196"/>
      <c r="JS1135" s="196"/>
      <c r="JT1135" s="196"/>
      <c r="JU1135" s="196"/>
      <c r="JV1135" s="196"/>
      <c r="JW1135" s="196"/>
      <c r="JX1135" s="196"/>
      <c r="JY1135" s="196"/>
      <c r="JZ1135" s="196"/>
      <c r="KA1135" s="196"/>
      <c r="KB1135" s="196"/>
      <c r="KC1135" s="196"/>
      <c r="KD1135" s="196"/>
      <c r="KE1135" s="196"/>
      <c r="KF1135" s="196"/>
      <c r="KG1135" s="196"/>
      <c r="KH1135" s="196"/>
      <c r="KI1135" s="196"/>
      <c r="KJ1135" s="196"/>
      <c r="KK1135" s="196"/>
      <c r="KL1135" s="196"/>
      <c r="KM1135" s="196"/>
      <c r="KN1135" s="196"/>
      <c r="KO1135" s="196"/>
      <c r="KP1135" s="196"/>
      <c r="KQ1135" s="196"/>
      <c r="KR1135" s="196"/>
      <c r="KS1135" s="196"/>
      <c r="KT1135" s="196"/>
      <c r="KU1135" s="196"/>
      <c r="KV1135" s="196"/>
      <c r="KW1135" s="196"/>
      <c r="KX1135" s="196"/>
      <c r="KY1135" s="196"/>
      <c r="KZ1135" s="196"/>
      <c r="LA1135" s="196"/>
      <c r="LB1135" s="196"/>
      <c r="LC1135" s="196"/>
      <c r="LD1135" s="196"/>
      <c r="LE1135" s="196"/>
      <c r="LF1135" s="196"/>
      <c r="LG1135" s="196"/>
      <c r="LH1135" s="196"/>
      <c r="LI1135" s="196"/>
      <c r="LJ1135" s="196"/>
      <c r="LK1135" s="196"/>
      <c r="LL1135" s="196"/>
      <c r="LM1135" s="196"/>
      <c r="LN1135" s="196"/>
      <c r="LO1135" s="196"/>
      <c r="LP1135" s="196"/>
      <c r="LQ1135" s="196"/>
      <c r="LR1135" s="196"/>
      <c r="LS1135" s="196"/>
      <c r="LT1135" s="196"/>
      <c r="LU1135" s="196"/>
      <c r="LV1135" s="196"/>
      <c r="LW1135" s="196"/>
      <c r="LX1135" s="196"/>
      <c r="LY1135" s="196"/>
      <c r="LZ1135" s="196"/>
      <c r="MA1135" s="196"/>
      <c r="MB1135" s="196"/>
      <c r="MC1135" s="196"/>
      <c r="MD1135" s="196"/>
      <c r="ME1135" s="196"/>
      <c r="MF1135" s="196"/>
      <c r="MG1135" s="196"/>
      <c r="MH1135" s="196"/>
      <c r="MI1135" s="196"/>
      <c r="MJ1135" s="196"/>
      <c r="MK1135" s="196"/>
      <c r="ML1135" s="196"/>
      <c r="MM1135" s="196"/>
      <c r="MN1135" s="196"/>
      <c r="MO1135" s="196"/>
      <c r="MP1135" s="196"/>
      <c r="MQ1135" s="196"/>
      <c r="MR1135" s="196"/>
      <c r="MS1135" s="196"/>
      <c r="MT1135" s="196"/>
      <c r="MU1135" s="196"/>
      <c r="MV1135" s="196"/>
      <c r="MW1135" s="196"/>
      <c r="MX1135" s="196"/>
      <c r="MY1135" s="196"/>
      <c r="MZ1135" s="196"/>
      <c r="NA1135" s="196"/>
      <c r="NB1135" s="196"/>
      <c r="NC1135" s="196"/>
      <c r="ND1135" s="196"/>
      <c r="NE1135" s="196"/>
      <c r="NF1135" s="196"/>
      <c r="NG1135" s="196"/>
      <c r="NH1135" s="196"/>
      <c r="NI1135" s="196"/>
      <c r="NJ1135" s="196"/>
      <c r="NK1135" s="196"/>
      <c r="NL1135" s="196"/>
      <c r="NM1135" s="196"/>
      <c r="NN1135" s="196"/>
      <c r="NO1135" s="196"/>
      <c r="NP1135" s="196"/>
      <c r="NQ1135" s="196"/>
      <c r="NR1135" s="196"/>
      <c r="NS1135" s="196"/>
      <c r="NT1135" s="196"/>
      <c r="NU1135" s="196"/>
      <c r="NV1135" s="196"/>
      <c r="NW1135" s="196"/>
      <c r="NX1135" s="196"/>
      <c r="NY1135" s="196"/>
      <c r="NZ1135" s="196"/>
      <c r="OA1135" s="196"/>
      <c r="OB1135" s="196"/>
      <c r="OC1135" s="196"/>
      <c r="OD1135" s="196"/>
      <c r="OE1135" s="196"/>
      <c r="OF1135" s="196"/>
      <c r="OG1135" s="196"/>
      <c r="OH1135" s="196"/>
      <c r="OI1135" s="196"/>
      <c r="OJ1135" s="196"/>
      <c r="OK1135" s="196"/>
      <c r="OL1135" s="196"/>
      <c r="AFC1135" s="196"/>
      <c r="AFD1135" s="196"/>
      <c r="AFE1135" s="196"/>
      <c r="AFF1135" s="196"/>
      <c r="AFG1135" s="196"/>
      <c r="AFH1135" s="196"/>
      <c r="AFI1135" s="196"/>
      <c r="AFJ1135" s="196"/>
      <c r="AFK1135" s="196"/>
      <c r="AFL1135" s="196"/>
      <c r="AFM1135" s="196"/>
      <c r="AFN1135" s="196"/>
      <c r="AFO1135" s="196"/>
      <c r="AFP1135" s="196"/>
      <c r="AFQ1135" s="196"/>
      <c r="AFR1135" s="196"/>
      <c r="AFS1135" s="196"/>
      <c r="AFT1135" s="196"/>
      <c r="AFU1135" s="196"/>
      <c r="AFV1135" s="196"/>
      <c r="AFW1135" s="196"/>
      <c r="AFX1135" s="196"/>
      <c r="AFY1135" s="196"/>
      <c r="AFZ1135" s="196"/>
      <c r="AGA1135" s="196"/>
      <c r="AGB1135" s="196"/>
      <c r="AGC1135" s="196"/>
      <c r="AGD1135" s="196"/>
      <c r="AGE1135" s="196"/>
      <c r="AGF1135" s="196"/>
      <c r="AGG1135" s="196"/>
      <c r="AGH1135" s="196"/>
      <c r="AGI1135" s="196"/>
      <c r="AGJ1135" s="196"/>
      <c r="AGK1135" s="196"/>
      <c r="AGL1135" s="196"/>
      <c r="AGM1135" s="196"/>
      <c r="AGN1135" s="196"/>
      <c r="AGO1135" s="196"/>
      <c r="AGP1135" s="196"/>
    </row>
    <row r="1136" spans="1:874" ht="15.75" customHeight="1" x14ac:dyDescent="0.25">
      <c r="A1136" s="196"/>
      <c r="B1136" s="196"/>
      <c r="C1136" s="196"/>
      <c r="D1136" s="196"/>
      <c r="E1136" s="196"/>
      <c r="F1136" s="196"/>
      <c r="G1136" s="196"/>
      <c r="H1136" s="196"/>
      <c r="I1136" s="196"/>
      <c r="J1136" s="196"/>
      <c r="K1136" s="196"/>
      <c r="L1136" s="206"/>
      <c r="M1136" s="196"/>
      <c r="N1136" s="196"/>
      <c r="O1136" s="196"/>
      <c r="P1136" s="196"/>
      <c r="Q1136" s="196"/>
      <c r="R1136" s="196"/>
      <c r="S1136" s="196"/>
      <c r="T1136" s="196"/>
      <c r="U1136" s="196"/>
      <c r="V1136" s="196"/>
      <c r="W1136" s="196"/>
      <c r="X1136" s="196"/>
      <c r="Y1136" s="196"/>
      <c r="Z1136" s="196"/>
      <c r="AA1136" s="196"/>
      <c r="AB1136" s="196"/>
      <c r="AC1136" s="196"/>
      <c r="AD1136" s="196"/>
      <c r="AE1136" s="196"/>
      <c r="AF1136" s="196"/>
      <c r="AG1136" s="196"/>
      <c r="AH1136" s="196"/>
      <c r="AI1136" s="196"/>
      <c r="AJ1136" s="196"/>
      <c r="AK1136" s="196"/>
      <c r="AL1136" s="196"/>
      <c r="AM1136" s="196"/>
      <c r="AN1136" s="196"/>
      <c r="AO1136" s="196"/>
      <c r="AP1136" s="196"/>
      <c r="AQ1136" s="196"/>
      <c r="AR1136" s="196"/>
      <c r="AS1136" s="196"/>
      <c r="AT1136" s="196"/>
      <c r="AU1136" s="196"/>
      <c r="AV1136" s="196"/>
      <c r="AW1136" s="196"/>
      <c r="AX1136" s="196"/>
      <c r="AY1136" s="196"/>
      <c r="AZ1136" s="196"/>
      <c r="BA1136" s="196"/>
      <c r="BB1136" s="196"/>
      <c r="BC1136" s="196"/>
      <c r="BD1136" s="196"/>
      <c r="BE1136" s="196"/>
      <c r="BF1136" s="196"/>
      <c r="BG1136" s="196"/>
      <c r="BH1136" s="196"/>
      <c r="BI1136" s="196"/>
      <c r="BJ1136" s="196"/>
      <c r="BK1136" s="196"/>
      <c r="BL1136" s="196"/>
      <c r="BM1136" s="196"/>
      <c r="BN1136" s="196"/>
      <c r="BO1136" s="196"/>
      <c r="BP1136" s="196"/>
      <c r="BQ1136" s="196"/>
      <c r="BR1136" s="196"/>
      <c r="BS1136" s="196"/>
      <c r="BT1136" s="196"/>
      <c r="BU1136" s="196"/>
      <c r="BV1136" s="196"/>
      <c r="BW1136" s="196"/>
      <c r="BX1136" s="196"/>
      <c r="BY1136" s="196"/>
      <c r="BZ1136" s="196"/>
      <c r="CA1136" s="196"/>
      <c r="CB1136" s="196"/>
      <c r="CC1136" s="196"/>
      <c r="CD1136" s="196"/>
      <c r="CE1136" s="196"/>
      <c r="CF1136" s="196"/>
      <c r="CG1136" s="196"/>
      <c r="CH1136" s="196"/>
      <c r="CI1136" s="196"/>
      <c r="CJ1136" s="196"/>
      <c r="CK1136" s="196"/>
      <c r="CL1136" s="196"/>
      <c r="CM1136" s="196"/>
      <c r="CN1136" s="196"/>
      <c r="CO1136" s="196"/>
      <c r="CP1136" s="196"/>
      <c r="CQ1136" s="196"/>
      <c r="CR1136" s="196"/>
      <c r="CS1136" s="196"/>
      <c r="CT1136" s="196"/>
      <c r="CU1136" s="196"/>
      <c r="CV1136" s="196"/>
      <c r="CW1136" s="196"/>
      <c r="CX1136" s="196"/>
      <c r="CY1136" s="196"/>
      <c r="CZ1136" s="196"/>
      <c r="DA1136" s="196"/>
      <c r="DB1136" s="196"/>
      <c r="DC1136" s="196"/>
      <c r="DD1136" s="196"/>
      <c r="DE1136" s="196"/>
      <c r="DF1136" s="196"/>
      <c r="DG1136" s="196"/>
      <c r="DH1136" s="196"/>
      <c r="DI1136" s="196"/>
      <c r="DJ1136" s="196"/>
      <c r="DK1136" s="196"/>
      <c r="DL1136" s="196"/>
      <c r="DM1136" s="196"/>
      <c r="DN1136" s="196"/>
      <c r="DO1136" s="196"/>
      <c r="DP1136" s="196"/>
      <c r="DQ1136" s="196"/>
      <c r="DR1136" s="196"/>
      <c r="DS1136" s="196"/>
      <c r="DT1136" s="196"/>
      <c r="DU1136" s="196"/>
      <c r="DV1136" s="196"/>
      <c r="DW1136" s="196"/>
      <c r="DX1136" s="196"/>
      <c r="DY1136" s="196"/>
      <c r="DZ1136" s="196"/>
      <c r="EA1136" s="196"/>
      <c r="EB1136" s="196"/>
      <c r="EC1136" s="196"/>
      <c r="ED1136" s="196"/>
      <c r="EE1136" s="196"/>
      <c r="EF1136" s="196"/>
      <c r="EG1136" s="196"/>
      <c r="EH1136" s="196"/>
      <c r="EI1136" s="196"/>
      <c r="EJ1136" s="196"/>
      <c r="EK1136" s="196"/>
      <c r="EL1136" s="196"/>
      <c r="EM1136" s="196"/>
      <c r="EN1136" s="196"/>
      <c r="EO1136" s="196"/>
      <c r="EP1136" s="196"/>
      <c r="EQ1136" s="196"/>
      <c r="ER1136" s="196"/>
      <c r="ES1136" s="196"/>
      <c r="ET1136" s="196"/>
      <c r="EU1136" s="196"/>
      <c r="EV1136" s="196"/>
      <c r="EW1136" s="196"/>
      <c r="EX1136" s="196"/>
      <c r="EY1136" s="196"/>
      <c r="EZ1136" s="196"/>
      <c r="FA1136" s="196"/>
      <c r="FB1136" s="196"/>
      <c r="FC1136" s="196"/>
      <c r="FD1136" s="196"/>
      <c r="FE1136" s="196"/>
      <c r="FF1136" s="196"/>
      <c r="FG1136" s="196"/>
      <c r="FH1136" s="196"/>
      <c r="FI1136" s="196"/>
      <c r="FJ1136" s="196"/>
      <c r="FK1136" s="196"/>
      <c r="FL1136" s="196"/>
      <c r="FM1136" s="196"/>
      <c r="FN1136" s="196"/>
      <c r="FO1136" s="196"/>
      <c r="FP1136" s="196"/>
      <c r="FQ1136" s="196"/>
      <c r="FR1136" s="196"/>
      <c r="FS1136" s="196"/>
      <c r="FT1136" s="196"/>
      <c r="FU1136" s="196"/>
      <c r="FV1136" s="196"/>
      <c r="FW1136" s="196"/>
      <c r="FX1136" s="196"/>
      <c r="FY1136" s="196"/>
      <c r="FZ1136" s="196"/>
      <c r="GA1136" s="196"/>
      <c r="GB1136" s="196"/>
      <c r="GC1136" s="196"/>
      <c r="GD1136" s="196"/>
      <c r="GE1136" s="196"/>
      <c r="GF1136" s="196"/>
      <c r="GG1136" s="196"/>
      <c r="GH1136" s="196"/>
      <c r="GI1136" s="196"/>
      <c r="GJ1136" s="196"/>
      <c r="GK1136" s="196"/>
      <c r="GL1136" s="196"/>
      <c r="GM1136" s="196"/>
      <c r="GN1136" s="196"/>
      <c r="GO1136" s="196"/>
      <c r="GP1136" s="196"/>
      <c r="GQ1136" s="196"/>
      <c r="GR1136" s="196"/>
      <c r="GS1136" s="196"/>
      <c r="GT1136" s="196"/>
      <c r="GU1136" s="196"/>
      <c r="GV1136" s="196"/>
      <c r="GW1136" s="196"/>
      <c r="GX1136" s="196"/>
      <c r="GY1136" s="196"/>
      <c r="GZ1136" s="196"/>
      <c r="HA1136" s="196"/>
      <c r="HB1136" s="196"/>
      <c r="HC1136" s="196"/>
      <c r="HD1136" s="196"/>
      <c r="HE1136" s="196"/>
      <c r="HF1136" s="196"/>
      <c r="HG1136" s="196"/>
      <c r="HH1136" s="196"/>
      <c r="HI1136" s="196"/>
      <c r="HJ1136" s="196"/>
      <c r="HK1136" s="196"/>
      <c r="HL1136" s="196"/>
      <c r="HM1136" s="196"/>
      <c r="HN1136" s="196"/>
      <c r="HO1136" s="196"/>
      <c r="HP1136" s="196"/>
      <c r="HQ1136" s="196"/>
      <c r="HR1136" s="196"/>
      <c r="HS1136" s="196"/>
      <c r="HT1136" s="196"/>
      <c r="HU1136" s="196"/>
      <c r="HV1136" s="196"/>
      <c r="HW1136" s="196"/>
      <c r="HX1136" s="196"/>
      <c r="HY1136" s="196"/>
      <c r="HZ1136" s="196"/>
      <c r="IA1136" s="196"/>
      <c r="IB1136" s="196"/>
      <c r="IC1136" s="196"/>
      <c r="ID1136" s="196"/>
      <c r="IE1136" s="196"/>
      <c r="IF1136" s="196"/>
      <c r="IG1136" s="196"/>
      <c r="IH1136" s="196"/>
      <c r="II1136" s="196"/>
      <c r="IJ1136" s="196"/>
      <c r="IK1136" s="196"/>
      <c r="IL1136" s="196"/>
      <c r="IM1136" s="196"/>
      <c r="IN1136" s="196"/>
      <c r="IO1136" s="196"/>
      <c r="IP1136" s="196"/>
      <c r="IQ1136" s="196"/>
      <c r="IR1136" s="196"/>
      <c r="IS1136" s="196"/>
      <c r="IT1136" s="196"/>
      <c r="IU1136" s="196"/>
      <c r="IV1136" s="196"/>
      <c r="IW1136" s="196"/>
      <c r="IX1136" s="196"/>
      <c r="IY1136" s="196"/>
      <c r="IZ1136" s="196"/>
      <c r="JA1136" s="196"/>
      <c r="JB1136" s="196"/>
      <c r="JC1136" s="196"/>
      <c r="JD1136" s="196"/>
      <c r="JE1136" s="196"/>
      <c r="JF1136" s="196"/>
      <c r="JG1136" s="196"/>
      <c r="JH1136" s="196"/>
      <c r="JI1136" s="196"/>
      <c r="JJ1136" s="196"/>
      <c r="JK1136" s="196"/>
      <c r="JL1136" s="196"/>
      <c r="JM1136" s="196"/>
      <c r="JN1136" s="196"/>
      <c r="JO1136" s="196"/>
      <c r="JP1136" s="196"/>
      <c r="JQ1136" s="196"/>
      <c r="JR1136" s="196"/>
      <c r="JS1136" s="196"/>
      <c r="JT1136" s="196"/>
      <c r="JU1136" s="196"/>
      <c r="JV1136" s="196"/>
      <c r="JW1136" s="196"/>
      <c r="JX1136" s="196"/>
      <c r="JY1136" s="196"/>
      <c r="JZ1136" s="196"/>
      <c r="KA1136" s="196"/>
      <c r="KB1136" s="196"/>
      <c r="KC1136" s="196"/>
      <c r="KD1136" s="196"/>
      <c r="KE1136" s="196"/>
      <c r="KF1136" s="196"/>
      <c r="KG1136" s="196"/>
      <c r="KH1136" s="196"/>
      <c r="KI1136" s="196"/>
      <c r="KJ1136" s="196"/>
      <c r="KK1136" s="196"/>
      <c r="KL1136" s="196"/>
      <c r="KM1136" s="196"/>
      <c r="KN1136" s="196"/>
      <c r="KO1136" s="196"/>
      <c r="KP1136" s="196"/>
      <c r="KQ1136" s="196"/>
      <c r="KR1136" s="196"/>
      <c r="KS1136" s="196"/>
      <c r="KT1136" s="196"/>
      <c r="KU1136" s="196"/>
      <c r="KV1136" s="196"/>
      <c r="KW1136" s="196"/>
      <c r="KX1136" s="196"/>
      <c r="KY1136" s="196"/>
      <c r="KZ1136" s="196"/>
      <c r="LA1136" s="196"/>
      <c r="LB1136" s="196"/>
      <c r="LC1136" s="196"/>
      <c r="LD1136" s="196"/>
      <c r="LE1136" s="196"/>
      <c r="LF1136" s="196"/>
      <c r="LG1136" s="196"/>
      <c r="LH1136" s="196"/>
      <c r="LI1136" s="196"/>
      <c r="LJ1136" s="196"/>
      <c r="LK1136" s="196"/>
      <c r="LL1136" s="196"/>
      <c r="LM1136" s="196"/>
      <c r="LN1136" s="196"/>
      <c r="LO1136" s="196"/>
      <c r="LP1136" s="196"/>
      <c r="LQ1136" s="196"/>
      <c r="LR1136" s="196"/>
      <c r="LS1136" s="196"/>
      <c r="LT1136" s="196"/>
      <c r="LU1136" s="196"/>
      <c r="LV1136" s="196"/>
      <c r="LW1136" s="196"/>
      <c r="LX1136" s="196"/>
      <c r="LY1136" s="196"/>
      <c r="LZ1136" s="196"/>
      <c r="MA1136" s="196"/>
      <c r="MB1136" s="196"/>
      <c r="MC1136" s="196"/>
      <c r="MD1136" s="196"/>
      <c r="ME1136" s="196"/>
      <c r="MF1136" s="196"/>
      <c r="MG1136" s="196"/>
      <c r="MH1136" s="196"/>
      <c r="MI1136" s="196"/>
      <c r="MJ1136" s="196"/>
      <c r="MK1136" s="196"/>
      <c r="ML1136" s="196"/>
      <c r="MM1136" s="196"/>
      <c r="MN1136" s="196"/>
      <c r="MO1136" s="196"/>
      <c r="MP1136" s="196"/>
      <c r="MQ1136" s="196"/>
      <c r="MR1136" s="196"/>
      <c r="MS1136" s="196"/>
      <c r="MT1136" s="196"/>
      <c r="MU1136" s="196"/>
      <c r="MV1136" s="196"/>
      <c r="MW1136" s="196"/>
      <c r="MX1136" s="196"/>
      <c r="MY1136" s="196"/>
      <c r="MZ1136" s="196"/>
      <c r="NA1136" s="196"/>
      <c r="NB1136" s="196"/>
      <c r="NC1136" s="196"/>
      <c r="ND1136" s="196"/>
      <c r="NE1136" s="196"/>
      <c r="NF1136" s="196"/>
      <c r="NG1136" s="196"/>
      <c r="NH1136" s="196"/>
      <c r="NI1136" s="196"/>
      <c r="NJ1136" s="196"/>
      <c r="NK1136" s="196"/>
      <c r="NL1136" s="196"/>
      <c r="NM1136" s="196"/>
      <c r="NN1136" s="196"/>
      <c r="NO1136" s="196"/>
      <c r="NP1136" s="196"/>
      <c r="NQ1136" s="196"/>
      <c r="NR1136" s="196"/>
      <c r="NS1136" s="196"/>
      <c r="NT1136" s="196"/>
      <c r="NU1136" s="196"/>
      <c r="NV1136" s="196"/>
      <c r="NW1136" s="196"/>
      <c r="NX1136" s="196"/>
      <c r="NY1136" s="196"/>
      <c r="NZ1136" s="196"/>
      <c r="OA1136" s="196"/>
      <c r="OB1136" s="196"/>
      <c r="OC1136" s="196"/>
      <c r="OD1136" s="196"/>
      <c r="OE1136" s="196"/>
      <c r="OF1136" s="196"/>
      <c r="OG1136" s="196"/>
      <c r="OH1136" s="196"/>
      <c r="OI1136" s="196"/>
      <c r="OJ1136" s="196"/>
      <c r="OK1136" s="196"/>
      <c r="OL1136" s="196"/>
      <c r="AFC1136" s="196"/>
      <c r="AFD1136" s="196"/>
      <c r="AFE1136" s="196"/>
      <c r="AFF1136" s="196"/>
      <c r="AFG1136" s="196"/>
      <c r="AFH1136" s="196"/>
      <c r="AFI1136" s="196"/>
      <c r="AFJ1136" s="196"/>
      <c r="AFK1136" s="196"/>
      <c r="AFL1136" s="196"/>
      <c r="AFM1136" s="196"/>
      <c r="AFN1136" s="196"/>
      <c r="AFO1136" s="196"/>
      <c r="AFP1136" s="196"/>
      <c r="AFQ1136" s="196"/>
      <c r="AFR1136" s="196"/>
      <c r="AFS1136" s="196"/>
      <c r="AFT1136" s="196"/>
      <c r="AFU1136" s="196"/>
      <c r="AFV1136" s="196"/>
      <c r="AFW1136" s="196"/>
      <c r="AFX1136" s="196"/>
      <c r="AFY1136" s="196"/>
      <c r="AFZ1136" s="196"/>
      <c r="AGA1136" s="196"/>
      <c r="AGB1136" s="196"/>
      <c r="AGC1136" s="196"/>
      <c r="AGD1136" s="196"/>
      <c r="AGE1136" s="196"/>
      <c r="AGF1136" s="196"/>
      <c r="AGG1136" s="196"/>
      <c r="AGH1136" s="196"/>
      <c r="AGI1136" s="196"/>
      <c r="AGJ1136" s="196"/>
      <c r="AGK1136" s="196"/>
      <c r="AGL1136" s="196"/>
      <c r="AGM1136" s="196"/>
      <c r="AGN1136" s="196"/>
      <c r="AGO1136" s="196"/>
      <c r="AGP1136" s="196"/>
    </row>
    <row r="1137" spans="1:874" ht="15.75" customHeight="1" x14ac:dyDescent="0.25">
      <c r="A1137" s="196"/>
      <c r="B1137" s="196"/>
      <c r="C1137" s="196"/>
      <c r="D1137" s="196"/>
      <c r="E1137" s="196"/>
      <c r="F1137" s="196"/>
      <c r="G1137" s="196"/>
      <c r="H1137" s="196"/>
      <c r="I1137" s="196"/>
      <c r="J1137" s="196"/>
      <c r="K1137" s="196"/>
      <c r="L1137" s="206"/>
      <c r="M1137" s="196"/>
      <c r="N1137" s="196"/>
      <c r="O1137" s="196"/>
      <c r="P1137" s="196"/>
      <c r="Q1137" s="196"/>
      <c r="R1137" s="196"/>
      <c r="S1137" s="196"/>
      <c r="T1137" s="196"/>
      <c r="U1137" s="196"/>
      <c r="V1137" s="196"/>
      <c r="W1137" s="196"/>
      <c r="X1137" s="196"/>
      <c r="Y1137" s="196"/>
      <c r="Z1137" s="196"/>
      <c r="AA1137" s="196"/>
      <c r="AB1137" s="196"/>
      <c r="AC1137" s="196"/>
      <c r="AD1137" s="196"/>
      <c r="AE1137" s="196"/>
      <c r="AF1137" s="196"/>
      <c r="AG1137" s="196"/>
      <c r="AH1137" s="196"/>
      <c r="AI1137" s="196"/>
      <c r="AJ1137" s="196"/>
      <c r="AK1137" s="196"/>
      <c r="AL1137" s="196"/>
      <c r="AM1137" s="196"/>
      <c r="AN1137" s="196"/>
      <c r="AO1137" s="196"/>
      <c r="AP1137" s="196"/>
      <c r="AQ1137" s="196"/>
      <c r="AR1137" s="196"/>
      <c r="AS1137" s="196"/>
      <c r="AT1137" s="196"/>
      <c r="AU1137" s="196"/>
      <c r="AV1137" s="196"/>
      <c r="AW1137" s="196"/>
      <c r="AX1137" s="196"/>
      <c r="AY1137" s="196"/>
      <c r="AZ1137" s="196"/>
      <c r="BA1137" s="196"/>
      <c r="BB1137" s="196"/>
      <c r="BC1137" s="196"/>
      <c r="BD1137" s="196"/>
      <c r="BE1137" s="196"/>
      <c r="BF1137" s="196"/>
      <c r="BG1137" s="196"/>
      <c r="BH1137" s="196"/>
      <c r="BI1137" s="196"/>
      <c r="BJ1137" s="196"/>
      <c r="BK1137" s="196"/>
      <c r="BL1137" s="196"/>
      <c r="BM1137" s="196"/>
      <c r="BN1137" s="196"/>
      <c r="BO1137" s="196"/>
      <c r="BP1137" s="196"/>
      <c r="BQ1137" s="196"/>
      <c r="BR1137" s="196"/>
      <c r="BS1137" s="196"/>
      <c r="BT1137" s="196"/>
      <c r="BU1137" s="196"/>
      <c r="BV1137" s="196"/>
      <c r="BW1137" s="196"/>
      <c r="BX1137" s="196"/>
      <c r="BY1137" s="196"/>
      <c r="BZ1137" s="196"/>
      <c r="CA1137" s="196"/>
      <c r="CB1137" s="196"/>
      <c r="CC1137" s="196"/>
      <c r="CD1137" s="196"/>
      <c r="CE1137" s="196"/>
      <c r="CF1137" s="196"/>
      <c r="CG1137" s="196"/>
      <c r="CH1137" s="196"/>
      <c r="CI1137" s="196"/>
      <c r="CJ1137" s="196"/>
      <c r="CK1137" s="196"/>
      <c r="CL1137" s="196"/>
      <c r="CM1137" s="196"/>
      <c r="CN1137" s="196"/>
      <c r="CO1137" s="196"/>
      <c r="CP1137" s="196"/>
      <c r="CQ1137" s="196"/>
      <c r="CR1137" s="196"/>
      <c r="CS1137" s="196"/>
      <c r="CT1137" s="196"/>
      <c r="CU1137" s="196"/>
      <c r="CV1137" s="196"/>
      <c r="CW1137" s="196"/>
      <c r="CX1137" s="196"/>
      <c r="CY1137" s="196"/>
      <c r="CZ1137" s="196"/>
      <c r="DA1137" s="196"/>
      <c r="DB1137" s="196"/>
      <c r="DC1137" s="196"/>
      <c r="DD1137" s="196"/>
      <c r="DE1137" s="196"/>
      <c r="DF1137" s="196"/>
      <c r="DG1137" s="196"/>
      <c r="DH1137" s="196"/>
      <c r="DI1137" s="196"/>
      <c r="DJ1137" s="196"/>
      <c r="DK1137" s="196"/>
      <c r="DL1137" s="196"/>
      <c r="DM1137" s="196"/>
      <c r="DN1137" s="196"/>
      <c r="DO1137" s="196"/>
      <c r="DP1137" s="196"/>
      <c r="DQ1137" s="196"/>
      <c r="DR1137" s="196"/>
      <c r="DS1137" s="196"/>
      <c r="DT1137" s="196"/>
      <c r="DU1137" s="196"/>
      <c r="DV1137" s="196"/>
      <c r="DW1137" s="196"/>
      <c r="DX1137" s="196"/>
      <c r="DY1137" s="196"/>
      <c r="DZ1137" s="196"/>
      <c r="EA1137" s="196"/>
      <c r="EB1137" s="196"/>
      <c r="EC1137" s="196"/>
      <c r="ED1137" s="196"/>
      <c r="EE1137" s="196"/>
      <c r="EF1137" s="196"/>
      <c r="EG1137" s="196"/>
      <c r="EH1137" s="196"/>
      <c r="EI1137" s="196"/>
      <c r="EJ1137" s="196"/>
      <c r="EK1137" s="196"/>
      <c r="EL1137" s="196"/>
      <c r="EM1137" s="196"/>
      <c r="EN1137" s="196"/>
      <c r="EO1137" s="196"/>
      <c r="EP1137" s="196"/>
      <c r="EQ1137" s="196"/>
      <c r="ER1137" s="196"/>
      <c r="ES1137" s="196"/>
      <c r="ET1137" s="196"/>
      <c r="EU1137" s="196"/>
      <c r="EV1137" s="196"/>
      <c r="EW1137" s="196"/>
      <c r="EX1137" s="196"/>
      <c r="EY1137" s="196"/>
      <c r="EZ1137" s="196"/>
      <c r="FA1137" s="196"/>
      <c r="FB1137" s="196"/>
      <c r="FC1137" s="196"/>
      <c r="FD1137" s="196"/>
      <c r="FE1137" s="196"/>
      <c r="FF1137" s="196"/>
      <c r="FG1137" s="196"/>
      <c r="FH1137" s="196"/>
      <c r="FI1137" s="196"/>
      <c r="FJ1137" s="196"/>
      <c r="FK1137" s="196"/>
      <c r="FL1137" s="196"/>
      <c r="FM1137" s="196"/>
      <c r="FN1137" s="196"/>
      <c r="FO1137" s="196"/>
      <c r="FP1137" s="196"/>
      <c r="FQ1137" s="196"/>
      <c r="FR1137" s="196"/>
      <c r="FS1137" s="196"/>
      <c r="FT1137" s="196"/>
      <c r="FU1137" s="196"/>
      <c r="FV1137" s="196"/>
      <c r="FW1137" s="196"/>
      <c r="FX1137" s="196"/>
      <c r="FY1137" s="196"/>
      <c r="FZ1137" s="196"/>
      <c r="GA1137" s="196"/>
      <c r="GB1137" s="196"/>
      <c r="GC1137" s="196"/>
      <c r="GD1137" s="196"/>
      <c r="GE1137" s="196"/>
      <c r="GF1137" s="196"/>
      <c r="GG1137" s="196"/>
      <c r="GH1137" s="196"/>
      <c r="GI1137" s="196"/>
      <c r="GJ1137" s="196"/>
      <c r="GK1137" s="196"/>
      <c r="GL1137" s="196"/>
      <c r="GM1137" s="196"/>
      <c r="GN1137" s="196"/>
      <c r="GO1137" s="196"/>
      <c r="GP1137" s="196"/>
      <c r="GQ1137" s="196"/>
      <c r="GR1137" s="196"/>
      <c r="GS1137" s="196"/>
      <c r="GT1137" s="196"/>
      <c r="GU1137" s="196"/>
      <c r="GV1137" s="196"/>
      <c r="GW1137" s="196"/>
      <c r="GX1137" s="196"/>
      <c r="GY1137" s="196"/>
      <c r="GZ1137" s="196"/>
      <c r="HA1137" s="196"/>
      <c r="HB1137" s="196"/>
      <c r="HC1137" s="196"/>
      <c r="HD1137" s="196"/>
      <c r="HE1137" s="196"/>
      <c r="HF1137" s="196"/>
      <c r="HG1137" s="196"/>
      <c r="HH1137" s="196"/>
      <c r="HI1137" s="196"/>
      <c r="HJ1137" s="196"/>
      <c r="HK1137" s="196"/>
      <c r="HL1137" s="196"/>
      <c r="HM1137" s="196"/>
      <c r="HN1137" s="196"/>
      <c r="HO1137" s="196"/>
      <c r="HP1137" s="196"/>
      <c r="HQ1137" s="196"/>
      <c r="HR1137" s="196"/>
      <c r="HS1137" s="196"/>
      <c r="HT1137" s="196"/>
      <c r="HU1137" s="196"/>
      <c r="HV1137" s="196"/>
      <c r="HW1137" s="196"/>
      <c r="HX1137" s="196"/>
      <c r="HY1137" s="196"/>
      <c r="HZ1137" s="196"/>
      <c r="IA1137" s="196"/>
      <c r="IB1137" s="196"/>
      <c r="IC1137" s="196"/>
      <c r="ID1137" s="196"/>
      <c r="IE1137" s="196"/>
      <c r="IF1137" s="196"/>
      <c r="IG1137" s="196"/>
      <c r="IH1137" s="196"/>
      <c r="II1137" s="196"/>
      <c r="IJ1137" s="196"/>
      <c r="IK1137" s="196"/>
      <c r="IL1137" s="196"/>
      <c r="IM1137" s="196"/>
      <c r="IN1137" s="196"/>
      <c r="IO1137" s="196"/>
      <c r="IP1137" s="196"/>
      <c r="IQ1137" s="196"/>
      <c r="IR1137" s="196"/>
      <c r="IS1137" s="196"/>
      <c r="IT1137" s="196"/>
      <c r="IU1137" s="196"/>
      <c r="IV1137" s="196"/>
      <c r="IW1137" s="196"/>
      <c r="IX1137" s="196"/>
      <c r="IY1137" s="196"/>
      <c r="IZ1137" s="196"/>
      <c r="JA1137" s="196"/>
      <c r="JB1137" s="196"/>
      <c r="JC1137" s="196"/>
      <c r="JD1137" s="196"/>
      <c r="JE1137" s="196"/>
      <c r="JF1137" s="196"/>
      <c r="JG1137" s="196"/>
      <c r="JH1137" s="196"/>
      <c r="JI1137" s="196"/>
      <c r="JJ1137" s="196"/>
      <c r="JK1137" s="196"/>
      <c r="JL1137" s="196"/>
      <c r="JM1137" s="196"/>
      <c r="JN1137" s="196"/>
      <c r="JO1137" s="196"/>
      <c r="JP1137" s="196"/>
      <c r="JQ1137" s="196"/>
      <c r="JR1137" s="196"/>
      <c r="JS1137" s="196"/>
      <c r="JT1137" s="196"/>
      <c r="JU1137" s="196"/>
      <c r="JV1137" s="196"/>
      <c r="JW1137" s="196"/>
      <c r="JX1137" s="196"/>
      <c r="JY1137" s="196"/>
      <c r="JZ1137" s="196"/>
      <c r="KA1137" s="196"/>
      <c r="KB1137" s="196"/>
      <c r="KC1137" s="196"/>
      <c r="KD1137" s="196"/>
      <c r="KE1137" s="196"/>
      <c r="KF1137" s="196"/>
      <c r="KG1137" s="196"/>
      <c r="KH1137" s="196"/>
      <c r="KI1137" s="196"/>
      <c r="KJ1137" s="196"/>
      <c r="KK1137" s="196"/>
      <c r="KL1137" s="196"/>
      <c r="KM1137" s="196"/>
      <c r="KN1137" s="196"/>
      <c r="KO1137" s="196"/>
      <c r="KP1137" s="196"/>
      <c r="KQ1137" s="196"/>
      <c r="KR1137" s="196"/>
      <c r="KS1137" s="196"/>
      <c r="KT1137" s="196"/>
      <c r="KU1137" s="196"/>
      <c r="KV1137" s="196"/>
      <c r="KW1137" s="196"/>
      <c r="KX1137" s="196"/>
      <c r="KY1137" s="196"/>
      <c r="KZ1137" s="196"/>
      <c r="LA1137" s="196"/>
      <c r="LB1137" s="196"/>
      <c r="LC1137" s="196"/>
      <c r="LD1137" s="196"/>
      <c r="LE1137" s="196"/>
      <c r="LF1137" s="196"/>
      <c r="LG1137" s="196"/>
      <c r="LH1137" s="196"/>
      <c r="LI1137" s="196"/>
      <c r="LJ1137" s="196"/>
      <c r="LK1137" s="196"/>
      <c r="LL1137" s="196"/>
      <c r="LM1137" s="196"/>
      <c r="LN1137" s="196"/>
      <c r="LO1137" s="196"/>
      <c r="LP1137" s="196"/>
      <c r="LQ1137" s="196"/>
      <c r="LR1137" s="196"/>
      <c r="LS1137" s="196"/>
      <c r="LT1137" s="196"/>
      <c r="LU1137" s="196"/>
      <c r="LV1137" s="196"/>
      <c r="LW1137" s="196"/>
      <c r="LX1137" s="196"/>
      <c r="LY1137" s="196"/>
      <c r="LZ1137" s="196"/>
      <c r="MA1137" s="196"/>
      <c r="MB1137" s="196"/>
      <c r="MC1137" s="196"/>
      <c r="MD1137" s="196"/>
      <c r="ME1137" s="196"/>
      <c r="MF1137" s="196"/>
      <c r="MG1137" s="196"/>
      <c r="MH1137" s="196"/>
      <c r="MI1137" s="196"/>
      <c r="MJ1137" s="196"/>
      <c r="MK1137" s="196"/>
      <c r="ML1137" s="196"/>
      <c r="MM1137" s="196"/>
      <c r="MN1137" s="196"/>
      <c r="MO1137" s="196"/>
      <c r="MP1137" s="196"/>
      <c r="MQ1137" s="196"/>
      <c r="MR1137" s="196"/>
      <c r="MS1137" s="196"/>
      <c r="MT1137" s="196"/>
      <c r="MU1137" s="196"/>
      <c r="MV1137" s="196"/>
      <c r="MW1137" s="196"/>
      <c r="MX1137" s="196"/>
      <c r="MY1137" s="196"/>
      <c r="MZ1137" s="196"/>
      <c r="NA1137" s="196"/>
      <c r="NB1137" s="196"/>
      <c r="NC1137" s="196"/>
      <c r="ND1137" s="196"/>
      <c r="NE1137" s="196"/>
      <c r="NF1137" s="196"/>
      <c r="NG1137" s="196"/>
      <c r="NH1137" s="196"/>
      <c r="NI1137" s="196"/>
      <c r="NJ1137" s="196"/>
      <c r="NK1137" s="196"/>
      <c r="NL1137" s="196"/>
      <c r="NM1137" s="196"/>
      <c r="NN1137" s="196"/>
      <c r="NO1137" s="196"/>
      <c r="NP1137" s="196"/>
      <c r="NQ1137" s="196"/>
      <c r="NR1137" s="196"/>
      <c r="NS1137" s="196"/>
      <c r="NT1137" s="196"/>
      <c r="NU1137" s="196"/>
      <c r="NV1137" s="196"/>
      <c r="NW1137" s="196"/>
      <c r="NX1137" s="196"/>
      <c r="NY1137" s="196"/>
      <c r="NZ1137" s="196"/>
      <c r="OA1137" s="196"/>
      <c r="OB1137" s="196"/>
      <c r="OC1137" s="196"/>
      <c r="OD1137" s="196"/>
      <c r="OE1137" s="196"/>
      <c r="OF1137" s="196"/>
      <c r="OG1137" s="196"/>
      <c r="OH1137" s="196"/>
      <c r="OI1137" s="196"/>
      <c r="OJ1137" s="196"/>
      <c r="OK1137" s="196"/>
      <c r="OL1137" s="196"/>
      <c r="AFC1137" s="196"/>
      <c r="AFD1137" s="196"/>
      <c r="AFE1137" s="196"/>
      <c r="AFF1137" s="196"/>
      <c r="AFG1137" s="196"/>
      <c r="AFH1137" s="196"/>
      <c r="AFI1137" s="196"/>
      <c r="AFJ1137" s="196"/>
      <c r="AFK1137" s="196"/>
      <c r="AFL1137" s="196"/>
      <c r="AFM1137" s="196"/>
      <c r="AFN1137" s="196"/>
      <c r="AFO1137" s="196"/>
      <c r="AFP1137" s="196"/>
      <c r="AFQ1137" s="196"/>
      <c r="AFR1137" s="196"/>
      <c r="AFS1137" s="196"/>
      <c r="AFT1137" s="196"/>
      <c r="AFU1137" s="196"/>
      <c r="AFV1137" s="196"/>
      <c r="AFW1137" s="196"/>
      <c r="AFX1137" s="196"/>
      <c r="AFY1137" s="196"/>
      <c r="AFZ1137" s="196"/>
      <c r="AGA1137" s="196"/>
      <c r="AGB1137" s="196"/>
      <c r="AGC1137" s="196"/>
      <c r="AGD1137" s="196"/>
      <c r="AGE1137" s="196"/>
      <c r="AGF1137" s="196"/>
      <c r="AGG1137" s="196"/>
      <c r="AGH1137" s="196"/>
      <c r="AGI1137" s="196"/>
      <c r="AGJ1137" s="196"/>
      <c r="AGK1137" s="196"/>
      <c r="AGL1137" s="196"/>
      <c r="AGM1137" s="196"/>
      <c r="AGN1137" s="196"/>
      <c r="AGO1137" s="196"/>
      <c r="AGP1137" s="196"/>
    </row>
    <row r="1138" spans="1:874" ht="15.75" customHeight="1" x14ac:dyDescent="0.25">
      <c r="A1138" s="196"/>
      <c r="B1138" s="196"/>
      <c r="C1138" s="196"/>
      <c r="D1138" s="196"/>
      <c r="E1138" s="196"/>
      <c r="F1138" s="196"/>
      <c r="G1138" s="196"/>
      <c r="H1138" s="196"/>
      <c r="I1138" s="196"/>
      <c r="J1138" s="196"/>
      <c r="K1138" s="196"/>
      <c r="L1138" s="206"/>
      <c r="M1138" s="196"/>
      <c r="N1138" s="196"/>
      <c r="O1138" s="196"/>
      <c r="P1138" s="196"/>
      <c r="Q1138" s="196"/>
      <c r="R1138" s="196"/>
      <c r="S1138" s="196"/>
      <c r="T1138" s="196"/>
      <c r="U1138" s="196"/>
      <c r="V1138" s="196"/>
      <c r="W1138" s="196"/>
      <c r="X1138" s="196"/>
      <c r="Y1138" s="196"/>
      <c r="Z1138" s="196"/>
      <c r="AA1138" s="196"/>
      <c r="AB1138" s="196"/>
      <c r="AC1138" s="196"/>
      <c r="AD1138" s="196"/>
      <c r="AE1138" s="196"/>
      <c r="AF1138" s="196"/>
      <c r="AG1138" s="196"/>
      <c r="AH1138" s="196"/>
      <c r="AI1138" s="196"/>
      <c r="AJ1138" s="196"/>
      <c r="AK1138" s="196"/>
      <c r="AL1138" s="196"/>
      <c r="AM1138" s="196"/>
      <c r="AN1138" s="196"/>
      <c r="AO1138" s="196"/>
      <c r="AP1138" s="196"/>
      <c r="AQ1138" s="196"/>
      <c r="AR1138" s="196"/>
      <c r="AS1138" s="196"/>
      <c r="AT1138" s="196"/>
      <c r="AU1138" s="196"/>
      <c r="AV1138" s="196"/>
      <c r="AW1138" s="196"/>
      <c r="AX1138" s="196"/>
      <c r="AY1138" s="196"/>
      <c r="AZ1138" s="196"/>
      <c r="BA1138" s="196"/>
      <c r="BB1138" s="196"/>
      <c r="BC1138" s="196"/>
      <c r="BD1138" s="196"/>
      <c r="BE1138" s="196"/>
      <c r="BF1138" s="196"/>
      <c r="BG1138" s="196"/>
      <c r="BH1138" s="196"/>
      <c r="BI1138" s="196"/>
      <c r="BJ1138" s="196"/>
      <c r="BK1138" s="196"/>
      <c r="BL1138" s="196"/>
      <c r="BM1138" s="196"/>
      <c r="BN1138" s="196"/>
      <c r="BO1138" s="196"/>
      <c r="BP1138" s="196"/>
      <c r="BQ1138" s="196"/>
      <c r="BR1138" s="196"/>
      <c r="BS1138" s="196"/>
      <c r="BT1138" s="196"/>
      <c r="BU1138" s="196"/>
      <c r="BV1138" s="196"/>
      <c r="BW1138" s="196"/>
      <c r="BX1138" s="196"/>
      <c r="BY1138" s="196"/>
      <c r="BZ1138" s="196"/>
      <c r="CA1138" s="196"/>
      <c r="CB1138" s="196"/>
      <c r="CC1138" s="196"/>
      <c r="CD1138" s="196"/>
      <c r="CE1138" s="196"/>
      <c r="CF1138" s="196"/>
      <c r="CG1138" s="196"/>
      <c r="CH1138" s="196"/>
      <c r="CI1138" s="196"/>
      <c r="CJ1138" s="196"/>
      <c r="CK1138" s="196"/>
      <c r="CL1138" s="196"/>
      <c r="CM1138" s="196"/>
      <c r="CN1138" s="196"/>
      <c r="CO1138" s="196"/>
      <c r="CP1138" s="196"/>
      <c r="CQ1138" s="196"/>
      <c r="CR1138" s="196"/>
      <c r="CS1138" s="196"/>
      <c r="CT1138" s="196"/>
      <c r="CU1138" s="196"/>
      <c r="CV1138" s="196"/>
      <c r="CW1138" s="196"/>
      <c r="CX1138" s="196"/>
      <c r="CY1138" s="196"/>
      <c r="CZ1138" s="196"/>
      <c r="DA1138" s="196"/>
      <c r="DB1138" s="196"/>
      <c r="DC1138" s="196"/>
      <c r="DD1138" s="196"/>
      <c r="DE1138" s="196"/>
      <c r="DF1138" s="196"/>
      <c r="DG1138" s="196"/>
      <c r="DH1138" s="196"/>
      <c r="DI1138" s="196"/>
      <c r="DJ1138" s="196"/>
      <c r="DK1138" s="196"/>
      <c r="DL1138" s="196"/>
      <c r="DM1138" s="196"/>
      <c r="DN1138" s="196"/>
      <c r="DO1138" s="196"/>
      <c r="DP1138" s="196"/>
      <c r="DQ1138" s="196"/>
      <c r="DR1138" s="196"/>
      <c r="DS1138" s="196"/>
      <c r="DT1138" s="196"/>
      <c r="DU1138" s="196"/>
      <c r="DV1138" s="196"/>
      <c r="DW1138" s="196"/>
      <c r="DX1138" s="196"/>
      <c r="DY1138" s="196"/>
      <c r="DZ1138" s="196"/>
      <c r="EA1138" s="196"/>
      <c r="EB1138" s="196"/>
      <c r="EC1138" s="196"/>
      <c r="ED1138" s="196"/>
      <c r="EE1138" s="196"/>
      <c r="EF1138" s="196"/>
      <c r="EG1138" s="196"/>
      <c r="EH1138" s="196"/>
      <c r="EI1138" s="196"/>
      <c r="EJ1138" s="196"/>
      <c r="EK1138" s="196"/>
      <c r="EL1138" s="196"/>
      <c r="EM1138" s="196"/>
      <c r="EN1138" s="196"/>
      <c r="EO1138" s="196"/>
      <c r="EP1138" s="196"/>
      <c r="EQ1138" s="196"/>
      <c r="ER1138" s="196"/>
      <c r="ES1138" s="196"/>
      <c r="ET1138" s="196"/>
      <c r="EU1138" s="196"/>
      <c r="EV1138" s="196"/>
      <c r="EW1138" s="196"/>
      <c r="EX1138" s="196"/>
      <c r="EY1138" s="196"/>
      <c r="EZ1138" s="196"/>
      <c r="FA1138" s="196"/>
      <c r="FB1138" s="196"/>
      <c r="FC1138" s="196"/>
      <c r="FD1138" s="196"/>
      <c r="FE1138" s="196"/>
      <c r="FF1138" s="196"/>
      <c r="FG1138" s="196"/>
      <c r="FH1138" s="196"/>
      <c r="FI1138" s="196"/>
      <c r="FJ1138" s="196"/>
      <c r="FK1138" s="196"/>
      <c r="FL1138" s="196"/>
      <c r="FM1138" s="196"/>
      <c r="FN1138" s="196"/>
      <c r="FO1138" s="196"/>
      <c r="FP1138" s="196"/>
      <c r="FQ1138" s="196"/>
      <c r="FR1138" s="196"/>
      <c r="FS1138" s="196"/>
      <c r="FT1138" s="196"/>
      <c r="FU1138" s="196"/>
      <c r="FV1138" s="196"/>
      <c r="FW1138" s="196"/>
      <c r="FX1138" s="196"/>
      <c r="FY1138" s="196"/>
      <c r="FZ1138" s="196"/>
      <c r="GA1138" s="196"/>
      <c r="GB1138" s="196"/>
      <c r="GC1138" s="196"/>
      <c r="GD1138" s="196"/>
      <c r="GE1138" s="196"/>
      <c r="GF1138" s="196"/>
      <c r="GG1138" s="196"/>
      <c r="GH1138" s="196"/>
      <c r="GI1138" s="196"/>
      <c r="GJ1138" s="196"/>
      <c r="GK1138" s="196"/>
      <c r="GL1138" s="196"/>
      <c r="GM1138" s="196"/>
      <c r="GN1138" s="196"/>
      <c r="GO1138" s="196"/>
      <c r="GP1138" s="196"/>
      <c r="GQ1138" s="196"/>
      <c r="GR1138" s="196"/>
      <c r="GS1138" s="196"/>
      <c r="GT1138" s="196"/>
      <c r="GU1138" s="196"/>
      <c r="GV1138" s="196"/>
      <c r="GW1138" s="196"/>
      <c r="GX1138" s="196"/>
      <c r="GY1138" s="196"/>
      <c r="GZ1138" s="196"/>
      <c r="HA1138" s="196"/>
      <c r="HB1138" s="196"/>
      <c r="HC1138" s="196"/>
      <c r="HD1138" s="196"/>
      <c r="HE1138" s="196"/>
      <c r="HF1138" s="196"/>
      <c r="HG1138" s="196"/>
      <c r="HH1138" s="196"/>
      <c r="HI1138" s="196"/>
      <c r="HJ1138" s="196"/>
      <c r="HK1138" s="196"/>
      <c r="HL1138" s="196"/>
      <c r="HM1138" s="196"/>
      <c r="HN1138" s="196"/>
      <c r="HO1138" s="196"/>
      <c r="HP1138" s="196"/>
      <c r="HQ1138" s="196"/>
      <c r="HR1138" s="196"/>
      <c r="HS1138" s="196"/>
      <c r="HT1138" s="196"/>
      <c r="HU1138" s="196"/>
      <c r="HV1138" s="196"/>
      <c r="HW1138" s="196"/>
      <c r="HX1138" s="196"/>
      <c r="HY1138" s="196"/>
      <c r="HZ1138" s="196"/>
      <c r="IA1138" s="196"/>
      <c r="IB1138" s="196"/>
      <c r="IC1138" s="196"/>
      <c r="ID1138" s="196"/>
      <c r="IE1138" s="196"/>
      <c r="IF1138" s="196"/>
      <c r="IG1138" s="196"/>
      <c r="IH1138" s="196"/>
      <c r="II1138" s="196"/>
      <c r="IJ1138" s="196"/>
      <c r="IK1138" s="196"/>
      <c r="IL1138" s="196"/>
      <c r="IM1138" s="196"/>
      <c r="IN1138" s="196"/>
      <c r="IO1138" s="196"/>
      <c r="IP1138" s="196"/>
      <c r="IQ1138" s="196"/>
      <c r="IR1138" s="196"/>
      <c r="IS1138" s="196"/>
      <c r="IT1138" s="196"/>
      <c r="IU1138" s="196"/>
      <c r="IV1138" s="196"/>
      <c r="IW1138" s="196"/>
      <c r="IX1138" s="196"/>
      <c r="IY1138" s="196"/>
      <c r="IZ1138" s="196"/>
      <c r="JA1138" s="196"/>
      <c r="JB1138" s="196"/>
      <c r="JC1138" s="196"/>
      <c r="JD1138" s="196"/>
      <c r="JE1138" s="196"/>
      <c r="JF1138" s="196"/>
      <c r="JG1138" s="196"/>
      <c r="JH1138" s="196"/>
      <c r="JI1138" s="196"/>
      <c r="JJ1138" s="196"/>
      <c r="JK1138" s="196"/>
      <c r="JL1138" s="196"/>
      <c r="JM1138" s="196"/>
      <c r="JN1138" s="196"/>
      <c r="JO1138" s="196"/>
      <c r="JP1138" s="196"/>
      <c r="JQ1138" s="196"/>
      <c r="JR1138" s="196"/>
      <c r="JS1138" s="196"/>
      <c r="JT1138" s="196"/>
      <c r="JU1138" s="196"/>
      <c r="JV1138" s="196"/>
      <c r="JW1138" s="196"/>
      <c r="JX1138" s="196"/>
      <c r="JY1138" s="196"/>
      <c r="JZ1138" s="196"/>
      <c r="KA1138" s="196"/>
      <c r="KB1138" s="196"/>
      <c r="KC1138" s="196"/>
      <c r="KD1138" s="196"/>
      <c r="KE1138" s="196"/>
      <c r="KF1138" s="196"/>
      <c r="KG1138" s="196"/>
      <c r="KH1138" s="196"/>
      <c r="KI1138" s="196"/>
      <c r="KJ1138" s="196"/>
      <c r="KK1138" s="196"/>
      <c r="KL1138" s="196"/>
      <c r="KM1138" s="196"/>
      <c r="KN1138" s="196"/>
      <c r="KO1138" s="196"/>
      <c r="KP1138" s="196"/>
      <c r="KQ1138" s="196"/>
      <c r="KR1138" s="196"/>
      <c r="KS1138" s="196"/>
      <c r="KT1138" s="196"/>
      <c r="KU1138" s="196"/>
      <c r="KV1138" s="196"/>
      <c r="KW1138" s="196"/>
      <c r="KX1138" s="196"/>
      <c r="KY1138" s="196"/>
      <c r="KZ1138" s="196"/>
      <c r="LA1138" s="196"/>
      <c r="LB1138" s="196"/>
      <c r="LC1138" s="196"/>
      <c r="LD1138" s="196"/>
      <c r="LE1138" s="196"/>
      <c r="LF1138" s="196"/>
      <c r="LG1138" s="196"/>
      <c r="LH1138" s="196"/>
      <c r="LI1138" s="196"/>
      <c r="LJ1138" s="196"/>
      <c r="LK1138" s="196"/>
      <c r="LL1138" s="196"/>
      <c r="LM1138" s="196"/>
      <c r="LN1138" s="196"/>
      <c r="LO1138" s="196"/>
      <c r="LP1138" s="196"/>
      <c r="LQ1138" s="196"/>
      <c r="LR1138" s="196"/>
      <c r="LS1138" s="196"/>
      <c r="LT1138" s="196"/>
      <c r="LU1138" s="196"/>
      <c r="LV1138" s="196"/>
      <c r="LW1138" s="196"/>
      <c r="LX1138" s="196"/>
      <c r="LY1138" s="196"/>
      <c r="LZ1138" s="196"/>
      <c r="MA1138" s="196"/>
      <c r="MB1138" s="196"/>
      <c r="MC1138" s="196"/>
      <c r="MD1138" s="196"/>
      <c r="ME1138" s="196"/>
      <c r="MF1138" s="196"/>
      <c r="MG1138" s="196"/>
      <c r="MH1138" s="196"/>
      <c r="MI1138" s="196"/>
      <c r="MJ1138" s="196"/>
      <c r="MK1138" s="196"/>
      <c r="ML1138" s="196"/>
      <c r="MM1138" s="196"/>
      <c r="MN1138" s="196"/>
      <c r="MO1138" s="196"/>
      <c r="MP1138" s="196"/>
      <c r="MQ1138" s="196"/>
      <c r="MR1138" s="196"/>
      <c r="MS1138" s="196"/>
      <c r="MT1138" s="196"/>
      <c r="MU1138" s="196"/>
      <c r="MV1138" s="196"/>
      <c r="MW1138" s="196"/>
      <c r="MX1138" s="196"/>
      <c r="MY1138" s="196"/>
      <c r="MZ1138" s="196"/>
      <c r="NA1138" s="196"/>
      <c r="NB1138" s="196"/>
      <c r="NC1138" s="196"/>
      <c r="ND1138" s="196"/>
      <c r="NE1138" s="196"/>
      <c r="NF1138" s="196"/>
      <c r="NG1138" s="196"/>
      <c r="NH1138" s="196"/>
      <c r="NI1138" s="196"/>
      <c r="NJ1138" s="196"/>
      <c r="NK1138" s="196"/>
      <c r="NL1138" s="196"/>
      <c r="NM1138" s="196"/>
      <c r="NN1138" s="196"/>
      <c r="NO1138" s="196"/>
      <c r="NP1138" s="196"/>
      <c r="NQ1138" s="196"/>
      <c r="NR1138" s="196"/>
      <c r="NS1138" s="196"/>
      <c r="NT1138" s="196"/>
      <c r="NU1138" s="196"/>
      <c r="NV1138" s="196"/>
      <c r="NW1138" s="196"/>
      <c r="NX1138" s="196"/>
      <c r="NY1138" s="196"/>
      <c r="NZ1138" s="196"/>
      <c r="OA1138" s="196"/>
      <c r="OB1138" s="196"/>
      <c r="OC1138" s="196"/>
      <c r="OD1138" s="196"/>
      <c r="OE1138" s="196"/>
      <c r="OF1138" s="196"/>
      <c r="OG1138" s="196"/>
      <c r="OH1138" s="196"/>
      <c r="OI1138" s="196"/>
      <c r="OJ1138" s="196"/>
      <c r="OK1138" s="196"/>
      <c r="OL1138" s="196"/>
      <c r="AFC1138" s="196"/>
      <c r="AFD1138" s="196"/>
      <c r="AFE1138" s="196"/>
      <c r="AFF1138" s="196"/>
      <c r="AFG1138" s="196"/>
      <c r="AFH1138" s="196"/>
      <c r="AFI1138" s="196"/>
      <c r="AFJ1138" s="196"/>
      <c r="AFK1138" s="196"/>
      <c r="AFL1138" s="196"/>
      <c r="AFM1138" s="196"/>
      <c r="AFN1138" s="196"/>
      <c r="AFO1138" s="196"/>
      <c r="AFP1138" s="196"/>
      <c r="AFQ1138" s="196"/>
      <c r="AFR1138" s="196"/>
      <c r="AFS1138" s="196"/>
      <c r="AFT1138" s="196"/>
      <c r="AFU1138" s="196"/>
      <c r="AFV1138" s="196"/>
      <c r="AFW1138" s="196"/>
      <c r="AFX1138" s="196"/>
      <c r="AFY1138" s="196"/>
      <c r="AFZ1138" s="196"/>
      <c r="AGA1138" s="196"/>
      <c r="AGB1138" s="196"/>
      <c r="AGC1138" s="196"/>
      <c r="AGD1138" s="196"/>
      <c r="AGE1138" s="196"/>
      <c r="AGF1138" s="196"/>
      <c r="AGG1138" s="196"/>
      <c r="AGH1138" s="196"/>
      <c r="AGI1138" s="196"/>
      <c r="AGJ1138" s="196"/>
      <c r="AGK1138" s="196"/>
      <c r="AGL1138" s="196"/>
      <c r="AGM1138" s="196"/>
      <c r="AGN1138" s="196"/>
      <c r="AGO1138" s="196"/>
      <c r="AGP1138" s="196"/>
    </row>
    <row r="1139" spans="1:874" ht="15.75" customHeight="1" x14ac:dyDescent="0.25">
      <c r="A1139" s="196"/>
      <c r="B1139" s="196"/>
      <c r="C1139" s="196"/>
      <c r="D1139" s="196"/>
      <c r="E1139" s="196"/>
      <c r="F1139" s="196"/>
      <c r="G1139" s="196"/>
      <c r="H1139" s="196"/>
      <c r="I1139" s="196"/>
      <c r="J1139" s="196"/>
      <c r="K1139" s="196"/>
      <c r="L1139" s="206"/>
      <c r="M1139" s="196"/>
      <c r="N1139" s="196"/>
      <c r="O1139" s="196"/>
      <c r="P1139" s="196"/>
      <c r="Q1139" s="196"/>
      <c r="R1139" s="196"/>
      <c r="S1139" s="196"/>
      <c r="T1139" s="196"/>
      <c r="U1139" s="196"/>
      <c r="V1139" s="196"/>
      <c r="W1139" s="196"/>
      <c r="X1139" s="196"/>
      <c r="Y1139" s="196"/>
      <c r="Z1139" s="196"/>
      <c r="AA1139" s="196"/>
      <c r="AB1139" s="196"/>
      <c r="AC1139" s="196"/>
      <c r="AD1139" s="196"/>
      <c r="AE1139" s="196"/>
      <c r="AF1139" s="196"/>
      <c r="AG1139" s="196"/>
      <c r="AH1139" s="196"/>
      <c r="AI1139" s="196"/>
      <c r="AJ1139" s="196"/>
      <c r="AK1139" s="196"/>
      <c r="AL1139" s="196"/>
      <c r="AM1139" s="196"/>
      <c r="AN1139" s="196"/>
      <c r="AO1139" s="196"/>
      <c r="AP1139" s="196"/>
      <c r="AQ1139" s="196"/>
      <c r="AR1139" s="196"/>
      <c r="AS1139" s="196"/>
      <c r="AT1139" s="196"/>
      <c r="AU1139" s="196"/>
      <c r="AV1139" s="196"/>
      <c r="AW1139" s="196"/>
      <c r="AX1139" s="196"/>
      <c r="AY1139" s="196"/>
      <c r="AZ1139" s="196"/>
      <c r="BA1139" s="196"/>
      <c r="BB1139" s="196"/>
      <c r="BC1139" s="196"/>
      <c r="BD1139" s="196"/>
      <c r="BE1139" s="196"/>
      <c r="BF1139" s="196"/>
      <c r="BG1139" s="196"/>
      <c r="BH1139" s="196"/>
      <c r="BI1139" s="196"/>
      <c r="BJ1139" s="196"/>
      <c r="BK1139" s="196"/>
      <c r="BL1139" s="196"/>
      <c r="BM1139" s="196"/>
      <c r="BN1139" s="196"/>
      <c r="BO1139" s="196"/>
      <c r="BP1139" s="196"/>
      <c r="BQ1139" s="196"/>
      <c r="BR1139" s="196"/>
      <c r="BS1139" s="196"/>
      <c r="BT1139" s="196"/>
      <c r="BU1139" s="196"/>
      <c r="BV1139" s="196"/>
      <c r="BW1139" s="196"/>
      <c r="BX1139" s="196"/>
      <c r="BY1139" s="196"/>
      <c r="BZ1139" s="196"/>
      <c r="CA1139" s="196"/>
      <c r="CB1139" s="196"/>
      <c r="CC1139" s="196"/>
      <c r="CD1139" s="196"/>
      <c r="CE1139" s="196"/>
      <c r="CF1139" s="196"/>
      <c r="CG1139" s="196"/>
      <c r="CH1139" s="196"/>
      <c r="CI1139" s="196"/>
      <c r="CJ1139" s="196"/>
      <c r="CK1139" s="196"/>
      <c r="CL1139" s="196"/>
      <c r="CM1139" s="196"/>
      <c r="CN1139" s="196"/>
      <c r="CO1139" s="196"/>
      <c r="CP1139" s="196"/>
      <c r="CQ1139" s="196"/>
      <c r="CR1139" s="196"/>
      <c r="CS1139" s="196"/>
      <c r="CT1139" s="196"/>
      <c r="CU1139" s="196"/>
      <c r="CV1139" s="196"/>
      <c r="CW1139" s="196"/>
      <c r="CX1139" s="196"/>
      <c r="CY1139" s="196"/>
      <c r="CZ1139" s="196"/>
      <c r="DA1139" s="196"/>
      <c r="DB1139" s="196"/>
      <c r="DC1139" s="196"/>
      <c r="DD1139" s="196"/>
      <c r="DE1139" s="196"/>
      <c r="DF1139" s="196"/>
      <c r="DG1139" s="196"/>
      <c r="DH1139" s="196"/>
      <c r="DI1139" s="196"/>
      <c r="DJ1139" s="196"/>
      <c r="DK1139" s="196"/>
      <c r="DL1139" s="196"/>
      <c r="DM1139" s="196"/>
      <c r="DN1139" s="196"/>
      <c r="DO1139" s="196"/>
      <c r="DP1139" s="196"/>
      <c r="DQ1139" s="196"/>
      <c r="DR1139" s="196"/>
      <c r="DS1139" s="196"/>
      <c r="DT1139" s="196"/>
      <c r="DU1139" s="196"/>
      <c r="DV1139" s="196"/>
      <c r="DW1139" s="196"/>
      <c r="DX1139" s="196"/>
      <c r="DY1139" s="196"/>
      <c r="DZ1139" s="196"/>
      <c r="EA1139" s="196"/>
      <c r="EB1139" s="196"/>
      <c r="EC1139" s="196"/>
      <c r="ED1139" s="196"/>
      <c r="EE1139" s="196"/>
      <c r="EF1139" s="196"/>
      <c r="EG1139" s="196"/>
      <c r="EH1139" s="196"/>
      <c r="EI1139" s="196"/>
      <c r="EJ1139" s="196"/>
      <c r="EK1139" s="196"/>
      <c r="EL1139" s="196"/>
      <c r="EM1139" s="196"/>
      <c r="EN1139" s="196"/>
      <c r="EO1139" s="196"/>
      <c r="EP1139" s="196"/>
      <c r="EQ1139" s="196"/>
      <c r="ER1139" s="196"/>
      <c r="ES1139" s="196"/>
      <c r="ET1139" s="196"/>
      <c r="EU1139" s="196"/>
      <c r="EV1139" s="196"/>
      <c r="EW1139" s="196"/>
      <c r="EX1139" s="196"/>
      <c r="EY1139" s="196"/>
      <c r="EZ1139" s="196"/>
      <c r="FA1139" s="196"/>
      <c r="FB1139" s="196"/>
      <c r="FC1139" s="196"/>
      <c r="FD1139" s="196"/>
      <c r="FE1139" s="196"/>
      <c r="FF1139" s="196"/>
      <c r="FG1139" s="196"/>
      <c r="FH1139" s="196"/>
      <c r="FI1139" s="196"/>
      <c r="FJ1139" s="196"/>
      <c r="FK1139" s="196"/>
      <c r="FL1139" s="196"/>
      <c r="FM1139" s="196"/>
      <c r="FN1139" s="196"/>
      <c r="FO1139" s="196"/>
      <c r="FP1139" s="196"/>
      <c r="FQ1139" s="196"/>
      <c r="FR1139" s="196"/>
      <c r="FS1139" s="196"/>
      <c r="FT1139" s="196"/>
      <c r="FU1139" s="196"/>
      <c r="FV1139" s="196"/>
      <c r="FW1139" s="196"/>
      <c r="FX1139" s="196"/>
      <c r="FY1139" s="196"/>
      <c r="FZ1139" s="196"/>
      <c r="GA1139" s="196"/>
      <c r="GB1139" s="196"/>
      <c r="GC1139" s="196"/>
      <c r="GD1139" s="196"/>
      <c r="GE1139" s="196"/>
      <c r="GF1139" s="196"/>
      <c r="GG1139" s="196"/>
      <c r="GH1139" s="196"/>
      <c r="GI1139" s="196"/>
      <c r="GJ1139" s="196"/>
      <c r="GK1139" s="196"/>
      <c r="GL1139" s="196"/>
      <c r="GM1139" s="196"/>
      <c r="GN1139" s="196"/>
      <c r="GO1139" s="196"/>
      <c r="GP1139" s="196"/>
      <c r="GQ1139" s="196"/>
      <c r="GR1139" s="196"/>
      <c r="GS1139" s="196"/>
      <c r="GT1139" s="196"/>
      <c r="GU1139" s="196"/>
      <c r="GV1139" s="196"/>
      <c r="GW1139" s="196"/>
      <c r="GX1139" s="196"/>
      <c r="GY1139" s="196"/>
      <c r="GZ1139" s="196"/>
      <c r="HA1139" s="196"/>
      <c r="HB1139" s="196"/>
      <c r="HC1139" s="196"/>
      <c r="HD1139" s="196"/>
      <c r="HE1139" s="196"/>
      <c r="HF1139" s="196"/>
      <c r="HG1139" s="196"/>
      <c r="HH1139" s="196"/>
      <c r="HI1139" s="196"/>
      <c r="HJ1139" s="196"/>
      <c r="HK1139" s="196"/>
      <c r="HL1139" s="196"/>
      <c r="HM1139" s="196"/>
      <c r="HN1139" s="196"/>
      <c r="HO1139" s="196"/>
      <c r="HP1139" s="196"/>
      <c r="HQ1139" s="196"/>
      <c r="HR1139" s="196"/>
      <c r="HS1139" s="196"/>
      <c r="HT1139" s="196"/>
      <c r="HU1139" s="196"/>
      <c r="HV1139" s="196"/>
      <c r="HW1139" s="196"/>
      <c r="HX1139" s="196"/>
      <c r="HY1139" s="196"/>
      <c r="HZ1139" s="196"/>
      <c r="IA1139" s="196"/>
      <c r="IB1139" s="196"/>
      <c r="IC1139" s="196"/>
      <c r="ID1139" s="196"/>
      <c r="IE1139" s="196"/>
      <c r="IF1139" s="196"/>
      <c r="IG1139" s="196"/>
      <c r="IH1139" s="196"/>
      <c r="II1139" s="196"/>
      <c r="IJ1139" s="196"/>
      <c r="IK1139" s="196"/>
      <c r="IL1139" s="196"/>
      <c r="IM1139" s="196"/>
      <c r="IN1139" s="196"/>
      <c r="IO1139" s="196"/>
      <c r="IP1139" s="196"/>
      <c r="IQ1139" s="196"/>
      <c r="IR1139" s="196"/>
      <c r="IS1139" s="196"/>
      <c r="IT1139" s="196"/>
      <c r="IU1139" s="196"/>
      <c r="IV1139" s="196"/>
      <c r="IW1139" s="196"/>
      <c r="IX1139" s="196"/>
      <c r="IY1139" s="196"/>
      <c r="IZ1139" s="196"/>
      <c r="JA1139" s="196"/>
      <c r="JB1139" s="196"/>
      <c r="JC1139" s="196"/>
      <c r="JD1139" s="196"/>
      <c r="JE1139" s="196"/>
      <c r="JF1139" s="196"/>
      <c r="JG1139" s="196"/>
      <c r="JH1139" s="196"/>
      <c r="JI1139" s="196"/>
      <c r="JJ1139" s="196"/>
      <c r="JK1139" s="196"/>
      <c r="JL1139" s="196"/>
      <c r="JM1139" s="196"/>
      <c r="JN1139" s="196"/>
      <c r="JO1139" s="196"/>
      <c r="JP1139" s="196"/>
      <c r="JQ1139" s="196"/>
      <c r="JR1139" s="196"/>
      <c r="JS1139" s="196"/>
      <c r="JT1139" s="196"/>
      <c r="JU1139" s="196"/>
      <c r="JV1139" s="196"/>
      <c r="JW1139" s="196"/>
      <c r="JX1139" s="196"/>
      <c r="JY1139" s="196"/>
      <c r="JZ1139" s="196"/>
      <c r="KA1139" s="196"/>
      <c r="KB1139" s="196"/>
      <c r="KC1139" s="196"/>
      <c r="KD1139" s="196"/>
      <c r="KE1139" s="196"/>
      <c r="KF1139" s="196"/>
      <c r="KG1139" s="196"/>
      <c r="KH1139" s="196"/>
      <c r="KI1139" s="196"/>
      <c r="KJ1139" s="196"/>
      <c r="KK1139" s="196"/>
      <c r="KL1139" s="196"/>
      <c r="KM1139" s="196"/>
      <c r="KN1139" s="196"/>
      <c r="KO1139" s="196"/>
      <c r="KP1139" s="196"/>
      <c r="KQ1139" s="196"/>
      <c r="KR1139" s="196"/>
      <c r="KS1139" s="196"/>
      <c r="KT1139" s="196"/>
      <c r="KU1139" s="196"/>
      <c r="KV1139" s="196"/>
      <c r="KW1139" s="196"/>
      <c r="KX1139" s="196"/>
      <c r="KY1139" s="196"/>
      <c r="KZ1139" s="196"/>
      <c r="LA1139" s="196"/>
      <c r="LB1139" s="196"/>
      <c r="LC1139" s="196"/>
      <c r="LD1139" s="196"/>
      <c r="LE1139" s="196"/>
      <c r="LF1139" s="196"/>
      <c r="LG1139" s="196"/>
      <c r="LH1139" s="196"/>
      <c r="LI1139" s="196"/>
      <c r="LJ1139" s="196"/>
      <c r="LK1139" s="196"/>
      <c r="LL1139" s="196"/>
      <c r="LM1139" s="196"/>
      <c r="LN1139" s="196"/>
      <c r="LO1139" s="196"/>
      <c r="LP1139" s="196"/>
      <c r="LQ1139" s="196"/>
      <c r="LR1139" s="196"/>
      <c r="LS1139" s="196"/>
      <c r="LT1139" s="196"/>
      <c r="LU1139" s="196"/>
      <c r="LV1139" s="196"/>
      <c r="LW1139" s="196"/>
      <c r="LX1139" s="196"/>
      <c r="LY1139" s="196"/>
      <c r="LZ1139" s="196"/>
      <c r="MA1139" s="196"/>
      <c r="MB1139" s="196"/>
      <c r="MC1139" s="196"/>
      <c r="MD1139" s="196"/>
      <c r="ME1139" s="196"/>
      <c r="MF1139" s="196"/>
      <c r="MG1139" s="196"/>
      <c r="MH1139" s="196"/>
      <c r="MI1139" s="196"/>
      <c r="MJ1139" s="196"/>
      <c r="MK1139" s="196"/>
      <c r="ML1139" s="196"/>
      <c r="MM1139" s="196"/>
      <c r="MN1139" s="196"/>
      <c r="MO1139" s="196"/>
      <c r="MP1139" s="196"/>
      <c r="MQ1139" s="196"/>
      <c r="MR1139" s="196"/>
      <c r="MS1139" s="196"/>
      <c r="MT1139" s="196"/>
      <c r="MU1139" s="196"/>
      <c r="MV1139" s="196"/>
      <c r="MW1139" s="196"/>
      <c r="MX1139" s="196"/>
      <c r="MY1139" s="196"/>
      <c r="MZ1139" s="196"/>
      <c r="NA1139" s="196"/>
      <c r="NB1139" s="196"/>
      <c r="NC1139" s="196"/>
      <c r="ND1139" s="196"/>
      <c r="NE1139" s="196"/>
      <c r="NF1139" s="196"/>
      <c r="NG1139" s="196"/>
      <c r="NH1139" s="196"/>
      <c r="NI1139" s="196"/>
      <c r="NJ1139" s="196"/>
      <c r="NK1139" s="196"/>
      <c r="NL1139" s="196"/>
      <c r="NM1139" s="196"/>
      <c r="NN1139" s="196"/>
      <c r="NO1139" s="196"/>
      <c r="NP1139" s="196"/>
      <c r="NQ1139" s="196"/>
      <c r="NR1139" s="196"/>
      <c r="NS1139" s="196"/>
      <c r="NT1139" s="196"/>
      <c r="NU1139" s="196"/>
      <c r="NV1139" s="196"/>
      <c r="NW1139" s="196"/>
      <c r="NX1139" s="196"/>
      <c r="NY1139" s="196"/>
      <c r="NZ1139" s="196"/>
      <c r="OA1139" s="196"/>
      <c r="OB1139" s="196"/>
      <c r="OC1139" s="196"/>
      <c r="OD1139" s="196"/>
      <c r="OE1139" s="196"/>
      <c r="OF1139" s="196"/>
      <c r="OG1139" s="196"/>
      <c r="OH1139" s="196"/>
      <c r="OI1139" s="196"/>
      <c r="OJ1139" s="196"/>
      <c r="OK1139" s="196"/>
      <c r="OL1139" s="196"/>
      <c r="AFC1139" s="196"/>
      <c r="AFD1139" s="196"/>
      <c r="AFE1139" s="196"/>
      <c r="AFF1139" s="196"/>
      <c r="AFG1139" s="196"/>
      <c r="AFH1139" s="196"/>
      <c r="AFI1139" s="196"/>
      <c r="AFJ1139" s="196"/>
      <c r="AFK1139" s="196"/>
      <c r="AFL1139" s="196"/>
      <c r="AFM1139" s="196"/>
      <c r="AFN1139" s="196"/>
      <c r="AFO1139" s="196"/>
      <c r="AFP1139" s="196"/>
      <c r="AFQ1139" s="196"/>
      <c r="AFR1139" s="196"/>
      <c r="AFS1139" s="196"/>
      <c r="AFT1139" s="196"/>
      <c r="AFU1139" s="196"/>
      <c r="AFV1139" s="196"/>
      <c r="AFW1139" s="196"/>
      <c r="AFX1139" s="196"/>
      <c r="AFY1139" s="196"/>
      <c r="AFZ1139" s="196"/>
      <c r="AGA1139" s="196"/>
      <c r="AGB1139" s="196"/>
      <c r="AGC1139" s="196"/>
      <c r="AGD1139" s="196"/>
      <c r="AGE1139" s="196"/>
      <c r="AGF1139" s="196"/>
      <c r="AGG1139" s="196"/>
      <c r="AGH1139" s="196"/>
      <c r="AGI1139" s="196"/>
      <c r="AGJ1139" s="196"/>
      <c r="AGK1139" s="196"/>
      <c r="AGL1139" s="196"/>
      <c r="AGM1139" s="196"/>
      <c r="AGN1139" s="196"/>
      <c r="AGO1139" s="196"/>
      <c r="AGP1139" s="196"/>
    </row>
    <row r="1140" spans="1:874" ht="15.75" customHeight="1" x14ac:dyDescent="0.25">
      <c r="A1140" s="196"/>
      <c r="B1140" s="196"/>
      <c r="C1140" s="196"/>
      <c r="D1140" s="196"/>
      <c r="E1140" s="196"/>
      <c r="F1140" s="196"/>
      <c r="G1140" s="196"/>
      <c r="H1140" s="196"/>
      <c r="I1140" s="196"/>
      <c r="J1140" s="196"/>
      <c r="K1140" s="196"/>
      <c r="L1140" s="206"/>
      <c r="M1140" s="196"/>
      <c r="N1140" s="196"/>
      <c r="O1140" s="196"/>
      <c r="P1140" s="196"/>
      <c r="Q1140" s="196"/>
      <c r="R1140" s="196"/>
      <c r="S1140" s="196"/>
      <c r="T1140" s="196"/>
      <c r="U1140" s="196"/>
      <c r="V1140" s="196"/>
      <c r="W1140" s="196"/>
      <c r="X1140" s="196"/>
      <c r="Y1140" s="196"/>
      <c r="Z1140" s="196"/>
      <c r="AA1140" s="196"/>
      <c r="AB1140" s="196"/>
      <c r="AC1140" s="196"/>
      <c r="AD1140" s="196"/>
      <c r="AE1140" s="196"/>
      <c r="AF1140" s="196"/>
      <c r="AG1140" s="196"/>
      <c r="AH1140" s="196"/>
      <c r="AI1140" s="196"/>
      <c r="AJ1140" s="196"/>
      <c r="AK1140" s="196"/>
      <c r="AL1140" s="196"/>
      <c r="AM1140" s="196"/>
      <c r="AN1140" s="196"/>
      <c r="AO1140" s="196"/>
      <c r="AP1140" s="196"/>
      <c r="AQ1140" s="196"/>
      <c r="AR1140" s="196"/>
      <c r="AS1140" s="196"/>
      <c r="AT1140" s="196"/>
      <c r="AU1140" s="196"/>
      <c r="AV1140" s="196"/>
      <c r="AW1140" s="196"/>
      <c r="AX1140" s="196"/>
      <c r="AY1140" s="196"/>
      <c r="AZ1140" s="196"/>
      <c r="BA1140" s="196"/>
      <c r="BB1140" s="196"/>
      <c r="BC1140" s="196"/>
      <c r="BD1140" s="196"/>
      <c r="BE1140" s="196"/>
      <c r="BF1140" s="196"/>
      <c r="BG1140" s="196"/>
      <c r="BH1140" s="196"/>
      <c r="BI1140" s="196"/>
      <c r="BJ1140" s="196"/>
      <c r="BK1140" s="196"/>
      <c r="BL1140" s="196"/>
      <c r="BM1140" s="196"/>
      <c r="BN1140" s="196"/>
      <c r="BO1140" s="196"/>
      <c r="BP1140" s="196"/>
      <c r="BQ1140" s="196"/>
      <c r="BR1140" s="196"/>
      <c r="BS1140" s="196"/>
      <c r="BT1140" s="196"/>
      <c r="BU1140" s="196"/>
      <c r="BV1140" s="196"/>
      <c r="BW1140" s="196"/>
      <c r="BX1140" s="196"/>
      <c r="BY1140" s="196"/>
      <c r="BZ1140" s="196"/>
      <c r="CA1140" s="196"/>
      <c r="CB1140" s="196"/>
      <c r="CC1140" s="196"/>
      <c r="CD1140" s="196"/>
      <c r="CE1140" s="196"/>
      <c r="CF1140" s="196"/>
      <c r="CG1140" s="196"/>
      <c r="CH1140" s="196"/>
      <c r="CI1140" s="196"/>
      <c r="CJ1140" s="196"/>
      <c r="CK1140" s="196"/>
      <c r="CL1140" s="196"/>
      <c r="CM1140" s="196"/>
      <c r="CN1140" s="196"/>
      <c r="CO1140" s="196"/>
      <c r="CP1140" s="196"/>
      <c r="CQ1140" s="196"/>
      <c r="CR1140" s="196"/>
      <c r="CS1140" s="196"/>
      <c r="CT1140" s="196"/>
      <c r="CU1140" s="196"/>
      <c r="CV1140" s="196"/>
      <c r="CW1140" s="196"/>
      <c r="CX1140" s="196"/>
      <c r="CY1140" s="196"/>
      <c r="CZ1140" s="196"/>
      <c r="DA1140" s="196"/>
      <c r="DB1140" s="196"/>
      <c r="DC1140" s="196"/>
      <c r="DD1140" s="196"/>
      <c r="DE1140" s="196"/>
      <c r="DF1140" s="196"/>
      <c r="DG1140" s="196"/>
      <c r="DH1140" s="196"/>
      <c r="DI1140" s="196"/>
      <c r="DJ1140" s="196"/>
      <c r="DK1140" s="196"/>
      <c r="DL1140" s="196"/>
      <c r="DM1140" s="196"/>
      <c r="DN1140" s="196"/>
      <c r="DO1140" s="196"/>
      <c r="DP1140" s="196"/>
      <c r="DQ1140" s="196"/>
      <c r="DR1140" s="196"/>
      <c r="DS1140" s="196"/>
      <c r="DT1140" s="196"/>
      <c r="DU1140" s="196"/>
      <c r="DV1140" s="196"/>
      <c r="DW1140" s="196"/>
      <c r="DX1140" s="196"/>
      <c r="DY1140" s="196"/>
      <c r="DZ1140" s="196"/>
      <c r="EA1140" s="196"/>
      <c r="EB1140" s="196"/>
      <c r="EC1140" s="196"/>
      <c r="ED1140" s="196"/>
      <c r="EE1140" s="196"/>
      <c r="EF1140" s="196"/>
      <c r="EG1140" s="196"/>
      <c r="EH1140" s="196"/>
      <c r="EI1140" s="196"/>
      <c r="EJ1140" s="196"/>
      <c r="EK1140" s="196"/>
      <c r="EL1140" s="196"/>
      <c r="EM1140" s="196"/>
      <c r="EN1140" s="196"/>
      <c r="EO1140" s="196"/>
      <c r="EP1140" s="196"/>
      <c r="EQ1140" s="196"/>
      <c r="ER1140" s="196"/>
      <c r="ES1140" s="196"/>
      <c r="ET1140" s="196"/>
      <c r="EU1140" s="196"/>
      <c r="EV1140" s="196"/>
      <c r="EW1140" s="196"/>
      <c r="EX1140" s="196"/>
      <c r="EY1140" s="196"/>
      <c r="EZ1140" s="196"/>
      <c r="FA1140" s="196"/>
      <c r="FB1140" s="196"/>
      <c r="FC1140" s="196"/>
      <c r="FD1140" s="196"/>
      <c r="FE1140" s="196"/>
      <c r="FF1140" s="196"/>
      <c r="FG1140" s="196"/>
      <c r="FH1140" s="196"/>
      <c r="FI1140" s="196"/>
      <c r="FJ1140" s="196"/>
      <c r="FK1140" s="196"/>
      <c r="FL1140" s="196"/>
      <c r="FM1140" s="196"/>
      <c r="FN1140" s="196"/>
      <c r="FO1140" s="196"/>
      <c r="FP1140" s="196"/>
      <c r="FQ1140" s="196"/>
      <c r="FR1140" s="196"/>
      <c r="FS1140" s="196"/>
      <c r="FT1140" s="196"/>
      <c r="FU1140" s="196"/>
      <c r="FV1140" s="196"/>
      <c r="FW1140" s="196"/>
      <c r="FX1140" s="196"/>
      <c r="FY1140" s="196"/>
      <c r="FZ1140" s="196"/>
      <c r="GA1140" s="196"/>
      <c r="GB1140" s="196"/>
      <c r="GC1140" s="196"/>
      <c r="GD1140" s="196"/>
      <c r="GE1140" s="196"/>
      <c r="GF1140" s="196"/>
      <c r="GG1140" s="196"/>
      <c r="GH1140" s="196"/>
      <c r="GI1140" s="196"/>
      <c r="GJ1140" s="196"/>
      <c r="GK1140" s="196"/>
      <c r="GL1140" s="196"/>
      <c r="GM1140" s="196"/>
      <c r="GN1140" s="196"/>
      <c r="GO1140" s="196"/>
      <c r="GP1140" s="196"/>
      <c r="GQ1140" s="196"/>
      <c r="GR1140" s="196"/>
      <c r="GS1140" s="196"/>
      <c r="GT1140" s="196"/>
      <c r="GU1140" s="196"/>
      <c r="GV1140" s="196"/>
      <c r="GW1140" s="196"/>
      <c r="GX1140" s="196"/>
      <c r="GY1140" s="196"/>
      <c r="GZ1140" s="196"/>
      <c r="HA1140" s="196"/>
      <c r="HB1140" s="196"/>
      <c r="HC1140" s="196"/>
      <c r="HD1140" s="196"/>
      <c r="HE1140" s="196"/>
      <c r="HF1140" s="196"/>
      <c r="HG1140" s="196"/>
      <c r="HH1140" s="196"/>
      <c r="HI1140" s="196"/>
      <c r="HJ1140" s="196"/>
      <c r="HK1140" s="196"/>
      <c r="HL1140" s="196"/>
      <c r="HM1140" s="196"/>
      <c r="HN1140" s="196"/>
      <c r="HO1140" s="196"/>
      <c r="HP1140" s="196"/>
      <c r="HQ1140" s="196"/>
      <c r="HR1140" s="196"/>
      <c r="HS1140" s="196"/>
      <c r="HT1140" s="196"/>
      <c r="HU1140" s="196"/>
      <c r="HV1140" s="196"/>
      <c r="HW1140" s="196"/>
      <c r="HX1140" s="196"/>
      <c r="HY1140" s="196"/>
      <c r="HZ1140" s="196"/>
      <c r="IA1140" s="196"/>
      <c r="IB1140" s="196"/>
      <c r="IC1140" s="196"/>
      <c r="ID1140" s="196"/>
      <c r="IE1140" s="196"/>
      <c r="IF1140" s="196"/>
      <c r="IG1140" s="196"/>
      <c r="IH1140" s="196"/>
      <c r="II1140" s="196"/>
      <c r="IJ1140" s="196"/>
      <c r="IK1140" s="196"/>
      <c r="IL1140" s="196"/>
      <c r="IM1140" s="196"/>
      <c r="IN1140" s="196"/>
      <c r="IO1140" s="196"/>
      <c r="IP1140" s="196"/>
      <c r="IQ1140" s="196"/>
      <c r="IR1140" s="196"/>
      <c r="IS1140" s="196"/>
      <c r="IT1140" s="196"/>
      <c r="IU1140" s="196"/>
      <c r="IV1140" s="196"/>
      <c r="IW1140" s="196"/>
      <c r="IX1140" s="196"/>
      <c r="IY1140" s="196"/>
      <c r="IZ1140" s="196"/>
      <c r="JA1140" s="196"/>
      <c r="JB1140" s="196"/>
      <c r="JC1140" s="196"/>
      <c r="JD1140" s="196"/>
      <c r="JE1140" s="196"/>
      <c r="JF1140" s="196"/>
      <c r="JG1140" s="196"/>
      <c r="JH1140" s="196"/>
      <c r="JI1140" s="196"/>
      <c r="JJ1140" s="196"/>
      <c r="JK1140" s="196"/>
      <c r="JL1140" s="196"/>
      <c r="JM1140" s="196"/>
      <c r="JN1140" s="196"/>
      <c r="JO1140" s="196"/>
      <c r="JP1140" s="196"/>
      <c r="JQ1140" s="196"/>
      <c r="JR1140" s="196"/>
      <c r="JS1140" s="196"/>
      <c r="JT1140" s="196"/>
      <c r="JU1140" s="196"/>
      <c r="JV1140" s="196"/>
      <c r="JW1140" s="196"/>
      <c r="JX1140" s="196"/>
      <c r="JY1140" s="196"/>
      <c r="JZ1140" s="196"/>
      <c r="KA1140" s="196"/>
      <c r="KB1140" s="196"/>
      <c r="KC1140" s="196"/>
      <c r="KD1140" s="196"/>
      <c r="KE1140" s="196"/>
      <c r="KF1140" s="196"/>
      <c r="KG1140" s="196"/>
      <c r="KH1140" s="196"/>
      <c r="KI1140" s="196"/>
      <c r="KJ1140" s="196"/>
      <c r="KK1140" s="196"/>
      <c r="KL1140" s="196"/>
      <c r="KM1140" s="196"/>
      <c r="KN1140" s="196"/>
      <c r="KO1140" s="196"/>
      <c r="KP1140" s="196"/>
      <c r="KQ1140" s="196"/>
      <c r="KR1140" s="196"/>
      <c r="KS1140" s="196"/>
      <c r="KT1140" s="196"/>
      <c r="KU1140" s="196"/>
      <c r="KV1140" s="196"/>
      <c r="KW1140" s="196"/>
      <c r="KX1140" s="196"/>
      <c r="KY1140" s="196"/>
      <c r="KZ1140" s="196"/>
      <c r="LA1140" s="196"/>
      <c r="LB1140" s="196"/>
      <c r="LC1140" s="196"/>
      <c r="LD1140" s="196"/>
      <c r="LE1140" s="196"/>
      <c r="LF1140" s="196"/>
      <c r="LG1140" s="196"/>
      <c r="LH1140" s="196"/>
      <c r="LI1140" s="196"/>
      <c r="LJ1140" s="196"/>
      <c r="LK1140" s="196"/>
      <c r="LL1140" s="196"/>
      <c r="LM1140" s="196"/>
      <c r="LN1140" s="196"/>
      <c r="LO1140" s="196"/>
      <c r="LP1140" s="196"/>
      <c r="LQ1140" s="196"/>
      <c r="LR1140" s="196"/>
      <c r="LS1140" s="196"/>
      <c r="LT1140" s="196"/>
      <c r="LU1140" s="196"/>
      <c r="LV1140" s="196"/>
      <c r="LW1140" s="196"/>
      <c r="LX1140" s="196"/>
      <c r="LY1140" s="196"/>
      <c r="LZ1140" s="196"/>
      <c r="MA1140" s="196"/>
      <c r="MB1140" s="196"/>
      <c r="MC1140" s="196"/>
      <c r="MD1140" s="196"/>
      <c r="ME1140" s="196"/>
      <c r="MF1140" s="196"/>
      <c r="MG1140" s="196"/>
      <c r="MH1140" s="196"/>
      <c r="MI1140" s="196"/>
      <c r="MJ1140" s="196"/>
      <c r="MK1140" s="196"/>
      <c r="ML1140" s="196"/>
      <c r="MM1140" s="196"/>
      <c r="MN1140" s="196"/>
      <c r="MO1140" s="196"/>
      <c r="MP1140" s="196"/>
      <c r="MQ1140" s="196"/>
      <c r="MR1140" s="196"/>
      <c r="MS1140" s="196"/>
      <c r="MT1140" s="196"/>
      <c r="MU1140" s="196"/>
      <c r="MV1140" s="196"/>
      <c r="MW1140" s="196"/>
      <c r="MX1140" s="196"/>
      <c r="MY1140" s="196"/>
      <c r="MZ1140" s="196"/>
      <c r="NA1140" s="196"/>
      <c r="NB1140" s="196"/>
      <c r="NC1140" s="196"/>
      <c r="ND1140" s="196"/>
      <c r="NE1140" s="196"/>
      <c r="NF1140" s="196"/>
      <c r="NG1140" s="196"/>
      <c r="NH1140" s="196"/>
      <c r="NI1140" s="196"/>
      <c r="NJ1140" s="196"/>
      <c r="NK1140" s="196"/>
      <c r="NL1140" s="196"/>
      <c r="NM1140" s="196"/>
      <c r="NN1140" s="196"/>
      <c r="NO1140" s="196"/>
      <c r="NP1140" s="196"/>
      <c r="NQ1140" s="196"/>
      <c r="NR1140" s="196"/>
      <c r="NS1140" s="196"/>
      <c r="NT1140" s="196"/>
      <c r="NU1140" s="196"/>
      <c r="NV1140" s="196"/>
      <c r="NW1140" s="196"/>
      <c r="NX1140" s="196"/>
      <c r="NY1140" s="196"/>
      <c r="NZ1140" s="196"/>
      <c r="OA1140" s="196"/>
      <c r="OB1140" s="196"/>
      <c r="OC1140" s="196"/>
      <c r="OD1140" s="196"/>
      <c r="OE1140" s="196"/>
      <c r="OF1140" s="196"/>
      <c r="OG1140" s="196"/>
      <c r="OH1140" s="196"/>
      <c r="OI1140" s="196"/>
      <c r="OJ1140" s="196"/>
      <c r="OK1140" s="196"/>
      <c r="OL1140" s="196"/>
      <c r="AFC1140" s="196"/>
      <c r="AFD1140" s="196"/>
      <c r="AFE1140" s="196"/>
      <c r="AFF1140" s="196"/>
      <c r="AFG1140" s="196"/>
      <c r="AFH1140" s="196"/>
      <c r="AFI1140" s="196"/>
      <c r="AFJ1140" s="196"/>
      <c r="AFK1140" s="196"/>
      <c r="AFL1140" s="196"/>
      <c r="AFM1140" s="196"/>
      <c r="AFN1140" s="196"/>
      <c r="AFO1140" s="196"/>
      <c r="AFP1140" s="196"/>
      <c r="AFQ1140" s="196"/>
      <c r="AFR1140" s="196"/>
      <c r="AFS1140" s="196"/>
      <c r="AFT1140" s="196"/>
      <c r="AFU1140" s="196"/>
      <c r="AFV1140" s="196"/>
      <c r="AFW1140" s="196"/>
      <c r="AFX1140" s="196"/>
      <c r="AFY1140" s="196"/>
      <c r="AFZ1140" s="196"/>
      <c r="AGA1140" s="196"/>
      <c r="AGB1140" s="196"/>
      <c r="AGC1140" s="196"/>
      <c r="AGD1140" s="196"/>
      <c r="AGE1140" s="196"/>
      <c r="AGF1140" s="196"/>
      <c r="AGG1140" s="196"/>
      <c r="AGH1140" s="196"/>
      <c r="AGI1140" s="196"/>
      <c r="AGJ1140" s="196"/>
      <c r="AGK1140" s="196"/>
      <c r="AGL1140" s="196"/>
      <c r="AGM1140" s="196"/>
      <c r="AGN1140" s="196"/>
      <c r="AGO1140" s="196"/>
      <c r="AGP1140" s="196"/>
    </row>
    <row r="1141" spans="1:874" ht="15.75" customHeight="1" x14ac:dyDescent="0.25">
      <c r="A1141" s="196"/>
      <c r="B1141" s="196"/>
      <c r="C1141" s="196"/>
      <c r="D1141" s="196"/>
      <c r="E1141" s="196"/>
      <c r="F1141" s="196"/>
      <c r="G1141" s="196"/>
      <c r="H1141" s="196"/>
      <c r="I1141" s="196"/>
      <c r="J1141" s="196"/>
      <c r="K1141" s="196"/>
      <c r="L1141" s="206"/>
      <c r="M1141" s="196"/>
      <c r="N1141" s="196"/>
      <c r="O1141" s="196"/>
      <c r="P1141" s="196"/>
      <c r="Q1141" s="196"/>
      <c r="R1141" s="196"/>
      <c r="S1141" s="196"/>
      <c r="T1141" s="196"/>
      <c r="U1141" s="196"/>
      <c r="V1141" s="196"/>
      <c r="W1141" s="196"/>
      <c r="X1141" s="196"/>
      <c r="Y1141" s="196"/>
      <c r="Z1141" s="196"/>
      <c r="AA1141" s="196"/>
      <c r="AB1141" s="196"/>
      <c r="AC1141" s="196"/>
      <c r="AD1141" s="196"/>
      <c r="AE1141" s="196"/>
      <c r="AF1141" s="196"/>
      <c r="AG1141" s="196"/>
      <c r="AH1141" s="196"/>
      <c r="AI1141" s="196"/>
      <c r="AJ1141" s="196"/>
      <c r="AK1141" s="196"/>
      <c r="AL1141" s="196"/>
      <c r="AM1141" s="196"/>
      <c r="AN1141" s="196"/>
      <c r="AO1141" s="196"/>
      <c r="AP1141" s="196"/>
      <c r="AQ1141" s="196"/>
      <c r="AR1141" s="196"/>
      <c r="AS1141" s="196"/>
      <c r="AT1141" s="196"/>
      <c r="AU1141" s="196"/>
      <c r="AV1141" s="196"/>
      <c r="AW1141" s="196"/>
      <c r="AX1141" s="196"/>
      <c r="AY1141" s="196"/>
      <c r="AZ1141" s="196"/>
      <c r="BA1141" s="196"/>
      <c r="BB1141" s="196"/>
      <c r="BC1141" s="196"/>
      <c r="BD1141" s="196"/>
      <c r="BE1141" s="196"/>
      <c r="BF1141" s="196"/>
      <c r="BG1141" s="196"/>
      <c r="BH1141" s="196"/>
      <c r="BI1141" s="196"/>
      <c r="BJ1141" s="196"/>
      <c r="BK1141" s="196"/>
      <c r="BL1141" s="196"/>
      <c r="BM1141" s="196"/>
      <c r="BN1141" s="196"/>
      <c r="BO1141" s="196"/>
      <c r="BP1141" s="196"/>
      <c r="BQ1141" s="196"/>
      <c r="BR1141" s="196"/>
      <c r="BS1141" s="196"/>
      <c r="BT1141" s="196"/>
      <c r="BU1141" s="196"/>
      <c r="BV1141" s="196"/>
      <c r="BW1141" s="196"/>
      <c r="BX1141" s="196"/>
      <c r="BY1141" s="196"/>
      <c r="BZ1141" s="196"/>
      <c r="CA1141" s="196"/>
      <c r="CB1141" s="196"/>
      <c r="CC1141" s="196"/>
      <c r="CD1141" s="196"/>
      <c r="CE1141" s="196"/>
      <c r="CF1141" s="196"/>
      <c r="CG1141" s="196"/>
      <c r="CH1141" s="196"/>
      <c r="CI1141" s="196"/>
      <c r="CJ1141" s="196"/>
      <c r="CK1141" s="196"/>
      <c r="CL1141" s="196"/>
      <c r="CM1141" s="196"/>
      <c r="CN1141" s="196"/>
      <c r="CO1141" s="196"/>
      <c r="CP1141" s="196"/>
      <c r="CQ1141" s="196"/>
      <c r="CR1141" s="196"/>
      <c r="CS1141" s="196"/>
      <c r="CT1141" s="196"/>
      <c r="CU1141" s="196"/>
      <c r="CV1141" s="196"/>
      <c r="CW1141" s="196"/>
      <c r="CX1141" s="196"/>
      <c r="CY1141" s="196"/>
      <c r="CZ1141" s="196"/>
      <c r="DA1141" s="196"/>
      <c r="DB1141" s="196"/>
      <c r="DC1141" s="196"/>
      <c r="DD1141" s="196"/>
      <c r="DE1141" s="196"/>
      <c r="DF1141" s="196"/>
      <c r="DG1141" s="196"/>
      <c r="DH1141" s="196"/>
      <c r="DI1141" s="196"/>
      <c r="DJ1141" s="196"/>
      <c r="DK1141" s="196"/>
      <c r="DL1141" s="196"/>
      <c r="DM1141" s="196"/>
      <c r="DN1141" s="196"/>
      <c r="DO1141" s="196"/>
      <c r="DP1141" s="196"/>
      <c r="DQ1141" s="196"/>
      <c r="DR1141" s="196"/>
      <c r="DS1141" s="196"/>
      <c r="DT1141" s="196"/>
      <c r="DU1141" s="196"/>
      <c r="DV1141" s="196"/>
      <c r="DW1141" s="196"/>
      <c r="DX1141" s="196"/>
      <c r="DY1141" s="196"/>
      <c r="DZ1141" s="196"/>
      <c r="EA1141" s="196"/>
      <c r="EB1141" s="196"/>
      <c r="EC1141" s="196"/>
      <c r="ED1141" s="196"/>
      <c r="EE1141" s="196"/>
      <c r="EF1141" s="196"/>
      <c r="EG1141" s="196"/>
      <c r="EH1141" s="196"/>
      <c r="EI1141" s="196"/>
      <c r="EJ1141" s="196"/>
      <c r="EK1141" s="196"/>
      <c r="EL1141" s="196"/>
      <c r="EM1141" s="196"/>
      <c r="EN1141" s="196"/>
      <c r="EO1141" s="196"/>
      <c r="EP1141" s="196"/>
      <c r="EQ1141" s="196"/>
      <c r="ER1141" s="196"/>
      <c r="ES1141" s="196"/>
      <c r="ET1141" s="196"/>
      <c r="EU1141" s="196"/>
      <c r="EV1141" s="196"/>
      <c r="EW1141" s="196"/>
      <c r="EX1141" s="196"/>
      <c r="EY1141" s="196"/>
      <c r="EZ1141" s="196"/>
      <c r="FA1141" s="196"/>
      <c r="FB1141" s="196"/>
      <c r="FC1141" s="196"/>
      <c r="FD1141" s="196"/>
      <c r="FE1141" s="196"/>
      <c r="FF1141" s="196"/>
      <c r="FG1141" s="196"/>
      <c r="FH1141" s="196"/>
      <c r="FI1141" s="196"/>
      <c r="FJ1141" s="196"/>
      <c r="FK1141" s="196"/>
      <c r="FL1141" s="196"/>
      <c r="FM1141" s="196"/>
      <c r="FN1141" s="196"/>
      <c r="FO1141" s="196"/>
      <c r="FP1141" s="196"/>
      <c r="FQ1141" s="196"/>
      <c r="FR1141" s="196"/>
      <c r="FS1141" s="196"/>
      <c r="FT1141" s="196"/>
      <c r="FU1141" s="196"/>
      <c r="FV1141" s="196"/>
      <c r="FW1141" s="196"/>
      <c r="FX1141" s="196"/>
      <c r="FY1141" s="196"/>
      <c r="FZ1141" s="196"/>
      <c r="GA1141" s="196"/>
      <c r="GB1141" s="196"/>
      <c r="GC1141" s="196"/>
      <c r="GD1141" s="196"/>
      <c r="GE1141" s="196"/>
      <c r="GF1141" s="196"/>
      <c r="GG1141" s="196"/>
      <c r="GH1141" s="196"/>
      <c r="GI1141" s="196"/>
      <c r="GJ1141" s="196"/>
      <c r="GK1141" s="196"/>
      <c r="GL1141" s="196"/>
      <c r="GM1141" s="196"/>
      <c r="GN1141" s="196"/>
      <c r="GO1141" s="196"/>
      <c r="GP1141" s="196"/>
      <c r="GQ1141" s="196"/>
      <c r="GR1141" s="196"/>
      <c r="GS1141" s="196"/>
      <c r="GT1141" s="196"/>
      <c r="GU1141" s="196"/>
      <c r="GV1141" s="196"/>
      <c r="GW1141" s="196"/>
      <c r="GX1141" s="196"/>
      <c r="GY1141" s="196"/>
      <c r="GZ1141" s="196"/>
      <c r="HA1141" s="196"/>
      <c r="HB1141" s="196"/>
      <c r="HC1141" s="196"/>
      <c r="HD1141" s="196"/>
      <c r="HE1141" s="196"/>
      <c r="HF1141" s="196"/>
      <c r="HG1141" s="196"/>
      <c r="HH1141" s="196"/>
      <c r="HI1141" s="196"/>
      <c r="HJ1141" s="196"/>
      <c r="HK1141" s="196"/>
      <c r="HL1141" s="196"/>
      <c r="HM1141" s="196"/>
      <c r="HN1141" s="196"/>
      <c r="HO1141" s="196"/>
      <c r="HP1141" s="196"/>
      <c r="HQ1141" s="196"/>
      <c r="HR1141" s="196"/>
      <c r="HS1141" s="196"/>
      <c r="HT1141" s="196"/>
      <c r="HU1141" s="196"/>
      <c r="HV1141" s="196"/>
      <c r="HW1141" s="196"/>
      <c r="HX1141" s="196"/>
      <c r="HY1141" s="196"/>
      <c r="HZ1141" s="196"/>
      <c r="IA1141" s="196"/>
      <c r="IB1141" s="196"/>
      <c r="IC1141" s="196"/>
      <c r="ID1141" s="196"/>
      <c r="IE1141" s="196"/>
      <c r="IF1141" s="196"/>
      <c r="IG1141" s="196"/>
      <c r="IH1141" s="196"/>
      <c r="II1141" s="196"/>
      <c r="IJ1141" s="196"/>
      <c r="IK1141" s="196"/>
      <c r="IL1141" s="196"/>
      <c r="IM1141" s="196"/>
      <c r="IN1141" s="196"/>
      <c r="IO1141" s="196"/>
      <c r="IP1141" s="196"/>
      <c r="IQ1141" s="196"/>
      <c r="IR1141" s="196"/>
      <c r="IS1141" s="196"/>
      <c r="IT1141" s="196"/>
      <c r="IU1141" s="196"/>
      <c r="IV1141" s="196"/>
      <c r="IW1141" s="196"/>
      <c r="IX1141" s="196"/>
      <c r="IY1141" s="196"/>
      <c r="IZ1141" s="196"/>
      <c r="JA1141" s="196"/>
      <c r="JB1141" s="196"/>
      <c r="JC1141" s="196"/>
      <c r="JD1141" s="196"/>
      <c r="JE1141" s="196"/>
      <c r="JF1141" s="196"/>
      <c r="JG1141" s="196"/>
      <c r="JH1141" s="196"/>
      <c r="JI1141" s="196"/>
      <c r="JJ1141" s="196"/>
      <c r="JK1141" s="196"/>
      <c r="JL1141" s="196"/>
      <c r="JM1141" s="196"/>
      <c r="JN1141" s="196"/>
      <c r="JO1141" s="196"/>
      <c r="JP1141" s="196"/>
      <c r="JQ1141" s="196"/>
      <c r="JR1141" s="196"/>
      <c r="JS1141" s="196"/>
      <c r="JT1141" s="196"/>
      <c r="JU1141" s="196"/>
      <c r="JV1141" s="196"/>
      <c r="JW1141" s="196"/>
      <c r="JX1141" s="196"/>
      <c r="JY1141" s="196"/>
      <c r="JZ1141" s="196"/>
      <c r="KA1141" s="196"/>
      <c r="KB1141" s="196"/>
      <c r="KC1141" s="196"/>
      <c r="KD1141" s="196"/>
      <c r="KE1141" s="196"/>
      <c r="KF1141" s="196"/>
      <c r="KG1141" s="196"/>
      <c r="KH1141" s="196"/>
      <c r="KI1141" s="196"/>
      <c r="KJ1141" s="196"/>
      <c r="KK1141" s="196"/>
      <c r="KL1141" s="196"/>
      <c r="KM1141" s="196"/>
      <c r="KN1141" s="196"/>
      <c r="KO1141" s="196"/>
      <c r="KP1141" s="196"/>
      <c r="KQ1141" s="196"/>
      <c r="KR1141" s="196"/>
      <c r="KS1141" s="196"/>
      <c r="KT1141" s="196"/>
      <c r="KU1141" s="196"/>
      <c r="KV1141" s="196"/>
      <c r="KW1141" s="196"/>
      <c r="KX1141" s="196"/>
      <c r="KY1141" s="196"/>
      <c r="KZ1141" s="196"/>
      <c r="LA1141" s="196"/>
      <c r="LB1141" s="196"/>
      <c r="LC1141" s="196"/>
      <c r="LD1141" s="196"/>
      <c r="LE1141" s="196"/>
      <c r="LF1141" s="196"/>
      <c r="LG1141" s="196"/>
      <c r="LH1141" s="196"/>
      <c r="LI1141" s="196"/>
      <c r="LJ1141" s="196"/>
      <c r="LK1141" s="196"/>
      <c r="LL1141" s="196"/>
      <c r="LM1141" s="196"/>
      <c r="LN1141" s="196"/>
      <c r="LO1141" s="196"/>
      <c r="LP1141" s="196"/>
      <c r="LQ1141" s="196"/>
      <c r="LR1141" s="196"/>
      <c r="LS1141" s="196"/>
      <c r="LT1141" s="196"/>
      <c r="LU1141" s="196"/>
      <c r="LV1141" s="196"/>
      <c r="LW1141" s="196"/>
      <c r="LX1141" s="196"/>
      <c r="LY1141" s="196"/>
      <c r="LZ1141" s="196"/>
      <c r="MA1141" s="196"/>
      <c r="MB1141" s="196"/>
      <c r="MC1141" s="196"/>
      <c r="MD1141" s="196"/>
      <c r="ME1141" s="196"/>
      <c r="MF1141" s="196"/>
      <c r="MG1141" s="196"/>
      <c r="MH1141" s="196"/>
      <c r="MI1141" s="196"/>
      <c r="MJ1141" s="196"/>
      <c r="MK1141" s="196"/>
      <c r="ML1141" s="196"/>
      <c r="MM1141" s="196"/>
      <c r="MN1141" s="196"/>
      <c r="MO1141" s="196"/>
      <c r="MP1141" s="196"/>
      <c r="MQ1141" s="196"/>
      <c r="MR1141" s="196"/>
      <c r="MS1141" s="196"/>
      <c r="MT1141" s="196"/>
      <c r="MU1141" s="196"/>
      <c r="MV1141" s="196"/>
      <c r="MW1141" s="196"/>
      <c r="MX1141" s="196"/>
      <c r="MY1141" s="196"/>
      <c r="MZ1141" s="196"/>
      <c r="NA1141" s="196"/>
      <c r="NB1141" s="196"/>
      <c r="NC1141" s="196"/>
      <c r="ND1141" s="196"/>
      <c r="NE1141" s="196"/>
      <c r="NF1141" s="196"/>
      <c r="NG1141" s="196"/>
      <c r="NH1141" s="196"/>
      <c r="NI1141" s="196"/>
      <c r="NJ1141" s="196"/>
      <c r="NK1141" s="196"/>
      <c r="NL1141" s="196"/>
      <c r="NM1141" s="196"/>
      <c r="NN1141" s="196"/>
      <c r="NO1141" s="196"/>
      <c r="NP1141" s="196"/>
      <c r="NQ1141" s="196"/>
      <c r="NR1141" s="196"/>
      <c r="NS1141" s="196"/>
      <c r="NT1141" s="196"/>
      <c r="NU1141" s="196"/>
      <c r="NV1141" s="196"/>
      <c r="NW1141" s="196"/>
      <c r="NX1141" s="196"/>
      <c r="NY1141" s="196"/>
      <c r="NZ1141" s="196"/>
      <c r="OA1141" s="196"/>
      <c r="OB1141" s="196"/>
      <c r="OC1141" s="196"/>
      <c r="OD1141" s="196"/>
      <c r="OE1141" s="196"/>
      <c r="OF1141" s="196"/>
      <c r="OG1141" s="196"/>
      <c r="OH1141" s="196"/>
      <c r="OI1141" s="196"/>
      <c r="OJ1141" s="196"/>
      <c r="OK1141" s="196"/>
      <c r="OL1141" s="196"/>
      <c r="AFC1141" s="196"/>
      <c r="AFD1141" s="196"/>
      <c r="AFE1141" s="196"/>
      <c r="AFF1141" s="196"/>
      <c r="AFG1141" s="196"/>
      <c r="AFH1141" s="196"/>
      <c r="AFI1141" s="196"/>
      <c r="AFJ1141" s="196"/>
      <c r="AFK1141" s="196"/>
      <c r="AFL1141" s="196"/>
      <c r="AFM1141" s="196"/>
      <c r="AFN1141" s="196"/>
      <c r="AFO1141" s="196"/>
      <c r="AFP1141" s="196"/>
      <c r="AFQ1141" s="196"/>
      <c r="AFR1141" s="196"/>
      <c r="AFS1141" s="196"/>
      <c r="AFT1141" s="196"/>
      <c r="AFU1141" s="196"/>
      <c r="AFV1141" s="196"/>
      <c r="AFW1141" s="196"/>
      <c r="AFX1141" s="196"/>
      <c r="AFY1141" s="196"/>
      <c r="AFZ1141" s="196"/>
      <c r="AGA1141" s="196"/>
      <c r="AGB1141" s="196"/>
      <c r="AGC1141" s="196"/>
      <c r="AGD1141" s="196"/>
      <c r="AGE1141" s="196"/>
      <c r="AGF1141" s="196"/>
      <c r="AGG1141" s="196"/>
      <c r="AGH1141" s="196"/>
      <c r="AGI1141" s="196"/>
      <c r="AGJ1141" s="196"/>
      <c r="AGK1141" s="196"/>
      <c r="AGL1141" s="196"/>
      <c r="AGM1141" s="196"/>
      <c r="AGN1141" s="196"/>
      <c r="AGO1141" s="196"/>
      <c r="AGP1141" s="196"/>
    </row>
    <row r="1142" spans="1:874" ht="15.75" customHeight="1" x14ac:dyDescent="0.25">
      <c r="A1142" s="196"/>
      <c r="B1142" s="196"/>
      <c r="C1142" s="196"/>
      <c r="D1142" s="196"/>
      <c r="E1142" s="196"/>
      <c r="F1142" s="196"/>
      <c r="G1142" s="196"/>
      <c r="H1142" s="196"/>
      <c r="I1142" s="196"/>
      <c r="J1142" s="196"/>
      <c r="K1142" s="196"/>
      <c r="L1142" s="206"/>
      <c r="M1142" s="196"/>
      <c r="N1142" s="196"/>
      <c r="O1142" s="196"/>
      <c r="P1142" s="196"/>
      <c r="Q1142" s="196"/>
      <c r="R1142" s="196"/>
      <c r="S1142" s="196"/>
      <c r="T1142" s="196"/>
      <c r="U1142" s="196"/>
      <c r="V1142" s="196"/>
      <c r="W1142" s="196"/>
      <c r="X1142" s="196"/>
      <c r="Y1142" s="196"/>
      <c r="Z1142" s="196"/>
      <c r="AA1142" s="196"/>
      <c r="AB1142" s="196"/>
      <c r="AC1142" s="196"/>
      <c r="AD1142" s="196"/>
      <c r="AE1142" s="196"/>
      <c r="AF1142" s="196"/>
      <c r="AG1142" s="196"/>
      <c r="AH1142" s="196"/>
      <c r="AI1142" s="196"/>
      <c r="AJ1142" s="196"/>
      <c r="AK1142" s="196"/>
      <c r="AL1142" s="196"/>
      <c r="AM1142" s="196"/>
      <c r="AN1142" s="196"/>
      <c r="AO1142" s="196"/>
      <c r="AP1142" s="196"/>
      <c r="AQ1142" s="196"/>
      <c r="AR1142" s="196"/>
      <c r="AS1142" s="196"/>
      <c r="AT1142" s="196"/>
      <c r="AU1142" s="196"/>
      <c r="AV1142" s="196"/>
      <c r="AW1142" s="196"/>
      <c r="AX1142" s="196"/>
      <c r="AY1142" s="196"/>
      <c r="AZ1142" s="196"/>
      <c r="BA1142" s="196"/>
      <c r="BB1142" s="196"/>
      <c r="BC1142" s="196"/>
      <c r="BD1142" s="196"/>
      <c r="BE1142" s="196"/>
      <c r="BF1142" s="196"/>
      <c r="BG1142" s="196"/>
      <c r="BH1142" s="196"/>
      <c r="BI1142" s="196"/>
      <c r="BJ1142" s="196"/>
      <c r="BK1142" s="196"/>
      <c r="BL1142" s="196"/>
      <c r="BM1142" s="196"/>
      <c r="BN1142" s="196"/>
      <c r="BO1142" s="196"/>
      <c r="BP1142" s="196"/>
      <c r="BQ1142" s="196"/>
      <c r="BR1142" s="196"/>
      <c r="BS1142" s="196"/>
      <c r="BT1142" s="196"/>
      <c r="BU1142" s="196"/>
      <c r="BV1142" s="196"/>
      <c r="BW1142" s="196"/>
      <c r="BX1142" s="196"/>
      <c r="BY1142" s="196"/>
      <c r="BZ1142" s="196"/>
      <c r="CA1142" s="196"/>
      <c r="CB1142" s="196"/>
      <c r="CC1142" s="196"/>
      <c r="CD1142" s="196"/>
      <c r="CE1142" s="196"/>
      <c r="CF1142" s="196"/>
      <c r="CG1142" s="196"/>
      <c r="CH1142" s="196"/>
      <c r="CI1142" s="196"/>
      <c r="CJ1142" s="196"/>
      <c r="CK1142" s="196"/>
      <c r="CL1142" s="196"/>
      <c r="CM1142" s="196"/>
      <c r="CN1142" s="196"/>
      <c r="CO1142" s="196"/>
      <c r="CP1142" s="196"/>
      <c r="CQ1142" s="196"/>
      <c r="CR1142" s="196"/>
      <c r="CS1142" s="196"/>
      <c r="CT1142" s="196"/>
      <c r="CU1142" s="196"/>
      <c r="CV1142" s="196"/>
      <c r="CW1142" s="196"/>
      <c r="CX1142" s="196"/>
      <c r="CY1142" s="196"/>
      <c r="CZ1142" s="196"/>
      <c r="DA1142" s="196"/>
      <c r="DB1142" s="196"/>
      <c r="DC1142" s="196"/>
      <c r="DD1142" s="196"/>
      <c r="DE1142" s="196"/>
      <c r="DF1142" s="196"/>
      <c r="DG1142" s="196"/>
      <c r="DH1142" s="196"/>
      <c r="DI1142" s="196"/>
      <c r="DJ1142" s="196"/>
      <c r="DK1142" s="196"/>
      <c r="DL1142" s="196"/>
      <c r="DM1142" s="196"/>
      <c r="DN1142" s="196"/>
      <c r="DO1142" s="196"/>
      <c r="DP1142" s="196"/>
      <c r="DQ1142" s="196"/>
      <c r="DR1142" s="196"/>
      <c r="DS1142" s="196"/>
      <c r="DT1142" s="196"/>
      <c r="DU1142" s="196"/>
      <c r="DV1142" s="196"/>
      <c r="DW1142" s="196"/>
      <c r="DX1142" s="196"/>
      <c r="DY1142" s="196"/>
      <c r="DZ1142" s="196"/>
      <c r="EA1142" s="196"/>
      <c r="EB1142" s="196"/>
      <c r="EC1142" s="196"/>
      <c r="ED1142" s="196"/>
      <c r="EE1142" s="196"/>
      <c r="EF1142" s="196"/>
      <c r="EG1142" s="196"/>
      <c r="EH1142" s="196"/>
      <c r="EI1142" s="196"/>
      <c r="EJ1142" s="196"/>
      <c r="EK1142" s="196"/>
      <c r="EL1142" s="196"/>
      <c r="EM1142" s="196"/>
      <c r="EN1142" s="196"/>
      <c r="EO1142" s="196"/>
      <c r="EP1142" s="196"/>
      <c r="EQ1142" s="196"/>
      <c r="ER1142" s="196"/>
      <c r="ES1142" s="196"/>
      <c r="ET1142" s="196"/>
      <c r="EU1142" s="196"/>
      <c r="EV1142" s="196"/>
      <c r="EW1142" s="196"/>
      <c r="EX1142" s="196"/>
      <c r="EY1142" s="196"/>
      <c r="EZ1142" s="196"/>
      <c r="FA1142" s="196"/>
      <c r="FB1142" s="196"/>
      <c r="FC1142" s="196"/>
      <c r="FD1142" s="196"/>
      <c r="FE1142" s="196"/>
      <c r="FF1142" s="196"/>
      <c r="FG1142" s="196"/>
      <c r="FH1142" s="196"/>
      <c r="FI1142" s="196"/>
      <c r="FJ1142" s="196"/>
      <c r="FK1142" s="196"/>
      <c r="FL1142" s="196"/>
      <c r="FM1142" s="196"/>
      <c r="FN1142" s="196"/>
      <c r="FO1142" s="196"/>
      <c r="FP1142" s="196"/>
      <c r="FQ1142" s="196"/>
      <c r="FR1142" s="196"/>
      <c r="FS1142" s="196"/>
      <c r="FT1142" s="196"/>
      <c r="FU1142" s="196"/>
      <c r="FV1142" s="196"/>
      <c r="FW1142" s="196"/>
      <c r="FX1142" s="196"/>
      <c r="FY1142" s="196"/>
      <c r="FZ1142" s="196"/>
      <c r="GA1142" s="196"/>
      <c r="GB1142" s="196"/>
      <c r="GC1142" s="196"/>
      <c r="GD1142" s="196"/>
      <c r="GE1142" s="196"/>
      <c r="GF1142" s="196"/>
      <c r="GG1142" s="196"/>
      <c r="GH1142" s="196"/>
      <c r="GI1142" s="196"/>
      <c r="GJ1142" s="196"/>
      <c r="GK1142" s="196"/>
      <c r="GL1142" s="196"/>
      <c r="GM1142" s="196"/>
      <c r="GN1142" s="196"/>
      <c r="GO1142" s="196"/>
      <c r="GP1142" s="196"/>
      <c r="GQ1142" s="196"/>
      <c r="GR1142" s="196"/>
      <c r="GS1142" s="196"/>
      <c r="GT1142" s="196"/>
      <c r="GU1142" s="196"/>
      <c r="GV1142" s="196"/>
      <c r="GW1142" s="196"/>
      <c r="GX1142" s="196"/>
      <c r="GY1142" s="196"/>
      <c r="GZ1142" s="196"/>
      <c r="HA1142" s="196"/>
      <c r="HB1142" s="196"/>
      <c r="HC1142" s="196"/>
      <c r="HD1142" s="196"/>
      <c r="HE1142" s="196"/>
      <c r="HF1142" s="196"/>
      <c r="HG1142" s="196"/>
      <c r="HH1142" s="196"/>
      <c r="HI1142" s="196"/>
      <c r="HJ1142" s="196"/>
      <c r="HK1142" s="196"/>
      <c r="HL1142" s="196"/>
      <c r="HM1142" s="196"/>
      <c r="HN1142" s="196"/>
      <c r="HO1142" s="196"/>
      <c r="HP1142" s="196"/>
      <c r="HQ1142" s="196"/>
      <c r="HR1142" s="196"/>
      <c r="HS1142" s="196"/>
      <c r="HT1142" s="196"/>
      <c r="HU1142" s="196"/>
      <c r="HV1142" s="196"/>
      <c r="HW1142" s="196"/>
      <c r="HX1142" s="196"/>
      <c r="HY1142" s="196"/>
      <c r="HZ1142" s="196"/>
      <c r="IA1142" s="196"/>
      <c r="IB1142" s="196"/>
      <c r="IC1142" s="196"/>
      <c r="ID1142" s="196"/>
      <c r="IE1142" s="196"/>
      <c r="IF1142" s="196"/>
      <c r="IG1142" s="196"/>
      <c r="IH1142" s="196"/>
      <c r="II1142" s="196"/>
      <c r="IJ1142" s="196"/>
      <c r="IK1142" s="196"/>
      <c r="IL1142" s="196"/>
      <c r="IM1142" s="196"/>
      <c r="IN1142" s="196"/>
      <c r="IO1142" s="196"/>
      <c r="IP1142" s="196"/>
      <c r="IQ1142" s="196"/>
      <c r="IR1142" s="196"/>
      <c r="IS1142" s="196"/>
      <c r="IT1142" s="196"/>
      <c r="IU1142" s="196"/>
      <c r="IV1142" s="196"/>
      <c r="IW1142" s="196"/>
      <c r="IX1142" s="196"/>
      <c r="IY1142" s="196"/>
      <c r="IZ1142" s="196"/>
      <c r="JA1142" s="196"/>
      <c r="JB1142" s="196"/>
      <c r="JC1142" s="196"/>
      <c r="JD1142" s="196"/>
      <c r="JE1142" s="196"/>
      <c r="JF1142" s="196"/>
      <c r="JG1142" s="196"/>
      <c r="JH1142" s="196"/>
      <c r="JI1142" s="196"/>
      <c r="JJ1142" s="196"/>
      <c r="JK1142" s="196"/>
      <c r="JL1142" s="196"/>
      <c r="JM1142" s="196"/>
      <c r="JN1142" s="196"/>
      <c r="JO1142" s="196"/>
      <c r="JP1142" s="196"/>
      <c r="JQ1142" s="196"/>
      <c r="JR1142" s="196"/>
      <c r="JS1142" s="196"/>
      <c r="JT1142" s="196"/>
      <c r="JU1142" s="196"/>
      <c r="JV1142" s="196"/>
      <c r="JW1142" s="196"/>
      <c r="JX1142" s="196"/>
      <c r="JY1142" s="196"/>
      <c r="JZ1142" s="196"/>
      <c r="KA1142" s="196"/>
      <c r="KB1142" s="196"/>
      <c r="KC1142" s="196"/>
      <c r="KD1142" s="196"/>
      <c r="KE1142" s="196"/>
      <c r="KF1142" s="196"/>
      <c r="KG1142" s="196"/>
      <c r="KH1142" s="196"/>
      <c r="KI1142" s="196"/>
      <c r="KJ1142" s="196"/>
      <c r="KK1142" s="196"/>
      <c r="KL1142" s="196"/>
      <c r="KM1142" s="196"/>
      <c r="KN1142" s="196"/>
      <c r="KO1142" s="196"/>
      <c r="KP1142" s="196"/>
      <c r="KQ1142" s="196"/>
      <c r="KR1142" s="196"/>
      <c r="KS1142" s="196"/>
      <c r="KT1142" s="196"/>
      <c r="KU1142" s="196"/>
      <c r="KV1142" s="196"/>
      <c r="KW1142" s="196"/>
      <c r="KX1142" s="196"/>
      <c r="KY1142" s="196"/>
      <c r="KZ1142" s="196"/>
      <c r="LA1142" s="196"/>
      <c r="LB1142" s="196"/>
      <c r="LC1142" s="196"/>
      <c r="LD1142" s="196"/>
      <c r="LE1142" s="196"/>
      <c r="LF1142" s="196"/>
      <c r="LG1142" s="196"/>
      <c r="LH1142" s="196"/>
      <c r="LI1142" s="196"/>
      <c r="LJ1142" s="196"/>
      <c r="LK1142" s="196"/>
      <c r="LL1142" s="196"/>
      <c r="LM1142" s="196"/>
      <c r="LN1142" s="196"/>
      <c r="LO1142" s="196"/>
      <c r="LP1142" s="196"/>
      <c r="LQ1142" s="196"/>
      <c r="LR1142" s="196"/>
      <c r="LS1142" s="196"/>
      <c r="LT1142" s="196"/>
      <c r="LU1142" s="196"/>
      <c r="LV1142" s="196"/>
      <c r="LW1142" s="196"/>
      <c r="LX1142" s="196"/>
      <c r="LY1142" s="196"/>
      <c r="LZ1142" s="196"/>
      <c r="MA1142" s="196"/>
      <c r="MB1142" s="196"/>
      <c r="MC1142" s="196"/>
      <c r="MD1142" s="196"/>
      <c r="ME1142" s="196"/>
      <c r="MF1142" s="196"/>
      <c r="MG1142" s="196"/>
      <c r="MH1142" s="196"/>
      <c r="MI1142" s="196"/>
      <c r="MJ1142" s="196"/>
      <c r="MK1142" s="196"/>
      <c r="ML1142" s="196"/>
      <c r="MM1142" s="196"/>
      <c r="MN1142" s="196"/>
      <c r="MO1142" s="196"/>
      <c r="MP1142" s="196"/>
      <c r="MQ1142" s="196"/>
      <c r="MR1142" s="196"/>
      <c r="MS1142" s="196"/>
      <c r="MT1142" s="196"/>
      <c r="MU1142" s="196"/>
      <c r="MV1142" s="196"/>
      <c r="MW1142" s="196"/>
      <c r="MX1142" s="196"/>
      <c r="MY1142" s="196"/>
      <c r="MZ1142" s="196"/>
      <c r="NA1142" s="196"/>
      <c r="NB1142" s="196"/>
      <c r="NC1142" s="196"/>
      <c r="ND1142" s="196"/>
      <c r="NE1142" s="196"/>
      <c r="NF1142" s="196"/>
      <c r="NG1142" s="196"/>
      <c r="NH1142" s="196"/>
      <c r="NI1142" s="196"/>
      <c r="NJ1142" s="196"/>
      <c r="NK1142" s="196"/>
      <c r="NL1142" s="196"/>
      <c r="NM1142" s="196"/>
      <c r="NN1142" s="196"/>
      <c r="NO1142" s="196"/>
      <c r="NP1142" s="196"/>
      <c r="NQ1142" s="196"/>
      <c r="NR1142" s="196"/>
      <c r="NS1142" s="196"/>
      <c r="NT1142" s="196"/>
      <c r="NU1142" s="196"/>
      <c r="NV1142" s="196"/>
      <c r="NW1142" s="196"/>
      <c r="NX1142" s="196"/>
      <c r="NY1142" s="196"/>
      <c r="NZ1142" s="196"/>
      <c r="OA1142" s="196"/>
      <c r="OB1142" s="196"/>
      <c r="OC1142" s="196"/>
      <c r="OD1142" s="196"/>
      <c r="OE1142" s="196"/>
      <c r="OF1142" s="196"/>
      <c r="OG1142" s="196"/>
      <c r="OH1142" s="196"/>
      <c r="OI1142" s="196"/>
      <c r="OJ1142" s="196"/>
      <c r="OK1142" s="196"/>
      <c r="OL1142" s="196"/>
      <c r="AFC1142" s="196"/>
      <c r="AFD1142" s="196"/>
      <c r="AFE1142" s="196"/>
      <c r="AFF1142" s="196"/>
      <c r="AFG1142" s="196"/>
      <c r="AFH1142" s="196"/>
      <c r="AFI1142" s="196"/>
      <c r="AFJ1142" s="196"/>
      <c r="AFK1142" s="196"/>
      <c r="AFL1142" s="196"/>
      <c r="AFM1142" s="196"/>
      <c r="AFN1142" s="196"/>
      <c r="AFO1142" s="196"/>
      <c r="AFP1142" s="196"/>
      <c r="AFQ1142" s="196"/>
      <c r="AFR1142" s="196"/>
      <c r="AFS1142" s="196"/>
      <c r="AFT1142" s="196"/>
      <c r="AFU1142" s="196"/>
      <c r="AFV1142" s="196"/>
      <c r="AFW1142" s="196"/>
      <c r="AFX1142" s="196"/>
      <c r="AFY1142" s="196"/>
      <c r="AFZ1142" s="196"/>
      <c r="AGA1142" s="196"/>
      <c r="AGB1142" s="196"/>
      <c r="AGC1142" s="196"/>
      <c r="AGD1142" s="196"/>
      <c r="AGE1142" s="196"/>
      <c r="AGF1142" s="196"/>
      <c r="AGG1142" s="196"/>
      <c r="AGH1142" s="196"/>
      <c r="AGI1142" s="196"/>
      <c r="AGJ1142" s="196"/>
      <c r="AGK1142" s="196"/>
      <c r="AGL1142" s="196"/>
      <c r="AGM1142" s="196"/>
      <c r="AGN1142" s="196"/>
      <c r="AGO1142" s="196"/>
      <c r="AGP1142" s="196"/>
    </row>
    <row r="1143" spans="1:874" ht="15.75" customHeight="1" x14ac:dyDescent="0.25">
      <c r="A1143" s="196"/>
      <c r="B1143" s="196"/>
      <c r="C1143" s="196"/>
      <c r="D1143" s="196"/>
      <c r="E1143" s="196"/>
      <c r="F1143" s="196"/>
      <c r="G1143" s="196"/>
      <c r="H1143" s="196"/>
      <c r="I1143" s="196"/>
      <c r="J1143" s="196"/>
      <c r="K1143" s="196"/>
      <c r="L1143" s="206"/>
      <c r="M1143" s="196"/>
      <c r="N1143" s="196"/>
      <c r="O1143" s="196"/>
      <c r="P1143" s="196"/>
      <c r="Q1143" s="196"/>
      <c r="R1143" s="196"/>
      <c r="S1143" s="196"/>
      <c r="T1143" s="196"/>
      <c r="U1143" s="196"/>
      <c r="V1143" s="196"/>
      <c r="W1143" s="196"/>
      <c r="X1143" s="196"/>
      <c r="Y1143" s="196"/>
      <c r="Z1143" s="196"/>
      <c r="AA1143" s="196"/>
      <c r="AB1143" s="196"/>
      <c r="AC1143" s="196"/>
      <c r="AD1143" s="196"/>
      <c r="AE1143" s="196"/>
      <c r="AF1143" s="196"/>
      <c r="AG1143" s="196"/>
      <c r="AH1143" s="196"/>
      <c r="AI1143" s="196"/>
      <c r="AJ1143" s="196"/>
      <c r="AK1143" s="196"/>
      <c r="AL1143" s="196"/>
      <c r="AM1143" s="196"/>
      <c r="AN1143" s="196"/>
      <c r="AO1143" s="196"/>
      <c r="AP1143" s="196"/>
      <c r="AQ1143" s="196"/>
      <c r="AR1143" s="196"/>
      <c r="AS1143" s="196"/>
      <c r="AT1143" s="196"/>
      <c r="AU1143" s="196"/>
      <c r="AV1143" s="196"/>
      <c r="AW1143" s="196"/>
      <c r="AX1143" s="196"/>
      <c r="AY1143" s="196"/>
      <c r="AZ1143" s="196"/>
      <c r="BA1143" s="196"/>
      <c r="BB1143" s="196"/>
      <c r="BC1143" s="196"/>
      <c r="BD1143" s="196"/>
      <c r="BE1143" s="196"/>
      <c r="BF1143" s="196"/>
      <c r="BG1143" s="196"/>
      <c r="BH1143" s="196"/>
      <c r="BI1143" s="196"/>
      <c r="BJ1143" s="196"/>
      <c r="BK1143" s="196"/>
      <c r="BL1143" s="196"/>
      <c r="BM1143" s="196"/>
      <c r="BN1143" s="196"/>
      <c r="BO1143" s="196"/>
      <c r="BP1143" s="196"/>
      <c r="BQ1143" s="196"/>
      <c r="BR1143" s="196"/>
      <c r="BS1143" s="196"/>
      <c r="BT1143" s="196"/>
      <c r="BU1143" s="196"/>
      <c r="BV1143" s="196"/>
      <c r="BW1143" s="196"/>
      <c r="BX1143" s="196"/>
      <c r="BY1143" s="196"/>
      <c r="BZ1143" s="196"/>
      <c r="CA1143" s="196"/>
      <c r="CB1143" s="196"/>
      <c r="CC1143" s="196"/>
      <c r="CD1143" s="196"/>
      <c r="CE1143" s="196"/>
      <c r="CF1143" s="196"/>
      <c r="CG1143" s="196"/>
      <c r="CH1143" s="196"/>
      <c r="CI1143" s="196"/>
      <c r="CJ1143" s="196"/>
      <c r="CK1143" s="196"/>
      <c r="CL1143" s="196"/>
      <c r="CM1143" s="196"/>
      <c r="CN1143" s="196"/>
      <c r="CO1143" s="196"/>
      <c r="CP1143" s="196"/>
      <c r="CQ1143" s="196"/>
      <c r="CR1143" s="196"/>
      <c r="CS1143" s="196"/>
      <c r="CT1143" s="196"/>
      <c r="CU1143" s="196"/>
      <c r="CV1143" s="196"/>
      <c r="CW1143" s="196"/>
      <c r="CX1143" s="196"/>
      <c r="CY1143" s="196"/>
      <c r="CZ1143" s="196"/>
      <c r="DA1143" s="196"/>
      <c r="DB1143" s="196"/>
      <c r="DC1143" s="196"/>
      <c r="DD1143" s="196"/>
      <c r="DE1143" s="196"/>
      <c r="DF1143" s="196"/>
      <c r="DG1143" s="196"/>
      <c r="DH1143" s="196"/>
      <c r="DI1143" s="196"/>
      <c r="DJ1143" s="196"/>
      <c r="DK1143" s="196"/>
      <c r="DL1143" s="196"/>
      <c r="DM1143" s="196"/>
      <c r="DN1143" s="196"/>
      <c r="DO1143" s="196"/>
      <c r="DP1143" s="196"/>
      <c r="DQ1143" s="196"/>
      <c r="DR1143" s="196"/>
      <c r="DS1143" s="196"/>
      <c r="DT1143" s="196"/>
      <c r="DU1143" s="196"/>
      <c r="DV1143" s="196"/>
      <c r="DW1143" s="196"/>
      <c r="DX1143" s="196"/>
      <c r="DY1143" s="196"/>
      <c r="DZ1143" s="196"/>
      <c r="EA1143" s="196"/>
      <c r="EB1143" s="196"/>
      <c r="EC1143" s="196"/>
      <c r="ED1143" s="196"/>
      <c r="EE1143" s="196"/>
      <c r="EF1143" s="196"/>
      <c r="EG1143" s="196"/>
      <c r="EH1143" s="196"/>
      <c r="EI1143" s="196"/>
      <c r="EJ1143" s="196"/>
      <c r="EK1143" s="196"/>
      <c r="EL1143" s="196"/>
      <c r="EM1143" s="196"/>
      <c r="EN1143" s="196"/>
      <c r="EO1143" s="196"/>
      <c r="EP1143" s="196"/>
      <c r="EQ1143" s="196"/>
      <c r="ER1143" s="196"/>
      <c r="ES1143" s="196"/>
      <c r="ET1143" s="196"/>
      <c r="EU1143" s="196"/>
      <c r="EV1143" s="196"/>
      <c r="EW1143" s="196"/>
      <c r="EX1143" s="196"/>
      <c r="EY1143" s="196"/>
      <c r="EZ1143" s="196"/>
      <c r="FA1143" s="196"/>
      <c r="FB1143" s="196"/>
      <c r="FC1143" s="196"/>
      <c r="FD1143" s="196"/>
      <c r="FE1143" s="196"/>
      <c r="FF1143" s="196"/>
      <c r="FG1143" s="196"/>
      <c r="FH1143" s="196"/>
      <c r="FI1143" s="196"/>
      <c r="FJ1143" s="196"/>
      <c r="FK1143" s="196"/>
      <c r="FL1143" s="196"/>
      <c r="FM1143" s="196"/>
      <c r="FN1143" s="196"/>
      <c r="FO1143" s="196"/>
      <c r="FP1143" s="196"/>
      <c r="FQ1143" s="196"/>
      <c r="FR1143" s="196"/>
      <c r="FS1143" s="196"/>
      <c r="FT1143" s="196"/>
      <c r="FU1143" s="196"/>
      <c r="FV1143" s="196"/>
      <c r="FW1143" s="196"/>
      <c r="FX1143" s="196"/>
      <c r="FY1143" s="196"/>
      <c r="FZ1143" s="196"/>
      <c r="GA1143" s="196"/>
      <c r="GB1143" s="196"/>
      <c r="GC1143" s="196"/>
      <c r="GD1143" s="196"/>
      <c r="GE1143" s="196"/>
      <c r="GF1143" s="196"/>
      <c r="GG1143" s="196"/>
      <c r="GH1143" s="196"/>
      <c r="GI1143" s="196"/>
      <c r="GJ1143" s="196"/>
      <c r="GK1143" s="196"/>
      <c r="GL1143" s="196"/>
      <c r="GM1143" s="196"/>
      <c r="GN1143" s="196"/>
      <c r="GO1143" s="196"/>
      <c r="GP1143" s="196"/>
      <c r="GQ1143" s="196"/>
      <c r="GR1143" s="196"/>
      <c r="GS1143" s="196"/>
      <c r="GT1143" s="196"/>
      <c r="GU1143" s="196"/>
      <c r="GV1143" s="196"/>
      <c r="GW1143" s="196"/>
      <c r="GX1143" s="196"/>
      <c r="GY1143" s="196"/>
      <c r="GZ1143" s="196"/>
      <c r="HA1143" s="196"/>
      <c r="HB1143" s="196"/>
      <c r="HC1143" s="196"/>
      <c r="HD1143" s="196"/>
      <c r="HE1143" s="196"/>
      <c r="HF1143" s="196"/>
      <c r="HG1143" s="196"/>
      <c r="HH1143" s="196"/>
      <c r="HI1143" s="196"/>
      <c r="HJ1143" s="196"/>
      <c r="HK1143" s="196"/>
      <c r="HL1143" s="196"/>
      <c r="HM1143" s="196"/>
      <c r="HN1143" s="196"/>
      <c r="HO1143" s="196"/>
      <c r="HP1143" s="196"/>
      <c r="HQ1143" s="196"/>
      <c r="HR1143" s="196"/>
      <c r="HS1143" s="196"/>
      <c r="HT1143" s="196"/>
      <c r="HU1143" s="196"/>
      <c r="HV1143" s="196"/>
      <c r="HW1143" s="196"/>
      <c r="HX1143" s="196"/>
      <c r="HY1143" s="196"/>
      <c r="HZ1143" s="196"/>
      <c r="IA1143" s="196"/>
      <c r="IB1143" s="196"/>
      <c r="IC1143" s="196"/>
      <c r="ID1143" s="196"/>
      <c r="IE1143" s="196"/>
      <c r="IF1143" s="196"/>
      <c r="IG1143" s="196"/>
      <c r="IH1143" s="196"/>
      <c r="II1143" s="196"/>
      <c r="IJ1143" s="196"/>
      <c r="IK1143" s="196"/>
      <c r="IL1143" s="196"/>
      <c r="IM1143" s="196"/>
      <c r="IN1143" s="196"/>
      <c r="IO1143" s="196"/>
      <c r="IP1143" s="196"/>
      <c r="IQ1143" s="196"/>
      <c r="IR1143" s="196"/>
      <c r="IS1143" s="196"/>
      <c r="IT1143" s="196"/>
      <c r="IU1143" s="196"/>
      <c r="IV1143" s="196"/>
      <c r="IW1143" s="196"/>
      <c r="IX1143" s="196"/>
      <c r="IY1143" s="196"/>
      <c r="IZ1143" s="196"/>
      <c r="JA1143" s="196"/>
      <c r="JB1143" s="196"/>
      <c r="JC1143" s="196"/>
      <c r="JD1143" s="196"/>
      <c r="JE1143" s="196"/>
      <c r="JF1143" s="196"/>
      <c r="JG1143" s="196"/>
      <c r="JH1143" s="196"/>
      <c r="JI1143" s="196"/>
      <c r="JJ1143" s="196"/>
      <c r="JK1143" s="196"/>
      <c r="JL1143" s="196"/>
      <c r="JM1143" s="196"/>
      <c r="JN1143" s="196"/>
      <c r="JO1143" s="196"/>
      <c r="JP1143" s="196"/>
      <c r="JQ1143" s="196"/>
      <c r="JR1143" s="196"/>
      <c r="JS1143" s="196"/>
      <c r="JT1143" s="196"/>
      <c r="JU1143" s="196"/>
      <c r="JV1143" s="196"/>
      <c r="JW1143" s="196"/>
      <c r="JX1143" s="196"/>
      <c r="JY1143" s="196"/>
      <c r="JZ1143" s="196"/>
      <c r="KA1143" s="196"/>
      <c r="KB1143" s="196"/>
      <c r="KC1143" s="196"/>
      <c r="KD1143" s="196"/>
      <c r="KE1143" s="196"/>
      <c r="KF1143" s="196"/>
      <c r="KG1143" s="196"/>
      <c r="KH1143" s="196"/>
      <c r="KI1143" s="196"/>
      <c r="KJ1143" s="196"/>
      <c r="KK1143" s="196"/>
      <c r="KL1143" s="196"/>
      <c r="KM1143" s="196"/>
      <c r="KN1143" s="196"/>
      <c r="KO1143" s="196"/>
      <c r="KP1143" s="196"/>
      <c r="KQ1143" s="196"/>
      <c r="KR1143" s="196"/>
      <c r="KS1143" s="196"/>
      <c r="KT1143" s="196"/>
      <c r="KU1143" s="196"/>
      <c r="KV1143" s="196"/>
      <c r="KW1143" s="196"/>
      <c r="KX1143" s="196"/>
      <c r="KY1143" s="196"/>
      <c r="KZ1143" s="196"/>
      <c r="LA1143" s="196"/>
      <c r="LB1143" s="196"/>
      <c r="LC1143" s="196"/>
      <c r="LD1143" s="196"/>
      <c r="LE1143" s="196"/>
      <c r="LF1143" s="196"/>
      <c r="LG1143" s="196"/>
      <c r="LH1143" s="196"/>
      <c r="LI1143" s="196"/>
      <c r="LJ1143" s="196"/>
      <c r="LK1143" s="196"/>
      <c r="LL1143" s="196"/>
      <c r="LM1143" s="196"/>
      <c r="LN1143" s="196"/>
      <c r="LO1143" s="196"/>
      <c r="LP1143" s="196"/>
      <c r="LQ1143" s="196"/>
      <c r="LR1143" s="196"/>
      <c r="LS1143" s="196"/>
      <c r="LT1143" s="196"/>
      <c r="LU1143" s="196"/>
      <c r="LV1143" s="196"/>
      <c r="LW1143" s="196"/>
      <c r="LX1143" s="196"/>
      <c r="LY1143" s="196"/>
      <c r="LZ1143" s="196"/>
      <c r="MA1143" s="196"/>
      <c r="MB1143" s="196"/>
      <c r="MC1143" s="196"/>
      <c r="MD1143" s="196"/>
      <c r="ME1143" s="196"/>
      <c r="MF1143" s="196"/>
      <c r="MG1143" s="196"/>
      <c r="MH1143" s="196"/>
      <c r="MI1143" s="196"/>
      <c r="MJ1143" s="196"/>
      <c r="MK1143" s="196"/>
      <c r="ML1143" s="196"/>
      <c r="MM1143" s="196"/>
      <c r="MN1143" s="196"/>
      <c r="MO1143" s="196"/>
      <c r="MP1143" s="196"/>
      <c r="MQ1143" s="196"/>
      <c r="MR1143" s="196"/>
      <c r="MS1143" s="196"/>
      <c r="MT1143" s="196"/>
      <c r="MU1143" s="196"/>
      <c r="MV1143" s="196"/>
      <c r="MW1143" s="196"/>
      <c r="MX1143" s="196"/>
      <c r="MY1143" s="196"/>
      <c r="MZ1143" s="196"/>
      <c r="NA1143" s="196"/>
      <c r="NB1143" s="196"/>
      <c r="NC1143" s="196"/>
      <c r="ND1143" s="196"/>
      <c r="NE1143" s="196"/>
      <c r="NF1143" s="196"/>
      <c r="NG1143" s="196"/>
      <c r="NH1143" s="196"/>
      <c r="NI1143" s="196"/>
      <c r="NJ1143" s="196"/>
      <c r="NK1143" s="196"/>
      <c r="NL1143" s="196"/>
      <c r="NM1143" s="196"/>
      <c r="NN1143" s="196"/>
      <c r="NO1143" s="196"/>
      <c r="NP1143" s="196"/>
      <c r="NQ1143" s="196"/>
      <c r="NR1143" s="196"/>
      <c r="NS1143" s="196"/>
      <c r="NT1143" s="196"/>
      <c r="NU1143" s="196"/>
      <c r="NV1143" s="196"/>
      <c r="NW1143" s="196"/>
      <c r="NX1143" s="196"/>
      <c r="NY1143" s="196"/>
      <c r="NZ1143" s="196"/>
      <c r="OA1143" s="196"/>
      <c r="OB1143" s="196"/>
      <c r="OC1143" s="196"/>
      <c r="OD1143" s="196"/>
      <c r="OE1143" s="196"/>
      <c r="OF1143" s="196"/>
      <c r="OG1143" s="196"/>
      <c r="OH1143" s="196"/>
      <c r="OI1143" s="196"/>
      <c r="OJ1143" s="196"/>
      <c r="OK1143" s="196"/>
      <c r="OL1143" s="196"/>
      <c r="AFC1143" s="196"/>
      <c r="AFD1143" s="196"/>
      <c r="AFE1143" s="196"/>
      <c r="AFF1143" s="196"/>
      <c r="AFG1143" s="196"/>
      <c r="AFH1143" s="196"/>
      <c r="AFI1143" s="196"/>
      <c r="AFJ1143" s="196"/>
      <c r="AFK1143" s="196"/>
      <c r="AFL1143" s="196"/>
      <c r="AFM1143" s="196"/>
      <c r="AFN1143" s="196"/>
      <c r="AFO1143" s="196"/>
      <c r="AFP1143" s="196"/>
      <c r="AFQ1143" s="196"/>
      <c r="AFR1143" s="196"/>
      <c r="AFS1143" s="196"/>
      <c r="AFT1143" s="196"/>
      <c r="AFU1143" s="196"/>
      <c r="AFV1143" s="196"/>
      <c r="AFW1143" s="196"/>
      <c r="AFX1143" s="196"/>
      <c r="AFY1143" s="196"/>
      <c r="AFZ1143" s="196"/>
      <c r="AGA1143" s="196"/>
      <c r="AGB1143" s="196"/>
      <c r="AGC1143" s="196"/>
      <c r="AGD1143" s="196"/>
      <c r="AGE1143" s="196"/>
      <c r="AGF1143" s="196"/>
      <c r="AGG1143" s="196"/>
      <c r="AGH1143" s="196"/>
      <c r="AGI1143" s="196"/>
      <c r="AGJ1143" s="196"/>
      <c r="AGK1143" s="196"/>
      <c r="AGL1143" s="196"/>
      <c r="AGM1143" s="196"/>
      <c r="AGN1143" s="196"/>
      <c r="AGO1143" s="196"/>
      <c r="AGP1143" s="196"/>
    </row>
    <row r="1144" spans="1:874" ht="15.75" customHeight="1" x14ac:dyDescent="0.25">
      <c r="A1144" s="196"/>
      <c r="B1144" s="196"/>
      <c r="C1144" s="196"/>
      <c r="D1144" s="196"/>
      <c r="E1144" s="196"/>
      <c r="F1144" s="196"/>
      <c r="G1144" s="196"/>
      <c r="H1144" s="196"/>
      <c r="I1144" s="196"/>
      <c r="J1144" s="196"/>
      <c r="K1144" s="196"/>
      <c r="L1144" s="206"/>
      <c r="M1144" s="196"/>
      <c r="N1144" s="196"/>
      <c r="O1144" s="196"/>
      <c r="P1144" s="196"/>
      <c r="Q1144" s="196"/>
      <c r="R1144" s="196"/>
      <c r="S1144" s="196"/>
      <c r="T1144" s="196"/>
      <c r="U1144" s="196"/>
      <c r="V1144" s="196"/>
      <c r="W1144" s="196"/>
      <c r="X1144" s="196"/>
      <c r="Y1144" s="196"/>
      <c r="Z1144" s="196"/>
      <c r="AA1144" s="196"/>
      <c r="AB1144" s="196"/>
      <c r="AC1144" s="196"/>
      <c r="AD1144" s="196"/>
      <c r="AE1144" s="196"/>
      <c r="AF1144" s="196"/>
      <c r="AG1144" s="196"/>
      <c r="AH1144" s="196"/>
      <c r="AI1144" s="196"/>
      <c r="AJ1144" s="196"/>
      <c r="AK1144" s="196"/>
      <c r="AL1144" s="196"/>
      <c r="AM1144" s="196"/>
      <c r="AN1144" s="196"/>
      <c r="AO1144" s="196"/>
      <c r="AP1144" s="196"/>
      <c r="AQ1144" s="196"/>
      <c r="AR1144" s="196"/>
      <c r="AS1144" s="196"/>
      <c r="AT1144" s="196"/>
      <c r="AU1144" s="196"/>
      <c r="AV1144" s="196"/>
      <c r="AW1144" s="196"/>
      <c r="AX1144" s="196"/>
      <c r="AY1144" s="196"/>
      <c r="AZ1144" s="196"/>
      <c r="BA1144" s="196"/>
      <c r="BB1144" s="196"/>
      <c r="BC1144" s="196"/>
      <c r="BD1144" s="196"/>
      <c r="BE1144" s="196"/>
      <c r="BF1144" s="196"/>
      <c r="BG1144" s="196"/>
      <c r="BH1144" s="196"/>
      <c r="BI1144" s="196"/>
      <c r="BJ1144" s="196"/>
      <c r="BK1144" s="196"/>
      <c r="BL1144" s="196"/>
      <c r="BM1144" s="196"/>
      <c r="BN1144" s="196"/>
      <c r="BO1144" s="196"/>
      <c r="BP1144" s="196"/>
      <c r="BQ1144" s="196"/>
      <c r="BR1144" s="196"/>
      <c r="BS1144" s="196"/>
      <c r="BT1144" s="196"/>
      <c r="BU1144" s="196"/>
      <c r="BV1144" s="196"/>
      <c r="BW1144" s="196"/>
      <c r="BX1144" s="196"/>
      <c r="BY1144" s="196"/>
      <c r="BZ1144" s="196"/>
      <c r="CA1144" s="196"/>
      <c r="CB1144" s="196"/>
      <c r="CC1144" s="196"/>
      <c r="CD1144" s="196"/>
      <c r="CE1144" s="196"/>
      <c r="CF1144" s="196"/>
      <c r="CG1144" s="196"/>
      <c r="CH1144" s="196"/>
      <c r="CI1144" s="196"/>
      <c r="CJ1144" s="196"/>
      <c r="CK1144" s="196"/>
      <c r="CL1144" s="196"/>
      <c r="CM1144" s="196"/>
      <c r="CN1144" s="196"/>
      <c r="CO1144" s="196"/>
      <c r="CP1144" s="196"/>
      <c r="CQ1144" s="196"/>
      <c r="CR1144" s="196"/>
      <c r="CS1144" s="196"/>
      <c r="CT1144" s="196"/>
      <c r="CU1144" s="196"/>
      <c r="CV1144" s="196"/>
      <c r="CW1144" s="196"/>
      <c r="CX1144" s="196"/>
      <c r="CY1144" s="196"/>
      <c r="CZ1144" s="196"/>
      <c r="DA1144" s="196"/>
      <c r="DB1144" s="196"/>
      <c r="DC1144" s="196"/>
      <c r="DD1144" s="196"/>
      <c r="DE1144" s="196"/>
      <c r="DF1144" s="196"/>
      <c r="DG1144" s="196"/>
      <c r="DH1144" s="196"/>
      <c r="DI1144" s="196"/>
      <c r="DJ1144" s="196"/>
      <c r="DK1144" s="196"/>
      <c r="DL1144" s="196"/>
      <c r="DM1144" s="196"/>
      <c r="DN1144" s="196"/>
      <c r="DO1144" s="196"/>
      <c r="DP1144" s="196"/>
      <c r="DQ1144" s="196"/>
      <c r="DR1144" s="196"/>
      <c r="DS1144" s="196"/>
      <c r="DT1144" s="196"/>
      <c r="DU1144" s="196"/>
      <c r="DV1144" s="196"/>
      <c r="DW1144" s="196"/>
      <c r="DX1144" s="196"/>
      <c r="DY1144" s="196"/>
      <c r="DZ1144" s="196"/>
      <c r="EA1144" s="196"/>
      <c r="EB1144" s="196"/>
      <c r="EC1144" s="196"/>
      <c r="ED1144" s="196"/>
      <c r="EE1144" s="196"/>
      <c r="EF1144" s="196"/>
      <c r="EG1144" s="196"/>
      <c r="EH1144" s="196"/>
      <c r="EI1144" s="196"/>
      <c r="EJ1144" s="196"/>
      <c r="EK1144" s="196"/>
      <c r="EL1144" s="196"/>
      <c r="EM1144" s="196"/>
      <c r="EN1144" s="196"/>
      <c r="EO1144" s="196"/>
      <c r="EP1144" s="196"/>
      <c r="EQ1144" s="196"/>
      <c r="ER1144" s="196"/>
      <c r="ES1144" s="196"/>
      <c r="ET1144" s="196"/>
      <c r="EU1144" s="196"/>
      <c r="EV1144" s="196"/>
      <c r="EW1144" s="196"/>
      <c r="EX1144" s="196"/>
      <c r="EY1144" s="196"/>
      <c r="EZ1144" s="196"/>
      <c r="FA1144" s="196"/>
      <c r="FB1144" s="196"/>
      <c r="FC1144" s="196"/>
      <c r="FD1144" s="196"/>
      <c r="FE1144" s="196"/>
      <c r="FF1144" s="196"/>
      <c r="FG1144" s="196"/>
      <c r="FH1144" s="196"/>
      <c r="FI1144" s="196"/>
      <c r="FJ1144" s="196"/>
      <c r="FK1144" s="196"/>
      <c r="FL1144" s="196"/>
      <c r="FM1144" s="196"/>
      <c r="FN1144" s="196"/>
      <c r="FO1144" s="196"/>
      <c r="FP1144" s="196"/>
      <c r="FQ1144" s="196"/>
      <c r="FR1144" s="196"/>
      <c r="FS1144" s="196"/>
      <c r="FT1144" s="196"/>
      <c r="FU1144" s="196"/>
      <c r="FV1144" s="196"/>
      <c r="FW1144" s="196"/>
      <c r="FX1144" s="196"/>
      <c r="FY1144" s="196"/>
      <c r="FZ1144" s="196"/>
      <c r="GA1144" s="196"/>
      <c r="GB1144" s="196"/>
      <c r="GC1144" s="196"/>
      <c r="GD1144" s="196"/>
      <c r="GE1144" s="196"/>
      <c r="GF1144" s="196"/>
      <c r="GG1144" s="196"/>
      <c r="GH1144" s="196"/>
      <c r="GI1144" s="196"/>
      <c r="GJ1144" s="196"/>
      <c r="GK1144" s="196"/>
      <c r="GL1144" s="196"/>
      <c r="GM1144" s="196"/>
      <c r="GN1144" s="196"/>
      <c r="GO1144" s="196"/>
      <c r="GP1144" s="196"/>
      <c r="GQ1144" s="196"/>
      <c r="GR1144" s="196"/>
      <c r="GS1144" s="196"/>
      <c r="GT1144" s="196"/>
      <c r="GU1144" s="196"/>
      <c r="GV1144" s="196"/>
      <c r="GW1144" s="196"/>
      <c r="GX1144" s="196"/>
      <c r="GY1144" s="196"/>
      <c r="GZ1144" s="196"/>
      <c r="HA1144" s="196"/>
      <c r="HB1144" s="196"/>
      <c r="HC1144" s="196"/>
      <c r="HD1144" s="196"/>
      <c r="HE1144" s="196"/>
      <c r="HF1144" s="196"/>
      <c r="HG1144" s="196"/>
      <c r="HH1144" s="196"/>
      <c r="HI1144" s="196"/>
      <c r="HJ1144" s="196"/>
      <c r="HK1144" s="196"/>
      <c r="HL1144" s="196"/>
      <c r="HM1144" s="196"/>
      <c r="HN1144" s="196"/>
      <c r="HO1144" s="196"/>
      <c r="HP1144" s="196"/>
      <c r="HQ1144" s="196"/>
      <c r="HR1144" s="196"/>
      <c r="HS1144" s="196"/>
      <c r="HT1144" s="196"/>
      <c r="HU1144" s="196"/>
      <c r="HV1144" s="196"/>
      <c r="HW1144" s="196"/>
      <c r="HX1144" s="196"/>
      <c r="HY1144" s="196"/>
      <c r="HZ1144" s="196"/>
      <c r="IA1144" s="196"/>
      <c r="IB1144" s="196"/>
      <c r="IC1144" s="196"/>
      <c r="ID1144" s="196"/>
      <c r="IE1144" s="196"/>
      <c r="IF1144" s="196"/>
      <c r="IG1144" s="196"/>
      <c r="IH1144" s="196"/>
      <c r="II1144" s="196"/>
      <c r="IJ1144" s="196"/>
      <c r="IK1144" s="196"/>
      <c r="IL1144" s="196"/>
      <c r="IM1144" s="196"/>
      <c r="IN1144" s="196"/>
      <c r="IO1144" s="196"/>
      <c r="IP1144" s="196"/>
      <c r="IQ1144" s="196"/>
      <c r="IR1144" s="196"/>
      <c r="IS1144" s="196"/>
      <c r="IT1144" s="196"/>
      <c r="IU1144" s="196"/>
      <c r="IV1144" s="196"/>
      <c r="IW1144" s="196"/>
      <c r="IX1144" s="196"/>
      <c r="IY1144" s="196"/>
      <c r="IZ1144" s="196"/>
      <c r="JA1144" s="196"/>
      <c r="JB1144" s="196"/>
      <c r="JC1144" s="196"/>
      <c r="JD1144" s="196"/>
      <c r="JE1144" s="196"/>
      <c r="JF1144" s="196"/>
      <c r="JG1144" s="196"/>
      <c r="JH1144" s="196"/>
      <c r="JI1144" s="196"/>
      <c r="JJ1144" s="196"/>
      <c r="JK1144" s="196"/>
      <c r="JL1144" s="196"/>
      <c r="JM1144" s="196"/>
      <c r="JN1144" s="196"/>
      <c r="JO1144" s="196"/>
      <c r="JP1144" s="196"/>
      <c r="JQ1144" s="196"/>
      <c r="JR1144" s="196"/>
      <c r="JS1144" s="196"/>
      <c r="JT1144" s="196"/>
      <c r="JU1144" s="196"/>
      <c r="JV1144" s="196"/>
      <c r="JW1144" s="196"/>
      <c r="JX1144" s="196"/>
      <c r="JY1144" s="196"/>
      <c r="JZ1144" s="196"/>
      <c r="KA1144" s="196"/>
      <c r="KB1144" s="196"/>
      <c r="KC1144" s="196"/>
      <c r="KD1144" s="196"/>
      <c r="KE1144" s="196"/>
      <c r="KF1144" s="196"/>
      <c r="KG1144" s="196"/>
      <c r="KH1144" s="196"/>
      <c r="KI1144" s="196"/>
      <c r="KJ1144" s="196"/>
      <c r="KK1144" s="196"/>
      <c r="KL1144" s="196"/>
      <c r="KM1144" s="196"/>
      <c r="KN1144" s="196"/>
      <c r="KO1144" s="196"/>
      <c r="KP1144" s="196"/>
      <c r="KQ1144" s="196"/>
      <c r="KR1144" s="196"/>
      <c r="KS1144" s="196"/>
      <c r="KT1144" s="196"/>
      <c r="KU1144" s="196"/>
      <c r="KV1144" s="196"/>
      <c r="KW1144" s="196"/>
      <c r="KX1144" s="196"/>
      <c r="KY1144" s="196"/>
      <c r="KZ1144" s="196"/>
      <c r="LA1144" s="196"/>
      <c r="LB1144" s="196"/>
      <c r="LC1144" s="196"/>
      <c r="LD1144" s="196"/>
      <c r="LE1144" s="196"/>
      <c r="LF1144" s="196"/>
      <c r="LG1144" s="196"/>
      <c r="LH1144" s="196"/>
      <c r="LI1144" s="196"/>
      <c r="LJ1144" s="196"/>
      <c r="LK1144" s="196"/>
      <c r="LL1144" s="196"/>
      <c r="LM1144" s="196"/>
      <c r="LN1144" s="196"/>
      <c r="LO1144" s="196"/>
      <c r="LP1144" s="196"/>
      <c r="LQ1144" s="196"/>
      <c r="LR1144" s="196"/>
      <c r="LS1144" s="196"/>
      <c r="LT1144" s="196"/>
      <c r="LU1144" s="196"/>
      <c r="LV1144" s="196"/>
      <c r="LW1144" s="196"/>
      <c r="LX1144" s="196"/>
      <c r="LY1144" s="196"/>
      <c r="LZ1144" s="196"/>
      <c r="MA1144" s="196"/>
      <c r="MB1144" s="196"/>
      <c r="MC1144" s="196"/>
      <c r="MD1144" s="196"/>
      <c r="ME1144" s="196"/>
      <c r="MF1144" s="196"/>
      <c r="MG1144" s="196"/>
      <c r="MH1144" s="196"/>
      <c r="MI1144" s="196"/>
      <c r="MJ1144" s="196"/>
      <c r="MK1144" s="196"/>
      <c r="ML1144" s="196"/>
      <c r="MM1144" s="196"/>
      <c r="MN1144" s="196"/>
      <c r="MO1144" s="196"/>
      <c r="MP1144" s="196"/>
      <c r="MQ1144" s="196"/>
      <c r="MR1144" s="196"/>
      <c r="MS1144" s="196"/>
      <c r="MT1144" s="196"/>
      <c r="MU1144" s="196"/>
      <c r="MV1144" s="196"/>
      <c r="MW1144" s="196"/>
      <c r="MX1144" s="196"/>
      <c r="MY1144" s="196"/>
      <c r="MZ1144" s="196"/>
      <c r="NA1144" s="196"/>
      <c r="NB1144" s="196"/>
      <c r="NC1144" s="196"/>
      <c r="ND1144" s="196"/>
      <c r="NE1144" s="196"/>
      <c r="NF1144" s="196"/>
      <c r="NG1144" s="196"/>
      <c r="NH1144" s="196"/>
      <c r="NI1144" s="196"/>
      <c r="NJ1144" s="196"/>
      <c r="NK1144" s="196"/>
      <c r="NL1144" s="196"/>
      <c r="NM1144" s="196"/>
      <c r="NN1144" s="196"/>
      <c r="NO1144" s="196"/>
      <c r="NP1144" s="196"/>
      <c r="NQ1144" s="196"/>
      <c r="NR1144" s="196"/>
      <c r="NS1144" s="196"/>
      <c r="NT1144" s="196"/>
      <c r="NU1144" s="196"/>
      <c r="NV1144" s="196"/>
      <c r="NW1144" s="196"/>
      <c r="NX1144" s="196"/>
      <c r="NY1144" s="196"/>
      <c r="NZ1144" s="196"/>
      <c r="OA1144" s="196"/>
      <c r="OB1144" s="196"/>
      <c r="OC1144" s="196"/>
      <c r="OD1144" s="196"/>
      <c r="OE1144" s="196"/>
      <c r="OF1144" s="196"/>
      <c r="OG1144" s="196"/>
      <c r="OH1144" s="196"/>
      <c r="OI1144" s="196"/>
      <c r="OJ1144" s="196"/>
      <c r="OK1144" s="196"/>
      <c r="OL1144" s="196"/>
      <c r="AFC1144" s="196"/>
      <c r="AFD1144" s="196"/>
      <c r="AFE1144" s="196"/>
      <c r="AFF1144" s="196"/>
      <c r="AFG1144" s="196"/>
      <c r="AFH1144" s="196"/>
      <c r="AFI1144" s="196"/>
      <c r="AFJ1144" s="196"/>
      <c r="AFK1144" s="196"/>
      <c r="AFL1144" s="196"/>
      <c r="AFM1144" s="196"/>
      <c r="AFN1144" s="196"/>
      <c r="AFO1144" s="196"/>
      <c r="AFP1144" s="196"/>
      <c r="AFQ1144" s="196"/>
      <c r="AFR1144" s="196"/>
      <c r="AFS1144" s="196"/>
      <c r="AFT1144" s="196"/>
      <c r="AFU1144" s="196"/>
      <c r="AFV1144" s="196"/>
      <c r="AFW1144" s="196"/>
      <c r="AFX1144" s="196"/>
      <c r="AFY1144" s="196"/>
      <c r="AFZ1144" s="196"/>
      <c r="AGA1144" s="196"/>
      <c r="AGB1144" s="196"/>
      <c r="AGC1144" s="196"/>
      <c r="AGD1144" s="196"/>
      <c r="AGE1144" s="196"/>
      <c r="AGF1144" s="196"/>
      <c r="AGG1144" s="196"/>
      <c r="AGH1144" s="196"/>
      <c r="AGI1144" s="196"/>
      <c r="AGJ1144" s="196"/>
      <c r="AGK1144" s="196"/>
      <c r="AGL1144" s="196"/>
      <c r="AGM1144" s="196"/>
      <c r="AGN1144" s="196"/>
      <c r="AGO1144" s="196"/>
      <c r="AGP1144" s="196"/>
    </row>
    <row r="1145" spans="1:874" ht="15.75" customHeight="1" x14ac:dyDescent="0.25">
      <c r="A1145" s="196"/>
      <c r="B1145" s="196"/>
      <c r="C1145" s="196"/>
      <c r="D1145" s="196"/>
      <c r="E1145" s="196"/>
      <c r="F1145" s="196"/>
      <c r="G1145" s="196"/>
      <c r="H1145" s="196"/>
      <c r="I1145" s="196"/>
      <c r="J1145" s="196"/>
      <c r="K1145" s="196"/>
      <c r="L1145" s="206"/>
      <c r="M1145" s="196"/>
      <c r="N1145" s="196"/>
      <c r="O1145" s="196"/>
      <c r="P1145" s="196"/>
      <c r="Q1145" s="196"/>
      <c r="R1145" s="196"/>
      <c r="S1145" s="196"/>
      <c r="T1145" s="196"/>
      <c r="U1145" s="196"/>
      <c r="V1145" s="196"/>
      <c r="W1145" s="196"/>
      <c r="X1145" s="196"/>
      <c r="Y1145" s="196"/>
      <c r="Z1145" s="196"/>
      <c r="AA1145" s="196"/>
      <c r="AB1145" s="196"/>
      <c r="AC1145" s="196"/>
      <c r="AD1145" s="196"/>
      <c r="AE1145" s="196"/>
      <c r="AF1145" s="196"/>
      <c r="AG1145" s="196"/>
      <c r="AH1145" s="196"/>
      <c r="AI1145" s="196"/>
      <c r="AJ1145" s="196"/>
      <c r="AK1145" s="196"/>
      <c r="AL1145" s="196"/>
      <c r="AM1145" s="196"/>
      <c r="AN1145" s="196"/>
      <c r="AO1145" s="196"/>
      <c r="AP1145" s="196"/>
      <c r="AQ1145" s="196"/>
      <c r="AR1145" s="196"/>
      <c r="AS1145" s="196"/>
      <c r="AT1145" s="196"/>
      <c r="AU1145" s="196"/>
      <c r="AV1145" s="196"/>
      <c r="AW1145" s="196"/>
      <c r="AX1145" s="196"/>
      <c r="AY1145" s="196"/>
      <c r="AZ1145" s="196"/>
      <c r="BA1145" s="196"/>
      <c r="BB1145" s="196"/>
      <c r="BC1145" s="196"/>
      <c r="BD1145" s="196"/>
      <c r="BE1145" s="196"/>
      <c r="BF1145" s="196"/>
      <c r="BG1145" s="196"/>
      <c r="BH1145" s="196"/>
      <c r="BI1145" s="196"/>
      <c r="BJ1145" s="196"/>
      <c r="BK1145" s="196"/>
      <c r="BL1145" s="196"/>
      <c r="BM1145" s="196"/>
      <c r="BN1145" s="196"/>
      <c r="BO1145" s="196"/>
      <c r="BP1145" s="196"/>
      <c r="BQ1145" s="196"/>
      <c r="BR1145" s="196"/>
      <c r="BS1145" s="196"/>
      <c r="BT1145" s="196"/>
      <c r="BU1145" s="196"/>
      <c r="BV1145" s="196"/>
      <c r="BW1145" s="196"/>
      <c r="BX1145" s="196"/>
      <c r="BY1145" s="196"/>
      <c r="BZ1145" s="196"/>
      <c r="CA1145" s="196"/>
      <c r="CB1145" s="196"/>
      <c r="CC1145" s="196"/>
      <c r="CD1145" s="196"/>
      <c r="CE1145" s="196"/>
      <c r="CF1145" s="196"/>
      <c r="CG1145" s="196"/>
      <c r="CH1145" s="196"/>
      <c r="CI1145" s="196"/>
      <c r="CJ1145" s="196"/>
      <c r="CK1145" s="196"/>
      <c r="CL1145" s="196"/>
      <c r="CM1145" s="196"/>
      <c r="CN1145" s="196"/>
      <c r="CO1145" s="196"/>
      <c r="CP1145" s="196"/>
      <c r="CQ1145" s="196"/>
      <c r="CR1145" s="196"/>
      <c r="CS1145" s="196"/>
      <c r="CT1145" s="196"/>
      <c r="CU1145" s="196"/>
      <c r="CV1145" s="196"/>
      <c r="CW1145" s="196"/>
      <c r="CX1145" s="196"/>
      <c r="CY1145" s="196"/>
      <c r="CZ1145" s="196"/>
      <c r="DA1145" s="196"/>
      <c r="DB1145" s="196"/>
      <c r="DC1145" s="196"/>
      <c r="DD1145" s="196"/>
      <c r="DE1145" s="196"/>
      <c r="DF1145" s="196"/>
      <c r="DG1145" s="196"/>
      <c r="DH1145" s="196"/>
      <c r="DI1145" s="196"/>
      <c r="DJ1145" s="196"/>
      <c r="DK1145" s="196"/>
      <c r="DL1145" s="196"/>
      <c r="DM1145" s="196"/>
      <c r="DN1145" s="196"/>
      <c r="DO1145" s="196"/>
      <c r="DP1145" s="196"/>
      <c r="DQ1145" s="196"/>
      <c r="DR1145" s="196"/>
      <c r="DS1145" s="196"/>
      <c r="DT1145" s="196"/>
      <c r="DU1145" s="196"/>
      <c r="DV1145" s="196"/>
      <c r="DW1145" s="196"/>
      <c r="DX1145" s="196"/>
      <c r="DY1145" s="196"/>
      <c r="DZ1145" s="196"/>
      <c r="EA1145" s="196"/>
      <c r="EB1145" s="196"/>
      <c r="EC1145" s="196"/>
      <c r="ED1145" s="196"/>
      <c r="EE1145" s="196"/>
      <c r="EF1145" s="196"/>
      <c r="EG1145" s="196"/>
      <c r="EH1145" s="196"/>
      <c r="EI1145" s="196"/>
      <c r="EJ1145" s="196"/>
      <c r="EK1145" s="196"/>
      <c r="EL1145" s="196"/>
      <c r="EM1145" s="196"/>
      <c r="EN1145" s="196"/>
      <c r="EO1145" s="196"/>
      <c r="EP1145" s="196"/>
      <c r="EQ1145" s="196"/>
      <c r="ER1145" s="196"/>
      <c r="ES1145" s="196"/>
      <c r="ET1145" s="196"/>
      <c r="EU1145" s="196"/>
      <c r="EV1145" s="196"/>
      <c r="EW1145" s="196"/>
      <c r="EX1145" s="196"/>
      <c r="EY1145" s="196"/>
      <c r="EZ1145" s="196"/>
      <c r="FA1145" s="196"/>
      <c r="FB1145" s="196"/>
      <c r="FC1145" s="196"/>
      <c r="FD1145" s="196"/>
      <c r="FE1145" s="196"/>
      <c r="FF1145" s="196"/>
      <c r="FG1145" s="196"/>
      <c r="FH1145" s="196"/>
      <c r="FI1145" s="196"/>
      <c r="FJ1145" s="196"/>
      <c r="FK1145" s="196"/>
      <c r="FL1145" s="196"/>
      <c r="FM1145" s="196"/>
      <c r="FN1145" s="196"/>
      <c r="FO1145" s="196"/>
      <c r="FP1145" s="196"/>
      <c r="FQ1145" s="196"/>
      <c r="FR1145" s="196"/>
      <c r="FS1145" s="196"/>
      <c r="FT1145" s="196"/>
      <c r="FU1145" s="196"/>
      <c r="FV1145" s="196"/>
      <c r="FW1145" s="196"/>
      <c r="FX1145" s="196"/>
      <c r="FY1145" s="196"/>
      <c r="FZ1145" s="196"/>
      <c r="GA1145" s="196"/>
      <c r="GB1145" s="196"/>
      <c r="GC1145" s="196"/>
      <c r="GD1145" s="196"/>
      <c r="GE1145" s="196"/>
      <c r="GF1145" s="196"/>
      <c r="GG1145" s="196"/>
      <c r="GH1145" s="196"/>
      <c r="GI1145" s="196"/>
      <c r="GJ1145" s="196"/>
      <c r="GK1145" s="196"/>
      <c r="GL1145" s="196"/>
      <c r="GM1145" s="196"/>
      <c r="GN1145" s="196"/>
      <c r="GO1145" s="196"/>
      <c r="GP1145" s="196"/>
      <c r="GQ1145" s="196"/>
      <c r="GR1145" s="196"/>
      <c r="GS1145" s="196"/>
      <c r="GT1145" s="196"/>
      <c r="GU1145" s="196"/>
      <c r="GV1145" s="196"/>
      <c r="GW1145" s="196"/>
      <c r="GX1145" s="196"/>
      <c r="GY1145" s="196"/>
      <c r="GZ1145" s="196"/>
      <c r="HA1145" s="196"/>
      <c r="HB1145" s="196"/>
      <c r="HC1145" s="196"/>
      <c r="HD1145" s="196"/>
      <c r="HE1145" s="196"/>
      <c r="HF1145" s="196"/>
      <c r="HG1145" s="196"/>
      <c r="HH1145" s="196"/>
      <c r="HI1145" s="196"/>
      <c r="HJ1145" s="196"/>
      <c r="HK1145" s="196"/>
      <c r="HL1145" s="196"/>
      <c r="HM1145" s="196"/>
      <c r="HN1145" s="196"/>
      <c r="HO1145" s="196"/>
      <c r="HP1145" s="196"/>
      <c r="HQ1145" s="196"/>
      <c r="HR1145" s="196"/>
      <c r="HS1145" s="196"/>
      <c r="HT1145" s="196"/>
      <c r="HU1145" s="196"/>
      <c r="HV1145" s="196"/>
      <c r="HW1145" s="196"/>
      <c r="HX1145" s="196"/>
      <c r="HY1145" s="196"/>
      <c r="HZ1145" s="196"/>
      <c r="IA1145" s="196"/>
      <c r="IB1145" s="196"/>
      <c r="IC1145" s="196"/>
      <c r="ID1145" s="196"/>
      <c r="IE1145" s="196"/>
      <c r="IF1145" s="196"/>
      <c r="IG1145" s="196"/>
      <c r="IH1145" s="196"/>
      <c r="II1145" s="196"/>
      <c r="IJ1145" s="196"/>
      <c r="IK1145" s="196"/>
      <c r="IL1145" s="196"/>
      <c r="IM1145" s="196"/>
      <c r="IN1145" s="196"/>
      <c r="IO1145" s="196"/>
      <c r="IP1145" s="196"/>
      <c r="IQ1145" s="196"/>
      <c r="IR1145" s="196"/>
      <c r="IS1145" s="196"/>
      <c r="IT1145" s="196"/>
      <c r="IU1145" s="196"/>
      <c r="IV1145" s="196"/>
      <c r="IW1145" s="196"/>
      <c r="IX1145" s="196"/>
      <c r="IY1145" s="196"/>
      <c r="IZ1145" s="196"/>
      <c r="JA1145" s="196"/>
      <c r="JB1145" s="196"/>
      <c r="JC1145" s="196"/>
      <c r="JD1145" s="196"/>
      <c r="JE1145" s="196"/>
      <c r="JF1145" s="196"/>
      <c r="JG1145" s="196"/>
      <c r="JH1145" s="196"/>
      <c r="JI1145" s="196"/>
      <c r="JJ1145" s="196"/>
      <c r="JK1145" s="196"/>
      <c r="JL1145" s="196"/>
      <c r="JM1145" s="196"/>
      <c r="JN1145" s="196"/>
      <c r="JO1145" s="196"/>
      <c r="JP1145" s="196"/>
      <c r="JQ1145" s="196"/>
      <c r="JR1145" s="196"/>
      <c r="JS1145" s="196"/>
      <c r="JT1145" s="196"/>
      <c r="JU1145" s="196"/>
      <c r="JV1145" s="196"/>
      <c r="JW1145" s="196"/>
      <c r="JX1145" s="196"/>
      <c r="JY1145" s="196"/>
      <c r="JZ1145" s="196"/>
      <c r="KA1145" s="196"/>
      <c r="KB1145" s="196"/>
      <c r="KC1145" s="196"/>
      <c r="KD1145" s="196"/>
      <c r="KE1145" s="196"/>
      <c r="KF1145" s="196"/>
      <c r="KG1145" s="196"/>
      <c r="KH1145" s="196"/>
      <c r="KI1145" s="196"/>
      <c r="KJ1145" s="196"/>
      <c r="KK1145" s="196"/>
      <c r="KL1145" s="196"/>
      <c r="KM1145" s="196"/>
      <c r="KN1145" s="196"/>
      <c r="KO1145" s="196"/>
      <c r="KP1145" s="196"/>
      <c r="KQ1145" s="196"/>
      <c r="KR1145" s="196"/>
      <c r="KS1145" s="196"/>
      <c r="KT1145" s="196"/>
      <c r="KU1145" s="196"/>
      <c r="KV1145" s="196"/>
      <c r="KW1145" s="196"/>
      <c r="KX1145" s="196"/>
      <c r="KY1145" s="196"/>
      <c r="KZ1145" s="196"/>
      <c r="LA1145" s="196"/>
      <c r="LB1145" s="196"/>
      <c r="LC1145" s="196"/>
      <c r="LD1145" s="196"/>
      <c r="LE1145" s="196"/>
      <c r="LF1145" s="196"/>
      <c r="LG1145" s="196"/>
      <c r="LH1145" s="196"/>
      <c r="LI1145" s="196"/>
      <c r="LJ1145" s="196"/>
      <c r="LK1145" s="196"/>
      <c r="LL1145" s="196"/>
      <c r="LM1145" s="196"/>
      <c r="LN1145" s="196"/>
      <c r="LO1145" s="196"/>
      <c r="LP1145" s="196"/>
      <c r="LQ1145" s="196"/>
      <c r="LR1145" s="196"/>
      <c r="LS1145" s="196"/>
      <c r="LT1145" s="196"/>
      <c r="LU1145" s="196"/>
      <c r="LV1145" s="196"/>
      <c r="LW1145" s="196"/>
      <c r="LX1145" s="196"/>
      <c r="LY1145" s="196"/>
      <c r="LZ1145" s="196"/>
      <c r="MA1145" s="196"/>
      <c r="MB1145" s="196"/>
      <c r="MC1145" s="196"/>
      <c r="MD1145" s="196"/>
      <c r="ME1145" s="196"/>
      <c r="MF1145" s="196"/>
      <c r="MG1145" s="196"/>
      <c r="MH1145" s="196"/>
      <c r="MI1145" s="196"/>
      <c r="MJ1145" s="196"/>
      <c r="MK1145" s="196"/>
      <c r="ML1145" s="196"/>
      <c r="MM1145" s="196"/>
      <c r="MN1145" s="196"/>
      <c r="MO1145" s="196"/>
      <c r="MP1145" s="196"/>
      <c r="MQ1145" s="196"/>
      <c r="MR1145" s="196"/>
      <c r="MS1145" s="196"/>
      <c r="MT1145" s="196"/>
      <c r="MU1145" s="196"/>
      <c r="MV1145" s="196"/>
      <c r="MW1145" s="196"/>
      <c r="MX1145" s="196"/>
      <c r="MY1145" s="196"/>
      <c r="MZ1145" s="196"/>
      <c r="NA1145" s="196"/>
      <c r="NB1145" s="196"/>
      <c r="NC1145" s="196"/>
      <c r="ND1145" s="196"/>
      <c r="NE1145" s="196"/>
      <c r="NF1145" s="196"/>
      <c r="NG1145" s="196"/>
      <c r="NH1145" s="196"/>
      <c r="NI1145" s="196"/>
      <c r="NJ1145" s="196"/>
      <c r="NK1145" s="196"/>
      <c r="NL1145" s="196"/>
      <c r="NM1145" s="196"/>
      <c r="NN1145" s="196"/>
      <c r="NO1145" s="196"/>
      <c r="NP1145" s="196"/>
      <c r="NQ1145" s="196"/>
      <c r="NR1145" s="196"/>
      <c r="NS1145" s="196"/>
      <c r="NT1145" s="196"/>
      <c r="NU1145" s="196"/>
      <c r="NV1145" s="196"/>
      <c r="NW1145" s="196"/>
      <c r="NX1145" s="196"/>
      <c r="NY1145" s="196"/>
      <c r="NZ1145" s="196"/>
      <c r="OA1145" s="196"/>
      <c r="OB1145" s="196"/>
      <c r="OC1145" s="196"/>
      <c r="OD1145" s="196"/>
      <c r="OE1145" s="196"/>
      <c r="OF1145" s="196"/>
      <c r="OG1145" s="196"/>
      <c r="OH1145" s="196"/>
      <c r="OI1145" s="196"/>
      <c r="OJ1145" s="196"/>
      <c r="OK1145" s="196"/>
      <c r="OL1145" s="196"/>
      <c r="AFC1145" s="196"/>
      <c r="AFD1145" s="196"/>
      <c r="AFE1145" s="196"/>
      <c r="AFF1145" s="196"/>
      <c r="AFG1145" s="196"/>
      <c r="AFH1145" s="196"/>
      <c r="AFI1145" s="196"/>
      <c r="AFJ1145" s="196"/>
      <c r="AFK1145" s="196"/>
      <c r="AFL1145" s="196"/>
      <c r="AFM1145" s="196"/>
      <c r="AFN1145" s="196"/>
      <c r="AFO1145" s="196"/>
      <c r="AFP1145" s="196"/>
      <c r="AFQ1145" s="196"/>
      <c r="AFR1145" s="196"/>
      <c r="AFS1145" s="196"/>
      <c r="AFT1145" s="196"/>
      <c r="AFU1145" s="196"/>
      <c r="AFV1145" s="196"/>
      <c r="AFW1145" s="196"/>
      <c r="AFX1145" s="196"/>
      <c r="AFY1145" s="196"/>
      <c r="AFZ1145" s="196"/>
      <c r="AGA1145" s="196"/>
      <c r="AGB1145" s="196"/>
      <c r="AGC1145" s="196"/>
      <c r="AGD1145" s="196"/>
      <c r="AGE1145" s="196"/>
      <c r="AGF1145" s="196"/>
      <c r="AGG1145" s="196"/>
      <c r="AGH1145" s="196"/>
      <c r="AGI1145" s="196"/>
      <c r="AGJ1145" s="196"/>
      <c r="AGK1145" s="196"/>
      <c r="AGL1145" s="196"/>
      <c r="AGM1145" s="196"/>
      <c r="AGN1145" s="196"/>
      <c r="AGO1145" s="196"/>
      <c r="AGP1145" s="196"/>
    </row>
    <row r="1146" spans="1:874" ht="15.75" customHeight="1" x14ac:dyDescent="0.25">
      <c r="A1146" s="196"/>
      <c r="B1146" s="196"/>
      <c r="C1146" s="196"/>
      <c r="D1146" s="196"/>
      <c r="E1146" s="196"/>
      <c r="F1146" s="196"/>
      <c r="G1146" s="196"/>
      <c r="H1146" s="196"/>
      <c r="I1146" s="196"/>
      <c r="J1146" s="196"/>
      <c r="K1146" s="196"/>
      <c r="L1146" s="206"/>
      <c r="M1146" s="196"/>
      <c r="N1146" s="196"/>
      <c r="O1146" s="196"/>
      <c r="P1146" s="196"/>
      <c r="Q1146" s="196"/>
      <c r="R1146" s="196"/>
      <c r="S1146" s="196"/>
      <c r="T1146" s="196"/>
      <c r="U1146" s="196"/>
      <c r="V1146" s="196"/>
      <c r="W1146" s="196"/>
      <c r="X1146" s="196"/>
      <c r="Y1146" s="196"/>
      <c r="Z1146" s="196"/>
      <c r="AA1146" s="196"/>
      <c r="AB1146" s="196"/>
      <c r="AC1146" s="196"/>
      <c r="AD1146" s="196"/>
      <c r="AE1146" s="196"/>
      <c r="AF1146" s="196"/>
      <c r="AG1146" s="196"/>
      <c r="AH1146" s="196"/>
      <c r="AI1146" s="196"/>
      <c r="AJ1146" s="196"/>
      <c r="AK1146" s="196"/>
      <c r="AL1146" s="196"/>
      <c r="AM1146" s="196"/>
      <c r="AN1146" s="196"/>
      <c r="AO1146" s="196"/>
      <c r="AP1146" s="196"/>
      <c r="AQ1146" s="196"/>
      <c r="AR1146" s="196"/>
      <c r="AS1146" s="196"/>
      <c r="AT1146" s="196"/>
      <c r="AU1146" s="196"/>
      <c r="AV1146" s="196"/>
      <c r="AW1146" s="196"/>
      <c r="AX1146" s="196"/>
      <c r="AY1146" s="196"/>
      <c r="AZ1146" s="196"/>
      <c r="BA1146" s="196"/>
      <c r="BB1146" s="196"/>
      <c r="BC1146" s="196"/>
      <c r="BD1146" s="196"/>
      <c r="BE1146" s="196"/>
      <c r="BF1146" s="196"/>
      <c r="BG1146" s="196"/>
      <c r="BH1146" s="196"/>
      <c r="BI1146" s="196"/>
      <c r="BJ1146" s="196"/>
      <c r="BK1146" s="196"/>
      <c r="BL1146" s="196"/>
      <c r="BM1146" s="196"/>
      <c r="BN1146" s="196"/>
      <c r="BO1146" s="196"/>
      <c r="BP1146" s="196"/>
      <c r="BQ1146" s="196"/>
      <c r="BR1146" s="196"/>
      <c r="BS1146" s="196"/>
      <c r="BT1146" s="196"/>
      <c r="BU1146" s="196"/>
      <c r="BV1146" s="196"/>
      <c r="BW1146" s="196"/>
      <c r="BX1146" s="196"/>
      <c r="BY1146" s="196"/>
      <c r="BZ1146" s="196"/>
      <c r="CA1146" s="196"/>
      <c r="CB1146" s="196"/>
      <c r="CC1146" s="196"/>
      <c r="CD1146" s="196"/>
      <c r="CE1146" s="196"/>
      <c r="CF1146" s="196"/>
      <c r="CG1146" s="196"/>
      <c r="CH1146" s="196"/>
      <c r="CI1146" s="196"/>
      <c r="CJ1146" s="196"/>
      <c r="CK1146" s="196"/>
      <c r="CL1146" s="196"/>
      <c r="CM1146" s="196"/>
      <c r="CN1146" s="196"/>
      <c r="CO1146" s="196"/>
      <c r="CP1146" s="196"/>
      <c r="CQ1146" s="196"/>
      <c r="CR1146" s="196"/>
      <c r="CS1146" s="196"/>
      <c r="CT1146" s="196"/>
      <c r="CU1146" s="196"/>
      <c r="CV1146" s="196"/>
      <c r="CW1146" s="196"/>
      <c r="CX1146" s="196"/>
      <c r="CY1146" s="196"/>
      <c r="CZ1146" s="196"/>
      <c r="DA1146" s="196"/>
      <c r="DB1146" s="196"/>
      <c r="DC1146" s="196"/>
      <c r="DD1146" s="196"/>
      <c r="DE1146" s="196"/>
      <c r="DF1146" s="196"/>
      <c r="DG1146" s="196"/>
      <c r="DH1146" s="196"/>
      <c r="DI1146" s="196"/>
      <c r="DJ1146" s="196"/>
      <c r="DK1146" s="196"/>
      <c r="DL1146" s="196"/>
      <c r="DM1146" s="196"/>
      <c r="DN1146" s="196"/>
      <c r="DO1146" s="196"/>
      <c r="DP1146" s="196"/>
      <c r="DQ1146" s="196"/>
      <c r="DR1146" s="196"/>
      <c r="DS1146" s="196"/>
      <c r="DT1146" s="196"/>
      <c r="DU1146" s="196"/>
      <c r="DV1146" s="196"/>
      <c r="DW1146" s="196"/>
      <c r="DX1146" s="196"/>
      <c r="DY1146" s="196"/>
      <c r="DZ1146" s="196"/>
      <c r="EA1146" s="196"/>
      <c r="EB1146" s="196"/>
      <c r="EC1146" s="196"/>
      <c r="ED1146" s="196"/>
      <c r="EE1146" s="196"/>
      <c r="EF1146" s="196"/>
      <c r="EG1146" s="196"/>
      <c r="EH1146" s="196"/>
      <c r="EI1146" s="196"/>
      <c r="EJ1146" s="196"/>
      <c r="EK1146" s="196"/>
      <c r="EL1146" s="196"/>
      <c r="EM1146" s="196"/>
      <c r="EN1146" s="196"/>
      <c r="EO1146" s="196"/>
      <c r="EP1146" s="196"/>
      <c r="EQ1146" s="196"/>
      <c r="ER1146" s="196"/>
      <c r="ES1146" s="196"/>
      <c r="ET1146" s="196"/>
      <c r="EU1146" s="196"/>
      <c r="EV1146" s="196"/>
      <c r="EW1146" s="196"/>
      <c r="EX1146" s="196"/>
      <c r="EY1146" s="196"/>
      <c r="EZ1146" s="196"/>
      <c r="FA1146" s="196"/>
      <c r="FB1146" s="196"/>
      <c r="FC1146" s="196"/>
      <c r="FD1146" s="196"/>
      <c r="FE1146" s="196"/>
      <c r="FF1146" s="196"/>
      <c r="FG1146" s="196"/>
      <c r="FH1146" s="196"/>
      <c r="FI1146" s="196"/>
      <c r="FJ1146" s="196"/>
      <c r="FK1146" s="196"/>
      <c r="FL1146" s="196"/>
      <c r="FM1146" s="196"/>
      <c r="FN1146" s="196"/>
      <c r="FO1146" s="196"/>
      <c r="FP1146" s="196"/>
      <c r="FQ1146" s="196"/>
      <c r="FR1146" s="196"/>
      <c r="FS1146" s="196"/>
      <c r="FT1146" s="196"/>
      <c r="FU1146" s="196"/>
      <c r="FV1146" s="196"/>
      <c r="FW1146" s="196"/>
      <c r="FX1146" s="196"/>
      <c r="FY1146" s="196"/>
      <c r="FZ1146" s="196"/>
      <c r="GA1146" s="196"/>
      <c r="GB1146" s="196"/>
      <c r="GC1146" s="196"/>
      <c r="GD1146" s="196"/>
      <c r="GE1146" s="196"/>
      <c r="GF1146" s="196"/>
      <c r="GG1146" s="196"/>
      <c r="GH1146" s="196"/>
      <c r="GI1146" s="196"/>
      <c r="GJ1146" s="196"/>
      <c r="GK1146" s="196"/>
      <c r="GL1146" s="196"/>
      <c r="GM1146" s="196"/>
      <c r="GN1146" s="196"/>
      <c r="GO1146" s="196"/>
      <c r="GP1146" s="196"/>
      <c r="GQ1146" s="196"/>
      <c r="GR1146" s="196"/>
      <c r="GS1146" s="196"/>
      <c r="GT1146" s="196"/>
      <c r="GU1146" s="196"/>
      <c r="GV1146" s="196"/>
      <c r="GW1146" s="196"/>
      <c r="GX1146" s="196"/>
      <c r="GY1146" s="196"/>
      <c r="GZ1146" s="196"/>
      <c r="HA1146" s="196"/>
      <c r="HB1146" s="196"/>
      <c r="HC1146" s="196"/>
      <c r="HD1146" s="196"/>
      <c r="HE1146" s="196"/>
      <c r="HF1146" s="196"/>
      <c r="HG1146" s="196"/>
      <c r="HH1146" s="196"/>
      <c r="HI1146" s="196"/>
      <c r="HJ1146" s="196"/>
      <c r="HK1146" s="196"/>
      <c r="HL1146" s="196"/>
      <c r="HM1146" s="196"/>
      <c r="HN1146" s="196"/>
      <c r="HO1146" s="196"/>
      <c r="HP1146" s="196"/>
      <c r="HQ1146" s="196"/>
      <c r="HR1146" s="196"/>
      <c r="HS1146" s="196"/>
      <c r="HT1146" s="196"/>
      <c r="HU1146" s="196"/>
      <c r="HV1146" s="196"/>
      <c r="HW1146" s="196"/>
      <c r="HX1146" s="196"/>
      <c r="HY1146" s="196"/>
      <c r="HZ1146" s="196"/>
      <c r="IA1146" s="196"/>
      <c r="IB1146" s="196"/>
      <c r="IC1146" s="196"/>
      <c r="ID1146" s="196"/>
      <c r="IE1146" s="196"/>
      <c r="IF1146" s="196"/>
      <c r="IG1146" s="196"/>
      <c r="IH1146" s="196"/>
      <c r="II1146" s="196"/>
      <c r="IJ1146" s="196"/>
      <c r="IK1146" s="196"/>
      <c r="IL1146" s="196"/>
      <c r="IM1146" s="196"/>
      <c r="IN1146" s="196"/>
      <c r="IO1146" s="196"/>
      <c r="IP1146" s="196"/>
      <c r="IQ1146" s="196"/>
      <c r="IR1146" s="196"/>
      <c r="IS1146" s="196"/>
      <c r="IT1146" s="196"/>
      <c r="IU1146" s="196"/>
      <c r="IV1146" s="196"/>
      <c r="IW1146" s="196"/>
      <c r="IX1146" s="196"/>
      <c r="IY1146" s="196"/>
      <c r="IZ1146" s="196"/>
      <c r="JA1146" s="196"/>
      <c r="JB1146" s="196"/>
      <c r="JC1146" s="196"/>
      <c r="JD1146" s="196"/>
      <c r="JE1146" s="196"/>
      <c r="JF1146" s="196"/>
      <c r="JG1146" s="196"/>
      <c r="JH1146" s="196"/>
      <c r="JI1146" s="196"/>
      <c r="JJ1146" s="196"/>
      <c r="JK1146" s="196"/>
      <c r="JL1146" s="196"/>
      <c r="JM1146" s="196"/>
      <c r="JN1146" s="196"/>
      <c r="JO1146" s="196"/>
      <c r="JP1146" s="196"/>
      <c r="JQ1146" s="196"/>
      <c r="JR1146" s="196"/>
      <c r="JS1146" s="196"/>
      <c r="JT1146" s="196"/>
      <c r="JU1146" s="196"/>
      <c r="JV1146" s="196"/>
      <c r="JW1146" s="196"/>
      <c r="JX1146" s="196"/>
      <c r="JY1146" s="196"/>
      <c r="JZ1146" s="196"/>
      <c r="KA1146" s="196"/>
      <c r="KB1146" s="196"/>
      <c r="KC1146" s="196"/>
      <c r="KD1146" s="196"/>
      <c r="KE1146" s="196"/>
      <c r="KF1146" s="196"/>
      <c r="KG1146" s="196"/>
      <c r="KH1146" s="196"/>
      <c r="KI1146" s="196"/>
      <c r="KJ1146" s="196"/>
      <c r="KK1146" s="196"/>
      <c r="KL1146" s="196"/>
      <c r="KM1146" s="196"/>
      <c r="KN1146" s="196"/>
      <c r="KO1146" s="196"/>
      <c r="KP1146" s="196"/>
      <c r="KQ1146" s="196"/>
      <c r="KR1146" s="196"/>
      <c r="KS1146" s="196"/>
      <c r="KT1146" s="196"/>
      <c r="KU1146" s="196"/>
      <c r="KV1146" s="196"/>
      <c r="KW1146" s="196"/>
      <c r="KX1146" s="196"/>
      <c r="KY1146" s="196"/>
      <c r="KZ1146" s="196"/>
      <c r="LA1146" s="196"/>
      <c r="LB1146" s="196"/>
      <c r="LC1146" s="196"/>
      <c r="LD1146" s="196"/>
      <c r="LE1146" s="196"/>
      <c r="LF1146" s="196"/>
      <c r="LG1146" s="196"/>
      <c r="LH1146" s="196"/>
      <c r="LI1146" s="196"/>
      <c r="LJ1146" s="196"/>
      <c r="LK1146" s="196"/>
      <c r="LL1146" s="196"/>
      <c r="LM1146" s="196"/>
      <c r="LN1146" s="196"/>
      <c r="LO1146" s="196"/>
      <c r="LP1146" s="196"/>
      <c r="LQ1146" s="196"/>
      <c r="LR1146" s="196"/>
      <c r="LS1146" s="196"/>
      <c r="LT1146" s="196"/>
      <c r="LU1146" s="196"/>
      <c r="LV1146" s="196"/>
      <c r="LW1146" s="196"/>
      <c r="LX1146" s="196"/>
      <c r="LY1146" s="196"/>
      <c r="LZ1146" s="196"/>
      <c r="MA1146" s="196"/>
      <c r="MB1146" s="196"/>
      <c r="MC1146" s="196"/>
      <c r="MD1146" s="196"/>
      <c r="ME1146" s="196"/>
      <c r="MF1146" s="196"/>
      <c r="MG1146" s="196"/>
      <c r="MH1146" s="196"/>
      <c r="MI1146" s="196"/>
      <c r="MJ1146" s="196"/>
      <c r="MK1146" s="196"/>
      <c r="ML1146" s="196"/>
      <c r="MM1146" s="196"/>
      <c r="MN1146" s="196"/>
      <c r="MO1146" s="196"/>
      <c r="MP1146" s="196"/>
      <c r="MQ1146" s="196"/>
      <c r="MR1146" s="196"/>
      <c r="MS1146" s="196"/>
      <c r="MT1146" s="196"/>
      <c r="MU1146" s="196"/>
      <c r="MV1146" s="196"/>
      <c r="MW1146" s="196"/>
      <c r="MX1146" s="196"/>
      <c r="MY1146" s="196"/>
      <c r="MZ1146" s="196"/>
      <c r="NA1146" s="196"/>
      <c r="NB1146" s="196"/>
      <c r="NC1146" s="196"/>
      <c r="ND1146" s="196"/>
      <c r="NE1146" s="196"/>
      <c r="NF1146" s="196"/>
      <c r="NG1146" s="196"/>
      <c r="NH1146" s="196"/>
      <c r="NI1146" s="196"/>
      <c r="NJ1146" s="196"/>
      <c r="NK1146" s="196"/>
      <c r="NL1146" s="196"/>
      <c r="NM1146" s="196"/>
      <c r="NN1146" s="196"/>
      <c r="NO1146" s="196"/>
      <c r="NP1146" s="196"/>
      <c r="NQ1146" s="196"/>
      <c r="NR1146" s="196"/>
      <c r="NS1146" s="196"/>
      <c r="NT1146" s="196"/>
      <c r="NU1146" s="196"/>
      <c r="NV1146" s="196"/>
      <c r="NW1146" s="196"/>
      <c r="NX1146" s="196"/>
      <c r="NY1146" s="196"/>
      <c r="NZ1146" s="196"/>
      <c r="OA1146" s="196"/>
      <c r="OB1146" s="196"/>
      <c r="OC1146" s="196"/>
      <c r="OD1146" s="196"/>
      <c r="OE1146" s="196"/>
      <c r="OF1146" s="196"/>
      <c r="OG1146" s="196"/>
      <c r="OH1146" s="196"/>
      <c r="OI1146" s="196"/>
      <c r="OJ1146" s="196"/>
      <c r="OK1146" s="196"/>
      <c r="OL1146" s="196"/>
      <c r="AFC1146" s="196"/>
      <c r="AFD1146" s="196"/>
      <c r="AFE1146" s="196"/>
      <c r="AFF1146" s="196"/>
      <c r="AFG1146" s="196"/>
      <c r="AFH1146" s="196"/>
      <c r="AFI1146" s="196"/>
      <c r="AFJ1146" s="196"/>
      <c r="AFK1146" s="196"/>
      <c r="AFL1146" s="196"/>
      <c r="AFM1146" s="196"/>
      <c r="AFN1146" s="196"/>
      <c r="AFO1146" s="196"/>
      <c r="AFP1146" s="196"/>
      <c r="AFQ1146" s="196"/>
      <c r="AFR1146" s="196"/>
      <c r="AFS1146" s="196"/>
      <c r="AFT1146" s="196"/>
      <c r="AFU1146" s="196"/>
      <c r="AFV1146" s="196"/>
      <c r="AFW1146" s="196"/>
      <c r="AFX1146" s="196"/>
      <c r="AFY1146" s="196"/>
      <c r="AFZ1146" s="196"/>
      <c r="AGA1146" s="196"/>
      <c r="AGB1146" s="196"/>
      <c r="AGC1146" s="196"/>
      <c r="AGD1146" s="196"/>
      <c r="AGE1146" s="196"/>
      <c r="AGF1146" s="196"/>
      <c r="AGG1146" s="196"/>
      <c r="AGH1146" s="196"/>
      <c r="AGI1146" s="196"/>
      <c r="AGJ1146" s="196"/>
      <c r="AGK1146" s="196"/>
      <c r="AGL1146" s="196"/>
      <c r="AGM1146" s="196"/>
      <c r="AGN1146" s="196"/>
      <c r="AGO1146" s="196"/>
      <c r="AGP1146" s="196"/>
    </row>
    <row r="1147" spans="1:874" ht="15.75" customHeight="1" x14ac:dyDescent="0.25">
      <c r="A1147" s="196"/>
      <c r="B1147" s="196"/>
      <c r="C1147" s="196"/>
      <c r="D1147" s="196"/>
      <c r="E1147" s="196"/>
      <c r="F1147" s="196"/>
      <c r="G1147" s="196"/>
      <c r="H1147" s="196"/>
      <c r="I1147" s="196"/>
      <c r="J1147" s="196"/>
      <c r="K1147" s="196"/>
      <c r="L1147" s="206"/>
      <c r="M1147" s="196"/>
      <c r="N1147" s="196"/>
      <c r="O1147" s="196"/>
      <c r="P1147" s="196"/>
      <c r="Q1147" s="196"/>
      <c r="R1147" s="196"/>
      <c r="S1147" s="196"/>
      <c r="T1147" s="196"/>
      <c r="U1147" s="196"/>
      <c r="V1147" s="196"/>
      <c r="W1147" s="196"/>
      <c r="X1147" s="196"/>
      <c r="Y1147" s="196"/>
      <c r="Z1147" s="196"/>
      <c r="AA1147" s="196"/>
      <c r="AB1147" s="196"/>
      <c r="AC1147" s="196"/>
      <c r="AD1147" s="196"/>
      <c r="AE1147" s="196"/>
      <c r="AF1147" s="196"/>
      <c r="AG1147" s="196"/>
      <c r="AH1147" s="196"/>
      <c r="AI1147" s="196"/>
      <c r="AJ1147" s="196"/>
      <c r="AK1147" s="196"/>
      <c r="AL1147" s="196"/>
      <c r="AM1147" s="196"/>
      <c r="AN1147" s="196"/>
      <c r="AO1147" s="196"/>
      <c r="AP1147" s="196"/>
      <c r="AQ1147" s="196"/>
      <c r="AR1147" s="196"/>
      <c r="AS1147" s="196"/>
      <c r="AT1147" s="196"/>
      <c r="AU1147" s="196"/>
      <c r="AV1147" s="196"/>
      <c r="AW1147" s="196"/>
      <c r="AX1147" s="196"/>
      <c r="AY1147" s="196"/>
      <c r="AZ1147" s="196"/>
      <c r="BA1147" s="196"/>
      <c r="BB1147" s="196"/>
      <c r="BC1147" s="196"/>
      <c r="BD1147" s="196"/>
      <c r="BE1147" s="196"/>
      <c r="BF1147" s="196"/>
      <c r="BG1147" s="196"/>
      <c r="BH1147" s="196"/>
      <c r="BI1147" s="196"/>
      <c r="BJ1147" s="196"/>
      <c r="BK1147" s="196"/>
      <c r="BL1147" s="196"/>
      <c r="BM1147" s="196"/>
      <c r="BN1147" s="196"/>
      <c r="BO1147" s="196"/>
      <c r="BP1147" s="196"/>
      <c r="BQ1147" s="196"/>
      <c r="BR1147" s="196"/>
      <c r="BS1147" s="196"/>
      <c r="BT1147" s="196"/>
      <c r="BU1147" s="196"/>
      <c r="BV1147" s="196"/>
      <c r="BW1147" s="196"/>
      <c r="BX1147" s="196"/>
      <c r="BY1147" s="196"/>
      <c r="BZ1147" s="196"/>
      <c r="CA1147" s="196"/>
      <c r="CB1147" s="196"/>
      <c r="CC1147" s="196"/>
      <c r="CD1147" s="196"/>
      <c r="CE1147" s="196"/>
      <c r="CF1147" s="196"/>
      <c r="CG1147" s="196"/>
      <c r="CH1147" s="196"/>
      <c r="CI1147" s="196"/>
      <c r="CJ1147" s="196"/>
      <c r="CK1147" s="196"/>
      <c r="CL1147" s="196"/>
      <c r="CM1147" s="196"/>
      <c r="CN1147" s="196"/>
      <c r="CO1147" s="196"/>
      <c r="CP1147" s="196"/>
      <c r="CQ1147" s="196"/>
      <c r="CR1147" s="196"/>
      <c r="CS1147" s="196"/>
      <c r="CT1147" s="196"/>
      <c r="CU1147" s="196"/>
      <c r="CV1147" s="196"/>
      <c r="CW1147" s="196"/>
      <c r="CX1147" s="196"/>
      <c r="CY1147" s="196"/>
      <c r="CZ1147" s="196"/>
      <c r="DA1147" s="196"/>
      <c r="DB1147" s="196"/>
      <c r="DC1147" s="196"/>
      <c r="DD1147" s="196"/>
      <c r="DE1147" s="196"/>
      <c r="DF1147" s="196"/>
      <c r="DG1147" s="196"/>
      <c r="DH1147" s="196"/>
      <c r="DI1147" s="196"/>
      <c r="DJ1147" s="196"/>
      <c r="DK1147" s="196"/>
      <c r="DL1147" s="196"/>
      <c r="DM1147" s="196"/>
      <c r="DN1147" s="196"/>
      <c r="DO1147" s="196"/>
      <c r="DP1147" s="196"/>
      <c r="DQ1147" s="196"/>
      <c r="DR1147" s="196"/>
      <c r="DS1147" s="196"/>
      <c r="DT1147" s="196"/>
      <c r="DU1147" s="196"/>
      <c r="DV1147" s="196"/>
      <c r="DW1147" s="196"/>
      <c r="DX1147" s="196"/>
      <c r="DY1147" s="196"/>
      <c r="DZ1147" s="196"/>
      <c r="EA1147" s="196"/>
      <c r="EB1147" s="196"/>
      <c r="EC1147" s="196"/>
      <c r="ED1147" s="196"/>
      <c r="EE1147" s="196"/>
      <c r="EF1147" s="196"/>
      <c r="EG1147" s="196"/>
      <c r="EH1147" s="196"/>
      <c r="EI1147" s="196"/>
      <c r="EJ1147" s="196"/>
      <c r="EK1147" s="196"/>
      <c r="EL1147" s="196"/>
      <c r="EM1147" s="196"/>
      <c r="EN1147" s="196"/>
      <c r="EO1147" s="196"/>
      <c r="EP1147" s="196"/>
      <c r="EQ1147" s="196"/>
      <c r="ER1147" s="196"/>
      <c r="ES1147" s="196"/>
      <c r="ET1147" s="196"/>
      <c r="EU1147" s="196"/>
      <c r="EV1147" s="196"/>
      <c r="EW1147" s="196"/>
      <c r="EX1147" s="196"/>
      <c r="EY1147" s="196"/>
      <c r="EZ1147" s="196"/>
      <c r="FA1147" s="196"/>
      <c r="FB1147" s="196"/>
      <c r="FC1147" s="196"/>
      <c r="FD1147" s="196"/>
      <c r="FE1147" s="196"/>
      <c r="FF1147" s="196"/>
      <c r="FG1147" s="196"/>
      <c r="FH1147" s="196"/>
      <c r="FI1147" s="196"/>
      <c r="FJ1147" s="196"/>
      <c r="FK1147" s="196"/>
      <c r="FL1147" s="196"/>
      <c r="FM1147" s="196"/>
      <c r="FN1147" s="196"/>
      <c r="FO1147" s="196"/>
      <c r="FP1147" s="196"/>
      <c r="FQ1147" s="196"/>
      <c r="FR1147" s="196"/>
      <c r="FS1147" s="196"/>
      <c r="FT1147" s="196"/>
      <c r="FU1147" s="196"/>
      <c r="FV1147" s="196"/>
      <c r="FW1147" s="196"/>
      <c r="FX1147" s="196"/>
      <c r="FY1147" s="196"/>
      <c r="FZ1147" s="196"/>
      <c r="GA1147" s="196"/>
      <c r="GB1147" s="196"/>
      <c r="GC1147" s="196"/>
      <c r="GD1147" s="196"/>
      <c r="GE1147" s="196"/>
      <c r="GF1147" s="196"/>
      <c r="GG1147" s="196"/>
      <c r="GH1147" s="196"/>
      <c r="GI1147" s="196"/>
      <c r="GJ1147" s="196"/>
      <c r="GK1147" s="196"/>
      <c r="GL1147" s="196"/>
      <c r="GM1147" s="196"/>
      <c r="GN1147" s="196"/>
      <c r="GO1147" s="196"/>
      <c r="GP1147" s="196"/>
      <c r="GQ1147" s="196"/>
      <c r="GR1147" s="196"/>
      <c r="GS1147" s="196"/>
      <c r="GT1147" s="196"/>
      <c r="GU1147" s="196"/>
      <c r="GV1147" s="196"/>
      <c r="GW1147" s="196"/>
      <c r="GX1147" s="196"/>
      <c r="GY1147" s="196"/>
      <c r="GZ1147" s="196"/>
      <c r="HA1147" s="196"/>
      <c r="HB1147" s="196"/>
      <c r="HC1147" s="196"/>
      <c r="HD1147" s="196"/>
      <c r="HE1147" s="196"/>
      <c r="HF1147" s="196"/>
      <c r="HG1147" s="196"/>
      <c r="HH1147" s="196"/>
      <c r="HI1147" s="196"/>
      <c r="HJ1147" s="196"/>
      <c r="HK1147" s="196"/>
      <c r="HL1147" s="196"/>
      <c r="HM1147" s="196"/>
      <c r="HN1147" s="196"/>
      <c r="HO1147" s="196"/>
      <c r="HP1147" s="196"/>
      <c r="HQ1147" s="196"/>
      <c r="HR1147" s="196"/>
      <c r="HS1147" s="196"/>
      <c r="HT1147" s="196"/>
      <c r="HU1147" s="196"/>
      <c r="HV1147" s="196"/>
      <c r="HW1147" s="196"/>
      <c r="HX1147" s="196"/>
      <c r="HY1147" s="196"/>
      <c r="HZ1147" s="196"/>
      <c r="IA1147" s="196"/>
      <c r="IB1147" s="196"/>
      <c r="IC1147" s="196"/>
      <c r="ID1147" s="196"/>
      <c r="IE1147" s="196"/>
      <c r="IF1147" s="196"/>
      <c r="IG1147" s="196"/>
      <c r="IH1147" s="196"/>
      <c r="II1147" s="196"/>
      <c r="IJ1147" s="196"/>
      <c r="IK1147" s="196"/>
      <c r="IL1147" s="196"/>
      <c r="IM1147" s="196"/>
      <c r="IN1147" s="196"/>
      <c r="IO1147" s="196"/>
      <c r="IP1147" s="196"/>
      <c r="IQ1147" s="196"/>
      <c r="IR1147" s="196"/>
      <c r="IS1147" s="196"/>
      <c r="IT1147" s="196"/>
      <c r="IU1147" s="196"/>
      <c r="IV1147" s="196"/>
      <c r="IW1147" s="196"/>
      <c r="IX1147" s="196"/>
      <c r="IY1147" s="196"/>
      <c r="IZ1147" s="196"/>
      <c r="JA1147" s="196"/>
      <c r="JB1147" s="196"/>
      <c r="JC1147" s="196"/>
      <c r="JD1147" s="196"/>
      <c r="JE1147" s="196"/>
      <c r="JF1147" s="196"/>
      <c r="JG1147" s="196"/>
      <c r="JH1147" s="196"/>
      <c r="JI1147" s="196"/>
      <c r="JJ1147" s="196"/>
      <c r="JK1147" s="196"/>
      <c r="JL1147" s="196"/>
      <c r="JM1147" s="196"/>
      <c r="JN1147" s="196"/>
      <c r="JO1147" s="196"/>
      <c r="JP1147" s="196"/>
      <c r="JQ1147" s="196"/>
      <c r="JR1147" s="196"/>
      <c r="JS1147" s="196"/>
      <c r="JT1147" s="196"/>
      <c r="JU1147" s="196"/>
      <c r="JV1147" s="196"/>
      <c r="JW1147" s="196"/>
      <c r="JX1147" s="196"/>
      <c r="JY1147" s="196"/>
      <c r="JZ1147" s="196"/>
      <c r="KA1147" s="196"/>
      <c r="KB1147" s="196"/>
      <c r="KC1147" s="196"/>
      <c r="KD1147" s="196"/>
      <c r="KE1147" s="196"/>
      <c r="KF1147" s="196"/>
      <c r="KG1147" s="196"/>
      <c r="KH1147" s="196"/>
      <c r="KI1147" s="196"/>
      <c r="KJ1147" s="196"/>
      <c r="KK1147" s="196"/>
      <c r="KL1147" s="196"/>
      <c r="KM1147" s="196"/>
      <c r="KN1147" s="196"/>
      <c r="KO1147" s="196"/>
      <c r="KP1147" s="196"/>
      <c r="KQ1147" s="196"/>
      <c r="KR1147" s="196"/>
      <c r="KS1147" s="196"/>
      <c r="KT1147" s="196"/>
      <c r="KU1147" s="196"/>
      <c r="KV1147" s="196"/>
      <c r="KW1147" s="196"/>
      <c r="KX1147" s="196"/>
      <c r="KY1147" s="196"/>
      <c r="KZ1147" s="196"/>
      <c r="LA1147" s="196"/>
      <c r="LB1147" s="196"/>
      <c r="LC1147" s="196"/>
      <c r="LD1147" s="196"/>
      <c r="LE1147" s="196"/>
      <c r="LF1147" s="196"/>
      <c r="LG1147" s="196"/>
      <c r="LH1147" s="196"/>
      <c r="LI1147" s="196"/>
      <c r="LJ1147" s="196"/>
      <c r="LK1147" s="196"/>
      <c r="LL1147" s="196"/>
      <c r="LM1147" s="196"/>
      <c r="LN1147" s="196"/>
      <c r="LO1147" s="196"/>
      <c r="LP1147" s="196"/>
      <c r="LQ1147" s="196"/>
      <c r="LR1147" s="196"/>
      <c r="LS1147" s="196"/>
      <c r="LT1147" s="196"/>
      <c r="LU1147" s="196"/>
      <c r="LV1147" s="196"/>
      <c r="LW1147" s="196"/>
      <c r="LX1147" s="196"/>
      <c r="LY1147" s="196"/>
      <c r="LZ1147" s="196"/>
      <c r="MA1147" s="196"/>
      <c r="MB1147" s="196"/>
      <c r="MC1147" s="196"/>
      <c r="MD1147" s="196"/>
      <c r="ME1147" s="196"/>
      <c r="MF1147" s="196"/>
      <c r="MG1147" s="196"/>
      <c r="MH1147" s="196"/>
      <c r="MI1147" s="196"/>
      <c r="MJ1147" s="196"/>
      <c r="MK1147" s="196"/>
      <c r="ML1147" s="196"/>
      <c r="MM1147" s="196"/>
      <c r="MN1147" s="196"/>
      <c r="MO1147" s="196"/>
      <c r="MP1147" s="196"/>
      <c r="MQ1147" s="196"/>
      <c r="MR1147" s="196"/>
      <c r="MS1147" s="196"/>
      <c r="MT1147" s="196"/>
      <c r="MU1147" s="196"/>
      <c r="MV1147" s="196"/>
      <c r="MW1147" s="196"/>
      <c r="MX1147" s="196"/>
      <c r="MY1147" s="196"/>
      <c r="MZ1147" s="196"/>
      <c r="NA1147" s="196"/>
      <c r="NB1147" s="196"/>
      <c r="NC1147" s="196"/>
      <c r="ND1147" s="196"/>
      <c r="NE1147" s="196"/>
      <c r="NF1147" s="196"/>
      <c r="NG1147" s="196"/>
      <c r="NH1147" s="196"/>
      <c r="NI1147" s="196"/>
      <c r="NJ1147" s="196"/>
      <c r="NK1147" s="196"/>
      <c r="NL1147" s="196"/>
      <c r="NM1147" s="196"/>
      <c r="NN1147" s="196"/>
      <c r="NO1147" s="196"/>
      <c r="NP1147" s="196"/>
      <c r="NQ1147" s="196"/>
      <c r="NR1147" s="196"/>
      <c r="NS1147" s="196"/>
      <c r="NT1147" s="196"/>
      <c r="NU1147" s="196"/>
      <c r="NV1147" s="196"/>
      <c r="NW1147" s="196"/>
      <c r="NX1147" s="196"/>
      <c r="NY1147" s="196"/>
      <c r="NZ1147" s="196"/>
      <c r="OA1147" s="196"/>
      <c r="OB1147" s="196"/>
      <c r="OC1147" s="196"/>
      <c r="OD1147" s="196"/>
      <c r="OE1147" s="196"/>
      <c r="OF1147" s="196"/>
      <c r="OG1147" s="196"/>
      <c r="OH1147" s="196"/>
      <c r="OI1147" s="196"/>
      <c r="OJ1147" s="196"/>
      <c r="OK1147" s="196"/>
      <c r="OL1147" s="196"/>
      <c r="AFC1147" s="196"/>
      <c r="AFD1147" s="196"/>
      <c r="AFE1147" s="196"/>
      <c r="AFF1147" s="196"/>
      <c r="AFG1147" s="196"/>
      <c r="AFH1147" s="196"/>
      <c r="AFI1147" s="196"/>
      <c r="AFJ1147" s="196"/>
      <c r="AFK1147" s="196"/>
      <c r="AFL1147" s="196"/>
      <c r="AFM1147" s="196"/>
      <c r="AFN1147" s="196"/>
      <c r="AFO1147" s="196"/>
      <c r="AFP1147" s="196"/>
      <c r="AFQ1147" s="196"/>
      <c r="AFR1147" s="196"/>
      <c r="AFS1147" s="196"/>
      <c r="AFT1147" s="196"/>
      <c r="AFU1147" s="196"/>
      <c r="AFV1147" s="196"/>
      <c r="AFW1147" s="196"/>
      <c r="AFX1147" s="196"/>
      <c r="AFY1147" s="196"/>
      <c r="AFZ1147" s="196"/>
      <c r="AGA1147" s="196"/>
      <c r="AGB1147" s="196"/>
      <c r="AGC1147" s="196"/>
      <c r="AGD1147" s="196"/>
      <c r="AGE1147" s="196"/>
      <c r="AGF1147" s="196"/>
      <c r="AGG1147" s="196"/>
      <c r="AGH1147" s="196"/>
      <c r="AGI1147" s="196"/>
      <c r="AGJ1147" s="196"/>
      <c r="AGK1147" s="196"/>
      <c r="AGL1147" s="196"/>
      <c r="AGM1147" s="196"/>
      <c r="AGN1147" s="196"/>
      <c r="AGO1147" s="196"/>
      <c r="AGP1147" s="196"/>
    </row>
    <row r="1148" spans="1:874" ht="15.75" customHeight="1" x14ac:dyDescent="0.25">
      <c r="A1148" s="196"/>
      <c r="B1148" s="196"/>
      <c r="C1148" s="196"/>
      <c r="D1148" s="196"/>
      <c r="E1148" s="196"/>
      <c r="F1148" s="196"/>
      <c r="G1148" s="196"/>
      <c r="H1148" s="196"/>
      <c r="I1148" s="196"/>
      <c r="J1148" s="196"/>
      <c r="K1148" s="196"/>
      <c r="L1148" s="206"/>
      <c r="M1148" s="196"/>
      <c r="N1148" s="196"/>
      <c r="O1148" s="196"/>
      <c r="P1148" s="196"/>
      <c r="Q1148" s="196"/>
      <c r="R1148" s="196"/>
      <c r="S1148" s="196"/>
      <c r="T1148" s="196"/>
      <c r="U1148" s="196"/>
      <c r="V1148" s="196"/>
      <c r="W1148" s="196"/>
      <c r="X1148" s="196"/>
      <c r="Y1148" s="196"/>
      <c r="Z1148" s="196"/>
      <c r="AA1148" s="196"/>
      <c r="AB1148" s="196"/>
      <c r="AC1148" s="196"/>
      <c r="AD1148" s="196"/>
      <c r="AE1148" s="196"/>
      <c r="AF1148" s="196"/>
      <c r="AG1148" s="196"/>
      <c r="AH1148" s="196"/>
      <c r="AI1148" s="196"/>
      <c r="AJ1148" s="196"/>
      <c r="AK1148" s="196"/>
      <c r="AL1148" s="196"/>
      <c r="AM1148" s="196"/>
      <c r="AN1148" s="196"/>
      <c r="AO1148" s="196"/>
      <c r="AP1148" s="196"/>
      <c r="AQ1148" s="196"/>
      <c r="AR1148" s="196"/>
      <c r="AS1148" s="196"/>
      <c r="AT1148" s="196"/>
      <c r="AU1148" s="196"/>
      <c r="AV1148" s="196"/>
      <c r="AW1148" s="196"/>
      <c r="AX1148" s="196"/>
      <c r="AY1148" s="196"/>
      <c r="AZ1148" s="196"/>
      <c r="BA1148" s="196"/>
      <c r="BB1148" s="196"/>
      <c r="BC1148" s="196"/>
      <c r="BD1148" s="196"/>
      <c r="BE1148" s="196"/>
      <c r="BF1148" s="196"/>
      <c r="BG1148" s="196"/>
      <c r="BH1148" s="196"/>
      <c r="BI1148" s="196"/>
      <c r="BJ1148" s="196"/>
      <c r="BK1148" s="196"/>
      <c r="BL1148" s="196"/>
      <c r="BM1148" s="196"/>
      <c r="BN1148" s="196"/>
      <c r="BO1148" s="196"/>
      <c r="BP1148" s="196"/>
      <c r="BQ1148" s="196"/>
      <c r="BR1148" s="196"/>
      <c r="BS1148" s="196"/>
      <c r="BT1148" s="196"/>
      <c r="BU1148" s="196"/>
      <c r="BV1148" s="196"/>
      <c r="BW1148" s="196"/>
      <c r="BX1148" s="196"/>
      <c r="BY1148" s="196"/>
      <c r="BZ1148" s="196"/>
      <c r="CA1148" s="196"/>
      <c r="CB1148" s="196"/>
      <c r="CC1148" s="196"/>
      <c r="CD1148" s="196"/>
      <c r="CE1148" s="196"/>
      <c r="CF1148" s="196"/>
      <c r="CG1148" s="196"/>
      <c r="CH1148" s="196"/>
      <c r="CI1148" s="196"/>
      <c r="CJ1148" s="196"/>
      <c r="CK1148" s="196"/>
      <c r="CL1148" s="196"/>
      <c r="CM1148" s="196"/>
      <c r="CN1148" s="196"/>
      <c r="CO1148" s="196"/>
      <c r="CP1148" s="196"/>
      <c r="CQ1148" s="196"/>
      <c r="CR1148" s="196"/>
      <c r="CS1148" s="196"/>
      <c r="CT1148" s="196"/>
      <c r="CU1148" s="196"/>
      <c r="CV1148" s="196"/>
      <c r="CW1148" s="196"/>
      <c r="CX1148" s="196"/>
      <c r="CY1148" s="196"/>
      <c r="CZ1148" s="196"/>
      <c r="DA1148" s="196"/>
      <c r="DB1148" s="196"/>
      <c r="DC1148" s="196"/>
      <c r="DD1148" s="196"/>
      <c r="DE1148" s="196"/>
      <c r="DF1148" s="196"/>
      <c r="DG1148" s="196"/>
      <c r="DH1148" s="196"/>
      <c r="DI1148" s="196"/>
      <c r="DJ1148" s="196"/>
      <c r="DK1148" s="196"/>
      <c r="DL1148" s="196"/>
      <c r="DM1148" s="196"/>
      <c r="DN1148" s="196"/>
      <c r="DO1148" s="196"/>
      <c r="DP1148" s="196"/>
      <c r="DQ1148" s="196"/>
      <c r="DR1148" s="196"/>
      <c r="DS1148" s="196"/>
      <c r="DT1148" s="196"/>
      <c r="DU1148" s="196"/>
      <c r="DV1148" s="196"/>
      <c r="DW1148" s="196"/>
      <c r="DX1148" s="196"/>
      <c r="DY1148" s="196"/>
      <c r="DZ1148" s="196"/>
      <c r="EA1148" s="196"/>
      <c r="EB1148" s="196"/>
      <c r="EC1148" s="196"/>
      <c r="ED1148" s="196"/>
      <c r="EE1148" s="196"/>
      <c r="EF1148" s="196"/>
      <c r="EG1148" s="196"/>
      <c r="EH1148" s="196"/>
      <c r="EI1148" s="196"/>
      <c r="EJ1148" s="196"/>
      <c r="EK1148" s="196"/>
      <c r="EL1148" s="196"/>
      <c r="EM1148" s="196"/>
      <c r="EN1148" s="196"/>
      <c r="EO1148" s="196"/>
      <c r="EP1148" s="196"/>
      <c r="EQ1148" s="196"/>
      <c r="ER1148" s="196"/>
      <c r="ES1148" s="196"/>
      <c r="ET1148" s="196"/>
      <c r="EU1148" s="196"/>
      <c r="EV1148" s="196"/>
      <c r="EW1148" s="196"/>
      <c r="EX1148" s="196"/>
      <c r="EY1148" s="196"/>
      <c r="EZ1148" s="196"/>
      <c r="FA1148" s="196"/>
      <c r="FB1148" s="196"/>
      <c r="FC1148" s="196"/>
      <c r="FD1148" s="196"/>
      <c r="FE1148" s="196"/>
      <c r="FF1148" s="196"/>
      <c r="FG1148" s="196"/>
      <c r="FH1148" s="196"/>
      <c r="FI1148" s="196"/>
      <c r="FJ1148" s="196"/>
      <c r="FK1148" s="196"/>
      <c r="FL1148" s="196"/>
      <c r="FM1148" s="196"/>
      <c r="FN1148" s="196"/>
      <c r="FO1148" s="196"/>
      <c r="FP1148" s="196"/>
      <c r="FQ1148" s="196"/>
      <c r="FR1148" s="196"/>
      <c r="FS1148" s="196"/>
      <c r="FT1148" s="196"/>
      <c r="FU1148" s="196"/>
      <c r="FV1148" s="196"/>
      <c r="FW1148" s="196"/>
      <c r="FX1148" s="196"/>
      <c r="FY1148" s="196"/>
      <c r="FZ1148" s="196"/>
      <c r="GA1148" s="196"/>
      <c r="GB1148" s="196"/>
      <c r="GC1148" s="196"/>
      <c r="GD1148" s="196"/>
      <c r="GE1148" s="196"/>
      <c r="GF1148" s="196"/>
      <c r="GG1148" s="196"/>
      <c r="GH1148" s="196"/>
      <c r="GI1148" s="196"/>
      <c r="GJ1148" s="196"/>
      <c r="GK1148" s="196"/>
      <c r="GL1148" s="196"/>
      <c r="GM1148" s="196"/>
      <c r="GN1148" s="196"/>
      <c r="GO1148" s="196"/>
      <c r="GP1148" s="196"/>
      <c r="GQ1148" s="196"/>
      <c r="GR1148" s="196"/>
      <c r="GS1148" s="196"/>
      <c r="GT1148" s="196"/>
      <c r="GU1148" s="196"/>
      <c r="GV1148" s="196"/>
      <c r="GW1148" s="196"/>
      <c r="GX1148" s="196"/>
      <c r="GY1148" s="196"/>
      <c r="GZ1148" s="196"/>
      <c r="HA1148" s="196"/>
      <c r="HB1148" s="196"/>
      <c r="HC1148" s="196"/>
      <c r="HD1148" s="196"/>
      <c r="HE1148" s="196"/>
      <c r="HF1148" s="196"/>
      <c r="HG1148" s="196"/>
      <c r="HH1148" s="196"/>
      <c r="HI1148" s="196"/>
      <c r="HJ1148" s="196"/>
      <c r="HK1148" s="196"/>
      <c r="HL1148" s="196"/>
      <c r="HM1148" s="196"/>
      <c r="HN1148" s="196"/>
      <c r="HO1148" s="196"/>
      <c r="HP1148" s="196"/>
      <c r="HQ1148" s="196"/>
      <c r="HR1148" s="196"/>
      <c r="HS1148" s="196"/>
      <c r="HT1148" s="196"/>
      <c r="HU1148" s="196"/>
      <c r="HV1148" s="196"/>
      <c r="HW1148" s="196"/>
      <c r="HX1148" s="196"/>
      <c r="HY1148" s="196"/>
      <c r="HZ1148" s="196"/>
      <c r="IA1148" s="196"/>
      <c r="IB1148" s="196"/>
      <c r="IC1148" s="196"/>
      <c r="ID1148" s="196"/>
      <c r="IE1148" s="196"/>
      <c r="IF1148" s="196"/>
      <c r="IG1148" s="196"/>
      <c r="IH1148" s="196"/>
      <c r="II1148" s="196"/>
      <c r="IJ1148" s="196"/>
      <c r="IK1148" s="196"/>
      <c r="IL1148" s="196"/>
      <c r="IM1148" s="196"/>
      <c r="IN1148" s="196"/>
      <c r="IO1148" s="196"/>
      <c r="IP1148" s="196"/>
      <c r="IQ1148" s="196"/>
      <c r="IR1148" s="196"/>
      <c r="IS1148" s="196"/>
      <c r="IT1148" s="196"/>
      <c r="IU1148" s="196"/>
      <c r="IV1148" s="196"/>
      <c r="IW1148" s="196"/>
      <c r="IX1148" s="196"/>
      <c r="IY1148" s="196"/>
      <c r="IZ1148" s="196"/>
      <c r="JA1148" s="196"/>
      <c r="JB1148" s="196"/>
      <c r="JC1148" s="196"/>
      <c r="JD1148" s="196"/>
      <c r="JE1148" s="196"/>
      <c r="JF1148" s="196"/>
      <c r="JG1148" s="196"/>
      <c r="JH1148" s="196"/>
      <c r="JI1148" s="196"/>
      <c r="JJ1148" s="196"/>
      <c r="JK1148" s="196"/>
      <c r="JL1148" s="196"/>
      <c r="JM1148" s="196"/>
      <c r="JN1148" s="196"/>
      <c r="JO1148" s="196"/>
      <c r="JP1148" s="196"/>
      <c r="JQ1148" s="196"/>
      <c r="JR1148" s="196"/>
      <c r="JS1148" s="196"/>
      <c r="JT1148" s="196"/>
      <c r="JU1148" s="196"/>
      <c r="JV1148" s="196"/>
      <c r="JW1148" s="196"/>
      <c r="JX1148" s="196"/>
      <c r="JY1148" s="196"/>
      <c r="JZ1148" s="196"/>
      <c r="KA1148" s="196"/>
      <c r="KB1148" s="196"/>
      <c r="KC1148" s="196"/>
      <c r="KD1148" s="196"/>
      <c r="KE1148" s="196"/>
      <c r="KF1148" s="196"/>
      <c r="KG1148" s="196"/>
      <c r="KH1148" s="196"/>
      <c r="KI1148" s="196"/>
      <c r="KJ1148" s="196"/>
      <c r="KK1148" s="196"/>
      <c r="KL1148" s="196"/>
      <c r="KM1148" s="196"/>
      <c r="KN1148" s="196"/>
      <c r="KO1148" s="196"/>
      <c r="KP1148" s="196"/>
      <c r="KQ1148" s="196"/>
      <c r="KR1148" s="196"/>
      <c r="KS1148" s="196"/>
      <c r="KT1148" s="196"/>
      <c r="KU1148" s="196"/>
      <c r="KV1148" s="196"/>
      <c r="KW1148" s="196"/>
      <c r="KX1148" s="196"/>
      <c r="KY1148" s="196"/>
      <c r="KZ1148" s="196"/>
      <c r="LA1148" s="196"/>
      <c r="LB1148" s="196"/>
      <c r="LC1148" s="196"/>
      <c r="LD1148" s="196"/>
      <c r="LE1148" s="196"/>
      <c r="LF1148" s="196"/>
      <c r="LG1148" s="196"/>
      <c r="LH1148" s="196"/>
      <c r="LI1148" s="196"/>
      <c r="LJ1148" s="196"/>
      <c r="LK1148" s="196"/>
      <c r="LL1148" s="196"/>
      <c r="LM1148" s="196"/>
      <c r="LN1148" s="196"/>
      <c r="LO1148" s="196"/>
      <c r="LP1148" s="196"/>
      <c r="LQ1148" s="196"/>
      <c r="LR1148" s="196"/>
      <c r="LS1148" s="196"/>
      <c r="LT1148" s="196"/>
      <c r="LU1148" s="196"/>
      <c r="LV1148" s="196"/>
      <c r="LW1148" s="196"/>
      <c r="LX1148" s="196"/>
      <c r="LY1148" s="196"/>
      <c r="LZ1148" s="196"/>
      <c r="MA1148" s="196"/>
      <c r="MB1148" s="196"/>
      <c r="MC1148" s="196"/>
      <c r="MD1148" s="196"/>
      <c r="ME1148" s="196"/>
      <c r="MF1148" s="196"/>
      <c r="MG1148" s="196"/>
      <c r="MH1148" s="196"/>
      <c r="MI1148" s="196"/>
      <c r="MJ1148" s="196"/>
      <c r="MK1148" s="196"/>
      <c r="ML1148" s="196"/>
      <c r="MM1148" s="196"/>
      <c r="MN1148" s="196"/>
      <c r="MO1148" s="196"/>
      <c r="MP1148" s="196"/>
      <c r="MQ1148" s="196"/>
      <c r="MR1148" s="196"/>
      <c r="MS1148" s="196"/>
      <c r="MT1148" s="196"/>
      <c r="MU1148" s="196"/>
      <c r="MV1148" s="196"/>
      <c r="MW1148" s="196"/>
      <c r="MX1148" s="196"/>
      <c r="MY1148" s="196"/>
      <c r="MZ1148" s="196"/>
      <c r="NA1148" s="196"/>
      <c r="NB1148" s="196"/>
      <c r="NC1148" s="196"/>
      <c r="ND1148" s="196"/>
      <c r="NE1148" s="196"/>
      <c r="NF1148" s="196"/>
      <c r="NG1148" s="196"/>
      <c r="NH1148" s="196"/>
      <c r="NI1148" s="196"/>
      <c r="NJ1148" s="196"/>
      <c r="NK1148" s="196"/>
      <c r="NL1148" s="196"/>
      <c r="NM1148" s="196"/>
      <c r="NN1148" s="196"/>
      <c r="NO1148" s="196"/>
      <c r="NP1148" s="196"/>
      <c r="NQ1148" s="196"/>
      <c r="NR1148" s="196"/>
      <c r="NS1148" s="196"/>
      <c r="NT1148" s="196"/>
      <c r="NU1148" s="196"/>
      <c r="NV1148" s="196"/>
      <c r="NW1148" s="196"/>
      <c r="NX1148" s="196"/>
      <c r="NY1148" s="196"/>
      <c r="NZ1148" s="196"/>
      <c r="OA1148" s="196"/>
      <c r="OB1148" s="196"/>
      <c r="OC1148" s="196"/>
      <c r="OD1148" s="196"/>
      <c r="OE1148" s="196"/>
      <c r="OF1148" s="196"/>
      <c r="OG1148" s="196"/>
      <c r="OH1148" s="196"/>
      <c r="OI1148" s="196"/>
      <c r="OJ1148" s="196"/>
      <c r="OK1148" s="196"/>
      <c r="OL1148" s="196"/>
      <c r="AFC1148" s="196"/>
      <c r="AFD1148" s="196"/>
      <c r="AFE1148" s="196"/>
      <c r="AFF1148" s="196"/>
      <c r="AFG1148" s="196"/>
      <c r="AFH1148" s="196"/>
      <c r="AFI1148" s="196"/>
      <c r="AFJ1148" s="196"/>
      <c r="AFK1148" s="196"/>
      <c r="AFL1148" s="196"/>
      <c r="AFM1148" s="196"/>
      <c r="AFN1148" s="196"/>
      <c r="AFO1148" s="196"/>
      <c r="AFP1148" s="196"/>
      <c r="AFQ1148" s="196"/>
      <c r="AFR1148" s="196"/>
      <c r="AFS1148" s="196"/>
      <c r="AFT1148" s="196"/>
      <c r="AFU1148" s="196"/>
      <c r="AFV1148" s="196"/>
      <c r="AFW1148" s="196"/>
      <c r="AFX1148" s="196"/>
      <c r="AFY1148" s="196"/>
      <c r="AFZ1148" s="196"/>
      <c r="AGA1148" s="196"/>
      <c r="AGB1148" s="196"/>
      <c r="AGC1148" s="196"/>
      <c r="AGD1148" s="196"/>
      <c r="AGE1148" s="196"/>
      <c r="AGF1148" s="196"/>
      <c r="AGG1148" s="196"/>
      <c r="AGH1148" s="196"/>
      <c r="AGI1148" s="196"/>
      <c r="AGJ1148" s="196"/>
      <c r="AGK1148" s="196"/>
      <c r="AGL1148" s="196"/>
      <c r="AGM1148" s="196"/>
      <c r="AGN1148" s="196"/>
      <c r="AGO1148" s="196"/>
      <c r="AGP1148" s="196"/>
    </row>
    <row r="1149" spans="1:874" ht="15.75" customHeight="1" x14ac:dyDescent="0.25">
      <c r="A1149" s="196"/>
      <c r="B1149" s="196"/>
      <c r="C1149" s="196"/>
      <c r="D1149" s="196"/>
      <c r="E1149" s="196"/>
      <c r="F1149" s="196"/>
      <c r="G1149" s="196"/>
      <c r="H1149" s="196"/>
      <c r="I1149" s="196"/>
      <c r="J1149" s="196"/>
      <c r="K1149" s="196"/>
      <c r="L1149" s="206"/>
      <c r="M1149" s="196"/>
      <c r="N1149" s="196"/>
      <c r="O1149" s="196"/>
      <c r="P1149" s="196"/>
      <c r="Q1149" s="196"/>
      <c r="R1149" s="196"/>
      <c r="S1149" s="196"/>
      <c r="T1149" s="196"/>
      <c r="U1149" s="196"/>
      <c r="V1149" s="196"/>
      <c r="W1149" s="196"/>
      <c r="X1149" s="196"/>
      <c r="Y1149" s="196"/>
      <c r="Z1149" s="196"/>
      <c r="AA1149" s="196"/>
      <c r="AB1149" s="196"/>
      <c r="AC1149" s="196"/>
      <c r="AD1149" s="196"/>
      <c r="AE1149" s="196"/>
      <c r="AF1149" s="196"/>
      <c r="AG1149" s="196"/>
      <c r="AH1149" s="196"/>
      <c r="AI1149" s="196"/>
      <c r="AJ1149" s="196"/>
      <c r="AK1149" s="196"/>
      <c r="AL1149" s="196"/>
      <c r="AM1149" s="196"/>
      <c r="AN1149" s="196"/>
      <c r="AO1149" s="196"/>
      <c r="AP1149" s="196"/>
      <c r="AQ1149" s="196"/>
      <c r="AR1149" s="196"/>
      <c r="AS1149" s="196"/>
      <c r="AT1149" s="196"/>
      <c r="AU1149" s="196"/>
      <c r="AV1149" s="196"/>
      <c r="AW1149" s="196"/>
      <c r="AX1149" s="196"/>
      <c r="AY1149" s="196"/>
      <c r="AZ1149" s="196"/>
      <c r="BA1149" s="196"/>
      <c r="BB1149" s="196"/>
      <c r="BC1149" s="196"/>
      <c r="BD1149" s="196"/>
      <c r="BE1149" s="196"/>
      <c r="BF1149" s="196"/>
      <c r="BG1149" s="196"/>
      <c r="BH1149" s="196"/>
      <c r="BI1149" s="196"/>
      <c r="BJ1149" s="196"/>
      <c r="BK1149" s="196"/>
      <c r="BL1149" s="196"/>
      <c r="BM1149" s="196"/>
      <c r="BN1149" s="196"/>
      <c r="BO1149" s="196"/>
      <c r="BP1149" s="196"/>
      <c r="BQ1149" s="196"/>
      <c r="BR1149" s="196"/>
      <c r="BS1149" s="196"/>
      <c r="BT1149" s="196"/>
      <c r="BU1149" s="196"/>
      <c r="BV1149" s="196"/>
      <c r="BW1149" s="196"/>
      <c r="BX1149" s="196"/>
      <c r="BY1149" s="196"/>
      <c r="BZ1149" s="196"/>
      <c r="CA1149" s="196"/>
      <c r="CB1149" s="196"/>
      <c r="CC1149" s="196"/>
      <c r="CD1149" s="196"/>
      <c r="CE1149" s="196"/>
      <c r="CF1149" s="196"/>
      <c r="CG1149" s="196"/>
      <c r="CH1149" s="196"/>
      <c r="CI1149" s="196"/>
      <c r="CJ1149" s="196"/>
      <c r="CK1149" s="196"/>
      <c r="CL1149" s="196"/>
      <c r="CM1149" s="196"/>
      <c r="CN1149" s="196"/>
      <c r="CO1149" s="196"/>
      <c r="CP1149" s="196"/>
      <c r="CQ1149" s="196"/>
      <c r="CR1149" s="196"/>
      <c r="CS1149" s="196"/>
      <c r="CT1149" s="196"/>
      <c r="CU1149" s="196"/>
      <c r="CV1149" s="196"/>
      <c r="CW1149" s="196"/>
      <c r="CX1149" s="196"/>
      <c r="CY1149" s="196"/>
      <c r="CZ1149" s="196"/>
      <c r="DA1149" s="196"/>
      <c r="DB1149" s="196"/>
      <c r="DC1149" s="196"/>
      <c r="DD1149" s="196"/>
      <c r="DE1149" s="196"/>
      <c r="DF1149" s="196"/>
      <c r="DG1149" s="196"/>
      <c r="DH1149" s="196"/>
      <c r="DI1149" s="196"/>
      <c r="DJ1149" s="196"/>
      <c r="DK1149" s="196"/>
      <c r="DL1149" s="196"/>
      <c r="DM1149" s="196"/>
      <c r="DN1149" s="196"/>
      <c r="DO1149" s="196"/>
      <c r="DP1149" s="196"/>
      <c r="DQ1149" s="196"/>
      <c r="DR1149" s="196"/>
      <c r="DS1149" s="196"/>
      <c r="DT1149" s="196"/>
      <c r="DU1149" s="196"/>
      <c r="DV1149" s="196"/>
      <c r="DW1149" s="196"/>
      <c r="DX1149" s="196"/>
      <c r="DY1149" s="196"/>
      <c r="DZ1149" s="196"/>
      <c r="EA1149" s="196"/>
      <c r="EB1149" s="196"/>
      <c r="EC1149" s="196"/>
      <c r="ED1149" s="196"/>
      <c r="EE1149" s="196"/>
      <c r="EF1149" s="196"/>
      <c r="EG1149" s="196"/>
      <c r="EH1149" s="196"/>
      <c r="EI1149" s="196"/>
      <c r="EJ1149" s="196"/>
      <c r="EK1149" s="196"/>
      <c r="EL1149" s="196"/>
      <c r="EM1149" s="196"/>
      <c r="EN1149" s="196"/>
      <c r="EO1149" s="196"/>
      <c r="EP1149" s="196"/>
      <c r="EQ1149" s="196"/>
      <c r="ER1149" s="196"/>
      <c r="ES1149" s="196"/>
      <c r="ET1149" s="196"/>
      <c r="EU1149" s="196"/>
      <c r="EV1149" s="196"/>
      <c r="EW1149" s="196"/>
      <c r="EX1149" s="196"/>
      <c r="EY1149" s="196"/>
      <c r="EZ1149" s="196"/>
      <c r="FA1149" s="196"/>
      <c r="FB1149" s="196"/>
      <c r="FC1149" s="196"/>
      <c r="FD1149" s="196"/>
      <c r="FE1149" s="196"/>
      <c r="FF1149" s="196"/>
      <c r="FG1149" s="196"/>
      <c r="FH1149" s="196"/>
      <c r="FI1149" s="196"/>
      <c r="FJ1149" s="196"/>
      <c r="FK1149" s="196"/>
      <c r="FL1149" s="196"/>
      <c r="FM1149" s="196"/>
      <c r="FN1149" s="196"/>
      <c r="FO1149" s="196"/>
      <c r="FP1149" s="196"/>
      <c r="FQ1149" s="196"/>
      <c r="FR1149" s="196"/>
      <c r="FS1149" s="196"/>
      <c r="FT1149" s="196"/>
      <c r="FU1149" s="196"/>
      <c r="FV1149" s="196"/>
      <c r="FW1149" s="196"/>
      <c r="FX1149" s="196"/>
      <c r="FY1149" s="196"/>
      <c r="FZ1149" s="196"/>
      <c r="GA1149" s="196"/>
      <c r="GB1149" s="196"/>
      <c r="GC1149" s="196"/>
      <c r="GD1149" s="196"/>
      <c r="GE1149" s="196"/>
      <c r="GF1149" s="196"/>
      <c r="GG1149" s="196"/>
      <c r="GH1149" s="196"/>
      <c r="GI1149" s="196"/>
      <c r="GJ1149" s="196"/>
      <c r="GK1149" s="196"/>
      <c r="GL1149" s="196"/>
      <c r="GM1149" s="196"/>
      <c r="GN1149" s="196"/>
      <c r="GO1149" s="196"/>
      <c r="GP1149" s="196"/>
      <c r="GQ1149" s="196"/>
      <c r="GR1149" s="196"/>
      <c r="GS1149" s="196"/>
      <c r="GT1149" s="196"/>
      <c r="GU1149" s="196"/>
      <c r="GV1149" s="196"/>
      <c r="GW1149" s="196"/>
      <c r="GX1149" s="196"/>
      <c r="GY1149" s="196"/>
      <c r="GZ1149" s="196"/>
      <c r="HA1149" s="196"/>
      <c r="HB1149" s="196"/>
      <c r="HC1149" s="196"/>
      <c r="HD1149" s="196"/>
      <c r="HE1149" s="196"/>
      <c r="HF1149" s="196"/>
      <c r="HG1149" s="196"/>
      <c r="HH1149" s="196"/>
      <c r="HI1149" s="196"/>
      <c r="HJ1149" s="196"/>
      <c r="HK1149" s="196"/>
      <c r="HL1149" s="196"/>
      <c r="HM1149" s="196"/>
      <c r="HN1149" s="196"/>
      <c r="HO1149" s="196"/>
      <c r="HP1149" s="196"/>
      <c r="HQ1149" s="196"/>
      <c r="HR1149" s="196"/>
      <c r="HS1149" s="196"/>
      <c r="HT1149" s="196"/>
      <c r="HU1149" s="196"/>
      <c r="HV1149" s="196"/>
      <c r="HW1149" s="196"/>
      <c r="HX1149" s="196"/>
      <c r="HY1149" s="196"/>
      <c r="HZ1149" s="196"/>
      <c r="IA1149" s="196"/>
      <c r="IB1149" s="196"/>
      <c r="IC1149" s="196"/>
      <c r="ID1149" s="196"/>
      <c r="IE1149" s="196"/>
      <c r="IF1149" s="196"/>
      <c r="IG1149" s="196"/>
      <c r="IH1149" s="196"/>
      <c r="II1149" s="196"/>
      <c r="IJ1149" s="196"/>
      <c r="IK1149" s="196"/>
      <c r="IL1149" s="196"/>
      <c r="IM1149" s="196"/>
      <c r="IN1149" s="196"/>
      <c r="IO1149" s="196"/>
      <c r="IP1149" s="196"/>
      <c r="IQ1149" s="196"/>
      <c r="IR1149" s="196"/>
      <c r="IS1149" s="196"/>
      <c r="IT1149" s="196"/>
      <c r="IU1149" s="196"/>
      <c r="IV1149" s="196"/>
      <c r="IW1149" s="196"/>
      <c r="IX1149" s="196"/>
      <c r="IY1149" s="196"/>
      <c r="IZ1149" s="196"/>
      <c r="JA1149" s="196"/>
      <c r="JB1149" s="196"/>
      <c r="JC1149" s="196"/>
      <c r="JD1149" s="196"/>
      <c r="JE1149" s="196"/>
      <c r="JF1149" s="196"/>
      <c r="JG1149" s="196"/>
      <c r="JH1149" s="196"/>
      <c r="JI1149" s="196"/>
      <c r="JJ1149" s="196"/>
      <c r="JK1149" s="196"/>
      <c r="JL1149" s="196"/>
      <c r="JM1149" s="196"/>
      <c r="JN1149" s="196"/>
      <c r="JO1149" s="196"/>
      <c r="JP1149" s="196"/>
      <c r="JQ1149" s="196"/>
      <c r="JR1149" s="196"/>
      <c r="JS1149" s="196"/>
      <c r="JT1149" s="196"/>
      <c r="JU1149" s="196"/>
      <c r="JV1149" s="196"/>
      <c r="JW1149" s="196"/>
      <c r="JX1149" s="196"/>
      <c r="JY1149" s="196"/>
      <c r="JZ1149" s="196"/>
      <c r="KA1149" s="196"/>
      <c r="KB1149" s="196"/>
      <c r="KC1149" s="196"/>
      <c r="KD1149" s="196"/>
      <c r="KE1149" s="196"/>
      <c r="KF1149" s="196"/>
      <c r="KG1149" s="196"/>
      <c r="KH1149" s="196"/>
      <c r="KI1149" s="196"/>
      <c r="KJ1149" s="196"/>
      <c r="KK1149" s="196"/>
      <c r="KL1149" s="196"/>
      <c r="KM1149" s="196"/>
      <c r="KN1149" s="196"/>
      <c r="KO1149" s="196"/>
      <c r="KP1149" s="196"/>
      <c r="KQ1149" s="196"/>
      <c r="KR1149" s="196"/>
      <c r="KS1149" s="196"/>
      <c r="KT1149" s="196"/>
      <c r="KU1149" s="196"/>
      <c r="KV1149" s="196"/>
      <c r="KW1149" s="196"/>
      <c r="KX1149" s="196"/>
      <c r="KY1149" s="196"/>
      <c r="KZ1149" s="196"/>
      <c r="LA1149" s="196"/>
      <c r="LB1149" s="196"/>
      <c r="LC1149" s="196"/>
      <c r="LD1149" s="196"/>
      <c r="LE1149" s="196"/>
      <c r="LF1149" s="196"/>
      <c r="LG1149" s="196"/>
      <c r="LH1149" s="196"/>
      <c r="LI1149" s="196"/>
      <c r="LJ1149" s="196"/>
      <c r="LK1149" s="196"/>
      <c r="LL1149" s="196"/>
      <c r="LM1149" s="196"/>
      <c r="LN1149" s="196"/>
      <c r="LO1149" s="196"/>
      <c r="LP1149" s="196"/>
      <c r="LQ1149" s="196"/>
      <c r="LR1149" s="196"/>
      <c r="LS1149" s="196"/>
      <c r="LT1149" s="196"/>
      <c r="LU1149" s="196"/>
      <c r="LV1149" s="196"/>
      <c r="LW1149" s="196"/>
      <c r="LX1149" s="196"/>
      <c r="LY1149" s="196"/>
      <c r="LZ1149" s="196"/>
      <c r="MA1149" s="196"/>
      <c r="MB1149" s="196"/>
      <c r="MC1149" s="196"/>
      <c r="MD1149" s="196"/>
      <c r="ME1149" s="196"/>
      <c r="MF1149" s="196"/>
      <c r="MG1149" s="196"/>
      <c r="MH1149" s="196"/>
      <c r="MI1149" s="196"/>
      <c r="MJ1149" s="196"/>
      <c r="MK1149" s="196"/>
      <c r="ML1149" s="196"/>
      <c r="MM1149" s="196"/>
      <c r="MN1149" s="196"/>
      <c r="MO1149" s="196"/>
      <c r="MP1149" s="196"/>
      <c r="MQ1149" s="196"/>
      <c r="MR1149" s="196"/>
      <c r="MS1149" s="196"/>
      <c r="MT1149" s="196"/>
      <c r="MU1149" s="196"/>
      <c r="MV1149" s="196"/>
      <c r="MW1149" s="196"/>
      <c r="MX1149" s="196"/>
      <c r="MY1149" s="196"/>
      <c r="MZ1149" s="196"/>
      <c r="NA1149" s="196"/>
      <c r="NB1149" s="196"/>
      <c r="NC1149" s="196"/>
      <c r="ND1149" s="196"/>
      <c r="NE1149" s="196"/>
      <c r="NF1149" s="196"/>
      <c r="NG1149" s="196"/>
      <c r="NH1149" s="196"/>
      <c r="NI1149" s="196"/>
      <c r="NJ1149" s="196"/>
      <c r="NK1149" s="196"/>
      <c r="NL1149" s="196"/>
      <c r="NM1149" s="196"/>
      <c r="NN1149" s="196"/>
      <c r="NO1149" s="196"/>
      <c r="NP1149" s="196"/>
      <c r="NQ1149" s="196"/>
      <c r="NR1149" s="196"/>
      <c r="NS1149" s="196"/>
      <c r="NT1149" s="196"/>
      <c r="NU1149" s="196"/>
      <c r="NV1149" s="196"/>
      <c r="NW1149" s="196"/>
      <c r="NX1149" s="196"/>
      <c r="NY1149" s="196"/>
      <c r="NZ1149" s="196"/>
      <c r="OA1149" s="196"/>
      <c r="OB1149" s="196"/>
      <c r="OC1149" s="196"/>
      <c r="OD1149" s="196"/>
      <c r="OE1149" s="196"/>
      <c r="OF1149" s="196"/>
      <c r="OG1149" s="196"/>
      <c r="OH1149" s="196"/>
      <c r="OI1149" s="196"/>
      <c r="OJ1149" s="196"/>
      <c r="OK1149" s="196"/>
      <c r="OL1149" s="196"/>
      <c r="AFC1149" s="196"/>
      <c r="AFD1149" s="196"/>
      <c r="AFE1149" s="196"/>
      <c r="AFF1149" s="196"/>
      <c r="AFG1149" s="196"/>
      <c r="AFH1149" s="196"/>
      <c r="AFI1149" s="196"/>
      <c r="AFJ1149" s="196"/>
      <c r="AFK1149" s="196"/>
      <c r="AFL1149" s="196"/>
      <c r="AFM1149" s="196"/>
      <c r="AFN1149" s="196"/>
      <c r="AFO1149" s="196"/>
      <c r="AFP1149" s="196"/>
      <c r="AFQ1149" s="196"/>
      <c r="AFR1149" s="196"/>
      <c r="AFS1149" s="196"/>
      <c r="AFT1149" s="196"/>
      <c r="AFU1149" s="196"/>
      <c r="AFV1149" s="196"/>
      <c r="AFW1149" s="196"/>
      <c r="AFX1149" s="196"/>
      <c r="AFY1149" s="196"/>
      <c r="AFZ1149" s="196"/>
      <c r="AGA1149" s="196"/>
      <c r="AGB1149" s="196"/>
      <c r="AGC1149" s="196"/>
      <c r="AGD1149" s="196"/>
      <c r="AGE1149" s="196"/>
      <c r="AGF1149" s="196"/>
      <c r="AGG1149" s="196"/>
      <c r="AGH1149" s="196"/>
      <c r="AGI1149" s="196"/>
      <c r="AGJ1149" s="196"/>
      <c r="AGK1149" s="196"/>
      <c r="AGL1149" s="196"/>
      <c r="AGM1149" s="196"/>
      <c r="AGN1149" s="196"/>
      <c r="AGO1149" s="196"/>
      <c r="AGP1149" s="196"/>
    </row>
    <row r="1150" spans="1:874" ht="15.75" customHeight="1" x14ac:dyDescent="0.25">
      <c r="A1150" s="196"/>
      <c r="B1150" s="196"/>
      <c r="C1150" s="196"/>
      <c r="D1150" s="196"/>
      <c r="E1150" s="196"/>
      <c r="F1150" s="196"/>
      <c r="G1150" s="196"/>
      <c r="H1150" s="196"/>
      <c r="I1150" s="196"/>
      <c r="J1150" s="196"/>
      <c r="K1150" s="196"/>
      <c r="L1150" s="206"/>
      <c r="M1150" s="196"/>
      <c r="N1150" s="196"/>
      <c r="O1150" s="196"/>
      <c r="P1150" s="196"/>
      <c r="Q1150" s="196"/>
      <c r="R1150" s="196"/>
      <c r="S1150" s="196"/>
      <c r="T1150" s="196"/>
      <c r="U1150" s="196"/>
      <c r="V1150" s="196"/>
      <c r="W1150" s="196"/>
      <c r="X1150" s="196"/>
      <c r="Y1150" s="196"/>
      <c r="Z1150" s="196"/>
      <c r="AA1150" s="196"/>
      <c r="AB1150" s="196"/>
      <c r="AC1150" s="196"/>
      <c r="AD1150" s="196"/>
      <c r="AE1150" s="196"/>
      <c r="AF1150" s="196"/>
      <c r="AG1150" s="196"/>
      <c r="AH1150" s="196"/>
      <c r="AI1150" s="196"/>
      <c r="AJ1150" s="196"/>
      <c r="AK1150" s="196"/>
      <c r="AL1150" s="196"/>
      <c r="AM1150" s="196"/>
      <c r="AN1150" s="196"/>
      <c r="AO1150" s="196"/>
      <c r="AP1150" s="196"/>
      <c r="AQ1150" s="196"/>
      <c r="AR1150" s="196"/>
      <c r="AS1150" s="196"/>
      <c r="AT1150" s="196"/>
      <c r="AU1150" s="196"/>
      <c r="AV1150" s="196"/>
      <c r="AW1150" s="196"/>
      <c r="AX1150" s="196"/>
      <c r="AY1150" s="196"/>
      <c r="AZ1150" s="196"/>
      <c r="BA1150" s="196"/>
      <c r="BB1150" s="196"/>
      <c r="BC1150" s="196"/>
      <c r="BD1150" s="196"/>
      <c r="BE1150" s="196"/>
      <c r="BF1150" s="196"/>
      <c r="BG1150" s="196"/>
      <c r="BH1150" s="196"/>
      <c r="BI1150" s="196"/>
      <c r="BJ1150" s="196"/>
      <c r="BK1150" s="196"/>
      <c r="BL1150" s="196"/>
      <c r="BM1150" s="196"/>
      <c r="BN1150" s="196"/>
      <c r="BO1150" s="196"/>
      <c r="BP1150" s="196"/>
      <c r="BQ1150" s="196"/>
      <c r="BR1150" s="196"/>
      <c r="BS1150" s="196"/>
      <c r="BT1150" s="196"/>
      <c r="BU1150" s="196"/>
      <c r="BV1150" s="196"/>
      <c r="BW1150" s="196"/>
      <c r="BX1150" s="196"/>
      <c r="BY1150" s="196"/>
      <c r="BZ1150" s="196"/>
      <c r="CA1150" s="196"/>
      <c r="CB1150" s="196"/>
      <c r="CC1150" s="196"/>
      <c r="CD1150" s="196"/>
      <c r="CE1150" s="196"/>
      <c r="CF1150" s="196"/>
      <c r="CG1150" s="196"/>
      <c r="CH1150" s="196"/>
      <c r="CI1150" s="196"/>
      <c r="CJ1150" s="196"/>
      <c r="CK1150" s="196"/>
      <c r="CL1150" s="196"/>
      <c r="CM1150" s="196"/>
      <c r="CN1150" s="196"/>
      <c r="CO1150" s="196"/>
      <c r="CP1150" s="196"/>
      <c r="CQ1150" s="196"/>
      <c r="CR1150" s="196"/>
      <c r="CS1150" s="196"/>
      <c r="CT1150" s="196"/>
      <c r="CU1150" s="196"/>
      <c r="CV1150" s="196"/>
      <c r="CW1150" s="196"/>
      <c r="CX1150" s="196"/>
      <c r="CY1150" s="196"/>
      <c r="CZ1150" s="196"/>
      <c r="DA1150" s="196"/>
      <c r="DB1150" s="196"/>
      <c r="DC1150" s="196"/>
      <c r="DD1150" s="196"/>
      <c r="DE1150" s="196"/>
      <c r="DF1150" s="196"/>
      <c r="DG1150" s="196"/>
      <c r="DH1150" s="196"/>
      <c r="DI1150" s="196"/>
      <c r="DJ1150" s="196"/>
      <c r="DK1150" s="196"/>
      <c r="DL1150" s="196"/>
      <c r="DM1150" s="196"/>
      <c r="DN1150" s="196"/>
      <c r="DO1150" s="196"/>
      <c r="DP1150" s="196"/>
      <c r="DQ1150" s="196"/>
      <c r="DR1150" s="196"/>
      <c r="DS1150" s="196"/>
      <c r="DT1150" s="196"/>
      <c r="DU1150" s="196"/>
      <c r="DV1150" s="196"/>
      <c r="DW1150" s="196"/>
      <c r="DX1150" s="196"/>
      <c r="DY1150" s="196"/>
      <c r="DZ1150" s="196"/>
      <c r="EA1150" s="196"/>
      <c r="EB1150" s="196"/>
      <c r="EC1150" s="196"/>
      <c r="ED1150" s="196"/>
      <c r="EE1150" s="196"/>
      <c r="EF1150" s="196"/>
      <c r="EG1150" s="196"/>
      <c r="EH1150" s="196"/>
      <c r="EI1150" s="196"/>
      <c r="EJ1150" s="196"/>
      <c r="EK1150" s="196"/>
      <c r="EL1150" s="196"/>
      <c r="EM1150" s="196"/>
      <c r="EN1150" s="196"/>
      <c r="EO1150" s="196"/>
      <c r="EP1150" s="196"/>
      <c r="EQ1150" s="196"/>
      <c r="ER1150" s="196"/>
      <c r="ES1150" s="196"/>
      <c r="ET1150" s="196"/>
      <c r="EU1150" s="196"/>
      <c r="EV1150" s="196"/>
      <c r="EW1150" s="196"/>
      <c r="EX1150" s="196"/>
      <c r="EY1150" s="196"/>
      <c r="EZ1150" s="196"/>
      <c r="FA1150" s="196"/>
      <c r="FB1150" s="196"/>
      <c r="FC1150" s="196"/>
      <c r="FD1150" s="196"/>
      <c r="FE1150" s="196"/>
      <c r="FF1150" s="196"/>
      <c r="FG1150" s="196"/>
      <c r="FH1150" s="196"/>
      <c r="FI1150" s="196"/>
      <c r="FJ1150" s="196"/>
      <c r="FK1150" s="196"/>
      <c r="FL1150" s="196"/>
      <c r="FM1150" s="196"/>
      <c r="FN1150" s="196"/>
      <c r="FO1150" s="196"/>
      <c r="FP1150" s="196"/>
      <c r="FQ1150" s="196"/>
      <c r="FR1150" s="196"/>
      <c r="FS1150" s="196"/>
      <c r="FT1150" s="196"/>
      <c r="FU1150" s="196"/>
      <c r="FV1150" s="196"/>
      <c r="FW1150" s="196"/>
      <c r="FX1150" s="196"/>
      <c r="FY1150" s="196"/>
      <c r="FZ1150" s="196"/>
      <c r="GA1150" s="196"/>
      <c r="GB1150" s="196"/>
      <c r="GC1150" s="196"/>
      <c r="GD1150" s="196"/>
      <c r="GE1150" s="196"/>
      <c r="GF1150" s="196"/>
      <c r="GG1150" s="196"/>
      <c r="GH1150" s="196"/>
      <c r="GI1150" s="196"/>
      <c r="GJ1150" s="196"/>
      <c r="GK1150" s="196"/>
      <c r="GL1150" s="196"/>
      <c r="GM1150" s="196"/>
      <c r="GN1150" s="196"/>
      <c r="GO1150" s="196"/>
      <c r="GP1150" s="196"/>
      <c r="GQ1150" s="196"/>
      <c r="GR1150" s="196"/>
      <c r="GS1150" s="196"/>
      <c r="GT1150" s="196"/>
      <c r="GU1150" s="196"/>
      <c r="GV1150" s="196"/>
      <c r="GW1150" s="196"/>
      <c r="GX1150" s="196"/>
      <c r="GY1150" s="196"/>
      <c r="GZ1150" s="196"/>
      <c r="HA1150" s="196"/>
      <c r="HB1150" s="196"/>
      <c r="HC1150" s="196"/>
      <c r="HD1150" s="196"/>
      <c r="HE1150" s="196"/>
      <c r="HF1150" s="196"/>
      <c r="HG1150" s="196"/>
      <c r="HH1150" s="196"/>
      <c r="HI1150" s="196"/>
      <c r="HJ1150" s="196"/>
      <c r="HK1150" s="196"/>
      <c r="HL1150" s="196"/>
      <c r="HM1150" s="196"/>
      <c r="HN1150" s="196"/>
      <c r="HO1150" s="196"/>
      <c r="HP1150" s="196"/>
      <c r="HQ1150" s="196"/>
      <c r="HR1150" s="196"/>
      <c r="HS1150" s="196"/>
      <c r="HT1150" s="196"/>
      <c r="HU1150" s="196"/>
      <c r="HV1150" s="196"/>
      <c r="HW1150" s="196"/>
      <c r="HX1150" s="196"/>
      <c r="HY1150" s="196"/>
      <c r="HZ1150" s="196"/>
      <c r="IA1150" s="196"/>
      <c r="IB1150" s="196"/>
      <c r="IC1150" s="196"/>
      <c r="ID1150" s="196"/>
      <c r="IE1150" s="196"/>
      <c r="IF1150" s="196"/>
      <c r="IG1150" s="196"/>
      <c r="IH1150" s="196"/>
      <c r="II1150" s="196"/>
      <c r="IJ1150" s="196"/>
      <c r="IK1150" s="196"/>
      <c r="IL1150" s="196"/>
      <c r="IM1150" s="196"/>
      <c r="IN1150" s="196"/>
      <c r="IO1150" s="196"/>
      <c r="IP1150" s="196"/>
      <c r="IQ1150" s="196"/>
      <c r="IR1150" s="196"/>
      <c r="IS1150" s="196"/>
      <c r="IT1150" s="196"/>
      <c r="IU1150" s="196"/>
      <c r="IV1150" s="196"/>
      <c r="IW1150" s="196"/>
      <c r="IX1150" s="196"/>
      <c r="IY1150" s="196"/>
      <c r="IZ1150" s="196"/>
      <c r="JA1150" s="196"/>
      <c r="JB1150" s="196"/>
      <c r="JC1150" s="196"/>
      <c r="JD1150" s="196"/>
      <c r="JE1150" s="196"/>
      <c r="JF1150" s="196"/>
      <c r="JG1150" s="196"/>
      <c r="JH1150" s="196"/>
      <c r="JI1150" s="196"/>
      <c r="JJ1150" s="196"/>
      <c r="JK1150" s="196"/>
      <c r="JL1150" s="196"/>
      <c r="JM1150" s="196"/>
      <c r="JN1150" s="196"/>
      <c r="JO1150" s="196"/>
      <c r="JP1150" s="196"/>
      <c r="JQ1150" s="196"/>
      <c r="JR1150" s="196"/>
      <c r="JS1150" s="196"/>
      <c r="JT1150" s="196"/>
      <c r="JU1150" s="196"/>
      <c r="JV1150" s="196"/>
      <c r="JW1150" s="196"/>
      <c r="JX1150" s="196"/>
      <c r="JY1150" s="196"/>
      <c r="JZ1150" s="196"/>
      <c r="KA1150" s="196"/>
      <c r="KB1150" s="196"/>
      <c r="KC1150" s="196"/>
      <c r="KD1150" s="196"/>
      <c r="KE1150" s="196"/>
      <c r="KF1150" s="196"/>
      <c r="KG1150" s="196"/>
      <c r="KH1150" s="196"/>
      <c r="KI1150" s="196"/>
      <c r="KJ1150" s="196"/>
      <c r="KK1150" s="196"/>
      <c r="KL1150" s="196"/>
      <c r="KM1150" s="196"/>
      <c r="KN1150" s="196"/>
      <c r="KO1150" s="196"/>
      <c r="KP1150" s="196"/>
      <c r="KQ1150" s="196"/>
      <c r="KR1150" s="196"/>
      <c r="KS1150" s="196"/>
      <c r="KT1150" s="196"/>
      <c r="KU1150" s="196"/>
      <c r="KV1150" s="196"/>
      <c r="KW1150" s="196"/>
      <c r="KX1150" s="196"/>
      <c r="KY1150" s="196"/>
      <c r="KZ1150" s="196"/>
      <c r="LA1150" s="196"/>
      <c r="LB1150" s="196"/>
      <c r="LC1150" s="196"/>
      <c r="LD1150" s="196"/>
      <c r="LE1150" s="196"/>
      <c r="LF1150" s="196"/>
      <c r="LG1150" s="196"/>
      <c r="LH1150" s="196"/>
      <c r="LI1150" s="196"/>
      <c r="LJ1150" s="196"/>
      <c r="LK1150" s="196"/>
      <c r="LL1150" s="196"/>
      <c r="LM1150" s="196"/>
      <c r="LN1150" s="196"/>
      <c r="LO1150" s="196"/>
      <c r="LP1150" s="196"/>
      <c r="LQ1150" s="196"/>
      <c r="LR1150" s="196"/>
      <c r="LS1150" s="196"/>
      <c r="LT1150" s="196"/>
      <c r="LU1150" s="196"/>
      <c r="LV1150" s="196"/>
      <c r="LW1150" s="196"/>
      <c r="LX1150" s="196"/>
      <c r="LY1150" s="196"/>
      <c r="LZ1150" s="196"/>
      <c r="MA1150" s="196"/>
      <c r="MB1150" s="196"/>
      <c r="MC1150" s="196"/>
      <c r="MD1150" s="196"/>
      <c r="ME1150" s="196"/>
      <c r="MF1150" s="196"/>
      <c r="MG1150" s="196"/>
      <c r="MH1150" s="196"/>
      <c r="MI1150" s="196"/>
      <c r="MJ1150" s="196"/>
      <c r="MK1150" s="196"/>
      <c r="ML1150" s="196"/>
      <c r="MM1150" s="196"/>
      <c r="MN1150" s="196"/>
      <c r="MO1150" s="196"/>
      <c r="MP1150" s="196"/>
      <c r="MQ1150" s="196"/>
      <c r="MR1150" s="196"/>
      <c r="MS1150" s="196"/>
      <c r="MT1150" s="196"/>
      <c r="MU1150" s="196"/>
      <c r="MV1150" s="196"/>
      <c r="MW1150" s="196"/>
      <c r="MX1150" s="196"/>
      <c r="MY1150" s="196"/>
      <c r="MZ1150" s="196"/>
      <c r="NA1150" s="196"/>
      <c r="NB1150" s="196"/>
      <c r="NC1150" s="196"/>
      <c r="ND1150" s="196"/>
      <c r="NE1150" s="196"/>
      <c r="NF1150" s="196"/>
      <c r="NG1150" s="196"/>
      <c r="NH1150" s="196"/>
      <c r="NI1150" s="196"/>
      <c r="NJ1150" s="196"/>
      <c r="NK1150" s="196"/>
      <c r="NL1150" s="196"/>
      <c r="NM1150" s="196"/>
      <c r="NN1150" s="196"/>
      <c r="NO1150" s="196"/>
      <c r="NP1150" s="196"/>
      <c r="NQ1150" s="196"/>
      <c r="NR1150" s="196"/>
      <c r="NS1150" s="196"/>
      <c r="NT1150" s="196"/>
      <c r="NU1150" s="196"/>
      <c r="NV1150" s="196"/>
      <c r="NW1150" s="196"/>
      <c r="NX1150" s="196"/>
      <c r="NY1150" s="196"/>
      <c r="NZ1150" s="196"/>
      <c r="OA1150" s="196"/>
      <c r="OB1150" s="196"/>
      <c r="OC1150" s="196"/>
      <c r="OD1150" s="196"/>
      <c r="OE1150" s="196"/>
      <c r="OF1150" s="196"/>
      <c r="OG1150" s="196"/>
      <c r="OH1150" s="196"/>
      <c r="OI1150" s="196"/>
      <c r="OJ1150" s="196"/>
      <c r="OK1150" s="196"/>
      <c r="OL1150" s="196"/>
      <c r="AFC1150" s="196"/>
      <c r="AFD1150" s="196"/>
      <c r="AFE1150" s="196"/>
      <c r="AFF1150" s="196"/>
      <c r="AFG1150" s="196"/>
      <c r="AFH1150" s="196"/>
      <c r="AFI1150" s="196"/>
      <c r="AFJ1150" s="196"/>
      <c r="AFK1150" s="196"/>
      <c r="AFL1150" s="196"/>
      <c r="AFM1150" s="196"/>
      <c r="AFN1150" s="196"/>
      <c r="AFO1150" s="196"/>
      <c r="AFP1150" s="196"/>
      <c r="AFQ1150" s="196"/>
      <c r="AFR1150" s="196"/>
      <c r="AFS1150" s="196"/>
      <c r="AFT1150" s="196"/>
      <c r="AFU1150" s="196"/>
      <c r="AFV1150" s="196"/>
      <c r="AFW1150" s="196"/>
      <c r="AFX1150" s="196"/>
      <c r="AFY1150" s="196"/>
      <c r="AFZ1150" s="196"/>
      <c r="AGA1150" s="196"/>
      <c r="AGB1150" s="196"/>
      <c r="AGC1150" s="196"/>
      <c r="AGD1150" s="196"/>
      <c r="AGE1150" s="196"/>
      <c r="AGF1150" s="196"/>
      <c r="AGG1150" s="196"/>
      <c r="AGH1150" s="196"/>
      <c r="AGI1150" s="196"/>
      <c r="AGJ1150" s="196"/>
      <c r="AGK1150" s="196"/>
      <c r="AGL1150" s="196"/>
      <c r="AGM1150" s="196"/>
      <c r="AGN1150" s="196"/>
      <c r="AGO1150" s="196"/>
      <c r="AGP1150" s="196"/>
    </row>
    <row r="1151" spans="1:874" ht="15.75" customHeight="1" x14ac:dyDescent="0.25">
      <c r="A1151" s="196"/>
      <c r="B1151" s="196"/>
      <c r="C1151" s="196"/>
      <c r="D1151" s="196"/>
      <c r="E1151" s="196"/>
      <c r="F1151" s="196"/>
      <c r="G1151" s="196"/>
      <c r="H1151" s="196"/>
      <c r="I1151" s="196"/>
      <c r="J1151" s="196"/>
      <c r="K1151" s="196"/>
      <c r="L1151" s="206"/>
      <c r="M1151" s="196"/>
      <c r="N1151" s="196"/>
      <c r="O1151" s="196"/>
      <c r="P1151" s="196"/>
      <c r="Q1151" s="196"/>
      <c r="R1151" s="196"/>
      <c r="S1151" s="196"/>
      <c r="T1151" s="196"/>
      <c r="U1151" s="196"/>
      <c r="V1151" s="196"/>
      <c r="W1151" s="196"/>
      <c r="X1151" s="196"/>
      <c r="Y1151" s="196"/>
      <c r="Z1151" s="196"/>
      <c r="AA1151" s="196"/>
      <c r="AB1151" s="196"/>
      <c r="AC1151" s="196"/>
      <c r="AD1151" s="196"/>
      <c r="AE1151" s="196"/>
      <c r="AF1151" s="196"/>
      <c r="AG1151" s="196"/>
      <c r="AH1151" s="196"/>
      <c r="AI1151" s="196"/>
      <c r="AJ1151" s="196"/>
      <c r="AK1151" s="196"/>
      <c r="AL1151" s="196"/>
      <c r="AM1151" s="196"/>
      <c r="AN1151" s="196"/>
      <c r="AO1151" s="196"/>
      <c r="AP1151" s="196"/>
      <c r="AQ1151" s="196"/>
      <c r="AR1151" s="196"/>
      <c r="AS1151" s="196"/>
      <c r="AT1151" s="196"/>
      <c r="AU1151" s="196"/>
      <c r="AV1151" s="196"/>
      <c r="AW1151" s="196"/>
      <c r="AX1151" s="196"/>
      <c r="AY1151" s="196"/>
      <c r="AZ1151" s="196"/>
      <c r="BA1151" s="196"/>
      <c r="BB1151" s="196"/>
      <c r="BC1151" s="196"/>
      <c r="BD1151" s="196"/>
      <c r="BE1151" s="196"/>
      <c r="BF1151" s="196"/>
      <c r="BG1151" s="196"/>
      <c r="BH1151" s="196"/>
      <c r="BI1151" s="196"/>
      <c r="BJ1151" s="196"/>
      <c r="BK1151" s="196"/>
      <c r="BL1151" s="196"/>
      <c r="BM1151" s="196"/>
      <c r="BN1151" s="196"/>
      <c r="BO1151" s="196"/>
      <c r="BP1151" s="196"/>
      <c r="BQ1151" s="196"/>
      <c r="BR1151" s="196"/>
      <c r="BS1151" s="196"/>
      <c r="BT1151" s="196"/>
      <c r="BU1151" s="196"/>
      <c r="BV1151" s="196"/>
      <c r="BW1151" s="196"/>
      <c r="BX1151" s="196"/>
      <c r="BY1151" s="196"/>
      <c r="BZ1151" s="196"/>
      <c r="CA1151" s="196"/>
      <c r="CB1151" s="196"/>
      <c r="CC1151" s="196"/>
      <c r="CD1151" s="196"/>
      <c r="CE1151" s="196"/>
      <c r="CF1151" s="196"/>
      <c r="CG1151" s="196"/>
      <c r="CH1151" s="196"/>
      <c r="CI1151" s="196"/>
      <c r="CJ1151" s="196"/>
      <c r="CK1151" s="196"/>
      <c r="CL1151" s="196"/>
      <c r="CM1151" s="196"/>
      <c r="CN1151" s="196"/>
      <c r="CO1151" s="196"/>
      <c r="CP1151" s="196"/>
      <c r="CQ1151" s="196"/>
      <c r="CR1151" s="196"/>
      <c r="CS1151" s="196"/>
      <c r="CT1151" s="196"/>
      <c r="CU1151" s="196"/>
      <c r="CV1151" s="196"/>
      <c r="CW1151" s="196"/>
      <c r="CX1151" s="196"/>
      <c r="CY1151" s="196"/>
      <c r="CZ1151" s="196"/>
      <c r="DA1151" s="196"/>
      <c r="DB1151" s="196"/>
      <c r="DC1151" s="196"/>
      <c r="DD1151" s="196"/>
      <c r="DE1151" s="196"/>
      <c r="DF1151" s="196"/>
      <c r="DG1151" s="196"/>
      <c r="DH1151" s="196"/>
      <c r="DI1151" s="196"/>
      <c r="DJ1151" s="196"/>
      <c r="DK1151" s="196"/>
      <c r="DL1151" s="196"/>
      <c r="DM1151" s="196"/>
      <c r="DN1151" s="196"/>
      <c r="DO1151" s="196"/>
      <c r="DP1151" s="196"/>
      <c r="DQ1151" s="196"/>
      <c r="DR1151" s="196"/>
      <c r="DS1151" s="196"/>
      <c r="DT1151" s="196"/>
      <c r="DU1151" s="196"/>
      <c r="DV1151" s="196"/>
      <c r="DW1151" s="196"/>
      <c r="DX1151" s="196"/>
      <c r="DY1151" s="196"/>
      <c r="DZ1151" s="196"/>
      <c r="EA1151" s="196"/>
      <c r="EB1151" s="196"/>
      <c r="EC1151" s="196"/>
      <c r="ED1151" s="196"/>
      <c r="EE1151" s="196"/>
      <c r="EF1151" s="196"/>
      <c r="EG1151" s="196"/>
      <c r="EH1151" s="196"/>
      <c r="EI1151" s="196"/>
      <c r="EJ1151" s="196"/>
      <c r="EK1151" s="196"/>
      <c r="EL1151" s="196"/>
      <c r="EM1151" s="196"/>
      <c r="EN1151" s="196"/>
      <c r="EO1151" s="196"/>
      <c r="EP1151" s="196"/>
      <c r="EQ1151" s="196"/>
      <c r="ER1151" s="196"/>
      <c r="ES1151" s="196"/>
      <c r="ET1151" s="196"/>
      <c r="EU1151" s="196"/>
      <c r="EV1151" s="196"/>
      <c r="EW1151" s="196"/>
      <c r="EX1151" s="196"/>
      <c r="EY1151" s="196"/>
      <c r="EZ1151" s="196"/>
      <c r="FA1151" s="196"/>
      <c r="FB1151" s="196"/>
      <c r="FC1151" s="196"/>
      <c r="FD1151" s="196"/>
      <c r="FE1151" s="196"/>
      <c r="FF1151" s="196"/>
      <c r="FG1151" s="196"/>
      <c r="FH1151" s="196"/>
      <c r="FI1151" s="196"/>
      <c r="FJ1151" s="196"/>
      <c r="FK1151" s="196"/>
      <c r="FL1151" s="196"/>
      <c r="FM1151" s="196"/>
      <c r="FN1151" s="196"/>
      <c r="FO1151" s="196"/>
      <c r="FP1151" s="196"/>
      <c r="FQ1151" s="196"/>
      <c r="FR1151" s="196"/>
      <c r="FS1151" s="196"/>
      <c r="FT1151" s="196"/>
      <c r="FU1151" s="196"/>
      <c r="FV1151" s="196"/>
      <c r="FW1151" s="196"/>
      <c r="FX1151" s="196"/>
      <c r="FY1151" s="196"/>
      <c r="FZ1151" s="196"/>
      <c r="GA1151" s="196"/>
      <c r="GB1151" s="196"/>
      <c r="GC1151" s="196"/>
      <c r="GD1151" s="196"/>
      <c r="GE1151" s="196"/>
      <c r="GF1151" s="196"/>
      <c r="GG1151" s="196"/>
      <c r="GH1151" s="196"/>
      <c r="GI1151" s="196"/>
      <c r="GJ1151" s="196"/>
      <c r="GK1151" s="196"/>
      <c r="GL1151" s="196"/>
      <c r="GM1151" s="196"/>
      <c r="GN1151" s="196"/>
      <c r="GO1151" s="196"/>
      <c r="GP1151" s="196"/>
      <c r="GQ1151" s="196"/>
      <c r="GR1151" s="196"/>
      <c r="GS1151" s="196"/>
      <c r="GT1151" s="196"/>
      <c r="GU1151" s="196"/>
      <c r="GV1151" s="196"/>
      <c r="GW1151" s="196"/>
      <c r="GX1151" s="196"/>
      <c r="GY1151" s="196"/>
      <c r="GZ1151" s="196"/>
      <c r="HA1151" s="196"/>
      <c r="HB1151" s="196"/>
      <c r="HC1151" s="196"/>
      <c r="HD1151" s="196"/>
      <c r="HE1151" s="196"/>
      <c r="HF1151" s="196"/>
      <c r="HG1151" s="196"/>
      <c r="HH1151" s="196"/>
      <c r="HI1151" s="196"/>
      <c r="HJ1151" s="196"/>
      <c r="HK1151" s="196"/>
      <c r="HL1151" s="196"/>
      <c r="HM1151" s="196"/>
      <c r="HN1151" s="196"/>
      <c r="HO1151" s="196"/>
      <c r="HP1151" s="196"/>
      <c r="HQ1151" s="196"/>
      <c r="HR1151" s="196"/>
      <c r="HS1151" s="196"/>
      <c r="HT1151" s="196"/>
      <c r="HU1151" s="196"/>
      <c r="HV1151" s="196"/>
      <c r="HW1151" s="196"/>
      <c r="HX1151" s="196"/>
      <c r="HY1151" s="196"/>
      <c r="HZ1151" s="196"/>
      <c r="IA1151" s="196"/>
      <c r="IB1151" s="196"/>
      <c r="IC1151" s="196"/>
      <c r="ID1151" s="196"/>
      <c r="IE1151" s="196"/>
      <c r="IF1151" s="196"/>
      <c r="IG1151" s="196"/>
      <c r="IH1151" s="196"/>
      <c r="II1151" s="196"/>
      <c r="IJ1151" s="196"/>
      <c r="IK1151" s="196"/>
      <c r="IL1151" s="196"/>
      <c r="IM1151" s="196"/>
      <c r="IN1151" s="196"/>
      <c r="IO1151" s="196"/>
      <c r="IP1151" s="196"/>
      <c r="IQ1151" s="196"/>
      <c r="IR1151" s="196"/>
      <c r="IS1151" s="196"/>
      <c r="IT1151" s="196"/>
      <c r="IU1151" s="196"/>
      <c r="IV1151" s="196"/>
      <c r="IW1151" s="196"/>
      <c r="IX1151" s="196"/>
      <c r="IY1151" s="196"/>
      <c r="IZ1151" s="196"/>
      <c r="JA1151" s="196"/>
      <c r="JB1151" s="196"/>
      <c r="JC1151" s="196"/>
      <c r="JD1151" s="196"/>
      <c r="JE1151" s="196"/>
      <c r="JF1151" s="196"/>
      <c r="JG1151" s="196"/>
      <c r="JH1151" s="196"/>
      <c r="JI1151" s="196"/>
      <c r="JJ1151" s="196"/>
      <c r="JK1151" s="196"/>
      <c r="JL1151" s="196"/>
      <c r="JM1151" s="196"/>
      <c r="JN1151" s="196"/>
      <c r="JO1151" s="196"/>
      <c r="JP1151" s="196"/>
      <c r="JQ1151" s="196"/>
      <c r="JR1151" s="196"/>
      <c r="JS1151" s="196"/>
      <c r="JT1151" s="196"/>
      <c r="JU1151" s="196"/>
      <c r="JV1151" s="196"/>
      <c r="JW1151" s="196"/>
      <c r="JX1151" s="196"/>
      <c r="JY1151" s="196"/>
      <c r="JZ1151" s="196"/>
      <c r="KA1151" s="196"/>
      <c r="KB1151" s="196"/>
      <c r="KC1151" s="196"/>
      <c r="KD1151" s="196"/>
      <c r="KE1151" s="196"/>
      <c r="KF1151" s="196"/>
      <c r="KG1151" s="196"/>
      <c r="KH1151" s="196"/>
      <c r="KI1151" s="196"/>
      <c r="KJ1151" s="196"/>
      <c r="KK1151" s="196"/>
      <c r="KL1151" s="196"/>
      <c r="KM1151" s="196"/>
      <c r="KN1151" s="196"/>
      <c r="KO1151" s="196"/>
      <c r="KP1151" s="196"/>
      <c r="KQ1151" s="196"/>
      <c r="KR1151" s="196"/>
      <c r="KS1151" s="196"/>
      <c r="KT1151" s="196"/>
      <c r="KU1151" s="196"/>
      <c r="KV1151" s="196"/>
      <c r="KW1151" s="196"/>
      <c r="KX1151" s="196"/>
      <c r="KY1151" s="196"/>
      <c r="KZ1151" s="196"/>
      <c r="LA1151" s="196"/>
      <c r="LB1151" s="196"/>
      <c r="LC1151" s="196"/>
      <c r="LD1151" s="196"/>
      <c r="LE1151" s="196"/>
      <c r="LF1151" s="196"/>
      <c r="LG1151" s="196"/>
      <c r="LH1151" s="196"/>
      <c r="LI1151" s="196"/>
      <c r="LJ1151" s="196"/>
      <c r="LK1151" s="196"/>
      <c r="LL1151" s="196"/>
      <c r="LM1151" s="196"/>
      <c r="LN1151" s="196"/>
      <c r="LO1151" s="196"/>
      <c r="LP1151" s="196"/>
      <c r="LQ1151" s="196"/>
      <c r="LR1151" s="196"/>
      <c r="LS1151" s="196"/>
      <c r="LT1151" s="196"/>
      <c r="LU1151" s="196"/>
      <c r="LV1151" s="196"/>
      <c r="LW1151" s="196"/>
      <c r="LX1151" s="196"/>
      <c r="LY1151" s="196"/>
      <c r="LZ1151" s="196"/>
      <c r="MA1151" s="196"/>
      <c r="MB1151" s="196"/>
      <c r="MC1151" s="196"/>
      <c r="MD1151" s="196"/>
      <c r="ME1151" s="196"/>
      <c r="MF1151" s="196"/>
      <c r="MG1151" s="196"/>
      <c r="MH1151" s="196"/>
      <c r="MI1151" s="196"/>
      <c r="MJ1151" s="196"/>
      <c r="MK1151" s="196"/>
      <c r="ML1151" s="196"/>
      <c r="MM1151" s="196"/>
      <c r="MN1151" s="196"/>
      <c r="MO1151" s="196"/>
      <c r="MP1151" s="196"/>
      <c r="MQ1151" s="196"/>
      <c r="MR1151" s="196"/>
      <c r="MS1151" s="196"/>
      <c r="MT1151" s="196"/>
      <c r="MU1151" s="196"/>
      <c r="MV1151" s="196"/>
      <c r="MW1151" s="196"/>
      <c r="MX1151" s="196"/>
      <c r="MY1151" s="196"/>
      <c r="MZ1151" s="196"/>
      <c r="NA1151" s="196"/>
      <c r="NB1151" s="196"/>
      <c r="NC1151" s="196"/>
      <c r="ND1151" s="196"/>
      <c r="NE1151" s="196"/>
      <c r="NF1151" s="196"/>
      <c r="NG1151" s="196"/>
      <c r="NH1151" s="196"/>
      <c r="NI1151" s="196"/>
      <c r="NJ1151" s="196"/>
      <c r="NK1151" s="196"/>
      <c r="NL1151" s="196"/>
      <c r="NM1151" s="196"/>
      <c r="NN1151" s="196"/>
      <c r="NO1151" s="196"/>
      <c r="NP1151" s="196"/>
      <c r="NQ1151" s="196"/>
      <c r="NR1151" s="196"/>
      <c r="NS1151" s="196"/>
      <c r="NT1151" s="196"/>
      <c r="NU1151" s="196"/>
      <c r="NV1151" s="196"/>
      <c r="NW1151" s="196"/>
      <c r="NX1151" s="196"/>
      <c r="NY1151" s="196"/>
      <c r="NZ1151" s="196"/>
      <c r="OA1151" s="196"/>
      <c r="OB1151" s="196"/>
      <c r="OC1151" s="196"/>
      <c r="OD1151" s="196"/>
      <c r="OE1151" s="196"/>
      <c r="OF1151" s="196"/>
      <c r="OG1151" s="196"/>
      <c r="OH1151" s="196"/>
      <c r="OI1151" s="196"/>
      <c r="OJ1151" s="196"/>
      <c r="OK1151" s="196"/>
      <c r="OL1151" s="196"/>
      <c r="AFC1151" s="196"/>
      <c r="AFD1151" s="196"/>
      <c r="AFE1151" s="196"/>
      <c r="AFF1151" s="196"/>
      <c r="AFG1151" s="196"/>
      <c r="AFH1151" s="196"/>
      <c r="AFI1151" s="196"/>
      <c r="AFJ1151" s="196"/>
      <c r="AFK1151" s="196"/>
      <c r="AFL1151" s="196"/>
      <c r="AFM1151" s="196"/>
      <c r="AFN1151" s="196"/>
      <c r="AFO1151" s="196"/>
      <c r="AFP1151" s="196"/>
      <c r="AFQ1151" s="196"/>
      <c r="AFR1151" s="196"/>
      <c r="AFS1151" s="196"/>
      <c r="AFT1151" s="196"/>
      <c r="AFU1151" s="196"/>
      <c r="AFV1151" s="196"/>
      <c r="AFW1151" s="196"/>
      <c r="AFX1151" s="196"/>
      <c r="AFY1151" s="196"/>
      <c r="AFZ1151" s="196"/>
      <c r="AGA1151" s="196"/>
      <c r="AGB1151" s="196"/>
      <c r="AGC1151" s="196"/>
      <c r="AGD1151" s="196"/>
      <c r="AGE1151" s="196"/>
      <c r="AGF1151" s="196"/>
      <c r="AGG1151" s="196"/>
      <c r="AGH1151" s="196"/>
      <c r="AGI1151" s="196"/>
      <c r="AGJ1151" s="196"/>
      <c r="AGK1151" s="196"/>
      <c r="AGL1151" s="196"/>
      <c r="AGM1151" s="196"/>
      <c r="AGN1151" s="196"/>
      <c r="AGO1151" s="196"/>
      <c r="AGP1151" s="196"/>
    </row>
    <row r="1152" spans="1:874" ht="15.75" customHeight="1" x14ac:dyDescent="0.25">
      <c r="A1152" s="196"/>
      <c r="B1152" s="196"/>
      <c r="C1152" s="196"/>
      <c r="D1152" s="196"/>
      <c r="E1152" s="196"/>
      <c r="F1152" s="196"/>
      <c r="G1152" s="196"/>
      <c r="H1152" s="196"/>
      <c r="I1152" s="196"/>
      <c r="J1152" s="196"/>
      <c r="K1152" s="196"/>
      <c r="L1152" s="206"/>
      <c r="M1152" s="196"/>
      <c r="N1152" s="196"/>
      <c r="O1152" s="196"/>
      <c r="P1152" s="196"/>
      <c r="Q1152" s="196"/>
      <c r="R1152" s="196"/>
      <c r="S1152" s="196"/>
      <c r="T1152" s="196"/>
      <c r="U1152" s="196"/>
      <c r="V1152" s="196"/>
      <c r="W1152" s="196"/>
      <c r="X1152" s="196"/>
      <c r="Y1152" s="196"/>
      <c r="Z1152" s="196"/>
      <c r="AA1152" s="196"/>
      <c r="AB1152" s="196"/>
      <c r="AC1152" s="196"/>
      <c r="AD1152" s="196"/>
      <c r="AE1152" s="196"/>
      <c r="AF1152" s="196"/>
      <c r="AG1152" s="196"/>
      <c r="AH1152" s="196"/>
      <c r="AI1152" s="196"/>
      <c r="AJ1152" s="196"/>
      <c r="AK1152" s="196"/>
      <c r="AL1152" s="196"/>
      <c r="AM1152" s="196"/>
      <c r="AN1152" s="196"/>
      <c r="AO1152" s="196"/>
      <c r="AP1152" s="196"/>
      <c r="AQ1152" s="196"/>
      <c r="AR1152" s="196"/>
      <c r="AS1152" s="196"/>
      <c r="AT1152" s="196"/>
      <c r="AU1152" s="196"/>
      <c r="AV1152" s="196"/>
      <c r="AW1152" s="196"/>
      <c r="AX1152" s="196"/>
      <c r="AY1152" s="196"/>
      <c r="AZ1152" s="196"/>
      <c r="BA1152" s="196"/>
      <c r="BB1152" s="196"/>
      <c r="BC1152" s="196"/>
      <c r="BD1152" s="196"/>
      <c r="BE1152" s="196"/>
      <c r="BF1152" s="196"/>
      <c r="BG1152" s="196"/>
      <c r="BH1152" s="196"/>
      <c r="BI1152" s="196"/>
      <c r="BJ1152" s="196"/>
      <c r="BK1152" s="196"/>
      <c r="BL1152" s="196"/>
      <c r="BM1152" s="196"/>
      <c r="BN1152" s="196"/>
      <c r="BO1152" s="196"/>
      <c r="BP1152" s="196"/>
      <c r="BQ1152" s="196"/>
      <c r="BR1152" s="196"/>
      <c r="BS1152" s="196"/>
      <c r="BT1152" s="196"/>
      <c r="BU1152" s="196"/>
      <c r="BV1152" s="196"/>
      <c r="BW1152" s="196"/>
      <c r="BX1152" s="196"/>
      <c r="BY1152" s="196"/>
      <c r="BZ1152" s="196"/>
      <c r="CA1152" s="196"/>
      <c r="CB1152" s="196"/>
      <c r="CC1152" s="196"/>
      <c r="CD1152" s="196"/>
      <c r="CE1152" s="196"/>
      <c r="CF1152" s="196"/>
      <c r="CG1152" s="196"/>
      <c r="CH1152" s="196"/>
      <c r="CI1152" s="196"/>
      <c r="CJ1152" s="196"/>
      <c r="CK1152" s="196"/>
      <c r="CL1152" s="196"/>
      <c r="CM1152" s="196"/>
      <c r="CN1152" s="196"/>
      <c r="CO1152" s="196"/>
      <c r="CP1152" s="196"/>
      <c r="CQ1152" s="196"/>
      <c r="CR1152" s="196"/>
      <c r="CS1152" s="196"/>
      <c r="CT1152" s="196"/>
      <c r="CU1152" s="196"/>
      <c r="CV1152" s="196"/>
      <c r="CW1152" s="196"/>
      <c r="CX1152" s="196"/>
      <c r="CY1152" s="196"/>
      <c r="CZ1152" s="196"/>
      <c r="DA1152" s="196"/>
      <c r="DB1152" s="196"/>
      <c r="DC1152" s="196"/>
      <c r="DD1152" s="196"/>
      <c r="DE1152" s="196"/>
      <c r="DF1152" s="196"/>
      <c r="DG1152" s="196"/>
      <c r="DH1152" s="196"/>
      <c r="DI1152" s="196"/>
      <c r="DJ1152" s="196"/>
      <c r="DK1152" s="196"/>
      <c r="DL1152" s="196"/>
      <c r="DM1152" s="196"/>
      <c r="DN1152" s="196"/>
      <c r="DO1152" s="196"/>
      <c r="DP1152" s="196"/>
      <c r="DQ1152" s="196"/>
      <c r="DR1152" s="196"/>
      <c r="DS1152" s="196"/>
      <c r="DT1152" s="196"/>
      <c r="DU1152" s="196"/>
      <c r="DV1152" s="196"/>
      <c r="DW1152" s="196"/>
      <c r="DX1152" s="196"/>
      <c r="DY1152" s="196"/>
      <c r="DZ1152" s="196"/>
      <c r="EA1152" s="196"/>
      <c r="EB1152" s="196"/>
      <c r="EC1152" s="196"/>
      <c r="ED1152" s="196"/>
      <c r="EE1152" s="196"/>
      <c r="EF1152" s="196"/>
      <c r="EG1152" s="196"/>
      <c r="EH1152" s="196"/>
      <c r="EI1152" s="196"/>
      <c r="EJ1152" s="196"/>
      <c r="EK1152" s="196"/>
      <c r="EL1152" s="196"/>
      <c r="EM1152" s="196"/>
      <c r="EN1152" s="196"/>
      <c r="EO1152" s="196"/>
      <c r="EP1152" s="196"/>
      <c r="EQ1152" s="196"/>
      <c r="ER1152" s="196"/>
      <c r="ES1152" s="196"/>
      <c r="ET1152" s="196"/>
      <c r="EU1152" s="196"/>
      <c r="EV1152" s="196"/>
      <c r="EW1152" s="196"/>
      <c r="EX1152" s="196"/>
      <c r="EY1152" s="196"/>
      <c r="EZ1152" s="196"/>
      <c r="FA1152" s="196"/>
      <c r="FB1152" s="196"/>
      <c r="FC1152" s="196"/>
      <c r="FD1152" s="196"/>
      <c r="FE1152" s="196"/>
      <c r="FF1152" s="196"/>
      <c r="FG1152" s="196"/>
      <c r="FH1152" s="196"/>
      <c r="FI1152" s="196"/>
      <c r="FJ1152" s="196"/>
      <c r="FK1152" s="196"/>
      <c r="FL1152" s="196"/>
      <c r="FM1152" s="196"/>
      <c r="FN1152" s="196"/>
      <c r="FO1152" s="196"/>
      <c r="FP1152" s="196"/>
      <c r="FQ1152" s="196"/>
      <c r="FR1152" s="196"/>
      <c r="FS1152" s="196"/>
      <c r="FT1152" s="196"/>
      <c r="FU1152" s="196"/>
      <c r="FV1152" s="196"/>
      <c r="FW1152" s="196"/>
      <c r="FX1152" s="196"/>
      <c r="FY1152" s="196"/>
      <c r="FZ1152" s="196"/>
      <c r="GA1152" s="196"/>
      <c r="GB1152" s="196"/>
      <c r="GC1152" s="196"/>
      <c r="GD1152" s="196"/>
      <c r="GE1152" s="196"/>
      <c r="GF1152" s="196"/>
      <c r="GG1152" s="196"/>
      <c r="GH1152" s="196"/>
      <c r="GI1152" s="196"/>
      <c r="GJ1152" s="196"/>
      <c r="GK1152" s="196"/>
      <c r="GL1152" s="196"/>
      <c r="GM1152" s="196"/>
      <c r="GN1152" s="196"/>
      <c r="GO1152" s="196"/>
      <c r="GP1152" s="196"/>
      <c r="GQ1152" s="196"/>
      <c r="GR1152" s="196"/>
      <c r="GS1152" s="196"/>
      <c r="GT1152" s="196"/>
      <c r="GU1152" s="196"/>
      <c r="GV1152" s="196"/>
      <c r="GW1152" s="196"/>
      <c r="GX1152" s="196"/>
      <c r="GY1152" s="196"/>
      <c r="GZ1152" s="196"/>
      <c r="HA1152" s="196"/>
      <c r="HB1152" s="196"/>
      <c r="HC1152" s="196"/>
      <c r="HD1152" s="196"/>
      <c r="HE1152" s="196"/>
      <c r="HF1152" s="196"/>
      <c r="HG1152" s="196"/>
      <c r="HH1152" s="196"/>
      <c r="HI1152" s="196"/>
      <c r="HJ1152" s="196"/>
      <c r="HK1152" s="196"/>
      <c r="HL1152" s="196"/>
      <c r="HM1152" s="196"/>
      <c r="HN1152" s="196"/>
      <c r="HO1152" s="196"/>
      <c r="HP1152" s="196"/>
      <c r="HQ1152" s="196"/>
      <c r="HR1152" s="196"/>
      <c r="HS1152" s="196"/>
      <c r="HT1152" s="196"/>
      <c r="HU1152" s="196"/>
      <c r="HV1152" s="196"/>
      <c r="HW1152" s="196"/>
      <c r="HX1152" s="196"/>
      <c r="HY1152" s="196"/>
      <c r="HZ1152" s="196"/>
      <c r="IA1152" s="196"/>
      <c r="IB1152" s="196"/>
      <c r="IC1152" s="196"/>
      <c r="ID1152" s="196"/>
      <c r="IE1152" s="196"/>
      <c r="IF1152" s="196"/>
      <c r="IG1152" s="196"/>
      <c r="IH1152" s="196"/>
      <c r="II1152" s="196"/>
      <c r="IJ1152" s="196"/>
      <c r="IK1152" s="196"/>
      <c r="IL1152" s="196"/>
      <c r="IM1152" s="196"/>
      <c r="IN1152" s="196"/>
      <c r="IO1152" s="196"/>
      <c r="IP1152" s="196"/>
      <c r="IQ1152" s="196"/>
      <c r="IR1152" s="196"/>
      <c r="IS1152" s="196"/>
      <c r="IT1152" s="196"/>
      <c r="IU1152" s="196"/>
      <c r="IV1152" s="196"/>
      <c r="IW1152" s="196"/>
      <c r="IX1152" s="196"/>
      <c r="IY1152" s="196"/>
      <c r="IZ1152" s="196"/>
      <c r="JA1152" s="196"/>
      <c r="JB1152" s="196"/>
      <c r="JC1152" s="196"/>
      <c r="JD1152" s="196"/>
      <c r="JE1152" s="196"/>
      <c r="JF1152" s="196"/>
      <c r="JG1152" s="196"/>
      <c r="JH1152" s="196"/>
      <c r="JI1152" s="196"/>
      <c r="JJ1152" s="196"/>
      <c r="JK1152" s="196"/>
      <c r="JL1152" s="196"/>
      <c r="JM1152" s="196"/>
      <c r="JN1152" s="196"/>
      <c r="JO1152" s="196"/>
      <c r="JP1152" s="196"/>
      <c r="JQ1152" s="196"/>
      <c r="JR1152" s="196"/>
      <c r="JS1152" s="196"/>
      <c r="JT1152" s="196"/>
      <c r="JU1152" s="196"/>
      <c r="JV1152" s="196"/>
      <c r="JW1152" s="196"/>
      <c r="JX1152" s="196"/>
      <c r="JY1152" s="196"/>
      <c r="JZ1152" s="196"/>
      <c r="KA1152" s="196"/>
      <c r="KB1152" s="196"/>
      <c r="KC1152" s="196"/>
      <c r="KD1152" s="196"/>
      <c r="KE1152" s="196"/>
      <c r="KF1152" s="196"/>
      <c r="KG1152" s="196"/>
      <c r="KH1152" s="196"/>
      <c r="KI1152" s="196"/>
      <c r="KJ1152" s="196"/>
      <c r="KK1152" s="196"/>
      <c r="KL1152" s="196"/>
      <c r="KM1152" s="196"/>
      <c r="KN1152" s="196"/>
      <c r="KO1152" s="196"/>
      <c r="KP1152" s="196"/>
      <c r="KQ1152" s="196"/>
      <c r="KR1152" s="196"/>
      <c r="KS1152" s="196"/>
      <c r="KT1152" s="196"/>
      <c r="KU1152" s="196"/>
      <c r="KV1152" s="196"/>
      <c r="KW1152" s="196"/>
      <c r="KX1152" s="196"/>
      <c r="KY1152" s="196"/>
      <c r="KZ1152" s="196"/>
      <c r="LA1152" s="196"/>
      <c r="LB1152" s="196"/>
      <c r="LC1152" s="196"/>
      <c r="LD1152" s="196"/>
      <c r="LE1152" s="196"/>
      <c r="LF1152" s="196"/>
      <c r="LG1152" s="196"/>
      <c r="LH1152" s="196"/>
      <c r="LI1152" s="196"/>
      <c r="LJ1152" s="196"/>
      <c r="LK1152" s="196"/>
      <c r="LL1152" s="196"/>
      <c r="LM1152" s="196"/>
      <c r="LN1152" s="196"/>
      <c r="LO1152" s="196"/>
      <c r="LP1152" s="196"/>
      <c r="LQ1152" s="196"/>
      <c r="LR1152" s="196"/>
      <c r="LS1152" s="196"/>
      <c r="LT1152" s="196"/>
      <c r="LU1152" s="196"/>
      <c r="LV1152" s="196"/>
      <c r="LW1152" s="196"/>
      <c r="LX1152" s="196"/>
      <c r="LY1152" s="196"/>
      <c r="LZ1152" s="196"/>
      <c r="MA1152" s="196"/>
      <c r="MB1152" s="196"/>
      <c r="MC1152" s="196"/>
      <c r="MD1152" s="196"/>
      <c r="ME1152" s="196"/>
      <c r="MF1152" s="196"/>
      <c r="MG1152" s="196"/>
      <c r="MH1152" s="196"/>
      <c r="MI1152" s="196"/>
      <c r="MJ1152" s="196"/>
      <c r="MK1152" s="196"/>
      <c r="ML1152" s="196"/>
      <c r="MM1152" s="196"/>
      <c r="MN1152" s="196"/>
      <c r="MO1152" s="196"/>
      <c r="MP1152" s="196"/>
      <c r="MQ1152" s="196"/>
      <c r="MR1152" s="196"/>
      <c r="MS1152" s="196"/>
      <c r="MT1152" s="196"/>
      <c r="MU1152" s="196"/>
      <c r="MV1152" s="196"/>
      <c r="MW1152" s="196"/>
      <c r="MX1152" s="196"/>
      <c r="MY1152" s="196"/>
      <c r="MZ1152" s="196"/>
      <c r="NA1152" s="196"/>
      <c r="NB1152" s="196"/>
      <c r="NC1152" s="196"/>
      <c r="ND1152" s="196"/>
      <c r="NE1152" s="196"/>
      <c r="NF1152" s="196"/>
      <c r="NG1152" s="196"/>
      <c r="NH1152" s="196"/>
      <c r="NI1152" s="196"/>
      <c r="NJ1152" s="196"/>
      <c r="NK1152" s="196"/>
      <c r="NL1152" s="196"/>
      <c r="NM1152" s="196"/>
      <c r="NN1152" s="196"/>
      <c r="NO1152" s="196"/>
      <c r="NP1152" s="196"/>
      <c r="NQ1152" s="196"/>
      <c r="NR1152" s="196"/>
      <c r="NS1152" s="196"/>
      <c r="NT1152" s="196"/>
      <c r="NU1152" s="196"/>
      <c r="NV1152" s="196"/>
      <c r="NW1152" s="196"/>
      <c r="NX1152" s="196"/>
      <c r="NY1152" s="196"/>
      <c r="NZ1152" s="196"/>
      <c r="OA1152" s="196"/>
      <c r="OB1152" s="196"/>
      <c r="OC1152" s="196"/>
      <c r="OD1152" s="196"/>
      <c r="OE1152" s="196"/>
      <c r="OF1152" s="196"/>
      <c r="OG1152" s="196"/>
      <c r="OH1152" s="196"/>
      <c r="OI1152" s="196"/>
      <c r="OJ1152" s="196"/>
      <c r="OK1152" s="196"/>
      <c r="OL1152" s="196"/>
      <c r="AFC1152" s="196"/>
      <c r="AFD1152" s="196"/>
      <c r="AFE1152" s="196"/>
      <c r="AFF1152" s="196"/>
      <c r="AFG1152" s="196"/>
      <c r="AFH1152" s="196"/>
      <c r="AFI1152" s="196"/>
      <c r="AFJ1152" s="196"/>
      <c r="AFK1152" s="196"/>
      <c r="AFL1152" s="196"/>
      <c r="AFM1152" s="196"/>
      <c r="AFN1152" s="196"/>
      <c r="AFO1152" s="196"/>
      <c r="AFP1152" s="196"/>
      <c r="AFQ1152" s="196"/>
      <c r="AFR1152" s="196"/>
      <c r="AFS1152" s="196"/>
      <c r="AFT1152" s="196"/>
      <c r="AFU1152" s="196"/>
      <c r="AFV1152" s="196"/>
      <c r="AFW1152" s="196"/>
      <c r="AFX1152" s="196"/>
      <c r="AFY1152" s="196"/>
      <c r="AFZ1152" s="196"/>
      <c r="AGA1152" s="196"/>
      <c r="AGB1152" s="196"/>
      <c r="AGC1152" s="196"/>
      <c r="AGD1152" s="196"/>
      <c r="AGE1152" s="196"/>
      <c r="AGF1152" s="196"/>
      <c r="AGG1152" s="196"/>
      <c r="AGH1152" s="196"/>
      <c r="AGI1152" s="196"/>
      <c r="AGJ1152" s="196"/>
      <c r="AGK1152" s="196"/>
      <c r="AGL1152" s="196"/>
      <c r="AGM1152" s="196"/>
      <c r="AGN1152" s="196"/>
      <c r="AGO1152" s="196"/>
      <c r="AGP1152" s="196"/>
    </row>
    <row r="1153" spans="1:874" ht="15.75" customHeight="1" x14ac:dyDescent="0.25">
      <c r="A1153" s="196"/>
      <c r="B1153" s="196"/>
      <c r="C1153" s="196"/>
      <c r="D1153" s="196"/>
      <c r="E1153" s="196"/>
      <c r="F1153" s="196"/>
      <c r="G1153" s="196"/>
      <c r="H1153" s="196"/>
      <c r="I1153" s="196"/>
      <c r="J1153" s="196"/>
      <c r="K1153" s="196"/>
      <c r="L1153" s="206"/>
      <c r="M1153" s="196"/>
      <c r="N1153" s="196"/>
      <c r="O1153" s="196"/>
      <c r="P1153" s="196"/>
      <c r="Q1153" s="196"/>
      <c r="R1153" s="196"/>
      <c r="S1153" s="196"/>
      <c r="T1153" s="196"/>
      <c r="U1153" s="196"/>
      <c r="V1153" s="196"/>
      <c r="W1153" s="196"/>
      <c r="X1153" s="196"/>
      <c r="Y1153" s="196"/>
      <c r="Z1153" s="196"/>
      <c r="AA1153" s="196"/>
      <c r="AB1153" s="196"/>
      <c r="AC1153" s="196"/>
      <c r="AD1153" s="196"/>
      <c r="AE1153" s="196"/>
      <c r="AF1153" s="196"/>
      <c r="AG1153" s="196"/>
      <c r="AH1153" s="196"/>
      <c r="AI1153" s="196"/>
      <c r="AJ1153" s="196"/>
      <c r="AK1153" s="196"/>
      <c r="AL1153" s="196"/>
      <c r="AM1153" s="196"/>
      <c r="AN1153" s="196"/>
      <c r="AO1153" s="196"/>
      <c r="AP1153" s="196"/>
      <c r="AQ1153" s="196"/>
      <c r="AR1153" s="196"/>
      <c r="AS1153" s="196"/>
      <c r="AT1153" s="196"/>
      <c r="AU1153" s="196"/>
      <c r="AV1153" s="196"/>
      <c r="AW1153" s="196"/>
      <c r="AX1153" s="196"/>
      <c r="AY1153" s="196"/>
      <c r="AZ1153" s="196"/>
      <c r="BA1153" s="196"/>
      <c r="BB1153" s="196"/>
      <c r="BC1153" s="196"/>
      <c r="BD1153" s="196"/>
      <c r="BE1153" s="196"/>
      <c r="BF1153" s="196"/>
      <c r="BG1153" s="196"/>
      <c r="BH1153" s="196"/>
      <c r="BI1153" s="196"/>
      <c r="BJ1153" s="196"/>
      <c r="BK1153" s="196"/>
      <c r="BL1153" s="196"/>
      <c r="BM1153" s="196"/>
      <c r="BN1153" s="196"/>
      <c r="BO1153" s="196"/>
      <c r="BP1153" s="196"/>
      <c r="BQ1153" s="196"/>
      <c r="BR1153" s="196"/>
      <c r="BS1153" s="196"/>
      <c r="BT1153" s="196"/>
      <c r="BU1153" s="196"/>
      <c r="BV1153" s="196"/>
      <c r="BW1153" s="196"/>
      <c r="BX1153" s="196"/>
      <c r="BY1153" s="196"/>
      <c r="BZ1153" s="196"/>
      <c r="CA1153" s="196"/>
      <c r="CB1153" s="196"/>
      <c r="CC1153" s="196"/>
      <c r="CD1153" s="196"/>
      <c r="CE1153" s="196"/>
      <c r="CF1153" s="196"/>
      <c r="CG1153" s="196"/>
      <c r="CH1153" s="196"/>
      <c r="CI1153" s="196"/>
      <c r="CJ1153" s="196"/>
      <c r="CK1153" s="196"/>
      <c r="CL1153" s="196"/>
      <c r="CM1153" s="196"/>
      <c r="CN1153" s="196"/>
      <c r="CO1153" s="196"/>
      <c r="CP1153" s="196"/>
      <c r="CQ1153" s="196"/>
      <c r="CR1153" s="196"/>
      <c r="CS1153" s="196"/>
      <c r="CT1153" s="196"/>
      <c r="CU1153" s="196"/>
      <c r="CV1153" s="196"/>
      <c r="CW1153" s="196"/>
      <c r="CX1153" s="196"/>
      <c r="CY1153" s="196"/>
      <c r="CZ1153" s="196"/>
      <c r="DA1153" s="196"/>
      <c r="DB1153" s="196"/>
      <c r="DC1153" s="196"/>
      <c r="DD1153" s="196"/>
      <c r="DE1153" s="196"/>
      <c r="DF1153" s="196"/>
      <c r="DG1153" s="196"/>
      <c r="DH1153" s="196"/>
      <c r="DI1153" s="196"/>
      <c r="DJ1153" s="196"/>
      <c r="DK1153" s="196"/>
      <c r="DL1153" s="196"/>
      <c r="DM1153" s="196"/>
      <c r="DN1153" s="196"/>
      <c r="DO1153" s="196"/>
      <c r="DP1153" s="196"/>
      <c r="DQ1153" s="196"/>
      <c r="DR1153" s="196"/>
      <c r="DS1153" s="196"/>
      <c r="DT1153" s="196"/>
      <c r="DU1153" s="196"/>
      <c r="DV1153" s="196"/>
      <c r="DW1153" s="196"/>
      <c r="DX1153" s="196"/>
      <c r="DY1153" s="196"/>
      <c r="DZ1153" s="196"/>
      <c r="EA1153" s="196"/>
      <c r="EB1153" s="196"/>
      <c r="EC1153" s="196"/>
      <c r="ED1153" s="196"/>
      <c r="EE1153" s="196"/>
      <c r="EF1153" s="196"/>
      <c r="EG1153" s="196"/>
      <c r="EH1153" s="196"/>
      <c r="EI1153" s="196"/>
      <c r="EJ1153" s="196"/>
      <c r="EK1153" s="196"/>
      <c r="EL1153" s="196"/>
      <c r="EM1153" s="196"/>
      <c r="EN1153" s="196"/>
      <c r="EO1153" s="196"/>
      <c r="EP1153" s="196"/>
      <c r="EQ1153" s="196"/>
      <c r="ER1153" s="196"/>
      <c r="ES1153" s="196"/>
      <c r="ET1153" s="196"/>
      <c r="EU1153" s="196"/>
      <c r="EV1153" s="196"/>
      <c r="EW1153" s="196"/>
      <c r="EX1153" s="196"/>
      <c r="EY1153" s="196"/>
      <c r="EZ1153" s="196"/>
      <c r="FA1153" s="196"/>
      <c r="FB1153" s="196"/>
      <c r="FC1153" s="196"/>
      <c r="FD1153" s="196"/>
      <c r="FE1153" s="196"/>
      <c r="FF1153" s="196"/>
      <c r="FG1153" s="196"/>
      <c r="FH1153" s="196"/>
      <c r="FI1153" s="196"/>
      <c r="FJ1153" s="196"/>
      <c r="FK1153" s="196"/>
      <c r="FL1153" s="196"/>
      <c r="FM1153" s="196"/>
      <c r="FN1153" s="196"/>
      <c r="FO1153" s="196"/>
      <c r="FP1153" s="196"/>
      <c r="FQ1153" s="196"/>
      <c r="FR1153" s="196"/>
      <c r="FS1153" s="196"/>
      <c r="FT1153" s="196"/>
      <c r="FU1153" s="196"/>
      <c r="FV1153" s="196"/>
      <c r="FW1153" s="196"/>
      <c r="FX1153" s="196"/>
      <c r="FY1153" s="196"/>
      <c r="FZ1153" s="196"/>
      <c r="GA1153" s="196"/>
      <c r="GB1153" s="196"/>
      <c r="GC1153" s="196"/>
      <c r="GD1153" s="196"/>
      <c r="GE1153" s="196"/>
      <c r="GF1153" s="196"/>
      <c r="GG1153" s="196"/>
      <c r="GH1153" s="196"/>
      <c r="GI1153" s="196"/>
      <c r="GJ1153" s="196"/>
      <c r="GK1153" s="196"/>
      <c r="GL1153" s="196"/>
      <c r="GM1153" s="196"/>
      <c r="GN1153" s="196"/>
      <c r="GO1153" s="196"/>
      <c r="GP1153" s="196"/>
      <c r="GQ1153" s="196"/>
      <c r="GR1153" s="196"/>
      <c r="GS1153" s="196"/>
      <c r="GT1153" s="196"/>
      <c r="GU1153" s="196"/>
      <c r="GV1153" s="196"/>
      <c r="GW1153" s="196"/>
      <c r="GX1153" s="196"/>
      <c r="GY1153" s="196"/>
      <c r="GZ1153" s="196"/>
      <c r="HA1153" s="196"/>
      <c r="HB1153" s="196"/>
      <c r="HC1153" s="196"/>
      <c r="HD1153" s="196"/>
      <c r="HE1153" s="196"/>
      <c r="HF1153" s="196"/>
      <c r="HG1153" s="196"/>
      <c r="HH1153" s="196"/>
      <c r="HI1153" s="196"/>
      <c r="HJ1153" s="196"/>
      <c r="HK1153" s="196"/>
      <c r="HL1153" s="196"/>
      <c r="HM1153" s="196"/>
      <c r="HN1153" s="196"/>
      <c r="HO1153" s="196"/>
      <c r="HP1153" s="196"/>
      <c r="HQ1153" s="196"/>
      <c r="HR1153" s="196"/>
      <c r="HS1153" s="196"/>
      <c r="HT1153" s="196"/>
      <c r="HU1153" s="196"/>
      <c r="HV1153" s="196"/>
      <c r="HW1153" s="196"/>
      <c r="HX1153" s="196"/>
      <c r="HY1153" s="196"/>
      <c r="HZ1153" s="196"/>
      <c r="IA1153" s="196"/>
      <c r="IB1153" s="196"/>
      <c r="IC1153" s="196"/>
      <c r="ID1153" s="196"/>
      <c r="IE1153" s="196"/>
      <c r="IF1153" s="196"/>
      <c r="IG1153" s="196"/>
      <c r="IH1153" s="196"/>
      <c r="II1153" s="196"/>
      <c r="IJ1153" s="196"/>
      <c r="IK1153" s="196"/>
      <c r="IL1153" s="196"/>
      <c r="IM1153" s="196"/>
      <c r="IN1153" s="196"/>
      <c r="IO1153" s="196"/>
      <c r="IP1153" s="196"/>
      <c r="IQ1153" s="196"/>
      <c r="IR1153" s="196"/>
      <c r="IS1153" s="196"/>
      <c r="IT1153" s="196"/>
      <c r="IU1153" s="196"/>
      <c r="IV1153" s="196"/>
      <c r="IW1153" s="196"/>
      <c r="IX1153" s="196"/>
      <c r="IY1153" s="196"/>
      <c r="IZ1153" s="196"/>
      <c r="JA1153" s="196"/>
      <c r="JB1153" s="196"/>
      <c r="JC1153" s="196"/>
      <c r="JD1153" s="196"/>
      <c r="JE1153" s="196"/>
      <c r="JF1153" s="196"/>
      <c r="JG1153" s="196"/>
      <c r="JH1153" s="196"/>
      <c r="JI1153" s="196"/>
      <c r="JJ1153" s="196"/>
      <c r="JK1153" s="196"/>
      <c r="JL1153" s="196"/>
      <c r="JM1153" s="196"/>
      <c r="JN1153" s="196"/>
      <c r="JO1153" s="196"/>
      <c r="JP1153" s="196"/>
      <c r="JQ1153" s="196"/>
      <c r="JR1153" s="196"/>
      <c r="JS1153" s="196"/>
      <c r="JT1153" s="196"/>
      <c r="JU1153" s="196"/>
      <c r="JV1153" s="196"/>
      <c r="JW1153" s="196"/>
      <c r="JX1153" s="196"/>
      <c r="JY1153" s="196"/>
      <c r="JZ1153" s="196"/>
      <c r="KA1153" s="196"/>
      <c r="KB1153" s="196"/>
      <c r="KC1153" s="196"/>
      <c r="KD1153" s="196"/>
      <c r="KE1153" s="196"/>
      <c r="KF1153" s="196"/>
      <c r="KG1153" s="196"/>
      <c r="KH1153" s="196"/>
      <c r="KI1153" s="196"/>
      <c r="KJ1153" s="196"/>
      <c r="KK1153" s="196"/>
      <c r="KL1153" s="196"/>
      <c r="KM1153" s="196"/>
      <c r="KN1153" s="196"/>
      <c r="KO1153" s="196"/>
      <c r="KP1153" s="196"/>
      <c r="KQ1153" s="196"/>
      <c r="KR1153" s="196"/>
      <c r="KS1153" s="196"/>
      <c r="KT1153" s="196"/>
      <c r="KU1153" s="196"/>
      <c r="KV1153" s="196"/>
      <c r="KW1153" s="196"/>
      <c r="KX1153" s="196"/>
      <c r="KY1153" s="196"/>
      <c r="KZ1153" s="196"/>
      <c r="LA1153" s="196"/>
      <c r="LB1153" s="196"/>
      <c r="LC1153" s="196"/>
      <c r="LD1153" s="196"/>
      <c r="LE1153" s="196"/>
      <c r="LF1153" s="196"/>
      <c r="LG1153" s="196"/>
      <c r="LH1153" s="196"/>
      <c r="LI1153" s="196"/>
      <c r="LJ1153" s="196"/>
      <c r="LK1153" s="196"/>
      <c r="LL1153" s="196"/>
      <c r="LM1153" s="196"/>
      <c r="LN1153" s="196"/>
      <c r="LO1153" s="196"/>
      <c r="LP1153" s="196"/>
      <c r="LQ1153" s="196"/>
      <c r="LR1153" s="196"/>
      <c r="LS1153" s="196"/>
      <c r="LT1153" s="196"/>
      <c r="LU1153" s="196"/>
      <c r="LV1153" s="196"/>
      <c r="LW1153" s="196"/>
      <c r="LX1153" s="196"/>
      <c r="LY1153" s="196"/>
      <c r="LZ1153" s="196"/>
      <c r="MA1153" s="196"/>
      <c r="MB1153" s="196"/>
      <c r="MC1153" s="196"/>
      <c r="MD1153" s="196"/>
      <c r="ME1153" s="196"/>
      <c r="MF1153" s="196"/>
      <c r="MG1153" s="196"/>
      <c r="MH1153" s="196"/>
      <c r="MI1153" s="196"/>
      <c r="MJ1153" s="196"/>
      <c r="MK1153" s="196"/>
      <c r="ML1153" s="196"/>
      <c r="MM1153" s="196"/>
      <c r="MN1153" s="196"/>
      <c r="MO1153" s="196"/>
      <c r="MP1153" s="196"/>
      <c r="MQ1153" s="196"/>
      <c r="MR1153" s="196"/>
      <c r="MS1153" s="196"/>
      <c r="MT1153" s="196"/>
      <c r="MU1153" s="196"/>
      <c r="MV1153" s="196"/>
      <c r="MW1153" s="196"/>
      <c r="MX1153" s="196"/>
      <c r="MY1153" s="196"/>
      <c r="MZ1153" s="196"/>
      <c r="NA1153" s="196"/>
      <c r="NB1153" s="196"/>
      <c r="NC1153" s="196"/>
      <c r="ND1153" s="196"/>
      <c r="NE1153" s="196"/>
      <c r="NF1153" s="196"/>
      <c r="NG1153" s="196"/>
      <c r="NH1153" s="196"/>
      <c r="NI1153" s="196"/>
      <c r="NJ1153" s="196"/>
      <c r="NK1153" s="196"/>
      <c r="NL1153" s="196"/>
      <c r="NM1153" s="196"/>
      <c r="NN1153" s="196"/>
      <c r="NO1153" s="196"/>
      <c r="NP1153" s="196"/>
      <c r="NQ1153" s="196"/>
      <c r="NR1153" s="196"/>
      <c r="NS1153" s="196"/>
      <c r="NT1153" s="196"/>
      <c r="NU1153" s="196"/>
      <c r="NV1153" s="196"/>
      <c r="NW1153" s="196"/>
      <c r="NX1153" s="196"/>
      <c r="NY1153" s="196"/>
      <c r="NZ1153" s="196"/>
      <c r="OA1153" s="196"/>
      <c r="OB1153" s="196"/>
      <c r="OC1153" s="196"/>
      <c r="OD1153" s="196"/>
      <c r="OE1153" s="196"/>
      <c r="OF1153" s="196"/>
      <c r="OG1153" s="196"/>
      <c r="OH1153" s="196"/>
      <c r="OI1153" s="196"/>
      <c r="OJ1153" s="196"/>
      <c r="OK1153" s="196"/>
      <c r="OL1153" s="196"/>
      <c r="AFC1153" s="196"/>
      <c r="AFD1153" s="196"/>
      <c r="AFE1153" s="196"/>
      <c r="AFF1153" s="196"/>
      <c r="AFG1153" s="196"/>
      <c r="AFH1153" s="196"/>
      <c r="AFI1153" s="196"/>
      <c r="AFJ1153" s="196"/>
      <c r="AFK1153" s="196"/>
      <c r="AFL1153" s="196"/>
      <c r="AFM1153" s="196"/>
      <c r="AFN1153" s="196"/>
      <c r="AFO1153" s="196"/>
      <c r="AFP1153" s="196"/>
      <c r="AFQ1153" s="196"/>
      <c r="AFR1153" s="196"/>
      <c r="AFS1153" s="196"/>
      <c r="AFT1153" s="196"/>
      <c r="AFU1153" s="196"/>
      <c r="AFV1153" s="196"/>
      <c r="AFW1153" s="196"/>
      <c r="AFX1153" s="196"/>
      <c r="AFY1153" s="196"/>
      <c r="AFZ1153" s="196"/>
      <c r="AGA1153" s="196"/>
      <c r="AGB1153" s="196"/>
      <c r="AGC1153" s="196"/>
      <c r="AGD1153" s="196"/>
      <c r="AGE1153" s="196"/>
      <c r="AGF1153" s="196"/>
      <c r="AGG1153" s="196"/>
      <c r="AGH1153" s="196"/>
      <c r="AGI1153" s="196"/>
      <c r="AGJ1153" s="196"/>
      <c r="AGK1153" s="196"/>
      <c r="AGL1153" s="196"/>
      <c r="AGM1153" s="196"/>
      <c r="AGN1153" s="196"/>
      <c r="AGO1153" s="196"/>
      <c r="AGP1153" s="196"/>
    </row>
    <row r="1154" spans="1:874" ht="15.75" customHeight="1" x14ac:dyDescent="0.25">
      <c r="A1154" s="196"/>
      <c r="B1154" s="196"/>
      <c r="C1154" s="196"/>
      <c r="D1154" s="196"/>
      <c r="E1154" s="196"/>
      <c r="F1154" s="196"/>
      <c r="G1154" s="196"/>
      <c r="H1154" s="196"/>
      <c r="I1154" s="196"/>
      <c r="J1154" s="196"/>
      <c r="K1154" s="196"/>
      <c r="L1154" s="206"/>
      <c r="M1154" s="196"/>
      <c r="N1154" s="196"/>
      <c r="O1154" s="196"/>
      <c r="P1154" s="196"/>
      <c r="Q1154" s="196"/>
      <c r="R1154" s="196"/>
      <c r="S1154" s="196"/>
      <c r="T1154" s="196"/>
      <c r="U1154" s="196"/>
      <c r="V1154" s="196"/>
      <c r="W1154" s="196"/>
      <c r="X1154" s="196"/>
      <c r="Y1154" s="196"/>
      <c r="Z1154" s="196"/>
      <c r="AA1154" s="196"/>
      <c r="AB1154" s="196"/>
      <c r="AC1154" s="196"/>
      <c r="AD1154" s="196"/>
      <c r="AE1154" s="196"/>
      <c r="AF1154" s="196"/>
      <c r="AG1154" s="196"/>
      <c r="AH1154" s="196"/>
      <c r="AI1154" s="196"/>
      <c r="AJ1154" s="196"/>
      <c r="AK1154" s="196"/>
      <c r="AL1154" s="196"/>
      <c r="AM1154" s="196"/>
      <c r="AN1154" s="196"/>
      <c r="AO1154" s="196"/>
      <c r="AP1154" s="196"/>
      <c r="AQ1154" s="196"/>
      <c r="AR1154" s="196"/>
      <c r="AS1154" s="196"/>
      <c r="AT1154" s="196"/>
      <c r="AU1154" s="196"/>
      <c r="AV1154" s="196"/>
      <c r="AW1154" s="196"/>
      <c r="AX1154" s="196"/>
      <c r="AY1154" s="196"/>
      <c r="AZ1154" s="196"/>
      <c r="BA1154" s="196"/>
      <c r="BB1154" s="196"/>
      <c r="BC1154" s="196"/>
      <c r="BD1154" s="196"/>
      <c r="BE1154" s="196"/>
      <c r="BF1154" s="196"/>
      <c r="BG1154" s="196"/>
      <c r="BH1154" s="196"/>
      <c r="BI1154" s="196"/>
      <c r="BJ1154" s="196"/>
      <c r="BK1154" s="196"/>
      <c r="BL1154" s="196"/>
      <c r="BM1154" s="196"/>
      <c r="BN1154" s="196"/>
      <c r="BO1154" s="196"/>
      <c r="BP1154" s="196"/>
      <c r="BQ1154" s="196"/>
      <c r="BR1154" s="196"/>
      <c r="BS1154" s="196"/>
      <c r="BT1154" s="196"/>
      <c r="BU1154" s="196"/>
      <c r="BV1154" s="196"/>
      <c r="BW1154" s="196"/>
      <c r="BX1154" s="196"/>
      <c r="BY1154" s="196"/>
      <c r="BZ1154" s="196"/>
      <c r="CA1154" s="196"/>
      <c r="CB1154" s="196"/>
      <c r="CC1154" s="196"/>
      <c r="CD1154" s="196"/>
      <c r="CE1154" s="196"/>
      <c r="CF1154" s="196"/>
      <c r="CG1154" s="196"/>
      <c r="CH1154" s="196"/>
      <c r="CI1154" s="196"/>
      <c r="CJ1154" s="196"/>
      <c r="CK1154" s="196"/>
      <c r="CL1154" s="196"/>
      <c r="CM1154" s="196"/>
      <c r="CN1154" s="196"/>
      <c r="CO1154" s="196"/>
      <c r="CP1154" s="196"/>
      <c r="CQ1154" s="196"/>
      <c r="CR1154" s="196"/>
      <c r="CS1154" s="196"/>
      <c r="CT1154" s="196"/>
      <c r="CU1154" s="196"/>
      <c r="CV1154" s="196"/>
      <c r="CW1154" s="196"/>
      <c r="CX1154" s="196"/>
      <c r="CY1154" s="196"/>
      <c r="CZ1154" s="196"/>
      <c r="DA1154" s="196"/>
      <c r="DB1154" s="196"/>
      <c r="DC1154" s="196"/>
      <c r="DD1154" s="196"/>
      <c r="DE1154" s="196"/>
      <c r="DF1154" s="196"/>
      <c r="DG1154" s="196"/>
      <c r="DH1154" s="196"/>
      <c r="DI1154" s="196"/>
      <c r="DJ1154" s="196"/>
      <c r="DK1154" s="196"/>
      <c r="DL1154" s="196"/>
      <c r="DM1154" s="196"/>
      <c r="DN1154" s="196"/>
      <c r="DO1154" s="196"/>
      <c r="DP1154" s="196"/>
      <c r="DQ1154" s="196"/>
      <c r="DR1154" s="196"/>
      <c r="DS1154" s="196"/>
      <c r="DT1154" s="196"/>
      <c r="DU1154" s="196"/>
      <c r="DV1154" s="196"/>
      <c r="DW1154" s="196"/>
      <c r="DX1154" s="196"/>
      <c r="DY1154" s="196"/>
      <c r="DZ1154" s="196"/>
      <c r="EA1154" s="196"/>
      <c r="EB1154" s="196"/>
      <c r="EC1154" s="196"/>
      <c r="ED1154" s="196"/>
      <c r="EE1154" s="196"/>
      <c r="EF1154" s="196"/>
      <c r="EG1154" s="196"/>
      <c r="EH1154" s="196"/>
      <c r="EI1154" s="196"/>
      <c r="EJ1154" s="196"/>
      <c r="EK1154" s="196"/>
      <c r="EL1154" s="196"/>
      <c r="EM1154" s="196"/>
      <c r="EN1154" s="196"/>
      <c r="EO1154" s="196"/>
      <c r="EP1154" s="196"/>
      <c r="EQ1154" s="196"/>
      <c r="ER1154" s="196"/>
      <c r="ES1154" s="196"/>
      <c r="ET1154" s="196"/>
      <c r="EU1154" s="196"/>
      <c r="EV1154" s="196"/>
      <c r="EW1154" s="196"/>
      <c r="EX1154" s="196"/>
      <c r="EY1154" s="196"/>
      <c r="EZ1154" s="196"/>
      <c r="FA1154" s="196"/>
      <c r="FB1154" s="196"/>
      <c r="FC1154" s="196"/>
      <c r="FD1154" s="196"/>
      <c r="FE1154" s="196"/>
      <c r="FF1154" s="196"/>
      <c r="FG1154" s="196"/>
      <c r="FH1154" s="196"/>
      <c r="FI1154" s="196"/>
      <c r="FJ1154" s="196"/>
      <c r="FK1154" s="196"/>
      <c r="FL1154" s="196"/>
      <c r="FM1154" s="196"/>
      <c r="FN1154" s="196"/>
      <c r="FO1154" s="196"/>
      <c r="FP1154" s="196"/>
      <c r="FQ1154" s="196"/>
      <c r="FR1154" s="196"/>
      <c r="FS1154" s="196"/>
      <c r="FT1154" s="196"/>
      <c r="FU1154" s="196"/>
      <c r="FV1154" s="196"/>
      <c r="FW1154" s="196"/>
      <c r="FX1154" s="196"/>
      <c r="FY1154" s="196"/>
      <c r="FZ1154" s="196"/>
      <c r="GA1154" s="196"/>
      <c r="GB1154" s="196"/>
      <c r="GC1154" s="196"/>
      <c r="GD1154" s="196"/>
      <c r="GE1154" s="196"/>
      <c r="GF1154" s="196"/>
      <c r="GG1154" s="196"/>
      <c r="GH1154" s="196"/>
      <c r="GI1154" s="196"/>
      <c r="GJ1154" s="196"/>
      <c r="GK1154" s="196"/>
      <c r="GL1154" s="196"/>
      <c r="GM1154" s="196"/>
      <c r="GN1154" s="196"/>
      <c r="GO1154" s="196"/>
      <c r="GP1154" s="196"/>
      <c r="GQ1154" s="196"/>
      <c r="GR1154" s="196"/>
      <c r="GS1154" s="196"/>
      <c r="GT1154" s="196"/>
      <c r="GU1154" s="196"/>
      <c r="GV1154" s="196"/>
      <c r="GW1154" s="196"/>
      <c r="GX1154" s="196"/>
      <c r="GY1154" s="196"/>
      <c r="GZ1154" s="196"/>
      <c r="HA1154" s="196"/>
      <c r="HB1154" s="196"/>
      <c r="HC1154" s="196"/>
      <c r="HD1154" s="196"/>
      <c r="HE1154" s="196"/>
      <c r="HF1154" s="196"/>
      <c r="HG1154" s="196"/>
      <c r="HH1154" s="196"/>
      <c r="HI1154" s="196"/>
      <c r="HJ1154" s="196"/>
      <c r="HK1154" s="196"/>
      <c r="HL1154" s="196"/>
      <c r="HM1154" s="196"/>
      <c r="HN1154" s="196"/>
      <c r="HO1154" s="196"/>
      <c r="HP1154" s="196"/>
      <c r="HQ1154" s="196"/>
      <c r="HR1154" s="196"/>
      <c r="HS1154" s="196"/>
      <c r="HT1154" s="196"/>
      <c r="HU1154" s="196"/>
      <c r="HV1154" s="196"/>
      <c r="HW1154" s="196"/>
      <c r="HX1154" s="196"/>
      <c r="HY1154" s="196"/>
      <c r="HZ1154" s="196"/>
      <c r="IA1154" s="196"/>
      <c r="IB1154" s="196"/>
      <c r="IC1154" s="196"/>
      <c r="ID1154" s="196"/>
      <c r="IE1154" s="196"/>
      <c r="IF1154" s="196"/>
      <c r="IG1154" s="196"/>
      <c r="IH1154" s="196"/>
      <c r="II1154" s="196"/>
      <c r="IJ1154" s="196"/>
      <c r="IK1154" s="196"/>
      <c r="IL1154" s="196"/>
      <c r="IM1154" s="196"/>
      <c r="IN1154" s="196"/>
      <c r="IO1154" s="196"/>
      <c r="IP1154" s="196"/>
      <c r="IQ1154" s="196"/>
      <c r="IR1154" s="196"/>
      <c r="IS1154" s="196"/>
      <c r="IT1154" s="196"/>
      <c r="IU1154" s="196"/>
      <c r="IV1154" s="196"/>
      <c r="IW1154" s="196"/>
      <c r="IX1154" s="196"/>
      <c r="IY1154" s="196"/>
      <c r="IZ1154" s="196"/>
      <c r="JA1154" s="196"/>
      <c r="JB1154" s="196"/>
      <c r="JC1154" s="196"/>
      <c r="JD1154" s="196"/>
      <c r="JE1154" s="196"/>
      <c r="JF1154" s="196"/>
      <c r="JG1154" s="196"/>
      <c r="JH1154" s="196"/>
      <c r="JI1154" s="196"/>
      <c r="JJ1154" s="196"/>
      <c r="JK1154" s="196"/>
      <c r="JL1154" s="196"/>
      <c r="JM1154" s="196"/>
      <c r="JN1154" s="196"/>
      <c r="JO1154" s="196"/>
      <c r="JP1154" s="196"/>
      <c r="JQ1154" s="196"/>
      <c r="JR1154" s="196"/>
      <c r="JS1154" s="196"/>
      <c r="JT1154" s="196"/>
      <c r="JU1154" s="196"/>
      <c r="JV1154" s="196"/>
      <c r="JW1154" s="196"/>
      <c r="JX1154" s="196"/>
      <c r="JY1154" s="196"/>
      <c r="JZ1154" s="196"/>
      <c r="KA1154" s="196"/>
      <c r="KB1154" s="196"/>
      <c r="KC1154" s="196"/>
      <c r="KD1154" s="196"/>
      <c r="KE1154" s="196"/>
      <c r="KF1154" s="196"/>
      <c r="KG1154" s="196"/>
      <c r="KH1154" s="196"/>
      <c r="KI1154" s="196"/>
      <c r="KJ1154" s="196"/>
      <c r="KK1154" s="196"/>
      <c r="KL1154" s="196"/>
      <c r="KM1154" s="196"/>
      <c r="KN1154" s="196"/>
      <c r="KO1154" s="196"/>
      <c r="KP1154" s="196"/>
      <c r="KQ1154" s="196"/>
      <c r="KR1154" s="196"/>
      <c r="KS1154" s="196"/>
      <c r="KT1154" s="196"/>
      <c r="KU1154" s="196"/>
      <c r="KV1154" s="196"/>
      <c r="KW1154" s="196"/>
      <c r="KX1154" s="196"/>
      <c r="KY1154" s="196"/>
      <c r="KZ1154" s="196"/>
      <c r="LA1154" s="196"/>
      <c r="LB1154" s="196"/>
      <c r="LC1154" s="196"/>
      <c r="LD1154" s="196"/>
      <c r="LE1154" s="196"/>
      <c r="LF1154" s="196"/>
      <c r="LG1154" s="196"/>
      <c r="LH1154" s="196"/>
      <c r="LI1154" s="196"/>
      <c r="LJ1154" s="196"/>
      <c r="LK1154" s="196"/>
      <c r="LL1154" s="196"/>
      <c r="LM1154" s="196"/>
      <c r="LN1154" s="196"/>
      <c r="LO1154" s="196"/>
      <c r="LP1154" s="196"/>
      <c r="LQ1154" s="196"/>
      <c r="LR1154" s="196"/>
      <c r="LS1154" s="196"/>
      <c r="LT1154" s="196"/>
      <c r="LU1154" s="196"/>
      <c r="LV1154" s="196"/>
      <c r="LW1154" s="196"/>
      <c r="LX1154" s="196"/>
      <c r="LY1154" s="196"/>
      <c r="LZ1154" s="196"/>
      <c r="MA1154" s="196"/>
      <c r="MB1154" s="196"/>
      <c r="MC1154" s="196"/>
      <c r="MD1154" s="196"/>
      <c r="ME1154" s="196"/>
      <c r="MF1154" s="196"/>
      <c r="MG1154" s="196"/>
      <c r="MH1154" s="196"/>
      <c r="MI1154" s="196"/>
      <c r="MJ1154" s="196"/>
      <c r="MK1154" s="196"/>
      <c r="ML1154" s="196"/>
      <c r="MM1154" s="196"/>
      <c r="MN1154" s="196"/>
      <c r="MO1154" s="196"/>
      <c r="MP1154" s="196"/>
      <c r="MQ1154" s="196"/>
      <c r="MR1154" s="196"/>
      <c r="MS1154" s="196"/>
      <c r="MT1154" s="196"/>
      <c r="MU1154" s="196"/>
      <c r="MV1154" s="196"/>
      <c r="MW1154" s="196"/>
      <c r="MX1154" s="196"/>
      <c r="MY1154" s="196"/>
      <c r="MZ1154" s="196"/>
      <c r="NA1154" s="196"/>
      <c r="NB1154" s="196"/>
      <c r="NC1154" s="196"/>
      <c r="ND1154" s="196"/>
      <c r="NE1154" s="196"/>
      <c r="NF1154" s="196"/>
      <c r="NG1154" s="196"/>
      <c r="NH1154" s="196"/>
      <c r="NI1154" s="196"/>
      <c r="NJ1154" s="196"/>
      <c r="NK1154" s="196"/>
      <c r="NL1154" s="196"/>
      <c r="NM1154" s="196"/>
      <c r="NN1154" s="196"/>
      <c r="NO1154" s="196"/>
      <c r="NP1154" s="196"/>
      <c r="NQ1154" s="196"/>
      <c r="NR1154" s="196"/>
      <c r="NS1154" s="196"/>
      <c r="NT1154" s="196"/>
      <c r="NU1154" s="196"/>
      <c r="NV1154" s="196"/>
      <c r="NW1154" s="196"/>
      <c r="NX1154" s="196"/>
      <c r="NY1154" s="196"/>
      <c r="NZ1154" s="196"/>
      <c r="OA1154" s="196"/>
      <c r="OB1154" s="196"/>
      <c r="OC1154" s="196"/>
      <c r="OD1154" s="196"/>
      <c r="OE1154" s="196"/>
      <c r="OF1154" s="196"/>
      <c r="OG1154" s="196"/>
      <c r="OH1154" s="196"/>
      <c r="OI1154" s="196"/>
      <c r="OJ1154" s="196"/>
      <c r="OK1154" s="196"/>
      <c r="OL1154" s="196"/>
      <c r="AFC1154" s="196"/>
      <c r="AFD1154" s="196"/>
      <c r="AFE1154" s="196"/>
      <c r="AFF1154" s="196"/>
      <c r="AFG1154" s="196"/>
      <c r="AFH1154" s="196"/>
      <c r="AFI1154" s="196"/>
      <c r="AFJ1154" s="196"/>
      <c r="AFK1154" s="196"/>
      <c r="AFL1154" s="196"/>
      <c r="AFM1154" s="196"/>
      <c r="AFN1154" s="196"/>
      <c r="AFO1154" s="196"/>
      <c r="AFP1154" s="196"/>
      <c r="AFQ1154" s="196"/>
      <c r="AFR1154" s="196"/>
      <c r="AFS1154" s="196"/>
      <c r="AFT1154" s="196"/>
      <c r="AFU1154" s="196"/>
      <c r="AFV1154" s="196"/>
      <c r="AFW1154" s="196"/>
      <c r="AFX1154" s="196"/>
      <c r="AFY1154" s="196"/>
      <c r="AFZ1154" s="196"/>
      <c r="AGA1154" s="196"/>
      <c r="AGB1154" s="196"/>
      <c r="AGC1154" s="196"/>
      <c r="AGD1154" s="196"/>
      <c r="AGE1154" s="196"/>
      <c r="AGF1154" s="196"/>
      <c r="AGG1154" s="196"/>
      <c r="AGH1154" s="196"/>
      <c r="AGI1154" s="196"/>
      <c r="AGJ1154" s="196"/>
      <c r="AGK1154" s="196"/>
      <c r="AGL1154" s="196"/>
      <c r="AGM1154" s="196"/>
      <c r="AGN1154" s="196"/>
      <c r="AGO1154" s="196"/>
      <c r="AGP1154" s="196"/>
    </row>
    <row r="1155" spans="1:874" ht="15.75" customHeight="1" x14ac:dyDescent="0.25">
      <c r="A1155" s="196"/>
      <c r="B1155" s="196"/>
      <c r="C1155" s="196"/>
      <c r="D1155" s="196"/>
      <c r="E1155" s="196"/>
      <c r="F1155" s="196"/>
      <c r="G1155" s="196"/>
      <c r="H1155" s="196"/>
      <c r="I1155" s="196"/>
      <c r="J1155" s="196"/>
      <c r="K1155" s="196"/>
      <c r="L1155" s="206"/>
      <c r="M1155" s="196"/>
      <c r="N1155" s="196"/>
      <c r="O1155" s="196"/>
      <c r="P1155" s="196"/>
      <c r="Q1155" s="196"/>
      <c r="R1155" s="196"/>
      <c r="S1155" s="196"/>
      <c r="T1155" s="196"/>
      <c r="U1155" s="196"/>
      <c r="V1155" s="196"/>
      <c r="W1155" s="196"/>
      <c r="X1155" s="196"/>
      <c r="Y1155" s="196"/>
      <c r="Z1155" s="196"/>
      <c r="AA1155" s="196"/>
      <c r="AB1155" s="196"/>
      <c r="AC1155" s="196"/>
      <c r="AD1155" s="196"/>
      <c r="AE1155" s="196"/>
      <c r="AF1155" s="196"/>
      <c r="AG1155" s="196"/>
      <c r="AH1155" s="196"/>
      <c r="AI1155" s="196"/>
      <c r="AJ1155" s="196"/>
      <c r="AK1155" s="196"/>
      <c r="AL1155" s="196"/>
      <c r="AM1155" s="196"/>
      <c r="AN1155" s="196"/>
      <c r="AO1155" s="196"/>
      <c r="AP1155" s="196"/>
      <c r="AQ1155" s="196"/>
      <c r="AR1155" s="196"/>
      <c r="AS1155" s="196"/>
      <c r="AT1155" s="196"/>
      <c r="AU1155" s="196"/>
      <c r="AV1155" s="196"/>
      <c r="AW1155" s="196"/>
      <c r="AX1155" s="196"/>
      <c r="AY1155" s="196"/>
      <c r="AZ1155" s="196"/>
      <c r="BA1155" s="196"/>
      <c r="BB1155" s="196"/>
      <c r="BC1155" s="196"/>
      <c r="BD1155" s="196"/>
      <c r="BE1155" s="196"/>
      <c r="BF1155" s="196"/>
      <c r="BG1155" s="196"/>
      <c r="BH1155" s="196"/>
      <c r="BI1155" s="196"/>
      <c r="BJ1155" s="196"/>
      <c r="BK1155" s="196"/>
      <c r="BL1155" s="196"/>
      <c r="BM1155" s="196"/>
      <c r="BN1155" s="196"/>
      <c r="BO1155" s="196"/>
      <c r="BP1155" s="196"/>
      <c r="BQ1155" s="196"/>
      <c r="BR1155" s="196"/>
      <c r="BS1155" s="196"/>
      <c r="BT1155" s="196"/>
      <c r="BU1155" s="196"/>
      <c r="BV1155" s="196"/>
      <c r="BW1155" s="196"/>
      <c r="BX1155" s="196"/>
      <c r="BY1155" s="196"/>
      <c r="BZ1155" s="196"/>
      <c r="CA1155" s="196"/>
      <c r="CB1155" s="196"/>
      <c r="CC1155" s="196"/>
      <c r="CD1155" s="196"/>
      <c r="CE1155" s="196"/>
      <c r="CF1155" s="196"/>
      <c r="CG1155" s="196"/>
      <c r="CH1155" s="196"/>
      <c r="CI1155" s="196"/>
      <c r="CJ1155" s="196"/>
      <c r="CK1155" s="196"/>
      <c r="CL1155" s="196"/>
      <c r="CM1155" s="196"/>
      <c r="CN1155" s="196"/>
      <c r="CO1155" s="196"/>
      <c r="CP1155" s="196"/>
      <c r="CQ1155" s="196"/>
      <c r="CR1155" s="196"/>
      <c r="CS1155" s="196"/>
      <c r="CT1155" s="196"/>
      <c r="CU1155" s="196"/>
      <c r="CV1155" s="196"/>
      <c r="CW1155" s="196"/>
      <c r="CX1155" s="196"/>
      <c r="CY1155" s="196"/>
      <c r="CZ1155" s="196"/>
      <c r="DA1155" s="196"/>
      <c r="DB1155" s="196"/>
      <c r="DC1155" s="196"/>
      <c r="DD1155" s="196"/>
      <c r="DE1155" s="196"/>
      <c r="DF1155" s="196"/>
      <c r="DG1155" s="196"/>
      <c r="DH1155" s="196"/>
      <c r="DI1155" s="196"/>
      <c r="DJ1155" s="196"/>
      <c r="DK1155" s="196"/>
      <c r="DL1155" s="196"/>
      <c r="DM1155" s="196"/>
      <c r="DN1155" s="196"/>
      <c r="DO1155" s="196"/>
      <c r="DP1155" s="196"/>
      <c r="DQ1155" s="196"/>
      <c r="DR1155" s="196"/>
      <c r="DS1155" s="196"/>
      <c r="DT1155" s="196"/>
      <c r="DU1155" s="196"/>
      <c r="DV1155" s="196"/>
      <c r="DW1155" s="196"/>
      <c r="DX1155" s="196"/>
      <c r="DY1155" s="196"/>
      <c r="DZ1155" s="196"/>
      <c r="EA1155" s="196"/>
      <c r="EB1155" s="196"/>
      <c r="EC1155" s="196"/>
      <c r="ED1155" s="196"/>
      <c r="EE1155" s="196"/>
      <c r="EF1155" s="196"/>
      <c r="EG1155" s="196"/>
      <c r="EH1155" s="196"/>
      <c r="EI1155" s="196"/>
      <c r="EJ1155" s="196"/>
      <c r="EK1155" s="196"/>
      <c r="EL1155" s="196"/>
      <c r="EM1155" s="196"/>
      <c r="EN1155" s="196"/>
      <c r="EO1155" s="196"/>
      <c r="EP1155" s="196"/>
      <c r="EQ1155" s="196"/>
      <c r="ER1155" s="196"/>
      <c r="ES1155" s="196"/>
      <c r="ET1155" s="196"/>
      <c r="EU1155" s="196"/>
      <c r="EV1155" s="196"/>
      <c r="EW1155" s="196"/>
      <c r="EX1155" s="196"/>
      <c r="EY1155" s="196"/>
      <c r="EZ1155" s="196"/>
      <c r="FA1155" s="196"/>
      <c r="FB1155" s="196"/>
      <c r="FC1155" s="196"/>
      <c r="FD1155" s="196"/>
      <c r="FE1155" s="196"/>
      <c r="FF1155" s="196"/>
      <c r="FG1155" s="196"/>
      <c r="FH1155" s="196"/>
      <c r="FI1155" s="196"/>
      <c r="FJ1155" s="196"/>
      <c r="FK1155" s="196"/>
      <c r="FL1155" s="196"/>
      <c r="FM1155" s="196"/>
      <c r="FN1155" s="196"/>
      <c r="FO1155" s="196"/>
      <c r="FP1155" s="196"/>
      <c r="FQ1155" s="196"/>
      <c r="FR1155" s="196"/>
      <c r="FS1155" s="196"/>
      <c r="FT1155" s="196"/>
      <c r="FU1155" s="196"/>
      <c r="FV1155" s="196"/>
      <c r="FW1155" s="196"/>
      <c r="FX1155" s="196"/>
      <c r="FY1155" s="196"/>
      <c r="FZ1155" s="196"/>
      <c r="GA1155" s="196"/>
      <c r="GB1155" s="196"/>
      <c r="GC1155" s="196"/>
      <c r="GD1155" s="196"/>
      <c r="GE1155" s="196"/>
      <c r="GF1155" s="196"/>
      <c r="GG1155" s="196"/>
      <c r="GH1155" s="196"/>
      <c r="GI1155" s="196"/>
      <c r="GJ1155" s="196"/>
      <c r="GK1155" s="196"/>
      <c r="GL1155" s="196"/>
      <c r="GM1155" s="196"/>
      <c r="GN1155" s="196"/>
      <c r="GO1155" s="196"/>
      <c r="GP1155" s="196"/>
      <c r="GQ1155" s="196"/>
      <c r="GR1155" s="196"/>
      <c r="GS1155" s="196"/>
      <c r="GT1155" s="196"/>
      <c r="GU1155" s="196"/>
      <c r="GV1155" s="196"/>
      <c r="GW1155" s="196"/>
      <c r="GX1155" s="196"/>
      <c r="GY1155" s="196"/>
      <c r="GZ1155" s="196"/>
      <c r="HA1155" s="196"/>
      <c r="HB1155" s="196"/>
      <c r="HC1155" s="196"/>
      <c r="HD1155" s="196"/>
      <c r="HE1155" s="196"/>
      <c r="HF1155" s="196"/>
      <c r="HG1155" s="196"/>
      <c r="HH1155" s="196"/>
      <c r="HI1155" s="196"/>
      <c r="HJ1155" s="196"/>
      <c r="HK1155" s="196"/>
      <c r="HL1155" s="196"/>
      <c r="HM1155" s="196"/>
      <c r="HN1155" s="196"/>
      <c r="HO1155" s="196"/>
      <c r="HP1155" s="196"/>
      <c r="HQ1155" s="196"/>
      <c r="HR1155" s="196"/>
      <c r="HS1155" s="196"/>
      <c r="HT1155" s="196"/>
      <c r="HU1155" s="196"/>
      <c r="HV1155" s="196"/>
      <c r="HW1155" s="196"/>
      <c r="HX1155" s="196"/>
      <c r="HY1155" s="196"/>
      <c r="HZ1155" s="196"/>
      <c r="IA1155" s="196"/>
      <c r="IB1155" s="196"/>
      <c r="IC1155" s="196"/>
      <c r="ID1155" s="196"/>
      <c r="IE1155" s="196"/>
      <c r="IF1155" s="196"/>
      <c r="IG1155" s="196"/>
      <c r="IH1155" s="196"/>
      <c r="II1155" s="196"/>
      <c r="IJ1155" s="196"/>
      <c r="IK1155" s="196"/>
      <c r="IL1155" s="196"/>
      <c r="IM1155" s="196"/>
      <c r="IN1155" s="196"/>
      <c r="IO1155" s="196"/>
      <c r="IP1155" s="196"/>
      <c r="IQ1155" s="196"/>
      <c r="IR1155" s="196"/>
      <c r="IS1155" s="196"/>
      <c r="IT1155" s="196"/>
      <c r="IU1155" s="196"/>
      <c r="IV1155" s="196"/>
      <c r="IW1155" s="196"/>
      <c r="IX1155" s="196"/>
      <c r="IY1155" s="196"/>
      <c r="IZ1155" s="196"/>
      <c r="JA1155" s="196"/>
      <c r="JB1155" s="196"/>
      <c r="JC1155" s="196"/>
      <c r="JD1155" s="196"/>
      <c r="JE1155" s="196"/>
      <c r="JF1155" s="196"/>
      <c r="JG1155" s="196"/>
      <c r="JH1155" s="196"/>
      <c r="JI1155" s="196"/>
      <c r="JJ1155" s="196"/>
      <c r="JK1155" s="196"/>
      <c r="JL1155" s="196"/>
      <c r="JM1155" s="196"/>
      <c r="JN1155" s="196"/>
      <c r="JO1155" s="196"/>
      <c r="JP1155" s="196"/>
      <c r="JQ1155" s="196"/>
      <c r="JR1155" s="196"/>
      <c r="JS1155" s="196"/>
      <c r="JT1155" s="196"/>
      <c r="JU1155" s="196"/>
      <c r="JV1155" s="196"/>
      <c r="JW1155" s="196"/>
      <c r="JX1155" s="196"/>
      <c r="JY1155" s="196"/>
      <c r="JZ1155" s="196"/>
      <c r="KA1155" s="196"/>
      <c r="KB1155" s="196"/>
      <c r="KC1155" s="196"/>
      <c r="KD1155" s="196"/>
      <c r="KE1155" s="196"/>
      <c r="KF1155" s="196"/>
      <c r="KG1155" s="196"/>
      <c r="KH1155" s="196"/>
      <c r="KI1155" s="196"/>
      <c r="KJ1155" s="196"/>
      <c r="KK1155" s="196"/>
      <c r="KL1155" s="196"/>
      <c r="KM1155" s="196"/>
      <c r="KN1155" s="196"/>
      <c r="KO1155" s="196"/>
      <c r="KP1155" s="196"/>
      <c r="KQ1155" s="196"/>
      <c r="KR1155" s="196"/>
      <c r="KS1155" s="196"/>
      <c r="KT1155" s="196"/>
      <c r="KU1155" s="196"/>
      <c r="KV1155" s="196"/>
      <c r="KW1155" s="196"/>
      <c r="KX1155" s="196"/>
      <c r="KY1155" s="196"/>
      <c r="KZ1155" s="196"/>
      <c r="LA1155" s="196"/>
      <c r="LB1155" s="196"/>
      <c r="LC1155" s="196"/>
      <c r="LD1155" s="196"/>
      <c r="LE1155" s="196"/>
      <c r="LF1155" s="196"/>
      <c r="LG1155" s="196"/>
      <c r="LH1155" s="196"/>
      <c r="LI1155" s="196"/>
      <c r="LJ1155" s="196"/>
      <c r="LK1155" s="196"/>
      <c r="LL1155" s="196"/>
      <c r="LM1155" s="196"/>
      <c r="LN1155" s="196"/>
      <c r="LO1155" s="196"/>
      <c r="LP1155" s="196"/>
      <c r="LQ1155" s="196"/>
      <c r="LR1155" s="196"/>
      <c r="LS1155" s="196"/>
      <c r="LT1155" s="196"/>
      <c r="LU1155" s="196"/>
      <c r="LV1155" s="196"/>
      <c r="LW1155" s="196"/>
      <c r="LX1155" s="196"/>
      <c r="LY1155" s="196"/>
      <c r="LZ1155" s="196"/>
      <c r="MA1155" s="196"/>
      <c r="MB1155" s="196"/>
      <c r="MC1155" s="196"/>
      <c r="MD1155" s="196"/>
      <c r="ME1155" s="196"/>
      <c r="MF1155" s="196"/>
      <c r="MG1155" s="196"/>
      <c r="MH1155" s="196"/>
      <c r="MI1155" s="196"/>
      <c r="MJ1155" s="196"/>
      <c r="MK1155" s="196"/>
      <c r="ML1155" s="196"/>
      <c r="MM1155" s="196"/>
      <c r="MN1155" s="196"/>
      <c r="MO1155" s="196"/>
      <c r="MP1155" s="196"/>
      <c r="MQ1155" s="196"/>
      <c r="MR1155" s="196"/>
      <c r="MS1155" s="196"/>
      <c r="MT1155" s="196"/>
      <c r="MU1155" s="196"/>
      <c r="MV1155" s="196"/>
      <c r="MW1155" s="196"/>
      <c r="MX1155" s="196"/>
      <c r="MY1155" s="196"/>
      <c r="MZ1155" s="196"/>
      <c r="NA1155" s="196"/>
      <c r="NB1155" s="196"/>
      <c r="NC1155" s="196"/>
      <c r="ND1155" s="196"/>
      <c r="NE1155" s="196"/>
      <c r="NF1155" s="196"/>
      <c r="NG1155" s="196"/>
      <c r="NH1155" s="196"/>
      <c r="NI1155" s="196"/>
      <c r="NJ1155" s="196"/>
      <c r="NK1155" s="196"/>
      <c r="NL1155" s="196"/>
      <c r="NM1155" s="196"/>
      <c r="NN1155" s="196"/>
      <c r="NO1155" s="196"/>
      <c r="NP1155" s="196"/>
      <c r="NQ1155" s="196"/>
      <c r="NR1155" s="196"/>
      <c r="NS1155" s="196"/>
      <c r="NT1155" s="196"/>
      <c r="NU1155" s="196"/>
      <c r="NV1155" s="196"/>
      <c r="NW1155" s="196"/>
      <c r="NX1155" s="196"/>
      <c r="NY1155" s="196"/>
      <c r="NZ1155" s="196"/>
      <c r="OA1155" s="196"/>
      <c r="OB1155" s="196"/>
      <c r="OC1155" s="196"/>
      <c r="OD1155" s="196"/>
      <c r="OE1155" s="196"/>
      <c r="OF1155" s="196"/>
      <c r="OG1155" s="196"/>
      <c r="OH1155" s="196"/>
      <c r="OI1155" s="196"/>
      <c r="OJ1155" s="196"/>
      <c r="OK1155" s="196"/>
      <c r="OL1155" s="196"/>
      <c r="AFC1155" s="196"/>
      <c r="AFD1155" s="196"/>
      <c r="AFE1155" s="196"/>
      <c r="AFF1155" s="196"/>
      <c r="AFG1155" s="196"/>
      <c r="AFH1155" s="196"/>
      <c r="AFI1155" s="196"/>
      <c r="AFJ1155" s="196"/>
      <c r="AFK1155" s="196"/>
      <c r="AFL1155" s="196"/>
      <c r="AFM1155" s="196"/>
      <c r="AFN1155" s="196"/>
      <c r="AFO1155" s="196"/>
      <c r="AFP1155" s="196"/>
      <c r="AFQ1155" s="196"/>
      <c r="AFR1155" s="196"/>
      <c r="AFS1155" s="196"/>
      <c r="AFT1155" s="196"/>
      <c r="AFU1155" s="196"/>
      <c r="AFV1155" s="196"/>
      <c r="AFW1155" s="196"/>
      <c r="AFX1155" s="196"/>
      <c r="AFY1155" s="196"/>
      <c r="AFZ1155" s="196"/>
      <c r="AGA1155" s="196"/>
      <c r="AGB1155" s="196"/>
      <c r="AGC1155" s="196"/>
      <c r="AGD1155" s="196"/>
      <c r="AGE1155" s="196"/>
      <c r="AGF1155" s="196"/>
      <c r="AGG1155" s="196"/>
      <c r="AGH1155" s="196"/>
      <c r="AGI1155" s="196"/>
      <c r="AGJ1155" s="196"/>
      <c r="AGK1155" s="196"/>
      <c r="AGL1155" s="196"/>
      <c r="AGM1155" s="196"/>
      <c r="AGN1155" s="196"/>
      <c r="AGO1155" s="196"/>
      <c r="AGP1155" s="196"/>
    </row>
    <row r="1156" spans="1:874" ht="15.75" customHeight="1" x14ac:dyDescent="0.25">
      <c r="A1156" s="196"/>
      <c r="B1156" s="196"/>
      <c r="C1156" s="196"/>
      <c r="D1156" s="196"/>
      <c r="E1156" s="196"/>
      <c r="F1156" s="196"/>
      <c r="G1156" s="196"/>
      <c r="H1156" s="196"/>
      <c r="I1156" s="196"/>
      <c r="J1156" s="196"/>
      <c r="K1156" s="196"/>
      <c r="L1156" s="206"/>
      <c r="M1156" s="196"/>
      <c r="N1156" s="196"/>
      <c r="O1156" s="196"/>
      <c r="P1156" s="196"/>
      <c r="Q1156" s="196"/>
      <c r="R1156" s="196"/>
      <c r="S1156" s="196"/>
      <c r="T1156" s="196"/>
      <c r="U1156" s="196"/>
      <c r="V1156" s="196"/>
      <c r="W1156" s="196"/>
      <c r="X1156" s="196"/>
      <c r="Y1156" s="196"/>
      <c r="Z1156" s="196"/>
      <c r="AA1156" s="196"/>
      <c r="AB1156" s="196"/>
      <c r="AC1156" s="196"/>
      <c r="AD1156" s="196"/>
      <c r="AE1156" s="196"/>
      <c r="AF1156" s="196"/>
      <c r="AG1156" s="196"/>
      <c r="AH1156" s="196"/>
      <c r="AI1156" s="196"/>
      <c r="AJ1156" s="196"/>
      <c r="AK1156" s="196"/>
      <c r="AL1156" s="196"/>
      <c r="AM1156" s="196"/>
      <c r="AN1156" s="196"/>
      <c r="AO1156" s="196"/>
      <c r="AP1156" s="196"/>
      <c r="AQ1156" s="196"/>
      <c r="AR1156" s="196"/>
      <c r="AS1156" s="196"/>
      <c r="AT1156" s="196"/>
      <c r="AU1156" s="196"/>
      <c r="AV1156" s="196"/>
      <c r="AW1156" s="196"/>
      <c r="AX1156" s="196"/>
      <c r="AY1156" s="196"/>
      <c r="AZ1156" s="196"/>
      <c r="BA1156" s="196"/>
      <c r="BB1156" s="196"/>
      <c r="BC1156" s="196"/>
      <c r="BD1156" s="196"/>
      <c r="BE1156" s="196"/>
      <c r="BF1156" s="196"/>
      <c r="BG1156" s="196"/>
      <c r="BH1156" s="196"/>
      <c r="BI1156" s="196"/>
      <c r="BJ1156" s="196"/>
      <c r="BK1156" s="196"/>
      <c r="BL1156" s="196"/>
      <c r="BM1156" s="196"/>
      <c r="BN1156" s="196"/>
      <c r="BO1156" s="196"/>
      <c r="BP1156" s="196"/>
      <c r="BQ1156" s="196"/>
      <c r="BR1156" s="196"/>
      <c r="BS1156" s="196"/>
      <c r="BT1156" s="196"/>
      <c r="BU1156" s="196"/>
      <c r="BV1156" s="196"/>
      <c r="BW1156" s="196"/>
      <c r="BX1156" s="196"/>
      <c r="BY1156" s="196"/>
      <c r="BZ1156" s="196"/>
      <c r="CA1156" s="196"/>
      <c r="CB1156" s="196"/>
      <c r="CC1156" s="196"/>
      <c r="CD1156" s="196"/>
      <c r="CE1156" s="196"/>
      <c r="CF1156" s="196"/>
      <c r="CG1156" s="196"/>
      <c r="CH1156" s="196"/>
      <c r="CI1156" s="196"/>
      <c r="CJ1156" s="196"/>
      <c r="CK1156" s="196"/>
      <c r="CL1156" s="196"/>
      <c r="CM1156" s="196"/>
      <c r="CN1156" s="196"/>
      <c r="CO1156" s="196"/>
      <c r="CP1156" s="196"/>
      <c r="CQ1156" s="196"/>
      <c r="CR1156" s="196"/>
      <c r="CS1156" s="196"/>
      <c r="CT1156" s="196"/>
      <c r="CU1156" s="196"/>
      <c r="CV1156" s="196"/>
      <c r="CW1156" s="196"/>
      <c r="CX1156" s="196"/>
      <c r="CY1156" s="196"/>
      <c r="CZ1156" s="196"/>
      <c r="DA1156" s="196"/>
      <c r="DB1156" s="196"/>
      <c r="DC1156" s="196"/>
      <c r="DD1156" s="196"/>
      <c r="DE1156" s="196"/>
      <c r="DF1156" s="196"/>
      <c r="DG1156" s="196"/>
      <c r="DH1156" s="196"/>
      <c r="DI1156" s="196"/>
      <c r="DJ1156" s="196"/>
      <c r="DK1156" s="196"/>
      <c r="DL1156" s="196"/>
      <c r="DM1156" s="196"/>
      <c r="DN1156" s="196"/>
      <c r="DO1156" s="196"/>
      <c r="DP1156" s="196"/>
      <c r="DQ1156" s="196"/>
      <c r="DR1156" s="196"/>
      <c r="DS1156" s="196"/>
      <c r="DT1156" s="196"/>
      <c r="DU1156" s="196"/>
      <c r="DV1156" s="196"/>
      <c r="DW1156" s="196"/>
      <c r="DX1156" s="196"/>
      <c r="DY1156" s="196"/>
      <c r="DZ1156" s="196"/>
      <c r="EA1156" s="196"/>
      <c r="EB1156" s="196"/>
      <c r="EC1156" s="196"/>
      <c r="ED1156" s="196"/>
      <c r="EE1156" s="196"/>
      <c r="EF1156" s="196"/>
      <c r="EG1156" s="196"/>
      <c r="EH1156" s="196"/>
      <c r="EI1156" s="196"/>
      <c r="EJ1156" s="196"/>
      <c r="EK1156" s="196"/>
      <c r="EL1156" s="196"/>
      <c r="EM1156" s="196"/>
      <c r="EN1156" s="196"/>
      <c r="EO1156" s="196"/>
      <c r="EP1156" s="196"/>
      <c r="EQ1156" s="196"/>
      <c r="ER1156" s="196"/>
      <c r="ES1156" s="196"/>
      <c r="ET1156" s="196"/>
      <c r="EU1156" s="196"/>
      <c r="EV1156" s="196"/>
      <c r="EW1156" s="196"/>
      <c r="EX1156" s="196"/>
      <c r="EY1156" s="196"/>
      <c r="EZ1156" s="196"/>
      <c r="FA1156" s="196"/>
      <c r="FB1156" s="196"/>
      <c r="FC1156" s="196"/>
      <c r="FD1156" s="196"/>
      <c r="FE1156" s="196"/>
      <c r="FF1156" s="196"/>
      <c r="FG1156" s="196"/>
      <c r="FH1156" s="196"/>
      <c r="FI1156" s="196"/>
      <c r="FJ1156" s="196"/>
      <c r="FK1156" s="196"/>
      <c r="FL1156" s="196"/>
      <c r="FM1156" s="196"/>
      <c r="FN1156" s="196"/>
      <c r="FO1156" s="196"/>
      <c r="FP1156" s="196"/>
      <c r="FQ1156" s="196"/>
      <c r="FR1156" s="196"/>
      <c r="FS1156" s="196"/>
      <c r="FT1156" s="196"/>
      <c r="FU1156" s="196"/>
      <c r="FV1156" s="196"/>
      <c r="FW1156" s="196"/>
      <c r="FX1156" s="196"/>
      <c r="FY1156" s="196"/>
      <c r="FZ1156" s="196"/>
      <c r="GA1156" s="196"/>
      <c r="GB1156" s="196"/>
      <c r="GC1156" s="196"/>
      <c r="GD1156" s="196"/>
      <c r="GE1156" s="196"/>
      <c r="GF1156" s="196"/>
      <c r="GG1156" s="196"/>
      <c r="GH1156" s="196"/>
      <c r="GI1156" s="196"/>
      <c r="GJ1156" s="196"/>
      <c r="GK1156" s="196"/>
      <c r="GL1156" s="196"/>
      <c r="GM1156" s="196"/>
      <c r="GN1156" s="196"/>
      <c r="GO1156" s="196"/>
      <c r="GP1156" s="196"/>
      <c r="GQ1156" s="196"/>
      <c r="GR1156" s="196"/>
      <c r="GS1156" s="196"/>
      <c r="GT1156" s="196"/>
      <c r="GU1156" s="196"/>
      <c r="GV1156" s="196"/>
      <c r="GW1156" s="196"/>
      <c r="GX1156" s="196"/>
      <c r="GY1156" s="196"/>
      <c r="GZ1156" s="196"/>
      <c r="HA1156" s="196"/>
      <c r="HB1156" s="196"/>
      <c r="HC1156" s="196"/>
      <c r="HD1156" s="196"/>
      <c r="HE1156" s="196"/>
      <c r="HF1156" s="196"/>
      <c r="HG1156" s="196"/>
      <c r="HH1156" s="196"/>
      <c r="HI1156" s="196"/>
      <c r="HJ1156" s="196"/>
      <c r="HK1156" s="196"/>
      <c r="HL1156" s="196"/>
      <c r="HM1156" s="196"/>
      <c r="HN1156" s="196"/>
      <c r="HO1156" s="196"/>
      <c r="HP1156" s="196"/>
      <c r="HQ1156" s="196"/>
      <c r="HR1156" s="196"/>
      <c r="HS1156" s="196"/>
      <c r="HT1156" s="196"/>
      <c r="HU1156" s="196"/>
      <c r="HV1156" s="196"/>
      <c r="HW1156" s="196"/>
      <c r="HX1156" s="196"/>
      <c r="HY1156" s="196"/>
      <c r="HZ1156" s="196"/>
      <c r="IA1156" s="196"/>
      <c r="IB1156" s="196"/>
      <c r="IC1156" s="196"/>
      <c r="ID1156" s="196"/>
      <c r="IE1156" s="196"/>
      <c r="IF1156" s="196"/>
      <c r="IG1156" s="196"/>
      <c r="IH1156" s="196"/>
      <c r="II1156" s="196"/>
      <c r="IJ1156" s="196"/>
      <c r="IK1156" s="196"/>
      <c r="IL1156" s="196"/>
      <c r="IM1156" s="196"/>
      <c r="IN1156" s="196"/>
      <c r="IO1156" s="196"/>
      <c r="IP1156" s="196"/>
      <c r="IQ1156" s="196"/>
      <c r="IR1156" s="196"/>
      <c r="IS1156" s="196"/>
      <c r="IT1156" s="196"/>
      <c r="IU1156" s="196"/>
      <c r="IV1156" s="196"/>
      <c r="IW1156" s="196"/>
      <c r="IX1156" s="196"/>
      <c r="IY1156" s="196"/>
      <c r="IZ1156" s="196"/>
      <c r="JA1156" s="196"/>
      <c r="JB1156" s="196"/>
      <c r="JC1156" s="196"/>
      <c r="JD1156" s="196"/>
      <c r="JE1156" s="196"/>
      <c r="JF1156" s="196"/>
      <c r="JG1156" s="196"/>
      <c r="JH1156" s="196"/>
      <c r="JI1156" s="196"/>
      <c r="JJ1156" s="196"/>
      <c r="JK1156" s="196"/>
      <c r="JL1156" s="196"/>
      <c r="JM1156" s="196"/>
      <c r="JN1156" s="196"/>
      <c r="JO1156" s="196"/>
      <c r="JP1156" s="196"/>
      <c r="JQ1156" s="196"/>
      <c r="JR1156" s="196"/>
      <c r="JS1156" s="196"/>
      <c r="JT1156" s="196"/>
      <c r="JU1156" s="196"/>
      <c r="JV1156" s="196"/>
      <c r="JW1156" s="196"/>
      <c r="JX1156" s="196"/>
      <c r="JY1156" s="196"/>
      <c r="JZ1156" s="196"/>
      <c r="KA1156" s="196"/>
      <c r="KB1156" s="196"/>
      <c r="KC1156" s="196"/>
      <c r="KD1156" s="196"/>
      <c r="KE1156" s="196"/>
      <c r="KF1156" s="196"/>
      <c r="KG1156" s="196"/>
      <c r="KH1156" s="196"/>
      <c r="KI1156" s="196"/>
      <c r="KJ1156" s="196"/>
      <c r="KK1156" s="196"/>
      <c r="KL1156" s="196"/>
      <c r="KM1156" s="196"/>
      <c r="KN1156" s="196"/>
      <c r="KO1156" s="196"/>
      <c r="KP1156" s="196"/>
      <c r="KQ1156" s="196"/>
      <c r="KR1156" s="196"/>
      <c r="KS1156" s="196"/>
      <c r="KT1156" s="196"/>
      <c r="KU1156" s="196"/>
      <c r="KV1156" s="196"/>
      <c r="KW1156" s="196"/>
      <c r="KX1156" s="196"/>
      <c r="KY1156" s="196"/>
      <c r="KZ1156" s="196"/>
      <c r="LA1156" s="196"/>
      <c r="LB1156" s="196"/>
      <c r="LC1156" s="196"/>
      <c r="LD1156" s="196"/>
      <c r="LE1156" s="196"/>
      <c r="LF1156" s="196"/>
      <c r="LG1156" s="196"/>
      <c r="LH1156" s="196"/>
      <c r="LI1156" s="196"/>
      <c r="LJ1156" s="196"/>
      <c r="LK1156" s="196"/>
      <c r="LL1156" s="196"/>
      <c r="LM1156" s="196"/>
      <c r="LN1156" s="196"/>
      <c r="LO1156" s="196"/>
      <c r="LP1156" s="196"/>
      <c r="LQ1156" s="196"/>
      <c r="LR1156" s="196"/>
      <c r="LS1156" s="196"/>
      <c r="LT1156" s="196"/>
      <c r="LU1156" s="196"/>
      <c r="LV1156" s="196"/>
      <c r="LW1156" s="196"/>
      <c r="LX1156" s="196"/>
      <c r="LY1156" s="196"/>
      <c r="LZ1156" s="196"/>
      <c r="MA1156" s="196"/>
      <c r="MB1156" s="196"/>
      <c r="MC1156" s="196"/>
      <c r="MD1156" s="196"/>
      <c r="ME1156" s="196"/>
      <c r="MF1156" s="196"/>
      <c r="MG1156" s="196"/>
      <c r="MH1156" s="196"/>
      <c r="MI1156" s="196"/>
      <c r="MJ1156" s="196"/>
      <c r="MK1156" s="196"/>
      <c r="ML1156" s="196"/>
      <c r="MM1156" s="196"/>
      <c r="MN1156" s="196"/>
      <c r="MO1156" s="196"/>
      <c r="MP1156" s="196"/>
      <c r="MQ1156" s="196"/>
      <c r="MR1156" s="196"/>
      <c r="MS1156" s="196"/>
      <c r="MT1156" s="196"/>
      <c r="MU1156" s="196"/>
      <c r="MV1156" s="196"/>
      <c r="MW1156" s="196"/>
      <c r="MX1156" s="196"/>
      <c r="MY1156" s="196"/>
      <c r="MZ1156" s="196"/>
      <c r="NA1156" s="196"/>
      <c r="NB1156" s="196"/>
      <c r="NC1156" s="196"/>
      <c r="ND1156" s="196"/>
      <c r="NE1156" s="196"/>
      <c r="NF1156" s="196"/>
      <c r="NG1156" s="196"/>
      <c r="NH1156" s="196"/>
      <c r="NI1156" s="196"/>
      <c r="NJ1156" s="196"/>
      <c r="NK1156" s="196"/>
      <c r="NL1156" s="196"/>
      <c r="NM1156" s="196"/>
      <c r="NN1156" s="196"/>
      <c r="NO1156" s="196"/>
      <c r="NP1156" s="196"/>
      <c r="NQ1156" s="196"/>
      <c r="NR1156" s="196"/>
      <c r="NS1156" s="196"/>
      <c r="NT1156" s="196"/>
      <c r="NU1156" s="196"/>
      <c r="NV1156" s="196"/>
      <c r="NW1156" s="196"/>
      <c r="NX1156" s="196"/>
      <c r="NY1156" s="196"/>
      <c r="NZ1156" s="196"/>
      <c r="OA1156" s="196"/>
      <c r="OB1156" s="196"/>
      <c r="OC1156" s="196"/>
      <c r="OD1156" s="196"/>
      <c r="OE1156" s="196"/>
      <c r="OF1156" s="196"/>
      <c r="OG1156" s="196"/>
      <c r="OH1156" s="196"/>
      <c r="OI1156" s="196"/>
      <c r="OJ1156" s="196"/>
      <c r="OK1156" s="196"/>
      <c r="OL1156" s="196"/>
      <c r="AFC1156" s="196"/>
      <c r="AFD1156" s="196"/>
      <c r="AFE1156" s="196"/>
      <c r="AFF1156" s="196"/>
      <c r="AFG1156" s="196"/>
      <c r="AFH1156" s="196"/>
      <c r="AFI1156" s="196"/>
      <c r="AFJ1156" s="196"/>
      <c r="AFK1156" s="196"/>
      <c r="AFL1156" s="196"/>
      <c r="AFM1156" s="196"/>
      <c r="AFN1156" s="196"/>
      <c r="AFO1156" s="196"/>
      <c r="AFP1156" s="196"/>
      <c r="AFQ1156" s="196"/>
      <c r="AFR1156" s="196"/>
      <c r="AFS1156" s="196"/>
      <c r="AFT1156" s="196"/>
      <c r="AFU1156" s="196"/>
      <c r="AFV1156" s="196"/>
      <c r="AFW1156" s="196"/>
      <c r="AFX1156" s="196"/>
      <c r="AFY1156" s="196"/>
      <c r="AFZ1156" s="196"/>
      <c r="AGA1156" s="196"/>
      <c r="AGB1156" s="196"/>
      <c r="AGC1156" s="196"/>
      <c r="AGD1156" s="196"/>
      <c r="AGE1156" s="196"/>
      <c r="AGF1156" s="196"/>
      <c r="AGG1156" s="196"/>
      <c r="AGH1156" s="196"/>
      <c r="AGI1156" s="196"/>
      <c r="AGJ1156" s="196"/>
      <c r="AGK1156" s="196"/>
      <c r="AGL1156" s="196"/>
      <c r="AGM1156" s="196"/>
      <c r="AGN1156" s="196"/>
      <c r="AGO1156" s="196"/>
      <c r="AGP1156" s="196"/>
    </row>
    <row r="1157" spans="1:874" ht="15.75" customHeight="1" x14ac:dyDescent="0.25">
      <c r="A1157" s="196"/>
      <c r="B1157" s="196"/>
      <c r="C1157" s="196"/>
      <c r="D1157" s="196"/>
      <c r="E1157" s="196"/>
      <c r="F1157" s="196"/>
      <c r="G1157" s="196"/>
      <c r="H1157" s="196"/>
      <c r="I1157" s="196"/>
      <c r="J1157" s="196"/>
      <c r="K1157" s="196"/>
      <c r="L1157" s="206"/>
      <c r="M1157" s="196"/>
      <c r="N1157" s="196"/>
      <c r="O1157" s="196"/>
      <c r="P1157" s="196"/>
      <c r="Q1157" s="196"/>
      <c r="R1157" s="196"/>
      <c r="S1157" s="196"/>
      <c r="T1157" s="196"/>
      <c r="U1157" s="196"/>
      <c r="V1157" s="196"/>
      <c r="W1157" s="196"/>
      <c r="X1157" s="196"/>
      <c r="Y1157" s="196"/>
      <c r="Z1157" s="196"/>
      <c r="AA1157" s="196"/>
      <c r="AB1157" s="196"/>
      <c r="AC1157" s="196"/>
      <c r="AD1157" s="196"/>
      <c r="AE1157" s="196"/>
      <c r="AF1157" s="196"/>
      <c r="AG1157" s="196"/>
      <c r="AH1157" s="196"/>
      <c r="AI1157" s="196"/>
      <c r="AJ1157" s="196"/>
      <c r="AK1157" s="196"/>
      <c r="AL1157" s="196"/>
      <c r="AM1157" s="196"/>
      <c r="AN1157" s="196"/>
      <c r="AO1157" s="196"/>
      <c r="AP1157" s="196"/>
      <c r="AQ1157" s="196"/>
      <c r="AR1157" s="196"/>
      <c r="AS1157" s="196"/>
      <c r="AT1157" s="196"/>
      <c r="AU1157" s="196"/>
      <c r="AV1157" s="196"/>
      <c r="AW1157" s="196"/>
      <c r="AX1157" s="196"/>
      <c r="AY1157" s="196"/>
      <c r="AZ1157" s="196"/>
      <c r="BA1157" s="196"/>
      <c r="BB1157" s="196"/>
      <c r="BC1157" s="196"/>
      <c r="BD1157" s="196"/>
      <c r="BE1157" s="196"/>
      <c r="BF1157" s="196"/>
      <c r="BG1157" s="196"/>
      <c r="BH1157" s="196"/>
      <c r="BI1157" s="196"/>
      <c r="BJ1157" s="196"/>
      <c r="BK1157" s="196"/>
      <c r="BL1157" s="196"/>
      <c r="BM1157" s="196"/>
      <c r="BN1157" s="196"/>
      <c r="BO1157" s="196"/>
      <c r="BP1157" s="196"/>
      <c r="BQ1157" s="196"/>
      <c r="BR1157" s="196"/>
      <c r="BS1157" s="196"/>
      <c r="BT1157" s="196"/>
      <c r="BU1157" s="196"/>
      <c r="BV1157" s="196"/>
      <c r="BW1157" s="196"/>
      <c r="BX1157" s="196"/>
      <c r="BY1157" s="196"/>
      <c r="BZ1157" s="196"/>
      <c r="CA1157" s="196"/>
      <c r="CB1157" s="196"/>
      <c r="CC1157" s="196"/>
      <c r="CD1157" s="196"/>
      <c r="CE1157" s="196"/>
      <c r="CF1157" s="196"/>
      <c r="CG1157" s="196"/>
      <c r="CH1157" s="196"/>
      <c r="CI1157" s="196"/>
      <c r="CJ1157" s="196"/>
      <c r="CK1157" s="196"/>
      <c r="CL1157" s="196"/>
      <c r="CM1157" s="196"/>
      <c r="CN1157" s="196"/>
      <c r="CO1157" s="196"/>
      <c r="CP1157" s="196"/>
      <c r="CQ1157" s="196"/>
      <c r="CR1157" s="196"/>
      <c r="CS1157" s="196"/>
      <c r="CT1157" s="196"/>
      <c r="CU1157" s="196"/>
      <c r="CV1157" s="196"/>
      <c r="CW1157" s="196"/>
      <c r="CX1157" s="196"/>
      <c r="CY1157" s="196"/>
      <c r="CZ1157" s="196"/>
      <c r="DA1157" s="196"/>
      <c r="DB1157" s="196"/>
      <c r="DC1157" s="196"/>
      <c r="DD1157" s="196"/>
      <c r="DE1157" s="196"/>
      <c r="DF1157" s="196"/>
      <c r="DG1157" s="196"/>
      <c r="DH1157" s="196"/>
      <c r="DI1157" s="196"/>
      <c r="DJ1157" s="196"/>
      <c r="DK1157" s="196"/>
      <c r="DL1157" s="196"/>
      <c r="DM1157" s="196"/>
      <c r="DN1157" s="196"/>
      <c r="DO1157" s="196"/>
      <c r="DP1157" s="196"/>
      <c r="DQ1157" s="196"/>
      <c r="DR1157" s="196"/>
      <c r="DS1157" s="196"/>
      <c r="DT1157" s="196"/>
      <c r="DU1157" s="196"/>
      <c r="DV1157" s="196"/>
      <c r="DW1157" s="196"/>
      <c r="DX1157" s="196"/>
      <c r="DY1157" s="196"/>
      <c r="DZ1157" s="196"/>
      <c r="EA1157" s="196"/>
      <c r="EB1157" s="196"/>
      <c r="EC1157" s="196"/>
      <c r="ED1157" s="196"/>
      <c r="EE1157" s="196"/>
      <c r="EF1157" s="196"/>
      <c r="EG1157" s="196"/>
      <c r="EH1157" s="196"/>
      <c r="EI1157" s="196"/>
      <c r="EJ1157" s="196"/>
      <c r="EK1157" s="196"/>
      <c r="EL1157" s="196"/>
      <c r="EM1157" s="196"/>
      <c r="EN1157" s="196"/>
      <c r="EO1157" s="196"/>
      <c r="EP1157" s="196"/>
      <c r="EQ1157" s="196"/>
      <c r="ER1157" s="196"/>
      <c r="ES1157" s="196"/>
      <c r="ET1157" s="196"/>
      <c r="EU1157" s="196"/>
      <c r="EV1157" s="196"/>
      <c r="EW1157" s="196"/>
      <c r="EX1157" s="196"/>
      <c r="EY1157" s="196"/>
      <c r="EZ1157" s="196"/>
      <c r="FA1157" s="196"/>
      <c r="FB1157" s="196"/>
      <c r="FC1157" s="196"/>
      <c r="FD1157" s="196"/>
      <c r="FE1157" s="196"/>
      <c r="FF1157" s="196"/>
      <c r="FG1157" s="196"/>
      <c r="FH1157" s="196"/>
      <c r="FI1157" s="196"/>
      <c r="FJ1157" s="196"/>
      <c r="FK1157" s="196"/>
      <c r="FL1157" s="196"/>
      <c r="FM1157" s="196"/>
      <c r="FN1157" s="196"/>
      <c r="FO1157" s="196"/>
      <c r="FP1157" s="196"/>
      <c r="FQ1157" s="196"/>
      <c r="FR1157" s="196"/>
      <c r="FS1157" s="196"/>
      <c r="FT1157" s="196"/>
      <c r="FU1157" s="196"/>
      <c r="FV1157" s="196"/>
      <c r="FW1157" s="196"/>
      <c r="FX1157" s="196"/>
      <c r="FY1157" s="196"/>
      <c r="FZ1157" s="196"/>
      <c r="GA1157" s="196"/>
      <c r="GB1157" s="196"/>
      <c r="GC1157" s="196"/>
      <c r="GD1157" s="196"/>
      <c r="GE1157" s="196"/>
      <c r="GF1157" s="196"/>
      <c r="GG1157" s="196"/>
      <c r="GH1157" s="196"/>
      <c r="GI1157" s="196"/>
      <c r="GJ1157" s="196"/>
      <c r="GK1157" s="196"/>
      <c r="GL1157" s="196"/>
      <c r="GM1157" s="196"/>
      <c r="GN1157" s="196"/>
      <c r="GO1157" s="196"/>
      <c r="GP1157" s="196"/>
      <c r="GQ1157" s="196"/>
      <c r="GR1157" s="196"/>
      <c r="GS1157" s="196"/>
      <c r="GT1157" s="196"/>
      <c r="GU1157" s="196"/>
      <c r="GV1157" s="196"/>
      <c r="GW1157" s="196"/>
      <c r="GX1157" s="196"/>
      <c r="GY1157" s="196"/>
      <c r="GZ1157" s="196"/>
      <c r="HA1157" s="196"/>
      <c r="HB1157" s="196"/>
      <c r="HC1157" s="196"/>
      <c r="HD1157" s="196"/>
      <c r="HE1157" s="196"/>
      <c r="HF1157" s="196"/>
      <c r="HG1157" s="196"/>
      <c r="HH1157" s="196"/>
      <c r="HI1157" s="196"/>
      <c r="HJ1157" s="196"/>
      <c r="HK1157" s="196"/>
      <c r="HL1157" s="196"/>
      <c r="HM1157" s="196"/>
      <c r="HN1157" s="196"/>
      <c r="HO1157" s="196"/>
      <c r="HP1157" s="196"/>
      <c r="HQ1157" s="196"/>
      <c r="HR1157" s="196"/>
      <c r="HS1157" s="196"/>
      <c r="HT1157" s="196"/>
      <c r="HU1157" s="196"/>
      <c r="HV1157" s="196"/>
      <c r="HW1157" s="196"/>
      <c r="HX1157" s="196"/>
      <c r="HY1157" s="196"/>
      <c r="HZ1157" s="196"/>
      <c r="IA1157" s="196"/>
      <c r="IB1157" s="196"/>
      <c r="IC1157" s="196"/>
      <c r="ID1157" s="196"/>
      <c r="IE1157" s="196"/>
      <c r="IF1157" s="196"/>
      <c r="IG1157" s="196"/>
      <c r="IH1157" s="196"/>
      <c r="II1157" s="196"/>
      <c r="IJ1157" s="196"/>
      <c r="IK1157" s="196"/>
      <c r="IL1157" s="196"/>
      <c r="IM1157" s="196"/>
      <c r="IN1157" s="196"/>
      <c r="IO1157" s="196"/>
      <c r="IP1157" s="196"/>
      <c r="IQ1157" s="196"/>
      <c r="IR1157" s="196"/>
      <c r="IS1157" s="196"/>
      <c r="IT1157" s="196"/>
      <c r="IU1157" s="196"/>
      <c r="IV1157" s="196"/>
      <c r="IW1157" s="196"/>
      <c r="IX1157" s="196"/>
      <c r="IY1157" s="196"/>
      <c r="IZ1157" s="196"/>
      <c r="JA1157" s="196"/>
      <c r="JB1157" s="196"/>
      <c r="JC1157" s="196"/>
      <c r="JD1157" s="196"/>
      <c r="JE1157" s="196"/>
      <c r="JF1157" s="196"/>
      <c r="JG1157" s="196"/>
      <c r="JH1157" s="196"/>
      <c r="JI1157" s="196"/>
      <c r="JJ1157" s="196"/>
      <c r="JK1157" s="196"/>
      <c r="JL1157" s="196"/>
      <c r="JM1157" s="196"/>
      <c r="JN1157" s="196"/>
      <c r="JO1157" s="196"/>
      <c r="JP1157" s="196"/>
      <c r="JQ1157" s="196"/>
      <c r="JR1157" s="196"/>
      <c r="JS1157" s="196"/>
      <c r="JT1157" s="196"/>
      <c r="JU1157" s="196"/>
      <c r="JV1157" s="196"/>
      <c r="JW1157" s="196"/>
      <c r="JX1157" s="196"/>
      <c r="JY1157" s="196"/>
      <c r="JZ1157" s="196"/>
      <c r="KA1157" s="196"/>
      <c r="KB1157" s="196"/>
      <c r="KC1157" s="196"/>
      <c r="KD1157" s="196"/>
      <c r="KE1157" s="196"/>
      <c r="KF1157" s="196"/>
      <c r="KG1157" s="196"/>
      <c r="KH1157" s="196"/>
      <c r="KI1157" s="196"/>
      <c r="KJ1157" s="196"/>
      <c r="KK1157" s="196"/>
      <c r="KL1157" s="196"/>
      <c r="KM1157" s="196"/>
      <c r="KN1157" s="196"/>
      <c r="KO1157" s="196"/>
      <c r="KP1157" s="196"/>
      <c r="KQ1157" s="196"/>
      <c r="KR1157" s="196"/>
      <c r="KS1157" s="196"/>
      <c r="KT1157" s="196"/>
      <c r="KU1157" s="196"/>
      <c r="KV1157" s="196"/>
      <c r="KW1157" s="196"/>
      <c r="KX1157" s="196"/>
      <c r="KY1157" s="196"/>
      <c r="KZ1157" s="196"/>
      <c r="LA1157" s="196"/>
      <c r="LB1157" s="196"/>
      <c r="LC1157" s="196"/>
      <c r="LD1157" s="196"/>
      <c r="LE1157" s="196"/>
      <c r="LF1157" s="196"/>
      <c r="LG1157" s="196"/>
      <c r="LH1157" s="196"/>
      <c r="LI1157" s="196"/>
      <c r="LJ1157" s="196"/>
      <c r="LK1157" s="196"/>
      <c r="LL1157" s="196"/>
      <c r="LM1157" s="196"/>
      <c r="LN1157" s="196"/>
      <c r="LO1157" s="196"/>
      <c r="LP1157" s="196"/>
      <c r="LQ1157" s="196"/>
      <c r="LR1157" s="196"/>
      <c r="LS1157" s="196"/>
      <c r="LT1157" s="196"/>
      <c r="LU1157" s="196"/>
      <c r="LV1157" s="196"/>
      <c r="LW1157" s="196"/>
      <c r="LX1157" s="196"/>
      <c r="LY1157" s="196"/>
      <c r="LZ1157" s="196"/>
      <c r="MA1157" s="196"/>
      <c r="MB1157" s="196"/>
      <c r="MC1157" s="196"/>
      <c r="MD1157" s="196"/>
      <c r="ME1157" s="196"/>
      <c r="MF1157" s="196"/>
      <c r="MG1157" s="196"/>
      <c r="MH1157" s="196"/>
      <c r="MI1157" s="196"/>
      <c r="MJ1157" s="196"/>
      <c r="MK1157" s="196"/>
      <c r="ML1157" s="196"/>
      <c r="MM1157" s="196"/>
      <c r="MN1157" s="196"/>
      <c r="MO1157" s="196"/>
      <c r="MP1157" s="196"/>
      <c r="MQ1157" s="196"/>
      <c r="MR1157" s="196"/>
      <c r="MS1157" s="196"/>
      <c r="MT1157" s="196"/>
      <c r="MU1157" s="196"/>
      <c r="MV1157" s="196"/>
      <c r="MW1157" s="196"/>
      <c r="MX1157" s="196"/>
      <c r="MY1157" s="196"/>
      <c r="MZ1157" s="196"/>
      <c r="NA1157" s="196"/>
      <c r="NB1157" s="196"/>
      <c r="NC1157" s="196"/>
      <c r="ND1157" s="196"/>
      <c r="NE1157" s="196"/>
      <c r="NF1157" s="196"/>
      <c r="NG1157" s="196"/>
      <c r="NH1157" s="196"/>
      <c r="NI1157" s="196"/>
      <c r="NJ1157" s="196"/>
      <c r="NK1157" s="196"/>
      <c r="NL1157" s="196"/>
      <c r="NM1157" s="196"/>
      <c r="NN1157" s="196"/>
      <c r="NO1157" s="196"/>
      <c r="NP1157" s="196"/>
      <c r="NQ1157" s="196"/>
      <c r="NR1157" s="196"/>
      <c r="NS1157" s="196"/>
      <c r="NT1157" s="196"/>
      <c r="NU1157" s="196"/>
      <c r="NV1157" s="196"/>
      <c r="NW1157" s="196"/>
      <c r="NX1157" s="196"/>
      <c r="NY1157" s="196"/>
      <c r="NZ1157" s="196"/>
      <c r="OA1157" s="196"/>
      <c r="OB1157" s="196"/>
      <c r="OC1157" s="196"/>
      <c r="OD1157" s="196"/>
      <c r="OE1157" s="196"/>
      <c r="OF1157" s="196"/>
      <c r="OG1157" s="196"/>
      <c r="OH1157" s="196"/>
      <c r="OI1157" s="196"/>
      <c r="OJ1157" s="196"/>
      <c r="OK1157" s="196"/>
      <c r="OL1157" s="196"/>
      <c r="AFC1157" s="196"/>
      <c r="AFD1157" s="196"/>
      <c r="AFE1157" s="196"/>
      <c r="AFF1157" s="196"/>
      <c r="AFG1157" s="196"/>
      <c r="AFH1157" s="196"/>
      <c r="AFI1157" s="196"/>
      <c r="AFJ1157" s="196"/>
      <c r="AFK1157" s="196"/>
      <c r="AFL1157" s="196"/>
      <c r="AFM1157" s="196"/>
      <c r="AFN1157" s="196"/>
      <c r="AFO1157" s="196"/>
      <c r="AFP1157" s="196"/>
      <c r="AFQ1157" s="196"/>
      <c r="AFR1157" s="196"/>
      <c r="AFS1157" s="196"/>
      <c r="AFT1157" s="196"/>
      <c r="AFU1157" s="196"/>
      <c r="AFV1157" s="196"/>
      <c r="AFW1157" s="196"/>
      <c r="AFX1157" s="196"/>
      <c r="AFY1157" s="196"/>
      <c r="AFZ1157" s="196"/>
      <c r="AGA1157" s="196"/>
      <c r="AGB1157" s="196"/>
      <c r="AGC1157" s="196"/>
      <c r="AGD1157" s="196"/>
      <c r="AGE1157" s="196"/>
      <c r="AGF1157" s="196"/>
      <c r="AGG1157" s="196"/>
      <c r="AGH1157" s="196"/>
      <c r="AGI1157" s="196"/>
      <c r="AGJ1157" s="196"/>
      <c r="AGK1157" s="196"/>
      <c r="AGL1157" s="196"/>
      <c r="AGM1157" s="196"/>
      <c r="AGN1157" s="196"/>
      <c r="AGO1157" s="196"/>
      <c r="AGP1157" s="196"/>
    </row>
    <row r="1158" spans="1:874" ht="15.75" customHeight="1" x14ac:dyDescent="0.25">
      <c r="A1158" s="196"/>
      <c r="B1158" s="196"/>
      <c r="C1158" s="196"/>
      <c r="D1158" s="196"/>
      <c r="E1158" s="196"/>
      <c r="F1158" s="196"/>
      <c r="G1158" s="196"/>
      <c r="H1158" s="196"/>
      <c r="I1158" s="196"/>
      <c r="J1158" s="196"/>
      <c r="K1158" s="196"/>
      <c r="L1158" s="206"/>
      <c r="M1158" s="196"/>
      <c r="N1158" s="196"/>
      <c r="O1158" s="196"/>
      <c r="P1158" s="196"/>
      <c r="Q1158" s="196"/>
      <c r="R1158" s="196"/>
      <c r="S1158" s="196"/>
      <c r="T1158" s="196"/>
      <c r="U1158" s="196"/>
      <c r="V1158" s="196"/>
      <c r="W1158" s="196"/>
      <c r="X1158" s="196"/>
      <c r="Y1158" s="196"/>
      <c r="Z1158" s="196"/>
      <c r="AA1158" s="196"/>
      <c r="AB1158" s="196"/>
      <c r="AC1158" s="196"/>
      <c r="AD1158" s="196"/>
      <c r="AE1158" s="196"/>
      <c r="AF1158" s="196"/>
      <c r="AG1158" s="196"/>
      <c r="AH1158" s="196"/>
      <c r="AI1158" s="196"/>
      <c r="AJ1158" s="196"/>
      <c r="AK1158" s="196"/>
      <c r="AL1158" s="196"/>
      <c r="AM1158" s="196"/>
      <c r="AN1158" s="196"/>
      <c r="AO1158" s="196"/>
      <c r="AP1158" s="196"/>
      <c r="AQ1158" s="196"/>
      <c r="AR1158" s="196"/>
      <c r="AS1158" s="196"/>
      <c r="AT1158" s="196"/>
      <c r="AU1158" s="196"/>
      <c r="AV1158" s="196"/>
      <c r="AW1158" s="196"/>
      <c r="AX1158" s="196"/>
      <c r="AY1158" s="196"/>
      <c r="AZ1158" s="196"/>
      <c r="BA1158" s="196"/>
      <c r="BB1158" s="196"/>
      <c r="BC1158" s="196"/>
      <c r="BD1158" s="196"/>
      <c r="BE1158" s="196"/>
      <c r="BF1158" s="196"/>
      <c r="BG1158" s="196"/>
      <c r="BH1158" s="196"/>
      <c r="BI1158" s="196"/>
      <c r="BJ1158" s="196"/>
      <c r="BK1158" s="196"/>
      <c r="BL1158" s="196"/>
      <c r="BM1158" s="196"/>
      <c r="BN1158" s="196"/>
      <c r="BO1158" s="196"/>
      <c r="BP1158" s="196"/>
      <c r="BQ1158" s="196"/>
      <c r="BR1158" s="196"/>
      <c r="BS1158" s="196"/>
      <c r="BT1158" s="196"/>
      <c r="BU1158" s="196"/>
      <c r="BV1158" s="196"/>
      <c r="BW1158" s="196"/>
      <c r="BX1158" s="196"/>
      <c r="BY1158" s="196"/>
      <c r="BZ1158" s="196"/>
      <c r="CA1158" s="196"/>
      <c r="CB1158" s="196"/>
      <c r="CC1158" s="196"/>
      <c r="CD1158" s="196"/>
      <c r="CE1158" s="196"/>
      <c r="CF1158" s="196"/>
      <c r="CG1158" s="196"/>
      <c r="CH1158" s="196"/>
      <c r="CI1158" s="196"/>
      <c r="CJ1158" s="196"/>
      <c r="CK1158" s="196"/>
      <c r="CL1158" s="196"/>
      <c r="CM1158" s="196"/>
      <c r="CN1158" s="196"/>
      <c r="CO1158" s="196"/>
      <c r="CP1158" s="196"/>
      <c r="CQ1158" s="196"/>
      <c r="CR1158" s="196"/>
      <c r="CS1158" s="196"/>
      <c r="CT1158" s="196"/>
      <c r="CU1158" s="196"/>
      <c r="CV1158" s="196"/>
      <c r="CW1158" s="196"/>
      <c r="CX1158" s="196"/>
      <c r="CY1158" s="196"/>
      <c r="CZ1158" s="196"/>
      <c r="DA1158" s="196"/>
      <c r="DB1158" s="196"/>
      <c r="DC1158" s="196"/>
      <c r="DD1158" s="196"/>
      <c r="DE1158" s="196"/>
      <c r="DF1158" s="196"/>
      <c r="DG1158" s="196"/>
      <c r="DH1158" s="196"/>
      <c r="DI1158" s="196"/>
      <c r="DJ1158" s="196"/>
      <c r="DK1158" s="196"/>
      <c r="DL1158" s="196"/>
      <c r="DM1158" s="196"/>
      <c r="DN1158" s="196"/>
      <c r="DO1158" s="196"/>
      <c r="DP1158" s="196"/>
      <c r="DQ1158" s="196"/>
      <c r="DR1158" s="196"/>
      <c r="DS1158" s="196"/>
      <c r="DT1158" s="196"/>
      <c r="DU1158" s="196"/>
      <c r="DV1158" s="196"/>
      <c r="DW1158" s="196"/>
      <c r="DX1158" s="196"/>
      <c r="DY1158" s="196"/>
      <c r="DZ1158" s="196"/>
      <c r="EA1158" s="196"/>
      <c r="EB1158" s="196"/>
      <c r="EC1158" s="196"/>
      <c r="ED1158" s="196"/>
      <c r="EE1158" s="196"/>
      <c r="EF1158" s="196"/>
      <c r="EG1158" s="196"/>
      <c r="EH1158" s="196"/>
      <c r="EI1158" s="196"/>
      <c r="EJ1158" s="196"/>
      <c r="EK1158" s="196"/>
      <c r="EL1158" s="196"/>
      <c r="EM1158" s="196"/>
      <c r="EN1158" s="196"/>
      <c r="EO1158" s="196"/>
      <c r="EP1158" s="196"/>
      <c r="EQ1158" s="196"/>
      <c r="ER1158" s="196"/>
      <c r="ES1158" s="196"/>
      <c r="ET1158" s="196"/>
      <c r="EU1158" s="196"/>
      <c r="EV1158" s="196"/>
      <c r="EW1158" s="196"/>
      <c r="EX1158" s="196"/>
      <c r="EY1158" s="196"/>
      <c r="EZ1158" s="196"/>
      <c r="FA1158" s="196"/>
      <c r="FB1158" s="196"/>
      <c r="FC1158" s="196"/>
      <c r="FD1158" s="196"/>
      <c r="FE1158" s="196"/>
      <c r="FF1158" s="196"/>
      <c r="FG1158" s="196"/>
      <c r="FH1158" s="196"/>
      <c r="FI1158" s="196"/>
      <c r="FJ1158" s="196"/>
      <c r="FK1158" s="196"/>
      <c r="FL1158" s="196"/>
      <c r="FM1158" s="196"/>
      <c r="FN1158" s="196"/>
      <c r="FO1158" s="196"/>
      <c r="FP1158" s="196"/>
      <c r="FQ1158" s="196"/>
      <c r="FR1158" s="196"/>
      <c r="FS1158" s="196"/>
      <c r="FT1158" s="196"/>
      <c r="FU1158" s="196"/>
      <c r="FV1158" s="196"/>
      <c r="FW1158" s="196"/>
      <c r="FX1158" s="196"/>
      <c r="FY1158" s="196"/>
      <c r="FZ1158" s="196"/>
      <c r="GA1158" s="196"/>
      <c r="GB1158" s="196"/>
      <c r="GC1158" s="196"/>
      <c r="GD1158" s="196"/>
      <c r="GE1158" s="196"/>
      <c r="GF1158" s="196"/>
      <c r="GG1158" s="196"/>
      <c r="GH1158" s="196"/>
      <c r="GI1158" s="196"/>
      <c r="GJ1158" s="196"/>
      <c r="GK1158" s="196"/>
      <c r="GL1158" s="196"/>
      <c r="GM1158" s="196"/>
      <c r="GN1158" s="196"/>
      <c r="GO1158" s="196"/>
      <c r="GP1158" s="196"/>
      <c r="GQ1158" s="196"/>
      <c r="GR1158" s="196"/>
      <c r="GS1158" s="196"/>
      <c r="GT1158" s="196"/>
      <c r="GU1158" s="196"/>
      <c r="GV1158" s="196"/>
      <c r="GW1158" s="196"/>
      <c r="GX1158" s="196"/>
      <c r="GY1158" s="196"/>
      <c r="GZ1158" s="196"/>
      <c r="HA1158" s="196"/>
      <c r="HB1158" s="196"/>
      <c r="HC1158" s="196"/>
      <c r="HD1158" s="196"/>
      <c r="HE1158" s="196"/>
      <c r="HF1158" s="196"/>
      <c r="HG1158" s="196"/>
      <c r="HH1158" s="196"/>
      <c r="HI1158" s="196"/>
      <c r="HJ1158" s="196"/>
      <c r="HK1158" s="196"/>
      <c r="HL1158" s="196"/>
      <c r="HM1158" s="196"/>
      <c r="HN1158" s="196"/>
      <c r="HO1158" s="196"/>
      <c r="HP1158" s="196"/>
      <c r="HQ1158" s="196"/>
      <c r="HR1158" s="196"/>
      <c r="HS1158" s="196"/>
      <c r="HT1158" s="196"/>
      <c r="HU1158" s="196"/>
      <c r="HV1158" s="196"/>
      <c r="HW1158" s="196"/>
      <c r="HX1158" s="196"/>
      <c r="HY1158" s="196"/>
      <c r="HZ1158" s="196"/>
      <c r="IA1158" s="196"/>
      <c r="IB1158" s="196"/>
      <c r="IC1158" s="196"/>
      <c r="ID1158" s="196"/>
      <c r="IE1158" s="196"/>
      <c r="IF1158" s="196"/>
      <c r="IG1158" s="196"/>
      <c r="IH1158" s="196"/>
      <c r="II1158" s="196"/>
      <c r="IJ1158" s="196"/>
      <c r="IK1158" s="196"/>
      <c r="IL1158" s="196"/>
      <c r="IM1158" s="196"/>
      <c r="IN1158" s="196"/>
      <c r="IO1158" s="196"/>
      <c r="IP1158" s="196"/>
      <c r="IQ1158" s="196"/>
      <c r="IR1158" s="196"/>
      <c r="IS1158" s="196"/>
      <c r="IT1158" s="196"/>
      <c r="IU1158" s="196"/>
      <c r="IV1158" s="196"/>
      <c r="IW1158" s="196"/>
      <c r="IX1158" s="196"/>
      <c r="IY1158" s="196"/>
      <c r="IZ1158" s="196"/>
      <c r="JA1158" s="196"/>
      <c r="JB1158" s="196"/>
      <c r="JC1158" s="196"/>
      <c r="JD1158" s="196"/>
      <c r="JE1158" s="196"/>
      <c r="JF1158" s="196"/>
      <c r="JG1158" s="196"/>
      <c r="JH1158" s="196"/>
      <c r="JI1158" s="196"/>
      <c r="JJ1158" s="196"/>
      <c r="JK1158" s="196"/>
      <c r="JL1158" s="196"/>
      <c r="JM1158" s="196"/>
      <c r="JN1158" s="196"/>
      <c r="JO1158" s="196"/>
      <c r="JP1158" s="196"/>
      <c r="JQ1158" s="196"/>
      <c r="JR1158" s="196"/>
      <c r="JS1158" s="196"/>
      <c r="JT1158" s="196"/>
      <c r="JU1158" s="196"/>
      <c r="JV1158" s="196"/>
      <c r="JW1158" s="196"/>
      <c r="JX1158" s="196"/>
      <c r="JY1158" s="196"/>
      <c r="JZ1158" s="196"/>
      <c r="KA1158" s="196"/>
      <c r="KB1158" s="196"/>
      <c r="KC1158" s="196"/>
      <c r="KD1158" s="196"/>
      <c r="KE1158" s="196"/>
      <c r="KF1158" s="196"/>
      <c r="KG1158" s="196"/>
      <c r="KH1158" s="196"/>
      <c r="KI1158" s="196"/>
      <c r="KJ1158" s="196"/>
      <c r="KK1158" s="196"/>
      <c r="KL1158" s="196"/>
      <c r="KM1158" s="196"/>
      <c r="KN1158" s="196"/>
      <c r="KO1158" s="196"/>
      <c r="KP1158" s="196"/>
      <c r="KQ1158" s="196"/>
      <c r="KR1158" s="196"/>
      <c r="KS1158" s="196"/>
      <c r="KT1158" s="196"/>
      <c r="KU1158" s="196"/>
      <c r="KV1158" s="196"/>
      <c r="KW1158" s="196"/>
      <c r="KX1158" s="196"/>
      <c r="KY1158" s="196"/>
      <c r="KZ1158" s="196"/>
      <c r="LA1158" s="196"/>
      <c r="LB1158" s="196"/>
      <c r="LC1158" s="196"/>
      <c r="LD1158" s="196"/>
      <c r="LE1158" s="196"/>
      <c r="LF1158" s="196"/>
      <c r="LG1158" s="196"/>
      <c r="LH1158" s="196"/>
      <c r="LI1158" s="196"/>
      <c r="LJ1158" s="196"/>
      <c r="LK1158" s="196"/>
      <c r="LL1158" s="196"/>
      <c r="LM1158" s="196"/>
      <c r="LN1158" s="196"/>
      <c r="LO1158" s="196"/>
      <c r="LP1158" s="196"/>
      <c r="LQ1158" s="196"/>
      <c r="LR1158" s="196"/>
      <c r="LS1158" s="196"/>
      <c r="LT1158" s="196"/>
      <c r="LU1158" s="196"/>
      <c r="LV1158" s="196"/>
      <c r="LW1158" s="196"/>
      <c r="LX1158" s="196"/>
      <c r="LY1158" s="196"/>
      <c r="LZ1158" s="196"/>
      <c r="MA1158" s="196"/>
      <c r="MB1158" s="196"/>
      <c r="MC1158" s="196"/>
      <c r="MD1158" s="196"/>
      <c r="ME1158" s="196"/>
      <c r="MF1158" s="196"/>
      <c r="MG1158" s="196"/>
      <c r="MH1158" s="196"/>
      <c r="MI1158" s="196"/>
      <c r="MJ1158" s="196"/>
      <c r="MK1158" s="196"/>
      <c r="ML1158" s="196"/>
      <c r="MM1158" s="196"/>
      <c r="MN1158" s="196"/>
      <c r="MO1158" s="196"/>
      <c r="MP1158" s="196"/>
      <c r="MQ1158" s="196"/>
      <c r="MR1158" s="196"/>
      <c r="MS1158" s="196"/>
      <c r="MT1158" s="196"/>
      <c r="MU1158" s="196"/>
      <c r="MV1158" s="196"/>
      <c r="MW1158" s="196"/>
      <c r="MX1158" s="196"/>
      <c r="MY1158" s="196"/>
      <c r="MZ1158" s="196"/>
      <c r="NA1158" s="196"/>
      <c r="NB1158" s="196"/>
      <c r="NC1158" s="196"/>
      <c r="ND1158" s="196"/>
      <c r="NE1158" s="196"/>
      <c r="NF1158" s="196"/>
      <c r="NG1158" s="196"/>
      <c r="NH1158" s="196"/>
      <c r="NI1158" s="196"/>
      <c r="NJ1158" s="196"/>
      <c r="NK1158" s="196"/>
      <c r="NL1158" s="196"/>
      <c r="NM1158" s="196"/>
      <c r="NN1158" s="196"/>
      <c r="NO1158" s="196"/>
      <c r="NP1158" s="196"/>
      <c r="NQ1158" s="196"/>
      <c r="NR1158" s="196"/>
      <c r="NS1158" s="196"/>
      <c r="NT1158" s="196"/>
      <c r="NU1158" s="196"/>
      <c r="NV1158" s="196"/>
      <c r="NW1158" s="196"/>
      <c r="NX1158" s="196"/>
      <c r="NY1158" s="196"/>
      <c r="NZ1158" s="196"/>
      <c r="OA1158" s="196"/>
      <c r="OB1158" s="196"/>
      <c r="OC1158" s="196"/>
      <c r="OD1158" s="196"/>
      <c r="OE1158" s="196"/>
      <c r="OF1158" s="196"/>
      <c r="OG1158" s="196"/>
      <c r="OH1158" s="196"/>
      <c r="OI1158" s="196"/>
      <c r="OJ1158" s="196"/>
      <c r="OK1158" s="196"/>
      <c r="OL1158" s="196"/>
      <c r="AFC1158" s="196"/>
      <c r="AFD1158" s="196"/>
      <c r="AFE1158" s="196"/>
      <c r="AFF1158" s="196"/>
      <c r="AFG1158" s="196"/>
      <c r="AFH1158" s="196"/>
      <c r="AFI1158" s="196"/>
      <c r="AFJ1158" s="196"/>
      <c r="AFK1158" s="196"/>
      <c r="AFL1158" s="196"/>
      <c r="AFM1158" s="196"/>
      <c r="AFN1158" s="196"/>
      <c r="AFO1158" s="196"/>
      <c r="AFP1158" s="196"/>
      <c r="AFQ1158" s="196"/>
      <c r="AFR1158" s="196"/>
      <c r="AFS1158" s="196"/>
      <c r="AFT1158" s="196"/>
      <c r="AFU1158" s="196"/>
      <c r="AFV1158" s="196"/>
      <c r="AFW1158" s="196"/>
      <c r="AFX1158" s="196"/>
      <c r="AFY1158" s="196"/>
      <c r="AFZ1158" s="196"/>
      <c r="AGA1158" s="196"/>
      <c r="AGB1158" s="196"/>
      <c r="AGC1158" s="196"/>
      <c r="AGD1158" s="196"/>
      <c r="AGE1158" s="196"/>
      <c r="AGF1158" s="196"/>
      <c r="AGG1158" s="196"/>
      <c r="AGH1158" s="196"/>
      <c r="AGI1158" s="196"/>
      <c r="AGJ1158" s="196"/>
      <c r="AGK1158" s="196"/>
      <c r="AGL1158" s="196"/>
      <c r="AGM1158" s="196"/>
      <c r="AGN1158" s="196"/>
      <c r="AGO1158" s="196"/>
      <c r="AGP1158" s="196"/>
    </row>
    <row r="1159" spans="1:874" ht="15.75" customHeight="1" x14ac:dyDescent="0.25">
      <c r="A1159" s="196"/>
      <c r="B1159" s="196"/>
      <c r="C1159" s="196"/>
      <c r="D1159" s="196"/>
      <c r="E1159" s="196"/>
      <c r="F1159" s="196"/>
      <c r="G1159" s="196"/>
      <c r="H1159" s="196"/>
      <c r="I1159" s="196"/>
      <c r="J1159" s="196"/>
      <c r="K1159" s="196"/>
      <c r="L1159" s="206"/>
      <c r="M1159" s="196"/>
      <c r="N1159" s="196"/>
      <c r="O1159" s="196"/>
      <c r="P1159" s="196"/>
      <c r="Q1159" s="196"/>
      <c r="R1159" s="196"/>
      <c r="S1159" s="196"/>
      <c r="T1159" s="196"/>
      <c r="U1159" s="196"/>
      <c r="V1159" s="196"/>
      <c r="W1159" s="196"/>
      <c r="X1159" s="196"/>
      <c r="Y1159" s="196"/>
      <c r="Z1159" s="196"/>
      <c r="AA1159" s="196"/>
      <c r="AB1159" s="196"/>
      <c r="AC1159" s="196"/>
      <c r="AD1159" s="196"/>
      <c r="AE1159" s="196"/>
      <c r="AF1159" s="196"/>
      <c r="AG1159" s="196"/>
      <c r="AH1159" s="196"/>
      <c r="AI1159" s="196"/>
      <c r="AJ1159" s="196"/>
      <c r="AK1159" s="196"/>
      <c r="AL1159" s="196"/>
      <c r="AM1159" s="196"/>
      <c r="AN1159" s="196"/>
      <c r="AO1159" s="196"/>
      <c r="AP1159" s="196"/>
      <c r="AQ1159" s="196"/>
      <c r="AR1159" s="196"/>
      <c r="AS1159" s="196"/>
      <c r="AT1159" s="196"/>
      <c r="AU1159" s="196"/>
      <c r="AV1159" s="196"/>
      <c r="AW1159" s="196"/>
      <c r="AX1159" s="196"/>
      <c r="AY1159" s="196"/>
      <c r="AZ1159" s="196"/>
      <c r="BA1159" s="196"/>
      <c r="BB1159" s="196"/>
      <c r="BC1159" s="196"/>
      <c r="BD1159" s="196"/>
      <c r="BE1159" s="196"/>
      <c r="BF1159" s="196"/>
      <c r="BG1159" s="196"/>
      <c r="BH1159" s="196"/>
      <c r="BI1159" s="196"/>
      <c r="BJ1159" s="196"/>
      <c r="BK1159" s="196"/>
      <c r="BL1159" s="196"/>
      <c r="BM1159" s="196"/>
      <c r="BN1159" s="196"/>
      <c r="BO1159" s="196"/>
      <c r="BP1159" s="196"/>
      <c r="BQ1159" s="196"/>
      <c r="BR1159" s="196"/>
      <c r="BS1159" s="196"/>
      <c r="BT1159" s="196"/>
      <c r="BU1159" s="196"/>
      <c r="BV1159" s="196"/>
      <c r="BW1159" s="196"/>
      <c r="BX1159" s="196"/>
      <c r="BY1159" s="196"/>
      <c r="BZ1159" s="196"/>
      <c r="CA1159" s="196"/>
      <c r="CB1159" s="196"/>
      <c r="CC1159" s="196"/>
      <c r="CD1159" s="196"/>
      <c r="CE1159" s="196"/>
      <c r="CF1159" s="196"/>
      <c r="CG1159" s="196"/>
      <c r="CH1159" s="196"/>
      <c r="CI1159" s="196"/>
      <c r="CJ1159" s="196"/>
      <c r="CK1159" s="196"/>
      <c r="CL1159" s="196"/>
      <c r="CM1159" s="196"/>
      <c r="CN1159" s="196"/>
      <c r="CO1159" s="196"/>
      <c r="CP1159" s="196"/>
      <c r="CQ1159" s="196"/>
      <c r="CR1159" s="196"/>
      <c r="CS1159" s="196"/>
      <c r="CT1159" s="196"/>
      <c r="CU1159" s="196"/>
      <c r="CV1159" s="196"/>
      <c r="CW1159" s="196"/>
      <c r="CX1159" s="196"/>
      <c r="CY1159" s="196"/>
      <c r="CZ1159" s="196"/>
      <c r="DA1159" s="196"/>
      <c r="DB1159" s="196"/>
      <c r="DC1159" s="196"/>
      <c r="DD1159" s="196"/>
      <c r="DE1159" s="196"/>
      <c r="DF1159" s="196"/>
      <c r="DG1159" s="196"/>
      <c r="DH1159" s="196"/>
      <c r="DI1159" s="196"/>
      <c r="DJ1159" s="196"/>
      <c r="DK1159" s="196"/>
      <c r="DL1159" s="196"/>
      <c r="DM1159" s="196"/>
      <c r="DN1159" s="196"/>
      <c r="DO1159" s="196"/>
      <c r="DP1159" s="196"/>
      <c r="DQ1159" s="196"/>
      <c r="DR1159" s="196"/>
      <c r="DS1159" s="196"/>
      <c r="DT1159" s="196"/>
      <c r="DU1159" s="196"/>
      <c r="DV1159" s="196"/>
      <c r="DW1159" s="196"/>
      <c r="DX1159" s="196"/>
      <c r="DY1159" s="196"/>
      <c r="DZ1159" s="196"/>
      <c r="EA1159" s="196"/>
      <c r="EB1159" s="196"/>
      <c r="EC1159" s="196"/>
      <c r="ED1159" s="196"/>
      <c r="EE1159" s="196"/>
      <c r="EF1159" s="196"/>
      <c r="EG1159" s="196"/>
      <c r="EH1159" s="196"/>
      <c r="EI1159" s="196"/>
      <c r="EJ1159" s="196"/>
      <c r="EK1159" s="196"/>
      <c r="EL1159" s="196"/>
      <c r="EM1159" s="196"/>
      <c r="EN1159" s="196"/>
      <c r="EO1159" s="196"/>
      <c r="EP1159" s="196"/>
      <c r="EQ1159" s="196"/>
      <c r="ER1159" s="196"/>
      <c r="ES1159" s="196"/>
      <c r="ET1159" s="196"/>
      <c r="EU1159" s="196"/>
      <c r="EV1159" s="196"/>
      <c r="EW1159" s="196"/>
      <c r="EX1159" s="196"/>
      <c r="EY1159" s="196"/>
      <c r="EZ1159" s="196"/>
      <c r="FA1159" s="196"/>
      <c r="FB1159" s="196"/>
      <c r="FC1159" s="196"/>
      <c r="FD1159" s="196"/>
      <c r="FE1159" s="196"/>
      <c r="FF1159" s="196"/>
      <c r="FG1159" s="196"/>
      <c r="FH1159" s="196"/>
      <c r="FI1159" s="196"/>
      <c r="FJ1159" s="196"/>
      <c r="FK1159" s="196"/>
      <c r="FL1159" s="196"/>
      <c r="FM1159" s="196"/>
      <c r="FN1159" s="196"/>
      <c r="FO1159" s="196"/>
      <c r="FP1159" s="196"/>
      <c r="FQ1159" s="196"/>
      <c r="FR1159" s="196"/>
      <c r="FS1159" s="196"/>
      <c r="FT1159" s="196"/>
      <c r="FU1159" s="196"/>
      <c r="FV1159" s="196"/>
      <c r="FW1159" s="196"/>
      <c r="FX1159" s="196"/>
      <c r="FY1159" s="196"/>
      <c r="FZ1159" s="196"/>
      <c r="GA1159" s="196"/>
      <c r="GB1159" s="196"/>
      <c r="GC1159" s="196"/>
      <c r="GD1159" s="196"/>
      <c r="GE1159" s="196"/>
      <c r="GF1159" s="196"/>
      <c r="GG1159" s="196"/>
      <c r="GH1159" s="196"/>
      <c r="GI1159" s="196"/>
      <c r="GJ1159" s="196"/>
      <c r="GK1159" s="196"/>
      <c r="GL1159" s="196"/>
      <c r="GM1159" s="196"/>
      <c r="GN1159" s="196"/>
      <c r="GO1159" s="196"/>
      <c r="GP1159" s="196"/>
      <c r="GQ1159" s="196"/>
      <c r="GR1159" s="196"/>
      <c r="GS1159" s="196"/>
      <c r="GT1159" s="196"/>
      <c r="GU1159" s="196"/>
      <c r="GV1159" s="196"/>
      <c r="GW1159" s="196"/>
      <c r="GX1159" s="196"/>
      <c r="GY1159" s="196"/>
      <c r="GZ1159" s="196"/>
      <c r="HA1159" s="196"/>
      <c r="HB1159" s="196"/>
      <c r="HC1159" s="196"/>
      <c r="HD1159" s="196"/>
      <c r="HE1159" s="196"/>
      <c r="HF1159" s="196"/>
      <c r="HG1159" s="196"/>
      <c r="HH1159" s="196"/>
      <c r="HI1159" s="196"/>
      <c r="HJ1159" s="196"/>
      <c r="HK1159" s="196"/>
      <c r="HL1159" s="196"/>
      <c r="HM1159" s="196"/>
      <c r="HN1159" s="196"/>
      <c r="HO1159" s="196"/>
      <c r="HP1159" s="196"/>
      <c r="HQ1159" s="196"/>
      <c r="HR1159" s="196"/>
      <c r="HS1159" s="196"/>
      <c r="HT1159" s="196"/>
      <c r="HU1159" s="196"/>
      <c r="HV1159" s="196"/>
      <c r="HW1159" s="196"/>
      <c r="HX1159" s="196"/>
      <c r="HY1159" s="196"/>
      <c r="HZ1159" s="196"/>
      <c r="IA1159" s="196"/>
      <c r="IB1159" s="196"/>
      <c r="IC1159" s="196"/>
      <c r="ID1159" s="196"/>
      <c r="IE1159" s="196"/>
      <c r="IF1159" s="196"/>
      <c r="IG1159" s="196"/>
      <c r="IH1159" s="196"/>
      <c r="II1159" s="196"/>
      <c r="IJ1159" s="196"/>
      <c r="IK1159" s="196"/>
      <c r="IL1159" s="196"/>
      <c r="IM1159" s="196"/>
      <c r="IN1159" s="196"/>
      <c r="IO1159" s="196"/>
      <c r="IP1159" s="196"/>
      <c r="IQ1159" s="196"/>
      <c r="IR1159" s="196"/>
      <c r="IS1159" s="196"/>
      <c r="IT1159" s="196"/>
      <c r="IU1159" s="196"/>
      <c r="IV1159" s="196"/>
      <c r="IW1159" s="196"/>
      <c r="IX1159" s="196"/>
      <c r="IY1159" s="196"/>
      <c r="IZ1159" s="196"/>
      <c r="JA1159" s="196"/>
      <c r="JB1159" s="196"/>
      <c r="JC1159" s="196"/>
      <c r="JD1159" s="196"/>
      <c r="JE1159" s="196"/>
      <c r="JF1159" s="196"/>
      <c r="JG1159" s="196"/>
      <c r="JH1159" s="196"/>
      <c r="JI1159" s="196"/>
      <c r="JJ1159" s="196"/>
      <c r="JK1159" s="196"/>
      <c r="JL1159" s="196"/>
      <c r="JM1159" s="196"/>
      <c r="JN1159" s="196"/>
      <c r="JO1159" s="196"/>
      <c r="JP1159" s="196"/>
      <c r="JQ1159" s="196"/>
      <c r="JR1159" s="196"/>
      <c r="JS1159" s="196"/>
      <c r="JT1159" s="196"/>
      <c r="JU1159" s="196"/>
      <c r="JV1159" s="196"/>
      <c r="JW1159" s="196"/>
      <c r="JX1159" s="196"/>
      <c r="JY1159" s="196"/>
      <c r="JZ1159" s="196"/>
      <c r="KA1159" s="196"/>
      <c r="KB1159" s="196"/>
      <c r="KC1159" s="196"/>
      <c r="KD1159" s="196"/>
      <c r="KE1159" s="196"/>
      <c r="KF1159" s="196"/>
      <c r="KG1159" s="196"/>
      <c r="KH1159" s="196"/>
      <c r="KI1159" s="196"/>
      <c r="KJ1159" s="196"/>
      <c r="KK1159" s="196"/>
      <c r="KL1159" s="196"/>
      <c r="KM1159" s="196"/>
      <c r="KN1159" s="196"/>
      <c r="KO1159" s="196"/>
      <c r="KP1159" s="196"/>
      <c r="KQ1159" s="196"/>
      <c r="KR1159" s="196"/>
      <c r="KS1159" s="196"/>
      <c r="KT1159" s="196"/>
      <c r="KU1159" s="196"/>
      <c r="KV1159" s="196"/>
      <c r="KW1159" s="196"/>
      <c r="KX1159" s="196"/>
      <c r="KY1159" s="196"/>
      <c r="KZ1159" s="196"/>
      <c r="LA1159" s="196"/>
      <c r="LB1159" s="196"/>
      <c r="LC1159" s="196"/>
      <c r="LD1159" s="196"/>
      <c r="LE1159" s="196"/>
      <c r="LF1159" s="196"/>
      <c r="LG1159" s="196"/>
      <c r="LH1159" s="196"/>
      <c r="LI1159" s="196"/>
      <c r="LJ1159" s="196"/>
      <c r="LK1159" s="196"/>
      <c r="LL1159" s="196"/>
      <c r="LM1159" s="196"/>
      <c r="LN1159" s="196"/>
      <c r="LO1159" s="196"/>
      <c r="LP1159" s="196"/>
      <c r="LQ1159" s="196"/>
      <c r="LR1159" s="196"/>
      <c r="LS1159" s="196"/>
      <c r="LT1159" s="196"/>
      <c r="LU1159" s="196"/>
      <c r="LV1159" s="196"/>
      <c r="LW1159" s="196"/>
      <c r="LX1159" s="196"/>
      <c r="LY1159" s="196"/>
      <c r="LZ1159" s="196"/>
      <c r="MA1159" s="196"/>
      <c r="MB1159" s="196"/>
      <c r="MC1159" s="196"/>
      <c r="MD1159" s="196"/>
      <c r="ME1159" s="196"/>
      <c r="MF1159" s="196"/>
      <c r="MG1159" s="196"/>
      <c r="MH1159" s="196"/>
      <c r="MI1159" s="196"/>
      <c r="MJ1159" s="196"/>
      <c r="MK1159" s="196"/>
      <c r="ML1159" s="196"/>
      <c r="MM1159" s="196"/>
      <c r="MN1159" s="196"/>
      <c r="MO1159" s="196"/>
      <c r="MP1159" s="196"/>
      <c r="MQ1159" s="196"/>
      <c r="MR1159" s="196"/>
      <c r="MS1159" s="196"/>
      <c r="MT1159" s="196"/>
      <c r="MU1159" s="196"/>
      <c r="MV1159" s="196"/>
      <c r="MW1159" s="196"/>
      <c r="MX1159" s="196"/>
      <c r="MY1159" s="196"/>
      <c r="MZ1159" s="196"/>
      <c r="NA1159" s="196"/>
      <c r="NB1159" s="196"/>
      <c r="NC1159" s="196"/>
      <c r="ND1159" s="196"/>
      <c r="NE1159" s="196"/>
      <c r="NF1159" s="196"/>
      <c r="NG1159" s="196"/>
      <c r="NH1159" s="196"/>
      <c r="NI1159" s="196"/>
      <c r="NJ1159" s="196"/>
      <c r="NK1159" s="196"/>
      <c r="NL1159" s="196"/>
      <c r="NM1159" s="196"/>
      <c r="NN1159" s="196"/>
      <c r="NO1159" s="196"/>
      <c r="NP1159" s="196"/>
      <c r="NQ1159" s="196"/>
      <c r="NR1159" s="196"/>
      <c r="NS1159" s="196"/>
      <c r="NT1159" s="196"/>
      <c r="NU1159" s="196"/>
      <c r="NV1159" s="196"/>
      <c r="NW1159" s="196"/>
      <c r="NX1159" s="196"/>
      <c r="NY1159" s="196"/>
      <c r="NZ1159" s="196"/>
      <c r="OA1159" s="196"/>
      <c r="OB1159" s="196"/>
      <c r="OC1159" s="196"/>
      <c r="OD1159" s="196"/>
      <c r="OE1159" s="196"/>
      <c r="OF1159" s="196"/>
      <c r="OG1159" s="196"/>
      <c r="OH1159" s="196"/>
      <c r="OI1159" s="196"/>
      <c r="OJ1159" s="196"/>
      <c r="OK1159" s="196"/>
      <c r="OL1159" s="196"/>
      <c r="AFC1159" s="196"/>
      <c r="AFD1159" s="196"/>
      <c r="AFE1159" s="196"/>
      <c r="AFF1159" s="196"/>
      <c r="AFG1159" s="196"/>
      <c r="AFH1159" s="196"/>
      <c r="AFI1159" s="196"/>
      <c r="AFJ1159" s="196"/>
      <c r="AFK1159" s="196"/>
      <c r="AFL1159" s="196"/>
      <c r="AFM1159" s="196"/>
      <c r="AFN1159" s="196"/>
      <c r="AFO1159" s="196"/>
      <c r="AFP1159" s="196"/>
      <c r="AFQ1159" s="196"/>
      <c r="AFR1159" s="196"/>
      <c r="AFS1159" s="196"/>
      <c r="AFT1159" s="196"/>
      <c r="AFU1159" s="196"/>
      <c r="AFV1159" s="196"/>
      <c r="AFW1159" s="196"/>
      <c r="AFX1159" s="196"/>
      <c r="AFY1159" s="196"/>
      <c r="AFZ1159" s="196"/>
      <c r="AGA1159" s="196"/>
      <c r="AGB1159" s="196"/>
      <c r="AGC1159" s="196"/>
      <c r="AGD1159" s="196"/>
      <c r="AGE1159" s="196"/>
      <c r="AGF1159" s="196"/>
      <c r="AGG1159" s="196"/>
      <c r="AGH1159" s="196"/>
      <c r="AGI1159" s="196"/>
      <c r="AGJ1159" s="196"/>
      <c r="AGK1159" s="196"/>
      <c r="AGL1159" s="196"/>
      <c r="AGM1159" s="196"/>
      <c r="AGN1159" s="196"/>
      <c r="AGO1159" s="196"/>
      <c r="AGP1159" s="196"/>
    </row>
    <row r="1160" spans="1:874" ht="15.75" customHeight="1" x14ac:dyDescent="0.25">
      <c r="A1160" s="196"/>
      <c r="B1160" s="196"/>
      <c r="C1160" s="196"/>
      <c r="D1160" s="196"/>
      <c r="E1160" s="196"/>
      <c r="F1160" s="196"/>
      <c r="G1160" s="196"/>
      <c r="H1160" s="196"/>
      <c r="I1160" s="196"/>
      <c r="J1160" s="196"/>
      <c r="K1160" s="196"/>
      <c r="L1160" s="206"/>
      <c r="M1160" s="196"/>
      <c r="N1160" s="196"/>
      <c r="O1160" s="196"/>
      <c r="P1160" s="196"/>
      <c r="Q1160" s="196"/>
      <c r="R1160" s="196"/>
      <c r="S1160" s="196"/>
      <c r="T1160" s="196"/>
      <c r="U1160" s="196"/>
      <c r="V1160" s="196"/>
      <c r="W1160" s="196"/>
      <c r="X1160" s="196"/>
      <c r="Y1160" s="196"/>
      <c r="Z1160" s="196"/>
      <c r="AA1160" s="196"/>
      <c r="AB1160" s="196"/>
      <c r="AC1160" s="196"/>
      <c r="AD1160" s="196"/>
      <c r="AE1160" s="196"/>
      <c r="AF1160" s="196"/>
      <c r="AG1160" s="196"/>
      <c r="AH1160" s="196"/>
      <c r="AI1160" s="196"/>
      <c r="AJ1160" s="196"/>
      <c r="AK1160" s="196"/>
      <c r="AL1160" s="196"/>
      <c r="AM1160" s="196"/>
      <c r="AN1160" s="196"/>
      <c r="AO1160" s="196"/>
      <c r="AP1160" s="196"/>
      <c r="AQ1160" s="196"/>
      <c r="AR1160" s="196"/>
      <c r="AS1160" s="196"/>
      <c r="AT1160" s="196"/>
      <c r="AU1160" s="196"/>
      <c r="AV1160" s="196"/>
      <c r="AW1160" s="196"/>
      <c r="AX1160" s="196"/>
      <c r="AY1160" s="196"/>
      <c r="AZ1160" s="196"/>
      <c r="BA1160" s="196"/>
      <c r="BB1160" s="196"/>
      <c r="BC1160" s="196"/>
      <c r="BD1160" s="196"/>
      <c r="BE1160" s="196"/>
      <c r="BF1160" s="196"/>
      <c r="BG1160" s="196"/>
      <c r="BH1160" s="196"/>
      <c r="BI1160" s="196"/>
      <c r="BJ1160" s="196"/>
      <c r="BK1160" s="196"/>
      <c r="BL1160" s="196"/>
      <c r="BM1160" s="196"/>
      <c r="BN1160" s="196"/>
      <c r="BO1160" s="196"/>
      <c r="BP1160" s="196"/>
      <c r="BQ1160" s="196"/>
      <c r="BR1160" s="196"/>
      <c r="BS1160" s="196"/>
      <c r="BT1160" s="196"/>
      <c r="BU1160" s="196"/>
      <c r="BV1160" s="196"/>
      <c r="BW1160" s="196"/>
      <c r="BX1160" s="196"/>
      <c r="BY1160" s="196"/>
      <c r="BZ1160" s="196"/>
      <c r="CA1160" s="196"/>
      <c r="CB1160" s="196"/>
      <c r="CC1160" s="196"/>
      <c r="CD1160" s="196"/>
      <c r="CE1160" s="196"/>
      <c r="CF1160" s="196"/>
      <c r="CG1160" s="196"/>
      <c r="CH1160" s="196"/>
      <c r="CI1160" s="196"/>
      <c r="CJ1160" s="196"/>
      <c r="CK1160" s="196"/>
      <c r="CL1160" s="196"/>
      <c r="CM1160" s="196"/>
      <c r="CN1160" s="196"/>
      <c r="CO1160" s="196"/>
      <c r="CP1160" s="196"/>
      <c r="CQ1160" s="196"/>
      <c r="CR1160" s="196"/>
      <c r="CS1160" s="196"/>
      <c r="CT1160" s="196"/>
      <c r="CU1160" s="196"/>
      <c r="CV1160" s="196"/>
      <c r="CW1160" s="196"/>
      <c r="CX1160" s="196"/>
      <c r="CY1160" s="196"/>
      <c r="CZ1160" s="196"/>
      <c r="DA1160" s="196"/>
      <c r="DB1160" s="196"/>
      <c r="DC1160" s="196"/>
      <c r="DD1160" s="196"/>
      <c r="DE1160" s="196"/>
      <c r="DF1160" s="196"/>
      <c r="DG1160" s="196"/>
      <c r="DH1160" s="196"/>
      <c r="DI1160" s="196"/>
      <c r="DJ1160" s="196"/>
      <c r="DK1160" s="196"/>
      <c r="DL1160" s="196"/>
      <c r="DM1160" s="196"/>
      <c r="DN1160" s="196"/>
      <c r="DO1160" s="196"/>
      <c r="DP1160" s="196"/>
      <c r="DQ1160" s="196"/>
      <c r="DR1160" s="196"/>
      <c r="DS1160" s="196"/>
      <c r="DT1160" s="196"/>
      <c r="DU1160" s="196"/>
      <c r="DV1160" s="196"/>
      <c r="DW1160" s="196"/>
      <c r="DX1160" s="196"/>
      <c r="DY1160" s="196"/>
      <c r="DZ1160" s="196"/>
      <c r="EA1160" s="196"/>
      <c r="EB1160" s="196"/>
      <c r="EC1160" s="196"/>
      <c r="ED1160" s="196"/>
      <c r="EE1160" s="196"/>
      <c r="EF1160" s="196"/>
      <c r="EG1160" s="196"/>
      <c r="EH1160" s="196"/>
      <c r="EI1160" s="196"/>
      <c r="EJ1160" s="196"/>
      <c r="EK1160" s="196"/>
      <c r="EL1160" s="196"/>
      <c r="EM1160" s="196"/>
      <c r="EN1160" s="196"/>
      <c r="EO1160" s="196"/>
      <c r="EP1160" s="196"/>
      <c r="EQ1160" s="196"/>
      <c r="ER1160" s="196"/>
      <c r="ES1160" s="196"/>
      <c r="ET1160" s="196"/>
      <c r="EU1160" s="196"/>
      <c r="EV1160" s="196"/>
      <c r="EW1160" s="196"/>
      <c r="EX1160" s="196"/>
      <c r="EY1160" s="196"/>
      <c r="EZ1160" s="196"/>
      <c r="FA1160" s="196"/>
      <c r="FB1160" s="196"/>
      <c r="FC1160" s="196"/>
      <c r="FD1160" s="196"/>
      <c r="FE1160" s="196"/>
      <c r="FF1160" s="196"/>
      <c r="FG1160" s="196"/>
      <c r="FH1160" s="196"/>
      <c r="FI1160" s="196"/>
      <c r="FJ1160" s="196"/>
      <c r="FK1160" s="196"/>
      <c r="FL1160" s="196"/>
      <c r="FM1160" s="196"/>
      <c r="FN1160" s="196"/>
      <c r="FO1160" s="196"/>
      <c r="FP1160" s="196"/>
      <c r="FQ1160" s="196"/>
      <c r="FR1160" s="196"/>
      <c r="FS1160" s="196"/>
      <c r="FT1160" s="196"/>
      <c r="FU1160" s="196"/>
      <c r="FV1160" s="196"/>
      <c r="FW1160" s="196"/>
      <c r="FX1160" s="196"/>
      <c r="FY1160" s="196"/>
      <c r="FZ1160" s="196"/>
      <c r="GA1160" s="196"/>
      <c r="GB1160" s="196"/>
      <c r="GC1160" s="196"/>
      <c r="GD1160" s="196"/>
      <c r="GE1160" s="196"/>
      <c r="GF1160" s="196"/>
      <c r="GG1160" s="196"/>
      <c r="GH1160" s="196"/>
      <c r="GI1160" s="196"/>
      <c r="GJ1160" s="196"/>
      <c r="GK1160" s="196"/>
      <c r="GL1160" s="196"/>
      <c r="GM1160" s="196"/>
      <c r="GN1160" s="196"/>
      <c r="GO1160" s="196"/>
      <c r="GP1160" s="196"/>
      <c r="GQ1160" s="196"/>
      <c r="GR1160" s="196"/>
      <c r="GS1160" s="196"/>
      <c r="GT1160" s="196"/>
      <c r="GU1160" s="196"/>
      <c r="GV1160" s="196"/>
      <c r="GW1160" s="196"/>
      <c r="GX1160" s="196"/>
      <c r="GY1160" s="196"/>
      <c r="GZ1160" s="196"/>
      <c r="HA1160" s="196"/>
      <c r="HB1160" s="196"/>
      <c r="HC1160" s="196"/>
      <c r="HD1160" s="196"/>
      <c r="HE1160" s="196"/>
      <c r="HF1160" s="196"/>
      <c r="HG1160" s="196"/>
      <c r="HH1160" s="196"/>
      <c r="HI1160" s="196"/>
      <c r="HJ1160" s="196"/>
      <c r="HK1160" s="196"/>
      <c r="HL1160" s="196"/>
      <c r="HM1160" s="196"/>
      <c r="HN1160" s="196"/>
      <c r="HO1160" s="196"/>
      <c r="HP1160" s="196"/>
      <c r="HQ1160" s="196"/>
      <c r="HR1160" s="196"/>
      <c r="HS1160" s="196"/>
      <c r="HT1160" s="196"/>
      <c r="HU1160" s="196"/>
      <c r="HV1160" s="196"/>
      <c r="HW1160" s="196"/>
      <c r="HX1160" s="196"/>
      <c r="HY1160" s="196"/>
      <c r="HZ1160" s="196"/>
      <c r="IA1160" s="196"/>
      <c r="IB1160" s="196"/>
      <c r="IC1160" s="196"/>
      <c r="ID1160" s="196"/>
      <c r="IE1160" s="196"/>
      <c r="IF1160" s="196"/>
      <c r="IG1160" s="196"/>
      <c r="IH1160" s="196"/>
      <c r="II1160" s="196"/>
      <c r="IJ1160" s="196"/>
      <c r="IK1160" s="196"/>
      <c r="IL1160" s="196"/>
      <c r="IM1160" s="196"/>
      <c r="IN1160" s="196"/>
      <c r="IO1160" s="196"/>
      <c r="IP1160" s="196"/>
      <c r="IQ1160" s="196"/>
      <c r="IR1160" s="196"/>
      <c r="IS1160" s="196"/>
      <c r="IT1160" s="196"/>
      <c r="IU1160" s="196"/>
      <c r="IV1160" s="196"/>
      <c r="IW1160" s="196"/>
      <c r="IX1160" s="196"/>
      <c r="IY1160" s="196"/>
      <c r="IZ1160" s="196"/>
      <c r="JA1160" s="196"/>
      <c r="JB1160" s="196"/>
      <c r="JC1160" s="196"/>
      <c r="JD1160" s="196"/>
      <c r="JE1160" s="196"/>
      <c r="JF1160" s="196"/>
      <c r="JG1160" s="196"/>
      <c r="JH1160" s="196"/>
      <c r="JI1160" s="196"/>
      <c r="JJ1160" s="196"/>
      <c r="JK1160" s="196"/>
      <c r="JL1160" s="196"/>
      <c r="JM1160" s="196"/>
      <c r="JN1160" s="196"/>
      <c r="JO1160" s="196"/>
      <c r="JP1160" s="196"/>
      <c r="JQ1160" s="196"/>
      <c r="JR1160" s="196"/>
      <c r="JS1160" s="196"/>
      <c r="JT1160" s="196"/>
      <c r="JU1160" s="196"/>
      <c r="JV1160" s="196"/>
      <c r="JW1160" s="196"/>
      <c r="JX1160" s="196"/>
      <c r="JY1160" s="196"/>
      <c r="JZ1160" s="196"/>
      <c r="KA1160" s="196"/>
      <c r="KB1160" s="196"/>
      <c r="KC1160" s="196"/>
      <c r="KD1160" s="196"/>
      <c r="KE1160" s="196"/>
      <c r="KF1160" s="196"/>
      <c r="KG1160" s="196"/>
      <c r="KH1160" s="196"/>
      <c r="KI1160" s="196"/>
      <c r="KJ1160" s="196"/>
      <c r="KK1160" s="196"/>
      <c r="KL1160" s="196"/>
      <c r="KM1160" s="196"/>
      <c r="KN1160" s="196"/>
      <c r="KO1160" s="196"/>
      <c r="KP1160" s="196"/>
      <c r="KQ1160" s="196"/>
      <c r="KR1160" s="196"/>
      <c r="KS1160" s="196"/>
      <c r="KT1160" s="196"/>
      <c r="KU1160" s="196"/>
      <c r="KV1160" s="196"/>
      <c r="KW1160" s="196"/>
      <c r="KX1160" s="196"/>
      <c r="KY1160" s="196"/>
      <c r="KZ1160" s="196"/>
      <c r="LA1160" s="196"/>
      <c r="LB1160" s="196"/>
      <c r="LC1160" s="196"/>
      <c r="LD1160" s="196"/>
      <c r="LE1160" s="196"/>
      <c r="LF1160" s="196"/>
      <c r="LG1160" s="196"/>
      <c r="LH1160" s="196"/>
      <c r="LI1160" s="196"/>
      <c r="LJ1160" s="196"/>
      <c r="LK1160" s="196"/>
      <c r="LL1160" s="196"/>
      <c r="LM1160" s="196"/>
      <c r="LN1160" s="196"/>
      <c r="LO1160" s="196"/>
      <c r="LP1160" s="196"/>
      <c r="LQ1160" s="196"/>
      <c r="LR1160" s="196"/>
      <c r="LS1160" s="196"/>
      <c r="LT1160" s="196"/>
      <c r="LU1160" s="196"/>
      <c r="LV1160" s="196"/>
      <c r="LW1160" s="196"/>
      <c r="LX1160" s="196"/>
      <c r="LY1160" s="196"/>
      <c r="LZ1160" s="196"/>
      <c r="MA1160" s="196"/>
      <c r="MB1160" s="196"/>
      <c r="MC1160" s="196"/>
      <c r="MD1160" s="196"/>
      <c r="ME1160" s="196"/>
      <c r="MF1160" s="196"/>
      <c r="MG1160" s="196"/>
      <c r="MH1160" s="196"/>
      <c r="MI1160" s="196"/>
      <c r="MJ1160" s="196"/>
      <c r="MK1160" s="196"/>
      <c r="ML1160" s="196"/>
      <c r="MM1160" s="196"/>
      <c r="MN1160" s="196"/>
      <c r="MO1160" s="196"/>
      <c r="MP1160" s="196"/>
      <c r="MQ1160" s="196"/>
      <c r="MR1160" s="196"/>
      <c r="MS1160" s="196"/>
      <c r="MT1160" s="196"/>
      <c r="MU1160" s="196"/>
      <c r="MV1160" s="196"/>
      <c r="MW1160" s="196"/>
      <c r="MX1160" s="196"/>
      <c r="MY1160" s="196"/>
      <c r="MZ1160" s="196"/>
      <c r="NA1160" s="196"/>
      <c r="NB1160" s="196"/>
      <c r="NC1160" s="196"/>
      <c r="ND1160" s="196"/>
      <c r="NE1160" s="196"/>
      <c r="NF1160" s="196"/>
      <c r="NG1160" s="196"/>
      <c r="NH1160" s="196"/>
      <c r="NI1160" s="196"/>
      <c r="NJ1160" s="196"/>
      <c r="NK1160" s="196"/>
      <c r="NL1160" s="196"/>
      <c r="NM1160" s="196"/>
      <c r="NN1160" s="196"/>
      <c r="NO1160" s="196"/>
      <c r="NP1160" s="196"/>
      <c r="NQ1160" s="196"/>
      <c r="NR1160" s="196"/>
      <c r="NS1160" s="196"/>
      <c r="NT1160" s="196"/>
      <c r="NU1160" s="196"/>
      <c r="NV1160" s="196"/>
      <c r="NW1160" s="196"/>
      <c r="NX1160" s="196"/>
      <c r="NY1160" s="196"/>
      <c r="NZ1160" s="196"/>
      <c r="OA1160" s="196"/>
      <c r="OB1160" s="196"/>
      <c r="OC1160" s="196"/>
      <c r="OD1160" s="196"/>
      <c r="OE1160" s="196"/>
      <c r="OF1160" s="196"/>
      <c r="OG1160" s="196"/>
      <c r="OH1160" s="196"/>
      <c r="OI1160" s="196"/>
      <c r="OJ1160" s="196"/>
      <c r="OK1160" s="196"/>
      <c r="OL1160" s="196"/>
      <c r="AFC1160" s="196"/>
      <c r="AFD1160" s="196"/>
      <c r="AFE1160" s="196"/>
      <c r="AFF1160" s="196"/>
      <c r="AFG1160" s="196"/>
      <c r="AFH1160" s="196"/>
      <c r="AFI1160" s="196"/>
      <c r="AFJ1160" s="196"/>
      <c r="AFK1160" s="196"/>
      <c r="AFL1160" s="196"/>
      <c r="AFM1160" s="196"/>
      <c r="AFN1160" s="196"/>
      <c r="AFO1160" s="196"/>
      <c r="AFP1160" s="196"/>
      <c r="AFQ1160" s="196"/>
      <c r="AFR1160" s="196"/>
      <c r="AFS1160" s="196"/>
      <c r="AFT1160" s="196"/>
      <c r="AFU1160" s="196"/>
      <c r="AFV1160" s="196"/>
      <c r="AFW1160" s="196"/>
      <c r="AFX1160" s="196"/>
      <c r="AFY1160" s="196"/>
      <c r="AFZ1160" s="196"/>
      <c r="AGA1160" s="196"/>
      <c r="AGB1160" s="196"/>
      <c r="AGC1160" s="196"/>
      <c r="AGD1160" s="196"/>
      <c r="AGE1160" s="196"/>
      <c r="AGF1160" s="196"/>
      <c r="AGG1160" s="196"/>
      <c r="AGH1160" s="196"/>
      <c r="AGI1160" s="196"/>
      <c r="AGJ1160" s="196"/>
      <c r="AGK1160" s="196"/>
      <c r="AGL1160" s="196"/>
      <c r="AGM1160" s="196"/>
      <c r="AGN1160" s="196"/>
      <c r="AGO1160" s="196"/>
      <c r="AGP1160" s="196"/>
    </row>
    <row r="1161" spans="1:874" ht="15.75" customHeight="1" x14ac:dyDescent="0.25">
      <c r="A1161" s="196"/>
      <c r="B1161" s="196"/>
      <c r="C1161" s="196"/>
      <c r="D1161" s="196"/>
      <c r="E1161" s="196"/>
      <c r="F1161" s="196"/>
      <c r="G1161" s="196"/>
      <c r="H1161" s="196"/>
      <c r="I1161" s="196"/>
      <c r="J1161" s="196"/>
      <c r="K1161" s="196"/>
      <c r="L1161" s="206"/>
      <c r="M1161" s="196"/>
      <c r="N1161" s="196"/>
      <c r="O1161" s="196"/>
      <c r="P1161" s="196"/>
      <c r="Q1161" s="196"/>
      <c r="R1161" s="196"/>
      <c r="S1161" s="196"/>
      <c r="T1161" s="196"/>
      <c r="U1161" s="196"/>
      <c r="V1161" s="196"/>
      <c r="W1161" s="196"/>
      <c r="X1161" s="196"/>
      <c r="Y1161" s="196"/>
      <c r="Z1161" s="196"/>
      <c r="AA1161" s="196"/>
      <c r="AB1161" s="196"/>
      <c r="AC1161" s="196"/>
      <c r="AD1161" s="196"/>
      <c r="AE1161" s="196"/>
      <c r="AF1161" s="196"/>
      <c r="AG1161" s="196"/>
      <c r="AH1161" s="196"/>
      <c r="AI1161" s="196"/>
      <c r="AJ1161" s="196"/>
      <c r="AK1161" s="196"/>
      <c r="AL1161" s="196"/>
      <c r="AM1161" s="196"/>
      <c r="AN1161" s="196"/>
      <c r="AO1161" s="196"/>
      <c r="AP1161" s="196"/>
      <c r="AQ1161" s="196"/>
      <c r="AR1161" s="196"/>
      <c r="AS1161" s="196"/>
      <c r="AT1161" s="196"/>
      <c r="AU1161" s="196"/>
      <c r="AV1161" s="196"/>
      <c r="AW1161" s="196"/>
      <c r="AX1161" s="196"/>
      <c r="AY1161" s="196"/>
      <c r="AZ1161" s="196"/>
      <c r="BA1161" s="196"/>
      <c r="BB1161" s="196"/>
      <c r="BC1161" s="196"/>
      <c r="BD1161" s="196"/>
      <c r="BE1161" s="196"/>
      <c r="BF1161" s="196"/>
      <c r="BG1161" s="196"/>
      <c r="BH1161" s="196"/>
      <c r="BI1161" s="196"/>
      <c r="BJ1161" s="196"/>
      <c r="BK1161" s="196"/>
      <c r="BL1161" s="196"/>
      <c r="BM1161" s="196"/>
      <c r="BN1161" s="196"/>
      <c r="BO1161" s="196"/>
      <c r="BP1161" s="196"/>
      <c r="BQ1161" s="196"/>
      <c r="BR1161" s="196"/>
      <c r="BS1161" s="196"/>
      <c r="BT1161" s="196"/>
      <c r="BU1161" s="196"/>
      <c r="BV1161" s="196"/>
      <c r="BW1161" s="196"/>
      <c r="BX1161" s="196"/>
      <c r="BY1161" s="196"/>
      <c r="BZ1161" s="196"/>
      <c r="CA1161" s="196"/>
      <c r="CB1161" s="196"/>
      <c r="CC1161" s="196"/>
      <c r="CD1161" s="196"/>
      <c r="CE1161" s="196"/>
      <c r="CF1161" s="196"/>
      <c r="CG1161" s="196"/>
      <c r="CH1161" s="196"/>
      <c r="CI1161" s="196"/>
      <c r="CJ1161" s="196"/>
      <c r="CK1161" s="196"/>
      <c r="CL1161" s="196"/>
      <c r="CM1161" s="196"/>
      <c r="CN1161" s="196"/>
      <c r="CO1161" s="196"/>
      <c r="CP1161" s="196"/>
      <c r="CQ1161" s="196"/>
      <c r="CR1161" s="196"/>
      <c r="CS1161" s="196"/>
      <c r="CT1161" s="196"/>
      <c r="CU1161" s="196"/>
      <c r="CV1161" s="196"/>
      <c r="CW1161" s="196"/>
      <c r="CX1161" s="196"/>
      <c r="CY1161" s="196"/>
      <c r="CZ1161" s="196"/>
      <c r="DA1161" s="196"/>
      <c r="DB1161" s="196"/>
      <c r="DC1161" s="196"/>
      <c r="DD1161" s="196"/>
      <c r="DE1161" s="196"/>
      <c r="DF1161" s="196"/>
      <c r="DG1161" s="196"/>
      <c r="DH1161" s="196"/>
      <c r="DI1161" s="196"/>
      <c r="DJ1161" s="196"/>
      <c r="DK1161" s="196"/>
      <c r="DL1161" s="196"/>
      <c r="DM1161" s="196"/>
      <c r="DN1161" s="196"/>
      <c r="DO1161" s="196"/>
      <c r="DP1161" s="196"/>
      <c r="DQ1161" s="196"/>
      <c r="DR1161" s="196"/>
      <c r="DS1161" s="196"/>
      <c r="DT1161" s="196"/>
      <c r="DU1161" s="196"/>
      <c r="DV1161" s="196"/>
      <c r="DW1161" s="196"/>
      <c r="DX1161" s="196"/>
      <c r="DY1161" s="196"/>
      <c r="DZ1161" s="196"/>
      <c r="EA1161" s="196"/>
      <c r="EB1161" s="196"/>
      <c r="EC1161" s="196"/>
      <c r="ED1161" s="196"/>
      <c r="EE1161" s="196"/>
      <c r="EF1161" s="196"/>
      <c r="EG1161" s="196"/>
      <c r="EH1161" s="196"/>
      <c r="EI1161" s="196"/>
      <c r="EJ1161" s="196"/>
      <c r="EK1161" s="196"/>
      <c r="EL1161" s="196"/>
      <c r="EM1161" s="196"/>
      <c r="EN1161" s="196"/>
      <c r="EO1161" s="196"/>
      <c r="EP1161" s="196"/>
      <c r="EQ1161" s="196"/>
      <c r="ER1161" s="196"/>
      <c r="ES1161" s="196"/>
      <c r="ET1161" s="196"/>
      <c r="EU1161" s="196"/>
      <c r="EV1161" s="196"/>
      <c r="EW1161" s="196"/>
      <c r="EX1161" s="196"/>
      <c r="EY1161" s="196"/>
      <c r="EZ1161" s="196"/>
      <c r="FA1161" s="196"/>
      <c r="FB1161" s="196"/>
      <c r="FC1161" s="196"/>
      <c r="FD1161" s="196"/>
      <c r="FE1161" s="196"/>
      <c r="FF1161" s="196"/>
      <c r="FG1161" s="196"/>
      <c r="FH1161" s="196"/>
      <c r="FI1161" s="196"/>
      <c r="FJ1161" s="196"/>
      <c r="FK1161" s="196"/>
      <c r="FL1161" s="196"/>
      <c r="FM1161" s="196"/>
      <c r="FN1161" s="196"/>
      <c r="FO1161" s="196"/>
      <c r="FP1161" s="196"/>
      <c r="FQ1161" s="196"/>
      <c r="FR1161" s="196"/>
      <c r="FS1161" s="196"/>
      <c r="FT1161" s="196"/>
      <c r="FU1161" s="196"/>
      <c r="FV1161" s="196"/>
      <c r="FW1161" s="196"/>
      <c r="FX1161" s="196"/>
      <c r="FY1161" s="196"/>
      <c r="FZ1161" s="196"/>
      <c r="GA1161" s="196"/>
      <c r="GB1161" s="196"/>
      <c r="GC1161" s="196"/>
      <c r="GD1161" s="196"/>
      <c r="GE1161" s="196"/>
      <c r="GF1161" s="196"/>
      <c r="GG1161" s="196"/>
      <c r="GH1161" s="196"/>
      <c r="GI1161" s="196"/>
      <c r="GJ1161" s="196"/>
      <c r="GK1161" s="196"/>
      <c r="GL1161" s="196"/>
      <c r="GM1161" s="196"/>
      <c r="GN1161" s="196"/>
      <c r="GO1161" s="196"/>
      <c r="GP1161" s="196"/>
      <c r="GQ1161" s="196"/>
      <c r="GR1161" s="196"/>
      <c r="GS1161" s="196"/>
      <c r="GT1161" s="196"/>
      <c r="GU1161" s="196"/>
      <c r="GV1161" s="196"/>
      <c r="GW1161" s="196"/>
      <c r="GX1161" s="196"/>
      <c r="GY1161" s="196"/>
      <c r="GZ1161" s="196"/>
      <c r="HA1161" s="196"/>
      <c r="HB1161" s="196"/>
      <c r="HC1161" s="196"/>
      <c r="HD1161" s="196"/>
      <c r="HE1161" s="196"/>
      <c r="HF1161" s="196"/>
      <c r="HG1161" s="196"/>
      <c r="HH1161" s="196"/>
      <c r="HI1161" s="196"/>
      <c r="HJ1161" s="196"/>
      <c r="HK1161" s="196"/>
      <c r="HL1161" s="196"/>
      <c r="HM1161" s="196"/>
      <c r="HN1161" s="196"/>
      <c r="HO1161" s="196"/>
      <c r="HP1161" s="196"/>
      <c r="HQ1161" s="196"/>
      <c r="HR1161" s="196"/>
      <c r="HS1161" s="196"/>
      <c r="HT1161" s="196"/>
      <c r="HU1161" s="196"/>
      <c r="HV1161" s="196"/>
      <c r="HW1161" s="196"/>
      <c r="HX1161" s="196"/>
      <c r="HY1161" s="196"/>
      <c r="HZ1161" s="196"/>
      <c r="IA1161" s="196"/>
      <c r="IB1161" s="196"/>
      <c r="IC1161" s="196"/>
      <c r="ID1161" s="196"/>
      <c r="IE1161" s="196"/>
      <c r="IF1161" s="196"/>
      <c r="IG1161" s="196"/>
      <c r="IH1161" s="196"/>
      <c r="II1161" s="196"/>
      <c r="IJ1161" s="196"/>
      <c r="IK1161" s="196"/>
      <c r="IL1161" s="196"/>
      <c r="IM1161" s="196"/>
      <c r="IN1161" s="196"/>
      <c r="IO1161" s="196"/>
      <c r="IP1161" s="196"/>
      <c r="IQ1161" s="196"/>
      <c r="IR1161" s="196"/>
      <c r="IS1161" s="196"/>
      <c r="IT1161" s="196"/>
      <c r="IU1161" s="196"/>
      <c r="IV1161" s="196"/>
      <c r="IW1161" s="196"/>
      <c r="IX1161" s="196"/>
      <c r="IY1161" s="196"/>
      <c r="IZ1161" s="196"/>
      <c r="JA1161" s="196"/>
      <c r="JB1161" s="196"/>
      <c r="JC1161" s="196"/>
      <c r="JD1161" s="196"/>
      <c r="JE1161" s="196"/>
      <c r="JF1161" s="196"/>
      <c r="JG1161" s="196"/>
      <c r="JH1161" s="196"/>
      <c r="JI1161" s="196"/>
      <c r="JJ1161" s="196"/>
      <c r="JK1161" s="196"/>
      <c r="JL1161" s="196"/>
      <c r="JM1161" s="196"/>
      <c r="JN1161" s="196"/>
      <c r="JO1161" s="196"/>
      <c r="JP1161" s="196"/>
      <c r="JQ1161" s="196"/>
      <c r="JR1161" s="196"/>
      <c r="JS1161" s="196"/>
      <c r="JT1161" s="196"/>
      <c r="JU1161" s="196"/>
      <c r="JV1161" s="196"/>
      <c r="JW1161" s="196"/>
      <c r="JX1161" s="196"/>
      <c r="JY1161" s="196"/>
      <c r="JZ1161" s="196"/>
      <c r="KA1161" s="196"/>
      <c r="KB1161" s="196"/>
      <c r="KC1161" s="196"/>
      <c r="KD1161" s="196"/>
      <c r="KE1161" s="196"/>
      <c r="KF1161" s="196"/>
      <c r="KG1161" s="196"/>
      <c r="KH1161" s="196"/>
      <c r="KI1161" s="196"/>
      <c r="KJ1161" s="196"/>
      <c r="KK1161" s="196"/>
      <c r="KL1161" s="196"/>
      <c r="KM1161" s="196"/>
      <c r="KN1161" s="196"/>
      <c r="KO1161" s="196"/>
      <c r="KP1161" s="196"/>
      <c r="KQ1161" s="196"/>
      <c r="KR1161" s="196"/>
      <c r="KS1161" s="196"/>
      <c r="KT1161" s="196"/>
      <c r="KU1161" s="196"/>
      <c r="KV1161" s="196"/>
      <c r="KW1161" s="196"/>
      <c r="KX1161" s="196"/>
      <c r="KY1161" s="196"/>
      <c r="KZ1161" s="196"/>
      <c r="LA1161" s="196"/>
      <c r="LB1161" s="196"/>
      <c r="LC1161" s="196"/>
      <c r="LD1161" s="196"/>
      <c r="LE1161" s="196"/>
      <c r="LF1161" s="196"/>
      <c r="LG1161" s="196"/>
      <c r="LH1161" s="196"/>
      <c r="LI1161" s="196"/>
      <c r="LJ1161" s="196"/>
      <c r="LK1161" s="196"/>
      <c r="LL1161" s="196"/>
      <c r="LM1161" s="196"/>
      <c r="LN1161" s="196"/>
      <c r="LO1161" s="196"/>
      <c r="LP1161" s="196"/>
      <c r="LQ1161" s="196"/>
      <c r="LR1161" s="196"/>
      <c r="LS1161" s="196"/>
      <c r="LT1161" s="196"/>
      <c r="LU1161" s="196"/>
      <c r="LV1161" s="196"/>
      <c r="LW1161" s="196"/>
      <c r="LX1161" s="196"/>
      <c r="LY1161" s="196"/>
      <c r="LZ1161" s="196"/>
      <c r="MA1161" s="196"/>
      <c r="MB1161" s="196"/>
      <c r="MC1161" s="196"/>
      <c r="MD1161" s="196"/>
      <c r="ME1161" s="196"/>
      <c r="MF1161" s="196"/>
      <c r="MG1161" s="196"/>
      <c r="MH1161" s="196"/>
      <c r="MI1161" s="196"/>
      <c r="MJ1161" s="196"/>
      <c r="MK1161" s="196"/>
      <c r="ML1161" s="196"/>
      <c r="MM1161" s="196"/>
      <c r="MN1161" s="196"/>
      <c r="MO1161" s="196"/>
      <c r="MP1161" s="196"/>
      <c r="MQ1161" s="196"/>
      <c r="MR1161" s="196"/>
      <c r="MS1161" s="196"/>
      <c r="MT1161" s="196"/>
      <c r="MU1161" s="196"/>
      <c r="MV1161" s="196"/>
      <c r="MW1161" s="196"/>
      <c r="MX1161" s="196"/>
      <c r="MY1161" s="196"/>
      <c r="MZ1161" s="196"/>
      <c r="NA1161" s="196"/>
      <c r="NB1161" s="196"/>
      <c r="NC1161" s="196"/>
      <c r="ND1161" s="196"/>
      <c r="NE1161" s="196"/>
      <c r="NF1161" s="196"/>
      <c r="NG1161" s="196"/>
      <c r="NH1161" s="196"/>
      <c r="NI1161" s="196"/>
      <c r="NJ1161" s="196"/>
      <c r="NK1161" s="196"/>
      <c r="NL1161" s="196"/>
      <c r="NM1161" s="196"/>
      <c r="NN1161" s="196"/>
      <c r="NO1161" s="196"/>
      <c r="NP1161" s="196"/>
      <c r="NQ1161" s="196"/>
      <c r="NR1161" s="196"/>
      <c r="NS1161" s="196"/>
      <c r="NT1161" s="196"/>
      <c r="NU1161" s="196"/>
      <c r="NV1161" s="196"/>
      <c r="NW1161" s="196"/>
      <c r="NX1161" s="196"/>
      <c r="NY1161" s="196"/>
      <c r="NZ1161" s="196"/>
      <c r="OA1161" s="196"/>
      <c r="OB1161" s="196"/>
      <c r="OC1161" s="196"/>
      <c r="OD1161" s="196"/>
      <c r="OE1161" s="196"/>
      <c r="OF1161" s="196"/>
      <c r="OG1161" s="196"/>
      <c r="OH1161" s="196"/>
      <c r="OI1161" s="196"/>
      <c r="OJ1161" s="196"/>
      <c r="OK1161" s="196"/>
      <c r="OL1161" s="196"/>
      <c r="AFC1161" s="196"/>
      <c r="AFD1161" s="196"/>
      <c r="AFE1161" s="196"/>
      <c r="AFF1161" s="196"/>
      <c r="AFG1161" s="196"/>
      <c r="AFH1161" s="196"/>
      <c r="AFI1161" s="196"/>
      <c r="AFJ1161" s="196"/>
      <c r="AFK1161" s="196"/>
      <c r="AFL1161" s="196"/>
      <c r="AFM1161" s="196"/>
      <c r="AFN1161" s="196"/>
      <c r="AFO1161" s="196"/>
      <c r="AFP1161" s="196"/>
      <c r="AFQ1161" s="196"/>
      <c r="AFR1161" s="196"/>
      <c r="AFS1161" s="196"/>
      <c r="AFT1161" s="196"/>
      <c r="AFU1161" s="196"/>
      <c r="AFV1161" s="196"/>
      <c r="AFW1161" s="196"/>
      <c r="AFX1161" s="196"/>
      <c r="AFY1161" s="196"/>
      <c r="AFZ1161" s="196"/>
      <c r="AGA1161" s="196"/>
      <c r="AGB1161" s="196"/>
      <c r="AGC1161" s="196"/>
      <c r="AGD1161" s="196"/>
      <c r="AGE1161" s="196"/>
      <c r="AGF1161" s="196"/>
      <c r="AGG1161" s="196"/>
      <c r="AGH1161" s="196"/>
      <c r="AGI1161" s="196"/>
      <c r="AGJ1161" s="196"/>
      <c r="AGK1161" s="196"/>
      <c r="AGL1161" s="196"/>
      <c r="AGM1161" s="196"/>
      <c r="AGN1161" s="196"/>
      <c r="AGO1161" s="196"/>
      <c r="AGP1161" s="196"/>
    </row>
    <row r="1162" spans="1:874" ht="15.75" customHeight="1" x14ac:dyDescent="0.25">
      <c r="A1162" s="196"/>
      <c r="B1162" s="196"/>
      <c r="C1162" s="196"/>
      <c r="D1162" s="196"/>
      <c r="E1162" s="196"/>
      <c r="F1162" s="196"/>
      <c r="G1162" s="196"/>
      <c r="H1162" s="196"/>
      <c r="I1162" s="196"/>
      <c r="J1162" s="196"/>
      <c r="K1162" s="196"/>
      <c r="L1162" s="206"/>
      <c r="M1162" s="196"/>
      <c r="N1162" s="196"/>
      <c r="O1162" s="196"/>
      <c r="P1162" s="196"/>
      <c r="Q1162" s="196"/>
      <c r="R1162" s="196"/>
      <c r="S1162" s="196"/>
      <c r="T1162" s="196"/>
      <c r="U1162" s="196"/>
      <c r="V1162" s="196"/>
      <c r="W1162" s="196"/>
      <c r="X1162" s="196"/>
      <c r="Y1162" s="196"/>
      <c r="Z1162" s="196"/>
      <c r="AA1162" s="196"/>
      <c r="AB1162" s="196"/>
      <c r="AC1162" s="196"/>
      <c r="AD1162" s="196"/>
      <c r="AE1162" s="196"/>
      <c r="AF1162" s="196"/>
      <c r="AG1162" s="196"/>
      <c r="AH1162" s="196"/>
      <c r="AI1162" s="196"/>
      <c r="AJ1162" s="196"/>
      <c r="AK1162" s="196"/>
      <c r="AL1162" s="196"/>
      <c r="AM1162" s="196"/>
      <c r="AN1162" s="196"/>
      <c r="AO1162" s="196"/>
      <c r="AP1162" s="196"/>
      <c r="AQ1162" s="196"/>
      <c r="AR1162" s="196"/>
      <c r="AS1162" s="196"/>
      <c r="AT1162" s="196"/>
      <c r="AU1162" s="196"/>
      <c r="AV1162" s="196"/>
      <c r="AW1162" s="196"/>
      <c r="AX1162" s="196"/>
      <c r="AY1162" s="196"/>
      <c r="AZ1162" s="196"/>
      <c r="BA1162" s="196"/>
      <c r="BB1162" s="196"/>
      <c r="BC1162" s="196"/>
      <c r="BD1162" s="196"/>
      <c r="BE1162" s="196"/>
      <c r="BF1162" s="196"/>
      <c r="BG1162" s="196"/>
      <c r="BH1162" s="196"/>
      <c r="BI1162" s="196"/>
      <c r="BJ1162" s="196"/>
      <c r="BK1162" s="196"/>
      <c r="BL1162" s="196"/>
      <c r="BM1162" s="196"/>
      <c r="BN1162" s="196"/>
      <c r="BO1162" s="196"/>
      <c r="BP1162" s="196"/>
      <c r="BQ1162" s="196"/>
      <c r="BR1162" s="196"/>
      <c r="BS1162" s="196"/>
      <c r="BT1162" s="196"/>
      <c r="BU1162" s="196"/>
      <c r="BV1162" s="196"/>
      <c r="BW1162" s="196"/>
      <c r="BX1162" s="196"/>
      <c r="BY1162" s="196"/>
      <c r="BZ1162" s="196"/>
      <c r="CA1162" s="196"/>
      <c r="CB1162" s="196"/>
      <c r="CC1162" s="196"/>
      <c r="CD1162" s="196"/>
      <c r="CE1162" s="196"/>
      <c r="CF1162" s="196"/>
      <c r="CG1162" s="196"/>
      <c r="CH1162" s="196"/>
      <c r="CI1162" s="196"/>
      <c r="CJ1162" s="196"/>
      <c r="CK1162" s="196"/>
      <c r="CL1162" s="196"/>
      <c r="CM1162" s="196"/>
      <c r="CN1162" s="196"/>
      <c r="CO1162" s="196"/>
      <c r="CP1162" s="196"/>
      <c r="CQ1162" s="196"/>
      <c r="CR1162" s="196"/>
      <c r="CS1162" s="196"/>
      <c r="CT1162" s="196"/>
      <c r="CU1162" s="196"/>
      <c r="CV1162" s="196"/>
      <c r="CW1162" s="196"/>
      <c r="CX1162" s="196"/>
      <c r="CY1162" s="196"/>
      <c r="CZ1162" s="196"/>
      <c r="DA1162" s="196"/>
      <c r="DB1162" s="196"/>
      <c r="DC1162" s="196"/>
      <c r="DD1162" s="196"/>
      <c r="DE1162" s="196"/>
      <c r="DF1162" s="196"/>
      <c r="DG1162" s="196"/>
      <c r="DH1162" s="196"/>
      <c r="DI1162" s="196"/>
      <c r="DJ1162" s="196"/>
      <c r="DK1162" s="196"/>
      <c r="DL1162" s="196"/>
      <c r="DM1162" s="196"/>
      <c r="DN1162" s="196"/>
      <c r="DO1162" s="196"/>
      <c r="DP1162" s="196"/>
      <c r="DQ1162" s="196"/>
      <c r="DR1162" s="196"/>
      <c r="DS1162" s="196"/>
      <c r="DT1162" s="196"/>
      <c r="DU1162" s="196"/>
      <c r="DV1162" s="196"/>
      <c r="DW1162" s="196"/>
      <c r="DX1162" s="196"/>
      <c r="DY1162" s="196"/>
      <c r="DZ1162" s="196"/>
      <c r="EA1162" s="196"/>
      <c r="EB1162" s="196"/>
      <c r="EC1162" s="196"/>
      <c r="ED1162" s="196"/>
      <c r="EE1162" s="196"/>
      <c r="EF1162" s="196"/>
      <c r="EG1162" s="196"/>
      <c r="EH1162" s="196"/>
      <c r="EI1162" s="196"/>
      <c r="EJ1162" s="196"/>
      <c r="EK1162" s="196"/>
      <c r="EL1162" s="196"/>
      <c r="EM1162" s="196"/>
      <c r="EN1162" s="196"/>
      <c r="EO1162" s="196"/>
      <c r="EP1162" s="196"/>
      <c r="EQ1162" s="196"/>
      <c r="ER1162" s="196"/>
      <c r="ES1162" s="196"/>
      <c r="ET1162" s="196"/>
      <c r="EU1162" s="196"/>
      <c r="EV1162" s="196"/>
      <c r="EW1162" s="196"/>
      <c r="EX1162" s="196"/>
      <c r="EY1162" s="196"/>
      <c r="EZ1162" s="196"/>
      <c r="FA1162" s="196"/>
      <c r="FB1162" s="196"/>
      <c r="FC1162" s="196"/>
      <c r="FD1162" s="196"/>
      <c r="FE1162" s="196"/>
      <c r="FF1162" s="196"/>
      <c r="FG1162" s="196"/>
      <c r="FH1162" s="196"/>
      <c r="FI1162" s="196"/>
      <c r="FJ1162" s="196"/>
      <c r="FK1162" s="196"/>
      <c r="FL1162" s="196"/>
      <c r="FM1162" s="196"/>
      <c r="FN1162" s="196"/>
      <c r="FO1162" s="196"/>
      <c r="FP1162" s="196"/>
      <c r="FQ1162" s="196"/>
      <c r="FR1162" s="196"/>
      <c r="FS1162" s="196"/>
      <c r="FT1162" s="196"/>
      <c r="FU1162" s="196"/>
      <c r="FV1162" s="196"/>
      <c r="FW1162" s="196"/>
      <c r="FX1162" s="196"/>
      <c r="FY1162" s="196"/>
      <c r="FZ1162" s="196"/>
      <c r="GA1162" s="196"/>
      <c r="GB1162" s="196"/>
      <c r="GC1162" s="196"/>
      <c r="GD1162" s="196"/>
      <c r="GE1162" s="196"/>
      <c r="GF1162" s="196"/>
      <c r="GG1162" s="196"/>
      <c r="GH1162" s="196"/>
      <c r="GI1162" s="196"/>
      <c r="GJ1162" s="196"/>
      <c r="GK1162" s="196"/>
      <c r="GL1162" s="196"/>
      <c r="GM1162" s="196"/>
      <c r="GN1162" s="196"/>
      <c r="GO1162" s="196"/>
      <c r="GP1162" s="196"/>
      <c r="GQ1162" s="196"/>
      <c r="GR1162" s="196"/>
      <c r="GS1162" s="196"/>
      <c r="GT1162" s="196"/>
      <c r="GU1162" s="196"/>
      <c r="GV1162" s="196"/>
      <c r="GW1162" s="196"/>
      <c r="GX1162" s="196"/>
      <c r="GY1162" s="196"/>
      <c r="GZ1162" s="196"/>
      <c r="HA1162" s="196"/>
      <c r="HB1162" s="196"/>
      <c r="HC1162" s="196"/>
      <c r="HD1162" s="196"/>
      <c r="HE1162" s="196"/>
      <c r="HF1162" s="196"/>
      <c r="HG1162" s="196"/>
      <c r="HH1162" s="196"/>
      <c r="HI1162" s="196"/>
      <c r="HJ1162" s="196"/>
      <c r="HK1162" s="196"/>
      <c r="HL1162" s="196"/>
      <c r="HM1162" s="196"/>
      <c r="HN1162" s="196"/>
      <c r="HO1162" s="196"/>
      <c r="HP1162" s="196"/>
      <c r="HQ1162" s="196"/>
      <c r="HR1162" s="196"/>
      <c r="HS1162" s="196"/>
      <c r="HT1162" s="196"/>
      <c r="HU1162" s="196"/>
      <c r="HV1162" s="196"/>
      <c r="HW1162" s="196"/>
      <c r="HX1162" s="196"/>
      <c r="HY1162" s="196"/>
      <c r="HZ1162" s="196"/>
      <c r="IA1162" s="196"/>
      <c r="IB1162" s="196"/>
      <c r="IC1162" s="196"/>
      <c r="ID1162" s="196"/>
      <c r="IE1162" s="196"/>
      <c r="IF1162" s="196"/>
      <c r="IG1162" s="196"/>
      <c r="IH1162" s="196"/>
      <c r="II1162" s="196"/>
      <c r="IJ1162" s="196"/>
      <c r="IK1162" s="196"/>
      <c r="IL1162" s="196"/>
      <c r="IM1162" s="196"/>
      <c r="IN1162" s="196"/>
      <c r="IO1162" s="196"/>
      <c r="IP1162" s="196"/>
      <c r="IQ1162" s="196"/>
      <c r="IR1162" s="196"/>
      <c r="IS1162" s="196"/>
      <c r="IT1162" s="196"/>
      <c r="IU1162" s="196"/>
      <c r="IV1162" s="196"/>
      <c r="IW1162" s="196"/>
      <c r="IX1162" s="196"/>
      <c r="IY1162" s="196"/>
      <c r="IZ1162" s="196"/>
      <c r="JA1162" s="196"/>
      <c r="JB1162" s="196"/>
      <c r="JC1162" s="196"/>
      <c r="JD1162" s="196"/>
      <c r="JE1162" s="196"/>
      <c r="JF1162" s="196"/>
      <c r="JG1162" s="196"/>
      <c r="JH1162" s="196"/>
      <c r="JI1162" s="196"/>
      <c r="JJ1162" s="196"/>
      <c r="JK1162" s="196"/>
      <c r="JL1162" s="196"/>
      <c r="JM1162" s="196"/>
      <c r="JN1162" s="196"/>
      <c r="JO1162" s="196"/>
      <c r="JP1162" s="196"/>
      <c r="JQ1162" s="196"/>
      <c r="JR1162" s="196"/>
      <c r="JS1162" s="196"/>
      <c r="JT1162" s="196"/>
      <c r="JU1162" s="196"/>
      <c r="JV1162" s="196"/>
      <c r="JW1162" s="196"/>
      <c r="JX1162" s="196"/>
      <c r="JY1162" s="196"/>
      <c r="JZ1162" s="196"/>
      <c r="KA1162" s="196"/>
      <c r="KB1162" s="196"/>
      <c r="KC1162" s="196"/>
      <c r="KD1162" s="196"/>
      <c r="KE1162" s="196"/>
      <c r="KF1162" s="196"/>
      <c r="KG1162" s="196"/>
      <c r="KH1162" s="196"/>
      <c r="KI1162" s="196"/>
      <c r="KJ1162" s="196"/>
      <c r="KK1162" s="196"/>
      <c r="KL1162" s="196"/>
      <c r="KM1162" s="196"/>
      <c r="KN1162" s="196"/>
      <c r="KO1162" s="196"/>
      <c r="KP1162" s="196"/>
      <c r="KQ1162" s="196"/>
      <c r="KR1162" s="196"/>
      <c r="KS1162" s="196"/>
      <c r="KT1162" s="196"/>
      <c r="KU1162" s="196"/>
      <c r="KV1162" s="196"/>
      <c r="KW1162" s="196"/>
      <c r="KX1162" s="196"/>
      <c r="KY1162" s="196"/>
      <c r="KZ1162" s="196"/>
      <c r="LA1162" s="196"/>
      <c r="LB1162" s="196"/>
      <c r="LC1162" s="196"/>
      <c r="LD1162" s="196"/>
      <c r="LE1162" s="196"/>
      <c r="LF1162" s="196"/>
      <c r="LG1162" s="196"/>
      <c r="LH1162" s="196"/>
      <c r="LI1162" s="196"/>
      <c r="LJ1162" s="196"/>
      <c r="LK1162" s="196"/>
      <c r="LL1162" s="196"/>
      <c r="LM1162" s="196"/>
      <c r="LN1162" s="196"/>
      <c r="LO1162" s="196"/>
      <c r="LP1162" s="196"/>
      <c r="LQ1162" s="196"/>
      <c r="LR1162" s="196"/>
      <c r="LS1162" s="196"/>
      <c r="LT1162" s="196"/>
      <c r="LU1162" s="196"/>
      <c r="LV1162" s="196"/>
      <c r="LW1162" s="196"/>
      <c r="LX1162" s="196"/>
      <c r="LY1162" s="196"/>
      <c r="LZ1162" s="196"/>
      <c r="MA1162" s="196"/>
      <c r="MB1162" s="196"/>
      <c r="MC1162" s="196"/>
      <c r="MD1162" s="196"/>
      <c r="ME1162" s="196"/>
      <c r="MF1162" s="196"/>
      <c r="MG1162" s="196"/>
      <c r="MH1162" s="196"/>
      <c r="MI1162" s="196"/>
      <c r="MJ1162" s="196"/>
      <c r="MK1162" s="196"/>
      <c r="ML1162" s="196"/>
      <c r="MM1162" s="196"/>
      <c r="MN1162" s="196"/>
      <c r="MO1162" s="196"/>
      <c r="MP1162" s="196"/>
      <c r="MQ1162" s="196"/>
      <c r="MR1162" s="196"/>
      <c r="MS1162" s="196"/>
      <c r="MT1162" s="196"/>
      <c r="MU1162" s="196"/>
      <c r="MV1162" s="196"/>
      <c r="MW1162" s="196"/>
      <c r="MX1162" s="196"/>
      <c r="MY1162" s="196"/>
      <c r="MZ1162" s="196"/>
      <c r="NA1162" s="196"/>
      <c r="NB1162" s="196"/>
      <c r="NC1162" s="196"/>
      <c r="ND1162" s="196"/>
      <c r="NE1162" s="196"/>
      <c r="NF1162" s="196"/>
      <c r="NG1162" s="196"/>
      <c r="NH1162" s="196"/>
      <c r="NI1162" s="196"/>
      <c r="NJ1162" s="196"/>
      <c r="NK1162" s="196"/>
      <c r="NL1162" s="196"/>
      <c r="NM1162" s="196"/>
      <c r="NN1162" s="196"/>
      <c r="NO1162" s="196"/>
      <c r="NP1162" s="196"/>
      <c r="NQ1162" s="196"/>
      <c r="NR1162" s="196"/>
      <c r="NS1162" s="196"/>
      <c r="NT1162" s="196"/>
      <c r="NU1162" s="196"/>
      <c r="NV1162" s="196"/>
      <c r="NW1162" s="196"/>
      <c r="NX1162" s="196"/>
      <c r="NY1162" s="196"/>
      <c r="NZ1162" s="196"/>
      <c r="OA1162" s="196"/>
      <c r="OB1162" s="196"/>
      <c r="OC1162" s="196"/>
      <c r="OD1162" s="196"/>
      <c r="OE1162" s="196"/>
      <c r="OF1162" s="196"/>
      <c r="OG1162" s="196"/>
      <c r="OH1162" s="196"/>
      <c r="OI1162" s="196"/>
      <c r="OJ1162" s="196"/>
      <c r="OK1162" s="196"/>
      <c r="OL1162" s="196"/>
      <c r="AFC1162" s="196"/>
      <c r="AFD1162" s="196"/>
      <c r="AFE1162" s="196"/>
      <c r="AFF1162" s="196"/>
      <c r="AFG1162" s="196"/>
      <c r="AFH1162" s="196"/>
      <c r="AFI1162" s="196"/>
      <c r="AFJ1162" s="196"/>
      <c r="AFK1162" s="196"/>
      <c r="AFL1162" s="196"/>
      <c r="AFM1162" s="196"/>
      <c r="AFN1162" s="196"/>
      <c r="AFO1162" s="196"/>
      <c r="AFP1162" s="196"/>
      <c r="AFQ1162" s="196"/>
      <c r="AFR1162" s="196"/>
      <c r="AFS1162" s="196"/>
      <c r="AFT1162" s="196"/>
      <c r="AFU1162" s="196"/>
      <c r="AFV1162" s="196"/>
      <c r="AFW1162" s="196"/>
      <c r="AFX1162" s="196"/>
      <c r="AFY1162" s="196"/>
      <c r="AFZ1162" s="196"/>
      <c r="AGA1162" s="196"/>
      <c r="AGB1162" s="196"/>
      <c r="AGC1162" s="196"/>
      <c r="AGD1162" s="196"/>
      <c r="AGE1162" s="196"/>
      <c r="AGF1162" s="196"/>
      <c r="AGG1162" s="196"/>
      <c r="AGH1162" s="196"/>
      <c r="AGI1162" s="196"/>
      <c r="AGJ1162" s="196"/>
      <c r="AGK1162" s="196"/>
      <c r="AGL1162" s="196"/>
      <c r="AGM1162" s="196"/>
      <c r="AGN1162" s="196"/>
      <c r="AGO1162" s="196"/>
      <c r="AGP1162" s="196"/>
    </row>
    <row r="1163" spans="1:874" ht="15.75" customHeight="1" x14ac:dyDescent="0.25">
      <c r="A1163" s="196"/>
      <c r="B1163" s="196"/>
      <c r="C1163" s="196"/>
      <c r="D1163" s="196"/>
      <c r="E1163" s="196"/>
      <c r="F1163" s="196"/>
      <c r="G1163" s="196"/>
      <c r="H1163" s="196"/>
      <c r="I1163" s="196"/>
      <c r="J1163" s="196"/>
      <c r="K1163" s="196"/>
      <c r="L1163" s="206"/>
      <c r="M1163" s="196"/>
      <c r="N1163" s="196"/>
      <c r="O1163" s="196"/>
      <c r="P1163" s="196"/>
      <c r="Q1163" s="196"/>
      <c r="R1163" s="196"/>
      <c r="S1163" s="196"/>
      <c r="T1163" s="196"/>
      <c r="U1163" s="196"/>
      <c r="V1163" s="196"/>
      <c r="W1163" s="196"/>
      <c r="X1163" s="196"/>
      <c r="Y1163" s="196"/>
      <c r="Z1163" s="196"/>
      <c r="AA1163" s="196"/>
      <c r="AB1163" s="196"/>
      <c r="AC1163" s="196"/>
      <c r="AD1163" s="196"/>
      <c r="AE1163" s="196"/>
      <c r="AF1163" s="196"/>
      <c r="AG1163" s="196"/>
      <c r="AH1163" s="196"/>
      <c r="AI1163" s="196"/>
      <c r="AJ1163" s="196"/>
      <c r="AK1163" s="196"/>
      <c r="AL1163" s="196"/>
      <c r="AM1163" s="196"/>
      <c r="AN1163" s="196"/>
      <c r="AO1163" s="196"/>
      <c r="AP1163" s="196"/>
      <c r="AQ1163" s="196"/>
      <c r="AR1163" s="196"/>
      <c r="AS1163" s="196"/>
      <c r="AT1163" s="196"/>
      <c r="AU1163" s="196"/>
      <c r="AV1163" s="196"/>
      <c r="AW1163" s="196"/>
      <c r="AX1163" s="196"/>
      <c r="AY1163" s="196"/>
      <c r="AZ1163" s="196"/>
      <c r="BA1163" s="196"/>
      <c r="BB1163" s="196"/>
      <c r="BC1163" s="196"/>
      <c r="BD1163" s="196"/>
      <c r="BE1163" s="196"/>
      <c r="BF1163" s="196"/>
      <c r="BG1163" s="196"/>
      <c r="BH1163" s="196"/>
      <c r="BI1163" s="196"/>
      <c r="BJ1163" s="196"/>
      <c r="BK1163" s="196"/>
      <c r="BL1163" s="196"/>
      <c r="BM1163" s="196"/>
      <c r="BN1163" s="196"/>
      <c r="BO1163" s="196"/>
      <c r="BP1163" s="196"/>
      <c r="BQ1163" s="196"/>
      <c r="BR1163" s="196"/>
      <c r="BS1163" s="196"/>
      <c r="BT1163" s="196"/>
      <c r="BU1163" s="196"/>
      <c r="BV1163" s="196"/>
      <c r="BW1163" s="196"/>
      <c r="BX1163" s="196"/>
      <c r="BY1163" s="196"/>
      <c r="BZ1163" s="196"/>
      <c r="CA1163" s="196"/>
      <c r="CB1163" s="196"/>
      <c r="CC1163" s="196"/>
      <c r="CD1163" s="196"/>
      <c r="CE1163" s="196"/>
      <c r="CF1163" s="196"/>
      <c r="CG1163" s="196"/>
      <c r="CH1163" s="196"/>
      <c r="CI1163" s="196"/>
      <c r="CJ1163" s="196"/>
      <c r="CK1163" s="196"/>
      <c r="CL1163" s="196"/>
      <c r="CM1163" s="196"/>
      <c r="CN1163" s="196"/>
      <c r="CO1163" s="196"/>
      <c r="CP1163" s="196"/>
      <c r="CQ1163" s="196"/>
      <c r="CR1163" s="196"/>
      <c r="CS1163" s="196"/>
      <c r="CT1163" s="196"/>
      <c r="CU1163" s="196"/>
      <c r="CV1163" s="196"/>
      <c r="CW1163" s="196"/>
      <c r="CX1163" s="196"/>
      <c r="CY1163" s="196"/>
      <c r="CZ1163" s="196"/>
      <c r="DA1163" s="196"/>
      <c r="DB1163" s="196"/>
      <c r="DC1163" s="196"/>
      <c r="DD1163" s="196"/>
      <c r="DE1163" s="196"/>
      <c r="DF1163" s="196"/>
      <c r="DG1163" s="196"/>
      <c r="DH1163" s="196"/>
      <c r="DI1163" s="196"/>
      <c r="DJ1163" s="196"/>
      <c r="DK1163" s="196"/>
      <c r="DL1163" s="196"/>
      <c r="DM1163" s="196"/>
      <c r="DN1163" s="196"/>
      <c r="DO1163" s="196"/>
      <c r="DP1163" s="196"/>
      <c r="DQ1163" s="196"/>
      <c r="DR1163" s="196"/>
      <c r="DS1163" s="196"/>
      <c r="DT1163" s="196"/>
      <c r="DU1163" s="196"/>
      <c r="DV1163" s="196"/>
      <c r="DW1163" s="196"/>
      <c r="DX1163" s="196"/>
      <c r="DY1163" s="196"/>
      <c r="DZ1163" s="196"/>
      <c r="EA1163" s="196"/>
      <c r="EB1163" s="196"/>
      <c r="EC1163" s="196"/>
      <c r="ED1163" s="196"/>
      <c r="EE1163" s="196"/>
      <c r="EF1163" s="196"/>
      <c r="EG1163" s="196"/>
      <c r="EH1163" s="196"/>
      <c r="EI1163" s="196"/>
      <c r="EJ1163" s="196"/>
      <c r="EK1163" s="196"/>
      <c r="EL1163" s="196"/>
      <c r="EM1163" s="196"/>
      <c r="EN1163" s="196"/>
      <c r="EO1163" s="196"/>
      <c r="EP1163" s="196"/>
      <c r="EQ1163" s="196"/>
      <c r="ER1163" s="196"/>
      <c r="ES1163" s="196"/>
      <c r="ET1163" s="196"/>
      <c r="EU1163" s="196"/>
      <c r="EV1163" s="196"/>
      <c r="EW1163" s="196"/>
      <c r="EX1163" s="196"/>
      <c r="EY1163" s="196"/>
      <c r="EZ1163" s="196"/>
      <c r="FA1163" s="196"/>
      <c r="FB1163" s="196"/>
      <c r="FC1163" s="196"/>
      <c r="FD1163" s="196"/>
      <c r="FE1163" s="196"/>
      <c r="FF1163" s="196"/>
      <c r="FG1163" s="196"/>
      <c r="FH1163" s="196"/>
      <c r="FI1163" s="196"/>
      <c r="FJ1163" s="196"/>
      <c r="FK1163" s="196"/>
      <c r="FL1163" s="196"/>
      <c r="FM1163" s="196"/>
      <c r="FN1163" s="196"/>
      <c r="FO1163" s="196"/>
      <c r="FP1163" s="196"/>
      <c r="FQ1163" s="196"/>
      <c r="FR1163" s="196"/>
      <c r="FS1163" s="196"/>
      <c r="FT1163" s="196"/>
      <c r="FU1163" s="196"/>
      <c r="FV1163" s="196"/>
      <c r="FW1163" s="196"/>
      <c r="FX1163" s="196"/>
      <c r="FY1163" s="196"/>
      <c r="FZ1163" s="196"/>
      <c r="GA1163" s="196"/>
      <c r="GB1163" s="196"/>
      <c r="GC1163" s="196"/>
      <c r="GD1163" s="196"/>
      <c r="GE1163" s="196"/>
      <c r="GF1163" s="196"/>
      <c r="GG1163" s="196"/>
      <c r="GH1163" s="196"/>
      <c r="GI1163" s="196"/>
      <c r="GJ1163" s="196"/>
      <c r="GK1163" s="196"/>
      <c r="GL1163" s="196"/>
      <c r="GM1163" s="196"/>
      <c r="GN1163" s="196"/>
      <c r="GO1163" s="196"/>
      <c r="GP1163" s="196"/>
      <c r="GQ1163" s="196"/>
      <c r="GR1163" s="196"/>
      <c r="GS1163" s="196"/>
      <c r="GT1163" s="196"/>
      <c r="GU1163" s="196"/>
      <c r="GV1163" s="196"/>
      <c r="GW1163" s="196"/>
      <c r="GX1163" s="196"/>
      <c r="GY1163" s="196"/>
      <c r="GZ1163" s="196"/>
      <c r="HA1163" s="196"/>
      <c r="HB1163" s="196"/>
      <c r="HC1163" s="196"/>
      <c r="HD1163" s="196"/>
      <c r="HE1163" s="196"/>
      <c r="HF1163" s="196"/>
      <c r="HG1163" s="196"/>
      <c r="HH1163" s="196"/>
      <c r="HI1163" s="196"/>
      <c r="HJ1163" s="196"/>
      <c r="HK1163" s="196"/>
      <c r="HL1163" s="196"/>
      <c r="HM1163" s="196"/>
      <c r="HN1163" s="196"/>
      <c r="HO1163" s="196"/>
      <c r="HP1163" s="196"/>
      <c r="HQ1163" s="196"/>
      <c r="HR1163" s="196"/>
      <c r="HS1163" s="196"/>
      <c r="HT1163" s="196"/>
      <c r="HU1163" s="196"/>
      <c r="HV1163" s="196"/>
      <c r="HW1163" s="196"/>
      <c r="HX1163" s="196"/>
      <c r="HY1163" s="196"/>
      <c r="HZ1163" s="196"/>
      <c r="IA1163" s="196"/>
      <c r="IB1163" s="196"/>
      <c r="IC1163" s="196"/>
      <c r="ID1163" s="196"/>
      <c r="IE1163" s="196"/>
      <c r="IF1163" s="196"/>
      <c r="IG1163" s="196"/>
      <c r="IH1163" s="196"/>
      <c r="II1163" s="196"/>
      <c r="IJ1163" s="196"/>
      <c r="IK1163" s="196"/>
      <c r="IL1163" s="196"/>
      <c r="IM1163" s="196"/>
      <c r="IN1163" s="196"/>
      <c r="IO1163" s="196"/>
      <c r="IP1163" s="196"/>
      <c r="IQ1163" s="196"/>
      <c r="IR1163" s="196"/>
      <c r="IS1163" s="196"/>
      <c r="IT1163" s="196"/>
      <c r="IU1163" s="196"/>
      <c r="IV1163" s="196"/>
      <c r="IW1163" s="196"/>
      <c r="IX1163" s="196"/>
      <c r="IY1163" s="196"/>
      <c r="IZ1163" s="196"/>
      <c r="JA1163" s="196"/>
      <c r="JB1163" s="196"/>
      <c r="JC1163" s="196"/>
      <c r="JD1163" s="196"/>
      <c r="JE1163" s="196"/>
      <c r="JF1163" s="196"/>
      <c r="JG1163" s="196"/>
      <c r="JH1163" s="196"/>
      <c r="JI1163" s="196"/>
      <c r="JJ1163" s="196"/>
      <c r="JK1163" s="196"/>
      <c r="JL1163" s="196"/>
      <c r="JM1163" s="196"/>
      <c r="JN1163" s="196"/>
      <c r="JO1163" s="196"/>
      <c r="JP1163" s="196"/>
      <c r="JQ1163" s="196"/>
      <c r="JR1163" s="196"/>
      <c r="JS1163" s="196"/>
      <c r="JT1163" s="196"/>
      <c r="JU1163" s="196"/>
      <c r="JV1163" s="196"/>
      <c r="JW1163" s="196"/>
      <c r="JX1163" s="196"/>
      <c r="JY1163" s="196"/>
      <c r="JZ1163" s="196"/>
      <c r="KA1163" s="196"/>
      <c r="KB1163" s="196"/>
      <c r="KC1163" s="196"/>
      <c r="KD1163" s="196"/>
      <c r="KE1163" s="196"/>
      <c r="KF1163" s="196"/>
      <c r="KG1163" s="196"/>
      <c r="KH1163" s="196"/>
      <c r="KI1163" s="196"/>
      <c r="KJ1163" s="196"/>
      <c r="KK1163" s="196"/>
      <c r="KL1163" s="196"/>
      <c r="KM1163" s="196"/>
      <c r="KN1163" s="196"/>
      <c r="KO1163" s="196"/>
      <c r="KP1163" s="196"/>
      <c r="KQ1163" s="196"/>
      <c r="KR1163" s="196"/>
      <c r="KS1163" s="196"/>
      <c r="KT1163" s="196"/>
      <c r="KU1163" s="196"/>
      <c r="KV1163" s="196"/>
      <c r="KW1163" s="196"/>
      <c r="KX1163" s="196"/>
      <c r="KY1163" s="196"/>
      <c r="KZ1163" s="196"/>
      <c r="LA1163" s="196"/>
      <c r="LB1163" s="196"/>
      <c r="LC1163" s="196"/>
      <c r="LD1163" s="196"/>
      <c r="LE1163" s="196"/>
      <c r="LF1163" s="196"/>
      <c r="LG1163" s="196"/>
      <c r="LH1163" s="196"/>
      <c r="LI1163" s="196"/>
      <c r="LJ1163" s="196"/>
      <c r="LK1163" s="196"/>
      <c r="LL1163" s="196"/>
      <c r="LM1163" s="196"/>
      <c r="LN1163" s="196"/>
      <c r="LO1163" s="196"/>
      <c r="LP1163" s="196"/>
      <c r="LQ1163" s="196"/>
      <c r="LR1163" s="196"/>
      <c r="LS1163" s="196"/>
      <c r="LT1163" s="196"/>
      <c r="LU1163" s="196"/>
      <c r="LV1163" s="196"/>
      <c r="LW1163" s="196"/>
      <c r="LX1163" s="196"/>
      <c r="LY1163" s="196"/>
      <c r="LZ1163" s="196"/>
      <c r="MA1163" s="196"/>
      <c r="MB1163" s="196"/>
      <c r="MC1163" s="196"/>
      <c r="MD1163" s="196"/>
      <c r="ME1163" s="196"/>
      <c r="MF1163" s="196"/>
      <c r="MG1163" s="196"/>
      <c r="MH1163" s="196"/>
      <c r="MI1163" s="196"/>
      <c r="MJ1163" s="196"/>
      <c r="MK1163" s="196"/>
      <c r="ML1163" s="196"/>
      <c r="MM1163" s="196"/>
      <c r="MN1163" s="196"/>
      <c r="MO1163" s="196"/>
      <c r="MP1163" s="196"/>
      <c r="MQ1163" s="196"/>
      <c r="MR1163" s="196"/>
      <c r="MS1163" s="196"/>
      <c r="MT1163" s="196"/>
      <c r="MU1163" s="196"/>
      <c r="MV1163" s="196"/>
      <c r="MW1163" s="196"/>
      <c r="MX1163" s="196"/>
      <c r="MY1163" s="196"/>
      <c r="MZ1163" s="196"/>
      <c r="NA1163" s="196"/>
      <c r="NB1163" s="196"/>
      <c r="NC1163" s="196"/>
      <c r="ND1163" s="196"/>
      <c r="NE1163" s="196"/>
      <c r="NF1163" s="196"/>
      <c r="NG1163" s="196"/>
      <c r="NH1163" s="196"/>
      <c r="NI1163" s="196"/>
      <c r="NJ1163" s="196"/>
      <c r="NK1163" s="196"/>
      <c r="NL1163" s="196"/>
      <c r="NM1163" s="196"/>
      <c r="NN1163" s="196"/>
      <c r="NO1163" s="196"/>
      <c r="NP1163" s="196"/>
      <c r="NQ1163" s="196"/>
      <c r="NR1163" s="196"/>
      <c r="NS1163" s="196"/>
      <c r="NT1163" s="196"/>
      <c r="NU1163" s="196"/>
      <c r="NV1163" s="196"/>
      <c r="NW1163" s="196"/>
      <c r="NX1163" s="196"/>
      <c r="NY1163" s="196"/>
      <c r="NZ1163" s="196"/>
      <c r="OA1163" s="196"/>
      <c r="OB1163" s="196"/>
      <c r="OC1163" s="196"/>
      <c r="OD1163" s="196"/>
      <c r="OE1163" s="196"/>
      <c r="OF1163" s="196"/>
      <c r="OG1163" s="196"/>
      <c r="OH1163" s="196"/>
      <c r="OI1163" s="196"/>
      <c r="OJ1163" s="196"/>
      <c r="OK1163" s="196"/>
      <c r="OL1163" s="196"/>
      <c r="AFC1163" s="196"/>
      <c r="AFD1163" s="196"/>
      <c r="AFE1163" s="196"/>
      <c r="AFF1163" s="196"/>
      <c r="AFG1163" s="196"/>
      <c r="AFH1163" s="196"/>
      <c r="AFI1163" s="196"/>
      <c r="AFJ1163" s="196"/>
      <c r="AFK1163" s="196"/>
      <c r="AFL1163" s="196"/>
      <c r="AFM1163" s="196"/>
      <c r="AFN1163" s="196"/>
      <c r="AFO1163" s="196"/>
      <c r="AFP1163" s="196"/>
      <c r="AFQ1163" s="196"/>
      <c r="AFR1163" s="196"/>
      <c r="AFS1163" s="196"/>
      <c r="AFT1163" s="196"/>
      <c r="AFU1163" s="196"/>
      <c r="AFV1163" s="196"/>
      <c r="AFW1163" s="196"/>
      <c r="AFX1163" s="196"/>
      <c r="AFY1163" s="196"/>
      <c r="AFZ1163" s="196"/>
      <c r="AGA1163" s="196"/>
      <c r="AGB1163" s="196"/>
      <c r="AGC1163" s="196"/>
      <c r="AGD1163" s="196"/>
      <c r="AGE1163" s="196"/>
      <c r="AGF1163" s="196"/>
      <c r="AGG1163" s="196"/>
      <c r="AGH1163" s="196"/>
      <c r="AGI1163" s="196"/>
      <c r="AGJ1163" s="196"/>
      <c r="AGK1163" s="196"/>
      <c r="AGL1163" s="196"/>
      <c r="AGM1163" s="196"/>
      <c r="AGN1163" s="196"/>
      <c r="AGO1163" s="196"/>
      <c r="AGP1163" s="196"/>
    </row>
    <row r="1164" spans="1:874" ht="15.75" customHeight="1" x14ac:dyDescent="0.25">
      <c r="A1164" s="196"/>
      <c r="B1164" s="196"/>
      <c r="C1164" s="196"/>
      <c r="D1164" s="196"/>
      <c r="E1164" s="196"/>
      <c r="F1164" s="196"/>
      <c r="G1164" s="196"/>
      <c r="H1164" s="196"/>
      <c r="I1164" s="196"/>
      <c r="J1164" s="196"/>
      <c r="K1164" s="196"/>
      <c r="L1164" s="206"/>
      <c r="M1164" s="196"/>
      <c r="N1164" s="196"/>
      <c r="O1164" s="196"/>
      <c r="P1164" s="196"/>
      <c r="Q1164" s="196"/>
      <c r="R1164" s="196"/>
      <c r="S1164" s="196"/>
      <c r="T1164" s="196"/>
      <c r="U1164" s="196"/>
      <c r="V1164" s="196"/>
      <c r="W1164" s="196"/>
      <c r="X1164" s="196"/>
      <c r="Y1164" s="196"/>
      <c r="Z1164" s="196"/>
      <c r="AA1164" s="196"/>
      <c r="AB1164" s="196"/>
      <c r="AC1164" s="196"/>
      <c r="AD1164" s="196"/>
      <c r="AE1164" s="196"/>
      <c r="AF1164" s="196"/>
      <c r="AG1164" s="196"/>
      <c r="AH1164" s="196"/>
      <c r="AI1164" s="196"/>
      <c r="AJ1164" s="196"/>
      <c r="AK1164" s="196"/>
      <c r="AL1164" s="196"/>
      <c r="AM1164" s="196"/>
      <c r="AN1164" s="196"/>
      <c r="AO1164" s="196"/>
      <c r="AP1164" s="196"/>
      <c r="AQ1164" s="196"/>
      <c r="AR1164" s="196"/>
      <c r="AS1164" s="196"/>
      <c r="AT1164" s="196"/>
      <c r="AU1164" s="196"/>
      <c r="AV1164" s="196"/>
      <c r="AW1164" s="196"/>
      <c r="AX1164" s="196"/>
      <c r="AY1164" s="196"/>
      <c r="AZ1164" s="196"/>
      <c r="BA1164" s="196"/>
      <c r="BB1164" s="196"/>
      <c r="BC1164" s="196"/>
      <c r="BD1164" s="196"/>
      <c r="BE1164" s="196"/>
      <c r="BF1164" s="196"/>
      <c r="BG1164" s="196"/>
      <c r="BH1164" s="196"/>
      <c r="BI1164" s="196"/>
      <c r="BJ1164" s="196"/>
      <c r="BK1164" s="196"/>
      <c r="BL1164" s="196"/>
      <c r="BM1164" s="196"/>
      <c r="BN1164" s="196"/>
      <c r="BO1164" s="196"/>
      <c r="BP1164" s="196"/>
      <c r="BQ1164" s="196"/>
      <c r="BR1164" s="196"/>
      <c r="BS1164" s="196"/>
      <c r="BT1164" s="196"/>
      <c r="BU1164" s="196"/>
      <c r="BV1164" s="196"/>
      <c r="BW1164" s="196"/>
      <c r="BX1164" s="196"/>
      <c r="BY1164" s="196"/>
      <c r="BZ1164" s="196"/>
      <c r="CA1164" s="196"/>
      <c r="CB1164" s="196"/>
      <c r="CC1164" s="196"/>
      <c r="CD1164" s="196"/>
      <c r="CE1164" s="196"/>
      <c r="CF1164" s="196"/>
      <c r="CG1164" s="196"/>
      <c r="CH1164" s="196"/>
      <c r="CI1164" s="196"/>
      <c r="CJ1164" s="196"/>
      <c r="CK1164" s="196"/>
      <c r="CL1164" s="196"/>
      <c r="CM1164" s="196"/>
      <c r="CN1164" s="196"/>
      <c r="CO1164" s="196"/>
      <c r="CP1164" s="196"/>
      <c r="CQ1164" s="196"/>
      <c r="CR1164" s="196"/>
      <c r="CS1164" s="196"/>
      <c r="CT1164" s="196"/>
      <c r="CU1164" s="196"/>
      <c r="CV1164" s="196"/>
      <c r="CW1164" s="196"/>
      <c r="CX1164" s="196"/>
      <c r="CY1164" s="196"/>
      <c r="CZ1164" s="196"/>
      <c r="DA1164" s="196"/>
      <c r="DB1164" s="196"/>
      <c r="DC1164" s="196"/>
      <c r="DD1164" s="196"/>
      <c r="DE1164" s="196"/>
      <c r="DF1164" s="196"/>
      <c r="DG1164" s="196"/>
      <c r="DH1164" s="196"/>
      <c r="DI1164" s="196"/>
      <c r="DJ1164" s="196"/>
      <c r="DK1164" s="196"/>
      <c r="DL1164" s="196"/>
      <c r="DM1164" s="196"/>
      <c r="DN1164" s="196"/>
      <c r="DO1164" s="196"/>
      <c r="DP1164" s="196"/>
      <c r="DQ1164" s="196"/>
      <c r="DR1164" s="196"/>
      <c r="DS1164" s="196"/>
      <c r="DT1164" s="196"/>
      <c r="DU1164" s="196"/>
      <c r="DV1164" s="196"/>
      <c r="DW1164" s="196"/>
      <c r="DX1164" s="196"/>
      <c r="DY1164" s="196"/>
      <c r="DZ1164" s="196"/>
      <c r="EA1164" s="196"/>
      <c r="EB1164" s="196"/>
      <c r="EC1164" s="196"/>
      <c r="ED1164" s="196"/>
      <c r="EE1164" s="196"/>
      <c r="EF1164" s="196"/>
      <c r="EG1164" s="196"/>
      <c r="EH1164" s="196"/>
      <c r="EI1164" s="196"/>
      <c r="EJ1164" s="196"/>
      <c r="EK1164" s="196"/>
      <c r="EL1164" s="196"/>
      <c r="EM1164" s="196"/>
      <c r="EN1164" s="196"/>
      <c r="EO1164" s="196"/>
      <c r="EP1164" s="196"/>
      <c r="EQ1164" s="196"/>
      <c r="ER1164" s="196"/>
      <c r="ES1164" s="196"/>
      <c r="ET1164" s="196"/>
      <c r="EU1164" s="196"/>
      <c r="EV1164" s="196"/>
      <c r="EW1164" s="196"/>
      <c r="EX1164" s="196"/>
      <c r="EY1164" s="196"/>
      <c r="EZ1164" s="196"/>
      <c r="FA1164" s="196"/>
      <c r="FB1164" s="196"/>
      <c r="FC1164" s="196"/>
      <c r="FD1164" s="196"/>
      <c r="FE1164" s="196"/>
      <c r="FF1164" s="196"/>
      <c r="FG1164" s="196"/>
      <c r="FH1164" s="196"/>
      <c r="FI1164" s="196"/>
      <c r="FJ1164" s="196"/>
      <c r="FK1164" s="196"/>
      <c r="FL1164" s="196"/>
      <c r="FM1164" s="196"/>
      <c r="FN1164" s="196"/>
      <c r="FO1164" s="196"/>
      <c r="FP1164" s="196"/>
      <c r="FQ1164" s="196"/>
      <c r="FR1164" s="196"/>
      <c r="FS1164" s="196"/>
      <c r="FT1164" s="196"/>
      <c r="FU1164" s="196"/>
      <c r="FV1164" s="196"/>
      <c r="FW1164" s="196"/>
      <c r="FX1164" s="196"/>
      <c r="FY1164" s="196"/>
      <c r="FZ1164" s="196"/>
      <c r="GA1164" s="196"/>
      <c r="GB1164" s="196"/>
      <c r="GC1164" s="196"/>
      <c r="GD1164" s="196"/>
      <c r="GE1164" s="196"/>
      <c r="GF1164" s="196"/>
      <c r="GG1164" s="196"/>
      <c r="GH1164" s="196"/>
      <c r="GI1164" s="196"/>
      <c r="GJ1164" s="196"/>
      <c r="GK1164" s="196"/>
      <c r="GL1164" s="196"/>
      <c r="GM1164" s="196"/>
      <c r="GN1164" s="196"/>
      <c r="GO1164" s="196"/>
      <c r="GP1164" s="196"/>
      <c r="GQ1164" s="196"/>
      <c r="GR1164" s="196"/>
      <c r="GS1164" s="196"/>
      <c r="GT1164" s="196"/>
      <c r="GU1164" s="196"/>
      <c r="GV1164" s="196"/>
      <c r="GW1164" s="196"/>
      <c r="GX1164" s="196"/>
      <c r="GY1164" s="196"/>
      <c r="GZ1164" s="196"/>
      <c r="HA1164" s="196"/>
      <c r="HB1164" s="196"/>
      <c r="HC1164" s="196"/>
      <c r="HD1164" s="196"/>
      <c r="HE1164" s="196"/>
      <c r="HF1164" s="196"/>
      <c r="HG1164" s="196"/>
      <c r="HH1164" s="196"/>
      <c r="HI1164" s="196"/>
      <c r="HJ1164" s="196"/>
      <c r="HK1164" s="196"/>
      <c r="HL1164" s="196"/>
      <c r="HM1164" s="196"/>
      <c r="HN1164" s="196"/>
      <c r="HO1164" s="196"/>
      <c r="HP1164" s="196"/>
      <c r="HQ1164" s="196"/>
      <c r="HR1164" s="196"/>
      <c r="HS1164" s="196"/>
      <c r="HT1164" s="196"/>
      <c r="HU1164" s="196"/>
      <c r="HV1164" s="196"/>
      <c r="HW1164" s="196"/>
      <c r="HX1164" s="196"/>
      <c r="HY1164" s="196"/>
      <c r="HZ1164" s="196"/>
      <c r="IA1164" s="196"/>
      <c r="IB1164" s="196"/>
      <c r="IC1164" s="196"/>
      <c r="ID1164" s="196"/>
      <c r="IE1164" s="196"/>
      <c r="IF1164" s="196"/>
      <c r="IG1164" s="196"/>
      <c r="IH1164" s="196"/>
      <c r="II1164" s="196"/>
      <c r="IJ1164" s="196"/>
      <c r="IK1164" s="196"/>
      <c r="IL1164" s="196"/>
      <c r="IM1164" s="196"/>
      <c r="IN1164" s="196"/>
      <c r="IO1164" s="196"/>
      <c r="IP1164" s="196"/>
      <c r="IQ1164" s="196"/>
      <c r="IR1164" s="196"/>
      <c r="IS1164" s="196"/>
      <c r="IT1164" s="196"/>
      <c r="IU1164" s="196"/>
      <c r="IV1164" s="196"/>
      <c r="IW1164" s="196"/>
      <c r="IX1164" s="196"/>
      <c r="IY1164" s="196"/>
      <c r="IZ1164" s="196"/>
      <c r="JA1164" s="196"/>
      <c r="JB1164" s="196"/>
      <c r="JC1164" s="196"/>
      <c r="JD1164" s="196"/>
      <c r="JE1164" s="196"/>
      <c r="JF1164" s="196"/>
      <c r="JG1164" s="196"/>
      <c r="JH1164" s="196"/>
      <c r="JI1164" s="196"/>
      <c r="JJ1164" s="196"/>
      <c r="JK1164" s="196"/>
      <c r="JL1164" s="196"/>
      <c r="JM1164" s="196"/>
      <c r="JN1164" s="196"/>
      <c r="JO1164" s="196"/>
      <c r="JP1164" s="196"/>
      <c r="JQ1164" s="196"/>
      <c r="JR1164" s="196"/>
      <c r="JS1164" s="196"/>
      <c r="JT1164" s="196"/>
      <c r="JU1164" s="196"/>
      <c r="JV1164" s="196"/>
      <c r="JW1164" s="196"/>
      <c r="JX1164" s="196"/>
      <c r="JY1164" s="196"/>
      <c r="JZ1164" s="196"/>
      <c r="KA1164" s="196"/>
      <c r="KB1164" s="196"/>
      <c r="KC1164" s="196"/>
      <c r="KD1164" s="196"/>
      <c r="KE1164" s="196"/>
      <c r="KF1164" s="196"/>
      <c r="KG1164" s="196"/>
      <c r="KH1164" s="196"/>
      <c r="KI1164" s="196"/>
      <c r="KJ1164" s="196"/>
      <c r="KK1164" s="196"/>
      <c r="KL1164" s="196"/>
      <c r="KM1164" s="196"/>
      <c r="KN1164" s="196"/>
      <c r="KO1164" s="196"/>
      <c r="KP1164" s="196"/>
      <c r="KQ1164" s="196"/>
      <c r="KR1164" s="196"/>
      <c r="KS1164" s="196"/>
      <c r="KT1164" s="196"/>
      <c r="KU1164" s="196"/>
      <c r="KV1164" s="196"/>
      <c r="KW1164" s="196"/>
      <c r="KX1164" s="196"/>
      <c r="KY1164" s="196"/>
      <c r="KZ1164" s="196"/>
      <c r="LA1164" s="196"/>
      <c r="LB1164" s="196"/>
      <c r="LC1164" s="196"/>
      <c r="LD1164" s="196"/>
      <c r="LE1164" s="196"/>
      <c r="LF1164" s="196"/>
      <c r="LG1164" s="196"/>
      <c r="LH1164" s="196"/>
      <c r="LI1164" s="196"/>
      <c r="LJ1164" s="196"/>
      <c r="LK1164" s="196"/>
      <c r="LL1164" s="196"/>
      <c r="LM1164" s="196"/>
      <c r="LN1164" s="196"/>
      <c r="LO1164" s="196"/>
      <c r="LP1164" s="196"/>
      <c r="LQ1164" s="196"/>
      <c r="LR1164" s="196"/>
      <c r="LS1164" s="196"/>
      <c r="LT1164" s="196"/>
      <c r="LU1164" s="196"/>
      <c r="LV1164" s="196"/>
      <c r="LW1164" s="196"/>
      <c r="LX1164" s="196"/>
      <c r="LY1164" s="196"/>
      <c r="LZ1164" s="196"/>
      <c r="MA1164" s="196"/>
      <c r="MB1164" s="196"/>
      <c r="MC1164" s="196"/>
      <c r="MD1164" s="196"/>
      <c r="ME1164" s="196"/>
      <c r="MF1164" s="196"/>
      <c r="MG1164" s="196"/>
      <c r="MH1164" s="196"/>
      <c r="MI1164" s="196"/>
      <c r="MJ1164" s="196"/>
      <c r="MK1164" s="196"/>
      <c r="ML1164" s="196"/>
      <c r="MM1164" s="196"/>
      <c r="MN1164" s="196"/>
      <c r="MO1164" s="196"/>
      <c r="MP1164" s="196"/>
      <c r="MQ1164" s="196"/>
      <c r="MR1164" s="196"/>
      <c r="MS1164" s="196"/>
      <c r="MT1164" s="196"/>
      <c r="MU1164" s="196"/>
      <c r="MV1164" s="196"/>
      <c r="MW1164" s="196"/>
      <c r="MX1164" s="196"/>
      <c r="MY1164" s="196"/>
      <c r="MZ1164" s="196"/>
      <c r="NA1164" s="196"/>
      <c r="NB1164" s="196"/>
      <c r="NC1164" s="196"/>
      <c r="ND1164" s="196"/>
      <c r="NE1164" s="196"/>
      <c r="NF1164" s="196"/>
      <c r="NG1164" s="196"/>
      <c r="NH1164" s="196"/>
      <c r="NI1164" s="196"/>
      <c r="NJ1164" s="196"/>
      <c r="NK1164" s="196"/>
      <c r="NL1164" s="196"/>
      <c r="NM1164" s="196"/>
      <c r="NN1164" s="196"/>
      <c r="NO1164" s="196"/>
      <c r="NP1164" s="196"/>
      <c r="NQ1164" s="196"/>
      <c r="NR1164" s="196"/>
      <c r="NS1164" s="196"/>
      <c r="NT1164" s="196"/>
      <c r="NU1164" s="196"/>
      <c r="NV1164" s="196"/>
      <c r="NW1164" s="196"/>
      <c r="NX1164" s="196"/>
      <c r="NY1164" s="196"/>
      <c r="NZ1164" s="196"/>
      <c r="OA1164" s="196"/>
      <c r="OB1164" s="196"/>
      <c r="OC1164" s="196"/>
      <c r="OD1164" s="196"/>
      <c r="OE1164" s="196"/>
      <c r="OF1164" s="196"/>
      <c r="OG1164" s="196"/>
      <c r="OH1164" s="196"/>
      <c r="OI1164" s="196"/>
      <c r="OJ1164" s="196"/>
      <c r="OK1164" s="196"/>
      <c r="OL1164" s="196"/>
      <c r="AFC1164" s="196"/>
      <c r="AFD1164" s="196"/>
      <c r="AFE1164" s="196"/>
      <c r="AFF1164" s="196"/>
      <c r="AFG1164" s="196"/>
      <c r="AFH1164" s="196"/>
      <c r="AFI1164" s="196"/>
      <c r="AFJ1164" s="196"/>
      <c r="AFK1164" s="196"/>
      <c r="AFL1164" s="196"/>
      <c r="AFM1164" s="196"/>
      <c r="AFN1164" s="196"/>
      <c r="AFO1164" s="196"/>
      <c r="AFP1164" s="196"/>
      <c r="AFQ1164" s="196"/>
      <c r="AFR1164" s="196"/>
      <c r="AFS1164" s="196"/>
      <c r="AFT1164" s="196"/>
      <c r="AFU1164" s="196"/>
      <c r="AFV1164" s="196"/>
      <c r="AFW1164" s="196"/>
      <c r="AFX1164" s="196"/>
      <c r="AFY1164" s="196"/>
      <c r="AFZ1164" s="196"/>
      <c r="AGA1164" s="196"/>
      <c r="AGB1164" s="196"/>
      <c r="AGC1164" s="196"/>
      <c r="AGD1164" s="196"/>
      <c r="AGE1164" s="196"/>
      <c r="AGF1164" s="196"/>
      <c r="AGG1164" s="196"/>
      <c r="AGH1164" s="196"/>
      <c r="AGI1164" s="196"/>
      <c r="AGJ1164" s="196"/>
      <c r="AGK1164" s="196"/>
      <c r="AGL1164" s="196"/>
      <c r="AGM1164" s="196"/>
      <c r="AGN1164" s="196"/>
      <c r="AGO1164" s="196"/>
      <c r="AGP1164" s="196"/>
    </row>
    <row r="1165" spans="1:874" ht="15.75" customHeight="1" x14ac:dyDescent="0.25">
      <c r="A1165" s="196"/>
      <c r="B1165" s="196"/>
      <c r="C1165" s="196"/>
      <c r="D1165" s="196"/>
      <c r="E1165" s="196"/>
      <c r="F1165" s="196"/>
      <c r="G1165" s="196"/>
      <c r="H1165" s="196"/>
      <c r="I1165" s="196"/>
      <c r="J1165" s="196"/>
      <c r="K1165" s="196"/>
      <c r="L1165" s="206"/>
      <c r="M1165" s="196"/>
      <c r="N1165" s="196"/>
      <c r="O1165" s="196"/>
      <c r="P1165" s="196"/>
      <c r="Q1165" s="196"/>
      <c r="R1165" s="196"/>
      <c r="S1165" s="196"/>
      <c r="T1165" s="196"/>
      <c r="U1165" s="196"/>
      <c r="V1165" s="196"/>
      <c r="W1165" s="196"/>
      <c r="X1165" s="196"/>
      <c r="Y1165" s="196"/>
      <c r="Z1165" s="196"/>
      <c r="AA1165" s="196"/>
      <c r="AB1165" s="196"/>
      <c r="AC1165" s="196"/>
      <c r="AD1165" s="196"/>
      <c r="AE1165" s="196"/>
      <c r="AF1165" s="196"/>
      <c r="AG1165" s="196"/>
      <c r="AH1165" s="196"/>
      <c r="AI1165" s="196"/>
      <c r="AJ1165" s="196"/>
      <c r="AK1165" s="196"/>
      <c r="AL1165" s="196"/>
      <c r="AM1165" s="196"/>
      <c r="AN1165" s="196"/>
      <c r="AO1165" s="196"/>
      <c r="AP1165" s="196"/>
      <c r="AQ1165" s="196"/>
      <c r="AR1165" s="196"/>
      <c r="AS1165" s="196"/>
      <c r="AT1165" s="196"/>
      <c r="AU1165" s="196"/>
      <c r="AV1165" s="196"/>
      <c r="AW1165" s="196"/>
      <c r="AX1165" s="196"/>
      <c r="AY1165" s="196"/>
      <c r="AZ1165" s="196"/>
      <c r="BA1165" s="196"/>
      <c r="BB1165" s="196"/>
      <c r="BC1165" s="196"/>
      <c r="BD1165" s="196"/>
      <c r="BE1165" s="196"/>
      <c r="BF1165" s="196"/>
      <c r="BG1165" s="196"/>
      <c r="BH1165" s="196"/>
      <c r="BI1165" s="196"/>
      <c r="BJ1165" s="196"/>
      <c r="BK1165" s="196"/>
      <c r="BL1165" s="196"/>
      <c r="BM1165" s="196"/>
      <c r="BN1165" s="196"/>
      <c r="BO1165" s="196"/>
      <c r="BP1165" s="196"/>
      <c r="BQ1165" s="196"/>
      <c r="BR1165" s="196"/>
      <c r="BS1165" s="196"/>
      <c r="BT1165" s="196"/>
      <c r="BU1165" s="196"/>
      <c r="BV1165" s="196"/>
      <c r="BW1165" s="196"/>
      <c r="BX1165" s="196"/>
      <c r="BY1165" s="196"/>
      <c r="BZ1165" s="196"/>
      <c r="CA1165" s="196"/>
      <c r="CB1165" s="196"/>
      <c r="CC1165" s="196"/>
      <c r="CD1165" s="196"/>
      <c r="CE1165" s="196"/>
      <c r="CF1165" s="196"/>
      <c r="CG1165" s="196"/>
      <c r="CH1165" s="196"/>
      <c r="CI1165" s="196"/>
      <c r="CJ1165" s="196"/>
      <c r="CK1165" s="196"/>
      <c r="CL1165" s="196"/>
      <c r="CM1165" s="196"/>
      <c r="CN1165" s="196"/>
      <c r="CO1165" s="196"/>
      <c r="CP1165" s="196"/>
      <c r="CQ1165" s="196"/>
      <c r="CR1165" s="196"/>
      <c r="CS1165" s="196"/>
      <c r="CT1165" s="196"/>
      <c r="CU1165" s="196"/>
      <c r="CV1165" s="196"/>
      <c r="CW1165" s="196"/>
      <c r="CX1165" s="196"/>
      <c r="CY1165" s="196"/>
      <c r="CZ1165" s="196"/>
      <c r="DA1165" s="196"/>
      <c r="DB1165" s="196"/>
      <c r="DC1165" s="196"/>
      <c r="DD1165" s="196"/>
      <c r="DE1165" s="196"/>
      <c r="DF1165" s="196"/>
      <c r="DG1165" s="196"/>
      <c r="DH1165" s="196"/>
      <c r="DI1165" s="196"/>
      <c r="DJ1165" s="196"/>
      <c r="DK1165" s="196"/>
      <c r="DL1165" s="196"/>
      <c r="DM1165" s="196"/>
      <c r="DN1165" s="196"/>
      <c r="DO1165" s="196"/>
      <c r="DP1165" s="196"/>
      <c r="DQ1165" s="196"/>
      <c r="DR1165" s="196"/>
      <c r="DS1165" s="196"/>
      <c r="DT1165" s="196"/>
      <c r="DU1165" s="196"/>
      <c r="DV1165" s="196"/>
      <c r="DW1165" s="196"/>
      <c r="DX1165" s="196"/>
      <c r="DY1165" s="196"/>
      <c r="DZ1165" s="196"/>
      <c r="EA1165" s="196"/>
      <c r="EB1165" s="196"/>
      <c r="EC1165" s="196"/>
      <c r="ED1165" s="196"/>
      <c r="EE1165" s="196"/>
      <c r="EF1165" s="196"/>
      <c r="EG1165" s="196"/>
      <c r="EH1165" s="196"/>
      <c r="EI1165" s="196"/>
      <c r="EJ1165" s="196"/>
      <c r="EK1165" s="196"/>
      <c r="EL1165" s="196"/>
      <c r="EM1165" s="196"/>
      <c r="EN1165" s="196"/>
      <c r="EO1165" s="196"/>
      <c r="EP1165" s="196"/>
      <c r="EQ1165" s="196"/>
      <c r="ER1165" s="196"/>
      <c r="ES1165" s="196"/>
      <c r="ET1165" s="196"/>
      <c r="EU1165" s="196"/>
      <c r="EV1165" s="196"/>
      <c r="EW1165" s="196"/>
      <c r="EX1165" s="196"/>
      <c r="EY1165" s="196"/>
      <c r="EZ1165" s="196"/>
      <c r="FA1165" s="196"/>
      <c r="FB1165" s="196"/>
      <c r="FC1165" s="196"/>
      <c r="FD1165" s="196"/>
      <c r="FE1165" s="196"/>
      <c r="FF1165" s="196"/>
      <c r="FG1165" s="196"/>
      <c r="FH1165" s="196"/>
      <c r="FI1165" s="196"/>
      <c r="FJ1165" s="196"/>
      <c r="FK1165" s="196"/>
      <c r="FL1165" s="196"/>
      <c r="FM1165" s="196"/>
      <c r="FN1165" s="196"/>
      <c r="FO1165" s="196"/>
      <c r="FP1165" s="196"/>
      <c r="FQ1165" s="196"/>
      <c r="FR1165" s="196"/>
      <c r="FS1165" s="196"/>
      <c r="FT1165" s="196"/>
      <c r="FU1165" s="196"/>
      <c r="FV1165" s="196"/>
      <c r="FW1165" s="196"/>
      <c r="FX1165" s="196"/>
      <c r="FY1165" s="196"/>
      <c r="FZ1165" s="196"/>
      <c r="GA1165" s="196"/>
      <c r="GB1165" s="196"/>
      <c r="GC1165" s="196"/>
      <c r="GD1165" s="196"/>
      <c r="GE1165" s="196"/>
      <c r="GF1165" s="196"/>
      <c r="GG1165" s="196"/>
      <c r="GH1165" s="196"/>
      <c r="GI1165" s="196"/>
      <c r="GJ1165" s="196"/>
      <c r="GK1165" s="196"/>
      <c r="GL1165" s="196"/>
      <c r="GM1165" s="196"/>
      <c r="GN1165" s="196"/>
      <c r="GO1165" s="196"/>
      <c r="GP1165" s="196"/>
      <c r="GQ1165" s="196"/>
      <c r="GR1165" s="196"/>
      <c r="GS1165" s="196"/>
      <c r="GT1165" s="196"/>
      <c r="GU1165" s="196"/>
      <c r="GV1165" s="196"/>
      <c r="GW1165" s="196"/>
      <c r="GX1165" s="196"/>
      <c r="GY1165" s="196"/>
      <c r="GZ1165" s="196"/>
      <c r="HA1165" s="196"/>
      <c r="HB1165" s="196"/>
      <c r="HC1165" s="196"/>
      <c r="HD1165" s="196"/>
      <c r="HE1165" s="196"/>
      <c r="HF1165" s="196"/>
      <c r="HG1165" s="196"/>
      <c r="HH1165" s="196"/>
      <c r="HI1165" s="196"/>
      <c r="HJ1165" s="196"/>
      <c r="HK1165" s="196"/>
      <c r="HL1165" s="196"/>
      <c r="HM1165" s="196"/>
      <c r="HN1165" s="196"/>
      <c r="HO1165" s="196"/>
      <c r="HP1165" s="196"/>
      <c r="HQ1165" s="196"/>
      <c r="HR1165" s="196"/>
      <c r="HS1165" s="196"/>
      <c r="HT1165" s="196"/>
      <c r="HU1165" s="196"/>
      <c r="HV1165" s="196"/>
      <c r="HW1165" s="196"/>
      <c r="HX1165" s="196"/>
      <c r="HY1165" s="196"/>
      <c r="HZ1165" s="196"/>
      <c r="IA1165" s="196"/>
      <c r="IB1165" s="196"/>
      <c r="IC1165" s="196"/>
      <c r="ID1165" s="196"/>
      <c r="IE1165" s="196"/>
      <c r="IF1165" s="196"/>
      <c r="IG1165" s="196"/>
      <c r="IH1165" s="196"/>
      <c r="II1165" s="196"/>
      <c r="IJ1165" s="196"/>
      <c r="IK1165" s="196"/>
      <c r="IL1165" s="196"/>
      <c r="IM1165" s="196"/>
      <c r="IN1165" s="196"/>
      <c r="IO1165" s="196"/>
      <c r="IP1165" s="196"/>
      <c r="IQ1165" s="196"/>
      <c r="IR1165" s="196"/>
      <c r="IS1165" s="196"/>
      <c r="IT1165" s="196"/>
      <c r="IU1165" s="196"/>
      <c r="IV1165" s="196"/>
      <c r="IW1165" s="196"/>
      <c r="IX1165" s="196"/>
      <c r="IY1165" s="196"/>
      <c r="IZ1165" s="196"/>
      <c r="JA1165" s="196"/>
      <c r="JB1165" s="196"/>
      <c r="JC1165" s="196"/>
      <c r="JD1165" s="196"/>
      <c r="JE1165" s="196"/>
      <c r="JF1165" s="196"/>
      <c r="JG1165" s="196"/>
      <c r="JH1165" s="196"/>
      <c r="JI1165" s="196"/>
      <c r="JJ1165" s="196"/>
      <c r="JK1165" s="196"/>
      <c r="JL1165" s="196"/>
      <c r="JM1165" s="196"/>
      <c r="JN1165" s="196"/>
      <c r="JO1165" s="196"/>
      <c r="JP1165" s="196"/>
      <c r="JQ1165" s="196"/>
      <c r="JR1165" s="196"/>
      <c r="JS1165" s="196"/>
      <c r="JT1165" s="196"/>
      <c r="JU1165" s="196"/>
      <c r="JV1165" s="196"/>
      <c r="JW1165" s="196"/>
      <c r="JX1165" s="196"/>
      <c r="JY1165" s="196"/>
      <c r="JZ1165" s="196"/>
      <c r="KA1165" s="196"/>
      <c r="KB1165" s="196"/>
      <c r="KC1165" s="196"/>
      <c r="KD1165" s="196"/>
      <c r="KE1165" s="196"/>
      <c r="KF1165" s="196"/>
      <c r="KG1165" s="196"/>
      <c r="KH1165" s="196"/>
      <c r="KI1165" s="196"/>
      <c r="KJ1165" s="196"/>
      <c r="KK1165" s="196"/>
      <c r="KL1165" s="196"/>
      <c r="KM1165" s="196"/>
      <c r="KN1165" s="196"/>
      <c r="KO1165" s="196"/>
      <c r="KP1165" s="196"/>
      <c r="KQ1165" s="196"/>
      <c r="KR1165" s="196"/>
      <c r="KS1165" s="196"/>
      <c r="KT1165" s="196"/>
      <c r="KU1165" s="196"/>
      <c r="KV1165" s="196"/>
      <c r="KW1165" s="196"/>
      <c r="KX1165" s="196"/>
      <c r="KY1165" s="196"/>
      <c r="KZ1165" s="196"/>
      <c r="LA1165" s="196"/>
      <c r="LB1165" s="196"/>
      <c r="LC1165" s="196"/>
      <c r="LD1165" s="196"/>
      <c r="LE1165" s="196"/>
      <c r="LF1165" s="196"/>
      <c r="LG1165" s="196"/>
      <c r="LH1165" s="196"/>
      <c r="LI1165" s="196"/>
      <c r="LJ1165" s="196"/>
      <c r="LK1165" s="196"/>
      <c r="LL1165" s="196"/>
      <c r="LM1165" s="196"/>
      <c r="LN1165" s="196"/>
      <c r="LO1165" s="196"/>
      <c r="LP1165" s="196"/>
      <c r="LQ1165" s="196"/>
      <c r="LR1165" s="196"/>
      <c r="LS1165" s="196"/>
      <c r="LT1165" s="196"/>
      <c r="LU1165" s="196"/>
      <c r="LV1165" s="196"/>
      <c r="LW1165" s="196"/>
      <c r="LX1165" s="196"/>
      <c r="LY1165" s="196"/>
      <c r="LZ1165" s="196"/>
      <c r="MA1165" s="196"/>
      <c r="MB1165" s="196"/>
      <c r="MC1165" s="196"/>
      <c r="MD1165" s="196"/>
      <c r="ME1165" s="196"/>
      <c r="MF1165" s="196"/>
      <c r="MG1165" s="196"/>
      <c r="MH1165" s="196"/>
      <c r="MI1165" s="196"/>
      <c r="MJ1165" s="196"/>
      <c r="MK1165" s="196"/>
      <c r="ML1165" s="196"/>
      <c r="MM1165" s="196"/>
      <c r="MN1165" s="196"/>
      <c r="MO1165" s="196"/>
      <c r="MP1165" s="196"/>
      <c r="MQ1165" s="196"/>
      <c r="MR1165" s="196"/>
      <c r="MS1165" s="196"/>
      <c r="MT1165" s="196"/>
      <c r="MU1165" s="196"/>
      <c r="MV1165" s="196"/>
      <c r="MW1165" s="196"/>
      <c r="MX1165" s="196"/>
      <c r="MY1165" s="196"/>
      <c r="MZ1165" s="196"/>
      <c r="NA1165" s="196"/>
      <c r="NB1165" s="196"/>
      <c r="NC1165" s="196"/>
      <c r="ND1165" s="196"/>
      <c r="NE1165" s="196"/>
      <c r="NF1165" s="196"/>
      <c r="NG1165" s="196"/>
      <c r="NH1165" s="196"/>
      <c r="NI1165" s="196"/>
      <c r="NJ1165" s="196"/>
      <c r="NK1165" s="196"/>
      <c r="NL1165" s="196"/>
      <c r="NM1165" s="196"/>
      <c r="NN1165" s="196"/>
      <c r="NO1165" s="196"/>
      <c r="NP1165" s="196"/>
      <c r="NQ1165" s="196"/>
      <c r="NR1165" s="196"/>
      <c r="NS1165" s="196"/>
      <c r="NT1165" s="196"/>
      <c r="NU1165" s="196"/>
      <c r="NV1165" s="196"/>
      <c r="NW1165" s="196"/>
      <c r="NX1165" s="196"/>
      <c r="NY1165" s="196"/>
      <c r="NZ1165" s="196"/>
      <c r="OA1165" s="196"/>
      <c r="OB1165" s="196"/>
      <c r="OC1165" s="196"/>
      <c r="OD1165" s="196"/>
      <c r="OE1165" s="196"/>
      <c r="OF1165" s="196"/>
      <c r="OG1165" s="196"/>
      <c r="OH1165" s="196"/>
      <c r="OI1165" s="196"/>
      <c r="OJ1165" s="196"/>
      <c r="OK1165" s="196"/>
      <c r="OL1165" s="196"/>
      <c r="AFC1165" s="196"/>
      <c r="AFD1165" s="196"/>
      <c r="AFE1165" s="196"/>
      <c r="AFF1165" s="196"/>
      <c r="AFG1165" s="196"/>
      <c r="AFH1165" s="196"/>
      <c r="AFI1165" s="196"/>
      <c r="AFJ1165" s="196"/>
      <c r="AFK1165" s="196"/>
      <c r="AFL1165" s="196"/>
      <c r="AFM1165" s="196"/>
      <c r="AFN1165" s="196"/>
      <c r="AFO1165" s="196"/>
      <c r="AFP1165" s="196"/>
      <c r="AFQ1165" s="196"/>
      <c r="AFR1165" s="196"/>
      <c r="AFS1165" s="196"/>
      <c r="AFT1165" s="196"/>
      <c r="AFU1165" s="196"/>
      <c r="AFV1165" s="196"/>
      <c r="AFW1165" s="196"/>
      <c r="AFX1165" s="196"/>
      <c r="AFY1165" s="196"/>
      <c r="AFZ1165" s="196"/>
      <c r="AGA1165" s="196"/>
      <c r="AGB1165" s="196"/>
      <c r="AGC1165" s="196"/>
      <c r="AGD1165" s="196"/>
      <c r="AGE1165" s="196"/>
      <c r="AGF1165" s="196"/>
      <c r="AGG1165" s="196"/>
      <c r="AGH1165" s="196"/>
      <c r="AGI1165" s="196"/>
      <c r="AGJ1165" s="196"/>
      <c r="AGK1165" s="196"/>
      <c r="AGL1165" s="196"/>
      <c r="AGM1165" s="196"/>
      <c r="AGN1165" s="196"/>
      <c r="AGO1165" s="196"/>
      <c r="AGP1165" s="196"/>
    </row>
    <row r="1166" spans="1:874" ht="15.75" customHeight="1" x14ac:dyDescent="0.25">
      <c r="A1166" s="196"/>
      <c r="B1166" s="196"/>
      <c r="C1166" s="196"/>
      <c r="D1166" s="196"/>
      <c r="E1166" s="196"/>
      <c r="F1166" s="196"/>
      <c r="G1166" s="196"/>
      <c r="H1166" s="196"/>
      <c r="I1166" s="196"/>
      <c r="J1166" s="196"/>
      <c r="K1166" s="196"/>
      <c r="L1166" s="206"/>
      <c r="M1166" s="196"/>
      <c r="N1166" s="196"/>
      <c r="O1166" s="196"/>
      <c r="P1166" s="196"/>
      <c r="Q1166" s="196"/>
      <c r="R1166" s="196"/>
      <c r="S1166" s="196"/>
      <c r="T1166" s="196"/>
      <c r="U1166" s="196"/>
      <c r="V1166" s="196"/>
      <c r="W1166" s="196"/>
      <c r="X1166" s="196"/>
      <c r="Y1166" s="196"/>
      <c r="Z1166" s="196"/>
      <c r="AA1166" s="196"/>
      <c r="AB1166" s="196"/>
      <c r="AC1166" s="196"/>
      <c r="AD1166" s="196"/>
      <c r="AE1166" s="196"/>
      <c r="AF1166" s="196"/>
      <c r="AG1166" s="196"/>
      <c r="AH1166" s="196"/>
      <c r="AI1166" s="196"/>
      <c r="AJ1166" s="196"/>
      <c r="AK1166" s="196"/>
      <c r="AL1166" s="196"/>
      <c r="AM1166" s="196"/>
      <c r="AN1166" s="196"/>
      <c r="AO1166" s="196"/>
      <c r="AP1166" s="196"/>
      <c r="AQ1166" s="196"/>
      <c r="AR1166" s="196"/>
      <c r="AS1166" s="196"/>
      <c r="AT1166" s="196"/>
      <c r="AU1166" s="196"/>
      <c r="AV1166" s="196"/>
      <c r="AW1166" s="196"/>
      <c r="AX1166" s="196"/>
      <c r="AY1166" s="196"/>
      <c r="AZ1166" s="196"/>
      <c r="BA1166" s="196"/>
      <c r="BB1166" s="196"/>
      <c r="BC1166" s="196"/>
      <c r="BD1166" s="196"/>
      <c r="BE1166" s="196"/>
      <c r="BF1166" s="196"/>
      <c r="BG1166" s="196"/>
      <c r="BH1166" s="196"/>
      <c r="BI1166" s="196"/>
      <c r="BJ1166" s="196"/>
      <c r="BK1166" s="196"/>
      <c r="BL1166" s="196"/>
      <c r="BM1166" s="196"/>
      <c r="BN1166" s="196"/>
      <c r="BO1166" s="196"/>
      <c r="BP1166" s="196"/>
      <c r="BQ1166" s="196"/>
      <c r="BR1166" s="196"/>
      <c r="BS1166" s="196"/>
      <c r="BT1166" s="196"/>
      <c r="BU1166" s="196"/>
      <c r="BV1166" s="196"/>
      <c r="BW1166" s="196"/>
      <c r="BX1166" s="196"/>
      <c r="BY1166" s="196"/>
      <c r="BZ1166" s="196"/>
      <c r="CA1166" s="196"/>
      <c r="CB1166" s="196"/>
      <c r="CC1166" s="196"/>
      <c r="CD1166" s="196"/>
      <c r="CE1166" s="196"/>
      <c r="CF1166" s="196"/>
      <c r="CG1166" s="196"/>
      <c r="CH1166" s="196"/>
      <c r="CI1166" s="196"/>
      <c r="CJ1166" s="196"/>
      <c r="CK1166" s="196"/>
      <c r="CL1166" s="196"/>
      <c r="CM1166" s="196"/>
      <c r="CN1166" s="196"/>
      <c r="CO1166" s="196"/>
      <c r="CP1166" s="196"/>
      <c r="CQ1166" s="196"/>
      <c r="CR1166" s="196"/>
      <c r="CS1166" s="196"/>
      <c r="CT1166" s="196"/>
      <c r="CU1166" s="196"/>
      <c r="CV1166" s="196"/>
      <c r="CW1166" s="196"/>
      <c r="CX1166" s="196"/>
      <c r="CY1166" s="196"/>
      <c r="CZ1166" s="196"/>
      <c r="DA1166" s="196"/>
      <c r="DB1166" s="196"/>
      <c r="DC1166" s="196"/>
      <c r="DD1166" s="196"/>
      <c r="DE1166" s="196"/>
      <c r="DF1166" s="196"/>
      <c r="DG1166" s="196"/>
      <c r="DH1166" s="196"/>
      <c r="DI1166" s="196"/>
      <c r="DJ1166" s="196"/>
      <c r="DK1166" s="196"/>
      <c r="DL1166" s="196"/>
      <c r="DM1166" s="196"/>
      <c r="DN1166" s="196"/>
      <c r="DO1166" s="196"/>
      <c r="DP1166" s="196"/>
      <c r="DQ1166" s="196"/>
      <c r="DR1166" s="196"/>
      <c r="DS1166" s="196"/>
      <c r="DT1166" s="196"/>
      <c r="DU1166" s="196"/>
      <c r="DV1166" s="196"/>
      <c r="DW1166" s="196"/>
      <c r="DX1166" s="196"/>
      <c r="DY1166" s="196"/>
      <c r="DZ1166" s="196"/>
      <c r="EA1166" s="196"/>
      <c r="EB1166" s="196"/>
      <c r="EC1166" s="196"/>
      <c r="ED1166" s="196"/>
      <c r="EE1166" s="196"/>
      <c r="EF1166" s="196"/>
      <c r="EG1166" s="196"/>
      <c r="EH1166" s="196"/>
      <c r="EI1166" s="196"/>
      <c r="EJ1166" s="196"/>
      <c r="EK1166" s="196"/>
      <c r="EL1166" s="196"/>
      <c r="EM1166" s="196"/>
      <c r="EN1166" s="196"/>
      <c r="EO1166" s="196"/>
      <c r="EP1166" s="196"/>
      <c r="EQ1166" s="196"/>
      <c r="ER1166" s="196"/>
      <c r="ES1166" s="196"/>
      <c r="ET1166" s="196"/>
      <c r="EU1166" s="196"/>
      <c r="EV1166" s="196"/>
      <c r="EW1166" s="196"/>
      <c r="EX1166" s="196"/>
      <c r="EY1166" s="196"/>
      <c r="EZ1166" s="196"/>
      <c r="FA1166" s="196"/>
      <c r="FB1166" s="196"/>
      <c r="FC1166" s="196"/>
      <c r="FD1166" s="196"/>
      <c r="FE1166" s="196"/>
      <c r="FF1166" s="196"/>
      <c r="FG1166" s="196"/>
      <c r="FH1166" s="196"/>
      <c r="FI1166" s="196"/>
      <c r="FJ1166" s="196"/>
      <c r="FK1166" s="196"/>
      <c r="FL1166" s="196"/>
      <c r="FM1166" s="196"/>
      <c r="FN1166" s="196"/>
      <c r="FO1166" s="196"/>
      <c r="FP1166" s="196"/>
      <c r="FQ1166" s="196"/>
      <c r="FR1166" s="196"/>
      <c r="FS1166" s="196"/>
      <c r="FT1166" s="196"/>
      <c r="FU1166" s="196"/>
      <c r="FV1166" s="196"/>
      <c r="FW1166" s="196"/>
      <c r="FX1166" s="196"/>
      <c r="FY1166" s="196"/>
      <c r="FZ1166" s="196"/>
      <c r="GA1166" s="196"/>
      <c r="GB1166" s="196"/>
      <c r="GC1166" s="196"/>
      <c r="GD1166" s="196"/>
      <c r="GE1166" s="196"/>
      <c r="GF1166" s="196"/>
      <c r="GG1166" s="196"/>
      <c r="GH1166" s="196"/>
      <c r="GI1166" s="196"/>
      <c r="GJ1166" s="196"/>
      <c r="GK1166" s="196"/>
      <c r="GL1166" s="196"/>
      <c r="GM1166" s="196"/>
      <c r="GN1166" s="196"/>
      <c r="GO1166" s="196"/>
      <c r="GP1166" s="196"/>
      <c r="GQ1166" s="196"/>
      <c r="GR1166" s="196"/>
      <c r="GS1166" s="196"/>
      <c r="GT1166" s="196"/>
      <c r="GU1166" s="196"/>
      <c r="GV1166" s="196"/>
      <c r="GW1166" s="196"/>
      <c r="GX1166" s="196"/>
      <c r="GY1166" s="196"/>
      <c r="GZ1166" s="196"/>
      <c r="HA1166" s="196"/>
      <c r="HB1166" s="196"/>
      <c r="HC1166" s="196"/>
      <c r="HD1166" s="196"/>
      <c r="HE1166" s="196"/>
      <c r="HF1166" s="196"/>
      <c r="HG1166" s="196"/>
      <c r="HH1166" s="196"/>
      <c r="HI1166" s="196"/>
      <c r="HJ1166" s="196"/>
      <c r="HK1166" s="196"/>
      <c r="HL1166" s="196"/>
      <c r="HM1166" s="196"/>
      <c r="HN1166" s="196"/>
      <c r="HO1166" s="196"/>
      <c r="HP1166" s="196"/>
      <c r="HQ1166" s="196"/>
      <c r="HR1166" s="196"/>
      <c r="HS1166" s="196"/>
      <c r="HT1166" s="196"/>
      <c r="HU1166" s="196"/>
      <c r="HV1166" s="196"/>
      <c r="HW1166" s="196"/>
      <c r="HX1166" s="196"/>
      <c r="HY1166" s="196"/>
      <c r="HZ1166" s="196"/>
      <c r="IA1166" s="196"/>
      <c r="IB1166" s="196"/>
      <c r="IC1166" s="196"/>
      <c r="ID1166" s="196"/>
      <c r="IE1166" s="196"/>
      <c r="IF1166" s="196"/>
      <c r="IG1166" s="196"/>
      <c r="IH1166" s="196"/>
      <c r="II1166" s="196"/>
      <c r="IJ1166" s="196"/>
      <c r="IK1166" s="196"/>
      <c r="IL1166" s="196"/>
      <c r="IM1166" s="196"/>
      <c r="IN1166" s="196"/>
      <c r="IO1166" s="196"/>
      <c r="IP1166" s="196"/>
      <c r="IQ1166" s="196"/>
      <c r="IR1166" s="196"/>
      <c r="IS1166" s="196"/>
      <c r="IT1166" s="196"/>
      <c r="IU1166" s="196"/>
      <c r="IV1166" s="196"/>
      <c r="IW1166" s="196"/>
      <c r="IX1166" s="196"/>
      <c r="IY1166" s="196"/>
      <c r="IZ1166" s="196"/>
      <c r="JA1166" s="196"/>
      <c r="JB1166" s="196"/>
      <c r="JC1166" s="196"/>
      <c r="JD1166" s="196"/>
      <c r="JE1166" s="196"/>
      <c r="JF1166" s="196"/>
      <c r="JG1166" s="196"/>
      <c r="JH1166" s="196"/>
      <c r="JI1166" s="196"/>
      <c r="JJ1166" s="196"/>
      <c r="JK1166" s="196"/>
      <c r="JL1166" s="196"/>
      <c r="JM1166" s="196"/>
      <c r="JN1166" s="196"/>
      <c r="JO1166" s="196"/>
      <c r="JP1166" s="196"/>
      <c r="JQ1166" s="196"/>
      <c r="JR1166" s="196"/>
      <c r="JS1166" s="196"/>
      <c r="JT1166" s="196"/>
      <c r="JU1166" s="196"/>
      <c r="JV1166" s="196"/>
      <c r="JW1166" s="196"/>
      <c r="JX1166" s="196"/>
      <c r="JY1166" s="196"/>
      <c r="JZ1166" s="196"/>
      <c r="KA1166" s="196"/>
      <c r="KB1166" s="196"/>
      <c r="KC1166" s="196"/>
      <c r="KD1166" s="196"/>
      <c r="KE1166" s="196"/>
      <c r="KF1166" s="196"/>
      <c r="KG1166" s="196"/>
      <c r="KH1166" s="196"/>
      <c r="KI1166" s="196"/>
      <c r="KJ1166" s="196"/>
      <c r="KK1166" s="196"/>
      <c r="KL1166" s="196"/>
      <c r="KM1166" s="196"/>
      <c r="KN1166" s="196"/>
      <c r="KO1166" s="196"/>
      <c r="KP1166" s="196"/>
      <c r="KQ1166" s="196"/>
      <c r="KR1166" s="196"/>
      <c r="KS1166" s="196"/>
      <c r="KT1166" s="196"/>
      <c r="KU1166" s="196"/>
      <c r="KV1166" s="196"/>
      <c r="KW1166" s="196"/>
      <c r="KX1166" s="196"/>
      <c r="KY1166" s="196"/>
      <c r="KZ1166" s="196"/>
      <c r="LA1166" s="196"/>
      <c r="LB1166" s="196"/>
      <c r="LC1166" s="196"/>
      <c r="LD1166" s="196"/>
      <c r="LE1166" s="196"/>
      <c r="LF1166" s="196"/>
      <c r="LG1166" s="196"/>
      <c r="LH1166" s="196"/>
      <c r="LI1166" s="196"/>
      <c r="LJ1166" s="196"/>
      <c r="LK1166" s="196"/>
      <c r="LL1166" s="196"/>
      <c r="LM1166" s="196"/>
      <c r="LN1166" s="196"/>
      <c r="LO1166" s="196"/>
      <c r="LP1166" s="196"/>
      <c r="LQ1166" s="196"/>
      <c r="LR1166" s="196"/>
      <c r="LS1166" s="196"/>
      <c r="LT1166" s="196"/>
      <c r="LU1166" s="196"/>
      <c r="LV1166" s="196"/>
      <c r="LW1166" s="196"/>
      <c r="LX1166" s="196"/>
      <c r="LY1166" s="196"/>
      <c r="LZ1166" s="196"/>
      <c r="MA1166" s="196"/>
      <c r="MB1166" s="196"/>
      <c r="MC1166" s="196"/>
      <c r="MD1166" s="196"/>
      <c r="ME1166" s="196"/>
      <c r="MF1166" s="196"/>
      <c r="MG1166" s="196"/>
      <c r="MH1166" s="196"/>
      <c r="MI1166" s="196"/>
      <c r="MJ1166" s="196"/>
      <c r="MK1166" s="196"/>
      <c r="ML1166" s="196"/>
      <c r="MM1166" s="196"/>
      <c r="MN1166" s="196"/>
      <c r="MO1166" s="196"/>
      <c r="MP1166" s="196"/>
      <c r="MQ1166" s="196"/>
      <c r="MR1166" s="196"/>
      <c r="MS1166" s="196"/>
      <c r="MT1166" s="196"/>
      <c r="MU1166" s="196"/>
      <c r="MV1166" s="196"/>
      <c r="MW1166" s="196"/>
      <c r="MX1166" s="196"/>
      <c r="MY1166" s="196"/>
      <c r="MZ1166" s="196"/>
      <c r="NA1166" s="196"/>
      <c r="NB1166" s="196"/>
      <c r="NC1166" s="196"/>
      <c r="ND1166" s="196"/>
      <c r="NE1166" s="196"/>
      <c r="NF1166" s="196"/>
      <c r="NG1166" s="196"/>
      <c r="NH1166" s="196"/>
      <c r="NI1166" s="196"/>
      <c r="NJ1166" s="196"/>
      <c r="NK1166" s="196"/>
      <c r="NL1166" s="196"/>
      <c r="NM1166" s="196"/>
      <c r="NN1166" s="196"/>
      <c r="NO1166" s="196"/>
      <c r="NP1166" s="196"/>
      <c r="NQ1166" s="196"/>
      <c r="NR1166" s="196"/>
      <c r="NS1166" s="196"/>
      <c r="NT1166" s="196"/>
      <c r="NU1166" s="196"/>
      <c r="NV1166" s="196"/>
      <c r="NW1166" s="196"/>
      <c r="NX1166" s="196"/>
      <c r="NY1166" s="196"/>
      <c r="NZ1166" s="196"/>
      <c r="OA1166" s="196"/>
      <c r="OB1166" s="196"/>
      <c r="OC1166" s="196"/>
      <c r="OD1166" s="196"/>
      <c r="OE1166" s="196"/>
      <c r="OF1166" s="196"/>
      <c r="OG1166" s="196"/>
      <c r="OH1166" s="196"/>
      <c r="OI1166" s="196"/>
      <c r="OJ1166" s="196"/>
      <c r="OK1166" s="196"/>
      <c r="OL1166" s="196"/>
      <c r="AFC1166" s="196"/>
      <c r="AFD1166" s="196"/>
      <c r="AFE1166" s="196"/>
      <c r="AFF1166" s="196"/>
      <c r="AFG1166" s="196"/>
      <c r="AFH1166" s="196"/>
      <c r="AFI1166" s="196"/>
      <c r="AFJ1166" s="196"/>
      <c r="AFK1166" s="196"/>
      <c r="AFL1166" s="196"/>
      <c r="AFM1166" s="196"/>
      <c r="AFN1166" s="196"/>
      <c r="AFO1166" s="196"/>
      <c r="AFP1166" s="196"/>
      <c r="AFQ1166" s="196"/>
      <c r="AFR1166" s="196"/>
      <c r="AFS1166" s="196"/>
      <c r="AFT1166" s="196"/>
      <c r="AFU1166" s="196"/>
      <c r="AFV1166" s="196"/>
      <c r="AFW1166" s="196"/>
      <c r="AFX1166" s="196"/>
      <c r="AFY1166" s="196"/>
      <c r="AFZ1166" s="196"/>
      <c r="AGA1166" s="196"/>
      <c r="AGB1166" s="196"/>
      <c r="AGC1166" s="196"/>
      <c r="AGD1166" s="196"/>
      <c r="AGE1166" s="196"/>
      <c r="AGF1166" s="196"/>
      <c r="AGG1166" s="196"/>
      <c r="AGH1166" s="196"/>
      <c r="AGI1166" s="196"/>
      <c r="AGJ1166" s="196"/>
      <c r="AGK1166" s="196"/>
      <c r="AGL1166" s="196"/>
      <c r="AGM1166" s="196"/>
      <c r="AGN1166" s="196"/>
      <c r="AGO1166" s="196"/>
      <c r="AGP1166" s="196"/>
    </row>
    <row r="1167" spans="1:874" ht="15.75" customHeight="1" x14ac:dyDescent="0.25">
      <c r="A1167" s="196"/>
      <c r="B1167" s="196"/>
      <c r="C1167" s="196"/>
      <c r="D1167" s="196"/>
      <c r="E1167" s="196"/>
      <c r="F1167" s="196"/>
      <c r="G1167" s="196"/>
      <c r="H1167" s="196"/>
      <c r="I1167" s="196"/>
      <c r="J1167" s="196"/>
      <c r="K1167" s="196"/>
      <c r="L1167" s="206"/>
      <c r="M1167" s="196"/>
      <c r="N1167" s="196"/>
      <c r="O1167" s="196"/>
      <c r="P1167" s="196"/>
      <c r="Q1167" s="196"/>
      <c r="R1167" s="196"/>
      <c r="S1167" s="196"/>
      <c r="T1167" s="196"/>
      <c r="U1167" s="196"/>
      <c r="V1167" s="196"/>
      <c r="W1167" s="196"/>
      <c r="X1167" s="196"/>
      <c r="Y1167" s="196"/>
      <c r="Z1167" s="196"/>
      <c r="AA1167" s="196"/>
      <c r="AB1167" s="196"/>
      <c r="AC1167" s="196"/>
      <c r="AD1167" s="196"/>
      <c r="AE1167" s="196"/>
      <c r="AF1167" s="196"/>
      <c r="AG1167" s="196"/>
      <c r="AH1167" s="196"/>
      <c r="AI1167" s="196"/>
      <c r="AJ1167" s="196"/>
      <c r="AK1167" s="196"/>
      <c r="AL1167" s="196"/>
      <c r="AM1167" s="196"/>
      <c r="AN1167" s="196"/>
      <c r="AO1167" s="196"/>
      <c r="AP1167" s="196"/>
      <c r="AQ1167" s="196"/>
      <c r="AR1167" s="196"/>
      <c r="AS1167" s="196"/>
      <c r="AT1167" s="196"/>
      <c r="AU1167" s="196"/>
      <c r="AV1167" s="196"/>
      <c r="AW1167" s="196"/>
      <c r="AX1167" s="196"/>
      <c r="AY1167" s="196"/>
      <c r="AZ1167" s="196"/>
      <c r="BA1167" s="196"/>
      <c r="BB1167" s="196"/>
      <c r="BC1167" s="196"/>
      <c r="BD1167" s="196"/>
      <c r="BE1167" s="196"/>
      <c r="BF1167" s="196"/>
      <c r="BG1167" s="196"/>
      <c r="BH1167" s="196"/>
      <c r="BI1167" s="196"/>
      <c r="BJ1167" s="196"/>
      <c r="BK1167" s="196"/>
      <c r="BL1167" s="196"/>
      <c r="BM1167" s="196"/>
      <c r="BN1167" s="196"/>
      <c r="BO1167" s="196"/>
      <c r="BP1167" s="196"/>
      <c r="BQ1167" s="196"/>
      <c r="BR1167" s="196"/>
      <c r="BS1167" s="196"/>
      <c r="BT1167" s="196"/>
      <c r="BU1167" s="196"/>
      <c r="BV1167" s="196"/>
      <c r="BW1167" s="196"/>
      <c r="BX1167" s="196"/>
      <c r="BY1167" s="196"/>
      <c r="BZ1167" s="196"/>
      <c r="CA1167" s="196"/>
      <c r="CB1167" s="196"/>
      <c r="CC1167" s="196"/>
      <c r="CD1167" s="196"/>
      <c r="CE1167" s="196"/>
      <c r="CF1167" s="196"/>
      <c r="CG1167" s="196"/>
      <c r="CH1167" s="196"/>
      <c r="CI1167" s="196"/>
      <c r="CJ1167" s="196"/>
      <c r="CK1167" s="196"/>
      <c r="CL1167" s="196"/>
      <c r="CM1167" s="196"/>
      <c r="CN1167" s="196"/>
      <c r="CO1167" s="196"/>
      <c r="CP1167" s="196"/>
      <c r="CQ1167" s="196"/>
      <c r="CR1167" s="196"/>
      <c r="CS1167" s="196"/>
      <c r="CT1167" s="196"/>
      <c r="CU1167" s="196"/>
      <c r="CV1167" s="196"/>
      <c r="CW1167" s="196"/>
      <c r="CX1167" s="196"/>
      <c r="CY1167" s="196"/>
      <c r="CZ1167" s="196"/>
      <c r="DA1167" s="196"/>
      <c r="DB1167" s="196"/>
      <c r="DC1167" s="196"/>
      <c r="DD1167" s="196"/>
      <c r="DE1167" s="196"/>
      <c r="DF1167" s="196"/>
      <c r="DG1167" s="196"/>
      <c r="DH1167" s="196"/>
      <c r="DI1167" s="196"/>
      <c r="DJ1167" s="196"/>
      <c r="DK1167" s="196"/>
      <c r="DL1167" s="196"/>
      <c r="DM1167" s="196"/>
      <c r="DN1167" s="196"/>
      <c r="DO1167" s="196"/>
      <c r="DP1167" s="196"/>
      <c r="DQ1167" s="196"/>
      <c r="DR1167" s="196"/>
      <c r="DS1167" s="196"/>
      <c r="DT1167" s="196"/>
      <c r="DU1167" s="196"/>
      <c r="DV1167" s="196"/>
      <c r="DW1167" s="196"/>
      <c r="DX1167" s="196"/>
      <c r="DY1167" s="196"/>
      <c r="DZ1167" s="196"/>
      <c r="EA1167" s="196"/>
      <c r="EB1167" s="196"/>
      <c r="EC1167" s="196"/>
      <c r="ED1167" s="196"/>
      <c r="EE1167" s="196"/>
      <c r="EF1167" s="196"/>
      <c r="EG1167" s="196"/>
      <c r="EH1167" s="196"/>
      <c r="EI1167" s="196"/>
      <c r="EJ1167" s="196"/>
      <c r="EK1167" s="196"/>
      <c r="EL1167" s="196"/>
      <c r="EM1167" s="196"/>
      <c r="EN1167" s="196"/>
      <c r="EO1167" s="196"/>
      <c r="EP1167" s="196"/>
      <c r="EQ1167" s="196"/>
      <c r="ER1167" s="196"/>
      <c r="ES1167" s="196"/>
      <c r="ET1167" s="196"/>
      <c r="EU1167" s="196"/>
      <c r="EV1167" s="196"/>
      <c r="EW1167" s="196"/>
      <c r="EX1167" s="196"/>
      <c r="EY1167" s="196"/>
      <c r="EZ1167" s="196"/>
      <c r="FA1167" s="196"/>
      <c r="FB1167" s="196"/>
      <c r="FC1167" s="196"/>
      <c r="FD1167" s="196"/>
      <c r="FE1167" s="196"/>
      <c r="FF1167" s="196"/>
      <c r="FG1167" s="196"/>
      <c r="FH1167" s="196"/>
      <c r="FI1167" s="196"/>
      <c r="FJ1167" s="196"/>
      <c r="FK1167" s="196"/>
      <c r="FL1167" s="196"/>
      <c r="FM1167" s="196"/>
      <c r="FN1167" s="196"/>
      <c r="FO1167" s="196"/>
      <c r="FP1167" s="196"/>
      <c r="FQ1167" s="196"/>
      <c r="FR1167" s="196"/>
      <c r="FS1167" s="196"/>
      <c r="FT1167" s="196"/>
      <c r="FU1167" s="196"/>
      <c r="FV1167" s="196"/>
      <c r="FW1167" s="196"/>
      <c r="FX1167" s="196"/>
      <c r="FY1167" s="196"/>
      <c r="FZ1167" s="196"/>
      <c r="GA1167" s="196"/>
      <c r="GB1167" s="196"/>
      <c r="GC1167" s="196"/>
      <c r="GD1167" s="196"/>
      <c r="GE1167" s="196"/>
      <c r="GF1167" s="196"/>
      <c r="GG1167" s="196"/>
      <c r="GH1167" s="196"/>
      <c r="GI1167" s="196"/>
      <c r="GJ1167" s="196"/>
      <c r="GK1167" s="196"/>
      <c r="GL1167" s="196"/>
      <c r="GM1167" s="196"/>
      <c r="GN1167" s="196"/>
      <c r="GO1167" s="196"/>
      <c r="GP1167" s="196"/>
      <c r="GQ1167" s="196"/>
      <c r="GR1167" s="196"/>
      <c r="GS1167" s="196"/>
      <c r="GT1167" s="196"/>
      <c r="GU1167" s="196"/>
      <c r="GV1167" s="196"/>
      <c r="GW1167" s="196"/>
      <c r="GX1167" s="196"/>
      <c r="GY1167" s="196"/>
      <c r="GZ1167" s="196"/>
      <c r="HA1167" s="196"/>
      <c r="HB1167" s="196"/>
      <c r="HC1167" s="196"/>
      <c r="HD1167" s="196"/>
      <c r="HE1167" s="196"/>
      <c r="HF1167" s="196"/>
      <c r="HG1167" s="196"/>
      <c r="HH1167" s="196"/>
      <c r="HI1167" s="196"/>
      <c r="HJ1167" s="196"/>
      <c r="HK1167" s="196"/>
      <c r="HL1167" s="196"/>
      <c r="HM1167" s="196"/>
      <c r="HN1167" s="196"/>
      <c r="HO1167" s="196"/>
      <c r="HP1167" s="196"/>
      <c r="HQ1167" s="196"/>
      <c r="HR1167" s="196"/>
      <c r="HS1167" s="196"/>
      <c r="HT1167" s="196"/>
      <c r="HU1167" s="196"/>
      <c r="HV1167" s="196"/>
      <c r="HW1167" s="196"/>
      <c r="HX1167" s="196"/>
      <c r="HY1167" s="196"/>
      <c r="HZ1167" s="196"/>
      <c r="IA1167" s="196"/>
      <c r="IB1167" s="196"/>
      <c r="IC1167" s="196"/>
      <c r="ID1167" s="196"/>
      <c r="IE1167" s="196"/>
      <c r="IF1167" s="196"/>
      <c r="IG1167" s="196"/>
      <c r="IH1167" s="196"/>
      <c r="II1167" s="196"/>
      <c r="IJ1167" s="196"/>
      <c r="IK1167" s="196"/>
      <c r="IL1167" s="196"/>
      <c r="IM1167" s="196"/>
      <c r="IN1167" s="196"/>
      <c r="IO1167" s="196"/>
      <c r="IP1167" s="196"/>
      <c r="IQ1167" s="196"/>
      <c r="IR1167" s="196"/>
      <c r="IS1167" s="196"/>
      <c r="IT1167" s="196"/>
      <c r="IU1167" s="196"/>
      <c r="IV1167" s="196"/>
      <c r="IW1167" s="196"/>
      <c r="IX1167" s="196"/>
      <c r="IY1167" s="196"/>
      <c r="IZ1167" s="196"/>
      <c r="JA1167" s="196"/>
      <c r="JB1167" s="196"/>
      <c r="JC1167" s="196"/>
      <c r="JD1167" s="196"/>
      <c r="JE1167" s="196"/>
      <c r="JF1167" s="196"/>
      <c r="JG1167" s="196"/>
      <c r="JH1167" s="196"/>
      <c r="JI1167" s="196"/>
      <c r="JJ1167" s="196"/>
      <c r="JK1167" s="196"/>
      <c r="JL1167" s="196"/>
      <c r="JM1167" s="196"/>
      <c r="JN1167" s="196"/>
      <c r="JO1167" s="196"/>
      <c r="JP1167" s="196"/>
      <c r="JQ1167" s="196"/>
      <c r="JR1167" s="196"/>
      <c r="JS1167" s="196"/>
      <c r="JT1167" s="196"/>
      <c r="JU1167" s="196"/>
      <c r="JV1167" s="196"/>
      <c r="JW1167" s="196"/>
      <c r="JX1167" s="196"/>
      <c r="JY1167" s="196"/>
      <c r="JZ1167" s="196"/>
      <c r="KA1167" s="196"/>
      <c r="KB1167" s="196"/>
      <c r="KC1167" s="196"/>
      <c r="KD1167" s="196"/>
      <c r="KE1167" s="196"/>
      <c r="KF1167" s="196"/>
      <c r="KG1167" s="196"/>
      <c r="KH1167" s="196"/>
      <c r="KI1167" s="196"/>
      <c r="KJ1167" s="196"/>
      <c r="KK1167" s="196"/>
      <c r="KL1167" s="196"/>
      <c r="KM1167" s="196"/>
      <c r="KN1167" s="196"/>
      <c r="KO1167" s="196"/>
      <c r="KP1167" s="196"/>
      <c r="KQ1167" s="196"/>
      <c r="KR1167" s="196"/>
      <c r="KS1167" s="196"/>
      <c r="KT1167" s="196"/>
      <c r="KU1167" s="196"/>
      <c r="KV1167" s="196"/>
      <c r="KW1167" s="196"/>
      <c r="KX1167" s="196"/>
      <c r="KY1167" s="196"/>
      <c r="KZ1167" s="196"/>
      <c r="LA1167" s="196"/>
      <c r="LB1167" s="196"/>
      <c r="LC1167" s="196"/>
      <c r="LD1167" s="196"/>
      <c r="LE1167" s="196"/>
      <c r="LF1167" s="196"/>
      <c r="LG1167" s="196"/>
      <c r="LH1167" s="196"/>
      <c r="LI1167" s="196"/>
      <c r="LJ1167" s="196"/>
      <c r="LK1167" s="196"/>
      <c r="LL1167" s="196"/>
      <c r="LM1167" s="196"/>
      <c r="LN1167" s="196"/>
      <c r="LO1167" s="196"/>
      <c r="LP1167" s="196"/>
      <c r="LQ1167" s="196"/>
      <c r="LR1167" s="196"/>
      <c r="LS1167" s="196"/>
      <c r="LT1167" s="196"/>
      <c r="LU1167" s="196"/>
      <c r="LV1167" s="196"/>
      <c r="LW1167" s="196"/>
      <c r="LX1167" s="196"/>
      <c r="LY1167" s="196"/>
      <c r="LZ1167" s="196"/>
      <c r="MA1167" s="196"/>
      <c r="MB1167" s="196"/>
      <c r="MC1167" s="196"/>
      <c r="MD1167" s="196"/>
      <c r="ME1167" s="196"/>
      <c r="MF1167" s="196"/>
      <c r="MG1167" s="196"/>
      <c r="MH1167" s="196"/>
      <c r="MI1167" s="196"/>
      <c r="MJ1167" s="196"/>
      <c r="MK1167" s="196"/>
      <c r="ML1167" s="196"/>
      <c r="MM1167" s="196"/>
      <c r="MN1167" s="196"/>
      <c r="MO1167" s="196"/>
      <c r="MP1167" s="196"/>
      <c r="MQ1167" s="196"/>
      <c r="MR1167" s="196"/>
      <c r="MS1167" s="196"/>
      <c r="MT1167" s="196"/>
      <c r="MU1167" s="196"/>
      <c r="MV1167" s="196"/>
      <c r="MW1167" s="196"/>
      <c r="MX1167" s="196"/>
      <c r="MY1167" s="196"/>
      <c r="MZ1167" s="196"/>
      <c r="NA1167" s="196"/>
      <c r="NB1167" s="196"/>
      <c r="NC1167" s="196"/>
      <c r="ND1167" s="196"/>
      <c r="NE1167" s="196"/>
      <c r="NF1167" s="196"/>
      <c r="NG1167" s="196"/>
      <c r="NH1167" s="196"/>
      <c r="NI1167" s="196"/>
      <c r="NJ1167" s="196"/>
      <c r="NK1167" s="196"/>
      <c r="NL1167" s="196"/>
      <c r="NM1167" s="196"/>
      <c r="NN1167" s="196"/>
      <c r="NO1167" s="196"/>
      <c r="NP1167" s="196"/>
      <c r="NQ1167" s="196"/>
      <c r="NR1167" s="196"/>
      <c r="NS1167" s="196"/>
      <c r="NT1167" s="196"/>
      <c r="NU1167" s="196"/>
      <c r="NV1167" s="196"/>
      <c r="NW1167" s="196"/>
      <c r="NX1167" s="196"/>
      <c r="NY1167" s="196"/>
      <c r="NZ1167" s="196"/>
      <c r="OA1167" s="196"/>
      <c r="OB1167" s="196"/>
      <c r="OC1167" s="196"/>
      <c r="OD1167" s="196"/>
      <c r="OE1167" s="196"/>
      <c r="OF1167" s="196"/>
      <c r="OG1167" s="196"/>
      <c r="OH1167" s="196"/>
      <c r="OI1167" s="196"/>
      <c r="OJ1167" s="196"/>
      <c r="OK1167" s="196"/>
      <c r="OL1167" s="196"/>
      <c r="AFC1167" s="196"/>
      <c r="AFD1167" s="196"/>
      <c r="AFE1167" s="196"/>
      <c r="AFF1167" s="196"/>
      <c r="AFG1167" s="196"/>
      <c r="AFH1167" s="196"/>
      <c r="AFI1167" s="196"/>
      <c r="AFJ1167" s="196"/>
      <c r="AFK1167" s="196"/>
      <c r="AFL1167" s="196"/>
      <c r="AFM1167" s="196"/>
      <c r="AFN1167" s="196"/>
      <c r="AFO1167" s="196"/>
      <c r="AFP1167" s="196"/>
      <c r="AFQ1167" s="196"/>
      <c r="AFR1167" s="196"/>
      <c r="AFS1167" s="196"/>
      <c r="AFT1167" s="196"/>
      <c r="AFU1167" s="196"/>
      <c r="AFV1167" s="196"/>
      <c r="AFW1167" s="196"/>
      <c r="AFX1167" s="196"/>
      <c r="AFY1167" s="196"/>
      <c r="AFZ1167" s="196"/>
      <c r="AGA1167" s="196"/>
      <c r="AGB1167" s="196"/>
      <c r="AGC1167" s="196"/>
      <c r="AGD1167" s="196"/>
      <c r="AGE1167" s="196"/>
      <c r="AGF1167" s="196"/>
      <c r="AGG1167" s="196"/>
      <c r="AGH1167" s="196"/>
      <c r="AGI1167" s="196"/>
      <c r="AGJ1167" s="196"/>
      <c r="AGK1167" s="196"/>
      <c r="AGL1167" s="196"/>
      <c r="AGM1167" s="196"/>
      <c r="AGN1167" s="196"/>
      <c r="AGO1167" s="196"/>
      <c r="AGP1167" s="196"/>
    </row>
    <row r="1168" spans="1:874" ht="15.75" customHeight="1" x14ac:dyDescent="0.25">
      <c r="A1168" s="196"/>
      <c r="B1168" s="196"/>
      <c r="C1168" s="196"/>
      <c r="D1168" s="196"/>
      <c r="E1168" s="196"/>
      <c r="F1168" s="196"/>
      <c r="G1168" s="196"/>
      <c r="H1168" s="196"/>
      <c r="I1168" s="196"/>
      <c r="J1168" s="196"/>
      <c r="K1168" s="196"/>
      <c r="L1168" s="206"/>
      <c r="M1168" s="196"/>
      <c r="N1168" s="196"/>
      <c r="O1168" s="196"/>
      <c r="P1168" s="196"/>
      <c r="Q1168" s="196"/>
      <c r="R1168" s="196"/>
      <c r="S1168" s="196"/>
      <c r="T1168" s="196"/>
      <c r="U1168" s="196"/>
      <c r="V1168" s="196"/>
      <c r="W1168" s="196"/>
      <c r="X1168" s="196"/>
      <c r="Y1168" s="196"/>
      <c r="Z1168" s="196"/>
      <c r="AA1168" s="196"/>
      <c r="AB1168" s="196"/>
      <c r="AC1168" s="196"/>
      <c r="AD1168" s="196"/>
      <c r="AE1168" s="196"/>
      <c r="AF1168" s="196"/>
      <c r="AG1168" s="196"/>
      <c r="AH1168" s="196"/>
      <c r="AI1168" s="196"/>
      <c r="AJ1168" s="196"/>
      <c r="AK1168" s="196"/>
      <c r="AL1168" s="196"/>
      <c r="AM1168" s="196"/>
      <c r="AN1168" s="196"/>
      <c r="AO1168" s="196"/>
      <c r="AP1168" s="196"/>
      <c r="AQ1168" s="196"/>
      <c r="AR1168" s="196"/>
      <c r="AS1168" s="196"/>
      <c r="AT1168" s="196"/>
      <c r="AU1168" s="196"/>
      <c r="AV1168" s="196"/>
      <c r="AW1168" s="196"/>
      <c r="AX1168" s="196"/>
      <c r="AY1168" s="196"/>
      <c r="AZ1168" s="196"/>
      <c r="BA1168" s="196"/>
      <c r="BB1168" s="196"/>
      <c r="BC1168" s="196"/>
      <c r="BD1168" s="196"/>
      <c r="BE1168" s="196"/>
      <c r="BF1168" s="196"/>
      <c r="BG1168" s="196"/>
      <c r="BH1168" s="196"/>
      <c r="BI1168" s="196"/>
      <c r="BJ1168" s="196"/>
      <c r="BK1168" s="196"/>
      <c r="BL1168" s="196"/>
      <c r="BM1168" s="196"/>
      <c r="BN1168" s="196"/>
      <c r="BO1168" s="196"/>
      <c r="BP1168" s="196"/>
      <c r="BQ1168" s="196"/>
      <c r="BR1168" s="196"/>
      <c r="BS1168" s="196"/>
      <c r="BT1168" s="196"/>
      <c r="BU1168" s="196"/>
      <c r="BV1168" s="196"/>
      <c r="BW1168" s="196"/>
      <c r="BX1168" s="196"/>
      <c r="BY1168" s="196"/>
      <c r="BZ1168" s="196"/>
      <c r="CA1168" s="196"/>
      <c r="CB1168" s="196"/>
      <c r="CC1168" s="196"/>
      <c r="CD1168" s="196"/>
      <c r="CE1168" s="196"/>
      <c r="CF1168" s="196"/>
      <c r="CG1168" s="196"/>
      <c r="CH1168" s="196"/>
      <c r="CI1168" s="196"/>
      <c r="CJ1168" s="196"/>
      <c r="CK1168" s="196"/>
      <c r="CL1168" s="196"/>
      <c r="CM1168" s="196"/>
      <c r="CN1168" s="196"/>
      <c r="CO1168" s="196"/>
      <c r="CP1168" s="196"/>
      <c r="CQ1168" s="196"/>
      <c r="CR1168" s="196"/>
      <c r="CS1168" s="196"/>
      <c r="CT1168" s="196"/>
      <c r="CU1168" s="196"/>
      <c r="CV1168" s="196"/>
      <c r="CW1168" s="196"/>
      <c r="CX1168" s="196"/>
      <c r="CY1168" s="196"/>
      <c r="CZ1168" s="196"/>
      <c r="DA1168" s="196"/>
      <c r="DB1168" s="196"/>
      <c r="DC1168" s="196"/>
      <c r="DD1168" s="196"/>
      <c r="DE1168" s="196"/>
      <c r="DF1168" s="196"/>
      <c r="DG1168" s="196"/>
      <c r="DH1168" s="196"/>
      <c r="DI1168" s="196"/>
      <c r="DJ1168" s="196"/>
      <c r="DK1168" s="196"/>
      <c r="DL1168" s="196"/>
      <c r="DM1168" s="196"/>
      <c r="DN1168" s="196"/>
      <c r="DO1168" s="196"/>
      <c r="DP1168" s="196"/>
      <c r="DQ1168" s="196"/>
      <c r="DR1168" s="196"/>
      <c r="DS1168" s="196"/>
      <c r="DT1168" s="196"/>
      <c r="DU1168" s="196"/>
      <c r="DV1168" s="196"/>
      <c r="DW1168" s="196"/>
      <c r="DX1168" s="196"/>
      <c r="DY1168" s="196"/>
      <c r="DZ1168" s="196"/>
      <c r="EA1168" s="196"/>
      <c r="EB1168" s="196"/>
      <c r="EC1168" s="196"/>
      <c r="ED1168" s="196"/>
      <c r="EE1168" s="196"/>
      <c r="EF1168" s="196"/>
      <c r="EG1168" s="196"/>
      <c r="EH1168" s="196"/>
      <c r="EI1168" s="196"/>
      <c r="EJ1168" s="196"/>
      <c r="EK1168" s="196"/>
      <c r="EL1168" s="196"/>
      <c r="EM1168" s="196"/>
      <c r="EN1168" s="196"/>
      <c r="EO1168" s="196"/>
      <c r="EP1168" s="196"/>
      <c r="EQ1168" s="196"/>
      <c r="ER1168" s="196"/>
      <c r="ES1168" s="196"/>
      <c r="ET1168" s="196"/>
      <c r="EU1168" s="196"/>
      <c r="EV1168" s="196"/>
      <c r="EW1168" s="196"/>
      <c r="EX1168" s="196"/>
      <c r="EY1168" s="196"/>
      <c r="EZ1168" s="196"/>
      <c r="FA1168" s="196"/>
      <c r="FB1168" s="196"/>
      <c r="FC1168" s="196"/>
      <c r="FD1168" s="196"/>
      <c r="FE1168" s="196"/>
      <c r="FF1168" s="196"/>
      <c r="FG1168" s="196"/>
      <c r="FH1168" s="196"/>
      <c r="FI1168" s="196"/>
      <c r="FJ1168" s="196"/>
      <c r="FK1168" s="196"/>
      <c r="FL1168" s="196"/>
      <c r="FM1168" s="196"/>
      <c r="FN1168" s="196"/>
      <c r="FO1168" s="196"/>
      <c r="FP1168" s="196"/>
      <c r="FQ1168" s="196"/>
      <c r="FR1168" s="196"/>
      <c r="FS1168" s="196"/>
      <c r="FT1168" s="196"/>
      <c r="FU1168" s="196"/>
      <c r="FV1168" s="196"/>
      <c r="FW1168" s="196"/>
      <c r="FX1168" s="196"/>
      <c r="FY1168" s="196"/>
      <c r="FZ1168" s="196"/>
      <c r="GA1168" s="196"/>
      <c r="GB1168" s="196"/>
      <c r="GC1168" s="196"/>
      <c r="GD1168" s="196"/>
      <c r="GE1168" s="196"/>
      <c r="GF1168" s="196"/>
      <c r="GG1168" s="196"/>
      <c r="GH1168" s="196"/>
      <c r="GI1168" s="196"/>
      <c r="GJ1168" s="196"/>
      <c r="GK1168" s="196"/>
      <c r="GL1168" s="196"/>
      <c r="GM1168" s="196"/>
      <c r="GN1168" s="196"/>
      <c r="GO1168" s="196"/>
      <c r="GP1168" s="196"/>
      <c r="GQ1168" s="196"/>
      <c r="GR1168" s="196"/>
      <c r="GS1168" s="196"/>
      <c r="GT1168" s="196"/>
      <c r="GU1168" s="196"/>
      <c r="GV1168" s="196"/>
      <c r="GW1168" s="196"/>
      <c r="GX1168" s="196"/>
      <c r="GY1168" s="196"/>
      <c r="GZ1168" s="196"/>
      <c r="HA1168" s="196"/>
      <c r="HB1168" s="196"/>
      <c r="HC1168" s="196"/>
      <c r="HD1168" s="196"/>
      <c r="HE1168" s="196"/>
      <c r="HF1168" s="196"/>
      <c r="HG1168" s="196"/>
      <c r="HH1168" s="196"/>
      <c r="HI1168" s="196"/>
      <c r="HJ1168" s="196"/>
      <c r="HK1168" s="196"/>
      <c r="HL1168" s="196"/>
      <c r="HM1168" s="196"/>
      <c r="HN1168" s="196"/>
      <c r="HO1168" s="196"/>
      <c r="HP1168" s="196"/>
      <c r="HQ1168" s="196"/>
      <c r="HR1168" s="196"/>
      <c r="HS1168" s="196"/>
      <c r="HT1168" s="196"/>
      <c r="HU1168" s="196"/>
      <c r="HV1168" s="196"/>
      <c r="HW1168" s="196"/>
      <c r="HX1168" s="196"/>
      <c r="HY1168" s="196"/>
      <c r="HZ1168" s="196"/>
      <c r="IA1168" s="196"/>
      <c r="IB1168" s="196"/>
      <c r="IC1168" s="196"/>
      <c r="ID1168" s="196"/>
      <c r="IE1168" s="196"/>
      <c r="IF1168" s="196"/>
      <c r="IG1168" s="196"/>
      <c r="IH1168" s="196"/>
      <c r="II1168" s="196"/>
      <c r="IJ1168" s="196"/>
      <c r="IK1168" s="196"/>
      <c r="IL1168" s="196"/>
      <c r="IM1168" s="196"/>
      <c r="IN1168" s="196"/>
      <c r="IO1168" s="196"/>
      <c r="IP1168" s="196"/>
      <c r="IQ1168" s="196"/>
      <c r="IR1168" s="196"/>
      <c r="IS1168" s="196"/>
      <c r="IT1168" s="196"/>
      <c r="IU1168" s="196"/>
      <c r="IV1168" s="196"/>
      <c r="IW1168" s="196"/>
      <c r="IX1168" s="196"/>
      <c r="IY1168" s="196"/>
      <c r="IZ1168" s="196"/>
      <c r="JA1168" s="196"/>
      <c r="JB1168" s="196"/>
      <c r="JC1168" s="196"/>
      <c r="JD1168" s="196"/>
      <c r="JE1168" s="196"/>
      <c r="JF1168" s="196"/>
      <c r="JG1168" s="196"/>
      <c r="JH1168" s="196"/>
      <c r="JI1168" s="196"/>
      <c r="JJ1168" s="196"/>
      <c r="JK1168" s="196"/>
      <c r="JL1168" s="196"/>
      <c r="JM1168" s="196"/>
      <c r="JN1168" s="196"/>
      <c r="JO1168" s="196"/>
      <c r="JP1168" s="196"/>
      <c r="JQ1168" s="196"/>
      <c r="JR1168" s="196"/>
      <c r="JS1168" s="196"/>
      <c r="JT1168" s="196"/>
      <c r="JU1168" s="196"/>
      <c r="JV1168" s="196"/>
      <c r="JW1168" s="196"/>
      <c r="JX1168" s="196"/>
      <c r="JY1168" s="196"/>
      <c r="JZ1168" s="196"/>
      <c r="KA1168" s="196"/>
      <c r="KB1168" s="196"/>
      <c r="KC1168" s="196"/>
      <c r="KD1168" s="196"/>
      <c r="KE1168" s="196"/>
      <c r="KF1168" s="196"/>
      <c r="KG1168" s="196"/>
      <c r="KH1168" s="196"/>
      <c r="KI1168" s="196"/>
      <c r="KJ1168" s="196"/>
      <c r="KK1168" s="196"/>
      <c r="KL1168" s="196"/>
      <c r="KM1168" s="196"/>
      <c r="KN1168" s="196"/>
      <c r="KO1168" s="196"/>
      <c r="KP1168" s="196"/>
      <c r="KQ1168" s="196"/>
      <c r="KR1168" s="196"/>
      <c r="KS1168" s="196"/>
      <c r="KT1168" s="196"/>
      <c r="KU1168" s="196"/>
      <c r="KV1168" s="196"/>
      <c r="KW1168" s="196"/>
      <c r="KX1168" s="196"/>
      <c r="KY1168" s="196"/>
      <c r="KZ1168" s="196"/>
      <c r="LA1168" s="196"/>
      <c r="LB1168" s="196"/>
      <c r="LC1168" s="196"/>
      <c r="LD1168" s="196"/>
      <c r="LE1168" s="196"/>
      <c r="LF1168" s="196"/>
      <c r="LG1168" s="196"/>
      <c r="LH1168" s="196"/>
      <c r="LI1168" s="196"/>
      <c r="LJ1168" s="196"/>
      <c r="LK1168" s="196"/>
      <c r="LL1168" s="196"/>
      <c r="LM1168" s="196"/>
      <c r="LN1168" s="196"/>
      <c r="LO1168" s="196"/>
      <c r="LP1168" s="196"/>
      <c r="LQ1168" s="196"/>
      <c r="LR1168" s="196"/>
      <c r="LS1168" s="196"/>
      <c r="LT1168" s="196"/>
      <c r="LU1168" s="196"/>
      <c r="LV1168" s="196"/>
      <c r="LW1168" s="196"/>
      <c r="LX1168" s="196"/>
      <c r="LY1168" s="196"/>
      <c r="LZ1168" s="196"/>
      <c r="MA1168" s="196"/>
      <c r="MB1168" s="196"/>
      <c r="MC1168" s="196"/>
      <c r="MD1168" s="196"/>
      <c r="ME1168" s="196"/>
      <c r="MF1168" s="196"/>
      <c r="MG1168" s="196"/>
      <c r="MH1168" s="196"/>
      <c r="MI1168" s="196"/>
      <c r="MJ1168" s="196"/>
      <c r="MK1168" s="196"/>
      <c r="ML1168" s="196"/>
      <c r="MM1168" s="196"/>
      <c r="MN1168" s="196"/>
      <c r="MO1168" s="196"/>
      <c r="MP1168" s="196"/>
      <c r="MQ1168" s="196"/>
      <c r="MR1168" s="196"/>
      <c r="MS1168" s="196"/>
      <c r="MT1168" s="196"/>
      <c r="MU1168" s="196"/>
      <c r="MV1168" s="196"/>
      <c r="MW1168" s="196"/>
      <c r="MX1168" s="196"/>
      <c r="MY1168" s="196"/>
      <c r="MZ1168" s="196"/>
      <c r="NA1168" s="196"/>
      <c r="NB1168" s="196"/>
      <c r="NC1168" s="196"/>
      <c r="ND1168" s="196"/>
      <c r="NE1168" s="196"/>
      <c r="NF1168" s="196"/>
      <c r="NG1168" s="196"/>
      <c r="NH1168" s="196"/>
      <c r="NI1168" s="196"/>
      <c r="NJ1168" s="196"/>
      <c r="NK1168" s="196"/>
      <c r="NL1168" s="196"/>
      <c r="NM1168" s="196"/>
      <c r="NN1168" s="196"/>
      <c r="NO1168" s="196"/>
      <c r="NP1168" s="196"/>
      <c r="NQ1168" s="196"/>
      <c r="NR1168" s="196"/>
      <c r="NS1168" s="196"/>
      <c r="NT1168" s="196"/>
      <c r="NU1168" s="196"/>
      <c r="NV1168" s="196"/>
      <c r="NW1168" s="196"/>
      <c r="NX1168" s="196"/>
      <c r="NY1168" s="196"/>
      <c r="NZ1168" s="196"/>
      <c r="OA1168" s="196"/>
      <c r="OB1168" s="196"/>
      <c r="OC1168" s="196"/>
      <c r="OD1168" s="196"/>
      <c r="OE1168" s="196"/>
      <c r="OF1168" s="196"/>
      <c r="OG1168" s="196"/>
      <c r="OH1168" s="196"/>
      <c r="OI1168" s="196"/>
      <c r="OJ1168" s="196"/>
      <c r="OK1168" s="196"/>
      <c r="OL1168" s="196"/>
      <c r="AFC1168" s="196"/>
      <c r="AFD1168" s="196"/>
      <c r="AFE1168" s="196"/>
      <c r="AFF1168" s="196"/>
      <c r="AFG1168" s="196"/>
      <c r="AFH1168" s="196"/>
      <c r="AFI1168" s="196"/>
      <c r="AFJ1168" s="196"/>
      <c r="AFK1168" s="196"/>
      <c r="AFL1168" s="196"/>
      <c r="AFM1168" s="196"/>
      <c r="AFN1168" s="196"/>
      <c r="AFO1168" s="196"/>
      <c r="AFP1168" s="196"/>
      <c r="AFQ1168" s="196"/>
      <c r="AFR1168" s="196"/>
      <c r="AFS1168" s="196"/>
      <c r="AFT1168" s="196"/>
      <c r="AFU1168" s="196"/>
      <c r="AFV1168" s="196"/>
      <c r="AFW1168" s="196"/>
      <c r="AFX1168" s="196"/>
      <c r="AFY1168" s="196"/>
      <c r="AFZ1168" s="196"/>
      <c r="AGA1168" s="196"/>
      <c r="AGB1168" s="196"/>
      <c r="AGC1168" s="196"/>
      <c r="AGD1168" s="196"/>
      <c r="AGE1168" s="196"/>
      <c r="AGF1168" s="196"/>
      <c r="AGG1168" s="196"/>
      <c r="AGH1168" s="196"/>
      <c r="AGI1168" s="196"/>
      <c r="AGJ1168" s="196"/>
      <c r="AGK1168" s="196"/>
      <c r="AGL1168" s="196"/>
      <c r="AGM1168" s="196"/>
      <c r="AGN1168" s="196"/>
      <c r="AGO1168" s="196"/>
      <c r="AGP1168" s="196"/>
    </row>
    <row r="1169" spans="1:874" ht="15.75" customHeight="1" x14ac:dyDescent="0.25">
      <c r="A1169" s="196"/>
      <c r="B1169" s="196"/>
      <c r="C1169" s="196"/>
      <c r="D1169" s="196"/>
      <c r="E1169" s="196"/>
      <c r="F1169" s="196"/>
      <c r="G1169" s="196"/>
      <c r="H1169" s="196"/>
      <c r="I1169" s="196"/>
      <c r="J1169" s="196"/>
      <c r="K1169" s="196"/>
      <c r="L1169" s="206"/>
      <c r="M1169" s="196"/>
      <c r="N1169" s="196"/>
      <c r="O1169" s="196"/>
      <c r="P1169" s="196"/>
      <c r="Q1169" s="196"/>
      <c r="R1169" s="196"/>
      <c r="S1169" s="196"/>
      <c r="T1169" s="196"/>
      <c r="U1169" s="196"/>
      <c r="V1169" s="196"/>
      <c r="W1169" s="196"/>
      <c r="X1169" s="196"/>
      <c r="Y1169" s="196"/>
      <c r="Z1169" s="196"/>
      <c r="AA1169" s="196"/>
      <c r="AB1169" s="196"/>
      <c r="AC1169" s="196"/>
      <c r="AD1169" s="196"/>
      <c r="AE1169" s="196"/>
      <c r="AF1169" s="196"/>
      <c r="AG1169" s="196"/>
      <c r="AH1169" s="196"/>
      <c r="AI1169" s="196"/>
      <c r="AJ1169" s="196"/>
      <c r="AK1169" s="196"/>
      <c r="AL1169" s="196"/>
      <c r="AM1169" s="196"/>
      <c r="AN1169" s="196"/>
      <c r="AO1169" s="196"/>
      <c r="AP1169" s="196"/>
      <c r="AQ1169" s="196"/>
      <c r="AR1169" s="196"/>
      <c r="AS1169" s="196"/>
      <c r="AT1169" s="196"/>
      <c r="AU1169" s="196"/>
      <c r="AV1169" s="196"/>
      <c r="AW1169" s="196"/>
      <c r="AX1169" s="196"/>
      <c r="AY1169" s="196"/>
      <c r="AZ1169" s="196"/>
      <c r="BA1169" s="196"/>
      <c r="BB1169" s="196"/>
      <c r="BC1169" s="196"/>
      <c r="BD1169" s="196"/>
      <c r="BE1169" s="196"/>
      <c r="BF1169" s="196"/>
      <c r="BG1169" s="196"/>
      <c r="BH1169" s="196"/>
      <c r="BI1169" s="196"/>
      <c r="BJ1169" s="196"/>
      <c r="BK1169" s="196"/>
      <c r="BL1169" s="196"/>
      <c r="BM1169" s="196"/>
      <c r="BN1169" s="196"/>
      <c r="BO1169" s="196"/>
      <c r="BP1169" s="196"/>
      <c r="BQ1169" s="196"/>
      <c r="BR1169" s="196"/>
      <c r="BS1169" s="196"/>
      <c r="BT1169" s="196"/>
      <c r="BU1169" s="196"/>
      <c r="BV1169" s="196"/>
      <c r="BW1169" s="196"/>
      <c r="BX1169" s="196"/>
      <c r="BY1169" s="196"/>
      <c r="BZ1169" s="196"/>
      <c r="CA1169" s="196"/>
      <c r="CB1169" s="196"/>
      <c r="CC1169" s="196"/>
      <c r="CD1169" s="196"/>
      <c r="CE1169" s="196"/>
      <c r="CF1169" s="196"/>
      <c r="CG1169" s="196"/>
      <c r="CH1169" s="196"/>
      <c r="CI1169" s="196"/>
      <c r="CJ1169" s="196"/>
      <c r="CK1169" s="196"/>
      <c r="CL1169" s="196"/>
      <c r="CM1169" s="196"/>
      <c r="CN1169" s="196"/>
      <c r="CO1169" s="196"/>
      <c r="CP1169" s="196"/>
      <c r="CQ1169" s="196"/>
      <c r="CR1169" s="196"/>
      <c r="CS1169" s="196"/>
      <c r="CT1169" s="196"/>
      <c r="CU1169" s="196"/>
      <c r="CV1169" s="196"/>
      <c r="CW1169" s="196"/>
      <c r="CX1169" s="196"/>
      <c r="CY1169" s="196"/>
      <c r="CZ1169" s="196"/>
      <c r="DA1169" s="196"/>
      <c r="DB1169" s="196"/>
      <c r="DC1169" s="196"/>
      <c r="DD1169" s="196"/>
      <c r="DE1169" s="196"/>
      <c r="DF1169" s="196"/>
      <c r="DG1169" s="196"/>
      <c r="DH1169" s="196"/>
      <c r="DI1169" s="196"/>
      <c r="DJ1169" s="196"/>
      <c r="DK1169" s="196"/>
      <c r="DL1169" s="196"/>
      <c r="DM1169" s="196"/>
      <c r="DN1169" s="196"/>
      <c r="DO1169" s="196"/>
      <c r="DP1169" s="196"/>
      <c r="DQ1169" s="196"/>
      <c r="DR1169" s="196"/>
      <c r="DS1169" s="196"/>
      <c r="DT1169" s="196"/>
      <c r="DU1169" s="196"/>
      <c r="DV1169" s="196"/>
      <c r="DW1169" s="196"/>
      <c r="DX1169" s="196"/>
      <c r="DY1169" s="196"/>
      <c r="DZ1169" s="196"/>
      <c r="EA1169" s="196"/>
      <c r="EB1169" s="196"/>
      <c r="EC1169" s="196"/>
      <c r="ED1169" s="196"/>
      <c r="EE1169" s="196"/>
      <c r="EF1169" s="196"/>
      <c r="EG1169" s="196"/>
      <c r="EH1169" s="196"/>
      <c r="EI1169" s="196"/>
      <c r="EJ1169" s="196"/>
      <c r="EK1169" s="196"/>
      <c r="EL1169" s="196"/>
      <c r="EM1169" s="196"/>
      <c r="EN1169" s="196"/>
      <c r="EO1169" s="196"/>
      <c r="EP1169" s="196"/>
      <c r="EQ1169" s="196"/>
      <c r="ER1169" s="196"/>
      <c r="ES1169" s="196"/>
      <c r="ET1169" s="196"/>
      <c r="EU1169" s="196"/>
      <c r="EV1169" s="196"/>
      <c r="EW1169" s="196"/>
      <c r="EX1169" s="196"/>
      <c r="EY1169" s="196"/>
      <c r="EZ1169" s="196"/>
      <c r="FA1169" s="196"/>
      <c r="FB1169" s="196"/>
      <c r="FC1169" s="196"/>
      <c r="FD1169" s="196"/>
      <c r="FE1169" s="196"/>
      <c r="FF1169" s="196"/>
      <c r="FG1169" s="196"/>
      <c r="FH1169" s="196"/>
      <c r="FI1169" s="196"/>
      <c r="FJ1169" s="196"/>
      <c r="FK1169" s="196"/>
      <c r="FL1169" s="196"/>
      <c r="FM1169" s="196"/>
      <c r="FN1169" s="196"/>
      <c r="FO1169" s="196"/>
      <c r="FP1169" s="196"/>
      <c r="FQ1169" s="196"/>
      <c r="FR1169" s="196"/>
      <c r="FS1169" s="196"/>
      <c r="FT1169" s="196"/>
      <c r="FU1169" s="196"/>
      <c r="FV1169" s="196"/>
      <c r="FW1169" s="196"/>
      <c r="FX1169" s="196"/>
      <c r="FY1169" s="196"/>
      <c r="FZ1169" s="196"/>
      <c r="GA1169" s="196"/>
      <c r="GB1169" s="196"/>
      <c r="GC1169" s="196"/>
      <c r="GD1169" s="196"/>
      <c r="GE1169" s="196"/>
      <c r="GF1169" s="196"/>
      <c r="GG1169" s="196"/>
      <c r="GH1169" s="196"/>
      <c r="GI1169" s="196"/>
      <c r="GJ1169" s="196"/>
      <c r="GK1169" s="196"/>
      <c r="GL1169" s="196"/>
      <c r="GM1169" s="196"/>
      <c r="GN1169" s="196"/>
      <c r="GO1169" s="196"/>
      <c r="GP1169" s="196"/>
      <c r="GQ1169" s="196"/>
      <c r="GR1169" s="196"/>
      <c r="GS1169" s="196"/>
      <c r="GT1169" s="196"/>
      <c r="GU1169" s="196"/>
      <c r="GV1169" s="196"/>
      <c r="GW1169" s="196"/>
      <c r="GX1169" s="196"/>
      <c r="GY1169" s="196"/>
      <c r="GZ1169" s="196"/>
      <c r="HA1169" s="196"/>
      <c r="HB1169" s="196"/>
      <c r="HC1169" s="196"/>
      <c r="HD1169" s="196"/>
      <c r="HE1169" s="196"/>
      <c r="HF1169" s="196"/>
      <c r="HG1169" s="196"/>
      <c r="HH1169" s="196"/>
      <c r="HI1169" s="196"/>
      <c r="HJ1169" s="196"/>
      <c r="HK1169" s="196"/>
      <c r="HL1169" s="196"/>
      <c r="HM1169" s="196"/>
      <c r="HN1169" s="196"/>
      <c r="HO1169" s="196"/>
      <c r="HP1169" s="196"/>
      <c r="HQ1169" s="196"/>
      <c r="HR1169" s="196"/>
      <c r="HS1169" s="196"/>
      <c r="HT1169" s="196"/>
      <c r="HU1169" s="196"/>
      <c r="HV1169" s="196"/>
      <c r="HW1169" s="196"/>
      <c r="HX1169" s="196"/>
      <c r="HY1169" s="196"/>
      <c r="HZ1169" s="196"/>
      <c r="IA1169" s="196"/>
      <c r="IB1169" s="196"/>
      <c r="IC1169" s="196"/>
      <c r="ID1169" s="196"/>
      <c r="IE1169" s="196"/>
      <c r="IF1169" s="196"/>
      <c r="IG1169" s="196"/>
      <c r="IH1169" s="196"/>
      <c r="II1169" s="196"/>
      <c r="IJ1169" s="196"/>
      <c r="IK1169" s="196"/>
      <c r="IL1169" s="196"/>
      <c r="IM1169" s="196"/>
      <c r="IN1169" s="196"/>
      <c r="IO1169" s="196"/>
      <c r="IP1169" s="196"/>
      <c r="IQ1169" s="196"/>
      <c r="IR1169" s="196"/>
      <c r="IS1169" s="196"/>
      <c r="IT1169" s="196"/>
      <c r="IU1169" s="196"/>
      <c r="IV1169" s="196"/>
      <c r="IW1169" s="196"/>
      <c r="IX1169" s="196"/>
      <c r="IY1169" s="196"/>
      <c r="IZ1169" s="196"/>
      <c r="JA1169" s="196"/>
      <c r="JB1169" s="196"/>
      <c r="JC1169" s="196"/>
      <c r="JD1169" s="196"/>
      <c r="JE1169" s="196"/>
      <c r="JF1169" s="196"/>
      <c r="JG1169" s="196"/>
      <c r="JH1169" s="196"/>
      <c r="JI1169" s="196"/>
      <c r="JJ1169" s="196"/>
      <c r="JK1169" s="196"/>
      <c r="JL1169" s="196"/>
      <c r="JM1169" s="196"/>
      <c r="JN1169" s="196"/>
      <c r="JO1169" s="196"/>
      <c r="JP1169" s="196"/>
      <c r="JQ1169" s="196"/>
      <c r="JR1169" s="196"/>
      <c r="JS1169" s="196"/>
      <c r="JT1169" s="196"/>
      <c r="JU1169" s="196"/>
      <c r="JV1169" s="196"/>
      <c r="JW1169" s="196"/>
      <c r="JX1169" s="196"/>
      <c r="JY1169" s="196"/>
      <c r="JZ1169" s="196"/>
      <c r="KA1169" s="196"/>
      <c r="KB1169" s="196"/>
      <c r="KC1169" s="196"/>
      <c r="KD1169" s="196"/>
      <c r="KE1169" s="196"/>
      <c r="KF1169" s="196"/>
      <c r="KG1169" s="196"/>
      <c r="KH1169" s="196"/>
      <c r="KI1169" s="196"/>
      <c r="KJ1169" s="196"/>
      <c r="KK1169" s="196"/>
      <c r="KL1169" s="196"/>
      <c r="KM1169" s="196"/>
      <c r="KN1169" s="196"/>
      <c r="KO1169" s="196"/>
      <c r="KP1169" s="196"/>
      <c r="KQ1169" s="196"/>
      <c r="KR1169" s="196"/>
      <c r="KS1169" s="196"/>
      <c r="KT1169" s="196"/>
      <c r="KU1169" s="196"/>
      <c r="KV1169" s="196"/>
      <c r="KW1169" s="196"/>
      <c r="KX1169" s="196"/>
      <c r="KY1169" s="196"/>
      <c r="KZ1169" s="196"/>
      <c r="LA1169" s="196"/>
      <c r="LB1169" s="196"/>
      <c r="LC1169" s="196"/>
      <c r="LD1169" s="196"/>
      <c r="LE1169" s="196"/>
      <c r="LF1169" s="196"/>
      <c r="LG1169" s="196"/>
      <c r="LH1169" s="196"/>
      <c r="LI1169" s="196"/>
      <c r="LJ1169" s="196"/>
      <c r="LK1169" s="196"/>
      <c r="LL1169" s="196"/>
      <c r="LM1169" s="196"/>
      <c r="LN1169" s="196"/>
      <c r="LO1169" s="196"/>
      <c r="LP1169" s="196"/>
      <c r="LQ1169" s="196"/>
      <c r="LR1169" s="196"/>
      <c r="LS1169" s="196"/>
      <c r="LT1169" s="196"/>
      <c r="LU1169" s="196"/>
      <c r="LV1169" s="196"/>
      <c r="LW1169" s="196"/>
      <c r="LX1169" s="196"/>
      <c r="LY1169" s="196"/>
      <c r="LZ1169" s="196"/>
      <c r="MA1169" s="196"/>
      <c r="MB1169" s="196"/>
      <c r="MC1169" s="196"/>
      <c r="MD1169" s="196"/>
      <c r="ME1169" s="196"/>
      <c r="MF1169" s="196"/>
      <c r="MG1169" s="196"/>
      <c r="MH1169" s="196"/>
      <c r="MI1169" s="196"/>
      <c r="MJ1169" s="196"/>
      <c r="MK1169" s="196"/>
      <c r="ML1169" s="196"/>
      <c r="MM1169" s="196"/>
      <c r="MN1169" s="196"/>
      <c r="MO1169" s="196"/>
      <c r="MP1169" s="196"/>
      <c r="MQ1169" s="196"/>
      <c r="MR1169" s="196"/>
      <c r="MS1169" s="196"/>
      <c r="MT1169" s="196"/>
      <c r="MU1169" s="196"/>
      <c r="MV1169" s="196"/>
      <c r="MW1169" s="196"/>
      <c r="MX1169" s="196"/>
      <c r="MY1169" s="196"/>
      <c r="MZ1169" s="196"/>
      <c r="NA1169" s="196"/>
      <c r="NB1169" s="196"/>
      <c r="NC1169" s="196"/>
      <c r="ND1169" s="196"/>
      <c r="NE1169" s="196"/>
      <c r="NF1169" s="196"/>
      <c r="NG1169" s="196"/>
      <c r="NH1169" s="196"/>
      <c r="NI1169" s="196"/>
      <c r="NJ1169" s="196"/>
      <c r="NK1169" s="196"/>
      <c r="NL1169" s="196"/>
      <c r="NM1169" s="196"/>
      <c r="NN1169" s="196"/>
      <c r="NO1169" s="196"/>
      <c r="NP1169" s="196"/>
      <c r="NQ1169" s="196"/>
      <c r="NR1169" s="196"/>
      <c r="NS1169" s="196"/>
      <c r="NT1169" s="196"/>
      <c r="NU1169" s="196"/>
      <c r="NV1169" s="196"/>
      <c r="NW1169" s="196"/>
      <c r="NX1169" s="196"/>
      <c r="NY1169" s="196"/>
      <c r="NZ1169" s="196"/>
      <c r="OA1169" s="196"/>
      <c r="OB1169" s="196"/>
      <c r="OC1169" s="196"/>
      <c r="OD1169" s="196"/>
      <c r="OE1169" s="196"/>
      <c r="OF1169" s="196"/>
      <c r="OG1169" s="196"/>
      <c r="OH1169" s="196"/>
      <c r="OI1169" s="196"/>
      <c r="OJ1169" s="196"/>
      <c r="OK1169" s="196"/>
      <c r="OL1169" s="196"/>
      <c r="AFC1169" s="196"/>
      <c r="AFD1169" s="196"/>
      <c r="AFE1169" s="196"/>
      <c r="AFF1169" s="196"/>
      <c r="AFG1169" s="196"/>
      <c r="AFH1169" s="196"/>
      <c r="AFI1169" s="196"/>
      <c r="AFJ1169" s="196"/>
      <c r="AFK1169" s="196"/>
      <c r="AFL1169" s="196"/>
      <c r="AFM1169" s="196"/>
      <c r="AFN1169" s="196"/>
      <c r="AFO1169" s="196"/>
      <c r="AFP1169" s="196"/>
      <c r="AFQ1169" s="196"/>
      <c r="AFR1169" s="196"/>
      <c r="AFS1169" s="196"/>
      <c r="AFT1169" s="196"/>
      <c r="AFU1169" s="196"/>
      <c r="AFV1169" s="196"/>
      <c r="AFW1169" s="196"/>
      <c r="AFX1169" s="196"/>
      <c r="AFY1169" s="196"/>
      <c r="AFZ1169" s="196"/>
      <c r="AGA1169" s="196"/>
      <c r="AGB1169" s="196"/>
      <c r="AGC1169" s="196"/>
      <c r="AGD1169" s="196"/>
      <c r="AGE1169" s="196"/>
      <c r="AGF1169" s="196"/>
      <c r="AGG1169" s="196"/>
      <c r="AGH1169" s="196"/>
      <c r="AGI1169" s="196"/>
      <c r="AGJ1169" s="196"/>
      <c r="AGK1169" s="196"/>
      <c r="AGL1169" s="196"/>
      <c r="AGM1169" s="196"/>
      <c r="AGN1169" s="196"/>
      <c r="AGO1169" s="196"/>
      <c r="AGP1169" s="196"/>
    </row>
    <row r="1170" spans="1:874" ht="15.75" customHeight="1" x14ac:dyDescent="0.25">
      <c r="A1170" s="196"/>
      <c r="B1170" s="196"/>
      <c r="C1170" s="196"/>
      <c r="D1170" s="196"/>
      <c r="E1170" s="196"/>
      <c r="F1170" s="196"/>
      <c r="G1170" s="196"/>
      <c r="H1170" s="196"/>
      <c r="I1170" s="196"/>
      <c r="J1170" s="196"/>
      <c r="K1170" s="196"/>
      <c r="L1170" s="206"/>
      <c r="M1170" s="196"/>
      <c r="N1170" s="196"/>
      <c r="O1170" s="196"/>
      <c r="P1170" s="196"/>
      <c r="Q1170" s="196"/>
      <c r="R1170" s="196"/>
      <c r="S1170" s="196"/>
      <c r="T1170" s="196"/>
      <c r="U1170" s="196"/>
      <c r="V1170" s="196"/>
      <c r="W1170" s="196"/>
      <c r="X1170" s="196"/>
      <c r="Y1170" s="196"/>
      <c r="Z1170" s="196"/>
      <c r="AA1170" s="196"/>
      <c r="AB1170" s="196"/>
      <c r="AC1170" s="196"/>
      <c r="AD1170" s="196"/>
      <c r="AE1170" s="196"/>
      <c r="AF1170" s="196"/>
      <c r="AG1170" s="196"/>
      <c r="AH1170" s="196"/>
      <c r="AI1170" s="196"/>
      <c r="AJ1170" s="196"/>
      <c r="AK1170" s="196"/>
      <c r="AL1170" s="196"/>
      <c r="AM1170" s="196"/>
      <c r="AN1170" s="196"/>
      <c r="AO1170" s="196"/>
      <c r="AP1170" s="196"/>
      <c r="AQ1170" s="196"/>
      <c r="AR1170" s="196"/>
      <c r="AS1170" s="196"/>
      <c r="AT1170" s="196"/>
      <c r="AU1170" s="196"/>
      <c r="AV1170" s="196"/>
      <c r="AW1170" s="196"/>
      <c r="AX1170" s="196"/>
      <c r="AY1170" s="196"/>
      <c r="AZ1170" s="196"/>
      <c r="BA1170" s="196"/>
      <c r="BB1170" s="196"/>
      <c r="BC1170" s="196"/>
      <c r="BD1170" s="196"/>
      <c r="BE1170" s="196"/>
      <c r="BF1170" s="196"/>
      <c r="BG1170" s="196"/>
      <c r="BH1170" s="196"/>
      <c r="BI1170" s="196"/>
      <c r="BJ1170" s="196"/>
      <c r="BK1170" s="196"/>
      <c r="BL1170" s="196"/>
      <c r="BM1170" s="196"/>
      <c r="BN1170" s="196"/>
      <c r="BO1170" s="196"/>
      <c r="BP1170" s="196"/>
      <c r="BQ1170" s="196"/>
      <c r="BR1170" s="196"/>
      <c r="BS1170" s="196"/>
      <c r="BT1170" s="196"/>
      <c r="BU1170" s="196"/>
      <c r="BV1170" s="196"/>
      <c r="BW1170" s="196"/>
      <c r="BX1170" s="196"/>
      <c r="BY1170" s="196"/>
      <c r="BZ1170" s="196"/>
      <c r="CA1170" s="196"/>
      <c r="CB1170" s="196"/>
      <c r="CC1170" s="196"/>
      <c r="CD1170" s="196"/>
      <c r="CE1170" s="196"/>
      <c r="CF1170" s="196"/>
      <c r="CG1170" s="196"/>
      <c r="CH1170" s="196"/>
      <c r="CI1170" s="196"/>
      <c r="CJ1170" s="196"/>
      <c r="CK1170" s="196"/>
      <c r="CL1170" s="196"/>
      <c r="CM1170" s="196"/>
      <c r="CN1170" s="196"/>
      <c r="CO1170" s="196"/>
      <c r="CP1170" s="196"/>
      <c r="CQ1170" s="196"/>
      <c r="CR1170" s="196"/>
      <c r="CS1170" s="196"/>
      <c r="CT1170" s="196"/>
      <c r="CU1170" s="196"/>
      <c r="CV1170" s="196"/>
      <c r="CW1170" s="196"/>
      <c r="CX1170" s="196"/>
      <c r="CY1170" s="196"/>
      <c r="CZ1170" s="196"/>
      <c r="DA1170" s="196"/>
      <c r="DB1170" s="196"/>
      <c r="DC1170" s="196"/>
      <c r="DD1170" s="196"/>
      <c r="DE1170" s="196"/>
      <c r="DF1170" s="196"/>
      <c r="DG1170" s="196"/>
      <c r="DH1170" s="196"/>
      <c r="DI1170" s="196"/>
      <c r="DJ1170" s="196"/>
      <c r="DK1170" s="196"/>
      <c r="DL1170" s="196"/>
      <c r="DM1170" s="196"/>
      <c r="DN1170" s="196"/>
      <c r="DO1170" s="196"/>
      <c r="DP1170" s="196"/>
      <c r="DQ1170" s="196"/>
      <c r="DR1170" s="196"/>
      <c r="DS1170" s="196"/>
      <c r="DT1170" s="196"/>
      <c r="DU1170" s="196"/>
      <c r="DV1170" s="196"/>
      <c r="DW1170" s="196"/>
      <c r="DX1170" s="196"/>
      <c r="DY1170" s="196"/>
      <c r="DZ1170" s="196"/>
      <c r="EA1170" s="196"/>
      <c r="EB1170" s="196"/>
      <c r="EC1170" s="196"/>
      <c r="ED1170" s="196"/>
      <c r="EE1170" s="196"/>
      <c r="EF1170" s="196"/>
      <c r="EG1170" s="196"/>
      <c r="EH1170" s="196"/>
      <c r="EI1170" s="196"/>
      <c r="EJ1170" s="196"/>
      <c r="EK1170" s="196"/>
      <c r="EL1170" s="196"/>
      <c r="EM1170" s="196"/>
      <c r="EN1170" s="196"/>
      <c r="EO1170" s="196"/>
      <c r="EP1170" s="196"/>
      <c r="EQ1170" s="196"/>
      <c r="ER1170" s="196"/>
      <c r="ES1170" s="196"/>
      <c r="ET1170" s="196"/>
      <c r="EU1170" s="196"/>
      <c r="EV1170" s="196"/>
      <c r="EW1170" s="196"/>
      <c r="EX1170" s="196"/>
      <c r="EY1170" s="196"/>
      <c r="EZ1170" s="196"/>
      <c r="FA1170" s="196"/>
      <c r="FB1170" s="196"/>
      <c r="FC1170" s="196"/>
      <c r="FD1170" s="196"/>
      <c r="FE1170" s="196"/>
      <c r="FF1170" s="196"/>
      <c r="FG1170" s="196"/>
      <c r="FH1170" s="196"/>
      <c r="FI1170" s="196"/>
      <c r="FJ1170" s="196"/>
      <c r="FK1170" s="196"/>
      <c r="FL1170" s="196"/>
      <c r="FM1170" s="196"/>
      <c r="FN1170" s="196"/>
      <c r="FO1170" s="196"/>
      <c r="FP1170" s="196"/>
      <c r="FQ1170" s="196"/>
      <c r="FR1170" s="196"/>
      <c r="FS1170" s="196"/>
      <c r="FT1170" s="196"/>
      <c r="FU1170" s="196"/>
      <c r="FV1170" s="196"/>
      <c r="FW1170" s="196"/>
      <c r="FX1170" s="196"/>
      <c r="FY1170" s="196"/>
      <c r="FZ1170" s="196"/>
      <c r="GA1170" s="196"/>
      <c r="GB1170" s="196"/>
      <c r="GC1170" s="196"/>
      <c r="GD1170" s="196"/>
      <c r="GE1170" s="196"/>
      <c r="GF1170" s="196"/>
      <c r="GG1170" s="196"/>
      <c r="GH1170" s="196"/>
      <c r="GI1170" s="196"/>
      <c r="GJ1170" s="196"/>
      <c r="GK1170" s="196"/>
      <c r="GL1170" s="196"/>
      <c r="GM1170" s="196"/>
      <c r="GN1170" s="196"/>
      <c r="GO1170" s="196"/>
      <c r="GP1170" s="196"/>
      <c r="GQ1170" s="196"/>
      <c r="GR1170" s="196"/>
      <c r="GS1170" s="196"/>
      <c r="GT1170" s="196"/>
      <c r="GU1170" s="196"/>
      <c r="GV1170" s="196"/>
      <c r="GW1170" s="196"/>
      <c r="GX1170" s="196"/>
      <c r="GY1170" s="196"/>
      <c r="GZ1170" s="196"/>
      <c r="HA1170" s="196"/>
      <c r="HB1170" s="196"/>
      <c r="HC1170" s="196"/>
      <c r="HD1170" s="196"/>
      <c r="HE1170" s="196"/>
      <c r="HF1170" s="196"/>
      <c r="HG1170" s="196"/>
      <c r="HH1170" s="196"/>
      <c r="HI1170" s="196"/>
      <c r="HJ1170" s="196"/>
      <c r="HK1170" s="196"/>
      <c r="HL1170" s="196"/>
      <c r="HM1170" s="196"/>
      <c r="HN1170" s="196"/>
      <c r="HO1170" s="196"/>
      <c r="HP1170" s="196"/>
      <c r="HQ1170" s="196"/>
      <c r="HR1170" s="196"/>
      <c r="HS1170" s="196"/>
      <c r="HT1170" s="196"/>
      <c r="HU1170" s="196"/>
      <c r="HV1170" s="196"/>
      <c r="HW1170" s="196"/>
      <c r="HX1170" s="196"/>
      <c r="HY1170" s="196"/>
      <c r="HZ1170" s="196"/>
      <c r="IA1170" s="196"/>
      <c r="IB1170" s="196"/>
      <c r="IC1170" s="196"/>
      <c r="ID1170" s="196"/>
      <c r="IE1170" s="196"/>
      <c r="IF1170" s="196"/>
      <c r="IG1170" s="196"/>
      <c r="IH1170" s="196"/>
      <c r="II1170" s="196"/>
      <c r="IJ1170" s="196"/>
      <c r="IK1170" s="196"/>
      <c r="IL1170" s="196"/>
      <c r="IM1170" s="196"/>
      <c r="IN1170" s="196"/>
      <c r="IO1170" s="196"/>
      <c r="IP1170" s="196"/>
      <c r="IQ1170" s="196"/>
      <c r="IR1170" s="196"/>
      <c r="IS1170" s="196"/>
      <c r="IT1170" s="196"/>
      <c r="IU1170" s="196"/>
      <c r="IV1170" s="196"/>
      <c r="IW1170" s="196"/>
      <c r="IX1170" s="196"/>
      <c r="IY1170" s="196"/>
      <c r="IZ1170" s="196"/>
      <c r="JA1170" s="196"/>
      <c r="JB1170" s="196"/>
      <c r="JC1170" s="196"/>
      <c r="JD1170" s="196"/>
      <c r="JE1170" s="196"/>
      <c r="JF1170" s="196"/>
      <c r="JG1170" s="196"/>
      <c r="JH1170" s="196"/>
      <c r="JI1170" s="196"/>
      <c r="JJ1170" s="196"/>
      <c r="JK1170" s="196"/>
      <c r="JL1170" s="196"/>
      <c r="JM1170" s="196"/>
      <c r="JN1170" s="196"/>
      <c r="JO1170" s="196"/>
      <c r="JP1170" s="196"/>
      <c r="JQ1170" s="196"/>
      <c r="JR1170" s="196"/>
      <c r="JS1170" s="196"/>
      <c r="JT1170" s="196"/>
      <c r="JU1170" s="196"/>
      <c r="JV1170" s="196"/>
      <c r="JW1170" s="196"/>
      <c r="JX1170" s="196"/>
      <c r="JY1170" s="196"/>
      <c r="JZ1170" s="196"/>
      <c r="KA1170" s="196"/>
      <c r="KB1170" s="196"/>
      <c r="KC1170" s="196"/>
      <c r="KD1170" s="196"/>
      <c r="KE1170" s="196"/>
      <c r="KF1170" s="196"/>
      <c r="KG1170" s="196"/>
      <c r="KH1170" s="196"/>
      <c r="KI1170" s="196"/>
      <c r="KJ1170" s="196"/>
      <c r="KK1170" s="196"/>
      <c r="KL1170" s="196"/>
      <c r="KM1170" s="196"/>
      <c r="KN1170" s="196"/>
      <c r="KO1170" s="196"/>
      <c r="KP1170" s="196"/>
      <c r="KQ1170" s="196"/>
      <c r="KR1170" s="196"/>
      <c r="KS1170" s="196"/>
      <c r="KT1170" s="196"/>
      <c r="KU1170" s="196"/>
      <c r="KV1170" s="196"/>
      <c r="KW1170" s="196"/>
      <c r="KX1170" s="196"/>
      <c r="KY1170" s="196"/>
      <c r="KZ1170" s="196"/>
      <c r="LA1170" s="196"/>
      <c r="LB1170" s="196"/>
      <c r="LC1170" s="196"/>
      <c r="LD1170" s="196"/>
      <c r="LE1170" s="196"/>
      <c r="LF1170" s="196"/>
      <c r="LG1170" s="196"/>
      <c r="LH1170" s="196"/>
      <c r="LI1170" s="196"/>
      <c r="LJ1170" s="196"/>
      <c r="LK1170" s="196"/>
      <c r="LL1170" s="196"/>
      <c r="LM1170" s="196"/>
      <c r="LN1170" s="196"/>
      <c r="LO1170" s="196"/>
      <c r="LP1170" s="196"/>
      <c r="LQ1170" s="196"/>
      <c r="LR1170" s="196"/>
      <c r="LS1170" s="196"/>
      <c r="LT1170" s="196"/>
      <c r="LU1170" s="196"/>
      <c r="LV1170" s="196"/>
      <c r="LW1170" s="196"/>
      <c r="LX1170" s="196"/>
      <c r="LY1170" s="196"/>
      <c r="LZ1170" s="196"/>
      <c r="MA1170" s="196"/>
      <c r="MB1170" s="196"/>
      <c r="MC1170" s="196"/>
      <c r="MD1170" s="196"/>
      <c r="ME1170" s="196"/>
      <c r="MF1170" s="196"/>
      <c r="MG1170" s="196"/>
      <c r="MH1170" s="196"/>
      <c r="MI1170" s="196"/>
      <c r="MJ1170" s="196"/>
      <c r="MK1170" s="196"/>
      <c r="ML1170" s="196"/>
      <c r="MM1170" s="196"/>
      <c r="MN1170" s="196"/>
      <c r="MO1170" s="196"/>
      <c r="MP1170" s="196"/>
      <c r="MQ1170" s="196"/>
      <c r="MR1170" s="196"/>
      <c r="MS1170" s="196"/>
      <c r="MT1170" s="196"/>
      <c r="MU1170" s="196"/>
      <c r="MV1170" s="196"/>
      <c r="MW1170" s="196"/>
      <c r="MX1170" s="196"/>
      <c r="MY1170" s="196"/>
      <c r="MZ1170" s="196"/>
      <c r="NA1170" s="196"/>
      <c r="NB1170" s="196"/>
      <c r="NC1170" s="196"/>
      <c r="ND1170" s="196"/>
      <c r="NE1170" s="196"/>
      <c r="NF1170" s="196"/>
      <c r="NG1170" s="196"/>
      <c r="NH1170" s="196"/>
      <c r="NI1170" s="196"/>
      <c r="NJ1170" s="196"/>
      <c r="NK1170" s="196"/>
      <c r="NL1170" s="196"/>
      <c r="NM1170" s="196"/>
      <c r="NN1170" s="196"/>
      <c r="NO1170" s="196"/>
      <c r="NP1170" s="196"/>
      <c r="NQ1170" s="196"/>
      <c r="NR1170" s="196"/>
      <c r="NS1170" s="196"/>
      <c r="NT1170" s="196"/>
      <c r="NU1170" s="196"/>
      <c r="NV1170" s="196"/>
      <c r="NW1170" s="196"/>
      <c r="NX1170" s="196"/>
      <c r="NY1170" s="196"/>
      <c r="NZ1170" s="196"/>
      <c r="OA1170" s="196"/>
      <c r="OB1170" s="196"/>
      <c r="OC1170" s="196"/>
      <c r="OD1170" s="196"/>
      <c r="OE1170" s="196"/>
      <c r="OF1170" s="196"/>
      <c r="OG1170" s="196"/>
      <c r="OH1170" s="196"/>
      <c r="OI1170" s="196"/>
      <c r="OJ1170" s="196"/>
      <c r="OK1170" s="196"/>
      <c r="OL1170" s="196"/>
      <c r="AFC1170" s="196"/>
      <c r="AFD1170" s="196"/>
      <c r="AFE1170" s="196"/>
      <c r="AFF1170" s="196"/>
      <c r="AFG1170" s="196"/>
      <c r="AFH1170" s="196"/>
      <c r="AFI1170" s="196"/>
      <c r="AFJ1170" s="196"/>
      <c r="AFK1170" s="196"/>
      <c r="AFL1170" s="196"/>
      <c r="AFM1170" s="196"/>
      <c r="AFN1170" s="196"/>
      <c r="AFO1170" s="196"/>
      <c r="AFP1170" s="196"/>
      <c r="AFQ1170" s="196"/>
      <c r="AFR1170" s="196"/>
      <c r="AFS1170" s="196"/>
      <c r="AFT1170" s="196"/>
      <c r="AFU1170" s="196"/>
      <c r="AFV1170" s="196"/>
      <c r="AFW1170" s="196"/>
      <c r="AFX1170" s="196"/>
      <c r="AFY1170" s="196"/>
      <c r="AFZ1170" s="196"/>
      <c r="AGA1170" s="196"/>
      <c r="AGB1170" s="196"/>
      <c r="AGC1170" s="196"/>
      <c r="AGD1170" s="196"/>
      <c r="AGE1170" s="196"/>
      <c r="AGF1170" s="196"/>
      <c r="AGG1170" s="196"/>
      <c r="AGH1170" s="196"/>
      <c r="AGI1170" s="196"/>
      <c r="AGJ1170" s="196"/>
      <c r="AGK1170" s="196"/>
      <c r="AGL1170" s="196"/>
      <c r="AGM1170" s="196"/>
      <c r="AGN1170" s="196"/>
      <c r="AGO1170" s="196"/>
      <c r="AGP1170" s="196"/>
    </row>
    <row r="1171" spans="1:874" ht="15.75" customHeight="1" x14ac:dyDescent="0.25">
      <c r="A1171" s="196"/>
      <c r="B1171" s="196"/>
      <c r="C1171" s="196"/>
      <c r="D1171" s="196"/>
      <c r="E1171" s="196"/>
      <c r="F1171" s="196"/>
      <c r="G1171" s="196"/>
      <c r="H1171" s="196"/>
      <c r="I1171" s="196"/>
      <c r="J1171" s="196"/>
      <c r="K1171" s="196"/>
      <c r="L1171" s="206"/>
      <c r="M1171" s="196"/>
      <c r="N1171" s="196"/>
      <c r="O1171" s="196"/>
      <c r="P1171" s="196"/>
      <c r="Q1171" s="196"/>
      <c r="R1171" s="196"/>
      <c r="S1171" s="196"/>
      <c r="T1171" s="196"/>
      <c r="U1171" s="196"/>
      <c r="V1171" s="196"/>
      <c r="W1171" s="196"/>
      <c r="X1171" s="196"/>
      <c r="Y1171" s="196"/>
      <c r="Z1171" s="196"/>
      <c r="AA1171" s="196"/>
      <c r="AB1171" s="196"/>
      <c r="AC1171" s="196"/>
      <c r="AD1171" s="196"/>
      <c r="AE1171" s="196"/>
      <c r="AF1171" s="196"/>
      <c r="AG1171" s="196"/>
      <c r="AH1171" s="196"/>
      <c r="AI1171" s="196"/>
      <c r="AJ1171" s="196"/>
      <c r="AK1171" s="196"/>
      <c r="AL1171" s="196"/>
      <c r="AM1171" s="196"/>
      <c r="AN1171" s="196"/>
      <c r="AO1171" s="196"/>
      <c r="AP1171" s="196"/>
      <c r="AQ1171" s="196"/>
      <c r="AR1171" s="196"/>
      <c r="AS1171" s="196"/>
      <c r="AT1171" s="196"/>
      <c r="AU1171" s="196"/>
      <c r="AV1171" s="196"/>
      <c r="AW1171" s="196"/>
      <c r="AX1171" s="196"/>
      <c r="AY1171" s="196"/>
      <c r="AZ1171" s="196"/>
      <c r="BA1171" s="196"/>
      <c r="BB1171" s="196"/>
      <c r="BC1171" s="196"/>
      <c r="BD1171" s="196"/>
      <c r="BE1171" s="196"/>
      <c r="BF1171" s="196"/>
      <c r="BG1171" s="196"/>
      <c r="BH1171" s="196"/>
      <c r="BI1171" s="196"/>
      <c r="BJ1171" s="196"/>
      <c r="BK1171" s="196"/>
      <c r="BL1171" s="196"/>
      <c r="BM1171" s="196"/>
      <c r="BN1171" s="196"/>
      <c r="BO1171" s="196"/>
      <c r="BP1171" s="196"/>
      <c r="BQ1171" s="196"/>
      <c r="BR1171" s="196"/>
      <c r="BS1171" s="196"/>
      <c r="BT1171" s="196"/>
      <c r="BU1171" s="196"/>
      <c r="BV1171" s="196"/>
      <c r="BW1171" s="196"/>
      <c r="BX1171" s="196"/>
      <c r="BY1171" s="196"/>
      <c r="BZ1171" s="196"/>
      <c r="CA1171" s="196"/>
      <c r="CB1171" s="196"/>
      <c r="CC1171" s="196"/>
      <c r="CD1171" s="196"/>
      <c r="CE1171" s="196"/>
      <c r="CF1171" s="196"/>
      <c r="CG1171" s="196"/>
      <c r="CH1171" s="196"/>
      <c r="CI1171" s="196"/>
      <c r="CJ1171" s="196"/>
      <c r="CK1171" s="196"/>
      <c r="CL1171" s="196"/>
      <c r="CM1171" s="196"/>
      <c r="CN1171" s="196"/>
      <c r="CO1171" s="196"/>
      <c r="CP1171" s="196"/>
      <c r="CQ1171" s="196"/>
      <c r="CR1171" s="196"/>
      <c r="CS1171" s="196"/>
      <c r="CT1171" s="196"/>
      <c r="CU1171" s="196"/>
      <c r="CV1171" s="196"/>
      <c r="CW1171" s="196"/>
      <c r="CX1171" s="196"/>
      <c r="CY1171" s="196"/>
      <c r="CZ1171" s="196"/>
      <c r="DA1171" s="196"/>
      <c r="DB1171" s="196"/>
      <c r="DC1171" s="196"/>
      <c r="DD1171" s="196"/>
      <c r="DE1171" s="196"/>
      <c r="DF1171" s="196"/>
      <c r="DG1171" s="196"/>
      <c r="DH1171" s="196"/>
      <c r="DI1171" s="196"/>
      <c r="DJ1171" s="196"/>
      <c r="DK1171" s="196"/>
      <c r="DL1171" s="196"/>
      <c r="DM1171" s="196"/>
      <c r="DN1171" s="196"/>
      <c r="DO1171" s="196"/>
      <c r="DP1171" s="196"/>
      <c r="DQ1171" s="196"/>
      <c r="DR1171" s="196"/>
      <c r="DS1171" s="196"/>
      <c r="DT1171" s="196"/>
      <c r="DU1171" s="196"/>
      <c r="DV1171" s="196"/>
      <c r="DW1171" s="196"/>
      <c r="DX1171" s="196"/>
      <c r="DY1171" s="196"/>
      <c r="DZ1171" s="196"/>
      <c r="EA1171" s="196"/>
      <c r="EB1171" s="196"/>
      <c r="EC1171" s="196"/>
      <c r="ED1171" s="196"/>
      <c r="EE1171" s="196"/>
      <c r="EF1171" s="196"/>
      <c r="EG1171" s="196"/>
      <c r="EH1171" s="196"/>
      <c r="EI1171" s="196"/>
      <c r="EJ1171" s="196"/>
      <c r="EK1171" s="196"/>
      <c r="EL1171" s="196"/>
      <c r="EM1171" s="196"/>
      <c r="EN1171" s="196"/>
      <c r="EO1171" s="196"/>
      <c r="EP1171" s="196"/>
      <c r="EQ1171" s="196"/>
      <c r="ER1171" s="196"/>
      <c r="ES1171" s="196"/>
      <c r="ET1171" s="196"/>
      <c r="EU1171" s="196"/>
      <c r="EV1171" s="196"/>
      <c r="EW1171" s="196"/>
      <c r="EX1171" s="196"/>
      <c r="EY1171" s="196"/>
      <c r="EZ1171" s="196"/>
      <c r="FA1171" s="196"/>
      <c r="FB1171" s="196"/>
      <c r="FC1171" s="196"/>
      <c r="FD1171" s="196"/>
      <c r="FE1171" s="196"/>
      <c r="FF1171" s="196"/>
      <c r="FG1171" s="196"/>
      <c r="FH1171" s="196"/>
      <c r="FI1171" s="196"/>
      <c r="FJ1171" s="196"/>
      <c r="FK1171" s="196"/>
      <c r="FL1171" s="196"/>
      <c r="FM1171" s="196"/>
      <c r="FN1171" s="196"/>
      <c r="FO1171" s="196"/>
      <c r="FP1171" s="196"/>
      <c r="FQ1171" s="196"/>
      <c r="FR1171" s="196"/>
      <c r="FS1171" s="196"/>
      <c r="FT1171" s="196"/>
      <c r="FU1171" s="196"/>
      <c r="FV1171" s="196"/>
      <c r="FW1171" s="196"/>
      <c r="FX1171" s="196"/>
      <c r="FY1171" s="196"/>
      <c r="FZ1171" s="196"/>
      <c r="GA1171" s="196"/>
      <c r="GB1171" s="196"/>
      <c r="GC1171" s="196"/>
      <c r="GD1171" s="196"/>
      <c r="GE1171" s="196"/>
      <c r="GF1171" s="196"/>
      <c r="GG1171" s="196"/>
      <c r="GH1171" s="196"/>
      <c r="GI1171" s="196"/>
      <c r="GJ1171" s="196"/>
      <c r="GK1171" s="196"/>
      <c r="GL1171" s="196"/>
      <c r="GM1171" s="196"/>
      <c r="GN1171" s="196"/>
      <c r="GO1171" s="196"/>
      <c r="GP1171" s="196"/>
      <c r="GQ1171" s="196"/>
      <c r="GR1171" s="196"/>
      <c r="GS1171" s="196"/>
      <c r="GT1171" s="196"/>
      <c r="GU1171" s="196"/>
      <c r="GV1171" s="196"/>
      <c r="GW1171" s="196"/>
      <c r="GX1171" s="196"/>
      <c r="GY1171" s="196"/>
      <c r="GZ1171" s="196"/>
      <c r="HA1171" s="196"/>
      <c r="HB1171" s="196"/>
      <c r="HC1171" s="196"/>
      <c r="HD1171" s="196"/>
      <c r="HE1171" s="196"/>
      <c r="HF1171" s="196"/>
      <c r="HG1171" s="196"/>
      <c r="HH1171" s="196"/>
      <c r="HI1171" s="196"/>
      <c r="HJ1171" s="196"/>
      <c r="HK1171" s="196"/>
      <c r="HL1171" s="196"/>
      <c r="HM1171" s="196"/>
      <c r="HN1171" s="196"/>
      <c r="HO1171" s="196"/>
      <c r="HP1171" s="196"/>
      <c r="HQ1171" s="196"/>
      <c r="HR1171" s="196"/>
      <c r="HS1171" s="196"/>
      <c r="HT1171" s="196"/>
      <c r="HU1171" s="196"/>
      <c r="HV1171" s="196"/>
      <c r="HW1171" s="196"/>
      <c r="HX1171" s="196"/>
      <c r="HY1171" s="196"/>
      <c r="HZ1171" s="196"/>
      <c r="IA1171" s="196"/>
      <c r="IB1171" s="196"/>
      <c r="IC1171" s="196"/>
      <c r="ID1171" s="196"/>
      <c r="IE1171" s="196"/>
      <c r="IF1171" s="196"/>
      <c r="IG1171" s="196"/>
      <c r="IH1171" s="196"/>
      <c r="II1171" s="196"/>
      <c r="IJ1171" s="196"/>
      <c r="IK1171" s="196"/>
      <c r="IL1171" s="196"/>
      <c r="IM1171" s="196"/>
      <c r="IN1171" s="196"/>
      <c r="IO1171" s="196"/>
      <c r="IP1171" s="196"/>
      <c r="IQ1171" s="196"/>
      <c r="IR1171" s="196"/>
      <c r="IS1171" s="196"/>
      <c r="IT1171" s="196"/>
      <c r="IU1171" s="196"/>
      <c r="IV1171" s="196"/>
      <c r="IW1171" s="196"/>
      <c r="IX1171" s="196"/>
      <c r="IY1171" s="196"/>
      <c r="IZ1171" s="196"/>
      <c r="JA1171" s="196"/>
      <c r="JB1171" s="196"/>
      <c r="JC1171" s="196"/>
      <c r="JD1171" s="196"/>
      <c r="JE1171" s="196"/>
      <c r="JF1171" s="196"/>
      <c r="JG1171" s="196"/>
      <c r="JH1171" s="196"/>
      <c r="JI1171" s="196"/>
      <c r="JJ1171" s="196"/>
      <c r="JK1171" s="196"/>
      <c r="JL1171" s="196"/>
      <c r="JM1171" s="196"/>
      <c r="JN1171" s="196"/>
      <c r="JO1171" s="196"/>
      <c r="JP1171" s="196"/>
      <c r="JQ1171" s="196"/>
      <c r="JR1171" s="196"/>
      <c r="JS1171" s="196"/>
      <c r="JT1171" s="196"/>
      <c r="JU1171" s="196"/>
      <c r="JV1171" s="196"/>
      <c r="JW1171" s="196"/>
      <c r="JX1171" s="196"/>
      <c r="JY1171" s="196"/>
      <c r="JZ1171" s="196"/>
      <c r="KA1171" s="196"/>
      <c r="KB1171" s="196"/>
      <c r="KC1171" s="196"/>
      <c r="KD1171" s="196"/>
      <c r="KE1171" s="196"/>
      <c r="KF1171" s="196"/>
      <c r="KG1171" s="196"/>
      <c r="KH1171" s="196"/>
      <c r="KI1171" s="196"/>
      <c r="KJ1171" s="196"/>
      <c r="KK1171" s="196"/>
      <c r="KL1171" s="196"/>
      <c r="KM1171" s="196"/>
      <c r="KN1171" s="196"/>
      <c r="KO1171" s="196"/>
      <c r="KP1171" s="196"/>
      <c r="KQ1171" s="196"/>
      <c r="KR1171" s="196"/>
      <c r="KS1171" s="196"/>
      <c r="KT1171" s="196"/>
      <c r="KU1171" s="196"/>
      <c r="KV1171" s="196"/>
      <c r="KW1171" s="196"/>
      <c r="KX1171" s="196"/>
      <c r="KY1171" s="196"/>
      <c r="KZ1171" s="196"/>
      <c r="LA1171" s="196"/>
      <c r="LB1171" s="196"/>
      <c r="LC1171" s="196"/>
      <c r="LD1171" s="196"/>
      <c r="LE1171" s="196"/>
      <c r="LF1171" s="196"/>
      <c r="LG1171" s="196"/>
      <c r="LH1171" s="196"/>
      <c r="LI1171" s="196"/>
      <c r="LJ1171" s="196"/>
      <c r="LK1171" s="196"/>
      <c r="LL1171" s="196"/>
      <c r="LM1171" s="196"/>
      <c r="LN1171" s="196"/>
      <c r="LO1171" s="196"/>
      <c r="LP1171" s="196"/>
      <c r="LQ1171" s="196"/>
      <c r="LR1171" s="196"/>
      <c r="LS1171" s="196"/>
      <c r="LT1171" s="196"/>
      <c r="LU1171" s="196"/>
      <c r="LV1171" s="196"/>
      <c r="LW1171" s="196"/>
      <c r="LX1171" s="196"/>
      <c r="LY1171" s="196"/>
      <c r="LZ1171" s="196"/>
      <c r="MA1171" s="196"/>
      <c r="MB1171" s="196"/>
      <c r="MC1171" s="196"/>
      <c r="MD1171" s="196"/>
      <c r="ME1171" s="196"/>
      <c r="MF1171" s="196"/>
      <c r="MG1171" s="196"/>
      <c r="MH1171" s="196"/>
      <c r="MI1171" s="196"/>
      <c r="MJ1171" s="196"/>
      <c r="MK1171" s="196"/>
      <c r="ML1171" s="196"/>
      <c r="MM1171" s="196"/>
      <c r="MN1171" s="196"/>
      <c r="MO1171" s="196"/>
      <c r="MP1171" s="196"/>
      <c r="MQ1171" s="196"/>
      <c r="MR1171" s="196"/>
      <c r="MS1171" s="196"/>
      <c r="MT1171" s="196"/>
      <c r="MU1171" s="196"/>
      <c r="MV1171" s="196"/>
      <c r="MW1171" s="196"/>
      <c r="MX1171" s="196"/>
      <c r="MY1171" s="196"/>
      <c r="MZ1171" s="196"/>
      <c r="NA1171" s="196"/>
      <c r="NB1171" s="196"/>
      <c r="NC1171" s="196"/>
      <c r="ND1171" s="196"/>
      <c r="NE1171" s="196"/>
      <c r="NF1171" s="196"/>
      <c r="NG1171" s="196"/>
      <c r="NH1171" s="196"/>
      <c r="NI1171" s="196"/>
      <c r="NJ1171" s="196"/>
      <c r="NK1171" s="196"/>
      <c r="NL1171" s="196"/>
      <c r="NM1171" s="196"/>
      <c r="NN1171" s="196"/>
      <c r="NO1171" s="196"/>
      <c r="NP1171" s="196"/>
      <c r="NQ1171" s="196"/>
      <c r="NR1171" s="196"/>
      <c r="NS1171" s="196"/>
      <c r="NT1171" s="196"/>
      <c r="NU1171" s="196"/>
      <c r="NV1171" s="196"/>
      <c r="NW1171" s="196"/>
      <c r="NX1171" s="196"/>
      <c r="NY1171" s="196"/>
      <c r="NZ1171" s="196"/>
      <c r="OA1171" s="196"/>
      <c r="OB1171" s="196"/>
      <c r="OC1171" s="196"/>
      <c r="OD1171" s="196"/>
      <c r="OE1171" s="196"/>
      <c r="OF1171" s="196"/>
      <c r="OG1171" s="196"/>
      <c r="OH1171" s="196"/>
      <c r="OI1171" s="196"/>
      <c r="OJ1171" s="196"/>
      <c r="OK1171" s="196"/>
      <c r="OL1171" s="196"/>
      <c r="AFC1171" s="196"/>
      <c r="AFD1171" s="196"/>
      <c r="AFE1171" s="196"/>
      <c r="AFF1171" s="196"/>
      <c r="AFG1171" s="196"/>
      <c r="AFH1171" s="196"/>
      <c r="AFI1171" s="196"/>
      <c r="AFJ1171" s="196"/>
      <c r="AFK1171" s="196"/>
      <c r="AFL1171" s="196"/>
      <c r="AFM1171" s="196"/>
      <c r="AFN1171" s="196"/>
      <c r="AFO1171" s="196"/>
      <c r="AFP1171" s="196"/>
      <c r="AFQ1171" s="196"/>
      <c r="AFR1171" s="196"/>
      <c r="AFS1171" s="196"/>
      <c r="AFT1171" s="196"/>
      <c r="AFU1171" s="196"/>
      <c r="AFV1171" s="196"/>
      <c r="AFW1171" s="196"/>
      <c r="AFX1171" s="196"/>
      <c r="AFY1171" s="196"/>
      <c r="AFZ1171" s="196"/>
      <c r="AGA1171" s="196"/>
      <c r="AGB1171" s="196"/>
      <c r="AGC1171" s="196"/>
      <c r="AGD1171" s="196"/>
      <c r="AGE1171" s="196"/>
      <c r="AGF1171" s="196"/>
      <c r="AGG1171" s="196"/>
      <c r="AGH1171" s="196"/>
      <c r="AGI1171" s="196"/>
      <c r="AGJ1171" s="196"/>
      <c r="AGK1171" s="196"/>
      <c r="AGL1171" s="196"/>
      <c r="AGM1171" s="196"/>
      <c r="AGN1171" s="196"/>
      <c r="AGO1171" s="196"/>
      <c r="AGP1171" s="196"/>
    </row>
    <row r="1172" spans="1:874" ht="15.75" customHeight="1" x14ac:dyDescent="0.25">
      <c r="A1172" s="196"/>
      <c r="B1172" s="196"/>
      <c r="C1172" s="196"/>
      <c r="D1172" s="196"/>
      <c r="E1172" s="196"/>
      <c r="F1172" s="196"/>
      <c r="G1172" s="196"/>
      <c r="H1172" s="196"/>
      <c r="I1172" s="196"/>
      <c r="J1172" s="196"/>
      <c r="K1172" s="196"/>
      <c r="L1172" s="206"/>
      <c r="M1172" s="196"/>
      <c r="N1172" s="196"/>
      <c r="O1172" s="196"/>
      <c r="P1172" s="196"/>
      <c r="Q1172" s="196"/>
      <c r="R1172" s="196"/>
      <c r="S1172" s="196"/>
      <c r="T1172" s="196"/>
      <c r="U1172" s="196"/>
      <c r="V1172" s="196"/>
      <c r="W1172" s="196"/>
      <c r="X1172" s="196"/>
      <c r="Y1172" s="196"/>
      <c r="Z1172" s="196"/>
      <c r="AA1172" s="196"/>
      <c r="AB1172" s="196"/>
      <c r="AC1172" s="196"/>
      <c r="AD1172" s="196"/>
      <c r="AE1172" s="196"/>
      <c r="AF1172" s="196"/>
      <c r="AG1172" s="196"/>
      <c r="AH1172" s="196"/>
      <c r="AI1172" s="196"/>
      <c r="AJ1172" s="196"/>
      <c r="AK1172" s="196"/>
      <c r="AL1172" s="196"/>
      <c r="AM1172" s="196"/>
      <c r="AN1172" s="196"/>
      <c r="AO1172" s="196"/>
      <c r="AP1172" s="196"/>
      <c r="AQ1172" s="196"/>
      <c r="AR1172" s="196"/>
      <c r="AS1172" s="196"/>
      <c r="AT1172" s="196"/>
      <c r="AU1172" s="196"/>
      <c r="AV1172" s="196"/>
      <c r="AW1172" s="196"/>
      <c r="AX1172" s="196"/>
      <c r="AY1172" s="196"/>
      <c r="AZ1172" s="196"/>
      <c r="BA1172" s="196"/>
      <c r="BB1172" s="196"/>
      <c r="BC1172" s="196"/>
      <c r="BD1172" s="196"/>
      <c r="BE1172" s="196"/>
      <c r="BF1172" s="196"/>
      <c r="BG1172" s="196"/>
      <c r="BH1172" s="196"/>
      <c r="BI1172" s="196"/>
      <c r="BJ1172" s="196"/>
      <c r="BK1172" s="196"/>
      <c r="BL1172" s="196"/>
      <c r="BM1172" s="196"/>
      <c r="BN1172" s="196"/>
      <c r="BO1172" s="196"/>
      <c r="BP1172" s="196"/>
      <c r="BQ1172" s="196"/>
      <c r="BR1172" s="196"/>
      <c r="BS1172" s="196"/>
      <c r="BT1172" s="196"/>
      <c r="BU1172" s="196"/>
      <c r="BV1172" s="196"/>
      <c r="BW1172" s="196"/>
      <c r="BX1172" s="196"/>
      <c r="BY1172" s="196"/>
      <c r="BZ1172" s="196"/>
      <c r="CA1172" s="196"/>
      <c r="CB1172" s="196"/>
      <c r="CC1172" s="196"/>
      <c r="CD1172" s="196"/>
      <c r="CE1172" s="196"/>
      <c r="CF1172" s="196"/>
      <c r="CG1172" s="196"/>
      <c r="CH1172" s="196"/>
      <c r="CI1172" s="196"/>
      <c r="CJ1172" s="196"/>
      <c r="CK1172" s="196"/>
      <c r="CL1172" s="196"/>
      <c r="CM1172" s="196"/>
      <c r="CN1172" s="196"/>
      <c r="CO1172" s="196"/>
      <c r="CP1172" s="196"/>
      <c r="CQ1172" s="196"/>
      <c r="CR1172" s="196"/>
      <c r="CS1172" s="196"/>
      <c r="CT1172" s="196"/>
      <c r="CU1172" s="196"/>
      <c r="CV1172" s="196"/>
      <c r="CW1172" s="196"/>
      <c r="CX1172" s="196"/>
      <c r="CY1172" s="196"/>
      <c r="CZ1172" s="196"/>
      <c r="DA1172" s="196"/>
      <c r="DB1172" s="196"/>
      <c r="DC1172" s="196"/>
      <c r="DD1172" s="196"/>
      <c r="DE1172" s="196"/>
      <c r="DF1172" s="196"/>
      <c r="DG1172" s="196"/>
      <c r="DH1172" s="196"/>
      <c r="DI1172" s="196"/>
      <c r="DJ1172" s="196"/>
      <c r="DK1172" s="196"/>
      <c r="DL1172" s="196"/>
      <c r="DM1172" s="196"/>
      <c r="DN1172" s="196"/>
      <c r="DO1172" s="196"/>
      <c r="DP1172" s="196"/>
      <c r="DQ1172" s="196"/>
      <c r="DR1172" s="196"/>
      <c r="DS1172" s="196"/>
      <c r="DT1172" s="196"/>
      <c r="DU1172" s="196"/>
      <c r="DV1172" s="196"/>
      <c r="DW1172" s="196"/>
      <c r="DX1172" s="196"/>
      <c r="DY1172" s="196"/>
      <c r="DZ1172" s="196"/>
      <c r="EA1172" s="196"/>
      <c r="EB1172" s="196"/>
      <c r="EC1172" s="196"/>
      <c r="ED1172" s="196"/>
      <c r="EE1172" s="196"/>
      <c r="EF1172" s="196"/>
      <c r="EG1172" s="196"/>
      <c r="EH1172" s="196"/>
      <c r="EI1172" s="196"/>
      <c r="EJ1172" s="196"/>
      <c r="EK1172" s="196"/>
      <c r="EL1172" s="196"/>
      <c r="EM1172" s="196"/>
      <c r="EN1172" s="196"/>
      <c r="EO1172" s="196"/>
      <c r="EP1172" s="196"/>
      <c r="EQ1172" s="196"/>
      <c r="ER1172" s="196"/>
      <c r="ES1172" s="196"/>
      <c r="ET1172" s="196"/>
      <c r="EU1172" s="196"/>
      <c r="EV1172" s="196"/>
      <c r="EW1172" s="196"/>
      <c r="EX1172" s="196"/>
      <c r="EY1172" s="196"/>
      <c r="EZ1172" s="196"/>
      <c r="FA1172" s="196"/>
      <c r="FB1172" s="196"/>
      <c r="FC1172" s="196"/>
      <c r="FD1172" s="196"/>
      <c r="FE1172" s="196"/>
      <c r="FF1172" s="196"/>
      <c r="FG1172" s="196"/>
      <c r="FH1172" s="196"/>
      <c r="FI1172" s="196"/>
      <c r="FJ1172" s="196"/>
      <c r="FK1172" s="196"/>
      <c r="FL1172" s="196"/>
      <c r="FM1172" s="196"/>
      <c r="FN1172" s="196"/>
      <c r="FO1172" s="196"/>
      <c r="FP1172" s="196"/>
      <c r="FQ1172" s="196"/>
      <c r="FR1172" s="196"/>
      <c r="FS1172" s="196"/>
      <c r="FT1172" s="196"/>
      <c r="FU1172" s="196"/>
      <c r="FV1172" s="196"/>
      <c r="FW1172" s="196"/>
      <c r="FX1172" s="196"/>
      <c r="FY1172" s="196"/>
      <c r="FZ1172" s="196"/>
      <c r="GA1172" s="196"/>
      <c r="GB1172" s="196"/>
      <c r="GC1172" s="196"/>
      <c r="GD1172" s="196"/>
      <c r="GE1172" s="196"/>
      <c r="GF1172" s="196"/>
      <c r="GG1172" s="196"/>
      <c r="GH1172" s="196"/>
      <c r="GI1172" s="196"/>
      <c r="GJ1172" s="196"/>
      <c r="GK1172" s="196"/>
      <c r="GL1172" s="196"/>
      <c r="GM1172" s="196"/>
      <c r="GN1172" s="196"/>
      <c r="GO1172" s="196"/>
      <c r="GP1172" s="196"/>
      <c r="GQ1172" s="196"/>
      <c r="GR1172" s="196"/>
      <c r="GS1172" s="196"/>
      <c r="GT1172" s="196"/>
      <c r="GU1172" s="196"/>
      <c r="GV1172" s="196"/>
      <c r="GW1172" s="196"/>
      <c r="GX1172" s="196"/>
      <c r="GY1172" s="196"/>
      <c r="GZ1172" s="196"/>
      <c r="HA1172" s="196"/>
      <c r="HB1172" s="196"/>
      <c r="HC1172" s="196"/>
      <c r="HD1172" s="196"/>
      <c r="HE1172" s="196"/>
      <c r="HF1172" s="196"/>
      <c r="HG1172" s="196"/>
      <c r="HH1172" s="196"/>
      <c r="HI1172" s="196"/>
      <c r="HJ1172" s="196"/>
      <c r="HK1172" s="196"/>
      <c r="HL1172" s="196"/>
      <c r="HM1172" s="196"/>
      <c r="HN1172" s="196"/>
      <c r="HO1172" s="196"/>
      <c r="HP1172" s="196"/>
      <c r="HQ1172" s="196"/>
      <c r="HR1172" s="196"/>
      <c r="HS1172" s="196"/>
      <c r="HT1172" s="196"/>
      <c r="HU1172" s="196"/>
      <c r="HV1172" s="196"/>
      <c r="HW1172" s="196"/>
      <c r="HX1172" s="196"/>
      <c r="HY1172" s="196"/>
      <c r="HZ1172" s="196"/>
      <c r="IA1172" s="196"/>
      <c r="IB1172" s="196"/>
      <c r="IC1172" s="196"/>
      <c r="ID1172" s="196"/>
      <c r="IE1172" s="196"/>
      <c r="IF1172" s="196"/>
      <c r="IG1172" s="196"/>
      <c r="IH1172" s="196"/>
      <c r="II1172" s="196"/>
      <c r="IJ1172" s="196"/>
      <c r="IK1172" s="196"/>
      <c r="IL1172" s="196"/>
      <c r="IM1172" s="196"/>
      <c r="IN1172" s="196"/>
      <c r="IO1172" s="196"/>
      <c r="IP1172" s="196"/>
      <c r="IQ1172" s="196"/>
      <c r="IR1172" s="196"/>
      <c r="IS1172" s="196"/>
      <c r="IT1172" s="196"/>
      <c r="IU1172" s="196"/>
      <c r="IV1172" s="196"/>
      <c r="IW1172" s="196"/>
      <c r="IX1172" s="196"/>
      <c r="IY1172" s="196"/>
      <c r="IZ1172" s="196"/>
      <c r="JA1172" s="196"/>
      <c r="JB1172" s="196"/>
      <c r="JC1172" s="196"/>
      <c r="JD1172" s="196"/>
      <c r="JE1172" s="196"/>
      <c r="JF1172" s="196"/>
      <c r="JG1172" s="196"/>
      <c r="JH1172" s="196"/>
      <c r="JI1172" s="196"/>
      <c r="JJ1172" s="196"/>
      <c r="JK1172" s="196"/>
      <c r="JL1172" s="196"/>
      <c r="JM1172" s="196"/>
      <c r="JN1172" s="196"/>
      <c r="JO1172" s="196"/>
      <c r="JP1172" s="196"/>
      <c r="JQ1172" s="196"/>
      <c r="JR1172" s="196"/>
      <c r="JS1172" s="196"/>
      <c r="JT1172" s="196"/>
      <c r="JU1172" s="196"/>
      <c r="JV1172" s="196"/>
      <c r="JW1172" s="196"/>
      <c r="JX1172" s="196"/>
      <c r="JY1172" s="196"/>
      <c r="JZ1172" s="196"/>
      <c r="KA1172" s="196"/>
      <c r="KB1172" s="196"/>
      <c r="KC1172" s="196"/>
      <c r="KD1172" s="196"/>
      <c r="KE1172" s="196"/>
      <c r="KF1172" s="196"/>
      <c r="KG1172" s="196"/>
      <c r="KH1172" s="196"/>
      <c r="KI1172" s="196"/>
      <c r="KJ1172" s="196"/>
      <c r="KK1172" s="196"/>
      <c r="KL1172" s="196"/>
      <c r="KM1172" s="196"/>
      <c r="KN1172" s="196"/>
      <c r="KO1172" s="196"/>
      <c r="KP1172" s="196"/>
      <c r="KQ1172" s="196"/>
      <c r="KR1172" s="196"/>
      <c r="KS1172" s="196"/>
      <c r="KT1172" s="196"/>
      <c r="KU1172" s="196"/>
      <c r="KV1172" s="196"/>
      <c r="KW1172" s="196"/>
      <c r="KX1172" s="196"/>
      <c r="KY1172" s="196"/>
      <c r="KZ1172" s="196"/>
      <c r="LA1172" s="196"/>
      <c r="LB1172" s="196"/>
      <c r="LC1172" s="196"/>
      <c r="LD1172" s="196"/>
      <c r="LE1172" s="196"/>
      <c r="LF1172" s="196"/>
      <c r="LG1172" s="196"/>
      <c r="LH1172" s="196"/>
      <c r="LI1172" s="196"/>
      <c r="LJ1172" s="196"/>
      <c r="LK1172" s="196"/>
      <c r="LL1172" s="196"/>
      <c r="LM1172" s="196"/>
      <c r="LN1172" s="196"/>
      <c r="LO1172" s="196"/>
      <c r="LP1172" s="196"/>
      <c r="LQ1172" s="196"/>
      <c r="LR1172" s="196"/>
      <c r="LS1172" s="196"/>
      <c r="LT1172" s="196"/>
      <c r="LU1172" s="196"/>
      <c r="LV1172" s="196"/>
      <c r="LW1172" s="196"/>
      <c r="LX1172" s="196"/>
      <c r="LY1172" s="196"/>
      <c r="LZ1172" s="196"/>
      <c r="MA1172" s="196"/>
      <c r="MB1172" s="196"/>
      <c r="MC1172" s="196"/>
      <c r="MD1172" s="196"/>
      <c r="ME1172" s="196"/>
      <c r="MF1172" s="196"/>
      <c r="MG1172" s="196"/>
      <c r="MH1172" s="196"/>
      <c r="MI1172" s="196"/>
      <c r="MJ1172" s="196"/>
      <c r="MK1172" s="196"/>
      <c r="ML1172" s="196"/>
      <c r="MM1172" s="196"/>
      <c r="MN1172" s="196"/>
      <c r="MO1172" s="196"/>
      <c r="MP1172" s="196"/>
      <c r="MQ1172" s="196"/>
      <c r="MR1172" s="196"/>
      <c r="MS1172" s="196"/>
      <c r="MT1172" s="196"/>
      <c r="MU1172" s="196"/>
      <c r="MV1172" s="196"/>
      <c r="MW1172" s="196"/>
      <c r="MX1172" s="196"/>
      <c r="MY1172" s="196"/>
      <c r="MZ1172" s="196"/>
      <c r="NA1172" s="196"/>
      <c r="NB1172" s="196"/>
      <c r="NC1172" s="196"/>
      <c r="ND1172" s="196"/>
      <c r="NE1172" s="196"/>
      <c r="NF1172" s="196"/>
      <c r="NG1172" s="196"/>
      <c r="NH1172" s="196"/>
      <c r="NI1172" s="196"/>
      <c r="NJ1172" s="196"/>
      <c r="NK1172" s="196"/>
      <c r="NL1172" s="196"/>
      <c r="NM1172" s="196"/>
      <c r="NN1172" s="196"/>
      <c r="NO1172" s="196"/>
      <c r="NP1172" s="196"/>
      <c r="NQ1172" s="196"/>
      <c r="NR1172" s="196"/>
      <c r="NS1172" s="196"/>
      <c r="NT1172" s="196"/>
      <c r="NU1172" s="196"/>
      <c r="NV1172" s="196"/>
      <c r="NW1172" s="196"/>
      <c r="NX1172" s="196"/>
      <c r="NY1172" s="196"/>
      <c r="NZ1172" s="196"/>
      <c r="OA1172" s="196"/>
      <c r="OB1172" s="196"/>
      <c r="OC1172" s="196"/>
      <c r="OD1172" s="196"/>
      <c r="OE1172" s="196"/>
      <c r="OF1172" s="196"/>
      <c r="OG1172" s="196"/>
      <c r="OH1172" s="196"/>
      <c r="OI1172" s="196"/>
      <c r="OJ1172" s="196"/>
      <c r="OK1172" s="196"/>
      <c r="OL1172" s="196"/>
      <c r="AFC1172" s="196"/>
      <c r="AFD1172" s="196"/>
      <c r="AFE1172" s="196"/>
      <c r="AFF1172" s="196"/>
      <c r="AFG1172" s="196"/>
      <c r="AFH1172" s="196"/>
      <c r="AFI1172" s="196"/>
      <c r="AFJ1172" s="196"/>
      <c r="AFK1172" s="196"/>
      <c r="AFL1172" s="196"/>
      <c r="AFM1172" s="196"/>
      <c r="AFN1172" s="196"/>
      <c r="AFO1172" s="196"/>
      <c r="AFP1172" s="196"/>
      <c r="AFQ1172" s="196"/>
      <c r="AFR1172" s="196"/>
      <c r="AFS1172" s="196"/>
      <c r="AFT1172" s="196"/>
      <c r="AFU1172" s="196"/>
      <c r="AFV1172" s="196"/>
      <c r="AFW1172" s="196"/>
      <c r="AFX1172" s="196"/>
      <c r="AFY1172" s="196"/>
      <c r="AFZ1172" s="196"/>
      <c r="AGA1172" s="196"/>
      <c r="AGB1172" s="196"/>
      <c r="AGC1172" s="196"/>
      <c r="AGD1172" s="196"/>
      <c r="AGE1172" s="196"/>
      <c r="AGF1172" s="196"/>
      <c r="AGG1172" s="196"/>
      <c r="AGH1172" s="196"/>
      <c r="AGI1172" s="196"/>
      <c r="AGJ1172" s="196"/>
      <c r="AGK1172" s="196"/>
      <c r="AGL1172" s="196"/>
      <c r="AGM1172" s="196"/>
      <c r="AGN1172" s="196"/>
      <c r="AGO1172" s="196"/>
      <c r="AGP1172" s="196"/>
    </row>
    <row r="1173" spans="1:874" ht="15.75" customHeight="1" x14ac:dyDescent="0.25">
      <c r="A1173" s="196"/>
      <c r="B1173" s="196"/>
      <c r="C1173" s="196"/>
      <c r="D1173" s="196"/>
      <c r="E1173" s="196"/>
      <c r="F1173" s="196"/>
      <c r="G1173" s="196"/>
      <c r="H1173" s="196"/>
      <c r="I1173" s="196"/>
      <c r="J1173" s="196"/>
      <c r="K1173" s="196"/>
      <c r="L1173" s="206"/>
      <c r="M1173" s="196"/>
      <c r="N1173" s="196"/>
      <c r="O1173" s="196"/>
      <c r="P1173" s="196"/>
      <c r="Q1173" s="196"/>
      <c r="R1173" s="196"/>
      <c r="S1173" s="196"/>
      <c r="T1173" s="196"/>
      <c r="U1173" s="196"/>
      <c r="V1173" s="196"/>
      <c r="W1173" s="196"/>
      <c r="X1173" s="196"/>
      <c r="Y1173" s="196"/>
      <c r="Z1173" s="196"/>
      <c r="AA1173" s="196"/>
      <c r="AB1173" s="196"/>
      <c r="AC1173" s="196"/>
      <c r="AD1173" s="196"/>
      <c r="AE1173" s="196"/>
      <c r="AF1173" s="196"/>
      <c r="AG1173" s="196"/>
      <c r="AH1173" s="196"/>
      <c r="AI1173" s="196"/>
      <c r="AJ1173" s="196"/>
      <c r="AK1173" s="196"/>
      <c r="AL1173" s="196"/>
      <c r="AM1173" s="196"/>
      <c r="AN1173" s="196"/>
      <c r="AO1173" s="196"/>
      <c r="AP1173" s="196"/>
      <c r="AQ1173" s="196"/>
      <c r="AR1173" s="196"/>
      <c r="AS1173" s="196"/>
      <c r="AT1173" s="196"/>
      <c r="AU1173" s="196"/>
      <c r="AV1173" s="196"/>
      <c r="AW1173" s="196"/>
      <c r="AX1173" s="196"/>
      <c r="AY1173" s="196"/>
      <c r="AZ1173" s="196"/>
      <c r="BA1173" s="196"/>
      <c r="BB1173" s="196"/>
      <c r="BC1173" s="196"/>
      <c r="BD1173" s="196"/>
      <c r="BE1173" s="196"/>
      <c r="BF1173" s="196"/>
      <c r="BG1173" s="196"/>
      <c r="BH1173" s="196"/>
      <c r="BI1173" s="196"/>
      <c r="BJ1173" s="196"/>
      <c r="BK1173" s="196"/>
      <c r="BL1173" s="196"/>
      <c r="BM1173" s="196"/>
      <c r="BN1173" s="196"/>
      <c r="BO1173" s="196"/>
      <c r="BP1173" s="196"/>
      <c r="BQ1173" s="196"/>
      <c r="BR1173" s="196"/>
      <c r="BS1173" s="196"/>
      <c r="BT1173" s="196"/>
      <c r="BU1173" s="196"/>
      <c r="BV1173" s="196"/>
      <c r="BW1173" s="196"/>
      <c r="BX1173" s="196"/>
      <c r="BY1173" s="196"/>
      <c r="BZ1173" s="196"/>
      <c r="CA1173" s="196"/>
      <c r="CB1173" s="196"/>
      <c r="CC1173" s="196"/>
      <c r="CD1173" s="196"/>
      <c r="CE1173" s="196"/>
      <c r="CF1173" s="196"/>
      <c r="CG1173" s="196"/>
      <c r="CH1173" s="196"/>
      <c r="CI1173" s="196"/>
      <c r="CJ1173" s="196"/>
      <c r="CK1173" s="196"/>
      <c r="CL1173" s="196"/>
      <c r="CM1173" s="196"/>
      <c r="CN1173" s="196"/>
      <c r="CO1173" s="196"/>
      <c r="CP1173" s="196"/>
      <c r="CQ1173" s="196"/>
      <c r="CR1173" s="196"/>
      <c r="CS1173" s="196"/>
      <c r="CT1173" s="196"/>
      <c r="CU1173" s="196"/>
      <c r="CV1173" s="196"/>
      <c r="CW1173" s="196"/>
      <c r="CX1173" s="196"/>
      <c r="CY1173" s="196"/>
      <c r="CZ1173" s="196"/>
      <c r="DA1173" s="196"/>
      <c r="DB1173" s="196"/>
      <c r="DC1173" s="196"/>
      <c r="DD1173" s="196"/>
      <c r="DE1173" s="196"/>
      <c r="DF1173" s="196"/>
      <c r="DG1173" s="196"/>
      <c r="DH1173" s="196"/>
      <c r="DI1173" s="196"/>
      <c r="DJ1173" s="196"/>
      <c r="DK1173" s="196"/>
      <c r="DL1173" s="196"/>
      <c r="DM1173" s="196"/>
      <c r="DN1173" s="196"/>
      <c r="DO1173" s="196"/>
      <c r="DP1173" s="196"/>
      <c r="DQ1173" s="196"/>
      <c r="DR1173" s="196"/>
      <c r="DS1173" s="196"/>
      <c r="DT1173" s="196"/>
      <c r="DU1173" s="196"/>
      <c r="DV1173" s="196"/>
      <c r="DW1173" s="196"/>
      <c r="DX1173" s="196"/>
      <c r="DY1173" s="196"/>
      <c r="DZ1173" s="196"/>
      <c r="EA1173" s="196"/>
      <c r="EB1173" s="196"/>
      <c r="EC1173" s="196"/>
      <c r="ED1173" s="196"/>
      <c r="EE1173" s="196"/>
      <c r="EF1173" s="196"/>
      <c r="EG1173" s="196"/>
      <c r="EH1173" s="196"/>
      <c r="EI1173" s="196"/>
      <c r="EJ1173" s="196"/>
      <c r="EK1173" s="196"/>
      <c r="EL1173" s="196"/>
      <c r="EM1173" s="196"/>
      <c r="EN1173" s="196"/>
      <c r="EO1173" s="196"/>
      <c r="EP1173" s="196"/>
      <c r="EQ1173" s="196"/>
      <c r="ER1173" s="196"/>
      <c r="ES1173" s="196"/>
      <c r="ET1173" s="196"/>
      <c r="EU1173" s="196"/>
      <c r="EV1173" s="196"/>
      <c r="EW1173" s="196"/>
      <c r="EX1173" s="196"/>
      <c r="EY1173" s="196"/>
      <c r="EZ1173" s="196"/>
      <c r="FA1173" s="196"/>
      <c r="FB1173" s="196"/>
      <c r="FC1173" s="196"/>
      <c r="FD1173" s="196"/>
      <c r="FE1173" s="196"/>
      <c r="FF1173" s="196"/>
      <c r="FG1173" s="196"/>
      <c r="FH1173" s="196"/>
      <c r="FI1173" s="196"/>
      <c r="FJ1173" s="196"/>
      <c r="FK1173" s="196"/>
      <c r="FL1173" s="196"/>
      <c r="FM1173" s="196"/>
      <c r="FN1173" s="196"/>
      <c r="FO1173" s="196"/>
      <c r="FP1173" s="196"/>
      <c r="FQ1173" s="196"/>
      <c r="FR1173" s="196"/>
      <c r="FS1173" s="196"/>
      <c r="FT1173" s="196"/>
      <c r="FU1173" s="196"/>
      <c r="FV1173" s="196"/>
      <c r="FW1173" s="196"/>
      <c r="FX1173" s="196"/>
      <c r="FY1173" s="196"/>
      <c r="FZ1173" s="196"/>
      <c r="GA1173" s="196"/>
      <c r="GB1173" s="196"/>
      <c r="GC1173" s="196"/>
      <c r="GD1173" s="196"/>
      <c r="GE1173" s="196"/>
      <c r="GF1173" s="196"/>
      <c r="GG1173" s="196"/>
      <c r="GH1173" s="196"/>
      <c r="GI1173" s="196"/>
      <c r="GJ1173" s="196"/>
      <c r="GK1173" s="196"/>
      <c r="GL1173" s="196"/>
      <c r="GM1173" s="196"/>
      <c r="GN1173" s="196"/>
      <c r="GO1173" s="196"/>
      <c r="GP1173" s="196"/>
      <c r="GQ1173" s="196"/>
      <c r="GR1173" s="196"/>
      <c r="GS1173" s="196"/>
      <c r="GT1173" s="196"/>
      <c r="GU1173" s="196"/>
      <c r="GV1173" s="196"/>
      <c r="GW1173" s="196"/>
      <c r="GX1173" s="196"/>
      <c r="GY1173" s="196"/>
      <c r="GZ1173" s="196"/>
      <c r="HA1173" s="196"/>
      <c r="HB1173" s="196"/>
      <c r="HC1173" s="196"/>
      <c r="HD1173" s="196"/>
      <c r="HE1173" s="196"/>
      <c r="HF1173" s="196"/>
      <c r="HG1173" s="196"/>
      <c r="HH1173" s="196"/>
      <c r="HI1173" s="196"/>
      <c r="HJ1173" s="196"/>
      <c r="HK1173" s="196"/>
      <c r="HL1173" s="196"/>
      <c r="HM1173" s="196"/>
      <c r="HN1173" s="196"/>
      <c r="HO1173" s="196"/>
      <c r="HP1173" s="196"/>
      <c r="HQ1173" s="196"/>
      <c r="HR1173" s="196"/>
      <c r="HS1173" s="196"/>
      <c r="HT1173" s="196"/>
      <c r="HU1173" s="196"/>
      <c r="HV1173" s="196"/>
      <c r="HW1173" s="196"/>
      <c r="HX1173" s="196"/>
      <c r="HY1173" s="196"/>
      <c r="HZ1173" s="196"/>
      <c r="IA1173" s="196"/>
      <c r="IB1173" s="196"/>
      <c r="IC1173" s="196"/>
      <c r="ID1173" s="196"/>
      <c r="IE1173" s="196"/>
      <c r="IF1173" s="196"/>
      <c r="IG1173" s="196"/>
      <c r="IH1173" s="196"/>
      <c r="II1173" s="196"/>
      <c r="IJ1173" s="196"/>
      <c r="IK1173" s="196"/>
      <c r="IL1173" s="196"/>
      <c r="IM1173" s="196"/>
      <c r="IN1173" s="196"/>
      <c r="IO1173" s="196"/>
      <c r="IP1173" s="196"/>
      <c r="IQ1173" s="196"/>
      <c r="IR1173" s="196"/>
      <c r="IS1173" s="196"/>
      <c r="IT1173" s="196"/>
      <c r="IU1173" s="196"/>
      <c r="IV1173" s="196"/>
      <c r="IW1173" s="196"/>
      <c r="IX1173" s="196"/>
      <c r="IY1173" s="196"/>
      <c r="IZ1173" s="196"/>
      <c r="JA1173" s="196"/>
      <c r="JB1173" s="196"/>
      <c r="JC1173" s="196"/>
      <c r="JD1173" s="196"/>
      <c r="JE1173" s="196"/>
      <c r="JF1173" s="196"/>
      <c r="JG1173" s="196"/>
      <c r="JH1173" s="196"/>
      <c r="JI1173" s="196"/>
      <c r="JJ1173" s="196"/>
      <c r="JK1173" s="196"/>
      <c r="JL1173" s="196"/>
      <c r="JM1173" s="196"/>
      <c r="JN1173" s="196"/>
      <c r="JO1173" s="196"/>
      <c r="JP1173" s="196"/>
      <c r="JQ1173" s="196"/>
      <c r="JR1173" s="196"/>
      <c r="JS1173" s="196"/>
      <c r="JT1173" s="196"/>
      <c r="JU1173" s="196"/>
      <c r="JV1173" s="196"/>
      <c r="JW1173" s="196"/>
      <c r="JX1173" s="196"/>
      <c r="JY1173" s="196"/>
      <c r="JZ1173" s="196"/>
      <c r="KA1173" s="196"/>
      <c r="KB1173" s="196"/>
      <c r="KC1173" s="196"/>
      <c r="KD1173" s="196"/>
      <c r="KE1173" s="196"/>
      <c r="KF1173" s="196"/>
      <c r="KG1173" s="196"/>
      <c r="KH1173" s="196"/>
      <c r="KI1173" s="196"/>
      <c r="KJ1173" s="196"/>
      <c r="KK1173" s="196"/>
      <c r="KL1173" s="196"/>
      <c r="KM1173" s="196"/>
      <c r="KN1173" s="196"/>
      <c r="KO1173" s="196"/>
      <c r="KP1173" s="196"/>
      <c r="KQ1173" s="196"/>
      <c r="KR1173" s="196"/>
      <c r="KS1173" s="196"/>
      <c r="KT1173" s="196"/>
      <c r="KU1173" s="196"/>
      <c r="KV1173" s="196"/>
      <c r="KW1173" s="196"/>
      <c r="KX1173" s="196"/>
      <c r="KY1173" s="196"/>
      <c r="KZ1173" s="196"/>
      <c r="LA1173" s="196"/>
      <c r="LB1173" s="196"/>
      <c r="LC1173" s="196"/>
      <c r="LD1173" s="196"/>
      <c r="LE1173" s="196"/>
      <c r="LF1173" s="196"/>
      <c r="LG1173" s="196"/>
      <c r="LH1173" s="196"/>
      <c r="LI1173" s="196"/>
      <c r="LJ1173" s="196"/>
      <c r="LK1173" s="196"/>
      <c r="LL1173" s="196"/>
      <c r="LM1173" s="196"/>
      <c r="LN1173" s="196"/>
      <c r="LO1173" s="196"/>
      <c r="LP1173" s="196"/>
      <c r="LQ1173" s="196"/>
      <c r="LR1173" s="196"/>
      <c r="LS1173" s="196"/>
      <c r="LT1173" s="196"/>
      <c r="LU1173" s="196"/>
      <c r="LV1173" s="196"/>
      <c r="LW1173" s="196"/>
      <c r="LX1173" s="196"/>
      <c r="LY1173" s="196"/>
      <c r="LZ1173" s="196"/>
      <c r="MA1173" s="196"/>
      <c r="MB1173" s="196"/>
      <c r="MC1173" s="196"/>
      <c r="MD1173" s="196"/>
      <c r="ME1173" s="196"/>
      <c r="MF1173" s="196"/>
      <c r="MG1173" s="196"/>
      <c r="MH1173" s="196"/>
      <c r="MI1173" s="196"/>
      <c r="MJ1173" s="196"/>
      <c r="MK1173" s="196"/>
      <c r="ML1173" s="196"/>
      <c r="MM1173" s="196"/>
      <c r="MN1173" s="196"/>
      <c r="MO1173" s="196"/>
      <c r="MP1173" s="196"/>
      <c r="MQ1173" s="196"/>
      <c r="MR1173" s="196"/>
      <c r="MS1173" s="196"/>
      <c r="MT1173" s="196"/>
      <c r="MU1173" s="196"/>
      <c r="MV1173" s="196"/>
      <c r="MW1173" s="196"/>
      <c r="MX1173" s="196"/>
      <c r="MY1173" s="196"/>
      <c r="MZ1173" s="196"/>
      <c r="NA1173" s="196"/>
      <c r="NB1173" s="196"/>
      <c r="NC1173" s="196"/>
      <c r="ND1173" s="196"/>
      <c r="NE1173" s="196"/>
      <c r="NF1173" s="196"/>
      <c r="NG1173" s="196"/>
      <c r="NH1173" s="196"/>
      <c r="NI1173" s="196"/>
      <c r="NJ1173" s="196"/>
      <c r="NK1173" s="196"/>
      <c r="NL1173" s="196"/>
      <c r="NM1173" s="196"/>
      <c r="NN1173" s="196"/>
      <c r="NO1173" s="196"/>
      <c r="NP1173" s="196"/>
      <c r="NQ1173" s="196"/>
      <c r="NR1173" s="196"/>
      <c r="NS1173" s="196"/>
      <c r="NT1173" s="196"/>
      <c r="NU1173" s="196"/>
      <c r="NV1173" s="196"/>
      <c r="NW1173" s="196"/>
      <c r="NX1173" s="196"/>
      <c r="NY1173" s="196"/>
      <c r="NZ1173" s="196"/>
      <c r="OA1173" s="196"/>
      <c r="OB1173" s="196"/>
      <c r="OC1173" s="196"/>
      <c r="OD1173" s="196"/>
      <c r="OE1173" s="196"/>
      <c r="OF1173" s="196"/>
      <c r="OG1173" s="196"/>
      <c r="OH1173" s="196"/>
      <c r="OI1173" s="196"/>
      <c r="OJ1173" s="196"/>
      <c r="OK1173" s="196"/>
      <c r="OL1173" s="196"/>
      <c r="AFC1173" s="196"/>
      <c r="AFD1173" s="196"/>
      <c r="AFE1173" s="196"/>
      <c r="AFF1173" s="196"/>
      <c r="AFG1173" s="196"/>
      <c r="AFH1173" s="196"/>
      <c r="AFI1173" s="196"/>
      <c r="AFJ1173" s="196"/>
      <c r="AFK1173" s="196"/>
      <c r="AFL1173" s="196"/>
      <c r="AFM1173" s="196"/>
      <c r="AFN1173" s="196"/>
      <c r="AFO1173" s="196"/>
      <c r="AFP1173" s="196"/>
      <c r="AFQ1173" s="196"/>
      <c r="AFR1173" s="196"/>
      <c r="AFS1173" s="196"/>
      <c r="AFT1173" s="196"/>
      <c r="AFU1173" s="196"/>
      <c r="AFV1173" s="196"/>
      <c r="AFW1173" s="196"/>
      <c r="AFX1173" s="196"/>
      <c r="AFY1173" s="196"/>
      <c r="AFZ1173" s="196"/>
      <c r="AGA1173" s="196"/>
      <c r="AGB1173" s="196"/>
      <c r="AGC1173" s="196"/>
      <c r="AGD1173" s="196"/>
      <c r="AGE1173" s="196"/>
      <c r="AGF1173" s="196"/>
      <c r="AGG1173" s="196"/>
      <c r="AGH1173" s="196"/>
      <c r="AGI1173" s="196"/>
      <c r="AGJ1173" s="196"/>
      <c r="AGK1173" s="196"/>
      <c r="AGL1173" s="196"/>
      <c r="AGM1173" s="196"/>
      <c r="AGN1173" s="196"/>
      <c r="AGO1173" s="196"/>
      <c r="AGP1173" s="196"/>
    </row>
    <row r="1174" spans="1:874" ht="15.75" customHeight="1" x14ac:dyDescent="0.25">
      <c r="A1174" s="196"/>
      <c r="B1174" s="196"/>
      <c r="C1174" s="196"/>
      <c r="D1174" s="196"/>
      <c r="E1174" s="196"/>
      <c r="F1174" s="196"/>
      <c r="G1174" s="196"/>
      <c r="H1174" s="196"/>
      <c r="I1174" s="196"/>
      <c r="J1174" s="196"/>
      <c r="K1174" s="196"/>
      <c r="L1174" s="206"/>
      <c r="M1174" s="196"/>
      <c r="N1174" s="196"/>
      <c r="O1174" s="196"/>
      <c r="P1174" s="196"/>
      <c r="Q1174" s="196"/>
      <c r="R1174" s="196"/>
      <c r="S1174" s="196"/>
      <c r="T1174" s="196"/>
      <c r="U1174" s="196"/>
      <c r="V1174" s="196"/>
      <c r="W1174" s="196"/>
      <c r="X1174" s="196"/>
      <c r="Y1174" s="196"/>
      <c r="Z1174" s="196"/>
      <c r="AA1174" s="196"/>
      <c r="AB1174" s="196"/>
      <c r="AC1174" s="196"/>
      <c r="AD1174" s="196"/>
      <c r="AE1174" s="196"/>
      <c r="AF1174" s="196"/>
      <c r="AG1174" s="196"/>
      <c r="AH1174" s="196"/>
      <c r="AI1174" s="196"/>
      <c r="AJ1174" s="196"/>
      <c r="AK1174" s="196"/>
      <c r="AL1174" s="196"/>
      <c r="AM1174" s="196"/>
      <c r="AN1174" s="196"/>
      <c r="AO1174" s="196"/>
      <c r="AP1174" s="196"/>
      <c r="AQ1174" s="196"/>
      <c r="AR1174" s="196"/>
      <c r="AS1174" s="196"/>
      <c r="AT1174" s="196"/>
      <c r="AU1174" s="196"/>
      <c r="AV1174" s="196"/>
      <c r="AW1174" s="196"/>
      <c r="AX1174" s="196"/>
      <c r="AY1174" s="196"/>
      <c r="AZ1174" s="196"/>
      <c r="BA1174" s="196"/>
      <c r="BB1174" s="196"/>
      <c r="BC1174" s="196"/>
      <c r="BD1174" s="196"/>
      <c r="BE1174" s="196"/>
      <c r="BF1174" s="196"/>
      <c r="BG1174" s="196"/>
      <c r="BH1174" s="196"/>
      <c r="BI1174" s="196"/>
      <c r="BJ1174" s="196"/>
      <c r="BK1174" s="196"/>
      <c r="BL1174" s="196"/>
      <c r="BM1174" s="196"/>
      <c r="BN1174" s="196"/>
      <c r="BO1174" s="196"/>
      <c r="BP1174" s="196"/>
      <c r="BQ1174" s="196"/>
      <c r="BR1174" s="196"/>
      <c r="BS1174" s="196"/>
      <c r="BT1174" s="196"/>
      <c r="BU1174" s="196"/>
      <c r="BV1174" s="196"/>
      <c r="BW1174" s="196"/>
      <c r="BX1174" s="196"/>
      <c r="BY1174" s="196"/>
      <c r="BZ1174" s="196"/>
      <c r="CA1174" s="196"/>
      <c r="CB1174" s="196"/>
      <c r="CC1174" s="196"/>
      <c r="CD1174" s="196"/>
      <c r="CE1174" s="196"/>
      <c r="CF1174" s="196"/>
      <c r="CG1174" s="196"/>
      <c r="CH1174" s="196"/>
      <c r="CI1174" s="196"/>
      <c r="CJ1174" s="196"/>
      <c r="CK1174" s="196"/>
      <c r="CL1174" s="196"/>
      <c r="CM1174" s="196"/>
      <c r="CN1174" s="196"/>
      <c r="CO1174" s="196"/>
      <c r="CP1174" s="196"/>
      <c r="CQ1174" s="196"/>
      <c r="CR1174" s="196"/>
      <c r="CS1174" s="196"/>
      <c r="CT1174" s="196"/>
      <c r="CU1174" s="196"/>
      <c r="CV1174" s="196"/>
      <c r="CW1174" s="196"/>
      <c r="CX1174" s="196"/>
      <c r="CY1174" s="196"/>
      <c r="CZ1174" s="196"/>
      <c r="DA1174" s="196"/>
      <c r="DB1174" s="196"/>
      <c r="DC1174" s="196"/>
      <c r="DD1174" s="196"/>
      <c r="DE1174" s="196"/>
      <c r="DF1174" s="196"/>
      <c r="DG1174" s="196"/>
      <c r="DH1174" s="196"/>
      <c r="DI1174" s="196"/>
      <c r="DJ1174" s="196"/>
      <c r="DK1174" s="196"/>
      <c r="DL1174" s="196"/>
      <c r="DM1174" s="196"/>
      <c r="DN1174" s="196"/>
      <c r="DO1174" s="196"/>
      <c r="DP1174" s="196"/>
      <c r="DQ1174" s="196"/>
      <c r="DR1174" s="196"/>
      <c r="DS1174" s="196"/>
      <c r="DT1174" s="196"/>
      <c r="DU1174" s="196"/>
      <c r="DV1174" s="196"/>
      <c r="DW1174" s="196"/>
      <c r="DX1174" s="196"/>
      <c r="DY1174" s="196"/>
      <c r="DZ1174" s="196"/>
      <c r="EA1174" s="196"/>
      <c r="EB1174" s="196"/>
      <c r="EC1174" s="196"/>
      <c r="ED1174" s="196"/>
      <c r="EE1174" s="196"/>
      <c r="EF1174" s="196"/>
      <c r="EG1174" s="196"/>
      <c r="EH1174" s="196"/>
      <c r="EI1174" s="196"/>
      <c r="EJ1174" s="196"/>
      <c r="EK1174" s="196"/>
      <c r="EL1174" s="196"/>
      <c r="EM1174" s="196"/>
      <c r="EN1174" s="196"/>
      <c r="EO1174" s="196"/>
      <c r="EP1174" s="196"/>
      <c r="EQ1174" s="196"/>
      <c r="ER1174" s="196"/>
      <c r="ES1174" s="196"/>
      <c r="ET1174" s="196"/>
      <c r="EU1174" s="196"/>
      <c r="EV1174" s="196"/>
      <c r="EW1174" s="196"/>
      <c r="EX1174" s="196"/>
      <c r="EY1174" s="196"/>
      <c r="EZ1174" s="196"/>
      <c r="FA1174" s="196"/>
      <c r="FB1174" s="196"/>
      <c r="FC1174" s="196"/>
      <c r="FD1174" s="196"/>
      <c r="FE1174" s="196"/>
      <c r="FF1174" s="196"/>
      <c r="FG1174" s="196"/>
      <c r="FH1174" s="196"/>
      <c r="FI1174" s="196"/>
      <c r="FJ1174" s="196"/>
      <c r="FK1174" s="196"/>
      <c r="FL1174" s="196"/>
      <c r="FM1174" s="196"/>
      <c r="FN1174" s="196"/>
      <c r="FO1174" s="196"/>
      <c r="FP1174" s="196"/>
      <c r="FQ1174" s="196"/>
      <c r="FR1174" s="196"/>
      <c r="FS1174" s="196"/>
      <c r="FT1174" s="196"/>
      <c r="FU1174" s="196"/>
      <c r="FV1174" s="196"/>
      <c r="FW1174" s="196"/>
      <c r="FX1174" s="196"/>
      <c r="FY1174" s="196"/>
      <c r="FZ1174" s="196"/>
      <c r="GA1174" s="196"/>
      <c r="GB1174" s="196"/>
      <c r="GC1174" s="196"/>
      <c r="GD1174" s="196"/>
      <c r="GE1174" s="196"/>
      <c r="GF1174" s="196"/>
      <c r="GG1174" s="196"/>
      <c r="GH1174" s="196"/>
      <c r="GI1174" s="196"/>
      <c r="GJ1174" s="196"/>
      <c r="GK1174" s="196"/>
      <c r="GL1174" s="196"/>
      <c r="GM1174" s="196"/>
      <c r="GN1174" s="196"/>
      <c r="GO1174" s="196"/>
      <c r="GP1174" s="196"/>
      <c r="GQ1174" s="196"/>
      <c r="GR1174" s="196"/>
      <c r="GS1174" s="196"/>
      <c r="GT1174" s="196"/>
      <c r="GU1174" s="196"/>
      <c r="GV1174" s="196"/>
      <c r="GW1174" s="196"/>
      <c r="GX1174" s="196"/>
      <c r="GY1174" s="196"/>
      <c r="GZ1174" s="196"/>
      <c r="HA1174" s="196"/>
      <c r="HB1174" s="196"/>
      <c r="HC1174" s="196"/>
      <c r="HD1174" s="196"/>
      <c r="HE1174" s="196"/>
      <c r="HF1174" s="196"/>
      <c r="HG1174" s="196"/>
      <c r="HH1174" s="196"/>
      <c r="HI1174" s="196"/>
      <c r="HJ1174" s="196"/>
      <c r="HK1174" s="196"/>
      <c r="HL1174" s="196"/>
      <c r="HM1174" s="196"/>
      <c r="HN1174" s="196"/>
      <c r="HO1174" s="196"/>
      <c r="HP1174" s="196"/>
      <c r="HQ1174" s="196"/>
      <c r="HR1174" s="196"/>
      <c r="HS1174" s="196"/>
      <c r="HT1174" s="196"/>
      <c r="HU1174" s="196"/>
      <c r="HV1174" s="196"/>
      <c r="HW1174" s="196"/>
      <c r="HX1174" s="196"/>
      <c r="HY1174" s="196"/>
      <c r="HZ1174" s="196"/>
      <c r="IA1174" s="196"/>
      <c r="IB1174" s="196"/>
      <c r="IC1174" s="196"/>
      <c r="ID1174" s="196"/>
      <c r="IE1174" s="196"/>
      <c r="IF1174" s="196"/>
      <c r="IG1174" s="196"/>
      <c r="IH1174" s="196"/>
      <c r="II1174" s="196"/>
      <c r="IJ1174" s="196"/>
      <c r="IK1174" s="196"/>
      <c r="IL1174" s="196"/>
      <c r="IM1174" s="196"/>
      <c r="IN1174" s="196"/>
      <c r="IO1174" s="196"/>
      <c r="IP1174" s="196"/>
      <c r="IQ1174" s="196"/>
      <c r="IR1174" s="196"/>
      <c r="IS1174" s="196"/>
      <c r="IT1174" s="196"/>
      <c r="IU1174" s="196"/>
      <c r="IV1174" s="196"/>
      <c r="IW1174" s="196"/>
      <c r="IX1174" s="196"/>
      <c r="IY1174" s="196"/>
      <c r="IZ1174" s="196"/>
      <c r="JA1174" s="196"/>
      <c r="JB1174" s="196"/>
      <c r="JC1174" s="196"/>
      <c r="JD1174" s="196"/>
      <c r="JE1174" s="196"/>
      <c r="JF1174" s="196"/>
      <c r="JG1174" s="196"/>
      <c r="JH1174" s="196"/>
      <c r="JI1174" s="196"/>
      <c r="JJ1174" s="196"/>
      <c r="JK1174" s="196"/>
      <c r="JL1174" s="196"/>
      <c r="JM1174" s="196"/>
      <c r="JN1174" s="196"/>
      <c r="JO1174" s="196"/>
      <c r="JP1174" s="196"/>
      <c r="JQ1174" s="196"/>
      <c r="JR1174" s="196"/>
      <c r="JS1174" s="196"/>
      <c r="JT1174" s="196"/>
      <c r="JU1174" s="196"/>
      <c r="JV1174" s="196"/>
      <c r="JW1174" s="196"/>
      <c r="JX1174" s="196"/>
      <c r="JY1174" s="196"/>
      <c r="JZ1174" s="196"/>
      <c r="KA1174" s="196"/>
      <c r="KB1174" s="196"/>
      <c r="KC1174" s="196"/>
      <c r="KD1174" s="196"/>
      <c r="KE1174" s="196"/>
      <c r="KF1174" s="196"/>
      <c r="KG1174" s="196"/>
      <c r="KH1174" s="196"/>
      <c r="KI1174" s="196"/>
      <c r="KJ1174" s="196"/>
      <c r="KK1174" s="196"/>
      <c r="KL1174" s="196"/>
      <c r="KM1174" s="196"/>
      <c r="KN1174" s="196"/>
      <c r="KO1174" s="196"/>
      <c r="KP1174" s="196"/>
      <c r="KQ1174" s="196"/>
      <c r="KR1174" s="196"/>
      <c r="KS1174" s="196"/>
      <c r="KT1174" s="196"/>
      <c r="KU1174" s="196"/>
      <c r="KV1174" s="196"/>
      <c r="KW1174" s="196"/>
      <c r="KX1174" s="196"/>
      <c r="KY1174" s="196"/>
      <c r="KZ1174" s="196"/>
      <c r="LA1174" s="196"/>
      <c r="LB1174" s="196"/>
      <c r="LC1174" s="196"/>
      <c r="LD1174" s="196"/>
      <c r="LE1174" s="196"/>
      <c r="LF1174" s="196"/>
      <c r="LG1174" s="196"/>
      <c r="LH1174" s="196"/>
      <c r="LI1174" s="196"/>
      <c r="LJ1174" s="196"/>
      <c r="LK1174" s="196"/>
      <c r="LL1174" s="196"/>
      <c r="LM1174" s="196"/>
      <c r="LN1174" s="196"/>
      <c r="LO1174" s="196"/>
      <c r="LP1174" s="196"/>
      <c r="LQ1174" s="196"/>
      <c r="LR1174" s="196"/>
      <c r="LS1174" s="196"/>
      <c r="LT1174" s="196"/>
      <c r="LU1174" s="196"/>
      <c r="LV1174" s="196"/>
      <c r="LW1174" s="196"/>
      <c r="LX1174" s="196"/>
      <c r="LY1174" s="196"/>
      <c r="LZ1174" s="196"/>
      <c r="MA1174" s="196"/>
      <c r="MB1174" s="196"/>
      <c r="MC1174" s="196"/>
      <c r="MD1174" s="196"/>
      <c r="ME1174" s="196"/>
      <c r="MF1174" s="196"/>
      <c r="MG1174" s="196"/>
      <c r="MH1174" s="196"/>
      <c r="MI1174" s="196"/>
      <c r="MJ1174" s="196"/>
      <c r="MK1174" s="196"/>
      <c r="ML1174" s="196"/>
      <c r="MM1174" s="196"/>
      <c r="MN1174" s="196"/>
      <c r="MO1174" s="196"/>
      <c r="MP1174" s="196"/>
      <c r="MQ1174" s="196"/>
      <c r="MR1174" s="196"/>
      <c r="MS1174" s="196"/>
      <c r="MT1174" s="196"/>
      <c r="MU1174" s="196"/>
      <c r="MV1174" s="196"/>
      <c r="MW1174" s="196"/>
      <c r="MX1174" s="196"/>
      <c r="MY1174" s="196"/>
      <c r="MZ1174" s="196"/>
      <c r="NA1174" s="196"/>
      <c r="NB1174" s="196"/>
      <c r="NC1174" s="196"/>
      <c r="ND1174" s="196"/>
      <c r="NE1174" s="196"/>
      <c r="NF1174" s="196"/>
      <c r="NG1174" s="196"/>
      <c r="NH1174" s="196"/>
      <c r="NI1174" s="196"/>
      <c r="NJ1174" s="196"/>
      <c r="NK1174" s="196"/>
      <c r="NL1174" s="196"/>
      <c r="NM1174" s="196"/>
      <c r="NN1174" s="196"/>
      <c r="NO1174" s="196"/>
      <c r="NP1174" s="196"/>
      <c r="NQ1174" s="196"/>
      <c r="NR1174" s="196"/>
      <c r="NS1174" s="196"/>
      <c r="NT1174" s="196"/>
      <c r="NU1174" s="196"/>
      <c r="NV1174" s="196"/>
      <c r="NW1174" s="196"/>
      <c r="NX1174" s="196"/>
      <c r="NY1174" s="196"/>
      <c r="NZ1174" s="196"/>
      <c r="OA1174" s="196"/>
      <c r="OB1174" s="196"/>
      <c r="OC1174" s="196"/>
      <c r="OD1174" s="196"/>
      <c r="OE1174" s="196"/>
      <c r="OF1174" s="196"/>
      <c r="OG1174" s="196"/>
      <c r="OH1174" s="196"/>
      <c r="OI1174" s="196"/>
      <c r="OJ1174" s="196"/>
      <c r="OK1174" s="196"/>
      <c r="OL1174" s="196"/>
      <c r="AFC1174" s="196"/>
      <c r="AFD1174" s="196"/>
      <c r="AFE1174" s="196"/>
      <c r="AFF1174" s="196"/>
      <c r="AFG1174" s="196"/>
      <c r="AFH1174" s="196"/>
      <c r="AFI1174" s="196"/>
      <c r="AFJ1174" s="196"/>
      <c r="AFK1174" s="196"/>
      <c r="AFL1174" s="196"/>
      <c r="AFM1174" s="196"/>
      <c r="AFN1174" s="196"/>
      <c r="AFO1174" s="196"/>
      <c r="AFP1174" s="196"/>
      <c r="AFQ1174" s="196"/>
      <c r="AFR1174" s="196"/>
      <c r="AFS1174" s="196"/>
      <c r="AFT1174" s="196"/>
      <c r="AFU1174" s="196"/>
      <c r="AFV1174" s="196"/>
      <c r="AFW1174" s="196"/>
      <c r="AFX1174" s="196"/>
      <c r="AFY1174" s="196"/>
      <c r="AFZ1174" s="196"/>
      <c r="AGA1174" s="196"/>
      <c r="AGB1174" s="196"/>
      <c r="AGC1174" s="196"/>
      <c r="AGD1174" s="196"/>
      <c r="AGE1174" s="196"/>
      <c r="AGF1174" s="196"/>
      <c r="AGG1174" s="196"/>
      <c r="AGH1174" s="196"/>
      <c r="AGI1174" s="196"/>
      <c r="AGJ1174" s="196"/>
      <c r="AGK1174" s="196"/>
      <c r="AGL1174" s="196"/>
      <c r="AGM1174" s="196"/>
      <c r="AGN1174" s="196"/>
      <c r="AGO1174" s="196"/>
      <c r="AGP1174" s="196"/>
    </row>
    <row r="1175" spans="1:874" ht="15.75" customHeight="1" x14ac:dyDescent="0.25">
      <c r="A1175" s="196"/>
      <c r="B1175" s="196"/>
      <c r="C1175" s="196"/>
      <c r="D1175" s="196"/>
      <c r="E1175" s="196"/>
      <c r="F1175" s="196"/>
      <c r="G1175" s="196"/>
      <c r="H1175" s="196"/>
      <c r="I1175" s="196"/>
      <c r="J1175" s="196"/>
      <c r="K1175" s="196"/>
      <c r="L1175" s="206"/>
      <c r="M1175" s="196"/>
      <c r="N1175" s="196"/>
      <c r="O1175" s="196"/>
      <c r="P1175" s="196"/>
      <c r="Q1175" s="196"/>
      <c r="R1175" s="196"/>
      <c r="S1175" s="196"/>
      <c r="T1175" s="196"/>
      <c r="U1175" s="196"/>
      <c r="V1175" s="196"/>
      <c r="W1175" s="196"/>
      <c r="X1175" s="196"/>
      <c r="Y1175" s="196"/>
      <c r="Z1175" s="196"/>
      <c r="AA1175" s="196"/>
      <c r="AB1175" s="196"/>
      <c r="AC1175" s="196"/>
      <c r="AD1175" s="196"/>
      <c r="AE1175" s="196"/>
      <c r="AF1175" s="196"/>
      <c r="AG1175" s="196"/>
      <c r="AH1175" s="196"/>
      <c r="AI1175" s="196"/>
      <c r="AJ1175" s="196"/>
      <c r="AK1175" s="196"/>
      <c r="AL1175" s="196"/>
      <c r="AM1175" s="196"/>
      <c r="AN1175" s="196"/>
      <c r="AO1175" s="196"/>
      <c r="AP1175" s="196"/>
      <c r="AQ1175" s="196"/>
      <c r="AR1175" s="196"/>
      <c r="AS1175" s="196"/>
      <c r="AT1175" s="196"/>
      <c r="AU1175" s="196"/>
      <c r="AV1175" s="196"/>
      <c r="AW1175" s="196"/>
      <c r="AX1175" s="196"/>
      <c r="AY1175" s="196"/>
      <c r="AZ1175" s="196"/>
      <c r="BA1175" s="196"/>
      <c r="BB1175" s="196"/>
      <c r="BC1175" s="196"/>
      <c r="BD1175" s="196"/>
      <c r="BE1175" s="196"/>
      <c r="BF1175" s="196"/>
      <c r="BG1175" s="196"/>
      <c r="BH1175" s="196"/>
      <c r="BI1175" s="196"/>
      <c r="BJ1175" s="196"/>
      <c r="BK1175" s="196"/>
      <c r="BL1175" s="196"/>
      <c r="BM1175" s="196"/>
      <c r="BN1175" s="196"/>
      <c r="BO1175" s="196"/>
      <c r="BP1175" s="196"/>
      <c r="BQ1175" s="196"/>
      <c r="BR1175" s="196"/>
      <c r="BS1175" s="196"/>
      <c r="BT1175" s="196"/>
      <c r="BU1175" s="196"/>
      <c r="BV1175" s="196"/>
      <c r="BW1175" s="196"/>
      <c r="BX1175" s="196"/>
      <c r="BY1175" s="196"/>
      <c r="BZ1175" s="196"/>
      <c r="CA1175" s="196"/>
      <c r="CB1175" s="196"/>
      <c r="CC1175" s="196"/>
      <c r="CD1175" s="196"/>
      <c r="CE1175" s="196"/>
      <c r="CF1175" s="196"/>
      <c r="CG1175" s="196"/>
      <c r="CH1175" s="196"/>
      <c r="CI1175" s="196"/>
      <c r="CJ1175" s="196"/>
      <c r="CK1175" s="196"/>
      <c r="CL1175" s="196"/>
      <c r="CM1175" s="196"/>
      <c r="CN1175" s="196"/>
      <c r="CO1175" s="196"/>
      <c r="CP1175" s="196"/>
      <c r="CQ1175" s="196"/>
      <c r="CR1175" s="196"/>
      <c r="CS1175" s="196"/>
      <c r="CT1175" s="196"/>
      <c r="CU1175" s="196"/>
      <c r="CV1175" s="196"/>
      <c r="CW1175" s="196"/>
      <c r="CX1175" s="196"/>
      <c r="CY1175" s="196"/>
      <c r="CZ1175" s="196"/>
      <c r="DA1175" s="196"/>
      <c r="DB1175" s="196"/>
      <c r="DC1175" s="196"/>
      <c r="DD1175" s="196"/>
      <c r="DE1175" s="196"/>
      <c r="DF1175" s="196"/>
      <c r="DG1175" s="196"/>
      <c r="DH1175" s="196"/>
      <c r="DI1175" s="196"/>
      <c r="DJ1175" s="196"/>
      <c r="DK1175" s="196"/>
      <c r="DL1175" s="196"/>
      <c r="DM1175" s="196"/>
      <c r="DN1175" s="196"/>
      <c r="DO1175" s="196"/>
      <c r="DP1175" s="196"/>
      <c r="DQ1175" s="196"/>
      <c r="DR1175" s="196"/>
      <c r="DS1175" s="196"/>
      <c r="DT1175" s="196"/>
      <c r="DU1175" s="196"/>
      <c r="DV1175" s="196"/>
      <c r="DW1175" s="196"/>
      <c r="DX1175" s="196"/>
      <c r="DY1175" s="196"/>
      <c r="DZ1175" s="196"/>
      <c r="EA1175" s="196"/>
      <c r="EB1175" s="196"/>
      <c r="EC1175" s="196"/>
      <c r="ED1175" s="196"/>
      <c r="EE1175" s="196"/>
      <c r="EF1175" s="196"/>
      <c r="EG1175" s="196"/>
      <c r="EH1175" s="196"/>
      <c r="EI1175" s="196"/>
      <c r="EJ1175" s="196"/>
      <c r="EK1175" s="196"/>
      <c r="EL1175" s="196"/>
      <c r="EM1175" s="196"/>
      <c r="EN1175" s="196"/>
      <c r="EO1175" s="196"/>
      <c r="EP1175" s="196"/>
      <c r="EQ1175" s="196"/>
      <c r="ER1175" s="196"/>
      <c r="ES1175" s="196"/>
      <c r="ET1175" s="196"/>
      <c r="EU1175" s="196"/>
      <c r="EV1175" s="196"/>
      <c r="EW1175" s="196"/>
      <c r="EX1175" s="196"/>
      <c r="EY1175" s="196"/>
      <c r="EZ1175" s="196"/>
      <c r="FA1175" s="196"/>
      <c r="FB1175" s="196"/>
      <c r="FC1175" s="196"/>
      <c r="FD1175" s="196"/>
      <c r="FE1175" s="196"/>
      <c r="FF1175" s="196"/>
      <c r="FG1175" s="196"/>
      <c r="FH1175" s="196"/>
      <c r="FI1175" s="196"/>
      <c r="FJ1175" s="196"/>
      <c r="FK1175" s="196"/>
      <c r="FL1175" s="196"/>
      <c r="FM1175" s="196"/>
      <c r="FN1175" s="196"/>
      <c r="FO1175" s="196"/>
      <c r="FP1175" s="196"/>
      <c r="FQ1175" s="196"/>
      <c r="FR1175" s="196"/>
      <c r="FS1175" s="196"/>
      <c r="FT1175" s="196"/>
      <c r="FU1175" s="196"/>
      <c r="FV1175" s="196"/>
      <c r="FW1175" s="196"/>
      <c r="FX1175" s="196"/>
      <c r="FY1175" s="196"/>
      <c r="FZ1175" s="196"/>
      <c r="GA1175" s="196"/>
      <c r="GB1175" s="196"/>
      <c r="GC1175" s="196"/>
      <c r="GD1175" s="196"/>
      <c r="GE1175" s="196"/>
      <c r="GF1175" s="196"/>
      <c r="GG1175" s="196"/>
      <c r="GH1175" s="196"/>
      <c r="GI1175" s="196"/>
      <c r="GJ1175" s="196"/>
      <c r="GK1175" s="196"/>
      <c r="GL1175" s="196"/>
      <c r="GM1175" s="196"/>
      <c r="GN1175" s="196"/>
      <c r="GO1175" s="196"/>
      <c r="GP1175" s="196"/>
      <c r="GQ1175" s="196"/>
      <c r="GR1175" s="196"/>
      <c r="GS1175" s="196"/>
      <c r="GT1175" s="196"/>
      <c r="GU1175" s="196"/>
      <c r="GV1175" s="196"/>
      <c r="GW1175" s="196"/>
      <c r="GX1175" s="196"/>
      <c r="GY1175" s="196"/>
      <c r="GZ1175" s="196"/>
      <c r="HA1175" s="196"/>
      <c r="HB1175" s="196"/>
      <c r="HC1175" s="196"/>
      <c r="HD1175" s="196"/>
      <c r="HE1175" s="196"/>
      <c r="HF1175" s="196"/>
      <c r="HG1175" s="196"/>
      <c r="HH1175" s="196"/>
      <c r="HI1175" s="196"/>
      <c r="HJ1175" s="196"/>
      <c r="HK1175" s="196"/>
      <c r="HL1175" s="196"/>
      <c r="HM1175" s="196"/>
      <c r="HN1175" s="196"/>
      <c r="HO1175" s="196"/>
      <c r="HP1175" s="196"/>
      <c r="HQ1175" s="196"/>
      <c r="HR1175" s="196"/>
      <c r="HS1175" s="196"/>
      <c r="HT1175" s="196"/>
      <c r="HU1175" s="196"/>
      <c r="HV1175" s="196"/>
      <c r="HW1175" s="196"/>
      <c r="HX1175" s="196"/>
      <c r="HY1175" s="196"/>
      <c r="HZ1175" s="196"/>
      <c r="IA1175" s="196"/>
      <c r="IB1175" s="196"/>
      <c r="IC1175" s="196"/>
      <c r="ID1175" s="196"/>
      <c r="IE1175" s="196"/>
      <c r="IF1175" s="196"/>
      <c r="IG1175" s="196"/>
      <c r="IH1175" s="196"/>
      <c r="II1175" s="196"/>
      <c r="IJ1175" s="196"/>
      <c r="IK1175" s="196"/>
      <c r="IL1175" s="196"/>
      <c r="IM1175" s="196"/>
      <c r="IN1175" s="196"/>
      <c r="IO1175" s="196"/>
      <c r="IP1175" s="196"/>
      <c r="IQ1175" s="196"/>
      <c r="IR1175" s="196"/>
      <c r="IS1175" s="196"/>
      <c r="IT1175" s="196"/>
      <c r="IU1175" s="196"/>
      <c r="IV1175" s="196"/>
      <c r="IW1175" s="196"/>
      <c r="IX1175" s="196"/>
      <c r="IY1175" s="196"/>
      <c r="IZ1175" s="196"/>
      <c r="JA1175" s="196"/>
      <c r="JB1175" s="196"/>
      <c r="JC1175" s="196"/>
      <c r="JD1175" s="196"/>
      <c r="JE1175" s="196"/>
      <c r="JF1175" s="196"/>
      <c r="JG1175" s="196"/>
      <c r="JH1175" s="196"/>
      <c r="JI1175" s="196"/>
      <c r="JJ1175" s="196"/>
      <c r="JK1175" s="196"/>
      <c r="JL1175" s="196"/>
      <c r="JM1175" s="196"/>
      <c r="JN1175" s="196"/>
      <c r="JO1175" s="196"/>
      <c r="JP1175" s="196"/>
      <c r="JQ1175" s="196"/>
      <c r="JR1175" s="196"/>
      <c r="JS1175" s="196"/>
      <c r="JT1175" s="196"/>
      <c r="JU1175" s="196"/>
      <c r="JV1175" s="196"/>
      <c r="JW1175" s="196"/>
      <c r="JX1175" s="196"/>
      <c r="JY1175" s="196"/>
      <c r="JZ1175" s="196"/>
      <c r="KA1175" s="196"/>
      <c r="KB1175" s="196"/>
      <c r="KC1175" s="196"/>
      <c r="KD1175" s="196"/>
      <c r="KE1175" s="196"/>
      <c r="KF1175" s="196"/>
      <c r="KG1175" s="196"/>
      <c r="KH1175" s="196"/>
      <c r="KI1175" s="196"/>
      <c r="KJ1175" s="196"/>
      <c r="KK1175" s="196"/>
      <c r="KL1175" s="196"/>
      <c r="KM1175" s="196"/>
      <c r="KN1175" s="196"/>
      <c r="KO1175" s="196"/>
      <c r="KP1175" s="196"/>
      <c r="KQ1175" s="196"/>
      <c r="KR1175" s="196"/>
      <c r="KS1175" s="196"/>
      <c r="KT1175" s="196"/>
      <c r="KU1175" s="196"/>
      <c r="KV1175" s="196"/>
      <c r="KW1175" s="196"/>
      <c r="KX1175" s="196"/>
      <c r="KY1175" s="196"/>
      <c r="KZ1175" s="196"/>
      <c r="LA1175" s="196"/>
      <c r="LB1175" s="196"/>
      <c r="LC1175" s="196"/>
      <c r="LD1175" s="196"/>
      <c r="LE1175" s="196"/>
      <c r="LF1175" s="196"/>
      <c r="LG1175" s="196"/>
      <c r="LH1175" s="196"/>
      <c r="LI1175" s="196"/>
      <c r="LJ1175" s="196"/>
      <c r="LK1175" s="196"/>
      <c r="LL1175" s="196"/>
      <c r="LM1175" s="196"/>
      <c r="LN1175" s="196"/>
      <c r="LO1175" s="196"/>
      <c r="LP1175" s="196"/>
      <c r="LQ1175" s="196"/>
      <c r="LR1175" s="196"/>
      <c r="LS1175" s="196"/>
      <c r="LT1175" s="196"/>
      <c r="LU1175" s="196"/>
      <c r="LV1175" s="196"/>
      <c r="LW1175" s="196"/>
      <c r="LX1175" s="196"/>
      <c r="LY1175" s="196"/>
      <c r="LZ1175" s="196"/>
      <c r="MA1175" s="196"/>
      <c r="MB1175" s="196"/>
      <c r="MC1175" s="196"/>
      <c r="MD1175" s="196"/>
      <c r="ME1175" s="196"/>
      <c r="MF1175" s="196"/>
      <c r="MG1175" s="196"/>
      <c r="MH1175" s="196"/>
      <c r="MI1175" s="196"/>
      <c r="MJ1175" s="196"/>
      <c r="MK1175" s="196"/>
      <c r="ML1175" s="196"/>
      <c r="MM1175" s="196"/>
      <c r="MN1175" s="196"/>
      <c r="MO1175" s="196"/>
      <c r="MP1175" s="196"/>
      <c r="MQ1175" s="196"/>
      <c r="MR1175" s="196"/>
      <c r="MS1175" s="196"/>
      <c r="MT1175" s="196"/>
      <c r="MU1175" s="196"/>
      <c r="MV1175" s="196"/>
      <c r="MW1175" s="196"/>
      <c r="MX1175" s="196"/>
      <c r="MY1175" s="196"/>
      <c r="MZ1175" s="196"/>
      <c r="NA1175" s="196"/>
      <c r="NB1175" s="196"/>
      <c r="NC1175" s="196"/>
      <c r="ND1175" s="196"/>
      <c r="NE1175" s="196"/>
      <c r="NF1175" s="196"/>
      <c r="NG1175" s="196"/>
      <c r="NH1175" s="196"/>
      <c r="NI1175" s="196"/>
      <c r="NJ1175" s="196"/>
      <c r="NK1175" s="196"/>
      <c r="NL1175" s="196"/>
      <c r="NM1175" s="196"/>
      <c r="NN1175" s="196"/>
      <c r="NO1175" s="196"/>
      <c r="NP1175" s="196"/>
      <c r="NQ1175" s="196"/>
      <c r="NR1175" s="196"/>
      <c r="NS1175" s="196"/>
      <c r="NT1175" s="196"/>
      <c r="NU1175" s="196"/>
      <c r="NV1175" s="196"/>
      <c r="NW1175" s="196"/>
      <c r="NX1175" s="196"/>
      <c r="NY1175" s="196"/>
      <c r="NZ1175" s="196"/>
      <c r="OA1175" s="196"/>
      <c r="OB1175" s="196"/>
      <c r="OC1175" s="196"/>
      <c r="OD1175" s="196"/>
      <c r="OE1175" s="196"/>
      <c r="OF1175" s="196"/>
      <c r="OG1175" s="196"/>
      <c r="OH1175" s="196"/>
      <c r="OI1175" s="196"/>
      <c r="OJ1175" s="196"/>
      <c r="OK1175" s="196"/>
      <c r="OL1175" s="196"/>
      <c r="AFC1175" s="196"/>
      <c r="AFD1175" s="196"/>
      <c r="AFE1175" s="196"/>
      <c r="AFF1175" s="196"/>
      <c r="AFG1175" s="196"/>
      <c r="AFH1175" s="196"/>
      <c r="AFI1175" s="196"/>
      <c r="AFJ1175" s="196"/>
      <c r="AFK1175" s="196"/>
      <c r="AFL1175" s="196"/>
      <c r="AFM1175" s="196"/>
      <c r="AFN1175" s="196"/>
      <c r="AFO1175" s="196"/>
      <c r="AFP1175" s="196"/>
      <c r="AFQ1175" s="196"/>
      <c r="AFR1175" s="196"/>
      <c r="AFS1175" s="196"/>
      <c r="AFT1175" s="196"/>
      <c r="AFU1175" s="196"/>
      <c r="AFV1175" s="196"/>
      <c r="AFW1175" s="196"/>
      <c r="AFX1175" s="196"/>
      <c r="AFY1175" s="196"/>
      <c r="AFZ1175" s="196"/>
      <c r="AGA1175" s="196"/>
      <c r="AGB1175" s="196"/>
      <c r="AGC1175" s="196"/>
      <c r="AGD1175" s="196"/>
      <c r="AGE1175" s="196"/>
      <c r="AGF1175" s="196"/>
      <c r="AGG1175" s="196"/>
      <c r="AGH1175" s="196"/>
      <c r="AGI1175" s="196"/>
      <c r="AGJ1175" s="196"/>
      <c r="AGK1175" s="196"/>
      <c r="AGL1175" s="196"/>
      <c r="AGM1175" s="196"/>
      <c r="AGN1175" s="196"/>
      <c r="AGO1175" s="196"/>
      <c r="AGP1175" s="196"/>
    </row>
    <row r="1176" spans="1:874" ht="15.75" customHeight="1" x14ac:dyDescent="0.25">
      <c r="A1176" s="196"/>
      <c r="B1176" s="196"/>
      <c r="C1176" s="196"/>
      <c r="D1176" s="196"/>
      <c r="E1176" s="196"/>
      <c r="F1176" s="196"/>
      <c r="G1176" s="196"/>
      <c r="H1176" s="196"/>
      <c r="I1176" s="196"/>
      <c r="J1176" s="196"/>
      <c r="K1176" s="196"/>
      <c r="L1176" s="206"/>
      <c r="M1176" s="196"/>
      <c r="N1176" s="196"/>
      <c r="O1176" s="196"/>
      <c r="P1176" s="196"/>
      <c r="Q1176" s="196"/>
      <c r="R1176" s="196"/>
      <c r="S1176" s="196"/>
      <c r="T1176" s="196"/>
      <c r="U1176" s="196"/>
      <c r="V1176" s="196"/>
      <c r="W1176" s="196"/>
      <c r="X1176" s="196"/>
      <c r="Y1176" s="196"/>
      <c r="Z1176" s="196"/>
      <c r="AA1176" s="196"/>
      <c r="AB1176" s="196"/>
      <c r="AC1176" s="196"/>
      <c r="AD1176" s="196"/>
      <c r="AE1176" s="196"/>
      <c r="AF1176" s="196"/>
      <c r="AG1176" s="196"/>
      <c r="AH1176" s="196"/>
      <c r="AI1176" s="196"/>
      <c r="AJ1176" s="196"/>
      <c r="AK1176" s="196"/>
      <c r="AL1176" s="196"/>
      <c r="AM1176" s="196"/>
      <c r="AN1176" s="196"/>
      <c r="AO1176" s="196"/>
      <c r="AP1176" s="196"/>
      <c r="AQ1176" s="196"/>
      <c r="AR1176" s="196"/>
      <c r="AS1176" s="196"/>
      <c r="AT1176" s="196"/>
      <c r="AU1176" s="196"/>
      <c r="AV1176" s="196"/>
      <c r="AW1176" s="196"/>
      <c r="AX1176" s="196"/>
      <c r="AY1176" s="196"/>
      <c r="AZ1176" s="196"/>
      <c r="BA1176" s="196"/>
      <c r="BB1176" s="196"/>
      <c r="BC1176" s="196"/>
      <c r="BD1176" s="196"/>
      <c r="BE1176" s="196"/>
      <c r="BF1176" s="196"/>
      <c r="BG1176" s="196"/>
      <c r="BH1176" s="196"/>
      <c r="BI1176" s="196"/>
      <c r="BJ1176" s="196"/>
      <c r="BK1176" s="196"/>
      <c r="BL1176" s="196"/>
      <c r="BM1176" s="196"/>
      <c r="BN1176" s="196"/>
      <c r="BO1176" s="196"/>
      <c r="BP1176" s="196"/>
      <c r="BQ1176" s="196"/>
      <c r="BR1176" s="196"/>
      <c r="BS1176" s="196"/>
      <c r="BT1176" s="196"/>
      <c r="BU1176" s="196"/>
      <c r="BV1176" s="196"/>
      <c r="BW1176" s="196"/>
      <c r="BX1176" s="196"/>
      <c r="BY1176" s="196"/>
      <c r="BZ1176" s="196"/>
      <c r="CA1176" s="196"/>
      <c r="CB1176" s="196"/>
      <c r="CC1176" s="196"/>
      <c r="CD1176" s="196"/>
      <c r="CE1176" s="196"/>
      <c r="CF1176" s="196"/>
      <c r="CG1176" s="196"/>
      <c r="CH1176" s="196"/>
      <c r="CI1176" s="196"/>
      <c r="CJ1176" s="196"/>
      <c r="CK1176" s="196"/>
      <c r="CL1176" s="196"/>
      <c r="CM1176" s="196"/>
      <c r="CN1176" s="196"/>
      <c r="CO1176" s="196"/>
      <c r="CP1176" s="196"/>
      <c r="CQ1176" s="196"/>
      <c r="CR1176" s="196"/>
      <c r="CS1176" s="196"/>
      <c r="CT1176" s="196"/>
      <c r="CU1176" s="196"/>
      <c r="CV1176" s="196"/>
      <c r="CW1176" s="196"/>
      <c r="CX1176" s="196"/>
      <c r="CY1176" s="196"/>
      <c r="CZ1176" s="196"/>
      <c r="DA1176" s="196"/>
      <c r="DB1176" s="196"/>
      <c r="DC1176" s="196"/>
      <c r="DD1176" s="196"/>
      <c r="DE1176" s="196"/>
      <c r="DF1176" s="196"/>
      <c r="DG1176" s="196"/>
      <c r="DH1176" s="196"/>
      <c r="DI1176" s="196"/>
      <c r="DJ1176" s="196"/>
      <c r="DK1176" s="196"/>
      <c r="DL1176" s="196"/>
      <c r="DM1176" s="196"/>
      <c r="DN1176" s="196"/>
      <c r="DO1176" s="196"/>
      <c r="DP1176" s="196"/>
      <c r="DQ1176" s="196"/>
      <c r="DR1176" s="196"/>
      <c r="DS1176" s="196"/>
      <c r="DT1176" s="196"/>
      <c r="DU1176" s="196"/>
      <c r="DV1176" s="196"/>
      <c r="DW1176" s="196"/>
      <c r="DX1176" s="196"/>
      <c r="DY1176" s="196"/>
      <c r="DZ1176" s="196"/>
      <c r="EA1176" s="196"/>
      <c r="EB1176" s="196"/>
      <c r="EC1176" s="196"/>
      <c r="ED1176" s="196"/>
      <c r="EE1176" s="196"/>
      <c r="EF1176" s="196"/>
      <c r="EG1176" s="196"/>
      <c r="EH1176" s="196"/>
      <c r="EI1176" s="196"/>
      <c r="EJ1176" s="196"/>
      <c r="EK1176" s="196"/>
      <c r="EL1176" s="196"/>
      <c r="EM1176" s="196"/>
      <c r="EN1176" s="196"/>
      <c r="EO1176" s="196"/>
      <c r="EP1176" s="196"/>
      <c r="EQ1176" s="196"/>
      <c r="ER1176" s="196"/>
      <c r="ES1176" s="196"/>
      <c r="ET1176" s="196"/>
      <c r="EU1176" s="196"/>
      <c r="EV1176" s="196"/>
      <c r="EW1176" s="196"/>
      <c r="EX1176" s="196"/>
      <c r="EY1176" s="196"/>
      <c r="EZ1176" s="196"/>
      <c r="FA1176" s="196"/>
      <c r="FB1176" s="196"/>
      <c r="FC1176" s="196"/>
      <c r="FD1176" s="196"/>
      <c r="FE1176" s="196"/>
      <c r="FF1176" s="196"/>
      <c r="FG1176" s="196"/>
      <c r="FH1176" s="196"/>
      <c r="FI1176" s="196"/>
      <c r="FJ1176" s="196"/>
      <c r="FK1176" s="196"/>
      <c r="FL1176" s="196"/>
      <c r="FM1176" s="196"/>
      <c r="FN1176" s="196"/>
      <c r="FO1176" s="196"/>
      <c r="FP1176" s="196"/>
      <c r="FQ1176" s="196"/>
      <c r="FR1176" s="196"/>
      <c r="FS1176" s="196"/>
      <c r="FT1176" s="196"/>
      <c r="FU1176" s="196"/>
      <c r="FV1176" s="196"/>
      <c r="FW1176" s="196"/>
      <c r="FX1176" s="196"/>
      <c r="FY1176" s="196"/>
      <c r="FZ1176" s="196"/>
      <c r="GA1176" s="196"/>
      <c r="GB1176" s="196"/>
      <c r="GC1176" s="196"/>
      <c r="GD1176" s="196"/>
      <c r="GE1176" s="196"/>
      <c r="GF1176" s="196"/>
      <c r="GG1176" s="196"/>
      <c r="GH1176" s="196"/>
      <c r="GI1176" s="196"/>
      <c r="GJ1176" s="196"/>
      <c r="GK1176" s="196"/>
      <c r="GL1176" s="196"/>
      <c r="GM1176" s="196"/>
      <c r="GN1176" s="196"/>
      <c r="GO1176" s="196"/>
      <c r="GP1176" s="196"/>
      <c r="GQ1176" s="196"/>
      <c r="GR1176" s="196"/>
      <c r="GS1176" s="196"/>
      <c r="GT1176" s="196"/>
      <c r="GU1176" s="196"/>
      <c r="GV1176" s="196"/>
      <c r="GW1176" s="196"/>
      <c r="GX1176" s="196"/>
      <c r="GY1176" s="196"/>
      <c r="GZ1176" s="196"/>
      <c r="HA1176" s="196"/>
      <c r="HB1176" s="196"/>
      <c r="HC1176" s="196"/>
      <c r="HD1176" s="196"/>
      <c r="HE1176" s="196"/>
      <c r="HF1176" s="196"/>
      <c r="HG1176" s="196"/>
      <c r="HH1176" s="196"/>
      <c r="HI1176" s="196"/>
      <c r="HJ1176" s="196"/>
      <c r="HK1176" s="196"/>
      <c r="HL1176" s="196"/>
      <c r="HM1176" s="196"/>
      <c r="HN1176" s="196"/>
      <c r="HO1176" s="196"/>
      <c r="HP1176" s="196"/>
      <c r="HQ1176" s="196"/>
      <c r="HR1176" s="196"/>
      <c r="HS1176" s="196"/>
      <c r="HT1176" s="196"/>
      <c r="HU1176" s="196"/>
      <c r="HV1176" s="196"/>
      <c r="HW1176" s="196"/>
      <c r="HX1176" s="196"/>
      <c r="HY1176" s="196"/>
      <c r="HZ1176" s="196"/>
      <c r="IA1176" s="196"/>
      <c r="IB1176" s="196"/>
      <c r="IC1176" s="196"/>
      <c r="ID1176" s="196"/>
      <c r="IE1176" s="196"/>
      <c r="IF1176" s="196"/>
      <c r="IG1176" s="196"/>
      <c r="IH1176" s="196"/>
      <c r="II1176" s="196"/>
      <c r="IJ1176" s="196"/>
      <c r="IK1176" s="196"/>
      <c r="IL1176" s="196"/>
      <c r="IM1176" s="196"/>
      <c r="IN1176" s="196"/>
      <c r="IO1176" s="196"/>
      <c r="IP1176" s="196"/>
      <c r="IQ1176" s="196"/>
      <c r="IR1176" s="196"/>
      <c r="IS1176" s="196"/>
      <c r="IT1176" s="196"/>
      <c r="IU1176" s="196"/>
      <c r="IV1176" s="196"/>
      <c r="IW1176" s="196"/>
      <c r="IX1176" s="196"/>
      <c r="IY1176" s="196"/>
      <c r="IZ1176" s="196"/>
      <c r="JA1176" s="196"/>
      <c r="JB1176" s="196"/>
      <c r="JC1176" s="196"/>
      <c r="JD1176" s="196"/>
      <c r="JE1176" s="196"/>
      <c r="JF1176" s="196"/>
      <c r="JG1176" s="196"/>
      <c r="JH1176" s="196"/>
      <c r="JI1176" s="196"/>
      <c r="JJ1176" s="196"/>
      <c r="JK1176" s="196"/>
      <c r="JL1176" s="196"/>
      <c r="JM1176" s="196"/>
      <c r="JN1176" s="196"/>
      <c r="JO1176" s="196"/>
      <c r="JP1176" s="196"/>
      <c r="JQ1176" s="196"/>
      <c r="JR1176" s="196"/>
      <c r="JS1176" s="196"/>
      <c r="JT1176" s="196"/>
      <c r="JU1176" s="196"/>
      <c r="JV1176" s="196"/>
      <c r="JW1176" s="196"/>
      <c r="JX1176" s="196"/>
      <c r="JY1176" s="196"/>
      <c r="JZ1176" s="196"/>
      <c r="KA1176" s="196"/>
      <c r="KB1176" s="196"/>
      <c r="KC1176" s="196"/>
      <c r="KD1176" s="196"/>
      <c r="KE1176" s="196"/>
      <c r="KF1176" s="196"/>
      <c r="KG1176" s="196"/>
      <c r="KH1176" s="196"/>
      <c r="KI1176" s="196"/>
      <c r="KJ1176" s="196"/>
      <c r="KK1176" s="196"/>
      <c r="KL1176" s="196"/>
      <c r="KM1176" s="196"/>
      <c r="KN1176" s="196"/>
      <c r="KO1176" s="196"/>
      <c r="KP1176" s="196"/>
      <c r="KQ1176" s="196"/>
      <c r="KR1176" s="196"/>
      <c r="KS1176" s="196"/>
      <c r="KT1176" s="196"/>
      <c r="KU1176" s="196"/>
      <c r="KV1176" s="196"/>
      <c r="KW1176" s="196"/>
      <c r="KX1176" s="196"/>
      <c r="KY1176" s="196"/>
      <c r="KZ1176" s="196"/>
      <c r="LA1176" s="196"/>
      <c r="LB1176" s="196"/>
      <c r="LC1176" s="196"/>
      <c r="LD1176" s="196"/>
      <c r="LE1176" s="196"/>
      <c r="LF1176" s="196"/>
      <c r="LG1176" s="196"/>
      <c r="LH1176" s="196"/>
      <c r="LI1176" s="196"/>
      <c r="LJ1176" s="196"/>
      <c r="LK1176" s="196"/>
      <c r="LL1176" s="196"/>
      <c r="LM1176" s="196"/>
      <c r="LN1176" s="196"/>
      <c r="LO1176" s="196"/>
      <c r="LP1176" s="196"/>
      <c r="LQ1176" s="196"/>
      <c r="LR1176" s="196"/>
      <c r="LS1176" s="196"/>
      <c r="LT1176" s="196"/>
      <c r="LU1176" s="196"/>
      <c r="LV1176" s="196"/>
      <c r="LW1176" s="196"/>
      <c r="LX1176" s="196"/>
      <c r="LY1176" s="196"/>
      <c r="LZ1176" s="196"/>
      <c r="MA1176" s="196"/>
      <c r="MB1176" s="196"/>
      <c r="MC1176" s="196"/>
      <c r="MD1176" s="196"/>
      <c r="ME1176" s="196"/>
      <c r="MF1176" s="196"/>
      <c r="MG1176" s="196"/>
      <c r="MH1176" s="196"/>
      <c r="MI1176" s="196"/>
      <c r="MJ1176" s="196"/>
      <c r="MK1176" s="196"/>
      <c r="ML1176" s="196"/>
      <c r="MM1176" s="196"/>
      <c r="MN1176" s="196"/>
      <c r="MO1176" s="196"/>
      <c r="MP1176" s="196"/>
      <c r="MQ1176" s="196"/>
      <c r="MR1176" s="196"/>
      <c r="MS1176" s="196"/>
      <c r="MT1176" s="196"/>
      <c r="MU1176" s="196"/>
      <c r="MV1176" s="196"/>
      <c r="MW1176" s="196"/>
      <c r="MX1176" s="196"/>
      <c r="MY1176" s="196"/>
      <c r="MZ1176" s="196"/>
      <c r="NA1176" s="196"/>
      <c r="NB1176" s="196"/>
      <c r="NC1176" s="196"/>
      <c r="ND1176" s="196"/>
      <c r="NE1176" s="196"/>
      <c r="NF1176" s="196"/>
      <c r="NG1176" s="196"/>
      <c r="NH1176" s="196"/>
      <c r="NI1176" s="196"/>
      <c r="NJ1176" s="196"/>
      <c r="NK1176" s="196"/>
      <c r="NL1176" s="196"/>
      <c r="NM1176" s="196"/>
      <c r="NN1176" s="196"/>
      <c r="NO1176" s="196"/>
      <c r="NP1176" s="196"/>
      <c r="NQ1176" s="196"/>
      <c r="NR1176" s="196"/>
      <c r="NS1176" s="196"/>
      <c r="NT1176" s="196"/>
      <c r="NU1176" s="196"/>
      <c r="NV1176" s="196"/>
      <c r="NW1176" s="196"/>
      <c r="NX1176" s="196"/>
      <c r="NY1176" s="196"/>
      <c r="NZ1176" s="196"/>
      <c r="OA1176" s="196"/>
      <c r="OB1176" s="196"/>
      <c r="OC1176" s="196"/>
      <c r="OD1176" s="196"/>
      <c r="OE1176" s="196"/>
      <c r="OF1176" s="196"/>
      <c r="OG1176" s="196"/>
      <c r="OH1176" s="196"/>
      <c r="OI1176" s="196"/>
      <c r="OJ1176" s="196"/>
      <c r="OK1176" s="196"/>
      <c r="OL1176" s="196"/>
      <c r="AFC1176" s="196"/>
      <c r="AFD1176" s="196"/>
      <c r="AFE1176" s="196"/>
      <c r="AFF1176" s="196"/>
      <c r="AFG1176" s="196"/>
      <c r="AFH1176" s="196"/>
      <c r="AFI1176" s="196"/>
      <c r="AFJ1176" s="196"/>
      <c r="AFK1176" s="196"/>
      <c r="AFL1176" s="196"/>
      <c r="AFM1176" s="196"/>
      <c r="AFN1176" s="196"/>
      <c r="AFO1176" s="196"/>
      <c r="AFP1176" s="196"/>
      <c r="AFQ1176" s="196"/>
      <c r="AFR1176" s="196"/>
      <c r="AFS1176" s="196"/>
      <c r="AFT1176" s="196"/>
      <c r="AFU1176" s="196"/>
      <c r="AFV1176" s="196"/>
      <c r="AFW1176" s="196"/>
      <c r="AFX1176" s="196"/>
      <c r="AFY1176" s="196"/>
      <c r="AFZ1176" s="196"/>
      <c r="AGA1176" s="196"/>
      <c r="AGB1176" s="196"/>
      <c r="AGC1176" s="196"/>
      <c r="AGD1176" s="196"/>
      <c r="AGE1176" s="196"/>
      <c r="AGF1176" s="196"/>
      <c r="AGG1176" s="196"/>
      <c r="AGH1176" s="196"/>
      <c r="AGI1176" s="196"/>
      <c r="AGJ1176" s="196"/>
      <c r="AGK1176" s="196"/>
      <c r="AGL1176" s="196"/>
      <c r="AGM1176" s="196"/>
      <c r="AGN1176" s="196"/>
      <c r="AGO1176" s="196"/>
      <c r="AGP1176" s="196"/>
    </row>
    <row r="1177" spans="1:874" ht="15.75" customHeight="1" x14ac:dyDescent="0.25">
      <c r="A1177" s="196"/>
      <c r="B1177" s="196"/>
      <c r="C1177" s="196"/>
      <c r="D1177" s="196"/>
      <c r="E1177" s="196"/>
      <c r="F1177" s="196"/>
      <c r="G1177" s="196"/>
      <c r="H1177" s="196"/>
      <c r="I1177" s="196"/>
      <c r="J1177" s="196"/>
      <c r="K1177" s="196"/>
      <c r="L1177" s="206"/>
      <c r="M1177" s="196"/>
      <c r="N1177" s="196"/>
      <c r="O1177" s="196"/>
      <c r="P1177" s="196"/>
      <c r="Q1177" s="196"/>
      <c r="R1177" s="196"/>
      <c r="S1177" s="196"/>
      <c r="T1177" s="196"/>
      <c r="U1177" s="196"/>
      <c r="V1177" s="196"/>
      <c r="W1177" s="196"/>
      <c r="X1177" s="196"/>
      <c r="Y1177" s="196"/>
      <c r="Z1177" s="196"/>
      <c r="AA1177" s="196"/>
      <c r="AB1177" s="196"/>
      <c r="AC1177" s="196"/>
      <c r="AD1177" s="196"/>
      <c r="AE1177" s="196"/>
      <c r="AF1177" s="196"/>
      <c r="AG1177" s="196"/>
      <c r="AH1177" s="196"/>
      <c r="AI1177" s="196"/>
      <c r="AJ1177" s="196"/>
      <c r="AK1177" s="196"/>
      <c r="AL1177" s="196"/>
      <c r="AM1177" s="196"/>
      <c r="AN1177" s="196"/>
      <c r="AO1177" s="196"/>
      <c r="AP1177" s="196"/>
      <c r="AQ1177" s="196"/>
      <c r="AR1177" s="196"/>
      <c r="AS1177" s="196"/>
      <c r="AT1177" s="196"/>
      <c r="AU1177" s="196"/>
      <c r="AV1177" s="196"/>
      <c r="AW1177" s="196"/>
      <c r="AX1177" s="196"/>
      <c r="AY1177" s="196"/>
      <c r="AZ1177" s="196"/>
      <c r="BA1177" s="196"/>
      <c r="BB1177" s="196"/>
      <c r="BC1177" s="196"/>
      <c r="BD1177" s="196"/>
      <c r="BE1177" s="196"/>
      <c r="BF1177" s="196"/>
      <c r="BG1177" s="196"/>
      <c r="BH1177" s="196"/>
      <c r="BI1177" s="196"/>
      <c r="BJ1177" s="196"/>
      <c r="BK1177" s="196"/>
      <c r="BL1177" s="196"/>
      <c r="BM1177" s="196"/>
      <c r="BN1177" s="196"/>
      <c r="BO1177" s="196"/>
      <c r="BP1177" s="196"/>
      <c r="BQ1177" s="196"/>
      <c r="BR1177" s="196"/>
      <c r="BS1177" s="196"/>
      <c r="BT1177" s="196"/>
      <c r="BU1177" s="196"/>
      <c r="BV1177" s="196"/>
      <c r="BW1177" s="196"/>
      <c r="BX1177" s="196"/>
      <c r="BY1177" s="196"/>
      <c r="BZ1177" s="196"/>
      <c r="CA1177" s="196"/>
      <c r="CB1177" s="196"/>
      <c r="CC1177" s="196"/>
      <c r="CD1177" s="196"/>
      <c r="CE1177" s="196"/>
      <c r="CF1177" s="196"/>
      <c r="CG1177" s="196"/>
      <c r="CH1177" s="196"/>
      <c r="CI1177" s="196"/>
      <c r="CJ1177" s="196"/>
      <c r="CK1177" s="196"/>
      <c r="CL1177" s="196"/>
      <c r="CM1177" s="196"/>
      <c r="CN1177" s="196"/>
      <c r="CO1177" s="196"/>
      <c r="CP1177" s="196"/>
      <c r="CQ1177" s="196"/>
      <c r="CR1177" s="196"/>
      <c r="CS1177" s="196"/>
      <c r="CT1177" s="196"/>
      <c r="CU1177" s="196"/>
      <c r="CV1177" s="196"/>
      <c r="CW1177" s="196"/>
      <c r="CX1177" s="196"/>
      <c r="CY1177" s="196"/>
      <c r="CZ1177" s="196"/>
      <c r="DA1177" s="196"/>
      <c r="DB1177" s="196"/>
      <c r="DC1177" s="196"/>
      <c r="DD1177" s="196"/>
      <c r="DE1177" s="196"/>
      <c r="DF1177" s="196"/>
      <c r="DG1177" s="196"/>
      <c r="DH1177" s="196"/>
      <c r="DI1177" s="196"/>
      <c r="DJ1177" s="196"/>
      <c r="DK1177" s="196"/>
      <c r="DL1177" s="196"/>
      <c r="DM1177" s="196"/>
      <c r="DN1177" s="196"/>
      <c r="DO1177" s="196"/>
      <c r="DP1177" s="196"/>
      <c r="DQ1177" s="196"/>
      <c r="DR1177" s="196"/>
      <c r="DS1177" s="196"/>
      <c r="DT1177" s="196"/>
      <c r="DU1177" s="196"/>
      <c r="DV1177" s="196"/>
      <c r="DW1177" s="196"/>
      <c r="DX1177" s="196"/>
      <c r="DY1177" s="196"/>
      <c r="DZ1177" s="196"/>
      <c r="EA1177" s="196"/>
      <c r="EB1177" s="196"/>
      <c r="EC1177" s="196"/>
      <c r="ED1177" s="196"/>
      <c r="EE1177" s="196"/>
      <c r="EF1177" s="196"/>
      <c r="EG1177" s="196"/>
      <c r="EH1177" s="196"/>
      <c r="EI1177" s="196"/>
      <c r="EJ1177" s="196"/>
      <c r="EK1177" s="196"/>
      <c r="EL1177" s="196"/>
      <c r="EM1177" s="196"/>
      <c r="EN1177" s="196"/>
      <c r="EO1177" s="196"/>
      <c r="EP1177" s="196"/>
      <c r="EQ1177" s="196"/>
      <c r="ER1177" s="196"/>
      <c r="ES1177" s="196"/>
      <c r="ET1177" s="196"/>
      <c r="EU1177" s="196"/>
      <c r="EV1177" s="196"/>
      <c r="EW1177" s="196"/>
      <c r="EX1177" s="196"/>
      <c r="EY1177" s="196"/>
      <c r="EZ1177" s="196"/>
      <c r="FA1177" s="196"/>
      <c r="FB1177" s="196"/>
      <c r="FC1177" s="196"/>
      <c r="FD1177" s="196"/>
      <c r="FE1177" s="196"/>
      <c r="FF1177" s="196"/>
      <c r="FG1177" s="196"/>
      <c r="FH1177" s="196"/>
      <c r="FI1177" s="196"/>
      <c r="FJ1177" s="196"/>
      <c r="FK1177" s="196"/>
      <c r="FL1177" s="196"/>
      <c r="FM1177" s="196"/>
      <c r="FN1177" s="196"/>
      <c r="FO1177" s="196"/>
      <c r="FP1177" s="196"/>
      <c r="FQ1177" s="196"/>
      <c r="FR1177" s="196"/>
      <c r="FS1177" s="196"/>
      <c r="FT1177" s="196"/>
      <c r="FU1177" s="196"/>
      <c r="FV1177" s="196"/>
      <c r="FW1177" s="196"/>
      <c r="FX1177" s="196"/>
      <c r="FY1177" s="196"/>
      <c r="FZ1177" s="196"/>
      <c r="GA1177" s="196"/>
      <c r="GB1177" s="196"/>
      <c r="GC1177" s="196"/>
      <c r="GD1177" s="196"/>
      <c r="GE1177" s="196"/>
      <c r="GF1177" s="196"/>
      <c r="GG1177" s="196"/>
      <c r="GH1177" s="196"/>
      <c r="GI1177" s="196"/>
      <c r="GJ1177" s="196"/>
      <c r="GK1177" s="196"/>
      <c r="GL1177" s="196"/>
      <c r="GM1177" s="196"/>
      <c r="GN1177" s="196"/>
      <c r="GO1177" s="196"/>
      <c r="GP1177" s="196"/>
      <c r="GQ1177" s="196"/>
      <c r="GR1177" s="196"/>
      <c r="GS1177" s="196"/>
      <c r="GT1177" s="196"/>
      <c r="GU1177" s="196"/>
      <c r="GV1177" s="196"/>
      <c r="GW1177" s="196"/>
      <c r="GX1177" s="196"/>
      <c r="GY1177" s="196"/>
      <c r="GZ1177" s="196"/>
      <c r="HA1177" s="196"/>
      <c r="HB1177" s="196"/>
      <c r="HC1177" s="196"/>
      <c r="HD1177" s="196"/>
      <c r="HE1177" s="196"/>
      <c r="HF1177" s="196"/>
      <c r="HG1177" s="196"/>
      <c r="HH1177" s="196"/>
      <c r="HI1177" s="196"/>
      <c r="HJ1177" s="196"/>
      <c r="HK1177" s="196"/>
      <c r="HL1177" s="196"/>
      <c r="HM1177" s="196"/>
      <c r="HN1177" s="196"/>
      <c r="HO1177" s="196"/>
      <c r="HP1177" s="196"/>
      <c r="HQ1177" s="196"/>
      <c r="HR1177" s="196"/>
      <c r="HS1177" s="196"/>
      <c r="HT1177" s="196"/>
      <c r="HU1177" s="196"/>
      <c r="HV1177" s="196"/>
      <c r="HW1177" s="196"/>
      <c r="HX1177" s="196"/>
      <c r="HY1177" s="196"/>
      <c r="HZ1177" s="196"/>
      <c r="IA1177" s="196"/>
      <c r="IB1177" s="196"/>
      <c r="IC1177" s="196"/>
      <c r="ID1177" s="196"/>
      <c r="IE1177" s="196"/>
      <c r="IF1177" s="196"/>
      <c r="IG1177" s="196"/>
      <c r="IH1177" s="196"/>
      <c r="II1177" s="196"/>
      <c r="IJ1177" s="196"/>
      <c r="IK1177" s="196"/>
      <c r="IL1177" s="196"/>
      <c r="IM1177" s="196"/>
      <c r="IN1177" s="196"/>
      <c r="IO1177" s="196"/>
      <c r="IP1177" s="196"/>
      <c r="IQ1177" s="196"/>
      <c r="IR1177" s="196"/>
      <c r="IS1177" s="196"/>
      <c r="IT1177" s="196"/>
      <c r="IU1177" s="196"/>
      <c r="IV1177" s="196"/>
      <c r="IW1177" s="196"/>
      <c r="IX1177" s="196"/>
      <c r="IY1177" s="196"/>
      <c r="IZ1177" s="196"/>
      <c r="JA1177" s="196"/>
      <c r="JB1177" s="196"/>
      <c r="JC1177" s="196"/>
      <c r="JD1177" s="196"/>
      <c r="JE1177" s="196"/>
      <c r="JF1177" s="196"/>
      <c r="JG1177" s="196"/>
      <c r="JH1177" s="196"/>
      <c r="JI1177" s="196"/>
      <c r="JJ1177" s="196"/>
      <c r="JK1177" s="196"/>
      <c r="JL1177" s="196"/>
      <c r="JM1177" s="196"/>
      <c r="JN1177" s="196"/>
      <c r="JO1177" s="196"/>
      <c r="JP1177" s="196"/>
      <c r="JQ1177" s="196"/>
      <c r="JR1177" s="196"/>
      <c r="JS1177" s="196"/>
      <c r="JT1177" s="196"/>
      <c r="JU1177" s="196"/>
      <c r="JV1177" s="196"/>
      <c r="JW1177" s="196"/>
      <c r="JX1177" s="196"/>
      <c r="JY1177" s="196"/>
      <c r="JZ1177" s="196"/>
      <c r="KA1177" s="196"/>
      <c r="KB1177" s="196"/>
      <c r="KC1177" s="196"/>
      <c r="KD1177" s="196"/>
      <c r="KE1177" s="196"/>
      <c r="KF1177" s="196"/>
      <c r="KG1177" s="196"/>
      <c r="KH1177" s="196"/>
      <c r="KI1177" s="196"/>
      <c r="KJ1177" s="196"/>
      <c r="KK1177" s="196"/>
      <c r="KL1177" s="196"/>
      <c r="KM1177" s="196"/>
      <c r="KN1177" s="196"/>
      <c r="KO1177" s="196"/>
      <c r="KP1177" s="196"/>
      <c r="KQ1177" s="196"/>
      <c r="KR1177" s="196"/>
      <c r="KS1177" s="196"/>
      <c r="KT1177" s="196"/>
      <c r="KU1177" s="196"/>
      <c r="KV1177" s="196"/>
      <c r="KW1177" s="196"/>
      <c r="KX1177" s="196"/>
      <c r="KY1177" s="196"/>
      <c r="KZ1177" s="196"/>
      <c r="LA1177" s="196"/>
      <c r="LB1177" s="196"/>
      <c r="LC1177" s="196"/>
      <c r="LD1177" s="196"/>
      <c r="LE1177" s="196"/>
      <c r="LF1177" s="196"/>
      <c r="LG1177" s="196"/>
      <c r="LH1177" s="196"/>
      <c r="LI1177" s="196"/>
      <c r="LJ1177" s="196"/>
      <c r="LK1177" s="196"/>
      <c r="LL1177" s="196"/>
      <c r="LM1177" s="196"/>
      <c r="LN1177" s="196"/>
      <c r="LO1177" s="196"/>
      <c r="LP1177" s="196"/>
      <c r="LQ1177" s="196"/>
      <c r="LR1177" s="196"/>
      <c r="LS1177" s="196"/>
      <c r="LT1177" s="196"/>
      <c r="LU1177" s="196"/>
      <c r="LV1177" s="196"/>
      <c r="LW1177" s="196"/>
      <c r="LX1177" s="196"/>
      <c r="LY1177" s="196"/>
      <c r="LZ1177" s="196"/>
      <c r="MA1177" s="196"/>
      <c r="MB1177" s="196"/>
      <c r="MC1177" s="196"/>
      <c r="MD1177" s="196"/>
      <c r="ME1177" s="196"/>
      <c r="MF1177" s="196"/>
      <c r="MG1177" s="196"/>
      <c r="MH1177" s="196"/>
      <c r="MI1177" s="196"/>
      <c r="MJ1177" s="196"/>
      <c r="MK1177" s="196"/>
      <c r="ML1177" s="196"/>
      <c r="MM1177" s="196"/>
      <c r="MN1177" s="196"/>
      <c r="MO1177" s="196"/>
      <c r="MP1177" s="196"/>
      <c r="MQ1177" s="196"/>
      <c r="MR1177" s="196"/>
      <c r="MS1177" s="196"/>
      <c r="MT1177" s="196"/>
      <c r="MU1177" s="196"/>
      <c r="MV1177" s="196"/>
      <c r="MW1177" s="196"/>
      <c r="MX1177" s="196"/>
      <c r="MY1177" s="196"/>
      <c r="MZ1177" s="196"/>
      <c r="NA1177" s="196"/>
      <c r="NB1177" s="196"/>
      <c r="NC1177" s="196"/>
      <c r="ND1177" s="196"/>
      <c r="NE1177" s="196"/>
      <c r="NF1177" s="196"/>
      <c r="NG1177" s="196"/>
      <c r="NH1177" s="196"/>
      <c r="NI1177" s="196"/>
      <c r="NJ1177" s="196"/>
      <c r="NK1177" s="196"/>
      <c r="NL1177" s="196"/>
      <c r="NM1177" s="196"/>
      <c r="NN1177" s="196"/>
      <c r="NO1177" s="196"/>
      <c r="NP1177" s="196"/>
      <c r="NQ1177" s="196"/>
      <c r="NR1177" s="196"/>
      <c r="NS1177" s="196"/>
      <c r="NT1177" s="196"/>
      <c r="NU1177" s="196"/>
      <c r="NV1177" s="196"/>
      <c r="NW1177" s="196"/>
      <c r="NX1177" s="196"/>
      <c r="NY1177" s="196"/>
      <c r="NZ1177" s="196"/>
      <c r="OA1177" s="196"/>
      <c r="OB1177" s="196"/>
      <c r="OC1177" s="196"/>
      <c r="OD1177" s="196"/>
      <c r="OE1177" s="196"/>
      <c r="OF1177" s="196"/>
      <c r="OG1177" s="196"/>
      <c r="OH1177" s="196"/>
      <c r="OI1177" s="196"/>
      <c r="OJ1177" s="196"/>
      <c r="OK1177" s="196"/>
      <c r="OL1177" s="196"/>
      <c r="AFC1177" s="196"/>
      <c r="AFD1177" s="196"/>
      <c r="AFE1177" s="196"/>
      <c r="AFF1177" s="196"/>
      <c r="AFG1177" s="196"/>
      <c r="AFH1177" s="196"/>
      <c r="AFI1177" s="196"/>
      <c r="AFJ1177" s="196"/>
      <c r="AFK1177" s="196"/>
      <c r="AFL1177" s="196"/>
      <c r="AFM1177" s="196"/>
      <c r="AFN1177" s="196"/>
      <c r="AFO1177" s="196"/>
      <c r="AFP1177" s="196"/>
      <c r="AFQ1177" s="196"/>
      <c r="AFR1177" s="196"/>
      <c r="AFS1177" s="196"/>
      <c r="AFT1177" s="196"/>
      <c r="AFU1177" s="196"/>
      <c r="AFV1177" s="196"/>
      <c r="AFW1177" s="196"/>
      <c r="AFX1177" s="196"/>
      <c r="AFY1177" s="196"/>
      <c r="AFZ1177" s="196"/>
      <c r="AGA1177" s="196"/>
      <c r="AGB1177" s="196"/>
      <c r="AGC1177" s="196"/>
      <c r="AGD1177" s="196"/>
      <c r="AGE1177" s="196"/>
      <c r="AGF1177" s="196"/>
      <c r="AGG1177" s="196"/>
      <c r="AGH1177" s="196"/>
      <c r="AGI1177" s="196"/>
      <c r="AGJ1177" s="196"/>
      <c r="AGK1177" s="196"/>
      <c r="AGL1177" s="196"/>
      <c r="AGM1177" s="196"/>
      <c r="AGN1177" s="196"/>
      <c r="AGO1177" s="196"/>
      <c r="AGP1177" s="19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B1:U137"/>
  <sheetViews>
    <sheetView topLeftCell="A41" zoomScale="55" zoomScaleNormal="55" workbookViewId="0">
      <selection activeCell="H83" sqref="H83"/>
    </sheetView>
  </sheetViews>
  <sheetFormatPr defaultColWidth="8.85546875" defaultRowHeight="15" x14ac:dyDescent="0.25"/>
  <cols>
    <col min="1" max="1" width="8.85546875" style="7"/>
    <col min="2" max="2" width="5.7109375" style="2" customWidth="1"/>
    <col min="3" max="3" width="3.7109375" style="7" customWidth="1"/>
    <col min="4" max="4" width="10.7109375" style="7" customWidth="1"/>
    <col min="5" max="5" width="17.7109375" style="7" customWidth="1"/>
    <col min="6" max="6" width="9.28515625" style="7" customWidth="1"/>
    <col min="7" max="7" width="11.7109375" style="7" customWidth="1"/>
    <col min="8" max="8" width="11" style="7" customWidth="1"/>
    <col min="9" max="9" width="12.42578125" style="7" customWidth="1"/>
    <col min="10" max="10" width="18.5703125" style="7" customWidth="1"/>
    <col min="11" max="11" width="20.7109375" style="7" customWidth="1"/>
    <col min="12" max="12" width="19.85546875" style="7" customWidth="1"/>
    <col min="13" max="13" width="14.42578125" style="7" customWidth="1"/>
    <col min="14" max="14" width="13.85546875" style="7" customWidth="1"/>
    <col min="15" max="20" width="8.85546875" style="7"/>
    <col min="21" max="21" width="8.85546875" style="2"/>
    <col min="22" max="16384" width="8.85546875" style="7"/>
  </cols>
  <sheetData>
    <row r="1" spans="2:21" s="6" customFormat="1" x14ac:dyDescent="0.25"/>
    <row r="2" spans="2:21" s="6" customFormat="1" ht="14.45" customHeight="1" x14ac:dyDescent="0.25"/>
    <row r="3" spans="2:21" s="6" customFormat="1" x14ac:dyDescent="0.25"/>
    <row r="4" spans="2:21" s="6" customFormat="1" x14ac:dyDescent="0.25"/>
    <row r="5" spans="2:21" s="6" customFormat="1" x14ac:dyDescent="0.25"/>
    <row r="6" spans="2:21" s="6" customFormat="1" x14ac:dyDescent="0.25"/>
    <row r="7" spans="2:21" s="6" customFormat="1" x14ac:dyDescent="0.25"/>
    <row r="8" spans="2:21" s="6" customFormat="1" x14ac:dyDescent="0.25"/>
    <row r="9" spans="2:21" s="6" customFormat="1" x14ac:dyDescent="0.25"/>
    <row r="10" spans="2:21" s="6" customFormat="1" x14ac:dyDescent="0.25"/>
    <row r="12" spans="2:21" x14ac:dyDescent="0.25">
      <c r="B12" s="7"/>
      <c r="C12" s="4"/>
      <c r="D12" s="248" t="s">
        <v>1628</v>
      </c>
      <c r="E12" s="248"/>
      <c r="F12" s="84"/>
      <c r="G12" s="84"/>
      <c r="H12" s="5"/>
      <c r="I12" s="4"/>
      <c r="J12" s="4" t="s">
        <v>1476</v>
      </c>
      <c r="K12" s="5"/>
      <c r="L12" s="4"/>
      <c r="M12" s="4"/>
      <c r="N12" s="4"/>
      <c r="O12" s="5"/>
      <c r="P12" s="5"/>
      <c r="Q12" s="5"/>
      <c r="R12" s="5"/>
      <c r="S12" s="5"/>
      <c r="T12" s="5"/>
      <c r="U12" s="5"/>
    </row>
    <row r="13" spans="2:21" x14ac:dyDescent="0.25">
      <c r="B13" s="7"/>
      <c r="C13" s="4"/>
      <c r="D13" s="4"/>
      <c r="E13" s="4"/>
      <c r="F13" s="4"/>
      <c r="G13" s="4"/>
      <c r="H13" s="5"/>
      <c r="I13" s="4"/>
      <c r="J13" s="4"/>
      <c r="K13" s="5"/>
      <c r="L13" s="4"/>
      <c r="M13" s="4"/>
      <c r="N13" s="4"/>
      <c r="O13" s="5"/>
      <c r="P13" s="5"/>
      <c r="Q13" s="5"/>
      <c r="R13" s="5"/>
      <c r="S13" s="5"/>
      <c r="T13" s="5"/>
      <c r="U13" s="5"/>
    </row>
    <row r="15" spans="2:21" ht="18.600000000000001" customHeight="1" x14ac:dyDescent="0.25">
      <c r="B15" s="7"/>
      <c r="C15" s="36" t="s">
        <v>1477</v>
      </c>
      <c r="D15" s="37"/>
      <c r="E15" s="37"/>
      <c r="F15" s="37"/>
      <c r="G15" s="37"/>
      <c r="H15" s="37"/>
      <c r="I15" s="37"/>
      <c r="J15" s="37"/>
      <c r="K15" s="37"/>
      <c r="L15" s="37"/>
      <c r="M15" s="37"/>
      <c r="N15" s="37"/>
      <c r="U15" s="7"/>
    </row>
    <row r="16" spans="2:21" ht="7.15" customHeight="1" x14ac:dyDescent="0.25">
      <c r="B16" s="7"/>
      <c r="U16" s="7"/>
    </row>
    <row r="17" spans="2:21" ht="33" customHeight="1" x14ac:dyDescent="0.25">
      <c r="B17" s="7"/>
      <c r="C17" s="3"/>
      <c r="H17" s="72"/>
      <c r="I17" s="72" t="s">
        <v>1480</v>
      </c>
      <c r="J17" s="72" t="s">
        <v>1481</v>
      </c>
      <c r="K17" s="72" t="s">
        <v>1482</v>
      </c>
      <c r="L17" s="72" t="s">
        <v>1504</v>
      </c>
      <c r="M17" s="72" t="s">
        <v>1619</v>
      </c>
      <c r="N17" s="72" t="s">
        <v>1615</v>
      </c>
      <c r="O17" s="2"/>
      <c r="U17" s="7"/>
    </row>
    <row r="18" spans="2:21" ht="6.6" customHeight="1" x14ac:dyDescent="0.25">
      <c r="B18" s="7"/>
      <c r="C18" s="3"/>
      <c r="U18" s="7"/>
    </row>
    <row r="19" spans="2:21" ht="21" customHeight="1" x14ac:dyDescent="0.25">
      <c r="B19" s="7"/>
      <c r="C19" s="18" t="s">
        <v>1478</v>
      </c>
      <c r="D19" s="19"/>
      <c r="E19" s="19"/>
      <c r="F19" s="19" t="s">
        <v>1658</v>
      </c>
      <c r="G19" s="19" t="s">
        <v>1659</v>
      </c>
      <c r="H19" s="19" t="s">
        <v>1660</v>
      </c>
      <c r="I19" s="19"/>
      <c r="J19" s="19"/>
      <c r="K19" s="19"/>
      <c r="L19" s="19"/>
      <c r="M19" s="19"/>
      <c r="N19" s="19"/>
      <c r="U19" s="7"/>
    </row>
    <row r="20" spans="2:21" s="8" customFormat="1" ht="26.45" customHeight="1" x14ac:dyDescent="0.25">
      <c r="C20" s="22"/>
      <c r="D20" s="247" t="s">
        <v>1497</v>
      </c>
      <c r="E20" s="247"/>
      <c r="F20" s="89">
        <v>5</v>
      </c>
      <c r="G20" s="89">
        <v>15</v>
      </c>
      <c r="H20" s="94">
        <v>25</v>
      </c>
      <c r="I20" s="60" t="e">
        <f>AVERAGE('5. Database'!KT2:KT37)</f>
        <v>#DIV/0!</v>
      </c>
      <c r="J20" s="80">
        <f>AVERAGE('5. Database'!NA2:NA37)</f>
        <v>7.0588235294117645</v>
      </c>
      <c r="K20" s="60" t="e">
        <f>AVERAGE('5. Database'!NB2:NB37)</f>
        <v>#DIV/0!</v>
      </c>
      <c r="L20" s="80" t="e">
        <f>SUM(I20:K20)</f>
        <v>#DIV/0!</v>
      </c>
      <c r="M20" s="61" t="e">
        <f>IF(L20&lt;11,"Low",IF(AND(L20&gt;10,L20&lt;21),"Morderate","High"))</f>
        <v>#DIV/0!</v>
      </c>
      <c r="N20" s="81" t="s">
        <v>1616</v>
      </c>
      <c r="O20" s="51"/>
    </row>
    <row r="21" spans="2:21" s="8" customFormat="1" ht="14.45" customHeight="1" x14ac:dyDescent="0.25">
      <c r="C21" s="22"/>
      <c r="D21" s="247" t="s">
        <v>1496</v>
      </c>
      <c r="E21" s="247"/>
      <c r="F21" s="89">
        <v>5</v>
      </c>
      <c r="G21" s="89">
        <v>15</v>
      </c>
      <c r="H21" s="94">
        <v>25</v>
      </c>
      <c r="I21" s="60">
        <f>AVERAGE('5. Database'!$FL:$FL)</f>
        <v>5.3838541666666702</v>
      </c>
      <c r="J21" s="80" t="e">
        <f>AVERAGE('5. Database'!$KS:$KS)</f>
        <v>#DIV/0!</v>
      </c>
      <c r="K21" s="60">
        <f>AVERAGE('5. Database'!$KR:$KR)</f>
        <v>3.5768229166666665</v>
      </c>
      <c r="L21" s="80" t="e">
        <f t="shared" ref="L21:L27" si="0">SUM(I21:K21)</f>
        <v>#DIV/0!</v>
      </c>
      <c r="M21" s="61" t="e">
        <f t="shared" ref="M21:M27" si="1">IF(L21&lt;11,"Low",IF(AND(L21&gt;10,L21&lt;21),"Morderate","High"))</f>
        <v>#DIV/0!</v>
      </c>
      <c r="N21" s="81" t="s">
        <v>1617</v>
      </c>
    </row>
    <row r="22" spans="2:21" s="8" customFormat="1" ht="14.45" customHeight="1" x14ac:dyDescent="0.25">
      <c r="C22" s="22"/>
      <c r="D22" s="247" t="s">
        <v>1613</v>
      </c>
      <c r="E22" s="247"/>
      <c r="F22" s="89">
        <v>5</v>
      </c>
      <c r="G22" s="89">
        <v>15</v>
      </c>
      <c r="H22" s="94">
        <v>25</v>
      </c>
      <c r="I22" s="60" t="e">
        <f>AVERAGE('5. Database'!$QS:$QS)</f>
        <v>#DIV/0!</v>
      </c>
      <c r="J22" s="80">
        <f>AVERAGE('5. Database'!RP:RP)</f>
        <v>3.53515625</v>
      </c>
      <c r="K22" s="60">
        <f>IF(OR('5. Database'!$O:$O="agropastoralist",'5. Database'!$O:$O="farmer"),AVERAGE('5. Database'!$RQ:$RQ))</f>
        <v>2.7213541666666665</v>
      </c>
      <c r="L22" s="80" t="e">
        <f t="shared" si="0"/>
        <v>#DIV/0!</v>
      </c>
      <c r="M22" s="61" t="e">
        <f t="shared" si="1"/>
        <v>#DIV/0!</v>
      </c>
      <c r="N22" s="81" t="s">
        <v>1617</v>
      </c>
    </row>
    <row r="23" spans="2:21" s="8" customFormat="1" ht="14.45" customHeight="1" x14ac:dyDescent="0.25">
      <c r="C23" s="22"/>
      <c r="D23" s="247" t="s">
        <v>1612</v>
      </c>
      <c r="E23" s="247"/>
      <c r="F23" s="89">
        <v>5</v>
      </c>
      <c r="G23" s="89">
        <v>15</v>
      </c>
      <c r="H23" s="94">
        <v>25</v>
      </c>
      <c r="I23" s="60" t="e">
        <f>AVERAGE('5. Database'!$QS:$QS)</f>
        <v>#DIV/0!</v>
      </c>
      <c r="J23" s="80" t="e">
        <f>AVERAGE('5. Database'!$RS:$RS)</f>
        <v>#DIV/0!</v>
      </c>
      <c r="K23" s="60">
        <f>IF(OR('5. Database'!$O:$O="pastoralist",'5. Database'!$O:$O="agropastoralist"),AVERAGE('5. Database'!$RQ:$RQ))</f>
        <v>2.7213541666666665</v>
      </c>
      <c r="L23" s="80" t="e">
        <f t="shared" si="0"/>
        <v>#DIV/0!</v>
      </c>
      <c r="M23" s="61" t="e">
        <f t="shared" si="1"/>
        <v>#DIV/0!</v>
      </c>
      <c r="N23" s="81" t="s">
        <v>1616</v>
      </c>
    </row>
    <row r="24" spans="2:21" s="8" customFormat="1" ht="27" customHeight="1" x14ac:dyDescent="0.25">
      <c r="C24" s="22"/>
      <c r="D24" s="247" t="s">
        <v>1614</v>
      </c>
      <c r="E24" s="247"/>
      <c r="F24" s="89">
        <v>5</v>
      </c>
      <c r="G24" s="89">
        <v>15</v>
      </c>
      <c r="H24" s="94">
        <v>25</v>
      </c>
      <c r="I24" s="60" t="e">
        <f>AVERAGE('5. Database'!$XN:$XN)</f>
        <v>#DIV/0!</v>
      </c>
      <c r="J24" s="80" t="e">
        <f>AVERAGE('5. Database'!$YW:$YW)</f>
        <v>#DIV/0!</v>
      </c>
      <c r="K24" s="60">
        <f>AVERAGE('5. Database'!$YV:$YV)</f>
        <v>4.205729166666667</v>
      </c>
      <c r="L24" s="80" t="e">
        <f t="shared" si="0"/>
        <v>#DIV/0!</v>
      </c>
      <c r="M24" s="61" t="e">
        <f t="shared" si="1"/>
        <v>#DIV/0!</v>
      </c>
      <c r="N24" s="81" t="s">
        <v>1618</v>
      </c>
    </row>
    <row r="25" spans="2:21" s="8" customFormat="1" ht="29.45" customHeight="1" x14ac:dyDescent="0.25">
      <c r="C25" s="22"/>
      <c r="D25" s="247" t="s">
        <v>1483</v>
      </c>
      <c r="E25" s="247"/>
      <c r="F25" s="89">
        <v>5</v>
      </c>
      <c r="G25" s="89">
        <v>15</v>
      </c>
      <c r="H25" s="94">
        <v>25</v>
      </c>
      <c r="I25" s="60" t="e">
        <f>AVERAGE('5. Database'!AOL:AOL)</f>
        <v>#DIV/0!</v>
      </c>
      <c r="J25" s="80" t="e">
        <f>AVERAGE('5. Database'!APB:APB)</f>
        <v>#DIV/0!</v>
      </c>
      <c r="K25" s="60" t="e">
        <f>AVERAGE('5. Database'!$APA:$APA)</f>
        <v>#DIV/0!</v>
      </c>
      <c r="L25" s="80" t="e">
        <f t="shared" si="0"/>
        <v>#DIV/0!</v>
      </c>
      <c r="M25" s="61" t="e">
        <f t="shared" si="1"/>
        <v>#DIV/0!</v>
      </c>
      <c r="N25" s="81" t="s">
        <v>1618</v>
      </c>
    </row>
    <row r="26" spans="2:21" s="8" customFormat="1" x14ac:dyDescent="0.25">
      <c r="C26" s="22"/>
      <c r="D26" s="247" t="s">
        <v>1484</v>
      </c>
      <c r="E26" s="247"/>
      <c r="F26" s="89">
        <v>5</v>
      </c>
      <c r="G26" s="89">
        <v>15</v>
      </c>
      <c r="H26" s="94">
        <v>25</v>
      </c>
      <c r="I26" s="60" t="e">
        <f>AVERAGE('5. Database'!$UE:$UE)</f>
        <v>#DIV/0!</v>
      </c>
      <c r="J26" s="80">
        <f>AVERAGE('5. Database'!$VL:$VL)</f>
        <v>8.5833333333333339</v>
      </c>
      <c r="K26" s="60">
        <f>AVERAGE('5. Database'!$VK:$VK)</f>
        <v>4.244791666666667</v>
      </c>
      <c r="L26" s="80" t="e">
        <f t="shared" si="0"/>
        <v>#DIV/0!</v>
      </c>
      <c r="M26" s="61" t="e">
        <f t="shared" si="1"/>
        <v>#DIV/0!</v>
      </c>
      <c r="N26" s="81" t="s">
        <v>1618</v>
      </c>
    </row>
    <row r="27" spans="2:21" s="8" customFormat="1" x14ac:dyDescent="0.25">
      <c r="C27" s="22"/>
      <c r="D27" s="247" t="s">
        <v>1506</v>
      </c>
      <c r="E27" s="247"/>
      <c r="F27" s="89">
        <v>5</v>
      </c>
      <c r="G27" s="89">
        <v>15</v>
      </c>
      <c r="H27" s="94">
        <v>25</v>
      </c>
      <c r="I27" s="60" t="e">
        <f>AVERAGE('5. Database'!$WF:$WF)</f>
        <v>#DIV/0!</v>
      </c>
      <c r="J27" s="80">
        <f>AVERAGE('5. Database'!$XM:$XM)</f>
        <v>11.634895833333374</v>
      </c>
      <c r="K27" s="60">
        <f>AVERAGE('5. Database'!$XL:$XL)</f>
        <v>3.5916666666666601</v>
      </c>
      <c r="L27" s="80" t="e">
        <f t="shared" si="0"/>
        <v>#DIV/0!</v>
      </c>
      <c r="M27" s="61" t="e">
        <f t="shared" si="1"/>
        <v>#DIV/0!</v>
      </c>
      <c r="N27" s="81" t="s">
        <v>1618</v>
      </c>
    </row>
    <row r="28" spans="2:21" s="8" customFormat="1" x14ac:dyDescent="0.25">
      <c r="C28" s="22"/>
      <c r="D28" s="197"/>
      <c r="E28" s="197"/>
      <c r="F28" s="197">
        <v>5</v>
      </c>
      <c r="G28" s="197">
        <v>15</v>
      </c>
      <c r="H28" s="94">
        <v>25</v>
      </c>
      <c r="I28" s="60"/>
      <c r="J28" s="80"/>
      <c r="K28" s="60"/>
      <c r="L28" s="80"/>
      <c r="M28" s="61"/>
      <c r="N28" s="81"/>
    </row>
    <row r="29" spans="2:21" s="8" customFormat="1" x14ac:dyDescent="0.25">
      <c r="C29" s="22"/>
      <c r="D29" s="197"/>
      <c r="E29" s="197"/>
      <c r="F29" s="197">
        <v>5</v>
      </c>
      <c r="G29" s="197">
        <v>15</v>
      </c>
      <c r="H29" s="94">
        <v>25</v>
      </c>
      <c r="I29" s="60"/>
      <c r="J29" s="80"/>
      <c r="K29" s="60"/>
      <c r="L29" s="80"/>
      <c r="M29" s="61"/>
      <c r="N29" s="81"/>
    </row>
    <row r="30" spans="2:21" s="8" customFormat="1" x14ac:dyDescent="0.25">
      <c r="C30" s="22"/>
      <c r="D30" s="197"/>
      <c r="E30" s="197"/>
      <c r="F30" s="197">
        <v>5</v>
      </c>
      <c r="G30" s="197">
        <v>15</v>
      </c>
      <c r="H30" s="94">
        <v>25</v>
      </c>
      <c r="I30" s="60"/>
      <c r="J30" s="80"/>
      <c r="K30" s="60"/>
      <c r="L30" s="80"/>
      <c r="M30" s="61"/>
      <c r="N30" s="81"/>
    </row>
    <row r="31" spans="2:21" s="8" customFormat="1" x14ac:dyDescent="0.25">
      <c r="C31" s="22"/>
      <c r="D31" s="197"/>
      <c r="E31" s="197"/>
      <c r="F31" s="197">
        <v>5</v>
      </c>
      <c r="G31" s="197">
        <v>15</v>
      </c>
      <c r="H31" s="94">
        <v>25</v>
      </c>
      <c r="I31" s="60"/>
      <c r="J31" s="80"/>
      <c r="K31" s="60"/>
      <c r="L31" s="80"/>
      <c r="M31" s="61"/>
      <c r="N31" s="81"/>
    </row>
    <row r="32" spans="2:21" s="8" customFormat="1" x14ac:dyDescent="0.25">
      <c r="C32" s="22"/>
      <c r="D32" s="197"/>
      <c r="E32" s="197"/>
      <c r="F32" s="197">
        <v>5</v>
      </c>
      <c r="G32" s="197">
        <v>15</v>
      </c>
      <c r="H32" s="94">
        <v>25</v>
      </c>
      <c r="I32" s="60"/>
      <c r="J32" s="80"/>
      <c r="K32" s="60"/>
      <c r="L32" s="80"/>
      <c r="M32" s="61"/>
      <c r="N32" s="81"/>
    </row>
    <row r="33" spans="3:14" s="8" customFormat="1" x14ac:dyDescent="0.25">
      <c r="C33" s="22"/>
      <c r="D33" s="197"/>
      <c r="E33" s="197"/>
      <c r="F33" s="197">
        <v>5</v>
      </c>
      <c r="G33" s="197">
        <v>15</v>
      </c>
      <c r="H33" s="94">
        <v>25</v>
      </c>
      <c r="I33" s="60"/>
      <c r="J33" s="80"/>
      <c r="K33" s="60"/>
      <c r="L33" s="80"/>
      <c r="M33" s="61"/>
      <c r="N33" s="81"/>
    </row>
    <row r="34" spans="3:14" s="8" customFormat="1" x14ac:dyDescent="0.25">
      <c r="C34" s="22"/>
      <c r="D34" s="197"/>
      <c r="E34" s="197"/>
      <c r="F34" s="197">
        <v>5</v>
      </c>
      <c r="G34" s="197">
        <v>15</v>
      </c>
      <c r="H34" s="94">
        <v>25</v>
      </c>
      <c r="I34" s="60"/>
      <c r="J34" s="80"/>
      <c r="K34" s="60"/>
      <c r="L34" s="80"/>
      <c r="M34" s="61"/>
      <c r="N34" s="81"/>
    </row>
    <row r="35" spans="3:14" s="8" customFormat="1" x14ac:dyDescent="0.25">
      <c r="C35" s="22"/>
      <c r="D35" s="197"/>
      <c r="E35" s="197"/>
      <c r="F35" s="197">
        <v>5</v>
      </c>
      <c r="G35" s="197">
        <v>15</v>
      </c>
      <c r="H35" s="94">
        <v>25</v>
      </c>
      <c r="I35" s="60"/>
      <c r="J35" s="80"/>
      <c r="K35" s="60"/>
      <c r="L35" s="80"/>
      <c r="M35" s="61"/>
      <c r="N35" s="81"/>
    </row>
    <row r="36" spans="3:14" s="8" customFormat="1" x14ac:dyDescent="0.25">
      <c r="C36" s="22"/>
      <c r="D36" s="197"/>
      <c r="E36" s="197"/>
      <c r="F36" s="197">
        <v>5</v>
      </c>
      <c r="G36" s="197">
        <v>15</v>
      </c>
      <c r="H36" s="94">
        <v>25</v>
      </c>
      <c r="I36" s="60"/>
      <c r="J36" s="80"/>
      <c r="K36" s="60"/>
      <c r="L36" s="80"/>
      <c r="M36" s="61"/>
      <c r="N36" s="81"/>
    </row>
    <row r="37" spans="3:14" s="8" customFormat="1" x14ac:dyDescent="0.25">
      <c r="C37" s="22"/>
      <c r="D37" s="197"/>
      <c r="E37" s="197"/>
      <c r="F37" s="197">
        <v>5</v>
      </c>
      <c r="G37" s="197">
        <v>15</v>
      </c>
      <c r="H37" s="94">
        <v>25</v>
      </c>
      <c r="I37" s="60"/>
      <c r="J37" s="80"/>
      <c r="K37" s="60"/>
      <c r="L37" s="80"/>
      <c r="M37" s="61"/>
      <c r="N37" s="81"/>
    </row>
    <row r="38" spans="3:14" s="8" customFormat="1" x14ac:dyDescent="0.25">
      <c r="D38" s="249"/>
      <c r="E38" s="249"/>
      <c r="F38" s="90"/>
      <c r="G38" s="90"/>
      <c r="I38" s="9"/>
      <c r="J38" s="9"/>
      <c r="K38" s="9"/>
      <c r="L38" s="12"/>
      <c r="M38" s="12"/>
      <c r="N38" s="12"/>
    </row>
    <row r="39" spans="3:14" s="8" customFormat="1" ht="18.600000000000001" customHeight="1" x14ac:dyDescent="0.25">
      <c r="C39" s="14" t="s">
        <v>1485</v>
      </c>
      <c r="D39" s="44"/>
      <c r="E39" s="44"/>
      <c r="F39" s="44"/>
      <c r="G39" s="44"/>
      <c r="H39" s="44"/>
      <c r="I39" s="44"/>
      <c r="J39" s="44"/>
      <c r="K39" s="44"/>
      <c r="L39" s="44"/>
      <c r="M39" s="44"/>
      <c r="N39" s="54"/>
    </row>
    <row r="40" spans="3:14" s="8" customFormat="1" x14ac:dyDescent="0.25">
      <c r="C40" s="93" t="s">
        <v>1643</v>
      </c>
      <c r="D40" s="246" t="s">
        <v>1642</v>
      </c>
      <c r="E40" s="246"/>
      <c r="F40" s="198">
        <v>5</v>
      </c>
      <c r="G40" s="198">
        <v>15</v>
      </c>
      <c r="H40" s="77">
        <v>25</v>
      </c>
      <c r="I40" s="63" t="e">
        <f>AVERAGE('5. Database'!$BFX:$BFX)</f>
        <v>#DIV/0!</v>
      </c>
      <c r="J40" s="78" t="e">
        <f>AVERAGE('5. Database'!$BGI:$BGI)</f>
        <v>#DIV/0!</v>
      </c>
      <c r="K40" s="73" t="e">
        <f>AVERAGE('5. Database'!$BGH:$BGH)</f>
        <v>#DIV/0!</v>
      </c>
      <c r="L40" s="78" t="e">
        <f>SUM(I40:K40)</f>
        <v>#DIV/0!</v>
      </c>
      <c r="M40" s="63" t="e">
        <f>IF(L40&lt;11,"Low",IF(AND(L40&gt;10,L40&lt;21),"Morderate","High"))</f>
        <v>#DIV/0!</v>
      </c>
      <c r="N40" s="79" t="s">
        <v>1618</v>
      </c>
    </row>
    <row r="41" spans="3:14" s="8" customFormat="1" x14ac:dyDescent="0.25">
      <c r="C41" s="93"/>
      <c r="D41" s="198"/>
      <c r="E41" s="198"/>
      <c r="F41" s="198">
        <v>5</v>
      </c>
      <c r="G41" s="198">
        <v>15</v>
      </c>
      <c r="H41" s="77">
        <v>25</v>
      </c>
      <c r="I41" s="63"/>
      <c r="J41" s="78"/>
      <c r="K41" s="73"/>
      <c r="L41" s="78"/>
      <c r="M41" s="63"/>
      <c r="N41" s="79"/>
    </row>
    <row r="42" spans="3:14" s="8" customFormat="1" x14ac:dyDescent="0.25">
      <c r="C42" s="93"/>
      <c r="D42" s="198"/>
      <c r="E42" s="198"/>
      <c r="F42" s="198">
        <v>5</v>
      </c>
      <c r="G42" s="198">
        <v>15</v>
      </c>
      <c r="H42" s="77">
        <v>25</v>
      </c>
      <c r="I42" s="63"/>
      <c r="J42" s="78"/>
      <c r="K42" s="73"/>
      <c r="L42" s="78"/>
      <c r="M42" s="63"/>
      <c r="N42" s="79"/>
    </row>
    <row r="43" spans="3:14" s="8" customFormat="1" x14ac:dyDescent="0.25">
      <c r="C43" s="93"/>
      <c r="D43" s="198"/>
      <c r="E43" s="198"/>
      <c r="F43" s="198">
        <v>5</v>
      </c>
      <c r="G43" s="198">
        <v>15</v>
      </c>
      <c r="H43" s="77">
        <v>25</v>
      </c>
      <c r="I43" s="63"/>
      <c r="J43" s="78"/>
      <c r="K43" s="73"/>
      <c r="L43" s="78"/>
      <c r="M43" s="63"/>
      <c r="N43" s="79"/>
    </row>
    <row r="44" spans="3:14" s="8" customFormat="1" x14ac:dyDescent="0.25">
      <c r="C44" s="93"/>
      <c r="D44" s="198"/>
      <c r="E44" s="198"/>
      <c r="F44" s="198">
        <v>5</v>
      </c>
      <c r="G44" s="198">
        <v>15</v>
      </c>
      <c r="H44" s="77">
        <v>25</v>
      </c>
      <c r="I44" s="63"/>
      <c r="J44" s="78"/>
      <c r="K44" s="73"/>
      <c r="L44" s="78"/>
      <c r="M44" s="63"/>
      <c r="N44" s="79"/>
    </row>
    <row r="45" spans="3:14" s="8" customFormat="1" x14ac:dyDescent="0.25">
      <c r="C45" s="93"/>
      <c r="D45" s="198"/>
      <c r="E45" s="198"/>
      <c r="F45" s="198">
        <v>5</v>
      </c>
      <c r="G45" s="198">
        <v>15</v>
      </c>
      <c r="H45" s="77">
        <v>25</v>
      </c>
      <c r="I45" s="63"/>
      <c r="J45" s="78"/>
      <c r="K45" s="73"/>
      <c r="L45" s="78"/>
      <c r="M45" s="63"/>
      <c r="N45" s="79"/>
    </row>
    <row r="46" spans="3:14" s="8" customFormat="1" x14ac:dyDescent="0.25">
      <c r="C46" s="93"/>
      <c r="D46" s="198"/>
      <c r="E46" s="198"/>
      <c r="F46" s="198">
        <v>5</v>
      </c>
      <c r="G46" s="198">
        <v>15</v>
      </c>
      <c r="H46" s="77">
        <v>25</v>
      </c>
      <c r="I46" s="63"/>
      <c r="J46" s="78"/>
      <c r="K46" s="73"/>
      <c r="L46" s="78"/>
      <c r="M46" s="63"/>
      <c r="N46" s="79"/>
    </row>
    <row r="47" spans="3:14" s="8" customFormat="1" x14ac:dyDescent="0.25">
      <c r="C47" s="69"/>
      <c r="D47" s="246" t="s">
        <v>1620</v>
      </c>
      <c r="E47" s="246"/>
      <c r="F47" s="88">
        <v>5</v>
      </c>
      <c r="G47" s="88">
        <v>15</v>
      </c>
      <c r="H47" s="77">
        <v>25</v>
      </c>
      <c r="I47" s="63">
        <f>AVERAGE('5. Database'!$AYJ:$AYJ)</f>
        <v>7.535248041775457</v>
      </c>
      <c r="J47" s="77" t="e">
        <f>AVERAGE('5. Database'!$AZB:$AZB)</f>
        <v>#DIV/0!</v>
      </c>
      <c r="K47" s="63" t="e">
        <f>AVERAGE('5. Database'!$AZA:$AZA)</f>
        <v>#DIV/0!</v>
      </c>
      <c r="L47" s="78" t="e">
        <f t="shared" ref="L47:L53" si="2">SUM(I47:K47)</f>
        <v>#DIV/0!</v>
      </c>
      <c r="M47" s="63" t="e">
        <f t="shared" ref="M47:M53" si="3">IF(L47&lt;11,"Low",IF(AND(L47&gt;10,L47&lt;21),"Morderate","High"))</f>
        <v>#DIV/0!</v>
      </c>
      <c r="N47" s="79" t="s">
        <v>1618</v>
      </c>
    </row>
    <row r="48" spans="3:14" s="8" customFormat="1" x14ac:dyDescent="0.25">
      <c r="C48" s="69"/>
      <c r="D48" s="246" t="s">
        <v>1498</v>
      </c>
      <c r="E48" s="246"/>
      <c r="F48" s="88">
        <v>5</v>
      </c>
      <c r="G48" s="88">
        <v>15</v>
      </c>
      <c r="H48" s="77">
        <v>25</v>
      </c>
      <c r="I48" s="63">
        <f>AVERAGE('5. Database'!$BY:$BY)</f>
        <v>6.811197916666667</v>
      </c>
      <c r="J48" s="78">
        <f>AVERAGE('5. Database'!$EJ:$EJ)</f>
        <v>1.6796875</v>
      </c>
      <c r="K48" s="73">
        <f>AVERAGE('5. Database'!$EI:$EI)</f>
        <v>4.53125</v>
      </c>
      <c r="L48" s="78">
        <f t="shared" si="2"/>
        <v>13.022135416666668</v>
      </c>
      <c r="M48" s="63" t="str">
        <f t="shared" si="3"/>
        <v>Morderate</v>
      </c>
      <c r="N48" s="79" t="s">
        <v>1618</v>
      </c>
    </row>
    <row r="49" spans="3:14" s="8" customFormat="1" x14ac:dyDescent="0.25">
      <c r="C49" s="69"/>
      <c r="D49" s="246" t="s">
        <v>1490</v>
      </c>
      <c r="E49" s="246"/>
      <c r="F49" s="88">
        <v>5</v>
      </c>
      <c r="G49" s="88">
        <v>15</v>
      </c>
      <c r="H49" s="77">
        <v>25</v>
      </c>
      <c r="I49" s="63" t="e">
        <f>AVERAGE('5. Database'!$AXE:$AXE)</f>
        <v>#DIV/0!</v>
      </c>
      <c r="J49" s="77" t="e">
        <f>AVERAGE('5. Database'!$AXY:$AXY)</f>
        <v>#DIV/0!</v>
      </c>
      <c r="K49" s="63" t="e">
        <f>AVERAGE('5. Database'!$AXZ:$AXZ)</f>
        <v>#DIV/0!</v>
      </c>
      <c r="L49" s="78" t="e">
        <f t="shared" si="2"/>
        <v>#DIV/0!</v>
      </c>
      <c r="M49" s="63" t="e">
        <f t="shared" si="3"/>
        <v>#DIV/0!</v>
      </c>
      <c r="N49" s="79" t="s">
        <v>1618</v>
      </c>
    </row>
    <row r="50" spans="3:14" s="8" customFormat="1" ht="28.15" customHeight="1" x14ac:dyDescent="0.25">
      <c r="C50" s="69"/>
      <c r="D50" s="246" t="s">
        <v>1621</v>
      </c>
      <c r="E50" s="246"/>
      <c r="F50" s="88">
        <v>5</v>
      </c>
      <c r="G50" s="88">
        <v>15</v>
      </c>
      <c r="H50" s="77">
        <v>25</v>
      </c>
      <c r="I50" s="63" t="e">
        <f>AVERAGE('5. Database'!$BCX:$BCX)</f>
        <v>#DIV/0!</v>
      </c>
      <c r="J50" s="78" t="e">
        <f>AVERAGE('5. Database'!$BDK:$BDK)</f>
        <v>#DIV/0!</v>
      </c>
      <c r="K50" s="73" t="e">
        <f>AVERAGE('5. Database'!$BDJ:$BDJ)</f>
        <v>#DIV/0!</v>
      </c>
      <c r="L50" s="78" t="e">
        <f t="shared" si="2"/>
        <v>#DIV/0!</v>
      </c>
      <c r="M50" s="63" t="e">
        <f>IF(L50&lt;11,"Low",IF(AND(L50&gt;10,L50&lt;21),"Morderate","High"))</f>
        <v>#DIV/0!</v>
      </c>
      <c r="N50" s="79" t="s">
        <v>1618</v>
      </c>
    </row>
    <row r="51" spans="3:14" s="8" customFormat="1" x14ac:dyDescent="0.25">
      <c r="C51" s="69"/>
      <c r="D51" s="246" t="s">
        <v>1641</v>
      </c>
      <c r="E51" s="246"/>
      <c r="F51" s="88">
        <v>5</v>
      </c>
      <c r="G51" s="88">
        <v>15</v>
      </c>
      <c r="H51" s="77">
        <v>25</v>
      </c>
      <c r="I51" s="63" t="e">
        <f>AVERAGE('5. Database'!$BDL:$BDL)</f>
        <v>#DIV/0!</v>
      </c>
      <c r="J51" s="78" t="e">
        <f>AVERAGE('5. Database'!$BEF:$BEF)</f>
        <v>#DIV/0!</v>
      </c>
      <c r="K51" s="73" t="e">
        <f>AVERAGE('5. Database'!$BEE:$BEE)</f>
        <v>#DIV/0!</v>
      </c>
      <c r="L51" s="78" t="e">
        <f t="shared" si="2"/>
        <v>#DIV/0!</v>
      </c>
      <c r="M51" s="63" t="e">
        <f>IF(L51&lt;11,"Low",IF(AND(L51&gt;10,L51&lt;21),"Morderate","High"))</f>
        <v>#DIV/0!</v>
      </c>
      <c r="N51" s="79" t="s">
        <v>1618</v>
      </c>
    </row>
    <row r="52" spans="3:14" s="8" customFormat="1" x14ac:dyDescent="0.25">
      <c r="C52" s="69"/>
      <c r="D52" s="246" t="s">
        <v>1571</v>
      </c>
      <c r="E52" s="246"/>
      <c r="F52" s="88">
        <v>5</v>
      </c>
      <c r="G52" s="88">
        <v>15</v>
      </c>
      <c r="H52" s="77">
        <v>25</v>
      </c>
      <c r="I52" s="63">
        <f>AVERAGE('5. Database'!$AGA:$AGA)</f>
        <v>5.364583333333333</v>
      </c>
      <c r="J52" s="78">
        <f>AVERAGE('5. Database'!$AGS:$AGS)</f>
        <v>2.3541666666666665</v>
      </c>
      <c r="K52" s="73">
        <f>AVERAGE('5. Database'!$AGR:$AGR)</f>
        <v>2.9752604166666665</v>
      </c>
      <c r="L52" s="78">
        <f t="shared" si="2"/>
        <v>10.694010416666666</v>
      </c>
      <c r="M52" s="63" t="str">
        <f t="shared" si="3"/>
        <v>Low</v>
      </c>
      <c r="N52" s="79" t="s">
        <v>1618</v>
      </c>
    </row>
    <row r="53" spans="3:14" s="8" customFormat="1" x14ac:dyDescent="0.25">
      <c r="C53" s="93" t="s">
        <v>1644</v>
      </c>
      <c r="D53" s="246" t="s">
        <v>1491</v>
      </c>
      <c r="E53" s="246"/>
      <c r="F53" s="88">
        <v>5</v>
      </c>
      <c r="G53" s="88">
        <v>15</v>
      </c>
      <c r="H53" s="77">
        <v>25</v>
      </c>
      <c r="I53" s="63" t="e">
        <f>AVERAGE('5. Database'!$BEG:$BEG)</f>
        <v>#DIV/0!</v>
      </c>
      <c r="J53" s="77">
        <f>AVERAGE('5. Database'!$BEY:$BEY)</f>
        <v>1.4463350785340314</v>
      </c>
      <c r="K53" s="73">
        <f>AVERAGE('5. Database'!$BEX:$BEX)</f>
        <v>7.329842931937173</v>
      </c>
      <c r="L53" s="78" t="e">
        <f t="shared" si="2"/>
        <v>#DIV/0!</v>
      </c>
      <c r="M53" s="63" t="e">
        <f t="shared" si="3"/>
        <v>#DIV/0!</v>
      </c>
      <c r="N53" s="79" t="s">
        <v>1618</v>
      </c>
    </row>
    <row r="54" spans="3:14" s="8" customFormat="1" x14ac:dyDescent="0.25">
      <c r="C54" s="51" t="s">
        <v>1645</v>
      </c>
    </row>
    <row r="55" spans="3:14" s="8" customFormat="1" x14ac:dyDescent="0.25">
      <c r="C55" s="51" t="s">
        <v>1646</v>
      </c>
    </row>
    <row r="56" spans="3:14" s="8" customFormat="1" x14ac:dyDescent="0.25"/>
    <row r="57" spans="3:14" s="8" customFormat="1" x14ac:dyDescent="0.25"/>
    <row r="58" spans="3:14" s="8" customFormat="1" x14ac:dyDescent="0.25">
      <c r="D58" s="52"/>
      <c r="E58" s="52"/>
      <c r="F58" s="52"/>
      <c r="G58" s="52"/>
      <c r="H58" s="12"/>
      <c r="I58" s="12"/>
      <c r="J58" s="12"/>
      <c r="K58" s="12"/>
      <c r="L58" s="12"/>
      <c r="M58" s="12"/>
      <c r="N58" s="12"/>
    </row>
    <row r="59" spans="3:14" s="8" customFormat="1" ht="19.899999999999999" customHeight="1" x14ac:dyDescent="0.25">
      <c r="C59" s="45" t="s">
        <v>1486</v>
      </c>
      <c r="D59" s="46"/>
      <c r="E59" s="46"/>
      <c r="F59" s="46"/>
      <c r="G59" s="46"/>
      <c r="H59" s="46"/>
      <c r="I59" s="46"/>
      <c r="J59" s="46"/>
      <c r="K59" s="46"/>
      <c r="L59" s="46"/>
      <c r="M59" s="46"/>
      <c r="N59" s="55"/>
    </row>
    <row r="60" spans="3:14" s="8" customFormat="1" x14ac:dyDescent="0.25">
      <c r="C60" s="70"/>
      <c r="D60" s="244" t="s">
        <v>1499</v>
      </c>
      <c r="E60" s="244"/>
      <c r="F60" s="85">
        <v>5</v>
      </c>
      <c r="G60" s="85">
        <v>15</v>
      </c>
      <c r="H60" s="65">
        <v>25</v>
      </c>
      <c r="I60" s="68">
        <f>AVERAGE('5. Database'!$ADO:$ADO)</f>
        <v>3.61328125</v>
      </c>
      <c r="J60" s="66">
        <f>AVERAGE('5. Database'!$AEI:$AEI)</f>
        <v>5.669270833333333</v>
      </c>
      <c r="K60" s="68">
        <f>AVERAGE('5. Database'!AEH:AEH)</f>
        <v>1.796875</v>
      </c>
      <c r="L60" s="66">
        <f>SUM(I60:K60)</f>
        <v>11.079427083333332</v>
      </c>
      <c r="M60" s="67" t="str">
        <f>IF(L60&lt;11,"Low",IF(AND(L60&gt;10,L60&lt;21),"Morderate","High"))</f>
        <v>Morderate</v>
      </c>
      <c r="N60" s="74" t="s">
        <v>1618</v>
      </c>
    </row>
    <row r="61" spans="3:14" s="8" customFormat="1" ht="29.45" customHeight="1" x14ac:dyDescent="0.25">
      <c r="C61" s="70"/>
      <c r="D61" s="244" t="s">
        <v>1622</v>
      </c>
      <c r="E61" s="244"/>
      <c r="F61" s="85">
        <v>5</v>
      </c>
      <c r="G61" s="85">
        <v>15</v>
      </c>
      <c r="H61" s="65">
        <v>25</v>
      </c>
      <c r="I61" s="68" t="e">
        <f>AVERAGE('5. Database'!$AIQ:$AIQ)</f>
        <v>#DIV/0!</v>
      </c>
      <c r="J61" s="66" t="e">
        <f>AVERAGE('5. Database'!$AKV:$AKV)</f>
        <v>#DIV/0!</v>
      </c>
      <c r="K61" s="68" t="e">
        <f>AVERAGE('5. Database'!$AKU:$AKU)</f>
        <v>#DIV/0!</v>
      </c>
      <c r="L61" s="66" t="e">
        <f t="shared" ref="L61:L71" si="4">SUM(I61:K61)</f>
        <v>#DIV/0!</v>
      </c>
      <c r="M61" s="67" t="e">
        <f t="shared" ref="M61:M71" si="5">IF(L61&lt;11,"Low",IF(AND(L61&gt;10,L61&lt;21),"Morderate","High"))</f>
        <v>#DIV/0!</v>
      </c>
      <c r="N61" s="74" t="s">
        <v>1617</v>
      </c>
    </row>
    <row r="62" spans="3:14" s="8" customFormat="1" ht="28.9" customHeight="1" x14ac:dyDescent="0.25">
      <c r="C62" s="70"/>
      <c r="D62" s="244" t="s">
        <v>1590</v>
      </c>
      <c r="E62" s="244"/>
      <c r="F62" s="85">
        <v>5</v>
      </c>
      <c r="G62" s="85">
        <v>15</v>
      </c>
      <c r="H62" s="65">
        <v>25</v>
      </c>
      <c r="I62" s="68">
        <f>AVERAGE('5. Database'!$AEJ:$AEJ)</f>
        <v>2.0442708333333335</v>
      </c>
      <c r="J62" s="66">
        <f>AVERAGE('5. Database'!$AFE:$AFE)</f>
        <v>0.60416666666666663</v>
      </c>
      <c r="K62" s="68">
        <f>AVERAGE('5. Database'!$AFD:$AFD)</f>
        <v>2.2395833333333335</v>
      </c>
      <c r="L62" s="66">
        <f t="shared" si="4"/>
        <v>4.8880208333333339</v>
      </c>
      <c r="M62" s="67" t="str">
        <f t="shared" si="5"/>
        <v>Low</v>
      </c>
      <c r="N62" s="74" t="s">
        <v>1618</v>
      </c>
    </row>
    <row r="63" spans="3:14" s="8" customFormat="1" ht="28.9" customHeight="1" x14ac:dyDescent="0.25">
      <c r="C63" s="70"/>
      <c r="D63" s="199"/>
      <c r="E63" s="199"/>
      <c r="F63" s="199">
        <v>5</v>
      </c>
      <c r="G63" s="199">
        <v>15</v>
      </c>
      <c r="H63" s="65">
        <v>25</v>
      </c>
      <c r="I63" s="68"/>
      <c r="J63" s="66"/>
      <c r="K63" s="68"/>
      <c r="L63" s="66"/>
      <c r="M63" s="67"/>
      <c r="N63" s="74"/>
    </row>
    <row r="64" spans="3:14" s="8" customFormat="1" ht="28.9" customHeight="1" x14ac:dyDescent="0.25">
      <c r="C64" s="70"/>
      <c r="D64" s="199"/>
      <c r="E64" s="199"/>
      <c r="F64" s="199">
        <v>5</v>
      </c>
      <c r="G64" s="199">
        <v>15</v>
      </c>
      <c r="H64" s="65">
        <v>25</v>
      </c>
      <c r="I64" s="68"/>
      <c r="J64" s="66"/>
      <c r="K64" s="68"/>
      <c r="L64" s="66"/>
      <c r="M64" s="67"/>
      <c r="N64" s="74"/>
    </row>
    <row r="65" spans="3:14" s="8" customFormat="1" ht="28.9" customHeight="1" x14ac:dyDescent="0.25">
      <c r="C65" s="70"/>
      <c r="D65" s="199"/>
      <c r="E65" s="199"/>
      <c r="F65" s="199">
        <v>5</v>
      </c>
      <c r="G65" s="199">
        <v>15</v>
      </c>
      <c r="H65" s="65">
        <v>25</v>
      </c>
      <c r="I65" s="68"/>
      <c r="J65" s="66"/>
      <c r="K65" s="68"/>
      <c r="L65" s="66"/>
      <c r="M65" s="67"/>
      <c r="N65" s="74"/>
    </row>
    <row r="66" spans="3:14" s="8" customFormat="1" x14ac:dyDescent="0.25">
      <c r="C66" s="70"/>
      <c r="D66" s="244" t="s">
        <v>1623</v>
      </c>
      <c r="E66" s="244"/>
      <c r="F66" s="199">
        <v>5</v>
      </c>
      <c r="G66" s="199">
        <v>15</v>
      </c>
      <c r="H66" s="65">
        <v>25</v>
      </c>
      <c r="I66" s="68" t="e">
        <f>AVERAGE('5. Database'!$ALP:$ALP)</f>
        <v>#DIV/0!</v>
      </c>
      <c r="J66" s="66" t="e">
        <f>AVERAGE('5. Database'!$ANV:$ANV)</f>
        <v>#DIV/0!</v>
      </c>
      <c r="K66" s="68">
        <f>AVERAGE('5. Database'!$ANU:$ANU)</f>
        <v>7.1875</v>
      </c>
      <c r="L66" s="66" t="e">
        <f t="shared" si="4"/>
        <v>#DIV/0!</v>
      </c>
      <c r="M66" s="67" t="e">
        <f t="shared" si="5"/>
        <v>#DIV/0!</v>
      </c>
      <c r="N66" s="74" t="s">
        <v>1618</v>
      </c>
    </row>
    <row r="67" spans="3:14" s="8" customFormat="1" ht="27.6" customHeight="1" x14ac:dyDescent="0.25">
      <c r="C67" s="70"/>
      <c r="D67" s="244" t="s">
        <v>1624</v>
      </c>
      <c r="E67" s="244"/>
      <c r="F67" s="85">
        <v>5</v>
      </c>
      <c r="G67" s="85">
        <v>15</v>
      </c>
      <c r="H67" s="65">
        <v>25</v>
      </c>
      <c r="I67" s="68" t="e">
        <f>AVERAGE('5. Database'!$ANW:$ANW)</f>
        <v>#DIV/0!</v>
      </c>
      <c r="J67" s="66" t="e">
        <f>AVERAGE('5. Database'!$AOK:$AOK)</f>
        <v>#DIV/0!</v>
      </c>
      <c r="K67" s="68" t="e">
        <f>AVERAGE('5. Database'!$AOJ:$AOJ)</f>
        <v>#DIV/0!</v>
      </c>
      <c r="L67" s="66" t="e">
        <f t="shared" si="4"/>
        <v>#DIV/0!</v>
      </c>
      <c r="M67" s="67" t="e">
        <f t="shared" si="5"/>
        <v>#DIV/0!</v>
      </c>
      <c r="N67" s="74" t="s">
        <v>1618</v>
      </c>
    </row>
    <row r="68" spans="3:14" s="8" customFormat="1" x14ac:dyDescent="0.25">
      <c r="C68" s="70"/>
      <c r="D68" s="244" t="s">
        <v>1626</v>
      </c>
      <c r="E68" s="244"/>
      <c r="F68" s="85">
        <v>5</v>
      </c>
      <c r="G68" s="85">
        <v>15</v>
      </c>
      <c r="H68" s="65">
        <v>25</v>
      </c>
      <c r="I68" s="68" t="e">
        <f>AVERAGE('5. Database'!$AKW:$AKW)</f>
        <v>#DIV/0!</v>
      </c>
      <c r="J68" s="66" t="e">
        <f>AVERAGE('5. Database'!$ALF:$ALF)</f>
        <v>#DIV/0!</v>
      </c>
      <c r="K68" s="68" t="e">
        <f>AVERAGE('5. Database'!$ALE:$ALE)</f>
        <v>#DIV/0!</v>
      </c>
      <c r="L68" s="66" t="e">
        <f t="shared" si="4"/>
        <v>#DIV/0!</v>
      </c>
      <c r="M68" s="67" t="e">
        <f t="shared" si="5"/>
        <v>#DIV/0!</v>
      </c>
      <c r="N68" s="74" t="s">
        <v>1618</v>
      </c>
    </row>
    <row r="69" spans="3:14" s="8" customFormat="1" ht="28.15" customHeight="1" x14ac:dyDescent="0.25">
      <c r="C69" s="82" t="s">
        <v>1627</v>
      </c>
      <c r="D69" s="244" t="s">
        <v>1492</v>
      </c>
      <c r="E69" s="244"/>
      <c r="F69" s="85">
        <v>5</v>
      </c>
      <c r="G69" s="85">
        <v>15</v>
      </c>
      <c r="H69" s="65">
        <v>25</v>
      </c>
      <c r="I69" s="68"/>
      <c r="J69" s="66"/>
      <c r="K69" s="68"/>
      <c r="L69" s="66">
        <f t="shared" si="4"/>
        <v>0</v>
      </c>
      <c r="M69" s="67" t="str">
        <f>IF(L69&lt;11,"Low",IF(AND(L69&gt;10,L69&lt;21),"Morderate","High"))</f>
        <v>Low</v>
      </c>
      <c r="N69" s="74" t="s">
        <v>1618</v>
      </c>
    </row>
    <row r="70" spans="3:14" s="8" customFormat="1" ht="26.45" customHeight="1" x14ac:dyDescent="0.25">
      <c r="C70" s="70"/>
      <c r="D70" s="244" t="s">
        <v>1625</v>
      </c>
      <c r="E70" s="244"/>
      <c r="F70" s="85">
        <v>5</v>
      </c>
      <c r="G70" s="85">
        <v>15</v>
      </c>
      <c r="H70" s="65">
        <v>25</v>
      </c>
      <c r="I70" s="68" t="e">
        <f>AVERAGE('5. Database'!$APZ:$APZ)</f>
        <v>#DIV/0!</v>
      </c>
      <c r="J70" s="66" t="e">
        <f>AVERAGE('5. Database'!$AQY:$AQY)</f>
        <v>#DIV/0!</v>
      </c>
      <c r="K70" s="68" t="e">
        <f>AVERAGE('5. Database'!$AQX:$AQX)</f>
        <v>#DIV/0!</v>
      </c>
      <c r="L70" s="66" t="e">
        <f t="shared" si="4"/>
        <v>#DIV/0!</v>
      </c>
      <c r="M70" s="67" t="e">
        <f>IF(L70&lt;11,"Low",IF(AND(L70&gt;10,L70&lt;21),"Morderate","High"))</f>
        <v>#DIV/0!</v>
      </c>
      <c r="N70" s="74" t="s">
        <v>1618</v>
      </c>
    </row>
    <row r="71" spans="3:14" s="8" customFormat="1" ht="27.6" customHeight="1" x14ac:dyDescent="0.25">
      <c r="C71" s="70"/>
      <c r="D71" s="244" t="s">
        <v>1501</v>
      </c>
      <c r="E71" s="244"/>
      <c r="F71" s="85">
        <v>5</v>
      </c>
      <c r="G71" s="85">
        <v>15</v>
      </c>
      <c r="H71" s="65">
        <v>25</v>
      </c>
      <c r="I71" s="68" t="e">
        <f>AVERAGE('5. Database'!$XN:$XN)</f>
        <v>#DIV/0!</v>
      </c>
      <c r="J71" s="66" t="e">
        <f>AVERAGE('5. Database'!$YI:$YI)</f>
        <v>#DIV/0!</v>
      </c>
      <c r="K71" s="68">
        <f>AVERAGE('5. Database'!$YH:$YH)</f>
        <v>2.94921875</v>
      </c>
      <c r="L71" s="66" t="e">
        <f t="shared" si="4"/>
        <v>#DIV/0!</v>
      </c>
      <c r="M71" s="67" t="e">
        <f t="shared" si="5"/>
        <v>#DIV/0!</v>
      </c>
      <c r="N71" s="74" t="s">
        <v>1618</v>
      </c>
    </row>
    <row r="72" spans="3:14" s="8" customFormat="1" x14ac:dyDescent="0.25">
      <c r="D72" s="52"/>
      <c r="E72" s="52"/>
      <c r="F72" s="52"/>
      <c r="G72" s="52"/>
      <c r="H72" s="12"/>
      <c r="I72" s="12"/>
      <c r="J72" s="12"/>
      <c r="K72" s="12"/>
      <c r="L72" s="12"/>
      <c r="M72" s="12"/>
      <c r="N72" s="12"/>
    </row>
    <row r="73" spans="3:14" s="8" customFormat="1" ht="19.899999999999999" customHeight="1" x14ac:dyDescent="0.25">
      <c r="C73" s="47" t="s">
        <v>1488</v>
      </c>
      <c r="D73" s="48"/>
      <c r="E73" s="48"/>
      <c r="F73" s="48"/>
      <c r="G73" s="48"/>
      <c r="H73" s="48"/>
      <c r="I73" s="48"/>
      <c r="J73" s="48"/>
      <c r="K73" s="48"/>
      <c r="L73" s="48"/>
      <c r="M73" s="48"/>
      <c r="N73" s="56"/>
    </row>
    <row r="74" spans="3:14" s="8" customFormat="1" x14ac:dyDescent="0.25">
      <c r="C74" s="10"/>
      <c r="D74" s="245" t="s">
        <v>1657</v>
      </c>
      <c r="E74" s="245"/>
      <c r="F74" s="87">
        <v>5</v>
      </c>
      <c r="G74" s="87">
        <v>15</v>
      </c>
      <c r="H74" s="59">
        <v>25</v>
      </c>
      <c r="I74" s="83" t="e">
        <f>AVERAGE('5. Database'!$AQZ:$AQZ)</f>
        <v>#DIV/0!</v>
      </c>
      <c r="J74" s="57" t="e">
        <f>AVERAGE('5. Database'!$ATU:$ATU)</f>
        <v>#DIV/0!</v>
      </c>
      <c r="K74" s="83" t="e">
        <f>AVERAGE('5. Database'!$ATT:$ATT)</f>
        <v>#DIV/0!</v>
      </c>
      <c r="L74" s="57" t="e">
        <f>SUM(I74:K74)</f>
        <v>#DIV/0!</v>
      </c>
      <c r="M74" s="62" t="e">
        <f>IF(L74&lt;11,"Low",IF(AND(L74&gt;10,L74&lt;21),"Morderate","High"))</f>
        <v>#DIV/0!</v>
      </c>
      <c r="N74" s="58" t="s">
        <v>1618</v>
      </c>
    </row>
    <row r="75" spans="3:14" s="8" customFormat="1" x14ac:dyDescent="0.25">
      <c r="C75" s="10"/>
      <c r="D75" s="245" t="s">
        <v>1493</v>
      </c>
      <c r="E75" s="245"/>
      <c r="F75" s="87">
        <v>5</v>
      </c>
      <c r="G75" s="87">
        <v>15</v>
      </c>
      <c r="H75" s="59">
        <v>25</v>
      </c>
      <c r="I75" s="83" t="e">
        <f>AVERAGE('5. Database'!$ATX:$ATX)</f>
        <v>#DIV/0!</v>
      </c>
      <c r="J75" s="57" t="e">
        <f>AVERAGE('5. Database'!$AVD:$AVD)</f>
        <v>#DIV/0!</v>
      </c>
      <c r="K75" s="83" t="e">
        <f>AVERAGE('5. Database'!$AVC:$AVC)</f>
        <v>#DIV/0!</v>
      </c>
      <c r="L75" s="57" t="e">
        <f>SUM(I75:K75)</f>
        <v>#DIV/0!</v>
      </c>
      <c r="M75" s="62" t="e">
        <f>IF(L75&lt;11,"Low",IF(AND(L75&gt;10,L75&lt;21),"Morderate","High"))</f>
        <v>#DIV/0!</v>
      </c>
      <c r="N75" s="58" t="s">
        <v>1618</v>
      </c>
    </row>
    <row r="76" spans="3:14" s="8" customFormat="1" ht="30.6" customHeight="1" x14ac:dyDescent="0.25">
      <c r="C76" s="10"/>
      <c r="D76" s="245" t="s">
        <v>1495</v>
      </c>
      <c r="E76" s="245"/>
      <c r="F76" s="87">
        <v>5</v>
      </c>
      <c r="G76" s="87">
        <v>15</v>
      </c>
      <c r="H76" s="59">
        <v>25</v>
      </c>
      <c r="I76" s="83">
        <f>AVERAGE('5. Database'!$Q:$Q)</f>
        <v>6.3898437499999945</v>
      </c>
      <c r="J76" s="57">
        <f>AVERAGE('5. Database'!$BX:$BX)</f>
        <v>1.6276041666666667</v>
      </c>
      <c r="K76" s="83">
        <f>AVERAGE('5. Database'!$BW:$BW)</f>
        <v>7.272135416666667</v>
      </c>
      <c r="L76" s="57">
        <f>SUM(I76:K76)</f>
        <v>15.289583333333329</v>
      </c>
      <c r="M76" s="62" t="str">
        <f>IF(L76&lt;11,"Low",IF(AND(L76&gt;10,L76&lt;21),"Morderate","High"))</f>
        <v>Morderate</v>
      </c>
      <c r="N76" s="58" t="s">
        <v>1618</v>
      </c>
    </row>
    <row r="77" spans="3:14" s="8" customFormat="1" ht="34.15" customHeight="1" x14ac:dyDescent="0.25">
      <c r="C77" s="10"/>
      <c r="D77" s="245" t="s">
        <v>1494</v>
      </c>
      <c r="E77" s="245"/>
      <c r="F77" s="87">
        <v>5</v>
      </c>
      <c r="G77" s="87">
        <v>15</v>
      </c>
      <c r="H77" s="59">
        <v>25</v>
      </c>
      <c r="I77" s="83" t="e">
        <f>AVERAGE('5. Database'!$AWO:$AWO)</f>
        <v>#DIV/0!</v>
      </c>
      <c r="J77" s="57" t="e">
        <f>AVERAGE('5. Database'!$AWV:$AWV)</f>
        <v>#DIV/0!</v>
      </c>
      <c r="K77" s="83" t="e">
        <f>AVERAGE('5. Database'!$AWU:$AWU)</f>
        <v>#DIV/0!</v>
      </c>
      <c r="L77" s="57" t="e">
        <f>SUM(I77:K77)</f>
        <v>#DIV/0!</v>
      </c>
      <c r="M77" s="62" t="e">
        <f>IF(L77&lt;11,"Low",IF(AND(L77&gt;10,L77&lt;21),"Morderate","High"))</f>
        <v>#DIV/0!</v>
      </c>
      <c r="N77" s="58" t="s">
        <v>1618</v>
      </c>
    </row>
    <row r="78" spans="3:14" s="8" customFormat="1" x14ac:dyDescent="0.25">
      <c r="F78" s="200">
        <v>5</v>
      </c>
      <c r="G78" s="200">
        <v>15</v>
      </c>
      <c r="H78" s="59">
        <v>25</v>
      </c>
    </row>
    <row r="79" spans="3:14" s="8" customFormat="1" x14ac:dyDescent="0.25">
      <c r="F79" s="200">
        <v>5</v>
      </c>
      <c r="G79" s="200">
        <v>15</v>
      </c>
      <c r="H79" s="59">
        <v>25</v>
      </c>
    </row>
    <row r="80" spans="3:14" s="8" customFormat="1" x14ac:dyDescent="0.25">
      <c r="F80" s="200">
        <v>5</v>
      </c>
      <c r="G80" s="200">
        <v>15</v>
      </c>
      <c r="H80" s="59">
        <v>25</v>
      </c>
    </row>
    <row r="81" spans="3:14" s="8" customFormat="1" x14ac:dyDescent="0.25">
      <c r="F81" s="200">
        <v>5</v>
      </c>
      <c r="G81" s="200">
        <v>15</v>
      </c>
      <c r="H81" s="59">
        <v>25</v>
      </c>
    </row>
    <row r="82" spans="3:14" s="8" customFormat="1" x14ac:dyDescent="0.25">
      <c r="F82" s="200">
        <v>5</v>
      </c>
      <c r="G82" s="200">
        <v>15</v>
      </c>
      <c r="H82" s="59">
        <v>25</v>
      </c>
    </row>
    <row r="83" spans="3:14" s="8" customFormat="1" x14ac:dyDescent="0.25">
      <c r="H83" s="59">
        <v>25</v>
      </c>
    </row>
    <row r="84" spans="3:14" s="8" customFormat="1" x14ac:dyDescent="0.25"/>
    <row r="85" spans="3:14" s="8" customFormat="1" x14ac:dyDescent="0.25"/>
    <row r="86" spans="3:14" s="8" customFormat="1" x14ac:dyDescent="0.25"/>
    <row r="87" spans="3:14" s="8" customFormat="1" x14ac:dyDescent="0.25">
      <c r="D87" s="52"/>
      <c r="E87" s="52"/>
      <c r="F87" s="52"/>
      <c r="G87" s="52"/>
      <c r="H87" s="12"/>
      <c r="I87" s="12"/>
      <c r="J87" s="12"/>
      <c r="K87" s="12"/>
      <c r="L87" s="12"/>
      <c r="M87" s="12"/>
      <c r="N87" s="12"/>
    </row>
    <row r="88" spans="3:14" s="8" customFormat="1" x14ac:dyDescent="0.25">
      <c r="C88" s="49" t="s">
        <v>1487</v>
      </c>
      <c r="D88" s="50"/>
      <c r="E88" s="50"/>
      <c r="F88" s="50"/>
      <c r="G88" s="50"/>
      <c r="H88" s="53"/>
      <c r="I88" s="53"/>
      <c r="J88" s="53"/>
      <c r="K88" s="53"/>
      <c r="L88" s="53"/>
      <c r="M88" s="53"/>
      <c r="N88" s="53"/>
    </row>
    <row r="89" spans="3:14" s="8" customFormat="1" ht="48" customHeight="1" x14ac:dyDescent="0.25">
      <c r="C89" s="71"/>
      <c r="D89" s="243" t="s">
        <v>1629</v>
      </c>
      <c r="E89" s="243"/>
      <c r="F89" s="86">
        <v>5</v>
      </c>
      <c r="G89" s="86">
        <v>15</v>
      </c>
      <c r="H89" s="75">
        <v>25</v>
      </c>
      <c r="I89" s="91" t="e">
        <f>AVERAGE('5. Database'!$ACS:$ACS)</f>
        <v>#DIV/0!</v>
      </c>
      <c r="J89" s="75" t="e">
        <f>AVERAGE('5. Database'!ADF:ADF)</f>
        <v>#DIV/0!</v>
      </c>
      <c r="K89" s="64" t="e">
        <f>AVERAGE('5. Database'!$ADE:$ADE)</f>
        <v>#DIV/0!</v>
      </c>
      <c r="L89" s="92" t="e">
        <f>SUM($I$89:$K$89)</f>
        <v>#DIV/0!</v>
      </c>
      <c r="M89" s="64" t="e">
        <f>IF(#REF!&lt;11,"Low",IF(AND(#REF!&gt;10,#REF!&lt;21),"Morderate","High"))</f>
        <v>#REF!</v>
      </c>
      <c r="N89" s="76" t="s">
        <v>1618</v>
      </c>
    </row>
    <row r="90" spans="3:14" s="8" customFormat="1" ht="29.45" customHeight="1" x14ac:dyDescent="0.25">
      <c r="C90" s="71"/>
      <c r="D90" s="243" t="s">
        <v>1503</v>
      </c>
      <c r="E90" s="243"/>
      <c r="F90" s="86">
        <v>5</v>
      </c>
      <c r="G90" s="86">
        <v>15</v>
      </c>
      <c r="H90" s="75">
        <v>25</v>
      </c>
      <c r="I90" s="91" t="e">
        <f>AVERAGE('5. Database'!$ADG:$ADG)</f>
        <v>#DIV/0!</v>
      </c>
      <c r="J90" s="75">
        <f>AVERAGE('5. Database'!$ADN:$ADN)</f>
        <v>5.15625</v>
      </c>
      <c r="K90" s="64" t="e">
        <f>AVERAGE('5. Database'!$ADM:$ADM)</f>
        <v>#DIV/0!</v>
      </c>
      <c r="L90" s="92" t="e">
        <f>SUM($I$90:$K$90)</f>
        <v>#DIV/0!</v>
      </c>
      <c r="M90" s="64" t="e">
        <f>IF(L90&lt;11,"Low",IF(AND(L90&gt;10,L90&lt;21),"Morderate","High"))</f>
        <v>#DIV/0!</v>
      </c>
      <c r="N90" s="76" t="s">
        <v>1618</v>
      </c>
    </row>
    <row r="91" spans="3:14" x14ac:dyDescent="0.25">
      <c r="H91" s="12"/>
      <c r="I91" s="12"/>
      <c r="J91" s="12"/>
      <c r="K91" s="12"/>
      <c r="L91" s="11"/>
      <c r="M91" s="11"/>
      <c r="N91" s="11"/>
    </row>
    <row r="92" spans="3:14" x14ac:dyDescent="0.25">
      <c r="H92" s="12"/>
      <c r="I92" s="12"/>
      <c r="J92" s="12"/>
      <c r="K92" s="12"/>
      <c r="L92" s="12"/>
      <c r="M92" s="12"/>
      <c r="N92" s="11"/>
    </row>
    <row r="93" spans="3:14" x14ac:dyDescent="0.25">
      <c r="H93" s="8"/>
      <c r="I93" s="8"/>
      <c r="J93" s="8"/>
      <c r="K93" s="8"/>
      <c r="L93" s="8"/>
      <c r="M93" s="8"/>
      <c r="N93" s="11"/>
    </row>
    <row r="94" spans="3:14" x14ac:dyDescent="0.25">
      <c r="H94" s="8"/>
      <c r="I94" s="8"/>
      <c r="J94" s="8"/>
      <c r="K94" s="8"/>
      <c r="L94" s="8"/>
      <c r="M94" s="8"/>
      <c r="N94" s="11"/>
    </row>
    <row r="95" spans="3:14" x14ac:dyDescent="0.25">
      <c r="H95" s="8"/>
      <c r="I95" s="8"/>
      <c r="J95" s="8"/>
      <c r="K95" s="8"/>
      <c r="L95" s="8"/>
      <c r="M95" s="8"/>
      <c r="N95" s="11"/>
    </row>
    <row r="96" spans="3:14" x14ac:dyDescent="0.25">
      <c r="H96" s="8"/>
      <c r="I96" s="8"/>
      <c r="J96" s="8"/>
      <c r="K96" s="8"/>
      <c r="M96" s="8"/>
      <c r="N96" s="11"/>
    </row>
    <row r="97" spans="8:14" x14ac:dyDescent="0.25">
      <c r="H97" s="8"/>
      <c r="I97" s="8"/>
      <c r="J97" s="8"/>
      <c r="K97" s="8"/>
      <c r="L97" s="8"/>
      <c r="M97" s="8"/>
      <c r="N97" s="11"/>
    </row>
    <row r="98" spans="8:14" x14ac:dyDescent="0.25">
      <c r="H98" s="8"/>
      <c r="I98" s="8"/>
      <c r="J98" s="8"/>
      <c r="K98" s="8"/>
      <c r="L98" s="8"/>
      <c r="M98" s="8"/>
      <c r="N98" s="11"/>
    </row>
    <row r="99" spans="8:14" x14ac:dyDescent="0.25">
      <c r="H99" s="8"/>
      <c r="I99" s="8"/>
      <c r="J99" s="8"/>
      <c r="K99" s="8"/>
      <c r="L99" s="8"/>
      <c r="M99" s="8"/>
      <c r="N99" s="11"/>
    </row>
    <row r="100" spans="8:14" x14ac:dyDescent="0.25">
      <c r="H100" s="8"/>
      <c r="I100" s="8"/>
      <c r="J100" s="8"/>
      <c r="K100" s="8"/>
      <c r="L100" s="8"/>
      <c r="M100" s="8"/>
      <c r="N100" s="11"/>
    </row>
    <row r="101" spans="8:14" x14ac:dyDescent="0.25">
      <c r="H101" s="8"/>
      <c r="I101" s="8"/>
      <c r="J101" s="8"/>
      <c r="K101" s="8"/>
      <c r="L101" s="8"/>
      <c r="M101" s="8"/>
      <c r="N101" s="11"/>
    </row>
    <row r="102" spans="8:14" x14ac:dyDescent="0.25">
      <c r="H102" s="8"/>
      <c r="I102" s="8"/>
      <c r="J102" s="8"/>
      <c r="K102" s="8"/>
      <c r="L102" s="8"/>
      <c r="M102" s="8"/>
      <c r="N102" s="11"/>
    </row>
    <row r="103" spans="8:14" x14ac:dyDescent="0.25">
      <c r="H103" s="8"/>
      <c r="I103" s="8"/>
      <c r="J103" s="8"/>
      <c r="K103" s="8"/>
      <c r="L103" s="8"/>
      <c r="M103" s="8"/>
      <c r="N103" s="11"/>
    </row>
    <row r="104" spans="8:14" x14ac:dyDescent="0.25">
      <c r="H104" s="8"/>
      <c r="I104" s="8"/>
      <c r="J104" s="8"/>
      <c r="K104" s="8"/>
      <c r="L104" s="8"/>
      <c r="M104" s="8"/>
      <c r="N104" s="11"/>
    </row>
    <row r="105" spans="8:14" x14ac:dyDescent="0.25">
      <c r="H105" s="8"/>
      <c r="I105" s="8"/>
      <c r="J105" s="8"/>
      <c r="K105" s="8"/>
      <c r="L105" s="8"/>
      <c r="M105" s="8"/>
      <c r="N105" s="11"/>
    </row>
    <row r="106" spans="8:14" x14ac:dyDescent="0.25">
      <c r="H106" s="8"/>
      <c r="I106" s="8"/>
      <c r="J106" s="8"/>
      <c r="K106" s="8"/>
      <c r="L106" s="8"/>
      <c r="M106" s="8"/>
      <c r="N106" s="11"/>
    </row>
    <row r="107" spans="8:14" x14ac:dyDescent="0.25">
      <c r="H107" s="8"/>
      <c r="I107" s="8"/>
      <c r="J107" s="8"/>
      <c r="K107" s="8"/>
      <c r="L107" s="8"/>
      <c r="M107" s="8"/>
      <c r="N107" s="11"/>
    </row>
    <row r="108" spans="8:14" x14ac:dyDescent="0.25">
      <c r="H108" s="8"/>
      <c r="I108" s="8"/>
      <c r="J108" s="8"/>
      <c r="K108" s="8"/>
      <c r="L108" s="8"/>
      <c r="M108" s="8"/>
    </row>
    <row r="109" spans="8:14" x14ac:dyDescent="0.25">
      <c r="H109" s="8"/>
      <c r="I109" s="8"/>
      <c r="J109" s="8"/>
      <c r="K109" s="8"/>
      <c r="L109" s="8"/>
      <c r="M109" s="8"/>
    </row>
    <row r="110" spans="8:14" x14ac:dyDescent="0.25">
      <c r="H110" s="8"/>
      <c r="I110" s="8"/>
      <c r="J110" s="8"/>
      <c r="K110" s="8"/>
      <c r="L110" s="8"/>
      <c r="M110" s="8"/>
    </row>
    <row r="111" spans="8:14" x14ac:dyDescent="0.25">
      <c r="H111" s="8"/>
      <c r="I111" s="8"/>
      <c r="J111" s="8"/>
      <c r="K111" s="8"/>
      <c r="L111" s="8"/>
      <c r="M111" s="8"/>
    </row>
    <row r="112" spans="8:14" x14ac:dyDescent="0.25">
      <c r="H112" s="8"/>
      <c r="I112" s="8"/>
      <c r="J112" s="8"/>
      <c r="K112" s="8"/>
      <c r="L112" s="8"/>
      <c r="M112" s="8"/>
    </row>
    <row r="113" spans="8:13" x14ac:dyDescent="0.25">
      <c r="H113" s="8"/>
      <c r="I113" s="8"/>
      <c r="J113" s="8"/>
      <c r="K113" s="8"/>
      <c r="L113" s="8"/>
      <c r="M113" s="8"/>
    </row>
    <row r="114" spans="8:13" x14ac:dyDescent="0.25">
      <c r="H114" s="8"/>
      <c r="I114" s="8"/>
      <c r="J114" s="8"/>
      <c r="K114" s="8"/>
      <c r="L114" s="8"/>
      <c r="M114" s="8"/>
    </row>
    <row r="115" spans="8:13" x14ac:dyDescent="0.25">
      <c r="H115" s="8"/>
      <c r="I115" s="8"/>
      <c r="J115" s="8"/>
      <c r="K115" s="8"/>
      <c r="L115" s="8"/>
      <c r="M115" s="8"/>
    </row>
    <row r="116" spans="8:13" x14ac:dyDescent="0.25">
      <c r="H116" s="8"/>
      <c r="I116" s="8"/>
      <c r="J116" s="8"/>
      <c r="K116" s="8"/>
      <c r="L116" s="8"/>
      <c r="M116" s="8"/>
    </row>
    <row r="117" spans="8:13" x14ac:dyDescent="0.25">
      <c r="H117" s="8"/>
      <c r="I117" s="8"/>
      <c r="J117" s="8"/>
      <c r="K117" s="8"/>
      <c r="L117" s="8"/>
      <c r="M117" s="8"/>
    </row>
    <row r="118" spans="8:13" x14ac:dyDescent="0.25">
      <c r="H118" s="8"/>
      <c r="I118" s="8"/>
      <c r="J118" s="8"/>
      <c r="K118" s="8"/>
      <c r="L118" s="8"/>
      <c r="M118" s="8"/>
    </row>
    <row r="119" spans="8:13" x14ac:dyDescent="0.25">
      <c r="H119" s="8"/>
      <c r="I119" s="8"/>
      <c r="J119" s="8"/>
      <c r="K119" s="8"/>
      <c r="L119" s="8"/>
      <c r="M119" s="8"/>
    </row>
    <row r="120" spans="8:13" x14ac:dyDescent="0.25">
      <c r="H120" s="8"/>
      <c r="I120" s="8"/>
      <c r="J120" s="8"/>
      <c r="K120" s="8"/>
      <c r="L120" s="8"/>
      <c r="M120" s="8"/>
    </row>
    <row r="121" spans="8:13" x14ac:dyDescent="0.25">
      <c r="H121" s="8"/>
      <c r="I121" s="8"/>
      <c r="J121" s="8"/>
      <c r="K121" s="8"/>
      <c r="L121" s="8"/>
      <c r="M121" s="8"/>
    </row>
    <row r="122" spans="8:13" x14ac:dyDescent="0.25">
      <c r="H122" s="8"/>
      <c r="I122" s="8"/>
      <c r="J122" s="8"/>
      <c r="K122" s="8"/>
      <c r="L122" s="8"/>
      <c r="M122" s="8"/>
    </row>
    <row r="123" spans="8:13" x14ac:dyDescent="0.25">
      <c r="H123" s="8"/>
      <c r="I123" s="8"/>
      <c r="J123" s="8"/>
      <c r="K123" s="8"/>
      <c r="L123" s="8"/>
      <c r="M123" s="8"/>
    </row>
    <row r="124" spans="8:13" x14ac:dyDescent="0.25">
      <c r="H124" s="8"/>
      <c r="I124" s="8"/>
      <c r="J124" s="8"/>
      <c r="K124" s="8"/>
      <c r="L124" s="8"/>
      <c r="M124" s="8"/>
    </row>
    <row r="125" spans="8:13" x14ac:dyDescent="0.25">
      <c r="H125" s="8"/>
      <c r="I125" s="8"/>
      <c r="J125" s="8"/>
      <c r="K125" s="8"/>
      <c r="L125" s="8"/>
      <c r="M125" s="8"/>
    </row>
    <row r="126" spans="8:13" x14ac:dyDescent="0.25">
      <c r="H126" s="8"/>
      <c r="I126" s="8"/>
      <c r="J126" s="8"/>
      <c r="K126" s="8"/>
      <c r="L126" s="8"/>
      <c r="M126" s="8"/>
    </row>
    <row r="127" spans="8:13" x14ac:dyDescent="0.25">
      <c r="H127" s="8"/>
      <c r="I127" s="8"/>
      <c r="J127" s="8"/>
      <c r="K127" s="8"/>
      <c r="L127" s="8"/>
      <c r="M127" s="8"/>
    </row>
    <row r="128" spans="8:13" x14ac:dyDescent="0.25">
      <c r="H128" s="8"/>
      <c r="I128" s="8"/>
      <c r="J128" s="8"/>
      <c r="K128" s="8"/>
      <c r="L128" s="8"/>
      <c r="M128" s="8"/>
    </row>
    <row r="129" spans="8:13" x14ac:dyDescent="0.25">
      <c r="H129" s="8"/>
      <c r="I129" s="8"/>
      <c r="J129" s="8"/>
      <c r="K129" s="8"/>
      <c r="L129" s="8"/>
      <c r="M129" s="8"/>
    </row>
    <row r="130" spans="8:13" x14ac:dyDescent="0.25">
      <c r="H130" s="8"/>
      <c r="I130" s="8"/>
      <c r="J130" s="8"/>
      <c r="K130" s="8"/>
      <c r="L130" s="8"/>
      <c r="M130" s="8"/>
    </row>
    <row r="131" spans="8:13" x14ac:dyDescent="0.25">
      <c r="H131" s="8"/>
      <c r="I131" s="8"/>
      <c r="J131" s="8"/>
      <c r="K131" s="8"/>
      <c r="L131" s="8"/>
      <c r="M131" s="8"/>
    </row>
    <row r="132" spans="8:13" x14ac:dyDescent="0.25">
      <c r="H132" s="8"/>
      <c r="I132" s="8"/>
      <c r="J132" s="8"/>
      <c r="K132" s="8"/>
      <c r="L132" s="8"/>
      <c r="M132" s="8"/>
    </row>
    <row r="133" spans="8:13" x14ac:dyDescent="0.25">
      <c r="H133" s="8"/>
      <c r="I133" s="8"/>
      <c r="J133" s="8"/>
      <c r="K133" s="8"/>
      <c r="L133" s="8"/>
      <c r="M133" s="8"/>
    </row>
    <row r="134" spans="8:13" x14ac:dyDescent="0.25">
      <c r="H134" s="8"/>
      <c r="I134" s="8"/>
      <c r="J134" s="8"/>
      <c r="K134" s="8"/>
      <c r="L134" s="8"/>
      <c r="M134" s="8"/>
    </row>
    <row r="135" spans="8:13" x14ac:dyDescent="0.25">
      <c r="H135" s="8"/>
      <c r="I135" s="8"/>
      <c r="J135" s="8"/>
      <c r="K135" s="8"/>
      <c r="L135" s="8"/>
      <c r="M135" s="8"/>
    </row>
    <row r="136" spans="8:13" x14ac:dyDescent="0.25">
      <c r="H136" s="8"/>
      <c r="I136" s="8"/>
      <c r="J136" s="8"/>
      <c r="K136" s="8"/>
      <c r="L136" s="8"/>
      <c r="M136" s="8"/>
    </row>
    <row r="137" spans="8:13" x14ac:dyDescent="0.25">
      <c r="H137" s="8"/>
      <c r="I137" s="8"/>
      <c r="J137" s="8"/>
      <c r="K137" s="8"/>
      <c r="L137" s="8"/>
      <c r="M137" s="8"/>
    </row>
  </sheetData>
  <mergeCells count="33">
    <mergeCell ref="D62:E62"/>
    <mergeCell ref="D70:E70"/>
    <mergeCell ref="D68:E68"/>
    <mergeCell ref="D40:E40"/>
    <mergeCell ref="D60:E60"/>
    <mergeCell ref="D69:E69"/>
    <mergeCell ref="D66:E66"/>
    <mergeCell ref="D67:E67"/>
    <mergeCell ref="D38:E38"/>
    <mergeCell ref="D23:E23"/>
    <mergeCell ref="D53:E53"/>
    <mergeCell ref="D20:E20"/>
    <mergeCell ref="D21:E21"/>
    <mergeCell ref="D22:E22"/>
    <mergeCell ref="D24:E24"/>
    <mergeCell ref="D25:E25"/>
    <mergeCell ref="D50:E50"/>
    <mergeCell ref="D12:E12"/>
    <mergeCell ref="D90:E90"/>
    <mergeCell ref="D74:E74"/>
    <mergeCell ref="D75:E75"/>
    <mergeCell ref="D76:E76"/>
    <mergeCell ref="D77:E77"/>
    <mergeCell ref="D89:E89"/>
    <mergeCell ref="D71:E71"/>
    <mergeCell ref="D47:E47"/>
    <mergeCell ref="D48:E48"/>
    <mergeCell ref="D49:E49"/>
    <mergeCell ref="D51:E51"/>
    <mergeCell ref="D52:E52"/>
    <mergeCell ref="D61:E61"/>
    <mergeCell ref="D26:E26"/>
    <mergeCell ref="D27:E27"/>
  </mergeCells>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
  <sheetViews>
    <sheetView workbookViewId="0">
      <selection activeCell="B3" sqref="B3:C6"/>
    </sheetView>
  </sheetViews>
  <sheetFormatPr defaultRowHeight="15" x14ac:dyDescent="0.25"/>
  <cols>
    <col min="2" max="2" width="13.42578125" bestFit="1" customWidth="1"/>
    <col min="3" max="3" width="10.7109375" customWidth="1"/>
  </cols>
  <sheetData>
    <row r="2" spans="2:3" x14ac:dyDescent="0.25">
      <c r="B2" s="105" t="s">
        <v>1698</v>
      </c>
      <c r="C2" s="105" t="s">
        <v>1702</v>
      </c>
    </row>
    <row r="3" spans="2:3" ht="18.75" x14ac:dyDescent="0.3">
      <c r="B3" s="236" t="s">
        <v>1699</v>
      </c>
      <c r="C3" s="236" t="s">
        <v>1511</v>
      </c>
    </row>
    <row r="4" spans="2:3" ht="18.75" x14ac:dyDescent="0.3">
      <c r="B4" s="236" t="s">
        <v>1700</v>
      </c>
      <c r="C4" s="236" t="s">
        <v>1518</v>
      </c>
    </row>
    <row r="5" spans="2:3" ht="18.75" x14ac:dyDescent="0.3">
      <c r="B5" s="236" t="s">
        <v>1701</v>
      </c>
      <c r="C5" s="236" t="s">
        <v>1703</v>
      </c>
    </row>
    <row r="6" spans="2:3" ht="18.75" x14ac:dyDescent="0.3">
      <c r="B6" s="237" t="s">
        <v>1618</v>
      </c>
      <c r="C6" s="23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7</vt:i4>
      </vt:variant>
      <vt:variant>
        <vt:lpstr>Charts</vt:lpstr>
      </vt:variant>
      <vt:variant>
        <vt:i4>5</vt:i4>
      </vt:variant>
      <vt:variant>
        <vt:lpstr>Named Ranges</vt:lpstr>
      </vt:variant>
      <vt:variant>
        <vt:i4>3</vt:i4>
      </vt:variant>
    </vt:vector>
  </HeadingPairs>
  <TitlesOfParts>
    <vt:vector size="15" baseType="lpstr">
      <vt:lpstr>1. Home</vt:lpstr>
      <vt:lpstr>2. Descriptive statistics</vt:lpstr>
      <vt:lpstr>3. Graphs</vt:lpstr>
      <vt:lpstr>4. Resilience levels</vt:lpstr>
      <vt:lpstr>5. Database</vt:lpstr>
      <vt:lpstr>Resilience</vt:lpstr>
      <vt:lpstr>Sheet1</vt:lpstr>
      <vt:lpstr>4.3 Resilience components-f (2</vt:lpstr>
      <vt:lpstr>4.1 Polygon diagram - full</vt:lpstr>
      <vt:lpstr>4.1 Polygon diagram (HHBAT) </vt:lpstr>
      <vt:lpstr>4.3 Resilience components-full</vt:lpstr>
      <vt:lpstr>4.2 Resilience components HHBAT</vt:lpstr>
      <vt:lpstr>Gender</vt:lpstr>
      <vt:lpstr>Pracice</vt:lpstr>
      <vt:lpstr>practice</vt:lpstr>
    </vt:vector>
  </TitlesOfParts>
  <Company>FAO of the UN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HernandezLagana (AGPM)</dc:creator>
  <cp:lastModifiedBy>Maria HernandezLagana (AGPM)</cp:lastModifiedBy>
  <cp:lastPrinted>2015-11-10T11:11:52Z</cp:lastPrinted>
  <dcterms:created xsi:type="dcterms:W3CDTF">2015-10-28T09:31:44Z</dcterms:created>
  <dcterms:modified xsi:type="dcterms:W3CDTF">2016-08-03T15:07:58Z</dcterms:modified>
</cp:coreProperties>
</file>